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229"/>
  <workbookPr codeName="ThisWorkbook" hidePivotFieldList="1" defaultThemeVersion="124226"/>
  <mc:AlternateContent xmlns:mc="http://schemas.openxmlformats.org/markup-compatibility/2006">
    <mc:Choice Requires="x15">
      <x15ac:absPath xmlns:x15ac="http://schemas.microsoft.com/office/spreadsheetml/2010/11/ac" url="I:\DataExchange\DE2015-16\Summary Data\"/>
    </mc:Choice>
  </mc:AlternateContent>
  <bookViews>
    <workbookView xWindow="10785" yWindow="-15" windowWidth="10830" windowHeight="10155"/>
  </bookViews>
  <sheets>
    <sheet name="New Table 141 UPDATED" sheetId="18" r:id="rId1"/>
    <sheet name="New Table 141" sheetId="5" r:id="rId2"/>
    <sheet name="Old Table 141 UPDATED" sheetId="19" r:id="rId3"/>
    <sheet name="Old Table 141" sheetId="6" r:id="rId4"/>
    <sheet name="New Tables 142-160 UPDATED" sheetId="20" r:id="rId5"/>
    <sheet name="New Tables 142-160" sheetId="7" r:id="rId6"/>
    <sheet name="Old Tables 142-160 UPDATED" sheetId="21" r:id="rId7"/>
    <sheet name="Old Tables 142-160" sheetId="8" r:id="rId8"/>
    <sheet name="New Table 161 UPDATED" sheetId="22" r:id="rId9"/>
    <sheet name="New Table 161" sheetId="9" r:id="rId10"/>
    <sheet name="Old Table 161 UPDATED" sheetId="23" r:id="rId11"/>
    <sheet name="Old Table 161" sheetId="10" r:id="rId12"/>
    <sheet name="Averages Pivot Table UPDATED" sheetId="17" r:id="rId13"/>
    <sheet name="Averages Pivot Table" sheetId="11" r:id="rId14"/>
    <sheet name="New Counts Pivot Table UPDATED" sheetId="24" r:id="rId15"/>
    <sheet name="New Counts Pivot Table" sheetId="12" r:id="rId16"/>
    <sheet name="Old Counts Pivot Table UPDATED" sheetId="25" r:id="rId17"/>
    <sheet name="Old Counts Pivot Table" sheetId="13" r:id="rId18"/>
    <sheet name="Faculty Salary Data" sheetId="4" r:id="rId19"/>
    <sheet name="Format for Avgs Pivot" sheetId="14" r:id="rId20"/>
    <sheet name="Format for New Counts" sheetId="15" r:id="rId21"/>
    <sheet name="Format for Old Counts" sheetId="16" r:id="rId22"/>
  </sheets>
  <definedNames>
    <definedName name="APPHEAD" localSheetId="12">#REF!</definedName>
    <definedName name="APPHEAD" localSheetId="14">#REF!</definedName>
    <definedName name="APPHEAD" localSheetId="0">#REF!</definedName>
    <definedName name="APPHEAD" localSheetId="8">#REF!</definedName>
    <definedName name="APPHEAD" localSheetId="4">#REF!</definedName>
    <definedName name="APPHEAD" localSheetId="16">#REF!</definedName>
    <definedName name="APPHEAD" localSheetId="2">#REF!</definedName>
    <definedName name="APPHEAD" localSheetId="10">#REF!</definedName>
    <definedName name="APPHEAD" localSheetId="6">#REF!</definedName>
    <definedName name="APPHEAD">#REF!</definedName>
    <definedName name="CHHEAD" localSheetId="12">#REF!</definedName>
    <definedName name="CHHEAD" localSheetId="14">#REF!</definedName>
    <definedName name="CHHEAD" localSheetId="0">#REF!</definedName>
    <definedName name="CHHEAD" localSheetId="8">#REF!</definedName>
    <definedName name="CHHEAD" localSheetId="4">#REF!</definedName>
    <definedName name="CHHEAD" localSheetId="16">#REF!</definedName>
    <definedName name="CHHEAD" localSheetId="2">#REF!</definedName>
    <definedName name="CHHEAD" localSheetId="10">#REF!</definedName>
    <definedName name="CHHEAD" localSheetId="6">#REF!</definedName>
    <definedName name="CHHEAD">#REF!</definedName>
    <definedName name="PAGE_17" localSheetId="12">#REF!</definedName>
    <definedName name="PAGE_17" localSheetId="14">#REF!</definedName>
    <definedName name="PAGE_17" localSheetId="0">#REF!</definedName>
    <definedName name="PAGE_17" localSheetId="8">#REF!</definedName>
    <definedName name="PAGE_17" localSheetId="4">#REF!</definedName>
    <definedName name="PAGE_17" localSheetId="16">#REF!</definedName>
    <definedName name="PAGE_17" localSheetId="2">#REF!</definedName>
    <definedName name="PAGE_17" localSheetId="10">#REF!</definedName>
    <definedName name="PAGE_17" localSheetId="6">#REF!</definedName>
    <definedName name="PAGE_17">#REF!</definedName>
    <definedName name="PAGE1" localSheetId="12">#REF!</definedName>
    <definedName name="PAGE1" localSheetId="14">#REF!</definedName>
    <definedName name="PAGE1" localSheetId="0">#REF!</definedName>
    <definedName name="PAGE1" localSheetId="8">#REF!</definedName>
    <definedName name="PAGE1" localSheetId="4">#REF!</definedName>
    <definedName name="PAGE1" localSheetId="16">#REF!</definedName>
    <definedName name="PAGE1" localSheetId="2">#REF!</definedName>
    <definedName name="PAGE1" localSheetId="10">#REF!</definedName>
    <definedName name="PAGE1" localSheetId="6">#REF!</definedName>
    <definedName name="PAGE1">#REF!</definedName>
    <definedName name="PAGE10" localSheetId="12">#REF!</definedName>
    <definedName name="PAGE10" localSheetId="14">#REF!</definedName>
    <definedName name="PAGE10" localSheetId="0">#REF!</definedName>
    <definedName name="PAGE10" localSheetId="8">#REF!</definedName>
    <definedName name="PAGE10" localSheetId="4">#REF!</definedName>
    <definedName name="PAGE10" localSheetId="16">#REF!</definedName>
    <definedName name="PAGE10" localSheetId="2">#REF!</definedName>
    <definedName name="PAGE10" localSheetId="10">#REF!</definedName>
    <definedName name="PAGE10" localSheetId="6">#REF!</definedName>
    <definedName name="PAGE10">#REF!</definedName>
    <definedName name="PAGE11" localSheetId="12">#REF!</definedName>
    <definedName name="PAGE11" localSheetId="14">#REF!</definedName>
    <definedName name="PAGE11" localSheetId="0">#REF!</definedName>
    <definedName name="PAGE11" localSheetId="8">#REF!</definedName>
    <definedName name="PAGE11" localSheetId="4">#REF!</definedName>
    <definedName name="PAGE11" localSheetId="16">#REF!</definedName>
    <definedName name="PAGE11" localSheetId="2">#REF!</definedName>
    <definedName name="PAGE11" localSheetId="10">#REF!</definedName>
    <definedName name="PAGE11" localSheetId="6">#REF!</definedName>
    <definedName name="PAGE11">#REF!</definedName>
    <definedName name="PAGE12" localSheetId="12">#REF!</definedName>
    <definedName name="PAGE12" localSheetId="14">#REF!</definedName>
    <definedName name="PAGE12" localSheetId="0">#REF!</definedName>
    <definedName name="PAGE12" localSheetId="8">#REF!</definedName>
    <definedName name="PAGE12" localSheetId="4">#REF!</definedName>
    <definedName name="PAGE12" localSheetId="16">#REF!</definedName>
    <definedName name="PAGE12" localSheetId="2">#REF!</definedName>
    <definedName name="PAGE12" localSheetId="10">#REF!</definedName>
    <definedName name="PAGE12" localSheetId="6">#REF!</definedName>
    <definedName name="PAGE12">#REF!</definedName>
    <definedName name="PAGE13" localSheetId="12">#REF!</definedName>
    <definedName name="PAGE13" localSheetId="14">#REF!</definedName>
    <definedName name="PAGE13" localSheetId="0">#REF!</definedName>
    <definedName name="PAGE13" localSheetId="8">#REF!</definedName>
    <definedName name="PAGE13" localSheetId="4">#REF!</definedName>
    <definedName name="PAGE13" localSheetId="16">#REF!</definedName>
    <definedName name="PAGE13" localSheetId="2">#REF!</definedName>
    <definedName name="PAGE13" localSheetId="10">#REF!</definedName>
    <definedName name="PAGE13" localSheetId="6">#REF!</definedName>
    <definedName name="PAGE13">#REF!</definedName>
    <definedName name="PAGE14" localSheetId="12">#REF!</definedName>
    <definedName name="PAGE14" localSheetId="14">#REF!</definedName>
    <definedName name="PAGE14" localSheetId="0">#REF!</definedName>
    <definedName name="PAGE14" localSheetId="8">#REF!</definedName>
    <definedName name="PAGE14" localSheetId="4">#REF!</definedName>
    <definedName name="PAGE14" localSheetId="16">#REF!</definedName>
    <definedName name="PAGE14" localSheetId="2">#REF!</definedName>
    <definedName name="PAGE14" localSheetId="10">#REF!</definedName>
    <definedName name="PAGE14" localSheetId="6">#REF!</definedName>
    <definedName name="PAGE14">#REF!</definedName>
    <definedName name="PAGE15" localSheetId="12">#REF!</definedName>
    <definedName name="PAGE15" localSheetId="14">#REF!</definedName>
    <definedName name="PAGE15" localSheetId="0">#REF!</definedName>
    <definedName name="PAGE15" localSheetId="8">#REF!</definedName>
    <definedName name="PAGE15" localSheetId="4">#REF!</definedName>
    <definedName name="PAGE15" localSheetId="16">#REF!</definedName>
    <definedName name="PAGE15" localSheetId="2">#REF!</definedName>
    <definedName name="PAGE15" localSheetId="10">#REF!</definedName>
    <definedName name="PAGE15" localSheetId="6">#REF!</definedName>
    <definedName name="PAGE15">#REF!</definedName>
    <definedName name="PAGE16" localSheetId="12">#REF!</definedName>
    <definedName name="PAGE16" localSheetId="14">#REF!</definedName>
    <definedName name="PAGE16" localSheetId="0">#REF!</definedName>
    <definedName name="PAGE16" localSheetId="8">#REF!</definedName>
    <definedName name="PAGE16" localSheetId="4">#REF!</definedName>
    <definedName name="PAGE16" localSheetId="16">#REF!</definedName>
    <definedName name="PAGE16" localSheetId="2">#REF!</definedName>
    <definedName name="PAGE16" localSheetId="10">#REF!</definedName>
    <definedName name="PAGE16" localSheetId="6">#REF!</definedName>
    <definedName name="PAGE16">#REF!</definedName>
    <definedName name="PAGE17" localSheetId="12">#REF!</definedName>
    <definedName name="PAGE17" localSheetId="14">#REF!</definedName>
    <definedName name="PAGE17" localSheetId="0">#REF!</definedName>
    <definedName name="PAGE17" localSheetId="8">#REF!</definedName>
    <definedName name="PAGE17" localSheetId="4">#REF!</definedName>
    <definedName name="PAGE17" localSheetId="16">#REF!</definedName>
    <definedName name="PAGE17" localSheetId="2">#REF!</definedName>
    <definedName name="PAGE17" localSheetId="10">#REF!</definedName>
    <definedName name="PAGE17" localSheetId="6">#REF!</definedName>
    <definedName name="PAGE17">#REF!</definedName>
    <definedName name="PAGE18" localSheetId="12">#REF!</definedName>
    <definedName name="PAGE18" localSheetId="14">#REF!</definedName>
    <definedName name="PAGE18" localSheetId="0">#REF!</definedName>
    <definedName name="PAGE18" localSheetId="8">#REF!</definedName>
    <definedName name="PAGE18" localSheetId="4">#REF!</definedName>
    <definedName name="PAGE18" localSheetId="16">#REF!</definedName>
    <definedName name="PAGE18" localSheetId="2">#REF!</definedName>
    <definedName name="PAGE18" localSheetId="10">#REF!</definedName>
    <definedName name="PAGE18" localSheetId="6">#REF!</definedName>
    <definedName name="PAGE18">#REF!</definedName>
    <definedName name="PAGE19" localSheetId="12">#REF!</definedName>
    <definedName name="PAGE19" localSheetId="14">#REF!</definedName>
    <definedName name="PAGE19" localSheetId="0">#REF!</definedName>
    <definedName name="PAGE19" localSheetId="8">#REF!</definedName>
    <definedName name="PAGE19" localSheetId="4">#REF!</definedName>
    <definedName name="PAGE19" localSheetId="16">#REF!</definedName>
    <definedName name="PAGE19" localSheetId="2">#REF!</definedName>
    <definedName name="PAGE19" localSheetId="10">#REF!</definedName>
    <definedName name="PAGE19" localSheetId="6">#REF!</definedName>
    <definedName name="PAGE19">#REF!</definedName>
    <definedName name="PAGE2" localSheetId="12">#REF!</definedName>
    <definedName name="PAGE2" localSheetId="14">#REF!</definedName>
    <definedName name="PAGE2" localSheetId="0">#REF!</definedName>
    <definedName name="PAGE2" localSheetId="8">#REF!</definedName>
    <definedName name="PAGE2" localSheetId="4">#REF!</definedName>
    <definedName name="PAGE2" localSheetId="16">#REF!</definedName>
    <definedName name="PAGE2" localSheetId="2">#REF!</definedName>
    <definedName name="PAGE2" localSheetId="10">#REF!</definedName>
    <definedName name="PAGE2" localSheetId="6">#REF!</definedName>
    <definedName name="PAGE2">#REF!</definedName>
    <definedName name="PAGE20" localSheetId="12">#REF!</definedName>
    <definedName name="PAGE20" localSheetId="14">#REF!</definedName>
    <definedName name="PAGE20" localSheetId="0">#REF!</definedName>
    <definedName name="PAGE20" localSheetId="8">#REF!</definedName>
    <definedName name="PAGE20" localSheetId="4">#REF!</definedName>
    <definedName name="PAGE20" localSheetId="16">#REF!</definedName>
    <definedName name="PAGE20" localSheetId="2">#REF!</definedName>
    <definedName name="PAGE20" localSheetId="10">#REF!</definedName>
    <definedName name="PAGE20" localSheetId="6">#REF!</definedName>
    <definedName name="PAGE20">#REF!</definedName>
    <definedName name="PAGE3" localSheetId="12">#REF!</definedName>
    <definedName name="PAGE3" localSheetId="14">#REF!</definedName>
    <definedName name="PAGE3" localSheetId="0">#REF!</definedName>
    <definedName name="PAGE3" localSheetId="8">#REF!</definedName>
    <definedName name="PAGE3" localSheetId="4">#REF!</definedName>
    <definedName name="PAGE3" localSheetId="16">#REF!</definedName>
    <definedName name="PAGE3" localSheetId="2">#REF!</definedName>
    <definedName name="PAGE3" localSheetId="10">#REF!</definedName>
    <definedName name="PAGE3" localSheetId="6">#REF!</definedName>
    <definedName name="PAGE3">#REF!</definedName>
    <definedName name="PAGE4" localSheetId="12">#REF!</definedName>
    <definedName name="PAGE4" localSheetId="14">#REF!</definedName>
    <definedName name="PAGE4" localSheetId="0">#REF!</definedName>
    <definedName name="PAGE4" localSheetId="8">#REF!</definedName>
    <definedName name="PAGE4" localSheetId="4">#REF!</definedName>
    <definedName name="PAGE4" localSheetId="16">#REF!</definedName>
    <definedName name="PAGE4" localSheetId="2">#REF!</definedName>
    <definedName name="PAGE4" localSheetId="10">#REF!</definedName>
    <definedName name="PAGE4" localSheetId="6">#REF!</definedName>
    <definedName name="PAGE4">#REF!</definedName>
    <definedName name="PAGE5" localSheetId="12">#REF!</definedName>
    <definedName name="PAGE5" localSheetId="14">#REF!</definedName>
    <definedName name="PAGE5" localSheetId="0">#REF!</definedName>
    <definedName name="PAGE5" localSheetId="8">#REF!</definedName>
    <definedName name="PAGE5" localSheetId="4">#REF!</definedName>
    <definedName name="PAGE5" localSheetId="16">#REF!</definedName>
    <definedName name="PAGE5" localSheetId="2">#REF!</definedName>
    <definedName name="PAGE5" localSheetId="10">#REF!</definedName>
    <definedName name="PAGE5" localSheetId="6">#REF!</definedName>
    <definedName name="PAGE5">#REF!</definedName>
    <definedName name="PAGE6" localSheetId="12">#REF!</definedName>
    <definedName name="PAGE6" localSheetId="14">#REF!</definedName>
    <definedName name="PAGE6" localSheetId="0">#REF!</definedName>
    <definedName name="PAGE6" localSheetId="8">#REF!</definedName>
    <definedName name="PAGE6" localSheetId="4">#REF!</definedName>
    <definedName name="PAGE6" localSheetId="16">#REF!</definedName>
    <definedName name="PAGE6" localSheetId="2">#REF!</definedName>
    <definedName name="PAGE6" localSheetId="10">#REF!</definedName>
    <definedName name="PAGE6" localSheetId="6">#REF!</definedName>
    <definedName name="PAGE6">#REF!</definedName>
    <definedName name="PAGE7" localSheetId="12">#REF!</definedName>
    <definedName name="PAGE7" localSheetId="14">#REF!</definedName>
    <definedName name="PAGE7" localSheetId="0">#REF!</definedName>
    <definedName name="PAGE7" localSheetId="8">#REF!</definedName>
    <definedName name="PAGE7" localSheetId="4">#REF!</definedName>
    <definedName name="PAGE7" localSheetId="16">#REF!</definedName>
    <definedName name="PAGE7" localSheetId="2">#REF!</definedName>
    <definedName name="PAGE7" localSheetId="10">#REF!</definedName>
    <definedName name="PAGE7" localSheetId="6">#REF!</definedName>
    <definedName name="PAGE7">#REF!</definedName>
    <definedName name="PAGE8" localSheetId="12">#REF!</definedName>
    <definedName name="PAGE8" localSheetId="14">#REF!</definedName>
    <definedName name="PAGE8" localSheetId="0">#REF!</definedName>
    <definedName name="PAGE8" localSheetId="8">#REF!</definedName>
    <definedName name="PAGE8" localSheetId="4">#REF!</definedName>
    <definedName name="PAGE8" localSheetId="16">#REF!</definedName>
    <definedName name="PAGE8" localSheetId="2">#REF!</definedName>
    <definedName name="PAGE8" localSheetId="10">#REF!</definedName>
    <definedName name="PAGE8" localSheetId="6">#REF!</definedName>
    <definedName name="PAGE8">#REF!</definedName>
    <definedName name="PAGE9" localSheetId="12">#REF!</definedName>
    <definedName name="PAGE9" localSheetId="14">#REF!</definedName>
    <definedName name="PAGE9" localSheetId="0">#REF!</definedName>
    <definedName name="PAGE9" localSheetId="8">#REF!</definedName>
    <definedName name="PAGE9" localSheetId="4">#REF!</definedName>
    <definedName name="PAGE9" localSheetId="16">#REF!</definedName>
    <definedName name="PAGE9" localSheetId="2">#REF!</definedName>
    <definedName name="PAGE9" localSheetId="10">#REF!</definedName>
    <definedName name="PAGE9" localSheetId="6">#REF!</definedName>
    <definedName name="PAGE9">#REF!</definedName>
    <definedName name="PART1" localSheetId="12">#REF!</definedName>
    <definedName name="PART1" localSheetId="14">#REF!</definedName>
    <definedName name="PART1" localSheetId="0">#REF!</definedName>
    <definedName name="PART1" localSheetId="8">#REF!</definedName>
    <definedName name="PART1" localSheetId="4">#REF!</definedName>
    <definedName name="PART1" localSheetId="16">#REF!</definedName>
    <definedName name="PART1" localSheetId="2">#REF!</definedName>
    <definedName name="PART1" localSheetId="10">#REF!</definedName>
    <definedName name="PART1" localSheetId="6">#REF!</definedName>
    <definedName name="PART1">#REF!</definedName>
    <definedName name="PART2" localSheetId="12">#REF!</definedName>
    <definedName name="PART2" localSheetId="14">#REF!</definedName>
    <definedName name="PART2" localSheetId="0">#REF!</definedName>
    <definedName name="PART2" localSheetId="8">#REF!</definedName>
    <definedName name="PART2" localSheetId="4">#REF!</definedName>
    <definedName name="PART2" localSheetId="16">#REF!</definedName>
    <definedName name="PART2" localSheetId="2">#REF!</definedName>
    <definedName name="PART2" localSheetId="10">#REF!</definedName>
    <definedName name="PART2" localSheetId="6">#REF!</definedName>
    <definedName name="PART2">#REF!</definedName>
    <definedName name="PART3" localSheetId="12">#REF!</definedName>
    <definedName name="PART3" localSheetId="14">#REF!</definedName>
    <definedName name="PART3" localSheetId="0">#REF!</definedName>
    <definedName name="PART3" localSheetId="8">#REF!</definedName>
    <definedName name="PART3" localSheetId="4">#REF!</definedName>
    <definedName name="PART3" localSheetId="16">#REF!</definedName>
    <definedName name="PART3" localSheetId="2">#REF!</definedName>
    <definedName name="PART3" localSheetId="10">#REF!</definedName>
    <definedName name="PART3" localSheetId="6">#REF!</definedName>
    <definedName name="PART3">#REF!</definedName>
    <definedName name="PART4A" localSheetId="12">#REF!</definedName>
    <definedName name="PART4A" localSheetId="14">#REF!</definedName>
    <definedName name="PART4A" localSheetId="0">#REF!</definedName>
    <definedName name="PART4A" localSheetId="8">#REF!</definedName>
    <definedName name="PART4A" localSheetId="4">#REF!</definedName>
    <definedName name="PART4A" localSheetId="16">#REF!</definedName>
    <definedName name="PART4A" localSheetId="2">#REF!</definedName>
    <definedName name="PART4A" localSheetId="10">#REF!</definedName>
    <definedName name="PART4A" localSheetId="6">#REF!</definedName>
    <definedName name="PART4A">#REF!</definedName>
    <definedName name="PART4B" localSheetId="12">#REF!</definedName>
    <definedName name="PART4B" localSheetId="14">#REF!</definedName>
    <definedName name="PART4B" localSheetId="0">#REF!</definedName>
    <definedName name="PART4B" localSheetId="8">#REF!</definedName>
    <definedName name="PART4B" localSheetId="4">#REF!</definedName>
    <definedName name="PART4B" localSheetId="16">#REF!</definedName>
    <definedName name="PART4B" localSheetId="2">#REF!</definedName>
    <definedName name="PART4B" localSheetId="10">#REF!</definedName>
    <definedName name="PART4B" localSheetId="6">#REF!</definedName>
    <definedName name="PART4B">#REF!</definedName>
    <definedName name="PART5" localSheetId="12">#REF!</definedName>
    <definedName name="PART5" localSheetId="14">#REF!</definedName>
    <definedName name="PART5" localSheetId="0">#REF!</definedName>
    <definedName name="PART5" localSheetId="8">#REF!</definedName>
    <definedName name="PART5" localSheetId="4">#REF!</definedName>
    <definedName name="PART5" localSheetId="16">#REF!</definedName>
    <definedName name="PART5" localSheetId="2">#REF!</definedName>
    <definedName name="PART5" localSheetId="10">#REF!</definedName>
    <definedName name="PART5" localSheetId="6">#REF!</definedName>
    <definedName name="PART5">#REF!</definedName>
    <definedName name="PART6A" localSheetId="12">#REF!</definedName>
    <definedName name="PART6A" localSheetId="14">#REF!</definedName>
    <definedName name="PART6A" localSheetId="0">#REF!</definedName>
    <definedName name="PART6A" localSheetId="8">#REF!</definedName>
    <definedName name="PART6A" localSheetId="4">#REF!</definedName>
    <definedName name="PART6A" localSheetId="16">#REF!</definedName>
    <definedName name="PART6A" localSheetId="2">#REF!</definedName>
    <definedName name="PART6A" localSheetId="10">#REF!</definedName>
    <definedName name="PART6A" localSheetId="6">#REF!</definedName>
    <definedName name="PART6A">#REF!</definedName>
    <definedName name="PART6B" localSheetId="12">#REF!</definedName>
    <definedName name="PART6B" localSheetId="14">#REF!</definedName>
    <definedName name="PART6B" localSheetId="0">#REF!</definedName>
    <definedName name="PART6B" localSheetId="8">#REF!</definedName>
    <definedName name="PART6B" localSheetId="4">#REF!</definedName>
    <definedName name="PART6B" localSheetId="16">#REF!</definedName>
    <definedName name="PART6B" localSheetId="2">#REF!</definedName>
    <definedName name="PART6B" localSheetId="10">#REF!</definedName>
    <definedName name="PART6B" localSheetId="6">#REF!</definedName>
    <definedName name="PART6B">#REF!</definedName>
    <definedName name="PART6C" localSheetId="12">#REF!</definedName>
    <definedName name="PART6C" localSheetId="14">#REF!</definedName>
    <definedName name="PART6C" localSheetId="0">#REF!</definedName>
    <definedName name="PART6C" localSheetId="8">#REF!</definedName>
    <definedName name="PART6C" localSheetId="4">#REF!</definedName>
    <definedName name="PART6C" localSheetId="16">#REF!</definedName>
    <definedName name="PART6C" localSheetId="2">#REF!</definedName>
    <definedName name="PART6C" localSheetId="10">#REF!</definedName>
    <definedName name="PART6C" localSheetId="6">#REF!</definedName>
    <definedName name="PART6C">#REF!</definedName>
    <definedName name="PART7B" localSheetId="12">#REF!</definedName>
    <definedName name="PART7B" localSheetId="14">#REF!</definedName>
    <definedName name="PART7B" localSheetId="0">#REF!</definedName>
    <definedName name="PART7B" localSheetId="8">#REF!</definedName>
    <definedName name="PART7B" localSheetId="4">#REF!</definedName>
    <definedName name="PART7B" localSheetId="16">#REF!</definedName>
    <definedName name="PART7B" localSheetId="2">#REF!</definedName>
    <definedName name="PART7B" localSheetId="10">#REF!</definedName>
    <definedName name="PART7B" localSheetId="6">#REF!</definedName>
    <definedName name="PART7B">#REF!</definedName>
    <definedName name="PART7C" localSheetId="12">#REF!</definedName>
    <definedName name="PART7C" localSheetId="14">#REF!</definedName>
    <definedName name="PART7C" localSheetId="0">#REF!</definedName>
    <definedName name="PART7C" localSheetId="8">#REF!</definedName>
    <definedName name="PART7C" localSheetId="4">#REF!</definedName>
    <definedName name="PART7C" localSheetId="16">#REF!</definedName>
    <definedName name="PART7C" localSheetId="2">#REF!</definedName>
    <definedName name="PART7C" localSheetId="10">#REF!</definedName>
    <definedName name="PART7C" localSheetId="6">#REF!</definedName>
    <definedName name="PART7C">#REF!</definedName>
    <definedName name="PART8" localSheetId="12">#REF!</definedName>
    <definedName name="PART8" localSheetId="14">#REF!</definedName>
    <definedName name="PART8" localSheetId="0">#REF!</definedName>
    <definedName name="PART8" localSheetId="8">#REF!</definedName>
    <definedName name="PART8" localSheetId="4">#REF!</definedName>
    <definedName name="PART8" localSheetId="16">#REF!</definedName>
    <definedName name="PART8" localSheetId="2">#REF!</definedName>
    <definedName name="PART8" localSheetId="10">#REF!</definedName>
    <definedName name="PART8" localSheetId="6">#REF!</definedName>
    <definedName name="PART8">#REF!</definedName>
    <definedName name="_xlnm.Print_Area" localSheetId="12">#REF!</definedName>
    <definedName name="_xlnm.Print_Area" localSheetId="14">#REF!</definedName>
    <definedName name="_xlnm.Print_Area" localSheetId="0">#REF!</definedName>
    <definedName name="_xlnm.Print_Area" localSheetId="9">'New Table 161'!$A$1:$Q$128</definedName>
    <definedName name="_xlnm.Print_Area" localSheetId="8">'New Table 161 UPDATED'!$A$1:$Q$128</definedName>
    <definedName name="_xlnm.Print_Area" localSheetId="5">'New Tables 142-160'!$A$1:$O$570</definedName>
    <definedName name="_xlnm.Print_Area" localSheetId="4">'New Tables 142-160 UPDATED'!$A$1:$O$570</definedName>
    <definedName name="_xlnm.Print_Area" localSheetId="16">#REF!</definedName>
    <definedName name="_xlnm.Print_Area" localSheetId="2">#REF!</definedName>
    <definedName name="_xlnm.Print_Area" localSheetId="11">'Old Table 161'!$A$1:$Q$128</definedName>
    <definedName name="_xlnm.Print_Area" localSheetId="10">'Old Table 161 UPDATED'!$A$1:$Q$128</definedName>
    <definedName name="_xlnm.Print_Area" localSheetId="7">'Old Tables 142-160'!$A$1:$O$570</definedName>
    <definedName name="_xlnm.Print_Area" localSheetId="6">'Old Tables 142-160 UPDATED'!$A$1:$O$570</definedName>
    <definedName name="_xlnm.Print_Area">#REF!</definedName>
    <definedName name="_xlnm.Print_Titles" localSheetId="9">'New Table 161'!$1:$9</definedName>
    <definedName name="_xlnm.Print_Titles" localSheetId="8">'New Table 161 UPDATED'!$1:$9</definedName>
    <definedName name="_xlnm.Print_Titles" localSheetId="11">'Old Table 161'!$1:$9</definedName>
    <definedName name="_xlnm.Print_Titles" localSheetId="10">'Old Table 161 UPDATED'!$1:$9</definedName>
    <definedName name="RATIONALE" localSheetId="12">#REF!</definedName>
    <definedName name="RATIONALE" localSheetId="14">#REF!</definedName>
    <definedName name="RATIONALE" localSheetId="0">#REF!</definedName>
    <definedName name="RATIONALE" localSheetId="8">#REF!</definedName>
    <definedName name="RATIONALE" localSheetId="4">#REF!</definedName>
    <definedName name="RATIONALE" localSheetId="16">#REF!</definedName>
    <definedName name="RATIONALE" localSheetId="2">#REF!</definedName>
    <definedName name="RATIONALE" localSheetId="10">#REF!</definedName>
    <definedName name="RATIONALE" localSheetId="6">#REF!</definedName>
    <definedName name="RATIONALE">#REF!</definedName>
    <definedName name="RATIONALE2" localSheetId="12">#REF!</definedName>
    <definedName name="RATIONALE2" localSheetId="14">#REF!</definedName>
    <definedName name="RATIONALE2" localSheetId="0">#REF!</definedName>
    <definedName name="RATIONALE2" localSheetId="8">#REF!</definedName>
    <definedName name="RATIONALE2" localSheetId="4">#REF!</definedName>
    <definedName name="RATIONALE2" localSheetId="16">#REF!</definedName>
    <definedName name="RATIONALE2" localSheetId="2">#REF!</definedName>
    <definedName name="RATIONALE2" localSheetId="10">#REF!</definedName>
    <definedName name="RATIONALE2" localSheetId="6">#REF!</definedName>
    <definedName name="RATIONALE2">#REF!</definedName>
    <definedName name="SALHEAD" localSheetId="12">#REF!</definedName>
    <definedName name="SALHEAD" localSheetId="14">#REF!</definedName>
    <definedName name="SALHEAD" localSheetId="0">#REF!</definedName>
    <definedName name="SALHEAD" localSheetId="8">#REF!</definedName>
    <definedName name="SALHEAD" localSheetId="4">#REF!</definedName>
    <definedName name="SALHEAD" localSheetId="16">#REF!</definedName>
    <definedName name="SALHEAD" localSheetId="2">#REF!</definedName>
    <definedName name="SALHEAD" localSheetId="10">#REF!</definedName>
    <definedName name="SALHEAD" localSheetId="6">#REF!</definedName>
    <definedName name="SALHEAD">#REF!</definedName>
  </definedNames>
  <calcPr calcId="171027"/>
  <pivotCaches>
    <pivotCache cacheId="0" r:id="rId23"/>
    <pivotCache cacheId="1" r:id="rId24"/>
  </pivotCaches>
</workbook>
</file>

<file path=xl/calcChain.xml><?xml version="1.0" encoding="utf-8"?>
<calcChain xmlns="http://schemas.openxmlformats.org/spreadsheetml/2006/main">
  <c r="AG128" i="22" l="1"/>
  <c r="AG127" i="22"/>
  <c r="AG126" i="22"/>
  <c r="AG125" i="22"/>
  <c r="AG124" i="22"/>
  <c r="AG123" i="22"/>
  <c r="AG122" i="22"/>
  <c r="AG114" i="22"/>
  <c r="AG113" i="22"/>
  <c r="AG112" i="22"/>
  <c r="AG111" i="22"/>
  <c r="AG110" i="22"/>
  <c r="AG109" i="22"/>
  <c r="AG108" i="22"/>
  <c r="AG107" i="22"/>
  <c r="AG106" i="22"/>
  <c r="AG105" i="22"/>
  <c r="AG104" i="22"/>
  <c r="AG103" i="22"/>
  <c r="AG102" i="22"/>
  <c r="AG101" i="22"/>
  <c r="AG100" i="22"/>
  <c r="AG99" i="22"/>
  <c r="AG98" i="22"/>
  <c r="AG97" i="22"/>
  <c r="AG96" i="22"/>
  <c r="AG95" i="22"/>
  <c r="AG94" i="22"/>
  <c r="AG93" i="22"/>
  <c r="AG92" i="22"/>
  <c r="AG91" i="22"/>
  <c r="AG90" i="22"/>
  <c r="AG89" i="22"/>
  <c r="AG88" i="22"/>
  <c r="AG87" i="22"/>
  <c r="AG86" i="22"/>
  <c r="AG85" i="22"/>
  <c r="AG84" i="22"/>
  <c r="AG83" i="22"/>
  <c r="AG82" i="22"/>
  <c r="AG81" i="22"/>
  <c r="AG80" i="22"/>
  <c r="AG79" i="22"/>
  <c r="AG78" i="22"/>
  <c r="AG77" i="22"/>
  <c r="AG76" i="22"/>
  <c r="AG75" i="22"/>
  <c r="AG74" i="22"/>
  <c r="AG73" i="22"/>
  <c r="AG51" i="22"/>
  <c r="AG50" i="22"/>
  <c r="AG49" i="22"/>
  <c r="AG48" i="22"/>
  <c r="AG47" i="22"/>
  <c r="AG46" i="22"/>
  <c r="AG45" i="22"/>
  <c r="AG44" i="22"/>
  <c r="AG43" i="22"/>
  <c r="AG42" i="22"/>
  <c r="AG41" i="22"/>
  <c r="AG40" i="22"/>
  <c r="AG39" i="22"/>
  <c r="AG38" i="22"/>
  <c r="AG37" i="22"/>
  <c r="AG36" i="22"/>
  <c r="AG35" i="22"/>
  <c r="AG34" i="22"/>
  <c r="AG33" i="22"/>
  <c r="AG32" i="22"/>
  <c r="AG31" i="22"/>
  <c r="AG30" i="22"/>
  <c r="AG29" i="22"/>
  <c r="AG28" i="22"/>
  <c r="AG27" i="22"/>
  <c r="AG26" i="22"/>
  <c r="AG25" i="22"/>
  <c r="AG24" i="22"/>
  <c r="AG23" i="22"/>
  <c r="AG22" i="22"/>
  <c r="AG21" i="22"/>
  <c r="AG20" i="22"/>
  <c r="AG19" i="22"/>
  <c r="AG18" i="22"/>
  <c r="AG17" i="22"/>
  <c r="AG16" i="22"/>
  <c r="AG15" i="22"/>
  <c r="AG14" i="22"/>
  <c r="AG13" i="22"/>
  <c r="AG12" i="22"/>
  <c r="AG11" i="22"/>
  <c r="AG10" i="22"/>
  <c r="AF128" i="22"/>
  <c r="AF127" i="22"/>
  <c r="AF126" i="22"/>
  <c r="AF125" i="22"/>
  <c r="AF124" i="22"/>
  <c r="AF123" i="22"/>
  <c r="AF122" i="22"/>
  <c r="AF114" i="22"/>
  <c r="AF113" i="22"/>
  <c r="AF112" i="22"/>
  <c r="AF111" i="22"/>
  <c r="AF110" i="22"/>
  <c r="AF109" i="22"/>
  <c r="AF108" i="22"/>
  <c r="AF107" i="22"/>
  <c r="AF106" i="22"/>
  <c r="AF105" i="22"/>
  <c r="AF104" i="22"/>
  <c r="AF103" i="22"/>
  <c r="AF102" i="22"/>
  <c r="AF101" i="22"/>
  <c r="AF100" i="22"/>
  <c r="AF99" i="22"/>
  <c r="AF98" i="22"/>
  <c r="AF97" i="22"/>
  <c r="AF96" i="22"/>
  <c r="AF95" i="22"/>
  <c r="AF94" i="22"/>
  <c r="AF93" i="22"/>
  <c r="AF92" i="22"/>
  <c r="AF91" i="22"/>
  <c r="AF90" i="22"/>
  <c r="AF89" i="22"/>
  <c r="AF88" i="22"/>
  <c r="AF87" i="22"/>
  <c r="AF86" i="22"/>
  <c r="AF85" i="22"/>
  <c r="AF84" i="22"/>
  <c r="AF83" i="22"/>
  <c r="AF82" i="22"/>
  <c r="AF81" i="22"/>
  <c r="AF80" i="22"/>
  <c r="AF79" i="22"/>
  <c r="AF78" i="22"/>
  <c r="AF77" i="22"/>
  <c r="AF76" i="22"/>
  <c r="AF75" i="22"/>
  <c r="AF74" i="22"/>
  <c r="AF73" i="22"/>
  <c r="AF51" i="22"/>
  <c r="AF50" i="22"/>
  <c r="AF49" i="22"/>
  <c r="AF48" i="22"/>
  <c r="AF47" i="22"/>
  <c r="AF46" i="22"/>
  <c r="AF45" i="22"/>
  <c r="AF44" i="22"/>
  <c r="AF43" i="22"/>
  <c r="AF42" i="22"/>
  <c r="AF41" i="22"/>
  <c r="AF40" i="22"/>
  <c r="AF39" i="22"/>
  <c r="AF38" i="22"/>
  <c r="AF37" i="22"/>
  <c r="AF36" i="22"/>
  <c r="AF35" i="22"/>
  <c r="AF34" i="22"/>
  <c r="AF33" i="22"/>
  <c r="AF32" i="22"/>
  <c r="AF31" i="22"/>
  <c r="AF30" i="22"/>
  <c r="AF29" i="22"/>
  <c r="AF28" i="22"/>
  <c r="AF27" i="22"/>
  <c r="AF26" i="22"/>
  <c r="AF25" i="22"/>
  <c r="AF24" i="22"/>
  <c r="AF23" i="22"/>
  <c r="AF22" i="22"/>
  <c r="AF21" i="22"/>
  <c r="AF20" i="22"/>
  <c r="AF19" i="22"/>
  <c r="AF18" i="22"/>
  <c r="AF17" i="22"/>
  <c r="AF16" i="22"/>
  <c r="AF15" i="22"/>
  <c r="AF14" i="22"/>
  <c r="AF13" i="22"/>
  <c r="AF12" i="22"/>
  <c r="AF11" i="22"/>
  <c r="AF10" i="22"/>
  <c r="AE128" i="22"/>
  <c r="AE127" i="22"/>
  <c r="AE126" i="22"/>
  <c r="AE125" i="22"/>
  <c r="AE124" i="22"/>
  <c r="AE123" i="22"/>
  <c r="AE122" i="22"/>
  <c r="AE114" i="22"/>
  <c r="AE113" i="22"/>
  <c r="AE112" i="22"/>
  <c r="AE111" i="22"/>
  <c r="AE110" i="22"/>
  <c r="AE109" i="22"/>
  <c r="AE108" i="22"/>
  <c r="AE107" i="22"/>
  <c r="AE106" i="22"/>
  <c r="AE105" i="22"/>
  <c r="AE104" i="22"/>
  <c r="AE103" i="22"/>
  <c r="AE102" i="22"/>
  <c r="AE101" i="22"/>
  <c r="AE100" i="22"/>
  <c r="AE99" i="22"/>
  <c r="AE98" i="22"/>
  <c r="AE97" i="22"/>
  <c r="AE96" i="22"/>
  <c r="AE95" i="22"/>
  <c r="AE94" i="22"/>
  <c r="AE93" i="22"/>
  <c r="AE92" i="22"/>
  <c r="AE91" i="22"/>
  <c r="AE90" i="22"/>
  <c r="AE89" i="22"/>
  <c r="AE88" i="22"/>
  <c r="AE87" i="22"/>
  <c r="AE86" i="22"/>
  <c r="AE85" i="22"/>
  <c r="AE84" i="22"/>
  <c r="AE83" i="22"/>
  <c r="AE82" i="22"/>
  <c r="AE81" i="22"/>
  <c r="AE80" i="22"/>
  <c r="AE79" i="22"/>
  <c r="AE78" i="22"/>
  <c r="AE77" i="22"/>
  <c r="AE76" i="22"/>
  <c r="AE75" i="22"/>
  <c r="AE74" i="22"/>
  <c r="AE73" i="22"/>
  <c r="AE51" i="22"/>
  <c r="AE50" i="22"/>
  <c r="AE49" i="22"/>
  <c r="AE48" i="22"/>
  <c r="AE47" i="22"/>
  <c r="AE46" i="22"/>
  <c r="AE45" i="22"/>
  <c r="AE44" i="22"/>
  <c r="AE43" i="22"/>
  <c r="AE42" i="22"/>
  <c r="AE41" i="22"/>
  <c r="AE40" i="22"/>
  <c r="AE39" i="22"/>
  <c r="AE38" i="22"/>
  <c r="AE37" i="22"/>
  <c r="AE36" i="22"/>
  <c r="AE35" i="22"/>
  <c r="AE34" i="22"/>
  <c r="AE33" i="22"/>
  <c r="AE32" i="22"/>
  <c r="AE31" i="22"/>
  <c r="AE30" i="22"/>
  <c r="AE29" i="22"/>
  <c r="AE28" i="22"/>
  <c r="AE27" i="22"/>
  <c r="AE26" i="22"/>
  <c r="AE25" i="22"/>
  <c r="AE24" i="22"/>
  <c r="AE23" i="22"/>
  <c r="AE22" i="22"/>
  <c r="AE21" i="22"/>
  <c r="AE20" i="22"/>
  <c r="AE19" i="22"/>
  <c r="AE18" i="22"/>
  <c r="AE17" i="22"/>
  <c r="AE16" i="22"/>
  <c r="AE15" i="22"/>
  <c r="AE14" i="22"/>
  <c r="AE13" i="22"/>
  <c r="AE12" i="22"/>
  <c r="AE11" i="22"/>
  <c r="AE10" i="22"/>
  <c r="AH128" i="22"/>
  <c r="AH127" i="22"/>
  <c r="AH126" i="22"/>
  <c r="AH125" i="22"/>
  <c r="AH124" i="22"/>
  <c r="AH123" i="22"/>
  <c r="AH122" i="22"/>
  <c r="AH114" i="22"/>
  <c r="AH113" i="22"/>
  <c r="AH112" i="22"/>
  <c r="AH111" i="22"/>
  <c r="AH110" i="22"/>
  <c r="AH109" i="22"/>
  <c r="AH108" i="22"/>
  <c r="AH107" i="22"/>
  <c r="AH106" i="22"/>
  <c r="AH105" i="22"/>
  <c r="AH104" i="22"/>
  <c r="AH103" i="22"/>
  <c r="AH102" i="22"/>
  <c r="AH101" i="22"/>
  <c r="AH100" i="22"/>
  <c r="AH99" i="22"/>
  <c r="AH98" i="22"/>
  <c r="AH97" i="22"/>
  <c r="AH96" i="22"/>
  <c r="AH95" i="22"/>
  <c r="AH94" i="22"/>
  <c r="AH93" i="22"/>
  <c r="AH92" i="22"/>
  <c r="AH91" i="22"/>
  <c r="AH90" i="22"/>
  <c r="AH89" i="22"/>
  <c r="AH88" i="22"/>
  <c r="AH87" i="22"/>
  <c r="AH86" i="22"/>
  <c r="AH85" i="22"/>
  <c r="AH84" i="22"/>
  <c r="AH83" i="22"/>
  <c r="AH82" i="22"/>
  <c r="AH81" i="22"/>
  <c r="AH80" i="22"/>
  <c r="AH79" i="22"/>
  <c r="AH78" i="22"/>
  <c r="AH77" i="22"/>
  <c r="AH76" i="22"/>
  <c r="AH75" i="22"/>
  <c r="AH74" i="22"/>
  <c r="AH73" i="22"/>
  <c r="AH51" i="22"/>
  <c r="AH50" i="22"/>
  <c r="AH49" i="22"/>
  <c r="AH48" i="22"/>
  <c r="AH47" i="22"/>
  <c r="AH46" i="22"/>
  <c r="AH45" i="22"/>
  <c r="AH44" i="22"/>
  <c r="AH43" i="22"/>
  <c r="AH42" i="22"/>
  <c r="AH41" i="22"/>
  <c r="AH40" i="22"/>
  <c r="AH39" i="22"/>
  <c r="AH38" i="22"/>
  <c r="AH37" i="22"/>
  <c r="AH36" i="22"/>
  <c r="AH35" i="22"/>
  <c r="AH34" i="22"/>
  <c r="AH33" i="22"/>
  <c r="AH32" i="22"/>
  <c r="AH31" i="22"/>
  <c r="AH30" i="22"/>
  <c r="AH29" i="22"/>
  <c r="AH28" i="22"/>
  <c r="AH27" i="22"/>
  <c r="AH26" i="22"/>
  <c r="AH25" i="22"/>
  <c r="AH24" i="22"/>
  <c r="AH23" i="22"/>
  <c r="AH22" i="22"/>
  <c r="AH21" i="22"/>
  <c r="AH20" i="22"/>
  <c r="AH19" i="22"/>
  <c r="AH18" i="22"/>
  <c r="AH17" i="22"/>
  <c r="AH16" i="22"/>
  <c r="AH15" i="22"/>
  <c r="AH14" i="22"/>
  <c r="AH13" i="22"/>
  <c r="AH12" i="22"/>
  <c r="AH11" i="22"/>
  <c r="AH10" i="22"/>
  <c r="AH128" i="23"/>
  <c r="AH127" i="23"/>
  <c r="AH126" i="23"/>
  <c r="AH125" i="23"/>
  <c r="AH124" i="23"/>
  <c r="AH123" i="23"/>
  <c r="AH122" i="23"/>
  <c r="AH114" i="23"/>
  <c r="AH113" i="23"/>
  <c r="AH112" i="23"/>
  <c r="AH111" i="23"/>
  <c r="AH110" i="23"/>
  <c r="AH109" i="23"/>
  <c r="AH108" i="23"/>
  <c r="AH107" i="23"/>
  <c r="AH106" i="23"/>
  <c r="AH105" i="23"/>
  <c r="AH104" i="23"/>
  <c r="AH103" i="23"/>
  <c r="AH102" i="23"/>
  <c r="AH101" i="23"/>
  <c r="AH100" i="23"/>
  <c r="AH99" i="23"/>
  <c r="AH98" i="23"/>
  <c r="AH97" i="23"/>
  <c r="AH96" i="23"/>
  <c r="AH95" i="23"/>
  <c r="AH94" i="23"/>
  <c r="AH93" i="23"/>
  <c r="AH92" i="23"/>
  <c r="AH91" i="23"/>
  <c r="AH90" i="23"/>
  <c r="AH89" i="23"/>
  <c r="AH88" i="23"/>
  <c r="AH87" i="23"/>
  <c r="AH86" i="23"/>
  <c r="AH85" i="23"/>
  <c r="AH84" i="23"/>
  <c r="AH83" i="23"/>
  <c r="AH82" i="23"/>
  <c r="AH81" i="23"/>
  <c r="AH80" i="23"/>
  <c r="AH79" i="23"/>
  <c r="AH78" i="23"/>
  <c r="AH77" i="23"/>
  <c r="AH76" i="23"/>
  <c r="AH75" i="23"/>
  <c r="AH74" i="23"/>
  <c r="AH73" i="23"/>
  <c r="AH51" i="23"/>
  <c r="AH50" i="23"/>
  <c r="AH49" i="23"/>
  <c r="AH48" i="23"/>
  <c r="AH47" i="23"/>
  <c r="AH46" i="23"/>
  <c r="AH45" i="23"/>
  <c r="AH44" i="23"/>
  <c r="AH43" i="23"/>
  <c r="AH42" i="23"/>
  <c r="AH41" i="23"/>
  <c r="AH40" i="23"/>
  <c r="AH39" i="23"/>
  <c r="AH38" i="23"/>
  <c r="AH37" i="23"/>
  <c r="AH36" i="23"/>
  <c r="AH35" i="23"/>
  <c r="AH34" i="23"/>
  <c r="AH33" i="23"/>
  <c r="AH32" i="23"/>
  <c r="AH31" i="23"/>
  <c r="AH30" i="23"/>
  <c r="AH29" i="23"/>
  <c r="AH28" i="23"/>
  <c r="AH27" i="23"/>
  <c r="AH26" i="23"/>
  <c r="AH25" i="23"/>
  <c r="AH24" i="23"/>
  <c r="AH23" i="23"/>
  <c r="AH22" i="23"/>
  <c r="AH21" i="23"/>
  <c r="AH20" i="23"/>
  <c r="AH19" i="23"/>
  <c r="AH18" i="23"/>
  <c r="AH17" i="23"/>
  <c r="AH16" i="23"/>
  <c r="AH15" i="23"/>
  <c r="AH14" i="23"/>
  <c r="AH13" i="23"/>
  <c r="AH12" i="23"/>
  <c r="AH11" i="23"/>
  <c r="AH10" i="23"/>
  <c r="AG128" i="23"/>
  <c r="AG127" i="23"/>
  <c r="AG126" i="23"/>
  <c r="AG125" i="23"/>
  <c r="AG124" i="23"/>
  <c r="AG123" i="23"/>
  <c r="AG122" i="23"/>
  <c r="AG114" i="23"/>
  <c r="AG113" i="23"/>
  <c r="AG112" i="23"/>
  <c r="AG111" i="23"/>
  <c r="AG110" i="23"/>
  <c r="AG109" i="23"/>
  <c r="AG108" i="23"/>
  <c r="AG107" i="23"/>
  <c r="AG106" i="23"/>
  <c r="AG105" i="23"/>
  <c r="AG104" i="23"/>
  <c r="AG103" i="23"/>
  <c r="AG102" i="23"/>
  <c r="AG101" i="23"/>
  <c r="AG100" i="23"/>
  <c r="AG99" i="23"/>
  <c r="AG98" i="23"/>
  <c r="AG97" i="23"/>
  <c r="AG96" i="23"/>
  <c r="AG95" i="23"/>
  <c r="AG94" i="23"/>
  <c r="AG93" i="23"/>
  <c r="AG92" i="23"/>
  <c r="AG91" i="23"/>
  <c r="AG90" i="23"/>
  <c r="AG89" i="23"/>
  <c r="AG88" i="23"/>
  <c r="AG87" i="23"/>
  <c r="AG86" i="23"/>
  <c r="AG85" i="23"/>
  <c r="AG84" i="23"/>
  <c r="AG83" i="23"/>
  <c r="AG82" i="23"/>
  <c r="AG81" i="23"/>
  <c r="AG80" i="23"/>
  <c r="AG79" i="23"/>
  <c r="AG78" i="23"/>
  <c r="AG77" i="23"/>
  <c r="AG76" i="23"/>
  <c r="AG75" i="23"/>
  <c r="AG74" i="23"/>
  <c r="AG73" i="23"/>
  <c r="AG51" i="23"/>
  <c r="AG50" i="23"/>
  <c r="AG49" i="23"/>
  <c r="AG48" i="23"/>
  <c r="AG47" i="23"/>
  <c r="AG46" i="23"/>
  <c r="AG45" i="23"/>
  <c r="AG44" i="23"/>
  <c r="AG43" i="23"/>
  <c r="AG42" i="23"/>
  <c r="AG41" i="23"/>
  <c r="AG40" i="23"/>
  <c r="AG39" i="23"/>
  <c r="AG38" i="23"/>
  <c r="AG37" i="23"/>
  <c r="AG36" i="23"/>
  <c r="AG35" i="23"/>
  <c r="AG34" i="23"/>
  <c r="AG33" i="23"/>
  <c r="AG32" i="23"/>
  <c r="AG31" i="23"/>
  <c r="AG30" i="23"/>
  <c r="AG29" i="23"/>
  <c r="AG28" i="23"/>
  <c r="AG27" i="23"/>
  <c r="AG26" i="23"/>
  <c r="AG25" i="23"/>
  <c r="AG24" i="23"/>
  <c r="AG23" i="23"/>
  <c r="AG22" i="23"/>
  <c r="AG21" i="23"/>
  <c r="AG20" i="23"/>
  <c r="AG19" i="23"/>
  <c r="AG18" i="23"/>
  <c r="AG17" i="23"/>
  <c r="AG16" i="23"/>
  <c r="AG15" i="23"/>
  <c r="AG14" i="23"/>
  <c r="AG13" i="23"/>
  <c r="AG12" i="23"/>
  <c r="AG11" i="23"/>
  <c r="AG10" i="23"/>
  <c r="AF128" i="23"/>
  <c r="AF127" i="23"/>
  <c r="AF126" i="23"/>
  <c r="AF125" i="23"/>
  <c r="AF124" i="23"/>
  <c r="AF123" i="23"/>
  <c r="AF122" i="23"/>
  <c r="AF114" i="23"/>
  <c r="AF113" i="23"/>
  <c r="AF112" i="23"/>
  <c r="AF111" i="23"/>
  <c r="AF110" i="23"/>
  <c r="AF109" i="23"/>
  <c r="AF108" i="23"/>
  <c r="AF107" i="23"/>
  <c r="AF106" i="23"/>
  <c r="AF105" i="23"/>
  <c r="AF104" i="23"/>
  <c r="AF103" i="23"/>
  <c r="AF102" i="23"/>
  <c r="AF101" i="23"/>
  <c r="AF100" i="23"/>
  <c r="AF99" i="23"/>
  <c r="AF98" i="23"/>
  <c r="AF97" i="23"/>
  <c r="AF96" i="23"/>
  <c r="AF95" i="23"/>
  <c r="AF94" i="23"/>
  <c r="AF93" i="23"/>
  <c r="AF92" i="23"/>
  <c r="AF91" i="23"/>
  <c r="AF90" i="23"/>
  <c r="AF89" i="23"/>
  <c r="AF88" i="23"/>
  <c r="AF87" i="23"/>
  <c r="AF86" i="23"/>
  <c r="AF85" i="23"/>
  <c r="AF84" i="23"/>
  <c r="AF83" i="23"/>
  <c r="AF82" i="23"/>
  <c r="AF81" i="23"/>
  <c r="AF80" i="23"/>
  <c r="AF79" i="23"/>
  <c r="AF78" i="23"/>
  <c r="AF77" i="23"/>
  <c r="AF76" i="23"/>
  <c r="AF75" i="23"/>
  <c r="AF74" i="23"/>
  <c r="AF73" i="23"/>
  <c r="AF51" i="23"/>
  <c r="AF50" i="23"/>
  <c r="AF49" i="23"/>
  <c r="AF48" i="23"/>
  <c r="AF47" i="23"/>
  <c r="AF46" i="23"/>
  <c r="AF45" i="23"/>
  <c r="AF44" i="23"/>
  <c r="AF43" i="23"/>
  <c r="AF42" i="23"/>
  <c r="AF41" i="23"/>
  <c r="AF40" i="23"/>
  <c r="AF39" i="23"/>
  <c r="AF38" i="23"/>
  <c r="AF37" i="23"/>
  <c r="AF36" i="23"/>
  <c r="AF35" i="23"/>
  <c r="AF34" i="23"/>
  <c r="AF33" i="23"/>
  <c r="AF32" i="23"/>
  <c r="AF31" i="23"/>
  <c r="AF30" i="23"/>
  <c r="AF29" i="23"/>
  <c r="AF28" i="23"/>
  <c r="AF27" i="23"/>
  <c r="AF26" i="23"/>
  <c r="AF25" i="23"/>
  <c r="AF24" i="23"/>
  <c r="AF23" i="23"/>
  <c r="AF22" i="23"/>
  <c r="AF21" i="23"/>
  <c r="AF20" i="23"/>
  <c r="AF19" i="23"/>
  <c r="AF18" i="23"/>
  <c r="AF17" i="23"/>
  <c r="AF16" i="23"/>
  <c r="AF15" i="23"/>
  <c r="AF14" i="23"/>
  <c r="AF13" i="23"/>
  <c r="AF12" i="23"/>
  <c r="AF11" i="23"/>
  <c r="AF10" i="23"/>
  <c r="AE128" i="23"/>
  <c r="AE127" i="23"/>
  <c r="AE126" i="23"/>
  <c r="AE125" i="23"/>
  <c r="AE124" i="23"/>
  <c r="AE123" i="23"/>
  <c r="AE122" i="23"/>
  <c r="AE114" i="23"/>
  <c r="AE113" i="23"/>
  <c r="AE112" i="23"/>
  <c r="AE111" i="23"/>
  <c r="AE110" i="23"/>
  <c r="AE109" i="23"/>
  <c r="AE108" i="23"/>
  <c r="AE107" i="23"/>
  <c r="AE106" i="23"/>
  <c r="AE105" i="23"/>
  <c r="AE104" i="23"/>
  <c r="AE103" i="23"/>
  <c r="AE102" i="23"/>
  <c r="AE101" i="23"/>
  <c r="AE100" i="23"/>
  <c r="AE99" i="23"/>
  <c r="AE98" i="23"/>
  <c r="AE97" i="23"/>
  <c r="AE96" i="23"/>
  <c r="AE95" i="23"/>
  <c r="AE94" i="23"/>
  <c r="AE93" i="23"/>
  <c r="AE92" i="23"/>
  <c r="AE91" i="23"/>
  <c r="AE90" i="23"/>
  <c r="AE89" i="23"/>
  <c r="AE88" i="23"/>
  <c r="AE87" i="23"/>
  <c r="AE86" i="23"/>
  <c r="AE85" i="23"/>
  <c r="AE84" i="23"/>
  <c r="AE83" i="23"/>
  <c r="AE82" i="23"/>
  <c r="AE81" i="23"/>
  <c r="AE80" i="23"/>
  <c r="AE79" i="23"/>
  <c r="AE78" i="23"/>
  <c r="AE77" i="23"/>
  <c r="AE76" i="23"/>
  <c r="AE75" i="23"/>
  <c r="AE74" i="23"/>
  <c r="AE73" i="23"/>
  <c r="AE51" i="23"/>
  <c r="AE50" i="23"/>
  <c r="AE49" i="23"/>
  <c r="AE48" i="23"/>
  <c r="AE47" i="23"/>
  <c r="AE46" i="23"/>
  <c r="AE45" i="23"/>
  <c r="AE44" i="23"/>
  <c r="AE43" i="23"/>
  <c r="AE42" i="23"/>
  <c r="AE41" i="23"/>
  <c r="AE40" i="23"/>
  <c r="AE39" i="23"/>
  <c r="AE38" i="23"/>
  <c r="AE37" i="23"/>
  <c r="AE36" i="23"/>
  <c r="AE35" i="23"/>
  <c r="AE34" i="23"/>
  <c r="AE33" i="23"/>
  <c r="AE32" i="23"/>
  <c r="AE31" i="23"/>
  <c r="AE30" i="23"/>
  <c r="AE29" i="23"/>
  <c r="AE28" i="23"/>
  <c r="AE27" i="23"/>
  <c r="AE26" i="23"/>
  <c r="AE25" i="23"/>
  <c r="AE24" i="23"/>
  <c r="AE23" i="23"/>
  <c r="AE22" i="23"/>
  <c r="AE21" i="23"/>
  <c r="AE20" i="23"/>
  <c r="AE19" i="23"/>
  <c r="AE18" i="23"/>
  <c r="AE17" i="23"/>
  <c r="AE16" i="23"/>
  <c r="AE15" i="23"/>
  <c r="AE14" i="23"/>
  <c r="AE13" i="23"/>
  <c r="AE12" i="23"/>
  <c r="AE11" i="23"/>
  <c r="AE10" i="23"/>
  <c r="Q10" i="23"/>
  <c r="AD128" i="23" l="1"/>
  <c r="AC128" i="23"/>
  <c r="AB128" i="23"/>
  <c r="AA128" i="23"/>
  <c r="Z128" i="23"/>
  <c r="Y128" i="23"/>
  <c r="X128" i="23"/>
  <c r="W128" i="23"/>
  <c r="V128" i="23"/>
  <c r="U128" i="23"/>
  <c r="T128" i="23"/>
  <c r="S128" i="23"/>
  <c r="AD127" i="23"/>
  <c r="AC127" i="23"/>
  <c r="AB127" i="23"/>
  <c r="AA127" i="23"/>
  <c r="Z127" i="23"/>
  <c r="Y127" i="23"/>
  <c r="X127" i="23"/>
  <c r="W127" i="23"/>
  <c r="V127" i="23"/>
  <c r="U127" i="23"/>
  <c r="T127" i="23"/>
  <c r="S127" i="23"/>
  <c r="AD126" i="23"/>
  <c r="AC126" i="23"/>
  <c r="AB126" i="23"/>
  <c r="AA126" i="23"/>
  <c r="Z126" i="23"/>
  <c r="Y126" i="23"/>
  <c r="X126" i="23"/>
  <c r="W126" i="23"/>
  <c r="V126" i="23"/>
  <c r="U126" i="23"/>
  <c r="T126" i="23"/>
  <c r="S126" i="23"/>
  <c r="AD125" i="23"/>
  <c r="AC125" i="23"/>
  <c r="AB125" i="23"/>
  <c r="AA125" i="23"/>
  <c r="Z125" i="23"/>
  <c r="Y125" i="23"/>
  <c r="X125" i="23"/>
  <c r="W125" i="23"/>
  <c r="V125" i="23"/>
  <c r="U125" i="23"/>
  <c r="T125" i="23"/>
  <c r="S125" i="23"/>
  <c r="AD124" i="23"/>
  <c r="AC124" i="23"/>
  <c r="AB124" i="23"/>
  <c r="AA124" i="23"/>
  <c r="Z124" i="23"/>
  <c r="Y124" i="23"/>
  <c r="X124" i="23"/>
  <c r="W124" i="23"/>
  <c r="V124" i="23"/>
  <c r="U124" i="23"/>
  <c r="T124" i="23"/>
  <c r="S124" i="23"/>
  <c r="AD123" i="23"/>
  <c r="AC123" i="23"/>
  <c r="AB123" i="23"/>
  <c r="AA123" i="23"/>
  <c r="Z123" i="23"/>
  <c r="Y123" i="23"/>
  <c r="X123" i="23"/>
  <c r="W123" i="23"/>
  <c r="V123" i="23"/>
  <c r="U123" i="23"/>
  <c r="T123" i="23"/>
  <c r="S123" i="23"/>
  <c r="AD122" i="23"/>
  <c r="AC122" i="23"/>
  <c r="AB122" i="23"/>
  <c r="AA122" i="23"/>
  <c r="Z122" i="23"/>
  <c r="Y122" i="23"/>
  <c r="X122" i="23"/>
  <c r="W122" i="23"/>
  <c r="V122" i="23"/>
  <c r="U122" i="23"/>
  <c r="T122" i="23"/>
  <c r="S122" i="23"/>
  <c r="AD114" i="23"/>
  <c r="AC114" i="23"/>
  <c r="AB114" i="23"/>
  <c r="AA114" i="23"/>
  <c r="Z114" i="23"/>
  <c r="Y114" i="23"/>
  <c r="X114" i="23"/>
  <c r="W114" i="23"/>
  <c r="V114" i="23"/>
  <c r="U114" i="23"/>
  <c r="T114" i="23"/>
  <c r="S114" i="23"/>
  <c r="AD113" i="23"/>
  <c r="AC113" i="23"/>
  <c r="AB113" i="23"/>
  <c r="AA113" i="23"/>
  <c r="Z113" i="23"/>
  <c r="Y113" i="23"/>
  <c r="X113" i="23"/>
  <c r="W113" i="23"/>
  <c r="V113" i="23"/>
  <c r="U113" i="23"/>
  <c r="T113" i="23"/>
  <c r="S113" i="23"/>
  <c r="AD112" i="23"/>
  <c r="AC112" i="23"/>
  <c r="AB112" i="23"/>
  <c r="AA112" i="23"/>
  <c r="Z112" i="23"/>
  <c r="Y112" i="23"/>
  <c r="X112" i="23"/>
  <c r="W112" i="23"/>
  <c r="V112" i="23"/>
  <c r="U112" i="23"/>
  <c r="T112" i="23"/>
  <c r="S112" i="23"/>
  <c r="AD111" i="23"/>
  <c r="AC111" i="23"/>
  <c r="AB111" i="23"/>
  <c r="AA111" i="23"/>
  <c r="Z111" i="23"/>
  <c r="Y111" i="23"/>
  <c r="X111" i="23"/>
  <c r="W111" i="23"/>
  <c r="V111" i="23"/>
  <c r="U111" i="23"/>
  <c r="T111" i="23"/>
  <c r="S111" i="23"/>
  <c r="AD110" i="23"/>
  <c r="AC110" i="23"/>
  <c r="AB110" i="23"/>
  <c r="AA110" i="23"/>
  <c r="Z110" i="23"/>
  <c r="Y110" i="23"/>
  <c r="X110" i="23"/>
  <c r="W110" i="23"/>
  <c r="V110" i="23"/>
  <c r="U110" i="23"/>
  <c r="T110" i="23"/>
  <c r="S110" i="23"/>
  <c r="AD109" i="23"/>
  <c r="AC109" i="23"/>
  <c r="AB109" i="23"/>
  <c r="AA109" i="23"/>
  <c r="Z109" i="23"/>
  <c r="Y109" i="23"/>
  <c r="X109" i="23"/>
  <c r="W109" i="23"/>
  <c r="V109" i="23"/>
  <c r="U109" i="23"/>
  <c r="T109" i="23"/>
  <c r="S109" i="23"/>
  <c r="AD108" i="23"/>
  <c r="AC108" i="23"/>
  <c r="AB108" i="23"/>
  <c r="AA108" i="23"/>
  <c r="Z108" i="23"/>
  <c r="Y108" i="23"/>
  <c r="X108" i="23"/>
  <c r="W108" i="23"/>
  <c r="V108" i="23"/>
  <c r="U108" i="23"/>
  <c r="T108" i="23"/>
  <c r="S108" i="23"/>
  <c r="AD107" i="23"/>
  <c r="AC107" i="23"/>
  <c r="AB107" i="23"/>
  <c r="AA107" i="23"/>
  <c r="Z107" i="23"/>
  <c r="Y107" i="23"/>
  <c r="X107" i="23"/>
  <c r="W107" i="23"/>
  <c r="V107" i="23"/>
  <c r="U107" i="23"/>
  <c r="T107" i="23"/>
  <c r="S107" i="23"/>
  <c r="AD106" i="23"/>
  <c r="AC106" i="23"/>
  <c r="AB106" i="23"/>
  <c r="AA106" i="23"/>
  <c r="Z106" i="23"/>
  <c r="Y106" i="23"/>
  <c r="X106" i="23"/>
  <c r="W106" i="23"/>
  <c r="V106" i="23"/>
  <c r="U106" i="23"/>
  <c r="T106" i="23"/>
  <c r="S106" i="23"/>
  <c r="AD105" i="23"/>
  <c r="AC105" i="23"/>
  <c r="AB105" i="23"/>
  <c r="AA105" i="23"/>
  <c r="Z105" i="23"/>
  <c r="Y105" i="23"/>
  <c r="X105" i="23"/>
  <c r="W105" i="23"/>
  <c r="V105" i="23"/>
  <c r="U105" i="23"/>
  <c r="T105" i="23"/>
  <c r="S105" i="23"/>
  <c r="AD104" i="23"/>
  <c r="AC104" i="23"/>
  <c r="AB104" i="23"/>
  <c r="AA104" i="23"/>
  <c r="Z104" i="23"/>
  <c r="Y104" i="23"/>
  <c r="X104" i="23"/>
  <c r="W104" i="23"/>
  <c r="V104" i="23"/>
  <c r="U104" i="23"/>
  <c r="T104" i="23"/>
  <c r="S104" i="23"/>
  <c r="AD103" i="23"/>
  <c r="AC103" i="23"/>
  <c r="AB103" i="23"/>
  <c r="AA103" i="23"/>
  <c r="Z103" i="23"/>
  <c r="Y103" i="23"/>
  <c r="X103" i="23"/>
  <c r="W103" i="23"/>
  <c r="V103" i="23"/>
  <c r="U103" i="23"/>
  <c r="T103" i="23"/>
  <c r="S103" i="23"/>
  <c r="AD102" i="23"/>
  <c r="AC102" i="23"/>
  <c r="AB102" i="23"/>
  <c r="AA102" i="23"/>
  <c r="Z102" i="23"/>
  <c r="Y102" i="23"/>
  <c r="X102" i="23"/>
  <c r="W102" i="23"/>
  <c r="V102" i="23"/>
  <c r="U102" i="23"/>
  <c r="T102" i="23"/>
  <c r="S102" i="23"/>
  <c r="AD101" i="23"/>
  <c r="AC101" i="23"/>
  <c r="AB101" i="23"/>
  <c r="AA101" i="23"/>
  <c r="Z101" i="23"/>
  <c r="Y101" i="23"/>
  <c r="X101" i="23"/>
  <c r="W101" i="23"/>
  <c r="V101" i="23"/>
  <c r="U101" i="23"/>
  <c r="T101" i="23"/>
  <c r="S101" i="23"/>
  <c r="AD100" i="23"/>
  <c r="AC100" i="23"/>
  <c r="AB100" i="23"/>
  <c r="AA100" i="23"/>
  <c r="Z100" i="23"/>
  <c r="Y100" i="23"/>
  <c r="X100" i="23"/>
  <c r="W100" i="23"/>
  <c r="V100" i="23"/>
  <c r="U100" i="23"/>
  <c r="T100" i="23"/>
  <c r="S100" i="23"/>
  <c r="AD99" i="23"/>
  <c r="AC99" i="23"/>
  <c r="AB99" i="23"/>
  <c r="AA99" i="23"/>
  <c r="Z99" i="23"/>
  <c r="Y99" i="23"/>
  <c r="X99" i="23"/>
  <c r="W99" i="23"/>
  <c r="V99" i="23"/>
  <c r="U99" i="23"/>
  <c r="T99" i="23"/>
  <c r="S99" i="23"/>
  <c r="AD98" i="23"/>
  <c r="AC98" i="23"/>
  <c r="AB98" i="23"/>
  <c r="AA98" i="23"/>
  <c r="Z98" i="23"/>
  <c r="Y98" i="23"/>
  <c r="X98" i="23"/>
  <c r="W98" i="23"/>
  <c r="V98" i="23"/>
  <c r="U98" i="23"/>
  <c r="T98" i="23"/>
  <c r="S98" i="23"/>
  <c r="AD97" i="23"/>
  <c r="AC97" i="23"/>
  <c r="AB97" i="23"/>
  <c r="AA97" i="23"/>
  <c r="Z97" i="23"/>
  <c r="Y97" i="23"/>
  <c r="X97" i="23"/>
  <c r="W97" i="23"/>
  <c r="V97" i="23"/>
  <c r="U97" i="23"/>
  <c r="T97" i="23"/>
  <c r="S97" i="23"/>
  <c r="AD96" i="23"/>
  <c r="AC96" i="23"/>
  <c r="AB96" i="23"/>
  <c r="AA96" i="23"/>
  <c r="Z96" i="23"/>
  <c r="Y96" i="23"/>
  <c r="X96" i="23"/>
  <c r="W96" i="23"/>
  <c r="V96" i="23"/>
  <c r="U96" i="23"/>
  <c r="T96" i="23"/>
  <c r="S96" i="23"/>
  <c r="AD95" i="23"/>
  <c r="AC95" i="23"/>
  <c r="AB95" i="23"/>
  <c r="AA95" i="23"/>
  <c r="Z95" i="23"/>
  <c r="Y95" i="23"/>
  <c r="X95" i="23"/>
  <c r="W95" i="23"/>
  <c r="V95" i="23"/>
  <c r="U95" i="23"/>
  <c r="T95" i="23"/>
  <c r="S95" i="23"/>
  <c r="AD94" i="23"/>
  <c r="AC94" i="23"/>
  <c r="AB94" i="23"/>
  <c r="AA94" i="23"/>
  <c r="Z94" i="23"/>
  <c r="Y94" i="23"/>
  <c r="X94" i="23"/>
  <c r="W94" i="23"/>
  <c r="V94" i="23"/>
  <c r="U94" i="23"/>
  <c r="T94" i="23"/>
  <c r="S94" i="23"/>
  <c r="AD93" i="23"/>
  <c r="AC93" i="23"/>
  <c r="AB93" i="23"/>
  <c r="AA93" i="23"/>
  <c r="Z93" i="23"/>
  <c r="Y93" i="23"/>
  <c r="X93" i="23"/>
  <c r="W93" i="23"/>
  <c r="V93" i="23"/>
  <c r="U93" i="23"/>
  <c r="T93" i="23"/>
  <c r="S93" i="23"/>
  <c r="AD92" i="23"/>
  <c r="AC92" i="23"/>
  <c r="AB92" i="23"/>
  <c r="AA92" i="23"/>
  <c r="Z92" i="23"/>
  <c r="Y92" i="23"/>
  <c r="X92" i="23"/>
  <c r="W92" i="23"/>
  <c r="V92" i="23"/>
  <c r="U92" i="23"/>
  <c r="T92" i="23"/>
  <c r="S92" i="23"/>
  <c r="AD91" i="23"/>
  <c r="AC91" i="23"/>
  <c r="AB91" i="23"/>
  <c r="AA91" i="23"/>
  <c r="Z91" i="23"/>
  <c r="Y91" i="23"/>
  <c r="X91" i="23"/>
  <c r="W91" i="23"/>
  <c r="V91" i="23"/>
  <c r="U91" i="23"/>
  <c r="T91" i="23"/>
  <c r="S91" i="23"/>
  <c r="AD90" i="23"/>
  <c r="AC90" i="23"/>
  <c r="AB90" i="23"/>
  <c r="AA90" i="23"/>
  <c r="Z90" i="23"/>
  <c r="Y90" i="23"/>
  <c r="X90" i="23"/>
  <c r="W90" i="23"/>
  <c r="V90" i="23"/>
  <c r="U90" i="23"/>
  <c r="T90" i="23"/>
  <c r="S90" i="23"/>
  <c r="AD89" i="23"/>
  <c r="AC89" i="23"/>
  <c r="AB89" i="23"/>
  <c r="AA89" i="23"/>
  <c r="Z89" i="23"/>
  <c r="Y89" i="23"/>
  <c r="X89" i="23"/>
  <c r="W89" i="23"/>
  <c r="V89" i="23"/>
  <c r="U89" i="23"/>
  <c r="T89" i="23"/>
  <c r="S89" i="23"/>
  <c r="AD88" i="23"/>
  <c r="AC88" i="23"/>
  <c r="AB88" i="23"/>
  <c r="AA88" i="23"/>
  <c r="Z88" i="23"/>
  <c r="Y88" i="23"/>
  <c r="X88" i="23"/>
  <c r="W88" i="23"/>
  <c r="V88" i="23"/>
  <c r="U88" i="23"/>
  <c r="T88" i="23"/>
  <c r="S88" i="23"/>
  <c r="AD87" i="23"/>
  <c r="AC87" i="23"/>
  <c r="AB87" i="23"/>
  <c r="AA87" i="23"/>
  <c r="Z87" i="23"/>
  <c r="Y87" i="23"/>
  <c r="X87" i="23"/>
  <c r="W87" i="23"/>
  <c r="V87" i="23"/>
  <c r="U87" i="23"/>
  <c r="T87" i="23"/>
  <c r="S87" i="23"/>
  <c r="AD86" i="23"/>
  <c r="AC86" i="23"/>
  <c r="AB86" i="23"/>
  <c r="AA86" i="23"/>
  <c r="Z86" i="23"/>
  <c r="Y86" i="23"/>
  <c r="X86" i="23"/>
  <c r="W86" i="23"/>
  <c r="V86" i="23"/>
  <c r="U86" i="23"/>
  <c r="T86" i="23"/>
  <c r="S86" i="23"/>
  <c r="AD85" i="23"/>
  <c r="AC85" i="23"/>
  <c r="AB85" i="23"/>
  <c r="AA85" i="23"/>
  <c r="Z85" i="23"/>
  <c r="Y85" i="23"/>
  <c r="X85" i="23"/>
  <c r="W85" i="23"/>
  <c r="V85" i="23"/>
  <c r="U85" i="23"/>
  <c r="T85" i="23"/>
  <c r="S85" i="23"/>
  <c r="AD84" i="23"/>
  <c r="AC84" i="23"/>
  <c r="AB84" i="23"/>
  <c r="AA84" i="23"/>
  <c r="Z84" i="23"/>
  <c r="Y84" i="23"/>
  <c r="X84" i="23"/>
  <c r="W84" i="23"/>
  <c r="V84" i="23"/>
  <c r="U84" i="23"/>
  <c r="T84" i="23"/>
  <c r="S84" i="23"/>
  <c r="AD83" i="23"/>
  <c r="AC83" i="23"/>
  <c r="AB83" i="23"/>
  <c r="AA83" i="23"/>
  <c r="Z83" i="23"/>
  <c r="Y83" i="23"/>
  <c r="X83" i="23"/>
  <c r="W83" i="23"/>
  <c r="V83" i="23"/>
  <c r="U83" i="23"/>
  <c r="T83" i="23"/>
  <c r="S83" i="23"/>
  <c r="AD82" i="23"/>
  <c r="AC82" i="23"/>
  <c r="AB82" i="23"/>
  <c r="AA82" i="23"/>
  <c r="Z82" i="23"/>
  <c r="Y82" i="23"/>
  <c r="X82" i="23"/>
  <c r="W82" i="23"/>
  <c r="V82" i="23"/>
  <c r="U82" i="23"/>
  <c r="T82" i="23"/>
  <c r="S82" i="23"/>
  <c r="AD81" i="23"/>
  <c r="AC81" i="23"/>
  <c r="AB81" i="23"/>
  <c r="AA81" i="23"/>
  <c r="Z81" i="23"/>
  <c r="Y81" i="23"/>
  <c r="X81" i="23"/>
  <c r="W81" i="23"/>
  <c r="V81" i="23"/>
  <c r="U81" i="23"/>
  <c r="T81" i="23"/>
  <c r="S81" i="23"/>
  <c r="AD80" i="23"/>
  <c r="AC80" i="23"/>
  <c r="AB80" i="23"/>
  <c r="AA80" i="23"/>
  <c r="Z80" i="23"/>
  <c r="Y80" i="23"/>
  <c r="X80" i="23"/>
  <c r="W80" i="23"/>
  <c r="V80" i="23"/>
  <c r="U80" i="23"/>
  <c r="T80" i="23"/>
  <c r="S80" i="23"/>
  <c r="AD79" i="23"/>
  <c r="AC79" i="23"/>
  <c r="AB79" i="23"/>
  <c r="AA79" i="23"/>
  <c r="Z79" i="23"/>
  <c r="Y79" i="23"/>
  <c r="X79" i="23"/>
  <c r="W79" i="23"/>
  <c r="V79" i="23"/>
  <c r="U79" i="23"/>
  <c r="T79" i="23"/>
  <c r="S79" i="23"/>
  <c r="AD78" i="23"/>
  <c r="AC78" i="23"/>
  <c r="AB78" i="23"/>
  <c r="AA78" i="23"/>
  <c r="Z78" i="23"/>
  <c r="Y78" i="23"/>
  <c r="X78" i="23"/>
  <c r="W78" i="23"/>
  <c r="V78" i="23"/>
  <c r="U78" i="23"/>
  <c r="T78" i="23"/>
  <c r="S78" i="23"/>
  <c r="AD77" i="23"/>
  <c r="AC77" i="23"/>
  <c r="AB77" i="23"/>
  <c r="AA77" i="23"/>
  <c r="Z77" i="23"/>
  <c r="Y77" i="23"/>
  <c r="X77" i="23"/>
  <c r="W77" i="23"/>
  <c r="V77" i="23"/>
  <c r="U77" i="23"/>
  <c r="T77" i="23"/>
  <c r="S77" i="23"/>
  <c r="AD76" i="23"/>
  <c r="AC76" i="23"/>
  <c r="AB76" i="23"/>
  <c r="AA76" i="23"/>
  <c r="Z76" i="23"/>
  <c r="Y76" i="23"/>
  <c r="X76" i="23"/>
  <c r="W76" i="23"/>
  <c r="V76" i="23"/>
  <c r="U76" i="23"/>
  <c r="T76" i="23"/>
  <c r="S76" i="23"/>
  <c r="AD75" i="23"/>
  <c r="AC75" i="23"/>
  <c r="AB75" i="23"/>
  <c r="AA75" i="23"/>
  <c r="Z75" i="23"/>
  <c r="Y75" i="23"/>
  <c r="X75" i="23"/>
  <c r="W75" i="23"/>
  <c r="V75" i="23"/>
  <c r="U75" i="23"/>
  <c r="T75" i="23"/>
  <c r="S75" i="23"/>
  <c r="AD74" i="23"/>
  <c r="AC74" i="23"/>
  <c r="AB74" i="23"/>
  <c r="AA74" i="23"/>
  <c r="Z74" i="23"/>
  <c r="Y74" i="23"/>
  <c r="X74" i="23"/>
  <c r="W74" i="23"/>
  <c r="V74" i="23"/>
  <c r="U74" i="23"/>
  <c r="T74" i="23"/>
  <c r="S74" i="23"/>
  <c r="AD73" i="23"/>
  <c r="AC73" i="23"/>
  <c r="AB73" i="23"/>
  <c r="AA73" i="23"/>
  <c r="Z73" i="23"/>
  <c r="Y73" i="23"/>
  <c r="X73" i="23"/>
  <c r="W73" i="23"/>
  <c r="V73" i="23"/>
  <c r="U73" i="23"/>
  <c r="T73" i="23"/>
  <c r="S73" i="23"/>
  <c r="AD51" i="23"/>
  <c r="AC51" i="23"/>
  <c r="AB51" i="23"/>
  <c r="AA51" i="23"/>
  <c r="Z51" i="23"/>
  <c r="Y51" i="23"/>
  <c r="X51" i="23"/>
  <c r="W51" i="23"/>
  <c r="V51" i="23"/>
  <c r="U51" i="23"/>
  <c r="T51" i="23"/>
  <c r="S51" i="23"/>
  <c r="AD50" i="23"/>
  <c r="AC50" i="23"/>
  <c r="AB50" i="23"/>
  <c r="AA50" i="23"/>
  <c r="Z50" i="23"/>
  <c r="Y50" i="23"/>
  <c r="X50" i="23"/>
  <c r="W50" i="23"/>
  <c r="V50" i="23"/>
  <c r="U50" i="23"/>
  <c r="T50" i="23"/>
  <c r="S50" i="23"/>
  <c r="AD49" i="23"/>
  <c r="AC49" i="23"/>
  <c r="AB49" i="23"/>
  <c r="AA49" i="23"/>
  <c r="Z49" i="23"/>
  <c r="Y49" i="23"/>
  <c r="X49" i="23"/>
  <c r="W49" i="23"/>
  <c r="V49" i="23"/>
  <c r="U49" i="23"/>
  <c r="T49" i="23"/>
  <c r="S49" i="23"/>
  <c r="AD48" i="23"/>
  <c r="AC48" i="23"/>
  <c r="AB48" i="23"/>
  <c r="AA48" i="23"/>
  <c r="Z48" i="23"/>
  <c r="Y48" i="23"/>
  <c r="X48" i="23"/>
  <c r="W48" i="23"/>
  <c r="V48" i="23"/>
  <c r="U48" i="23"/>
  <c r="T48" i="23"/>
  <c r="S48" i="23"/>
  <c r="AD47" i="23"/>
  <c r="AC47" i="23"/>
  <c r="AB47" i="23"/>
  <c r="AA47" i="23"/>
  <c r="Z47" i="23"/>
  <c r="Y47" i="23"/>
  <c r="X47" i="23"/>
  <c r="W47" i="23"/>
  <c r="V47" i="23"/>
  <c r="U47" i="23"/>
  <c r="T47" i="23"/>
  <c r="S47" i="23"/>
  <c r="AD46" i="23"/>
  <c r="AC46" i="23"/>
  <c r="AB46" i="23"/>
  <c r="AA46" i="23"/>
  <c r="Z46" i="23"/>
  <c r="Y46" i="23"/>
  <c r="X46" i="23"/>
  <c r="W46" i="23"/>
  <c r="V46" i="23"/>
  <c r="U46" i="23"/>
  <c r="T46" i="23"/>
  <c r="S46" i="23"/>
  <c r="AD45" i="23"/>
  <c r="AC45" i="23"/>
  <c r="AB45" i="23"/>
  <c r="AA45" i="23"/>
  <c r="Z45" i="23"/>
  <c r="Y45" i="23"/>
  <c r="X45" i="23"/>
  <c r="W45" i="23"/>
  <c r="V45" i="23"/>
  <c r="U45" i="23"/>
  <c r="T45" i="23"/>
  <c r="S45" i="23"/>
  <c r="AD44" i="23"/>
  <c r="AC44" i="23"/>
  <c r="AB44" i="23"/>
  <c r="AA44" i="23"/>
  <c r="Z44" i="23"/>
  <c r="Y44" i="23"/>
  <c r="X44" i="23"/>
  <c r="W44" i="23"/>
  <c r="V44" i="23"/>
  <c r="U44" i="23"/>
  <c r="T44" i="23"/>
  <c r="S44" i="23"/>
  <c r="AD43" i="23"/>
  <c r="AC43" i="23"/>
  <c r="AB43" i="23"/>
  <c r="AA43" i="23"/>
  <c r="Z43" i="23"/>
  <c r="Y43" i="23"/>
  <c r="X43" i="23"/>
  <c r="W43" i="23"/>
  <c r="V43" i="23"/>
  <c r="U43" i="23"/>
  <c r="T43" i="23"/>
  <c r="S43" i="23"/>
  <c r="AD42" i="23"/>
  <c r="AC42" i="23"/>
  <c r="AB42" i="23"/>
  <c r="AA42" i="23"/>
  <c r="Z42" i="23"/>
  <c r="Y42" i="23"/>
  <c r="X42" i="23"/>
  <c r="W42" i="23"/>
  <c r="V42" i="23"/>
  <c r="U42" i="23"/>
  <c r="T42" i="23"/>
  <c r="S42" i="23"/>
  <c r="AD41" i="23"/>
  <c r="AC41" i="23"/>
  <c r="AB41" i="23"/>
  <c r="AA41" i="23"/>
  <c r="Z41" i="23"/>
  <c r="Y41" i="23"/>
  <c r="X41" i="23"/>
  <c r="W41" i="23"/>
  <c r="V41" i="23"/>
  <c r="U41" i="23"/>
  <c r="T41" i="23"/>
  <c r="S41" i="23"/>
  <c r="AD40" i="23"/>
  <c r="AC40" i="23"/>
  <c r="AB40" i="23"/>
  <c r="AA40" i="23"/>
  <c r="Z40" i="23"/>
  <c r="Y40" i="23"/>
  <c r="X40" i="23"/>
  <c r="W40" i="23"/>
  <c r="V40" i="23"/>
  <c r="U40" i="23"/>
  <c r="T40" i="23"/>
  <c r="S40" i="23"/>
  <c r="AD39" i="23"/>
  <c r="AC39" i="23"/>
  <c r="AB39" i="23"/>
  <c r="AA39" i="23"/>
  <c r="Z39" i="23"/>
  <c r="Y39" i="23"/>
  <c r="X39" i="23"/>
  <c r="W39" i="23"/>
  <c r="V39" i="23"/>
  <c r="U39" i="23"/>
  <c r="T39" i="23"/>
  <c r="S39" i="23"/>
  <c r="AD38" i="23"/>
  <c r="AC38" i="23"/>
  <c r="AB38" i="23"/>
  <c r="AA38" i="23"/>
  <c r="Z38" i="23"/>
  <c r="Y38" i="23"/>
  <c r="X38" i="23"/>
  <c r="W38" i="23"/>
  <c r="V38" i="23"/>
  <c r="U38" i="23"/>
  <c r="T38" i="23"/>
  <c r="S38" i="23"/>
  <c r="AD37" i="23"/>
  <c r="AC37" i="23"/>
  <c r="AB37" i="23"/>
  <c r="AA37" i="23"/>
  <c r="Z37" i="23"/>
  <c r="Y37" i="23"/>
  <c r="X37" i="23"/>
  <c r="W37" i="23"/>
  <c r="V37" i="23"/>
  <c r="U37" i="23"/>
  <c r="T37" i="23"/>
  <c r="S37" i="23"/>
  <c r="AD36" i="23"/>
  <c r="AC36" i="23"/>
  <c r="AB36" i="23"/>
  <c r="AA36" i="23"/>
  <c r="Z36" i="23"/>
  <c r="Y36" i="23"/>
  <c r="X36" i="23"/>
  <c r="W36" i="23"/>
  <c r="V36" i="23"/>
  <c r="U36" i="23"/>
  <c r="T36" i="23"/>
  <c r="S36" i="23"/>
  <c r="AD35" i="23"/>
  <c r="AC35" i="23"/>
  <c r="AB35" i="23"/>
  <c r="AA35" i="23"/>
  <c r="Z35" i="23"/>
  <c r="Y35" i="23"/>
  <c r="X35" i="23"/>
  <c r="W35" i="23"/>
  <c r="V35" i="23"/>
  <c r="U35" i="23"/>
  <c r="T35" i="23"/>
  <c r="S35" i="23"/>
  <c r="AD34" i="23"/>
  <c r="AC34" i="23"/>
  <c r="AB34" i="23"/>
  <c r="AA34" i="23"/>
  <c r="Z34" i="23"/>
  <c r="Y34" i="23"/>
  <c r="X34" i="23"/>
  <c r="W34" i="23"/>
  <c r="V34" i="23"/>
  <c r="U34" i="23"/>
  <c r="T34" i="23"/>
  <c r="S34" i="23"/>
  <c r="AD33" i="23"/>
  <c r="AC33" i="23"/>
  <c r="AB33" i="23"/>
  <c r="AA33" i="23"/>
  <c r="Z33" i="23"/>
  <c r="Y33" i="23"/>
  <c r="X33" i="23"/>
  <c r="W33" i="23"/>
  <c r="V33" i="23"/>
  <c r="U33" i="23"/>
  <c r="T33" i="23"/>
  <c r="S33" i="23"/>
  <c r="AD32" i="23"/>
  <c r="AC32" i="23"/>
  <c r="AB32" i="23"/>
  <c r="AA32" i="23"/>
  <c r="Z32" i="23"/>
  <c r="Y32" i="23"/>
  <c r="X32" i="23"/>
  <c r="W32" i="23"/>
  <c r="V32" i="23"/>
  <c r="U32" i="23"/>
  <c r="T32" i="23"/>
  <c r="S32" i="23"/>
  <c r="AD31" i="23"/>
  <c r="AC31" i="23"/>
  <c r="AB31" i="23"/>
  <c r="AA31" i="23"/>
  <c r="Z31" i="23"/>
  <c r="Y31" i="23"/>
  <c r="X31" i="23"/>
  <c r="W31" i="23"/>
  <c r="V31" i="23"/>
  <c r="U31" i="23"/>
  <c r="T31" i="23"/>
  <c r="S31" i="23"/>
  <c r="AD30" i="23"/>
  <c r="AC30" i="23"/>
  <c r="AB30" i="23"/>
  <c r="AA30" i="23"/>
  <c r="Z30" i="23"/>
  <c r="Y30" i="23"/>
  <c r="X30" i="23"/>
  <c r="W30" i="23"/>
  <c r="V30" i="23"/>
  <c r="U30" i="23"/>
  <c r="T30" i="23"/>
  <c r="S30" i="23"/>
  <c r="AD29" i="23"/>
  <c r="AC29" i="23"/>
  <c r="AB29" i="23"/>
  <c r="AA29" i="23"/>
  <c r="Z29" i="23"/>
  <c r="Y29" i="23"/>
  <c r="X29" i="23"/>
  <c r="W29" i="23"/>
  <c r="V29" i="23"/>
  <c r="U29" i="23"/>
  <c r="T29" i="23"/>
  <c r="S29" i="23"/>
  <c r="AD28" i="23"/>
  <c r="AC28" i="23"/>
  <c r="AB28" i="23"/>
  <c r="AA28" i="23"/>
  <c r="Z28" i="23"/>
  <c r="Y28" i="23"/>
  <c r="X28" i="23"/>
  <c r="W28" i="23"/>
  <c r="V28" i="23"/>
  <c r="U28" i="23"/>
  <c r="T28" i="23"/>
  <c r="S28" i="23"/>
  <c r="AD27" i="23"/>
  <c r="AC27" i="23"/>
  <c r="AB27" i="23"/>
  <c r="AA27" i="23"/>
  <c r="Z27" i="23"/>
  <c r="Y27" i="23"/>
  <c r="X27" i="23"/>
  <c r="W27" i="23"/>
  <c r="V27" i="23"/>
  <c r="U27" i="23"/>
  <c r="T27" i="23"/>
  <c r="S27" i="23"/>
  <c r="AD26" i="23"/>
  <c r="AC26" i="23"/>
  <c r="AB26" i="23"/>
  <c r="AA26" i="23"/>
  <c r="Z26" i="23"/>
  <c r="Y26" i="23"/>
  <c r="X26" i="23"/>
  <c r="W26" i="23"/>
  <c r="V26" i="23"/>
  <c r="U26" i="23"/>
  <c r="T26" i="23"/>
  <c r="S26" i="23"/>
  <c r="AD25" i="23"/>
  <c r="AC25" i="23"/>
  <c r="AB25" i="23"/>
  <c r="AA25" i="23"/>
  <c r="Z25" i="23"/>
  <c r="Y25" i="23"/>
  <c r="X25" i="23"/>
  <c r="W25" i="23"/>
  <c r="V25" i="23"/>
  <c r="U25" i="23"/>
  <c r="T25" i="23"/>
  <c r="S25" i="23"/>
  <c r="AD24" i="23"/>
  <c r="AC24" i="23"/>
  <c r="AB24" i="23"/>
  <c r="AA24" i="23"/>
  <c r="Z24" i="23"/>
  <c r="Y24" i="23"/>
  <c r="X24" i="23"/>
  <c r="W24" i="23"/>
  <c r="V24" i="23"/>
  <c r="U24" i="23"/>
  <c r="T24" i="23"/>
  <c r="S24" i="23"/>
  <c r="AD23" i="23"/>
  <c r="AC23" i="23"/>
  <c r="AB23" i="23"/>
  <c r="AA23" i="23"/>
  <c r="Z23" i="23"/>
  <c r="Y23" i="23"/>
  <c r="X23" i="23"/>
  <c r="W23" i="23"/>
  <c r="V23" i="23"/>
  <c r="U23" i="23"/>
  <c r="T23" i="23"/>
  <c r="S23" i="23"/>
  <c r="AD22" i="23"/>
  <c r="AC22" i="23"/>
  <c r="AB22" i="23"/>
  <c r="AA22" i="23"/>
  <c r="Z22" i="23"/>
  <c r="Y22" i="23"/>
  <c r="X22" i="23"/>
  <c r="W22" i="23"/>
  <c r="V22" i="23"/>
  <c r="U22" i="23"/>
  <c r="T22" i="23"/>
  <c r="S22" i="23"/>
  <c r="AD21" i="23"/>
  <c r="AC21" i="23"/>
  <c r="AB21" i="23"/>
  <c r="AA21" i="23"/>
  <c r="Z21" i="23"/>
  <c r="Y21" i="23"/>
  <c r="X21" i="23"/>
  <c r="W21" i="23"/>
  <c r="V21" i="23"/>
  <c r="U21" i="23"/>
  <c r="T21" i="23"/>
  <c r="S21" i="23"/>
  <c r="AD20" i="23"/>
  <c r="AC20" i="23"/>
  <c r="AB20" i="23"/>
  <c r="AA20" i="23"/>
  <c r="Z20" i="23"/>
  <c r="Y20" i="23"/>
  <c r="X20" i="23"/>
  <c r="W20" i="23"/>
  <c r="V20" i="23"/>
  <c r="U20" i="23"/>
  <c r="T20" i="23"/>
  <c r="S20" i="23"/>
  <c r="AD19" i="23"/>
  <c r="AC19" i="23"/>
  <c r="AB19" i="23"/>
  <c r="AA19" i="23"/>
  <c r="Z19" i="23"/>
  <c r="Y19" i="23"/>
  <c r="X19" i="23"/>
  <c r="W19" i="23"/>
  <c r="V19" i="23"/>
  <c r="U19" i="23"/>
  <c r="T19" i="23"/>
  <c r="S19" i="23"/>
  <c r="AD18" i="23"/>
  <c r="AC18" i="23"/>
  <c r="AB18" i="23"/>
  <c r="AA18" i="23"/>
  <c r="Z18" i="23"/>
  <c r="Y18" i="23"/>
  <c r="X18" i="23"/>
  <c r="W18" i="23"/>
  <c r="V18" i="23"/>
  <c r="U18" i="23"/>
  <c r="T18" i="23"/>
  <c r="S18" i="23"/>
  <c r="AD17" i="23"/>
  <c r="AC17" i="23"/>
  <c r="AB17" i="23"/>
  <c r="AA17" i="23"/>
  <c r="Z17" i="23"/>
  <c r="Y17" i="23"/>
  <c r="X17" i="23"/>
  <c r="W17" i="23"/>
  <c r="V17" i="23"/>
  <c r="U17" i="23"/>
  <c r="T17" i="23"/>
  <c r="S17" i="23"/>
  <c r="AD16" i="23"/>
  <c r="AC16" i="23"/>
  <c r="AB16" i="23"/>
  <c r="AA16" i="23"/>
  <c r="Z16" i="23"/>
  <c r="Y16" i="23"/>
  <c r="X16" i="23"/>
  <c r="W16" i="23"/>
  <c r="V16" i="23"/>
  <c r="U16" i="23"/>
  <c r="T16" i="23"/>
  <c r="S16" i="23"/>
  <c r="AD15" i="23"/>
  <c r="AC15" i="23"/>
  <c r="AB15" i="23"/>
  <c r="AA15" i="23"/>
  <c r="Z15" i="23"/>
  <c r="Y15" i="23"/>
  <c r="X15" i="23"/>
  <c r="W15" i="23"/>
  <c r="V15" i="23"/>
  <c r="U15" i="23"/>
  <c r="T15" i="23"/>
  <c r="S15" i="23"/>
  <c r="AD14" i="23"/>
  <c r="AC14" i="23"/>
  <c r="AB14" i="23"/>
  <c r="AA14" i="23"/>
  <c r="Z14" i="23"/>
  <c r="Y14" i="23"/>
  <c r="X14" i="23"/>
  <c r="W14" i="23"/>
  <c r="V14" i="23"/>
  <c r="U14" i="23"/>
  <c r="T14" i="23"/>
  <c r="S14" i="23"/>
  <c r="AD13" i="23"/>
  <c r="AC13" i="23"/>
  <c r="AB13" i="23"/>
  <c r="AA13" i="23"/>
  <c r="Z13" i="23"/>
  <c r="Y13" i="23"/>
  <c r="X13" i="23"/>
  <c r="W13" i="23"/>
  <c r="V13" i="23"/>
  <c r="U13" i="23"/>
  <c r="T13" i="23"/>
  <c r="S13" i="23"/>
  <c r="AD12" i="23"/>
  <c r="AC12" i="23"/>
  <c r="AB12" i="23"/>
  <c r="AA12" i="23"/>
  <c r="Z12" i="23"/>
  <c r="Y12" i="23"/>
  <c r="X12" i="23"/>
  <c r="W12" i="23"/>
  <c r="V12" i="23"/>
  <c r="U12" i="23"/>
  <c r="T12" i="23"/>
  <c r="S12" i="23"/>
  <c r="AD11" i="23"/>
  <c r="AC11" i="23"/>
  <c r="AB11" i="23"/>
  <c r="AA11" i="23"/>
  <c r="Z11" i="23"/>
  <c r="Y11" i="23"/>
  <c r="X11" i="23"/>
  <c r="W11" i="23"/>
  <c r="V11" i="23"/>
  <c r="U11" i="23"/>
  <c r="T11" i="23"/>
  <c r="S11" i="23"/>
  <c r="AD10" i="23"/>
  <c r="AC10" i="23"/>
  <c r="AB10" i="23"/>
  <c r="AA10" i="23"/>
  <c r="Z10" i="23"/>
  <c r="Y10" i="23"/>
  <c r="X10" i="23"/>
  <c r="W10" i="23"/>
  <c r="V10" i="23"/>
  <c r="U10" i="23"/>
  <c r="T10" i="23"/>
  <c r="S10" i="23"/>
  <c r="Q128" i="22"/>
  <c r="P128" i="22"/>
  <c r="O128" i="22"/>
  <c r="N128" i="22"/>
  <c r="M128" i="22"/>
  <c r="L128" i="22"/>
  <c r="K128" i="22"/>
  <c r="J128" i="22"/>
  <c r="I128" i="22"/>
  <c r="H128" i="22"/>
  <c r="G128" i="22"/>
  <c r="F128" i="22"/>
  <c r="E128" i="22"/>
  <c r="D128" i="22"/>
  <c r="C128" i="22"/>
  <c r="Q127" i="22"/>
  <c r="P127" i="22"/>
  <c r="O127" i="22"/>
  <c r="N127" i="22"/>
  <c r="M127" i="22"/>
  <c r="L127" i="22"/>
  <c r="K127" i="22"/>
  <c r="J127" i="22"/>
  <c r="I127" i="22"/>
  <c r="H127" i="22"/>
  <c r="G127" i="22"/>
  <c r="F127" i="22"/>
  <c r="E127" i="22"/>
  <c r="D127" i="22"/>
  <c r="C127" i="22"/>
  <c r="Q126" i="22"/>
  <c r="P126" i="22"/>
  <c r="O126" i="22"/>
  <c r="N126" i="22"/>
  <c r="M126" i="22"/>
  <c r="L126" i="22"/>
  <c r="K126" i="22"/>
  <c r="J126" i="22"/>
  <c r="I126" i="22"/>
  <c r="H126" i="22"/>
  <c r="G126" i="22"/>
  <c r="F126" i="22"/>
  <c r="E126" i="22"/>
  <c r="D126" i="22"/>
  <c r="C126" i="22"/>
  <c r="Q125" i="22"/>
  <c r="P125" i="22"/>
  <c r="O125" i="22"/>
  <c r="N125" i="22"/>
  <c r="M125" i="22"/>
  <c r="L125" i="22"/>
  <c r="K125" i="22"/>
  <c r="J125" i="22"/>
  <c r="I125" i="22"/>
  <c r="H125" i="22"/>
  <c r="G125" i="22"/>
  <c r="F125" i="22"/>
  <c r="E125" i="22"/>
  <c r="D125" i="22"/>
  <c r="C125" i="22"/>
  <c r="Q124" i="22"/>
  <c r="P124" i="22"/>
  <c r="O124" i="22"/>
  <c r="N124" i="22"/>
  <c r="M124" i="22"/>
  <c r="L124" i="22"/>
  <c r="K124" i="22"/>
  <c r="J124" i="22"/>
  <c r="I124" i="22"/>
  <c r="H124" i="22"/>
  <c r="G124" i="22"/>
  <c r="F124" i="22"/>
  <c r="E124" i="22"/>
  <c r="D124" i="22"/>
  <c r="C124" i="22"/>
  <c r="Q123" i="22"/>
  <c r="P123" i="22"/>
  <c r="O123" i="22"/>
  <c r="N123" i="22"/>
  <c r="M123" i="22"/>
  <c r="L123" i="22"/>
  <c r="K123" i="22"/>
  <c r="J123" i="22"/>
  <c r="I123" i="22"/>
  <c r="H123" i="22"/>
  <c r="G123" i="22"/>
  <c r="F123" i="22"/>
  <c r="E123" i="22"/>
  <c r="D123" i="22"/>
  <c r="C123" i="22"/>
  <c r="Q122" i="22"/>
  <c r="P122" i="22"/>
  <c r="O122" i="22"/>
  <c r="N122" i="22"/>
  <c r="M122" i="22"/>
  <c r="L122" i="22"/>
  <c r="K122" i="22"/>
  <c r="J122" i="22"/>
  <c r="I122" i="22"/>
  <c r="H122" i="22"/>
  <c r="G122" i="22"/>
  <c r="F122" i="22"/>
  <c r="E122" i="22"/>
  <c r="D122" i="22"/>
  <c r="C122" i="22"/>
  <c r="Q114" i="22"/>
  <c r="P114" i="22"/>
  <c r="O114" i="22"/>
  <c r="N114" i="22"/>
  <c r="M114" i="22"/>
  <c r="L114" i="22"/>
  <c r="K114" i="22"/>
  <c r="J114" i="22"/>
  <c r="I114" i="22"/>
  <c r="H114" i="22"/>
  <c r="G114" i="22"/>
  <c r="F114" i="22"/>
  <c r="E114" i="22"/>
  <c r="D114" i="22"/>
  <c r="C114" i="22"/>
  <c r="Q113" i="22"/>
  <c r="P113" i="22"/>
  <c r="O113" i="22"/>
  <c r="N113" i="22"/>
  <c r="M113" i="22"/>
  <c r="L113" i="22"/>
  <c r="K113" i="22"/>
  <c r="J113" i="22"/>
  <c r="I113" i="22"/>
  <c r="H113" i="22"/>
  <c r="G113" i="22"/>
  <c r="F113" i="22"/>
  <c r="E113" i="22"/>
  <c r="D113" i="22"/>
  <c r="C113" i="22"/>
  <c r="Q112" i="22"/>
  <c r="P112" i="22"/>
  <c r="O112" i="22"/>
  <c r="N112" i="22"/>
  <c r="M112" i="22"/>
  <c r="L112" i="22"/>
  <c r="K112" i="22"/>
  <c r="J112" i="22"/>
  <c r="I112" i="22"/>
  <c r="H112" i="22"/>
  <c r="G112" i="22"/>
  <c r="F112" i="22"/>
  <c r="E112" i="22"/>
  <c r="D112" i="22"/>
  <c r="C112" i="22"/>
  <c r="Q111" i="22"/>
  <c r="P111" i="22"/>
  <c r="O111" i="22"/>
  <c r="N111" i="22"/>
  <c r="M111" i="22"/>
  <c r="L111" i="22"/>
  <c r="K111" i="22"/>
  <c r="J111" i="22"/>
  <c r="I111" i="22"/>
  <c r="H111" i="22"/>
  <c r="G111" i="22"/>
  <c r="F111" i="22"/>
  <c r="E111" i="22"/>
  <c r="D111" i="22"/>
  <c r="C111" i="22"/>
  <c r="Q110" i="22"/>
  <c r="P110" i="22"/>
  <c r="O110" i="22"/>
  <c r="N110" i="22"/>
  <c r="M110" i="22"/>
  <c r="L110" i="22"/>
  <c r="K110" i="22"/>
  <c r="J110" i="22"/>
  <c r="I110" i="22"/>
  <c r="H110" i="22"/>
  <c r="G110" i="22"/>
  <c r="F110" i="22"/>
  <c r="E110" i="22"/>
  <c r="D110" i="22"/>
  <c r="C110" i="22"/>
  <c r="Q109" i="22"/>
  <c r="P109" i="22"/>
  <c r="O109" i="22"/>
  <c r="N109" i="22"/>
  <c r="M109" i="22"/>
  <c r="L109" i="22"/>
  <c r="K109" i="22"/>
  <c r="J109" i="22"/>
  <c r="I109" i="22"/>
  <c r="H109" i="22"/>
  <c r="G109" i="22"/>
  <c r="F109" i="22"/>
  <c r="E109" i="22"/>
  <c r="D109" i="22"/>
  <c r="C109" i="22"/>
  <c r="Q108" i="22"/>
  <c r="P108" i="22"/>
  <c r="O108" i="22"/>
  <c r="N108" i="22"/>
  <c r="M108" i="22"/>
  <c r="L108" i="22"/>
  <c r="K108" i="22"/>
  <c r="J108" i="22"/>
  <c r="I108" i="22"/>
  <c r="H108" i="22"/>
  <c r="G108" i="22"/>
  <c r="F108" i="22"/>
  <c r="E108" i="22"/>
  <c r="D108" i="22"/>
  <c r="C108" i="22"/>
  <c r="Q107" i="22"/>
  <c r="P107" i="22"/>
  <c r="O107" i="22"/>
  <c r="N107" i="22"/>
  <c r="M107" i="22"/>
  <c r="L107" i="22"/>
  <c r="K107" i="22"/>
  <c r="J107" i="22"/>
  <c r="I107" i="22"/>
  <c r="H107" i="22"/>
  <c r="G107" i="22"/>
  <c r="F107" i="22"/>
  <c r="E107" i="22"/>
  <c r="D107" i="22"/>
  <c r="C107" i="22"/>
  <c r="Q106" i="22"/>
  <c r="P106" i="22"/>
  <c r="O106" i="22"/>
  <c r="N106" i="22"/>
  <c r="M106" i="22"/>
  <c r="L106" i="22"/>
  <c r="K106" i="22"/>
  <c r="J106" i="22"/>
  <c r="I106" i="22"/>
  <c r="H106" i="22"/>
  <c r="G106" i="22"/>
  <c r="F106" i="22"/>
  <c r="E106" i="22"/>
  <c r="D106" i="22"/>
  <c r="C106" i="22"/>
  <c r="Q105" i="22"/>
  <c r="P105" i="22"/>
  <c r="O105" i="22"/>
  <c r="N105" i="22"/>
  <c r="M105" i="22"/>
  <c r="L105" i="22"/>
  <c r="K105" i="22"/>
  <c r="J105" i="22"/>
  <c r="I105" i="22"/>
  <c r="H105" i="22"/>
  <c r="G105" i="22"/>
  <c r="F105" i="22"/>
  <c r="E105" i="22"/>
  <c r="D105" i="22"/>
  <c r="C105" i="22"/>
  <c r="Q104" i="22"/>
  <c r="P104" i="22"/>
  <c r="O104" i="22"/>
  <c r="N104" i="22"/>
  <c r="M104" i="22"/>
  <c r="L104" i="22"/>
  <c r="K104" i="22"/>
  <c r="J104" i="22"/>
  <c r="I104" i="22"/>
  <c r="H104" i="22"/>
  <c r="G104" i="22"/>
  <c r="F104" i="22"/>
  <c r="E104" i="22"/>
  <c r="D104" i="22"/>
  <c r="C104" i="22"/>
  <c r="Q103" i="22"/>
  <c r="P103" i="22"/>
  <c r="O103" i="22"/>
  <c r="N103" i="22"/>
  <c r="M103" i="22"/>
  <c r="L103" i="22"/>
  <c r="K103" i="22"/>
  <c r="J103" i="22"/>
  <c r="I103" i="22"/>
  <c r="H103" i="22"/>
  <c r="G103" i="22"/>
  <c r="F103" i="22"/>
  <c r="E103" i="22"/>
  <c r="D103" i="22"/>
  <c r="C103" i="22"/>
  <c r="Q102" i="22"/>
  <c r="P102" i="22"/>
  <c r="O102" i="22"/>
  <c r="N102" i="22"/>
  <c r="M102" i="22"/>
  <c r="L102" i="22"/>
  <c r="K102" i="22"/>
  <c r="J102" i="22"/>
  <c r="I102" i="22"/>
  <c r="H102" i="22"/>
  <c r="G102" i="22"/>
  <c r="F102" i="22"/>
  <c r="E102" i="22"/>
  <c r="D102" i="22"/>
  <c r="C102" i="22"/>
  <c r="Q101" i="22"/>
  <c r="P101" i="22"/>
  <c r="O101" i="22"/>
  <c r="N101" i="22"/>
  <c r="M101" i="22"/>
  <c r="L101" i="22"/>
  <c r="K101" i="22"/>
  <c r="J101" i="22"/>
  <c r="I101" i="22"/>
  <c r="H101" i="22"/>
  <c r="G101" i="22"/>
  <c r="F101" i="22"/>
  <c r="E101" i="22"/>
  <c r="D101" i="22"/>
  <c r="C101" i="22"/>
  <c r="Q100" i="22"/>
  <c r="P100" i="22"/>
  <c r="O100" i="22"/>
  <c r="N100" i="22"/>
  <c r="M100" i="22"/>
  <c r="L100" i="22"/>
  <c r="K100" i="22"/>
  <c r="J100" i="22"/>
  <c r="I100" i="22"/>
  <c r="H100" i="22"/>
  <c r="G100" i="22"/>
  <c r="F100" i="22"/>
  <c r="E100" i="22"/>
  <c r="D100" i="22"/>
  <c r="C100" i="22"/>
  <c r="Q99" i="22"/>
  <c r="P99" i="22"/>
  <c r="O99" i="22"/>
  <c r="N99" i="22"/>
  <c r="M99" i="22"/>
  <c r="L99" i="22"/>
  <c r="K99" i="22"/>
  <c r="J99" i="22"/>
  <c r="I99" i="22"/>
  <c r="H99" i="22"/>
  <c r="G99" i="22"/>
  <c r="F99" i="22"/>
  <c r="E99" i="22"/>
  <c r="D99" i="22"/>
  <c r="C99" i="22"/>
  <c r="Q98" i="22"/>
  <c r="P98" i="22"/>
  <c r="O98" i="22"/>
  <c r="N98" i="22"/>
  <c r="M98" i="22"/>
  <c r="L98" i="22"/>
  <c r="K98" i="22"/>
  <c r="J98" i="22"/>
  <c r="I98" i="22"/>
  <c r="H98" i="22"/>
  <c r="G98" i="22"/>
  <c r="F98" i="22"/>
  <c r="E98" i="22"/>
  <c r="D98" i="22"/>
  <c r="C98" i="22"/>
  <c r="Q97" i="22"/>
  <c r="P97" i="22"/>
  <c r="O97" i="22"/>
  <c r="N97" i="22"/>
  <c r="M97" i="22"/>
  <c r="L97" i="22"/>
  <c r="K97" i="22"/>
  <c r="J97" i="22"/>
  <c r="I97" i="22"/>
  <c r="H97" i="22"/>
  <c r="G97" i="22"/>
  <c r="F97" i="22"/>
  <c r="E97" i="22"/>
  <c r="D97" i="22"/>
  <c r="C97" i="22"/>
  <c r="Q96" i="22"/>
  <c r="P96" i="22"/>
  <c r="O96" i="22"/>
  <c r="N96" i="22"/>
  <c r="M96" i="22"/>
  <c r="L96" i="22"/>
  <c r="K96" i="22"/>
  <c r="J96" i="22"/>
  <c r="I96" i="22"/>
  <c r="H96" i="22"/>
  <c r="G96" i="22"/>
  <c r="F96" i="22"/>
  <c r="E96" i="22"/>
  <c r="D96" i="22"/>
  <c r="C96" i="22"/>
  <c r="Q95" i="22"/>
  <c r="P95" i="22"/>
  <c r="O95" i="22"/>
  <c r="N95" i="22"/>
  <c r="M95" i="22"/>
  <c r="L95" i="22"/>
  <c r="K95" i="22"/>
  <c r="J95" i="22"/>
  <c r="I95" i="22"/>
  <c r="H95" i="22"/>
  <c r="G95" i="22"/>
  <c r="F95" i="22"/>
  <c r="E95" i="22"/>
  <c r="D95" i="22"/>
  <c r="C95" i="22"/>
  <c r="Q94" i="22"/>
  <c r="P94" i="22"/>
  <c r="O94" i="22"/>
  <c r="N94" i="22"/>
  <c r="M94" i="22"/>
  <c r="L94" i="22"/>
  <c r="K94" i="22"/>
  <c r="J94" i="22"/>
  <c r="I94" i="22"/>
  <c r="H94" i="22"/>
  <c r="G94" i="22"/>
  <c r="F94" i="22"/>
  <c r="E94" i="22"/>
  <c r="D94" i="22"/>
  <c r="C94" i="22"/>
  <c r="Q93" i="22"/>
  <c r="P93" i="22"/>
  <c r="O93" i="22"/>
  <c r="N93" i="22"/>
  <c r="M93" i="22"/>
  <c r="L93" i="22"/>
  <c r="K93" i="22"/>
  <c r="J93" i="22"/>
  <c r="I93" i="22"/>
  <c r="H93" i="22"/>
  <c r="G93" i="22"/>
  <c r="F93" i="22"/>
  <c r="E93" i="22"/>
  <c r="D93" i="22"/>
  <c r="C93" i="22"/>
  <c r="Q92" i="22"/>
  <c r="P92" i="22"/>
  <c r="O92" i="22"/>
  <c r="N92" i="22"/>
  <c r="M92" i="22"/>
  <c r="L92" i="22"/>
  <c r="K92" i="22"/>
  <c r="J92" i="22"/>
  <c r="I92" i="22"/>
  <c r="H92" i="22"/>
  <c r="G92" i="22"/>
  <c r="F92" i="22"/>
  <c r="E92" i="22"/>
  <c r="D92" i="22"/>
  <c r="C92" i="22"/>
  <c r="Q91" i="22"/>
  <c r="P91" i="22"/>
  <c r="O91" i="22"/>
  <c r="N91" i="22"/>
  <c r="M91" i="22"/>
  <c r="L91" i="22"/>
  <c r="K91" i="22"/>
  <c r="J91" i="22"/>
  <c r="I91" i="22"/>
  <c r="H91" i="22"/>
  <c r="G91" i="22"/>
  <c r="F91" i="22"/>
  <c r="E91" i="22"/>
  <c r="D91" i="22"/>
  <c r="C91" i="22"/>
  <c r="Q90" i="22"/>
  <c r="P90" i="22"/>
  <c r="O90" i="22"/>
  <c r="N90" i="22"/>
  <c r="M90" i="22"/>
  <c r="L90" i="22"/>
  <c r="K90" i="22"/>
  <c r="J90" i="22"/>
  <c r="I90" i="22"/>
  <c r="H90" i="22"/>
  <c r="G90" i="22"/>
  <c r="F90" i="22"/>
  <c r="E90" i="22"/>
  <c r="D90" i="22"/>
  <c r="C90" i="22"/>
  <c r="Q89" i="22"/>
  <c r="P89" i="22"/>
  <c r="O89" i="22"/>
  <c r="N89" i="22"/>
  <c r="M89" i="22"/>
  <c r="L89" i="22"/>
  <c r="K89" i="22"/>
  <c r="J89" i="22"/>
  <c r="I89" i="22"/>
  <c r="H89" i="22"/>
  <c r="G89" i="22"/>
  <c r="F89" i="22"/>
  <c r="E89" i="22"/>
  <c r="D89" i="22"/>
  <c r="C89" i="22"/>
  <c r="Q88" i="22"/>
  <c r="P88" i="22"/>
  <c r="O88" i="22"/>
  <c r="N88" i="22"/>
  <c r="M88" i="22"/>
  <c r="L88" i="22"/>
  <c r="K88" i="22"/>
  <c r="J88" i="22"/>
  <c r="I88" i="22"/>
  <c r="H88" i="22"/>
  <c r="G88" i="22"/>
  <c r="F88" i="22"/>
  <c r="E88" i="22"/>
  <c r="D88" i="22"/>
  <c r="C88" i="22"/>
  <c r="Q87" i="22"/>
  <c r="P87" i="22"/>
  <c r="O87" i="22"/>
  <c r="N87" i="22"/>
  <c r="M87" i="22"/>
  <c r="L87" i="22"/>
  <c r="K87" i="22"/>
  <c r="J87" i="22"/>
  <c r="I87" i="22"/>
  <c r="H87" i="22"/>
  <c r="G87" i="22"/>
  <c r="F87" i="22"/>
  <c r="E87" i="22"/>
  <c r="D87" i="22"/>
  <c r="C87" i="22"/>
  <c r="Q86" i="22"/>
  <c r="P86" i="22"/>
  <c r="O86" i="22"/>
  <c r="N86" i="22"/>
  <c r="M86" i="22"/>
  <c r="L86" i="22"/>
  <c r="K86" i="22"/>
  <c r="J86" i="22"/>
  <c r="I86" i="22"/>
  <c r="H86" i="22"/>
  <c r="G86" i="22"/>
  <c r="F86" i="22"/>
  <c r="E86" i="22"/>
  <c r="D86" i="22"/>
  <c r="C86" i="22"/>
  <c r="Q85" i="22"/>
  <c r="P85" i="22"/>
  <c r="O85" i="22"/>
  <c r="N85" i="22"/>
  <c r="M85" i="22"/>
  <c r="L85" i="22"/>
  <c r="K85" i="22"/>
  <c r="J85" i="22"/>
  <c r="I85" i="22"/>
  <c r="H85" i="22"/>
  <c r="G85" i="22"/>
  <c r="F85" i="22"/>
  <c r="E85" i="22"/>
  <c r="D85" i="22"/>
  <c r="C85" i="22"/>
  <c r="Q84" i="22"/>
  <c r="P84" i="22"/>
  <c r="O84" i="22"/>
  <c r="N84" i="22"/>
  <c r="M84" i="22"/>
  <c r="L84" i="22"/>
  <c r="K84" i="22"/>
  <c r="J84" i="22"/>
  <c r="I84" i="22"/>
  <c r="H84" i="22"/>
  <c r="G84" i="22"/>
  <c r="F84" i="22"/>
  <c r="E84" i="22"/>
  <c r="D84" i="22"/>
  <c r="C84" i="22"/>
  <c r="Q83" i="22"/>
  <c r="P83" i="22"/>
  <c r="O83" i="22"/>
  <c r="N83" i="22"/>
  <c r="M83" i="22"/>
  <c r="L83" i="22"/>
  <c r="K83" i="22"/>
  <c r="J83" i="22"/>
  <c r="I83" i="22"/>
  <c r="H83" i="22"/>
  <c r="G83" i="22"/>
  <c r="F83" i="22"/>
  <c r="E83" i="22"/>
  <c r="D83" i="22"/>
  <c r="C83" i="22"/>
  <c r="Q82" i="22"/>
  <c r="P82" i="22"/>
  <c r="O82" i="22"/>
  <c r="N82" i="22"/>
  <c r="M82" i="22"/>
  <c r="L82" i="22"/>
  <c r="K82" i="22"/>
  <c r="J82" i="22"/>
  <c r="I82" i="22"/>
  <c r="H82" i="22"/>
  <c r="G82" i="22"/>
  <c r="F82" i="22"/>
  <c r="E82" i="22"/>
  <c r="D82" i="22"/>
  <c r="C82" i="22"/>
  <c r="Q81" i="22"/>
  <c r="P81" i="22"/>
  <c r="O81" i="22"/>
  <c r="N81" i="22"/>
  <c r="M81" i="22"/>
  <c r="L81" i="22"/>
  <c r="K81" i="22"/>
  <c r="J81" i="22"/>
  <c r="I81" i="22"/>
  <c r="H81" i="22"/>
  <c r="G81" i="22"/>
  <c r="F81" i="22"/>
  <c r="E81" i="22"/>
  <c r="D81" i="22"/>
  <c r="C81" i="22"/>
  <c r="Q80" i="22"/>
  <c r="P80" i="22"/>
  <c r="O80" i="22"/>
  <c r="N80" i="22"/>
  <c r="M80" i="22"/>
  <c r="L80" i="22"/>
  <c r="K80" i="22"/>
  <c r="J80" i="22"/>
  <c r="I80" i="22"/>
  <c r="H80" i="22"/>
  <c r="G80" i="22"/>
  <c r="F80" i="22"/>
  <c r="E80" i="22"/>
  <c r="D80" i="22"/>
  <c r="C80" i="22"/>
  <c r="Q79" i="22"/>
  <c r="P79" i="22"/>
  <c r="O79" i="22"/>
  <c r="N79" i="22"/>
  <c r="M79" i="22"/>
  <c r="L79" i="22"/>
  <c r="K79" i="22"/>
  <c r="J79" i="22"/>
  <c r="I79" i="22"/>
  <c r="H79" i="22"/>
  <c r="G79" i="22"/>
  <c r="F79" i="22"/>
  <c r="E79" i="22"/>
  <c r="D79" i="22"/>
  <c r="C79" i="22"/>
  <c r="Q78" i="22"/>
  <c r="P78" i="22"/>
  <c r="O78" i="22"/>
  <c r="N78" i="22"/>
  <c r="M78" i="22"/>
  <c r="L78" i="22"/>
  <c r="K78" i="22"/>
  <c r="J78" i="22"/>
  <c r="I78" i="22"/>
  <c r="H78" i="22"/>
  <c r="G78" i="22"/>
  <c r="F78" i="22"/>
  <c r="E78" i="22"/>
  <c r="D78" i="22"/>
  <c r="C78" i="22"/>
  <c r="Q77" i="22"/>
  <c r="P77" i="22"/>
  <c r="O77" i="22"/>
  <c r="N77" i="22"/>
  <c r="M77" i="22"/>
  <c r="L77" i="22"/>
  <c r="K77" i="22"/>
  <c r="J77" i="22"/>
  <c r="I77" i="22"/>
  <c r="H77" i="22"/>
  <c r="G77" i="22"/>
  <c r="F77" i="22"/>
  <c r="E77" i="22"/>
  <c r="D77" i="22"/>
  <c r="C77" i="22"/>
  <c r="Q76" i="22"/>
  <c r="P76" i="22"/>
  <c r="O76" i="22"/>
  <c r="N76" i="22"/>
  <c r="M76" i="22"/>
  <c r="L76" i="22"/>
  <c r="K76" i="22"/>
  <c r="J76" i="22"/>
  <c r="I76" i="22"/>
  <c r="H76" i="22"/>
  <c r="G76" i="22"/>
  <c r="F76" i="22"/>
  <c r="E76" i="22"/>
  <c r="D76" i="22"/>
  <c r="C76" i="22"/>
  <c r="Q75" i="22"/>
  <c r="P75" i="22"/>
  <c r="O75" i="22"/>
  <c r="N75" i="22"/>
  <c r="M75" i="22"/>
  <c r="L75" i="22"/>
  <c r="K75" i="22"/>
  <c r="J75" i="22"/>
  <c r="I75" i="22"/>
  <c r="H75" i="22"/>
  <c r="G75" i="22"/>
  <c r="F75" i="22"/>
  <c r="E75" i="22"/>
  <c r="D75" i="22"/>
  <c r="C75" i="22"/>
  <c r="Q74" i="22"/>
  <c r="P74" i="22"/>
  <c r="O74" i="22"/>
  <c r="N74" i="22"/>
  <c r="M74" i="22"/>
  <c r="L74" i="22"/>
  <c r="K74" i="22"/>
  <c r="J74" i="22"/>
  <c r="I74" i="22"/>
  <c r="H74" i="22"/>
  <c r="G74" i="22"/>
  <c r="F74" i="22"/>
  <c r="E74" i="22"/>
  <c r="D74" i="22"/>
  <c r="C74" i="22"/>
  <c r="Q73" i="22"/>
  <c r="P73" i="22"/>
  <c r="O73" i="22"/>
  <c r="N73" i="22"/>
  <c r="M73" i="22"/>
  <c r="L73" i="22"/>
  <c r="K73" i="22"/>
  <c r="J73" i="22"/>
  <c r="I73" i="22"/>
  <c r="H73" i="22"/>
  <c r="G73" i="22"/>
  <c r="F73" i="22"/>
  <c r="E73" i="22"/>
  <c r="D73" i="22"/>
  <c r="C73" i="22"/>
  <c r="Q51" i="22"/>
  <c r="P51" i="22"/>
  <c r="O51" i="22"/>
  <c r="N51" i="22"/>
  <c r="M51" i="22"/>
  <c r="L51" i="22"/>
  <c r="K51" i="22"/>
  <c r="J51" i="22"/>
  <c r="I51" i="22"/>
  <c r="H51" i="22"/>
  <c r="G51" i="22"/>
  <c r="F51" i="22"/>
  <c r="E51" i="22"/>
  <c r="D51" i="22"/>
  <c r="C51" i="22"/>
  <c r="Q50" i="22"/>
  <c r="P50" i="22"/>
  <c r="O50" i="22"/>
  <c r="N50" i="22"/>
  <c r="M50" i="22"/>
  <c r="L50" i="22"/>
  <c r="K50" i="22"/>
  <c r="J50" i="22"/>
  <c r="I50" i="22"/>
  <c r="H50" i="22"/>
  <c r="G50" i="22"/>
  <c r="F50" i="22"/>
  <c r="E50" i="22"/>
  <c r="D50" i="22"/>
  <c r="C50" i="22"/>
  <c r="Q49" i="22"/>
  <c r="P49" i="22"/>
  <c r="O49" i="22"/>
  <c r="N49" i="22"/>
  <c r="M49" i="22"/>
  <c r="L49" i="22"/>
  <c r="K49" i="22"/>
  <c r="J49" i="22"/>
  <c r="I49" i="22"/>
  <c r="H49" i="22"/>
  <c r="G49" i="22"/>
  <c r="F49" i="22"/>
  <c r="E49" i="22"/>
  <c r="D49" i="22"/>
  <c r="C49" i="22"/>
  <c r="Q48" i="22"/>
  <c r="P48" i="22"/>
  <c r="O48" i="22"/>
  <c r="N48" i="22"/>
  <c r="M48" i="22"/>
  <c r="L48" i="22"/>
  <c r="K48" i="22"/>
  <c r="J48" i="22"/>
  <c r="I48" i="22"/>
  <c r="H48" i="22"/>
  <c r="G48" i="22"/>
  <c r="F48" i="22"/>
  <c r="E48" i="22"/>
  <c r="D48" i="22"/>
  <c r="C48" i="22"/>
  <c r="Q47" i="22"/>
  <c r="P47" i="22"/>
  <c r="O47" i="22"/>
  <c r="N47" i="22"/>
  <c r="M47" i="22"/>
  <c r="L47" i="22"/>
  <c r="K47" i="22"/>
  <c r="J47" i="22"/>
  <c r="I47" i="22"/>
  <c r="H47" i="22"/>
  <c r="G47" i="22"/>
  <c r="F47" i="22"/>
  <c r="E47" i="22"/>
  <c r="D47" i="22"/>
  <c r="C47" i="22"/>
  <c r="Q46" i="22"/>
  <c r="P46" i="22"/>
  <c r="O46" i="22"/>
  <c r="N46" i="22"/>
  <c r="M46" i="22"/>
  <c r="L46" i="22"/>
  <c r="K46" i="22"/>
  <c r="J46" i="22"/>
  <c r="I46" i="22"/>
  <c r="H46" i="22"/>
  <c r="G46" i="22"/>
  <c r="F46" i="22"/>
  <c r="E46" i="22"/>
  <c r="D46" i="22"/>
  <c r="C46" i="22"/>
  <c r="Q45" i="22"/>
  <c r="P45" i="22"/>
  <c r="O45" i="22"/>
  <c r="N45" i="22"/>
  <c r="M45" i="22"/>
  <c r="L45" i="22"/>
  <c r="K45" i="22"/>
  <c r="J45" i="22"/>
  <c r="I45" i="22"/>
  <c r="H45" i="22"/>
  <c r="G45" i="22"/>
  <c r="F45" i="22"/>
  <c r="E45" i="22"/>
  <c r="D45" i="22"/>
  <c r="C45" i="22"/>
  <c r="Q44" i="22"/>
  <c r="P44" i="22"/>
  <c r="O44" i="22"/>
  <c r="N44" i="22"/>
  <c r="M44" i="22"/>
  <c r="L44" i="22"/>
  <c r="K44" i="22"/>
  <c r="J44" i="22"/>
  <c r="I44" i="22"/>
  <c r="H44" i="22"/>
  <c r="G44" i="22"/>
  <c r="F44" i="22"/>
  <c r="E44" i="22"/>
  <c r="D44" i="22"/>
  <c r="C44" i="22"/>
  <c r="Q43" i="22"/>
  <c r="P43" i="22"/>
  <c r="O43" i="22"/>
  <c r="N43" i="22"/>
  <c r="M43" i="22"/>
  <c r="L43" i="22"/>
  <c r="K43" i="22"/>
  <c r="J43" i="22"/>
  <c r="I43" i="22"/>
  <c r="H43" i="22"/>
  <c r="G43" i="22"/>
  <c r="F43" i="22"/>
  <c r="E43" i="22"/>
  <c r="D43" i="22"/>
  <c r="C43" i="22"/>
  <c r="Q42" i="22"/>
  <c r="P42" i="22"/>
  <c r="O42" i="22"/>
  <c r="N42" i="22"/>
  <c r="M42" i="22"/>
  <c r="L42" i="22"/>
  <c r="K42" i="22"/>
  <c r="J42" i="22"/>
  <c r="I42" i="22"/>
  <c r="H42" i="22"/>
  <c r="G42" i="22"/>
  <c r="F42" i="22"/>
  <c r="E42" i="22"/>
  <c r="D42" i="22"/>
  <c r="C42" i="22"/>
  <c r="Q41" i="22"/>
  <c r="P41" i="22"/>
  <c r="O41" i="22"/>
  <c r="N41" i="22"/>
  <c r="M41" i="22"/>
  <c r="L41" i="22"/>
  <c r="K41" i="22"/>
  <c r="J41" i="22"/>
  <c r="I41" i="22"/>
  <c r="H41" i="22"/>
  <c r="G41" i="22"/>
  <c r="F41" i="22"/>
  <c r="E41" i="22"/>
  <c r="D41" i="22"/>
  <c r="C41" i="22"/>
  <c r="Q40" i="22"/>
  <c r="P40" i="22"/>
  <c r="O40" i="22"/>
  <c r="N40" i="22"/>
  <c r="M40" i="22"/>
  <c r="L40" i="22"/>
  <c r="K40" i="22"/>
  <c r="J40" i="22"/>
  <c r="I40" i="22"/>
  <c r="H40" i="22"/>
  <c r="G40" i="22"/>
  <c r="F40" i="22"/>
  <c r="E40" i="22"/>
  <c r="D40" i="22"/>
  <c r="C40" i="22"/>
  <c r="Q39" i="22"/>
  <c r="P39" i="22"/>
  <c r="O39" i="22"/>
  <c r="N39" i="22"/>
  <c r="M39" i="22"/>
  <c r="L39" i="22"/>
  <c r="K39" i="22"/>
  <c r="J39" i="22"/>
  <c r="I39" i="22"/>
  <c r="H39" i="22"/>
  <c r="G39" i="22"/>
  <c r="F39" i="22"/>
  <c r="E39" i="22"/>
  <c r="D39" i="22"/>
  <c r="C39" i="22"/>
  <c r="Q38" i="22"/>
  <c r="P38" i="22"/>
  <c r="O38" i="22"/>
  <c r="N38" i="22"/>
  <c r="M38" i="22"/>
  <c r="L38" i="22"/>
  <c r="K38" i="22"/>
  <c r="J38" i="22"/>
  <c r="I38" i="22"/>
  <c r="H38" i="22"/>
  <c r="G38" i="22"/>
  <c r="F38" i="22"/>
  <c r="E38" i="22"/>
  <c r="D38" i="22"/>
  <c r="C38" i="22"/>
  <c r="Q37" i="22"/>
  <c r="P37" i="22"/>
  <c r="O37" i="22"/>
  <c r="N37" i="22"/>
  <c r="M37" i="22"/>
  <c r="L37" i="22"/>
  <c r="K37" i="22"/>
  <c r="J37" i="22"/>
  <c r="I37" i="22"/>
  <c r="H37" i="22"/>
  <c r="G37" i="22"/>
  <c r="F37" i="22"/>
  <c r="E37" i="22"/>
  <c r="D37" i="22"/>
  <c r="C37" i="22"/>
  <c r="Q36" i="22"/>
  <c r="P36" i="22"/>
  <c r="O36" i="22"/>
  <c r="N36" i="22"/>
  <c r="M36" i="22"/>
  <c r="L36" i="22"/>
  <c r="K36" i="22"/>
  <c r="J36" i="22"/>
  <c r="I36" i="22"/>
  <c r="H36" i="22"/>
  <c r="G36" i="22"/>
  <c r="F36" i="22"/>
  <c r="E36" i="22"/>
  <c r="D36" i="22"/>
  <c r="C36" i="22"/>
  <c r="Q35" i="22"/>
  <c r="P35" i="22"/>
  <c r="O35" i="22"/>
  <c r="N35" i="22"/>
  <c r="M35" i="22"/>
  <c r="L35" i="22"/>
  <c r="K35" i="22"/>
  <c r="J35" i="22"/>
  <c r="I35" i="22"/>
  <c r="H35" i="22"/>
  <c r="G35" i="22"/>
  <c r="F35" i="22"/>
  <c r="E35" i="22"/>
  <c r="D35" i="22"/>
  <c r="C35" i="22"/>
  <c r="Q34" i="22"/>
  <c r="P34" i="22"/>
  <c r="O34" i="22"/>
  <c r="N34" i="22"/>
  <c r="M34" i="22"/>
  <c r="L34" i="22"/>
  <c r="K34" i="22"/>
  <c r="J34" i="22"/>
  <c r="I34" i="22"/>
  <c r="H34" i="22"/>
  <c r="G34" i="22"/>
  <c r="F34" i="22"/>
  <c r="E34" i="22"/>
  <c r="D34" i="22"/>
  <c r="C34" i="22"/>
  <c r="Q33" i="22"/>
  <c r="P33" i="22"/>
  <c r="O33" i="22"/>
  <c r="N33" i="22"/>
  <c r="M33" i="22"/>
  <c r="L33" i="22"/>
  <c r="K33" i="22"/>
  <c r="J33" i="22"/>
  <c r="I33" i="22"/>
  <c r="H33" i="22"/>
  <c r="G33" i="22"/>
  <c r="F33" i="22"/>
  <c r="E33" i="22"/>
  <c r="D33" i="22"/>
  <c r="C33" i="22"/>
  <c r="Q32" i="22"/>
  <c r="P32" i="22"/>
  <c r="O32" i="22"/>
  <c r="N32" i="22"/>
  <c r="M32" i="22"/>
  <c r="L32" i="22"/>
  <c r="K32" i="22"/>
  <c r="J32" i="22"/>
  <c r="I32" i="22"/>
  <c r="H32" i="22"/>
  <c r="G32" i="22"/>
  <c r="F32" i="22"/>
  <c r="E32" i="22"/>
  <c r="D32" i="22"/>
  <c r="C32" i="22"/>
  <c r="Q31" i="22"/>
  <c r="P31" i="22"/>
  <c r="O31" i="22"/>
  <c r="N31" i="22"/>
  <c r="M31" i="22"/>
  <c r="L31" i="22"/>
  <c r="K31" i="22"/>
  <c r="J31" i="22"/>
  <c r="I31" i="22"/>
  <c r="H31" i="22"/>
  <c r="G31" i="22"/>
  <c r="F31" i="22"/>
  <c r="E31" i="22"/>
  <c r="D31" i="22"/>
  <c r="C31" i="22"/>
  <c r="Q30" i="22"/>
  <c r="P30" i="22"/>
  <c r="O30" i="22"/>
  <c r="N30" i="22"/>
  <c r="M30" i="22"/>
  <c r="L30" i="22"/>
  <c r="K30" i="22"/>
  <c r="J30" i="22"/>
  <c r="I30" i="22"/>
  <c r="H30" i="22"/>
  <c r="G30" i="22"/>
  <c r="F30" i="22"/>
  <c r="E30" i="22"/>
  <c r="D30" i="22"/>
  <c r="C30" i="22"/>
  <c r="Q29" i="22"/>
  <c r="P29" i="22"/>
  <c r="O29" i="22"/>
  <c r="N29" i="22"/>
  <c r="M29" i="22"/>
  <c r="L29" i="22"/>
  <c r="K29" i="22"/>
  <c r="J29" i="22"/>
  <c r="I29" i="22"/>
  <c r="H29" i="22"/>
  <c r="G29" i="22"/>
  <c r="F29" i="22"/>
  <c r="E29" i="22"/>
  <c r="D29" i="22"/>
  <c r="C29" i="22"/>
  <c r="Q28" i="22"/>
  <c r="P28" i="22"/>
  <c r="O28" i="22"/>
  <c r="N28" i="22"/>
  <c r="M28" i="22"/>
  <c r="L28" i="22"/>
  <c r="K28" i="22"/>
  <c r="J28" i="22"/>
  <c r="I28" i="22"/>
  <c r="H28" i="22"/>
  <c r="G28" i="22"/>
  <c r="F28" i="22"/>
  <c r="E28" i="22"/>
  <c r="D28" i="22"/>
  <c r="C28" i="22"/>
  <c r="Q27" i="22"/>
  <c r="P27" i="22"/>
  <c r="O27" i="22"/>
  <c r="N27" i="22"/>
  <c r="M27" i="22"/>
  <c r="L27" i="22"/>
  <c r="K27" i="22"/>
  <c r="J27" i="22"/>
  <c r="I27" i="22"/>
  <c r="H27" i="22"/>
  <c r="G27" i="22"/>
  <c r="F27" i="22"/>
  <c r="E27" i="22"/>
  <c r="D27" i="22"/>
  <c r="C27" i="22"/>
  <c r="Q26" i="22"/>
  <c r="P26" i="22"/>
  <c r="O26" i="22"/>
  <c r="N26" i="22"/>
  <c r="M26" i="22"/>
  <c r="L26" i="22"/>
  <c r="K26" i="22"/>
  <c r="J26" i="22"/>
  <c r="I26" i="22"/>
  <c r="H26" i="22"/>
  <c r="G26" i="22"/>
  <c r="F26" i="22"/>
  <c r="E26" i="22"/>
  <c r="D26" i="22"/>
  <c r="C26" i="22"/>
  <c r="Q25" i="22"/>
  <c r="P25" i="22"/>
  <c r="O25" i="22"/>
  <c r="N25" i="22"/>
  <c r="M25" i="22"/>
  <c r="L25" i="22"/>
  <c r="K25" i="22"/>
  <c r="J25" i="22"/>
  <c r="I25" i="22"/>
  <c r="H25" i="22"/>
  <c r="G25" i="22"/>
  <c r="F25" i="22"/>
  <c r="E25" i="22"/>
  <c r="D25" i="22"/>
  <c r="C25" i="22"/>
  <c r="Q24" i="22"/>
  <c r="P24" i="22"/>
  <c r="O24" i="22"/>
  <c r="N24" i="22"/>
  <c r="M24" i="22"/>
  <c r="L24" i="22"/>
  <c r="K24" i="22"/>
  <c r="J24" i="22"/>
  <c r="I24" i="22"/>
  <c r="H24" i="22"/>
  <c r="G24" i="22"/>
  <c r="F24" i="22"/>
  <c r="E24" i="22"/>
  <c r="D24" i="22"/>
  <c r="C24" i="22"/>
  <c r="Q23" i="22"/>
  <c r="P23" i="22"/>
  <c r="O23" i="22"/>
  <c r="N23" i="22"/>
  <c r="M23" i="22"/>
  <c r="L23" i="22"/>
  <c r="K23" i="22"/>
  <c r="J23" i="22"/>
  <c r="I23" i="22"/>
  <c r="H23" i="22"/>
  <c r="G23" i="22"/>
  <c r="F23" i="22"/>
  <c r="E23" i="22"/>
  <c r="D23" i="22"/>
  <c r="C23" i="22"/>
  <c r="Q22" i="22"/>
  <c r="P22" i="22"/>
  <c r="O22" i="22"/>
  <c r="N22" i="22"/>
  <c r="M22" i="22"/>
  <c r="L22" i="22"/>
  <c r="K22" i="22"/>
  <c r="J22" i="22"/>
  <c r="I22" i="22"/>
  <c r="H22" i="22"/>
  <c r="G22" i="22"/>
  <c r="F22" i="22"/>
  <c r="E22" i="22"/>
  <c r="D22" i="22"/>
  <c r="C22" i="22"/>
  <c r="Q21" i="22"/>
  <c r="P21" i="22"/>
  <c r="O21" i="22"/>
  <c r="N21" i="22"/>
  <c r="M21" i="22"/>
  <c r="L21" i="22"/>
  <c r="K21" i="22"/>
  <c r="J21" i="22"/>
  <c r="I21" i="22"/>
  <c r="H21" i="22"/>
  <c r="G21" i="22"/>
  <c r="F21" i="22"/>
  <c r="E21" i="22"/>
  <c r="D21" i="22"/>
  <c r="C21" i="22"/>
  <c r="Q20" i="22"/>
  <c r="P20" i="22"/>
  <c r="O20" i="22"/>
  <c r="N20" i="22"/>
  <c r="M20" i="22"/>
  <c r="L20" i="22"/>
  <c r="K20" i="22"/>
  <c r="J20" i="22"/>
  <c r="I20" i="22"/>
  <c r="H20" i="22"/>
  <c r="G20" i="22"/>
  <c r="F20" i="22"/>
  <c r="E20" i="22"/>
  <c r="D20" i="22"/>
  <c r="C20" i="22"/>
  <c r="Q19" i="22"/>
  <c r="P19" i="22"/>
  <c r="O19" i="22"/>
  <c r="N19" i="22"/>
  <c r="M19" i="22"/>
  <c r="L19" i="22"/>
  <c r="K19" i="22"/>
  <c r="J19" i="22"/>
  <c r="I19" i="22"/>
  <c r="H19" i="22"/>
  <c r="G19" i="22"/>
  <c r="F19" i="22"/>
  <c r="E19" i="22"/>
  <c r="D19" i="22"/>
  <c r="C19" i="22"/>
  <c r="Q18" i="22"/>
  <c r="P18" i="22"/>
  <c r="O18" i="22"/>
  <c r="N18" i="22"/>
  <c r="M18" i="22"/>
  <c r="L18" i="22"/>
  <c r="K18" i="22"/>
  <c r="J18" i="22"/>
  <c r="I18" i="22"/>
  <c r="H18" i="22"/>
  <c r="G18" i="22"/>
  <c r="F18" i="22"/>
  <c r="E18" i="22"/>
  <c r="D18" i="22"/>
  <c r="C18" i="22"/>
  <c r="Q17" i="22"/>
  <c r="P17" i="22"/>
  <c r="O17" i="22"/>
  <c r="N17" i="22"/>
  <c r="M17" i="22"/>
  <c r="L17" i="22"/>
  <c r="K17" i="22"/>
  <c r="J17" i="22"/>
  <c r="I17" i="22"/>
  <c r="H17" i="22"/>
  <c r="G17" i="22"/>
  <c r="F17" i="22"/>
  <c r="E17" i="22"/>
  <c r="D17" i="22"/>
  <c r="C17" i="22"/>
  <c r="Q16" i="22"/>
  <c r="P16" i="22"/>
  <c r="O16" i="22"/>
  <c r="N16" i="22"/>
  <c r="M16" i="22"/>
  <c r="L16" i="22"/>
  <c r="K16" i="22"/>
  <c r="J16" i="22"/>
  <c r="I16" i="22"/>
  <c r="H16" i="22"/>
  <c r="G16" i="22"/>
  <c r="F16" i="22"/>
  <c r="E16" i="22"/>
  <c r="D16" i="22"/>
  <c r="C16" i="22"/>
  <c r="Q15" i="22"/>
  <c r="P15" i="22"/>
  <c r="O15" i="22"/>
  <c r="N15" i="22"/>
  <c r="M15" i="22"/>
  <c r="L15" i="22"/>
  <c r="K15" i="22"/>
  <c r="J15" i="22"/>
  <c r="I15" i="22"/>
  <c r="H15" i="22"/>
  <c r="G15" i="22"/>
  <c r="F15" i="22"/>
  <c r="E15" i="22"/>
  <c r="D15" i="22"/>
  <c r="C15" i="22"/>
  <c r="Q14" i="22"/>
  <c r="P14" i="22"/>
  <c r="O14" i="22"/>
  <c r="N14" i="22"/>
  <c r="M14" i="22"/>
  <c r="L14" i="22"/>
  <c r="K14" i="22"/>
  <c r="J14" i="22"/>
  <c r="I14" i="22"/>
  <c r="H14" i="22"/>
  <c r="G14" i="22"/>
  <c r="F14" i="22"/>
  <c r="E14" i="22"/>
  <c r="D14" i="22"/>
  <c r="C14" i="22"/>
  <c r="Q13" i="22"/>
  <c r="P13" i="22"/>
  <c r="O13" i="22"/>
  <c r="N13" i="22"/>
  <c r="M13" i="22"/>
  <c r="L13" i="22"/>
  <c r="K13" i="22"/>
  <c r="J13" i="22"/>
  <c r="I13" i="22"/>
  <c r="H13" i="22"/>
  <c r="G13" i="22"/>
  <c r="F13" i="22"/>
  <c r="E13" i="22"/>
  <c r="D13" i="22"/>
  <c r="C13" i="22"/>
  <c r="Q12" i="22"/>
  <c r="P12" i="22"/>
  <c r="O12" i="22"/>
  <c r="N12" i="22"/>
  <c r="M12" i="22"/>
  <c r="L12" i="22"/>
  <c r="K12" i="22"/>
  <c r="J12" i="22"/>
  <c r="I12" i="22"/>
  <c r="H12" i="22"/>
  <c r="G12" i="22"/>
  <c r="F12" i="22"/>
  <c r="E12" i="22"/>
  <c r="D12" i="22"/>
  <c r="C12" i="22"/>
  <c r="Q11" i="22"/>
  <c r="P11" i="22"/>
  <c r="O11" i="22"/>
  <c r="N11" i="22"/>
  <c r="M11" i="22"/>
  <c r="L11" i="22"/>
  <c r="K11" i="22"/>
  <c r="J11" i="22"/>
  <c r="I11" i="22"/>
  <c r="H11" i="22"/>
  <c r="G11" i="22"/>
  <c r="F11" i="22"/>
  <c r="E11" i="22"/>
  <c r="D11" i="22"/>
  <c r="C11" i="22"/>
  <c r="Q10" i="22"/>
  <c r="P10" i="22"/>
  <c r="O10" i="22"/>
  <c r="N10" i="22"/>
  <c r="M10" i="22"/>
  <c r="L10" i="22"/>
  <c r="K10" i="22"/>
  <c r="J10" i="22"/>
  <c r="I10" i="22"/>
  <c r="H10" i="22"/>
  <c r="G10" i="22"/>
  <c r="F10" i="22"/>
  <c r="E10" i="22"/>
  <c r="D10" i="22"/>
  <c r="C10" i="22"/>
  <c r="AC128" i="22"/>
  <c r="AB128" i="22"/>
  <c r="AA128" i="22"/>
  <c r="Z128" i="22"/>
  <c r="Y128" i="22"/>
  <c r="X128" i="22"/>
  <c r="W128" i="22"/>
  <c r="V128" i="22"/>
  <c r="U128" i="22"/>
  <c r="T128" i="22"/>
  <c r="S128" i="22"/>
  <c r="AC127" i="22"/>
  <c r="AB127" i="22"/>
  <c r="AA127" i="22"/>
  <c r="Z127" i="22"/>
  <c r="Y127" i="22"/>
  <c r="X127" i="22"/>
  <c r="W127" i="22"/>
  <c r="V127" i="22"/>
  <c r="U127" i="22"/>
  <c r="T127" i="22"/>
  <c r="S127" i="22"/>
  <c r="AC126" i="22"/>
  <c r="AB126" i="22"/>
  <c r="AA126" i="22"/>
  <c r="Z126" i="22"/>
  <c r="Y126" i="22"/>
  <c r="X126" i="22"/>
  <c r="W126" i="22"/>
  <c r="V126" i="22"/>
  <c r="U126" i="22"/>
  <c r="T126" i="22"/>
  <c r="S126" i="22"/>
  <c r="AC125" i="22"/>
  <c r="AB125" i="22"/>
  <c r="AA125" i="22"/>
  <c r="Z125" i="22"/>
  <c r="Y125" i="22"/>
  <c r="X125" i="22"/>
  <c r="W125" i="22"/>
  <c r="V125" i="22"/>
  <c r="U125" i="22"/>
  <c r="T125" i="22"/>
  <c r="S125" i="22"/>
  <c r="AC124" i="22"/>
  <c r="AB124" i="22"/>
  <c r="AA124" i="22"/>
  <c r="Z124" i="22"/>
  <c r="Y124" i="22"/>
  <c r="X124" i="22"/>
  <c r="W124" i="22"/>
  <c r="V124" i="22"/>
  <c r="U124" i="22"/>
  <c r="T124" i="22"/>
  <c r="S124" i="22"/>
  <c r="AC123" i="22"/>
  <c r="AB123" i="22"/>
  <c r="AA123" i="22"/>
  <c r="Z123" i="22"/>
  <c r="Y123" i="22"/>
  <c r="X123" i="22"/>
  <c r="W123" i="22"/>
  <c r="V123" i="22"/>
  <c r="U123" i="22"/>
  <c r="T123" i="22"/>
  <c r="S123" i="22"/>
  <c r="AC122" i="22"/>
  <c r="AB122" i="22"/>
  <c r="AA122" i="22"/>
  <c r="Z122" i="22"/>
  <c r="Y122" i="22"/>
  <c r="X122" i="22"/>
  <c r="W122" i="22"/>
  <c r="V122" i="22"/>
  <c r="U122" i="22"/>
  <c r="T122" i="22"/>
  <c r="S122" i="22"/>
  <c r="AC114" i="22"/>
  <c r="AB114" i="22"/>
  <c r="AA114" i="22"/>
  <c r="Z114" i="22"/>
  <c r="Y114" i="22"/>
  <c r="X114" i="22"/>
  <c r="W114" i="22"/>
  <c r="V114" i="22"/>
  <c r="U114" i="22"/>
  <c r="T114" i="22"/>
  <c r="S114" i="22"/>
  <c r="AC113" i="22"/>
  <c r="AB113" i="22"/>
  <c r="AA113" i="22"/>
  <c r="Z113" i="22"/>
  <c r="Y113" i="22"/>
  <c r="X113" i="22"/>
  <c r="W113" i="22"/>
  <c r="V113" i="22"/>
  <c r="U113" i="22"/>
  <c r="T113" i="22"/>
  <c r="S113" i="22"/>
  <c r="AC112" i="22"/>
  <c r="AB112" i="22"/>
  <c r="AA112" i="22"/>
  <c r="Z112" i="22"/>
  <c r="Y112" i="22"/>
  <c r="X112" i="22"/>
  <c r="W112" i="22"/>
  <c r="V112" i="22"/>
  <c r="U112" i="22"/>
  <c r="T112" i="22"/>
  <c r="S112" i="22"/>
  <c r="AC111" i="22"/>
  <c r="AB111" i="22"/>
  <c r="AA111" i="22"/>
  <c r="Z111" i="22"/>
  <c r="Y111" i="22"/>
  <c r="X111" i="22"/>
  <c r="W111" i="22"/>
  <c r="V111" i="22"/>
  <c r="U111" i="22"/>
  <c r="T111" i="22"/>
  <c r="S111" i="22"/>
  <c r="AC110" i="22"/>
  <c r="AB110" i="22"/>
  <c r="AA110" i="22"/>
  <c r="Z110" i="22"/>
  <c r="Y110" i="22"/>
  <c r="X110" i="22"/>
  <c r="W110" i="22"/>
  <c r="V110" i="22"/>
  <c r="U110" i="22"/>
  <c r="T110" i="22"/>
  <c r="S110" i="22"/>
  <c r="AC109" i="22"/>
  <c r="AB109" i="22"/>
  <c r="AA109" i="22"/>
  <c r="Z109" i="22"/>
  <c r="Y109" i="22"/>
  <c r="X109" i="22"/>
  <c r="W109" i="22"/>
  <c r="V109" i="22"/>
  <c r="U109" i="22"/>
  <c r="T109" i="22"/>
  <c r="S109" i="22"/>
  <c r="AC108" i="22"/>
  <c r="AB108" i="22"/>
  <c r="AA108" i="22"/>
  <c r="Z108" i="22"/>
  <c r="Y108" i="22"/>
  <c r="X108" i="22"/>
  <c r="W108" i="22"/>
  <c r="V108" i="22"/>
  <c r="U108" i="22"/>
  <c r="T108" i="22"/>
  <c r="S108" i="22"/>
  <c r="AC107" i="22"/>
  <c r="AB107" i="22"/>
  <c r="AA107" i="22"/>
  <c r="Z107" i="22"/>
  <c r="Y107" i="22"/>
  <c r="X107" i="22"/>
  <c r="W107" i="22"/>
  <c r="V107" i="22"/>
  <c r="U107" i="22"/>
  <c r="T107" i="22"/>
  <c r="S107" i="22"/>
  <c r="AC106" i="22"/>
  <c r="AB106" i="22"/>
  <c r="AA106" i="22"/>
  <c r="Z106" i="22"/>
  <c r="Y106" i="22"/>
  <c r="X106" i="22"/>
  <c r="W106" i="22"/>
  <c r="V106" i="22"/>
  <c r="U106" i="22"/>
  <c r="T106" i="22"/>
  <c r="S106" i="22"/>
  <c r="AC105" i="22"/>
  <c r="AB105" i="22"/>
  <c r="AA105" i="22"/>
  <c r="Z105" i="22"/>
  <c r="Y105" i="22"/>
  <c r="X105" i="22"/>
  <c r="W105" i="22"/>
  <c r="V105" i="22"/>
  <c r="U105" i="22"/>
  <c r="T105" i="22"/>
  <c r="S105" i="22"/>
  <c r="AC104" i="22"/>
  <c r="AB104" i="22"/>
  <c r="AA104" i="22"/>
  <c r="Z104" i="22"/>
  <c r="Y104" i="22"/>
  <c r="X104" i="22"/>
  <c r="W104" i="22"/>
  <c r="V104" i="22"/>
  <c r="U104" i="22"/>
  <c r="T104" i="22"/>
  <c r="S104" i="22"/>
  <c r="AC103" i="22"/>
  <c r="AB103" i="22"/>
  <c r="AA103" i="22"/>
  <c r="Z103" i="22"/>
  <c r="Y103" i="22"/>
  <c r="X103" i="22"/>
  <c r="W103" i="22"/>
  <c r="V103" i="22"/>
  <c r="U103" i="22"/>
  <c r="T103" i="22"/>
  <c r="S103" i="22"/>
  <c r="AC102" i="22"/>
  <c r="AB102" i="22"/>
  <c r="AA102" i="22"/>
  <c r="Z102" i="22"/>
  <c r="Y102" i="22"/>
  <c r="X102" i="22"/>
  <c r="W102" i="22"/>
  <c r="V102" i="22"/>
  <c r="U102" i="22"/>
  <c r="T102" i="22"/>
  <c r="S102" i="22"/>
  <c r="AC101" i="22"/>
  <c r="AB101" i="22"/>
  <c r="AA101" i="22"/>
  <c r="Z101" i="22"/>
  <c r="Y101" i="22"/>
  <c r="X101" i="22"/>
  <c r="W101" i="22"/>
  <c r="V101" i="22"/>
  <c r="U101" i="22"/>
  <c r="T101" i="22"/>
  <c r="S101" i="22"/>
  <c r="AC100" i="22"/>
  <c r="AB100" i="22"/>
  <c r="AA100" i="22"/>
  <c r="Z100" i="22"/>
  <c r="Y100" i="22"/>
  <c r="X100" i="22"/>
  <c r="W100" i="22"/>
  <c r="V100" i="22"/>
  <c r="U100" i="22"/>
  <c r="T100" i="22"/>
  <c r="S100" i="22"/>
  <c r="AC99" i="22"/>
  <c r="AB99" i="22"/>
  <c r="AA99" i="22"/>
  <c r="Z99" i="22"/>
  <c r="Y99" i="22"/>
  <c r="X99" i="22"/>
  <c r="W99" i="22"/>
  <c r="V99" i="22"/>
  <c r="U99" i="22"/>
  <c r="T99" i="22"/>
  <c r="S99" i="22"/>
  <c r="AC98" i="22"/>
  <c r="AB98" i="22"/>
  <c r="AA98" i="22"/>
  <c r="Z98" i="22"/>
  <c r="Y98" i="22"/>
  <c r="X98" i="22"/>
  <c r="W98" i="22"/>
  <c r="V98" i="22"/>
  <c r="U98" i="22"/>
  <c r="T98" i="22"/>
  <c r="S98" i="22"/>
  <c r="AC97" i="22"/>
  <c r="AB97" i="22"/>
  <c r="AA97" i="22"/>
  <c r="Z97" i="22"/>
  <c r="Y97" i="22"/>
  <c r="X97" i="22"/>
  <c r="W97" i="22"/>
  <c r="V97" i="22"/>
  <c r="U97" i="22"/>
  <c r="T97" i="22"/>
  <c r="S97" i="22"/>
  <c r="AC96" i="22"/>
  <c r="AB96" i="22"/>
  <c r="AA96" i="22"/>
  <c r="Z96" i="22"/>
  <c r="Y96" i="22"/>
  <c r="X96" i="22"/>
  <c r="W96" i="22"/>
  <c r="V96" i="22"/>
  <c r="U96" i="22"/>
  <c r="T96" i="22"/>
  <c r="S96" i="22"/>
  <c r="AC95" i="22"/>
  <c r="AB95" i="22"/>
  <c r="AA95" i="22"/>
  <c r="Z95" i="22"/>
  <c r="Y95" i="22"/>
  <c r="X95" i="22"/>
  <c r="W95" i="22"/>
  <c r="V95" i="22"/>
  <c r="U95" i="22"/>
  <c r="T95" i="22"/>
  <c r="S95" i="22"/>
  <c r="AC94" i="22"/>
  <c r="AB94" i="22"/>
  <c r="AA94" i="22"/>
  <c r="Z94" i="22"/>
  <c r="Y94" i="22"/>
  <c r="X94" i="22"/>
  <c r="W94" i="22"/>
  <c r="V94" i="22"/>
  <c r="U94" i="22"/>
  <c r="T94" i="22"/>
  <c r="S94" i="22"/>
  <c r="AC93" i="22"/>
  <c r="AB93" i="22"/>
  <c r="AA93" i="22"/>
  <c r="Z93" i="22"/>
  <c r="Y93" i="22"/>
  <c r="X93" i="22"/>
  <c r="W93" i="22"/>
  <c r="V93" i="22"/>
  <c r="U93" i="22"/>
  <c r="T93" i="22"/>
  <c r="S93" i="22"/>
  <c r="AC92" i="22"/>
  <c r="AB92" i="22"/>
  <c r="AA92" i="22"/>
  <c r="Z92" i="22"/>
  <c r="Y92" i="22"/>
  <c r="X92" i="22"/>
  <c r="W92" i="22"/>
  <c r="V92" i="22"/>
  <c r="U92" i="22"/>
  <c r="T92" i="22"/>
  <c r="S92" i="22"/>
  <c r="AC91" i="22"/>
  <c r="AB91" i="22"/>
  <c r="AA91" i="22"/>
  <c r="Z91" i="22"/>
  <c r="Y91" i="22"/>
  <c r="X91" i="22"/>
  <c r="W91" i="22"/>
  <c r="V91" i="22"/>
  <c r="U91" i="22"/>
  <c r="T91" i="22"/>
  <c r="S91" i="22"/>
  <c r="AC90" i="22"/>
  <c r="AB90" i="22"/>
  <c r="AA90" i="22"/>
  <c r="Z90" i="22"/>
  <c r="Y90" i="22"/>
  <c r="X90" i="22"/>
  <c r="W90" i="22"/>
  <c r="V90" i="22"/>
  <c r="U90" i="22"/>
  <c r="T90" i="22"/>
  <c r="S90" i="22"/>
  <c r="AC89" i="22"/>
  <c r="AB89" i="22"/>
  <c r="AA89" i="22"/>
  <c r="Z89" i="22"/>
  <c r="Y89" i="22"/>
  <c r="X89" i="22"/>
  <c r="W89" i="22"/>
  <c r="V89" i="22"/>
  <c r="U89" i="22"/>
  <c r="T89" i="22"/>
  <c r="S89" i="22"/>
  <c r="AC88" i="22"/>
  <c r="AB88" i="22"/>
  <c r="AA88" i="22"/>
  <c r="Z88" i="22"/>
  <c r="Y88" i="22"/>
  <c r="X88" i="22"/>
  <c r="W88" i="22"/>
  <c r="V88" i="22"/>
  <c r="U88" i="22"/>
  <c r="T88" i="22"/>
  <c r="S88" i="22"/>
  <c r="AC87" i="22"/>
  <c r="AB87" i="22"/>
  <c r="AA87" i="22"/>
  <c r="Z87" i="22"/>
  <c r="Y87" i="22"/>
  <c r="X87" i="22"/>
  <c r="W87" i="22"/>
  <c r="V87" i="22"/>
  <c r="U87" i="22"/>
  <c r="T87" i="22"/>
  <c r="S87" i="22"/>
  <c r="AC86" i="22"/>
  <c r="AB86" i="22"/>
  <c r="AA86" i="22"/>
  <c r="Z86" i="22"/>
  <c r="Y86" i="22"/>
  <c r="X86" i="22"/>
  <c r="W86" i="22"/>
  <c r="V86" i="22"/>
  <c r="U86" i="22"/>
  <c r="T86" i="22"/>
  <c r="S86" i="22"/>
  <c r="AC85" i="22"/>
  <c r="AB85" i="22"/>
  <c r="AA85" i="22"/>
  <c r="Z85" i="22"/>
  <c r="Y85" i="22"/>
  <c r="X85" i="22"/>
  <c r="W85" i="22"/>
  <c r="V85" i="22"/>
  <c r="U85" i="22"/>
  <c r="T85" i="22"/>
  <c r="S85" i="22"/>
  <c r="AC84" i="22"/>
  <c r="AB84" i="22"/>
  <c r="AA84" i="22"/>
  <c r="Z84" i="22"/>
  <c r="Y84" i="22"/>
  <c r="X84" i="22"/>
  <c r="W84" i="22"/>
  <c r="V84" i="22"/>
  <c r="U84" i="22"/>
  <c r="T84" i="22"/>
  <c r="S84" i="22"/>
  <c r="AC83" i="22"/>
  <c r="AB83" i="22"/>
  <c r="AA83" i="22"/>
  <c r="Z83" i="22"/>
  <c r="Y83" i="22"/>
  <c r="X83" i="22"/>
  <c r="W83" i="22"/>
  <c r="V83" i="22"/>
  <c r="U83" i="22"/>
  <c r="T83" i="22"/>
  <c r="S83" i="22"/>
  <c r="AC82" i="22"/>
  <c r="AB82" i="22"/>
  <c r="AA82" i="22"/>
  <c r="Z82" i="22"/>
  <c r="Y82" i="22"/>
  <c r="X82" i="22"/>
  <c r="W82" i="22"/>
  <c r="V82" i="22"/>
  <c r="U82" i="22"/>
  <c r="T82" i="22"/>
  <c r="S82" i="22"/>
  <c r="AC81" i="22"/>
  <c r="AB81" i="22"/>
  <c r="AA81" i="22"/>
  <c r="Z81" i="22"/>
  <c r="Y81" i="22"/>
  <c r="X81" i="22"/>
  <c r="W81" i="22"/>
  <c r="V81" i="22"/>
  <c r="U81" i="22"/>
  <c r="T81" i="22"/>
  <c r="S81" i="22"/>
  <c r="AC80" i="22"/>
  <c r="AB80" i="22"/>
  <c r="AA80" i="22"/>
  <c r="Z80" i="22"/>
  <c r="Y80" i="22"/>
  <c r="X80" i="22"/>
  <c r="W80" i="22"/>
  <c r="V80" i="22"/>
  <c r="U80" i="22"/>
  <c r="T80" i="22"/>
  <c r="S80" i="22"/>
  <c r="AC79" i="22"/>
  <c r="AB79" i="22"/>
  <c r="AA79" i="22"/>
  <c r="Z79" i="22"/>
  <c r="Y79" i="22"/>
  <c r="X79" i="22"/>
  <c r="W79" i="22"/>
  <c r="V79" i="22"/>
  <c r="U79" i="22"/>
  <c r="T79" i="22"/>
  <c r="S79" i="22"/>
  <c r="AC78" i="22"/>
  <c r="AB78" i="22"/>
  <c r="AA78" i="22"/>
  <c r="Z78" i="22"/>
  <c r="Y78" i="22"/>
  <c r="X78" i="22"/>
  <c r="W78" i="22"/>
  <c r="V78" i="22"/>
  <c r="U78" i="22"/>
  <c r="T78" i="22"/>
  <c r="S78" i="22"/>
  <c r="AC77" i="22"/>
  <c r="AB77" i="22"/>
  <c r="AA77" i="22"/>
  <c r="Z77" i="22"/>
  <c r="Y77" i="22"/>
  <c r="X77" i="22"/>
  <c r="W77" i="22"/>
  <c r="V77" i="22"/>
  <c r="U77" i="22"/>
  <c r="T77" i="22"/>
  <c r="S77" i="22"/>
  <c r="AC76" i="22"/>
  <c r="AB76" i="22"/>
  <c r="AA76" i="22"/>
  <c r="Z76" i="22"/>
  <c r="Y76" i="22"/>
  <c r="X76" i="22"/>
  <c r="W76" i="22"/>
  <c r="V76" i="22"/>
  <c r="U76" i="22"/>
  <c r="T76" i="22"/>
  <c r="S76" i="22"/>
  <c r="AC75" i="22"/>
  <c r="AB75" i="22"/>
  <c r="AA75" i="22"/>
  <c r="Z75" i="22"/>
  <c r="Y75" i="22"/>
  <c r="X75" i="22"/>
  <c r="W75" i="22"/>
  <c r="V75" i="22"/>
  <c r="U75" i="22"/>
  <c r="T75" i="22"/>
  <c r="S75" i="22"/>
  <c r="AC74" i="22"/>
  <c r="AB74" i="22"/>
  <c r="AA74" i="22"/>
  <c r="Z74" i="22"/>
  <c r="Y74" i="22"/>
  <c r="X74" i="22"/>
  <c r="W74" i="22"/>
  <c r="V74" i="22"/>
  <c r="U74" i="22"/>
  <c r="T74" i="22"/>
  <c r="S74" i="22"/>
  <c r="AC73" i="22"/>
  <c r="AB73" i="22"/>
  <c r="AA73" i="22"/>
  <c r="Z73" i="22"/>
  <c r="Y73" i="22"/>
  <c r="X73" i="22"/>
  <c r="W73" i="22"/>
  <c r="V73" i="22"/>
  <c r="U73" i="22"/>
  <c r="T73" i="22"/>
  <c r="S73" i="22"/>
  <c r="AC51" i="22"/>
  <c r="AB51" i="22"/>
  <c r="AA51" i="22"/>
  <c r="Z51" i="22"/>
  <c r="Y51" i="22"/>
  <c r="X51" i="22"/>
  <c r="W51" i="22"/>
  <c r="V51" i="22"/>
  <c r="U51" i="22"/>
  <c r="T51" i="22"/>
  <c r="S51" i="22"/>
  <c r="AC50" i="22"/>
  <c r="AB50" i="22"/>
  <c r="AA50" i="22"/>
  <c r="Z50" i="22"/>
  <c r="Y50" i="22"/>
  <c r="X50" i="22"/>
  <c r="W50" i="22"/>
  <c r="V50" i="22"/>
  <c r="U50" i="22"/>
  <c r="T50" i="22"/>
  <c r="S50" i="22"/>
  <c r="AC49" i="22"/>
  <c r="AB49" i="22"/>
  <c r="AA49" i="22"/>
  <c r="Z49" i="22"/>
  <c r="Y49" i="22"/>
  <c r="X49" i="22"/>
  <c r="W49" i="22"/>
  <c r="V49" i="22"/>
  <c r="U49" i="22"/>
  <c r="T49" i="22"/>
  <c r="S49" i="22"/>
  <c r="AC48" i="22"/>
  <c r="AB48" i="22"/>
  <c r="AA48" i="22"/>
  <c r="Z48" i="22"/>
  <c r="Y48" i="22"/>
  <c r="X48" i="22"/>
  <c r="W48" i="22"/>
  <c r="V48" i="22"/>
  <c r="U48" i="22"/>
  <c r="T48" i="22"/>
  <c r="S48" i="22"/>
  <c r="AC47" i="22"/>
  <c r="AB47" i="22"/>
  <c r="AA47" i="22"/>
  <c r="Z47" i="22"/>
  <c r="Y47" i="22"/>
  <c r="X47" i="22"/>
  <c r="W47" i="22"/>
  <c r="V47" i="22"/>
  <c r="U47" i="22"/>
  <c r="T47" i="22"/>
  <c r="S47" i="22"/>
  <c r="AC46" i="22"/>
  <c r="AB46" i="22"/>
  <c r="AA46" i="22"/>
  <c r="Z46" i="22"/>
  <c r="Y46" i="22"/>
  <c r="X46" i="22"/>
  <c r="W46" i="22"/>
  <c r="V46" i="22"/>
  <c r="U46" i="22"/>
  <c r="T46" i="22"/>
  <c r="S46" i="22"/>
  <c r="AC45" i="22"/>
  <c r="AB45" i="22"/>
  <c r="AA45" i="22"/>
  <c r="Z45" i="22"/>
  <c r="Y45" i="22"/>
  <c r="X45" i="22"/>
  <c r="W45" i="22"/>
  <c r="V45" i="22"/>
  <c r="U45" i="22"/>
  <c r="T45" i="22"/>
  <c r="S45" i="22"/>
  <c r="AC44" i="22"/>
  <c r="AB44" i="22"/>
  <c r="AA44" i="22"/>
  <c r="Z44" i="22"/>
  <c r="Y44" i="22"/>
  <c r="X44" i="22"/>
  <c r="W44" i="22"/>
  <c r="V44" i="22"/>
  <c r="U44" i="22"/>
  <c r="T44" i="22"/>
  <c r="S44" i="22"/>
  <c r="AC43" i="22"/>
  <c r="AB43" i="22"/>
  <c r="AA43" i="22"/>
  <c r="Z43" i="22"/>
  <c r="Y43" i="22"/>
  <c r="X43" i="22"/>
  <c r="W43" i="22"/>
  <c r="V43" i="22"/>
  <c r="U43" i="22"/>
  <c r="T43" i="22"/>
  <c r="S43" i="22"/>
  <c r="AC42" i="22"/>
  <c r="AB42" i="22"/>
  <c r="AA42" i="22"/>
  <c r="Z42" i="22"/>
  <c r="Y42" i="22"/>
  <c r="X42" i="22"/>
  <c r="W42" i="22"/>
  <c r="V42" i="22"/>
  <c r="U42" i="22"/>
  <c r="T42" i="22"/>
  <c r="S42" i="22"/>
  <c r="AC41" i="22"/>
  <c r="AB41" i="22"/>
  <c r="AA41" i="22"/>
  <c r="Z41" i="22"/>
  <c r="Y41" i="22"/>
  <c r="X41" i="22"/>
  <c r="W41" i="22"/>
  <c r="V41" i="22"/>
  <c r="U41" i="22"/>
  <c r="T41" i="22"/>
  <c r="S41" i="22"/>
  <c r="AC40" i="22"/>
  <c r="AB40" i="22"/>
  <c r="AA40" i="22"/>
  <c r="Z40" i="22"/>
  <c r="Y40" i="22"/>
  <c r="X40" i="22"/>
  <c r="W40" i="22"/>
  <c r="V40" i="22"/>
  <c r="U40" i="22"/>
  <c r="T40" i="22"/>
  <c r="S40" i="22"/>
  <c r="AC39" i="22"/>
  <c r="AB39" i="22"/>
  <c r="AA39" i="22"/>
  <c r="Z39" i="22"/>
  <c r="Y39" i="22"/>
  <c r="X39" i="22"/>
  <c r="W39" i="22"/>
  <c r="V39" i="22"/>
  <c r="U39" i="22"/>
  <c r="T39" i="22"/>
  <c r="S39" i="22"/>
  <c r="AC38" i="22"/>
  <c r="AB38" i="22"/>
  <c r="AA38" i="22"/>
  <c r="Z38" i="22"/>
  <c r="Y38" i="22"/>
  <c r="X38" i="22"/>
  <c r="W38" i="22"/>
  <c r="V38" i="22"/>
  <c r="U38" i="22"/>
  <c r="T38" i="22"/>
  <c r="S38" i="22"/>
  <c r="AC37" i="22"/>
  <c r="AB37" i="22"/>
  <c r="AA37" i="22"/>
  <c r="Z37" i="22"/>
  <c r="Y37" i="22"/>
  <c r="X37" i="22"/>
  <c r="W37" i="22"/>
  <c r="V37" i="22"/>
  <c r="U37" i="22"/>
  <c r="T37" i="22"/>
  <c r="S37" i="22"/>
  <c r="AC36" i="22"/>
  <c r="AB36" i="22"/>
  <c r="AA36" i="22"/>
  <c r="Z36" i="22"/>
  <c r="Y36" i="22"/>
  <c r="X36" i="22"/>
  <c r="W36" i="22"/>
  <c r="V36" i="22"/>
  <c r="U36" i="22"/>
  <c r="T36" i="22"/>
  <c r="S36" i="22"/>
  <c r="AC35" i="22"/>
  <c r="AB35" i="22"/>
  <c r="AA35" i="22"/>
  <c r="Z35" i="22"/>
  <c r="Y35" i="22"/>
  <c r="X35" i="22"/>
  <c r="W35" i="22"/>
  <c r="V35" i="22"/>
  <c r="U35" i="22"/>
  <c r="T35" i="22"/>
  <c r="S35" i="22"/>
  <c r="AC34" i="22"/>
  <c r="AB34" i="22"/>
  <c r="AA34" i="22"/>
  <c r="Z34" i="22"/>
  <c r="Y34" i="22"/>
  <c r="X34" i="22"/>
  <c r="W34" i="22"/>
  <c r="V34" i="22"/>
  <c r="U34" i="22"/>
  <c r="T34" i="22"/>
  <c r="S34" i="22"/>
  <c r="AC33" i="22"/>
  <c r="AB33" i="22"/>
  <c r="AA33" i="22"/>
  <c r="Z33" i="22"/>
  <c r="Y33" i="22"/>
  <c r="X33" i="22"/>
  <c r="W33" i="22"/>
  <c r="V33" i="22"/>
  <c r="U33" i="22"/>
  <c r="T33" i="22"/>
  <c r="S33" i="22"/>
  <c r="AC32" i="22"/>
  <c r="AB32" i="22"/>
  <c r="AA32" i="22"/>
  <c r="Z32" i="22"/>
  <c r="Y32" i="22"/>
  <c r="X32" i="22"/>
  <c r="W32" i="22"/>
  <c r="V32" i="22"/>
  <c r="U32" i="22"/>
  <c r="T32" i="22"/>
  <c r="S32" i="22"/>
  <c r="AC31" i="22"/>
  <c r="AB31" i="22"/>
  <c r="AA31" i="22"/>
  <c r="Z31" i="22"/>
  <c r="Y31" i="22"/>
  <c r="X31" i="22"/>
  <c r="W31" i="22"/>
  <c r="V31" i="22"/>
  <c r="U31" i="22"/>
  <c r="T31" i="22"/>
  <c r="S31" i="22"/>
  <c r="AC30" i="22"/>
  <c r="AB30" i="22"/>
  <c r="AA30" i="22"/>
  <c r="Z30" i="22"/>
  <c r="Y30" i="22"/>
  <c r="X30" i="22"/>
  <c r="W30" i="22"/>
  <c r="V30" i="22"/>
  <c r="U30" i="22"/>
  <c r="T30" i="22"/>
  <c r="S30" i="22"/>
  <c r="AC29" i="22"/>
  <c r="AB29" i="22"/>
  <c r="AA29" i="22"/>
  <c r="Z29" i="22"/>
  <c r="Y29" i="22"/>
  <c r="X29" i="22"/>
  <c r="W29" i="22"/>
  <c r="V29" i="22"/>
  <c r="U29" i="22"/>
  <c r="T29" i="22"/>
  <c r="S29" i="22"/>
  <c r="AC28" i="22"/>
  <c r="AB28" i="22"/>
  <c r="AA28" i="22"/>
  <c r="Z28" i="22"/>
  <c r="Y28" i="22"/>
  <c r="X28" i="22"/>
  <c r="W28" i="22"/>
  <c r="V28" i="22"/>
  <c r="U28" i="22"/>
  <c r="T28" i="22"/>
  <c r="S28" i="22"/>
  <c r="AC27" i="22"/>
  <c r="AB27" i="22"/>
  <c r="AA27" i="22"/>
  <c r="Z27" i="22"/>
  <c r="Y27" i="22"/>
  <c r="X27" i="22"/>
  <c r="W27" i="22"/>
  <c r="V27" i="22"/>
  <c r="U27" i="22"/>
  <c r="T27" i="22"/>
  <c r="S27" i="22"/>
  <c r="AC26" i="22"/>
  <c r="AB26" i="22"/>
  <c r="AA26" i="22"/>
  <c r="Z26" i="22"/>
  <c r="Y26" i="22"/>
  <c r="X26" i="22"/>
  <c r="W26" i="22"/>
  <c r="V26" i="22"/>
  <c r="U26" i="22"/>
  <c r="T26" i="22"/>
  <c r="S26" i="22"/>
  <c r="AC25" i="22"/>
  <c r="AB25" i="22"/>
  <c r="AA25" i="22"/>
  <c r="Z25" i="22"/>
  <c r="Y25" i="22"/>
  <c r="X25" i="22"/>
  <c r="W25" i="22"/>
  <c r="V25" i="22"/>
  <c r="U25" i="22"/>
  <c r="T25" i="22"/>
  <c r="S25" i="22"/>
  <c r="AC24" i="22"/>
  <c r="AB24" i="22"/>
  <c r="AA24" i="22"/>
  <c r="Z24" i="22"/>
  <c r="Y24" i="22"/>
  <c r="X24" i="22"/>
  <c r="W24" i="22"/>
  <c r="V24" i="22"/>
  <c r="U24" i="22"/>
  <c r="T24" i="22"/>
  <c r="S24" i="22"/>
  <c r="AC23" i="22"/>
  <c r="AB23" i="22"/>
  <c r="AA23" i="22"/>
  <c r="Z23" i="22"/>
  <c r="Y23" i="22"/>
  <c r="X23" i="22"/>
  <c r="W23" i="22"/>
  <c r="V23" i="22"/>
  <c r="U23" i="22"/>
  <c r="T23" i="22"/>
  <c r="S23" i="22"/>
  <c r="AC22" i="22"/>
  <c r="AB22" i="22"/>
  <c r="AA22" i="22"/>
  <c r="Z22" i="22"/>
  <c r="Y22" i="22"/>
  <c r="X22" i="22"/>
  <c r="W22" i="22"/>
  <c r="V22" i="22"/>
  <c r="U22" i="22"/>
  <c r="T22" i="22"/>
  <c r="S22" i="22"/>
  <c r="AC21" i="22"/>
  <c r="AB21" i="22"/>
  <c r="AA21" i="22"/>
  <c r="Z21" i="22"/>
  <c r="Y21" i="22"/>
  <c r="X21" i="22"/>
  <c r="W21" i="22"/>
  <c r="V21" i="22"/>
  <c r="U21" i="22"/>
  <c r="T21" i="22"/>
  <c r="S21" i="22"/>
  <c r="AC20" i="22"/>
  <c r="AB20" i="22"/>
  <c r="AA20" i="22"/>
  <c r="Z20" i="22"/>
  <c r="Y20" i="22"/>
  <c r="X20" i="22"/>
  <c r="W20" i="22"/>
  <c r="V20" i="22"/>
  <c r="U20" i="22"/>
  <c r="T20" i="22"/>
  <c r="S20" i="22"/>
  <c r="AC19" i="22"/>
  <c r="AB19" i="22"/>
  <c r="AA19" i="22"/>
  <c r="Z19" i="22"/>
  <c r="Y19" i="22"/>
  <c r="X19" i="22"/>
  <c r="W19" i="22"/>
  <c r="V19" i="22"/>
  <c r="U19" i="22"/>
  <c r="T19" i="22"/>
  <c r="S19" i="22"/>
  <c r="AC18" i="22"/>
  <c r="AB18" i="22"/>
  <c r="AA18" i="22"/>
  <c r="Z18" i="22"/>
  <c r="Y18" i="22"/>
  <c r="X18" i="22"/>
  <c r="W18" i="22"/>
  <c r="V18" i="22"/>
  <c r="U18" i="22"/>
  <c r="T18" i="22"/>
  <c r="S18" i="22"/>
  <c r="AC17" i="22"/>
  <c r="AB17" i="22"/>
  <c r="AA17" i="22"/>
  <c r="Z17" i="22"/>
  <c r="Y17" i="22"/>
  <c r="X17" i="22"/>
  <c r="W17" i="22"/>
  <c r="V17" i="22"/>
  <c r="U17" i="22"/>
  <c r="T17" i="22"/>
  <c r="S17" i="22"/>
  <c r="T11" i="22"/>
  <c r="U11" i="22"/>
  <c r="V11" i="22"/>
  <c r="W11" i="22"/>
  <c r="X11" i="22"/>
  <c r="Y11" i="22"/>
  <c r="Z11" i="22"/>
  <c r="AA11" i="22"/>
  <c r="AB11" i="22"/>
  <c r="AC11" i="22"/>
  <c r="T12" i="22"/>
  <c r="U12" i="22"/>
  <c r="V12" i="22"/>
  <c r="W12" i="22"/>
  <c r="X12" i="22"/>
  <c r="Y12" i="22"/>
  <c r="Z12" i="22"/>
  <c r="AA12" i="22"/>
  <c r="AB12" i="22"/>
  <c r="AC12" i="22"/>
  <c r="T13" i="22"/>
  <c r="U13" i="22"/>
  <c r="V13" i="22"/>
  <c r="W13" i="22"/>
  <c r="X13" i="22"/>
  <c r="Y13" i="22"/>
  <c r="Z13" i="22"/>
  <c r="AA13" i="22"/>
  <c r="AB13" i="22"/>
  <c r="AC13" i="22"/>
  <c r="T14" i="22"/>
  <c r="U14" i="22"/>
  <c r="V14" i="22"/>
  <c r="W14" i="22"/>
  <c r="X14" i="22"/>
  <c r="Y14" i="22"/>
  <c r="Z14" i="22"/>
  <c r="AA14" i="22"/>
  <c r="AB14" i="22"/>
  <c r="AC14" i="22"/>
  <c r="T15" i="22"/>
  <c r="U15" i="22"/>
  <c r="V15" i="22"/>
  <c r="W15" i="22"/>
  <c r="X15" i="22"/>
  <c r="Y15" i="22"/>
  <c r="Z15" i="22"/>
  <c r="AA15" i="22"/>
  <c r="AB15" i="22"/>
  <c r="AC15" i="22"/>
  <c r="T16" i="22"/>
  <c r="U16" i="22"/>
  <c r="V16" i="22"/>
  <c r="W16" i="22"/>
  <c r="X16" i="22"/>
  <c r="Y16" i="22"/>
  <c r="Z16" i="22"/>
  <c r="AA16" i="22"/>
  <c r="AB16" i="22"/>
  <c r="AC16" i="22"/>
  <c r="V10" i="22"/>
  <c r="W10" i="22"/>
  <c r="X10" i="22"/>
  <c r="Y10" i="22"/>
  <c r="Z10" i="22"/>
  <c r="AA10" i="22"/>
  <c r="AB10" i="22"/>
  <c r="AC10" i="22"/>
  <c r="U10" i="22"/>
  <c r="S10" i="22"/>
  <c r="T10" i="22"/>
  <c r="S16" i="22"/>
  <c r="S13" i="22"/>
  <c r="S14" i="22"/>
  <c r="S15" i="22"/>
  <c r="S12" i="22"/>
  <c r="S11" i="22"/>
  <c r="N548" i="21"/>
  <c r="L548" i="21"/>
  <c r="J548" i="21"/>
  <c r="H548" i="21"/>
  <c r="F548" i="21"/>
  <c r="D548" i="21"/>
  <c r="B548" i="21"/>
  <c r="N518" i="21"/>
  <c r="L518" i="21"/>
  <c r="J518" i="21"/>
  <c r="H518" i="21"/>
  <c r="F518" i="21"/>
  <c r="D518" i="21"/>
  <c r="B518" i="21"/>
  <c r="N488" i="21"/>
  <c r="L488" i="21"/>
  <c r="J488" i="21"/>
  <c r="H488" i="21"/>
  <c r="F488" i="21"/>
  <c r="D488" i="21"/>
  <c r="B488" i="21"/>
  <c r="N428" i="21"/>
  <c r="L428" i="21"/>
  <c r="J428" i="21"/>
  <c r="H428" i="21"/>
  <c r="F428" i="21"/>
  <c r="D428" i="21"/>
  <c r="B428" i="21"/>
  <c r="N398" i="21"/>
  <c r="L398" i="21"/>
  <c r="J398" i="21"/>
  <c r="H398" i="21"/>
  <c r="F398" i="21"/>
  <c r="D398" i="21"/>
  <c r="B398" i="21"/>
  <c r="N368" i="21"/>
  <c r="L368" i="21"/>
  <c r="J368" i="21"/>
  <c r="H368" i="21"/>
  <c r="F368" i="21"/>
  <c r="D368" i="21"/>
  <c r="B368" i="21"/>
  <c r="N338" i="21"/>
  <c r="L338" i="21"/>
  <c r="J338" i="21"/>
  <c r="H338" i="21"/>
  <c r="F338" i="21"/>
  <c r="D338" i="21"/>
  <c r="B338" i="21"/>
  <c r="N308" i="21"/>
  <c r="L308" i="21"/>
  <c r="J308" i="21"/>
  <c r="H308" i="21"/>
  <c r="F308" i="21"/>
  <c r="D308" i="21"/>
  <c r="B308" i="21"/>
  <c r="L278" i="21"/>
  <c r="J278" i="21"/>
  <c r="H278" i="21"/>
  <c r="F278" i="21"/>
  <c r="D278" i="21"/>
  <c r="B278" i="21"/>
  <c r="L248" i="21"/>
  <c r="J248" i="21"/>
  <c r="H248" i="21"/>
  <c r="F248" i="21"/>
  <c r="D248" i="21"/>
  <c r="B248" i="21"/>
  <c r="L218" i="21"/>
  <c r="J218" i="21"/>
  <c r="H218" i="21"/>
  <c r="F218" i="21"/>
  <c r="D218" i="21"/>
  <c r="B218" i="21"/>
  <c r="L188" i="21"/>
  <c r="J188" i="21"/>
  <c r="H188" i="21"/>
  <c r="F188" i="21"/>
  <c r="D188" i="21"/>
  <c r="B188" i="21"/>
  <c r="L158" i="21"/>
  <c r="J158" i="21"/>
  <c r="H158" i="21"/>
  <c r="F158" i="21"/>
  <c r="D158" i="21"/>
  <c r="B158" i="21"/>
  <c r="L128" i="21"/>
  <c r="J128" i="21"/>
  <c r="H128" i="21"/>
  <c r="F128" i="21"/>
  <c r="D128" i="21"/>
  <c r="B128" i="21"/>
  <c r="L98" i="21"/>
  <c r="J98" i="21"/>
  <c r="H98" i="21"/>
  <c r="F98" i="21"/>
  <c r="D98" i="21"/>
  <c r="B98" i="21"/>
  <c r="F68" i="21"/>
  <c r="D68" i="21"/>
  <c r="B68" i="21"/>
  <c r="J38" i="21"/>
  <c r="H38" i="21"/>
  <c r="F38" i="21"/>
  <c r="D38" i="21"/>
  <c r="B38" i="21"/>
  <c r="N8" i="21"/>
  <c r="L8" i="21"/>
  <c r="J8" i="21"/>
  <c r="H8" i="21"/>
  <c r="F8" i="21"/>
  <c r="D8" i="21"/>
  <c r="B8" i="21"/>
  <c r="N548" i="20"/>
  <c r="L548" i="20"/>
  <c r="J548" i="20"/>
  <c r="H548" i="20"/>
  <c r="F548" i="20"/>
  <c r="D548" i="20"/>
  <c r="B548" i="20"/>
  <c r="N518" i="20"/>
  <c r="L518" i="20"/>
  <c r="J518" i="20"/>
  <c r="H518" i="20"/>
  <c r="F518" i="20"/>
  <c r="D518" i="20"/>
  <c r="B518" i="20"/>
  <c r="N488" i="20"/>
  <c r="L488" i="20"/>
  <c r="J488" i="20"/>
  <c r="H488" i="20"/>
  <c r="F488" i="20"/>
  <c r="D488" i="20"/>
  <c r="B488" i="20"/>
  <c r="N428" i="20"/>
  <c r="L428" i="20"/>
  <c r="J428" i="20"/>
  <c r="H428" i="20"/>
  <c r="F428" i="20"/>
  <c r="D428" i="20"/>
  <c r="B428" i="20"/>
  <c r="N398" i="20"/>
  <c r="L398" i="20"/>
  <c r="J398" i="20"/>
  <c r="H398" i="20"/>
  <c r="F398" i="20"/>
  <c r="D398" i="20"/>
  <c r="B398" i="20"/>
  <c r="B388" i="20"/>
  <c r="C388" i="20"/>
  <c r="D388" i="20"/>
  <c r="E388" i="20" s="1"/>
  <c r="F388" i="20"/>
  <c r="G388" i="20"/>
  <c r="H388" i="20"/>
  <c r="I388" i="20"/>
  <c r="J388" i="20"/>
  <c r="K388" i="20"/>
  <c r="L388" i="20"/>
  <c r="M388" i="20" s="1"/>
  <c r="N388" i="20"/>
  <c r="O388" i="20"/>
  <c r="N368" i="20"/>
  <c r="L368" i="20"/>
  <c r="J368" i="20"/>
  <c r="H368" i="20"/>
  <c r="F368" i="20"/>
  <c r="D368" i="20"/>
  <c r="B368" i="20"/>
  <c r="N338" i="20"/>
  <c r="L338" i="20"/>
  <c r="J338" i="20"/>
  <c r="H338" i="20"/>
  <c r="F338" i="20"/>
  <c r="D338" i="20"/>
  <c r="B338" i="20"/>
  <c r="N308" i="20"/>
  <c r="L308" i="20"/>
  <c r="J308" i="20"/>
  <c r="H308" i="20"/>
  <c r="F308" i="20"/>
  <c r="D308" i="20"/>
  <c r="B308" i="20"/>
  <c r="L278" i="20"/>
  <c r="J278" i="20"/>
  <c r="H278" i="20"/>
  <c r="F278" i="20"/>
  <c r="D278" i="20"/>
  <c r="B278" i="20"/>
  <c r="L248" i="20"/>
  <c r="L218" i="20"/>
  <c r="L188" i="20" l="1"/>
  <c r="L158" i="20"/>
  <c r="L128" i="20"/>
  <c r="F68" i="20"/>
  <c r="D68" i="20"/>
  <c r="B68" i="20"/>
  <c r="J38" i="20"/>
  <c r="H38" i="20"/>
  <c r="F38" i="20"/>
  <c r="D38" i="20"/>
  <c r="B38" i="20"/>
  <c r="N8" i="20"/>
  <c r="L8" i="20"/>
  <c r="J8" i="20"/>
  <c r="H8" i="20"/>
  <c r="F8" i="20"/>
  <c r="D8" i="20"/>
  <c r="B8" i="20"/>
  <c r="N28" i="20"/>
  <c r="L28" i="20"/>
  <c r="J28" i="20"/>
  <c r="H28" i="20"/>
  <c r="I28" i="20" s="1"/>
  <c r="F28" i="20"/>
  <c r="D28" i="20"/>
  <c r="E28" i="20" s="1"/>
  <c r="B28" i="20"/>
  <c r="N26" i="20"/>
  <c r="L26" i="20"/>
  <c r="M26" i="20" s="1"/>
  <c r="J26" i="20"/>
  <c r="H26" i="20"/>
  <c r="F26" i="20"/>
  <c r="D26" i="20"/>
  <c r="B26" i="20"/>
  <c r="N25" i="20"/>
  <c r="L25" i="20"/>
  <c r="M25" i="20" s="1"/>
  <c r="J25" i="20"/>
  <c r="H25" i="20"/>
  <c r="I25" i="20" s="1"/>
  <c r="F25" i="20"/>
  <c r="D25" i="20"/>
  <c r="B25" i="20"/>
  <c r="N23" i="20"/>
  <c r="L23" i="20"/>
  <c r="J23" i="20"/>
  <c r="H23" i="20"/>
  <c r="I23" i="20" s="1"/>
  <c r="F23" i="20"/>
  <c r="D23" i="20"/>
  <c r="E23" i="20" s="1"/>
  <c r="B23" i="20"/>
  <c r="J248" i="20" l="1"/>
  <c r="H248" i="20"/>
  <c r="F248" i="20"/>
  <c r="D248" i="20"/>
  <c r="B248" i="20"/>
  <c r="J218" i="20"/>
  <c r="H218" i="20"/>
  <c r="F218" i="20"/>
  <c r="D218" i="20"/>
  <c r="B218" i="20"/>
  <c r="J188" i="20"/>
  <c r="H188" i="20"/>
  <c r="F188" i="20"/>
  <c r="D188" i="20"/>
  <c r="B188" i="20"/>
  <c r="J158" i="20"/>
  <c r="H158" i="20"/>
  <c r="F158" i="20"/>
  <c r="D158" i="20"/>
  <c r="B158" i="20"/>
  <c r="J128" i="20"/>
  <c r="H128" i="20"/>
  <c r="F128" i="20"/>
  <c r="D128" i="20"/>
  <c r="B128" i="20"/>
  <c r="L98" i="20"/>
  <c r="J98" i="20"/>
  <c r="H98" i="20"/>
  <c r="F98" i="20"/>
  <c r="D98" i="20"/>
  <c r="B98" i="20"/>
  <c r="AH379" i="17" l="1"/>
  <c r="AH377" i="17"/>
  <c r="H24" i="19" s="1"/>
  <c r="AH375" i="17"/>
  <c r="G24" i="18" s="1"/>
  <c r="AH373" i="17"/>
  <c r="AH371" i="17"/>
  <c r="AH369" i="17"/>
  <c r="AH367" i="17"/>
  <c r="E24" i="18" s="1"/>
  <c r="AH365" i="17"/>
  <c r="AH363" i="17"/>
  <c r="AH361" i="17"/>
  <c r="D24" i="19" s="1"/>
  <c r="AH359" i="17"/>
  <c r="C24" i="18" s="1"/>
  <c r="AH357" i="17"/>
  <c r="AH355" i="17"/>
  <c r="AH353" i="17"/>
  <c r="AH351" i="17"/>
  <c r="N508" i="20" s="1"/>
  <c r="O508" i="20" s="1"/>
  <c r="AH349" i="17"/>
  <c r="N508" i="21" s="1"/>
  <c r="O508" i="21" s="1"/>
  <c r="AH347" i="17"/>
  <c r="AH345" i="17"/>
  <c r="AH343" i="17"/>
  <c r="AH341" i="17"/>
  <c r="AH339" i="17"/>
  <c r="H508" i="20" s="1"/>
  <c r="I508" i="20" s="1"/>
  <c r="AH337" i="17"/>
  <c r="AH335" i="17"/>
  <c r="AH333" i="17"/>
  <c r="AX335" i="17" s="1"/>
  <c r="AH331" i="17"/>
  <c r="AH329" i="17"/>
  <c r="AX331" i="17" s="1"/>
  <c r="AH327" i="17"/>
  <c r="B508" i="20" s="1"/>
  <c r="C508" i="20" s="1"/>
  <c r="AH325" i="17"/>
  <c r="AH322" i="17"/>
  <c r="AH320" i="17"/>
  <c r="AH318" i="17"/>
  <c r="L506" i="20" s="1"/>
  <c r="AH316" i="17"/>
  <c r="L506" i="21" s="1"/>
  <c r="AH314" i="17"/>
  <c r="AH312" i="17"/>
  <c r="AH310" i="17"/>
  <c r="AH308" i="17"/>
  <c r="AH306" i="17"/>
  <c r="F506" i="20" s="1"/>
  <c r="G506" i="20" s="1"/>
  <c r="AH304" i="17"/>
  <c r="AH302" i="17"/>
  <c r="AH300" i="17"/>
  <c r="AX302" i="17" s="1"/>
  <c r="AH298" i="17"/>
  <c r="AH296" i="17"/>
  <c r="AX298" i="17" s="1"/>
  <c r="AH293" i="17"/>
  <c r="F85" i="20" s="1"/>
  <c r="AH291" i="17"/>
  <c r="AH289" i="17"/>
  <c r="AH287" i="17"/>
  <c r="AH285" i="17"/>
  <c r="J505" i="20" s="1"/>
  <c r="K505" i="20" s="1"/>
  <c r="AH283" i="17"/>
  <c r="AX285" i="17" s="1"/>
  <c r="AH281" i="17"/>
  <c r="AH279" i="17"/>
  <c r="AH277" i="17"/>
  <c r="AH275" i="17"/>
  <c r="AH273" i="17"/>
  <c r="D505" i="20" s="1"/>
  <c r="E505" i="20" s="1"/>
  <c r="AH271" i="17"/>
  <c r="AH269" i="17"/>
  <c r="AH267" i="17"/>
  <c r="AX269" i="17" s="1"/>
  <c r="AH264" i="17"/>
  <c r="AH262" i="17"/>
  <c r="F83" i="21" s="1"/>
  <c r="G83" i="21" s="1"/>
  <c r="AH260" i="17"/>
  <c r="L503" i="20" s="1"/>
  <c r="M503" i="20" s="1"/>
  <c r="AH258" i="17"/>
  <c r="AH256" i="17"/>
  <c r="AH254" i="17"/>
  <c r="AH252" i="17"/>
  <c r="H503" i="20" s="1"/>
  <c r="I503" i="20" s="1"/>
  <c r="AH250" i="17"/>
  <c r="H503" i="21" s="1"/>
  <c r="AH248" i="17"/>
  <c r="AH246" i="17"/>
  <c r="AH244" i="17"/>
  <c r="AH242" i="17"/>
  <c r="AH240" i="17"/>
  <c r="B503" i="20" s="1"/>
  <c r="C503" i="20" s="1"/>
  <c r="AH238" i="17"/>
  <c r="AH235" i="17"/>
  <c r="F82" i="20" s="1"/>
  <c r="AH233" i="17"/>
  <c r="AX235" i="17" s="1"/>
  <c r="AH231" i="17"/>
  <c r="AH229" i="17"/>
  <c r="AH227" i="17"/>
  <c r="J502" i="20" s="1"/>
  <c r="K502" i="20" s="1"/>
  <c r="AH225" i="17"/>
  <c r="AH223" i="17"/>
  <c r="AH221" i="17"/>
  <c r="AH219" i="17"/>
  <c r="F502" i="20" s="1"/>
  <c r="G502" i="20" s="1"/>
  <c r="AH217" i="17"/>
  <c r="F502" i="21" s="1"/>
  <c r="G502" i="21" s="1"/>
  <c r="AH215" i="17"/>
  <c r="AH213" i="17"/>
  <c r="AX215" i="17" s="1"/>
  <c r="AH211" i="17"/>
  <c r="AH209" i="17"/>
  <c r="AH206" i="17"/>
  <c r="N501" i="20" s="1"/>
  <c r="AH204" i="17"/>
  <c r="AH202" i="17"/>
  <c r="AH200" i="17"/>
  <c r="L501" i="21" s="1"/>
  <c r="M501" i="21" s="1"/>
  <c r="AH198" i="17"/>
  <c r="AH196" i="17"/>
  <c r="AX198" i="17" s="1"/>
  <c r="AH194" i="17"/>
  <c r="H501" i="20" s="1"/>
  <c r="AH192" i="17"/>
  <c r="AH190" i="17"/>
  <c r="AH188" i="17"/>
  <c r="AH186" i="17"/>
  <c r="D501" i="20" s="1"/>
  <c r="AH184" i="17"/>
  <c r="D501" i="21" s="1"/>
  <c r="AH182" i="17"/>
  <c r="AH180" i="17"/>
  <c r="AH177" i="17"/>
  <c r="AH175" i="17"/>
  <c r="AH173" i="17"/>
  <c r="L500" i="20" s="1"/>
  <c r="M500" i="20" s="1"/>
  <c r="AH171" i="17"/>
  <c r="AH169" i="17"/>
  <c r="AH167" i="17"/>
  <c r="AX169" i="17" s="1"/>
  <c r="AH165" i="17"/>
  <c r="AH163" i="17"/>
  <c r="AH161" i="17"/>
  <c r="F500" i="20" s="1"/>
  <c r="AH159" i="17"/>
  <c r="AH157" i="17"/>
  <c r="AH155" i="17"/>
  <c r="AH153" i="17"/>
  <c r="B500" i="20" s="1"/>
  <c r="AH151" i="17"/>
  <c r="B500" i="21" s="1"/>
  <c r="AH148" i="17"/>
  <c r="AH146" i="17"/>
  <c r="S75" i="20" s="1"/>
  <c r="AH144" i="17"/>
  <c r="AH142" i="17"/>
  <c r="AH140" i="17"/>
  <c r="J495" i="20" s="1"/>
  <c r="K495" i="20" s="1"/>
  <c r="AH138" i="17"/>
  <c r="AH136" i="17"/>
  <c r="AH134" i="17"/>
  <c r="AX136" i="17" s="1"/>
  <c r="AH132" i="17"/>
  <c r="AH130" i="17"/>
  <c r="AH128" i="17"/>
  <c r="D495" i="20" s="1"/>
  <c r="E495" i="20" s="1"/>
  <c r="AH126" i="17"/>
  <c r="AH124" i="17"/>
  <c r="AH122" i="17"/>
  <c r="AH119" i="17"/>
  <c r="N493" i="20" s="1"/>
  <c r="O493" i="20" s="1"/>
  <c r="AH117" i="17"/>
  <c r="N493" i="21" s="1"/>
  <c r="O493" i="21" s="1"/>
  <c r="AH115" i="17"/>
  <c r="AH113" i="17"/>
  <c r="AH111" i="17"/>
  <c r="AH109" i="17"/>
  <c r="AH107" i="17"/>
  <c r="H493" i="20" s="1"/>
  <c r="I493" i="20" s="1"/>
  <c r="AH105" i="17"/>
  <c r="AH103" i="17"/>
  <c r="AH101" i="17"/>
  <c r="F493" i="21" s="1"/>
  <c r="G493" i="21" s="1"/>
  <c r="AH99" i="17"/>
  <c r="AH97" i="17"/>
  <c r="AX99" i="17" s="1"/>
  <c r="AH95" i="17"/>
  <c r="B493" i="20" s="1"/>
  <c r="C493" i="20" s="1"/>
  <c r="AH93" i="17"/>
  <c r="AH90" i="17"/>
  <c r="AH88" i="17"/>
  <c r="AH86" i="17"/>
  <c r="L492" i="20" s="1"/>
  <c r="M492" i="20" s="1"/>
  <c r="AH84" i="17"/>
  <c r="L492" i="21" s="1"/>
  <c r="AH82" i="17"/>
  <c r="AH80" i="17"/>
  <c r="AX82" i="17" s="1"/>
  <c r="AH78" i="17"/>
  <c r="AH76" i="17"/>
  <c r="AH74" i="17"/>
  <c r="F492" i="20" s="1"/>
  <c r="G492" i="20" s="1"/>
  <c r="AH72" i="17"/>
  <c r="AH70" i="17"/>
  <c r="AH68" i="17"/>
  <c r="D492" i="21" s="1"/>
  <c r="E492" i="21" s="1"/>
  <c r="AH66" i="17"/>
  <c r="AH64" i="17"/>
  <c r="AH61" i="17"/>
  <c r="F71" i="20" s="1"/>
  <c r="G71" i="20" s="1"/>
  <c r="AH59" i="17"/>
  <c r="AH57" i="17"/>
  <c r="AH55" i="17"/>
  <c r="AH53" i="17"/>
  <c r="J491" i="20" s="1"/>
  <c r="K491" i="20" s="1"/>
  <c r="AH51" i="17"/>
  <c r="J491" i="21" s="1"/>
  <c r="K491" i="21" s="1"/>
  <c r="AH49" i="17"/>
  <c r="AH47" i="17"/>
  <c r="AH45" i="17"/>
  <c r="AH43" i="17"/>
  <c r="AH41" i="17"/>
  <c r="D491" i="20" s="1"/>
  <c r="E491" i="20" s="1"/>
  <c r="AH39" i="17"/>
  <c r="AH37" i="17"/>
  <c r="AH35" i="17"/>
  <c r="AX37" i="17" s="1"/>
  <c r="AH32" i="17"/>
  <c r="AH30" i="17"/>
  <c r="S70" i="20" s="1"/>
  <c r="AH28" i="17"/>
  <c r="AX28" i="17" s="1"/>
  <c r="AH26" i="17"/>
  <c r="AH24" i="17"/>
  <c r="AH22" i="17"/>
  <c r="AH20" i="17"/>
  <c r="H490" i="20" s="1"/>
  <c r="I490" i="20" s="1"/>
  <c r="AH18" i="17"/>
  <c r="AX20" i="17" s="1"/>
  <c r="AH16" i="17"/>
  <c r="AH14" i="17"/>
  <c r="AX16" i="17" s="1"/>
  <c r="AH12" i="17"/>
  <c r="AH10" i="17"/>
  <c r="AH8" i="17"/>
  <c r="B490" i="20" s="1"/>
  <c r="C490" i="20" s="1"/>
  <c r="AH6" i="17"/>
  <c r="AG379" i="17"/>
  <c r="AG377" i="17"/>
  <c r="H23" i="19" s="1"/>
  <c r="AG375" i="17"/>
  <c r="AG373" i="17"/>
  <c r="AG371" i="17"/>
  <c r="AG369" i="17"/>
  <c r="F23" i="19" s="1"/>
  <c r="AG367" i="17"/>
  <c r="E23" i="18" s="1"/>
  <c r="AG365" i="17"/>
  <c r="AW367" i="17" s="1"/>
  <c r="AG363" i="17"/>
  <c r="AG361" i="17"/>
  <c r="AW363" i="17" s="1"/>
  <c r="AG359" i="17"/>
  <c r="AG357" i="17"/>
  <c r="AG355" i="17"/>
  <c r="AG353" i="17"/>
  <c r="AW355" i="17" s="1"/>
  <c r="AG351" i="17"/>
  <c r="N568" i="20" s="1"/>
  <c r="O568" i="20" s="1"/>
  <c r="AG349" i="17"/>
  <c r="AW351" i="17" s="1"/>
  <c r="AG347" i="17"/>
  <c r="AG345" i="17"/>
  <c r="L568" i="21" s="1"/>
  <c r="M568" i="21" s="1"/>
  <c r="AG343" i="17"/>
  <c r="AG341" i="17"/>
  <c r="AG339" i="17"/>
  <c r="H568" i="20" s="1"/>
  <c r="I568" i="20" s="1"/>
  <c r="AG337" i="17"/>
  <c r="AW339" i="17" s="1"/>
  <c r="AG335" i="17"/>
  <c r="F568" i="20" s="1"/>
  <c r="G568" i="20" s="1"/>
  <c r="AG333" i="17"/>
  <c r="AW335" i="17" s="1"/>
  <c r="AG331" i="17"/>
  <c r="AG329" i="17"/>
  <c r="AW331" i="17" s="1"/>
  <c r="AG327" i="17"/>
  <c r="AG325" i="17"/>
  <c r="AG322" i="17"/>
  <c r="AG320" i="17"/>
  <c r="N566" i="21" s="1"/>
  <c r="AG318" i="17"/>
  <c r="L566" i="20" s="1"/>
  <c r="M566" i="20" s="1"/>
  <c r="AG316" i="17"/>
  <c r="AW318" i="17" s="1"/>
  <c r="AG314" i="17"/>
  <c r="AG312" i="17"/>
  <c r="J566" i="21" s="1"/>
  <c r="K566" i="21" s="1"/>
  <c r="AG310" i="17"/>
  <c r="AG308" i="17"/>
  <c r="AG306" i="17"/>
  <c r="F566" i="20" s="1"/>
  <c r="G566" i="20" s="1"/>
  <c r="AG304" i="17"/>
  <c r="AG302" i="17"/>
  <c r="D566" i="20" s="1"/>
  <c r="E566" i="20" s="1"/>
  <c r="AG300" i="17"/>
  <c r="AW302" i="17" s="1"/>
  <c r="AG298" i="17"/>
  <c r="AG296" i="17"/>
  <c r="AG293" i="17"/>
  <c r="AG291" i="17"/>
  <c r="AG289" i="17"/>
  <c r="AG287" i="17"/>
  <c r="L565" i="21" s="1"/>
  <c r="AG285" i="17"/>
  <c r="J565" i="20" s="1"/>
  <c r="K565" i="20" s="1"/>
  <c r="AG283" i="17"/>
  <c r="J565" i="21" s="1"/>
  <c r="K565" i="21" s="1"/>
  <c r="AG281" i="17"/>
  <c r="AG279" i="17"/>
  <c r="AW281" i="17" s="1"/>
  <c r="AG277" i="17"/>
  <c r="AG275" i="17"/>
  <c r="AG273" i="17"/>
  <c r="D565" i="20" s="1"/>
  <c r="E565" i="20" s="1"/>
  <c r="AG271" i="17"/>
  <c r="AW273" i="17" s="1"/>
  <c r="AG269" i="17"/>
  <c r="B565" i="20" s="1"/>
  <c r="C565" i="20" s="1"/>
  <c r="AG267" i="17"/>
  <c r="AW269" i="17" s="1"/>
  <c r="AG264" i="17"/>
  <c r="AG262" i="17"/>
  <c r="D83" i="21" s="1"/>
  <c r="E83" i="21" s="1"/>
  <c r="AG260" i="17"/>
  <c r="AG258" i="17"/>
  <c r="AG256" i="17"/>
  <c r="AG254" i="17"/>
  <c r="J563" i="21" s="1"/>
  <c r="K563" i="21" s="1"/>
  <c r="AG252" i="17"/>
  <c r="H563" i="20" s="1"/>
  <c r="I563" i="20" s="1"/>
  <c r="AG250" i="17"/>
  <c r="H563" i="21" s="1"/>
  <c r="I563" i="21" s="1"/>
  <c r="AG248" i="17"/>
  <c r="AG246" i="17"/>
  <c r="F563" i="21" s="1"/>
  <c r="G563" i="21" s="1"/>
  <c r="AG244" i="17"/>
  <c r="AG242" i="17"/>
  <c r="AG240" i="17"/>
  <c r="B563" i="20" s="1"/>
  <c r="C563" i="20" s="1"/>
  <c r="AG238" i="17"/>
  <c r="AG235" i="17"/>
  <c r="N562" i="20" s="1"/>
  <c r="AG233" i="17"/>
  <c r="D82" i="21" s="1"/>
  <c r="AG231" i="17"/>
  <c r="AG229" i="17"/>
  <c r="AG227" i="17"/>
  <c r="AG225" i="17"/>
  <c r="AG223" i="17"/>
  <c r="AG221" i="17"/>
  <c r="H562" i="21" s="1"/>
  <c r="I562" i="21" s="1"/>
  <c r="AG219" i="17"/>
  <c r="F562" i="20" s="1"/>
  <c r="G562" i="20" s="1"/>
  <c r="AG217" i="17"/>
  <c r="F562" i="21" s="1"/>
  <c r="G562" i="21" s="1"/>
  <c r="AG215" i="17"/>
  <c r="AG213" i="17"/>
  <c r="D562" i="21" s="1"/>
  <c r="E562" i="21" s="1"/>
  <c r="AG211" i="17"/>
  <c r="AG209" i="17"/>
  <c r="AG206" i="17"/>
  <c r="D81" i="20" s="1"/>
  <c r="E81" i="20" s="1"/>
  <c r="AG204" i="17"/>
  <c r="D81" i="21" s="1"/>
  <c r="E81" i="21" s="1"/>
  <c r="AG202" i="17"/>
  <c r="L561" i="20" s="1"/>
  <c r="M561" i="20" s="1"/>
  <c r="AG200" i="17"/>
  <c r="L561" i="21" s="1"/>
  <c r="M561" i="21" s="1"/>
  <c r="AG198" i="17"/>
  <c r="AG196" i="17"/>
  <c r="AG194" i="17"/>
  <c r="AG192" i="17"/>
  <c r="AG190" i="17"/>
  <c r="AG188" i="17"/>
  <c r="F561" i="21" s="1"/>
  <c r="G561" i="21" s="1"/>
  <c r="AG186" i="17"/>
  <c r="D561" i="20" s="1"/>
  <c r="E561" i="20" s="1"/>
  <c r="AG184" i="17"/>
  <c r="AW186" i="17" s="1"/>
  <c r="AG182" i="17"/>
  <c r="AG180" i="17"/>
  <c r="AW182" i="17" s="1"/>
  <c r="AG177" i="17"/>
  <c r="AG175" i="17"/>
  <c r="AG173" i="17"/>
  <c r="L560" i="20" s="1"/>
  <c r="M560" i="20" s="1"/>
  <c r="AG171" i="17"/>
  <c r="AG169" i="17"/>
  <c r="J560" i="20" s="1"/>
  <c r="K560" i="20" s="1"/>
  <c r="AG167" i="17"/>
  <c r="J560" i="21" s="1"/>
  <c r="K560" i="21" s="1"/>
  <c r="AG165" i="17"/>
  <c r="AG163" i="17"/>
  <c r="AG161" i="17"/>
  <c r="AG159" i="17"/>
  <c r="AG157" i="17"/>
  <c r="AG155" i="17"/>
  <c r="D560" i="21" s="1"/>
  <c r="E560" i="21" s="1"/>
  <c r="AG153" i="17"/>
  <c r="B560" i="20" s="1"/>
  <c r="C560" i="20" s="1"/>
  <c r="AG151" i="17"/>
  <c r="B560" i="21" s="1"/>
  <c r="C560" i="21" s="1"/>
  <c r="AG148" i="17"/>
  <c r="AG146" i="17"/>
  <c r="N555" i="21" s="1"/>
  <c r="AG144" i="17"/>
  <c r="AG142" i="17"/>
  <c r="AG140" i="17"/>
  <c r="J555" i="20" s="1"/>
  <c r="K555" i="20" s="1"/>
  <c r="AG138" i="17"/>
  <c r="AG136" i="17"/>
  <c r="H555" i="20" s="1"/>
  <c r="I555" i="20" s="1"/>
  <c r="AG134" i="17"/>
  <c r="H555" i="21" s="1"/>
  <c r="I555" i="21" s="1"/>
  <c r="AG132" i="17"/>
  <c r="AG130" i="17"/>
  <c r="AG128" i="17"/>
  <c r="AG126" i="17"/>
  <c r="AG124" i="17"/>
  <c r="AG122" i="17"/>
  <c r="B555" i="21" s="1"/>
  <c r="C555" i="21" s="1"/>
  <c r="AG119" i="17"/>
  <c r="N553" i="20" s="1"/>
  <c r="O553" i="20" s="1"/>
  <c r="AG117" i="17"/>
  <c r="D73" i="21" s="1"/>
  <c r="E73" i="21" s="1"/>
  <c r="AG115" i="17"/>
  <c r="AG113" i="17"/>
  <c r="AW115" i="17" s="1"/>
  <c r="AG111" i="17"/>
  <c r="AG109" i="17"/>
  <c r="AG107" i="17"/>
  <c r="H553" i="20" s="1"/>
  <c r="I553" i="20" s="1"/>
  <c r="AG105" i="17"/>
  <c r="AG103" i="17"/>
  <c r="F553" i="20" s="1"/>
  <c r="G553" i="20" s="1"/>
  <c r="AG101" i="17"/>
  <c r="AW103" i="17" s="1"/>
  <c r="AG99" i="17"/>
  <c r="AG97" i="17"/>
  <c r="AG95" i="17"/>
  <c r="AG93" i="17"/>
  <c r="AG90" i="17"/>
  <c r="AG88" i="17"/>
  <c r="N552" i="21" s="1"/>
  <c r="O552" i="21" s="1"/>
  <c r="AG86" i="17"/>
  <c r="L552" i="20" s="1"/>
  <c r="M552" i="20" s="1"/>
  <c r="AG84" i="17"/>
  <c r="L552" i="21" s="1"/>
  <c r="M552" i="21" s="1"/>
  <c r="AG82" i="17"/>
  <c r="AG80" i="17"/>
  <c r="J552" i="21" s="1"/>
  <c r="K552" i="21" s="1"/>
  <c r="AG78" i="17"/>
  <c r="AG76" i="17"/>
  <c r="AG74" i="17"/>
  <c r="F552" i="20" s="1"/>
  <c r="G552" i="20" s="1"/>
  <c r="AG72" i="17"/>
  <c r="AW74" i="17" s="1"/>
  <c r="AG70" i="17"/>
  <c r="D552" i="20" s="1"/>
  <c r="E552" i="20" s="1"/>
  <c r="AG68" i="17"/>
  <c r="D552" i="21" s="1"/>
  <c r="E552" i="21" s="1"/>
  <c r="AG66" i="17"/>
  <c r="AG64" i="17"/>
  <c r="AW66" i="17" s="1"/>
  <c r="AG61" i="17"/>
  <c r="AG59" i="17"/>
  <c r="AG57" i="17"/>
  <c r="AG55" i="17"/>
  <c r="L551" i="21" s="1"/>
  <c r="M551" i="21" s="1"/>
  <c r="AG53" i="17"/>
  <c r="J551" i="20" s="1"/>
  <c r="K551" i="20" s="1"/>
  <c r="AG51" i="17"/>
  <c r="AW53" i="17" s="1"/>
  <c r="AG49" i="17"/>
  <c r="AG47" i="17"/>
  <c r="H551" i="21" s="1"/>
  <c r="I551" i="21" s="1"/>
  <c r="AG45" i="17"/>
  <c r="AG43" i="17"/>
  <c r="AG41" i="17"/>
  <c r="D551" i="20" s="1"/>
  <c r="E551" i="20" s="1"/>
  <c r="AG39" i="17"/>
  <c r="AW41" i="17" s="1"/>
  <c r="AG37" i="17"/>
  <c r="B551" i="20" s="1"/>
  <c r="C551" i="20" s="1"/>
  <c r="AG35" i="17"/>
  <c r="B551" i="21" s="1"/>
  <c r="C551" i="21" s="1"/>
  <c r="AG32" i="17"/>
  <c r="AG30" i="17"/>
  <c r="AG28" i="17"/>
  <c r="AG26" i="17"/>
  <c r="AG24" i="17"/>
  <c r="AG22" i="17"/>
  <c r="J550" i="21" s="1"/>
  <c r="K550" i="21" s="1"/>
  <c r="AG20" i="17"/>
  <c r="H550" i="20" s="1"/>
  <c r="I550" i="20" s="1"/>
  <c r="AG18" i="17"/>
  <c r="H550" i="21" s="1"/>
  <c r="I550" i="21" s="1"/>
  <c r="AG16" i="17"/>
  <c r="AG14" i="17"/>
  <c r="AW16" i="17" s="1"/>
  <c r="AG12" i="17"/>
  <c r="AG10" i="17"/>
  <c r="AG8" i="17"/>
  <c r="B550" i="20" s="1"/>
  <c r="C550" i="20" s="1"/>
  <c r="AG6" i="17"/>
  <c r="AW8" i="17" s="1"/>
  <c r="AF379" i="17"/>
  <c r="AF377" i="17"/>
  <c r="AF375" i="17"/>
  <c r="AF373" i="17"/>
  <c r="AF371" i="17"/>
  <c r="F22" i="18" s="1"/>
  <c r="AF369" i="17"/>
  <c r="F22" i="19" s="1"/>
  <c r="AF367" i="17"/>
  <c r="E22" i="18" s="1"/>
  <c r="AF365" i="17"/>
  <c r="AV367" i="17" s="1"/>
  <c r="AF363" i="17"/>
  <c r="AF361" i="17"/>
  <c r="AF359" i="17"/>
  <c r="AF357" i="17"/>
  <c r="AF355" i="17"/>
  <c r="AF353" i="17"/>
  <c r="AV355" i="17" s="1"/>
  <c r="AF351" i="17"/>
  <c r="B88" i="20" s="1"/>
  <c r="C88" i="20" s="1"/>
  <c r="AF349" i="17"/>
  <c r="B88" i="21" s="1"/>
  <c r="C88" i="21" s="1"/>
  <c r="AF347" i="17"/>
  <c r="AF345" i="17"/>
  <c r="AF343" i="17"/>
  <c r="AF341" i="17"/>
  <c r="AF339" i="17"/>
  <c r="AF337" i="17"/>
  <c r="AV339" i="17" s="1"/>
  <c r="AF335" i="17"/>
  <c r="F538" i="20" s="1"/>
  <c r="G538" i="20" s="1"/>
  <c r="AF333" i="17"/>
  <c r="AV335" i="17" s="1"/>
  <c r="AF331" i="17"/>
  <c r="AF329" i="17"/>
  <c r="AF327" i="17"/>
  <c r="AF325" i="17"/>
  <c r="AF322" i="17"/>
  <c r="N536" i="20" s="1"/>
  <c r="O536" i="20" s="1"/>
  <c r="AF320" i="17"/>
  <c r="B86" i="21" s="1"/>
  <c r="C86" i="21" s="1"/>
  <c r="AF318" i="17"/>
  <c r="L536" i="20" s="1"/>
  <c r="M536" i="20" s="1"/>
  <c r="AF316" i="17"/>
  <c r="L536" i="21" s="1"/>
  <c r="AF314" i="17"/>
  <c r="AF312" i="17"/>
  <c r="AF310" i="17"/>
  <c r="AF308" i="17"/>
  <c r="AF306" i="17"/>
  <c r="AF304" i="17"/>
  <c r="F536" i="21" s="1"/>
  <c r="G536" i="21" s="1"/>
  <c r="AF302" i="17"/>
  <c r="D536" i="20" s="1"/>
  <c r="E536" i="20" s="1"/>
  <c r="AF300" i="17"/>
  <c r="D536" i="21" s="1"/>
  <c r="E536" i="21" s="1"/>
  <c r="AF298" i="17"/>
  <c r="AF296" i="17"/>
  <c r="AF293" i="17"/>
  <c r="AF291" i="17"/>
  <c r="AF289" i="17"/>
  <c r="L535" i="20" s="1"/>
  <c r="AF287" i="17"/>
  <c r="AV289" i="17" s="1"/>
  <c r="AF285" i="17"/>
  <c r="J535" i="20" s="1"/>
  <c r="K535" i="20" s="1"/>
  <c r="AF283" i="17"/>
  <c r="AV285" i="17" s="1"/>
  <c r="AF281" i="17"/>
  <c r="AF279" i="17"/>
  <c r="AF277" i="17"/>
  <c r="AF275" i="17"/>
  <c r="AF273" i="17"/>
  <c r="AF271" i="17"/>
  <c r="D535" i="21" s="1"/>
  <c r="E535" i="21" s="1"/>
  <c r="AF269" i="17"/>
  <c r="B535" i="20" s="1"/>
  <c r="C535" i="20" s="1"/>
  <c r="AF267" i="17"/>
  <c r="AV269" i="17" s="1"/>
  <c r="AF264" i="17"/>
  <c r="AF262" i="17"/>
  <c r="AF260" i="17"/>
  <c r="AF258" i="17"/>
  <c r="AF256" i="17"/>
  <c r="J533" i="20" s="1"/>
  <c r="K533" i="20" s="1"/>
  <c r="AF254" i="17"/>
  <c r="AV256" i="17" s="1"/>
  <c r="AF252" i="17"/>
  <c r="H533" i="20" s="1"/>
  <c r="I533" i="20" s="1"/>
  <c r="AF250" i="17"/>
  <c r="AV252" i="17" s="1"/>
  <c r="AF248" i="17"/>
  <c r="AF246" i="17"/>
  <c r="AF244" i="17"/>
  <c r="AF242" i="17"/>
  <c r="AF240" i="17"/>
  <c r="AF238" i="17"/>
  <c r="B533" i="21" s="1"/>
  <c r="C533" i="21" s="1"/>
  <c r="AF235" i="17"/>
  <c r="B82" i="20" s="1"/>
  <c r="AF233" i="17"/>
  <c r="AV235" i="17" s="1"/>
  <c r="AF231" i="17"/>
  <c r="AF229" i="17"/>
  <c r="AF227" i="17"/>
  <c r="AF225" i="17"/>
  <c r="AF223" i="17"/>
  <c r="H532" i="20" s="1"/>
  <c r="I532" i="20" s="1"/>
  <c r="AF221" i="17"/>
  <c r="AF219" i="17"/>
  <c r="F532" i="20" s="1"/>
  <c r="G532" i="20" s="1"/>
  <c r="AF217" i="17"/>
  <c r="AV219" i="17" s="1"/>
  <c r="AF215" i="17"/>
  <c r="AF213" i="17"/>
  <c r="AF211" i="17"/>
  <c r="AF209" i="17"/>
  <c r="AF206" i="17"/>
  <c r="AF204" i="17"/>
  <c r="B81" i="21" s="1"/>
  <c r="AF202" i="17"/>
  <c r="L531" i="20" s="1"/>
  <c r="M531" i="20" s="1"/>
  <c r="AF200" i="17"/>
  <c r="AV202" i="17" s="1"/>
  <c r="AF198" i="17"/>
  <c r="AF196" i="17"/>
  <c r="AF194" i="17"/>
  <c r="AF192" i="17"/>
  <c r="AF190" i="17"/>
  <c r="F531" i="20" s="1"/>
  <c r="AF188" i="17"/>
  <c r="AF186" i="17"/>
  <c r="D531" i="20" s="1"/>
  <c r="AF184" i="17"/>
  <c r="AV186" i="17" s="1"/>
  <c r="AF182" i="17"/>
  <c r="AF180" i="17"/>
  <c r="AF177" i="17"/>
  <c r="AF175" i="17"/>
  <c r="AF173" i="17"/>
  <c r="AF171" i="17"/>
  <c r="L530" i="21" s="1"/>
  <c r="M530" i="21" s="1"/>
  <c r="AF169" i="17"/>
  <c r="J530" i="20" s="1"/>
  <c r="K530" i="20" s="1"/>
  <c r="AF167" i="17"/>
  <c r="AV169" i="17" s="1"/>
  <c r="AF165" i="17"/>
  <c r="AF163" i="17"/>
  <c r="AF161" i="17"/>
  <c r="AF159" i="17"/>
  <c r="AF157" i="17"/>
  <c r="D530" i="20" s="1"/>
  <c r="E530" i="20" s="1"/>
  <c r="AF155" i="17"/>
  <c r="AV157" i="17" s="1"/>
  <c r="AF153" i="17"/>
  <c r="B530" i="20" s="1"/>
  <c r="AF151" i="17"/>
  <c r="AV153" i="17" s="1"/>
  <c r="AF148" i="17"/>
  <c r="AF146" i="17"/>
  <c r="AF144" i="17"/>
  <c r="AF142" i="17"/>
  <c r="AF140" i="17"/>
  <c r="AF138" i="17"/>
  <c r="J525" i="21" s="1"/>
  <c r="K525" i="21" s="1"/>
  <c r="AF136" i="17"/>
  <c r="H525" i="20" s="1"/>
  <c r="I525" i="20" s="1"/>
  <c r="AF134" i="17"/>
  <c r="AV136" i="17" s="1"/>
  <c r="AF132" i="17"/>
  <c r="AF130" i="17"/>
  <c r="AF128" i="17"/>
  <c r="AF126" i="17"/>
  <c r="AF124" i="17"/>
  <c r="B525" i="20" s="1"/>
  <c r="C525" i="20" s="1"/>
  <c r="AF122" i="17"/>
  <c r="AF119" i="17"/>
  <c r="B73" i="20" s="1"/>
  <c r="C73" i="20" s="1"/>
  <c r="AF117" i="17"/>
  <c r="B73" i="21" s="1"/>
  <c r="C73" i="21" s="1"/>
  <c r="AF115" i="17"/>
  <c r="AF113" i="17"/>
  <c r="AF111" i="17"/>
  <c r="AF109" i="17"/>
  <c r="AF107" i="17"/>
  <c r="AF105" i="17"/>
  <c r="H523" i="21" s="1"/>
  <c r="I523" i="21" s="1"/>
  <c r="AF103" i="17"/>
  <c r="F523" i="20" s="1"/>
  <c r="G523" i="20" s="1"/>
  <c r="AF101" i="17"/>
  <c r="F523" i="21" s="1"/>
  <c r="G523" i="21" s="1"/>
  <c r="AF99" i="17"/>
  <c r="AF97" i="17"/>
  <c r="AF95" i="17"/>
  <c r="AF93" i="17"/>
  <c r="AF90" i="17"/>
  <c r="N522" i="20" s="1"/>
  <c r="O522" i="20" s="1"/>
  <c r="AF88" i="17"/>
  <c r="B72" i="21" s="1"/>
  <c r="AF86" i="17"/>
  <c r="L522" i="20" s="1"/>
  <c r="M522" i="20" s="1"/>
  <c r="AF84" i="17"/>
  <c r="AV86" i="17" s="1"/>
  <c r="AF82" i="17"/>
  <c r="AF80" i="17"/>
  <c r="AF78" i="17"/>
  <c r="AF76" i="17"/>
  <c r="AF74" i="17"/>
  <c r="AF72" i="17"/>
  <c r="AV74" i="17" s="1"/>
  <c r="AF70" i="17"/>
  <c r="D522" i="20" s="1"/>
  <c r="E522" i="20" s="1"/>
  <c r="AF68" i="17"/>
  <c r="AV70" i="17" s="1"/>
  <c r="AF66" i="17"/>
  <c r="AF64" i="17"/>
  <c r="AF61" i="17"/>
  <c r="AF59" i="17"/>
  <c r="AF57" i="17"/>
  <c r="L521" i="20" s="1"/>
  <c r="AF55" i="17"/>
  <c r="AV57" i="17" s="1"/>
  <c r="AF53" i="17"/>
  <c r="J521" i="20" s="1"/>
  <c r="K521" i="20" s="1"/>
  <c r="AF51" i="17"/>
  <c r="AV53" i="17" s="1"/>
  <c r="AF49" i="17"/>
  <c r="AF47" i="17"/>
  <c r="AF45" i="17"/>
  <c r="AF43" i="17"/>
  <c r="AF41" i="17"/>
  <c r="AF39" i="17"/>
  <c r="D521" i="21" s="1"/>
  <c r="E521" i="21" s="1"/>
  <c r="AF37" i="17"/>
  <c r="B521" i="20" s="1"/>
  <c r="C521" i="20" s="1"/>
  <c r="AF35" i="17"/>
  <c r="B521" i="21" s="1"/>
  <c r="C521" i="21" s="1"/>
  <c r="AF32" i="17"/>
  <c r="AF30" i="17"/>
  <c r="AF28" i="17"/>
  <c r="AF26" i="17"/>
  <c r="AF24" i="17"/>
  <c r="J520" i="20" s="1"/>
  <c r="K520" i="20" s="1"/>
  <c r="AF22" i="17"/>
  <c r="AF20" i="17"/>
  <c r="H520" i="20" s="1"/>
  <c r="I520" i="20" s="1"/>
  <c r="AF18" i="17"/>
  <c r="AV20" i="17" s="1"/>
  <c r="AF16" i="17"/>
  <c r="AF14" i="17"/>
  <c r="AF12" i="17"/>
  <c r="AF10" i="17"/>
  <c r="AF8" i="17"/>
  <c r="AF6" i="17"/>
  <c r="B520" i="21" s="1"/>
  <c r="AE379" i="17"/>
  <c r="H20" i="18" s="1"/>
  <c r="AE377" i="17"/>
  <c r="AU379" i="17" s="1"/>
  <c r="AE375" i="17"/>
  <c r="AE373" i="17"/>
  <c r="AU375" i="17" s="1"/>
  <c r="AE371" i="17"/>
  <c r="AE369" i="17"/>
  <c r="AE367" i="17"/>
  <c r="AE365" i="17"/>
  <c r="E20" i="19" s="1"/>
  <c r="AE363" i="17"/>
  <c r="D20" i="18" s="1"/>
  <c r="AE361" i="17"/>
  <c r="AU363" i="17" s="1"/>
  <c r="AE359" i="17"/>
  <c r="AE357" i="17"/>
  <c r="AE355" i="17"/>
  <c r="AE353" i="17"/>
  <c r="B20" i="19" s="1"/>
  <c r="AE351" i="17"/>
  <c r="AE349" i="17"/>
  <c r="AE347" i="17"/>
  <c r="AE345" i="17"/>
  <c r="L328" i="21" s="1"/>
  <c r="M328" i="21" s="1"/>
  <c r="AE343" i="17"/>
  <c r="AE341" i="17"/>
  <c r="AE339" i="17"/>
  <c r="AE337" i="17"/>
  <c r="H328" i="21" s="1"/>
  <c r="AE335" i="17"/>
  <c r="AE333" i="17"/>
  <c r="AE331" i="17"/>
  <c r="D328" i="20" s="1"/>
  <c r="AE329" i="17"/>
  <c r="D328" i="21" s="1"/>
  <c r="AE327" i="17"/>
  <c r="AE325" i="17"/>
  <c r="AE322" i="17"/>
  <c r="AE320" i="17"/>
  <c r="N326" i="21" s="1"/>
  <c r="AE318" i="17"/>
  <c r="AE316" i="17"/>
  <c r="AE314" i="17"/>
  <c r="AE312" i="17"/>
  <c r="AU314" i="17" s="1"/>
  <c r="AE310" i="17"/>
  <c r="AE308" i="17"/>
  <c r="AE306" i="17"/>
  <c r="AE304" i="17"/>
  <c r="F326" i="21" s="1"/>
  <c r="AE302" i="17"/>
  <c r="AE300" i="17"/>
  <c r="AE298" i="17"/>
  <c r="B326" i="20" s="1"/>
  <c r="AE296" i="17"/>
  <c r="AU298" i="17" s="1"/>
  <c r="AE293" i="17"/>
  <c r="AE291" i="17"/>
  <c r="AU293" i="17" s="1"/>
  <c r="AE289" i="17"/>
  <c r="AE287" i="17"/>
  <c r="L325" i="21" s="1"/>
  <c r="AE285" i="17"/>
  <c r="AE283" i="17"/>
  <c r="AU285" i="17" s="1"/>
  <c r="AE281" i="17"/>
  <c r="AE279" i="17"/>
  <c r="H325" i="21" s="1"/>
  <c r="AE277" i="17"/>
  <c r="AE275" i="17"/>
  <c r="AU277" i="17" s="1"/>
  <c r="AE273" i="17"/>
  <c r="AE271" i="17"/>
  <c r="D325" i="21" s="1"/>
  <c r="AE269" i="17"/>
  <c r="AE267" i="17"/>
  <c r="AU269" i="17" s="1"/>
  <c r="AE264" i="17"/>
  <c r="J53" i="20" s="1"/>
  <c r="AE262" i="17"/>
  <c r="J53" i="21" s="1"/>
  <c r="AE260" i="17"/>
  <c r="AE258" i="17"/>
  <c r="AE256" i="17"/>
  <c r="AE254" i="17"/>
  <c r="J323" i="21" s="1"/>
  <c r="AE252" i="17"/>
  <c r="AE250" i="17"/>
  <c r="AE248" i="17"/>
  <c r="AE246" i="17"/>
  <c r="AU248" i="17" s="1"/>
  <c r="AE244" i="17"/>
  <c r="AE242" i="17"/>
  <c r="AE240" i="17"/>
  <c r="AE238" i="17"/>
  <c r="B323" i="21" s="1"/>
  <c r="AE235" i="17"/>
  <c r="AE233" i="17"/>
  <c r="AU235" i="17" s="1"/>
  <c r="AE231" i="17"/>
  <c r="L322" i="20" s="1"/>
  <c r="AE229" i="17"/>
  <c r="AU231" i="17" s="1"/>
  <c r="AE227" i="17"/>
  <c r="AE225" i="17"/>
  <c r="AU227" i="17" s="1"/>
  <c r="AE223" i="17"/>
  <c r="AE221" i="17"/>
  <c r="H322" i="21" s="1"/>
  <c r="AE219" i="17"/>
  <c r="AE217" i="17"/>
  <c r="AE215" i="17"/>
  <c r="AE213" i="17"/>
  <c r="AU215" i="17" s="1"/>
  <c r="AE211" i="17"/>
  <c r="AE209" i="17"/>
  <c r="AU211" i="17" s="1"/>
  <c r="AE206" i="17"/>
  <c r="AE204" i="17"/>
  <c r="N321" i="21" s="1"/>
  <c r="AE202" i="17"/>
  <c r="AE200" i="17"/>
  <c r="AE198" i="17"/>
  <c r="J321" i="20" s="1"/>
  <c r="AE196" i="17"/>
  <c r="J321" i="21" s="1"/>
  <c r="K321" i="21" s="1"/>
  <c r="AE194" i="17"/>
  <c r="AE192" i="17"/>
  <c r="AE190" i="17"/>
  <c r="AE188" i="17"/>
  <c r="F321" i="21" s="1"/>
  <c r="AE186" i="17"/>
  <c r="AE184" i="17"/>
  <c r="AE182" i="17"/>
  <c r="AE180" i="17"/>
  <c r="B321" i="21" s="1"/>
  <c r="AE177" i="17"/>
  <c r="AE175" i="17"/>
  <c r="S46" i="20" s="1"/>
  <c r="Q46" i="20" s="1"/>
  <c r="AE173" i="17"/>
  <c r="AE171" i="17"/>
  <c r="L320" i="21" s="1"/>
  <c r="M320" i="21" s="1"/>
  <c r="AE169" i="17"/>
  <c r="AE167" i="17"/>
  <c r="AU169" i="17" s="1"/>
  <c r="AE165" i="17"/>
  <c r="H320" i="20" s="1"/>
  <c r="AE163" i="17"/>
  <c r="H320" i="21" s="1"/>
  <c r="AE161" i="17"/>
  <c r="AE159" i="17"/>
  <c r="AU161" i="17" s="1"/>
  <c r="AE157" i="17"/>
  <c r="AE155" i="17"/>
  <c r="D320" i="21" s="1"/>
  <c r="E320" i="21" s="1"/>
  <c r="AE153" i="17"/>
  <c r="AE151" i="17"/>
  <c r="AU153" i="17" s="1"/>
  <c r="AE148" i="17"/>
  <c r="J45" i="20" s="1"/>
  <c r="AE146" i="17"/>
  <c r="S45" i="20" s="1"/>
  <c r="AE144" i="17"/>
  <c r="AE142" i="17"/>
  <c r="AE140" i="17"/>
  <c r="AE138" i="17"/>
  <c r="J315" i="21" s="1"/>
  <c r="AE136" i="17"/>
  <c r="AE134" i="17"/>
  <c r="AU136" i="17" s="1"/>
  <c r="AE132" i="17"/>
  <c r="F315" i="20" s="1"/>
  <c r="AE130" i="17"/>
  <c r="F315" i="21" s="1"/>
  <c r="AE128" i="17"/>
  <c r="AE126" i="17"/>
  <c r="AU128" i="17" s="1"/>
  <c r="AE124" i="17"/>
  <c r="AE122" i="17"/>
  <c r="B315" i="21" s="1"/>
  <c r="AE119" i="17"/>
  <c r="AE117" i="17"/>
  <c r="AU119" i="17" s="1"/>
  <c r="AE115" i="17"/>
  <c r="AE113" i="17"/>
  <c r="AU115" i="17" s="1"/>
  <c r="AE111" i="17"/>
  <c r="AE109" i="17"/>
  <c r="AU111" i="17" s="1"/>
  <c r="AE107" i="17"/>
  <c r="AE105" i="17"/>
  <c r="H313" i="21" s="1"/>
  <c r="I313" i="21" s="1"/>
  <c r="AE103" i="17"/>
  <c r="AE101" i="17"/>
  <c r="AU103" i="17" s="1"/>
  <c r="AE99" i="17"/>
  <c r="D313" i="20" s="1"/>
  <c r="E313" i="20" s="1"/>
  <c r="AE97" i="17"/>
  <c r="AU99" i="17" s="1"/>
  <c r="AE95" i="17"/>
  <c r="AE93" i="17"/>
  <c r="AU95" i="17" s="1"/>
  <c r="AE90" i="17"/>
  <c r="AE88" i="17"/>
  <c r="N312" i="21" s="1"/>
  <c r="AE86" i="17"/>
  <c r="AE84" i="17"/>
  <c r="AE82" i="17"/>
  <c r="AE80" i="17"/>
  <c r="J312" i="21" s="1"/>
  <c r="K312" i="21" s="1"/>
  <c r="AE78" i="17"/>
  <c r="AE76" i="17"/>
  <c r="AE74" i="17"/>
  <c r="AE72" i="17"/>
  <c r="F312" i="21" s="1"/>
  <c r="G312" i="21" s="1"/>
  <c r="AE70" i="17"/>
  <c r="AE68" i="17"/>
  <c r="AE66" i="17"/>
  <c r="B312" i="20" s="1"/>
  <c r="AE64" i="17"/>
  <c r="AU66" i="17" s="1"/>
  <c r="AE61" i="17"/>
  <c r="AE59" i="17"/>
  <c r="S41" i="20" s="1"/>
  <c r="AE57" i="17"/>
  <c r="AE55" i="17"/>
  <c r="AU57" i="17" s="1"/>
  <c r="AE53" i="17"/>
  <c r="AE51" i="17"/>
  <c r="AE49" i="17"/>
  <c r="AE47" i="17"/>
  <c r="AU49" i="17" s="1"/>
  <c r="AE45" i="17"/>
  <c r="AE43" i="17"/>
  <c r="AE41" i="17"/>
  <c r="AE39" i="17"/>
  <c r="D311" i="21" s="1"/>
  <c r="AE37" i="17"/>
  <c r="AE35" i="17"/>
  <c r="AE32" i="17"/>
  <c r="J40" i="20" s="1"/>
  <c r="AE30" i="17"/>
  <c r="J40" i="21" s="1"/>
  <c r="AE28" i="17"/>
  <c r="AE26" i="17"/>
  <c r="AE24" i="17"/>
  <c r="AE22" i="17"/>
  <c r="J310" i="21" s="1"/>
  <c r="K310" i="21" s="1"/>
  <c r="AE20" i="17"/>
  <c r="AE18" i="17"/>
  <c r="AE16" i="17"/>
  <c r="AE14" i="17"/>
  <c r="AU16" i="17" s="1"/>
  <c r="AE12" i="17"/>
  <c r="AE10" i="17"/>
  <c r="AU12" i="17" s="1"/>
  <c r="AE8" i="17"/>
  <c r="AE6" i="17"/>
  <c r="B310" i="21" s="1"/>
  <c r="C310" i="21" s="1"/>
  <c r="H22" i="19"/>
  <c r="H20" i="19"/>
  <c r="H19" i="19"/>
  <c r="H18" i="19"/>
  <c r="H17" i="19"/>
  <c r="H16" i="19"/>
  <c r="H14" i="19"/>
  <c r="H13" i="19"/>
  <c r="H12" i="19"/>
  <c r="H11" i="19"/>
  <c r="H10" i="19"/>
  <c r="H9" i="19"/>
  <c r="H8" i="19"/>
  <c r="G24" i="19"/>
  <c r="G23" i="19"/>
  <c r="G22" i="19"/>
  <c r="G20" i="19"/>
  <c r="G19" i="19"/>
  <c r="G18" i="19"/>
  <c r="G17" i="19"/>
  <c r="G16" i="19"/>
  <c r="G14" i="19"/>
  <c r="G13" i="19"/>
  <c r="G12" i="19"/>
  <c r="G11" i="19"/>
  <c r="G10" i="19"/>
  <c r="G9" i="19"/>
  <c r="G8" i="19"/>
  <c r="F24" i="19"/>
  <c r="F20" i="19"/>
  <c r="F19" i="19"/>
  <c r="F18" i="19"/>
  <c r="F17" i="19"/>
  <c r="F16" i="19"/>
  <c r="F14" i="19"/>
  <c r="F13" i="19"/>
  <c r="F12" i="19"/>
  <c r="F11" i="19"/>
  <c r="F10" i="19"/>
  <c r="F9" i="19"/>
  <c r="F8" i="19"/>
  <c r="E24" i="19"/>
  <c r="E23" i="19"/>
  <c r="E19" i="19"/>
  <c r="E18" i="19"/>
  <c r="E17" i="19"/>
  <c r="E16" i="19"/>
  <c r="E14" i="19"/>
  <c r="E13" i="19"/>
  <c r="E12" i="19"/>
  <c r="E11" i="19"/>
  <c r="E10" i="19"/>
  <c r="E9" i="19"/>
  <c r="E8" i="19"/>
  <c r="B13" i="18"/>
  <c r="D23" i="19"/>
  <c r="D22" i="19"/>
  <c r="D19" i="19"/>
  <c r="D18" i="19"/>
  <c r="D17" i="19"/>
  <c r="D16" i="19"/>
  <c r="D14" i="19"/>
  <c r="D13" i="19"/>
  <c r="D12" i="19"/>
  <c r="D11" i="19"/>
  <c r="D10" i="19"/>
  <c r="D9" i="19"/>
  <c r="D8" i="19"/>
  <c r="C24" i="19"/>
  <c r="C23" i="19"/>
  <c r="C22" i="19"/>
  <c r="C20" i="19"/>
  <c r="C19" i="19"/>
  <c r="C18" i="19"/>
  <c r="C17" i="19"/>
  <c r="C16" i="19"/>
  <c r="C14" i="19"/>
  <c r="C13" i="19"/>
  <c r="C12" i="19"/>
  <c r="C11" i="19"/>
  <c r="C10" i="19"/>
  <c r="C9" i="19"/>
  <c r="C8" i="19"/>
  <c r="B24" i="19"/>
  <c r="B22" i="19"/>
  <c r="B19" i="19"/>
  <c r="B18" i="19"/>
  <c r="B17" i="19"/>
  <c r="B16" i="19"/>
  <c r="B14" i="19"/>
  <c r="B12" i="19"/>
  <c r="B11" i="19"/>
  <c r="B10" i="19"/>
  <c r="B9" i="19"/>
  <c r="B8" i="19"/>
  <c r="B13" i="19"/>
  <c r="H24" i="18"/>
  <c r="H23" i="18"/>
  <c r="H22" i="18"/>
  <c r="H19" i="18"/>
  <c r="H18" i="18"/>
  <c r="H17" i="18"/>
  <c r="H16" i="18"/>
  <c r="H14" i="18"/>
  <c r="H13" i="18"/>
  <c r="H12" i="18"/>
  <c r="H11" i="18"/>
  <c r="H10" i="18"/>
  <c r="H9" i="18"/>
  <c r="H8" i="18"/>
  <c r="G23" i="18"/>
  <c r="G22" i="18"/>
  <c r="G20" i="18"/>
  <c r="G19" i="18"/>
  <c r="G18" i="18"/>
  <c r="G17" i="18"/>
  <c r="G16" i="18"/>
  <c r="G14" i="18"/>
  <c r="G13" i="18"/>
  <c r="G12" i="18"/>
  <c r="G11" i="18"/>
  <c r="G10" i="18"/>
  <c r="G9" i="18"/>
  <c r="G8" i="18"/>
  <c r="F24" i="18"/>
  <c r="F23" i="18"/>
  <c r="F20" i="18"/>
  <c r="F19" i="18"/>
  <c r="F18" i="18"/>
  <c r="F17" i="18"/>
  <c r="F16" i="18"/>
  <c r="F14" i="18"/>
  <c r="F13" i="18"/>
  <c r="F12" i="18"/>
  <c r="F11" i="18"/>
  <c r="F10" i="18"/>
  <c r="F9" i="18"/>
  <c r="F8" i="18"/>
  <c r="E20" i="18"/>
  <c r="E19" i="18"/>
  <c r="E18" i="18"/>
  <c r="E17" i="18"/>
  <c r="E16" i="18"/>
  <c r="E14" i="18"/>
  <c r="E13" i="18"/>
  <c r="E12" i="18"/>
  <c r="E11" i="18"/>
  <c r="E10" i="18"/>
  <c r="E9" i="18"/>
  <c r="E8" i="18"/>
  <c r="D24" i="18"/>
  <c r="D23" i="18"/>
  <c r="D22" i="18"/>
  <c r="D19" i="18"/>
  <c r="D18" i="18"/>
  <c r="D17" i="18"/>
  <c r="D16" i="18"/>
  <c r="D14" i="18"/>
  <c r="D13" i="18"/>
  <c r="D12" i="18"/>
  <c r="D11" i="18"/>
  <c r="D10" i="18"/>
  <c r="D9" i="18"/>
  <c r="D8" i="18"/>
  <c r="C23" i="18"/>
  <c r="C22" i="18"/>
  <c r="C20" i="18"/>
  <c r="C19" i="18"/>
  <c r="C18" i="18"/>
  <c r="C17" i="18"/>
  <c r="C16" i="18"/>
  <c r="C14" i="18"/>
  <c r="C13" i="18"/>
  <c r="C12" i="18"/>
  <c r="C11" i="18"/>
  <c r="C10" i="18"/>
  <c r="C9" i="18"/>
  <c r="C8" i="18"/>
  <c r="B24" i="18"/>
  <c r="B23" i="18"/>
  <c r="B22" i="18"/>
  <c r="B20" i="18"/>
  <c r="B19" i="18"/>
  <c r="B18" i="18"/>
  <c r="B17" i="18"/>
  <c r="B16" i="18"/>
  <c r="B14" i="18"/>
  <c r="J568" i="21"/>
  <c r="K568" i="21" s="1"/>
  <c r="D568" i="21"/>
  <c r="E568" i="21" s="1"/>
  <c r="B568" i="21"/>
  <c r="H566" i="21"/>
  <c r="I566" i="21" s="1"/>
  <c r="F566" i="21"/>
  <c r="G566" i="21" s="1"/>
  <c r="B566" i="21"/>
  <c r="C566" i="21" s="1"/>
  <c r="N565" i="21"/>
  <c r="F565" i="21"/>
  <c r="G565" i="21" s="1"/>
  <c r="D565" i="21"/>
  <c r="N563" i="21"/>
  <c r="L563" i="21"/>
  <c r="M563" i="21" s="1"/>
  <c r="D563" i="21"/>
  <c r="E563" i="21" s="1"/>
  <c r="B563" i="21"/>
  <c r="C563" i="21" s="1"/>
  <c r="L562" i="21"/>
  <c r="J562" i="21"/>
  <c r="K562" i="21" s="1"/>
  <c r="B562" i="21"/>
  <c r="C562" i="21" s="1"/>
  <c r="N561" i="21"/>
  <c r="O561" i="21" s="1"/>
  <c r="J561" i="21"/>
  <c r="K561" i="21" s="1"/>
  <c r="H561" i="21"/>
  <c r="I561" i="21" s="1"/>
  <c r="N560" i="21"/>
  <c r="O560" i="21" s="1"/>
  <c r="L560" i="21"/>
  <c r="H560" i="21"/>
  <c r="I560" i="21" s="1"/>
  <c r="F560" i="21"/>
  <c r="L555" i="21"/>
  <c r="J555" i="21"/>
  <c r="K555" i="21" s="1"/>
  <c r="F555" i="21"/>
  <c r="G555" i="21" s="1"/>
  <c r="D555" i="21"/>
  <c r="J553" i="21"/>
  <c r="K553" i="21" s="1"/>
  <c r="H553" i="21"/>
  <c r="I553" i="21" s="1"/>
  <c r="D553" i="21"/>
  <c r="E553" i="21" s="1"/>
  <c r="B553" i="21"/>
  <c r="H552" i="21"/>
  <c r="I552" i="21" s="1"/>
  <c r="F552" i="21"/>
  <c r="G552" i="21" s="1"/>
  <c r="B552" i="21"/>
  <c r="C552" i="21" s="1"/>
  <c r="N551" i="21"/>
  <c r="F551" i="21"/>
  <c r="G551" i="21" s="1"/>
  <c r="D551" i="21"/>
  <c r="E551" i="21" s="1"/>
  <c r="N550" i="21"/>
  <c r="L550" i="21"/>
  <c r="D550" i="21"/>
  <c r="E550" i="21" s="1"/>
  <c r="B550" i="21"/>
  <c r="C550" i="21" s="1"/>
  <c r="N538" i="21"/>
  <c r="O538" i="21" s="1"/>
  <c r="L538" i="21"/>
  <c r="J538" i="21"/>
  <c r="K538" i="21" s="1"/>
  <c r="D538" i="21"/>
  <c r="E538" i="21" s="1"/>
  <c r="B538" i="21"/>
  <c r="C538" i="21" s="1"/>
  <c r="N536" i="21"/>
  <c r="J536" i="21"/>
  <c r="H536" i="21"/>
  <c r="I536" i="21" s="1"/>
  <c r="B536" i="21"/>
  <c r="C536" i="21" s="1"/>
  <c r="N535" i="21"/>
  <c r="L535" i="21"/>
  <c r="J535" i="21"/>
  <c r="K535" i="21" s="1"/>
  <c r="H535" i="21"/>
  <c r="F535" i="21"/>
  <c r="G535" i="21" s="1"/>
  <c r="N533" i="21"/>
  <c r="L533" i="21"/>
  <c r="J533" i="21"/>
  <c r="K533" i="21" s="1"/>
  <c r="H533" i="21"/>
  <c r="I533" i="21" s="1"/>
  <c r="F533" i="21"/>
  <c r="D533" i="21"/>
  <c r="E533" i="21" s="1"/>
  <c r="L532" i="21"/>
  <c r="J532" i="21"/>
  <c r="K532" i="21" s="1"/>
  <c r="H532" i="21"/>
  <c r="I532" i="21" s="1"/>
  <c r="F532" i="21"/>
  <c r="G532" i="21" s="1"/>
  <c r="D532" i="21"/>
  <c r="B532" i="21"/>
  <c r="C532" i="21" s="1"/>
  <c r="J531" i="21"/>
  <c r="H531" i="21"/>
  <c r="F531" i="21"/>
  <c r="D531" i="21"/>
  <c r="B531" i="21"/>
  <c r="N530" i="21"/>
  <c r="H530" i="21"/>
  <c r="F530" i="21"/>
  <c r="D530" i="21"/>
  <c r="B530" i="21"/>
  <c r="N525" i="21"/>
  <c r="L525" i="21"/>
  <c r="F525" i="21"/>
  <c r="G525" i="21" s="1"/>
  <c r="D525" i="21"/>
  <c r="E525" i="21" s="1"/>
  <c r="B525" i="21"/>
  <c r="C525" i="21" s="1"/>
  <c r="N523" i="21"/>
  <c r="O523" i="21" s="1"/>
  <c r="L523" i="21"/>
  <c r="J523" i="21"/>
  <c r="K523" i="21" s="1"/>
  <c r="D523" i="21"/>
  <c r="B523" i="21"/>
  <c r="N522" i="21"/>
  <c r="L522" i="21"/>
  <c r="J522" i="21"/>
  <c r="H522" i="21"/>
  <c r="I522" i="21" s="1"/>
  <c r="B522" i="21"/>
  <c r="C522" i="21" s="1"/>
  <c r="N521" i="21"/>
  <c r="O521" i="21" s="1"/>
  <c r="L521" i="21"/>
  <c r="M521" i="21" s="1"/>
  <c r="J521" i="21"/>
  <c r="K521" i="21" s="1"/>
  <c r="H521" i="21"/>
  <c r="F521" i="21"/>
  <c r="G521" i="21" s="1"/>
  <c r="N520" i="21"/>
  <c r="L520" i="21"/>
  <c r="J520" i="21"/>
  <c r="K520" i="21" s="1"/>
  <c r="H520" i="21"/>
  <c r="I520" i="21" s="1"/>
  <c r="F520" i="21"/>
  <c r="D520" i="21"/>
  <c r="E520" i="21" s="1"/>
  <c r="L508" i="21"/>
  <c r="M508" i="21" s="1"/>
  <c r="J508" i="21"/>
  <c r="K508" i="21" s="1"/>
  <c r="H508" i="21"/>
  <c r="D508" i="21"/>
  <c r="E508" i="21" s="1"/>
  <c r="B508" i="21"/>
  <c r="C508" i="21" s="1"/>
  <c r="N506" i="21"/>
  <c r="J506" i="21"/>
  <c r="H506" i="21"/>
  <c r="I506" i="21" s="1"/>
  <c r="F506" i="21"/>
  <c r="G506" i="21" s="1"/>
  <c r="B506" i="21"/>
  <c r="C506" i="21" s="1"/>
  <c r="N505" i="21"/>
  <c r="L505" i="21"/>
  <c r="H505" i="21"/>
  <c r="I505" i="21" s="1"/>
  <c r="F505" i="21"/>
  <c r="G505" i="21" s="1"/>
  <c r="D505" i="21"/>
  <c r="E505" i="21" s="1"/>
  <c r="N503" i="21"/>
  <c r="O503" i="21" s="1"/>
  <c r="L503" i="21"/>
  <c r="J503" i="21"/>
  <c r="F503" i="21"/>
  <c r="G503" i="21" s="1"/>
  <c r="D503" i="21"/>
  <c r="E503" i="21" s="1"/>
  <c r="B503" i="21"/>
  <c r="C503" i="21" s="1"/>
  <c r="L502" i="21"/>
  <c r="J502" i="21"/>
  <c r="H502" i="21"/>
  <c r="D502" i="21"/>
  <c r="E502" i="21" s="1"/>
  <c r="B502" i="21"/>
  <c r="C502" i="21" s="1"/>
  <c r="N501" i="21"/>
  <c r="J501" i="21"/>
  <c r="H501" i="21"/>
  <c r="F501" i="21"/>
  <c r="B501" i="21"/>
  <c r="N500" i="21"/>
  <c r="L500" i="21"/>
  <c r="M500" i="21" s="1"/>
  <c r="H500" i="21"/>
  <c r="F500" i="21"/>
  <c r="D500" i="21"/>
  <c r="N495" i="21"/>
  <c r="L495" i="21"/>
  <c r="J495" i="21"/>
  <c r="K495" i="21" s="1"/>
  <c r="F495" i="21"/>
  <c r="G495" i="21" s="1"/>
  <c r="D495" i="21"/>
  <c r="E495" i="21" s="1"/>
  <c r="B495" i="21"/>
  <c r="L493" i="21"/>
  <c r="M493" i="21" s="1"/>
  <c r="J493" i="21"/>
  <c r="K493" i="21" s="1"/>
  <c r="H493" i="21"/>
  <c r="I493" i="21" s="1"/>
  <c r="D493" i="21"/>
  <c r="E493" i="21" s="1"/>
  <c r="B493" i="21"/>
  <c r="C493" i="21" s="1"/>
  <c r="N492" i="21"/>
  <c r="J492" i="21"/>
  <c r="K492" i="21" s="1"/>
  <c r="H492" i="21"/>
  <c r="F492" i="21"/>
  <c r="G492" i="21" s="1"/>
  <c r="B492" i="21"/>
  <c r="N491" i="21"/>
  <c r="O491" i="21" s="1"/>
  <c r="L491" i="21"/>
  <c r="H491" i="21"/>
  <c r="I491" i="21" s="1"/>
  <c r="F491" i="21"/>
  <c r="G491" i="21" s="1"/>
  <c r="D491" i="21"/>
  <c r="E491" i="21" s="1"/>
  <c r="N490" i="21"/>
  <c r="L490" i="21"/>
  <c r="J490" i="21"/>
  <c r="F490" i="21"/>
  <c r="G490" i="21" s="1"/>
  <c r="D490" i="21"/>
  <c r="B490" i="21"/>
  <c r="C490" i="21" s="1"/>
  <c r="N477" i="21"/>
  <c r="L477" i="21"/>
  <c r="J477" i="21"/>
  <c r="H477" i="21"/>
  <c r="F477" i="21"/>
  <c r="D477" i="21"/>
  <c r="B477" i="21"/>
  <c r="N448" i="21"/>
  <c r="L448" i="21"/>
  <c r="J448" i="21"/>
  <c r="H448" i="21"/>
  <c r="F448" i="21"/>
  <c r="D448" i="21"/>
  <c r="B448" i="21"/>
  <c r="N446" i="21"/>
  <c r="L446" i="21"/>
  <c r="J446" i="21"/>
  <c r="H446" i="21"/>
  <c r="F446" i="21"/>
  <c r="D446" i="21"/>
  <c r="B446" i="21"/>
  <c r="N445" i="21"/>
  <c r="L445" i="21"/>
  <c r="J445" i="21"/>
  <c r="H445" i="21"/>
  <c r="F445" i="21"/>
  <c r="G445" i="21" s="1"/>
  <c r="D445" i="21"/>
  <c r="B445" i="21"/>
  <c r="N443" i="21"/>
  <c r="L443" i="21"/>
  <c r="J443" i="21"/>
  <c r="K443" i="21" s="1"/>
  <c r="H443" i="21"/>
  <c r="F443" i="21"/>
  <c r="D443" i="21"/>
  <c r="B443" i="21"/>
  <c r="N442" i="21"/>
  <c r="L442" i="21"/>
  <c r="J442" i="21"/>
  <c r="K442" i="21" s="1"/>
  <c r="H442" i="21"/>
  <c r="F442" i="21"/>
  <c r="D442" i="21"/>
  <c r="B442" i="21"/>
  <c r="N441" i="21"/>
  <c r="L441" i="21"/>
  <c r="J441" i="21"/>
  <c r="H441" i="21"/>
  <c r="F441" i="21"/>
  <c r="D441" i="21"/>
  <c r="B441" i="21"/>
  <c r="N440" i="21"/>
  <c r="L440" i="21"/>
  <c r="J440" i="21"/>
  <c r="K440" i="21" s="1"/>
  <c r="H440" i="21"/>
  <c r="F440" i="21"/>
  <c r="D440" i="21"/>
  <c r="B440" i="21"/>
  <c r="N435" i="21"/>
  <c r="L435" i="21"/>
  <c r="J435" i="21"/>
  <c r="H435" i="21"/>
  <c r="F435" i="21"/>
  <c r="D435" i="21"/>
  <c r="E435" i="21" s="1"/>
  <c r="B435" i="21"/>
  <c r="C435" i="21" s="1"/>
  <c r="N433" i="21"/>
  <c r="L433" i="21"/>
  <c r="J433" i="21"/>
  <c r="K433" i="21" s="1"/>
  <c r="H433" i="21"/>
  <c r="F433" i="21"/>
  <c r="D433" i="21"/>
  <c r="E433" i="21" s="1"/>
  <c r="B433" i="21"/>
  <c r="N432" i="21"/>
  <c r="O432" i="21" s="1"/>
  <c r="L432" i="21"/>
  <c r="J432" i="21"/>
  <c r="H432" i="21"/>
  <c r="F432" i="21"/>
  <c r="D432" i="21"/>
  <c r="E432" i="21" s="1"/>
  <c r="B432" i="21"/>
  <c r="C432" i="21" s="1"/>
  <c r="N431" i="21"/>
  <c r="L431" i="21"/>
  <c r="J431" i="21"/>
  <c r="H431" i="21"/>
  <c r="F431" i="21"/>
  <c r="D431" i="21"/>
  <c r="B431" i="21"/>
  <c r="N430" i="21"/>
  <c r="L430" i="21"/>
  <c r="J430" i="21"/>
  <c r="K430" i="21" s="1"/>
  <c r="H430" i="21"/>
  <c r="F430" i="21"/>
  <c r="D430" i="21"/>
  <c r="B430" i="21"/>
  <c r="N418" i="21"/>
  <c r="L418" i="21"/>
  <c r="J418" i="21"/>
  <c r="H418" i="21"/>
  <c r="F418" i="21"/>
  <c r="D418" i="21"/>
  <c r="B418" i="21"/>
  <c r="N416" i="21"/>
  <c r="L416" i="21"/>
  <c r="J416" i="21"/>
  <c r="H416" i="21"/>
  <c r="F416" i="21"/>
  <c r="D416" i="21"/>
  <c r="B416" i="21"/>
  <c r="N415" i="21"/>
  <c r="L415" i="21"/>
  <c r="J415" i="21"/>
  <c r="H415" i="21"/>
  <c r="F415" i="21"/>
  <c r="D415" i="21"/>
  <c r="B415" i="21"/>
  <c r="N413" i="21"/>
  <c r="L413" i="21"/>
  <c r="J413" i="21"/>
  <c r="H413" i="21"/>
  <c r="I413" i="21" s="1"/>
  <c r="F413" i="21"/>
  <c r="D413" i="21"/>
  <c r="B413" i="21"/>
  <c r="N412" i="21"/>
  <c r="L412" i="21"/>
  <c r="J412" i="21"/>
  <c r="K412" i="21" s="1"/>
  <c r="H412" i="21"/>
  <c r="F412" i="21"/>
  <c r="D412" i="21"/>
  <c r="B412" i="21"/>
  <c r="N411" i="21"/>
  <c r="L411" i="21"/>
  <c r="J411" i="21"/>
  <c r="H411" i="21"/>
  <c r="F411" i="21"/>
  <c r="D411" i="21"/>
  <c r="B411" i="21"/>
  <c r="N410" i="21"/>
  <c r="L410" i="21"/>
  <c r="M410" i="21" s="1"/>
  <c r="J410" i="21"/>
  <c r="H410" i="21"/>
  <c r="F410" i="21"/>
  <c r="D410" i="21"/>
  <c r="B410" i="21"/>
  <c r="N405" i="21"/>
  <c r="L405" i="21"/>
  <c r="J405" i="21"/>
  <c r="H405" i="21"/>
  <c r="F405" i="21"/>
  <c r="D405" i="21"/>
  <c r="B405" i="21"/>
  <c r="N403" i="21"/>
  <c r="L403" i="21"/>
  <c r="J403" i="21"/>
  <c r="H403" i="21"/>
  <c r="I403" i="21" s="1"/>
  <c r="F403" i="21"/>
  <c r="D403" i="21"/>
  <c r="E403" i="21" s="1"/>
  <c r="B403" i="21"/>
  <c r="N402" i="21"/>
  <c r="L402" i="21"/>
  <c r="J402" i="21"/>
  <c r="H402" i="21"/>
  <c r="F402" i="21"/>
  <c r="D402" i="21"/>
  <c r="B402" i="21"/>
  <c r="C402" i="21" s="1"/>
  <c r="N401" i="21"/>
  <c r="L401" i="21"/>
  <c r="J401" i="21"/>
  <c r="H401" i="21"/>
  <c r="F401" i="21"/>
  <c r="D401" i="21"/>
  <c r="B401" i="21"/>
  <c r="N400" i="21"/>
  <c r="L400" i="21"/>
  <c r="M403" i="21" s="1"/>
  <c r="J400" i="21"/>
  <c r="K400" i="21" s="1"/>
  <c r="H400" i="21"/>
  <c r="F400" i="21"/>
  <c r="D400" i="21"/>
  <c r="B400" i="21"/>
  <c r="N388" i="21"/>
  <c r="L388" i="21"/>
  <c r="M388" i="21" s="1"/>
  <c r="J388" i="21"/>
  <c r="H388" i="21"/>
  <c r="F388" i="21"/>
  <c r="G388" i="21" s="1"/>
  <c r="D388" i="21"/>
  <c r="B388" i="21"/>
  <c r="N386" i="21"/>
  <c r="L386" i="21"/>
  <c r="J386" i="21"/>
  <c r="K386" i="21" s="1"/>
  <c r="H386" i="21"/>
  <c r="F386" i="21"/>
  <c r="D386" i="21"/>
  <c r="B386" i="21"/>
  <c r="N385" i="21"/>
  <c r="L385" i="21"/>
  <c r="J385" i="21"/>
  <c r="K385" i="21" s="1"/>
  <c r="H385" i="21"/>
  <c r="F385" i="21"/>
  <c r="D385" i="21"/>
  <c r="B385" i="21"/>
  <c r="N383" i="21"/>
  <c r="L383" i="21"/>
  <c r="J383" i="21"/>
  <c r="K383" i="21" s="1"/>
  <c r="H383" i="21"/>
  <c r="I383" i="21" s="1"/>
  <c r="F383" i="21"/>
  <c r="G383" i="21" s="1"/>
  <c r="D383" i="21"/>
  <c r="B383" i="21"/>
  <c r="N382" i="21"/>
  <c r="L382" i="21"/>
  <c r="J382" i="21"/>
  <c r="K382" i="21" s="1"/>
  <c r="H382" i="21"/>
  <c r="F382" i="21"/>
  <c r="D382" i="21"/>
  <c r="B382" i="21"/>
  <c r="N381" i="21"/>
  <c r="L381" i="21"/>
  <c r="J381" i="21"/>
  <c r="H381" i="21"/>
  <c r="F381" i="21"/>
  <c r="D381" i="21"/>
  <c r="B381" i="21"/>
  <c r="N380" i="21"/>
  <c r="L380" i="21"/>
  <c r="J380" i="21"/>
  <c r="H380" i="21"/>
  <c r="F380" i="21"/>
  <c r="D380" i="21"/>
  <c r="B380" i="21"/>
  <c r="C380" i="21" s="1"/>
  <c r="N375" i="21"/>
  <c r="L375" i="21"/>
  <c r="J375" i="21"/>
  <c r="H375" i="21"/>
  <c r="F375" i="21"/>
  <c r="D375" i="21"/>
  <c r="B375" i="21"/>
  <c r="N373" i="21"/>
  <c r="L373" i="21"/>
  <c r="J373" i="21"/>
  <c r="H373" i="21"/>
  <c r="F373" i="21"/>
  <c r="D373" i="21"/>
  <c r="B373" i="21"/>
  <c r="N372" i="21"/>
  <c r="L372" i="21"/>
  <c r="J372" i="21"/>
  <c r="K372" i="21" s="1"/>
  <c r="H372" i="21"/>
  <c r="F372" i="21"/>
  <c r="D372" i="21"/>
  <c r="B372" i="21"/>
  <c r="N371" i="21"/>
  <c r="L371" i="21"/>
  <c r="J371" i="21"/>
  <c r="H371" i="21"/>
  <c r="I371" i="21" s="1"/>
  <c r="F371" i="21"/>
  <c r="D371" i="21"/>
  <c r="B371" i="21"/>
  <c r="N370" i="21"/>
  <c r="L370" i="21"/>
  <c r="J370" i="21"/>
  <c r="K370" i="21" s="1"/>
  <c r="H370" i="21"/>
  <c r="F370" i="21"/>
  <c r="D370" i="21"/>
  <c r="B370" i="21"/>
  <c r="N358" i="21"/>
  <c r="L358" i="21"/>
  <c r="M358" i="21" s="1"/>
  <c r="J358" i="21"/>
  <c r="K358" i="21" s="1"/>
  <c r="H358" i="21"/>
  <c r="F358" i="21"/>
  <c r="D358" i="21"/>
  <c r="B358" i="21"/>
  <c r="N356" i="21"/>
  <c r="L356" i="21"/>
  <c r="J356" i="21"/>
  <c r="K356" i="21" s="1"/>
  <c r="H356" i="21"/>
  <c r="F356" i="21"/>
  <c r="D356" i="21"/>
  <c r="B356" i="21"/>
  <c r="N355" i="21"/>
  <c r="L355" i="21"/>
  <c r="J355" i="21"/>
  <c r="H355" i="21"/>
  <c r="F355" i="21"/>
  <c r="G355" i="21" s="1"/>
  <c r="D355" i="21"/>
  <c r="B355" i="21"/>
  <c r="N353" i="21"/>
  <c r="L353" i="21"/>
  <c r="J353" i="21"/>
  <c r="H353" i="21"/>
  <c r="F353" i="21"/>
  <c r="D353" i="21"/>
  <c r="E353" i="21" s="1"/>
  <c r="B353" i="21"/>
  <c r="N352" i="21"/>
  <c r="L352" i="21"/>
  <c r="J352" i="21"/>
  <c r="H352" i="21"/>
  <c r="F352" i="21"/>
  <c r="G352" i="21" s="1"/>
  <c r="D352" i="21"/>
  <c r="E352" i="21" s="1"/>
  <c r="B352" i="21"/>
  <c r="C352" i="21" s="1"/>
  <c r="N351" i="21"/>
  <c r="L351" i="21"/>
  <c r="J351" i="21"/>
  <c r="K351" i="21" s="1"/>
  <c r="H351" i="21"/>
  <c r="F351" i="21"/>
  <c r="G351" i="21" s="1"/>
  <c r="D351" i="21"/>
  <c r="E351" i="21" s="1"/>
  <c r="B351" i="21"/>
  <c r="C351" i="21" s="1"/>
  <c r="N350" i="21"/>
  <c r="O350" i="21" s="1"/>
  <c r="L350" i="21"/>
  <c r="J350" i="21"/>
  <c r="H350" i="21"/>
  <c r="I350" i="21" s="1"/>
  <c r="F350" i="21"/>
  <c r="D350" i="21"/>
  <c r="E350" i="21" s="1"/>
  <c r="B350" i="21"/>
  <c r="N345" i="21"/>
  <c r="L345" i="21"/>
  <c r="M345" i="21" s="1"/>
  <c r="J345" i="21"/>
  <c r="H345" i="21"/>
  <c r="F345" i="21"/>
  <c r="D345" i="21"/>
  <c r="B345" i="21"/>
  <c r="N343" i="21"/>
  <c r="L343" i="21"/>
  <c r="J343" i="21"/>
  <c r="K343" i="21" s="1"/>
  <c r="H343" i="21"/>
  <c r="F343" i="21"/>
  <c r="D343" i="21"/>
  <c r="B343" i="21"/>
  <c r="N342" i="21"/>
  <c r="L342" i="21"/>
  <c r="J342" i="21"/>
  <c r="H342" i="21"/>
  <c r="I342" i="21" s="1"/>
  <c r="F342" i="21"/>
  <c r="D342" i="21"/>
  <c r="B342" i="21"/>
  <c r="C342" i="21" s="1"/>
  <c r="N341" i="21"/>
  <c r="L341" i="21"/>
  <c r="J341" i="21"/>
  <c r="K341" i="21" s="1"/>
  <c r="H341" i="21"/>
  <c r="I341" i="21" s="1"/>
  <c r="F341" i="21"/>
  <c r="G341" i="21" s="1"/>
  <c r="D341" i="21"/>
  <c r="B341" i="21"/>
  <c r="N340" i="21"/>
  <c r="L340" i="21"/>
  <c r="J340" i="21"/>
  <c r="H340" i="21"/>
  <c r="F340" i="21"/>
  <c r="D340" i="21"/>
  <c r="B340" i="21"/>
  <c r="N328" i="21"/>
  <c r="J328" i="21"/>
  <c r="F328" i="21"/>
  <c r="B328" i="21"/>
  <c r="L326" i="21"/>
  <c r="H326" i="21"/>
  <c r="D326" i="21"/>
  <c r="N325" i="21"/>
  <c r="J325" i="21"/>
  <c r="F325" i="21"/>
  <c r="B325" i="21"/>
  <c r="L323" i="21"/>
  <c r="H323" i="21"/>
  <c r="D323" i="21"/>
  <c r="N322" i="21"/>
  <c r="J322" i="21"/>
  <c r="F322" i="21"/>
  <c r="B322" i="21"/>
  <c r="C322" i="21" s="1"/>
  <c r="L321" i="21"/>
  <c r="M321" i="21" s="1"/>
  <c r="H321" i="21"/>
  <c r="D321" i="21"/>
  <c r="N320" i="21"/>
  <c r="J320" i="21"/>
  <c r="K320" i="21" s="1"/>
  <c r="F320" i="21"/>
  <c r="B320" i="21"/>
  <c r="L315" i="21"/>
  <c r="H315" i="21"/>
  <c r="D315" i="21"/>
  <c r="N313" i="21"/>
  <c r="J313" i="21"/>
  <c r="K313" i="21" s="1"/>
  <c r="F313" i="21"/>
  <c r="B313" i="21"/>
  <c r="C313" i="21" s="1"/>
  <c r="L312" i="21"/>
  <c r="H312" i="21"/>
  <c r="I312" i="21" s="1"/>
  <c r="D312" i="21"/>
  <c r="N311" i="21"/>
  <c r="J311" i="21"/>
  <c r="F311" i="21"/>
  <c r="B311" i="21"/>
  <c r="L310" i="21"/>
  <c r="H310" i="21"/>
  <c r="D310" i="21"/>
  <c r="L298" i="21"/>
  <c r="J298" i="21"/>
  <c r="H298" i="21"/>
  <c r="F298" i="21"/>
  <c r="D298" i="21"/>
  <c r="B298" i="21"/>
  <c r="L296" i="21"/>
  <c r="J296" i="21"/>
  <c r="K296" i="21" s="1"/>
  <c r="H296" i="21"/>
  <c r="F296" i="21"/>
  <c r="D296" i="21"/>
  <c r="B296" i="21"/>
  <c r="L295" i="21"/>
  <c r="J295" i="21"/>
  <c r="H295" i="21"/>
  <c r="F295" i="21"/>
  <c r="D295" i="21"/>
  <c r="B295" i="21"/>
  <c r="L293" i="21"/>
  <c r="J293" i="21"/>
  <c r="H293" i="21"/>
  <c r="F293" i="21"/>
  <c r="D293" i="21"/>
  <c r="B293" i="21"/>
  <c r="L292" i="21"/>
  <c r="J292" i="21"/>
  <c r="H292" i="21"/>
  <c r="F292" i="21"/>
  <c r="D292" i="21"/>
  <c r="B292" i="21"/>
  <c r="L291" i="21"/>
  <c r="J291" i="21"/>
  <c r="H291" i="21"/>
  <c r="F291" i="21"/>
  <c r="D291" i="21"/>
  <c r="B291" i="21"/>
  <c r="L290" i="21"/>
  <c r="J290" i="21"/>
  <c r="H290" i="21"/>
  <c r="I290" i="21" s="1"/>
  <c r="F290" i="21"/>
  <c r="G290" i="21" s="1"/>
  <c r="D290" i="21"/>
  <c r="E290" i="21" s="1"/>
  <c r="B290" i="21"/>
  <c r="L285" i="21"/>
  <c r="J285" i="21"/>
  <c r="H285" i="21"/>
  <c r="F285" i="21"/>
  <c r="D285" i="21"/>
  <c r="B285" i="21"/>
  <c r="L283" i="21"/>
  <c r="M293" i="21" s="1"/>
  <c r="J283" i="21"/>
  <c r="H283" i="21"/>
  <c r="F283" i="21"/>
  <c r="D283" i="21"/>
  <c r="B283" i="21"/>
  <c r="L282" i="21"/>
  <c r="J282" i="21"/>
  <c r="K282" i="21" s="1"/>
  <c r="H282" i="21"/>
  <c r="I282" i="21" s="1"/>
  <c r="F282" i="21"/>
  <c r="D282" i="21"/>
  <c r="B282" i="21"/>
  <c r="L281" i="21"/>
  <c r="J281" i="21"/>
  <c r="H281" i="21"/>
  <c r="I283" i="21" s="1"/>
  <c r="F281" i="21"/>
  <c r="D281" i="21"/>
  <c r="B281" i="21"/>
  <c r="L280" i="21"/>
  <c r="J280" i="21"/>
  <c r="H280" i="21"/>
  <c r="F280" i="21"/>
  <c r="D280" i="21"/>
  <c r="B280" i="21"/>
  <c r="L268" i="21"/>
  <c r="J268" i="21"/>
  <c r="H268" i="21"/>
  <c r="F268" i="21"/>
  <c r="D268" i="21"/>
  <c r="B268" i="21"/>
  <c r="L266" i="21"/>
  <c r="J266" i="21"/>
  <c r="H266" i="21"/>
  <c r="F266" i="21"/>
  <c r="D266" i="21"/>
  <c r="B266" i="21"/>
  <c r="L265" i="21"/>
  <c r="J265" i="21"/>
  <c r="H265" i="21"/>
  <c r="F265" i="21"/>
  <c r="D265" i="21"/>
  <c r="B265" i="21"/>
  <c r="L263" i="21"/>
  <c r="J263" i="21"/>
  <c r="H263" i="21"/>
  <c r="F263" i="21"/>
  <c r="D263" i="21"/>
  <c r="B263" i="21"/>
  <c r="L262" i="21"/>
  <c r="J262" i="21"/>
  <c r="K262" i="21" s="1"/>
  <c r="H262" i="21"/>
  <c r="F262" i="21"/>
  <c r="D262" i="21"/>
  <c r="B262" i="21"/>
  <c r="L261" i="21"/>
  <c r="J261" i="21"/>
  <c r="H261" i="21"/>
  <c r="F261" i="21"/>
  <c r="D261" i="21"/>
  <c r="B261" i="21"/>
  <c r="L260" i="21"/>
  <c r="J260" i="21"/>
  <c r="H260" i="21"/>
  <c r="F260" i="21"/>
  <c r="D260" i="21"/>
  <c r="E260" i="21" s="1"/>
  <c r="B260" i="21"/>
  <c r="L255" i="21"/>
  <c r="J255" i="21"/>
  <c r="H255" i="21"/>
  <c r="F255" i="21"/>
  <c r="D255" i="21"/>
  <c r="B255" i="21"/>
  <c r="L253" i="21"/>
  <c r="M253" i="21" s="1"/>
  <c r="J253" i="21"/>
  <c r="H253" i="21"/>
  <c r="I253" i="21" s="1"/>
  <c r="F253" i="21"/>
  <c r="D253" i="21"/>
  <c r="B253" i="21"/>
  <c r="C253" i="21" s="1"/>
  <c r="L252" i="21"/>
  <c r="J252" i="21"/>
  <c r="H252" i="21"/>
  <c r="F252" i="21"/>
  <c r="G265" i="21" s="1"/>
  <c r="D252" i="21"/>
  <c r="B252" i="21"/>
  <c r="L251" i="21"/>
  <c r="J251" i="21"/>
  <c r="H251" i="21"/>
  <c r="F251" i="21"/>
  <c r="D251" i="21"/>
  <c r="B251" i="21"/>
  <c r="C261" i="21" s="1"/>
  <c r="L250" i="21"/>
  <c r="M260" i="21" s="1"/>
  <c r="J250" i="21"/>
  <c r="H250" i="21"/>
  <c r="F250" i="21"/>
  <c r="D250" i="21"/>
  <c r="B250" i="21"/>
  <c r="L238" i="21"/>
  <c r="J238" i="21"/>
  <c r="H238" i="21"/>
  <c r="I238" i="21" s="1"/>
  <c r="F238" i="21"/>
  <c r="G238" i="21" s="1"/>
  <c r="D238" i="21"/>
  <c r="E238" i="21" s="1"/>
  <c r="B238" i="21"/>
  <c r="L236" i="21"/>
  <c r="J236" i="21"/>
  <c r="H236" i="21"/>
  <c r="F236" i="21"/>
  <c r="D236" i="21"/>
  <c r="B236" i="21"/>
  <c r="L235" i="21"/>
  <c r="J235" i="21"/>
  <c r="H235" i="21"/>
  <c r="F235" i="21"/>
  <c r="D235" i="21"/>
  <c r="B235" i="21"/>
  <c r="L233" i="21"/>
  <c r="J233" i="21"/>
  <c r="K233" i="21" s="1"/>
  <c r="H233" i="21"/>
  <c r="F233" i="21"/>
  <c r="D233" i="21"/>
  <c r="B233" i="21"/>
  <c r="L232" i="21"/>
  <c r="J232" i="21"/>
  <c r="H232" i="21"/>
  <c r="F232" i="21"/>
  <c r="D232" i="21"/>
  <c r="B232" i="21"/>
  <c r="L231" i="21"/>
  <c r="J231" i="21"/>
  <c r="H231" i="21"/>
  <c r="F231" i="21"/>
  <c r="D231" i="21"/>
  <c r="B231" i="21"/>
  <c r="L230" i="21"/>
  <c r="J230" i="21"/>
  <c r="H230" i="21"/>
  <c r="F230" i="21"/>
  <c r="D230" i="21"/>
  <c r="B230" i="21"/>
  <c r="L225" i="21"/>
  <c r="J225" i="21"/>
  <c r="H225" i="21"/>
  <c r="F225" i="21"/>
  <c r="D225" i="21"/>
  <c r="B225" i="21"/>
  <c r="L223" i="21"/>
  <c r="J223" i="21"/>
  <c r="H223" i="21"/>
  <c r="F223" i="21"/>
  <c r="D223" i="21"/>
  <c r="B223" i="21"/>
  <c r="L222" i="21"/>
  <c r="J222" i="21"/>
  <c r="K222" i="21" s="1"/>
  <c r="H222" i="21"/>
  <c r="F222" i="21"/>
  <c r="D222" i="21"/>
  <c r="B222" i="21"/>
  <c r="C222" i="21" s="1"/>
  <c r="L221" i="21"/>
  <c r="J221" i="21"/>
  <c r="H221" i="21"/>
  <c r="F221" i="21"/>
  <c r="D221" i="21"/>
  <c r="B221" i="21"/>
  <c r="L220" i="21"/>
  <c r="J220" i="21"/>
  <c r="K230" i="21" s="1"/>
  <c r="H220" i="21"/>
  <c r="F220" i="21"/>
  <c r="D220" i="21"/>
  <c r="B220" i="21"/>
  <c r="L208" i="21"/>
  <c r="J208" i="21"/>
  <c r="H208" i="21"/>
  <c r="F208" i="21"/>
  <c r="D208" i="21"/>
  <c r="B208" i="21"/>
  <c r="L206" i="21"/>
  <c r="J206" i="21"/>
  <c r="H206" i="21"/>
  <c r="F206" i="21"/>
  <c r="D206" i="21"/>
  <c r="B206" i="21"/>
  <c r="L205" i="21"/>
  <c r="J205" i="21"/>
  <c r="H205" i="21"/>
  <c r="F205" i="21"/>
  <c r="D205" i="21"/>
  <c r="B205" i="21"/>
  <c r="L203" i="21"/>
  <c r="J203" i="21"/>
  <c r="H203" i="21"/>
  <c r="F203" i="21"/>
  <c r="D203" i="21"/>
  <c r="B203" i="21"/>
  <c r="L202" i="21"/>
  <c r="J202" i="21"/>
  <c r="H202" i="21"/>
  <c r="F202" i="21"/>
  <c r="D202" i="21"/>
  <c r="B202" i="21"/>
  <c r="L201" i="21"/>
  <c r="J201" i="21"/>
  <c r="H201" i="21"/>
  <c r="F201" i="21"/>
  <c r="D201" i="21"/>
  <c r="B201" i="21"/>
  <c r="L200" i="21"/>
  <c r="M200" i="21" s="1"/>
  <c r="J200" i="21"/>
  <c r="H200" i="21"/>
  <c r="F200" i="21"/>
  <c r="D200" i="21"/>
  <c r="B200" i="21"/>
  <c r="L195" i="21"/>
  <c r="J195" i="21"/>
  <c r="H195" i="21"/>
  <c r="F195" i="21"/>
  <c r="D195" i="21"/>
  <c r="B195" i="21"/>
  <c r="L193" i="21"/>
  <c r="J193" i="21"/>
  <c r="H193" i="21"/>
  <c r="F193" i="21"/>
  <c r="D193" i="21"/>
  <c r="B193" i="21"/>
  <c r="C203" i="21" s="1"/>
  <c r="L192" i="21"/>
  <c r="M203" i="21" s="1"/>
  <c r="J192" i="21"/>
  <c r="H192" i="21"/>
  <c r="F192" i="21"/>
  <c r="D192" i="21"/>
  <c r="B192" i="21"/>
  <c r="L191" i="21"/>
  <c r="J191" i="21"/>
  <c r="K192" i="21" s="1"/>
  <c r="H191" i="21"/>
  <c r="I203" i="21" s="1"/>
  <c r="F191" i="21"/>
  <c r="D191" i="21"/>
  <c r="B191" i="21"/>
  <c r="L190" i="21"/>
  <c r="J190" i="21"/>
  <c r="H190" i="21"/>
  <c r="F190" i="21"/>
  <c r="D190" i="21"/>
  <c r="E191" i="21" s="1"/>
  <c r="B190" i="21"/>
  <c r="L178" i="21"/>
  <c r="M178" i="21" s="1"/>
  <c r="J178" i="21"/>
  <c r="H178" i="21"/>
  <c r="F178" i="21"/>
  <c r="D178" i="21"/>
  <c r="B178" i="21"/>
  <c r="C178" i="21" s="1"/>
  <c r="L176" i="21"/>
  <c r="J176" i="21"/>
  <c r="H176" i="21"/>
  <c r="F176" i="21"/>
  <c r="D176" i="21"/>
  <c r="B176" i="21"/>
  <c r="L175" i="21"/>
  <c r="J175" i="21"/>
  <c r="H175" i="21"/>
  <c r="F175" i="21"/>
  <c r="D175" i="21"/>
  <c r="B175" i="21"/>
  <c r="L173" i="21"/>
  <c r="J173" i="21"/>
  <c r="H173" i="21"/>
  <c r="F173" i="21"/>
  <c r="G173" i="21" s="1"/>
  <c r="D173" i="21"/>
  <c r="E173" i="21" s="1"/>
  <c r="B173" i="21"/>
  <c r="L172" i="21"/>
  <c r="J172" i="21"/>
  <c r="H172" i="21"/>
  <c r="F172" i="21"/>
  <c r="D172" i="21"/>
  <c r="B172" i="21"/>
  <c r="L171" i="21"/>
  <c r="J171" i="21"/>
  <c r="H171" i="21"/>
  <c r="I171" i="21" s="1"/>
  <c r="F171" i="21"/>
  <c r="D171" i="21"/>
  <c r="B171" i="21"/>
  <c r="L170" i="21"/>
  <c r="J170" i="21"/>
  <c r="H170" i="21"/>
  <c r="F170" i="21"/>
  <c r="D170" i="21"/>
  <c r="E170" i="21" s="1"/>
  <c r="B170" i="21"/>
  <c r="L165" i="21"/>
  <c r="J165" i="21"/>
  <c r="H165" i="21"/>
  <c r="F165" i="21"/>
  <c r="D165" i="21"/>
  <c r="B165" i="21"/>
  <c r="L163" i="21"/>
  <c r="M163" i="21" s="1"/>
  <c r="J163" i="21"/>
  <c r="H163" i="21"/>
  <c r="F163" i="21"/>
  <c r="D163" i="21"/>
  <c r="B163" i="21"/>
  <c r="L162" i="21"/>
  <c r="J162" i="21"/>
  <c r="H162" i="21"/>
  <c r="I162" i="21" s="1"/>
  <c r="F162" i="21"/>
  <c r="D162" i="21"/>
  <c r="B162" i="21"/>
  <c r="L161" i="21"/>
  <c r="J161" i="21"/>
  <c r="K161" i="21" s="1"/>
  <c r="H161" i="21"/>
  <c r="I165" i="21" s="1"/>
  <c r="F161" i="21"/>
  <c r="G176" i="21" s="1"/>
  <c r="D161" i="21"/>
  <c r="E161" i="21" s="1"/>
  <c r="B161" i="21"/>
  <c r="L160" i="21"/>
  <c r="J160" i="21"/>
  <c r="H160" i="21"/>
  <c r="F160" i="21"/>
  <c r="D160" i="21"/>
  <c r="B160" i="21"/>
  <c r="C175" i="21" s="1"/>
  <c r="L148" i="21"/>
  <c r="J148" i="21"/>
  <c r="H148" i="21"/>
  <c r="F148" i="21"/>
  <c r="D148" i="21"/>
  <c r="B148" i="21"/>
  <c r="L146" i="21"/>
  <c r="J146" i="21"/>
  <c r="H146" i="21"/>
  <c r="F146" i="21"/>
  <c r="D146" i="21"/>
  <c r="B146" i="21"/>
  <c r="L145" i="21"/>
  <c r="J145" i="21"/>
  <c r="H145" i="21"/>
  <c r="F145" i="21"/>
  <c r="D145" i="21"/>
  <c r="B145" i="21"/>
  <c r="L143" i="21"/>
  <c r="M143" i="21" s="1"/>
  <c r="J143" i="21"/>
  <c r="H143" i="21"/>
  <c r="F143" i="21"/>
  <c r="D143" i="21"/>
  <c r="B143" i="21"/>
  <c r="L142" i="21"/>
  <c r="J142" i="21"/>
  <c r="H142" i="21"/>
  <c r="F142" i="21"/>
  <c r="D142" i="21"/>
  <c r="B142" i="21"/>
  <c r="L141" i="21"/>
  <c r="J141" i="21"/>
  <c r="H141" i="21"/>
  <c r="F141" i="21"/>
  <c r="D141" i="21"/>
  <c r="B141" i="21"/>
  <c r="L140" i="21"/>
  <c r="J140" i="21"/>
  <c r="H140" i="21"/>
  <c r="F140" i="21"/>
  <c r="D140" i="21"/>
  <c r="B140" i="21"/>
  <c r="L135" i="21"/>
  <c r="J135" i="21"/>
  <c r="H135" i="21"/>
  <c r="F135" i="21"/>
  <c r="D135" i="21"/>
  <c r="B135" i="21"/>
  <c r="L133" i="21"/>
  <c r="J133" i="21"/>
  <c r="H133" i="21"/>
  <c r="I133" i="21" s="1"/>
  <c r="F133" i="21"/>
  <c r="D133" i="21"/>
  <c r="B133" i="21"/>
  <c r="L132" i="21"/>
  <c r="J132" i="21"/>
  <c r="H132" i="21"/>
  <c r="F132" i="21"/>
  <c r="D132" i="21"/>
  <c r="B132" i="21"/>
  <c r="L131" i="21"/>
  <c r="J131" i="21"/>
  <c r="H131" i="21"/>
  <c r="F131" i="21"/>
  <c r="D131" i="21"/>
  <c r="B131" i="21"/>
  <c r="C146" i="21" s="1"/>
  <c r="L130" i="21"/>
  <c r="M146" i="21" s="1"/>
  <c r="J130" i="21"/>
  <c r="H130" i="21"/>
  <c r="F130" i="21"/>
  <c r="D130" i="21"/>
  <c r="B130" i="21"/>
  <c r="L118" i="21"/>
  <c r="J118" i="21"/>
  <c r="H118" i="21"/>
  <c r="F118" i="21"/>
  <c r="D118" i="21"/>
  <c r="B118" i="21"/>
  <c r="L116" i="21"/>
  <c r="J116" i="21"/>
  <c r="H116" i="21"/>
  <c r="F116" i="21"/>
  <c r="D116" i="21"/>
  <c r="B116" i="21"/>
  <c r="L115" i="21"/>
  <c r="J115" i="21"/>
  <c r="H115" i="21"/>
  <c r="F115" i="21"/>
  <c r="D115" i="21"/>
  <c r="B115" i="21"/>
  <c r="L113" i="21"/>
  <c r="J113" i="21"/>
  <c r="H113" i="21"/>
  <c r="F113" i="21"/>
  <c r="D113" i="21"/>
  <c r="B113" i="21"/>
  <c r="L112" i="21"/>
  <c r="J112" i="21"/>
  <c r="H112" i="21"/>
  <c r="F112" i="21"/>
  <c r="G112" i="21" s="1"/>
  <c r="D112" i="21"/>
  <c r="B112" i="21"/>
  <c r="L111" i="21"/>
  <c r="J111" i="21"/>
  <c r="H111" i="21"/>
  <c r="F111" i="21"/>
  <c r="D111" i="21"/>
  <c r="B111" i="21"/>
  <c r="L110" i="21"/>
  <c r="J110" i="21"/>
  <c r="H110" i="21"/>
  <c r="F110" i="21"/>
  <c r="D110" i="21"/>
  <c r="B110" i="21"/>
  <c r="L105" i="21"/>
  <c r="J105" i="21"/>
  <c r="H105" i="21"/>
  <c r="F105" i="21"/>
  <c r="D105" i="21"/>
  <c r="B105" i="21"/>
  <c r="L103" i="21"/>
  <c r="J103" i="21"/>
  <c r="H103" i="21"/>
  <c r="F103" i="21"/>
  <c r="D103" i="21"/>
  <c r="B103" i="21"/>
  <c r="L102" i="21"/>
  <c r="J102" i="21"/>
  <c r="H102" i="21"/>
  <c r="F102" i="21"/>
  <c r="D102" i="21"/>
  <c r="E115" i="21" s="1"/>
  <c r="B102" i="21"/>
  <c r="L101" i="21"/>
  <c r="J101" i="21"/>
  <c r="H101" i="21"/>
  <c r="F101" i="21"/>
  <c r="D101" i="21"/>
  <c r="B101" i="21"/>
  <c r="L100" i="21"/>
  <c r="J100" i="21"/>
  <c r="H100" i="21"/>
  <c r="I116" i="21" s="1"/>
  <c r="F100" i="21"/>
  <c r="D100" i="21"/>
  <c r="B100" i="21"/>
  <c r="F88" i="21"/>
  <c r="G88" i="21" s="1"/>
  <c r="F86" i="21"/>
  <c r="D86" i="21"/>
  <c r="E86" i="21" s="1"/>
  <c r="F85" i="21"/>
  <c r="D85" i="21"/>
  <c r="B85" i="21"/>
  <c r="B83" i="21"/>
  <c r="F82" i="21"/>
  <c r="G82" i="21" s="1"/>
  <c r="F81" i="21"/>
  <c r="F80" i="21"/>
  <c r="D80" i="21"/>
  <c r="B80" i="21"/>
  <c r="F75" i="21"/>
  <c r="D75" i="21"/>
  <c r="B75" i="21"/>
  <c r="F73" i="21"/>
  <c r="G73" i="21" s="1"/>
  <c r="F72" i="21"/>
  <c r="F71" i="21"/>
  <c r="D71" i="21"/>
  <c r="E71" i="21" s="1"/>
  <c r="B71" i="21"/>
  <c r="F70" i="21"/>
  <c r="G85" i="21" s="1"/>
  <c r="D70" i="21"/>
  <c r="B70" i="21"/>
  <c r="J58" i="21"/>
  <c r="H58" i="21"/>
  <c r="F58" i="21"/>
  <c r="D58" i="21"/>
  <c r="B58" i="21"/>
  <c r="J56" i="21"/>
  <c r="H56" i="21"/>
  <c r="F56" i="21"/>
  <c r="D56" i="21"/>
  <c r="B56" i="21"/>
  <c r="J55" i="21"/>
  <c r="H55" i="21"/>
  <c r="F55" i="21"/>
  <c r="D55" i="21"/>
  <c r="B55" i="21"/>
  <c r="C55" i="21" s="1"/>
  <c r="H53" i="21"/>
  <c r="F53" i="21"/>
  <c r="D53" i="21"/>
  <c r="B53" i="21"/>
  <c r="J52" i="21"/>
  <c r="H52" i="21"/>
  <c r="F52" i="21"/>
  <c r="D52" i="21"/>
  <c r="E52" i="21" s="1"/>
  <c r="B52" i="21"/>
  <c r="H51" i="21"/>
  <c r="F51" i="21"/>
  <c r="D51" i="21"/>
  <c r="B51" i="21"/>
  <c r="C51" i="21" s="1"/>
  <c r="J50" i="21"/>
  <c r="K50" i="21" s="1"/>
  <c r="H50" i="21"/>
  <c r="F50" i="21"/>
  <c r="D50" i="21"/>
  <c r="B50" i="21"/>
  <c r="C50" i="21" s="1"/>
  <c r="H45" i="21"/>
  <c r="F45" i="21"/>
  <c r="D45" i="21"/>
  <c r="B45" i="21"/>
  <c r="J43" i="21"/>
  <c r="H43" i="21"/>
  <c r="F43" i="21"/>
  <c r="D43" i="21"/>
  <c r="B43" i="21"/>
  <c r="J42" i="21"/>
  <c r="H42" i="21"/>
  <c r="I42" i="21" s="1"/>
  <c r="F42" i="21"/>
  <c r="G55" i="21" s="1"/>
  <c r="D42" i="21"/>
  <c r="B42" i="21"/>
  <c r="J41" i="21"/>
  <c r="H41" i="21"/>
  <c r="F41" i="21"/>
  <c r="D41" i="21"/>
  <c r="B41" i="21"/>
  <c r="H40" i="21"/>
  <c r="F40" i="21"/>
  <c r="D40" i="21"/>
  <c r="B40" i="21"/>
  <c r="N28" i="21"/>
  <c r="L28" i="21"/>
  <c r="J28" i="21"/>
  <c r="H28" i="21"/>
  <c r="F28" i="21"/>
  <c r="D28" i="21"/>
  <c r="E28" i="21" s="1"/>
  <c r="B28" i="21"/>
  <c r="N26" i="21"/>
  <c r="L26" i="21"/>
  <c r="J26" i="21"/>
  <c r="H26" i="21"/>
  <c r="F26" i="21"/>
  <c r="D26" i="21"/>
  <c r="B26" i="21"/>
  <c r="N25" i="21"/>
  <c r="L25" i="21"/>
  <c r="J25" i="21"/>
  <c r="H25" i="21"/>
  <c r="F25" i="21"/>
  <c r="D25" i="21"/>
  <c r="B25" i="21"/>
  <c r="N23" i="21"/>
  <c r="L23" i="21"/>
  <c r="J23" i="21"/>
  <c r="H23" i="21"/>
  <c r="F23" i="21"/>
  <c r="D23" i="21"/>
  <c r="B23" i="21"/>
  <c r="N22" i="21"/>
  <c r="L22" i="21"/>
  <c r="J22" i="21"/>
  <c r="H22" i="21"/>
  <c r="F22" i="21"/>
  <c r="D22" i="21"/>
  <c r="E22" i="21" s="1"/>
  <c r="B22" i="21"/>
  <c r="N21" i="21"/>
  <c r="L21" i="21"/>
  <c r="J21" i="21"/>
  <c r="H21" i="21"/>
  <c r="F21" i="21"/>
  <c r="D21" i="21"/>
  <c r="B21" i="21"/>
  <c r="N20" i="21"/>
  <c r="L20" i="21"/>
  <c r="J20" i="21"/>
  <c r="H20" i="21"/>
  <c r="F20" i="21"/>
  <c r="D20" i="21"/>
  <c r="B20" i="21"/>
  <c r="N15" i="21"/>
  <c r="L15" i="21"/>
  <c r="J15" i="21"/>
  <c r="H15" i="21"/>
  <c r="F15" i="21"/>
  <c r="D15" i="21"/>
  <c r="B15" i="21"/>
  <c r="N13" i="21"/>
  <c r="L13" i="21"/>
  <c r="J13" i="21"/>
  <c r="K13" i="21" s="1"/>
  <c r="H13" i="21"/>
  <c r="F13" i="21"/>
  <c r="D13" i="21"/>
  <c r="B13" i="21"/>
  <c r="N12" i="21"/>
  <c r="L12" i="21"/>
  <c r="J12" i="21"/>
  <c r="H12" i="21"/>
  <c r="I12" i="21" s="1"/>
  <c r="F12" i="21"/>
  <c r="D12" i="21"/>
  <c r="B12" i="21"/>
  <c r="N11" i="21"/>
  <c r="L11" i="21"/>
  <c r="J11" i="21"/>
  <c r="H11" i="21"/>
  <c r="F11" i="21"/>
  <c r="D11" i="21"/>
  <c r="B11" i="21"/>
  <c r="N10" i="21"/>
  <c r="L10" i="21"/>
  <c r="J10" i="21"/>
  <c r="H10" i="21"/>
  <c r="F10" i="21"/>
  <c r="D10" i="21"/>
  <c r="B10" i="21"/>
  <c r="L568" i="20"/>
  <c r="M568" i="20" s="1"/>
  <c r="J568" i="20"/>
  <c r="K568" i="20" s="1"/>
  <c r="D568" i="20"/>
  <c r="B568" i="20"/>
  <c r="C568" i="20" s="1"/>
  <c r="N566" i="20"/>
  <c r="J566" i="20"/>
  <c r="K566" i="20" s="1"/>
  <c r="H566" i="20"/>
  <c r="I566" i="20" s="1"/>
  <c r="B566" i="20"/>
  <c r="C566" i="20" s="1"/>
  <c r="N565" i="20"/>
  <c r="L565" i="20"/>
  <c r="H565" i="20"/>
  <c r="I565" i="20" s="1"/>
  <c r="F565" i="20"/>
  <c r="G565" i="20" s="1"/>
  <c r="N563" i="20"/>
  <c r="O563" i="20" s="1"/>
  <c r="L563" i="20"/>
  <c r="M563" i="20" s="1"/>
  <c r="J563" i="20"/>
  <c r="K563" i="20" s="1"/>
  <c r="F563" i="20"/>
  <c r="G563" i="20" s="1"/>
  <c r="D563" i="20"/>
  <c r="E563" i="20" s="1"/>
  <c r="L562" i="20"/>
  <c r="J562" i="20"/>
  <c r="K562" i="20" s="1"/>
  <c r="H562" i="20"/>
  <c r="I562" i="20" s="1"/>
  <c r="D562" i="20"/>
  <c r="E562" i="20" s="1"/>
  <c r="B562" i="20"/>
  <c r="C562" i="20" s="1"/>
  <c r="J561" i="20"/>
  <c r="K561" i="20" s="1"/>
  <c r="H561" i="20"/>
  <c r="I561" i="20" s="1"/>
  <c r="F561" i="20"/>
  <c r="G561" i="20" s="1"/>
  <c r="B561" i="20"/>
  <c r="C561" i="20" s="1"/>
  <c r="N560" i="20"/>
  <c r="H560" i="20"/>
  <c r="F560" i="20"/>
  <c r="G560" i="20" s="1"/>
  <c r="D560" i="20"/>
  <c r="E560" i="20" s="1"/>
  <c r="N555" i="20"/>
  <c r="L555" i="20"/>
  <c r="M555" i="20" s="1"/>
  <c r="F555" i="20"/>
  <c r="G555" i="20" s="1"/>
  <c r="D555" i="20"/>
  <c r="E555" i="20" s="1"/>
  <c r="B555" i="20"/>
  <c r="C555" i="20" s="1"/>
  <c r="L553" i="20"/>
  <c r="M553" i="20" s="1"/>
  <c r="J553" i="20"/>
  <c r="K553" i="20" s="1"/>
  <c r="D553" i="20"/>
  <c r="E553" i="20" s="1"/>
  <c r="B553" i="20"/>
  <c r="C553" i="20" s="1"/>
  <c r="N552" i="20"/>
  <c r="O552" i="20" s="1"/>
  <c r="J552" i="20"/>
  <c r="K552" i="20" s="1"/>
  <c r="H552" i="20"/>
  <c r="I552" i="20" s="1"/>
  <c r="B552" i="20"/>
  <c r="C552" i="20" s="1"/>
  <c r="N551" i="20"/>
  <c r="O551" i="20" s="1"/>
  <c r="L551" i="20"/>
  <c r="M551" i="20" s="1"/>
  <c r="H551" i="20"/>
  <c r="I551" i="20" s="1"/>
  <c r="F551" i="20"/>
  <c r="G551" i="20" s="1"/>
  <c r="N550" i="20"/>
  <c r="L550" i="20"/>
  <c r="J550" i="20"/>
  <c r="K550" i="20" s="1"/>
  <c r="F550" i="20"/>
  <c r="G550" i="20" s="1"/>
  <c r="D550" i="20"/>
  <c r="E550" i="20" s="1"/>
  <c r="L538" i="20"/>
  <c r="M538" i="20" s="1"/>
  <c r="J538" i="20"/>
  <c r="K538" i="20" s="1"/>
  <c r="H538" i="20"/>
  <c r="I538" i="20" s="1"/>
  <c r="D538" i="20"/>
  <c r="B538" i="20"/>
  <c r="C538" i="20" s="1"/>
  <c r="J536" i="20"/>
  <c r="K536" i="20" s="1"/>
  <c r="H536" i="20"/>
  <c r="I536" i="20" s="1"/>
  <c r="F536" i="20"/>
  <c r="G536" i="20" s="1"/>
  <c r="B536" i="20"/>
  <c r="C536" i="20" s="1"/>
  <c r="N535" i="20"/>
  <c r="H535" i="20"/>
  <c r="I535" i="20" s="1"/>
  <c r="F535" i="20"/>
  <c r="G535" i="20" s="1"/>
  <c r="D535" i="20"/>
  <c r="E535" i="20" s="1"/>
  <c r="N533" i="20"/>
  <c r="O533" i="20" s="1"/>
  <c r="L533" i="20"/>
  <c r="M533" i="20" s="1"/>
  <c r="F533" i="20"/>
  <c r="G533" i="20" s="1"/>
  <c r="D533" i="20"/>
  <c r="E533" i="20" s="1"/>
  <c r="B533" i="20"/>
  <c r="C533" i="20" s="1"/>
  <c r="L532" i="20"/>
  <c r="J532" i="20"/>
  <c r="K532" i="20" s="1"/>
  <c r="D532" i="20"/>
  <c r="E532" i="20" s="1"/>
  <c r="B532" i="20"/>
  <c r="C532" i="20" s="1"/>
  <c r="N531" i="20"/>
  <c r="O531" i="20" s="1"/>
  <c r="J531" i="20"/>
  <c r="H531" i="20"/>
  <c r="B531" i="20"/>
  <c r="N530" i="20"/>
  <c r="L530" i="20"/>
  <c r="M530" i="20" s="1"/>
  <c r="H530" i="20"/>
  <c r="F530" i="20"/>
  <c r="N525" i="20"/>
  <c r="L525" i="20"/>
  <c r="J525" i="20"/>
  <c r="K525" i="20" s="1"/>
  <c r="F525" i="20"/>
  <c r="G525" i="20" s="1"/>
  <c r="D525" i="20"/>
  <c r="E525" i="20" s="1"/>
  <c r="L523" i="20"/>
  <c r="M523" i="20" s="1"/>
  <c r="J523" i="20"/>
  <c r="H523" i="20"/>
  <c r="I523" i="20" s="1"/>
  <c r="D523" i="20"/>
  <c r="E523" i="20" s="1"/>
  <c r="B523" i="20"/>
  <c r="C523" i="20" s="1"/>
  <c r="J522" i="20"/>
  <c r="K522" i="20" s="1"/>
  <c r="H522" i="20"/>
  <c r="F522" i="20"/>
  <c r="G522" i="20" s="1"/>
  <c r="B522" i="20"/>
  <c r="N521" i="20"/>
  <c r="O521" i="20" s="1"/>
  <c r="H521" i="20"/>
  <c r="I521" i="20" s="1"/>
  <c r="F521" i="20"/>
  <c r="D521" i="20"/>
  <c r="E521" i="20" s="1"/>
  <c r="N520" i="20"/>
  <c r="L520" i="20"/>
  <c r="F520" i="20"/>
  <c r="G520" i="20" s="1"/>
  <c r="D520" i="20"/>
  <c r="E520" i="20" s="1"/>
  <c r="B520" i="20"/>
  <c r="C520" i="20" s="1"/>
  <c r="L508" i="20"/>
  <c r="M508" i="20" s="1"/>
  <c r="J508" i="20"/>
  <c r="K508" i="20" s="1"/>
  <c r="F508" i="20"/>
  <c r="G508" i="20" s="1"/>
  <c r="D508" i="20"/>
  <c r="E508" i="20" s="1"/>
  <c r="N506" i="20"/>
  <c r="J506" i="20"/>
  <c r="K506" i="20" s="1"/>
  <c r="H506" i="20"/>
  <c r="I506" i="20" s="1"/>
  <c r="D506" i="20"/>
  <c r="E506" i="20" s="1"/>
  <c r="B506" i="20"/>
  <c r="C506" i="20" s="1"/>
  <c r="L505" i="20"/>
  <c r="H505" i="20"/>
  <c r="I505" i="20" s="1"/>
  <c r="F505" i="20"/>
  <c r="G505" i="20" s="1"/>
  <c r="B505" i="20"/>
  <c r="C505" i="20" s="1"/>
  <c r="N503" i="20"/>
  <c r="O503" i="20" s="1"/>
  <c r="J503" i="20"/>
  <c r="K503" i="20" s="1"/>
  <c r="F503" i="20"/>
  <c r="G503" i="20" s="1"/>
  <c r="D503" i="20"/>
  <c r="E503" i="20" s="1"/>
  <c r="N502" i="20"/>
  <c r="L502" i="20"/>
  <c r="H502" i="20"/>
  <c r="I502" i="20" s="1"/>
  <c r="D502" i="20"/>
  <c r="B502" i="20"/>
  <c r="C502" i="20" s="1"/>
  <c r="L501" i="20"/>
  <c r="M501" i="20" s="1"/>
  <c r="J501" i="20"/>
  <c r="F501" i="20"/>
  <c r="G501" i="20" s="1"/>
  <c r="B501" i="20"/>
  <c r="N500" i="20"/>
  <c r="J500" i="20"/>
  <c r="K500" i="20" s="1"/>
  <c r="H500" i="20"/>
  <c r="D500" i="20"/>
  <c r="N495" i="20"/>
  <c r="L495" i="20"/>
  <c r="H495" i="20"/>
  <c r="I495" i="20" s="1"/>
  <c r="F495" i="20"/>
  <c r="G495" i="20" s="1"/>
  <c r="B495" i="20"/>
  <c r="C495" i="20" s="1"/>
  <c r="L493" i="20"/>
  <c r="J493" i="20"/>
  <c r="K493" i="20" s="1"/>
  <c r="F493" i="20"/>
  <c r="G493" i="20" s="1"/>
  <c r="D493" i="20"/>
  <c r="E493" i="20" s="1"/>
  <c r="N492" i="20"/>
  <c r="O492" i="20" s="1"/>
  <c r="J492" i="20"/>
  <c r="K492" i="20" s="1"/>
  <c r="H492" i="20"/>
  <c r="I492" i="20" s="1"/>
  <c r="D492" i="20"/>
  <c r="B492" i="20"/>
  <c r="C492" i="20" s="1"/>
  <c r="L491" i="20"/>
  <c r="M491" i="20" s="1"/>
  <c r="H491" i="20"/>
  <c r="F491" i="20"/>
  <c r="G491" i="20" s="1"/>
  <c r="B491" i="20"/>
  <c r="N490" i="20"/>
  <c r="J490" i="20"/>
  <c r="K490" i="20" s="1"/>
  <c r="F490" i="20"/>
  <c r="G490" i="20" s="1"/>
  <c r="D490" i="20"/>
  <c r="E490" i="20" s="1"/>
  <c r="N477" i="20"/>
  <c r="L477" i="20"/>
  <c r="J477" i="20"/>
  <c r="H477" i="20"/>
  <c r="F477" i="20"/>
  <c r="D477" i="20"/>
  <c r="B477" i="20"/>
  <c r="N448" i="20"/>
  <c r="L448" i="20"/>
  <c r="M448" i="20" s="1"/>
  <c r="J448" i="20"/>
  <c r="H448" i="20"/>
  <c r="F448" i="20"/>
  <c r="D448" i="20"/>
  <c r="B448" i="20"/>
  <c r="N446" i="20"/>
  <c r="L446" i="20"/>
  <c r="M446" i="20" s="1"/>
  <c r="J446" i="20"/>
  <c r="K446" i="20" s="1"/>
  <c r="H446" i="20"/>
  <c r="F446" i="20"/>
  <c r="D446" i="20"/>
  <c r="B446" i="20"/>
  <c r="N445" i="20"/>
  <c r="L445" i="20"/>
  <c r="J445" i="20"/>
  <c r="H445" i="20"/>
  <c r="F445" i="20"/>
  <c r="D445" i="20"/>
  <c r="B445" i="20"/>
  <c r="C445" i="20" s="1"/>
  <c r="N443" i="20"/>
  <c r="L443" i="20"/>
  <c r="J443" i="20"/>
  <c r="H443" i="20"/>
  <c r="F443" i="20"/>
  <c r="D443" i="20"/>
  <c r="B443" i="20"/>
  <c r="N442" i="20"/>
  <c r="L442" i="20"/>
  <c r="J442" i="20"/>
  <c r="H442" i="20"/>
  <c r="F442" i="20"/>
  <c r="D442" i="20"/>
  <c r="E442" i="20" s="1"/>
  <c r="B442" i="20"/>
  <c r="N441" i="20"/>
  <c r="L441" i="20"/>
  <c r="M441" i="20" s="1"/>
  <c r="J441" i="20"/>
  <c r="H441" i="20"/>
  <c r="F441" i="20"/>
  <c r="D441" i="20"/>
  <c r="B441" i="20"/>
  <c r="N440" i="20"/>
  <c r="L440" i="20"/>
  <c r="M440" i="20" s="1"/>
  <c r="J440" i="20"/>
  <c r="K440" i="20" s="1"/>
  <c r="H440" i="20"/>
  <c r="F440" i="20"/>
  <c r="D440" i="20"/>
  <c r="B440" i="20"/>
  <c r="N435" i="20"/>
  <c r="O435" i="20" s="1"/>
  <c r="L435" i="20"/>
  <c r="M435" i="20" s="1"/>
  <c r="J435" i="20"/>
  <c r="K435" i="20" s="1"/>
  <c r="H435" i="20"/>
  <c r="I435" i="20" s="1"/>
  <c r="F435" i="20"/>
  <c r="G435" i="20" s="1"/>
  <c r="D435" i="20"/>
  <c r="E435" i="20" s="1"/>
  <c r="B435" i="20"/>
  <c r="C435" i="20" s="1"/>
  <c r="N433" i="20"/>
  <c r="L433" i="20"/>
  <c r="J433" i="20"/>
  <c r="K433" i="20" s="1"/>
  <c r="H433" i="20"/>
  <c r="I433" i="20" s="1"/>
  <c r="F433" i="20"/>
  <c r="G433" i="20" s="1"/>
  <c r="D433" i="20"/>
  <c r="B433" i="20"/>
  <c r="C433" i="20" s="1"/>
  <c r="N432" i="20"/>
  <c r="O432" i="20" s="1"/>
  <c r="L432" i="20"/>
  <c r="M432" i="20" s="1"/>
  <c r="J432" i="20"/>
  <c r="K432" i="20" s="1"/>
  <c r="H432" i="20"/>
  <c r="I432" i="20" s="1"/>
  <c r="F432" i="20"/>
  <c r="D432" i="20"/>
  <c r="B432" i="20"/>
  <c r="C432" i="20" s="1"/>
  <c r="N431" i="20"/>
  <c r="L431" i="20"/>
  <c r="J431" i="20"/>
  <c r="H431" i="20"/>
  <c r="F431" i="20"/>
  <c r="D431" i="20"/>
  <c r="B431" i="20"/>
  <c r="N430" i="20"/>
  <c r="L430" i="20"/>
  <c r="J430" i="20"/>
  <c r="K430" i="20" s="1"/>
  <c r="H430" i="20"/>
  <c r="F430" i="20"/>
  <c r="G430" i="20" s="1"/>
  <c r="D430" i="20"/>
  <c r="E430" i="20" s="1"/>
  <c r="B430" i="20"/>
  <c r="C430" i="20" s="1"/>
  <c r="N418" i="20"/>
  <c r="L418" i="20"/>
  <c r="M418" i="20" s="1"/>
  <c r="J418" i="20"/>
  <c r="H418" i="20"/>
  <c r="F418" i="20"/>
  <c r="D418" i="20"/>
  <c r="B418" i="20"/>
  <c r="N416" i="20"/>
  <c r="L416" i="20"/>
  <c r="J416" i="20"/>
  <c r="K416" i="20" s="1"/>
  <c r="H416" i="20"/>
  <c r="F416" i="20"/>
  <c r="D416" i="20"/>
  <c r="B416" i="20"/>
  <c r="N415" i="20"/>
  <c r="L415" i="20"/>
  <c r="M415" i="20" s="1"/>
  <c r="J415" i="20"/>
  <c r="H415" i="20"/>
  <c r="F415" i="20"/>
  <c r="D415" i="20"/>
  <c r="B415" i="20"/>
  <c r="N413" i="20"/>
  <c r="L413" i="20"/>
  <c r="J413" i="20"/>
  <c r="H413" i="20"/>
  <c r="I413" i="20" s="1"/>
  <c r="F413" i="20"/>
  <c r="G413" i="20" s="1"/>
  <c r="D413" i="20"/>
  <c r="E413" i="20" s="1"/>
  <c r="B413" i="20"/>
  <c r="C413" i="20" s="1"/>
  <c r="N412" i="20"/>
  <c r="L412" i="20"/>
  <c r="J412" i="20"/>
  <c r="H412" i="20"/>
  <c r="F412" i="20"/>
  <c r="D412" i="20"/>
  <c r="B412" i="20"/>
  <c r="N411" i="20"/>
  <c r="L411" i="20"/>
  <c r="M411" i="20" s="1"/>
  <c r="J411" i="20"/>
  <c r="H411" i="20"/>
  <c r="F411" i="20"/>
  <c r="D411" i="20"/>
  <c r="B411" i="20"/>
  <c r="N410" i="20"/>
  <c r="L410" i="20"/>
  <c r="M410" i="20" s="1"/>
  <c r="J410" i="20"/>
  <c r="K410" i="20" s="1"/>
  <c r="H410" i="20"/>
  <c r="F410" i="20"/>
  <c r="D410" i="20"/>
  <c r="B410" i="20"/>
  <c r="N405" i="20"/>
  <c r="L405" i="20"/>
  <c r="M405" i="20" s="1"/>
  <c r="J405" i="20"/>
  <c r="H405" i="20"/>
  <c r="F405" i="20"/>
  <c r="D405" i="20"/>
  <c r="B405" i="20"/>
  <c r="N403" i="20"/>
  <c r="L403" i="20"/>
  <c r="J403" i="20"/>
  <c r="K403" i="20" s="1"/>
  <c r="H403" i="20"/>
  <c r="I403" i="20" s="1"/>
  <c r="F403" i="20"/>
  <c r="G403" i="20" s="1"/>
  <c r="D403" i="20"/>
  <c r="E403" i="20" s="1"/>
  <c r="B403" i="20"/>
  <c r="C403" i="20" s="1"/>
  <c r="N402" i="20"/>
  <c r="L402" i="20"/>
  <c r="J402" i="20"/>
  <c r="K402" i="20" s="1"/>
  <c r="H402" i="20"/>
  <c r="I402" i="20" s="1"/>
  <c r="F402" i="20"/>
  <c r="G402" i="20" s="1"/>
  <c r="D402" i="20"/>
  <c r="B402" i="20"/>
  <c r="C402" i="20" s="1"/>
  <c r="N401" i="20"/>
  <c r="L401" i="20"/>
  <c r="M401" i="20" s="1"/>
  <c r="J401" i="20"/>
  <c r="K401" i="20" s="1"/>
  <c r="H401" i="20"/>
  <c r="F401" i="20"/>
  <c r="D401" i="20"/>
  <c r="B401" i="20"/>
  <c r="N400" i="20"/>
  <c r="L400" i="20"/>
  <c r="J400" i="20"/>
  <c r="K400" i="20" s="1"/>
  <c r="H400" i="20"/>
  <c r="I400" i="20" s="1"/>
  <c r="F400" i="20"/>
  <c r="D400" i="20"/>
  <c r="E400" i="20" s="1"/>
  <c r="B400" i="20"/>
  <c r="C400" i="20" s="1"/>
  <c r="N386" i="20"/>
  <c r="L386" i="20"/>
  <c r="J386" i="20"/>
  <c r="K386" i="20" s="1"/>
  <c r="H386" i="20"/>
  <c r="F386" i="20"/>
  <c r="D386" i="20"/>
  <c r="B386" i="20"/>
  <c r="N385" i="20"/>
  <c r="L385" i="20"/>
  <c r="J385" i="20"/>
  <c r="H385" i="20"/>
  <c r="F385" i="20"/>
  <c r="D385" i="20"/>
  <c r="B385" i="20"/>
  <c r="N383" i="20"/>
  <c r="L383" i="20"/>
  <c r="M383" i="20" s="1"/>
  <c r="J383" i="20"/>
  <c r="H383" i="20"/>
  <c r="I383" i="20" s="1"/>
  <c r="F383" i="20"/>
  <c r="G383" i="20" s="1"/>
  <c r="D383" i="20"/>
  <c r="E383" i="20" s="1"/>
  <c r="B383" i="20"/>
  <c r="N382" i="20"/>
  <c r="L382" i="20"/>
  <c r="J382" i="20"/>
  <c r="K382" i="20" s="1"/>
  <c r="H382" i="20"/>
  <c r="F382" i="20"/>
  <c r="D382" i="20"/>
  <c r="B382" i="20"/>
  <c r="N381" i="20"/>
  <c r="L381" i="20"/>
  <c r="J381" i="20"/>
  <c r="H381" i="20"/>
  <c r="F381" i="20"/>
  <c r="D381" i="20"/>
  <c r="B381" i="20"/>
  <c r="C381" i="20" s="1"/>
  <c r="N380" i="20"/>
  <c r="L380" i="20"/>
  <c r="M380" i="20" s="1"/>
  <c r="J380" i="20"/>
  <c r="K380" i="20" s="1"/>
  <c r="H380" i="20"/>
  <c r="F380" i="20"/>
  <c r="G380" i="20" s="1"/>
  <c r="D380" i="20"/>
  <c r="B380" i="20"/>
  <c r="N375" i="20"/>
  <c r="L375" i="20"/>
  <c r="M375" i="20" s="1"/>
  <c r="J375" i="20"/>
  <c r="H375" i="20"/>
  <c r="F375" i="20"/>
  <c r="D375" i="20"/>
  <c r="B375" i="20"/>
  <c r="N373" i="20"/>
  <c r="L373" i="20"/>
  <c r="J373" i="20"/>
  <c r="K373" i="20" s="1"/>
  <c r="H373" i="20"/>
  <c r="F373" i="20"/>
  <c r="G373" i="20" s="1"/>
  <c r="D373" i="20"/>
  <c r="E373" i="20" s="1"/>
  <c r="B373" i="20"/>
  <c r="C373" i="20" s="1"/>
  <c r="N372" i="20"/>
  <c r="L372" i="20"/>
  <c r="J372" i="20"/>
  <c r="K372" i="20" s="1"/>
  <c r="H372" i="20"/>
  <c r="I372" i="20" s="1"/>
  <c r="F372" i="20"/>
  <c r="D372" i="20"/>
  <c r="E372" i="20" s="1"/>
  <c r="B372" i="20"/>
  <c r="C372" i="20" s="1"/>
  <c r="N371" i="20"/>
  <c r="L371" i="20"/>
  <c r="J371" i="20"/>
  <c r="H371" i="20"/>
  <c r="F371" i="20"/>
  <c r="D371" i="20"/>
  <c r="B371" i="20"/>
  <c r="N370" i="20"/>
  <c r="L370" i="20"/>
  <c r="J370" i="20"/>
  <c r="K370" i="20" s="1"/>
  <c r="H370" i="20"/>
  <c r="F370" i="20"/>
  <c r="D370" i="20"/>
  <c r="B370" i="20"/>
  <c r="C370" i="20" s="1"/>
  <c r="N358" i="20"/>
  <c r="L358" i="20"/>
  <c r="M358" i="20" s="1"/>
  <c r="J358" i="20"/>
  <c r="K358" i="20" s="1"/>
  <c r="H358" i="20"/>
  <c r="F358" i="20"/>
  <c r="D358" i="20"/>
  <c r="B358" i="20"/>
  <c r="N356" i="20"/>
  <c r="L356" i="20"/>
  <c r="J356" i="20"/>
  <c r="K356" i="20" s="1"/>
  <c r="H356" i="20"/>
  <c r="F356" i="20"/>
  <c r="D356" i="20"/>
  <c r="B356" i="20"/>
  <c r="N355" i="20"/>
  <c r="O355" i="20" s="1"/>
  <c r="L355" i="20"/>
  <c r="M355" i="20" s="1"/>
  <c r="J355" i="20"/>
  <c r="K355" i="20" s="1"/>
  <c r="H355" i="20"/>
  <c r="I355" i="20" s="1"/>
  <c r="F355" i="20"/>
  <c r="G355" i="20" s="1"/>
  <c r="D355" i="20"/>
  <c r="E355" i="20" s="1"/>
  <c r="B355" i="20"/>
  <c r="C355" i="20" s="1"/>
  <c r="N353" i="20"/>
  <c r="O353" i="20" s="1"/>
  <c r="L353" i="20"/>
  <c r="M353" i="20" s="1"/>
  <c r="J353" i="20"/>
  <c r="K353" i="20" s="1"/>
  <c r="H353" i="20"/>
  <c r="I353" i="20" s="1"/>
  <c r="F353" i="20"/>
  <c r="G353" i="20" s="1"/>
  <c r="D353" i="20"/>
  <c r="E353" i="20" s="1"/>
  <c r="B353" i="20"/>
  <c r="C353" i="20" s="1"/>
  <c r="N352" i="20"/>
  <c r="L352" i="20"/>
  <c r="J352" i="20"/>
  <c r="K352" i="20" s="1"/>
  <c r="H352" i="20"/>
  <c r="I352" i="20" s="1"/>
  <c r="F352" i="20"/>
  <c r="D352" i="20"/>
  <c r="E352" i="20" s="1"/>
  <c r="B352" i="20"/>
  <c r="C352" i="20" s="1"/>
  <c r="N351" i="20"/>
  <c r="O351" i="20" s="1"/>
  <c r="L351" i="20"/>
  <c r="M351" i="20" s="1"/>
  <c r="J351" i="20"/>
  <c r="K351" i="20" s="1"/>
  <c r="H351" i="20"/>
  <c r="I351" i="20" s="1"/>
  <c r="F351" i="20"/>
  <c r="G351" i="20" s="1"/>
  <c r="D351" i="20"/>
  <c r="E351" i="20" s="1"/>
  <c r="B351" i="20"/>
  <c r="C351" i="20" s="1"/>
  <c r="N350" i="20"/>
  <c r="O350" i="20" s="1"/>
  <c r="L350" i="20"/>
  <c r="J350" i="20"/>
  <c r="K350" i="20" s="1"/>
  <c r="H350" i="20"/>
  <c r="I350" i="20" s="1"/>
  <c r="F350" i="20"/>
  <c r="G350" i="20" s="1"/>
  <c r="D350" i="20"/>
  <c r="E350" i="20" s="1"/>
  <c r="B350" i="20"/>
  <c r="C350" i="20" s="1"/>
  <c r="N345" i="20"/>
  <c r="L345" i="20"/>
  <c r="M345" i="20" s="1"/>
  <c r="J345" i="20"/>
  <c r="H345" i="20"/>
  <c r="F345" i="20"/>
  <c r="D345" i="20"/>
  <c r="B345" i="20"/>
  <c r="N343" i="20"/>
  <c r="L343" i="20"/>
  <c r="J343" i="20"/>
  <c r="K343" i="20" s="1"/>
  <c r="H343" i="20"/>
  <c r="F343" i="20"/>
  <c r="G343" i="20" s="1"/>
  <c r="D343" i="20"/>
  <c r="E343" i="20" s="1"/>
  <c r="B343" i="20"/>
  <c r="N342" i="20"/>
  <c r="O342" i="20" s="1"/>
  <c r="L342" i="20"/>
  <c r="M342" i="20" s="1"/>
  <c r="J342" i="20"/>
  <c r="K342" i="20" s="1"/>
  <c r="H342" i="20"/>
  <c r="I342" i="20" s="1"/>
  <c r="F342" i="20"/>
  <c r="G342" i="20" s="1"/>
  <c r="D342" i="20"/>
  <c r="E342" i="20" s="1"/>
  <c r="B342" i="20"/>
  <c r="C342" i="20" s="1"/>
  <c r="N341" i="20"/>
  <c r="L341" i="20"/>
  <c r="M341" i="20" s="1"/>
  <c r="J341" i="20"/>
  <c r="K341" i="20" s="1"/>
  <c r="H341" i="20"/>
  <c r="F341" i="20"/>
  <c r="G341" i="20" s="1"/>
  <c r="D341" i="20"/>
  <c r="E341" i="20" s="1"/>
  <c r="B341" i="20"/>
  <c r="C341" i="20" s="1"/>
  <c r="N340" i="20"/>
  <c r="O340" i="20" s="1"/>
  <c r="L340" i="20"/>
  <c r="M340" i="20" s="1"/>
  <c r="J340" i="20"/>
  <c r="K340" i="20" s="1"/>
  <c r="H340" i="20"/>
  <c r="F340" i="20"/>
  <c r="D340" i="20"/>
  <c r="B340" i="20"/>
  <c r="C340" i="20" s="1"/>
  <c r="N328" i="20"/>
  <c r="L328" i="20"/>
  <c r="M328" i="20" s="1"/>
  <c r="J328" i="20"/>
  <c r="H328" i="20"/>
  <c r="F328" i="20"/>
  <c r="B328" i="20"/>
  <c r="N326" i="20"/>
  <c r="L326" i="20"/>
  <c r="J326" i="20"/>
  <c r="K326" i="20" s="1"/>
  <c r="H326" i="20"/>
  <c r="F326" i="20"/>
  <c r="D326" i="20"/>
  <c r="N325" i="20"/>
  <c r="L325" i="20"/>
  <c r="J325" i="20"/>
  <c r="H325" i="20"/>
  <c r="F325" i="20"/>
  <c r="D325" i="20"/>
  <c r="B325" i="20"/>
  <c r="L323" i="20"/>
  <c r="J323" i="20"/>
  <c r="H323" i="20"/>
  <c r="F323" i="20"/>
  <c r="D323" i="20"/>
  <c r="B323" i="20"/>
  <c r="N322" i="20"/>
  <c r="J322" i="20"/>
  <c r="K322" i="20" s="1"/>
  <c r="H322" i="20"/>
  <c r="F322" i="20"/>
  <c r="G322" i="20" s="1"/>
  <c r="D322" i="20"/>
  <c r="E322" i="20" s="1"/>
  <c r="B322" i="20"/>
  <c r="N321" i="20"/>
  <c r="L321" i="20"/>
  <c r="M321" i="20" s="1"/>
  <c r="H321" i="20"/>
  <c r="F321" i="20"/>
  <c r="G321" i="20" s="1"/>
  <c r="D321" i="20"/>
  <c r="E321" i="20" s="1"/>
  <c r="B321" i="20"/>
  <c r="N320" i="20"/>
  <c r="L320" i="20"/>
  <c r="M320" i="20" s="1"/>
  <c r="J320" i="20"/>
  <c r="F320" i="20"/>
  <c r="D320" i="20"/>
  <c r="B320" i="20"/>
  <c r="C320" i="20" s="1"/>
  <c r="N315" i="20"/>
  <c r="L315" i="20"/>
  <c r="J315" i="20"/>
  <c r="H315" i="20"/>
  <c r="D315" i="20"/>
  <c r="B315" i="20"/>
  <c r="N313" i="20"/>
  <c r="L313" i="20"/>
  <c r="J313" i="20"/>
  <c r="K313" i="20" s="1"/>
  <c r="H313" i="20"/>
  <c r="I313" i="20" s="1"/>
  <c r="F313" i="20"/>
  <c r="G313" i="20" s="1"/>
  <c r="B313" i="20"/>
  <c r="C313" i="20" s="1"/>
  <c r="N312" i="20"/>
  <c r="L312" i="20"/>
  <c r="J312" i="20"/>
  <c r="K312" i="20" s="1"/>
  <c r="H312" i="20"/>
  <c r="I312" i="20" s="1"/>
  <c r="F312" i="20"/>
  <c r="G312" i="20" s="1"/>
  <c r="D312" i="20"/>
  <c r="E312" i="20" s="1"/>
  <c r="N311" i="20"/>
  <c r="L311" i="20"/>
  <c r="J311" i="20"/>
  <c r="H311" i="20"/>
  <c r="F311" i="20"/>
  <c r="D311" i="20"/>
  <c r="B311" i="20"/>
  <c r="L310" i="20"/>
  <c r="J310" i="20"/>
  <c r="K310" i="20" s="1"/>
  <c r="H310" i="20"/>
  <c r="F310" i="20"/>
  <c r="D310" i="20"/>
  <c r="E310" i="20" s="1"/>
  <c r="B310" i="20"/>
  <c r="C310" i="20" s="1"/>
  <c r="L298" i="20"/>
  <c r="J298" i="20"/>
  <c r="H298" i="20"/>
  <c r="F298" i="20"/>
  <c r="D298" i="20"/>
  <c r="B298" i="20"/>
  <c r="L296" i="20"/>
  <c r="J296" i="20"/>
  <c r="K296" i="20" s="1"/>
  <c r="H296" i="20"/>
  <c r="I296" i="20" s="1"/>
  <c r="F296" i="20"/>
  <c r="D296" i="20"/>
  <c r="B296" i="20"/>
  <c r="L295" i="20"/>
  <c r="J295" i="20"/>
  <c r="H295" i="20"/>
  <c r="F295" i="20"/>
  <c r="D295" i="20"/>
  <c r="B295" i="20"/>
  <c r="C295" i="20" s="1"/>
  <c r="L293" i="20"/>
  <c r="J293" i="20"/>
  <c r="H293" i="20"/>
  <c r="F293" i="20"/>
  <c r="D293" i="20"/>
  <c r="B293" i="20"/>
  <c r="L292" i="20"/>
  <c r="J292" i="20"/>
  <c r="H292" i="20"/>
  <c r="F292" i="20"/>
  <c r="D292" i="20"/>
  <c r="B292" i="20"/>
  <c r="L291" i="20"/>
  <c r="J291" i="20"/>
  <c r="H291" i="20"/>
  <c r="F291" i="20"/>
  <c r="D291" i="20"/>
  <c r="B291" i="20"/>
  <c r="L290" i="20"/>
  <c r="M290" i="20" s="1"/>
  <c r="J290" i="20"/>
  <c r="K290" i="20" s="1"/>
  <c r="H290" i="20"/>
  <c r="I290" i="20" s="1"/>
  <c r="F290" i="20"/>
  <c r="G290" i="20" s="1"/>
  <c r="D290" i="20"/>
  <c r="E290" i="20" s="1"/>
  <c r="B290" i="20"/>
  <c r="L285" i="20"/>
  <c r="J285" i="20"/>
  <c r="H285" i="20"/>
  <c r="F285" i="20"/>
  <c r="D285" i="20"/>
  <c r="B285" i="20"/>
  <c r="L283" i="20"/>
  <c r="J283" i="20"/>
  <c r="H283" i="20"/>
  <c r="F283" i="20"/>
  <c r="D283" i="20"/>
  <c r="B283" i="20"/>
  <c r="L282" i="20"/>
  <c r="J282" i="20"/>
  <c r="K282" i="20" s="1"/>
  <c r="H282" i="20"/>
  <c r="F282" i="20"/>
  <c r="G282" i="20" s="1"/>
  <c r="D282" i="20"/>
  <c r="E282" i="20" s="1"/>
  <c r="B282" i="20"/>
  <c r="C282" i="20" s="1"/>
  <c r="L281" i="20"/>
  <c r="J281" i="20"/>
  <c r="H281" i="20"/>
  <c r="F281" i="20"/>
  <c r="D281" i="20"/>
  <c r="B281" i="20"/>
  <c r="L280" i="20"/>
  <c r="J280" i="20"/>
  <c r="H280" i="20"/>
  <c r="I280" i="20" s="1"/>
  <c r="F280" i="20"/>
  <c r="D280" i="20"/>
  <c r="B280" i="20"/>
  <c r="L268" i="20"/>
  <c r="J268" i="20"/>
  <c r="H268" i="20"/>
  <c r="F268" i="20"/>
  <c r="D268" i="20"/>
  <c r="B268" i="20"/>
  <c r="L266" i="20"/>
  <c r="J266" i="20"/>
  <c r="H266" i="20"/>
  <c r="F266" i="20"/>
  <c r="D266" i="20"/>
  <c r="B266" i="20"/>
  <c r="L265" i="20"/>
  <c r="J265" i="20"/>
  <c r="H265" i="20"/>
  <c r="F265" i="20"/>
  <c r="D265" i="20"/>
  <c r="B265" i="20"/>
  <c r="L263" i="20"/>
  <c r="J263" i="20"/>
  <c r="H263" i="20"/>
  <c r="F263" i="20"/>
  <c r="D263" i="20"/>
  <c r="B263" i="20"/>
  <c r="L262" i="20"/>
  <c r="J262" i="20"/>
  <c r="K262" i="20" s="1"/>
  <c r="H262" i="20"/>
  <c r="F262" i="20"/>
  <c r="D262" i="20"/>
  <c r="B262" i="20"/>
  <c r="L261" i="20"/>
  <c r="J261" i="20"/>
  <c r="H261" i="20"/>
  <c r="F261" i="20"/>
  <c r="D261" i="20"/>
  <c r="B261" i="20"/>
  <c r="L260" i="20"/>
  <c r="J260" i="20"/>
  <c r="K260" i="20" s="1"/>
  <c r="H260" i="20"/>
  <c r="F260" i="20"/>
  <c r="D260" i="20"/>
  <c r="B260" i="20"/>
  <c r="L255" i="20"/>
  <c r="J255" i="20"/>
  <c r="H255" i="20"/>
  <c r="F255" i="20"/>
  <c r="D255" i="20"/>
  <c r="B255" i="20"/>
  <c r="L253" i="20"/>
  <c r="M253" i="20" s="1"/>
  <c r="J253" i="20"/>
  <c r="K253" i="20" s="1"/>
  <c r="H253" i="20"/>
  <c r="I253" i="20" s="1"/>
  <c r="F253" i="20"/>
  <c r="G253" i="20" s="1"/>
  <c r="D253" i="20"/>
  <c r="E253" i="20" s="1"/>
  <c r="B253" i="20"/>
  <c r="L252" i="20"/>
  <c r="M252" i="20" s="1"/>
  <c r="J252" i="20"/>
  <c r="K252" i="20" s="1"/>
  <c r="H252" i="20"/>
  <c r="F252" i="20"/>
  <c r="G252" i="20" s="1"/>
  <c r="D252" i="20"/>
  <c r="B252" i="20"/>
  <c r="C252" i="20" s="1"/>
  <c r="L251" i="20"/>
  <c r="J251" i="20"/>
  <c r="H251" i="20"/>
  <c r="F251" i="20"/>
  <c r="D251" i="20"/>
  <c r="B251" i="20"/>
  <c r="L250" i="20"/>
  <c r="J250" i="20"/>
  <c r="H250" i="20"/>
  <c r="F250" i="20"/>
  <c r="D250" i="20"/>
  <c r="B250" i="20"/>
  <c r="L238" i="20"/>
  <c r="M238" i="20" s="1"/>
  <c r="J238" i="20"/>
  <c r="K238" i="20" s="1"/>
  <c r="H238" i="20"/>
  <c r="I238" i="20" s="1"/>
  <c r="F238" i="20"/>
  <c r="G238" i="20" s="1"/>
  <c r="D238" i="20"/>
  <c r="E238" i="20" s="1"/>
  <c r="B238" i="20"/>
  <c r="C238" i="20" s="1"/>
  <c r="L236" i="20"/>
  <c r="J236" i="20"/>
  <c r="H236" i="20"/>
  <c r="F236" i="20"/>
  <c r="D236" i="20"/>
  <c r="B236" i="20"/>
  <c r="L235" i="20"/>
  <c r="M235" i="20" s="1"/>
  <c r="J235" i="20"/>
  <c r="H235" i="20"/>
  <c r="F235" i="20"/>
  <c r="G235" i="20" s="1"/>
  <c r="D235" i="20"/>
  <c r="B235" i="20"/>
  <c r="L233" i="20"/>
  <c r="J233" i="20"/>
  <c r="H233" i="20"/>
  <c r="F233" i="20"/>
  <c r="D233" i="20"/>
  <c r="B233" i="20"/>
  <c r="L232" i="20"/>
  <c r="J232" i="20"/>
  <c r="H232" i="20"/>
  <c r="F232" i="20"/>
  <c r="D232" i="20"/>
  <c r="B232" i="20"/>
  <c r="L231" i="20"/>
  <c r="J231" i="20"/>
  <c r="H231" i="20"/>
  <c r="F231" i="20"/>
  <c r="D231" i="20"/>
  <c r="B231" i="20"/>
  <c r="L230" i="20"/>
  <c r="J230" i="20"/>
  <c r="H230" i="20"/>
  <c r="F230" i="20"/>
  <c r="D230" i="20"/>
  <c r="B230" i="20"/>
  <c r="L225" i="20"/>
  <c r="J225" i="20"/>
  <c r="H225" i="20"/>
  <c r="F225" i="20"/>
  <c r="D225" i="20"/>
  <c r="B225" i="20"/>
  <c r="L223" i="20"/>
  <c r="J223" i="20"/>
  <c r="K223" i="20" s="1"/>
  <c r="H223" i="20"/>
  <c r="F223" i="20"/>
  <c r="D223" i="20"/>
  <c r="B223" i="20"/>
  <c r="L222" i="20"/>
  <c r="M222" i="20" s="1"/>
  <c r="J222" i="20"/>
  <c r="K222" i="20" s="1"/>
  <c r="H222" i="20"/>
  <c r="I222" i="20" s="1"/>
  <c r="F222" i="20"/>
  <c r="G222" i="20" s="1"/>
  <c r="D222" i="20"/>
  <c r="B222" i="20"/>
  <c r="C222" i="20" s="1"/>
  <c r="L221" i="20"/>
  <c r="J221" i="20"/>
  <c r="H221" i="20"/>
  <c r="F221" i="20"/>
  <c r="D221" i="20"/>
  <c r="B221" i="20"/>
  <c r="L220" i="20"/>
  <c r="J220" i="20"/>
  <c r="H220" i="20"/>
  <c r="F220" i="20"/>
  <c r="D220" i="20"/>
  <c r="B220" i="20"/>
  <c r="L208" i="20"/>
  <c r="J208" i="20"/>
  <c r="H208" i="20"/>
  <c r="F208" i="20"/>
  <c r="D208" i="20"/>
  <c r="B208" i="20"/>
  <c r="L206" i="20"/>
  <c r="J206" i="20"/>
  <c r="H206" i="20"/>
  <c r="F206" i="20"/>
  <c r="D206" i="20"/>
  <c r="B206" i="20"/>
  <c r="L205" i="20"/>
  <c r="J205" i="20"/>
  <c r="H205" i="20"/>
  <c r="F205" i="20"/>
  <c r="D205" i="20"/>
  <c r="B205" i="20"/>
  <c r="L203" i="20"/>
  <c r="J203" i="20"/>
  <c r="H203" i="20"/>
  <c r="F203" i="20"/>
  <c r="D203" i="20"/>
  <c r="B203" i="20"/>
  <c r="L202" i="20"/>
  <c r="J202" i="20"/>
  <c r="H202" i="20"/>
  <c r="F202" i="20"/>
  <c r="D202" i="20"/>
  <c r="B202" i="20"/>
  <c r="L201" i="20"/>
  <c r="J201" i="20"/>
  <c r="H201" i="20"/>
  <c r="F201" i="20"/>
  <c r="D201" i="20"/>
  <c r="B201" i="20"/>
  <c r="L200" i="20"/>
  <c r="J200" i="20"/>
  <c r="H200" i="20"/>
  <c r="F200" i="20"/>
  <c r="D200" i="20"/>
  <c r="B200" i="20"/>
  <c r="L195" i="20"/>
  <c r="J195" i="20"/>
  <c r="H195" i="20"/>
  <c r="F195" i="20"/>
  <c r="D195" i="20"/>
  <c r="B195" i="20"/>
  <c r="L193" i="20"/>
  <c r="J193" i="20"/>
  <c r="H193" i="20"/>
  <c r="F193" i="20"/>
  <c r="D193" i="20"/>
  <c r="B193" i="20"/>
  <c r="L192" i="20"/>
  <c r="J192" i="20"/>
  <c r="H192" i="20"/>
  <c r="F192" i="20"/>
  <c r="D192" i="20"/>
  <c r="B192" i="20"/>
  <c r="L191" i="20"/>
  <c r="J191" i="20"/>
  <c r="H191" i="20"/>
  <c r="F191" i="20"/>
  <c r="D191" i="20"/>
  <c r="B191" i="20"/>
  <c r="L190" i="20"/>
  <c r="J190" i="20"/>
  <c r="H190" i="20"/>
  <c r="F190" i="20"/>
  <c r="D190" i="20"/>
  <c r="B190" i="20"/>
  <c r="L178" i="20"/>
  <c r="M178" i="20" s="1"/>
  <c r="J178" i="20"/>
  <c r="K178" i="20" s="1"/>
  <c r="H178" i="20"/>
  <c r="I178" i="20" s="1"/>
  <c r="F178" i="20"/>
  <c r="G178" i="20" s="1"/>
  <c r="D178" i="20"/>
  <c r="B178" i="20"/>
  <c r="C178" i="20" s="1"/>
  <c r="L176" i="20"/>
  <c r="J176" i="20"/>
  <c r="H176" i="20"/>
  <c r="F176" i="20"/>
  <c r="D176" i="20"/>
  <c r="B176" i="20"/>
  <c r="L175" i="20"/>
  <c r="J175" i="20"/>
  <c r="H175" i="20"/>
  <c r="F175" i="20"/>
  <c r="D175" i="20"/>
  <c r="B175" i="20"/>
  <c r="L173" i="20"/>
  <c r="J173" i="20"/>
  <c r="H173" i="20"/>
  <c r="F173" i="20"/>
  <c r="D173" i="20"/>
  <c r="B173" i="20"/>
  <c r="L172" i="20"/>
  <c r="J172" i="20"/>
  <c r="H172" i="20"/>
  <c r="F172" i="20"/>
  <c r="D172" i="20"/>
  <c r="B172" i="20"/>
  <c r="C172" i="20" s="1"/>
  <c r="L171" i="20"/>
  <c r="J171" i="20"/>
  <c r="H171" i="20"/>
  <c r="F171" i="20"/>
  <c r="D171" i="20"/>
  <c r="B171" i="20"/>
  <c r="L170" i="20"/>
  <c r="J170" i="20"/>
  <c r="H170" i="20"/>
  <c r="F170" i="20"/>
  <c r="D170" i="20"/>
  <c r="B170" i="20"/>
  <c r="L165" i="20"/>
  <c r="J165" i="20"/>
  <c r="H165" i="20"/>
  <c r="F165" i="20"/>
  <c r="D165" i="20"/>
  <c r="B165" i="20"/>
  <c r="L163" i="20"/>
  <c r="M163" i="20" s="1"/>
  <c r="J163" i="20"/>
  <c r="K163" i="20" s="1"/>
  <c r="H163" i="20"/>
  <c r="I163" i="20" s="1"/>
  <c r="F163" i="20"/>
  <c r="G163" i="20" s="1"/>
  <c r="D163" i="20"/>
  <c r="E163" i="20" s="1"/>
  <c r="B163" i="20"/>
  <c r="C163" i="20" s="1"/>
  <c r="L162" i="20"/>
  <c r="J162" i="20"/>
  <c r="K162" i="20" s="1"/>
  <c r="H162" i="20"/>
  <c r="I162" i="20" s="1"/>
  <c r="F162" i="20"/>
  <c r="G162" i="20" s="1"/>
  <c r="D162" i="20"/>
  <c r="E162" i="20" s="1"/>
  <c r="B162" i="20"/>
  <c r="C162" i="20" s="1"/>
  <c r="L161" i="20"/>
  <c r="J161" i="20"/>
  <c r="K161" i="20" s="1"/>
  <c r="H161" i="20"/>
  <c r="F161" i="20"/>
  <c r="D161" i="20"/>
  <c r="B161" i="20"/>
  <c r="L160" i="20"/>
  <c r="J160" i="20"/>
  <c r="H160" i="20"/>
  <c r="F160" i="20"/>
  <c r="D160" i="20"/>
  <c r="B160" i="20"/>
  <c r="L148" i="20"/>
  <c r="J148" i="20"/>
  <c r="H148" i="20"/>
  <c r="F148" i="20"/>
  <c r="D148" i="20"/>
  <c r="B148" i="20"/>
  <c r="L146" i="20"/>
  <c r="J146" i="20"/>
  <c r="H146" i="20"/>
  <c r="F146" i="20"/>
  <c r="D146" i="20"/>
  <c r="B146" i="20"/>
  <c r="L145" i="20"/>
  <c r="J145" i="20"/>
  <c r="H145" i="20"/>
  <c r="F145" i="20"/>
  <c r="D145" i="20"/>
  <c r="B145" i="20"/>
  <c r="L143" i="20"/>
  <c r="J143" i="20"/>
  <c r="H143" i="20"/>
  <c r="F143" i="20"/>
  <c r="D143" i="20"/>
  <c r="B143" i="20"/>
  <c r="L142" i="20"/>
  <c r="J142" i="20"/>
  <c r="H142" i="20"/>
  <c r="F142" i="20"/>
  <c r="D142" i="20"/>
  <c r="B142" i="20"/>
  <c r="L141" i="20"/>
  <c r="J141" i="20"/>
  <c r="H141" i="20"/>
  <c r="F141" i="20"/>
  <c r="D141" i="20"/>
  <c r="B141" i="20"/>
  <c r="L140" i="20"/>
  <c r="J140" i="20"/>
  <c r="H140" i="20"/>
  <c r="F140" i="20"/>
  <c r="D140" i="20"/>
  <c r="B140" i="20"/>
  <c r="L135" i="20"/>
  <c r="J135" i="20"/>
  <c r="H135" i="20"/>
  <c r="F135" i="20"/>
  <c r="D135" i="20"/>
  <c r="B135" i="20"/>
  <c r="L133" i="20"/>
  <c r="J133" i="20"/>
  <c r="H133" i="20"/>
  <c r="F133" i="20"/>
  <c r="D133" i="20"/>
  <c r="B133" i="20"/>
  <c r="L132" i="20"/>
  <c r="J132" i="20"/>
  <c r="K132" i="20" s="1"/>
  <c r="H132" i="20"/>
  <c r="F132" i="20"/>
  <c r="D132" i="20"/>
  <c r="B132" i="20"/>
  <c r="L131" i="20"/>
  <c r="J131" i="20"/>
  <c r="H131" i="20"/>
  <c r="F131" i="20"/>
  <c r="D131" i="20"/>
  <c r="B131" i="20"/>
  <c r="L130" i="20"/>
  <c r="J130" i="20"/>
  <c r="H130" i="20"/>
  <c r="F130" i="20"/>
  <c r="D130" i="20"/>
  <c r="B130" i="20"/>
  <c r="L118" i="20"/>
  <c r="J118" i="20"/>
  <c r="H118" i="20"/>
  <c r="F118" i="20"/>
  <c r="D118" i="20"/>
  <c r="B118" i="20"/>
  <c r="L116" i="20"/>
  <c r="J116" i="20"/>
  <c r="H116" i="20"/>
  <c r="F116" i="20"/>
  <c r="D116" i="20"/>
  <c r="B116" i="20"/>
  <c r="L115" i="20"/>
  <c r="J115" i="20"/>
  <c r="H115" i="20"/>
  <c r="F115" i="20"/>
  <c r="D115" i="20"/>
  <c r="B115" i="20"/>
  <c r="L113" i="20"/>
  <c r="J113" i="20"/>
  <c r="H113" i="20"/>
  <c r="F113" i="20"/>
  <c r="D113" i="20"/>
  <c r="B113" i="20"/>
  <c r="L112" i="20"/>
  <c r="J112" i="20"/>
  <c r="H112" i="20"/>
  <c r="F112" i="20"/>
  <c r="D112" i="20"/>
  <c r="B112" i="20"/>
  <c r="L111" i="20"/>
  <c r="J111" i="20"/>
  <c r="H111" i="20"/>
  <c r="F111" i="20"/>
  <c r="D111" i="20"/>
  <c r="B111" i="20"/>
  <c r="L110" i="20"/>
  <c r="J110" i="20"/>
  <c r="H110" i="20"/>
  <c r="F110" i="20"/>
  <c r="D110" i="20"/>
  <c r="B110" i="20"/>
  <c r="L105" i="20"/>
  <c r="J105" i="20"/>
  <c r="H105" i="20"/>
  <c r="F105" i="20"/>
  <c r="D105" i="20"/>
  <c r="B105" i="20"/>
  <c r="L103" i="20"/>
  <c r="J103" i="20"/>
  <c r="H103" i="20"/>
  <c r="F103" i="20"/>
  <c r="D103" i="20"/>
  <c r="B103" i="20"/>
  <c r="L102" i="20"/>
  <c r="J102" i="20"/>
  <c r="H102" i="20"/>
  <c r="F102" i="20"/>
  <c r="D102" i="20"/>
  <c r="B102" i="20"/>
  <c r="L101" i="20"/>
  <c r="J101" i="20"/>
  <c r="H101" i="20"/>
  <c r="F101" i="20"/>
  <c r="D101" i="20"/>
  <c r="B101" i="20"/>
  <c r="L100" i="20"/>
  <c r="J100" i="20"/>
  <c r="H100" i="20"/>
  <c r="F100" i="20"/>
  <c r="D100" i="20"/>
  <c r="B100" i="20"/>
  <c r="S88" i="20"/>
  <c r="S87" i="20"/>
  <c r="S86" i="20"/>
  <c r="Q86" i="20" s="1"/>
  <c r="S85" i="20"/>
  <c r="F88" i="20"/>
  <c r="D88" i="20"/>
  <c r="E88" i="20" s="1"/>
  <c r="S82" i="20"/>
  <c r="F86" i="20"/>
  <c r="D86" i="20"/>
  <c r="B86" i="20"/>
  <c r="S81" i="20"/>
  <c r="D85" i="20"/>
  <c r="B85" i="20"/>
  <c r="F83" i="20"/>
  <c r="G83" i="20" s="1"/>
  <c r="D83" i="20"/>
  <c r="E83" i="20" s="1"/>
  <c r="B83" i="20"/>
  <c r="S77" i="20"/>
  <c r="F81" i="20"/>
  <c r="B81" i="20"/>
  <c r="S76" i="20"/>
  <c r="F80" i="20"/>
  <c r="D80" i="20"/>
  <c r="E80" i="20" s="1"/>
  <c r="B80" i="20"/>
  <c r="C80" i="20" s="1"/>
  <c r="F75" i="20"/>
  <c r="D75" i="20"/>
  <c r="E75" i="20" s="1"/>
  <c r="B75" i="20"/>
  <c r="F73" i="20"/>
  <c r="S72" i="20"/>
  <c r="F72" i="20"/>
  <c r="G72" i="20" s="1"/>
  <c r="D72" i="20"/>
  <c r="E72" i="20" s="1"/>
  <c r="B72" i="20"/>
  <c r="S71" i="20"/>
  <c r="D71" i="20"/>
  <c r="E71" i="20" s="1"/>
  <c r="B71" i="20"/>
  <c r="F70" i="20"/>
  <c r="D70" i="20"/>
  <c r="B70" i="20"/>
  <c r="S68" i="20"/>
  <c r="Q68" i="20"/>
  <c r="S58" i="20"/>
  <c r="Q58" i="20"/>
  <c r="S57" i="20"/>
  <c r="Q57" i="20" s="1"/>
  <c r="S56" i="20"/>
  <c r="Q56" i="20" s="1"/>
  <c r="S55" i="20"/>
  <c r="S53" i="20"/>
  <c r="J58" i="20"/>
  <c r="Q53" i="20" s="1"/>
  <c r="H58" i="20"/>
  <c r="F58" i="20"/>
  <c r="D58" i="20"/>
  <c r="E58" i="20" s="1"/>
  <c r="B58" i="20"/>
  <c r="J56" i="20"/>
  <c r="H56" i="20"/>
  <c r="F56" i="20"/>
  <c r="D56" i="20"/>
  <c r="B56" i="20"/>
  <c r="J55" i="20"/>
  <c r="H55" i="20"/>
  <c r="I55" i="20" s="1"/>
  <c r="F55" i="20"/>
  <c r="D55" i="20"/>
  <c r="B55" i="20"/>
  <c r="C55" i="20" s="1"/>
  <c r="H53" i="20"/>
  <c r="F53" i="20"/>
  <c r="D53" i="20"/>
  <c r="B53" i="20"/>
  <c r="C53" i="20" s="1"/>
  <c r="S48" i="20"/>
  <c r="J52" i="20"/>
  <c r="H52" i="20"/>
  <c r="F52" i="20"/>
  <c r="D52" i="20"/>
  <c r="B52" i="20"/>
  <c r="J51" i="20"/>
  <c r="H51" i="20"/>
  <c r="F51" i="20"/>
  <c r="D51" i="20"/>
  <c r="E51" i="20" s="1"/>
  <c r="B51" i="20"/>
  <c r="C51" i="20" s="1"/>
  <c r="J50" i="20"/>
  <c r="K50" i="20" s="1"/>
  <c r="H50" i="20"/>
  <c r="I50" i="20" s="1"/>
  <c r="F50" i="20"/>
  <c r="D50" i="20"/>
  <c r="B50" i="20"/>
  <c r="C50" i="20" s="1"/>
  <c r="H45" i="20"/>
  <c r="F45" i="20"/>
  <c r="D45" i="20"/>
  <c r="B45" i="20"/>
  <c r="S43" i="20"/>
  <c r="J43" i="20"/>
  <c r="Q43" i="20" s="1"/>
  <c r="H43" i="20"/>
  <c r="F43" i="20"/>
  <c r="D43" i="20"/>
  <c r="B43" i="20"/>
  <c r="J42" i="20"/>
  <c r="H42" i="20"/>
  <c r="I42" i="20" s="1"/>
  <c r="F42" i="20"/>
  <c r="D42" i="20"/>
  <c r="E42" i="20" s="1"/>
  <c r="B42" i="20"/>
  <c r="C42" i="20" s="1"/>
  <c r="J41" i="20"/>
  <c r="H41" i="20"/>
  <c r="F41" i="20"/>
  <c r="D41" i="20"/>
  <c r="B41" i="20"/>
  <c r="C41" i="20" s="1"/>
  <c r="H40" i="20"/>
  <c r="F40" i="20"/>
  <c r="D40" i="20"/>
  <c r="B40" i="20"/>
  <c r="C40" i="20" s="1"/>
  <c r="S38" i="20"/>
  <c r="Q38" i="20"/>
  <c r="S28" i="20"/>
  <c r="S27" i="20"/>
  <c r="S26" i="20"/>
  <c r="S25" i="20"/>
  <c r="S23" i="20"/>
  <c r="S22" i="20"/>
  <c r="S21" i="20"/>
  <c r="S20" i="20"/>
  <c r="S18" i="20"/>
  <c r="N22" i="20"/>
  <c r="L22" i="20"/>
  <c r="J22" i="20"/>
  <c r="H22" i="20"/>
  <c r="F22" i="20"/>
  <c r="D22" i="20"/>
  <c r="E22" i="20" s="1"/>
  <c r="B22" i="20"/>
  <c r="S17" i="20"/>
  <c r="N21" i="20"/>
  <c r="L21" i="20"/>
  <c r="J21" i="20"/>
  <c r="H21" i="20"/>
  <c r="F21" i="20"/>
  <c r="D21" i="20"/>
  <c r="B21" i="20"/>
  <c r="S16" i="20"/>
  <c r="N20" i="20"/>
  <c r="L20" i="20"/>
  <c r="M20" i="20" s="1"/>
  <c r="J20" i="20"/>
  <c r="H20" i="20"/>
  <c r="F20" i="20"/>
  <c r="D20" i="20"/>
  <c r="B20" i="20"/>
  <c r="S15" i="20"/>
  <c r="N15" i="20"/>
  <c r="L15" i="20"/>
  <c r="J15" i="20"/>
  <c r="H15" i="20"/>
  <c r="F15" i="20"/>
  <c r="D15" i="20"/>
  <c r="B15" i="20"/>
  <c r="S13" i="20"/>
  <c r="N13" i="20"/>
  <c r="L13" i="20"/>
  <c r="J13" i="20"/>
  <c r="K13" i="20" s="1"/>
  <c r="H13" i="20"/>
  <c r="F13" i="20"/>
  <c r="D13" i="20"/>
  <c r="E13" i="20" s="1"/>
  <c r="B13" i="20"/>
  <c r="S12" i="20"/>
  <c r="N12" i="20"/>
  <c r="L12" i="20"/>
  <c r="M12" i="20" s="1"/>
  <c r="J12" i="20"/>
  <c r="K12" i="20" s="1"/>
  <c r="H12" i="20"/>
  <c r="I12" i="20" s="1"/>
  <c r="F12" i="20"/>
  <c r="D12" i="20"/>
  <c r="B12" i="20"/>
  <c r="S11" i="20"/>
  <c r="N11" i="20"/>
  <c r="L11" i="20"/>
  <c r="J11" i="20"/>
  <c r="H11" i="20"/>
  <c r="F11" i="20"/>
  <c r="D11" i="20"/>
  <c r="B11" i="20"/>
  <c r="S10" i="20"/>
  <c r="N10" i="20"/>
  <c r="L10" i="20"/>
  <c r="J10" i="20"/>
  <c r="H10" i="20"/>
  <c r="F10" i="20"/>
  <c r="D10" i="20"/>
  <c r="B10" i="20"/>
  <c r="S8" i="20"/>
  <c r="Q8" i="20" s="1"/>
  <c r="B12" i="18"/>
  <c r="B11" i="18"/>
  <c r="B10" i="18"/>
  <c r="B9" i="18"/>
  <c r="B8" i="18"/>
  <c r="N125" i="23"/>
  <c r="I128" i="23"/>
  <c r="G128" i="23"/>
  <c r="Q128" i="23"/>
  <c r="P128" i="23"/>
  <c r="O128" i="23"/>
  <c r="N128" i="23"/>
  <c r="M128" i="23"/>
  <c r="J128" i="23"/>
  <c r="H128" i="23"/>
  <c r="E128" i="23"/>
  <c r="O127" i="23"/>
  <c r="M127" i="23"/>
  <c r="J127" i="23"/>
  <c r="H127" i="23"/>
  <c r="E127" i="23"/>
  <c r="Q127" i="23"/>
  <c r="I127" i="23"/>
  <c r="G127" i="23"/>
  <c r="M126" i="23"/>
  <c r="I126" i="23"/>
  <c r="G126" i="23"/>
  <c r="E126" i="23"/>
  <c r="Q126" i="23"/>
  <c r="P126" i="23"/>
  <c r="O126" i="23"/>
  <c r="N126" i="23"/>
  <c r="J126" i="23"/>
  <c r="H126" i="23"/>
  <c r="J125" i="23"/>
  <c r="H125" i="23"/>
  <c r="Q125" i="23"/>
  <c r="O125" i="23"/>
  <c r="M125" i="23"/>
  <c r="I125" i="23"/>
  <c r="G125" i="23"/>
  <c r="E125" i="23"/>
  <c r="M124" i="23"/>
  <c r="J124" i="23"/>
  <c r="I124" i="23"/>
  <c r="E124" i="23"/>
  <c r="Q124" i="23"/>
  <c r="P124" i="23"/>
  <c r="O124" i="23"/>
  <c r="N124" i="23"/>
  <c r="H124" i="23"/>
  <c r="G124" i="23"/>
  <c r="J123" i="23"/>
  <c r="I123" i="23"/>
  <c r="H123" i="23"/>
  <c r="Q123" i="23"/>
  <c r="P123" i="23"/>
  <c r="O123" i="23"/>
  <c r="N123" i="23"/>
  <c r="M123" i="23"/>
  <c r="G123" i="23"/>
  <c r="F123" i="23"/>
  <c r="E123" i="23"/>
  <c r="O122" i="23"/>
  <c r="M122" i="23"/>
  <c r="I122" i="23"/>
  <c r="H122" i="23"/>
  <c r="E122" i="23"/>
  <c r="Q122" i="23"/>
  <c r="N122" i="23"/>
  <c r="J122" i="23"/>
  <c r="G122" i="23"/>
  <c r="G112" i="23"/>
  <c r="F111" i="23"/>
  <c r="E110" i="23"/>
  <c r="Q114" i="23"/>
  <c r="P114" i="23"/>
  <c r="O114" i="23"/>
  <c r="N114" i="23"/>
  <c r="L114" i="23"/>
  <c r="J114" i="23"/>
  <c r="I114" i="23"/>
  <c r="F114" i="23"/>
  <c r="E114" i="23"/>
  <c r="D114" i="23"/>
  <c r="M113" i="23"/>
  <c r="L113" i="23"/>
  <c r="J113" i="23"/>
  <c r="G113" i="23"/>
  <c r="E113" i="23"/>
  <c r="Q113" i="23"/>
  <c r="P113" i="23"/>
  <c r="N113" i="23"/>
  <c r="I113" i="23"/>
  <c r="D113" i="23"/>
  <c r="L112" i="23"/>
  <c r="I112" i="23"/>
  <c r="Q112" i="23"/>
  <c r="P112" i="23"/>
  <c r="M112" i="23"/>
  <c r="J112" i="23"/>
  <c r="E112" i="23"/>
  <c r="D112" i="23"/>
  <c r="M111" i="23"/>
  <c r="L111" i="23"/>
  <c r="J111" i="23"/>
  <c r="E111" i="23"/>
  <c r="Q111" i="23"/>
  <c r="P111" i="23"/>
  <c r="I111" i="23"/>
  <c r="D111" i="23"/>
  <c r="N110" i="23"/>
  <c r="L110" i="23"/>
  <c r="I110" i="23"/>
  <c r="G110" i="23"/>
  <c r="D110" i="23"/>
  <c r="Q110" i="23"/>
  <c r="P110" i="23"/>
  <c r="J110" i="23"/>
  <c r="F110" i="23"/>
  <c r="Q109" i="23"/>
  <c r="P109" i="23"/>
  <c r="M109" i="23"/>
  <c r="L109" i="23"/>
  <c r="J109" i="23"/>
  <c r="I109" i="23"/>
  <c r="G109" i="23"/>
  <c r="E109" i="23"/>
  <c r="D109" i="23"/>
  <c r="J108" i="23"/>
  <c r="H108" i="23"/>
  <c r="Q108" i="23"/>
  <c r="P108" i="23"/>
  <c r="O108" i="23"/>
  <c r="N108" i="23"/>
  <c r="L108" i="23"/>
  <c r="I108" i="23"/>
  <c r="G108" i="23"/>
  <c r="F108" i="23"/>
  <c r="D108" i="23"/>
  <c r="H105" i="23"/>
  <c r="G104" i="23"/>
  <c r="Q107" i="23"/>
  <c r="P107" i="23"/>
  <c r="O107" i="23"/>
  <c r="N107" i="23"/>
  <c r="M107" i="23"/>
  <c r="K107" i="23"/>
  <c r="J107" i="23"/>
  <c r="G107" i="23"/>
  <c r="F107" i="23"/>
  <c r="E107" i="23"/>
  <c r="C107" i="23"/>
  <c r="O106" i="23"/>
  <c r="M106" i="23"/>
  <c r="K106" i="23"/>
  <c r="H106" i="23"/>
  <c r="F106" i="23"/>
  <c r="E106" i="23"/>
  <c r="C106" i="23"/>
  <c r="Q106" i="23"/>
  <c r="N106" i="23"/>
  <c r="L106" i="23"/>
  <c r="J106" i="23"/>
  <c r="N105" i="23"/>
  <c r="L105" i="23"/>
  <c r="J105" i="23"/>
  <c r="G105" i="23"/>
  <c r="Q105" i="23"/>
  <c r="M105" i="23"/>
  <c r="K105" i="23"/>
  <c r="F105" i="23"/>
  <c r="E105" i="23"/>
  <c r="D105" i="23"/>
  <c r="C105" i="23"/>
  <c r="P104" i="23"/>
  <c r="M104" i="23"/>
  <c r="L104" i="23"/>
  <c r="I104" i="23"/>
  <c r="F104" i="23"/>
  <c r="E104" i="23"/>
  <c r="D104" i="23"/>
  <c r="Q104" i="23"/>
  <c r="K104" i="23"/>
  <c r="J104" i="23"/>
  <c r="H104" i="23"/>
  <c r="C104" i="23"/>
  <c r="O103" i="23"/>
  <c r="M103" i="23"/>
  <c r="L103" i="23"/>
  <c r="H103" i="23"/>
  <c r="E103" i="23"/>
  <c r="D103" i="23"/>
  <c r="C103" i="23"/>
  <c r="Q103" i="23"/>
  <c r="K103" i="23"/>
  <c r="J103" i="23"/>
  <c r="G103" i="23"/>
  <c r="N102" i="23"/>
  <c r="K102" i="23"/>
  <c r="I102" i="23"/>
  <c r="G102" i="23"/>
  <c r="Q102" i="23"/>
  <c r="P102" i="23"/>
  <c r="M102" i="23"/>
  <c r="J102" i="23"/>
  <c r="H102" i="23"/>
  <c r="E102" i="23"/>
  <c r="C102" i="23"/>
  <c r="O101" i="23"/>
  <c r="K101" i="23"/>
  <c r="J101" i="23"/>
  <c r="C101" i="23"/>
  <c r="Q101" i="23"/>
  <c r="M101" i="23"/>
  <c r="H101" i="23"/>
  <c r="G101" i="23"/>
  <c r="E101" i="23"/>
  <c r="G96" i="23"/>
  <c r="Q100" i="23"/>
  <c r="P100" i="23"/>
  <c r="N100" i="23"/>
  <c r="L100" i="23"/>
  <c r="K100" i="23"/>
  <c r="F100" i="23"/>
  <c r="D100" i="23"/>
  <c r="C100" i="23"/>
  <c r="P99" i="23"/>
  <c r="L99" i="23"/>
  <c r="I99" i="23"/>
  <c r="D99" i="23"/>
  <c r="N99" i="23"/>
  <c r="M99" i="23"/>
  <c r="K99" i="23"/>
  <c r="G99" i="23"/>
  <c r="F99" i="23"/>
  <c r="C99" i="23"/>
  <c r="M98" i="23"/>
  <c r="K98" i="23"/>
  <c r="G98" i="23"/>
  <c r="F98" i="23"/>
  <c r="C98" i="23"/>
  <c r="N98" i="23"/>
  <c r="L98" i="23"/>
  <c r="J98" i="23"/>
  <c r="D98" i="23"/>
  <c r="N97" i="23"/>
  <c r="L97" i="23"/>
  <c r="J97" i="23"/>
  <c r="G97" i="23"/>
  <c r="Q97" i="23"/>
  <c r="M97" i="23"/>
  <c r="K97" i="23"/>
  <c r="F97" i="23"/>
  <c r="D97" i="23"/>
  <c r="C97" i="23"/>
  <c r="P96" i="23"/>
  <c r="L96" i="23"/>
  <c r="I96" i="23"/>
  <c r="F96" i="23"/>
  <c r="D96" i="23"/>
  <c r="M96" i="23"/>
  <c r="K96" i="23"/>
  <c r="J96" i="23"/>
  <c r="C96" i="23"/>
  <c r="M95" i="23"/>
  <c r="J95" i="23"/>
  <c r="E95" i="23"/>
  <c r="C95" i="23"/>
  <c r="Q95" i="23"/>
  <c r="L95" i="23"/>
  <c r="K95" i="23"/>
  <c r="I95" i="23"/>
  <c r="F95" i="23"/>
  <c r="D95" i="23"/>
  <c r="N94" i="23"/>
  <c r="L94" i="23"/>
  <c r="J94" i="23"/>
  <c r="G94" i="23"/>
  <c r="D94" i="23"/>
  <c r="Q94" i="23"/>
  <c r="K94" i="23"/>
  <c r="F94" i="23"/>
  <c r="C94" i="23"/>
  <c r="Q93" i="23"/>
  <c r="P93" i="23"/>
  <c r="O93" i="23"/>
  <c r="N93" i="23"/>
  <c r="M93" i="23"/>
  <c r="L93" i="23"/>
  <c r="H93" i="23"/>
  <c r="G93" i="23"/>
  <c r="E93" i="23"/>
  <c r="D93" i="23"/>
  <c r="M92" i="23"/>
  <c r="J92" i="23"/>
  <c r="G92" i="23"/>
  <c r="E92" i="23"/>
  <c r="Q92" i="23"/>
  <c r="N92" i="23"/>
  <c r="L92" i="23"/>
  <c r="F92" i="23"/>
  <c r="D92" i="23"/>
  <c r="L91" i="23"/>
  <c r="D91" i="23"/>
  <c r="N91" i="23"/>
  <c r="M91" i="23"/>
  <c r="K91" i="23"/>
  <c r="G91" i="23"/>
  <c r="F91" i="23"/>
  <c r="E91" i="23"/>
  <c r="C91" i="23"/>
  <c r="M90" i="23"/>
  <c r="K90" i="23"/>
  <c r="H90" i="23"/>
  <c r="F90" i="23"/>
  <c r="E90" i="23"/>
  <c r="C90" i="23"/>
  <c r="O90" i="23"/>
  <c r="N90" i="23"/>
  <c r="L90" i="23"/>
  <c r="J90" i="23"/>
  <c r="G90" i="23"/>
  <c r="D90" i="23"/>
  <c r="M89" i="23"/>
  <c r="J89" i="23"/>
  <c r="G89" i="23"/>
  <c r="F89" i="23"/>
  <c r="Q89" i="23"/>
  <c r="N89" i="23"/>
  <c r="L89" i="23"/>
  <c r="K89" i="23"/>
  <c r="E89" i="23"/>
  <c r="D89" i="23"/>
  <c r="C89" i="23"/>
  <c r="L88" i="23"/>
  <c r="K88" i="23"/>
  <c r="E88" i="23"/>
  <c r="D88" i="23"/>
  <c r="C88" i="23"/>
  <c r="N88" i="23"/>
  <c r="M88" i="23"/>
  <c r="J88" i="23"/>
  <c r="H88" i="23"/>
  <c r="G88" i="23"/>
  <c r="M87" i="23"/>
  <c r="K87" i="23"/>
  <c r="J87" i="23"/>
  <c r="E87" i="23"/>
  <c r="D87" i="23"/>
  <c r="C87" i="23"/>
  <c r="N87" i="23"/>
  <c r="L87" i="23"/>
  <c r="G87" i="23"/>
  <c r="K84" i="23"/>
  <c r="I86" i="23"/>
  <c r="C84" i="23"/>
  <c r="Q86" i="23"/>
  <c r="P86" i="23"/>
  <c r="O86" i="23"/>
  <c r="N86" i="23"/>
  <c r="M86" i="23"/>
  <c r="K86" i="23"/>
  <c r="H86" i="23"/>
  <c r="F86" i="23"/>
  <c r="E86" i="23"/>
  <c r="F85" i="23"/>
  <c r="P85" i="23"/>
  <c r="O85" i="23"/>
  <c r="M85" i="23"/>
  <c r="I85" i="23"/>
  <c r="H85" i="23"/>
  <c r="G85" i="23"/>
  <c r="E85" i="23"/>
  <c r="N84" i="23"/>
  <c r="M84" i="23"/>
  <c r="J84" i="23"/>
  <c r="H84" i="23"/>
  <c r="E84" i="23"/>
  <c r="Q84" i="23"/>
  <c r="O84" i="23"/>
  <c r="L84" i="23"/>
  <c r="I84" i="23"/>
  <c r="G84" i="23"/>
  <c r="F84" i="23"/>
  <c r="D84" i="23"/>
  <c r="P83" i="23"/>
  <c r="L83" i="23"/>
  <c r="I83" i="23"/>
  <c r="D83" i="23"/>
  <c r="O83" i="23"/>
  <c r="N83" i="23"/>
  <c r="M83" i="23"/>
  <c r="H83" i="23"/>
  <c r="G83" i="23"/>
  <c r="F83" i="23"/>
  <c r="E83" i="23"/>
  <c r="C83" i="23"/>
  <c r="M82" i="23"/>
  <c r="K82" i="23"/>
  <c r="I82" i="23"/>
  <c r="H82" i="23"/>
  <c r="G82" i="23"/>
  <c r="F82" i="23"/>
  <c r="C82" i="23"/>
  <c r="O82" i="23"/>
  <c r="N82" i="23"/>
  <c r="L82" i="23"/>
  <c r="E82" i="23"/>
  <c r="D82" i="23"/>
  <c r="L81" i="23"/>
  <c r="J81" i="23"/>
  <c r="G81" i="23"/>
  <c r="E81" i="23"/>
  <c r="Q81" i="23"/>
  <c r="O81" i="23"/>
  <c r="N81" i="23"/>
  <c r="M81" i="23"/>
  <c r="K81" i="23"/>
  <c r="I81" i="23"/>
  <c r="H81" i="23"/>
  <c r="F81" i="23"/>
  <c r="D81" i="23"/>
  <c r="C81" i="23"/>
  <c r="P80" i="23"/>
  <c r="L80" i="23"/>
  <c r="F80" i="23"/>
  <c r="D80" i="23"/>
  <c r="C80" i="23"/>
  <c r="O80" i="23"/>
  <c r="M80" i="23"/>
  <c r="K80" i="23"/>
  <c r="H80" i="23"/>
  <c r="E80" i="23"/>
  <c r="M79" i="23"/>
  <c r="K79" i="23"/>
  <c r="J77" i="23"/>
  <c r="H78" i="23"/>
  <c r="F79" i="23"/>
  <c r="E79" i="23"/>
  <c r="C79" i="23"/>
  <c r="Q79" i="23"/>
  <c r="P79" i="23"/>
  <c r="O79" i="23"/>
  <c r="N79" i="23"/>
  <c r="L79" i="23"/>
  <c r="I79" i="23"/>
  <c r="G79" i="23"/>
  <c r="D79" i="23"/>
  <c r="N78" i="23"/>
  <c r="M78" i="23"/>
  <c r="J78" i="23"/>
  <c r="I78" i="23"/>
  <c r="G78" i="23"/>
  <c r="E78" i="23"/>
  <c r="P78" i="23"/>
  <c r="L78" i="23"/>
  <c r="K78" i="23"/>
  <c r="F78" i="23"/>
  <c r="D78" i="23"/>
  <c r="C78" i="23"/>
  <c r="O77" i="23"/>
  <c r="N77" i="23"/>
  <c r="L77" i="23"/>
  <c r="K77" i="23"/>
  <c r="I77" i="23"/>
  <c r="G77" i="23"/>
  <c r="D77" i="23"/>
  <c r="P77" i="23"/>
  <c r="M77" i="23"/>
  <c r="F77" i="23"/>
  <c r="E77" i="23"/>
  <c r="C77" i="23"/>
  <c r="N76" i="23"/>
  <c r="K76" i="23"/>
  <c r="J76" i="23"/>
  <c r="G76" i="23"/>
  <c r="F76" i="23"/>
  <c r="C76" i="23"/>
  <c r="Q76" i="23"/>
  <c r="P76" i="23"/>
  <c r="M76" i="23"/>
  <c r="L76" i="23"/>
  <c r="I76" i="23"/>
  <c r="E76" i="23"/>
  <c r="D76" i="23"/>
  <c r="P75" i="23"/>
  <c r="M75" i="23"/>
  <c r="L75" i="23"/>
  <c r="I75" i="23"/>
  <c r="G75" i="23"/>
  <c r="F75" i="23"/>
  <c r="E75" i="23"/>
  <c r="N75" i="23"/>
  <c r="K75" i="23"/>
  <c r="H75" i="23"/>
  <c r="D75" i="23"/>
  <c r="C75" i="23"/>
  <c r="P74" i="23"/>
  <c r="L74" i="23"/>
  <c r="I74" i="23"/>
  <c r="F74" i="23"/>
  <c r="D74" i="23"/>
  <c r="C74" i="23"/>
  <c r="N74" i="23"/>
  <c r="K74" i="23"/>
  <c r="G74" i="23"/>
  <c r="M73" i="23"/>
  <c r="L73" i="23"/>
  <c r="J73" i="23"/>
  <c r="E73" i="23"/>
  <c r="D73" i="23"/>
  <c r="Q73" i="23"/>
  <c r="P73" i="23"/>
  <c r="N73" i="23"/>
  <c r="K73" i="23"/>
  <c r="I73" i="23"/>
  <c r="G73" i="23"/>
  <c r="F73" i="23"/>
  <c r="C73" i="23"/>
  <c r="K51" i="23"/>
  <c r="I51" i="23"/>
  <c r="H47" i="23"/>
  <c r="E51" i="23"/>
  <c r="C51" i="23"/>
  <c r="Q51" i="23"/>
  <c r="P51" i="23"/>
  <c r="O51" i="23"/>
  <c r="N51" i="23"/>
  <c r="M51" i="23"/>
  <c r="L51" i="23"/>
  <c r="H51" i="23"/>
  <c r="G51" i="23"/>
  <c r="D51" i="23"/>
  <c r="P50" i="23"/>
  <c r="O50" i="23"/>
  <c r="M50" i="23"/>
  <c r="L50" i="23"/>
  <c r="J50" i="23"/>
  <c r="I50" i="23"/>
  <c r="H50" i="23"/>
  <c r="E50" i="23"/>
  <c r="N50" i="23"/>
  <c r="K50" i="23"/>
  <c r="G50" i="23"/>
  <c r="D50" i="23"/>
  <c r="C50" i="23"/>
  <c r="O49" i="23"/>
  <c r="N49" i="23"/>
  <c r="L49" i="23"/>
  <c r="H49" i="23"/>
  <c r="G49" i="23"/>
  <c r="D49" i="23"/>
  <c r="C49" i="23"/>
  <c r="M49" i="23"/>
  <c r="K49" i="23"/>
  <c r="F49" i="23"/>
  <c r="E49" i="23"/>
  <c r="K48" i="23"/>
  <c r="H48" i="23"/>
  <c r="G48" i="23"/>
  <c r="C48" i="23"/>
  <c r="N48" i="23"/>
  <c r="M48" i="23"/>
  <c r="L48" i="23"/>
  <c r="I48" i="23"/>
  <c r="F48" i="23"/>
  <c r="E48" i="23"/>
  <c r="D48" i="23"/>
  <c r="M47" i="23"/>
  <c r="G47" i="23"/>
  <c r="F47" i="23"/>
  <c r="E47" i="23"/>
  <c r="D47" i="23"/>
  <c r="P47" i="23"/>
  <c r="N47" i="23"/>
  <c r="L47" i="23"/>
  <c r="K47" i="23"/>
  <c r="I47" i="23"/>
  <c r="C47" i="23"/>
  <c r="P46" i="23"/>
  <c r="O46" i="23"/>
  <c r="M46" i="23"/>
  <c r="K46" i="23"/>
  <c r="I46" i="23"/>
  <c r="E46" i="23"/>
  <c r="D46" i="23"/>
  <c r="N46" i="23"/>
  <c r="L46" i="23"/>
  <c r="J46" i="23"/>
  <c r="H46" i="23"/>
  <c r="G46" i="23"/>
  <c r="C46" i="23"/>
  <c r="N45" i="23"/>
  <c r="L45" i="23"/>
  <c r="G45" i="23"/>
  <c r="D45" i="23"/>
  <c r="O45" i="23"/>
  <c r="K45" i="23"/>
  <c r="J45" i="23"/>
  <c r="I45" i="23"/>
  <c r="F45" i="23"/>
  <c r="C45" i="23"/>
  <c r="L44" i="23"/>
  <c r="K44" i="23"/>
  <c r="J44" i="23"/>
  <c r="D44" i="23"/>
  <c r="Q44" i="23"/>
  <c r="P44" i="23"/>
  <c r="O44" i="23"/>
  <c r="N44" i="23"/>
  <c r="M44" i="23"/>
  <c r="I44" i="23"/>
  <c r="H44" i="23"/>
  <c r="F44" i="23"/>
  <c r="E44" i="23"/>
  <c r="M43" i="23"/>
  <c r="J43" i="23"/>
  <c r="F43" i="23"/>
  <c r="E43" i="23"/>
  <c r="Q43" i="23"/>
  <c r="P43" i="23"/>
  <c r="O43" i="23"/>
  <c r="L43" i="23"/>
  <c r="I43" i="23"/>
  <c r="H43" i="23"/>
  <c r="D43" i="23"/>
  <c r="O42" i="23"/>
  <c r="N42" i="23"/>
  <c r="M42" i="23"/>
  <c r="I42" i="23"/>
  <c r="H42" i="23"/>
  <c r="E42" i="23"/>
  <c r="D42" i="23"/>
  <c r="P42" i="23"/>
  <c r="L42" i="23"/>
  <c r="K42" i="23"/>
  <c r="G42" i="23"/>
  <c r="F42" i="23"/>
  <c r="O41" i="23"/>
  <c r="L41" i="23"/>
  <c r="K41" i="23"/>
  <c r="I41" i="23"/>
  <c r="H41" i="23"/>
  <c r="F41" i="23"/>
  <c r="D41" i="23"/>
  <c r="M41" i="23"/>
  <c r="G41" i="23"/>
  <c r="E41" i="23"/>
  <c r="C41" i="23"/>
  <c r="K40" i="23"/>
  <c r="J40" i="23"/>
  <c r="H40" i="23"/>
  <c r="C40" i="23"/>
  <c r="Q40" i="23"/>
  <c r="O40" i="23"/>
  <c r="M40" i="23"/>
  <c r="L40" i="23"/>
  <c r="I40" i="23"/>
  <c r="F40" i="23"/>
  <c r="E40" i="23"/>
  <c r="D40" i="23"/>
  <c r="M39" i="23"/>
  <c r="L39" i="23"/>
  <c r="F39" i="23"/>
  <c r="E39" i="23"/>
  <c r="D39" i="23"/>
  <c r="P39" i="23"/>
  <c r="O39" i="23"/>
  <c r="K39" i="23"/>
  <c r="I39" i="23"/>
  <c r="H39" i="23"/>
  <c r="C39" i="23"/>
  <c r="O38" i="23"/>
  <c r="M38" i="23"/>
  <c r="K38" i="23"/>
  <c r="I38" i="23"/>
  <c r="H38" i="23"/>
  <c r="F38" i="23"/>
  <c r="E38" i="23"/>
  <c r="D38" i="23"/>
  <c r="C38" i="23"/>
  <c r="P38" i="23"/>
  <c r="L38" i="23"/>
  <c r="J38" i="23"/>
  <c r="Q31" i="23"/>
  <c r="O35" i="23"/>
  <c r="M37" i="23"/>
  <c r="K37" i="23"/>
  <c r="G37" i="23"/>
  <c r="E37" i="23"/>
  <c r="Q37" i="23"/>
  <c r="P37" i="23"/>
  <c r="O37" i="23"/>
  <c r="N37" i="23"/>
  <c r="J37" i="23"/>
  <c r="I37" i="23"/>
  <c r="F37" i="23"/>
  <c r="C37" i="23"/>
  <c r="N36" i="23"/>
  <c r="K36" i="23"/>
  <c r="I36" i="23"/>
  <c r="G36" i="23"/>
  <c r="C36" i="23"/>
  <c r="Q36" i="23"/>
  <c r="P36" i="23"/>
  <c r="M36" i="23"/>
  <c r="J36" i="23"/>
  <c r="F36" i="23"/>
  <c r="E36" i="23"/>
  <c r="K35" i="23"/>
  <c r="J35" i="23"/>
  <c r="F35" i="23"/>
  <c r="E35" i="23"/>
  <c r="C35" i="23"/>
  <c r="Q35" i="23"/>
  <c r="P35" i="23"/>
  <c r="M35" i="23"/>
  <c r="I35" i="23"/>
  <c r="H35" i="23"/>
  <c r="N34" i="23"/>
  <c r="M34" i="23"/>
  <c r="J34" i="23"/>
  <c r="I34" i="23"/>
  <c r="G34" i="23"/>
  <c r="E34" i="23"/>
  <c r="Q34" i="23"/>
  <c r="P34" i="23"/>
  <c r="L34" i="23"/>
  <c r="K34" i="23"/>
  <c r="H34" i="23"/>
  <c r="F34" i="23"/>
  <c r="C34" i="23"/>
  <c r="N33" i="23"/>
  <c r="K33" i="23"/>
  <c r="J33" i="23"/>
  <c r="G33" i="23"/>
  <c r="F33" i="23"/>
  <c r="C33" i="23"/>
  <c r="Q33" i="23"/>
  <c r="P33" i="23"/>
  <c r="M33" i="23"/>
  <c r="I33" i="23"/>
  <c r="E33" i="23"/>
  <c r="K32" i="23"/>
  <c r="H32" i="23"/>
  <c r="G32" i="23"/>
  <c r="F32" i="23"/>
  <c r="C32" i="23"/>
  <c r="Q32" i="23"/>
  <c r="P32" i="23"/>
  <c r="O32" i="23"/>
  <c r="N32" i="23"/>
  <c r="M32" i="23"/>
  <c r="J32" i="23"/>
  <c r="I32" i="23"/>
  <c r="E32" i="23"/>
  <c r="D32" i="23"/>
  <c r="P31" i="23"/>
  <c r="M31" i="23"/>
  <c r="L31" i="23"/>
  <c r="I31" i="23"/>
  <c r="E31" i="23"/>
  <c r="D31" i="23"/>
  <c r="O31" i="23"/>
  <c r="K31" i="23"/>
  <c r="F31" i="23"/>
  <c r="C31" i="23"/>
  <c r="P28" i="23"/>
  <c r="O28" i="23"/>
  <c r="N26" i="23"/>
  <c r="K30" i="23"/>
  <c r="G26" i="23"/>
  <c r="F30" i="23"/>
  <c r="C30" i="23"/>
  <c r="Q30" i="23"/>
  <c r="P30" i="23"/>
  <c r="O30" i="23"/>
  <c r="N30" i="23"/>
  <c r="M30" i="23"/>
  <c r="L30" i="23"/>
  <c r="J30" i="23"/>
  <c r="H30" i="23"/>
  <c r="G30" i="23"/>
  <c r="E30" i="23"/>
  <c r="D30" i="23"/>
  <c r="N29" i="23"/>
  <c r="M29" i="23"/>
  <c r="L29" i="23"/>
  <c r="H29" i="23"/>
  <c r="G29" i="23"/>
  <c r="E29" i="23"/>
  <c r="D29" i="23"/>
  <c r="Q29" i="23"/>
  <c r="O29" i="23"/>
  <c r="K29" i="23"/>
  <c r="J29" i="23"/>
  <c r="F29" i="23"/>
  <c r="N28" i="23"/>
  <c r="M28" i="23"/>
  <c r="F28" i="23"/>
  <c r="E28" i="23"/>
  <c r="D28" i="23"/>
  <c r="Q28" i="23"/>
  <c r="L28" i="23"/>
  <c r="K28" i="23"/>
  <c r="J28" i="23"/>
  <c r="H28" i="23"/>
  <c r="L27" i="23"/>
  <c r="G27" i="23"/>
  <c r="F27" i="23"/>
  <c r="D27" i="23"/>
  <c r="Q27" i="23"/>
  <c r="O27" i="23"/>
  <c r="N27" i="23"/>
  <c r="M27" i="23"/>
  <c r="J27" i="23"/>
  <c r="H27" i="23"/>
  <c r="E27" i="23"/>
  <c r="J26" i="23"/>
  <c r="I26" i="23"/>
  <c r="H26" i="23"/>
  <c r="Q26" i="23"/>
  <c r="O26" i="23"/>
  <c r="M26" i="23"/>
  <c r="L26" i="23"/>
  <c r="E26" i="23"/>
  <c r="D26" i="23"/>
  <c r="M25" i="23"/>
  <c r="L25" i="23"/>
  <c r="J25" i="23"/>
  <c r="I25" i="23"/>
  <c r="E25" i="23"/>
  <c r="Q25" i="23"/>
  <c r="P25" i="23"/>
  <c r="O25" i="23"/>
  <c r="N25" i="23"/>
  <c r="H25" i="23"/>
  <c r="G25" i="23"/>
  <c r="F25" i="23"/>
  <c r="D25" i="23"/>
  <c r="N24" i="23"/>
  <c r="L24" i="23"/>
  <c r="H24" i="23"/>
  <c r="F24" i="23"/>
  <c r="D24" i="23"/>
  <c r="Q24" i="23"/>
  <c r="O24" i="23"/>
  <c r="M24" i="23"/>
  <c r="K24" i="23"/>
  <c r="J24" i="23"/>
  <c r="G24" i="23"/>
  <c r="E24" i="23"/>
  <c r="P20" i="23"/>
  <c r="O19" i="23"/>
  <c r="M22" i="23"/>
  <c r="K23" i="23"/>
  <c r="H23" i="23"/>
  <c r="G23" i="23"/>
  <c r="F20" i="23"/>
  <c r="E19" i="23"/>
  <c r="C23" i="23"/>
  <c r="Q23" i="23"/>
  <c r="P23" i="23"/>
  <c r="O23" i="23"/>
  <c r="N23" i="23"/>
  <c r="M23" i="23"/>
  <c r="L23" i="23"/>
  <c r="J23" i="23"/>
  <c r="I23" i="23"/>
  <c r="E23" i="23"/>
  <c r="D23" i="23"/>
  <c r="L22" i="23"/>
  <c r="J22" i="23"/>
  <c r="I22" i="23"/>
  <c r="Q22" i="23"/>
  <c r="P22" i="23"/>
  <c r="O22" i="23"/>
  <c r="H22" i="23"/>
  <c r="E22" i="23"/>
  <c r="D22" i="23"/>
  <c r="P21" i="23"/>
  <c r="M21" i="23"/>
  <c r="L21" i="23"/>
  <c r="I21" i="23"/>
  <c r="E21" i="23"/>
  <c r="D21" i="23"/>
  <c r="C21" i="23"/>
  <c r="O21" i="23"/>
  <c r="K21" i="23"/>
  <c r="J21" i="23"/>
  <c r="H21" i="23"/>
  <c r="G21" i="23"/>
  <c r="O20" i="23"/>
  <c r="N20" i="23"/>
  <c r="M20" i="23"/>
  <c r="L20" i="23"/>
  <c r="H20" i="23"/>
  <c r="G20" i="23"/>
  <c r="E20" i="23"/>
  <c r="D20" i="23"/>
  <c r="Q20" i="23"/>
  <c r="K20" i="23"/>
  <c r="J20" i="23"/>
  <c r="I20" i="23"/>
  <c r="C20" i="23"/>
  <c r="N19" i="23"/>
  <c r="L19" i="23"/>
  <c r="K19" i="23"/>
  <c r="I19" i="23"/>
  <c r="G19" i="23"/>
  <c r="F19" i="23"/>
  <c r="D19" i="23"/>
  <c r="C19" i="23"/>
  <c r="Q19" i="23"/>
  <c r="P19" i="23"/>
  <c r="M19" i="23"/>
  <c r="J19" i="23"/>
  <c r="H19" i="23"/>
  <c r="J18" i="23"/>
  <c r="I18" i="23"/>
  <c r="H18" i="23"/>
  <c r="Q18" i="23"/>
  <c r="P18" i="23"/>
  <c r="O18" i="23"/>
  <c r="M18" i="23"/>
  <c r="L18" i="23"/>
  <c r="E18" i="23"/>
  <c r="D18" i="23"/>
  <c r="P17" i="23"/>
  <c r="L17" i="23"/>
  <c r="J17" i="23"/>
  <c r="I17" i="23"/>
  <c r="H17" i="23"/>
  <c r="O17" i="23"/>
  <c r="K17" i="23"/>
  <c r="D17" i="23"/>
  <c r="C17" i="23"/>
  <c r="Q13" i="23"/>
  <c r="P12" i="23"/>
  <c r="K10" i="23"/>
  <c r="I16" i="23"/>
  <c r="H11" i="23"/>
  <c r="G14" i="23"/>
  <c r="F13" i="23"/>
  <c r="D15" i="23"/>
  <c r="C16" i="23"/>
  <c r="Q16" i="23"/>
  <c r="P16" i="23"/>
  <c r="O16" i="23"/>
  <c r="N16" i="23"/>
  <c r="M16" i="23"/>
  <c r="J16" i="23"/>
  <c r="G16" i="23"/>
  <c r="E16" i="23"/>
  <c r="N15" i="23"/>
  <c r="G15" i="23"/>
  <c r="F15" i="23"/>
  <c r="E15" i="23"/>
  <c r="Q15" i="23"/>
  <c r="P15" i="23"/>
  <c r="M15" i="23"/>
  <c r="L15" i="23"/>
  <c r="J15" i="23"/>
  <c r="I15" i="23"/>
  <c r="Q14" i="23"/>
  <c r="J14" i="23"/>
  <c r="I14" i="23"/>
  <c r="P14" i="23"/>
  <c r="M14" i="23"/>
  <c r="E14" i="23"/>
  <c r="M13" i="23"/>
  <c r="L13" i="23"/>
  <c r="K13" i="23"/>
  <c r="I13" i="23"/>
  <c r="E13" i="23"/>
  <c r="P13" i="23"/>
  <c r="J13" i="23"/>
  <c r="H13" i="23"/>
  <c r="G13" i="23"/>
  <c r="D13" i="23"/>
  <c r="C13" i="23"/>
  <c r="O12" i="23"/>
  <c r="L12" i="23"/>
  <c r="K12" i="23"/>
  <c r="H12" i="23"/>
  <c r="D12" i="23"/>
  <c r="C12" i="23"/>
  <c r="Q12" i="23"/>
  <c r="N12" i="23"/>
  <c r="M12" i="23"/>
  <c r="J12" i="23"/>
  <c r="I12" i="23"/>
  <c r="G12" i="23"/>
  <c r="E12" i="23"/>
  <c r="N11" i="23"/>
  <c r="I11" i="23"/>
  <c r="G11" i="23"/>
  <c r="F11" i="23"/>
  <c r="Q11" i="23"/>
  <c r="P11" i="23"/>
  <c r="M11" i="23"/>
  <c r="J11" i="23"/>
  <c r="E11" i="23"/>
  <c r="J10" i="23"/>
  <c r="I10" i="23"/>
  <c r="H10" i="23"/>
  <c r="P10" i="23"/>
  <c r="O10" i="23"/>
  <c r="M10" i="23"/>
  <c r="G10" i="23"/>
  <c r="E10" i="23"/>
  <c r="C568" i="21"/>
  <c r="E565" i="21"/>
  <c r="O563" i="21"/>
  <c r="G560" i="21"/>
  <c r="E555" i="21"/>
  <c r="C553" i="21"/>
  <c r="O551" i="21"/>
  <c r="M538" i="21"/>
  <c r="K536" i="21"/>
  <c r="I535" i="21"/>
  <c r="O533" i="21"/>
  <c r="M533" i="21"/>
  <c r="G533" i="21"/>
  <c r="E532" i="21"/>
  <c r="I530" i="21"/>
  <c r="E523" i="21"/>
  <c r="C523" i="21"/>
  <c r="O522" i="21"/>
  <c r="M522" i="21"/>
  <c r="K522" i="21"/>
  <c r="I521" i="21"/>
  <c r="G520" i="21"/>
  <c r="I508" i="21"/>
  <c r="K506" i="21"/>
  <c r="M503" i="21"/>
  <c r="K503" i="21"/>
  <c r="K502" i="21"/>
  <c r="I502" i="21"/>
  <c r="C495" i="21"/>
  <c r="O492" i="21"/>
  <c r="I492" i="21"/>
  <c r="M491" i="21"/>
  <c r="K490" i="21"/>
  <c r="E490" i="21"/>
  <c r="M448" i="21"/>
  <c r="K446" i="21"/>
  <c r="C445" i="21"/>
  <c r="O441" i="21"/>
  <c r="M441" i="21"/>
  <c r="C441" i="21"/>
  <c r="M440" i="21"/>
  <c r="O435" i="21"/>
  <c r="M435" i="21"/>
  <c r="K435" i="21"/>
  <c r="I435" i="21"/>
  <c r="I433" i="21"/>
  <c r="G433" i="21"/>
  <c r="M432" i="21"/>
  <c r="K432" i="21"/>
  <c r="I432" i="21"/>
  <c r="G432" i="21"/>
  <c r="K431" i="21"/>
  <c r="I430" i="21"/>
  <c r="C430" i="21"/>
  <c r="M418" i="21"/>
  <c r="I418" i="21"/>
  <c r="K416" i="21"/>
  <c r="G413" i="21"/>
  <c r="E413" i="21"/>
  <c r="C413" i="21"/>
  <c r="M411" i="21"/>
  <c r="K410" i="21"/>
  <c r="I410" i="21"/>
  <c r="M405" i="21"/>
  <c r="K403" i="21"/>
  <c r="G403" i="21"/>
  <c r="I402" i="21"/>
  <c r="G402" i="21"/>
  <c r="E402" i="21"/>
  <c r="E400" i="21"/>
  <c r="C400" i="21"/>
  <c r="I388" i="21"/>
  <c r="E388" i="21"/>
  <c r="C388" i="21"/>
  <c r="I386" i="21"/>
  <c r="E383" i="21"/>
  <c r="C383" i="21"/>
  <c r="C382" i="21"/>
  <c r="M381" i="21"/>
  <c r="M380" i="21"/>
  <c r="K380" i="21"/>
  <c r="M375" i="21"/>
  <c r="K373" i="21"/>
  <c r="I373" i="21"/>
  <c r="G373" i="21"/>
  <c r="E373" i="21"/>
  <c r="C373" i="21"/>
  <c r="I372" i="21"/>
  <c r="G372" i="21"/>
  <c r="C372" i="21"/>
  <c r="C370" i="21"/>
  <c r="O355" i="21"/>
  <c r="M355" i="21"/>
  <c r="K355" i="21"/>
  <c r="I355" i="21"/>
  <c r="E355" i="21"/>
  <c r="C355" i="21"/>
  <c r="O353" i="21"/>
  <c r="M353" i="21"/>
  <c r="K353" i="21"/>
  <c r="I353" i="21"/>
  <c r="G353" i="21"/>
  <c r="C353" i="21"/>
  <c r="K352" i="21"/>
  <c r="I352" i="21"/>
  <c r="O351" i="21"/>
  <c r="I351" i="21"/>
  <c r="M350" i="21"/>
  <c r="K350" i="21"/>
  <c r="G350" i="21"/>
  <c r="I343" i="21"/>
  <c r="G343" i="21"/>
  <c r="E343" i="21"/>
  <c r="C343" i="21"/>
  <c r="O342" i="21"/>
  <c r="G342" i="21"/>
  <c r="O341" i="21"/>
  <c r="M341" i="21"/>
  <c r="E341" i="21"/>
  <c r="C341" i="21"/>
  <c r="M340" i="21"/>
  <c r="K340" i="21"/>
  <c r="C340" i="21"/>
  <c r="C320" i="21"/>
  <c r="G313" i="21"/>
  <c r="E312" i="21"/>
  <c r="I310" i="21"/>
  <c r="K293" i="21"/>
  <c r="M290" i="21"/>
  <c r="K290" i="21"/>
  <c r="C290" i="21"/>
  <c r="K283" i="21"/>
  <c r="G282" i="21"/>
  <c r="E282" i="21"/>
  <c r="C282" i="21"/>
  <c r="K260" i="21"/>
  <c r="G253" i="21"/>
  <c r="E253" i="21"/>
  <c r="K252" i="21"/>
  <c r="G252" i="21"/>
  <c r="C252" i="21"/>
  <c r="M238" i="21"/>
  <c r="K238" i="21"/>
  <c r="C238" i="21"/>
  <c r="G235" i="21"/>
  <c r="E235" i="21"/>
  <c r="M222" i="21"/>
  <c r="I222" i="21"/>
  <c r="G222" i="21"/>
  <c r="E222" i="21"/>
  <c r="K208" i="21"/>
  <c r="G203" i="21"/>
  <c r="E200" i="21"/>
  <c r="K178" i="21"/>
  <c r="I178" i="21"/>
  <c r="G178" i="21"/>
  <c r="E178" i="21"/>
  <c r="C176" i="21"/>
  <c r="I175" i="21"/>
  <c r="K172" i="21"/>
  <c r="I172" i="21"/>
  <c r="C172" i="21"/>
  <c r="C170" i="21"/>
  <c r="K163" i="21"/>
  <c r="I163" i="21"/>
  <c r="G163" i="21"/>
  <c r="E163" i="21"/>
  <c r="C163" i="21"/>
  <c r="G162" i="21"/>
  <c r="E162" i="21"/>
  <c r="C162" i="21"/>
  <c r="G140" i="21"/>
  <c r="C83" i="21"/>
  <c r="E80" i="21"/>
  <c r="G72" i="21"/>
  <c r="G71" i="21"/>
  <c r="C53" i="21"/>
  <c r="I45" i="21"/>
  <c r="C42" i="21"/>
  <c r="C41" i="21"/>
  <c r="E51" i="21"/>
  <c r="I28" i="21"/>
  <c r="I25" i="21"/>
  <c r="E21" i="21"/>
  <c r="M20" i="21"/>
  <c r="E13" i="21"/>
  <c r="E568" i="20"/>
  <c r="O560" i="20"/>
  <c r="I560" i="20"/>
  <c r="E538" i="20"/>
  <c r="K523" i="20"/>
  <c r="C522" i="20"/>
  <c r="E502" i="20"/>
  <c r="M493" i="20"/>
  <c r="I491" i="20"/>
  <c r="K431" i="20"/>
  <c r="K412" i="20"/>
  <c r="C383" i="20"/>
  <c r="M381" i="20"/>
  <c r="G372" i="20"/>
  <c r="G352" i="20"/>
  <c r="I341" i="20"/>
  <c r="C290" i="20"/>
  <c r="K283" i="20"/>
  <c r="E178" i="20"/>
  <c r="K172" i="20"/>
  <c r="C83" i="20"/>
  <c r="C71" i="20"/>
  <c r="I45" i="20"/>
  <c r="C21" i="20"/>
  <c r="E12" i="20"/>
  <c r="E11" i="20"/>
  <c r="AX351" i="17"/>
  <c r="AP351" i="17"/>
  <c r="AD351" i="17"/>
  <c r="AC351" i="17"/>
  <c r="AB351" i="17"/>
  <c r="AA351" i="17"/>
  <c r="Z351" i="17"/>
  <c r="Y351" i="17"/>
  <c r="X351" i="17"/>
  <c r="W351" i="17"/>
  <c r="V351" i="17"/>
  <c r="U351" i="17"/>
  <c r="T351" i="17"/>
  <c r="S351" i="17"/>
  <c r="AU351" i="17"/>
  <c r="AD349" i="17"/>
  <c r="AT351" i="17" s="1"/>
  <c r="AC349" i="17"/>
  <c r="AS351" i="17" s="1"/>
  <c r="AB349" i="17"/>
  <c r="AR351" i="17" s="1"/>
  <c r="AA349" i="17"/>
  <c r="AQ351" i="17" s="1"/>
  <c r="Z349" i="17"/>
  <c r="Y349" i="17"/>
  <c r="AO351" i="17" s="1"/>
  <c r="X349" i="17"/>
  <c r="AN351" i="17" s="1"/>
  <c r="W349" i="17"/>
  <c r="AM351" i="17" s="1"/>
  <c r="V349" i="17"/>
  <c r="AL351" i="17" s="1"/>
  <c r="U349" i="17"/>
  <c r="AK351" i="17" s="1"/>
  <c r="T349" i="17"/>
  <c r="AJ351" i="17" s="1"/>
  <c r="S349" i="17"/>
  <c r="AI351" i="17" s="1"/>
  <c r="AD347" i="17"/>
  <c r="AC347" i="17"/>
  <c r="AB347" i="17"/>
  <c r="AA347" i="17"/>
  <c r="Z347" i="17"/>
  <c r="Y347" i="17"/>
  <c r="X347" i="17"/>
  <c r="W347" i="17"/>
  <c r="V347" i="17"/>
  <c r="U347" i="17"/>
  <c r="T347" i="17"/>
  <c r="S347" i="17"/>
  <c r="AX347" i="17"/>
  <c r="AW347" i="17"/>
  <c r="AV347" i="17"/>
  <c r="AD345" i="17"/>
  <c r="AT347" i="17" s="1"/>
  <c r="AC345" i="17"/>
  <c r="AS347" i="17" s="1"/>
  <c r="AB345" i="17"/>
  <c r="AR347" i="17" s="1"/>
  <c r="AA345" i="17"/>
  <c r="AQ347" i="17" s="1"/>
  <c r="Z345" i="17"/>
  <c r="AP347" i="17" s="1"/>
  <c r="Y345" i="17"/>
  <c r="AO347" i="17" s="1"/>
  <c r="X345" i="17"/>
  <c r="AN347" i="17" s="1"/>
  <c r="W345" i="17"/>
  <c r="AM347" i="17" s="1"/>
  <c r="V345" i="17"/>
  <c r="AL347" i="17" s="1"/>
  <c r="U345" i="17"/>
  <c r="AK347" i="17" s="1"/>
  <c r="T345" i="17"/>
  <c r="AJ347" i="17" s="1"/>
  <c r="S345" i="17"/>
  <c r="AI347" i="17" s="1"/>
  <c r="AX343" i="17"/>
  <c r="AP343" i="17"/>
  <c r="AD343" i="17"/>
  <c r="AC343" i="17"/>
  <c r="AB343" i="17"/>
  <c r="AA343" i="17"/>
  <c r="Z343" i="17"/>
  <c r="Y343" i="17"/>
  <c r="X343" i="17"/>
  <c r="W343" i="17"/>
  <c r="V343" i="17"/>
  <c r="U343" i="17"/>
  <c r="T343" i="17"/>
  <c r="S343" i="17"/>
  <c r="AW343" i="17"/>
  <c r="AV343" i="17"/>
  <c r="AU343" i="17"/>
  <c r="AD341" i="17"/>
  <c r="AT343" i="17" s="1"/>
  <c r="AC341" i="17"/>
  <c r="AS343" i="17" s="1"/>
  <c r="AB341" i="17"/>
  <c r="AR343" i="17" s="1"/>
  <c r="AA341" i="17"/>
  <c r="AQ343" i="17" s="1"/>
  <c r="Z341" i="17"/>
  <c r="Y341" i="17"/>
  <c r="AO343" i="17" s="1"/>
  <c r="X341" i="17"/>
  <c r="AN343" i="17" s="1"/>
  <c r="W341" i="17"/>
  <c r="AM343" i="17" s="1"/>
  <c r="V341" i="17"/>
  <c r="AL343" i="17" s="1"/>
  <c r="U341" i="17"/>
  <c r="AK343" i="17" s="1"/>
  <c r="T341" i="17"/>
  <c r="AJ343" i="17" s="1"/>
  <c r="S341" i="17"/>
  <c r="AI343" i="17" s="1"/>
  <c r="AD339" i="17"/>
  <c r="AC339" i="17"/>
  <c r="AB339" i="17"/>
  <c r="AA339" i="17"/>
  <c r="Z339" i="17"/>
  <c r="Y339" i="17"/>
  <c r="X339" i="17"/>
  <c r="W339" i="17"/>
  <c r="V339" i="17"/>
  <c r="U339" i="17"/>
  <c r="T339" i="17"/>
  <c r="S339" i="17"/>
  <c r="AX339" i="17"/>
  <c r="AU339" i="17"/>
  <c r="AD337" i="17"/>
  <c r="AT339" i="17" s="1"/>
  <c r="AC337" i="17"/>
  <c r="AS339" i="17" s="1"/>
  <c r="AB337" i="17"/>
  <c r="AR339" i="17" s="1"/>
  <c r="AA337" i="17"/>
  <c r="AQ339" i="17" s="1"/>
  <c r="Z337" i="17"/>
  <c r="AP339" i="17" s="1"/>
  <c r="Y337" i="17"/>
  <c r="AO339" i="17" s="1"/>
  <c r="X337" i="17"/>
  <c r="AN339" i="17" s="1"/>
  <c r="W337" i="17"/>
  <c r="AM339" i="17" s="1"/>
  <c r="V337" i="17"/>
  <c r="AL339" i="17" s="1"/>
  <c r="U337" i="17"/>
  <c r="AK339" i="17" s="1"/>
  <c r="T337" i="17"/>
  <c r="AJ339" i="17" s="1"/>
  <c r="S337" i="17"/>
  <c r="AI339" i="17" s="1"/>
  <c r="AP335" i="17"/>
  <c r="AD335" i="17"/>
  <c r="AC335" i="17"/>
  <c r="AB335" i="17"/>
  <c r="AA335" i="17"/>
  <c r="Z335" i="17"/>
  <c r="Y335" i="17"/>
  <c r="X335" i="17"/>
  <c r="W335" i="17"/>
  <c r="V335" i="17"/>
  <c r="U335" i="17"/>
  <c r="T335" i="17"/>
  <c r="S335" i="17"/>
  <c r="AU335" i="17"/>
  <c r="AD333" i="17"/>
  <c r="AT335" i="17" s="1"/>
  <c r="AC333" i="17"/>
  <c r="AS335" i="17" s="1"/>
  <c r="AB333" i="17"/>
  <c r="AR335" i="17" s="1"/>
  <c r="AA333" i="17"/>
  <c r="AQ335" i="17" s="1"/>
  <c r="Z333" i="17"/>
  <c r="Y333" i="17"/>
  <c r="AO335" i="17" s="1"/>
  <c r="X333" i="17"/>
  <c r="AN335" i="17" s="1"/>
  <c r="W333" i="17"/>
  <c r="AM335" i="17" s="1"/>
  <c r="V333" i="17"/>
  <c r="AL335" i="17" s="1"/>
  <c r="U333" i="17"/>
  <c r="AK335" i="17" s="1"/>
  <c r="T333" i="17"/>
  <c r="AJ335" i="17" s="1"/>
  <c r="S333" i="17"/>
  <c r="AI335" i="17" s="1"/>
  <c r="AD331" i="17"/>
  <c r="AC331" i="17"/>
  <c r="AB331" i="17"/>
  <c r="AA331" i="17"/>
  <c r="Z331" i="17"/>
  <c r="Y331" i="17"/>
  <c r="X331" i="17"/>
  <c r="W331" i="17"/>
  <c r="V331" i="17"/>
  <c r="U331" i="17"/>
  <c r="T331" i="17"/>
  <c r="S331" i="17"/>
  <c r="AV331" i="17"/>
  <c r="AD329" i="17"/>
  <c r="AT331" i="17" s="1"/>
  <c r="AC329" i="17"/>
  <c r="AS331" i="17" s="1"/>
  <c r="AB329" i="17"/>
  <c r="AR331" i="17" s="1"/>
  <c r="AA329" i="17"/>
  <c r="AQ331" i="17" s="1"/>
  <c r="Z329" i="17"/>
  <c r="AP331" i="17" s="1"/>
  <c r="Y329" i="17"/>
  <c r="AO331" i="17" s="1"/>
  <c r="X329" i="17"/>
  <c r="AN331" i="17" s="1"/>
  <c r="W329" i="17"/>
  <c r="AM331" i="17" s="1"/>
  <c r="V329" i="17"/>
  <c r="AL331" i="17" s="1"/>
  <c r="U329" i="17"/>
  <c r="AK331" i="17" s="1"/>
  <c r="T329" i="17"/>
  <c r="AJ331" i="17" s="1"/>
  <c r="S329" i="17"/>
  <c r="AI331" i="17" s="1"/>
  <c r="AX327" i="17"/>
  <c r="AP327" i="17"/>
  <c r="AD327" i="17"/>
  <c r="AC327" i="17"/>
  <c r="AB327" i="17"/>
  <c r="AA327" i="17"/>
  <c r="Z327" i="17"/>
  <c r="Y327" i="17"/>
  <c r="X327" i="17"/>
  <c r="W327" i="17"/>
  <c r="V327" i="17"/>
  <c r="U327" i="17"/>
  <c r="T327" i="17"/>
  <c r="S327" i="17"/>
  <c r="AW327" i="17"/>
  <c r="AV327" i="17"/>
  <c r="AU327" i="17"/>
  <c r="AD325" i="17"/>
  <c r="AT327" i="17" s="1"/>
  <c r="AC325" i="17"/>
  <c r="AS327" i="17" s="1"/>
  <c r="AB325" i="17"/>
  <c r="AR327" i="17" s="1"/>
  <c r="AA325" i="17"/>
  <c r="AQ327" i="17" s="1"/>
  <c r="Z325" i="17"/>
  <c r="Y325" i="17"/>
  <c r="AO327" i="17" s="1"/>
  <c r="X325" i="17"/>
  <c r="AN327" i="17" s="1"/>
  <c r="W325" i="17"/>
  <c r="AM327" i="17" s="1"/>
  <c r="V325" i="17"/>
  <c r="AL327" i="17" s="1"/>
  <c r="U325" i="17"/>
  <c r="AK327" i="17" s="1"/>
  <c r="T325" i="17"/>
  <c r="AJ327" i="17" s="1"/>
  <c r="S325" i="17"/>
  <c r="AI327" i="17" s="1"/>
  <c r="AD322" i="17"/>
  <c r="AC322" i="17"/>
  <c r="AB322" i="17"/>
  <c r="AA322" i="17"/>
  <c r="Z322" i="17"/>
  <c r="Y322" i="17"/>
  <c r="X322" i="17"/>
  <c r="W322" i="17"/>
  <c r="V322" i="17"/>
  <c r="U322" i="17"/>
  <c r="T322" i="17"/>
  <c r="S322" i="17"/>
  <c r="AX322" i="17"/>
  <c r="AW322" i="17"/>
  <c r="AU322" i="17"/>
  <c r="AD320" i="17"/>
  <c r="AT322" i="17" s="1"/>
  <c r="AC320" i="17"/>
  <c r="AS322" i="17" s="1"/>
  <c r="AB320" i="17"/>
  <c r="AR322" i="17" s="1"/>
  <c r="AA320" i="17"/>
  <c r="AQ322" i="17" s="1"/>
  <c r="Z320" i="17"/>
  <c r="AP322" i="17" s="1"/>
  <c r="Y320" i="17"/>
  <c r="AO322" i="17" s="1"/>
  <c r="X320" i="17"/>
  <c r="AN322" i="17" s="1"/>
  <c r="W320" i="17"/>
  <c r="AM322" i="17" s="1"/>
  <c r="V320" i="17"/>
  <c r="AL322" i="17" s="1"/>
  <c r="U320" i="17"/>
  <c r="AK322" i="17" s="1"/>
  <c r="T320" i="17"/>
  <c r="AJ322" i="17" s="1"/>
  <c r="S320" i="17"/>
  <c r="AI322" i="17" s="1"/>
  <c r="AD318" i="17"/>
  <c r="AC318" i="17"/>
  <c r="AB318" i="17"/>
  <c r="AA318" i="17"/>
  <c r="Z318" i="17"/>
  <c r="Y318" i="17"/>
  <c r="X318" i="17"/>
  <c r="W318" i="17"/>
  <c r="V318" i="17"/>
  <c r="U318" i="17"/>
  <c r="T318" i="17"/>
  <c r="S318" i="17"/>
  <c r="AU318" i="17"/>
  <c r="AD316" i="17"/>
  <c r="AT318" i="17" s="1"/>
  <c r="AC316" i="17"/>
  <c r="AS318" i="17" s="1"/>
  <c r="AB316" i="17"/>
  <c r="AR318" i="17" s="1"/>
  <c r="AA316" i="17"/>
  <c r="AQ318" i="17" s="1"/>
  <c r="Z316" i="17"/>
  <c r="AP318" i="17" s="1"/>
  <c r="Y316" i="17"/>
  <c r="AO318" i="17" s="1"/>
  <c r="X316" i="17"/>
  <c r="AN318" i="17" s="1"/>
  <c r="W316" i="17"/>
  <c r="AM318" i="17" s="1"/>
  <c r="V316" i="17"/>
  <c r="AL318" i="17" s="1"/>
  <c r="U316" i="17"/>
  <c r="AK318" i="17" s="1"/>
  <c r="T316" i="17"/>
  <c r="AJ318" i="17" s="1"/>
  <c r="S316" i="17"/>
  <c r="AI318" i="17" s="1"/>
  <c r="AD314" i="17"/>
  <c r="AC314" i="17"/>
  <c r="AB314" i="17"/>
  <c r="AA314" i="17"/>
  <c r="Z314" i="17"/>
  <c r="Y314" i="17"/>
  <c r="X314" i="17"/>
  <c r="W314" i="17"/>
  <c r="V314" i="17"/>
  <c r="U314" i="17"/>
  <c r="T314" i="17"/>
  <c r="S314" i="17"/>
  <c r="AX314" i="17"/>
  <c r="AW314" i="17"/>
  <c r="AV314" i="17"/>
  <c r="AD312" i="17"/>
  <c r="AT314" i="17" s="1"/>
  <c r="AC312" i="17"/>
  <c r="AS314" i="17" s="1"/>
  <c r="AB312" i="17"/>
  <c r="AR314" i="17" s="1"/>
  <c r="AA312" i="17"/>
  <c r="AQ314" i="17" s="1"/>
  <c r="Z312" i="17"/>
  <c r="AP314" i="17" s="1"/>
  <c r="Y312" i="17"/>
  <c r="AO314" i="17" s="1"/>
  <c r="X312" i="17"/>
  <c r="AN314" i="17" s="1"/>
  <c r="W312" i="17"/>
  <c r="AM314" i="17" s="1"/>
  <c r="V312" i="17"/>
  <c r="AL314" i="17" s="1"/>
  <c r="U312" i="17"/>
  <c r="AK314" i="17" s="1"/>
  <c r="T312" i="17"/>
  <c r="AJ314" i="17" s="1"/>
  <c r="S312" i="17"/>
  <c r="AI314" i="17" s="1"/>
  <c r="AD310" i="17"/>
  <c r="AC310" i="17"/>
  <c r="AB310" i="17"/>
  <c r="AA310" i="17"/>
  <c r="Z310" i="17"/>
  <c r="Y310" i="17"/>
  <c r="X310" i="17"/>
  <c r="W310" i="17"/>
  <c r="V310" i="17"/>
  <c r="U310" i="17"/>
  <c r="T310" i="17"/>
  <c r="S310" i="17"/>
  <c r="AX310" i="17"/>
  <c r="AW310" i="17"/>
  <c r="AV310" i="17"/>
  <c r="AU310" i="17"/>
  <c r="AD308" i="17"/>
  <c r="AT310" i="17" s="1"/>
  <c r="AC308" i="17"/>
  <c r="AS310" i="17" s="1"/>
  <c r="AB308" i="17"/>
  <c r="AR310" i="17" s="1"/>
  <c r="AA308" i="17"/>
  <c r="AQ310" i="17" s="1"/>
  <c r="Z308" i="17"/>
  <c r="AP310" i="17" s="1"/>
  <c r="Y308" i="17"/>
  <c r="AO310" i="17" s="1"/>
  <c r="X308" i="17"/>
  <c r="AN310" i="17" s="1"/>
  <c r="W308" i="17"/>
  <c r="AM310" i="17" s="1"/>
  <c r="V308" i="17"/>
  <c r="AL310" i="17" s="1"/>
  <c r="U308" i="17"/>
  <c r="AK310" i="17" s="1"/>
  <c r="T308" i="17"/>
  <c r="AJ310" i="17" s="1"/>
  <c r="S308" i="17"/>
  <c r="AI310" i="17" s="1"/>
  <c r="AD306" i="17"/>
  <c r="AC306" i="17"/>
  <c r="AB306" i="17"/>
  <c r="AA306" i="17"/>
  <c r="Z306" i="17"/>
  <c r="Y306" i="17"/>
  <c r="X306" i="17"/>
  <c r="W306" i="17"/>
  <c r="V306" i="17"/>
  <c r="U306" i="17"/>
  <c r="T306" i="17"/>
  <c r="S306" i="17"/>
  <c r="AX306" i="17"/>
  <c r="AW306" i="17"/>
  <c r="AD304" i="17"/>
  <c r="AT306" i="17" s="1"/>
  <c r="AC304" i="17"/>
  <c r="AS306" i="17" s="1"/>
  <c r="AB304" i="17"/>
  <c r="AR306" i="17" s="1"/>
  <c r="AA304" i="17"/>
  <c r="AQ306" i="17" s="1"/>
  <c r="Z304" i="17"/>
  <c r="AP306" i="17" s="1"/>
  <c r="Y304" i="17"/>
  <c r="AO306" i="17" s="1"/>
  <c r="X304" i="17"/>
  <c r="AN306" i="17" s="1"/>
  <c r="W304" i="17"/>
  <c r="AM306" i="17" s="1"/>
  <c r="V304" i="17"/>
  <c r="AL306" i="17" s="1"/>
  <c r="U304" i="17"/>
  <c r="AK306" i="17" s="1"/>
  <c r="T304" i="17"/>
  <c r="AJ306" i="17" s="1"/>
  <c r="S304" i="17"/>
  <c r="AI306" i="17" s="1"/>
  <c r="AD302" i="17"/>
  <c r="AC302" i="17"/>
  <c r="AB302" i="17"/>
  <c r="AA302" i="17"/>
  <c r="Z302" i="17"/>
  <c r="Y302" i="17"/>
  <c r="X302" i="17"/>
  <c r="W302" i="17"/>
  <c r="V302" i="17"/>
  <c r="U302" i="17"/>
  <c r="T302" i="17"/>
  <c r="S302" i="17"/>
  <c r="AV302" i="17"/>
  <c r="AU302" i="17"/>
  <c r="AD300" i="17"/>
  <c r="AT302" i="17" s="1"/>
  <c r="AC300" i="17"/>
  <c r="AS302" i="17" s="1"/>
  <c r="AB300" i="17"/>
  <c r="AR302" i="17" s="1"/>
  <c r="AA300" i="17"/>
  <c r="AQ302" i="17" s="1"/>
  <c r="Z300" i="17"/>
  <c r="AP302" i="17" s="1"/>
  <c r="Y300" i="17"/>
  <c r="AO302" i="17" s="1"/>
  <c r="X300" i="17"/>
  <c r="AN302" i="17" s="1"/>
  <c r="W300" i="17"/>
  <c r="AM302" i="17" s="1"/>
  <c r="V300" i="17"/>
  <c r="AL302" i="17" s="1"/>
  <c r="U300" i="17"/>
  <c r="AK302" i="17" s="1"/>
  <c r="T300" i="17"/>
  <c r="AJ302" i="17" s="1"/>
  <c r="S300" i="17"/>
  <c r="AI302" i="17" s="1"/>
  <c r="AD298" i="17"/>
  <c r="AC298" i="17"/>
  <c r="AB298" i="17"/>
  <c r="AA298" i="17"/>
  <c r="Z298" i="17"/>
  <c r="Y298" i="17"/>
  <c r="X298" i="17"/>
  <c r="W298" i="17"/>
  <c r="V298" i="17"/>
  <c r="U298" i="17"/>
  <c r="T298" i="17"/>
  <c r="S298" i="17"/>
  <c r="AW298" i="17"/>
  <c r="AV298" i="17"/>
  <c r="AD296" i="17"/>
  <c r="AT298" i="17" s="1"/>
  <c r="AC296" i="17"/>
  <c r="AS298" i="17" s="1"/>
  <c r="AB296" i="17"/>
  <c r="AR298" i="17" s="1"/>
  <c r="AA296" i="17"/>
  <c r="AQ298" i="17" s="1"/>
  <c r="Z296" i="17"/>
  <c r="AP298" i="17" s="1"/>
  <c r="Y296" i="17"/>
  <c r="AO298" i="17" s="1"/>
  <c r="X296" i="17"/>
  <c r="AN298" i="17" s="1"/>
  <c r="W296" i="17"/>
  <c r="AM298" i="17" s="1"/>
  <c r="V296" i="17"/>
  <c r="AL298" i="17" s="1"/>
  <c r="U296" i="17"/>
  <c r="AK298" i="17" s="1"/>
  <c r="T296" i="17"/>
  <c r="AJ298" i="17" s="1"/>
  <c r="S296" i="17"/>
  <c r="AI298" i="17" s="1"/>
  <c r="AX293" i="17"/>
  <c r="AD293" i="17"/>
  <c r="AC293" i="17"/>
  <c r="AB293" i="17"/>
  <c r="AA293" i="17"/>
  <c r="Z293" i="17"/>
  <c r="Y293" i="17"/>
  <c r="X293" i="17"/>
  <c r="W293" i="17"/>
  <c r="V293" i="17"/>
  <c r="U293" i="17"/>
  <c r="T293" i="17"/>
  <c r="S293" i="17"/>
  <c r="AW293" i="17"/>
  <c r="AV293" i="17"/>
  <c r="AD291" i="17"/>
  <c r="AT293" i="17" s="1"/>
  <c r="AC291" i="17"/>
  <c r="AS293" i="17" s="1"/>
  <c r="AB291" i="17"/>
  <c r="AR293" i="17" s="1"/>
  <c r="AA291" i="17"/>
  <c r="AQ293" i="17" s="1"/>
  <c r="Z291" i="17"/>
  <c r="AP293" i="17" s="1"/>
  <c r="Y291" i="17"/>
  <c r="AO293" i="17" s="1"/>
  <c r="X291" i="17"/>
  <c r="AN293" i="17" s="1"/>
  <c r="W291" i="17"/>
  <c r="AM293" i="17" s="1"/>
  <c r="V291" i="17"/>
  <c r="AL293" i="17" s="1"/>
  <c r="U291" i="17"/>
  <c r="AK293" i="17" s="1"/>
  <c r="T291" i="17"/>
  <c r="AJ293" i="17" s="1"/>
  <c r="S291" i="17"/>
  <c r="AI293" i="17" s="1"/>
  <c r="AD289" i="17"/>
  <c r="AC289" i="17"/>
  <c r="AB289" i="17"/>
  <c r="AA289" i="17"/>
  <c r="Z289" i="17"/>
  <c r="Y289" i="17"/>
  <c r="X289" i="17"/>
  <c r="W289" i="17"/>
  <c r="V289" i="17"/>
  <c r="U289" i="17"/>
  <c r="T289" i="17"/>
  <c r="S289" i="17"/>
  <c r="AX289" i="17"/>
  <c r="AW289" i="17"/>
  <c r="AU289" i="17"/>
  <c r="AD287" i="17"/>
  <c r="AT289" i="17" s="1"/>
  <c r="AC287" i="17"/>
  <c r="AS289" i="17" s="1"/>
  <c r="AB287" i="17"/>
  <c r="AR289" i="17" s="1"/>
  <c r="AA287" i="17"/>
  <c r="AQ289" i="17" s="1"/>
  <c r="Z287" i="17"/>
  <c r="AP289" i="17" s="1"/>
  <c r="Y287" i="17"/>
  <c r="AO289" i="17" s="1"/>
  <c r="X287" i="17"/>
  <c r="AN289" i="17" s="1"/>
  <c r="W287" i="17"/>
  <c r="AM289" i="17" s="1"/>
  <c r="V287" i="17"/>
  <c r="AL289" i="17" s="1"/>
  <c r="U287" i="17"/>
  <c r="AK289" i="17" s="1"/>
  <c r="T287" i="17"/>
  <c r="AJ289" i="17" s="1"/>
  <c r="S287" i="17"/>
  <c r="AI289" i="17" s="1"/>
  <c r="AQ285" i="17"/>
  <c r="AD285" i="17"/>
  <c r="AC285" i="17"/>
  <c r="AB285" i="17"/>
  <c r="AA285" i="17"/>
  <c r="Z285" i="17"/>
  <c r="Y285" i="17"/>
  <c r="X285" i="17"/>
  <c r="W285" i="17"/>
  <c r="V285" i="17"/>
  <c r="U285" i="17"/>
  <c r="T285" i="17"/>
  <c r="S285" i="17"/>
  <c r="AD283" i="17"/>
  <c r="AT285" i="17" s="1"/>
  <c r="AC283" i="17"/>
  <c r="AS285" i="17" s="1"/>
  <c r="AB283" i="17"/>
  <c r="AR285" i="17" s="1"/>
  <c r="AA283" i="17"/>
  <c r="Z283" i="17"/>
  <c r="AP285" i="17" s="1"/>
  <c r="Y283" i="17"/>
  <c r="AO285" i="17" s="1"/>
  <c r="X283" i="17"/>
  <c r="AN285" i="17" s="1"/>
  <c r="W283" i="17"/>
  <c r="AM285" i="17" s="1"/>
  <c r="V283" i="17"/>
  <c r="AL285" i="17" s="1"/>
  <c r="U283" i="17"/>
  <c r="AK285" i="17" s="1"/>
  <c r="T283" i="17"/>
  <c r="AJ285" i="17" s="1"/>
  <c r="S283" i="17"/>
  <c r="AI285" i="17" s="1"/>
  <c r="AD281" i="17"/>
  <c r="AC281" i="17"/>
  <c r="AB281" i="17"/>
  <c r="AA281" i="17"/>
  <c r="Z281" i="17"/>
  <c r="Y281" i="17"/>
  <c r="X281" i="17"/>
  <c r="W281" i="17"/>
  <c r="V281" i="17"/>
  <c r="U281" i="17"/>
  <c r="T281" i="17"/>
  <c r="S281" i="17"/>
  <c r="AX281" i="17"/>
  <c r="AV281" i="17"/>
  <c r="AU281" i="17"/>
  <c r="AD279" i="17"/>
  <c r="AT281" i="17" s="1"/>
  <c r="AC279" i="17"/>
  <c r="AS281" i="17" s="1"/>
  <c r="AB279" i="17"/>
  <c r="AR281" i="17" s="1"/>
  <c r="AA279" i="17"/>
  <c r="AQ281" i="17" s="1"/>
  <c r="Z279" i="17"/>
  <c r="AP281" i="17" s="1"/>
  <c r="Y279" i="17"/>
  <c r="AO281" i="17" s="1"/>
  <c r="X279" i="17"/>
  <c r="AN281" i="17" s="1"/>
  <c r="W279" i="17"/>
  <c r="AM281" i="17" s="1"/>
  <c r="V279" i="17"/>
  <c r="AL281" i="17" s="1"/>
  <c r="U279" i="17"/>
  <c r="AK281" i="17" s="1"/>
  <c r="T279" i="17"/>
  <c r="AJ281" i="17" s="1"/>
  <c r="S279" i="17"/>
  <c r="AI281" i="17" s="1"/>
  <c r="AX277" i="17"/>
  <c r="AQ277" i="17"/>
  <c r="AD277" i="17"/>
  <c r="AC277" i="17"/>
  <c r="AB277" i="17"/>
  <c r="AA277" i="17"/>
  <c r="Z277" i="17"/>
  <c r="Y277" i="17"/>
  <c r="X277" i="17"/>
  <c r="W277" i="17"/>
  <c r="V277" i="17"/>
  <c r="U277" i="17"/>
  <c r="T277" i="17"/>
  <c r="S277" i="17"/>
  <c r="AW277" i="17"/>
  <c r="AV277" i="17"/>
  <c r="AD275" i="17"/>
  <c r="AT277" i="17" s="1"/>
  <c r="AC275" i="17"/>
  <c r="AS277" i="17" s="1"/>
  <c r="AB275" i="17"/>
  <c r="AR277" i="17" s="1"/>
  <c r="AA275" i="17"/>
  <c r="Z275" i="17"/>
  <c r="AP277" i="17" s="1"/>
  <c r="Y275" i="17"/>
  <c r="AO277" i="17" s="1"/>
  <c r="X275" i="17"/>
  <c r="AN277" i="17" s="1"/>
  <c r="W275" i="17"/>
  <c r="AM277" i="17" s="1"/>
  <c r="V275" i="17"/>
  <c r="AL277" i="17" s="1"/>
  <c r="U275" i="17"/>
  <c r="AK277" i="17" s="1"/>
  <c r="T275" i="17"/>
  <c r="AJ277" i="17" s="1"/>
  <c r="S275" i="17"/>
  <c r="AI277" i="17" s="1"/>
  <c r="AD273" i="17"/>
  <c r="AC273" i="17"/>
  <c r="AB273" i="17"/>
  <c r="AA273" i="17"/>
  <c r="Z273" i="17"/>
  <c r="Y273" i="17"/>
  <c r="X273" i="17"/>
  <c r="W273" i="17"/>
  <c r="V273" i="17"/>
  <c r="U273" i="17"/>
  <c r="T273" i="17"/>
  <c r="S273" i="17"/>
  <c r="AX273" i="17"/>
  <c r="AU273" i="17"/>
  <c r="AD271" i="17"/>
  <c r="AT273" i="17" s="1"/>
  <c r="AC271" i="17"/>
  <c r="AS273" i="17" s="1"/>
  <c r="AB271" i="17"/>
  <c r="AR273" i="17" s="1"/>
  <c r="AA271" i="17"/>
  <c r="AQ273" i="17" s="1"/>
  <c r="Z271" i="17"/>
  <c r="AP273" i="17" s="1"/>
  <c r="Y271" i="17"/>
  <c r="AO273" i="17" s="1"/>
  <c r="X271" i="17"/>
  <c r="AN273" i="17" s="1"/>
  <c r="W271" i="17"/>
  <c r="AM273" i="17" s="1"/>
  <c r="V271" i="17"/>
  <c r="AL273" i="17" s="1"/>
  <c r="U271" i="17"/>
  <c r="AK273" i="17" s="1"/>
  <c r="T271" i="17"/>
  <c r="AJ273" i="17" s="1"/>
  <c r="S271" i="17"/>
  <c r="AI273" i="17" s="1"/>
  <c r="AQ269" i="17"/>
  <c r="AD269" i="17"/>
  <c r="AC269" i="17"/>
  <c r="AB269" i="17"/>
  <c r="AA269" i="17"/>
  <c r="Z269" i="17"/>
  <c r="Y269" i="17"/>
  <c r="X269" i="17"/>
  <c r="W269" i="17"/>
  <c r="V269" i="17"/>
  <c r="U269" i="17"/>
  <c r="T269" i="17"/>
  <c r="S269" i="17"/>
  <c r="AD267" i="17"/>
  <c r="AT269" i="17" s="1"/>
  <c r="AC267" i="17"/>
  <c r="AS269" i="17" s="1"/>
  <c r="AB267" i="17"/>
  <c r="AR269" i="17" s="1"/>
  <c r="AA267" i="17"/>
  <c r="Z267" i="17"/>
  <c r="AP269" i="17" s="1"/>
  <c r="Y267" i="17"/>
  <c r="AO269" i="17" s="1"/>
  <c r="X267" i="17"/>
  <c r="AN269" i="17" s="1"/>
  <c r="W267" i="17"/>
  <c r="AM269" i="17" s="1"/>
  <c r="V267" i="17"/>
  <c r="AL269" i="17" s="1"/>
  <c r="U267" i="17"/>
  <c r="AK269" i="17" s="1"/>
  <c r="T267" i="17"/>
  <c r="AJ269" i="17" s="1"/>
  <c r="S267" i="17"/>
  <c r="AI269" i="17" s="1"/>
  <c r="AK264" i="17"/>
  <c r="AD264" i="17"/>
  <c r="AC264" i="17"/>
  <c r="AB264" i="17"/>
  <c r="AA264" i="17"/>
  <c r="Z264" i="17"/>
  <c r="Y264" i="17"/>
  <c r="X264" i="17"/>
  <c r="W264" i="17"/>
  <c r="V264" i="17"/>
  <c r="U264" i="17"/>
  <c r="T264" i="17"/>
  <c r="S264" i="17"/>
  <c r="AX264" i="17"/>
  <c r="AW264" i="17"/>
  <c r="AV264" i="17"/>
  <c r="AD262" i="17"/>
  <c r="AT264" i="17" s="1"/>
  <c r="AC262" i="17"/>
  <c r="AS264" i="17" s="1"/>
  <c r="AB262" i="17"/>
  <c r="AR264" i="17" s="1"/>
  <c r="AA262" i="17"/>
  <c r="AQ264" i="17" s="1"/>
  <c r="Z262" i="17"/>
  <c r="AP264" i="17" s="1"/>
  <c r="Y262" i="17"/>
  <c r="AO264" i="17" s="1"/>
  <c r="X262" i="17"/>
  <c r="AN264" i="17" s="1"/>
  <c r="W262" i="17"/>
  <c r="AM264" i="17" s="1"/>
  <c r="V262" i="17"/>
  <c r="AL264" i="17" s="1"/>
  <c r="U262" i="17"/>
  <c r="T262" i="17"/>
  <c r="AJ264" i="17" s="1"/>
  <c r="S262" i="17"/>
  <c r="AI264" i="17" s="1"/>
  <c r="AD260" i="17"/>
  <c r="AC260" i="17"/>
  <c r="AB260" i="17"/>
  <c r="AA260" i="17"/>
  <c r="Z260" i="17"/>
  <c r="Y260" i="17"/>
  <c r="X260" i="17"/>
  <c r="W260" i="17"/>
  <c r="V260" i="17"/>
  <c r="U260" i="17"/>
  <c r="T260" i="17"/>
  <c r="S260" i="17"/>
  <c r="AX260" i="17"/>
  <c r="AW260" i="17"/>
  <c r="AV260" i="17"/>
  <c r="AU260" i="17"/>
  <c r="AD258" i="17"/>
  <c r="AT260" i="17" s="1"/>
  <c r="AC258" i="17"/>
  <c r="AS260" i="17" s="1"/>
  <c r="AB258" i="17"/>
  <c r="AR260" i="17" s="1"/>
  <c r="AA258" i="17"/>
  <c r="AQ260" i="17" s="1"/>
  <c r="Z258" i="17"/>
  <c r="AP260" i="17" s="1"/>
  <c r="Y258" i="17"/>
  <c r="AO260" i="17" s="1"/>
  <c r="X258" i="17"/>
  <c r="AN260" i="17" s="1"/>
  <c r="W258" i="17"/>
  <c r="AM260" i="17" s="1"/>
  <c r="V258" i="17"/>
  <c r="AL260" i="17" s="1"/>
  <c r="U258" i="17"/>
  <c r="AK260" i="17" s="1"/>
  <c r="T258" i="17"/>
  <c r="AJ260" i="17" s="1"/>
  <c r="S258" i="17"/>
  <c r="AI260" i="17" s="1"/>
  <c r="AD256" i="17"/>
  <c r="AC256" i="17"/>
  <c r="AB256" i="17"/>
  <c r="AA256" i="17"/>
  <c r="Z256" i="17"/>
  <c r="Y256" i="17"/>
  <c r="X256" i="17"/>
  <c r="W256" i="17"/>
  <c r="V256" i="17"/>
  <c r="U256" i="17"/>
  <c r="T256" i="17"/>
  <c r="S256" i="17"/>
  <c r="AX256" i="17"/>
  <c r="AW256" i="17"/>
  <c r="AU256" i="17"/>
  <c r="AD254" i="17"/>
  <c r="AT256" i="17" s="1"/>
  <c r="AC254" i="17"/>
  <c r="AS256" i="17" s="1"/>
  <c r="AB254" i="17"/>
  <c r="AR256" i="17" s="1"/>
  <c r="AA254" i="17"/>
  <c r="AQ256" i="17" s="1"/>
  <c r="Z254" i="17"/>
  <c r="AP256" i="17" s="1"/>
  <c r="Y254" i="17"/>
  <c r="AO256" i="17" s="1"/>
  <c r="X254" i="17"/>
  <c r="AN256" i="17" s="1"/>
  <c r="W254" i="17"/>
  <c r="AM256" i="17" s="1"/>
  <c r="V254" i="17"/>
  <c r="AL256" i="17" s="1"/>
  <c r="U254" i="17"/>
  <c r="AK256" i="17" s="1"/>
  <c r="T254" i="17"/>
  <c r="AJ256" i="17" s="1"/>
  <c r="S254" i="17"/>
  <c r="AI256" i="17" s="1"/>
  <c r="AD252" i="17"/>
  <c r="AC252" i="17"/>
  <c r="AB252" i="17"/>
  <c r="AA252" i="17"/>
  <c r="Z252" i="17"/>
  <c r="Y252" i="17"/>
  <c r="X252" i="17"/>
  <c r="W252" i="17"/>
  <c r="V252" i="17"/>
  <c r="U252" i="17"/>
  <c r="T252" i="17"/>
  <c r="S252" i="17"/>
  <c r="AU252" i="17"/>
  <c r="AD250" i="17"/>
  <c r="AT252" i="17" s="1"/>
  <c r="AC250" i="17"/>
  <c r="AS252" i="17" s="1"/>
  <c r="AB250" i="17"/>
  <c r="AR252" i="17" s="1"/>
  <c r="AA250" i="17"/>
  <c r="AQ252" i="17" s="1"/>
  <c r="Z250" i="17"/>
  <c r="AP252" i="17" s="1"/>
  <c r="Y250" i="17"/>
  <c r="AO252" i="17" s="1"/>
  <c r="X250" i="17"/>
  <c r="AN252" i="17" s="1"/>
  <c r="W250" i="17"/>
  <c r="AM252" i="17" s="1"/>
  <c r="V250" i="17"/>
  <c r="AL252" i="17" s="1"/>
  <c r="U250" i="17"/>
  <c r="AK252" i="17" s="1"/>
  <c r="T250" i="17"/>
  <c r="AJ252" i="17" s="1"/>
  <c r="S250" i="17"/>
  <c r="AI252" i="17" s="1"/>
  <c r="AD248" i="17"/>
  <c r="AC248" i="17"/>
  <c r="AB248" i="17"/>
  <c r="AA248" i="17"/>
  <c r="Z248" i="17"/>
  <c r="Y248" i="17"/>
  <c r="X248" i="17"/>
  <c r="W248" i="17"/>
  <c r="V248" i="17"/>
  <c r="U248" i="17"/>
  <c r="T248" i="17"/>
  <c r="S248" i="17"/>
  <c r="AX248" i="17"/>
  <c r="AW248" i="17"/>
  <c r="AV248" i="17"/>
  <c r="AD246" i="17"/>
  <c r="AT248" i="17" s="1"/>
  <c r="AC246" i="17"/>
  <c r="AS248" i="17" s="1"/>
  <c r="AB246" i="17"/>
  <c r="AR248" i="17" s="1"/>
  <c r="AA246" i="17"/>
  <c r="AQ248" i="17" s="1"/>
  <c r="Z246" i="17"/>
  <c r="AP248" i="17" s="1"/>
  <c r="Y246" i="17"/>
  <c r="AO248" i="17" s="1"/>
  <c r="X246" i="17"/>
  <c r="AN248" i="17" s="1"/>
  <c r="W246" i="17"/>
  <c r="AM248" i="17" s="1"/>
  <c r="V246" i="17"/>
  <c r="AL248" i="17" s="1"/>
  <c r="U246" i="17"/>
  <c r="AK248" i="17" s="1"/>
  <c r="T246" i="17"/>
  <c r="AJ248" i="17" s="1"/>
  <c r="S246" i="17"/>
  <c r="AI248" i="17" s="1"/>
  <c r="AD244" i="17"/>
  <c r="AC244" i="17"/>
  <c r="AB244" i="17"/>
  <c r="AA244" i="17"/>
  <c r="Z244" i="17"/>
  <c r="Y244" i="17"/>
  <c r="X244" i="17"/>
  <c r="W244" i="17"/>
  <c r="V244" i="17"/>
  <c r="U244" i="17"/>
  <c r="T244" i="17"/>
  <c r="S244" i="17"/>
  <c r="AX244" i="17"/>
  <c r="AW244" i="17"/>
  <c r="AV244" i="17"/>
  <c r="AU244" i="17"/>
  <c r="AD242" i="17"/>
  <c r="AT244" i="17" s="1"/>
  <c r="AC242" i="17"/>
  <c r="AS244" i="17" s="1"/>
  <c r="AB242" i="17"/>
  <c r="AR244" i="17" s="1"/>
  <c r="AA242" i="17"/>
  <c r="AQ244" i="17" s="1"/>
  <c r="Z242" i="17"/>
  <c r="AP244" i="17" s="1"/>
  <c r="Y242" i="17"/>
  <c r="AO244" i="17" s="1"/>
  <c r="X242" i="17"/>
  <c r="AN244" i="17" s="1"/>
  <c r="W242" i="17"/>
  <c r="AM244" i="17" s="1"/>
  <c r="V242" i="17"/>
  <c r="AL244" i="17" s="1"/>
  <c r="U242" i="17"/>
  <c r="AK244" i="17" s="1"/>
  <c r="T242" i="17"/>
  <c r="AJ244" i="17" s="1"/>
  <c r="S242" i="17"/>
  <c r="AI244" i="17" s="1"/>
  <c r="AD240" i="17"/>
  <c r="AC240" i="17"/>
  <c r="AB240" i="17"/>
  <c r="AA240" i="17"/>
  <c r="Z240" i="17"/>
  <c r="Y240" i="17"/>
  <c r="X240" i="17"/>
  <c r="W240" i="17"/>
  <c r="V240" i="17"/>
  <c r="U240" i="17"/>
  <c r="T240" i="17"/>
  <c r="S240" i="17"/>
  <c r="AX240" i="17"/>
  <c r="AW240" i="17"/>
  <c r="AD238" i="17"/>
  <c r="AT240" i="17" s="1"/>
  <c r="AC238" i="17"/>
  <c r="AS240" i="17" s="1"/>
  <c r="AB238" i="17"/>
  <c r="AR240" i="17" s="1"/>
  <c r="AA238" i="17"/>
  <c r="AQ240" i="17" s="1"/>
  <c r="Z238" i="17"/>
  <c r="AP240" i="17" s="1"/>
  <c r="Y238" i="17"/>
  <c r="AO240" i="17" s="1"/>
  <c r="X238" i="17"/>
  <c r="AN240" i="17" s="1"/>
  <c r="W238" i="17"/>
  <c r="AM240" i="17" s="1"/>
  <c r="V238" i="17"/>
  <c r="AL240" i="17" s="1"/>
  <c r="U238" i="17"/>
  <c r="AK240" i="17" s="1"/>
  <c r="T238" i="17"/>
  <c r="AJ240" i="17" s="1"/>
  <c r="S238" i="17"/>
  <c r="AI240" i="17" s="1"/>
  <c r="AL235" i="17"/>
  <c r="AD235" i="17"/>
  <c r="AC235" i="17"/>
  <c r="AB235" i="17"/>
  <c r="AA235" i="17"/>
  <c r="Z235" i="17"/>
  <c r="Y235" i="17"/>
  <c r="X235" i="17"/>
  <c r="W235" i="17"/>
  <c r="V235" i="17"/>
  <c r="U235" i="17"/>
  <c r="T235" i="17"/>
  <c r="S235" i="17"/>
  <c r="AD233" i="17"/>
  <c r="AT235" i="17" s="1"/>
  <c r="AC233" i="17"/>
  <c r="AS235" i="17" s="1"/>
  <c r="AB233" i="17"/>
  <c r="AR235" i="17" s="1"/>
  <c r="AA233" i="17"/>
  <c r="AQ235" i="17" s="1"/>
  <c r="Z233" i="17"/>
  <c r="AP235" i="17" s="1"/>
  <c r="Y233" i="17"/>
  <c r="AO235" i="17" s="1"/>
  <c r="X233" i="17"/>
  <c r="AN235" i="17" s="1"/>
  <c r="W233" i="17"/>
  <c r="AM235" i="17" s="1"/>
  <c r="V233" i="17"/>
  <c r="U233" i="17"/>
  <c r="AK235" i="17" s="1"/>
  <c r="T233" i="17"/>
  <c r="AJ235" i="17" s="1"/>
  <c r="S233" i="17"/>
  <c r="AI235" i="17" s="1"/>
  <c r="AD231" i="17"/>
  <c r="AC231" i="17"/>
  <c r="AB231" i="17"/>
  <c r="AA231" i="17"/>
  <c r="Z231" i="17"/>
  <c r="Y231" i="17"/>
  <c r="X231" i="17"/>
  <c r="W231" i="17"/>
  <c r="V231" i="17"/>
  <c r="U231" i="17"/>
  <c r="T231" i="17"/>
  <c r="S231" i="17"/>
  <c r="AX231" i="17"/>
  <c r="AW231" i="17"/>
  <c r="AV231" i="17"/>
  <c r="AD229" i="17"/>
  <c r="AT231" i="17" s="1"/>
  <c r="AC229" i="17"/>
  <c r="AS231" i="17" s="1"/>
  <c r="AB229" i="17"/>
  <c r="AR231" i="17" s="1"/>
  <c r="AA229" i="17"/>
  <c r="AQ231" i="17" s="1"/>
  <c r="Z229" i="17"/>
  <c r="AP231" i="17" s="1"/>
  <c r="Y229" i="17"/>
  <c r="AO231" i="17" s="1"/>
  <c r="X229" i="17"/>
  <c r="AN231" i="17" s="1"/>
  <c r="W229" i="17"/>
  <c r="AM231" i="17" s="1"/>
  <c r="V229" i="17"/>
  <c r="AL231" i="17" s="1"/>
  <c r="U229" i="17"/>
  <c r="AK231" i="17" s="1"/>
  <c r="T229" i="17"/>
  <c r="AJ231" i="17" s="1"/>
  <c r="S229" i="17"/>
  <c r="AI231" i="17" s="1"/>
  <c r="AD227" i="17"/>
  <c r="AC227" i="17"/>
  <c r="AB227" i="17"/>
  <c r="AA227" i="17"/>
  <c r="Z227" i="17"/>
  <c r="Y227" i="17"/>
  <c r="X227" i="17"/>
  <c r="W227" i="17"/>
  <c r="V227" i="17"/>
  <c r="U227" i="17"/>
  <c r="T227" i="17"/>
  <c r="S227" i="17"/>
  <c r="AX227" i="17"/>
  <c r="AW227" i="17"/>
  <c r="AV227" i="17"/>
  <c r="AD225" i="17"/>
  <c r="AT227" i="17" s="1"/>
  <c r="AC225" i="17"/>
  <c r="AS227" i="17" s="1"/>
  <c r="AB225" i="17"/>
  <c r="AR227" i="17" s="1"/>
  <c r="AA225" i="17"/>
  <c r="AQ227" i="17" s="1"/>
  <c r="Z225" i="17"/>
  <c r="AP227" i="17" s="1"/>
  <c r="Y225" i="17"/>
  <c r="AO227" i="17" s="1"/>
  <c r="X225" i="17"/>
  <c r="AN227" i="17" s="1"/>
  <c r="W225" i="17"/>
  <c r="AM227" i="17" s="1"/>
  <c r="V225" i="17"/>
  <c r="AL227" i="17" s="1"/>
  <c r="U225" i="17"/>
  <c r="AK227" i="17" s="1"/>
  <c r="T225" i="17"/>
  <c r="AJ227" i="17" s="1"/>
  <c r="S225" i="17"/>
  <c r="AI227" i="17" s="1"/>
  <c r="AD223" i="17"/>
  <c r="AC223" i="17"/>
  <c r="AB223" i="17"/>
  <c r="AA223" i="17"/>
  <c r="Z223" i="17"/>
  <c r="Y223" i="17"/>
  <c r="X223" i="17"/>
  <c r="W223" i="17"/>
  <c r="V223" i="17"/>
  <c r="U223" i="17"/>
  <c r="T223" i="17"/>
  <c r="S223" i="17"/>
  <c r="AX223" i="17"/>
  <c r="AW223" i="17"/>
  <c r="AV223" i="17"/>
  <c r="AU223" i="17"/>
  <c r="AD221" i="17"/>
  <c r="AT223" i="17" s="1"/>
  <c r="AC221" i="17"/>
  <c r="AS223" i="17" s="1"/>
  <c r="AB221" i="17"/>
  <c r="AR223" i="17" s="1"/>
  <c r="AA221" i="17"/>
  <c r="AQ223" i="17" s="1"/>
  <c r="Z221" i="17"/>
  <c r="AP223" i="17" s="1"/>
  <c r="Y221" i="17"/>
  <c r="AO223" i="17" s="1"/>
  <c r="X221" i="17"/>
  <c r="AN223" i="17" s="1"/>
  <c r="W221" i="17"/>
  <c r="AM223" i="17" s="1"/>
  <c r="V221" i="17"/>
  <c r="AL223" i="17" s="1"/>
  <c r="U221" i="17"/>
  <c r="AK223" i="17" s="1"/>
  <c r="T221" i="17"/>
  <c r="AJ223" i="17" s="1"/>
  <c r="S221" i="17"/>
  <c r="AI223" i="17" s="1"/>
  <c r="AD219" i="17"/>
  <c r="AC219" i="17"/>
  <c r="AB219" i="17"/>
  <c r="AA219" i="17"/>
  <c r="Z219" i="17"/>
  <c r="Y219" i="17"/>
  <c r="X219" i="17"/>
  <c r="W219" i="17"/>
  <c r="V219" i="17"/>
  <c r="U219" i="17"/>
  <c r="T219" i="17"/>
  <c r="S219" i="17"/>
  <c r="AU219" i="17"/>
  <c r="AD217" i="17"/>
  <c r="AT219" i="17" s="1"/>
  <c r="AC217" i="17"/>
  <c r="AS219" i="17" s="1"/>
  <c r="AB217" i="17"/>
  <c r="AR219" i="17" s="1"/>
  <c r="AA217" i="17"/>
  <c r="AQ219" i="17" s="1"/>
  <c r="Z217" i="17"/>
  <c r="AP219" i="17" s="1"/>
  <c r="Y217" i="17"/>
  <c r="AO219" i="17" s="1"/>
  <c r="X217" i="17"/>
  <c r="AN219" i="17" s="1"/>
  <c r="W217" i="17"/>
  <c r="AM219" i="17" s="1"/>
  <c r="V217" i="17"/>
  <c r="AL219" i="17" s="1"/>
  <c r="U217" i="17"/>
  <c r="AK219" i="17" s="1"/>
  <c r="T217" i="17"/>
  <c r="AJ219" i="17" s="1"/>
  <c r="S217" i="17"/>
  <c r="AI219" i="17" s="1"/>
  <c r="AD215" i="17"/>
  <c r="AC215" i="17"/>
  <c r="AB215" i="17"/>
  <c r="AA215" i="17"/>
  <c r="Z215" i="17"/>
  <c r="Y215" i="17"/>
  <c r="X215" i="17"/>
  <c r="W215" i="17"/>
  <c r="V215" i="17"/>
  <c r="U215" i="17"/>
  <c r="T215" i="17"/>
  <c r="S215" i="17"/>
  <c r="AW215" i="17"/>
  <c r="AV215" i="17"/>
  <c r="AD213" i="17"/>
  <c r="AT215" i="17" s="1"/>
  <c r="AC213" i="17"/>
  <c r="AS215" i="17" s="1"/>
  <c r="AB213" i="17"/>
  <c r="AR215" i="17" s="1"/>
  <c r="AA213" i="17"/>
  <c r="AQ215" i="17" s="1"/>
  <c r="Z213" i="17"/>
  <c r="AP215" i="17" s="1"/>
  <c r="Y213" i="17"/>
  <c r="AO215" i="17" s="1"/>
  <c r="X213" i="17"/>
  <c r="AN215" i="17" s="1"/>
  <c r="W213" i="17"/>
  <c r="AM215" i="17" s="1"/>
  <c r="V213" i="17"/>
  <c r="AL215" i="17" s="1"/>
  <c r="U213" i="17"/>
  <c r="AK215" i="17" s="1"/>
  <c r="T213" i="17"/>
  <c r="AJ215" i="17" s="1"/>
  <c r="S213" i="17"/>
  <c r="AI215" i="17" s="1"/>
  <c r="AD211" i="17"/>
  <c r="AC211" i="17"/>
  <c r="AB211" i="17"/>
  <c r="AA211" i="17"/>
  <c r="Z211" i="17"/>
  <c r="Y211" i="17"/>
  <c r="X211" i="17"/>
  <c r="W211" i="17"/>
  <c r="V211" i="17"/>
  <c r="U211" i="17"/>
  <c r="T211" i="17"/>
  <c r="S211" i="17"/>
  <c r="AX211" i="17"/>
  <c r="AW211" i="17"/>
  <c r="AV211" i="17"/>
  <c r="AD209" i="17"/>
  <c r="AT211" i="17" s="1"/>
  <c r="AC209" i="17"/>
  <c r="AS211" i="17" s="1"/>
  <c r="AB209" i="17"/>
  <c r="AR211" i="17" s="1"/>
  <c r="AA209" i="17"/>
  <c r="AQ211" i="17" s="1"/>
  <c r="Z209" i="17"/>
  <c r="AP211" i="17" s="1"/>
  <c r="Y209" i="17"/>
  <c r="AO211" i="17" s="1"/>
  <c r="X209" i="17"/>
  <c r="AN211" i="17" s="1"/>
  <c r="W209" i="17"/>
  <c r="AM211" i="17" s="1"/>
  <c r="V209" i="17"/>
  <c r="AL211" i="17" s="1"/>
  <c r="U209" i="17"/>
  <c r="AK211" i="17" s="1"/>
  <c r="T209" i="17"/>
  <c r="AJ211" i="17" s="1"/>
  <c r="S209" i="17"/>
  <c r="AI211" i="17" s="1"/>
  <c r="S180" i="17"/>
  <c r="T180" i="17"/>
  <c r="U180" i="17"/>
  <c r="V180" i="17"/>
  <c r="W180" i="17"/>
  <c r="X180" i="17"/>
  <c r="Y180" i="17"/>
  <c r="Z180" i="17"/>
  <c r="AA180" i="17"/>
  <c r="AB180" i="17"/>
  <c r="AC180" i="17"/>
  <c r="AD180" i="17"/>
  <c r="S182" i="17"/>
  <c r="T182" i="17"/>
  <c r="U182" i="17"/>
  <c r="V182" i="17"/>
  <c r="W182" i="17"/>
  <c r="X182" i="17"/>
  <c r="Y182" i="17"/>
  <c r="Z182" i="17"/>
  <c r="AA182" i="17"/>
  <c r="AB182" i="17"/>
  <c r="AC182" i="17"/>
  <c r="AD182" i="17"/>
  <c r="AI182" i="17"/>
  <c r="AJ182" i="17"/>
  <c r="AK182" i="17"/>
  <c r="AL182" i="17"/>
  <c r="AM182" i="17"/>
  <c r="AN182" i="17"/>
  <c r="AO182" i="17"/>
  <c r="AP182" i="17"/>
  <c r="AQ182" i="17"/>
  <c r="AR182" i="17"/>
  <c r="AS182" i="17"/>
  <c r="AT182" i="17"/>
  <c r="AV182" i="17"/>
  <c r="AX182" i="17"/>
  <c r="S184" i="17"/>
  <c r="T184" i="17"/>
  <c r="U184" i="17"/>
  <c r="V184" i="17"/>
  <c r="W184" i="17"/>
  <c r="X184" i="17"/>
  <c r="Y184" i="17"/>
  <c r="Z184" i="17"/>
  <c r="AA184" i="17"/>
  <c r="AB184" i="17"/>
  <c r="AC184" i="17"/>
  <c r="AD184" i="17"/>
  <c r="S186" i="17"/>
  <c r="T186" i="17"/>
  <c r="U186" i="17"/>
  <c r="V186" i="17"/>
  <c r="W186" i="17"/>
  <c r="X186" i="17"/>
  <c r="Y186" i="17"/>
  <c r="Z186" i="17"/>
  <c r="AA186" i="17"/>
  <c r="AB186" i="17"/>
  <c r="AC186" i="17"/>
  <c r="AD186" i="17"/>
  <c r="AI186" i="17"/>
  <c r="AJ186" i="17"/>
  <c r="AK186" i="17"/>
  <c r="AL186" i="17"/>
  <c r="AM186" i="17"/>
  <c r="AN186" i="17"/>
  <c r="AO186" i="17"/>
  <c r="AP186" i="17"/>
  <c r="AQ186" i="17"/>
  <c r="AR186" i="17"/>
  <c r="AS186" i="17"/>
  <c r="AT186" i="17"/>
  <c r="AU186" i="17"/>
  <c r="AX186" i="17"/>
  <c r="S188" i="17"/>
  <c r="T188" i="17"/>
  <c r="U188" i="17"/>
  <c r="V188" i="17"/>
  <c r="W188" i="17"/>
  <c r="X188" i="17"/>
  <c r="Y188" i="17"/>
  <c r="Z188" i="17"/>
  <c r="AA188" i="17"/>
  <c r="AB188" i="17"/>
  <c r="AC188" i="17"/>
  <c r="AD188" i="17"/>
  <c r="S190" i="17"/>
  <c r="T190" i="17"/>
  <c r="U190" i="17"/>
  <c r="V190" i="17"/>
  <c r="W190" i="17"/>
  <c r="X190" i="17"/>
  <c r="Y190" i="17"/>
  <c r="Z190" i="17"/>
  <c r="AA190" i="17"/>
  <c r="AB190" i="17"/>
  <c r="AC190" i="17"/>
  <c r="AD190" i="17"/>
  <c r="AI190" i="17"/>
  <c r="AJ190" i="17"/>
  <c r="AK190" i="17"/>
  <c r="AL190" i="17"/>
  <c r="AM190" i="17"/>
  <c r="AN190" i="17"/>
  <c r="AO190" i="17"/>
  <c r="AP190" i="17"/>
  <c r="AQ190" i="17"/>
  <c r="AR190" i="17"/>
  <c r="AS190" i="17"/>
  <c r="AT190" i="17"/>
  <c r="AU190" i="17"/>
  <c r="AV190" i="17"/>
  <c r="AX190" i="17"/>
  <c r="S192" i="17"/>
  <c r="T192" i="17"/>
  <c r="U192" i="17"/>
  <c r="V192" i="17"/>
  <c r="W192" i="17"/>
  <c r="X192" i="17"/>
  <c r="Y192" i="17"/>
  <c r="Z192" i="17"/>
  <c r="AA192" i="17"/>
  <c r="AB192" i="17"/>
  <c r="AC192" i="17"/>
  <c r="AD192" i="17"/>
  <c r="S194" i="17"/>
  <c r="T194" i="17"/>
  <c r="U194" i="17"/>
  <c r="V194" i="17"/>
  <c r="W194" i="17"/>
  <c r="X194" i="17"/>
  <c r="Y194" i="17"/>
  <c r="Z194" i="17"/>
  <c r="AA194" i="17"/>
  <c r="AB194" i="17"/>
  <c r="AC194" i="17"/>
  <c r="AD194" i="17"/>
  <c r="AI194" i="17"/>
  <c r="AJ194" i="17"/>
  <c r="AK194" i="17"/>
  <c r="AL194" i="17"/>
  <c r="AM194" i="17"/>
  <c r="AN194" i="17"/>
  <c r="AO194" i="17"/>
  <c r="AP194" i="17"/>
  <c r="AQ194" i="17"/>
  <c r="AR194" i="17"/>
  <c r="AS194" i="17"/>
  <c r="AT194" i="17"/>
  <c r="AU194" i="17"/>
  <c r="AV194" i="17"/>
  <c r="AW194" i="17"/>
  <c r="AX194" i="17"/>
  <c r="S196" i="17"/>
  <c r="T196" i="17"/>
  <c r="U196" i="17"/>
  <c r="V196" i="17"/>
  <c r="W196" i="17"/>
  <c r="X196" i="17"/>
  <c r="Y196" i="17"/>
  <c r="Z196" i="17"/>
  <c r="AA196" i="17"/>
  <c r="AB196" i="17"/>
  <c r="AC196" i="17"/>
  <c r="AD196" i="17"/>
  <c r="S198" i="17"/>
  <c r="T198" i="17"/>
  <c r="U198" i="17"/>
  <c r="V198" i="17"/>
  <c r="W198" i="17"/>
  <c r="X198" i="17"/>
  <c r="Y198" i="17"/>
  <c r="Z198" i="17"/>
  <c r="AA198" i="17"/>
  <c r="AB198" i="17"/>
  <c r="AC198" i="17"/>
  <c r="AD198" i="17"/>
  <c r="AI198" i="17"/>
  <c r="AJ198" i="17"/>
  <c r="AK198" i="17"/>
  <c r="AL198" i="17"/>
  <c r="AM198" i="17"/>
  <c r="AN198" i="17"/>
  <c r="AO198" i="17"/>
  <c r="AP198" i="17"/>
  <c r="AQ198" i="17"/>
  <c r="AR198" i="17"/>
  <c r="AS198" i="17"/>
  <c r="AT198" i="17"/>
  <c r="AV198" i="17"/>
  <c r="AW198" i="17"/>
  <c r="S200" i="17"/>
  <c r="T200" i="17"/>
  <c r="U200" i="17"/>
  <c r="V200" i="17"/>
  <c r="W200" i="17"/>
  <c r="X200" i="17"/>
  <c r="Y200" i="17"/>
  <c r="Z200" i="17"/>
  <c r="AA200" i="17"/>
  <c r="AB200" i="17"/>
  <c r="AC200" i="17"/>
  <c r="AD200" i="17"/>
  <c r="S202" i="17"/>
  <c r="T202" i="17"/>
  <c r="U202" i="17"/>
  <c r="V202" i="17"/>
  <c r="W202" i="17"/>
  <c r="X202" i="17"/>
  <c r="Y202" i="17"/>
  <c r="Z202" i="17"/>
  <c r="AA202" i="17"/>
  <c r="AB202" i="17"/>
  <c r="AC202" i="17"/>
  <c r="AD202" i="17"/>
  <c r="AI202" i="17"/>
  <c r="AJ202" i="17"/>
  <c r="AK202" i="17"/>
  <c r="AL202" i="17"/>
  <c r="AM202" i="17"/>
  <c r="AN202" i="17"/>
  <c r="AO202" i="17"/>
  <c r="AP202" i="17"/>
  <c r="AQ202" i="17"/>
  <c r="AR202" i="17"/>
  <c r="AS202" i="17"/>
  <c r="AT202" i="17"/>
  <c r="AU202" i="17"/>
  <c r="AW202" i="17"/>
  <c r="AX202" i="17"/>
  <c r="S204" i="17"/>
  <c r="T204" i="17"/>
  <c r="U204" i="17"/>
  <c r="V204" i="17"/>
  <c r="W204" i="17"/>
  <c r="X204" i="17"/>
  <c r="Y204" i="17"/>
  <c r="Z204" i="17"/>
  <c r="AA204" i="17"/>
  <c r="AB204" i="17"/>
  <c r="AC204" i="17"/>
  <c r="AD204" i="17"/>
  <c r="S206" i="17"/>
  <c r="T206" i="17"/>
  <c r="U206" i="17"/>
  <c r="V206" i="17"/>
  <c r="W206" i="17"/>
  <c r="X206" i="17"/>
  <c r="Y206" i="17"/>
  <c r="Z206" i="17"/>
  <c r="AA206" i="17"/>
  <c r="AB206" i="17"/>
  <c r="AC206" i="17"/>
  <c r="AD206" i="17"/>
  <c r="AI206" i="17"/>
  <c r="AJ206" i="17"/>
  <c r="AK206" i="17"/>
  <c r="AL206" i="17"/>
  <c r="AM206" i="17"/>
  <c r="AN206" i="17"/>
  <c r="AO206" i="17"/>
  <c r="AP206" i="17"/>
  <c r="AQ206" i="17"/>
  <c r="AR206" i="17"/>
  <c r="AS206" i="17"/>
  <c r="AT206" i="17"/>
  <c r="AU206" i="17"/>
  <c r="AX206" i="17"/>
  <c r="AU177" i="17"/>
  <c r="AL177" i="17"/>
  <c r="AD177" i="17"/>
  <c r="AC177" i="17"/>
  <c r="AB177" i="17"/>
  <c r="AA177" i="17"/>
  <c r="Z177" i="17"/>
  <c r="Y177" i="17"/>
  <c r="X177" i="17"/>
  <c r="W177" i="17"/>
  <c r="V177" i="17"/>
  <c r="U177" i="17"/>
  <c r="T177" i="17"/>
  <c r="S177" i="17"/>
  <c r="AX177" i="17"/>
  <c r="AW177" i="17"/>
  <c r="AV177" i="17"/>
  <c r="AD175" i="17"/>
  <c r="AT177" i="17" s="1"/>
  <c r="AC175" i="17"/>
  <c r="AS177" i="17" s="1"/>
  <c r="AB175" i="17"/>
  <c r="AR177" i="17" s="1"/>
  <c r="AA175" i="17"/>
  <c r="AQ177" i="17" s="1"/>
  <c r="Z175" i="17"/>
  <c r="AP177" i="17" s="1"/>
  <c r="Y175" i="17"/>
  <c r="AO177" i="17" s="1"/>
  <c r="X175" i="17"/>
  <c r="AN177" i="17" s="1"/>
  <c r="W175" i="17"/>
  <c r="AM177" i="17" s="1"/>
  <c r="V175" i="17"/>
  <c r="U175" i="17"/>
  <c r="AK177" i="17" s="1"/>
  <c r="T175" i="17"/>
  <c r="AJ177" i="17" s="1"/>
  <c r="S175" i="17"/>
  <c r="AI177" i="17" s="1"/>
  <c r="AD173" i="17"/>
  <c r="AC173" i="17"/>
  <c r="AB173" i="17"/>
  <c r="AA173" i="17"/>
  <c r="Z173" i="17"/>
  <c r="Y173" i="17"/>
  <c r="X173" i="17"/>
  <c r="W173" i="17"/>
  <c r="V173" i="17"/>
  <c r="U173" i="17"/>
  <c r="T173" i="17"/>
  <c r="S173" i="17"/>
  <c r="AX173" i="17"/>
  <c r="AW173" i="17"/>
  <c r="AV173" i="17"/>
  <c r="AU173" i="17"/>
  <c r="AD171" i="17"/>
  <c r="AT173" i="17" s="1"/>
  <c r="AC171" i="17"/>
  <c r="AS173" i="17" s="1"/>
  <c r="AB171" i="17"/>
  <c r="AR173" i="17" s="1"/>
  <c r="AA171" i="17"/>
  <c r="AQ173" i="17" s="1"/>
  <c r="Z171" i="17"/>
  <c r="AP173" i="17" s="1"/>
  <c r="Y171" i="17"/>
  <c r="AO173" i="17" s="1"/>
  <c r="X171" i="17"/>
  <c r="AN173" i="17" s="1"/>
  <c r="W171" i="17"/>
  <c r="AM173" i="17" s="1"/>
  <c r="V171" i="17"/>
  <c r="AL173" i="17" s="1"/>
  <c r="U171" i="17"/>
  <c r="AK173" i="17" s="1"/>
  <c r="T171" i="17"/>
  <c r="AJ173" i="17" s="1"/>
  <c r="S171" i="17"/>
  <c r="AI173" i="17" s="1"/>
  <c r="AD169" i="17"/>
  <c r="AC169" i="17"/>
  <c r="AB169" i="17"/>
  <c r="AA169" i="17"/>
  <c r="Z169" i="17"/>
  <c r="Y169" i="17"/>
  <c r="X169" i="17"/>
  <c r="W169" i="17"/>
  <c r="V169" i="17"/>
  <c r="U169" i="17"/>
  <c r="T169" i="17"/>
  <c r="S169" i="17"/>
  <c r="AD167" i="17"/>
  <c r="AT169" i="17" s="1"/>
  <c r="AC167" i="17"/>
  <c r="AS169" i="17" s="1"/>
  <c r="AB167" i="17"/>
  <c r="AR169" i="17" s="1"/>
  <c r="AA167" i="17"/>
  <c r="AQ169" i="17" s="1"/>
  <c r="Z167" i="17"/>
  <c r="AP169" i="17" s="1"/>
  <c r="Y167" i="17"/>
  <c r="AO169" i="17" s="1"/>
  <c r="X167" i="17"/>
  <c r="AN169" i="17" s="1"/>
  <c r="W167" i="17"/>
  <c r="AM169" i="17" s="1"/>
  <c r="V167" i="17"/>
  <c r="AL169" i="17" s="1"/>
  <c r="U167" i="17"/>
  <c r="AK169" i="17" s="1"/>
  <c r="T167" i="17"/>
  <c r="AJ169" i="17" s="1"/>
  <c r="S167" i="17"/>
  <c r="AI169" i="17" s="1"/>
  <c r="AD165" i="17"/>
  <c r="AC165" i="17"/>
  <c r="AB165" i="17"/>
  <c r="AA165" i="17"/>
  <c r="Z165" i="17"/>
  <c r="Y165" i="17"/>
  <c r="X165" i="17"/>
  <c r="W165" i="17"/>
  <c r="V165" i="17"/>
  <c r="U165" i="17"/>
  <c r="T165" i="17"/>
  <c r="S165" i="17"/>
  <c r="AX165" i="17"/>
  <c r="AW165" i="17"/>
  <c r="AV165" i="17"/>
  <c r="AD163" i="17"/>
  <c r="AT165" i="17" s="1"/>
  <c r="AC163" i="17"/>
  <c r="AS165" i="17" s="1"/>
  <c r="AB163" i="17"/>
  <c r="AR165" i="17" s="1"/>
  <c r="AA163" i="17"/>
  <c r="AQ165" i="17" s="1"/>
  <c r="Z163" i="17"/>
  <c r="AP165" i="17" s="1"/>
  <c r="Y163" i="17"/>
  <c r="AO165" i="17" s="1"/>
  <c r="X163" i="17"/>
  <c r="AN165" i="17" s="1"/>
  <c r="W163" i="17"/>
  <c r="AM165" i="17" s="1"/>
  <c r="V163" i="17"/>
  <c r="AL165" i="17" s="1"/>
  <c r="U163" i="17"/>
  <c r="AK165" i="17" s="1"/>
  <c r="T163" i="17"/>
  <c r="AJ165" i="17" s="1"/>
  <c r="S163" i="17"/>
  <c r="AI165" i="17" s="1"/>
  <c r="AD161" i="17"/>
  <c r="AC161" i="17"/>
  <c r="AB161" i="17"/>
  <c r="AA161" i="17"/>
  <c r="Z161" i="17"/>
  <c r="Y161" i="17"/>
  <c r="X161" i="17"/>
  <c r="W161" i="17"/>
  <c r="V161" i="17"/>
  <c r="U161" i="17"/>
  <c r="T161" i="17"/>
  <c r="S161" i="17"/>
  <c r="AX161" i="17"/>
  <c r="AW161" i="17"/>
  <c r="AV161" i="17"/>
  <c r="AD159" i="17"/>
  <c r="AT161" i="17" s="1"/>
  <c r="AC159" i="17"/>
  <c r="AS161" i="17" s="1"/>
  <c r="AB159" i="17"/>
  <c r="AR161" i="17" s="1"/>
  <c r="AA159" i="17"/>
  <c r="AQ161" i="17" s="1"/>
  <c r="Z159" i="17"/>
  <c r="AP161" i="17" s="1"/>
  <c r="Y159" i="17"/>
  <c r="AO161" i="17" s="1"/>
  <c r="X159" i="17"/>
  <c r="AN161" i="17" s="1"/>
  <c r="W159" i="17"/>
  <c r="AM161" i="17" s="1"/>
  <c r="V159" i="17"/>
  <c r="AL161" i="17" s="1"/>
  <c r="U159" i="17"/>
  <c r="AK161" i="17" s="1"/>
  <c r="T159" i="17"/>
  <c r="AJ161" i="17" s="1"/>
  <c r="S159" i="17"/>
  <c r="AI161" i="17" s="1"/>
  <c r="AD157" i="17"/>
  <c r="AC157" i="17"/>
  <c r="AB157" i="17"/>
  <c r="AA157" i="17"/>
  <c r="Z157" i="17"/>
  <c r="Y157" i="17"/>
  <c r="X157" i="17"/>
  <c r="W157" i="17"/>
  <c r="V157" i="17"/>
  <c r="U157" i="17"/>
  <c r="T157" i="17"/>
  <c r="S157" i="17"/>
  <c r="AX157" i="17"/>
  <c r="AW157" i="17"/>
  <c r="AU157" i="17"/>
  <c r="AD155" i="17"/>
  <c r="AT157" i="17" s="1"/>
  <c r="AC155" i="17"/>
  <c r="AS157" i="17" s="1"/>
  <c r="AB155" i="17"/>
  <c r="AR157" i="17" s="1"/>
  <c r="AA155" i="17"/>
  <c r="AQ157" i="17" s="1"/>
  <c r="Z155" i="17"/>
  <c r="AP157" i="17" s="1"/>
  <c r="Y155" i="17"/>
  <c r="AO157" i="17" s="1"/>
  <c r="X155" i="17"/>
  <c r="AN157" i="17" s="1"/>
  <c r="W155" i="17"/>
  <c r="AM157" i="17" s="1"/>
  <c r="V155" i="17"/>
  <c r="AL157" i="17" s="1"/>
  <c r="U155" i="17"/>
  <c r="AK157" i="17" s="1"/>
  <c r="T155" i="17"/>
  <c r="AJ157" i="17" s="1"/>
  <c r="S155" i="17"/>
  <c r="AI157" i="17" s="1"/>
  <c r="AD153" i="17"/>
  <c r="AC153" i="17"/>
  <c r="AB153" i="17"/>
  <c r="AA153" i="17"/>
  <c r="Z153" i="17"/>
  <c r="Y153" i="17"/>
  <c r="X153" i="17"/>
  <c r="W153" i="17"/>
  <c r="V153" i="17"/>
  <c r="U153" i="17"/>
  <c r="T153" i="17"/>
  <c r="S153" i="17"/>
  <c r="AD151" i="17"/>
  <c r="AT153" i="17" s="1"/>
  <c r="AC151" i="17"/>
  <c r="AS153" i="17" s="1"/>
  <c r="AB151" i="17"/>
  <c r="AR153" i="17" s="1"/>
  <c r="AA151" i="17"/>
  <c r="AQ153" i="17" s="1"/>
  <c r="Z151" i="17"/>
  <c r="AP153" i="17" s="1"/>
  <c r="Y151" i="17"/>
  <c r="AO153" i="17" s="1"/>
  <c r="X151" i="17"/>
  <c r="AN153" i="17" s="1"/>
  <c r="W151" i="17"/>
  <c r="AM153" i="17" s="1"/>
  <c r="V151" i="17"/>
  <c r="AL153" i="17" s="1"/>
  <c r="U151" i="17"/>
  <c r="AK153" i="17" s="1"/>
  <c r="T151" i="17"/>
  <c r="AJ153" i="17" s="1"/>
  <c r="S151" i="17"/>
  <c r="AI153" i="17" s="1"/>
  <c r="AD148" i="17"/>
  <c r="AC148" i="17"/>
  <c r="AB148" i="17"/>
  <c r="AA148" i="17"/>
  <c r="Z148" i="17"/>
  <c r="Y148" i="17"/>
  <c r="X148" i="17"/>
  <c r="W148" i="17"/>
  <c r="V148" i="17"/>
  <c r="U148" i="17"/>
  <c r="T148" i="17"/>
  <c r="S148" i="17"/>
  <c r="AX148" i="17"/>
  <c r="AW148" i="17"/>
  <c r="AV148" i="17"/>
  <c r="AU148" i="17"/>
  <c r="AD146" i="17"/>
  <c r="AT148" i="17" s="1"/>
  <c r="AC146" i="17"/>
  <c r="AS148" i="17" s="1"/>
  <c r="AB146" i="17"/>
  <c r="AR148" i="17" s="1"/>
  <c r="AA146" i="17"/>
  <c r="AQ148" i="17" s="1"/>
  <c r="Z146" i="17"/>
  <c r="AP148" i="17" s="1"/>
  <c r="Y146" i="17"/>
  <c r="AO148" i="17" s="1"/>
  <c r="X146" i="17"/>
  <c r="AN148" i="17" s="1"/>
  <c r="W146" i="17"/>
  <c r="AM148" i="17" s="1"/>
  <c r="V146" i="17"/>
  <c r="AL148" i="17" s="1"/>
  <c r="U146" i="17"/>
  <c r="AK148" i="17" s="1"/>
  <c r="T146" i="17"/>
  <c r="AJ148" i="17" s="1"/>
  <c r="S146" i="17"/>
  <c r="AI148" i="17" s="1"/>
  <c r="AD144" i="17"/>
  <c r="AC144" i="17"/>
  <c r="AB144" i="17"/>
  <c r="AA144" i="17"/>
  <c r="Z144" i="17"/>
  <c r="Y144" i="17"/>
  <c r="X144" i="17"/>
  <c r="W144" i="17"/>
  <c r="V144" i="17"/>
  <c r="U144" i="17"/>
  <c r="T144" i="17"/>
  <c r="S144" i="17"/>
  <c r="AX144" i="17"/>
  <c r="AW144" i="17"/>
  <c r="AV144" i="17"/>
  <c r="AU144" i="17"/>
  <c r="AD142" i="17"/>
  <c r="AT144" i="17" s="1"/>
  <c r="AC142" i="17"/>
  <c r="AS144" i="17" s="1"/>
  <c r="AB142" i="17"/>
  <c r="AR144" i="17" s="1"/>
  <c r="AA142" i="17"/>
  <c r="AQ144" i="17" s="1"/>
  <c r="Z142" i="17"/>
  <c r="AP144" i="17" s="1"/>
  <c r="Y142" i="17"/>
  <c r="AO144" i="17" s="1"/>
  <c r="X142" i="17"/>
  <c r="AN144" i="17" s="1"/>
  <c r="W142" i="17"/>
  <c r="AM144" i="17" s="1"/>
  <c r="V142" i="17"/>
  <c r="AL144" i="17" s="1"/>
  <c r="U142" i="17"/>
  <c r="AK144" i="17" s="1"/>
  <c r="T142" i="17"/>
  <c r="AJ144" i="17" s="1"/>
  <c r="S142" i="17"/>
  <c r="AI144" i="17" s="1"/>
  <c r="AD140" i="17"/>
  <c r="AC140" i="17"/>
  <c r="AB140" i="17"/>
  <c r="AA140" i="17"/>
  <c r="Z140" i="17"/>
  <c r="Y140" i="17"/>
  <c r="X140" i="17"/>
  <c r="W140" i="17"/>
  <c r="V140" i="17"/>
  <c r="U140" i="17"/>
  <c r="T140" i="17"/>
  <c r="S140" i="17"/>
  <c r="AX140" i="17"/>
  <c r="AW140" i="17"/>
  <c r="AU140" i="17"/>
  <c r="AD138" i="17"/>
  <c r="AT140" i="17" s="1"/>
  <c r="AC138" i="17"/>
  <c r="AS140" i="17" s="1"/>
  <c r="AB138" i="17"/>
  <c r="AR140" i="17" s="1"/>
  <c r="AA138" i="17"/>
  <c r="AQ140" i="17" s="1"/>
  <c r="Z138" i="17"/>
  <c r="AP140" i="17" s="1"/>
  <c r="Y138" i="17"/>
  <c r="AO140" i="17" s="1"/>
  <c r="X138" i="17"/>
  <c r="AN140" i="17" s="1"/>
  <c r="W138" i="17"/>
  <c r="AM140" i="17" s="1"/>
  <c r="V138" i="17"/>
  <c r="AL140" i="17" s="1"/>
  <c r="U138" i="17"/>
  <c r="AK140" i="17" s="1"/>
  <c r="T138" i="17"/>
  <c r="AJ140" i="17" s="1"/>
  <c r="S138" i="17"/>
  <c r="AI140" i="17" s="1"/>
  <c r="AD136" i="17"/>
  <c r="AC136" i="17"/>
  <c r="AB136" i="17"/>
  <c r="AA136" i="17"/>
  <c r="Z136" i="17"/>
  <c r="Y136" i="17"/>
  <c r="X136" i="17"/>
  <c r="W136" i="17"/>
  <c r="V136" i="17"/>
  <c r="U136" i="17"/>
  <c r="T136" i="17"/>
  <c r="S136" i="17"/>
  <c r="AD134" i="17"/>
  <c r="AT136" i="17" s="1"/>
  <c r="AC134" i="17"/>
  <c r="AS136" i="17" s="1"/>
  <c r="AB134" i="17"/>
  <c r="AR136" i="17" s="1"/>
  <c r="AA134" i="17"/>
  <c r="AQ136" i="17" s="1"/>
  <c r="Z134" i="17"/>
  <c r="AP136" i="17" s="1"/>
  <c r="Y134" i="17"/>
  <c r="AO136" i="17" s="1"/>
  <c r="X134" i="17"/>
  <c r="AN136" i="17" s="1"/>
  <c r="W134" i="17"/>
  <c r="AM136" i="17" s="1"/>
  <c r="V134" i="17"/>
  <c r="AL136" i="17" s="1"/>
  <c r="U134" i="17"/>
  <c r="AK136" i="17" s="1"/>
  <c r="T134" i="17"/>
  <c r="AJ136" i="17" s="1"/>
  <c r="S134" i="17"/>
  <c r="AI136" i="17" s="1"/>
  <c r="AD132" i="17"/>
  <c r="AC132" i="17"/>
  <c r="AB132" i="17"/>
  <c r="AA132" i="17"/>
  <c r="Z132" i="17"/>
  <c r="Y132" i="17"/>
  <c r="X132" i="17"/>
  <c r="W132" i="17"/>
  <c r="V132" i="17"/>
  <c r="U132" i="17"/>
  <c r="T132" i="17"/>
  <c r="S132" i="17"/>
  <c r="AX132" i="17"/>
  <c r="AW132" i="17"/>
  <c r="AV132" i="17"/>
  <c r="AD130" i="17"/>
  <c r="AT132" i="17" s="1"/>
  <c r="AC130" i="17"/>
  <c r="AS132" i="17" s="1"/>
  <c r="AB130" i="17"/>
  <c r="AR132" i="17" s="1"/>
  <c r="AA130" i="17"/>
  <c r="AQ132" i="17" s="1"/>
  <c r="Z130" i="17"/>
  <c r="AP132" i="17" s="1"/>
  <c r="Y130" i="17"/>
  <c r="AO132" i="17" s="1"/>
  <c r="X130" i="17"/>
  <c r="AN132" i="17" s="1"/>
  <c r="W130" i="17"/>
  <c r="AM132" i="17" s="1"/>
  <c r="V130" i="17"/>
  <c r="AL132" i="17" s="1"/>
  <c r="U130" i="17"/>
  <c r="AK132" i="17" s="1"/>
  <c r="T130" i="17"/>
  <c r="AJ132" i="17" s="1"/>
  <c r="S130" i="17"/>
  <c r="AI132" i="17" s="1"/>
  <c r="AD128" i="17"/>
  <c r="AC128" i="17"/>
  <c r="AB128" i="17"/>
  <c r="AA128" i="17"/>
  <c r="Z128" i="17"/>
  <c r="Y128" i="17"/>
  <c r="X128" i="17"/>
  <c r="W128" i="17"/>
  <c r="V128" i="17"/>
  <c r="U128" i="17"/>
  <c r="T128" i="17"/>
  <c r="S128" i="17"/>
  <c r="AX128" i="17"/>
  <c r="AW128" i="17"/>
  <c r="AV128" i="17"/>
  <c r="AD126" i="17"/>
  <c r="AT128" i="17" s="1"/>
  <c r="AC126" i="17"/>
  <c r="AS128" i="17" s="1"/>
  <c r="AB126" i="17"/>
  <c r="AR128" i="17" s="1"/>
  <c r="AA126" i="17"/>
  <c r="AQ128" i="17" s="1"/>
  <c r="Z126" i="17"/>
  <c r="AP128" i="17" s="1"/>
  <c r="Y126" i="17"/>
  <c r="AO128" i="17" s="1"/>
  <c r="X126" i="17"/>
  <c r="AN128" i="17" s="1"/>
  <c r="W126" i="17"/>
  <c r="AM128" i="17" s="1"/>
  <c r="V126" i="17"/>
  <c r="AL128" i="17" s="1"/>
  <c r="U126" i="17"/>
  <c r="AK128" i="17" s="1"/>
  <c r="T126" i="17"/>
  <c r="AJ128" i="17" s="1"/>
  <c r="S126" i="17"/>
  <c r="AI128" i="17" s="1"/>
  <c r="AD124" i="17"/>
  <c r="AC124" i="17"/>
  <c r="AB124" i="17"/>
  <c r="AA124" i="17"/>
  <c r="Z124" i="17"/>
  <c r="Y124" i="17"/>
  <c r="X124" i="17"/>
  <c r="W124" i="17"/>
  <c r="V124" i="17"/>
  <c r="U124" i="17"/>
  <c r="T124" i="17"/>
  <c r="S124" i="17"/>
  <c r="AX124" i="17"/>
  <c r="AW124" i="17"/>
  <c r="AV124" i="17"/>
  <c r="AU124" i="17"/>
  <c r="AD122" i="17"/>
  <c r="AT124" i="17" s="1"/>
  <c r="AC122" i="17"/>
  <c r="AS124" i="17" s="1"/>
  <c r="AB122" i="17"/>
  <c r="AR124" i="17" s="1"/>
  <c r="AA122" i="17"/>
  <c r="AQ124" i="17" s="1"/>
  <c r="Z122" i="17"/>
  <c r="AP124" i="17" s="1"/>
  <c r="Y122" i="17"/>
  <c r="AO124" i="17" s="1"/>
  <c r="X122" i="17"/>
  <c r="AN124" i="17" s="1"/>
  <c r="W122" i="17"/>
  <c r="AM124" i="17" s="1"/>
  <c r="V122" i="17"/>
  <c r="AL124" i="17" s="1"/>
  <c r="U122" i="17"/>
  <c r="AK124" i="17" s="1"/>
  <c r="T122" i="17"/>
  <c r="AJ124" i="17" s="1"/>
  <c r="S122" i="17"/>
  <c r="AI124" i="17" s="1"/>
  <c r="S93" i="17"/>
  <c r="T93" i="17"/>
  <c r="U93" i="17"/>
  <c r="V93" i="17"/>
  <c r="W93" i="17"/>
  <c r="X93" i="17"/>
  <c r="Y93" i="17"/>
  <c r="Z93" i="17"/>
  <c r="AA93" i="17"/>
  <c r="AB93" i="17"/>
  <c r="AC93" i="17"/>
  <c r="AD93" i="17"/>
  <c r="S95" i="17"/>
  <c r="T95" i="17"/>
  <c r="U95" i="17"/>
  <c r="V95" i="17"/>
  <c r="W95" i="17"/>
  <c r="X95" i="17"/>
  <c r="Y95" i="17"/>
  <c r="Z95" i="17"/>
  <c r="AA95" i="17"/>
  <c r="AB95" i="17"/>
  <c r="AC95" i="17"/>
  <c r="AD95" i="17"/>
  <c r="AI95" i="17"/>
  <c r="AJ95" i="17"/>
  <c r="AK95" i="17"/>
  <c r="AL95" i="17"/>
  <c r="AM95" i="17"/>
  <c r="AN95" i="17"/>
  <c r="AO95" i="17"/>
  <c r="AP95" i="17"/>
  <c r="AQ95" i="17"/>
  <c r="AR95" i="17"/>
  <c r="AS95" i="17"/>
  <c r="AT95" i="17"/>
  <c r="AV95" i="17"/>
  <c r="AW95" i="17"/>
  <c r="AX95" i="17"/>
  <c r="S97" i="17"/>
  <c r="T97" i="17"/>
  <c r="U97" i="17"/>
  <c r="V97" i="17"/>
  <c r="W97" i="17"/>
  <c r="X97" i="17"/>
  <c r="Y97" i="17"/>
  <c r="Z97" i="17"/>
  <c r="AA97" i="17"/>
  <c r="AB97" i="17"/>
  <c r="AC97" i="17"/>
  <c r="AD97" i="17"/>
  <c r="S99" i="17"/>
  <c r="T99" i="17"/>
  <c r="U99" i="17"/>
  <c r="V99" i="17"/>
  <c r="W99" i="17"/>
  <c r="X99" i="17"/>
  <c r="Y99" i="17"/>
  <c r="Z99" i="17"/>
  <c r="AA99" i="17"/>
  <c r="AB99" i="17"/>
  <c r="AC99" i="17"/>
  <c r="AD99" i="17"/>
  <c r="AI99" i="17"/>
  <c r="AJ99" i="17"/>
  <c r="AK99" i="17"/>
  <c r="AL99" i="17"/>
  <c r="AM99" i="17"/>
  <c r="AN99" i="17"/>
  <c r="AO99" i="17"/>
  <c r="AP99" i="17"/>
  <c r="AQ99" i="17"/>
  <c r="AR99" i="17"/>
  <c r="AS99" i="17"/>
  <c r="AT99" i="17"/>
  <c r="AV99" i="17"/>
  <c r="AW99" i="17"/>
  <c r="S101" i="17"/>
  <c r="T101" i="17"/>
  <c r="U101" i="17"/>
  <c r="V101" i="17"/>
  <c r="W101" i="17"/>
  <c r="X101" i="17"/>
  <c r="Y101" i="17"/>
  <c r="Z101" i="17"/>
  <c r="AA101" i="17"/>
  <c r="AB101" i="17"/>
  <c r="AC101" i="17"/>
  <c r="AD101" i="17"/>
  <c r="S103" i="17"/>
  <c r="T103" i="17"/>
  <c r="U103" i="17"/>
  <c r="V103" i="17"/>
  <c r="W103" i="17"/>
  <c r="X103" i="17"/>
  <c r="Y103" i="17"/>
  <c r="Z103" i="17"/>
  <c r="AA103" i="17"/>
  <c r="AB103" i="17"/>
  <c r="AC103" i="17"/>
  <c r="AD103" i="17"/>
  <c r="AI103" i="17"/>
  <c r="AJ103" i="17"/>
  <c r="AK103" i="17"/>
  <c r="AL103" i="17"/>
  <c r="AM103" i="17"/>
  <c r="AN103" i="17"/>
  <c r="AO103" i="17"/>
  <c r="AP103" i="17"/>
  <c r="AQ103" i="17"/>
  <c r="AR103" i="17"/>
  <c r="AS103" i="17"/>
  <c r="AT103" i="17"/>
  <c r="AX103" i="17"/>
  <c r="S105" i="17"/>
  <c r="T105" i="17"/>
  <c r="U105" i="17"/>
  <c r="V105" i="17"/>
  <c r="W105" i="17"/>
  <c r="X105" i="17"/>
  <c r="Y105" i="17"/>
  <c r="Z105" i="17"/>
  <c r="AA105" i="17"/>
  <c r="AB105" i="17"/>
  <c r="AC105" i="17"/>
  <c r="AD105" i="17"/>
  <c r="S107" i="17"/>
  <c r="T107" i="17"/>
  <c r="U107" i="17"/>
  <c r="V107" i="17"/>
  <c r="W107" i="17"/>
  <c r="X107" i="17"/>
  <c r="Y107" i="17"/>
  <c r="Z107" i="17"/>
  <c r="AA107" i="17"/>
  <c r="AB107" i="17"/>
  <c r="AC107" i="17"/>
  <c r="AD107" i="17"/>
  <c r="AI107" i="17"/>
  <c r="AJ107" i="17"/>
  <c r="AK107" i="17"/>
  <c r="AL107" i="17"/>
  <c r="AM107" i="17"/>
  <c r="AN107" i="17"/>
  <c r="AO107" i="17"/>
  <c r="AP107" i="17"/>
  <c r="AQ107" i="17"/>
  <c r="AR107" i="17"/>
  <c r="AS107" i="17"/>
  <c r="AT107" i="17"/>
  <c r="AV107" i="17"/>
  <c r="AW107" i="17"/>
  <c r="AX107" i="17"/>
  <c r="S109" i="17"/>
  <c r="T109" i="17"/>
  <c r="U109" i="17"/>
  <c r="V109" i="17"/>
  <c r="W109" i="17"/>
  <c r="X109" i="17"/>
  <c r="Y109" i="17"/>
  <c r="Z109" i="17"/>
  <c r="AA109" i="17"/>
  <c r="AB109" i="17"/>
  <c r="AC109" i="17"/>
  <c r="AD109" i="17"/>
  <c r="S111" i="17"/>
  <c r="T111" i="17"/>
  <c r="U111" i="17"/>
  <c r="V111" i="17"/>
  <c r="W111" i="17"/>
  <c r="X111" i="17"/>
  <c r="Y111" i="17"/>
  <c r="Z111" i="17"/>
  <c r="AA111" i="17"/>
  <c r="AB111" i="17"/>
  <c r="AC111" i="17"/>
  <c r="AD111" i="17"/>
  <c r="AI111" i="17"/>
  <c r="AJ111" i="17"/>
  <c r="AK111" i="17"/>
  <c r="AL111" i="17"/>
  <c r="AM111" i="17"/>
  <c r="AN111" i="17"/>
  <c r="AO111" i="17"/>
  <c r="AP111" i="17"/>
  <c r="AQ111" i="17"/>
  <c r="AR111" i="17"/>
  <c r="AS111" i="17"/>
  <c r="AT111" i="17"/>
  <c r="AV111" i="17"/>
  <c r="AW111" i="17"/>
  <c r="AX111" i="17"/>
  <c r="S113" i="17"/>
  <c r="T113" i="17"/>
  <c r="U113" i="17"/>
  <c r="V113" i="17"/>
  <c r="W113" i="17"/>
  <c r="X113" i="17"/>
  <c r="Y113" i="17"/>
  <c r="Z113" i="17"/>
  <c r="AA113" i="17"/>
  <c r="AB113" i="17"/>
  <c r="AC113" i="17"/>
  <c r="AD113" i="17"/>
  <c r="S115" i="17"/>
  <c r="T115" i="17"/>
  <c r="U115" i="17"/>
  <c r="V115" i="17"/>
  <c r="W115" i="17"/>
  <c r="X115" i="17"/>
  <c r="Y115" i="17"/>
  <c r="Z115" i="17"/>
  <c r="AA115" i="17"/>
  <c r="AB115" i="17"/>
  <c r="AC115" i="17"/>
  <c r="AD115" i="17"/>
  <c r="AI115" i="17"/>
  <c r="AJ115" i="17"/>
  <c r="AK115" i="17"/>
  <c r="AL115" i="17"/>
  <c r="AM115" i="17"/>
  <c r="AN115" i="17"/>
  <c r="AO115" i="17"/>
  <c r="AP115" i="17"/>
  <c r="AQ115" i="17"/>
  <c r="AR115" i="17"/>
  <c r="AS115" i="17"/>
  <c r="AT115" i="17"/>
  <c r="AV115" i="17"/>
  <c r="AX115" i="17"/>
  <c r="S117" i="17"/>
  <c r="T117" i="17"/>
  <c r="U117" i="17"/>
  <c r="V117" i="17"/>
  <c r="W117" i="17"/>
  <c r="X117" i="17"/>
  <c r="Y117" i="17"/>
  <c r="Z117" i="17"/>
  <c r="AA117" i="17"/>
  <c r="AB117" i="17"/>
  <c r="AC117" i="17"/>
  <c r="AD117" i="17"/>
  <c r="S119" i="17"/>
  <c r="T119" i="17"/>
  <c r="U119" i="17"/>
  <c r="V119" i="17"/>
  <c r="W119" i="17"/>
  <c r="X119" i="17"/>
  <c r="Y119" i="17"/>
  <c r="Z119" i="17"/>
  <c r="AA119" i="17"/>
  <c r="AB119" i="17"/>
  <c r="AC119" i="17"/>
  <c r="AD119" i="17"/>
  <c r="AI119" i="17"/>
  <c r="AJ119" i="17"/>
  <c r="AK119" i="17"/>
  <c r="AL119" i="17"/>
  <c r="AM119" i="17"/>
  <c r="AN119" i="17"/>
  <c r="AO119" i="17"/>
  <c r="AP119" i="17"/>
  <c r="AQ119" i="17"/>
  <c r="AR119" i="17"/>
  <c r="AS119" i="17"/>
  <c r="AT119" i="17"/>
  <c r="AV119" i="17"/>
  <c r="AM90" i="17"/>
  <c r="AL90" i="17"/>
  <c r="AD90" i="17"/>
  <c r="AC90" i="17"/>
  <c r="AB90" i="17"/>
  <c r="AA90" i="17"/>
  <c r="Z90" i="17"/>
  <c r="Y90" i="17"/>
  <c r="X90" i="17"/>
  <c r="W90" i="17"/>
  <c r="V90" i="17"/>
  <c r="U90" i="17"/>
  <c r="T90" i="17"/>
  <c r="S90" i="17"/>
  <c r="AX90" i="17"/>
  <c r="AU90" i="17"/>
  <c r="AD88" i="17"/>
  <c r="AT90" i="17" s="1"/>
  <c r="AC88" i="17"/>
  <c r="AS90" i="17" s="1"/>
  <c r="AB88" i="17"/>
  <c r="AR90" i="17" s="1"/>
  <c r="AA88" i="17"/>
  <c r="AQ90" i="17" s="1"/>
  <c r="Z88" i="17"/>
  <c r="AP90" i="17" s="1"/>
  <c r="Y88" i="17"/>
  <c r="AO90" i="17" s="1"/>
  <c r="X88" i="17"/>
  <c r="AN90" i="17" s="1"/>
  <c r="W88" i="17"/>
  <c r="V88" i="17"/>
  <c r="U88" i="17"/>
  <c r="AK90" i="17" s="1"/>
  <c r="T88" i="17"/>
  <c r="AJ90" i="17" s="1"/>
  <c r="S88" i="17"/>
  <c r="AI90" i="17" s="1"/>
  <c r="AD86" i="17"/>
  <c r="AC86" i="17"/>
  <c r="AB86" i="17"/>
  <c r="AA86" i="17"/>
  <c r="Z86" i="17"/>
  <c r="Y86" i="17"/>
  <c r="X86" i="17"/>
  <c r="W86" i="17"/>
  <c r="V86" i="17"/>
  <c r="U86" i="17"/>
  <c r="T86" i="17"/>
  <c r="S86" i="17"/>
  <c r="AW86" i="17"/>
  <c r="AU86" i="17"/>
  <c r="AD84" i="17"/>
  <c r="AT86" i="17" s="1"/>
  <c r="AC84" i="17"/>
  <c r="AS86" i="17" s="1"/>
  <c r="AB84" i="17"/>
  <c r="AR86" i="17" s="1"/>
  <c r="AA84" i="17"/>
  <c r="AQ86" i="17" s="1"/>
  <c r="Z84" i="17"/>
  <c r="AP86" i="17" s="1"/>
  <c r="Y84" i="17"/>
  <c r="AO86" i="17" s="1"/>
  <c r="X84" i="17"/>
  <c r="AN86" i="17" s="1"/>
  <c r="W84" i="17"/>
  <c r="AM86" i="17" s="1"/>
  <c r="V84" i="17"/>
  <c r="AL86" i="17" s="1"/>
  <c r="U84" i="17"/>
  <c r="AK86" i="17" s="1"/>
  <c r="T84" i="17"/>
  <c r="AJ86" i="17" s="1"/>
  <c r="S84" i="17"/>
  <c r="AI86" i="17" s="1"/>
  <c r="AD82" i="17"/>
  <c r="AC82" i="17"/>
  <c r="AB82" i="17"/>
  <c r="AA82" i="17"/>
  <c r="Z82" i="17"/>
  <c r="Y82" i="17"/>
  <c r="X82" i="17"/>
  <c r="W82" i="17"/>
  <c r="V82" i="17"/>
  <c r="U82" i="17"/>
  <c r="T82" i="17"/>
  <c r="S82" i="17"/>
  <c r="AV82" i="17"/>
  <c r="AD80" i="17"/>
  <c r="AT82" i="17" s="1"/>
  <c r="AC80" i="17"/>
  <c r="AS82" i="17" s="1"/>
  <c r="AB80" i="17"/>
  <c r="AR82" i="17" s="1"/>
  <c r="AA80" i="17"/>
  <c r="AQ82" i="17" s="1"/>
  <c r="Z80" i="17"/>
  <c r="AP82" i="17" s="1"/>
  <c r="Y80" i="17"/>
  <c r="AO82" i="17" s="1"/>
  <c r="X80" i="17"/>
  <c r="AN82" i="17" s="1"/>
  <c r="W80" i="17"/>
  <c r="AM82" i="17" s="1"/>
  <c r="V80" i="17"/>
  <c r="AL82" i="17" s="1"/>
  <c r="U80" i="17"/>
  <c r="AK82" i="17" s="1"/>
  <c r="T80" i="17"/>
  <c r="AJ82" i="17" s="1"/>
  <c r="S80" i="17"/>
  <c r="AI82" i="17" s="1"/>
  <c r="AD78" i="17"/>
  <c r="AC78" i="17"/>
  <c r="AB78" i="17"/>
  <c r="AA78" i="17"/>
  <c r="Z78" i="17"/>
  <c r="Y78" i="17"/>
  <c r="X78" i="17"/>
  <c r="W78" i="17"/>
  <c r="V78" i="17"/>
  <c r="U78" i="17"/>
  <c r="T78" i="17"/>
  <c r="S78" i="17"/>
  <c r="AX78" i="17"/>
  <c r="AW78" i="17"/>
  <c r="AV78" i="17"/>
  <c r="AU78" i="17"/>
  <c r="AD76" i="17"/>
  <c r="AT78" i="17" s="1"/>
  <c r="AC76" i="17"/>
  <c r="AS78" i="17" s="1"/>
  <c r="AB76" i="17"/>
  <c r="AR78" i="17" s="1"/>
  <c r="AA76" i="17"/>
  <c r="AQ78" i="17" s="1"/>
  <c r="Z76" i="17"/>
  <c r="AP78" i="17" s="1"/>
  <c r="Y76" i="17"/>
  <c r="AO78" i="17" s="1"/>
  <c r="X76" i="17"/>
  <c r="AN78" i="17" s="1"/>
  <c r="W76" i="17"/>
  <c r="AM78" i="17" s="1"/>
  <c r="V76" i="17"/>
  <c r="AL78" i="17" s="1"/>
  <c r="U76" i="17"/>
  <c r="AK78" i="17" s="1"/>
  <c r="T76" i="17"/>
  <c r="AJ78" i="17" s="1"/>
  <c r="S76" i="17"/>
  <c r="AI78" i="17" s="1"/>
  <c r="AD74" i="17"/>
  <c r="AC74" i="17"/>
  <c r="AB74" i="17"/>
  <c r="AA74" i="17"/>
  <c r="Z74" i="17"/>
  <c r="Y74" i="17"/>
  <c r="X74" i="17"/>
  <c r="W74" i="17"/>
  <c r="V74" i="17"/>
  <c r="U74" i="17"/>
  <c r="T74" i="17"/>
  <c r="S74" i="17"/>
  <c r="AX74" i="17"/>
  <c r="AD72" i="17"/>
  <c r="AT74" i="17" s="1"/>
  <c r="AC72" i="17"/>
  <c r="AS74" i="17" s="1"/>
  <c r="AB72" i="17"/>
  <c r="AR74" i="17" s="1"/>
  <c r="AA72" i="17"/>
  <c r="AQ74" i="17" s="1"/>
  <c r="Z72" i="17"/>
  <c r="AP74" i="17" s="1"/>
  <c r="Y72" i="17"/>
  <c r="AO74" i="17" s="1"/>
  <c r="X72" i="17"/>
  <c r="AN74" i="17" s="1"/>
  <c r="W72" i="17"/>
  <c r="AM74" i="17" s="1"/>
  <c r="V72" i="17"/>
  <c r="AL74" i="17" s="1"/>
  <c r="U72" i="17"/>
  <c r="AK74" i="17" s="1"/>
  <c r="T72" i="17"/>
  <c r="AJ74" i="17" s="1"/>
  <c r="S72" i="17"/>
  <c r="AI74" i="17" s="1"/>
  <c r="AD70" i="17"/>
  <c r="AC70" i="17"/>
  <c r="AB70" i="17"/>
  <c r="AA70" i="17"/>
  <c r="Z70" i="17"/>
  <c r="Y70" i="17"/>
  <c r="X70" i="17"/>
  <c r="W70" i="17"/>
  <c r="V70" i="17"/>
  <c r="U70" i="17"/>
  <c r="T70" i="17"/>
  <c r="S70" i="17"/>
  <c r="AX70" i="17"/>
  <c r="AW70" i="17"/>
  <c r="AU70" i="17"/>
  <c r="AD68" i="17"/>
  <c r="AT70" i="17" s="1"/>
  <c r="AC68" i="17"/>
  <c r="AS70" i="17" s="1"/>
  <c r="AB68" i="17"/>
  <c r="AR70" i="17" s="1"/>
  <c r="AA68" i="17"/>
  <c r="AQ70" i="17" s="1"/>
  <c r="Z68" i="17"/>
  <c r="AP70" i="17" s="1"/>
  <c r="Y68" i="17"/>
  <c r="AO70" i="17" s="1"/>
  <c r="X68" i="17"/>
  <c r="AN70" i="17" s="1"/>
  <c r="W68" i="17"/>
  <c r="AM70" i="17" s="1"/>
  <c r="V68" i="17"/>
  <c r="AL70" i="17" s="1"/>
  <c r="U68" i="17"/>
  <c r="AK70" i="17" s="1"/>
  <c r="T68" i="17"/>
  <c r="AJ70" i="17" s="1"/>
  <c r="S68" i="17"/>
  <c r="AI70" i="17" s="1"/>
  <c r="AD66" i="17"/>
  <c r="AC66" i="17"/>
  <c r="AB66" i="17"/>
  <c r="AA66" i="17"/>
  <c r="Z66" i="17"/>
  <c r="Y66" i="17"/>
  <c r="X66" i="17"/>
  <c r="W66" i="17"/>
  <c r="V66" i="17"/>
  <c r="U66" i="17"/>
  <c r="T66" i="17"/>
  <c r="S66" i="17"/>
  <c r="AX66" i="17"/>
  <c r="AV66" i="17"/>
  <c r="AD64" i="17"/>
  <c r="AT66" i="17" s="1"/>
  <c r="AC64" i="17"/>
  <c r="AS66" i="17" s="1"/>
  <c r="AB64" i="17"/>
  <c r="AR66" i="17" s="1"/>
  <c r="AA64" i="17"/>
  <c r="AQ66" i="17" s="1"/>
  <c r="Z64" i="17"/>
  <c r="AP66" i="17" s="1"/>
  <c r="Y64" i="17"/>
  <c r="AO66" i="17" s="1"/>
  <c r="X64" i="17"/>
  <c r="AN66" i="17" s="1"/>
  <c r="W64" i="17"/>
  <c r="AM66" i="17" s="1"/>
  <c r="V64" i="17"/>
  <c r="AL66" i="17" s="1"/>
  <c r="U64" i="17"/>
  <c r="AK66" i="17" s="1"/>
  <c r="T64" i="17"/>
  <c r="AJ66" i="17" s="1"/>
  <c r="S64" i="17"/>
  <c r="AI66" i="17" s="1"/>
  <c r="AD61" i="17"/>
  <c r="AC61" i="17"/>
  <c r="AB61" i="17"/>
  <c r="AA61" i="17"/>
  <c r="Z61" i="17"/>
  <c r="Y61" i="17"/>
  <c r="X61" i="17"/>
  <c r="W61" i="17"/>
  <c r="V61" i="17"/>
  <c r="U61" i="17"/>
  <c r="T61" i="17"/>
  <c r="S61" i="17"/>
  <c r="AX61" i="17"/>
  <c r="AW61" i="17"/>
  <c r="AV61" i="17"/>
  <c r="AU61" i="17"/>
  <c r="AD59" i="17"/>
  <c r="AT61" i="17" s="1"/>
  <c r="AC59" i="17"/>
  <c r="AS61" i="17" s="1"/>
  <c r="AB59" i="17"/>
  <c r="AR61" i="17" s="1"/>
  <c r="AA59" i="17"/>
  <c r="AQ61" i="17" s="1"/>
  <c r="Z59" i="17"/>
  <c r="AP61" i="17" s="1"/>
  <c r="Y59" i="17"/>
  <c r="AO61" i="17" s="1"/>
  <c r="X59" i="17"/>
  <c r="AN61" i="17" s="1"/>
  <c r="W59" i="17"/>
  <c r="AM61" i="17" s="1"/>
  <c r="V59" i="17"/>
  <c r="AL61" i="17" s="1"/>
  <c r="U59" i="17"/>
  <c r="AK61" i="17" s="1"/>
  <c r="T59" i="17"/>
  <c r="AJ61" i="17" s="1"/>
  <c r="S59" i="17"/>
  <c r="AI61" i="17" s="1"/>
  <c r="AX57" i="17"/>
  <c r="AQ57" i="17"/>
  <c r="AD57" i="17"/>
  <c r="AC57" i="17"/>
  <c r="AB57" i="17"/>
  <c r="AA57" i="17"/>
  <c r="Z57" i="17"/>
  <c r="Y57" i="17"/>
  <c r="X57" i="17"/>
  <c r="W57" i="17"/>
  <c r="V57" i="17"/>
  <c r="U57" i="17"/>
  <c r="T57" i="17"/>
  <c r="S57" i="17"/>
  <c r="AW57" i="17"/>
  <c r="AD55" i="17"/>
  <c r="AT57" i="17" s="1"/>
  <c r="AC55" i="17"/>
  <c r="AS57" i="17" s="1"/>
  <c r="AB55" i="17"/>
  <c r="AR57" i="17" s="1"/>
  <c r="AA55" i="17"/>
  <c r="Z55" i="17"/>
  <c r="AP57" i="17" s="1"/>
  <c r="Y55" i="17"/>
  <c r="AO57" i="17" s="1"/>
  <c r="X55" i="17"/>
  <c r="AN57" i="17" s="1"/>
  <c r="W55" i="17"/>
  <c r="AM57" i="17" s="1"/>
  <c r="V55" i="17"/>
  <c r="AL57" i="17" s="1"/>
  <c r="U55" i="17"/>
  <c r="AK57" i="17" s="1"/>
  <c r="T55" i="17"/>
  <c r="AJ57" i="17" s="1"/>
  <c r="S55" i="17"/>
  <c r="AI57" i="17" s="1"/>
  <c r="AD53" i="17"/>
  <c r="AC53" i="17"/>
  <c r="AB53" i="17"/>
  <c r="AA53" i="17"/>
  <c r="Z53" i="17"/>
  <c r="Y53" i="17"/>
  <c r="X53" i="17"/>
  <c r="W53" i="17"/>
  <c r="V53" i="17"/>
  <c r="U53" i="17"/>
  <c r="T53" i="17"/>
  <c r="S53" i="17"/>
  <c r="AU53" i="17"/>
  <c r="AD51" i="17"/>
  <c r="AT53" i="17" s="1"/>
  <c r="AC51" i="17"/>
  <c r="AS53" i="17" s="1"/>
  <c r="AB51" i="17"/>
  <c r="AR53" i="17" s="1"/>
  <c r="AA51" i="17"/>
  <c r="AQ53" i="17" s="1"/>
  <c r="Z51" i="17"/>
  <c r="AP53" i="17" s="1"/>
  <c r="Y51" i="17"/>
  <c r="AO53" i="17" s="1"/>
  <c r="X51" i="17"/>
  <c r="AN53" i="17" s="1"/>
  <c r="W51" i="17"/>
  <c r="AM53" i="17" s="1"/>
  <c r="V51" i="17"/>
  <c r="AL53" i="17" s="1"/>
  <c r="U51" i="17"/>
  <c r="AK53" i="17" s="1"/>
  <c r="T51" i="17"/>
  <c r="AJ53" i="17" s="1"/>
  <c r="S51" i="17"/>
  <c r="AI53" i="17" s="1"/>
  <c r="AX49" i="17"/>
  <c r="AQ49" i="17"/>
  <c r="AD49" i="17"/>
  <c r="AC49" i="17"/>
  <c r="AB49" i="17"/>
  <c r="AA49" i="17"/>
  <c r="Z49" i="17"/>
  <c r="Y49" i="17"/>
  <c r="X49" i="17"/>
  <c r="W49" i="17"/>
  <c r="V49" i="17"/>
  <c r="U49" i="17"/>
  <c r="T49" i="17"/>
  <c r="S49" i="17"/>
  <c r="AW49" i="17"/>
  <c r="AV49" i="17"/>
  <c r="AD47" i="17"/>
  <c r="AT49" i="17" s="1"/>
  <c r="AC47" i="17"/>
  <c r="AS49" i="17" s="1"/>
  <c r="AB47" i="17"/>
  <c r="AR49" i="17" s="1"/>
  <c r="AA47" i="17"/>
  <c r="Z47" i="17"/>
  <c r="AP49" i="17" s="1"/>
  <c r="Y47" i="17"/>
  <c r="AO49" i="17" s="1"/>
  <c r="X47" i="17"/>
  <c r="AN49" i="17" s="1"/>
  <c r="W47" i="17"/>
  <c r="AM49" i="17" s="1"/>
  <c r="V47" i="17"/>
  <c r="AL49" i="17" s="1"/>
  <c r="U47" i="17"/>
  <c r="AK49" i="17" s="1"/>
  <c r="T47" i="17"/>
  <c r="AJ49" i="17" s="1"/>
  <c r="S47" i="17"/>
  <c r="AI49" i="17" s="1"/>
  <c r="AD45" i="17"/>
  <c r="AC45" i="17"/>
  <c r="AB45" i="17"/>
  <c r="AA45" i="17"/>
  <c r="Z45" i="17"/>
  <c r="Y45" i="17"/>
  <c r="X45" i="17"/>
  <c r="W45" i="17"/>
  <c r="V45" i="17"/>
  <c r="U45" i="17"/>
  <c r="T45" i="17"/>
  <c r="S45" i="17"/>
  <c r="AX45" i="17"/>
  <c r="AW45" i="17"/>
  <c r="AV45" i="17"/>
  <c r="AU45" i="17"/>
  <c r="AD43" i="17"/>
  <c r="AT45" i="17" s="1"/>
  <c r="AC43" i="17"/>
  <c r="AS45" i="17" s="1"/>
  <c r="AB43" i="17"/>
  <c r="AR45" i="17" s="1"/>
  <c r="AA43" i="17"/>
  <c r="AQ45" i="17" s="1"/>
  <c r="Z43" i="17"/>
  <c r="AP45" i="17" s="1"/>
  <c r="Y43" i="17"/>
  <c r="AO45" i="17" s="1"/>
  <c r="X43" i="17"/>
  <c r="AN45" i="17" s="1"/>
  <c r="W43" i="17"/>
  <c r="AM45" i="17" s="1"/>
  <c r="V43" i="17"/>
  <c r="AL45" i="17" s="1"/>
  <c r="U43" i="17"/>
  <c r="AK45" i="17" s="1"/>
  <c r="T43" i="17"/>
  <c r="AJ45" i="17" s="1"/>
  <c r="S43" i="17"/>
  <c r="AI45" i="17" s="1"/>
  <c r="AX41" i="17"/>
  <c r="AQ41" i="17"/>
  <c r="AD41" i="17"/>
  <c r="AC41" i="17"/>
  <c r="AB41" i="17"/>
  <c r="AA41" i="17"/>
  <c r="Z41" i="17"/>
  <c r="Y41" i="17"/>
  <c r="X41" i="17"/>
  <c r="W41" i="17"/>
  <c r="V41" i="17"/>
  <c r="U41" i="17"/>
  <c r="T41" i="17"/>
  <c r="S41" i="17"/>
  <c r="AV41" i="17"/>
  <c r="AD39" i="17"/>
  <c r="AT41" i="17" s="1"/>
  <c r="AC39" i="17"/>
  <c r="AS41" i="17" s="1"/>
  <c r="AB39" i="17"/>
  <c r="AR41" i="17" s="1"/>
  <c r="AA39" i="17"/>
  <c r="Z39" i="17"/>
  <c r="AP41" i="17" s="1"/>
  <c r="Y39" i="17"/>
  <c r="AO41" i="17" s="1"/>
  <c r="X39" i="17"/>
  <c r="AN41" i="17" s="1"/>
  <c r="W39" i="17"/>
  <c r="AM41" i="17" s="1"/>
  <c r="V39" i="17"/>
  <c r="AL41" i="17" s="1"/>
  <c r="U39" i="17"/>
  <c r="AK41" i="17" s="1"/>
  <c r="T39" i="17"/>
  <c r="AJ41" i="17" s="1"/>
  <c r="S39" i="17"/>
  <c r="AI41" i="17" s="1"/>
  <c r="AD37" i="17"/>
  <c r="AC37" i="17"/>
  <c r="AB37" i="17"/>
  <c r="AA37" i="17"/>
  <c r="Z37" i="17"/>
  <c r="Y37" i="17"/>
  <c r="X37" i="17"/>
  <c r="W37" i="17"/>
  <c r="V37" i="17"/>
  <c r="U37" i="17"/>
  <c r="T37" i="17"/>
  <c r="S37" i="17"/>
  <c r="AU37" i="17"/>
  <c r="AD35" i="17"/>
  <c r="AT37" i="17" s="1"/>
  <c r="AC35" i="17"/>
  <c r="AS37" i="17" s="1"/>
  <c r="AB35" i="17"/>
  <c r="AR37" i="17" s="1"/>
  <c r="AA35" i="17"/>
  <c r="AQ37" i="17" s="1"/>
  <c r="Z35" i="17"/>
  <c r="AP37" i="17" s="1"/>
  <c r="Y35" i="17"/>
  <c r="AO37" i="17" s="1"/>
  <c r="X35" i="17"/>
  <c r="AN37" i="17" s="1"/>
  <c r="W35" i="17"/>
  <c r="AM37" i="17" s="1"/>
  <c r="V35" i="17"/>
  <c r="AL37" i="17" s="1"/>
  <c r="U35" i="17"/>
  <c r="AK37" i="17" s="1"/>
  <c r="T35" i="17"/>
  <c r="AJ37" i="17" s="1"/>
  <c r="S35" i="17"/>
  <c r="AI37" i="17" s="1"/>
  <c r="S6" i="17"/>
  <c r="T6" i="17"/>
  <c r="U6" i="17"/>
  <c r="AK8" i="17" s="1"/>
  <c r="V6" i="17"/>
  <c r="S8" i="17"/>
  <c r="AI8" i="17" s="1"/>
  <c r="T8" i="17"/>
  <c r="AJ8" i="17" s="1"/>
  <c r="U8" i="17"/>
  <c r="V8" i="17"/>
  <c r="S10" i="17"/>
  <c r="T10" i="17"/>
  <c r="U10" i="17"/>
  <c r="V10" i="17"/>
  <c r="S12" i="17"/>
  <c r="AI12" i="17" s="1"/>
  <c r="T12" i="17"/>
  <c r="U12" i="17"/>
  <c r="AK12" i="17" s="1"/>
  <c r="V12" i="17"/>
  <c r="AL12" i="17" s="1"/>
  <c r="S14" i="17"/>
  <c r="T14" i="17"/>
  <c r="U14" i="17"/>
  <c r="AK16" i="17" s="1"/>
  <c r="V14" i="17"/>
  <c r="S16" i="17"/>
  <c r="AI16" i="17" s="1"/>
  <c r="T16" i="17"/>
  <c r="AJ16" i="17" s="1"/>
  <c r="U16" i="17"/>
  <c r="V16" i="17"/>
  <c r="S18" i="17"/>
  <c r="T18" i="17"/>
  <c r="U18" i="17"/>
  <c r="V18" i="17"/>
  <c r="S20" i="17"/>
  <c r="AI20" i="17" s="1"/>
  <c r="T20" i="17"/>
  <c r="U20" i="17"/>
  <c r="V20" i="17"/>
  <c r="AL20" i="17" s="1"/>
  <c r="S22" i="17"/>
  <c r="T22" i="17"/>
  <c r="U22" i="17"/>
  <c r="V22" i="17"/>
  <c r="S24" i="17"/>
  <c r="AI24" i="17" s="1"/>
  <c r="T24" i="17"/>
  <c r="U24" i="17"/>
  <c r="AK24" i="17" s="1"/>
  <c r="V24" i="17"/>
  <c r="S26" i="17"/>
  <c r="T26" i="17"/>
  <c r="AJ28" i="17" s="1"/>
  <c r="U26" i="17"/>
  <c r="AK28" i="17" s="1"/>
  <c r="V26" i="17"/>
  <c r="S28" i="17"/>
  <c r="T28" i="17"/>
  <c r="U28" i="17"/>
  <c r="V28" i="17"/>
  <c r="S30" i="17"/>
  <c r="T30" i="17"/>
  <c r="U30" i="17"/>
  <c r="AK32" i="17" s="1"/>
  <c r="V30" i="17"/>
  <c r="S32" i="17"/>
  <c r="AI32" i="17" s="1"/>
  <c r="T32" i="17"/>
  <c r="AJ32" i="17" s="1"/>
  <c r="U32" i="17"/>
  <c r="V32" i="17"/>
  <c r="AD32" i="17"/>
  <c r="AC32" i="17"/>
  <c r="AB32" i="17"/>
  <c r="AA32" i="17"/>
  <c r="Z32" i="17"/>
  <c r="Y32" i="17"/>
  <c r="X32" i="17"/>
  <c r="W32" i="17"/>
  <c r="AX32" i="17"/>
  <c r="AW32" i="17"/>
  <c r="AD30" i="17"/>
  <c r="AC30" i="17"/>
  <c r="AB30" i="17"/>
  <c r="AA30" i="17"/>
  <c r="Z30" i="17"/>
  <c r="AP32" i="17" s="1"/>
  <c r="Y30" i="17"/>
  <c r="AO32" i="17" s="1"/>
  <c r="X30" i="17"/>
  <c r="W30" i="17"/>
  <c r="AM32" i="17" s="1"/>
  <c r="AD28" i="17"/>
  <c r="AC28" i="17"/>
  <c r="AB28" i="17"/>
  <c r="AA28" i="17"/>
  <c r="Z28" i="17"/>
  <c r="Y28" i="17"/>
  <c r="X28" i="17"/>
  <c r="W28" i="17"/>
  <c r="AD26" i="17"/>
  <c r="AC26" i="17"/>
  <c r="AB26" i="17"/>
  <c r="AA26" i="17"/>
  <c r="AQ28" i="17" s="1"/>
  <c r="Z26" i="17"/>
  <c r="AP28" i="17" s="1"/>
  <c r="Y26" i="17"/>
  <c r="AO28" i="17" s="1"/>
  <c r="X26" i="17"/>
  <c r="AN28" i="17" s="1"/>
  <c r="W26" i="17"/>
  <c r="AM28" i="17" s="1"/>
  <c r="AL28" i="17"/>
  <c r="AI28" i="17"/>
  <c r="AD24" i="17"/>
  <c r="AC24" i="17"/>
  <c r="AB24" i="17"/>
  <c r="AA24" i="17"/>
  <c r="Z24" i="17"/>
  <c r="Y24" i="17"/>
  <c r="X24" i="17"/>
  <c r="W24" i="17"/>
  <c r="AX24" i="17"/>
  <c r="AW24" i="17"/>
  <c r="AV24" i="17"/>
  <c r="AU24" i="17"/>
  <c r="AD22" i="17"/>
  <c r="AT24" i="17" s="1"/>
  <c r="AC22" i="17"/>
  <c r="AS24" i="17" s="1"/>
  <c r="AB22" i="17"/>
  <c r="AR24" i="17" s="1"/>
  <c r="AA22" i="17"/>
  <c r="AQ24" i="17" s="1"/>
  <c r="Z22" i="17"/>
  <c r="AP24" i="17" s="1"/>
  <c r="Y22" i="17"/>
  <c r="X22" i="17"/>
  <c r="AN24" i="17" s="1"/>
  <c r="W22" i="17"/>
  <c r="AM24" i="17" s="1"/>
  <c r="AJ24" i="17"/>
  <c r="AD20" i="17"/>
  <c r="AC20" i="17"/>
  <c r="AB20" i="17"/>
  <c r="AA20" i="17"/>
  <c r="Z20" i="17"/>
  <c r="Y20" i="17"/>
  <c r="X20" i="17"/>
  <c r="W20" i="17"/>
  <c r="AU20" i="17"/>
  <c r="AD18" i="17"/>
  <c r="AT20" i="17" s="1"/>
  <c r="AC18" i="17"/>
  <c r="AS20" i="17" s="1"/>
  <c r="AB18" i="17"/>
  <c r="AR20" i="17" s="1"/>
  <c r="AA18" i="17"/>
  <c r="AQ20" i="17" s="1"/>
  <c r="Z18" i="17"/>
  <c r="AP20" i="17" s="1"/>
  <c r="Y18" i="17"/>
  <c r="X18" i="17"/>
  <c r="AN20" i="17" s="1"/>
  <c r="W18" i="17"/>
  <c r="AK20" i="17"/>
  <c r="AD16" i="17"/>
  <c r="AC16" i="17"/>
  <c r="AB16" i="17"/>
  <c r="AA16" i="17"/>
  <c r="Z16" i="17"/>
  <c r="Y16" i="17"/>
  <c r="X16" i="17"/>
  <c r="W16" i="17"/>
  <c r="AV16" i="17"/>
  <c r="AD14" i="17"/>
  <c r="AT16" i="17" s="1"/>
  <c r="AC14" i="17"/>
  <c r="AS16" i="17" s="1"/>
  <c r="AB14" i="17"/>
  <c r="AR16" i="17" s="1"/>
  <c r="AA14" i="17"/>
  <c r="AQ16" i="17" s="1"/>
  <c r="Z14" i="17"/>
  <c r="AP16" i="17" s="1"/>
  <c r="Y14" i="17"/>
  <c r="AO16" i="17" s="1"/>
  <c r="X14" i="17"/>
  <c r="W14" i="17"/>
  <c r="AM16" i="17" s="1"/>
  <c r="AD12" i="17"/>
  <c r="AC12" i="17"/>
  <c r="AB12" i="17"/>
  <c r="AA12" i="17"/>
  <c r="Z12" i="17"/>
  <c r="Y12" i="17"/>
  <c r="X12" i="17"/>
  <c r="W12" i="17"/>
  <c r="AX12" i="17"/>
  <c r="AW12" i="17"/>
  <c r="AV12" i="17"/>
  <c r="AD10" i="17"/>
  <c r="AT12" i="17" s="1"/>
  <c r="AC10" i="17"/>
  <c r="AS12" i="17" s="1"/>
  <c r="AB10" i="17"/>
  <c r="AR12" i="17" s="1"/>
  <c r="AA10" i="17"/>
  <c r="AQ12" i="17" s="1"/>
  <c r="Z10" i="17"/>
  <c r="AP12" i="17" s="1"/>
  <c r="Y10" i="17"/>
  <c r="X10" i="17"/>
  <c r="W10" i="17"/>
  <c r="AD8" i="17"/>
  <c r="AC8" i="17"/>
  <c r="AB8" i="17"/>
  <c r="AA8" i="17"/>
  <c r="Z8" i="17"/>
  <c r="Y8" i="17"/>
  <c r="X8" i="17"/>
  <c r="W8" i="17"/>
  <c r="AX8" i="17"/>
  <c r="AV8" i="17"/>
  <c r="AU8" i="17"/>
  <c r="AD6" i="17"/>
  <c r="AT8" i="17" s="1"/>
  <c r="AC6" i="17"/>
  <c r="AS8" i="17" s="1"/>
  <c r="AB6" i="17"/>
  <c r="AR8" i="17" s="1"/>
  <c r="AA6" i="17"/>
  <c r="AQ8" i="17" s="1"/>
  <c r="Z6" i="17"/>
  <c r="AP8" i="17" s="1"/>
  <c r="Y6" i="17"/>
  <c r="X6" i="17"/>
  <c r="W6" i="17"/>
  <c r="S353" i="17"/>
  <c r="T353" i="17"/>
  <c r="U353" i="17"/>
  <c r="V353" i="17"/>
  <c r="W353" i="17"/>
  <c r="X353" i="17"/>
  <c r="Y353" i="17"/>
  <c r="Z353" i="17"/>
  <c r="AP355" i="17" s="1"/>
  <c r="AA353" i="17"/>
  <c r="AB353" i="17"/>
  <c r="AC353" i="17"/>
  <c r="AD353" i="17"/>
  <c r="S355" i="17"/>
  <c r="T355" i="17"/>
  <c r="U355" i="17"/>
  <c r="V355" i="17"/>
  <c r="W355" i="17"/>
  <c r="X355" i="17"/>
  <c r="Y355" i="17"/>
  <c r="Z355" i="17"/>
  <c r="AA355" i="17"/>
  <c r="AB355" i="17"/>
  <c r="AC355" i="17"/>
  <c r="AD355" i="17"/>
  <c r="AI355" i="17"/>
  <c r="AJ355" i="17"/>
  <c r="AK355" i="17"/>
  <c r="AL355" i="17"/>
  <c r="AM355" i="17"/>
  <c r="AN355" i="17"/>
  <c r="AO355" i="17"/>
  <c r="AQ355" i="17"/>
  <c r="AR355" i="17"/>
  <c r="AS355" i="17"/>
  <c r="AT355" i="17"/>
  <c r="AU355" i="17"/>
  <c r="AX355" i="17"/>
  <c r="S357" i="17"/>
  <c r="T357" i="17"/>
  <c r="U357" i="17"/>
  <c r="V357" i="17"/>
  <c r="W357" i="17"/>
  <c r="X357" i="17"/>
  <c r="Y357" i="17"/>
  <c r="Z357" i="17"/>
  <c r="AA357" i="17"/>
  <c r="AB357" i="17"/>
  <c r="AC357" i="17"/>
  <c r="AD357" i="17"/>
  <c r="S359" i="17"/>
  <c r="T359" i="17"/>
  <c r="AJ359" i="17" s="1"/>
  <c r="U359" i="17"/>
  <c r="V359" i="17"/>
  <c r="W359" i="17"/>
  <c r="X359" i="17"/>
  <c r="Y359" i="17"/>
  <c r="Z359" i="17"/>
  <c r="AA359" i="17"/>
  <c r="AB359" i="17"/>
  <c r="AR359" i="17" s="1"/>
  <c r="AC359" i="17"/>
  <c r="AD359" i="17"/>
  <c r="AI359" i="17"/>
  <c r="AK359" i="17"/>
  <c r="AL359" i="17"/>
  <c r="AM359" i="17"/>
  <c r="AN359" i="17"/>
  <c r="AO359" i="17"/>
  <c r="AP359" i="17"/>
  <c r="AQ359" i="17"/>
  <c r="AS359" i="17"/>
  <c r="AT359" i="17"/>
  <c r="AU359" i="17"/>
  <c r="AV359" i="17"/>
  <c r="AW359" i="17"/>
  <c r="AX359" i="17"/>
  <c r="S361" i="17"/>
  <c r="T361" i="17"/>
  <c r="U361" i="17"/>
  <c r="V361" i="17"/>
  <c r="W361" i="17"/>
  <c r="X361" i="17"/>
  <c r="Y361" i="17"/>
  <c r="Z361" i="17"/>
  <c r="AA361" i="17"/>
  <c r="AB361" i="17"/>
  <c r="AC361" i="17"/>
  <c r="AD361" i="17"/>
  <c r="S363" i="17"/>
  <c r="T363" i="17"/>
  <c r="U363" i="17"/>
  <c r="V363" i="17"/>
  <c r="W363" i="17"/>
  <c r="X363" i="17"/>
  <c r="Y363" i="17"/>
  <c r="Z363" i="17"/>
  <c r="AA363" i="17"/>
  <c r="AB363" i="17"/>
  <c r="AC363" i="17"/>
  <c r="AD363" i="17"/>
  <c r="AI363" i="17"/>
  <c r="AJ363" i="17"/>
  <c r="AK363" i="17"/>
  <c r="AL363" i="17"/>
  <c r="AM363" i="17"/>
  <c r="AN363" i="17"/>
  <c r="AO363" i="17"/>
  <c r="AP363" i="17"/>
  <c r="AQ363" i="17"/>
  <c r="AR363" i="17"/>
  <c r="AS363" i="17"/>
  <c r="AT363" i="17"/>
  <c r="AV363" i="17"/>
  <c r="S365" i="17"/>
  <c r="T365" i="17"/>
  <c r="U365" i="17"/>
  <c r="V365" i="17"/>
  <c r="W365" i="17"/>
  <c r="X365" i="17"/>
  <c r="Y365" i="17"/>
  <c r="Z365" i="17"/>
  <c r="AA365" i="17"/>
  <c r="AB365" i="17"/>
  <c r="AC365" i="17"/>
  <c r="AD365" i="17"/>
  <c r="S367" i="17"/>
  <c r="AI367" i="17" s="1"/>
  <c r="T367" i="17"/>
  <c r="U367" i="17"/>
  <c r="V367" i="17"/>
  <c r="W367" i="17"/>
  <c r="X367" i="17"/>
  <c r="Y367" i="17"/>
  <c r="Z367" i="17"/>
  <c r="AP367" i="17" s="1"/>
  <c r="AA367" i="17"/>
  <c r="AB367" i="17"/>
  <c r="AC367" i="17"/>
  <c r="AD367" i="17"/>
  <c r="AJ367" i="17"/>
  <c r="AK367" i="17"/>
  <c r="AL367" i="17"/>
  <c r="AM367" i="17"/>
  <c r="AN367" i="17"/>
  <c r="AO367" i="17"/>
  <c r="AQ367" i="17"/>
  <c r="AR367" i="17"/>
  <c r="AS367" i="17"/>
  <c r="AT367" i="17"/>
  <c r="AU367" i="17"/>
  <c r="AX367" i="17"/>
  <c r="S369" i="17"/>
  <c r="T369" i="17"/>
  <c r="U369" i="17"/>
  <c r="V369" i="17"/>
  <c r="W369" i="17"/>
  <c r="X369" i="17"/>
  <c r="Y369" i="17"/>
  <c r="Z369" i="17"/>
  <c r="AA369" i="17"/>
  <c r="AB369" i="17"/>
  <c r="AC369" i="17"/>
  <c r="AD369" i="17"/>
  <c r="S371" i="17"/>
  <c r="T371" i="17"/>
  <c r="U371" i="17"/>
  <c r="V371" i="17"/>
  <c r="W371" i="17"/>
  <c r="X371" i="17"/>
  <c r="Y371" i="17"/>
  <c r="Z371" i="17"/>
  <c r="AA371" i="17"/>
  <c r="AB371" i="17"/>
  <c r="AC371" i="17"/>
  <c r="AD371" i="17"/>
  <c r="AI371" i="17"/>
  <c r="AJ371" i="17"/>
  <c r="AK371" i="17"/>
  <c r="AL371" i="17"/>
  <c r="AM371" i="17"/>
  <c r="AN371" i="17"/>
  <c r="AO371" i="17"/>
  <c r="AP371" i="17"/>
  <c r="AQ371" i="17"/>
  <c r="AR371" i="17"/>
  <c r="AS371" i="17"/>
  <c r="AT371" i="17"/>
  <c r="AU371" i="17"/>
  <c r="AX371" i="17"/>
  <c r="S373" i="17"/>
  <c r="T373" i="17"/>
  <c r="U373" i="17"/>
  <c r="V373" i="17"/>
  <c r="W373" i="17"/>
  <c r="X373" i="17"/>
  <c r="Y373" i="17"/>
  <c r="Z373" i="17"/>
  <c r="AA373" i="17"/>
  <c r="AB373" i="17"/>
  <c r="AC373" i="17"/>
  <c r="AD373" i="17"/>
  <c r="S375" i="17"/>
  <c r="T375" i="17"/>
  <c r="U375" i="17"/>
  <c r="V375" i="17"/>
  <c r="W375" i="17"/>
  <c r="X375" i="17"/>
  <c r="Y375" i="17"/>
  <c r="Z375" i="17"/>
  <c r="AA375" i="17"/>
  <c r="AB375" i="17"/>
  <c r="AR375" i="17" s="1"/>
  <c r="AC375" i="17"/>
  <c r="AD375" i="17"/>
  <c r="AI375" i="17"/>
  <c r="AJ375" i="17"/>
  <c r="AK375" i="17"/>
  <c r="AL375" i="17"/>
  <c r="AM375" i="17"/>
  <c r="AN375" i="17"/>
  <c r="AO375" i="17"/>
  <c r="AP375" i="17"/>
  <c r="AQ375" i="17"/>
  <c r="AS375" i="17"/>
  <c r="AT375" i="17"/>
  <c r="AV375" i="17"/>
  <c r="AW375" i="17"/>
  <c r="S377" i="17"/>
  <c r="T377" i="17"/>
  <c r="U377" i="17"/>
  <c r="V377" i="17"/>
  <c r="W377" i="17"/>
  <c r="X377" i="17"/>
  <c r="Y377" i="17"/>
  <c r="Z377" i="17"/>
  <c r="AA377" i="17"/>
  <c r="AB377" i="17"/>
  <c r="AC377" i="17"/>
  <c r="AD377" i="17"/>
  <c r="S379" i="17"/>
  <c r="AI379" i="17" s="1"/>
  <c r="T379" i="17"/>
  <c r="U379" i="17"/>
  <c r="V379" i="17"/>
  <c r="W379" i="17"/>
  <c r="X379" i="17"/>
  <c r="Y379" i="17"/>
  <c r="Z379" i="17"/>
  <c r="AA379" i="17"/>
  <c r="AB379" i="17"/>
  <c r="AR379" i="17" s="1"/>
  <c r="AC379" i="17"/>
  <c r="AD379" i="17"/>
  <c r="AJ379" i="17"/>
  <c r="AK379" i="17"/>
  <c r="AL379" i="17"/>
  <c r="AM379" i="17"/>
  <c r="AN379" i="17"/>
  <c r="AO379" i="17"/>
  <c r="AP379" i="17"/>
  <c r="AQ379" i="17"/>
  <c r="AS379" i="17"/>
  <c r="AT379" i="17"/>
  <c r="AV379" i="17"/>
  <c r="AW379" i="17"/>
  <c r="I170" i="20" l="1"/>
  <c r="K21" i="20"/>
  <c r="O358" i="20"/>
  <c r="Q48" i="20"/>
  <c r="G21" i="20"/>
  <c r="I11" i="20"/>
  <c r="Q76" i="20"/>
  <c r="C113" i="20"/>
  <c r="K170" i="20"/>
  <c r="G220" i="20"/>
  <c r="C12" i="20"/>
  <c r="E101" i="20"/>
  <c r="E132" i="20"/>
  <c r="M232" i="20"/>
  <c r="M265" i="20"/>
  <c r="K102" i="20"/>
  <c r="I323" i="20"/>
  <c r="E20" i="20"/>
  <c r="G112" i="20"/>
  <c r="C26" i="20"/>
  <c r="C25" i="20"/>
  <c r="C28" i="20"/>
  <c r="C23" i="20"/>
  <c r="C10" i="20"/>
  <c r="C11" i="20"/>
  <c r="C13" i="20"/>
  <c r="C15" i="20"/>
  <c r="C20" i="20"/>
  <c r="C22" i="20"/>
  <c r="C58" i="20"/>
  <c r="E141" i="20"/>
  <c r="I142" i="20"/>
  <c r="M225" i="20"/>
  <c r="G201" i="20"/>
  <c r="I386" i="20"/>
  <c r="E140" i="20"/>
  <c r="C118" i="20"/>
  <c r="K116" i="20"/>
  <c r="C263" i="20"/>
  <c r="I135" i="20"/>
  <c r="I291" i="20"/>
  <c r="I373" i="20"/>
  <c r="I10" i="20"/>
  <c r="I26" i="20"/>
  <c r="I15" i="20"/>
  <c r="I22" i="20"/>
  <c r="C293" i="20"/>
  <c r="K10" i="20"/>
  <c r="K25" i="20"/>
  <c r="K28" i="20"/>
  <c r="K26" i="20"/>
  <c r="K23" i="20"/>
  <c r="K11" i="20"/>
  <c r="K15" i="20"/>
  <c r="K20" i="20"/>
  <c r="K22" i="20"/>
  <c r="E176" i="20"/>
  <c r="I165" i="20"/>
  <c r="M176" i="20"/>
  <c r="E190" i="20"/>
  <c r="M202" i="20"/>
  <c r="E203" i="20"/>
  <c r="E356" i="20"/>
  <c r="G386" i="20"/>
  <c r="K323" i="20"/>
  <c r="E25" i="20"/>
  <c r="E26" i="20"/>
  <c r="E326" i="20"/>
  <c r="M291" i="20"/>
  <c r="I43" i="20"/>
  <c r="M10" i="20"/>
  <c r="M23" i="20"/>
  <c r="M28" i="20"/>
  <c r="M22" i="20"/>
  <c r="K203" i="20"/>
  <c r="G328" i="20"/>
  <c r="G358" i="20"/>
  <c r="M382" i="20"/>
  <c r="K268" i="20"/>
  <c r="G28" i="20"/>
  <c r="G23" i="20"/>
  <c r="G25" i="20"/>
  <c r="G26" i="20"/>
  <c r="E171" i="20"/>
  <c r="I281" i="20"/>
  <c r="C165" i="20"/>
  <c r="G293" i="20"/>
  <c r="O28" i="20"/>
  <c r="O25" i="20"/>
  <c r="O26" i="20"/>
  <c r="O23" i="20"/>
  <c r="M118" i="20"/>
  <c r="M203" i="20"/>
  <c r="I231" i="20"/>
  <c r="C386" i="20"/>
  <c r="E385" i="20"/>
  <c r="E415" i="20"/>
  <c r="G416" i="20"/>
  <c r="I446" i="20"/>
  <c r="Q81" i="20"/>
  <c r="G85" i="20"/>
  <c r="M505" i="21"/>
  <c r="L490" i="20"/>
  <c r="M495" i="20" s="1"/>
  <c r="N491" i="20"/>
  <c r="N505" i="20"/>
  <c r="M502" i="21"/>
  <c r="AX86" i="17"/>
  <c r="AX153" i="17"/>
  <c r="AX318" i="17"/>
  <c r="S83" i="20"/>
  <c r="Q83" i="20" s="1"/>
  <c r="B491" i="21"/>
  <c r="C491" i="21" s="1"/>
  <c r="H495" i="21"/>
  <c r="I495" i="21" s="1"/>
  <c r="J500" i="21"/>
  <c r="K500" i="21" s="1"/>
  <c r="N502" i="21"/>
  <c r="O502" i="21" s="1"/>
  <c r="B505" i="21"/>
  <c r="C505" i="21" s="1"/>
  <c r="D506" i="21"/>
  <c r="E506" i="21" s="1"/>
  <c r="F508" i="21"/>
  <c r="G508" i="21" s="1"/>
  <c r="AX119" i="17"/>
  <c r="AX252" i="17"/>
  <c r="Q70" i="20"/>
  <c r="S78" i="20"/>
  <c r="Q78" i="20" s="1"/>
  <c r="AX375" i="17"/>
  <c r="AX363" i="17"/>
  <c r="AX53" i="17"/>
  <c r="AX219" i="17"/>
  <c r="S73" i="20"/>
  <c r="Q73" i="20" s="1"/>
  <c r="H490" i="21"/>
  <c r="I490" i="21" s="1"/>
  <c r="J505" i="21"/>
  <c r="K505" i="21" s="1"/>
  <c r="AX379" i="17"/>
  <c r="S80" i="20"/>
  <c r="Q80" i="20" s="1"/>
  <c r="D566" i="21"/>
  <c r="E566" i="21" s="1"/>
  <c r="D82" i="20"/>
  <c r="H568" i="21"/>
  <c r="I568" i="21" s="1"/>
  <c r="D73" i="20"/>
  <c r="E73" i="20" s="1"/>
  <c r="AW20" i="17"/>
  <c r="AW82" i="17"/>
  <c r="AW90" i="17"/>
  <c r="AW136" i="17"/>
  <c r="AW169" i="17"/>
  <c r="AW190" i="17"/>
  <c r="AW219" i="17"/>
  <c r="AW235" i="17"/>
  <c r="N561" i="20"/>
  <c r="O561" i="20" s="1"/>
  <c r="F550" i="21"/>
  <c r="G550" i="21" s="1"/>
  <c r="L553" i="21"/>
  <c r="M553" i="21" s="1"/>
  <c r="B561" i="21"/>
  <c r="C561" i="21" s="1"/>
  <c r="H565" i="21"/>
  <c r="I565" i="21" s="1"/>
  <c r="AW37" i="17"/>
  <c r="F553" i="21"/>
  <c r="G553" i="21" s="1"/>
  <c r="N562" i="21"/>
  <c r="O562" i="21" s="1"/>
  <c r="F568" i="21"/>
  <c r="G568" i="21" s="1"/>
  <c r="AW285" i="17"/>
  <c r="D88" i="21"/>
  <c r="E88" i="21" s="1"/>
  <c r="AW371" i="17"/>
  <c r="AW153" i="17"/>
  <c r="AW252" i="17"/>
  <c r="D72" i="21"/>
  <c r="J551" i="21"/>
  <c r="K551" i="21" s="1"/>
  <c r="N553" i="21"/>
  <c r="O553" i="21" s="1"/>
  <c r="D561" i="21"/>
  <c r="E561" i="21" s="1"/>
  <c r="L566" i="21"/>
  <c r="M566" i="21" s="1"/>
  <c r="N568" i="21"/>
  <c r="O568" i="21" s="1"/>
  <c r="B23" i="19"/>
  <c r="B565" i="21"/>
  <c r="C565" i="21" s="1"/>
  <c r="AW119" i="17"/>
  <c r="AW206" i="17"/>
  <c r="C75" i="20"/>
  <c r="C82" i="20"/>
  <c r="AV37" i="17"/>
  <c r="AV90" i="17"/>
  <c r="AV103" i="17"/>
  <c r="AV322" i="17"/>
  <c r="M535" i="20"/>
  <c r="D522" i="21"/>
  <c r="E522" i="21" s="1"/>
  <c r="H525" i="21"/>
  <c r="I525" i="21" s="1"/>
  <c r="J530" i="21"/>
  <c r="K530" i="21" s="1"/>
  <c r="L531" i="21"/>
  <c r="M531" i="21" s="1"/>
  <c r="N532" i="21"/>
  <c r="B535" i="21"/>
  <c r="C535" i="21" s="1"/>
  <c r="F538" i="21"/>
  <c r="G538" i="21" s="1"/>
  <c r="E22" i="19"/>
  <c r="AV140" i="17"/>
  <c r="AV240" i="17"/>
  <c r="AV273" i="17"/>
  <c r="AV306" i="17"/>
  <c r="F522" i="21"/>
  <c r="G522" i="21" s="1"/>
  <c r="N531" i="21"/>
  <c r="H538" i="21"/>
  <c r="I538" i="21" s="1"/>
  <c r="AV351" i="17"/>
  <c r="N532" i="20"/>
  <c r="B82" i="21"/>
  <c r="C85" i="21" s="1"/>
  <c r="AV318" i="17"/>
  <c r="N523" i="20"/>
  <c r="O523" i="20" s="1"/>
  <c r="N538" i="20"/>
  <c r="O538" i="20" s="1"/>
  <c r="AV371" i="17"/>
  <c r="AV206" i="17"/>
  <c r="E326" i="21"/>
  <c r="C312" i="20"/>
  <c r="C325" i="20"/>
  <c r="Q45" i="20"/>
  <c r="C326" i="20"/>
  <c r="E323" i="20"/>
  <c r="E323" i="21"/>
  <c r="AU331" i="17"/>
  <c r="G323" i="20"/>
  <c r="F310" i="21"/>
  <c r="G315" i="21" s="1"/>
  <c r="L313" i="21"/>
  <c r="N315" i="21"/>
  <c r="O313" i="21" s="1"/>
  <c r="D322" i="21"/>
  <c r="E325" i="21" s="1"/>
  <c r="F323" i="21"/>
  <c r="G323" i="21" s="1"/>
  <c r="J326" i="21"/>
  <c r="K326" i="21" s="1"/>
  <c r="AU82" i="17"/>
  <c r="S42" i="20"/>
  <c r="Q42" i="20" s="1"/>
  <c r="S47" i="20"/>
  <c r="Q47" i="20" s="1"/>
  <c r="S52" i="20"/>
  <c r="Q52" i="20" s="1"/>
  <c r="J45" i="21"/>
  <c r="K45" i="21" s="1"/>
  <c r="L311" i="21"/>
  <c r="M310" i="21" s="1"/>
  <c r="D20" i="19"/>
  <c r="AU132" i="17"/>
  <c r="AU165" i="17"/>
  <c r="AU198" i="17"/>
  <c r="AU182" i="17"/>
  <c r="K41" i="20"/>
  <c r="E315" i="20"/>
  <c r="C328" i="21"/>
  <c r="AU32" i="17"/>
  <c r="AU74" i="17"/>
  <c r="AU107" i="17"/>
  <c r="AU240" i="17"/>
  <c r="AU306" i="17"/>
  <c r="S51" i="20"/>
  <c r="Q51" i="20" s="1"/>
  <c r="N310" i="20"/>
  <c r="N323" i="20"/>
  <c r="J51" i="21"/>
  <c r="N310" i="21"/>
  <c r="B312" i="21"/>
  <c r="C312" i="21" s="1"/>
  <c r="D313" i="21"/>
  <c r="E313" i="21" s="1"/>
  <c r="L322" i="21"/>
  <c r="N323" i="21"/>
  <c r="B326" i="21"/>
  <c r="C326" i="21" s="1"/>
  <c r="I326" i="20"/>
  <c r="AU347" i="17"/>
  <c r="H311" i="21"/>
  <c r="I315" i="21" s="1"/>
  <c r="AU41" i="17"/>
  <c r="AU264" i="17"/>
  <c r="S40" i="20"/>
  <c r="Q40" i="20" s="1"/>
  <c r="S50" i="20"/>
  <c r="Q50" i="20" s="1"/>
  <c r="C323" i="20"/>
  <c r="G326" i="20"/>
  <c r="E11" i="21"/>
  <c r="E25" i="21"/>
  <c r="E266" i="21"/>
  <c r="E356" i="21"/>
  <c r="E340" i="21"/>
  <c r="I356" i="21"/>
  <c r="G386" i="21"/>
  <c r="G385" i="21"/>
  <c r="G371" i="21"/>
  <c r="G370" i="21"/>
  <c r="I385" i="21"/>
  <c r="I416" i="21"/>
  <c r="I415" i="21"/>
  <c r="I400" i="21"/>
  <c r="C446" i="21"/>
  <c r="O15" i="21"/>
  <c r="K26" i="21"/>
  <c r="C52" i="21"/>
  <c r="G118" i="21"/>
  <c r="K130" i="21"/>
  <c r="K146" i="21"/>
  <c r="K131" i="21"/>
  <c r="G170" i="21"/>
  <c r="K176" i="21"/>
  <c r="K253" i="21"/>
  <c r="K261" i="21"/>
  <c r="M555" i="21"/>
  <c r="E26" i="21"/>
  <c r="I10" i="21"/>
  <c r="K15" i="21"/>
  <c r="O13" i="21"/>
  <c r="O23" i="21"/>
  <c r="M102" i="21"/>
  <c r="E135" i="21"/>
  <c r="E176" i="21"/>
  <c r="E160" i="21"/>
  <c r="M170" i="21"/>
  <c r="M176" i="21"/>
  <c r="M191" i="21"/>
  <c r="E202" i="21"/>
  <c r="M281" i="21"/>
  <c r="M282" i="21"/>
  <c r="I358" i="21"/>
  <c r="M342" i="21"/>
  <c r="M352" i="21"/>
  <c r="C350" i="21"/>
  <c r="C356" i="21"/>
  <c r="M382" i="21"/>
  <c r="C386" i="21"/>
  <c r="C385" i="21"/>
  <c r="C403" i="21"/>
  <c r="C416" i="21"/>
  <c r="C415" i="21"/>
  <c r="G416" i="21"/>
  <c r="C418" i="21"/>
  <c r="M442" i="21"/>
  <c r="M535" i="21"/>
  <c r="O555" i="21"/>
  <c r="K20" i="21"/>
  <c r="E113" i="21"/>
  <c r="K191" i="21"/>
  <c r="E75" i="21"/>
  <c r="I176" i="21"/>
  <c r="E203" i="21"/>
  <c r="I262" i="21"/>
  <c r="G23" i="21"/>
  <c r="K111" i="21"/>
  <c r="K116" i="21"/>
  <c r="K162" i="21"/>
  <c r="K175" i="21"/>
  <c r="C208" i="21"/>
  <c r="C236" i="21"/>
  <c r="C260" i="21"/>
  <c r="K291" i="21"/>
  <c r="G356" i="21"/>
  <c r="G345" i="21"/>
  <c r="G340" i="21"/>
  <c r="O345" i="21"/>
  <c r="K371" i="21"/>
  <c r="K413" i="21"/>
  <c r="M23" i="21"/>
  <c r="C82" i="21"/>
  <c r="C71" i="21"/>
  <c r="E165" i="21"/>
  <c r="I201" i="21"/>
  <c r="M205" i="21"/>
  <c r="I260" i="21"/>
  <c r="I252" i="21"/>
  <c r="I293" i="21"/>
  <c r="I292" i="21"/>
  <c r="I298" i="21"/>
  <c r="E293" i="21"/>
  <c r="O343" i="21"/>
  <c r="O356" i="21"/>
  <c r="O358" i="21"/>
  <c r="E386" i="21"/>
  <c r="E416" i="21"/>
  <c r="G443" i="21"/>
  <c r="G435" i="21"/>
  <c r="I443" i="21"/>
  <c r="I446" i="21"/>
  <c r="M162" i="21"/>
  <c r="C358" i="21"/>
  <c r="G358" i="21"/>
  <c r="K236" i="21"/>
  <c r="K266" i="21"/>
  <c r="G418" i="21"/>
  <c r="E20" i="21"/>
  <c r="C58" i="21"/>
  <c r="C141" i="21"/>
  <c r="K170" i="21"/>
  <c r="K206" i="21"/>
  <c r="K203" i="21"/>
  <c r="K223" i="21"/>
  <c r="G260" i="21"/>
  <c r="C263" i="21"/>
  <c r="G293" i="21"/>
  <c r="C345" i="21"/>
  <c r="M412" i="21"/>
  <c r="E418" i="21"/>
  <c r="C443" i="21"/>
  <c r="E446" i="21"/>
  <c r="O22" i="21"/>
  <c r="C26" i="21"/>
  <c r="E43" i="21"/>
  <c r="C142" i="21"/>
  <c r="C225" i="21"/>
  <c r="K231" i="21"/>
  <c r="G250" i="21"/>
  <c r="K263" i="21"/>
  <c r="O352" i="21"/>
  <c r="E358" i="21"/>
  <c r="E371" i="21"/>
  <c r="G415" i="21"/>
  <c r="E415" i="21"/>
  <c r="G446" i="21"/>
  <c r="E443" i="21"/>
  <c r="O535" i="21"/>
  <c r="M565" i="21"/>
  <c r="O21" i="21"/>
  <c r="O340" i="21"/>
  <c r="E372" i="21"/>
  <c r="E385" i="21"/>
  <c r="I13" i="20"/>
  <c r="E170" i="20"/>
  <c r="M201" i="20"/>
  <c r="M263" i="20"/>
  <c r="I356" i="20"/>
  <c r="C170" i="20"/>
  <c r="C161" i="20"/>
  <c r="G170" i="20"/>
  <c r="G203" i="20"/>
  <c r="C260" i="20"/>
  <c r="M315" i="20"/>
  <c r="G250" i="20"/>
  <c r="I103" i="20"/>
  <c r="I203" i="20"/>
  <c r="E222" i="20"/>
  <c r="E225" i="20"/>
  <c r="E260" i="20"/>
  <c r="I285" i="20"/>
  <c r="I293" i="20"/>
  <c r="C418" i="20"/>
  <c r="I292" i="20"/>
  <c r="G446" i="20"/>
  <c r="G176" i="20"/>
  <c r="K206" i="20"/>
  <c r="G260" i="20"/>
  <c r="K266" i="20"/>
  <c r="O383" i="20"/>
  <c r="O400" i="20"/>
  <c r="C443" i="20"/>
  <c r="I20" i="20"/>
  <c r="I148" i="20"/>
  <c r="I385" i="20"/>
  <c r="K443" i="20"/>
  <c r="O433" i="20"/>
  <c r="K176" i="20"/>
  <c r="C265" i="20"/>
  <c r="M21" i="20"/>
  <c r="E53" i="20"/>
  <c r="E45" i="20"/>
  <c r="I56" i="20"/>
  <c r="E113" i="20"/>
  <c r="E100" i="20"/>
  <c r="I146" i="20"/>
  <c r="I192" i="20"/>
  <c r="I202" i="20"/>
  <c r="M231" i="20"/>
  <c r="M236" i="20"/>
  <c r="E263" i="20"/>
  <c r="E280" i="20"/>
  <c r="E293" i="20"/>
  <c r="I358" i="20"/>
  <c r="I340" i="20"/>
  <c r="C446" i="20"/>
  <c r="O555" i="20"/>
  <c r="K285" i="20"/>
  <c r="C358" i="20"/>
  <c r="G370" i="20"/>
  <c r="G53" i="20"/>
  <c r="C176" i="20"/>
  <c r="I443" i="20"/>
  <c r="M520" i="20"/>
  <c r="E105" i="20"/>
  <c r="I230" i="20"/>
  <c r="G385" i="20"/>
  <c r="M562" i="20"/>
  <c r="I21" i="20"/>
  <c r="M140" i="20"/>
  <c r="M145" i="20"/>
  <c r="M130" i="20"/>
  <c r="M141" i="20"/>
  <c r="I176" i="20"/>
  <c r="M230" i="20"/>
  <c r="M260" i="20"/>
  <c r="G56" i="20"/>
  <c r="K115" i="20"/>
  <c r="K110" i="20"/>
  <c r="K291" i="20"/>
  <c r="G340" i="20"/>
  <c r="G356" i="20"/>
  <c r="K413" i="20"/>
  <c r="G262" i="20"/>
  <c r="M325" i="20"/>
  <c r="E446" i="20"/>
  <c r="M15" i="20"/>
  <c r="E55" i="20"/>
  <c r="M102" i="20"/>
  <c r="M113" i="20"/>
  <c r="M162" i="20"/>
  <c r="M175" i="20"/>
  <c r="M170" i="20"/>
  <c r="M191" i="20"/>
  <c r="M193" i="20"/>
  <c r="I251" i="20"/>
  <c r="I260" i="20"/>
  <c r="I252" i="20"/>
  <c r="M282" i="20"/>
  <c r="M293" i="20"/>
  <c r="K383" i="20"/>
  <c r="E418" i="20"/>
  <c r="E443" i="20"/>
  <c r="M442" i="20"/>
  <c r="K265" i="20"/>
  <c r="E416" i="20"/>
  <c r="C43" i="20"/>
  <c r="G105" i="20"/>
  <c r="K263" i="20"/>
  <c r="I375" i="20"/>
  <c r="C385" i="20"/>
  <c r="G443" i="20"/>
  <c r="M132" i="20"/>
  <c r="I298" i="20"/>
  <c r="G345" i="20"/>
  <c r="I416" i="20"/>
  <c r="E433" i="20"/>
  <c r="C56" i="20"/>
  <c r="C85" i="20"/>
  <c r="K146" i="20"/>
  <c r="G251" i="20"/>
  <c r="C298" i="20"/>
  <c r="M412" i="20"/>
  <c r="C416" i="20"/>
  <c r="K251" i="20"/>
  <c r="G45" i="20"/>
  <c r="C52" i="20"/>
  <c r="G101" i="20"/>
  <c r="K111" i="20"/>
  <c r="K135" i="20"/>
  <c r="K165" i="20"/>
  <c r="C203" i="20"/>
  <c r="K236" i="20"/>
  <c r="K293" i="20"/>
  <c r="M322" i="20"/>
  <c r="O352" i="20"/>
  <c r="M352" i="20"/>
  <c r="C356" i="20"/>
  <c r="E358" i="20"/>
  <c r="E386" i="20"/>
  <c r="C415" i="20"/>
  <c r="G418" i="20"/>
  <c r="I418" i="20"/>
  <c r="M521" i="20"/>
  <c r="M532" i="20"/>
  <c r="M565" i="20"/>
  <c r="O565" i="20"/>
  <c r="G73" i="20"/>
  <c r="G88" i="20"/>
  <c r="I448" i="20"/>
  <c r="C14" i="23"/>
  <c r="L11" i="23"/>
  <c r="L16" i="23"/>
  <c r="H37" i="23"/>
  <c r="H36" i="23"/>
  <c r="P87" i="23"/>
  <c r="P89" i="23"/>
  <c r="P90" i="23"/>
  <c r="P92" i="23"/>
  <c r="D124" i="23"/>
  <c r="D122" i="23"/>
  <c r="D128" i="23"/>
  <c r="D10" i="23"/>
  <c r="K16" i="23"/>
  <c r="F17" i="23"/>
  <c r="P26" i="23"/>
  <c r="H74" i="23"/>
  <c r="H97" i="23"/>
  <c r="H100" i="23"/>
  <c r="G17" i="23"/>
  <c r="G44" i="23"/>
  <c r="G43" i="23"/>
  <c r="N38" i="23"/>
  <c r="N39" i="23"/>
  <c r="N43" i="23"/>
  <c r="J51" i="23"/>
  <c r="J49" i="23"/>
  <c r="J48" i="23"/>
  <c r="Q49" i="23"/>
  <c r="Q50" i="23"/>
  <c r="Q46" i="23"/>
  <c r="Q48" i="23"/>
  <c r="O74" i="23"/>
  <c r="O95" i="23"/>
  <c r="I98" i="23"/>
  <c r="I97" i="23"/>
  <c r="I100" i="23"/>
  <c r="P95" i="23"/>
  <c r="P97" i="23"/>
  <c r="P98" i="23"/>
  <c r="P94" i="23"/>
  <c r="C114" i="23"/>
  <c r="C108" i="23"/>
  <c r="C111" i="23"/>
  <c r="C113" i="23"/>
  <c r="K114" i="23"/>
  <c r="K108" i="23"/>
  <c r="K113" i="23"/>
  <c r="K111" i="23"/>
  <c r="F128" i="23"/>
  <c r="F124" i="23"/>
  <c r="F126" i="23"/>
  <c r="F122" i="23"/>
  <c r="H14" i="23"/>
  <c r="N13" i="23"/>
  <c r="N14" i="23"/>
  <c r="N10" i="23"/>
  <c r="E17" i="23"/>
  <c r="M17" i="23"/>
  <c r="G18" i="23"/>
  <c r="C18" i="23"/>
  <c r="K18" i="23"/>
  <c r="K22" i="23"/>
  <c r="F23" i="23"/>
  <c r="Q17" i="23"/>
  <c r="Q21" i="23"/>
  <c r="K25" i="23"/>
  <c r="C26" i="23"/>
  <c r="K26" i="23"/>
  <c r="P27" i="23"/>
  <c r="I28" i="23"/>
  <c r="G31" i="23"/>
  <c r="J41" i="23"/>
  <c r="H79" i="23"/>
  <c r="I30" i="23"/>
  <c r="I29" i="23"/>
  <c r="N35" i="23"/>
  <c r="N31" i="23"/>
  <c r="O75" i="23"/>
  <c r="O76" i="23"/>
  <c r="O73" i="23"/>
  <c r="H113" i="23"/>
  <c r="H114" i="23"/>
  <c r="H112" i="23"/>
  <c r="H110" i="23"/>
  <c r="O110" i="23"/>
  <c r="O112" i="23"/>
  <c r="O113" i="23"/>
  <c r="O111" i="23"/>
  <c r="O109" i="23"/>
  <c r="K128" i="23"/>
  <c r="K123" i="23"/>
  <c r="C10" i="23"/>
  <c r="D11" i="23"/>
  <c r="D16" i="23"/>
  <c r="O36" i="23"/>
  <c r="O34" i="23"/>
  <c r="O33" i="23"/>
  <c r="L122" i="23"/>
  <c r="L128" i="23"/>
  <c r="L124" i="23"/>
  <c r="D14" i="23"/>
  <c r="F21" i="23"/>
  <c r="O94" i="23"/>
  <c r="O96" i="23"/>
  <c r="O97" i="23"/>
  <c r="O98" i="23"/>
  <c r="K11" i="23"/>
  <c r="K15" i="23"/>
  <c r="O14" i="23"/>
  <c r="O15" i="23"/>
  <c r="O11" i="23"/>
  <c r="F22" i="23"/>
  <c r="C24" i="23"/>
  <c r="I24" i="23"/>
  <c r="D37" i="23"/>
  <c r="D34" i="23"/>
  <c r="G38" i="23"/>
  <c r="G40" i="23"/>
  <c r="Q45" i="23"/>
  <c r="J47" i="23"/>
  <c r="J83" i="23"/>
  <c r="J86" i="23"/>
  <c r="J80" i="23"/>
  <c r="J85" i="23"/>
  <c r="J82" i="23"/>
  <c r="K14" i="23"/>
  <c r="F14" i="23"/>
  <c r="G22" i="23"/>
  <c r="C27" i="23"/>
  <c r="K27" i="23"/>
  <c r="C28" i="23"/>
  <c r="D35" i="23"/>
  <c r="N41" i="23"/>
  <c r="Q41" i="23"/>
  <c r="Q42" i="23"/>
  <c r="Q38" i="23"/>
  <c r="Q39" i="23"/>
  <c r="K110" i="23"/>
  <c r="L127" i="23"/>
  <c r="P29" i="23"/>
  <c r="P24" i="23"/>
  <c r="C126" i="23"/>
  <c r="C123" i="23"/>
  <c r="C128" i="23"/>
  <c r="N21" i="23"/>
  <c r="N22" i="23"/>
  <c r="N18" i="23"/>
  <c r="H77" i="23"/>
  <c r="I90" i="23"/>
  <c r="I89" i="23"/>
  <c r="I93" i="23"/>
  <c r="D127" i="23"/>
  <c r="O100" i="23"/>
  <c r="C11" i="23"/>
  <c r="C15" i="23"/>
  <c r="H15" i="23"/>
  <c r="H16" i="23"/>
  <c r="L37" i="23"/>
  <c r="L35" i="23"/>
  <c r="L32" i="23"/>
  <c r="N40" i="23"/>
  <c r="Q47" i="23"/>
  <c r="Q80" i="23"/>
  <c r="Q82" i="23"/>
  <c r="Q83" i="23"/>
  <c r="Q85" i="23"/>
  <c r="I92" i="23"/>
  <c r="H94" i="23"/>
  <c r="L10" i="23"/>
  <c r="F10" i="23"/>
  <c r="F12" i="23"/>
  <c r="O13" i="23"/>
  <c r="L14" i="23"/>
  <c r="F16" i="23"/>
  <c r="N17" i="23"/>
  <c r="F18" i="23"/>
  <c r="C22" i="23"/>
  <c r="C25" i="23"/>
  <c r="F26" i="23"/>
  <c r="I27" i="23"/>
  <c r="C29" i="23"/>
  <c r="H31" i="23"/>
  <c r="H33" i="23"/>
  <c r="G35" i="23"/>
  <c r="C44" i="23"/>
  <c r="C42" i="23"/>
  <c r="F51" i="23"/>
  <c r="F50" i="23"/>
  <c r="O78" i="23"/>
  <c r="I87" i="23"/>
  <c r="H96" i="23"/>
  <c r="E100" i="23"/>
  <c r="E94" i="23"/>
  <c r="E99" i="23"/>
  <c r="E97" i="23"/>
  <c r="E96" i="23"/>
  <c r="E98" i="23"/>
  <c r="M100" i="23"/>
  <c r="M94" i="23"/>
  <c r="J31" i="23"/>
  <c r="J39" i="23"/>
  <c r="C43" i="23"/>
  <c r="K43" i="23"/>
  <c r="P40" i="23"/>
  <c r="P41" i="23"/>
  <c r="H45" i="23"/>
  <c r="F46" i="23"/>
  <c r="I49" i="23"/>
  <c r="H99" i="23"/>
  <c r="O99" i="23"/>
  <c r="G28" i="23"/>
  <c r="D33" i="23"/>
  <c r="L33" i="23"/>
  <c r="D36" i="23"/>
  <c r="L36" i="23"/>
  <c r="O47" i="23"/>
  <c r="O48" i="23"/>
  <c r="J79" i="23"/>
  <c r="J74" i="23"/>
  <c r="Q77" i="23"/>
  <c r="Q78" i="23"/>
  <c r="Q74" i="23"/>
  <c r="Q75" i="23"/>
  <c r="H109" i="23"/>
  <c r="G39" i="23"/>
  <c r="J42" i="23"/>
  <c r="E45" i="23"/>
  <c r="M45" i="23"/>
  <c r="P48" i="23"/>
  <c r="P49" i="23"/>
  <c r="P45" i="23"/>
  <c r="H73" i="23"/>
  <c r="P91" i="23"/>
  <c r="H89" i="23"/>
  <c r="H92" i="23"/>
  <c r="O88" i="23"/>
  <c r="O89" i="23"/>
  <c r="O92" i="23"/>
  <c r="I94" i="23"/>
  <c r="D107" i="23"/>
  <c r="D101" i="23"/>
  <c r="D106" i="23"/>
  <c r="L107" i="23"/>
  <c r="L101" i="23"/>
  <c r="F125" i="23"/>
  <c r="C127" i="23"/>
  <c r="K127" i="23"/>
  <c r="E74" i="23"/>
  <c r="M74" i="23"/>
  <c r="J75" i="23"/>
  <c r="H76" i="23"/>
  <c r="P81" i="23"/>
  <c r="P82" i="23"/>
  <c r="P84" i="23"/>
  <c r="H91" i="23"/>
  <c r="O91" i="23"/>
  <c r="F93" i="23"/>
  <c r="F87" i="23"/>
  <c r="I106" i="23"/>
  <c r="I107" i="23"/>
  <c r="I105" i="23"/>
  <c r="I101" i="23"/>
  <c r="I103" i="23"/>
  <c r="P103" i="23"/>
  <c r="P105" i="23"/>
  <c r="P106" i="23"/>
  <c r="P101" i="23"/>
  <c r="M110" i="23"/>
  <c r="M114" i="23"/>
  <c r="H87" i="23"/>
  <c r="O87" i="23"/>
  <c r="I88" i="23"/>
  <c r="P88" i="23"/>
  <c r="J91" i="23"/>
  <c r="J93" i="23"/>
  <c r="Q88" i="23"/>
  <c r="Q90" i="23"/>
  <c r="Q91" i="23"/>
  <c r="Q87" i="23"/>
  <c r="D102" i="23"/>
  <c r="L102" i="23"/>
  <c r="C112" i="23"/>
  <c r="K112" i="23"/>
  <c r="C122" i="23"/>
  <c r="K122" i="23"/>
  <c r="C125" i="23"/>
  <c r="K125" i="23"/>
  <c r="K126" i="23"/>
  <c r="F103" i="23"/>
  <c r="F102" i="23"/>
  <c r="C110" i="23"/>
  <c r="C124" i="23"/>
  <c r="K124" i="23"/>
  <c r="D126" i="23"/>
  <c r="L126" i="23"/>
  <c r="K83" i="23"/>
  <c r="C85" i="23"/>
  <c r="K85" i="23"/>
  <c r="C86" i="23"/>
  <c r="G86" i="23"/>
  <c r="G80" i="23"/>
  <c r="N85" i="23"/>
  <c r="N80" i="23"/>
  <c r="G95" i="23"/>
  <c r="H98" i="23"/>
  <c r="G100" i="23"/>
  <c r="J99" i="23"/>
  <c r="J100" i="23"/>
  <c r="Q96" i="23"/>
  <c r="Q98" i="23"/>
  <c r="Q99" i="23"/>
  <c r="H107" i="23"/>
  <c r="F109" i="23"/>
  <c r="G111" i="23"/>
  <c r="G114" i="23"/>
  <c r="D125" i="23"/>
  <c r="L125" i="23"/>
  <c r="I80" i="23"/>
  <c r="F88" i="23"/>
  <c r="I91" i="23"/>
  <c r="C92" i="23"/>
  <c r="C93" i="23"/>
  <c r="K92" i="23"/>
  <c r="K93" i="23"/>
  <c r="H95" i="23"/>
  <c r="N101" i="23"/>
  <c r="N103" i="23"/>
  <c r="N104" i="23"/>
  <c r="E108" i="23"/>
  <c r="M108" i="23"/>
  <c r="P127" i="23"/>
  <c r="P122" i="23"/>
  <c r="D85" i="23"/>
  <c r="D86" i="23"/>
  <c r="L85" i="23"/>
  <c r="L86" i="23"/>
  <c r="N95" i="23"/>
  <c r="N96" i="23"/>
  <c r="F101" i="23"/>
  <c r="G106" i="23"/>
  <c r="O102" i="23"/>
  <c r="O104" i="23"/>
  <c r="O105" i="23"/>
  <c r="C109" i="23"/>
  <c r="K109" i="23"/>
  <c r="H111" i="23"/>
  <c r="F112" i="23"/>
  <c r="F113" i="23"/>
  <c r="N109" i="23"/>
  <c r="N111" i="23"/>
  <c r="N112" i="23"/>
  <c r="D123" i="23"/>
  <c r="L123" i="23"/>
  <c r="P125" i="23"/>
  <c r="F127" i="23"/>
  <c r="N127" i="23"/>
  <c r="C298" i="21"/>
  <c r="C293" i="21"/>
  <c r="K531" i="21"/>
  <c r="K21" i="21"/>
  <c r="K105" i="21"/>
  <c r="C111" i="21"/>
  <c r="C102" i="21"/>
  <c r="I148" i="21"/>
  <c r="M161" i="21"/>
  <c r="M175" i="21"/>
  <c r="E233" i="21"/>
  <c r="M255" i="21"/>
  <c r="I265" i="21"/>
  <c r="M285" i="21"/>
  <c r="I296" i="21"/>
  <c r="O386" i="21"/>
  <c r="I22" i="21"/>
  <c r="C20" i="21"/>
  <c r="M21" i="21"/>
  <c r="G75" i="21"/>
  <c r="E100" i="21"/>
  <c r="E111" i="21"/>
  <c r="E105" i="21"/>
  <c r="E101" i="21"/>
  <c r="E112" i="21"/>
  <c r="E110" i="21"/>
  <c r="E118" i="21"/>
  <c r="E102" i="21"/>
  <c r="G133" i="21"/>
  <c r="G143" i="21"/>
  <c r="G145" i="21"/>
  <c r="M171" i="21"/>
  <c r="E232" i="21"/>
  <c r="O312" i="21"/>
  <c r="I440" i="21"/>
  <c r="G10" i="21"/>
  <c r="G12" i="21"/>
  <c r="G22" i="21"/>
  <c r="I50" i="21"/>
  <c r="I41" i="21"/>
  <c r="G13" i="21"/>
  <c r="C100" i="21"/>
  <c r="M115" i="21"/>
  <c r="G236" i="21"/>
  <c r="G233" i="21"/>
  <c r="G231" i="21"/>
  <c r="G225" i="21"/>
  <c r="G220" i="21"/>
  <c r="G223" i="21"/>
  <c r="E231" i="21"/>
  <c r="I233" i="21"/>
  <c r="M370" i="21"/>
  <c r="M373" i="21"/>
  <c r="M386" i="21"/>
  <c r="C433" i="21"/>
  <c r="C431" i="21"/>
  <c r="K10" i="21"/>
  <c r="K12" i="21"/>
  <c r="K11" i="21"/>
  <c r="G26" i="21"/>
  <c r="C21" i="21"/>
  <c r="K23" i="21"/>
  <c r="G28" i="21"/>
  <c r="G43" i="21"/>
  <c r="M100" i="21"/>
  <c r="M103" i="21"/>
  <c r="M113" i="21"/>
  <c r="M105" i="21"/>
  <c r="M111" i="21"/>
  <c r="M110" i="21"/>
  <c r="I111" i="21"/>
  <c r="I105" i="21"/>
  <c r="I103" i="21"/>
  <c r="I101" i="21"/>
  <c r="I112" i="21"/>
  <c r="G142" i="21"/>
  <c r="G132" i="21"/>
  <c r="E132" i="21"/>
  <c r="E130" i="21"/>
  <c r="E141" i="21"/>
  <c r="C190" i="21"/>
  <c r="C201" i="21"/>
  <c r="C195" i="21"/>
  <c r="C191" i="21"/>
  <c r="C202" i="21"/>
  <c r="C200" i="21"/>
  <c r="C206" i="21"/>
  <c r="C192" i="21"/>
  <c r="I195" i="21"/>
  <c r="C205" i="21"/>
  <c r="G221" i="21"/>
  <c r="G230" i="21"/>
  <c r="C268" i="21"/>
  <c r="G283" i="21"/>
  <c r="I345" i="21"/>
  <c r="I340" i="21"/>
  <c r="O402" i="21"/>
  <c r="M15" i="21"/>
  <c r="M10" i="21"/>
  <c r="M25" i="21"/>
  <c r="M13" i="21"/>
  <c r="M11" i="21"/>
  <c r="M12" i="21"/>
  <c r="M28" i="21"/>
  <c r="C70" i="21"/>
  <c r="I142" i="21"/>
  <c r="I221" i="21"/>
  <c r="I235" i="21"/>
  <c r="I232" i="21"/>
  <c r="I223" i="21"/>
  <c r="I236" i="21"/>
  <c r="I230" i="21"/>
  <c r="E250" i="21"/>
  <c r="E262" i="21"/>
  <c r="M266" i="21"/>
  <c r="M262" i="21"/>
  <c r="M268" i="21"/>
  <c r="E255" i="21"/>
  <c r="E268" i="21"/>
  <c r="I281" i="21"/>
  <c r="C283" i="21"/>
  <c r="I40" i="21"/>
  <c r="C72" i="21"/>
  <c r="E116" i="21"/>
  <c r="I131" i="21"/>
  <c r="G175" i="21"/>
  <c r="G172" i="21"/>
  <c r="G161" i="21"/>
  <c r="I220" i="21"/>
  <c r="M232" i="21"/>
  <c r="E252" i="21"/>
  <c r="M252" i="21"/>
  <c r="K281" i="21"/>
  <c r="K292" i="21"/>
  <c r="K280" i="21"/>
  <c r="K298" i="21"/>
  <c r="K295" i="21"/>
  <c r="C15" i="21"/>
  <c r="C12" i="21"/>
  <c r="C23" i="21"/>
  <c r="K43" i="21"/>
  <c r="C45" i="21"/>
  <c r="E53" i="21"/>
  <c r="I55" i="21"/>
  <c r="G80" i="21"/>
  <c r="G81" i="21"/>
  <c r="G86" i="21"/>
  <c r="G70" i="21"/>
  <c r="C81" i="21"/>
  <c r="K100" i="21"/>
  <c r="M101" i="21"/>
  <c r="K145" i="21"/>
  <c r="I140" i="21"/>
  <c r="K142" i="21"/>
  <c r="G160" i="21"/>
  <c r="K190" i="21"/>
  <c r="K195" i="21"/>
  <c r="K201" i="21"/>
  <c r="K200" i="21"/>
  <c r="K193" i="21"/>
  <c r="G201" i="21"/>
  <c r="G206" i="21"/>
  <c r="G191" i="21"/>
  <c r="G202" i="21"/>
  <c r="I225" i="21"/>
  <c r="G251" i="21"/>
  <c r="M296" i="21"/>
  <c r="M280" i="21"/>
  <c r="M291" i="21"/>
  <c r="G296" i="21"/>
  <c r="G285" i="21"/>
  <c r="O446" i="21"/>
  <c r="O442" i="21"/>
  <c r="O443" i="21"/>
  <c r="O448" i="21"/>
  <c r="E23" i="21"/>
  <c r="E15" i="21"/>
  <c r="E10" i="21"/>
  <c r="M26" i="21"/>
  <c r="G116" i="21"/>
  <c r="G113" i="21"/>
  <c r="G111" i="21"/>
  <c r="G105" i="21"/>
  <c r="G102" i="21"/>
  <c r="G100" i="21"/>
  <c r="I113" i="21"/>
  <c r="C148" i="21"/>
  <c r="C131" i="21"/>
  <c r="M148" i="21"/>
  <c r="M145" i="21"/>
  <c r="M142" i="21"/>
  <c r="M140" i="21"/>
  <c r="M133" i="21"/>
  <c r="M131" i="21"/>
  <c r="C143" i="21"/>
  <c r="E205" i="21"/>
  <c r="M233" i="21"/>
  <c r="M223" i="21"/>
  <c r="G232" i="21"/>
  <c r="G261" i="21"/>
  <c r="O388" i="21"/>
  <c r="E430" i="21"/>
  <c r="E431" i="21"/>
  <c r="E441" i="21"/>
  <c r="E445" i="21"/>
  <c r="E448" i="21"/>
  <c r="E442" i="21"/>
  <c r="E440" i="21"/>
  <c r="O430" i="21"/>
  <c r="O25" i="21"/>
  <c r="O20" i="21"/>
  <c r="O11" i="21"/>
  <c r="O26" i="21"/>
  <c r="I11" i="21"/>
  <c r="E12" i="21"/>
  <c r="I13" i="21"/>
  <c r="I20" i="21"/>
  <c r="G50" i="21"/>
  <c r="G42" i="21"/>
  <c r="I115" i="21"/>
  <c r="G101" i="21"/>
  <c r="E103" i="21"/>
  <c r="C105" i="21"/>
  <c r="C130" i="21"/>
  <c r="M130" i="21"/>
  <c r="K140" i="21"/>
  <c r="E143" i="21"/>
  <c r="C145" i="21"/>
  <c r="I161" i="21"/>
  <c r="C193" i="21"/>
  <c r="M193" i="21"/>
  <c r="M208" i="21"/>
  <c r="E223" i="21"/>
  <c r="K225" i="21"/>
  <c r="E236" i="21"/>
  <c r="K255" i="21"/>
  <c r="E285" i="21"/>
  <c r="G320" i="21"/>
  <c r="M315" i="21"/>
  <c r="E342" i="21"/>
  <c r="M372" i="21"/>
  <c r="O411" i="21"/>
  <c r="O415" i="21"/>
  <c r="G441" i="21"/>
  <c r="G430" i="21"/>
  <c r="G442" i="21"/>
  <c r="G448" i="21"/>
  <c r="O566" i="21"/>
  <c r="G25" i="21"/>
  <c r="G20" i="21"/>
  <c r="G11" i="21"/>
  <c r="O10" i="21"/>
  <c r="K28" i="21"/>
  <c r="K22" i="21"/>
  <c r="O12" i="21"/>
  <c r="C40" i="21"/>
  <c r="K53" i="21"/>
  <c r="I100" i="21"/>
  <c r="K113" i="21"/>
  <c r="E148" i="21"/>
  <c r="E145" i="21"/>
  <c r="E142" i="21"/>
  <c r="E140" i="21"/>
  <c r="E133" i="21"/>
  <c r="E131" i="21"/>
  <c r="M132" i="21"/>
  <c r="K133" i="21"/>
  <c r="K135" i="21"/>
  <c r="E146" i="21"/>
  <c r="M172" i="21"/>
  <c r="M160" i="21"/>
  <c r="E171" i="21"/>
  <c r="E172" i="21"/>
  <c r="G190" i="21"/>
  <c r="G205" i="21"/>
  <c r="E208" i="21"/>
  <c r="M220" i="21"/>
  <c r="K250" i="21"/>
  <c r="K251" i="21"/>
  <c r="I261" i="21"/>
  <c r="I263" i="21"/>
  <c r="K268" i="21"/>
  <c r="C295" i="21"/>
  <c r="G281" i="21"/>
  <c r="C291" i="21"/>
  <c r="C281" i="21"/>
  <c r="C280" i="21"/>
  <c r="E292" i="21"/>
  <c r="K322" i="21"/>
  <c r="I311" i="21"/>
  <c r="I321" i="21"/>
  <c r="E322" i="21"/>
  <c r="O323" i="21"/>
  <c r="M325" i="21"/>
  <c r="M356" i="21"/>
  <c r="M351" i="21"/>
  <c r="M343" i="21"/>
  <c r="E405" i="21"/>
  <c r="E401" i="21"/>
  <c r="M415" i="21"/>
  <c r="G115" i="21"/>
  <c r="G165" i="21"/>
  <c r="M173" i="21"/>
  <c r="E206" i="21"/>
  <c r="E201" i="21"/>
  <c r="E195" i="21"/>
  <c r="E192" i="21"/>
  <c r="E190" i="21"/>
  <c r="K235" i="21"/>
  <c r="K232" i="21"/>
  <c r="K221" i="21"/>
  <c r="K220" i="21"/>
  <c r="G266" i="21"/>
  <c r="C292" i="21"/>
  <c r="O322" i="21"/>
  <c r="C28" i="21"/>
  <c r="C22" i="21"/>
  <c r="C13" i="21"/>
  <c r="C10" i="21"/>
  <c r="E40" i="21"/>
  <c r="E42" i="21"/>
  <c r="G51" i="21"/>
  <c r="E56" i="21"/>
  <c r="K141" i="21"/>
  <c r="I173" i="21"/>
  <c r="I170" i="21"/>
  <c r="I160" i="21"/>
  <c r="I208" i="21"/>
  <c r="I205" i="21"/>
  <c r="I202" i="21"/>
  <c r="I200" i="21"/>
  <c r="I193" i="21"/>
  <c r="I191" i="21"/>
  <c r="E193" i="21"/>
  <c r="K202" i="21"/>
  <c r="M225" i="21"/>
  <c r="G292" i="21"/>
  <c r="E296" i="21"/>
  <c r="G322" i="21"/>
  <c r="C381" i="21"/>
  <c r="O382" i="21"/>
  <c r="I503" i="21"/>
  <c r="I501" i="21"/>
  <c r="I26" i="21"/>
  <c r="I21" i="21"/>
  <c r="C11" i="21"/>
  <c r="G15" i="21"/>
  <c r="G21" i="21"/>
  <c r="M22" i="21"/>
  <c r="I53" i="21"/>
  <c r="E50" i="21"/>
  <c r="I51" i="21"/>
  <c r="E55" i="21"/>
  <c r="G58" i="21"/>
  <c r="I110" i="21"/>
  <c r="C113" i="21"/>
  <c r="G130" i="21"/>
  <c r="G141" i="21"/>
  <c r="G135" i="21"/>
  <c r="G131" i="21"/>
  <c r="C133" i="21"/>
  <c r="G146" i="21"/>
  <c r="C161" i="21"/>
  <c r="M165" i="21"/>
  <c r="E175" i="21"/>
  <c r="I190" i="21"/>
  <c r="G200" i="21"/>
  <c r="M202" i="21"/>
  <c r="K205" i="21"/>
  <c r="I206" i="21"/>
  <c r="G208" i="21"/>
  <c r="E220" i="21"/>
  <c r="E225" i="21"/>
  <c r="C231" i="21"/>
  <c r="M231" i="21"/>
  <c r="E263" i="21"/>
  <c r="G295" i="21"/>
  <c r="G291" i="21"/>
  <c r="G280" i="21"/>
  <c r="I370" i="21"/>
  <c r="I380" i="21"/>
  <c r="I375" i="21"/>
  <c r="I445" i="21"/>
  <c r="O433" i="21"/>
  <c r="G53" i="21"/>
  <c r="I231" i="21"/>
  <c r="M236" i="21"/>
  <c r="I250" i="21"/>
  <c r="I268" i="21"/>
  <c r="I266" i="21"/>
  <c r="I251" i="21"/>
  <c r="G268" i="21"/>
  <c r="K25" i="21"/>
  <c r="E58" i="21"/>
  <c r="K118" i="21"/>
  <c r="K115" i="21"/>
  <c r="K112" i="21"/>
  <c r="K110" i="21"/>
  <c r="K103" i="21"/>
  <c r="K101" i="21"/>
  <c r="G103" i="21"/>
  <c r="M112" i="21"/>
  <c r="C132" i="21"/>
  <c r="M135" i="21"/>
  <c r="C173" i="21"/>
  <c r="C171" i="21"/>
  <c r="C165" i="21"/>
  <c r="C160" i="21"/>
  <c r="G171" i="21"/>
  <c r="M221" i="21"/>
  <c r="M230" i="21"/>
  <c r="C250" i="21"/>
  <c r="C266" i="21"/>
  <c r="C251" i="21"/>
  <c r="E291" i="21"/>
  <c r="I15" i="21"/>
  <c r="I23" i="21"/>
  <c r="C25" i="21"/>
  <c r="O28" i="21"/>
  <c r="C43" i="21"/>
  <c r="E45" i="21"/>
  <c r="G56" i="21"/>
  <c r="I58" i="21"/>
  <c r="C80" i="21"/>
  <c r="C118" i="21"/>
  <c r="C115" i="21"/>
  <c r="C112" i="21"/>
  <c r="C110" i="21"/>
  <c r="C103" i="21"/>
  <c r="C101" i="21"/>
  <c r="M116" i="21"/>
  <c r="K102" i="21"/>
  <c r="G110" i="21"/>
  <c r="C116" i="21"/>
  <c r="M118" i="21"/>
  <c r="I146" i="21"/>
  <c r="I143" i="21"/>
  <c r="I141" i="21"/>
  <c r="I135" i="21"/>
  <c r="I132" i="21"/>
  <c r="I130" i="21"/>
  <c r="C135" i="21"/>
  <c r="C140" i="21"/>
  <c r="M141" i="21"/>
  <c r="K143" i="21"/>
  <c r="I145" i="21"/>
  <c r="G148" i="21"/>
  <c r="I192" i="21"/>
  <c r="G193" i="21"/>
  <c r="G195" i="21"/>
  <c r="E221" i="21"/>
  <c r="E230" i="21"/>
  <c r="C233" i="21"/>
  <c r="M235" i="21"/>
  <c r="C255" i="21"/>
  <c r="C265" i="21"/>
  <c r="I280" i="21"/>
  <c r="I295" i="21"/>
  <c r="G298" i="21"/>
  <c r="K345" i="21"/>
  <c r="K342" i="21"/>
  <c r="E375" i="21"/>
  <c r="G380" i="21"/>
  <c r="G381" i="21"/>
  <c r="E382" i="21"/>
  <c r="E410" i="21"/>
  <c r="G440" i="21"/>
  <c r="G40" i="21"/>
  <c r="G41" i="21"/>
  <c r="I43" i="21"/>
  <c r="K51" i="21"/>
  <c r="C56" i="21"/>
  <c r="C75" i="21"/>
  <c r="K173" i="21"/>
  <c r="K171" i="21"/>
  <c r="K165" i="21"/>
  <c r="K160" i="21"/>
  <c r="M206" i="21"/>
  <c r="M201" i="21"/>
  <c r="M195" i="21"/>
  <c r="M192" i="21"/>
  <c r="M190" i="21"/>
  <c r="G262" i="21"/>
  <c r="E298" i="21"/>
  <c r="I322" i="21"/>
  <c r="I328" i="21"/>
  <c r="C311" i="21"/>
  <c r="I325" i="21"/>
  <c r="M413" i="21"/>
  <c r="M401" i="21"/>
  <c r="M400" i="21"/>
  <c r="K402" i="21"/>
  <c r="K405" i="21"/>
  <c r="I405" i="21"/>
  <c r="M433" i="21"/>
  <c r="M445" i="21"/>
  <c r="O440" i="21"/>
  <c r="C492" i="21"/>
  <c r="C500" i="21"/>
  <c r="M492" i="21"/>
  <c r="M490" i="21"/>
  <c r="M495" i="21"/>
  <c r="M536" i="21"/>
  <c r="M523" i="21"/>
  <c r="G52" i="21"/>
  <c r="I56" i="21"/>
  <c r="E70" i="21"/>
  <c r="I118" i="21"/>
  <c r="K148" i="21"/>
  <c r="C235" i="21"/>
  <c r="C232" i="21"/>
  <c r="C230" i="21"/>
  <c r="C223" i="21"/>
  <c r="C221" i="21"/>
  <c r="M261" i="21"/>
  <c r="M251" i="21"/>
  <c r="C262" i="21"/>
  <c r="K285" i="21"/>
  <c r="C296" i="21"/>
  <c r="M298" i="21"/>
  <c r="C321" i="21"/>
  <c r="M371" i="21"/>
  <c r="G400" i="21"/>
  <c r="G401" i="21"/>
  <c r="G410" i="21"/>
  <c r="M506" i="21"/>
  <c r="C520" i="21"/>
  <c r="C530" i="21"/>
  <c r="O520" i="21"/>
  <c r="O525" i="21"/>
  <c r="E41" i="21"/>
  <c r="G45" i="21"/>
  <c r="I52" i="21"/>
  <c r="E72" i="21"/>
  <c r="I102" i="21"/>
  <c r="K132" i="21"/>
  <c r="G192" i="21"/>
  <c r="C220" i="21"/>
  <c r="E265" i="21"/>
  <c r="E251" i="21"/>
  <c r="M250" i="21"/>
  <c r="I255" i="21"/>
  <c r="E261" i="21"/>
  <c r="M263" i="21"/>
  <c r="M265" i="21"/>
  <c r="E281" i="21"/>
  <c r="E280" i="21"/>
  <c r="M283" i="21"/>
  <c r="I291" i="21"/>
  <c r="E295" i="21"/>
  <c r="E310" i="21"/>
  <c r="O320" i="21"/>
  <c r="E370" i="21"/>
  <c r="E381" i="21"/>
  <c r="C371" i="21"/>
  <c r="O371" i="21"/>
  <c r="O383" i="21"/>
  <c r="O375" i="21"/>
  <c r="O370" i="21"/>
  <c r="O373" i="21"/>
  <c r="K388" i="21"/>
  <c r="I401" i="21"/>
  <c r="I412" i="21"/>
  <c r="E411" i="21"/>
  <c r="O416" i="21"/>
  <c r="I531" i="21"/>
  <c r="M560" i="21"/>
  <c r="G255" i="21"/>
  <c r="K265" i="21"/>
  <c r="I285" i="21"/>
  <c r="M295" i="21"/>
  <c r="M323" i="21"/>
  <c r="O328" i="21"/>
  <c r="M383" i="21"/>
  <c r="C411" i="21"/>
  <c r="E412" i="21"/>
  <c r="M416" i="21"/>
  <c r="M443" i="21"/>
  <c r="O506" i="21"/>
  <c r="E500" i="21"/>
  <c r="M550" i="21"/>
  <c r="G263" i="21"/>
  <c r="E283" i="21"/>
  <c r="O310" i="21"/>
  <c r="I320" i="21"/>
  <c r="E321" i="21"/>
  <c r="O321" i="21"/>
  <c r="I381" i="21"/>
  <c r="G382" i="21"/>
  <c r="O385" i="21"/>
  <c r="G411" i="21"/>
  <c r="K445" i="21"/>
  <c r="K441" i="21"/>
  <c r="I500" i="21"/>
  <c r="G501" i="21"/>
  <c r="O530" i="21"/>
  <c r="C285" i="21"/>
  <c r="M292" i="21"/>
  <c r="G310" i="21"/>
  <c r="O315" i="21"/>
  <c r="G321" i="21"/>
  <c r="C375" i="21"/>
  <c r="O400" i="21"/>
  <c r="O401" i="21"/>
  <c r="O410" i="21"/>
  <c r="I442" i="21"/>
  <c r="I448" i="21"/>
  <c r="I431" i="21"/>
  <c r="O445" i="21"/>
  <c r="E530" i="21"/>
  <c r="K325" i="21"/>
  <c r="E345" i="21"/>
  <c r="K375" i="21"/>
  <c r="O381" i="21"/>
  <c r="C412" i="21"/>
  <c r="K401" i="21"/>
  <c r="M430" i="21"/>
  <c r="M431" i="21"/>
  <c r="M446" i="21"/>
  <c r="E501" i="21"/>
  <c r="C531" i="21"/>
  <c r="O531" i="21"/>
  <c r="G375" i="21"/>
  <c r="O380" i="21"/>
  <c r="K381" i="21"/>
  <c r="O403" i="21"/>
  <c r="C440" i="21"/>
  <c r="O490" i="21"/>
  <c r="O501" i="21"/>
  <c r="K501" i="21"/>
  <c r="O372" i="21"/>
  <c r="E380" i="21"/>
  <c r="I382" i="21"/>
  <c r="M385" i="21"/>
  <c r="K418" i="21"/>
  <c r="C405" i="21"/>
  <c r="O405" i="21"/>
  <c r="G431" i="21"/>
  <c r="O500" i="21"/>
  <c r="C401" i="21"/>
  <c r="O412" i="21"/>
  <c r="G500" i="21"/>
  <c r="C501" i="21"/>
  <c r="M520" i="21"/>
  <c r="G530" i="21"/>
  <c r="M402" i="21"/>
  <c r="C410" i="21"/>
  <c r="I411" i="21"/>
  <c r="G412" i="21"/>
  <c r="K415" i="21"/>
  <c r="O418" i="21"/>
  <c r="C442" i="21"/>
  <c r="K448" i="21"/>
  <c r="M525" i="21"/>
  <c r="E531" i="21"/>
  <c r="G405" i="21"/>
  <c r="K411" i="21"/>
  <c r="O413" i="21"/>
  <c r="O431" i="21"/>
  <c r="I441" i="21"/>
  <c r="C448" i="21"/>
  <c r="G531" i="21"/>
  <c r="O536" i="21"/>
  <c r="Q26" i="20"/>
  <c r="I51" i="20"/>
  <c r="I52" i="20"/>
  <c r="E86" i="20"/>
  <c r="C112" i="20"/>
  <c r="E10" i="20"/>
  <c r="G13" i="20"/>
  <c r="E112" i="20"/>
  <c r="M133" i="20"/>
  <c r="M142" i="20"/>
  <c r="G11" i="20"/>
  <c r="M13" i="20"/>
  <c r="E21" i="20"/>
  <c r="Q17" i="20"/>
  <c r="O21" i="20"/>
  <c r="Q23" i="20"/>
  <c r="G40" i="20"/>
  <c r="G51" i="20"/>
  <c r="K58" i="20"/>
  <c r="C81" i="20"/>
  <c r="C86" i="20"/>
  <c r="Q88" i="20"/>
  <c r="C101" i="20"/>
  <c r="C102" i="20"/>
  <c r="C103" i="20"/>
  <c r="C105" i="20"/>
  <c r="M105" i="20"/>
  <c r="M110" i="20"/>
  <c r="M111" i="20"/>
  <c r="K118" i="20"/>
  <c r="M131" i="20"/>
  <c r="K133" i="20"/>
  <c r="K141" i="20"/>
  <c r="I143" i="20"/>
  <c r="I161" i="20"/>
  <c r="I160" i="20"/>
  <c r="I171" i="20"/>
  <c r="G165" i="20"/>
  <c r="C171" i="20"/>
  <c r="E175" i="20"/>
  <c r="C191" i="20"/>
  <c r="C190" i="20"/>
  <c r="C192" i="20"/>
  <c r="C201" i="20"/>
  <c r="E192" i="20"/>
  <c r="E193" i="20"/>
  <c r="E195" i="20"/>
  <c r="E201" i="20"/>
  <c r="E206" i="20"/>
  <c r="K233" i="20"/>
  <c r="I223" i="20"/>
  <c r="M255" i="20"/>
  <c r="C281" i="20"/>
  <c r="C283" i="20"/>
  <c r="C296" i="20"/>
  <c r="E298" i="20"/>
  <c r="C315" i="20"/>
  <c r="O320" i="20"/>
  <c r="C321" i="20"/>
  <c r="K385" i="20"/>
  <c r="M445" i="20"/>
  <c r="M433" i="20"/>
  <c r="O10" i="20"/>
  <c r="Q10" i="20"/>
  <c r="Q20" i="20"/>
  <c r="I41" i="20"/>
  <c r="E43" i="20"/>
  <c r="G86" i="20"/>
  <c r="G102" i="20"/>
  <c r="C110" i="20"/>
  <c r="M135" i="20"/>
  <c r="K145" i="20"/>
  <c r="K160" i="20"/>
  <c r="G171" i="20"/>
  <c r="G193" i="20"/>
  <c r="E295" i="20"/>
  <c r="M310" i="20"/>
  <c r="K371" i="20"/>
  <c r="O418" i="20"/>
  <c r="O566" i="20"/>
  <c r="G10" i="20"/>
  <c r="Q16" i="20"/>
  <c r="O20" i="20"/>
  <c r="Q28" i="20"/>
  <c r="G42" i="20"/>
  <c r="K52" i="20"/>
  <c r="G103" i="20"/>
  <c r="E110" i="20"/>
  <c r="E142" i="20"/>
  <c r="E135" i="20"/>
  <c r="E130" i="20"/>
  <c r="C141" i="20"/>
  <c r="M146" i="20"/>
  <c r="I173" i="20"/>
  <c r="I193" i="20"/>
  <c r="I200" i="20"/>
  <c r="I208" i="20"/>
  <c r="C253" i="20"/>
  <c r="C268" i="20"/>
  <c r="C255" i="20"/>
  <c r="M312" i="20"/>
  <c r="M385" i="20"/>
  <c r="M371" i="20"/>
  <c r="M370" i="20"/>
  <c r="M372" i="20"/>
  <c r="M386" i="20"/>
  <c r="Q12" i="20"/>
  <c r="O12" i="20"/>
  <c r="G20" i="20"/>
  <c r="E50" i="20"/>
  <c r="I53" i="20"/>
  <c r="Q72" i="20"/>
  <c r="I100" i="20"/>
  <c r="I118" i="20"/>
  <c r="I101" i="20"/>
  <c r="G110" i="20"/>
  <c r="G111" i="20"/>
  <c r="G113" i="20"/>
  <c r="G115" i="20"/>
  <c r="E116" i="20"/>
  <c r="E118" i="20"/>
  <c r="G131" i="20"/>
  <c r="G146" i="20"/>
  <c r="G130" i="20"/>
  <c r="G141" i="20"/>
  <c r="E133" i="20"/>
  <c r="C145" i="20"/>
  <c r="K171" i="20"/>
  <c r="K173" i="20"/>
  <c r="K191" i="20"/>
  <c r="K190" i="20"/>
  <c r="K201" i="20"/>
  <c r="K192" i="20"/>
  <c r="K195" i="20"/>
  <c r="K200" i="20"/>
  <c r="K208" i="20"/>
  <c r="C223" i="20"/>
  <c r="C225" i="20"/>
  <c r="C220" i="20"/>
  <c r="C230" i="20"/>
  <c r="C233" i="20"/>
  <c r="E235" i="20"/>
  <c r="E236" i="20"/>
  <c r="G261" i="20"/>
  <c r="G265" i="20"/>
  <c r="I262" i="20"/>
  <c r="I268" i="20"/>
  <c r="C311" i="20"/>
  <c r="K411" i="20"/>
  <c r="K405" i="20"/>
  <c r="G12" i="20"/>
  <c r="O22" i="20"/>
  <c r="Q18" i="20"/>
  <c r="Q25" i="20"/>
  <c r="E56" i="20"/>
  <c r="C45" i="20"/>
  <c r="G58" i="20"/>
  <c r="K112" i="20"/>
  <c r="K105" i="20"/>
  <c r="K100" i="20"/>
  <c r="K101" i="20"/>
  <c r="I110" i="20"/>
  <c r="I111" i="20"/>
  <c r="I112" i="20"/>
  <c r="G118" i="20"/>
  <c r="I145" i="20"/>
  <c r="G132" i="20"/>
  <c r="E143" i="20"/>
  <c r="C146" i="20"/>
  <c r="C160" i="20"/>
  <c r="M165" i="20"/>
  <c r="M171" i="20"/>
  <c r="M200" i="20"/>
  <c r="M208" i="20"/>
  <c r="C202" i="20"/>
  <c r="G230" i="20"/>
  <c r="G221" i="20"/>
  <c r="G236" i="20"/>
  <c r="I250" i="20"/>
  <c r="I265" i="20"/>
  <c r="I261" i="20"/>
  <c r="C291" i="20"/>
  <c r="E292" i="20"/>
  <c r="I325" i="20"/>
  <c r="M350" i="20"/>
  <c r="M343" i="20"/>
  <c r="O13" i="20"/>
  <c r="Q13" i="20"/>
  <c r="Q55" i="20"/>
  <c r="C70" i="20"/>
  <c r="G82" i="20"/>
  <c r="E102" i="20"/>
  <c r="C111" i="20"/>
  <c r="K142" i="20"/>
  <c r="G172" i="20"/>
  <c r="G173" i="20"/>
  <c r="G175" i="20"/>
  <c r="E205" i="20"/>
  <c r="E208" i="20"/>
  <c r="E191" i="20"/>
  <c r="E200" i="20"/>
  <c r="G205" i="20"/>
  <c r="K230" i="20"/>
  <c r="K220" i="20"/>
  <c r="K231" i="20"/>
  <c r="K232" i="20"/>
  <c r="E283" i="20"/>
  <c r="E291" i="20"/>
  <c r="E296" i="20"/>
  <c r="E281" i="20"/>
  <c r="E285" i="20"/>
  <c r="I343" i="20"/>
  <c r="I345" i="20"/>
  <c r="C115" i="20"/>
  <c r="C130" i="20"/>
  <c r="C140" i="20"/>
  <c r="C142" i="20"/>
  <c r="C148" i="20"/>
  <c r="C131" i="20"/>
  <c r="M143" i="20"/>
  <c r="I205" i="20"/>
  <c r="E250" i="20"/>
  <c r="E255" i="20"/>
  <c r="M311" i="20"/>
  <c r="O413" i="20"/>
  <c r="Q22" i="20"/>
  <c r="K51" i="20"/>
  <c r="K45" i="20"/>
  <c r="K42" i="20"/>
  <c r="K40" i="20"/>
  <c r="Q41" i="20"/>
  <c r="G55" i="20"/>
  <c r="Q82" i="20"/>
  <c r="G100" i="20"/>
  <c r="E131" i="20"/>
  <c r="C133" i="20"/>
  <c r="M148" i="20"/>
  <c r="M160" i="20"/>
  <c r="M161" i="20"/>
  <c r="M172" i="20"/>
  <c r="K175" i="20"/>
  <c r="G190" i="20"/>
  <c r="G200" i="20"/>
  <c r="G208" i="20"/>
  <c r="G191" i="20"/>
  <c r="G202" i="20"/>
  <c r="C221" i="20"/>
  <c r="E252" i="20"/>
  <c r="C328" i="20"/>
  <c r="M11" i="20"/>
  <c r="E15" i="20"/>
  <c r="O15" i="20"/>
  <c r="Q15" i="20"/>
  <c r="G22" i="20"/>
  <c r="Q27" i="20"/>
  <c r="E40" i="20"/>
  <c r="E52" i="20"/>
  <c r="K55" i="20"/>
  <c r="M116" i="20"/>
  <c r="M101" i="20"/>
  <c r="M100" i="20"/>
  <c r="K103" i="20"/>
  <c r="I115" i="20"/>
  <c r="G116" i="20"/>
  <c r="I130" i="20"/>
  <c r="I131" i="20"/>
  <c r="I132" i="20"/>
  <c r="I133" i="20"/>
  <c r="G135" i="20"/>
  <c r="G140" i="20"/>
  <c r="E145" i="20"/>
  <c r="E146" i="20"/>
  <c r="E148" i="20"/>
  <c r="E160" i="20"/>
  <c r="E161" i="20"/>
  <c r="E172" i="20"/>
  <c r="C173" i="20"/>
  <c r="C175" i="20"/>
  <c r="M195" i="20"/>
  <c r="C206" i="20"/>
  <c r="M206" i="20"/>
  <c r="I255" i="20"/>
  <c r="M292" i="20"/>
  <c r="M285" i="20"/>
  <c r="M283" i="20"/>
  <c r="M298" i="20"/>
  <c r="E345" i="20"/>
  <c r="G382" i="20"/>
  <c r="G381" i="20"/>
  <c r="G415" i="20"/>
  <c r="G410" i="20"/>
  <c r="G401" i="20"/>
  <c r="G411" i="20"/>
  <c r="G412" i="20"/>
  <c r="O403" i="20"/>
  <c r="O411" i="20"/>
  <c r="C491" i="20"/>
  <c r="C500" i="20"/>
  <c r="Q11" i="20"/>
  <c r="O11" i="20"/>
  <c r="G15" i="20"/>
  <c r="Q21" i="20"/>
  <c r="G50" i="20"/>
  <c r="G43" i="20"/>
  <c r="G41" i="20"/>
  <c r="G52" i="20"/>
  <c r="E41" i="20"/>
  <c r="K43" i="20"/>
  <c r="G70" i="20"/>
  <c r="Q71" i="20"/>
  <c r="K113" i="20"/>
  <c r="I116" i="20"/>
  <c r="K130" i="20"/>
  <c r="K140" i="20"/>
  <c r="K131" i="20"/>
  <c r="K148" i="20"/>
  <c r="I140" i="20"/>
  <c r="I141" i="20"/>
  <c r="G143" i="20"/>
  <c r="G148" i="20"/>
  <c r="G160" i="20"/>
  <c r="G161" i="20"/>
  <c r="M190" i="20"/>
  <c r="C195" i="20"/>
  <c r="E202" i="20"/>
  <c r="C208" i="20"/>
  <c r="K225" i="20"/>
  <c r="G223" i="20"/>
  <c r="G225" i="20"/>
  <c r="G232" i="20"/>
  <c r="I221" i="20"/>
  <c r="K250" i="20"/>
  <c r="K261" i="20"/>
  <c r="C280" i="20"/>
  <c r="M280" i="20"/>
  <c r="M281" i="20"/>
  <c r="M295" i="20"/>
  <c r="O321" i="20"/>
  <c r="G400" i="20"/>
  <c r="C412" i="20"/>
  <c r="C405" i="20"/>
  <c r="C401" i="20"/>
  <c r="C411" i="20"/>
  <c r="C410" i="20"/>
  <c r="C200" i="20"/>
  <c r="G280" i="20"/>
  <c r="G296" i="20"/>
  <c r="K325" i="20"/>
  <c r="M413" i="20"/>
  <c r="M400" i="20"/>
  <c r="M403" i="20"/>
  <c r="M402" i="20"/>
  <c r="M443" i="20"/>
  <c r="O445" i="20"/>
  <c r="G81" i="20"/>
  <c r="G145" i="20"/>
  <c r="E165" i="20"/>
  <c r="M261" i="20"/>
  <c r="E412" i="20"/>
  <c r="I40" i="20"/>
  <c r="K56" i="20"/>
  <c r="C72" i="20"/>
  <c r="G80" i="20"/>
  <c r="Q77" i="20"/>
  <c r="Q87" i="20"/>
  <c r="C100" i="20"/>
  <c r="M103" i="20"/>
  <c r="E115" i="20"/>
  <c r="G133" i="20"/>
  <c r="K143" i="20"/>
  <c r="M173" i="20"/>
  <c r="M192" i="20"/>
  <c r="K193" i="20"/>
  <c r="C205" i="20"/>
  <c r="I206" i="20"/>
  <c r="E231" i="20"/>
  <c r="M233" i="20"/>
  <c r="K235" i="20"/>
  <c r="G291" i="20"/>
  <c r="I321" i="20"/>
  <c r="I322" i="20"/>
  <c r="E311" i="20"/>
  <c r="E340" i="20"/>
  <c r="C343" i="20"/>
  <c r="C345" i="20"/>
  <c r="K345" i="20"/>
  <c r="M373" i="20"/>
  <c r="O375" i="20"/>
  <c r="K381" i="20"/>
  <c r="K375" i="20"/>
  <c r="I410" i="20"/>
  <c r="E411" i="20"/>
  <c r="M416" i="20"/>
  <c r="G432" i="20"/>
  <c r="I201" i="20"/>
  <c r="G206" i="20"/>
  <c r="I232" i="20"/>
  <c r="G263" i="20"/>
  <c r="M323" i="20"/>
  <c r="C375" i="20"/>
  <c r="C382" i="20"/>
  <c r="C371" i="20"/>
  <c r="M115" i="20"/>
  <c r="G195" i="20"/>
  <c r="K205" i="20"/>
  <c r="I233" i="20"/>
  <c r="E266" i="20"/>
  <c r="I405" i="20"/>
  <c r="I530" i="20"/>
  <c r="I522" i="20"/>
  <c r="I531" i="20"/>
  <c r="K53" i="20"/>
  <c r="I58" i="20"/>
  <c r="G75" i="20"/>
  <c r="E103" i="20"/>
  <c r="E111" i="20"/>
  <c r="I113" i="20"/>
  <c r="C116" i="20"/>
  <c r="C143" i="20"/>
  <c r="E173" i="20"/>
  <c r="C193" i="20"/>
  <c r="I195" i="20"/>
  <c r="M205" i="20"/>
  <c r="E230" i="20"/>
  <c r="M220" i="20"/>
  <c r="G231" i="20"/>
  <c r="E232" i="20"/>
  <c r="E261" i="20"/>
  <c r="C251" i="20"/>
  <c r="C266" i="20"/>
  <c r="C250" i="20"/>
  <c r="C261" i="20"/>
  <c r="C262" i="20"/>
  <c r="M262" i="20"/>
  <c r="G266" i="20"/>
  <c r="K280" i="20"/>
  <c r="K292" i="20"/>
  <c r="I282" i="20"/>
  <c r="I295" i="20"/>
  <c r="I283" i="20"/>
  <c r="G292" i="20"/>
  <c r="K295" i="20"/>
  <c r="I310" i="20"/>
  <c r="M313" i="20"/>
  <c r="K315" i="20"/>
  <c r="K311" i="20"/>
  <c r="M326" i="20"/>
  <c r="I370" i="20"/>
  <c r="I382" i="20"/>
  <c r="O373" i="20"/>
  <c r="O381" i="20"/>
  <c r="O382" i="20"/>
  <c r="O372" i="20"/>
  <c r="O386" i="20"/>
  <c r="O380" i="20"/>
  <c r="C380" i="20"/>
  <c r="K415" i="20"/>
  <c r="O506" i="20"/>
  <c r="I105" i="20"/>
  <c r="C135" i="20"/>
  <c r="I175" i="20"/>
  <c r="I190" i="20"/>
  <c r="C231" i="20"/>
  <c r="I235" i="20"/>
  <c r="G283" i="20"/>
  <c r="G310" i="20"/>
  <c r="G320" i="20"/>
  <c r="G311" i="20"/>
  <c r="I412" i="20"/>
  <c r="I401" i="20"/>
  <c r="E441" i="20"/>
  <c r="E432" i="20"/>
  <c r="O443" i="20"/>
  <c r="O442" i="20"/>
  <c r="Q75" i="20"/>
  <c r="Q85" i="20"/>
  <c r="I102" i="20"/>
  <c r="M112" i="20"/>
  <c r="C132" i="20"/>
  <c r="G142" i="20"/>
  <c r="I172" i="20"/>
  <c r="I191" i="20"/>
  <c r="G192" i="20"/>
  <c r="K202" i="20"/>
  <c r="E220" i="20"/>
  <c r="K221" i="20"/>
  <c r="E233" i="20"/>
  <c r="C236" i="20"/>
  <c r="E251" i="20"/>
  <c r="M250" i="20"/>
  <c r="G255" i="20"/>
  <c r="I266" i="20"/>
  <c r="G268" i="20"/>
  <c r="M296" i="20"/>
  <c r="K298" i="20"/>
  <c r="K320" i="20"/>
  <c r="E325" i="20"/>
  <c r="O415" i="20"/>
  <c r="O410" i="20"/>
  <c r="O401" i="20"/>
  <c r="O416" i="20"/>
  <c r="O402" i="20"/>
  <c r="O412" i="20"/>
  <c r="I440" i="20"/>
  <c r="I431" i="20"/>
  <c r="C530" i="20"/>
  <c r="G530" i="20"/>
  <c r="G521" i="20"/>
  <c r="M525" i="20"/>
  <c r="I220" i="20"/>
  <c r="E221" i="20"/>
  <c r="M221" i="20"/>
  <c r="E223" i="20"/>
  <c r="M223" i="20"/>
  <c r="I225" i="20"/>
  <c r="C235" i="20"/>
  <c r="I236" i="20"/>
  <c r="E265" i="20"/>
  <c r="M266" i="20"/>
  <c r="G281" i="20"/>
  <c r="C285" i="20"/>
  <c r="G315" i="20"/>
  <c r="K321" i="20"/>
  <c r="I328" i="20"/>
  <c r="O341" i="20"/>
  <c r="O343" i="20"/>
  <c r="O345" i="20"/>
  <c r="E370" i="20"/>
  <c r="E380" i="20"/>
  <c r="E381" i="20"/>
  <c r="E371" i="20"/>
  <c r="E375" i="20"/>
  <c r="I430" i="20"/>
  <c r="I445" i="20"/>
  <c r="E440" i="20"/>
  <c r="C441" i="20"/>
  <c r="C431" i="20"/>
  <c r="G233" i="20"/>
  <c r="K255" i="20"/>
  <c r="I263" i="20"/>
  <c r="M268" i="20"/>
  <c r="I311" i="20"/>
  <c r="I315" i="20"/>
  <c r="E320" i="20"/>
  <c r="O405" i="20"/>
  <c r="I415" i="20"/>
  <c r="G445" i="20"/>
  <c r="G448" i="20"/>
  <c r="C232" i="20"/>
  <c r="M251" i="20"/>
  <c r="E262" i="20"/>
  <c r="E268" i="20"/>
  <c r="K281" i="20"/>
  <c r="G285" i="20"/>
  <c r="C292" i="20"/>
  <c r="M356" i="20"/>
  <c r="G371" i="20"/>
  <c r="E405" i="20"/>
  <c r="E401" i="20"/>
  <c r="E410" i="20"/>
  <c r="E402" i="20"/>
  <c r="G405" i="20"/>
  <c r="I441" i="20"/>
  <c r="G442" i="20"/>
  <c r="K445" i="20"/>
  <c r="K448" i="20"/>
  <c r="E492" i="20"/>
  <c r="E501" i="20"/>
  <c r="O501" i="20"/>
  <c r="G295" i="20"/>
  <c r="I320" i="20"/>
  <c r="E328" i="20"/>
  <c r="O356" i="20"/>
  <c r="I371" i="20"/>
  <c r="G375" i="20"/>
  <c r="I381" i="20"/>
  <c r="K418" i="20"/>
  <c r="K441" i="20"/>
  <c r="I442" i="20"/>
  <c r="I500" i="20"/>
  <c r="M506" i="20"/>
  <c r="E531" i="20"/>
  <c r="G325" i="20"/>
  <c r="M430" i="20"/>
  <c r="G531" i="20"/>
  <c r="M550" i="20"/>
  <c r="G298" i="20"/>
  <c r="O371" i="20"/>
  <c r="O385" i="20"/>
  <c r="O430" i="20"/>
  <c r="O500" i="20"/>
  <c r="C322" i="20"/>
  <c r="K328" i="20"/>
  <c r="E382" i="20"/>
  <c r="I411" i="20"/>
  <c r="C440" i="20"/>
  <c r="K442" i="20"/>
  <c r="E445" i="20"/>
  <c r="K501" i="20"/>
  <c r="O530" i="20"/>
  <c r="O431" i="20"/>
  <c r="G440" i="20"/>
  <c r="O441" i="20"/>
  <c r="C448" i="20"/>
  <c r="O448" i="20"/>
  <c r="E500" i="20"/>
  <c r="O370" i="20"/>
  <c r="I380" i="20"/>
  <c r="E431" i="20"/>
  <c r="C442" i="20"/>
  <c r="E448" i="20"/>
  <c r="G500" i="20"/>
  <c r="M431" i="20"/>
  <c r="G441" i="20"/>
  <c r="O446" i="20"/>
  <c r="I501" i="20"/>
  <c r="G431" i="20"/>
  <c r="O440" i="20"/>
  <c r="C501" i="20"/>
  <c r="C531" i="20"/>
  <c r="K531" i="20"/>
  <c r="AS28" i="17"/>
  <c r="AL32" i="17"/>
  <c r="AL24" i="17"/>
  <c r="AL16" i="17"/>
  <c r="AL8" i="17"/>
  <c r="AR32" i="17"/>
  <c r="AS32" i="17"/>
  <c r="AJ20" i="17"/>
  <c r="AJ12" i="17"/>
  <c r="AM8" i="17"/>
  <c r="AO24" i="17"/>
  <c r="AT28" i="17"/>
  <c r="AO8" i="17"/>
  <c r="AN12" i="17"/>
  <c r="AV28" i="17"/>
  <c r="AM12" i="17"/>
  <c r="AM20" i="17"/>
  <c r="AU28" i="17"/>
  <c r="AQ32" i="17"/>
  <c r="AO12" i="17"/>
  <c r="AO20" i="17"/>
  <c r="AW28" i="17"/>
  <c r="AT32" i="17"/>
  <c r="AN8" i="17"/>
  <c r="AN16" i="17"/>
  <c r="AR28" i="17"/>
  <c r="AN32" i="17"/>
  <c r="AV32" i="17"/>
  <c r="O313" i="20" l="1"/>
  <c r="O502" i="20"/>
  <c r="O550" i="20"/>
  <c r="O315" i="20"/>
  <c r="O532" i="20"/>
  <c r="E70" i="20"/>
  <c r="M502" i="20"/>
  <c r="O490" i="20"/>
  <c r="O323" i="20"/>
  <c r="M505" i="20"/>
  <c r="M490" i="20"/>
  <c r="O491" i="20"/>
  <c r="O495" i="20"/>
  <c r="O495" i="21"/>
  <c r="O505" i="21"/>
  <c r="O505" i="20"/>
  <c r="O565" i="21"/>
  <c r="E82" i="21"/>
  <c r="E85" i="20"/>
  <c r="O550" i="21"/>
  <c r="E82" i="20"/>
  <c r="O562" i="20"/>
  <c r="E85" i="21"/>
  <c r="M562" i="21"/>
  <c r="O520" i="20"/>
  <c r="O532" i="21"/>
  <c r="M532" i="21"/>
  <c r="O535" i="20"/>
  <c r="O525" i="20"/>
  <c r="K315" i="21"/>
  <c r="G311" i="21"/>
  <c r="M312" i="21"/>
  <c r="K42" i="21"/>
  <c r="G326" i="21"/>
  <c r="O325" i="20"/>
  <c r="G328" i="21"/>
  <c r="K56" i="21"/>
  <c r="K52" i="21"/>
  <c r="M322" i="21"/>
  <c r="K323" i="21"/>
  <c r="M313" i="21"/>
  <c r="K40" i="21"/>
  <c r="C315" i="21"/>
  <c r="O326" i="20"/>
  <c r="O312" i="20"/>
  <c r="O325" i="21"/>
  <c r="K58" i="21"/>
  <c r="C323" i="21"/>
  <c r="O322" i="20"/>
  <c r="K328" i="21"/>
  <c r="O328" i="20"/>
  <c r="O311" i="20"/>
  <c r="M311" i="21"/>
  <c r="O310" i="20"/>
  <c r="E315" i="21"/>
  <c r="O311" i="21"/>
  <c r="I323" i="21"/>
  <c r="E311" i="21"/>
  <c r="C325" i="21"/>
  <c r="K41" i="21"/>
  <c r="M326" i="21"/>
  <c r="O326" i="21"/>
  <c r="E328" i="21"/>
  <c r="K55" i="21"/>
  <c r="G325" i="21"/>
  <c r="K311" i="21"/>
  <c r="I326" i="21"/>
  <c r="BN9" i="4" l="1"/>
  <c r="BO9" i="4"/>
  <c r="BP9" i="4"/>
  <c r="BQ9" i="4"/>
  <c r="CC9" i="4" s="1"/>
  <c r="BR9" i="4"/>
  <c r="CD9" i="4" s="1"/>
  <c r="BS9" i="4"/>
  <c r="CE9" i="4" s="1"/>
  <c r="BT9" i="4"/>
  <c r="CF9" i="4" s="1"/>
  <c r="BU9" i="4"/>
  <c r="BV9" i="4"/>
  <c r="BW9" i="4"/>
  <c r="BX9" i="4"/>
  <c r="BY9" i="4"/>
  <c r="CK9" i="4" s="1"/>
  <c r="BZ9" i="4"/>
  <c r="CL9" i="4" s="1"/>
  <c r="CA9" i="4"/>
  <c r="CM9" i="4" s="1"/>
  <c r="DO9" i="4" s="1"/>
  <c r="CB9" i="4"/>
  <c r="CN9" i="4" s="1"/>
  <c r="DP9" i="4" s="1"/>
  <c r="CG9" i="4"/>
  <c r="CS9" i="4" s="1"/>
  <c r="CH9" i="4"/>
  <c r="CT9" i="4" s="1"/>
  <c r="CI9" i="4"/>
  <c r="CU9" i="4" s="1"/>
  <c r="CJ9" i="4"/>
  <c r="CV9" i="4" s="1"/>
  <c r="CO9" i="4"/>
  <c r="CP9" i="4"/>
  <c r="CQ9" i="4"/>
  <c r="CR9" i="4"/>
  <c r="CW9" i="4"/>
  <c r="CZ9" i="4"/>
  <c r="DA9" i="4"/>
  <c r="DB9" i="4"/>
  <c r="DC9" i="4"/>
  <c r="DQ9" i="4" s="1"/>
  <c r="DD9" i="4"/>
  <c r="DR9" i="4" s="1"/>
  <c r="DE9" i="4"/>
  <c r="DS9" i="4" s="1"/>
  <c r="DF9" i="4"/>
  <c r="DG9" i="4"/>
  <c r="DH9" i="4"/>
  <c r="DV9" i="4" s="1"/>
  <c r="DI9" i="4"/>
  <c r="DJ9" i="4"/>
  <c r="DK9" i="4"/>
  <c r="DN9" i="4"/>
  <c r="DW9" i="4"/>
  <c r="DX9" i="4"/>
  <c r="BN10" i="4"/>
  <c r="BO10" i="4"/>
  <c r="CA10" i="4" s="1"/>
  <c r="BP10" i="4"/>
  <c r="CB10" i="4" s="1"/>
  <c r="BQ10" i="4"/>
  <c r="CC10" i="4" s="1"/>
  <c r="BR10" i="4"/>
  <c r="CD10" i="4" s="1"/>
  <c r="BS10" i="4"/>
  <c r="BT10" i="4"/>
  <c r="BU10" i="4"/>
  <c r="CG10" i="4" s="1"/>
  <c r="CS10" i="4" s="1"/>
  <c r="DU10" i="4" s="1"/>
  <c r="BV10" i="4"/>
  <c r="BW10" i="4"/>
  <c r="CI10" i="4" s="1"/>
  <c r="CU10" i="4" s="1"/>
  <c r="BX10" i="4"/>
  <c r="CJ10" i="4" s="1"/>
  <c r="BY10" i="4"/>
  <c r="CK10" i="4" s="1"/>
  <c r="BZ10" i="4"/>
  <c r="CL10" i="4" s="1"/>
  <c r="CE10" i="4"/>
  <c r="CQ10" i="4" s="1"/>
  <c r="CF10" i="4"/>
  <c r="CR10" i="4" s="1"/>
  <c r="CH10" i="4"/>
  <c r="CT10" i="4" s="1"/>
  <c r="CM10" i="4"/>
  <c r="CN10" i="4"/>
  <c r="CO10" i="4"/>
  <c r="CP10" i="4"/>
  <c r="CV10" i="4"/>
  <c r="CW10" i="4"/>
  <c r="CZ10" i="4"/>
  <c r="DN10" i="4" s="1"/>
  <c r="DA10" i="4"/>
  <c r="DB10" i="4"/>
  <c r="DC10" i="4"/>
  <c r="DQ10" i="4" s="1"/>
  <c r="DD10" i="4"/>
  <c r="DE10" i="4"/>
  <c r="DF10" i="4"/>
  <c r="DG10" i="4"/>
  <c r="DH10" i="4"/>
  <c r="DI10" i="4"/>
  <c r="DJ10" i="4"/>
  <c r="DK10" i="4"/>
  <c r="BN11" i="4"/>
  <c r="BZ11" i="4" s="1"/>
  <c r="BO11" i="4"/>
  <c r="CA11" i="4" s="1"/>
  <c r="BP11" i="4"/>
  <c r="CB11" i="4" s="1"/>
  <c r="CN11" i="4" s="1"/>
  <c r="BQ11" i="4"/>
  <c r="BR11" i="4"/>
  <c r="BS11" i="4"/>
  <c r="CE11" i="4" s="1"/>
  <c r="CQ11" i="4" s="1"/>
  <c r="BT11" i="4"/>
  <c r="BU11" i="4"/>
  <c r="CG11" i="4" s="1"/>
  <c r="CS11" i="4" s="1"/>
  <c r="BV11" i="4"/>
  <c r="CH11" i="4" s="1"/>
  <c r="CT11" i="4" s="1"/>
  <c r="BW11" i="4"/>
  <c r="CI11" i="4" s="1"/>
  <c r="CU11" i="4" s="1"/>
  <c r="BX11" i="4"/>
  <c r="CJ11" i="4" s="1"/>
  <c r="CV11" i="4" s="1"/>
  <c r="BY11" i="4"/>
  <c r="CC11" i="4"/>
  <c r="CO11" i="4" s="1"/>
  <c r="CD11" i="4"/>
  <c r="CP11" i="4" s="1"/>
  <c r="CF11" i="4"/>
  <c r="CR11" i="4" s="1"/>
  <c r="DT11" i="4" s="1"/>
  <c r="CK11" i="4"/>
  <c r="CW11" i="4" s="1"/>
  <c r="CL11" i="4"/>
  <c r="CM11" i="4"/>
  <c r="CZ11" i="4"/>
  <c r="DA11" i="4"/>
  <c r="DB11" i="4"/>
  <c r="DC11" i="4"/>
  <c r="DD11" i="4"/>
  <c r="DR11" i="4" s="1"/>
  <c r="DE11" i="4"/>
  <c r="DS11" i="4" s="1"/>
  <c r="DF11" i="4"/>
  <c r="DG11" i="4"/>
  <c r="DH11" i="4"/>
  <c r="DI11" i="4"/>
  <c r="DJ11" i="4"/>
  <c r="DK11" i="4"/>
  <c r="DY11" i="4"/>
  <c r="BN12" i="4"/>
  <c r="BZ12" i="4" s="1"/>
  <c r="BO12" i="4"/>
  <c r="BP12" i="4"/>
  <c r="CB12" i="4" s="1"/>
  <c r="CN12" i="4" s="1"/>
  <c r="BQ12" i="4"/>
  <c r="BR12" i="4"/>
  <c r="BS12" i="4"/>
  <c r="CE12" i="4" s="1"/>
  <c r="CQ12" i="4" s="1"/>
  <c r="BT12" i="4"/>
  <c r="CF12" i="4" s="1"/>
  <c r="BU12" i="4"/>
  <c r="CG12" i="4" s="1"/>
  <c r="CS12" i="4" s="1"/>
  <c r="BV12" i="4"/>
  <c r="CH12" i="4" s="1"/>
  <c r="BW12" i="4"/>
  <c r="BX12" i="4"/>
  <c r="CJ12" i="4" s="1"/>
  <c r="CV12" i="4" s="1"/>
  <c r="BY12" i="4"/>
  <c r="CK12" i="4" s="1"/>
  <c r="CW12" i="4" s="1"/>
  <c r="CA12" i="4"/>
  <c r="CM12" i="4" s="1"/>
  <c r="DO12" i="4" s="1"/>
  <c r="CC12" i="4"/>
  <c r="CO12" i="4" s="1"/>
  <c r="DQ12" i="4" s="1"/>
  <c r="CD12" i="4"/>
  <c r="CP12" i="4" s="1"/>
  <c r="DR12" i="4" s="1"/>
  <c r="CI12" i="4"/>
  <c r="CU12" i="4" s="1"/>
  <c r="CL12" i="4"/>
  <c r="CR12" i="4"/>
  <c r="DT12" i="4" s="1"/>
  <c r="CT12" i="4"/>
  <c r="CZ12" i="4"/>
  <c r="DA12" i="4"/>
  <c r="DB12" i="4"/>
  <c r="DC12" i="4"/>
  <c r="DD12" i="4"/>
  <c r="DE12" i="4"/>
  <c r="DF12" i="4"/>
  <c r="DG12" i="4"/>
  <c r="DH12" i="4"/>
  <c r="DI12" i="4"/>
  <c r="DJ12" i="4"/>
  <c r="DK12" i="4"/>
  <c r="BN13" i="4"/>
  <c r="BZ13" i="4" s="1"/>
  <c r="CL13" i="4" s="1"/>
  <c r="BO13" i="4"/>
  <c r="BP13" i="4"/>
  <c r="BQ13" i="4"/>
  <c r="CC13" i="4" s="1"/>
  <c r="BR13" i="4"/>
  <c r="CD13" i="4" s="1"/>
  <c r="BS13" i="4"/>
  <c r="CE13" i="4" s="1"/>
  <c r="BT13" i="4"/>
  <c r="CF13" i="4" s="1"/>
  <c r="BU13" i="4"/>
  <c r="BV13" i="4"/>
  <c r="CH13" i="4" s="1"/>
  <c r="CT13" i="4" s="1"/>
  <c r="BW13" i="4"/>
  <c r="BX13" i="4"/>
  <c r="BY13" i="4"/>
  <c r="CK13" i="4" s="1"/>
  <c r="CW13" i="4" s="1"/>
  <c r="CA13" i="4"/>
  <c r="CM13" i="4" s="1"/>
  <c r="DO13" i="4" s="1"/>
  <c r="CB13" i="4"/>
  <c r="CN13" i="4" s="1"/>
  <c r="DP13" i="4" s="1"/>
  <c r="CG13" i="4"/>
  <c r="CS13" i="4" s="1"/>
  <c r="CI13" i="4"/>
  <c r="CU13" i="4" s="1"/>
  <c r="CJ13" i="4"/>
  <c r="CV13" i="4" s="1"/>
  <c r="CO13" i="4"/>
  <c r="CP13" i="4"/>
  <c r="CQ13" i="4"/>
  <c r="CR13" i="4"/>
  <c r="CZ13" i="4"/>
  <c r="DA13" i="4"/>
  <c r="DB13" i="4"/>
  <c r="DC13" i="4"/>
  <c r="DD13" i="4"/>
  <c r="DE13" i="4"/>
  <c r="DF13" i="4"/>
  <c r="DG13" i="4"/>
  <c r="DH13" i="4"/>
  <c r="DI13" i="4"/>
  <c r="DJ13" i="4"/>
  <c r="DK13" i="4"/>
  <c r="BN14" i="4"/>
  <c r="BO14" i="4"/>
  <c r="CA14" i="4" s="1"/>
  <c r="BP14" i="4"/>
  <c r="CB14" i="4" s="1"/>
  <c r="BQ14" i="4"/>
  <c r="CC14" i="4" s="1"/>
  <c r="BR14" i="4"/>
  <c r="CD14" i="4" s="1"/>
  <c r="BS14" i="4"/>
  <c r="BT14" i="4"/>
  <c r="BU14" i="4"/>
  <c r="BV14" i="4"/>
  <c r="BW14" i="4"/>
  <c r="CI14" i="4" s="1"/>
  <c r="CU14" i="4" s="1"/>
  <c r="BX14" i="4"/>
  <c r="CJ14" i="4" s="1"/>
  <c r="CV14" i="4" s="1"/>
  <c r="BY14" i="4"/>
  <c r="CK14" i="4" s="1"/>
  <c r="CW14" i="4" s="1"/>
  <c r="BZ14" i="4"/>
  <c r="CL14" i="4" s="1"/>
  <c r="DN14" i="4" s="1"/>
  <c r="CE14" i="4"/>
  <c r="CQ14" i="4" s="1"/>
  <c r="CF14" i="4"/>
  <c r="CR14" i="4" s="1"/>
  <c r="CG14" i="4"/>
  <c r="CS14" i="4" s="1"/>
  <c r="DU14" i="4" s="1"/>
  <c r="CH14" i="4"/>
  <c r="CT14" i="4" s="1"/>
  <c r="DV14" i="4" s="1"/>
  <c r="CM14" i="4"/>
  <c r="CN14" i="4"/>
  <c r="CO14" i="4"/>
  <c r="CP14" i="4"/>
  <c r="CZ14" i="4"/>
  <c r="DA14" i="4"/>
  <c r="DB14" i="4"/>
  <c r="DC14" i="4"/>
  <c r="DD14" i="4"/>
  <c r="DE14" i="4"/>
  <c r="DF14" i="4"/>
  <c r="DT14" i="4" s="1"/>
  <c r="DG14" i="4"/>
  <c r="DH14" i="4"/>
  <c r="DI14" i="4"/>
  <c r="DJ14" i="4"/>
  <c r="DK14" i="4"/>
  <c r="DY14" i="4" s="1"/>
  <c r="DL14" i="4"/>
  <c r="DS14" i="4"/>
  <c r="BN15" i="4"/>
  <c r="BZ15" i="4" s="1"/>
  <c r="CL15" i="4" s="1"/>
  <c r="BO15" i="4"/>
  <c r="CA15" i="4" s="1"/>
  <c r="BP15" i="4"/>
  <c r="CB15" i="4" s="1"/>
  <c r="CN15" i="4" s="1"/>
  <c r="BQ15" i="4"/>
  <c r="CC15" i="4" s="1"/>
  <c r="CO15" i="4" s="1"/>
  <c r="BR15" i="4"/>
  <c r="BS15" i="4"/>
  <c r="BT15" i="4"/>
  <c r="CF15" i="4" s="1"/>
  <c r="CR15" i="4" s="1"/>
  <c r="DT15" i="4" s="1"/>
  <c r="BU15" i="4"/>
  <c r="CG15" i="4" s="1"/>
  <c r="CS15" i="4" s="1"/>
  <c r="BV15" i="4"/>
  <c r="CH15" i="4" s="1"/>
  <c r="CT15" i="4" s="1"/>
  <c r="BW15" i="4"/>
  <c r="CI15" i="4" s="1"/>
  <c r="BX15" i="4"/>
  <c r="CJ15" i="4" s="1"/>
  <c r="CV15" i="4" s="1"/>
  <c r="BY15" i="4"/>
  <c r="CK15" i="4" s="1"/>
  <c r="CW15" i="4" s="1"/>
  <c r="CD15" i="4"/>
  <c r="CP15" i="4" s="1"/>
  <c r="DR15" i="4" s="1"/>
  <c r="CE15" i="4"/>
  <c r="CQ15" i="4" s="1"/>
  <c r="DS15" i="4" s="1"/>
  <c r="CM15" i="4"/>
  <c r="CU15" i="4"/>
  <c r="CZ15" i="4"/>
  <c r="DA15" i="4"/>
  <c r="DB15" i="4"/>
  <c r="DC15" i="4"/>
  <c r="DD15" i="4"/>
  <c r="DE15" i="4"/>
  <c r="DF15" i="4"/>
  <c r="DG15" i="4"/>
  <c r="DH15" i="4"/>
  <c r="DI15" i="4"/>
  <c r="DJ15" i="4"/>
  <c r="DK15" i="4"/>
  <c r="BN16" i="4"/>
  <c r="BZ16" i="4" s="1"/>
  <c r="BO16" i="4"/>
  <c r="BP16" i="4"/>
  <c r="CB16" i="4" s="1"/>
  <c r="CN16" i="4" s="1"/>
  <c r="BQ16" i="4"/>
  <c r="CC16" i="4" s="1"/>
  <c r="CO16" i="4" s="1"/>
  <c r="BR16" i="4"/>
  <c r="BS16" i="4"/>
  <c r="CE16" i="4" s="1"/>
  <c r="BT16" i="4"/>
  <c r="CF16" i="4" s="1"/>
  <c r="BU16" i="4"/>
  <c r="CG16" i="4" s="1"/>
  <c r="CS16" i="4" s="1"/>
  <c r="BV16" i="4"/>
  <c r="CH16" i="4" s="1"/>
  <c r="CT16" i="4" s="1"/>
  <c r="BW16" i="4"/>
  <c r="CI16" i="4" s="1"/>
  <c r="CU16" i="4" s="1"/>
  <c r="BX16" i="4"/>
  <c r="BY16" i="4"/>
  <c r="CA16" i="4"/>
  <c r="CM16" i="4" s="1"/>
  <c r="CD16" i="4"/>
  <c r="CP16" i="4" s="1"/>
  <c r="DR16" i="4" s="1"/>
  <c r="CJ16" i="4"/>
  <c r="CV16" i="4" s="1"/>
  <c r="CK16" i="4"/>
  <c r="CW16" i="4" s="1"/>
  <c r="CL16" i="4"/>
  <c r="CQ16" i="4"/>
  <c r="CR16" i="4"/>
  <c r="CZ16" i="4"/>
  <c r="DA16" i="4"/>
  <c r="DB16" i="4"/>
  <c r="DC16" i="4"/>
  <c r="DQ16" i="4" s="1"/>
  <c r="DD16" i="4"/>
  <c r="DE16" i="4"/>
  <c r="DF16" i="4"/>
  <c r="DG16" i="4"/>
  <c r="DH16" i="4"/>
  <c r="DV16" i="4" s="1"/>
  <c r="DI16" i="4"/>
  <c r="DW16" i="4" s="1"/>
  <c r="DJ16" i="4"/>
  <c r="DK16" i="4"/>
  <c r="BN17" i="4"/>
  <c r="BO17" i="4"/>
  <c r="BP17" i="4"/>
  <c r="BQ17" i="4"/>
  <c r="CC17" i="4" s="1"/>
  <c r="BR17" i="4"/>
  <c r="CD17" i="4" s="1"/>
  <c r="BS17" i="4"/>
  <c r="CE17" i="4" s="1"/>
  <c r="BT17" i="4"/>
  <c r="CF17" i="4" s="1"/>
  <c r="BU17" i="4"/>
  <c r="BV17" i="4"/>
  <c r="BW17" i="4"/>
  <c r="BX17" i="4"/>
  <c r="BY17" i="4"/>
  <c r="CK17" i="4" s="1"/>
  <c r="BZ17" i="4"/>
  <c r="CL17" i="4" s="1"/>
  <c r="CA17" i="4"/>
  <c r="CM17" i="4" s="1"/>
  <c r="DO17" i="4" s="1"/>
  <c r="CB17" i="4"/>
  <c r="CN17" i="4" s="1"/>
  <c r="DP17" i="4" s="1"/>
  <c r="CG17" i="4"/>
  <c r="CS17" i="4" s="1"/>
  <c r="CH17" i="4"/>
  <c r="CT17" i="4" s="1"/>
  <c r="CI17" i="4"/>
  <c r="CU17" i="4" s="1"/>
  <c r="CJ17" i="4"/>
  <c r="CV17" i="4" s="1"/>
  <c r="CO17" i="4"/>
  <c r="CP17" i="4"/>
  <c r="CQ17" i="4"/>
  <c r="CR17" i="4"/>
  <c r="CW17" i="4"/>
  <c r="CZ17" i="4"/>
  <c r="DA17" i="4"/>
  <c r="DB17" i="4"/>
  <c r="DC17" i="4"/>
  <c r="DQ17" i="4" s="1"/>
  <c r="DD17" i="4"/>
  <c r="DE17" i="4"/>
  <c r="DS17" i="4" s="1"/>
  <c r="DF17" i="4"/>
  <c r="DG17" i="4"/>
  <c r="DH17" i="4"/>
  <c r="DV17" i="4" s="1"/>
  <c r="DI17" i="4"/>
  <c r="DJ17" i="4"/>
  <c r="DK17" i="4"/>
  <c r="DM17" i="4"/>
  <c r="DW17" i="4"/>
  <c r="BN18" i="4"/>
  <c r="BZ18" i="4" s="1"/>
  <c r="CL18" i="4" s="1"/>
  <c r="DN18" i="4" s="1"/>
  <c r="BO18" i="4"/>
  <c r="CA18" i="4" s="1"/>
  <c r="BP18" i="4"/>
  <c r="CB18" i="4" s="1"/>
  <c r="BQ18" i="4"/>
  <c r="CC18" i="4" s="1"/>
  <c r="BR18" i="4"/>
  <c r="CD18" i="4" s="1"/>
  <c r="BS18" i="4"/>
  <c r="CE18" i="4" s="1"/>
  <c r="CQ18" i="4" s="1"/>
  <c r="DS18" i="4" s="1"/>
  <c r="BT18" i="4"/>
  <c r="CF18" i="4" s="1"/>
  <c r="CR18" i="4" s="1"/>
  <c r="BU18" i="4"/>
  <c r="BV18" i="4"/>
  <c r="CH18" i="4" s="1"/>
  <c r="CT18" i="4" s="1"/>
  <c r="DV18" i="4" s="1"/>
  <c r="BW18" i="4"/>
  <c r="CI18" i="4" s="1"/>
  <c r="CU18" i="4" s="1"/>
  <c r="BX18" i="4"/>
  <c r="CJ18" i="4" s="1"/>
  <c r="CV18" i="4" s="1"/>
  <c r="BY18" i="4"/>
  <c r="CK18" i="4" s="1"/>
  <c r="CG18" i="4"/>
  <c r="CS18" i="4" s="1"/>
  <c r="DU18" i="4" s="1"/>
  <c r="CM18" i="4"/>
  <c r="CN18" i="4"/>
  <c r="DP18" i="4" s="1"/>
  <c r="CO18" i="4"/>
  <c r="CP18" i="4"/>
  <c r="CW18" i="4"/>
  <c r="CZ18" i="4"/>
  <c r="DA18" i="4"/>
  <c r="DB18" i="4"/>
  <c r="DC18" i="4"/>
  <c r="DQ18" i="4" s="1"/>
  <c r="DD18" i="4"/>
  <c r="DE18" i="4"/>
  <c r="DF18" i="4"/>
  <c r="DG18" i="4"/>
  <c r="DH18" i="4"/>
  <c r="DI18" i="4"/>
  <c r="DJ18" i="4"/>
  <c r="DK18" i="4"/>
  <c r="DT18" i="4"/>
  <c r="BN19" i="4"/>
  <c r="BZ19" i="4" s="1"/>
  <c r="BO19" i="4"/>
  <c r="CA19" i="4" s="1"/>
  <c r="CM19" i="4" s="1"/>
  <c r="BP19" i="4"/>
  <c r="CB19" i="4" s="1"/>
  <c r="CN19" i="4" s="1"/>
  <c r="BQ19" i="4"/>
  <c r="CC19" i="4" s="1"/>
  <c r="CO19" i="4" s="1"/>
  <c r="BR19" i="4"/>
  <c r="CD19" i="4" s="1"/>
  <c r="CP19" i="4" s="1"/>
  <c r="BS19" i="4"/>
  <c r="BT19" i="4"/>
  <c r="BU19" i="4"/>
  <c r="CG19" i="4" s="1"/>
  <c r="CS19" i="4" s="1"/>
  <c r="BV19" i="4"/>
  <c r="CH19" i="4" s="1"/>
  <c r="BW19" i="4"/>
  <c r="CI19" i="4" s="1"/>
  <c r="CU19" i="4" s="1"/>
  <c r="BX19" i="4"/>
  <c r="CJ19" i="4" s="1"/>
  <c r="BY19" i="4"/>
  <c r="CE19" i="4"/>
  <c r="CQ19" i="4" s="1"/>
  <c r="CF19" i="4"/>
  <c r="CR19" i="4" s="1"/>
  <c r="CK19" i="4"/>
  <c r="CW19" i="4" s="1"/>
  <c r="CL19" i="4"/>
  <c r="DN19" i="4" s="1"/>
  <c r="CT19" i="4"/>
  <c r="DV19" i="4" s="1"/>
  <c r="CV19" i="4"/>
  <c r="CZ19" i="4"/>
  <c r="DA19" i="4"/>
  <c r="DB19" i="4"/>
  <c r="DC19" i="4"/>
  <c r="DQ19" i="4" s="1"/>
  <c r="DD19" i="4"/>
  <c r="DR19" i="4" s="1"/>
  <c r="DE19" i="4"/>
  <c r="DF19" i="4"/>
  <c r="DG19" i="4"/>
  <c r="DH19" i="4"/>
  <c r="DI19" i="4"/>
  <c r="DJ19" i="4"/>
  <c r="DK19" i="4"/>
  <c r="DS19" i="4"/>
  <c r="BN20" i="4"/>
  <c r="BZ20" i="4" s="1"/>
  <c r="CL20" i="4" s="1"/>
  <c r="BO20" i="4"/>
  <c r="CA20" i="4" s="1"/>
  <c r="CM20" i="4" s="1"/>
  <c r="BP20" i="4"/>
  <c r="BQ20" i="4"/>
  <c r="BR20" i="4"/>
  <c r="CD20" i="4" s="1"/>
  <c r="CP20" i="4" s="1"/>
  <c r="BS20" i="4"/>
  <c r="CE20" i="4" s="1"/>
  <c r="CQ20" i="4" s="1"/>
  <c r="DS20" i="4" s="1"/>
  <c r="BT20" i="4"/>
  <c r="CF20" i="4" s="1"/>
  <c r="CR20" i="4" s="1"/>
  <c r="DT20" i="4" s="1"/>
  <c r="BU20" i="4"/>
  <c r="CG20" i="4" s="1"/>
  <c r="CS20" i="4" s="1"/>
  <c r="BV20" i="4"/>
  <c r="CH20" i="4" s="1"/>
  <c r="CT20" i="4" s="1"/>
  <c r="BW20" i="4"/>
  <c r="CI20" i="4" s="1"/>
  <c r="CU20" i="4" s="1"/>
  <c r="DW20" i="4" s="1"/>
  <c r="BX20" i="4"/>
  <c r="BY20" i="4"/>
  <c r="CB20" i="4"/>
  <c r="CN20" i="4" s="1"/>
  <c r="DP20" i="4" s="1"/>
  <c r="CC20" i="4"/>
  <c r="CO20" i="4" s="1"/>
  <c r="CJ20" i="4"/>
  <c r="CV20" i="4" s="1"/>
  <c r="CK20" i="4"/>
  <c r="CW20" i="4" s="1"/>
  <c r="CZ20" i="4"/>
  <c r="DA20" i="4"/>
  <c r="DB20" i="4"/>
  <c r="DC20" i="4"/>
  <c r="DD20" i="4"/>
  <c r="DE20" i="4"/>
  <c r="DF20" i="4"/>
  <c r="DG20" i="4"/>
  <c r="DH20" i="4"/>
  <c r="DI20" i="4"/>
  <c r="DJ20" i="4"/>
  <c r="DK20" i="4"/>
  <c r="DY20" i="4" s="1"/>
  <c r="DQ20" i="4"/>
  <c r="BN21" i="4"/>
  <c r="BZ21" i="4" s="1"/>
  <c r="CL21" i="4" s="1"/>
  <c r="BO21" i="4"/>
  <c r="BP21" i="4"/>
  <c r="CB21" i="4" s="1"/>
  <c r="CN21" i="4" s="1"/>
  <c r="DP21" i="4" s="1"/>
  <c r="BQ21" i="4"/>
  <c r="CC21" i="4" s="1"/>
  <c r="CO21" i="4" s="1"/>
  <c r="BR21" i="4"/>
  <c r="CD21" i="4" s="1"/>
  <c r="BS21" i="4"/>
  <c r="CE21" i="4" s="1"/>
  <c r="BT21" i="4"/>
  <c r="CF21" i="4" s="1"/>
  <c r="BU21" i="4"/>
  <c r="BV21" i="4"/>
  <c r="CH21" i="4" s="1"/>
  <c r="CT21" i="4" s="1"/>
  <c r="DV21" i="4" s="1"/>
  <c r="BW21" i="4"/>
  <c r="BX21" i="4"/>
  <c r="CJ21" i="4" s="1"/>
  <c r="CV21" i="4" s="1"/>
  <c r="DX21" i="4" s="1"/>
  <c r="BY21" i="4"/>
  <c r="CK21" i="4" s="1"/>
  <c r="CW21" i="4" s="1"/>
  <c r="CA21" i="4"/>
  <c r="CM21" i="4" s="1"/>
  <c r="CG21" i="4"/>
  <c r="CS21" i="4" s="1"/>
  <c r="CI21" i="4"/>
  <c r="CU21" i="4" s="1"/>
  <c r="CP21" i="4"/>
  <c r="DR21" i="4" s="1"/>
  <c r="CQ21" i="4"/>
  <c r="CR21" i="4"/>
  <c r="CZ21" i="4"/>
  <c r="DA21" i="4"/>
  <c r="DO21" i="4" s="1"/>
  <c r="DB21" i="4"/>
  <c r="DC21" i="4"/>
  <c r="DD21" i="4"/>
  <c r="DE21" i="4"/>
  <c r="DF21" i="4"/>
  <c r="DG21" i="4"/>
  <c r="DH21" i="4"/>
  <c r="DI21" i="4"/>
  <c r="DJ21" i="4"/>
  <c r="DK21" i="4"/>
  <c r="BN22" i="4"/>
  <c r="BO22" i="4"/>
  <c r="CA22" i="4" s="1"/>
  <c r="BP22" i="4"/>
  <c r="CB22" i="4" s="1"/>
  <c r="BQ22" i="4"/>
  <c r="CC22" i="4" s="1"/>
  <c r="BR22" i="4"/>
  <c r="CD22" i="4" s="1"/>
  <c r="BS22" i="4"/>
  <c r="BT22" i="4"/>
  <c r="BU22" i="4"/>
  <c r="BV22" i="4"/>
  <c r="BW22" i="4"/>
  <c r="CI22" i="4" s="1"/>
  <c r="CU22" i="4" s="1"/>
  <c r="BX22" i="4"/>
  <c r="CJ22" i="4" s="1"/>
  <c r="CV22" i="4" s="1"/>
  <c r="BY22" i="4"/>
  <c r="CK22" i="4" s="1"/>
  <c r="CW22" i="4" s="1"/>
  <c r="BZ22" i="4"/>
  <c r="CL22" i="4" s="1"/>
  <c r="DN22" i="4" s="1"/>
  <c r="CE22" i="4"/>
  <c r="CQ22" i="4" s="1"/>
  <c r="DS22" i="4" s="1"/>
  <c r="CF22" i="4"/>
  <c r="CR22" i="4" s="1"/>
  <c r="CG22" i="4"/>
  <c r="CS22" i="4" s="1"/>
  <c r="CH22" i="4"/>
  <c r="CT22" i="4" s="1"/>
  <c r="DV22" i="4" s="1"/>
  <c r="CM22" i="4"/>
  <c r="DO22" i="4" s="1"/>
  <c r="CN22" i="4"/>
  <c r="CO22" i="4"/>
  <c r="CP22" i="4"/>
  <c r="CZ22" i="4"/>
  <c r="DA22" i="4"/>
  <c r="DB22" i="4"/>
  <c r="DC22" i="4"/>
  <c r="DD22" i="4"/>
  <c r="DE22" i="4"/>
  <c r="DF22" i="4"/>
  <c r="DT22" i="4" s="1"/>
  <c r="DG22" i="4"/>
  <c r="DH22" i="4"/>
  <c r="DI22" i="4"/>
  <c r="DJ22" i="4"/>
  <c r="DK22" i="4"/>
  <c r="BN23" i="4"/>
  <c r="BZ23" i="4" s="1"/>
  <c r="CL23" i="4" s="1"/>
  <c r="DN23" i="4" s="1"/>
  <c r="BO23" i="4"/>
  <c r="CA23" i="4" s="1"/>
  <c r="CM23" i="4" s="1"/>
  <c r="BP23" i="4"/>
  <c r="CB23" i="4" s="1"/>
  <c r="CN23" i="4" s="1"/>
  <c r="BQ23" i="4"/>
  <c r="BR23" i="4"/>
  <c r="CD23" i="4" s="1"/>
  <c r="CP23" i="4" s="1"/>
  <c r="DR23" i="4" s="1"/>
  <c r="BS23" i="4"/>
  <c r="CE23" i="4" s="1"/>
  <c r="CQ23" i="4" s="1"/>
  <c r="DS23" i="4" s="1"/>
  <c r="BT23" i="4"/>
  <c r="BU23" i="4"/>
  <c r="CG23" i="4" s="1"/>
  <c r="CS23" i="4" s="1"/>
  <c r="DU23" i="4" s="1"/>
  <c r="BV23" i="4"/>
  <c r="CH23" i="4" s="1"/>
  <c r="BW23" i="4"/>
  <c r="CI23" i="4" s="1"/>
  <c r="BX23" i="4"/>
  <c r="CJ23" i="4" s="1"/>
  <c r="CV23" i="4" s="1"/>
  <c r="BY23" i="4"/>
  <c r="CC23" i="4"/>
  <c r="CO23" i="4" s="1"/>
  <c r="CF23" i="4"/>
  <c r="CR23" i="4" s="1"/>
  <c r="DT23" i="4" s="1"/>
  <c r="CK23" i="4"/>
  <c r="CW23" i="4" s="1"/>
  <c r="CT23" i="4"/>
  <c r="DV23" i="4" s="1"/>
  <c r="CU23" i="4"/>
  <c r="CZ23" i="4"/>
  <c r="DA23" i="4"/>
  <c r="DB23" i="4"/>
  <c r="DC23" i="4"/>
  <c r="DQ23" i="4" s="1"/>
  <c r="DD23" i="4"/>
  <c r="DE23" i="4"/>
  <c r="DF23" i="4"/>
  <c r="DG23" i="4"/>
  <c r="DH23" i="4"/>
  <c r="DI23" i="4"/>
  <c r="DJ23" i="4"/>
  <c r="DK23" i="4"/>
  <c r="BN24" i="4"/>
  <c r="BZ24" i="4" s="1"/>
  <c r="BO24" i="4"/>
  <c r="BP24" i="4"/>
  <c r="CB24" i="4" s="1"/>
  <c r="CN24" i="4" s="1"/>
  <c r="BQ24" i="4"/>
  <c r="CC24" i="4" s="1"/>
  <c r="CO24" i="4" s="1"/>
  <c r="DQ24" i="4" s="1"/>
  <c r="BR24" i="4"/>
  <c r="CD24" i="4" s="1"/>
  <c r="CP24" i="4" s="1"/>
  <c r="DR24" i="4" s="1"/>
  <c r="BS24" i="4"/>
  <c r="CE24" i="4" s="1"/>
  <c r="BT24" i="4"/>
  <c r="CF24" i="4" s="1"/>
  <c r="BU24" i="4"/>
  <c r="CG24" i="4" s="1"/>
  <c r="CS24" i="4" s="1"/>
  <c r="BV24" i="4"/>
  <c r="CH24" i="4" s="1"/>
  <c r="BW24" i="4"/>
  <c r="BX24" i="4"/>
  <c r="CJ24" i="4" s="1"/>
  <c r="CV24" i="4" s="1"/>
  <c r="BY24" i="4"/>
  <c r="CK24" i="4" s="1"/>
  <c r="CW24" i="4" s="1"/>
  <c r="CA24" i="4"/>
  <c r="CM24" i="4" s="1"/>
  <c r="CI24" i="4"/>
  <c r="CU24" i="4" s="1"/>
  <c r="CL24" i="4"/>
  <c r="CQ24" i="4"/>
  <c r="CR24" i="4"/>
  <c r="CT24" i="4"/>
  <c r="CZ24" i="4"/>
  <c r="DA24" i="4"/>
  <c r="DB24" i="4"/>
  <c r="DC24" i="4"/>
  <c r="DD24" i="4"/>
  <c r="DE24" i="4"/>
  <c r="DF24" i="4"/>
  <c r="DG24" i="4"/>
  <c r="DH24" i="4"/>
  <c r="DI24" i="4"/>
  <c r="DJ24" i="4"/>
  <c r="DK24" i="4"/>
  <c r="DW24" i="4"/>
  <c r="DX24" i="4"/>
  <c r="DY24" i="4"/>
  <c r="BN25" i="4"/>
  <c r="BO25" i="4"/>
  <c r="BP25" i="4"/>
  <c r="BQ25" i="4"/>
  <c r="CC25" i="4" s="1"/>
  <c r="BR25" i="4"/>
  <c r="CD25" i="4" s="1"/>
  <c r="CP25" i="4" s="1"/>
  <c r="BS25" i="4"/>
  <c r="CE25" i="4" s="1"/>
  <c r="CQ25" i="4" s="1"/>
  <c r="BT25" i="4"/>
  <c r="CF25" i="4" s="1"/>
  <c r="CR25" i="4" s="1"/>
  <c r="DT25" i="4" s="1"/>
  <c r="BU25" i="4"/>
  <c r="BV25" i="4"/>
  <c r="BW25" i="4"/>
  <c r="BX25" i="4"/>
  <c r="BY25" i="4"/>
  <c r="BZ25" i="4"/>
  <c r="CA25" i="4"/>
  <c r="CM25" i="4" s="1"/>
  <c r="DO25" i="4" s="1"/>
  <c r="CB25" i="4"/>
  <c r="CN25" i="4" s="1"/>
  <c r="CG25" i="4"/>
  <c r="CH25" i="4"/>
  <c r="CI25" i="4"/>
  <c r="CJ25" i="4"/>
  <c r="CK25" i="4"/>
  <c r="CW25" i="4" s="1"/>
  <c r="CL25" i="4"/>
  <c r="DN25" i="4" s="1"/>
  <c r="CO25" i="4"/>
  <c r="CS25" i="4"/>
  <c r="CT25" i="4"/>
  <c r="DV25" i="4" s="1"/>
  <c r="CU25" i="4"/>
  <c r="CV25" i="4"/>
  <c r="CZ25" i="4"/>
  <c r="DA25" i="4"/>
  <c r="DB25" i="4"/>
  <c r="DC25" i="4"/>
  <c r="DQ25" i="4" s="1"/>
  <c r="DD25" i="4"/>
  <c r="DR25" i="4" s="1"/>
  <c r="DE25" i="4"/>
  <c r="DF25" i="4"/>
  <c r="DG25" i="4"/>
  <c r="DH25" i="4"/>
  <c r="DI25" i="4"/>
  <c r="DJ25" i="4"/>
  <c r="DK25" i="4"/>
  <c r="BN26" i="4"/>
  <c r="BZ26" i="4" s="1"/>
  <c r="CL26" i="4" s="1"/>
  <c r="BO26" i="4"/>
  <c r="CA26" i="4" s="1"/>
  <c r="CM26" i="4" s="1"/>
  <c r="BP26" i="4"/>
  <c r="BQ26" i="4"/>
  <c r="CC26" i="4" s="1"/>
  <c r="CO26" i="4" s="1"/>
  <c r="DQ26" i="4" s="1"/>
  <c r="BR26" i="4"/>
  <c r="CD26" i="4" s="1"/>
  <c r="CP26" i="4" s="1"/>
  <c r="BS26" i="4"/>
  <c r="CE26" i="4" s="1"/>
  <c r="CQ26" i="4" s="1"/>
  <c r="BT26" i="4"/>
  <c r="CF26" i="4" s="1"/>
  <c r="BU26" i="4"/>
  <c r="BV26" i="4"/>
  <c r="CH26" i="4" s="1"/>
  <c r="CT26" i="4" s="1"/>
  <c r="BW26" i="4"/>
  <c r="CI26" i="4" s="1"/>
  <c r="CU26" i="4" s="1"/>
  <c r="BX26" i="4"/>
  <c r="BY26" i="4"/>
  <c r="CB26" i="4"/>
  <c r="CN26" i="4" s="1"/>
  <c r="CG26" i="4"/>
  <c r="CS26" i="4" s="1"/>
  <c r="CJ26" i="4"/>
  <c r="CV26" i="4" s="1"/>
  <c r="CK26" i="4"/>
  <c r="CW26" i="4" s="1"/>
  <c r="DY26" i="4" s="1"/>
  <c r="CR26" i="4"/>
  <c r="DT26" i="4" s="1"/>
  <c r="CZ26" i="4"/>
  <c r="DA26" i="4"/>
  <c r="DB26" i="4"/>
  <c r="DC26" i="4"/>
  <c r="DD26" i="4"/>
  <c r="DE26" i="4"/>
  <c r="DF26" i="4"/>
  <c r="DG26" i="4"/>
  <c r="DH26" i="4"/>
  <c r="DI26" i="4"/>
  <c r="DJ26" i="4"/>
  <c r="DK26" i="4"/>
  <c r="DM26" i="4"/>
  <c r="DO26" i="4"/>
  <c r="BN27" i="4"/>
  <c r="BZ27" i="4" s="1"/>
  <c r="CL27" i="4" s="1"/>
  <c r="BO27" i="4"/>
  <c r="CA27" i="4" s="1"/>
  <c r="BP27" i="4"/>
  <c r="CB27" i="4" s="1"/>
  <c r="CN27" i="4" s="1"/>
  <c r="DP27" i="4" s="1"/>
  <c r="BQ27" i="4"/>
  <c r="CC27" i="4" s="1"/>
  <c r="BR27" i="4"/>
  <c r="CD27" i="4" s="1"/>
  <c r="CP27" i="4" s="1"/>
  <c r="BS27" i="4"/>
  <c r="CE27" i="4" s="1"/>
  <c r="CQ27" i="4" s="1"/>
  <c r="BT27" i="4"/>
  <c r="CF27" i="4" s="1"/>
  <c r="CR27" i="4" s="1"/>
  <c r="BU27" i="4"/>
  <c r="BV27" i="4"/>
  <c r="CH27" i="4" s="1"/>
  <c r="CT27" i="4" s="1"/>
  <c r="BW27" i="4"/>
  <c r="CI27" i="4" s="1"/>
  <c r="CU27" i="4" s="1"/>
  <c r="DW27" i="4" s="1"/>
  <c r="BX27" i="4"/>
  <c r="CJ27" i="4" s="1"/>
  <c r="CV27" i="4" s="1"/>
  <c r="DX27" i="4" s="1"/>
  <c r="BY27" i="4"/>
  <c r="CK27" i="4" s="1"/>
  <c r="CG27" i="4"/>
  <c r="CS27" i="4" s="1"/>
  <c r="CM27" i="4"/>
  <c r="DO27" i="4" s="1"/>
  <c r="CO27" i="4"/>
  <c r="CW27" i="4"/>
  <c r="CZ27" i="4"/>
  <c r="DA27" i="4"/>
  <c r="DB27" i="4"/>
  <c r="DC27" i="4"/>
  <c r="DD27" i="4"/>
  <c r="DE27" i="4"/>
  <c r="DF27" i="4"/>
  <c r="DG27" i="4"/>
  <c r="DU27" i="4" s="1"/>
  <c r="DH27" i="4"/>
  <c r="DI27" i="4"/>
  <c r="DJ27" i="4"/>
  <c r="DK27" i="4"/>
  <c r="BN28" i="4"/>
  <c r="BZ28" i="4" s="1"/>
  <c r="CL28" i="4" s="1"/>
  <c r="DN28" i="4" s="1"/>
  <c r="BO28" i="4"/>
  <c r="CA28" i="4" s="1"/>
  <c r="CM28" i="4" s="1"/>
  <c r="BP28" i="4"/>
  <c r="CB28" i="4" s="1"/>
  <c r="CN28" i="4" s="1"/>
  <c r="BQ28" i="4"/>
  <c r="BR28" i="4"/>
  <c r="CD28" i="4" s="1"/>
  <c r="CP28" i="4" s="1"/>
  <c r="BS28" i="4"/>
  <c r="BT28" i="4"/>
  <c r="BU28" i="4"/>
  <c r="CG28" i="4" s="1"/>
  <c r="CS28" i="4" s="1"/>
  <c r="DU28" i="4" s="1"/>
  <c r="BV28" i="4"/>
  <c r="CH28" i="4" s="1"/>
  <c r="CT28" i="4" s="1"/>
  <c r="DV28" i="4" s="1"/>
  <c r="BW28" i="4"/>
  <c r="CI28" i="4" s="1"/>
  <c r="CU28" i="4" s="1"/>
  <c r="BX28" i="4"/>
  <c r="CJ28" i="4" s="1"/>
  <c r="BY28" i="4"/>
  <c r="CC28" i="4"/>
  <c r="CO28" i="4" s="1"/>
  <c r="CE28" i="4"/>
  <c r="CQ28" i="4" s="1"/>
  <c r="CF28" i="4"/>
  <c r="CR28" i="4" s="1"/>
  <c r="CK28" i="4"/>
  <c r="CV28" i="4"/>
  <c r="DX28" i="4" s="1"/>
  <c r="CW28" i="4"/>
  <c r="CZ28" i="4"/>
  <c r="DA28" i="4"/>
  <c r="DO28" i="4" s="1"/>
  <c r="DB28" i="4"/>
  <c r="DC28" i="4"/>
  <c r="DD28" i="4"/>
  <c r="DE28" i="4"/>
  <c r="DF28" i="4"/>
  <c r="DG28" i="4"/>
  <c r="DH28" i="4"/>
  <c r="DI28" i="4"/>
  <c r="DW28" i="4" s="1"/>
  <c r="DJ28" i="4"/>
  <c r="DK28" i="4"/>
  <c r="BN29" i="4"/>
  <c r="BZ29" i="4" s="1"/>
  <c r="BO29" i="4"/>
  <c r="CA29" i="4" s="1"/>
  <c r="CM29" i="4" s="1"/>
  <c r="BP29" i="4"/>
  <c r="CB29" i="4" s="1"/>
  <c r="CN29" i="4" s="1"/>
  <c r="BQ29" i="4"/>
  <c r="CC29" i="4" s="1"/>
  <c r="CO29" i="4" s="1"/>
  <c r="BR29" i="4"/>
  <c r="BS29" i="4"/>
  <c r="BT29" i="4"/>
  <c r="CF29" i="4" s="1"/>
  <c r="CR29" i="4" s="1"/>
  <c r="BU29" i="4"/>
  <c r="CG29" i="4" s="1"/>
  <c r="BV29" i="4"/>
  <c r="CH29" i="4" s="1"/>
  <c r="BW29" i="4"/>
  <c r="CI29" i="4" s="1"/>
  <c r="BX29" i="4"/>
  <c r="CJ29" i="4" s="1"/>
  <c r="CV29" i="4" s="1"/>
  <c r="BY29" i="4"/>
  <c r="CD29" i="4"/>
  <c r="CP29" i="4" s="1"/>
  <c r="CE29" i="4"/>
  <c r="CQ29" i="4" s="1"/>
  <c r="DS29" i="4" s="1"/>
  <c r="CK29" i="4"/>
  <c r="CW29" i="4" s="1"/>
  <c r="CL29" i="4"/>
  <c r="DN29" i="4" s="1"/>
  <c r="CS29" i="4"/>
  <c r="CT29" i="4"/>
  <c r="DV29" i="4" s="1"/>
  <c r="CU29" i="4"/>
  <c r="CZ29" i="4"/>
  <c r="DA29" i="4"/>
  <c r="DB29" i="4"/>
  <c r="DC29" i="4"/>
  <c r="DQ29" i="4" s="1"/>
  <c r="DD29" i="4"/>
  <c r="DR29" i="4" s="1"/>
  <c r="DE29" i="4"/>
  <c r="DF29" i="4"/>
  <c r="DL29" i="4" s="1"/>
  <c r="DG29" i="4"/>
  <c r="DH29" i="4"/>
  <c r="DI29" i="4"/>
  <c r="DJ29" i="4"/>
  <c r="DK29" i="4"/>
  <c r="DY29" i="4" s="1"/>
  <c r="DO29" i="4"/>
  <c r="BN30" i="4"/>
  <c r="BZ30" i="4" s="1"/>
  <c r="CL30" i="4" s="1"/>
  <c r="BO30" i="4"/>
  <c r="CA30" i="4" s="1"/>
  <c r="CM30" i="4" s="1"/>
  <c r="BP30" i="4"/>
  <c r="BQ30" i="4"/>
  <c r="BR30" i="4"/>
  <c r="BS30" i="4"/>
  <c r="CE30" i="4" s="1"/>
  <c r="CQ30" i="4" s="1"/>
  <c r="BT30" i="4"/>
  <c r="CF30" i="4" s="1"/>
  <c r="CR30" i="4" s="1"/>
  <c r="DT30" i="4" s="1"/>
  <c r="BU30" i="4"/>
  <c r="CG30" i="4" s="1"/>
  <c r="CS30" i="4" s="1"/>
  <c r="BV30" i="4"/>
  <c r="CH30" i="4" s="1"/>
  <c r="CT30" i="4" s="1"/>
  <c r="BW30" i="4"/>
  <c r="CI30" i="4" s="1"/>
  <c r="CU30" i="4" s="1"/>
  <c r="DW30" i="4" s="1"/>
  <c r="BX30" i="4"/>
  <c r="CJ30" i="4" s="1"/>
  <c r="CV30" i="4" s="1"/>
  <c r="BY30" i="4"/>
  <c r="CB30" i="4"/>
  <c r="CN30" i="4" s="1"/>
  <c r="CC30" i="4"/>
  <c r="CD30" i="4"/>
  <c r="CP30" i="4" s="1"/>
  <c r="CK30" i="4"/>
  <c r="CW30" i="4" s="1"/>
  <c r="DY30" i="4" s="1"/>
  <c r="CO30" i="4"/>
  <c r="CZ30" i="4"/>
  <c r="DA30" i="4"/>
  <c r="DB30" i="4"/>
  <c r="DC30" i="4"/>
  <c r="DD30" i="4"/>
  <c r="DE30" i="4"/>
  <c r="DF30" i="4"/>
  <c r="DG30" i="4"/>
  <c r="DU30" i="4" s="1"/>
  <c r="DH30" i="4"/>
  <c r="DI30" i="4"/>
  <c r="DJ30" i="4"/>
  <c r="DK30" i="4"/>
  <c r="DO30" i="4"/>
  <c r="DP30" i="4"/>
  <c r="DX30" i="4"/>
  <c r="BN31" i="4"/>
  <c r="BZ31" i="4" s="1"/>
  <c r="CL31" i="4" s="1"/>
  <c r="BO31" i="4"/>
  <c r="CA31" i="4" s="1"/>
  <c r="CM31" i="4" s="1"/>
  <c r="BP31" i="4"/>
  <c r="BQ31" i="4"/>
  <c r="CC31" i="4" s="1"/>
  <c r="CO31" i="4" s="1"/>
  <c r="BR31" i="4"/>
  <c r="CD31" i="4" s="1"/>
  <c r="CP31" i="4" s="1"/>
  <c r="BS31" i="4"/>
  <c r="BT31" i="4"/>
  <c r="CF31" i="4" s="1"/>
  <c r="CR31" i="4" s="1"/>
  <c r="BU31" i="4"/>
  <c r="BV31" i="4"/>
  <c r="BW31" i="4"/>
  <c r="BX31" i="4"/>
  <c r="BY31" i="4"/>
  <c r="CK31" i="4" s="1"/>
  <c r="CW31" i="4" s="1"/>
  <c r="CB31" i="4"/>
  <c r="CN31" i="4" s="1"/>
  <c r="CE31" i="4"/>
  <c r="CQ31" i="4" s="1"/>
  <c r="DS31" i="4" s="1"/>
  <c r="CG31" i="4"/>
  <c r="CS31" i="4" s="1"/>
  <c r="CH31" i="4"/>
  <c r="CT31" i="4" s="1"/>
  <c r="CI31" i="4"/>
  <c r="CU31" i="4" s="1"/>
  <c r="CJ31" i="4"/>
  <c r="CV31" i="4" s="1"/>
  <c r="CZ31" i="4"/>
  <c r="DA31" i="4"/>
  <c r="DO31" i="4" s="1"/>
  <c r="DB31" i="4"/>
  <c r="DP31" i="4" s="1"/>
  <c r="DC31" i="4"/>
  <c r="DQ31" i="4" s="1"/>
  <c r="DD31" i="4"/>
  <c r="DE31" i="4"/>
  <c r="DF31" i="4"/>
  <c r="DG31" i="4"/>
  <c r="DH31" i="4"/>
  <c r="DI31" i="4"/>
  <c r="DJ31" i="4"/>
  <c r="DX31" i="4" s="1"/>
  <c r="DK31" i="4"/>
  <c r="BN32" i="4"/>
  <c r="BO32" i="4"/>
  <c r="CA32" i="4" s="1"/>
  <c r="CM32" i="4" s="1"/>
  <c r="BP32" i="4"/>
  <c r="CB32" i="4" s="1"/>
  <c r="CN32" i="4" s="1"/>
  <c r="BQ32" i="4"/>
  <c r="BR32" i="4"/>
  <c r="CD32" i="4" s="1"/>
  <c r="CP32" i="4" s="1"/>
  <c r="BS32" i="4"/>
  <c r="BT32" i="4"/>
  <c r="CF32" i="4" s="1"/>
  <c r="BU32" i="4"/>
  <c r="CG32" i="4" s="1"/>
  <c r="CS32" i="4" s="1"/>
  <c r="BV32" i="4"/>
  <c r="CH32" i="4" s="1"/>
  <c r="CT32" i="4" s="1"/>
  <c r="BW32" i="4"/>
  <c r="CI32" i="4" s="1"/>
  <c r="CU32" i="4" s="1"/>
  <c r="BX32" i="4"/>
  <c r="BY32" i="4"/>
  <c r="CK32" i="4" s="1"/>
  <c r="CW32" i="4" s="1"/>
  <c r="BZ32" i="4"/>
  <c r="CL32" i="4" s="1"/>
  <c r="CC32" i="4"/>
  <c r="CO32" i="4" s="1"/>
  <c r="CE32" i="4"/>
  <c r="CQ32" i="4" s="1"/>
  <c r="CJ32" i="4"/>
  <c r="CR32" i="4"/>
  <c r="CV32" i="4"/>
  <c r="DX32" i="4" s="1"/>
  <c r="CZ32" i="4"/>
  <c r="DA32" i="4"/>
  <c r="DB32" i="4"/>
  <c r="DC32" i="4"/>
  <c r="DD32" i="4"/>
  <c r="DE32" i="4"/>
  <c r="DF32" i="4"/>
  <c r="DG32" i="4"/>
  <c r="DH32" i="4"/>
  <c r="DV32" i="4" s="1"/>
  <c r="DI32" i="4"/>
  <c r="DJ32" i="4"/>
  <c r="DK32" i="4"/>
  <c r="BN33" i="4"/>
  <c r="BZ33" i="4" s="1"/>
  <c r="CL33" i="4" s="1"/>
  <c r="BO33" i="4"/>
  <c r="CA33" i="4" s="1"/>
  <c r="BP33" i="4"/>
  <c r="CB33" i="4" s="1"/>
  <c r="BQ33" i="4"/>
  <c r="CC33" i="4" s="1"/>
  <c r="BR33" i="4"/>
  <c r="BS33" i="4"/>
  <c r="BT33" i="4"/>
  <c r="BU33" i="4"/>
  <c r="BV33" i="4"/>
  <c r="BW33" i="4"/>
  <c r="CI33" i="4" s="1"/>
  <c r="CU33" i="4" s="1"/>
  <c r="BX33" i="4"/>
  <c r="CJ33" i="4" s="1"/>
  <c r="CV33" i="4" s="1"/>
  <c r="BY33" i="4"/>
  <c r="CK33" i="4" s="1"/>
  <c r="CW33" i="4" s="1"/>
  <c r="CD33" i="4"/>
  <c r="CE33" i="4"/>
  <c r="CF33" i="4"/>
  <c r="CR33" i="4" s="1"/>
  <c r="CG33" i="4"/>
  <c r="CS33" i="4" s="1"/>
  <c r="CH33" i="4"/>
  <c r="CT33" i="4" s="1"/>
  <c r="CM33" i="4"/>
  <c r="CN33" i="4"/>
  <c r="CO33" i="4"/>
  <c r="CP33" i="4"/>
  <c r="CQ33" i="4"/>
  <c r="CZ33" i="4"/>
  <c r="DA33" i="4"/>
  <c r="DB33" i="4"/>
  <c r="DC33" i="4"/>
  <c r="DD33" i="4"/>
  <c r="DE33" i="4"/>
  <c r="DF33" i="4"/>
  <c r="DT33" i="4" s="1"/>
  <c r="DG33" i="4"/>
  <c r="DH33" i="4"/>
  <c r="DI33" i="4"/>
  <c r="DJ33" i="4"/>
  <c r="DK33" i="4"/>
  <c r="DL33" i="4"/>
  <c r="DQ33" i="4"/>
  <c r="DY33" i="4"/>
  <c r="BN34" i="4"/>
  <c r="BZ34" i="4" s="1"/>
  <c r="BO34" i="4"/>
  <c r="CA34" i="4" s="1"/>
  <c r="CM34" i="4" s="1"/>
  <c r="BP34" i="4"/>
  <c r="CB34" i="4" s="1"/>
  <c r="CN34" i="4" s="1"/>
  <c r="BQ34" i="4"/>
  <c r="CC34" i="4" s="1"/>
  <c r="CO34" i="4" s="1"/>
  <c r="BR34" i="4"/>
  <c r="BS34" i="4"/>
  <c r="CE34" i="4" s="1"/>
  <c r="BT34" i="4"/>
  <c r="CF34" i="4" s="1"/>
  <c r="CR34" i="4" s="1"/>
  <c r="DT34" i="4" s="1"/>
  <c r="BU34" i="4"/>
  <c r="CG34" i="4" s="1"/>
  <c r="CS34" i="4" s="1"/>
  <c r="DU34" i="4" s="1"/>
  <c r="BV34" i="4"/>
  <c r="CH34" i="4" s="1"/>
  <c r="CT34" i="4" s="1"/>
  <c r="BW34" i="4"/>
  <c r="BX34" i="4"/>
  <c r="CJ34" i="4" s="1"/>
  <c r="CV34" i="4" s="1"/>
  <c r="BY34" i="4"/>
  <c r="CD34" i="4"/>
  <c r="CP34" i="4" s="1"/>
  <c r="CI34" i="4"/>
  <c r="CU34" i="4" s="1"/>
  <c r="CK34" i="4"/>
  <c r="CW34" i="4" s="1"/>
  <c r="CL34" i="4"/>
  <c r="CQ34" i="4"/>
  <c r="DS34" i="4" s="1"/>
  <c r="CZ34" i="4"/>
  <c r="DA34" i="4"/>
  <c r="DB34" i="4"/>
  <c r="DC34" i="4"/>
  <c r="DD34" i="4"/>
  <c r="DR34" i="4" s="1"/>
  <c r="DE34" i="4"/>
  <c r="DF34" i="4"/>
  <c r="DG34" i="4"/>
  <c r="DH34" i="4"/>
  <c r="DI34" i="4"/>
  <c r="DJ34" i="4"/>
  <c r="DK34" i="4"/>
  <c r="DQ34" i="4"/>
  <c r="BN35" i="4"/>
  <c r="BZ35" i="4" s="1"/>
  <c r="CL35" i="4" s="1"/>
  <c r="BO35" i="4"/>
  <c r="CA35" i="4" s="1"/>
  <c r="CM35" i="4" s="1"/>
  <c r="BP35" i="4"/>
  <c r="CB35" i="4" s="1"/>
  <c r="CN35" i="4" s="1"/>
  <c r="BQ35" i="4"/>
  <c r="BR35" i="4"/>
  <c r="CD35" i="4" s="1"/>
  <c r="CP35" i="4" s="1"/>
  <c r="BS35" i="4"/>
  <c r="CE35" i="4" s="1"/>
  <c r="CQ35" i="4" s="1"/>
  <c r="BT35" i="4"/>
  <c r="BU35" i="4"/>
  <c r="CG35" i="4" s="1"/>
  <c r="BV35" i="4"/>
  <c r="CH35" i="4" s="1"/>
  <c r="CT35" i="4" s="1"/>
  <c r="BW35" i="4"/>
  <c r="CI35" i="4" s="1"/>
  <c r="CU35" i="4" s="1"/>
  <c r="BX35" i="4"/>
  <c r="BY35" i="4"/>
  <c r="CC35" i="4"/>
  <c r="CO35" i="4" s="1"/>
  <c r="CF35" i="4"/>
  <c r="CR35" i="4" s="1"/>
  <c r="DT35" i="4" s="1"/>
  <c r="CJ35" i="4"/>
  <c r="CV35" i="4" s="1"/>
  <c r="CK35" i="4"/>
  <c r="CW35" i="4" s="1"/>
  <c r="CS35" i="4"/>
  <c r="DU35" i="4" s="1"/>
  <c r="CZ35" i="4"/>
  <c r="DA35" i="4"/>
  <c r="DB35" i="4"/>
  <c r="DC35" i="4"/>
  <c r="DQ35" i="4" s="1"/>
  <c r="DD35" i="4"/>
  <c r="DE35" i="4"/>
  <c r="DF35" i="4"/>
  <c r="DG35" i="4"/>
  <c r="DH35" i="4"/>
  <c r="DI35" i="4"/>
  <c r="DJ35" i="4"/>
  <c r="DK35" i="4"/>
  <c r="DR35" i="4"/>
  <c r="BN36" i="4"/>
  <c r="BZ36" i="4" s="1"/>
  <c r="CL36" i="4" s="1"/>
  <c r="DN36" i="4" s="1"/>
  <c r="BO36" i="4"/>
  <c r="BP36" i="4"/>
  <c r="BQ36" i="4"/>
  <c r="CC36" i="4" s="1"/>
  <c r="CO36" i="4" s="1"/>
  <c r="BR36" i="4"/>
  <c r="CD36" i="4" s="1"/>
  <c r="CP36" i="4" s="1"/>
  <c r="DR36" i="4" s="1"/>
  <c r="BS36" i="4"/>
  <c r="CE36" i="4" s="1"/>
  <c r="BT36" i="4"/>
  <c r="CF36" i="4" s="1"/>
  <c r="BU36" i="4"/>
  <c r="CG36" i="4" s="1"/>
  <c r="BV36" i="4"/>
  <c r="CH36" i="4" s="1"/>
  <c r="CT36" i="4" s="1"/>
  <c r="BW36" i="4"/>
  <c r="BX36" i="4"/>
  <c r="BY36" i="4"/>
  <c r="CK36" i="4" s="1"/>
  <c r="CW36" i="4" s="1"/>
  <c r="CA36" i="4"/>
  <c r="CM36" i="4" s="1"/>
  <c r="CB36" i="4"/>
  <c r="CN36" i="4" s="1"/>
  <c r="CI36" i="4"/>
  <c r="CU36" i="4" s="1"/>
  <c r="DW36" i="4" s="1"/>
  <c r="CJ36" i="4"/>
  <c r="CV36" i="4" s="1"/>
  <c r="CQ36" i="4"/>
  <c r="CR36" i="4"/>
  <c r="CS36" i="4"/>
  <c r="CZ36" i="4"/>
  <c r="DA36" i="4"/>
  <c r="DB36" i="4"/>
  <c r="DP36" i="4" s="1"/>
  <c r="DC36" i="4"/>
  <c r="DD36" i="4"/>
  <c r="DE36" i="4"/>
  <c r="DF36" i="4"/>
  <c r="DG36" i="4"/>
  <c r="DH36" i="4"/>
  <c r="DI36" i="4"/>
  <c r="DJ36" i="4"/>
  <c r="DK36" i="4"/>
  <c r="DY36" i="4" s="1"/>
  <c r="DO36" i="4"/>
  <c r="DX36" i="4"/>
  <c r="BN37" i="4"/>
  <c r="BO37" i="4"/>
  <c r="CA37" i="4" s="1"/>
  <c r="CM37" i="4" s="1"/>
  <c r="DO37" i="4" s="1"/>
  <c r="BP37" i="4"/>
  <c r="BQ37" i="4"/>
  <c r="CC37" i="4" s="1"/>
  <c r="BR37" i="4"/>
  <c r="CD37" i="4" s="1"/>
  <c r="CP37" i="4" s="1"/>
  <c r="BS37" i="4"/>
  <c r="CE37" i="4" s="1"/>
  <c r="CQ37" i="4" s="1"/>
  <c r="BT37" i="4"/>
  <c r="CF37" i="4" s="1"/>
  <c r="CR37" i="4" s="1"/>
  <c r="DT37" i="4" s="1"/>
  <c r="BU37" i="4"/>
  <c r="BV37" i="4"/>
  <c r="BW37" i="4"/>
  <c r="CI37" i="4" s="1"/>
  <c r="CU37" i="4" s="1"/>
  <c r="DW37" i="4" s="1"/>
  <c r="BX37" i="4"/>
  <c r="CJ37" i="4" s="1"/>
  <c r="CV37" i="4" s="1"/>
  <c r="BY37" i="4"/>
  <c r="CK37" i="4" s="1"/>
  <c r="CW37" i="4" s="1"/>
  <c r="BZ37" i="4"/>
  <c r="CL37" i="4" s="1"/>
  <c r="CB37" i="4"/>
  <c r="CN37" i="4" s="1"/>
  <c r="CG37" i="4"/>
  <c r="CS37" i="4" s="1"/>
  <c r="CH37" i="4"/>
  <c r="CT37" i="4" s="1"/>
  <c r="DV37" i="4" s="1"/>
  <c r="CO37" i="4"/>
  <c r="CZ37" i="4"/>
  <c r="DA37" i="4"/>
  <c r="DB37" i="4"/>
  <c r="DP37" i="4" s="1"/>
  <c r="DC37" i="4"/>
  <c r="DD37" i="4"/>
  <c r="DE37" i="4"/>
  <c r="DF37" i="4"/>
  <c r="DG37" i="4"/>
  <c r="DH37" i="4"/>
  <c r="DI37" i="4"/>
  <c r="DJ37" i="4"/>
  <c r="DK37" i="4"/>
  <c r="BN38" i="4"/>
  <c r="BO38" i="4"/>
  <c r="CA38" i="4" s="1"/>
  <c r="CM38" i="4" s="1"/>
  <c r="BP38" i="4"/>
  <c r="CB38" i="4" s="1"/>
  <c r="BQ38" i="4"/>
  <c r="CC38" i="4" s="1"/>
  <c r="CO38" i="4" s="1"/>
  <c r="BR38" i="4"/>
  <c r="CD38" i="4" s="1"/>
  <c r="CP38" i="4" s="1"/>
  <c r="DR38" i="4" s="1"/>
  <c r="BS38" i="4"/>
  <c r="BT38" i="4"/>
  <c r="BU38" i="4"/>
  <c r="CG38" i="4" s="1"/>
  <c r="CS38" i="4" s="1"/>
  <c r="BV38" i="4"/>
  <c r="CH38" i="4" s="1"/>
  <c r="CT38" i="4" s="1"/>
  <c r="BW38" i="4"/>
  <c r="CI38" i="4" s="1"/>
  <c r="CU38" i="4" s="1"/>
  <c r="BX38" i="4"/>
  <c r="CJ38" i="4" s="1"/>
  <c r="BY38" i="4"/>
  <c r="CK38" i="4" s="1"/>
  <c r="CW38" i="4" s="1"/>
  <c r="BZ38" i="4"/>
  <c r="CL38" i="4" s="1"/>
  <c r="CE38" i="4"/>
  <c r="CQ38" i="4" s="1"/>
  <c r="CF38" i="4"/>
  <c r="CR38" i="4" s="1"/>
  <c r="CN38" i="4"/>
  <c r="CV38" i="4"/>
  <c r="CZ38" i="4"/>
  <c r="DA38" i="4"/>
  <c r="DB38" i="4"/>
  <c r="DC38" i="4"/>
  <c r="DD38" i="4"/>
  <c r="DE38" i="4"/>
  <c r="DF38" i="4"/>
  <c r="DG38" i="4"/>
  <c r="DH38" i="4"/>
  <c r="DI38" i="4"/>
  <c r="DJ38" i="4"/>
  <c r="DK38" i="4"/>
  <c r="BN39" i="4"/>
  <c r="BZ39" i="4" s="1"/>
  <c r="CL39" i="4" s="1"/>
  <c r="BO39" i="4"/>
  <c r="CA39" i="4" s="1"/>
  <c r="CM39" i="4" s="1"/>
  <c r="BP39" i="4"/>
  <c r="CB39" i="4" s="1"/>
  <c r="CN39" i="4" s="1"/>
  <c r="BQ39" i="4"/>
  <c r="CC39" i="4" s="1"/>
  <c r="CO39" i="4" s="1"/>
  <c r="DQ39" i="4" s="1"/>
  <c r="BR39" i="4"/>
  <c r="CD39" i="4" s="1"/>
  <c r="CP39" i="4" s="1"/>
  <c r="BS39" i="4"/>
  <c r="CE39" i="4" s="1"/>
  <c r="CQ39" i="4" s="1"/>
  <c r="BT39" i="4"/>
  <c r="BU39" i="4"/>
  <c r="CG39" i="4" s="1"/>
  <c r="CS39" i="4" s="1"/>
  <c r="BV39" i="4"/>
  <c r="CH39" i="4" s="1"/>
  <c r="CT39" i="4" s="1"/>
  <c r="BW39" i="4"/>
  <c r="CI39" i="4" s="1"/>
  <c r="CU39" i="4" s="1"/>
  <c r="BX39" i="4"/>
  <c r="CJ39" i="4" s="1"/>
  <c r="CV39" i="4" s="1"/>
  <c r="BY39" i="4"/>
  <c r="CF39" i="4"/>
  <c r="CR39" i="4" s="1"/>
  <c r="CK39" i="4"/>
  <c r="CW39" i="4" s="1"/>
  <c r="DY39" i="4" s="1"/>
  <c r="CZ39" i="4"/>
  <c r="DA39" i="4"/>
  <c r="DB39" i="4"/>
  <c r="DC39" i="4"/>
  <c r="DD39" i="4"/>
  <c r="DE39" i="4"/>
  <c r="DF39" i="4"/>
  <c r="DG39" i="4"/>
  <c r="DH39" i="4"/>
  <c r="DV39" i="4" s="1"/>
  <c r="DI39" i="4"/>
  <c r="DJ39" i="4"/>
  <c r="DK39" i="4"/>
  <c r="BN40" i="4"/>
  <c r="BZ40" i="4" s="1"/>
  <c r="CL40" i="4" s="1"/>
  <c r="DN40" i="4" s="1"/>
  <c r="BO40" i="4"/>
  <c r="BP40" i="4"/>
  <c r="CB40" i="4" s="1"/>
  <c r="CN40" i="4" s="1"/>
  <c r="BQ40" i="4"/>
  <c r="CC40" i="4" s="1"/>
  <c r="CO40" i="4" s="1"/>
  <c r="BR40" i="4"/>
  <c r="BS40" i="4"/>
  <c r="CE40" i="4" s="1"/>
  <c r="BT40" i="4"/>
  <c r="CF40" i="4" s="1"/>
  <c r="CR40" i="4" s="1"/>
  <c r="BU40" i="4"/>
  <c r="CG40" i="4" s="1"/>
  <c r="CS40" i="4" s="1"/>
  <c r="BV40" i="4"/>
  <c r="BW40" i="4"/>
  <c r="CI40" i="4" s="1"/>
  <c r="CU40" i="4" s="1"/>
  <c r="BX40" i="4"/>
  <c r="BY40" i="4"/>
  <c r="CK40" i="4" s="1"/>
  <c r="CW40" i="4" s="1"/>
  <c r="CA40" i="4"/>
  <c r="CM40" i="4" s="1"/>
  <c r="CD40" i="4"/>
  <c r="CP40" i="4" s="1"/>
  <c r="DR40" i="4" s="1"/>
  <c r="CH40" i="4"/>
  <c r="CT40" i="4" s="1"/>
  <c r="DV40" i="4" s="1"/>
  <c r="CJ40" i="4"/>
  <c r="CV40" i="4" s="1"/>
  <c r="CQ40" i="4"/>
  <c r="CZ40" i="4"/>
  <c r="DA40" i="4"/>
  <c r="DB40" i="4"/>
  <c r="DP40" i="4" s="1"/>
  <c r="DC40" i="4"/>
  <c r="DD40" i="4"/>
  <c r="DE40" i="4"/>
  <c r="DF40" i="4"/>
  <c r="DG40" i="4"/>
  <c r="DH40" i="4"/>
  <c r="DI40" i="4"/>
  <c r="DW40" i="4" s="1"/>
  <c r="DJ40" i="4"/>
  <c r="DX40" i="4" s="1"/>
  <c r="DK40" i="4"/>
  <c r="DY40" i="4"/>
  <c r="BN41" i="4"/>
  <c r="BO41" i="4"/>
  <c r="BP41" i="4"/>
  <c r="BQ41" i="4"/>
  <c r="CC41" i="4" s="1"/>
  <c r="CO41" i="4" s="1"/>
  <c r="DQ41" i="4" s="1"/>
  <c r="BR41" i="4"/>
  <c r="CD41" i="4" s="1"/>
  <c r="CP41" i="4" s="1"/>
  <c r="BS41" i="4"/>
  <c r="CE41" i="4" s="1"/>
  <c r="CQ41" i="4" s="1"/>
  <c r="BT41" i="4"/>
  <c r="BU41" i="4"/>
  <c r="CG41" i="4" s="1"/>
  <c r="CS41" i="4" s="1"/>
  <c r="BV41" i="4"/>
  <c r="BW41" i="4"/>
  <c r="BX41" i="4"/>
  <c r="BY41" i="4"/>
  <c r="CK41" i="4" s="1"/>
  <c r="CW41" i="4" s="1"/>
  <c r="DY41" i="4" s="1"/>
  <c r="BZ41" i="4"/>
  <c r="CA41" i="4"/>
  <c r="CM41" i="4" s="1"/>
  <c r="CB41" i="4"/>
  <c r="CN41" i="4" s="1"/>
  <c r="DP41" i="4" s="1"/>
  <c r="CF41" i="4"/>
  <c r="CR41" i="4" s="1"/>
  <c r="CH41" i="4"/>
  <c r="CT41" i="4" s="1"/>
  <c r="CI41" i="4"/>
  <c r="CU41" i="4" s="1"/>
  <c r="CJ41" i="4"/>
  <c r="CV41" i="4" s="1"/>
  <c r="DX41" i="4" s="1"/>
  <c r="CL41" i="4"/>
  <c r="CZ41" i="4"/>
  <c r="DA41" i="4"/>
  <c r="DO41" i="4" s="1"/>
  <c r="DB41" i="4"/>
  <c r="DC41" i="4"/>
  <c r="DD41" i="4"/>
  <c r="DE41" i="4"/>
  <c r="DF41" i="4"/>
  <c r="DG41" i="4"/>
  <c r="DH41" i="4"/>
  <c r="DV41" i="4" s="1"/>
  <c r="DI41" i="4"/>
  <c r="DW41" i="4" s="1"/>
  <c r="DJ41" i="4"/>
  <c r="DK41" i="4"/>
  <c r="BN42" i="4"/>
  <c r="BZ42" i="4" s="1"/>
  <c r="CL42" i="4" s="1"/>
  <c r="BO42" i="4"/>
  <c r="CA42" i="4" s="1"/>
  <c r="CM42" i="4" s="1"/>
  <c r="BP42" i="4"/>
  <c r="CB42" i="4" s="1"/>
  <c r="CN42" i="4" s="1"/>
  <c r="BQ42" i="4"/>
  <c r="CC42" i="4" s="1"/>
  <c r="CO42" i="4" s="1"/>
  <c r="BR42" i="4"/>
  <c r="CD42" i="4" s="1"/>
  <c r="BS42" i="4"/>
  <c r="CE42" i="4" s="1"/>
  <c r="CQ42" i="4" s="1"/>
  <c r="DS42" i="4" s="1"/>
  <c r="BT42" i="4"/>
  <c r="CF42" i="4" s="1"/>
  <c r="CR42" i="4" s="1"/>
  <c r="BU42" i="4"/>
  <c r="BV42" i="4"/>
  <c r="CH42" i="4" s="1"/>
  <c r="BW42" i="4"/>
  <c r="BX42" i="4"/>
  <c r="CJ42" i="4" s="1"/>
  <c r="CV42" i="4" s="1"/>
  <c r="BY42" i="4"/>
  <c r="CK42" i="4" s="1"/>
  <c r="CW42" i="4" s="1"/>
  <c r="CG42" i="4"/>
  <c r="CS42" i="4" s="1"/>
  <c r="CI42" i="4"/>
  <c r="CP42" i="4"/>
  <c r="CT42" i="4"/>
  <c r="CU42" i="4"/>
  <c r="CZ42" i="4"/>
  <c r="DA42" i="4"/>
  <c r="DB42" i="4"/>
  <c r="DC42" i="4"/>
  <c r="DD42" i="4"/>
  <c r="DR42" i="4" s="1"/>
  <c r="DE42" i="4"/>
  <c r="DF42" i="4"/>
  <c r="DT42" i="4" s="1"/>
  <c r="DG42" i="4"/>
  <c r="DH42" i="4"/>
  <c r="DI42" i="4"/>
  <c r="DJ42" i="4"/>
  <c r="DK42" i="4"/>
  <c r="DY42" i="4" s="1"/>
  <c r="BN43" i="4"/>
  <c r="BZ43" i="4" s="1"/>
  <c r="BO43" i="4"/>
  <c r="CA43" i="4" s="1"/>
  <c r="CM43" i="4" s="1"/>
  <c r="BP43" i="4"/>
  <c r="CB43" i="4" s="1"/>
  <c r="CN43" i="4" s="1"/>
  <c r="DP43" i="4" s="1"/>
  <c r="BQ43" i="4"/>
  <c r="CC43" i="4" s="1"/>
  <c r="BR43" i="4"/>
  <c r="CD43" i="4" s="1"/>
  <c r="CP43" i="4" s="1"/>
  <c r="BS43" i="4"/>
  <c r="BT43" i="4"/>
  <c r="CF43" i="4" s="1"/>
  <c r="CR43" i="4" s="1"/>
  <c r="BU43" i="4"/>
  <c r="CG43" i="4" s="1"/>
  <c r="CS43" i="4" s="1"/>
  <c r="DU43" i="4" s="1"/>
  <c r="BV43" i="4"/>
  <c r="CH43" i="4" s="1"/>
  <c r="BW43" i="4"/>
  <c r="CI43" i="4" s="1"/>
  <c r="CU43" i="4" s="1"/>
  <c r="BX43" i="4"/>
  <c r="CJ43" i="4" s="1"/>
  <c r="CV43" i="4" s="1"/>
  <c r="DX43" i="4" s="1"/>
  <c r="BY43" i="4"/>
  <c r="CE43" i="4"/>
  <c r="CQ43" i="4" s="1"/>
  <c r="CK43" i="4"/>
  <c r="CW43" i="4" s="1"/>
  <c r="CL43" i="4"/>
  <c r="DN43" i="4" s="1"/>
  <c r="CO43" i="4"/>
  <c r="CT43" i="4"/>
  <c r="DV43" i="4" s="1"/>
  <c r="CZ43" i="4"/>
  <c r="DA43" i="4"/>
  <c r="DB43" i="4"/>
  <c r="DC43" i="4"/>
  <c r="DD43" i="4"/>
  <c r="DE43" i="4"/>
  <c r="DF43" i="4"/>
  <c r="DG43" i="4"/>
  <c r="DH43" i="4"/>
  <c r="DI43" i="4"/>
  <c r="DJ43" i="4"/>
  <c r="DK43" i="4"/>
  <c r="DY43" i="4" s="1"/>
  <c r="DT43" i="4"/>
  <c r="BN44" i="4"/>
  <c r="BO44" i="4"/>
  <c r="CA44" i="4" s="1"/>
  <c r="CM44" i="4" s="1"/>
  <c r="BP44" i="4"/>
  <c r="CB44" i="4" s="1"/>
  <c r="CN44" i="4" s="1"/>
  <c r="DP44" i="4" s="1"/>
  <c r="BQ44" i="4"/>
  <c r="CC44" i="4" s="1"/>
  <c r="CO44" i="4" s="1"/>
  <c r="DQ44" i="4" s="1"/>
  <c r="BR44" i="4"/>
  <c r="CD44" i="4" s="1"/>
  <c r="CP44" i="4" s="1"/>
  <c r="BS44" i="4"/>
  <c r="CE44" i="4" s="1"/>
  <c r="BT44" i="4"/>
  <c r="CF44" i="4" s="1"/>
  <c r="BU44" i="4"/>
  <c r="CG44" i="4" s="1"/>
  <c r="BV44" i="4"/>
  <c r="BW44" i="4"/>
  <c r="BX44" i="4"/>
  <c r="CJ44" i="4" s="1"/>
  <c r="CV44" i="4" s="1"/>
  <c r="BY44" i="4"/>
  <c r="CK44" i="4" s="1"/>
  <c r="CW44" i="4" s="1"/>
  <c r="DY44" i="4" s="1"/>
  <c r="BZ44" i="4"/>
  <c r="CL44" i="4" s="1"/>
  <c r="CH44" i="4"/>
  <c r="CT44" i="4" s="1"/>
  <c r="CI44" i="4"/>
  <c r="CU44" i="4" s="1"/>
  <c r="CQ44" i="4"/>
  <c r="CR44" i="4"/>
  <c r="CS44" i="4"/>
  <c r="CZ44" i="4"/>
  <c r="DA44" i="4"/>
  <c r="DB44" i="4"/>
  <c r="DC44" i="4"/>
  <c r="DD44" i="4"/>
  <c r="DR44" i="4" s="1"/>
  <c r="DE44" i="4"/>
  <c r="DF44" i="4"/>
  <c r="DT44" i="4" s="1"/>
  <c r="DG44" i="4"/>
  <c r="DU44" i="4" s="1"/>
  <c r="DH44" i="4"/>
  <c r="DV44" i="4" s="1"/>
  <c r="DI44" i="4"/>
  <c r="DJ44" i="4"/>
  <c r="DK44" i="4"/>
  <c r="DS44" i="4"/>
  <c r="BN45" i="4"/>
  <c r="BZ45" i="4" s="1"/>
  <c r="CL45" i="4" s="1"/>
  <c r="BO45" i="4"/>
  <c r="BP45" i="4"/>
  <c r="BQ45" i="4"/>
  <c r="BR45" i="4"/>
  <c r="CD45" i="4" s="1"/>
  <c r="CP45" i="4" s="1"/>
  <c r="DR45" i="4" s="1"/>
  <c r="BS45" i="4"/>
  <c r="CE45" i="4" s="1"/>
  <c r="CQ45" i="4" s="1"/>
  <c r="BT45" i="4"/>
  <c r="CF45" i="4" s="1"/>
  <c r="CR45" i="4" s="1"/>
  <c r="BU45" i="4"/>
  <c r="CG45" i="4" s="1"/>
  <c r="CS45" i="4" s="1"/>
  <c r="BV45" i="4"/>
  <c r="CH45" i="4" s="1"/>
  <c r="BW45" i="4"/>
  <c r="BX45" i="4"/>
  <c r="CJ45" i="4" s="1"/>
  <c r="BY45" i="4"/>
  <c r="CA45" i="4"/>
  <c r="CM45" i="4" s="1"/>
  <c r="CB45" i="4"/>
  <c r="CN45" i="4" s="1"/>
  <c r="CC45" i="4"/>
  <c r="CO45" i="4" s="1"/>
  <c r="CI45" i="4"/>
  <c r="CU45" i="4" s="1"/>
  <c r="CK45" i="4"/>
  <c r="CT45" i="4"/>
  <c r="CV45" i="4"/>
  <c r="CW45" i="4"/>
  <c r="DY45" i="4" s="1"/>
  <c r="CZ45" i="4"/>
  <c r="DA45" i="4"/>
  <c r="DB45" i="4"/>
  <c r="DC45" i="4"/>
  <c r="DQ45" i="4" s="1"/>
  <c r="DD45" i="4"/>
  <c r="DE45" i="4"/>
  <c r="DF45" i="4"/>
  <c r="DG45" i="4"/>
  <c r="DU45" i="4" s="1"/>
  <c r="DH45" i="4"/>
  <c r="DI45" i="4"/>
  <c r="DJ45" i="4"/>
  <c r="DK45" i="4"/>
  <c r="BN46" i="4"/>
  <c r="BZ46" i="4" s="1"/>
  <c r="CL46" i="4" s="1"/>
  <c r="BO46" i="4"/>
  <c r="CA46" i="4" s="1"/>
  <c r="BP46" i="4"/>
  <c r="CB46" i="4" s="1"/>
  <c r="BQ46" i="4"/>
  <c r="CC46" i="4" s="1"/>
  <c r="BR46" i="4"/>
  <c r="BS46" i="4"/>
  <c r="BT46" i="4"/>
  <c r="BU46" i="4"/>
  <c r="BV46" i="4"/>
  <c r="BW46" i="4"/>
  <c r="CI46" i="4" s="1"/>
  <c r="CU46" i="4" s="1"/>
  <c r="DW46" i="4" s="1"/>
  <c r="BX46" i="4"/>
  <c r="CJ46" i="4" s="1"/>
  <c r="CV46" i="4" s="1"/>
  <c r="BY46" i="4"/>
  <c r="CK46" i="4" s="1"/>
  <c r="CW46" i="4" s="1"/>
  <c r="CD46" i="4"/>
  <c r="CE46" i="4"/>
  <c r="CF46" i="4"/>
  <c r="CR46" i="4" s="1"/>
  <c r="CG46" i="4"/>
  <c r="CS46" i="4" s="1"/>
  <c r="CH46" i="4"/>
  <c r="CT46" i="4" s="1"/>
  <c r="CM46" i="4"/>
  <c r="CN46" i="4"/>
  <c r="CO46" i="4"/>
  <c r="CP46" i="4"/>
  <c r="CQ46" i="4"/>
  <c r="CZ46" i="4"/>
  <c r="DA46" i="4"/>
  <c r="DB46" i="4"/>
  <c r="DC46" i="4"/>
  <c r="DD46" i="4"/>
  <c r="DE46" i="4"/>
  <c r="DF46" i="4"/>
  <c r="DG46" i="4"/>
  <c r="DU46" i="4" s="1"/>
  <c r="DH46" i="4"/>
  <c r="DI46" i="4"/>
  <c r="DJ46" i="4"/>
  <c r="DK46" i="4"/>
  <c r="BN47" i="4"/>
  <c r="BZ47" i="4" s="1"/>
  <c r="CL47" i="4" s="1"/>
  <c r="BO47" i="4"/>
  <c r="CA47" i="4" s="1"/>
  <c r="BP47" i="4"/>
  <c r="CB47" i="4" s="1"/>
  <c r="CN47" i="4" s="1"/>
  <c r="BQ47" i="4"/>
  <c r="CC47" i="4" s="1"/>
  <c r="CO47" i="4" s="1"/>
  <c r="BR47" i="4"/>
  <c r="CD47" i="4" s="1"/>
  <c r="CP47" i="4" s="1"/>
  <c r="BS47" i="4"/>
  <c r="CE47" i="4" s="1"/>
  <c r="CQ47" i="4" s="1"/>
  <c r="BT47" i="4"/>
  <c r="CF47" i="4" s="1"/>
  <c r="BU47" i="4"/>
  <c r="BV47" i="4"/>
  <c r="CH47" i="4" s="1"/>
  <c r="CT47" i="4" s="1"/>
  <c r="BW47" i="4"/>
  <c r="CI47" i="4" s="1"/>
  <c r="CU47" i="4" s="1"/>
  <c r="BX47" i="4"/>
  <c r="BY47" i="4"/>
  <c r="CK47" i="4" s="1"/>
  <c r="CW47" i="4" s="1"/>
  <c r="CG47" i="4"/>
  <c r="CJ47" i="4"/>
  <c r="CV47" i="4" s="1"/>
  <c r="CM47" i="4"/>
  <c r="CR47" i="4"/>
  <c r="CS47" i="4"/>
  <c r="CZ47" i="4"/>
  <c r="DA47" i="4"/>
  <c r="DB47" i="4"/>
  <c r="DC47" i="4"/>
  <c r="DD47" i="4"/>
  <c r="DR47" i="4" s="1"/>
  <c r="DE47" i="4"/>
  <c r="DF47" i="4"/>
  <c r="DG47" i="4"/>
  <c r="DH47" i="4"/>
  <c r="DI47" i="4"/>
  <c r="DW47" i="4" s="1"/>
  <c r="DJ47" i="4"/>
  <c r="DK47" i="4"/>
  <c r="DU47" i="4"/>
  <c r="BN48" i="4"/>
  <c r="BZ48" i="4" s="1"/>
  <c r="CL48" i="4" s="1"/>
  <c r="DN48" i="4" s="1"/>
  <c r="BO48" i="4"/>
  <c r="CA48" i="4" s="1"/>
  <c r="BP48" i="4"/>
  <c r="CB48" i="4" s="1"/>
  <c r="CN48" i="4" s="1"/>
  <c r="BQ48" i="4"/>
  <c r="CC48" i="4" s="1"/>
  <c r="CO48" i="4" s="1"/>
  <c r="BR48" i="4"/>
  <c r="BS48" i="4"/>
  <c r="CE48" i="4" s="1"/>
  <c r="CQ48" i="4" s="1"/>
  <c r="DS48" i="4" s="1"/>
  <c r="BT48" i="4"/>
  <c r="BU48" i="4"/>
  <c r="CG48" i="4" s="1"/>
  <c r="CS48" i="4" s="1"/>
  <c r="BV48" i="4"/>
  <c r="CH48" i="4" s="1"/>
  <c r="CT48" i="4" s="1"/>
  <c r="DV48" i="4" s="1"/>
  <c r="BW48" i="4"/>
  <c r="CI48" i="4" s="1"/>
  <c r="BX48" i="4"/>
  <c r="CJ48" i="4" s="1"/>
  <c r="BY48" i="4"/>
  <c r="CD48" i="4"/>
  <c r="CP48" i="4" s="1"/>
  <c r="CF48" i="4"/>
  <c r="CR48" i="4" s="1"/>
  <c r="CK48" i="4"/>
  <c r="CW48" i="4" s="1"/>
  <c r="DY48" i="4" s="1"/>
  <c r="CM48" i="4"/>
  <c r="CU48" i="4"/>
  <c r="CV48" i="4"/>
  <c r="DX48" i="4" s="1"/>
  <c r="CZ48" i="4"/>
  <c r="DA48" i="4"/>
  <c r="DB48" i="4"/>
  <c r="DP48" i="4" s="1"/>
  <c r="DC48" i="4"/>
  <c r="DD48" i="4"/>
  <c r="DE48" i="4"/>
  <c r="DF48" i="4"/>
  <c r="DG48" i="4"/>
  <c r="DU48" i="4" s="1"/>
  <c r="DH48" i="4"/>
  <c r="DI48" i="4"/>
  <c r="DJ48" i="4"/>
  <c r="DK48" i="4"/>
  <c r="DT48" i="4"/>
  <c r="BN49" i="4"/>
  <c r="BZ49" i="4" s="1"/>
  <c r="CL49" i="4" s="1"/>
  <c r="BO49" i="4"/>
  <c r="CA49" i="4" s="1"/>
  <c r="CM49" i="4" s="1"/>
  <c r="BP49" i="4"/>
  <c r="CB49" i="4" s="1"/>
  <c r="CN49" i="4" s="1"/>
  <c r="BQ49" i="4"/>
  <c r="CC49" i="4" s="1"/>
  <c r="BR49" i="4"/>
  <c r="CD49" i="4" s="1"/>
  <c r="BS49" i="4"/>
  <c r="CE49" i="4" s="1"/>
  <c r="CQ49" i="4" s="1"/>
  <c r="BT49" i="4"/>
  <c r="BU49" i="4"/>
  <c r="CG49" i="4" s="1"/>
  <c r="CS49" i="4" s="1"/>
  <c r="BV49" i="4"/>
  <c r="BW49" i="4"/>
  <c r="BX49" i="4"/>
  <c r="BY49" i="4"/>
  <c r="CK49" i="4" s="1"/>
  <c r="CW49" i="4" s="1"/>
  <c r="CF49" i="4"/>
  <c r="CR49" i="4" s="1"/>
  <c r="CH49" i="4"/>
  <c r="CT49" i="4" s="1"/>
  <c r="CI49" i="4"/>
  <c r="CU49" i="4" s="1"/>
  <c r="CJ49" i="4"/>
  <c r="CV49" i="4" s="1"/>
  <c r="CO49" i="4"/>
  <c r="CP49" i="4"/>
  <c r="CZ49" i="4"/>
  <c r="DA49" i="4"/>
  <c r="DB49" i="4"/>
  <c r="DP49" i="4" s="1"/>
  <c r="DC49" i="4"/>
  <c r="DD49" i="4"/>
  <c r="DE49" i="4"/>
  <c r="DF49" i="4"/>
  <c r="DG49" i="4"/>
  <c r="DH49" i="4"/>
  <c r="DI49" i="4"/>
  <c r="DJ49" i="4"/>
  <c r="DX49" i="4" s="1"/>
  <c r="DK49" i="4"/>
  <c r="DY49" i="4"/>
  <c r="BN50" i="4"/>
  <c r="BZ50" i="4" s="1"/>
  <c r="BO50" i="4"/>
  <c r="CA50" i="4" s="1"/>
  <c r="BP50" i="4"/>
  <c r="BQ50" i="4"/>
  <c r="CC50" i="4" s="1"/>
  <c r="CO50" i="4" s="1"/>
  <c r="BR50" i="4"/>
  <c r="CD50" i="4" s="1"/>
  <c r="CP50" i="4" s="1"/>
  <c r="BS50" i="4"/>
  <c r="CE50" i="4" s="1"/>
  <c r="CQ50" i="4" s="1"/>
  <c r="BT50" i="4"/>
  <c r="CF50" i="4" s="1"/>
  <c r="BU50" i="4"/>
  <c r="BV50" i="4"/>
  <c r="CH50" i="4" s="1"/>
  <c r="CT50" i="4" s="1"/>
  <c r="BW50" i="4"/>
  <c r="BX50" i="4"/>
  <c r="BY50" i="4"/>
  <c r="CK50" i="4" s="1"/>
  <c r="CB50" i="4"/>
  <c r="CN50" i="4" s="1"/>
  <c r="CG50" i="4"/>
  <c r="CS50" i="4" s="1"/>
  <c r="CI50" i="4"/>
  <c r="CJ50" i="4"/>
  <c r="CV50" i="4" s="1"/>
  <c r="CL50" i="4"/>
  <c r="CM50" i="4"/>
  <c r="CR50" i="4"/>
  <c r="DT50" i="4" s="1"/>
  <c r="CU50" i="4"/>
  <c r="DW50" i="4" s="1"/>
  <c r="CW50" i="4"/>
  <c r="CZ50" i="4"/>
  <c r="DA50" i="4"/>
  <c r="DO50" i="4" s="1"/>
  <c r="DB50" i="4"/>
  <c r="DC50" i="4"/>
  <c r="DD50" i="4"/>
  <c r="DE50" i="4"/>
  <c r="DF50" i="4"/>
  <c r="DG50" i="4"/>
  <c r="DM50" i="4" s="1"/>
  <c r="DH50" i="4"/>
  <c r="DI50" i="4"/>
  <c r="DJ50" i="4"/>
  <c r="DX50" i="4" s="1"/>
  <c r="DK50" i="4"/>
  <c r="BN51" i="4"/>
  <c r="BZ51" i="4" s="1"/>
  <c r="CL51" i="4" s="1"/>
  <c r="BO51" i="4"/>
  <c r="CA51" i="4" s="1"/>
  <c r="CM51" i="4" s="1"/>
  <c r="BP51" i="4"/>
  <c r="CB51" i="4" s="1"/>
  <c r="CN51" i="4" s="1"/>
  <c r="DP51" i="4" s="1"/>
  <c r="BQ51" i="4"/>
  <c r="CC51" i="4" s="1"/>
  <c r="CO51" i="4" s="1"/>
  <c r="BR51" i="4"/>
  <c r="CD51" i="4" s="1"/>
  <c r="CP51" i="4" s="1"/>
  <c r="BS51" i="4"/>
  <c r="BT51" i="4"/>
  <c r="BU51" i="4"/>
  <c r="CG51" i="4" s="1"/>
  <c r="CS51" i="4" s="1"/>
  <c r="BV51" i="4"/>
  <c r="CH51" i="4" s="1"/>
  <c r="CT51" i="4" s="1"/>
  <c r="BW51" i="4"/>
  <c r="CI51" i="4" s="1"/>
  <c r="CU51" i="4" s="1"/>
  <c r="BX51" i="4"/>
  <c r="CJ51" i="4" s="1"/>
  <c r="CV51" i="4" s="1"/>
  <c r="DX51" i="4" s="1"/>
  <c r="BY51" i="4"/>
  <c r="CK51" i="4" s="1"/>
  <c r="CW51" i="4" s="1"/>
  <c r="CE51" i="4"/>
  <c r="CQ51" i="4" s="1"/>
  <c r="DS51" i="4" s="1"/>
  <c r="CF51" i="4"/>
  <c r="CR51" i="4" s="1"/>
  <c r="CZ51" i="4"/>
  <c r="DN51" i="4" s="1"/>
  <c r="DA51" i="4"/>
  <c r="DB51" i="4"/>
  <c r="DC51" i="4"/>
  <c r="DD51" i="4"/>
  <c r="DE51" i="4"/>
  <c r="DF51" i="4"/>
  <c r="DG51" i="4"/>
  <c r="DH51" i="4"/>
  <c r="DI51" i="4"/>
  <c r="DJ51" i="4"/>
  <c r="DK51" i="4"/>
  <c r="BN52" i="4"/>
  <c r="BZ52" i="4" s="1"/>
  <c r="CL52" i="4" s="1"/>
  <c r="BO52" i="4"/>
  <c r="CA52" i="4" s="1"/>
  <c r="CM52" i="4" s="1"/>
  <c r="BP52" i="4"/>
  <c r="CB52" i="4" s="1"/>
  <c r="CN52" i="4" s="1"/>
  <c r="BQ52" i="4"/>
  <c r="CC52" i="4" s="1"/>
  <c r="CO52" i="4" s="1"/>
  <c r="DQ52" i="4" s="1"/>
  <c r="BR52" i="4"/>
  <c r="BS52" i="4"/>
  <c r="CE52" i="4" s="1"/>
  <c r="BT52" i="4"/>
  <c r="CF52" i="4" s="1"/>
  <c r="CR52" i="4" s="1"/>
  <c r="BU52" i="4"/>
  <c r="CG52" i="4" s="1"/>
  <c r="CS52" i="4" s="1"/>
  <c r="BV52" i="4"/>
  <c r="CH52" i="4" s="1"/>
  <c r="CT52" i="4" s="1"/>
  <c r="BW52" i="4"/>
  <c r="CI52" i="4" s="1"/>
  <c r="CU52" i="4" s="1"/>
  <c r="BX52" i="4"/>
  <c r="CJ52" i="4" s="1"/>
  <c r="CV52" i="4" s="1"/>
  <c r="BY52" i="4"/>
  <c r="CK52" i="4" s="1"/>
  <c r="CW52" i="4" s="1"/>
  <c r="DY52" i="4" s="1"/>
  <c r="CD52" i="4"/>
  <c r="CP52" i="4"/>
  <c r="DR52" i="4" s="1"/>
  <c r="CQ52" i="4"/>
  <c r="DS52" i="4" s="1"/>
  <c r="CZ52" i="4"/>
  <c r="DA52" i="4"/>
  <c r="DB52" i="4"/>
  <c r="DC52" i="4"/>
  <c r="DD52" i="4"/>
  <c r="DE52" i="4"/>
  <c r="DF52" i="4"/>
  <c r="DG52" i="4"/>
  <c r="DH52" i="4"/>
  <c r="DV52" i="4" s="1"/>
  <c r="DI52" i="4"/>
  <c r="DJ52" i="4"/>
  <c r="DK52" i="4"/>
  <c r="BN53" i="4"/>
  <c r="BZ53" i="4" s="1"/>
  <c r="CL53" i="4" s="1"/>
  <c r="BO53" i="4"/>
  <c r="CA53" i="4" s="1"/>
  <c r="CM53" i="4" s="1"/>
  <c r="BP53" i="4"/>
  <c r="CB53" i="4" s="1"/>
  <c r="BQ53" i="4"/>
  <c r="BR53" i="4"/>
  <c r="CD53" i="4" s="1"/>
  <c r="CP53" i="4" s="1"/>
  <c r="BS53" i="4"/>
  <c r="CE53" i="4" s="1"/>
  <c r="CQ53" i="4" s="1"/>
  <c r="BT53" i="4"/>
  <c r="CF53" i="4" s="1"/>
  <c r="CR53" i="4" s="1"/>
  <c r="BU53" i="4"/>
  <c r="CG53" i="4" s="1"/>
  <c r="CS53" i="4" s="1"/>
  <c r="BV53" i="4"/>
  <c r="CH53" i="4" s="1"/>
  <c r="BW53" i="4"/>
  <c r="CI53" i="4" s="1"/>
  <c r="BX53" i="4"/>
  <c r="CJ53" i="4" s="1"/>
  <c r="BY53" i="4"/>
  <c r="CK53" i="4" s="1"/>
  <c r="CW53" i="4" s="1"/>
  <c r="CC53" i="4"/>
  <c r="CO53" i="4" s="1"/>
  <c r="CN53" i="4"/>
  <c r="DP53" i="4" s="1"/>
  <c r="CT53" i="4"/>
  <c r="CU53" i="4"/>
  <c r="CV53" i="4"/>
  <c r="CZ53" i="4"/>
  <c r="DA53" i="4"/>
  <c r="DB53" i="4"/>
  <c r="DC53" i="4"/>
  <c r="DD53" i="4"/>
  <c r="DR53" i="4" s="1"/>
  <c r="DE53" i="4"/>
  <c r="DF53" i="4"/>
  <c r="DL53" i="4" s="1"/>
  <c r="DG53" i="4"/>
  <c r="DH53" i="4"/>
  <c r="DI53" i="4"/>
  <c r="DJ53" i="4"/>
  <c r="DK53" i="4"/>
  <c r="DU53" i="4"/>
  <c r="DW53" i="4"/>
  <c r="BN54" i="4"/>
  <c r="BO54" i="4"/>
  <c r="CA54" i="4" s="1"/>
  <c r="CM54" i="4" s="1"/>
  <c r="BP54" i="4"/>
  <c r="BQ54" i="4"/>
  <c r="BR54" i="4"/>
  <c r="CD54" i="4" s="1"/>
  <c r="CP54" i="4" s="1"/>
  <c r="BS54" i="4"/>
  <c r="CE54" i="4" s="1"/>
  <c r="CQ54" i="4" s="1"/>
  <c r="BT54" i="4"/>
  <c r="CF54" i="4" s="1"/>
  <c r="CR54" i="4" s="1"/>
  <c r="BU54" i="4"/>
  <c r="CG54" i="4" s="1"/>
  <c r="CS54" i="4" s="1"/>
  <c r="BV54" i="4"/>
  <c r="BW54" i="4"/>
  <c r="BX54" i="4"/>
  <c r="CJ54" i="4" s="1"/>
  <c r="CV54" i="4" s="1"/>
  <c r="BY54" i="4"/>
  <c r="CK54" i="4" s="1"/>
  <c r="CW54" i="4" s="1"/>
  <c r="DY54" i="4" s="1"/>
  <c r="BZ54" i="4"/>
  <c r="CB54" i="4"/>
  <c r="CN54" i="4" s="1"/>
  <c r="CC54" i="4"/>
  <c r="CO54" i="4" s="1"/>
  <c r="DQ54" i="4" s="1"/>
  <c r="CH54" i="4"/>
  <c r="CT54" i="4" s="1"/>
  <c r="CI54" i="4"/>
  <c r="CU54" i="4" s="1"/>
  <c r="CL54" i="4"/>
  <c r="CZ54" i="4"/>
  <c r="DA54" i="4"/>
  <c r="DB54" i="4"/>
  <c r="DP54" i="4" s="1"/>
  <c r="DC54" i="4"/>
  <c r="DD54" i="4"/>
  <c r="DE54" i="4"/>
  <c r="DF54" i="4"/>
  <c r="DG54" i="4"/>
  <c r="DH54" i="4"/>
  <c r="DI54" i="4"/>
  <c r="DJ54" i="4"/>
  <c r="DX54" i="4" s="1"/>
  <c r="DK54" i="4"/>
  <c r="DV54" i="4"/>
  <c r="BN55" i="4"/>
  <c r="BO55" i="4"/>
  <c r="BP55" i="4"/>
  <c r="CB55" i="4" s="1"/>
  <c r="CN55" i="4" s="1"/>
  <c r="DP55" i="4" s="1"/>
  <c r="BQ55" i="4"/>
  <c r="BR55" i="4"/>
  <c r="CD55" i="4" s="1"/>
  <c r="CP55" i="4" s="1"/>
  <c r="BS55" i="4"/>
  <c r="CE55" i="4" s="1"/>
  <c r="CQ55" i="4" s="1"/>
  <c r="BT55" i="4"/>
  <c r="CF55" i="4" s="1"/>
  <c r="CR55" i="4" s="1"/>
  <c r="BU55" i="4"/>
  <c r="BV55" i="4"/>
  <c r="BW55" i="4"/>
  <c r="BX55" i="4"/>
  <c r="BY55" i="4"/>
  <c r="BZ55" i="4"/>
  <c r="CL55" i="4" s="1"/>
  <c r="DN55" i="4" s="1"/>
  <c r="CA55" i="4"/>
  <c r="CC55" i="4"/>
  <c r="CO55" i="4" s="1"/>
  <c r="DQ55" i="4" s="1"/>
  <c r="CG55" i="4"/>
  <c r="CH55" i="4"/>
  <c r="CT55" i="4" s="1"/>
  <c r="CI55" i="4"/>
  <c r="CU55" i="4" s="1"/>
  <c r="CJ55" i="4"/>
  <c r="CV55" i="4" s="1"/>
  <c r="DX55" i="4" s="1"/>
  <c r="CK55" i="4"/>
  <c r="CW55" i="4" s="1"/>
  <c r="CM55" i="4"/>
  <c r="CS55" i="4"/>
  <c r="CZ55" i="4"/>
  <c r="DA55" i="4"/>
  <c r="DB55" i="4"/>
  <c r="DC55" i="4"/>
  <c r="DD55" i="4"/>
  <c r="DE55" i="4"/>
  <c r="DF55" i="4"/>
  <c r="DL55" i="4" s="1"/>
  <c r="DG55" i="4"/>
  <c r="DH55" i="4"/>
  <c r="DI55" i="4"/>
  <c r="DW55" i="4" s="1"/>
  <c r="DJ55" i="4"/>
  <c r="DK55" i="4"/>
  <c r="DS55" i="4"/>
  <c r="DU55" i="4"/>
  <c r="DV55" i="4"/>
  <c r="BN56" i="4"/>
  <c r="BZ56" i="4" s="1"/>
  <c r="CL56" i="4" s="1"/>
  <c r="BO56" i="4"/>
  <c r="CA56" i="4" s="1"/>
  <c r="CM56" i="4" s="1"/>
  <c r="BP56" i="4"/>
  <c r="CB56" i="4" s="1"/>
  <c r="BQ56" i="4"/>
  <c r="CC56" i="4" s="1"/>
  <c r="CO56" i="4" s="1"/>
  <c r="BR56" i="4"/>
  <c r="BS56" i="4"/>
  <c r="BT56" i="4"/>
  <c r="BU56" i="4"/>
  <c r="CG56" i="4" s="1"/>
  <c r="CS56" i="4" s="1"/>
  <c r="BV56" i="4"/>
  <c r="CH56" i="4" s="1"/>
  <c r="CT56" i="4" s="1"/>
  <c r="BW56" i="4"/>
  <c r="CI56" i="4" s="1"/>
  <c r="CU56" i="4" s="1"/>
  <c r="BX56" i="4"/>
  <c r="CJ56" i="4" s="1"/>
  <c r="BY56" i="4"/>
  <c r="CD56" i="4"/>
  <c r="CP56" i="4" s="1"/>
  <c r="CE56" i="4"/>
  <c r="CQ56" i="4" s="1"/>
  <c r="DS56" i="4" s="1"/>
  <c r="CF56" i="4"/>
  <c r="CR56" i="4" s="1"/>
  <c r="CK56" i="4"/>
  <c r="CW56" i="4" s="1"/>
  <c r="CN56" i="4"/>
  <c r="CV56" i="4"/>
  <c r="CZ56" i="4"/>
  <c r="DA56" i="4"/>
  <c r="DB56" i="4"/>
  <c r="DC56" i="4"/>
  <c r="DD56" i="4"/>
  <c r="DE56" i="4"/>
  <c r="DF56" i="4"/>
  <c r="DG56" i="4"/>
  <c r="DH56" i="4"/>
  <c r="DI56" i="4"/>
  <c r="DJ56" i="4"/>
  <c r="DK56" i="4"/>
  <c r="DR56" i="4"/>
  <c r="DW56" i="4"/>
  <c r="BN57" i="4"/>
  <c r="BZ57" i="4" s="1"/>
  <c r="CL57" i="4" s="1"/>
  <c r="BO57" i="4"/>
  <c r="BP57" i="4"/>
  <c r="CB57" i="4" s="1"/>
  <c r="CN57" i="4" s="1"/>
  <c r="BQ57" i="4"/>
  <c r="CC57" i="4" s="1"/>
  <c r="CO57" i="4" s="1"/>
  <c r="BR57" i="4"/>
  <c r="CD57" i="4" s="1"/>
  <c r="CP57" i="4" s="1"/>
  <c r="BS57" i="4"/>
  <c r="CE57" i="4" s="1"/>
  <c r="CQ57" i="4" s="1"/>
  <c r="BT57" i="4"/>
  <c r="CF57" i="4" s="1"/>
  <c r="CR57" i="4" s="1"/>
  <c r="BU57" i="4"/>
  <c r="CG57" i="4" s="1"/>
  <c r="CS57" i="4" s="1"/>
  <c r="DU57" i="4" s="1"/>
  <c r="BV57" i="4"/>
  <c r="CH57" i="4" s="1"/>
  <c r="CT57" i="4" s="1"/>
  <c r="BW57" i="4"/>
  <c r="BX57" i="4"/>
  <c r="CJ57" i="4" s="1"/>
  <c r="BY57" i="4"/>
  <c r="CA57" i="4"/>
  <c r="CM57" i="4" s="1"/>
  <c r="CI57" i="4"/>
  <c r="CU57" i="4" s="1"/>
  <c r="CK57" i="4"/>
  <c r="CW57" i="4" s="1"/>
  <c r="CV57" i="4"/>
  <c r="DX57" i="4" s="1"/>
  <c r="CZ57" i="4"/>
  <c r="DA57" i="4"/>
  <c r="DB57" i="4"/>
  <c r="DC57" i="4"/>
  <c r="DQ57" i="4" s="1"/>
  <c r="DD57" i="4"/>
  <c r="DR57" i="4" s="1"/>
  <c r="DE57" i="4"/>
  <c r="DF57" i="4"/>
  <c r="DT57" i="4" s="1"/>
  <c r="DG57" i="4"/>
  <c r="DH57" i="4"/>
  <c r="DI57" i="4"/>
  <c r="DJ57" i="4"/>
  <c r="DK57" i="4"/>
  <c r="BN58" i="4"/>
  <c r="BZ58" i="4" s="1"/>
  <c r="BO58" i="4"/>
  <c r="CA58" i="4" s="1"/>
  <c r="CM58" i="4" s="1"/>
  <c r="BP58" i="4"/>
  <c r="CB58" i="4" s="1"/>
  <c r="CN58" i="4" s="1"/>
  <c r="DP58" i="4" s="1"/>
  <c r="BQ58" i="4"/>
  <c r="CC58" i="4" s="1"/>
  <c r="BR58" i="4"/>
  <c r="CD58" i="4" s="1"/>
  <c r="CP58" i="4" s="1"/>
  <c r="DR58" i="4" s="1"/>
  <c r="BS58" i="4"/>
  <c r="BT58" i="4"/>
  <c r="CF58" i="4" s="1"/>
  <c r="CR58" i="4" s="1"/>
  <c r="BU58" i="4"/>
  <c r="CG58" i="4" s="1"/>
  <c r="CS58" i="4" s="1"/>
  <c r="DU58" i="4" s="1"/>
  <c r="BV58" i="4"/>
  <c r="CH58" i="4" s="1"/>
  <c r="CT58" i="4" s="1"/>
  <c r="BW58" i="4"/>
  <c r="CI58" i="4" s="1"/>
  <c r="CU58" i="4" s="1"/>
  <c r="BX58" i="4"/>
  <c r="CJ58" i="4" s="1"/>
  <c r="CV58" i="4" s="1"/>
  <c r="DX58" i="4" s="1"/>
  <c r="BY58" i="4"/>
  <c r="CK58" i="4" s="1"/>
  <c r="CW58" i="4" s="1"/>
  <c r="CE58" i="4"/>
  <c r="CQ58" i="4" s="1"/>
  <c r="CL58" i="4"/>
  <c r="CO58" i="4"/>
  <c r="DQ58" i="4" s="1"/>
  <c r="CZ58" i="4"/>
  <c r="DA58" i="4"/>
  <c r="DB58" i="4"/>
  <c r="DC58" i="4"/>
  <c r="DD58" i="4"/>
  <c r="DE58" i="4"/>
  <c r="DF58" i="4"/>
  <c r="DG58" i="4"/>
  <c r="DH58" i="4"/>
  <c r="DV58" i="4" s="1"/>
  <c r="DI58" i="4"/>
  <c r="DJ58" i="4"/>
  <c r="DK58" i="4"/>
  <c r="BN59" i="4"/>
  <c r="BZ59" i="4" s="1"/>
  <c r="CL59" i="4" s="1"/>
  <c r="BO59" i="4"/>
  <c r="CA59" i="4" s="1"/>
  <c r="CM59" i="4" s="1"/>
  <c r="BP59" i="4"/>
  <c r="CB59" i="4" s="1"/>
  <c r="CN59" i="4" s="1"/>
  <c r="BQ59" i="4"/>
  <c r="BR59" i="4"/>
  <c r="CD59" i="4" s="1"/>
  <c r="BS59" i="4"/>
  <c r="CE59" i="4" s="1"/>
  <c r="CQ59" i="4" s="1"/>
  <c r="DS59" i="4" s="1"/>
  <c r="BT59" i="4"/>
  <c r="CF59" i="4" s="1"/>
  <c r="BU59" i="4"/>
  <c r="BV59" i="4"/>
  <c r="BW59" i="4"/>
  <c r="CI59" i="4" s="1"/>
  <c r="CU59" i="4" s="1"/>
  <c r="BX59" i="4"/>
  <c r="CJ59" i="4" s="1"/>
  <c r="BY59" i="4"/>
  <c r="CK59" i="4" s="1"/>
  <c r="CW59" i="4" s="1"/>
  <c r="CC59" i="4"/>
  <c r="CO59" i="4" s="1"/>
  <c r="CG59" i="4"/>
  <c r="CS59" i="4" s="1"/>
  <c r="CH59" i="4"/>
  <c r="CT59" i="4" s="1"/>
  <c r="CP59" i="4"/>
  <c r="CR59" i="4"/>
  <c r="CV59" i="4"/>
  <c r="CZ59" i="4"/>
  <c r="DN59" i="4" s="1"/>
  <c r="DA59" i="4"/>
  <c r="DB59" i="4"/>
  <c r="DC59" i="4"/>
  <c r="DD59" i="4"/>
  <c r="DE59" i="4"/>
  <c r="DF59" i="4"/>
  <c r="DG59" i="4"/>
  <c r="DH59" i="4"/>
  <c r="DI59" i="4"/>
  <c r="DW59" i="4" s="1"/>
  <c r="DJ59" i="4"/>
  <c r="DK59" i="4"/>
  <c r="BN60" i="4"/>
  <c r="BO60" i="4"/>
  <c r="BP60" i="4"/>
  <c r="CB60" i="4" s="1"/>
  <c r="CN60" i="4" s="1"/>
  <c r="BQ60" i="4"/>
  <c r="CC60" i="4" s="1"/>
  <c r="BR60" i="4"/>
  <c r="CD60" i="4" s="1"/>
  <c r="CP60" i="4" s="1"/>
  <c r="BS60" i="4"/>
  <c r="CE60" i="4" s="1"/>
  <c r="CQ60" i="4" s="1"/>
  <c r="DS60" i="4" s="1"/>
  <c r="BT60" i="4"/>
  <c r="CF60" i="4" s="1"/>
  <c r="CR60" i="4" s="1"/>
  <c r="BU60" i="4"/>
  <c r="CG60" i="4" s="1"/>
  <c r="CS60" i="4" s="1"/>
  <c r="BV60" i="4"/>
  <c r="CH60" i="4" s="1"/>
  <c r="CT60" i="4" s="1"/>
  <c r="BW60" i="4"/>
  <c r="BX60" i="4"/>
  <c r="CJ60" i="4" s="1"/>
  <c r="CV60" i="4" s="1"/>
  <c r="BY60" i="4"/>
  <c r="BZ60" i="4"/>
  <c r="CL60" i="4" s="1"/>
  <c r="DN60" i="4" s="1"/>
  <c r="CA60" i="4"/>
  <c r="CM60" i="4" s="1"/>
  <c r="DO60" i="4" s="1"/>
  <c r="CI60" i="4"/>
  <c r="CU60" i="4" s="1"/>
  <c r="CK60" i="4"/>
  <c r="CW60" i="4" s="1"/>
  <c r="CO60" i="4"/>
  <c r="CZ60" i="4"/>
  <c r="DA60" i="4"/>
  <c r="DB60" i="4"/>
  <c r="DC60" i="4"/>
  <c r="DD60" i="4"/>
  <c r="DE60" i="4"/>
  <c r="DF60" i="4"/>
  <c r="DL60" i="4" s="1"/>
  <c r="DG60" i="4"/>
  <c r="DH60" i="4"/>
  <c r="DI60" i="4"/>
  <c r="DJ60" i="4"/>
  <c r="DK60" i="4"/>
  <c r="DY60" i="4"/>
  <c r="BN61" i="4"/>
  <c r="BZ61" i="4" s="1"/>
  <c r="CL61" i="4" s="1"/>
  <c r="BO61" i="4"/>
  <c r="CA61" i="4" s="1"/>
  <c r="CM61" i="4" s="1"/>
  <c r="BP61" i="4"/>
  <c r="CB61" i="4" s="1"/>
  <c r="CN61" i="4" s="1"/>
  <c r="BQ61" i="4"/>
  <c r="CC61" i="4" s="1"/>
  <c r="CO61" i="4" s="1"/>
  <c r="BR61" i="4"/>
  <c r="BS61" i="4"/>
  <c r="CE61" i="4" s="1"/>
  <c r="CQ61" i="4" s="1"/>
  <c r="BT61" i="4"/>
  <c r="BU61" i="4"/>
  <c r="CG61" i="4" s="1"/>
  <c r="CS61" i="4" s="1"/>
  <c r="BV61" i="4"/>
  <c r="CH61" i="4" s="1"/>
  <c r="CT61" i="4" s="1"/>
  <c r="BW61" i="4"/>
  <c r="CI61" i="4" s="1"/>
  <c r="CU61" i="4" s="1"/>
  <c r="BX61" i="4"/>
  <c r="CJ61" i="4" s="1"/>
  <c r="CV61" i="4" s="1"/>
  <c r="BY61" i="4"/>
  <c r="CD61" i="4"/>
  <c r="CP61" i="4" s="1"/>
  <c r="CF61" i="4"/>
  <c r="CR61" i="4" s="1"/>
  <c r="DT61" i="4" s="1"/>
  <c r="CK61" i="4"/>
  <c r="CW61" i="4" s="1"/>
  <c r="CZ61" i="4"/>
  <c r="DA61" i="4"/>
  <c r="DB61" i="4"/>
  <c r="DC61" i="4"/>
  <c r="DD61" i="4"/>
  <c r="DE61" i="4"/>
  <c r="DS61" i="4" s="1"/>
  <c r="DF61" i="4"/>
  <c r="DG61" i="4"/>
  <c r="DH61" i="4"/>
  <c r="DI61" i="4"/>
  <c r="DJ61" i="4"/>
  <c r="DK61" i="4"/>
  <c r="DO61" i="4"/>
  <c r="DR61" i="4"/>
  <c r="DW61" i="4"/>
  <c r="BN62" i="4"/>
  <c r="BZ62" i="4" s="1"/>
  <c r="CL62" i="4" s="1"/>
  <c r="BO62" i="4"/>
  <c r="BP62" i="4"/>
  <c r="BQ62" i="4"/>
  <c r="CC62" i="4" s="1"/>
  <c r="CO62" i="4" s="1"/>
  <c r="BR62" i="4"/>
  <c r="BS62" i="4"/>
  <c r="CE62" i="4" s="1"/>
  <c r="CQ62" i="4" s="1"/>
  <c r="BT62" i="4"/>
  <c r="CF62" i="4" s="1"/>
  <c r="CR62" i="4" s="1"/>
  <c r="BU62" i="4"/>
  <c r="CG62" i="4" s="1"/>
  <c r="BV62" i="4"/>
  <c r="CH62" i="4" s="1"/>
  <c r="CT62" i="4" s="1"/>
  <c r="BW62" i="4"/>
  <c r="BX62" i="4"/>
  <c r="BY62" i="4"/>
  <c r="CK62" i="4" s="1"/>
  <c r="CW62" i="4" s="1"/>
  <c r="CA62" i="4"/>
  <c r="CM62" i="4" s="1"/>
  <c r="CB62" i="4"/>
  <c r="CN62" i="4" s="1"/>
  <c r="CD62" i="4"/>
  <c r="CP62" i="4" s="1"/>
  <c r="DR62" i="4" s="1"/>
  <c r="CI62" i="4"/>
  <c r="CJ62" i="4"/>
  <c r="CV62" i="4" s="1"/>
  <c r="CS62" i="4"/>
  <c r="CU62" i="4"/>
  <c r="CZ62" i="4"/>
  <c r="DA62" i="4"/>
  <c r="DB62" i="4"/>
  <c r="DP62" i="4" s="1"/>
  <c r="DC62" i="4"/>
  <c r="DD62" i="4"/>
  <c r="DE62" i="4"/>
  <c r="DF62" i="4"/>
  <c r="DG62" i="4"/>
  <c r="DH62" i="4"/>
  <c r="DI62" i="4"/>
  <c r="DW62" i="4" s="1"/>
  <c r="DJ62" i="4"/>
  <c r="DK62" i="4"/>
  <c r="BN64" i="4"/>
  <c r="BZ64" i="4" s="1"/>
  <c r="CL64" i="4" s="1"/>
  <c r="BO64" i="4"/>
  <c r="CA64" i="4" s="1"/>
  <c r="BP64" i="4"/>
  <c r="CB64" i="4" s="1"/>
  <c r="CN64" i="4" s="1"/>
  <c r="DP64" i="4" s="1"/>
  <c r="BQ64" i="4"/>
  <c r="CC64" i="4" s="1"/>
  <c r="CO64" i="4" s="1"/>
  <c r="BR64" i="4"/>
  <c r="CD64" i="4" s="1"/>
  <c r="CP64" i="4" s="1"/>
  <c r="BS64" i="4"/>
  <c r="BT64" i="4"/>
  <c r="BU64" i="4"/>
  <c r="CG64" i="4" s="1"/>
  <c r="CS64" i="4" s="1"/>
  <c r="BV64" i="4"/>
  <c r="BW64" i="4"/>
  <c r="CI64" i="4" s="1"/>
  <c r="CU64" i="4" s="1"/>
  <c r="DW64" i="4" s="1"/>
  <c r="BX64" i="4"/>
  <c r="CJ64" i="4" s="1"/>
  <c r="BY64" i="4"/>
  <c r="CK64" i="4" s="1"/>
  <c r="CW64" i="4" s="1"/>
  <c r="CE64" i="4"/>
  <c r="CQ64" i="4" s="1"/>
  <c r="CF64" i="4"/>
  <c r="CH64" i="4"/>
  <c r="CT64" i="4" s="1"/>
  <c r="CM64" i="4"/>
  <c r="DO64" i="4" s="1"/>
  <c r="CR64" i="4"/>
  <c r="CV64" i="4"/>
  <c r="DX64" i="4" s="1"/>
  <c r="CZ64" i="4"/>
  <c r="DA64" i="4"/>
  <c r="DB64" i="4"/>
  <c r="DC64" i="4"/>
  <c r="DD64" i="4"/>
  <c r="DE64" i="4"/>
  <c r="DS64" i="4" s="1"/>
  <c r="DF64" i="4"/>
  <c r="DG64" i="4"/>
  <c r="DH64" i="4"/>
  <c r="DV64" i="4" s="1"/>
  <c r="DI64" i="4"/>
  <c r="DJ64" i="4"/>
  <c r="DK64" i="4"/>
  <c r="DT64" i="4"/>
  <c r="DY64" i="4"/>
  <c r="BN65" i="4"/>
  <c r="BZ65" i="4" s="1"/>
  <c r="BO65" i="4"/>
  <c r="CA65" i="4" s="1"/>
  <c r="CM65" i="4" s="1"/>
  <c r="BP65" i="4"/>
  <c r="CB65" i="4" s="1"/>
  <c r="BQ65" i="4"/>
  <c r="BR65" i="4"/>
  <c r="CD65" i="4" s="1"/>
  <c r="CP65" i="4" s="1"/>
  <c r="DR65" i="4" s="1"/>
  <c r="BS65" i="4"/>
  <c r="BT65" i="4"/>
  <c r="BU65" i="4"/>
  <c r="BV65" i="4"/>
  <c r="BW65" i="4"/>
  <c r="CI65" i="4" s="1"/>
  <c r="CU65" i="4" s="1"/>
  <c r="BX65" i="4"/>
  <c r="CJ65" i="4" s="1"/>
  <c r="CV65" i="4" s="1"/>
  <c r="BY65" i="4"/>
  <c r="CK65" i="4" s="1"/>
  <c r="CC65" i="4"/>
  <c r="CO65" i="4" s="1"/>
  <c r="CE65" i="4"/>
  <c r="CQ65" i="4" s="1"/>
  <c r="CF65" i="4"/>
  <c r="CR65" i="4" s="1"/>
  <c r="CG65" i="4"/>
  <c r="CS65" i="4" s="1"/>
  <c r="CH65" i="4"/>
  <c r="CT65" i="4" s="1"/>
  <c r="DV65" i="4" s="1"/>
  <c r="CL65" i="4"/>
  <c r="DN65" i="4" s="1"/>
  <c r="CN65" i="4"/>
  <c r="CW65" i="4"/>
  <c r="CZ65" i="4"/>
  <c r="DA65" i="4"/>
  <c r="DB65" i="4"/>
  <c r="DC65" i="4"/>
  <c r="DD65" i="4"/>
  <c r="DE65" i="4"/>
  <c r="DF65" i="4"/>
  <c r="DG65" i="4"/>
  <c r="DH65" i="4"/>
  <c r="DI65" i="4"/>
  <c r="DJ65" i="4"/>
  <c r="DK65" i="4"/>
  <c r="BN66" i="4"/>
  <c r="BZ66" i="4" s="1"/>
  <c r="BO66" i="4"/>
  <c r="CA66" i="4" s="1"/>
  <c r="CM66" i="4" s="1"/>
  <c r="BP66" i="4"/>
  <c r="BQ66" i="4"/>
  <c r="CC66" i="4" s="1"/>
  <c r="CO66" i="4" s="1"/>
  <c r="BR66" i="4"/>
  <c r="CD66" i="4" s="1"/>
  <c r="CP66" i="4" s="1"/>
  <c r="BS66" i="4"/>
  <c r="CE66" i="4" s="1"/>
  <c r="CQ66" i="4" s="1"/>
  <c r="BT66" i="4"/>
  <c r="BU66" i="4"/>
  <c r="CG66" i="4" s="1"/>
  <c r="CS66" i="4" s="1"/>
  <c r="BV66" i="4"/>
  <c r="CH66" i="4" s="1"/>
  <c r="CT66" i="4" s="1"/>
  <c r="BW66" i="4"/>
  <c r="BX66" i="4"/>
  <c r="BY66" i="4"/>
  <c r="CK66" i="4" s="1"/>
  <c r="CW66" i="4" s="1"/>
  <c r="CB66" i="4"/>
  <c r="CN66" i="4" s="1"/>
  <c r="CF66" i="4"/>
  <c r="CR66" i="4" s="1"/>
  <c r="CI66" i="4"/>
  <c r="CU66" i="4" s="1"/>
  <c r="CJ66" i="4"/>
  <c r="CV66" i="4" s="1"/>
  <c r="CL66" i="4"/>
  <c r="CZ66" i="4"/>
  <c r="DA66" i="4"/>
  <c r="DB66" i="4"/>
  <c r="DC66" i="4"/>
  <c r="DD66" i="4"/>
  <c r="DE66" i="4"/>
  <c r="DF66" i="4"/>
  <c r="DG66" i="4"/>
  <c r="DH66" i="4"/>
  <c r="DI66" i="4"/>
  <c r="DJ66" i="4"/>
  <c r="DX66" i="4" s="1"/>
  <c r="DK66" i="4"/>
  <c r="DL66" i="4"/>
  <c r="DS66" i="4"/>
  <c r="DY66" i="4"/>
  <c r="BN67" i="4"/>
  <c r="BZ67" i="4" s="1"/>
  <c r="CL67" i="4" s="1"/>
  <c r="BO67" i="4"/>
  <c r="CA67" i="4" s="1"/>
  <c r="CM67" i="4" s="1"/>
  <c r="BP67" i="4"/>
  <c r="CB67" i="4" s="1"/>
  <c r="CN67" i="4" s="1"/>
  <c r="BQ67" i="4"/>
  <c r="BR67" i="4"/>
  <c r="BS67" i="4"/>
  <c r="CE67" i="4" s="1"/>
  <c r="CQ67" i="4" s="1"/>
  <c r="BT67" i="4"/>
  <c r="CF67" i="4" s="1"/>
  <c r="CR67" i="4" s="1"/>
  <c r="BU67" i="4"/>
  <c r="BV67" i="4"/>
  <c r="CH67" i="4" s="1"/>
  <c r="CT67" i="4" s="1"/>
  <c r="BW67" i="4"/>
  <c r="CI67" i="4" s="1"/>
  <c r="BX67" i="4"/>
  <c r="BY67" i="4"/>
  <c r="CK67" i="4" s="1"/>
  <c r="CW67" i="4" s="1"/>
  <c r="CC67" i="4"/>
  <c r="CO67" i="4" s="1"/>
  <c r="CD67" i="4"/>
  <c r="CP67" i="4" s="1"/>
  <c r="DR67" i="4" s="1"/>
  <c r="CG67" i="4"/>
  <c r="CS67" i="4" s="1"/>
  <c r="CJ67" i="4"/>
  <c r="CV67" i="4" s="1"/>
  <c r="CU67" i="4"/>
  <c r="DW67" i="4" s="1"/>
  <c r="CZ67" i="4"/>
  <c r="DA67" i="4"/>
  <c r="DB67" i="4"/>
  <c r="DP67" i="4" s="1"/>
  <c r="DC67" i="4"/>
  <c r="DD67" i="4"/>
  <c r="DE67" i="4"/>
  <c r="DF67" i="4"/>
  <c r="DG67" i="4"/>
  <c r="DH67" i="4"/>
  <c r="DV67" i="4" s="1"/>
  <c r="DI67" i="4"/>
  <c r="DJ67" i="4"/>
  <c r="DX67" i="4" s="1"/>
  <c r="DK67" i="4"/>
  <c r="DY67" i="4" s="1"/>
  <c r="BN68" i="4"/>
  <c r="BO68" i="4"/>
  <c r="BP68" i="4"/>
  <c r="CB68" i="4" s="1"/>
  <c r="CN68" i="4" s="1"/>
  <c r="DP68" i="4" s="1"/>
  <c r="BQ68" i="4"/>
  <c r="CC68" i="4" s="1"/>
  <c r="CO68" i="4" s="1"/>
  <c r="DQ68" i="4" s="1"/>
  <c r="BR68" i="4"/>
  <c r="CD68" i="4" s="1"/>
  <c r="CP68" i="4" s="1"/>
  <c r="BS68" i="4"/>
  <c r="CE68" i="4" s="1"/>
  <c r="CQ68" i="4" s="1"/>
  <c r="BT68" i="4"/>
  <c r="CF68" i="4" s="1"/>
  <c r="CR68" i="4" s="1"/>
  <c r="BU68" i="4"/>
  <c r="BV68" i="4"/>
  <c r="CH68" i="4" s="1"/>
  <c r="CT68" i="4" s="1"/>
  <c r="BW68" i="4"/>
  <c r="CI68" i="4" s="1"/>
  <c r="CU68" i="4" s="1"/>
  <c r="BX68" i="4"/>
  <c r="CJ68" i="4" s="1"/>
  <c r="CV68" i="4" s="1"/>
  <c r="BY68" i="4"/>
  <c r="CK68" i="4" s="1"/>
  <c r="BZ68" i="4"/>
  <c r="CL68" i="4" s="1"/>
  <c r="CA68" i="4"/>
  <c r="CM68" i="4" s="1"/>
  <c r="DO68" i="4" s="1"/>
  <c r="CG68" i="4"/>
  <c r="CS68" i="4"/>
  <c r="CW68" i="4"/>
  <c r="DY68" i="4" s="1"/>
  <c r="CZ68" i="4"/>
  <c r="DA68" i="4"/>
  <c r="DB68" i="4"/>
  <c r="DC68" i="4"/>
  <c r="DD68" i="4"/>
  <c r="DE68" i="4"/>
  <c r="DF68" i="4"/>
  <c r="DG68" i="4"/>
  <c r="DU68" i="4" s="1"/>
  <c r="DH68" i="4"/>
  <c r="DV68" i="4" s="1"/>
  <c r="DI68" i="4"/>
  <c r="DJ68" i="4"/>
  <c r="DK68" i="4"/>
  <c r="DX68" i="4"/>
  <c r="BN69" i="4"/>
  <c r="BZ69" i="4" s="1"/>
  <c r="CL69" i="4" s="1"/>
  <c r="DN69" i="4" s="1"/>
  <c r="BO69" i="4"/>
  <c r="BP69" i="4"/>
  <c r="CB69" i="4" s="1"/>
  <c r="BQ69" i="4"/>
  <c r="BR69" i="4"/>
  <c r="BS69" i="4"/>
  <c r="CE69" i="4" s="1"/>
  <c r="CQ69" i="4" s="1"/>
  <c r="DS69" i="4" s="1"/>
  <c r="BT69" i="4"/>
  <c r="BU69" i="4"/>
  <c r="CG69" i="4" s="1"/>
  <c r="CS69" i="4" s="1"/>
  <c r="BV69" i="4"/>
  <c r="CH69" i="4" s="1"/>
  <c r="CT69" i="4" s="1"/>
  <c r="DV69" i="4" s="1"/>
  <c r="BW69" i="4"/>
  <c r="CI69" i="4" s="1"/>
  <c r="BX69" i="4"/>
  <c r="CJ69" i="4" s="1"/>
  <c r="CV69" i="4" s="1"/>
  <c r="BY69" i="4"/>
  <c r="CA69" i="4"/>
  <c r="CM69" i="4" s="1"/>
  <c r="CC69" i="4"/>
  <c r="CO69" i="4" s="1"/>
  <c r="DQ69" i="4" s="1"/>
  <c r="CD69" i="4"/>
  <c r="CP69" i="4" s="1"/>
  <c r="CF69" i="4"/>
  <c r="CR69" i="4" s="1"/>
  <c r="DT69" i="4" s="1"/>
  <c r="CK69" i="4"/>
  <c r="CW69" i="4" s="1"/>
  <c r="CN69" i="4"/>
  <c r="CU69" i="4"/>
  <c r="CZ69" i="4"/>
  <c r="DA69" i="4"/>
  <c r="DB69" i="4"/>
  <c r="DC69" i="4"/>
  <c r="DD69" i="4"/>
  <c r="DR69" i="4" s="1"/>
  <c r="DE69" i="4"/>
  <c r="DF69" i="4"/>
  <c r="DG69" i="4"/>
  <c r="DH69" i="4"/>
  <c r="DI69" i="4"/>
  <c r="DJ69" i="4"/>
  <c r="DK69" i="4"/>
  <c r="DM69" i="4"/>
  <c r="BN63" i="4"/>
  <c r="BZ63" i="4" s="1"/>
  <c r="BO63" i="4"/>
  <c r="CA63" i="4" s="1"/>
  <c r="CM63" i="4" s="1"/>
  <c r="BP63" i="4"/>
  <c r="CB63" i="4" s="1"/>
  <c r="CN63" i="4" s="1"/>
  <c r="DP63" i="4" s="1"/>
  <c r="BQ63" i="4"/>
  <c r="CC63" i="4" s="1"/>
  <c r="CO63" i="4" s="1"/>
  <c r="BR63" i="4"/>
  <c r="BS63" i="4"/>
  <c r="BT63" i="4"/>
  <c r="CF63" i="4" s="1"/>
  <c r="BU63" i="4"/>
  <c r="BV63" i="4"/>
  <c r="CH63" i="4" s="1"/>
  <c r="CT63" i="4" s="1"/>
  <c r="BW63" i="4"/>
  <c r="CI63" i="4" s="1"/>
  <c r="CU63" i="4" s="1"/>
  <c r="BX63" i="4"/>
  <c r="CJ63" i="4" s="1"/>
  <c r="CV63" i="4" s="1"/>
  <c r="DX63" i="4" s="1"/>
  <c r="BY63" i="4"/>
  <c r="CK63" i="4" s="1"/>
  <c r="CD63" i="4"/>
  <c r="CP63" i="4" s="1"/>
  <c r="CE63" i="4"/>
  <c r="CQ63" i="4" s="1"/>
  <c r="CG63" i="4"/>
  <c r="CS63" i="4" s="1"/>
  <c r="CL63" i="4"/>
  <c r="CR63" i="4"/>
  <c r="CW63" i="4"/>
  <c r="DY63" i="4" s="1"/>
  <c r="CZ63" i="4"/>
  <c r="DA63" i="4"/>
  <c r="DB63" i="4"/>
  <c r="DC63" i="4"/>
  <c r="DQ63" i="4" s="1"/>
  <c r="DD63" i="4"/>
  <c r="DE63" i="4"/>
  <c r="DF63" i="4"/>
  <c r="DG63" i="4"/>
  <c r="DU63" i="4" s="1"/>
  <c r="DH63" i="4"/>
  <c r="DV63" i="4" s="1"/>
  <c r="DI63" i="4"/>
  <c r="DJ63" i="4"/>
  <c r="DK63" i="4"/>
  <c r="BN70" i="4"/>
  <c r="BZ70" i="4" s="1"/>
  <c r="CL70" i="4" s="1"/>
  <c r="BO70" i="4"/>
  <c r="CA70" i="4" s="1"/>
  <c r="CM70" i="4" s="1"/>
  <c r="BP70" i="4"/>
  <c r="CB70" i="4" s="1"/>
  <c r="CN70" i="4" s="1"/>
  <c r="BQ70" i="4"/>
  <c r="CC70" i="4" s="1"/>
  <c r="CO70" i="4" s="1"/>
  <c r="BR70" i="4"/>
  <c r="CD70" i="4" s="1"/>
  <c r="CP70" i="4" s="1"/>
  <c r="BS70" i="4"/>
  <c r="CE70" i="4" s="1"/>
  <c r="CQ70" i="4" s="1"/>
  <c r="BT70" i="4"/>
  <c r="CF70" i="4" s="1"/>
  <c r="CR70" i="4" s="1"/>
  <c r="BU70" i="4"/>
  <c r="BV70" i="4"/>
  <c r="CH70" i="4" s="1"/>
  <c r="CT70" i="4" s="1"/>
  <c r="BW70" i="4"/>
  <c r="CI70" i="4" s="1"/>
  <c r="CU70" i="4" s="1"/>
  <c r="BX70" i="4"/>
  <c r="CJ70" i="4" s="1"/>
  <c r="CV70" i="4" s="1"/>
  <c r="BY70" i="4"/>
  <c r="CK70" i="4" s="1"/>
  <c r="CW70" i="4" s="1"/>
  <c r="CG70" i="4"/>
  <c r="CS70" i="4" s="1"/>
  <c r="CZ70" i="4"/>
  <c r="DA70" i="4"/>
  <c r="DB70" i="4"/>
  <c r="DC70" i="4"/>
  <c r="DD70" i="4"/>
  <c r="DE70" i="4"/>
  <c r="DF70" i="4"/>
  <c r="DG70" i="4"/>
  <c r="DH70" i="4"/>
  <c r="DI70" i="4"/>
  <c r="DJ70" i="4"/>
  <c r="DK70" i="4"/>
  <c r="DR70" i="4"/>
  <c r="DS70" i="4"/>
  <c r="BN71" i="4"/>
  <c r="BO71" i="4"/>
  <c r="CA71" i="4" s="1"/>
  <c r="CM71" i="4" s="1"/>
  <c r="BP71" i="4"/>
  <c r="CB71" i="4" s="1"/>
  <c r="CN71" i="4" s="1"/>
  <c r="DP71" i="4" s="1"/>
  <c r="BQ71" i="4"/>
  <c r="CC71" i="4" s="1"/>
  <c r="CO71" i="4" s="1"/>
  <c r="DQ71" i="4" s="1"/>
  <c r="BR71" i="4"/>
  <c r="CD71" i="4" s="1"/>
  <c r="CP71" i="4" s="1"/>
  <c r="BS71" i="4"/>
  <c r="CE71" i="4" s="1"/>
  <c r="CQ71" i="4" s="1"/>
  <c r="BT71" i="4"/>
  <c r="BU71" i="4"/>
  <c r="CG71" i="4" s="1"/>
  <c r="CS71" i="4" s="1"/>
  <c r="BV71" i="4"/>
  <c r="CH71" i="4" s="1"/>
  <c r="CT71" i="4" s="1"/>
  <c r="BW71" i="4"/>
  <c r="CI71" i="4" s="1"/>
  <c r="CU71" i="4" s="1"/>
  <c r="BX71" i="4"/>
  <c r="CJ71" i="4" s="1"/>
  <c r="CV71" i="4" s="1"/>
  <c r="DX71" i="4" s="1"/>
  <c r="BY71" i="4"/>
  <c r="CK71" i="4" s="1"/>
  <c r="CW71" i="4" s="1"/>
  <c r="DY71" i="4" s="1"/>
  <c r="BZ71" i="4"/>
  <c r="CL71" i="4" s="1"/>
  <c r="DN71" i="4" s="1"/>
  <c r="CF71" i="4"/>
  <c r="CR71" i="4" s="1"/>
  <c r="CZ71" i="4"/>
  <c r="DA71" i="4"/>
  <c r="DB71" i="4"/>
  <c r="DC71" i="4"/>
  <c r="DD71" i="4"/>
  <c r="DE71" i="4"/>
  <c r="DF71" i="4"/>
  <c r="DG71" i="4"/>
  <c r="DH71" i="4"/>
  <c r="DI71" i="4"/>
  <c r="DJ71" i="4"/>
  <c r="DK71" i="4"/>
  <c r="DV71" i="4"/>
  <c r="BN72" i="4"/>
  <c r="BZ72" i="4" s="1"/>
  <c r="CL72" i="4" s="1"/>
  <c r="BO72" i="4"/>
  <c r="CA72" i="4" s="1"/>
  <c r="CM72" i="4" s="1"/>
  <c r="BP72" i="4"/>
  <c r="CB72" i="4" s="1"/>
  <c r="CN72" i="4" s="1"/>
  <c r="BQ72" i="4"/>
  <c r="CC72" i="4" s="1"/>
  <c r="CO72" i="4" s="1"/>
  <c r="BR72" i="4"/>
  <c r="CD72" i="4" s="1"/>
  <c r="BS72" i="4"/>
  <c r="CE72" i="4" s="1"/>
  <c r="CQ72" i="4" s="1"/>
  <c r="BT72" i="4"/>
  <c r="CF72" i="4" s="1"/>
  <c r="CR72" i="4" s="1"/>
  <c r="DT72" i="4" s="1"/>
  <c r="BU72" i="4"/>
  <c r="CG72" i="4" s="1"/>
  <c r="CS72" i="4" s="1"/>
  <c r="BV72" i="4"/>
  <c r="CH72" i="4" s="1"/>
  <c r="CT72" i="4" s="1"/>
  <c r="BW72" i="4"/>
  <c r="BX72" i="4"/>
  <c r="CJ72" i="4" s="1"/>
  <c r="CV72" i="4" s="1"/>
  <c r="BY72" i="4"/>
  <c r="CI72" i="4"/>
  <c r="CU72" i="4" s="1"/>
  <c r="CK72" i="4"/>
  <c r="CW72" i="4" s="1"/>
  <c r="DY72" i="4" s="1"/>
  <c r="CP72" i="4"/>
  <c r="DR72" i="4" s="1"/>
  <c r="CZ72" i="4"/>
  <c r="DA72" i="4"/>
  <c r="DO72" i="4" s="1"/>
  <c r="DB72" i="4"/>
  <c r="DC72" i="4"/>
  <c r="DD72" i="4"/>
  <c r="DE72" i="4"/>
  <c r="DF72" i="4"/>
  <c r="DG72" i="4"/>
  <c r="DH72" i="4"/>
  <c r="DV72" i="4" s="1"/>
  <c r="DI72" i="4"/>
  <c r="DJ72" i="4"/>
  <c r="DK72" i="4"/>
  <c r="DQ72" i="4"/>
  <c r="BN73" i="4"/>
  <c r="BZ73" i="4" s="1"/>
  <c r="CL73" i="4" s="1"/>
  <c r="BO73" i="4"/>
  <c r="CA73" i="4" s="1"/>
  <c r="CM73" i="4" s="1"/>
  <c r="DO73" i="4" s="1"/>
  <c r="BP73" i="4"/>
  <c r="CB73" i="4" s="1"/>
  <c r="CN73" i="4" s="1"/>
  <c r="DP73" i="4" s="1"/>
  <c r="BQ73" i="4"/>
  <c r="CC73" i="4" s="1"/>
  <c r="CO73" i="4" s="1"/>
  <c r="BR73" i="4"/>
  <c r="BS73" i="4"/>
  <c r="CE73" i="4" s="1"/>
  <c r="CQ73" i="4" s="1"/>
  <c r="BT73" i="4"/>
  <c r="CF73" i="4" s="1"/>
  <c r="CR73" i="4" s="1"/>
  <c r="BU73" i="4"/>
  <c r="CG73" i="4" s="1"/>
  <c r="CS73" i="4" s="1"/>
  <c r="BV73" i="4"/>
  <c r="CH73" i="4" s="1"/>
  <c r="CT73" i="4" s="1"/>
  <c r="BW73" i="4"/>
  <c r="CI73" i="4" s="1"/>
  <c r="CU73" i="4" s="1"/>
  <c r="DW73" i="4" s="1"/>
  <c r="BX73" i="4"/>
  <c r="CJ73" i="4" s="1"/>
  <c r="CV73" i="4" s="1"/>
  <c r="DX73" i="4" s="1"/>
  <c r="BY73" i="4"/>
  <c r="CK73" i="4" s="1"/>
  <c r="CW73" i="4" s="1"/>
  <c r="CD73" i="4"/>
  <c r="CP73" i="4" s="1"/>
  <c r="CZ73" i="4"/>
  <c r="DA73" i="4"/>
  <c r="DB73" i="4"/>
  <c r="DC73" i="4"/>
  <c r="DD73" i="4"/>
  <c r="DE73" i="4"/>
  <c r="DF73" i="4"/>
  <c r="DG73" i="4"/>
  <c r="DH73" i="4"/>
  <c r="DI73" i="4"/>
  <c r="DJ73" i="4"/>
  <c r="DK73" i="4"/>
  <c r="BN74" i="4"/>
  <c r="BO74" i="4"/>
  <c r="CA74" i="4" s="1"/>
  <c r="CM74" i="4" s="1"/>
  <c r="BP74" i="4"/>
  <c r="CB74" i="4" s="1"/>
  <c r="CN74" i="4" s="1"/>
  <c r="BQ74" i="4"/>
  <c r="CC74" i="4" s="1"/>
  <c r="CO74" i="4" s="1"/>
  <c r="DQ74" i="4" s="1"/>
  <c r="BR74" i="4"/>
  <c r="CD74" i="4" s="1"/>
  <c r="CP74" i="4" s="1"/>
  <c r="DR74" i="4" s="1"/>
  <c r="BS74" i="4"/>
  <c r="CE74" i="4" s="1"/>
  <c r="BT74" i="4"/>
  <c r="CF74" i="4" s="1"/>
  <c r="BU74" i="4"/>
  <c r="BV74" i="4"/>
  <c r="CH74" i="4" s="1"/>
  <c r="CT74" i="4" s="1"/>
  <c r="DV74" i="4" s="1"/>
  <c r="BW74" i="4"/>
  <c r="CI74" i="4" s="1"/>
  <c r="CU74" i="4" s="1"/>
  <c r="BX74" i="4"/>
  <c r="CJ74" i="4" s="1"/>
  <c r="CV74" i="4" s="1"/>
  <c r="BY74" i="4"/>
  <c r="CK74" i="4" s="1"/>
  <c r="CW74" i="4" s="1"/>
  <c r="BZ74" i="4"/>
  <c r="CG74" i="4"/>
  <c r="CS74" i="4" s="1"/>
  <c r="CL74" i="4"/>
  <c r="CQ74" i="4"/>
  <c r="DS74" i="4" s="1"/>
  <c r="CR74" i="4"/>
  <c r="CZ74" i="4"/>
  <c r="DA74" i="4"/>
  <c r="DB74" i="4"/>
  <c r="DC74" i="4"/>
  <c r="DD74" i="4"/>
  <c r="DE74" i="4"/>
  <c r="DF74" i="4"/>
  <c r="DT74" i="4" s="1"/>
  <c r="DG74" i="4"/>
  <c r="DH74" i="4"/>
  <c r="DI74" i="4"/>
  <c r="DJ74" i="4"/>
  <c r="DK74" i="4"/>
  <c r="DP74" i="4"/>
  <c r="BN75" i="4"/>
  <c r="BZ75" i="4" s="1"/>
  <c r="CL75" i="4" s="1"/>
  <c r="DN75" i="4" s="1"/>
  <c r="BO75" i="4"/>
  <c r="CA75" i="4" s="1"/>
  <c r="CM75" i="4" s="1"/>
  <c r="BP75" i="4"/>
  <c r="CB75" i="4" s="1"/>
  <c r="CN75" i="4" s="1"/>
  <c r="BQ75" i="4"/>
  <c r="CC75" i="4" s="1"/>
  <c r="CO75" i="4" s="1"/>
  <c r="BR75" i="4"/>
  <c r="CD75" i="4" s="1"/>
  <c r="CP75" i="4" s="1"/>
  <c r="BS75" i="4"/>
  <c r="CE75" i="4" s="1"/>
  <c r="CQ75" i="4" s="1"/>
  <c r="BT75" i="4"/>
  <c r="CF75" i="4" s="1"/>
  <c r="CR75" i="4" s="1"/>
  <c r="BU75" i="4"/>
  <c r="BV75" i="4"/>
  <c r="CH75" i="4" s="1"/>
  <c r="CT75" i="4" s="1"/>
  <c r="DV75" i="4" s="1"/>
  <c r="BW75" i="4"/>
  <c r="CI75" i="4" s="1"/>
  <c r="CU75" i="4" s="1"/>
  <c r="BX75" i="4"/>
  <c r="BY75" i="4"/>
  <c r="CG75" i="4"/>
  <c r="CS75" i="4" s="1"/>
  <c r="CJ75" i="4"/>
  <c r="CV75" i="4" s="1"/>
  <c r="DX75" i="4" s="1"/>
  <c r="CK75" i="4"/>
  <c r="CW75" i="4" s="1"/>
  <c r="CZ75" i="4"/>
  <c r="DA75" i="4"/>
  <c r="DB75" i="4"/>
  <c r="DL75" i="4" s="1"/>
  <c r="DC75" i="4"/>
  <c r="DQ75" i="4" s="1"/>
  <c r="DD75" i="4"/>
  <c r="DE75" i="4"/>
  <c r="DF75" i="4"/>
  <c r="DG75" i="4"/>
  <c r="DH75" i="4"/>
  <c r="DI75" i="4"/>
  <c r="DJ75" i="4"/>
  <c r="DK75" i="4"/>
  <c r="BN76" i="4"/>
  <c r="BZ76" i="4" s="1"/>
  <c r="CL76" i="4" s="1"/>
  <c r="BO76" i="4"/>
  <c r="BP76" i="4"/>
  <c r="CB76" i="4" s="1"/>
  <c r="CN76" i="4" s="1"/>
  <c r="BQ76" i="4"/>
  <c r="CC76" i="4" s="1"/>
  <c r="CO76" i="4" s="1"/>
  <c r="BR76" i="4"/>
  <c r="CD76" i="4" s="1"/>
  <c r="CP76" i="4" s="1"/>
  <c r="BS76" i="4"/>
  <c r="CE76" i="4" s="1"/>
  <c r="CQ76" i="4" s="1"/>
  <c r="BT76" i="4"/>
  <c r="BU76" i="4"/>
  <c r="CG76" i="4" s="1"/>
  <c r="CS76" i="4" s="1"/>
  <c r="DU76" i="4" s="1"/>
  <c r="BV76" i="4"/>
  <c r="CH76" i="4" s="1"/>
  <c r="CT76" i="4" s="1"/>
  <c r="BW76" i="4"/>
  <c r="CI76" i="4" s="1"/>
  <c r="BX76" i="4"/>
  <c r="CJ76" i="4" s="1"/>
  <c r="CV76" i="4" s="1"/>
  <c r="BY76" i="4"/>
  <c r="CA76" i="4"/>
  <c r="CM76" i="4" s="1"/>
  <c r="CF76" i="4"/>
  <c r="CR76" i="4" s="1"/>
  <c r="CK76" i="4"/>
  <c r="CW76" i="4" s="1"/>
  <c r="CU76" i="4"/>
  <c r="CZ76" i="4"/>
  <c r="DA76" i="4"/>
  <c r="DB76" i="4"/>
  <c r="DC76" i="4"/>
  <c r="DQ76" i="4" s="1"/>
  <c r="DD76" i="4"/>
  <c r="DE76" i="4"/>
  <c r="DF76" i="4"/>
  <c r="DG76" i="4"/>
  <c r="DH76" i="4"/>
  <c r="DV76" i="4" s="1"/>
  <c r="DI76" i="4"/>
  <c r="DJ76" i="4"/>
  <c r="DK76" i="4"/>
  <c r="BN77" i="4"/>
  <c r="BZ77" i="4" s="1"/>
  <c r="CL77" i="4" s="1"/>
  <c r="DN77" i="4" s="1"/>
  <c r="BO77" i="4"/>
  <c r="CA77" i="4" s="1"/>
  <c r="BP77" i="4"/>
  <c r="CB77" i="4" s="1"/>
  <c r="CN77" i="4" s="1"/>
  <c r="BQ77" i="4"/>
  <c r="BR77" i="4"/>
  <c r="CD77" i="4" s="1"/>
  <c r="CP77" i="4" s="1"/>
  <c r="DR77" i="4" s="1"/>
  <c r="BS77" i="4"/>
  <c r="CE77" i="4" s="1"/>
  <c r="CQ77" i="4" s="1"/>
  <c r="BT77" i="4"/>
  <c r="BU77" i="4"/>
  <c r="CG77" i="4" s="1"/>
  <c r="BV77" i="4"/>
  <c r="CH77" i="4" s="1"/>
  <c r="CT77" i="4" s="1"/>
  <c r="DV77" i="4" s="1"/>
  <c r="BW77" i="4"/>
  <c r="CI77" i="4" s="1"/>
  <c r="CU77" i="4" s="1"/>
  <c r="BX77" i="4"/>
  <c r="CJ77" i="4" s="1"/>
  <c r="CV77" i="4" s="1"/>
  <c r="BY77" i="4"/>
  <c r="CK77" i="4" s="1"/>
  <c r="CW77" i="4" s="1"/>
  <c r="CC77" i="4"/>
  <c r="CO77" i="4" s="1"/>
  <c r="CF77" i="4"/>
  <c r="CR77" i="4" s="1"/>
  <c r="CM77" i="4"/>
  <c r="CS77" i="4"/>
  <c r="CZ77" i="4"/>
  <c r="DA77" i="4"/>
  <c r="DB77" i="4"/>
  <c r="DC77" i="4"/>
  <c r="DD77" i="4"/>
  <c r="DE77" i="4"/>
  <c r="DF77" i="4"/>
  <c r="DG77" i="4"/>
  <c r="DH77" i="4"/>
  <c r="DI77" i="4"/>
  <c r="DJ77" i="4"/>
  <c r="DX77" i="4" s="1"/>
  <c r="DK77" i="4"/>
  <c r="DY77" i="4" s="1"/>
  <c r="DT77" i="4"/>
  <c r="BN78" i="4"/>
  <c r="BZ78" i="4" s="1"/>
  <c r="BO78" i="4"/>
  <c r="BP78" i="4"/>
  <c r="BQ78" i="4"/>
  <c r="CC78" i="4" s="1"/>
  <c r="CO78" i="4" s="1"/>
  <c r="BR78" i="4"/>
  <c r="CD78" i="4" s="1"/>
  <c r="CP78" i="4" s="1"/>
  <c r="DR78" i="4" s="1"/>
  <c r="BS78" i="4"/>
  <c r="CE78" i="4" s="1"/>
  <c r="CQ78" i="4" s="1"/>
  <c r="BT78" i="4"/>
  <c r="CF78" i="4" s="1"/>
  <c r="CR78" i="4" s="1"/>
  <c r="DT78" i="4" s="1"/>
  <c r="BU78" i="4"/>
  <c r="CG78" i="4" s="1"/>
  <c r="CS78" i="4" s="1"/>
  <c r="BV78" i="4"/>
  <c r="CH78" i="4" s="1"/>
  <c r="CT78" i="4" s="1"/>
  <c r="BW78" i="4"/>
  <c r="BX78" i="4"/>
  <c r="BY78" i="4"/>
  <c r="CK78" i="4" s="1"/>
  <c r="CA78" i="4"/>
  <c r="CM78" i="4" s="1"/>
  <c r="CB78" i="4"/>
  <c r="CN78" i="4" s="1"/>
  <c r="CI78" i="4"/>
  <c r="CU78" i="4" s="1"/>
  <c r="CJ78" i="4"/>
  <c r="CV78" i="4" s="1"/>
  <c r="CL78" i="4"/>
  <c r="CW78" i="4"/>
  <c r="CZ78" i="4"/>
  <c r="DA78" i="4"/>
  <c r="DB78" i="4"/>
  <c r="DC78" i="4"/>
  <c r="DQ78" i="4" s="1"/>
  <c r="DD78" i="4"/>
  <c r="DE78" i="4"/>
  <c r="DF78" i="4"/>
  <c r="DG78" i="4"/>
  <c r="DH78" i="4"/>
  <c r="DV78" i="4" s="1"/>
  <c r="DI78" i="4"/>
  <c r="DJ78" i="4"/>
  <c r="DX78" i="4" s="1"/>
  <c r="DK78" i="4"/>
  <c r="BN79" i="4"/>
  <c r="BO79" i="4"/>
  <c r="CA79" i="4" s="1"/>
  <c r="CM79" i="4" s="1"/>
  <c r="BP79" i="4"/>
  <c r="CB79" i="4" s="1"/>
  <c r="CN79" i="4" s="1"/>
  <c r="BQ79" i="4"/>
  <c r="CC79" i="4" s="1"/>
  <c r="CO79" i="4" s="1"/>
  <c r="BR79" i="4"/>
  <c r="CD79" i="4" s="1"/>
  <c r="CP79" i="4" s="1"/>
  <c r="DR79" i="4" s="1"/>
  <c r="BS79" i="4"/>
  <c r="BT79" i="4"/>
  <c r="CF79" i="4" s="1"/>
  <c r="BU79" i="4"/>
  <c r="BV79" i="4"/>
  <c r="CH79" i="4" s="1"/>
  <c r="CT79" i="4" s="1"/>
  <c r="BW79" i="4"/>
  <c r="BX79" i="4"/>
  <c r="CJ79" i="4" s="1"/>
  <c r="CV79" i="4" s="1"/>
  <c r="DX79" i="4" s="1"/>
  <c r="BY79" i="4"/>
  <c r="CK79" i="4" s="1"/>
  <c r="BZ79" i="4"/>
  <c r="CL79" i="4" s="1"/>
  <c r="CE79" i="4"/>
  <c r="CQ79" i="4" s="1"/>
  <c r="CG79" i="4"/>
  <c r="CS79" i="4" s="1"/>
  <c r="CI79" i="4"/>
  <c r="CU79" i="4" s="1"/>
  <c r="CR79" i="4"/>
  <c r="CW79" i="4"/>
  <c r="CZ79" i="4"/>
  <c r="DA79" i="4"/>
  <c r="DB79" i="4"/>
  <c r="DC79" i="4"/>
  <c r="DD79" i="4"/>
  <c r="DE79" i="4"/>
  <c r="DF79" i="4"/>
  <c r="DG79" i="4"/>
  <c r="DU79" i="4" s="1"/>
  <c r="DH79" i="4"/>
  <c r="DV79" i="4" s="1"/>
  <c r="DI79" i="4"/>
  <c r="DJ79" i="4"/>
  <c r="DK79" i="4"/>
  <c r="BN80" i="4"/>
  <c r="BZ80" i="4" s="1"/>
  <c r="CL80" i="4" s="1"/>
  <c r="BO80" i="4"/>
  <c r="CA80" i="4" s="1"/>
  <c r="CM80" i="4" s="1"/>
  <c r="BP80" i="4"/>
  <c r="CB80" i="4" s="1"/>
  <c r="CN80" i="4" s="1"/>
  <c r="DP80" i="4" s="1"/>
  <c r="BQ80" i="4"/>
  <c r="CC80" i="4" s="1"/>
  <c r="CO80" i="4" s="1"/>
  <c r="BR80" i="4"/>
  <c r="CD80" i="4" s="1"/>
  <c r="BS80" i="4"/>
  <c r="CE80" i="4" s="1"/>
  <c r="CQ80" i="4" s="1"/>
  <c r="BT80" i="4"/>
  <c r="BU80" i="4"/>
  <c r="CG80" i="4" s="1"/>
  <c r="CS80" i="4" s="1"/>
  <c r="DU80" i="4" s="1"/>
  <c r="BV80" i="4"/>
  <c r="CH80" i="4" s="1"/>
  <c r="CT80" i="4" s="1"/>
  <c r="BW80" i="4"/>
  <c r="CI80" i="4" s="1"/>
  <c r="CU80" i="4" s="1"/>
  <c r="BX80" i="4"/>
  <c r="CJ80" i="4" s="1"/>
  <c r="CV80" i="4" s="1"/>
  <c r="DX80" i="4" s="1"/>
  <c r="BY80" i="4"/>
  <c r="CK80" i="4" s="1"/>
  <c r="CW80" i="4" s="1"/>
  <c r="CF80" i="4"/>
  <c r="CR80" i="4" s="1"/>
  <c r="DT80" i="4" s="1"/>
  <c r="CP80" i="4"/>
  <c r="CZ80" i="4"/>
  <c r="DA80" i="4"/>
  <c r="DB80" i="4"/>
  <c r="DC80" i="4"/>
  <c r="DD80" i="4"/>
  <c r="DE80" i="4"/>
  <c r="DF80" i="4"/>
  <c r="DG80" i="4"/>
  <c r="DH80" i="4"/>
  <c r="DV80" i="4" s="1"/>
  <c r="DI80" i="4"/>
  <c r="DJ80" i="4"/>
  <c r="DK80" i="4"/>
  <c r="DN80" i="4"/>
  <c r="DS80" i="4"/>
  <c r="BN81" i="4"/>
  <c r="BZ81" i="4" s="1"/>
  <c r="CL81" i="4" s="1"/>
  <c r="DN81" i="4" s="1"/>
  <c r="BO81" i="4"/>
  <c r="CA81" i="4" s="1"/>
  <c r="CM81" i="4" s="1"/>
  <c r="BP81" i="4"/>
  <c r="CB81" i="4" s="1"/>
  <c r="CN81" i="4" s="1"/>
  <c r="BQ81" i="4"/>
  <c r="BR81" i="4"/>
  <c r="CD81" i="4" s="1"/>
  <c r="CP81" i="4" s="1"/>
  <c r="BS81" i="4"/>
  <c r="CE81" i="4" s="1"/>
  <c r="CQ81" i="4" s="1"/>
  <c r="BT81" i="4"/>
  <c r="CF81" i="4" s="1"/>
  <c r="CR81" i="4" s="1"/>
  <c r="DT81" i="4" s="1"/>
  <c r="BU81" i="4"/>
  <c r="CG81" i="4" s="1"/>
  <c r="BV81" i="4"/>
  <c r="CH81" i="4" s="1"/>
  <c r="CT81" i="4" s="1"/>
  <c r="DV81" i="4" s="1"/>
  <c r="BW81" i="4"/>
  <c r="BX81" i="4"/>
  <c r="CJ81" i="4" s="1"/>
  <c r="CV81" i="4" s="1"/>
  <c r="BY81" i="4"/>
  <c r="CC81" i="4"/>
  <c r="CO81" i="4" s="1"/>
  <c r="CI81" i="4"/>
  <c r="CU81" i="4" s="1"/>
  <c r="CK81" i="4"/>
  <c r="CW81" i="4" s="1"/>
  <c r="CS81" i="4"/>
  <c r="CZ81" i="4"/>
  <c r="DA81" i="4"/>
  <c r="DB81" i="4"/>
  <c r="DC81" i="4"/>
  <c r="DQ81" i="4" s="1"/>
  <c r="DD81" i="4"/>
  <c r="DR81" i="4" s="1"/>
  <c r="DE81" i="4"/>
  <c r="DF81" i="4"/>
  <c r="DG81" i="4"/>
  <c r="DH81" i="4"/>
  <c r="DI81" i="4"/>
  <c r="DJ81" i="4"/>
  <c r="DK81" i="4"/>
  <c r="DL81" i="4"/>
  <c r="DS81" i="4"/>
  <c r="BN82" i="4"/>
  <c r="BZ82" i="4" s="1"/>
  <c r="CL82" i="4" s="1"/>
  <c r="BO82" i="4"/>
  <c r="BP82" i="4"/>
  <c r="BQ82" i="4"/>
  <c r="CC82" i="4" s="1"/>
  <c r="CO82" i="4" s="1"/>
  <c r="BR82" i="4"/>
  <c r="CD82" i="4" s="1"/>
  <c r="CP82" i="4" s="1"/>
  <c r="BS82" i="4"/>
  <c r="CE82" i="4" s="1"/>
  <c r="CQ82" i="4" s="1"/>
  <c r="BT82" i="4"/>
  <c r="CF82" i="4" s="1"/>
  <c r="CR82" i="4" s="1"/>
  <c r="DT82" i="4" s="1"/>
  <c r="BU82" i="4"/>
  <c r="BV82" i="4"/>
  <c r="CH82" i="4" s="1"/>
  <c r="CT82" i="4" s="1"/>
  <c r="BW82" i="4"/>
  <c r="BX82" i="4"/>
  <c r="CJ82" i="4" s="1"/>
  <c r="CV82" i="4" s="1"/>
  <c r="BY82" i="4"/>
  <c r="CK82" i="4" s="1"/>
  <c r="CW82" i="4" s="1"/>
  <c r="CA82" i="4"/>
  <c r="CM82" i="4" s="1"/>
  <c r="CB82" i="4"/>
  <c r="CN82" i="4" s="1"/>
  <c r="CG82" i="4"/>
  <c r="CS82" i="4" s="1"/>
  <c r="CI82" i="4"/>
  <c r="CU82" i="4" s="1"/>
  <c r="CZ82" i="4"/>
  <c r="DA82" i="4"/>
  <c r="DB82" i="4"/>
  <c r="DC82" i="4"/>
  <c r="DQ82" i="4" s="1"/>
  <c r="DD82" i="4"/>
  <c r="DE82" i="4"/>
  <c r="DF82" i="4"/>
  <c r="DG82" i="4"/>
  <c r="DH82" i="4"/>
  <c r="DI82" i="4"/>
  <c r="DW82" i="4" s="1"/>
  <c r="DJ82" i="4"/>
  <c r="DK82" i="4"/>
  <c r="DR82" i="4"/>
  <c r="BN83" i="4"/>
  <c r="BZ83" i="4" s="1"/>
  <c r="CL83" i="4" s="1"/>
  <c r="BO83" i="4"/>
  <c r="CA83" i="4" s="1"/>
  <c r="CM83" i="4" s="1"/>
  <c r="BP83" i="4"/>
  <c r="CB83" i="4" s="1"/>
  <c r="CN83" i="4" s="1"/>
  <c r="BQ83" i="4"/>
  <c r="CC83" i="4" s="1"/>
  <c r="CO83" i="4" s="1"/>
  <c r="BR83" i="4"/>
  <c r="CD83" i="4" s="1"/>
  <c r="BS83" i="4"/>
  <c r="BT83" i="4"/>
  <c r="CF83" i="4" s="1"/>
  <c r="CR83" i="4" s="1"/>
  <c r="BU83" i="4"/>
  <c r="BV83" i="4"/>
  <c r="BW83" i="4"/>
  <c r="CI83" i="4" s="1"/>
  <c r="CU83" i="4" s="1"/>
  <c r="BX83" i="4"/>
  <c r="CJ83" i="4" s="1"/>
  <c r="CV83" i="4" s="1"/>
  <c r="BY83" i="4"/>
  <c r="CK83" i="4" s="1"/>
  <c r="CW83" i="4" s="1"/>
  <c r="CE83" i="4"/>
  <c r="CQ83" i="4" s="1"/>
  <c r="CG83" i="4"/>
  <c r="CS83" i="4" s="1"/>
  <c r="DU83" i="4" s="1"/>
  <c r="CH83" i="4"/>
  <c r="CT83" i="4" s="1"/>
  <c r="DV83" i="4" s="1"/>
  <c r="CP83" i="4"/>
  <c r="CZ83" i="4"/>
  <c r="DA83" i="4"/>
  <c r="DB83" i="4"/>
  <c r="DP83" i="4" s="1"/>
  <c r="DC83" i="4"/>
  <c r="DD83" i="4"/>
  <c r="DE83" i="4"/>
  <c r="DF83" i="4"/>
  <c r="DG83" i="4"/>
  <c r="DH83" i="4"/>
  <c r="DI83" i="4"/>
  <c r="DJ83" i="4"/>
  <c r="DX83" i="4" s="1"/>
  <c r="DK83" i="4"/>
  <c r="DY83" i="4" s="1"/>
  <c r="DM83" i="4"/>
  <c r="BN84" i="4"/>
  <c r="BO84" i="4"/>
  <c r="CA84" i="4" s="1"/>
  <c r="CM84" i="4" s="1"/>
  <c r="BP84" i="4"/>
  <c r="CB84" i="4" s="1"/>
  <c r="CN84" i="4" s="1"/>
  <c r="DP84" i="4" s="1"/>
  <c r="BQ84" i="4"/>
  <c r="BR84" i="4"/>
  <c r="CD84" i="4" s="1"/>
  <c r="CP84" i="4" s="1"/>
  <c r="BS84" i="4"/>
  <c r="CE84" i="4" s="1"/>
  <c r="CQ84" i="4" s="1"/>
  <c r="BT84" i="4"/>
  <c r="CF84" i="4" s="1"/>
  <c r="CR84" i="4" s="1"/>
  <c r="BU84" i="4"/>
  <c r="CG84" i="4" s="1"/>
  <c r="CS84" i="4" s="1"/>
  <c r="BV84" i="4"/>
  <c r="BW84" i="4"/>
  <c r="CI84" i="4" s="1"/>
  <c r="CU84" i="4" s="1"/>
  <c r="BX84" i="4"/>
  <c r="CJ84" i="4" s="1"/>
  <c r="CV84" i="4" s="1"/>
  <c r="DX84" i="4" s="1"/>
  <c r="BY84" i="4"/>
  <c r="CK84" i="4" s="1"/>
  <c r="CW84" i="4" s="1"/>
  <c r="BZ84" i="4"/>
  <c r="CL84" i="4" s="1"/>
  <c r="CC84" i="4"/>
  <c r="CO84" i="4" s="1"/>
  <c r="DQ84" i="4" s="1"/>
  <c r="CH84" i="4"/>
  <c r="CT84" i="4" s="1"/>
  <c r="CZ84" i="4"/>
  <c r="DA84" i="4"/>
  <c r="DB84" i="4"/>
  <c r="DC84" i="4"/>
  <c r="DD84" i="4"/>
  <c r="DE84" i="4"/>
  <c r="DF84" i="4"/>
  <c r="DG84" i="4"/>
  <c r="DH84" i="4"/>
  <c r="DI84" i="4"/>
  <c r="DW84" i="4" s="1"/>
  <c r="DJ84" i="4"/>
  <c r="DK84" i="4"/>
  <c r="DU84" i="4"/>
  <c r="BN85" i="4"/>
  <c r="BZ85" i="4" s="1"/>
  <c r="CL85" i="4" s="1"/>
  <c r="BO85" i="4"/>
  <c r="CA85" i="4" s="1"/>
  <c r="CM85" i="4" s="1"/>
  <c r="BP85" i="4"/>
  <c r="CB85" i="4" s="1"/>
  <c r="CN85" i="4" s="1"/>
  <c r="BQ85" i="4"/>
  <c r="CC85" i="4" s="1"/>
  <c r="CO85" i="4" s="1"/>
  <c r="BR85" i="4"/>
  <c r="BS85" i="4"/>
  <c r="CE85" i="4" s="1"/>
  <c r="CQ85" i="4" s="1"/>
  <c r="DS85" i="4" s="1"/>
  <c r="BT85" i="4"/>
  <c r="BU85" i="4"/>
  <c r="CG85" i="4" s="1"/>
  <c r="CS85" i="4" s="1"/>
  <c r="BV85" i="4"/>
  <c r="CH85" i="4" s="1"/>
  <c r="BW85" i="4"/>
  <c r="CI85" i="4" s="1"/>
  <c r="CU85" i="4" s="1"/>
  <c r="BX85" i="4"/>
  <c r="CJ85" i="4" s="1"/>
  <c r="BY85" i="4"/>
  <c r="CK85" i="4" s="1"/>
  <c r="CW85" i="4" s="1"/>
  <c r="CD85" i="4"/>
  <c r="CP85" i="4" s="1"/>
  <c r="CF85" i="4"/>
  <c r="CR85" i="4" s="1"/>
  <c r="DT85" i="4" s="1"/>
  <c r="CT85" i="4"/>
  <c r="DV85" i="4" s="1"/>
  <c r="CV85" i="4"/>
  <c r="CZ85" i="4"/>
  <c r="DA85" i="4"/>
  <c r="DB85" i="4"/>
  <c r="DC85" i="4"/>
  <c r="DD85" i="4"/>
  <c r="DR85" i="4" s="1"/>
  <c r="DE85" i="4"/>
  <c r="DF85" i="4"/>
  <c r="DG85" i="4"/>
  <c r="DH85" i="4"/>
  <c r="DI85" i="4"/>
  <c r="DJ85" i="4"/>
  <c r="DK85" i="4"/>
  <c r="DO85" i="4"/>
  <c r="BN86" i="4"/>
  <c r="BZ86" i="4" s="1"/>
  <c r="CL86" i="4" s="1"/>
  <c r="BO86" i="4"/>
  <c r="CA86" i="4" s="1"/>
  <c r="BP86" i="4"/>
  <c r="CB86" i="4" s="1"/>
  <c r="BQ86" i="4"/>
  <c r="CC86" i="4" s="1"/>
  <c r="CO86" i="4" s="1"/>
  <c r="BR86" i="4"/>
  <c r="BS86" i="4"/>
  <c r="BT86" i="4"/>
  <c r="BU86" i="4"/>
  <c r="CG86" i="4" s="1"/>
  <c r="CS86" i="4" s="1"/>
  <c r="BV86" i="4"/>
  <c r="CH86" i="4" s="1"/>
  <c r="CT86" i="4" s="1"/>
  <c r="BW86" i="4"/>
  <c r="CI86" i="4" s="1"/>
  <c r="CU86" i="4" s="1"/>
  <c r="BX86" i="4"/>
  <c r="BY86" i="4"/>
  <c r="CK86" i="4" s="1"/>
  <c r="CW86" i="4" s="1"/>
  <c r="CD86" i="4"/>
  <c r="CP86" i="4" s="1"/>
  <c r="CE86" i="4"/>
  <c r="CQ86" i="4" s="1"/>
  <c r="DS86" i="4" s="1"/>
  <c r="CF86" i="4"/>
  <c r="CR86" i="4" s="1"/>
  <c r="DT86" i="4" s="1"/>
  <c r="CJ86" i="4"/>
  <c r="CV86" i="4" s="1"/>
  <c r="CM86" i="4"/>
  <c r="CN86" i="4"/>
  <c r="CZ86" i="4"/>
  <c r="DA86" i="4"/>
  <c r="DB86" i="4"/>
  <c r="DC86" i="4"/>
  <c r="DD86" i="4"/>
  <c r="DE86" i="4"/>
  <c r="DF86" i="4"/>
  <c r="DG86" i="4"/>
  <c r="DH86" i="4"/>
  <c r="DI86" i="4"/>
  <c r="DW86" i="4" s="1"/>
  <c r="DJ86" i="4"/>
  <c r="DX86" i="4" s="1"/>
  <c r="DK86" i="4"/>
  <c r="BN87" i="4"/>
  <c r="BZ87" i="4" s="1"/>
  <c r="CL87" i="4" s="1"/>
  <c r="BO87" i="4"/>
  <c r="BP87" i="4"/>
  <c r="BQ87" i="4"/>
  <c r="CC87" i="4" s="1"/>
  <c r="CO87" i="4" s="1"/>
  <c r="DQ87" i="4" s="1"/>
  <c r="BR87" i="4"/>
  <c r="CD87" i="4" s="1"/>
  <c r="CP87" i="4" s="1"/>
  <c r="DR87" i="4" s="1"/>
  <c r="BS87" i="4"/>
  <c r="CE87" i="4" s="1"/>
  <c r="CQ87" i="4" s="1"/>
  <c r="DS87" i="4" s="1"/>
  <c r="BT87" i="4"/>
  <c r="CF87" i="4" s="1"/>
  <c r="CR87" i="4" s="1"/>
  <c r="BU87" i="4"/>
  <c r="BV87" i="4"/>
  <c r="CH87" i="4" s="1"/>
  <c r="CT87" i="4" s="1"/>
  <c r="BW87" i="4"/>
  <c r="CI87" i="4" s="1"/>
  <c r="CU87" i="4" s="1"/>
  <c r="BX87" i="4"/>
  <c r="CJ87" i="4" s="1"/>
  <c r="CV87" i="4" s="1"/>
  <c r="BY87" i="4"/>
  <c r="CK87" i="4" s="1"/>
  <c r="CW87" i="4" s="1"/>
  <c r="DY87" i="4" s="1"/>
  <c r="CA87" i="4"/>
  <c r="CM87" i="4" s="1"/>
  <c r="CB87" i="4"/>
  <c r="CN87" i="4" s="1"/>
  <c r="CG87" i="4"/>
  <c r="CS87" i="4" s="1"/>
  <c r="CZ87" i="4"/>
  <c r="DA87" i="4"/>
  <c r="DB87" i="4"/>
  <c r="DC87" i="4"/>
  <c r="DD87" i="4"/>
  <c r="DE87" i="4"/>
  <c r="DF87" i="4"/>
  <c r="DG87" i="4"/>
  <c r="DH87" i="4"/>
  <c r="DI87" i="4"/>
  <c r="DW87" i="4" s="1"/>
  <c r="DJ87" i="4"/>
  <c r="DX87" i="4" s="1"/>
  <c r="DK87" i="4"/>
  <c r="BN88" i="4"/>
  <c r="BZ88" i="4" s="1"/>
  <c r="CL88" i="4" s="1"/>
  <c r="BO88" i="4"/>
  <c r="CA88" i="4" s="1"/>
  <c r="CM88" i="4" s="1"/>
  <c r="DO88" i="4" s="1"/>
  <c r="BP88" i="4"/>
  <c r="CB88" i="4" s="1"/>
  <c r="BQ88" i="4"/>
  <c r="CC88" i="4" s="1"/>
  <c r="CO88" i="4" s="1"/>
  <c r="BR88" i="4"/>
  <c r="CD88" i="4" s="1"/>
  <c r="BS88" i="4"/>
  <c r="CE88" i="4" s="1"/>
  <c r="CQ88" i="4" s="1"/>
  <c r="BT88" i="4"/>
  <c r="CF88" i="4" s="1"/>
  <c r="CR88" i="4" s="1"/>
  <c r="BU88" i="4"/>
  <c r="CG88" i="4" s="1"/>
  <c r="BV88" i="4"/>
  <c r="CH88" i="4" s="1"/>
  <c r="CT88" i="4" s="1"/>
  <c r="BW88" i="4"/>
  <c r="CI88" i="4" s="1"/>
  <c r="CU88" i="4" s="1"/>
  <c r="DW88" i="4" s="1"/>
  <c r="BX88" i="4"/>
  <c r="CJ88" i="4" s="1"/>
  <c r="BY88" i="4"/>
  <c r="CK88" i="4" s="1"/>
  <c r="CW88" i="4" s="1"/>
  <c r="DY88" i="4" s="1"/>
  <c r="CN88" i="4"/>
  <c r="DP88" i="4" s="1"/>
  <c r="CP88" i="4"/>
  <c r="CS88" i="4"/>
  <c r="CV88" i="4"/>
  <c r="DX88" i="4" s="1"/>
  <c r="CZ88" i="4"/>
  <c r="DA88" i="4"/>
  <c r="DB88" i="4"/>
  <c r="DC88" i="4"/>
  <c r="DD88" i="4"/>
  <c r="DR88" i="4" s="1"/>
  <c r="DE88" i="4"/>
  <c r="DF88" i="4"/>
  <c r="DG88" i="4"/>
  <c r="DU88" i="4" s="1"/>
  <c r="DH88" i="4"/>
  <c r="DI88" i="4"/>
  <c r="DJ88" i="4"/>
  <c r="DK88" i="4"/>
  <c r="DS88" i="4"/>
  <c r="DT88" i="4"/>
  <c r="BN89" i="4"/>
  <c r="BZ89" i="4" s="1"/>
  <c r="CL89" i="4" s="1"/>
  <c r="BO89" i="4"/>
  <c r="CA89" i="4" s="1"/>
  <c r="CM89" i="4" s="1"/>
  <c r="BP89" i="4"/>
  <c r="CB89" i="4" s="1"/>
  <c r="CN89" i="4" s="1"/>
  <c r="BQ89" i="4"/>
  <c r="CC89" i="4" s="1"/>
  <c r="CO89" i="4" s="1"/>
  <c r="BR89" i="4"/>
  <c r="CD89" i="4" s="1"/>
  <c r="CP89" i="4" s="1"/>
  <c r="BS89" i="4"/>
  <c r="CE89" i="4" s="1"/>
  <c r="CQ89" i="4" s="1"/>
  <c r="BT89" i="4"/>
  <c r="CF89" i="4" s="1"/>
  <c r="CR89" i="4" s="1"/>
  <c r="BU89" i="4"/>
  <c r="BV89" i="4"/>
  <c r="CH89" i="4" s="1"/>
  <c r="CT89" i="4" s="1"/>
  <c r="BW89" i="4"/>
  <c r="CI89" i="4" s="1"/>
  <c r="CU89" i="4" s="1"/>
  <c r="BX89" i="4"/>
  <c r="CJ89" i="4" s="1"/>
  <c r="CV89" i="4" s="1"/>
  <c r="BY89" i="4"/>
  <c r="CK89" i="4" s="1"/>
  <c r="CW89" i="4" s="1"/>
  <c r="CG89" i="4"/>
  <c r="CS89" i="4" s="1"/>
  <c r="CZ89" i="4"/>
  <c r="DA89" i="4"/>
  <c r="DB89" i="4"/>
  <c r="DC89" i="4"/>
  <c r="DD89" i="4"/>
  <c r="DE89" i="4"/>
  <c r="DF89" i="4"/>
  <c r="DG89" i="4"/>
  <c r="DH89" i="4"/>
  <c r="DI89" i="4"/>
  <c r="DJ89" i="4"/>
  <c r="DK89" i="4"/>
  <c r="DY89" i="4" s="1"/>
  <c r="BN90" i="4"/>
  <c r="BZ90" i="4" s="1"/>
  <c r="CL90" i="4" s="1"/>
  <c r="BO90" i="4"/>
  <c r="CA90" i="4" s="1"/>
  <c r="CM90" i="4" s="1"/>
  <c r="BP90" i="4"/>
  <c r="CB90" i="4" s="1"/>
  <c r="CN90" i="4" s="1"/>
  <c r="BQ90" i="4"/>
  <c r="CC90" i="4" s="1"/>
  <c r="CO90" i="4" s="1"/>
  <c r="BR90" i="4"/>
  <c r="BS90" i="4"/>
  <c r="CE90" i="4" s="1"/>
  <c r="CQ90" i="4" s="1"/>
  <c r="BT90" i="4"/>
  <c r="CF90" i="4" s="1"/>
  <c r="CR90" i="4" s="1"/>
  <c r="BU90" i="4"/>
  <c r="CG90" i="4" s="1"/>
  <c r="BV90" i="4"/>
  <c r="CH90" i="4" s="1"/>
  <c r="BW90" i="4"/>
  <c r="CI90" i="4" s="1"/>
  <c r="BX90" i="4"/>
  <c r="CJ90" i="4" s="1"/>
  <c r="CV90" i="4" s="1"/>
  <c r="BY90" i="4"/>
  <c r="CK90" i="4" s="1"/>
  <c r="CW90" i="4" s="1"/>
  <c r="CD90" i="4"/>
  <c r="CP90" i="4" s="1"/>
  <c r="CS90" i="4"/>
  <c r="CT90" i="4"/>
  <c r="CU90" i="4"/>
  <c r="CZ90" i="4"/>
  <c r="DA90" i="4"/>
  <c r="DB90" i="4"/>
  <c r="DC90" i="4"/>
  <c r="DD90" i="4"/>
  <c r="DE90" i="4"/>
  <c r="DF90" i="4"/>
  <c r="DG90" i="4"/>
  <c r="DH90" i="4"/>
  <c r="DI90" i="4"/>
  <c r="DJ90" i="4"/>
  <c r="DK90" i="4"/>
  <c r="DY90" i="4" s="1"/>
  <c r="DR90" i="4"/>
  <c r="DU90" i="4"/>
  <c r="BN91" i="4"/>
  <c r="BZ91" i="4" s="1"/>
  <c r="CL91" i="4" s="1"/>
  <c r="BO91" i="4"/>
  <c r="BP91" i="4"/>
  <c r="BQ91" i="4"/>
  <c r="BR91" i="4"/>
  <c r="CD91" i="4" s="1"/>
  <c r="CP91" i="4" s="1"/>
  <c r="DR91" i="4" s="1"/>
  <c r="BS91" i="4"/>
  <c r="CE91" i="4" s="1"/>
  <c r="CQ91" i="4" s="1"/>
  <c r="DS91" i="4" s="1"/>
  <c r="BT91" i="4"/>
  <c r="CF91" i="4" s="1"/>
  <c r="CR91" i="4" s="1"/>
  <c r="BU91" i="4"/>
  <c r="CG91" i="4" s="1"/>
  <c r="CS91" i="4" s="1"/>
  <c r="BV91" i="4"/>
  <c r="CH91" i="4" s="1"/>
  <c r="CT91" i="4" s="1"/>
  <c r="BW91" i="4"/>
  <c r="CI91" i="4" s="1"/>
  <c r="BX91" i="4"/>
  <c r="BY91" i="4"/>
  <c r="CK91" i="4" s="1"/>
  <c r="CA91" i="4"/>
  <c r="CM91" i="4" s="1"/>
  <c r="CB91" i="4"/>
  <c r="CN91" i="4" s="1"/>
  <c r="CC91" i="4"/>
  <c r="CO91" i="4" s="1"/>
  <c r="CJ91" i="4"/>
  <c r="CV91" i="4" s="1"/>
  <c r="CU91" i="4"/>
  <c r="CW91" i="4"/>
  <c r="DY91" i="4" s="1"/>
  <c r="CZ91" i="4"/>
  <c r="DN91" i="4" s="1"/>
  <c r="DA91" i="4"/>
  <c r="DB91" i="4"/>
  <c r="DP91" i="4" s="1"/>
  <c r="DC91" i="4"/>
  <c r="DD91" i="4"/>
  <c r="DE91" i="4"/>
  <c r="DF91" i="4"/>
  <c r="DG91" i="4"/>
  <c r="DU91" i="4" s="1"/>
  <c r="DH91" i="4"/>
  <c r="DV91" i="4" s="1"/>
  <c r="DI91" i="4"/>
  <c r="DW91" i="4" s="1"/>
  <c r="DJ91" i="4"/>
  <c r="DK91" i="4"/>
  <c r="BN92" i="4"/>
  <c r="BO92" i="4"/>
  <c r="CA92" i="4" s="1"/>
  <c r="CM92" i="4" s="1"/>
  <c r="BP92" i="4"/>
  <c r="CB92" i="4" s="1"/>
  <c r="CN92" i="4" s="1"/>
  <c r="DP92" i="4" s="1"/>
  <c r="BQ92" i="4"/>
  <c r="CC92" i="4" s="1"/>
  <c r="CO92" i="4" s="1"/>
  <c r="DQ92" i="4" s="1"/>
  <c r="BR92" i="4"/>
  <c r="CD92" i="4" s="1"/>
  <c r="BS92" i="4"/>
  <c r="CE92" i="4" s="1"/>
  <c r="BT92" i="4"/>
  <c r="CF92" i="4" s="1"/>
  <c r="BU92" i="4"/>
  <c r="CG92" i="4" s="1"/>
  <c r="CS92" i="4" s="1"/>
  <c r="BV92" i="4"/>
  <c r="CH92" i="4" s="1"/>
  <c r="CT92" i="4" s="1"/>
  <c r="BW92" i="4"/>
  <c r="CI92" i="4" s="1"/>
  <c r="CU92" i="4" s="1"/>
  <c r="BX92" i="4"/>
  <c r="CJ92" i="4" s="1"/>
  <c r="CV92" i="4" s="1"/>
  <c r="DX92" i="4" s="1"/>
  <c r="BY92" i="4"/>
  <c r="CK92" i="4" s="1"/>
  <c r="CW92" i="4" s="1"/>
  <c r="DY92" i="4" s="1"/>
  <c r="BZ92" i="4"/>
  <c r="CL92" i="4" s="1"/>
  <c r="CP92" i="4"/>
  <c r="CQ92" i="4"/>
  <c r="CR92" i="4"/>
  <c r="CZ92" i="4"/>
  <c r="DA92" i="4"/>
  <c r="DB92" i="4"/>
  <c r="DC92" i="4"/>
  <c r="DD92" i="4"/>
  <c r="DE92" i="4"/>
  <c r="DF92" i="4"/>
  <c r="DG92" i="4"/>
  <c r="DH92" i="4"/>
  <c r="DI92" i="4"/>
  <c r="DJ92" i="4"/>
  <c r="DK92" i="4"/>
  <c r="DS92" i="4"/>
  <c r="BN93" i="4"/>
  <c r="BZ93" i="4" s="1"/>
  <c r="BO93" i="4"/>
  <c r="CA93" i="4" s="1"/>
  <c r="CM93" i="4" s="1"/>
  <c r="DO93" i="4" s="1"/>
  <c r="BP93" i="4"/>
  <c r="CB93" i="4" s="1"/>
  <c r="CN93" i="4" s="1"/>
  <c r="BQ93" i="4"/>
  <c r="CC93" i="4" s="1"/>
  <c r="CO93" i="4" s="1"/>
  <c r="BR93" i="4"/>
  <c r="BS93" i="4"/>
  <c r="CE93" i="4" s="1"/>
  <c r="BT93" i="4"/>
  <c r="BU93" i="4"/>
  <c r="CG93" i="4" s="1"/>
  <c r="CS93" i="4" s="1"/>
  <c r="BV93" i="4"/>
  <c r="BW93" i="4"/>
  <c r="CI93" i="4" s="1"/>
  <c r="CU93" i="4" s="1"/>
  <c r="DW93" i="4" s="1"/>
  <c r="BX93" i="4"/>
  <c r="CJ93" i="4" s="1"/>
  <c r="CV93" i="4" s="1"/>
  <c r="BY93" i="4"/>
  <c r="CK93" i="4" s="1"/>
  <c r="CW93" i="4" s="1"/>
  <c r="CD93" i="4"/>
  <c r="CP93" i="4" s="1"/>
  <c r="CF93" i="4"/>
  <c r="CR93" i="4" s="1"/>
  <c r="CH93" i="4"/>
  <c r="CT93" i="4" s="1"/>
  <c r="CL93" i="4"/>
  <c r="DN93" i="4" s="1"/>
  <c r="CQ93" i="4"/>
  <c r="CZ93" i="4"/>
  <c r="DA93" i="4"/>
  <c r="DB93" i="4"/>
  <c r="DC93" i="4"/>
  <c r="DD93" i="4"/>
  <c r="DE93" i="4"/>
  <c r="DF93" i="4"/>
  <c r="DG93" i="4"/>
  <c r="DH93" i="4"/>
  <c r="DI93" i="4"/>
  <c r="DJ93" i="4"/>
  <c r="DK93" i="4"/>
  <c r="DT93" i="4"/>
  <c r="DU93" i="4"/>
  <c r="BN94" i="4"/>
  <c r="BZ94" i="4" s="1"/>
  <c r="BO94" i="4"/>
  <c r="CA94" i="4" s="1"/>
  <c r="CM94" i="4" s="1"/>
  <c r="DO94" i="4" s="1"/>
  <c r="BP94" i="4"/>
  <c r="CB94" i="4" s="1"/>
  <c r="CN94" i="4" s="1"/>
  <c r="BQ94" i="4"/>
  <c r="CC94" i="4" s="1"/>
  <c r="CO94" i="4" s="1"/>
  <c r="DQ94" i="4" s="1"/>
  <c r="BR94" i="4"/>
  <c r="BS94" i="4"/>
  <c r="BT94" i="4"/>
  <c r="BU94" i="4"/>
  <c r="CG94" i="4" s="1"/>
  <c r="CS94" i="4" s="1"/>
  <c r="BV94" i="4"/>
  <c r="CH94" i="4" s="1"/>
  <c r="CT94" i="4" s="1"/>
  <c r="BW94" i="4"/>
  <c r="CI94" i="4" s="1"/>
  <c r="CU94" i="4" s="1"/>
  <c r="BX94" i="4"/>
  <c r="CJ94" i="4" s="1"/>
  <c r="CV94" i="4" s="1"/>
  <c r="BY94" i="4"/>
  <c r="CK94" i="4" s="1"/>
  <c r="CD94" i="4"/>
  <c r="CP94" i="4" s="1"/>
  <c r="CE94" i="4"/>
  <c r="CQ94" i="4" s="1"/>
  <c r="DS94" i="4" s="1"/>
  <c r="CF94" i="4"/>
  <c r="CR94" i="4" s="1"/>
  <c r="DT94" i="4" s="1"/>
  <c r="CL94" i="4"/>
  <c r="CW94" i="4"/>
  <c r="CZ94" i="4"/>
  <c r="DA94" i="4"/>
  <c r="DB94" i="4"/>
  <c r="DC94" i="4"/>
  <c r="DD94" i="4"/>
  <c r="DE94" i="4"/>
  <c r="DF94" i="4"/>
  <c r="DG94" i="4"/>
  <c r="DU94" i="4" s="1"/>
  <c r="DH94" i="4"/>
  <c r="DV94" i="4" s="1"/>
  <c r="DI94" i="4"/>
  <c r="DJ94" i="4"/>
  <c r="DK94" i="4"/>
  <c r="DY94" i="4" s="1"/>
  <c r="BN95" i="4"/>
  <c r="BZ95" i="4" s="1"/>
  <c r="CL95" i="4" s="1"/>
  <c r="DN95" i="4" s="1"/>
  <c r="BO95" i="4"/>
  <c r="CA95" i="4" s="1"/>
  <c r="CM95" i="4" s="1"/>
  <c r="BP95" i="4"/>
  <c r="BQ95" i="4"/>
  <c r="CC95" i="4" s="1"/>
  <c r="CO95" i="4" s="1"/>
  <c r="BR95" i="4"/>
  <c r="CD95" i="4" s="1"/>
  <c r="BS95" i="4"/>
  <c r="CE95" i="4" s="1"/>
  <c r="CQ95" i="4" s="1"/>
  <c r="BT95" i="4"/>
  <c r="CF95" i="4" s="1"/>
  <c r="BU95" i="4"/>
  <c r="CG95" i="4" s="1"/>
  <c r="CS95" i="4" s="1"/>
  <c r="BV95" i="4"/>
  <c r="CH95" i="4" s="1"/>
  <c r="CT95" i="4" s="1"/>
  <c r="BW95" i="4"/>
  <c r="BX95" i="4"/>
  <c r="BY95" i="4"/>
  <c r="CK95" i="4" s="1"/>
  <c r="CW95" i="4" s="1"/>
  <c r="DY95" i="4" s="1"/>
  <c r="CB95" i="4"/>
  <c r="CN95" i="4" s="1"/>
  <c r="CI95" i="4"/>
  <c r="CU95" i="4" s="1"/>
  <c r="CJ95" i="4"/>
  <c r="CV95" i="4" s="1"/>
  <c r="CP95" i="4"/>
  <c r="CR95" i="4"/>
  <c r="CZ95" i="4"/>
  <c r="DA95" i="4"/>
  <c r="DB95" i="4"/>
  <c r="DP95" i="4" s="1"/>
  <c r="DC95" i="4"/>
  <c r="DD95" i="4"/>
  <c r="DE95" i="4"/>
  <c r="DS95" i="4" s="1"/>
  <c r="DF95" i="4"/>
  <c r="DG95" i="4"/>
  <c r="DH95" i="4"/>
  <c r="DI95" i="4"/>
  <c r="DJ95" i="4"/>
  <c r="DK95" i="4"/>
  <c r="DV95" i="4"/>
  <c r="BN96" i="4"/>
  <c r="BZ96" i="4" s="1"/>
  <c r="CL96" i="4" s="1"/>
  <c r="BO96" i="4"/>
  <c r="BP96" i="4"/>
  <c r="CB96" i="4" s="1"/>
  <c r="BQ96" i="4"/>
  <c r="BR96" i="4"/>
  <c r="CD96" i="4" s="1"/>
  <c r="BS96" i="4"/>
  <c r="CE96" i="4" s="1"/>
  <c r="CQ96" i="4" s="1"/>
  <c r="DS96" i="4" s="1"/>
  <c r="BT96" i="4"/>
  <c r="CF96" i="4" s="1"/>
  <c r="CR96" i="4" s="1"/>
  <c r="BU96" i="4"/>
  <c r="CG96" i="4" s="1"/>
  <c r="BV96" i="4"/>
  <c r="BW96" i="4"/>
  <c r="CI96" i="4" s="1"/>
  <c r="CU96" i="4" s="1"/>
  <c r="BX96" i="4"/>
  <c r="BY96" i="4"/>
  <c r="CK96" i="4" s="1"/>
  <c r="CW96" i="4" s="1"/>
  <c r="DY96" i="4" s="1"/>
  <c r="CA96" i="4"/>
  <c r="CM96" i="4" s="1"/>
  <c r="CC96" i="4"/>
  <c r="CO96" i="4" s="1"/>
  <c r="DQ96" i="4" s="1"/>
  <c r="CH96" i="4"/>
  <c r="CT96" i="4" s="1"/>
  <c r="CJ96" i="4"/>
  <c r="CV96" i="4" s="1"/>
  <c r="CN96" i="4"/>
  <c r="CP96" i="4"/>
  <c r="CS96" i="4"/>
  <c r="CZ96" i="4"/>
  <c r="DN96" i="4" s="1"/>
  <c r="DA96" i="4"/>
  <c r="DB96" i="4"/>
  <c r="DC96" i="4"/>
  <c r="DD96" i="4"/>
  <c r="DE96" i="4"/>
  <c r="DF96" i="4"/>
  <c r="DG96" i="4"/>
  <c r="DH96" i="4"/>
  <c r="DV96" i="4" s="1"/>
  <c r="DI96" i="4"/>
  <c r="DW96" i="4" s="1"/>
  <c r="DJ96" i="4"/>
  <c r="DK96" i="4"/>
  <c r="BN97" i="4"/>
  <c r="BZ97" i="4" s="1"/>
  <c r="CL97" i="4" s="1"/>
  <c r="BO97" i="4"/>
  <c r="CA97" i="4" s="1"/>
  <c r="CM97" i="4" s="1"/>
  <c r="DO97" i="4" s="1"/>
  <c r="BP97" i="4"/>
  <c r="CB97" i="4" s="1"/>
  <c r="CN97" i="4" s="1"/>
  <c r="BQ97" i="4"/>
  <c r="CC97" i="4" s="1"/>
  <c r="BR97" i="4"/>
  <c r="CD97" i="4" s="1"/>
  <c r="CP97" i="4" s="1"/>
  <c r="BS97" i="4"/>
  <c r="CE97" i="4" s="1"/>
  <c r="CQ97" i="4" s="1"/>
  <c r="BT97" i="4"/>
  <c r="CF97" i="4" s="1"/>
  <c r="CR97" i="4" s="1"/>
  <c r="BU97" i="4"/>
  <c r="CG97" i="4" s="1"/>
  <c r="CS97" i="4" s="1"/>
  <c r="BV97" i="4"/>
  <c r="CH97" i="4" s="1"/>
  <c r="CT97" i="4" s="1"/>
  <c r="BW97" i="4"/>
  <c r="CI97" i="4" s="1"/>
  <c r="CU97" i="4" s="1"/>
  <c r="DW97" i="4" s="1"/>
  <c r="BX97" i="4"/>
  <c r="CJ97" i="4" s="1"/>
  <c r="CV97" i="4" s="1"/>
  <c r="DX97" i="4" s="1"/>
  <c r="BY97" i="4"/>
  <c r="CK97" i="4" s="1"/>
  <c r="CW97" i="4" s="1"/>
  <c r="CO97" i="4"/>
  <c r="CZ97" i="4"/>
  <c r="DA97" i="4"/>
  <c r="DB97" i="4"/>
  <c r="DC97" i="4"/>
  <c r="DD97" i="4"/>
  <c r="DE97" i="4"/>
  <c r="DF97" i="4"/>
  <c r="DG97" i="4"/>
  <c r="DH97" i="4"/>
  <c r="DI97" i="4"/>
  <c r="DJ97" i="4"/>
  <c r="DK97" i="4"/>
  <c r="DS97" i="4"/>
  <c r="BN98" i="4"/>
  <c r="BO98" i="4"/>
  <c r="CA98" i="4" s="1"/>
  <c r="BP98" i="4"/>
  <c r="CB98" i="4" s="1"/>
  <c r="CN98" i="4" s="1"/>
  <c r="BQ98" i="4"/>
  <c r="CC98" i="4" s="1"/>
  <c r="CO98" i="4" s="1"/>
  <c r="BR98" i="4"/>
  <c r="CD98" i="4" s="1"/>
  <c r="CP98" i="4" s="1"/>
  <c r="BS98" i="4"/>
  <c r="BT98" i="4"/>
  <c r="BU98" i="4"/>
  <c r="BV98" i="4"/>
  <c r="BW98" i="4"/>
  <c r="CI98" i="4" s="1"/>
  <c r="CU98" i="4" s="1"/>
  <c r="BX98" i="4"/>
  <c r="CJ98" i="4" s="1"/>
  <c r="CV98" i="4" s="1"/>
  <c r="DX98" i="4" s="1"/>
  <c r="BY98" i="4"/>
  <c r="CK98" i="4" s="1"/>
  <c r="CW98" i="4" s="1"/>
  <c r="BZ98" i="4"/>
  <c r="CL98" i="4" s="1"/>
  <c r="CE98" i="4"/>
  <c r="CQ98" i="4" s="1"/>
  <c r="CF98" i="4"/>
  <c r="CR98" i="4" s="1"/>
  <c r="CG98" i="4"/>
  <c r="CS98" i="4" s="1"/>
  <c r="CH98" i="4"/>
  <c r="CT98" i="4" s="1"/>
  <c r="CM98" i="4"/>
  <c r="CZ98" i="4"/>
  <c r="DN98" i="4" s="1"/>
  <c r="DA98" i="4"/>
  <c r="DB98" i="4"/>
  <c r="DC98" i="4"/>
  <c r="DD98" i="4"/>
  <c r="DE98" i="4"/>
  <c r="DF98" i="4"/>
  <c r="DG98" i="4"/>
  <c r="DH98" i="4"/>
  <c r="DI98" i="4"/>
  <c r="DJ98" i="4"/>
  <c r="DK98" i="4"/>
  <c r="DU98" i="4"/>
  <c r="BN99" i="4"/>
  <c r="BZ99" i="4" s="1"/>
  <c r="CL99" i="4" s="1"/>
  <c r="BO99" i="4"/>
  <c r="BP99" i="4"/>
  <c r="CB99" i="4" s="1"/>
  <c r="CN99" i="4" s="1"/>
  <c r="BQ99" i="4"/>
  <c r="CC99" i="4" s="1"/>
  <c r="CO99" i="4" s="1"/>
  <c r="BR99" i="4"/>
  <c r="CD99" i="4" s="1"/>
  <c r="CP99" i="4" s="1"/>
  <c r="BS99" i="4"/>
  <c r="CE99" i="4" s="1"/>
  <c r="CQ99" i="4" s="1"/>
  <c r="DS99" i="4" s="1"/>
  <c r="BT99" i="4"/>
  <c r="BU99" i="4"/>
  <c r="CG99" i="4" s="1"/>
  <c r="BV99" i="4"/>
  <c r="CH99" i="4" s="1"/>
  <c r="CT99" i="4" s="1"/>
  <c r="BW99" i="4"/>
  <c r="CI99" i="4" s="1"/>
  <c r="CU99" i="4" s="1"/>
  <c r="BX99" i="4"/>
  <c r="CJ99" i="4" s="1"/>
  <c r="BY99" i="4"/>
  <c r="CK99" i="4" s="1"/>
  <c r="CW99" i="4" s="1"/>
  <c r="CA99" i="4"/>
  <c r="CM99" i="4" s="1"/>
  <c r="CF99" i="4"/>
  <c r="CR99" i="4" s="1"/>
  <c r="DT99" i="4" s="1"/>
  <c r="CS99" i="4"/>
  <c r="CV99" i="4"/>
  <c r="CZ99" i="4"/>
  <c r="DA99" i="4"/>
  <c r="DB99" i="4"/>
  <c r="DC99" i="4"/>
  <c r="DD99" i="4"/>
  <c r="DE99" i="4"/>
  <c r="DF99" i="4"/>
  <c r="DG99" i="4"/>
  <c r="DH99" i="4"/>
  <c r="DI99" i="4"/>
  <c r="DW99" i="4" s="1"/>
  <c r="DJ99" i="4"/>
  <c r="DK99" i="4"/>
  <c r="BN100" i="4"/>
  <c r="BZ100" i="4" s="1"/>
  <c r="CL100" i="4" s="1"/>
  <c r="BO100" i="4"/>
  <c r="BP100" i="4"/>
  <c r="CB100" i="4" s="1"/>
  <c r="CN100" i="4" s="1"/>
  <c r="BQ100" i="4"/>
  <c r="CC100" i="4" s="1"/>
  <c r="CO100" i="4" s="1"/>
  <c r="DQ100" i="4" s="1"/>
  <c r="BR100" i="4"/>
  <c r="CD100" i="4" s="1"/>
  <c r="CP100" i="4" s="1"/>
  <c r="BS100" i="4"/>
  <c r="CE100" i="4" s="1"/>
  <c r="BT100" i="4"/>
  <c r="CF100" i="4" s="1"/>
  <c r="CR100" i="4" s="1"/>
  <c r="BU100" i="4"/>
  <c r="CG100" i="4" s="1"/>
  <c r="CS100" i="4" s="1"/>
  <c r="BV100" i="4"/>
  <c r="CH100" i="4" s="1"/>
  <c r="CT100" i="4" s="1"/>
  <c r="BW100" i="4"/>
  <c r="BX100" i="4"/>
  <c r="CJ100" i="4" s="1"/>
  <c r="CV100" i="4" s="1"/>
  <c r="DX100" i="4" s="1"/>
  <c r="BY100" i="4"/>
  <c r="CA100" i="4"/>
  <c r="CM100" i="4" s="1"/>
  <c r="CI100" i="4"/>
  <c r="CU100" i="4" s="1"/>
  <c r="DW100" i="4" s="1"/>
  <c r="CK100" i="4"/>
  <c r="CW100" i="4" s="1"/>
  <c r="DY100" i="4" s="1"/>
  <c r="CQ100" i="4"/>
  <c r="CZ100" i="4"/>
  <c r="DA100" i="4"/>
  <c r="DB100" i="4"/>
  <c r="DC100" i="4"/>
  <c r="DD100" i="4"/>
  <c r="DE100" i="4"/>
  <c r="DF100" i="4"/>
  <c r="DG100" i="4"/>
  <c r="DH100" i="4"/>
  <c r="DI100" i="4"/>
  <c r="DJ100" i="4"/>
  <c r="DK100" i="4"/>
  <c r="DP100" i="4"/>
  <c r="BN101" i="4"/>
  <c r="BZ101" i="4" s="1"/>
  <c r="CL101" i="4" s="1"/>
  <c r="BO101" i="4"/>
  <c r="BP101" i="4"/>
  <c r="BQ101" i="4"/>
  <c r="CC101" i="4" s="1"/>
  <c r="CO101" i="4" s="1"/>
  <c r="BR101" i="4"/>
  <c r="CD101" i="4" s="1"/>
  <c r="CP101" i="4" s="1"/>
  <c r="BS101" i="4"/>
  <c r="CE101" i="4" s="1"/>
  <c r="CQ101" i="4" s="1"/>
  <c r="BT101" i="4"/>
  <c r="CF101" i="4" s="1"/>
  <c r="CR101" i="4" s="1"/>
  <c r="BU101" i="4"/>
  <c r="CG101" i="4" s="1"/>
  <c r="CS101" i="4" s="1"/>
  <c r="BV101" i="4"/>
  <c r="BW101" i="4"/>
  <c r="BX101" i="4"/>
  <c r="CJ101" i="4" s="1"/>
  <c r="CV101" i="4" s="1"/>
  <c r="BY101" i="4"/>
  <c r="CK101" i="4" s="1"/>
  <c r="CW101" i="4" s="1"/>
  <c r="CA101" i="4"/>
  <c r="CM101" i="4" s="1"/>
  <c r="CB101" i="4"/>
  <c r="CN101" i="4" s="1"/>
  <c r="CH101" i="4"/>
  <c r="CT101" i="4" s="1"/>
  <c r="CI101" i="4"/>
  <c r="CU101" i="4" s="1"/>
  <c r="CZ101" i="4"/>
  <c r="DA101" i="4"/>
  <c r="DB101" i="4"/>
  <c r="DP101" i="4" s="1"/>
  <c r="DC101" i="4"/>
  <c r="DD101" i="4"/>
  <c r="DE101" i="4"/>
  <c r="DF101" i="4"/>
  <c r="DG101" i="4"/>
  <c r="DH101" i="4"/>
  <c r="DI101" i="4"/>
  <c r="DW101" i="4" s="1"/>
  <c r="DJ101" i="4"/>
  <c r="DK101" i="4"/>
  <c r="DN101" i="4"/>
  <c r="BN102" i="4"/>
  <c r="BO102" i="4"/>
  <c r="CA102" i="4" s="1"/>
  <c r="CM102" i="4" s="1"/>
  <c r="BP102" i="4"/>
  <c r="CB102" i="4" s="1"/>
  <c r="CN102" i="4" s="1"/>
  <c r="BQ102" i="4"/>
  <c r="CC102" i="4" s="1"/>
  <c r="CO102" i="4" s="1"/>
  <c r="BR102" i="4"/>
  <c r="CD102" i="4" s="1"/>
  <c r="CP102" i="4" s="1"/>
  <c r="BS102" i="4"/>
  <c r="CE102" i="4" s="1"/>
  <c r="CQ102" i="4" s="1"/>
  <c r="BT102" i="4"/>
  <c r="CF102" i="4" s="1"/>
  <c r="CR102" i="4" s="1"/>
  <c r="BU102" i="4"/>
  <c r="CG102" i="4" s="1"/>
  <c r="BV102" i="4"/>
  <c r="BW102" i="4"/>
  <c r="CI102" i="4" s="1"/>
  <c r="BX102" i="4"/>
  <c r="CJ102" i="4" s="1"/>
  <c r="CV102" i="4" s="1"/>
  <c r="BY102" i="4"/>
  <c r="CK102" i="4" s="1"/>
  <c r="CW102" i="4" s="1"/>
  <c r="BZ102" i="4"/>
  <c r="CL102" i="4" s="1"/>
  <c r="CH102" i="4"/>
  <c r="CT102" i="4" s="1"/>
  <c r="CS102" i="4"/>
  <c r="DU102" i="4" s="1"/>
  <c r="CU102" i="4"/>
  <c r="CZ102" i="4"/>
  <c r="DA102" i="4"/>
  <c r="DO102" i="4" s="1"/>
  <c r="DB102" i="4"/>
  <c r="DC102" i="4"/>
  <c r="DD102" i="4"/>
  <c r="DE102" i="4"/>
  <c r="DF102" i="4"/>
  <c r="DG102" i="4"/>
  <c r="DH102" i="4"/>
  <c r="DV102" i="4" s="1"/>
  <c r="DI102" i="4"/>
  <c r="DJ102" i="4"/>
  <c r="DK102" i="4"/>
  <c r="DT102" i="4"/>
  <c r="BN103" i="4"/>
  <c r="BZ103" i="4" s="1"/>
  <c r="BO103" i="4"/>
  <c r="CA103" i="4" s="1"/>
  <c r="CM103" i="4" s="1"/>
  <c r="BP103" i="4"/>
  <c r="CB103" i="4" s="1"/>
  <c r="CN103" i="4" s="1"/>
  <c r="BQ103" i="4"/>
  <c r="BR103" i="4"/>
  <c r="CD103" i="4" s="1"/>
  <c r="CP103" i="4" s="1"/>
  <c r="BS103" i="4"/>
  <c r="CE103" i="4" s="1"/>
  <c r="CQ103" i="4" s="1"/>
  <c r="BT103" i="4"/>
  <c r="BU103" i="4"/>
  <c r="CG103" i="4" s="1"/>
  <c r="CS103" i="4" s="1"/>
  <c r="BV103" i="4"/>
  <c r="CH103" i="4" s="1"/>
  <c r="CT103" i="4" s="1"/>
  <c r="DV103" i="4" s="1"/>
  <c r="BW103" i="4"/>
  <c r="BX103" i="4"/>
  <c r="CJ103" i="4" s="1"/>
  <c r="CV103" i="4" s="1"/>
  <c r="BY103" i="4"/>
  <c r="CC103" i="4"/>
  <c r="CO103" i="4" s="1"/>
  <c r="CF103" i="4"/>
  <c r="CR103" i="4" s="1"/>
  <c r="DT103" i="4" s="1"/>
  <c r="CI103" i="4"/>
  <c r="CU103" i="4" s="1"/>
  <c r="CK103" i="4"/>
  <c r="CW103" i="4" s="1"/>
  <c r="CL103" i="4"/>
  <c r="DN103" i="4" s="1"/>
  <c r="CZ103" i="4"/>
  <c r="DA103" i="4"/>
  <c r="DB103" i="4"/>
  <c r="DP103" i="4" s="1"/>
  <c r="DC103" i="4"/>
  <c r="DQ103" i="4" s="1"/>
  <c r="DD103" i="4"/>
  <c r="DE103" i="4"/>
  <c r="DF103" i="4"/>
  <c r="DG103" i="4"/>
  <c r="DH103" i="4"/>
  <c r="DI103" i="4"/>
  <c r="DJ103" i="4"/>
  <c r="DX103" i="4" s="1"/>
  <c r="DK103" i="4"/>
  <c r="DY103" i="4" s="1"/>
  <c r="DW103" i="4"/>
  <c r="BN104" i="4"/>
  <c r="BZ104" i="4" s="1"/>
  <c r="CL104" i="4" s="1"/>
  <c r="BO104" i="4"/>
  <c r="BP104" i="4"/>
  <c r="BQ104" i="4"/>
  <c r="CC104" i="4" s="1"/>
  <c r="BR104" i="4"/>
  <c r="BS104" i="4"/>
  <c r="CE104" i="4" s="1"/>
  <c r="CQ104" i="4" s="1"/>
  <c r="BT104" i="4"/>
  <c r="CF104" i="4" s="1"/>
  <c r="CR104" i="4" s="1"/>
  <c r="DT104" i="4" s="1"/>
  <c r="BU104" i="4"/>
  <c r="CG104" i="4" s="1"/>
  <c r="CS104" i="4" s="1"/>
  <c r="BV104" i="4"/>
  <c r="CH104" i="4" s="1"/>
  <c r="CT104" i="4" s="1"/>
  <c r="BW104" i="4"/>
  <c r="BX104" i="4"/>
  <c r="BY104" i="4"/>
  <c r="CK104" i="4" s="1"/>
  <c r="CW104" i="4" s="1"/>
  <c r="CA104" i="4"/>
  <c r="CM104" i="4" s="1"/>
  <c r="CB104" i="4"/>
  <c r="CN104" i="4" s="1"/>
  <c r="CD104" i="4"/>
  <c r="CP104" i="4" s="1"/>
  <c r="CI104" i="4"/>
  <c r="CU104" i="4" s="1"/>
  <c r="CJ104" i="4"/>
  <c r="CV104" i="4" s="1"/>
  <c r="CO104" i="4"/>
  <c r="CZ104" i="4"/>
  <c r="DA104" i="4"/>
  <c r="DB104" i="4"/>
  <c r="DC104" i="4"/>
  <c r="DD104" i="4"/>
  <c r="DE104" i="4"/>
  <c r="DF104" i="4"/>
  <c r="DG104" i="4"/>
  <c r="DH104" i="4"/>
  <c r="DI104" i="4"/>
  <c r="DJ104" i="4"/>
  <c r="DX104" i="4" s="1"/>
  <c r="DK104" i="4"/>
  <c r="DR104" i="4"/>
  <c r="BN105" i="4"/>
  <c r="BZ105" i="4" s="1"/>
  <c r="CL105" i="4" s="1"/>
  <c r="DN105" i="4" s="1"/>
  <c r="BO105" i="4"/>
  <c r="CA105" i="4" s="1"/>
  <c r="CM105" i="4" s="1"/>
  <c r="BP105" i="4"/>
  <c r="BQ105" i="4"/>
  <c r="CC105" i="4" s="1"/>
  <c r="CO105" i="4" s="1"/>
  <c r="BR105" i="4"/>
  <c r="CD105" i="4" s="1"/>
  <c r="CP105" i="4" s="1"/>
  <c r="BS105" i="4"/>
  <c r="BT105" i="4"/>
  <c r="CF105" i="4" s="1"/>
  <c r="CR105" i="4" s="1"/>
  <c r="BU105" i="4"/>
  <c r="BV105" i="4"/>
  <c r="CH105" i="4" s="1"/>
  <c r="CT105" i="4" s="1"/>
  <c r="DV105" i="4" s="1"/>
  <c r="BW105" i="4"/>
  <c r="BX105" i="4"/>
  <c r="BY105" i="4"/>
  <c r="CK105" i="4" s="1"/>
  <c r="CW105" i="4" s="1"/>
  <c r="CB105" i="4"/>
  <c r="CN105" i="4" s="1"/>
  <c r="CE105" i="4"/>
  <c r="CQ105" i="4" s="1"/>
  <c r="CG105" i="4"/>
  <c r="CS105" i="4" s="1"/>
  <c r="CI105" i="4"/>
  <c r="CU105" i="4" s="1"/>
  <c r="DW105" i="4" s="1"/>
  <c r="CJ105" i="4"/>
  <c r="CV105" i="4" s="1"/>
  <c r="CZ105" i="4"/>
  <c r="DA105" i="4"/>
  <c r="DB105" i="4"/>
  <c r="DC105" i="4"/>
  <c r="DD105" i="4"/>
  <c r="DE105" i="4"/>
  <c r="DF105" i="4"/>
  <c r="DG105" i="4"/>
  <c r="DU105" i="4" s="1"/>
  <c r="DH105" i="4"/>
  <c r="DI105" i="4"/>
  <c r="DJ105" i="4"/>
  <c r="DX105" i="4" s="1"/>
  <c r="DK105" i="4"/>
  <c r="DP105" i="4"/>
  <c r="BN106" i="4"/>
  <c r="BZ106" i="4" s="1"/>
  <c r="CL106" i="4" s="1"/>
  <c r="BO106" i="4"/>
  <c r="CA106" i="4" s="1"/>
  <c r="BP106" i="4"/>
  <c r="CB106" i="4" s="1"/>
  <c r="CN106" i="4" s="1"/>
  <c r="DP106" i="4" s="1"/>
  <c r="BQ106" i="4"/>
  <c r="CC106" i="4" s="1"/>
  <c r="BR106" i="4"/>
  <c r="CD106" i="4" s="1"/>
  <c r="BS106" i="4"/>
  <c r="CE106" i="4" s="1"/>
  <c r="CQ106" i="4" s="1"/>
  <c r="BT106" i="4"/>
  <c r="CF106" i="4" s="1"/>
  <c r="CR106" i="4" s="1"/>
  <c r="DT106" i="4" s="1"/>
  <c r="BU106" i="4"/>
  <c r="BV106" i="4"/>
  <c r="CH106" i="4" s="1"/>
  <c r="CT106" i="4" s="1"/>
  <c r="DV106" i="4" s="1"/>
  <c r="BW106" i="4"/>
  <c r="CI106" i="4" s="1"/>
  <c r="CU106" i="4" s="1"/>
  <c r="BX106" i="4"/>
  <c r="CJ106" i="4" s="1"/>
  <c r="CV106" i="4" s="1"/>
  <c r="DX106" i="4" s="1"/>
  <c r="BY106" i="4"/>
  <c r="CK106" i="4" s="1"/>
  <c r="CG106" i="4"/>
  <c r="CS106" i="4" s="1"/>
  <c r="CM106" i="4"/>
  <c r="CO106" i="4"/>
  <c r="DQ106" i="4" s="1"/>
  <c r="CP106" i="4"/>
  <c r="CW106" i="4"/>
  <c r="CZ106" i="4"/>
  <c r="DA106" i="4"/>
  <c r="DB106" i="4"/>
  <c r="DC106" i="4"/>
  <c r="DD106" i="4"/>
  <c r="DE106" i="4"/>
  <c r="DF106" i="4"/>
  <c r="DG106" i="4"/>
  <c r="DH106" i="4"/>
  <c r="DI106" i="4"/>
  <c r="DJ106" i="4"/>
  <c r="DK106" i="4"/>
  <c r="DL106" i="4"/>
  <c r="DW106" i="4"/>
  <c r="BN107" i="4"/>
  <c r="BZ107" i="4" s="1"/>
  <c r="CL107" i="4" s="1"/>
  <c r="DN107" i="4" s="1"/>
  <c r="BO107" i="4"/>
  <c r="CA107" i="4" s="1"/>
  <c r="CM107" i="4" s="1"/>
  <c r="BP107" i="4"/>
  <c r="CB107" i="4" s="1"/>
  <c r="CN107" i="4" s="1"/>
  <c r="BQ107" i="4"/>
  <c r="CC107" i="4" s="1"/>
  <c r="CO107" i="4" s="1"/>
  <c r="BR107" i="4"/>
  <c r="CD107" i="4" s="1"/>
  <c r="CP107" i="4" s="1"/>
  <c r="BS107" i="4"/>
  <c r="BT107" i="4"/>
  <c r="BU107" i="4"/>
  <c r="CG107" i="4" s="1"/>
  <c r="CS107" i="4" s="1"/>
  <c r="DU107" i="4" s="1"/>
  <c r="BV107" i="4"/>
  <c r="CH107" i="4" s="1"/>
  <c r="CT107" i="4" s="1"/>
  <c r="DV107" i="4" s="1"/>
  <c r="BW107" i="4"/>
  <c r="CI107" i="4" s="1"/>
  <c r="CU107" i="4" s="1"/>
  <c r="BX107" i="4"/>
  <c r="CJ107" i="4" s="1"/>
  <c r="CV107" i="4" s="1"/>
  <c r="BY107" i="4"/>
  <c r="CE107" i="4"/>
  <c r="CQ107" i="4" s="1"/>
  <c r="DS107" i="4" s="1"/>
  <c r="CF107" i="4"/>
  <c r="CR107" i="4" s="1"/>
  <c r="DT107" i="4" s="1"/>
  <c r="CK107" i="4"/>
  <c r="CW107" i="4" s="1"/>
  <c r="CZ107" i="4"/>
  <c r="DA107" i="4"/>
  <c r="DB107" i="4"/>
  <c r="DC107" i="4"/>
  <c r="DD107" i="4"/>
  <c r="DE107" i="4"/>
  <c r="DF107" i="4"/>
  <c r="DG107" i="4"/>
  <c r="DH107" i="4"/>
  <c r="DI107" i="4"/>
  <c r="DJ107" i="4"/>
  <c r="DK107" i="4"/>
  <c r="DR107" i="4"/>
  <c r="BN108" i="4"/>
  <c r="BZ108" i="4" s="1"/>
  <c r="CL108" i="4" s="1"/>
  <c r="BO108" i="4"/>
  <c r="CA108" i="4" s="1"/>
  <c r="CM108" i="4" s="1"/>
  <c r="BP108" i="4"/>
  <c r="BQ108" i="4"/>
  <c r="CC108" i="4" s="1"/>
  <c r="CO108" i="4" s="1"/>
  <c r="BR108" i="4"/>
  <c r="BS108" i="4"/>
  <c r="CE108" i="4" s="1"/>
  <c r="CQ108" i="4" s="1"/>
  <c r="DS108" i="4" s="1"/>
  <c r="BT108" i="4"/>
  <c r="CF108" i="4" s="1"/>
  <c r="CR108" i="4" s="1"/>
  <c r="DT108" i="4" s="1"/>
  <c r="BU108" i="4"/>
  <c r="BV108" i="4"/>
  <c r="CH108" i="4" s="1"/>
  <c r="CT108" i="4" s="1"/>
  <c r="BW108" i="4"/>
  <c r="CI108" i="4" s="1"/>
  <c r="CU108" i="4" s="1"/>
  <c r="BX108" i="4"/>
  <c r="BY108" i="4"/>
  <c r="CK108" i="4" s="1"/>
  <c r="CW108" i="4" s="1"/>
  <c r="CB108" i="4"/>
  <c r="CN108" i="4" s="1"/>
  <c r="CD108" i="4"/>
  <c r="CP108" i="4" s="1"/>
  <c r="DR108" i="4" s="1"/>
  <c r="CG108" i="4"/>
  <c r="CS108" i="4" s="1"/>
  <c r="CJ108" i="4"/>
  <c r="CV108" i="4" s="1"/>
  <c r="CZ108" i="4"/>
  <c r="DA108" i="4"/>
  <c r="DB108" i="4"/>
  <c r="DC108" i="4"/>
  <c r="DD108" i="4"/>
  <c r="DE108" i="4"/>
  <c r="DF108" i="4"/>
  <c r="DG108" i="4"/>
  <c r="DH108" i="4"/>
  <c r="DI108" i="4"/>
  <c r="DW108" i="4" s="1"/>
  <c r="DJ108" i="4"/>
  <c r="DX108" i="4" s="1"/>
  <c r="DK108" i="4"/>
  <c r="DY108" i="4" s="1"/>
  <c r="BN109" i="4"/>
  <c r="BZ109" i="4" s="1"/>
  <c r="CL109" i="4" s="1"/>
  <c r="BO109" i="4"/>
  <c r="CA109" i="4" s="1"/>
  <c r="CM109" i="4" s="1"/>
  <c r="BP109" i="4"/>
  <c r="CB109" i="4" s="1"/>
  <c r="CN109" i="4" s="1"/>
  <c r="BQ109" i="4"/>
  <c r="CC109" i="4" s="1"/>
  <c r="CO109" i="4" s="1"/>
  <c r="BR109" i="4"/>
  <c r="BS109" i="4"/>
  <c r="BT109" i="4"/>
  <c r="CF109" i="4" s="1"/>
  <c r="BU109" i="4"/>
  <c r="BV109" i="4"/>
  <c r="CH109" i="4" s="1"/>
  <c r="CT109" i="4" s="1"/>
  <c r="DV109" i="4" s="1"/>
  <c r="BW109" i="4"/>
  <c r="CI109" i="4" s="1"/>
  <c r="CU109" i="4" s="1"/>
  <c r="BX109" i="4"/>
  <c r="BY109" i="4"/>
  <c r="CK109" i="4" s="1"/>
  <c r="CW109" i="4" s="1"/>
  <c r="CD109" i="4"/>
  <c r="CE109" i="4"/>
  <c r="CQ109" i="4" s="1"/>
  <c r="CG109" i="4"/>
  <c r="CS109" i="4" s="1"/>
  <c r="CJ109" i="4"/>
  <c r="CV109" i="4" s="1"/>
  <c r="CP109" i="4"/>
  <c r="CR109" i="4"/>
  <c r="CZ109" i="4"/>
  <c r="DA109" i="4"/>
  <c r="DB109" i="4"/>
  <c r="DP109" i="4" s="1"/>
  <c r="DC109" i="4"/>
  <c r="DD109" i="4"/>
  <c r="DE109" i="4"/>
  <c r="DF109" i="4"/>
  <c r="DG109" i="4"/>
  <c r="DH109" i="4"/>
  <c r="DI109" i="4"/>
  <c r="DJ109" i="4"/>
  <c r="DK109" i="4"/>
  <c r="DN109" i="4"/>
  <c r="DO109" i="4"/>
  <c r="BN110" i="4"/>
  <c r="BO110" i="4"/>
  <c r="BP110" i="4"/>
  <c r="CB110" i="4" s="1"/>
  <c r="BQ110" i="4"/>
  <c r="CC110" i="4" s="1"/>
  <c r="CO110" i="4" s="1"/>
  <c r="BR110" i="4"/>
  <c r="CD110" i="4" s="1"/>
  <c r="CP110" i="4" s="1"/>
  <c r="BS110" i="4"/>
  <c r="CE110" i="4" s="1"/>
  <c r="CQ110" i="4" s="1"/>
  <c r="BT110" i="4"/>
  <c r="CF110" i="4" s="1"/>
  <c r="CR110" i="4" s="1"/>
  <c r="BU110" i="4"/>
  <c r="BV110" i="4"/>
  <c r="BW110" i="4"/>
  <c r="CI110" i="4" s="1"/>
  <c r="CU110" i="4" s="1"/>
  <c r="BX110" i="4"/>
  <c r="BY110" i="4"/>
  <c r="CK110" i="4" s="1"/>
  <c r="BZ110" i="4"/>
  <c r="CL110" i="4" s="1"/>
  <c r="CA110" i="4"/>
  <c r="CM110" i="4" s="1"/>
  <c r="DO110" i="4" s="1"/>
  <c r="CG110" i="4"/>
  <c r="CS110" i="4" s="1"/>
  <c r="CH110" i="4"/>
  <c r="CT110" i="4" s="1"/>
  <c r="DV110" i="4" s="1"/>
  <c r="CJ110" i="4"/>
  <c r="CV110" i="4" s="1"/>
  <c r="CN110" i="4"/>
  <c r="CW110" i="4"/>
  <c r="DY110" i="4" s="1"/>
  <c r="CZ110" i="4"/>
  <c r="DA110" i="4"/>
  <c r="DB110" i="4"/>
  <c r="DC110" i="4"/>
  <c r="DD110" i="4"/>
  <c r="DE110" i="4"/>
  <c r="DF110" i="4"/>
  <c r="DG110" i="4"/>
  <c r="DH110" i="4"/>
  <c r="DI110" i="4"/>
  <c r="DJ110" i="4"/>
  <c r="DK110" i="4"/>
  <c r="DP110" i="4"/>
  <c r="DQ110" i="4"/>
  <c r="DX110" i="4"/>
  <c r="BN111" i="4"/>
  <c r="BZ111" i="4" s="1"/>
  <c r="CL111" i="4" s="1"/>
  <c r="BO111" i="4"/>
  <c r="BP111" i="4"/>
  <c r="CB111" i="4" s="1"/>
  <c r="BQ111" i="4"/>
  <c r="BR111" i="4"/>
  <c r="BS111" i="4"/>
  <c r="BT111" i="4"/>
  <c r="CF111" i="4" s="1"/>
  <c r="CR111" i="4" s="1"/>
  <c r="BU111" i="4"/>
  <c r="CG111" i="4" s="1"/>
  <c r="CS111" i="4" s="1"/>
  <c r="BV111" i="4"/>
  <c r="CH111" i="4" s="1"/>
  <c r="CT111" i="4" s="1"/>
  <c r="BW111" i="4"/>
  <c r="CI111" i="4" s="1"/>
  <c r="CU111" i="4" s="1"/>
  <c r="BX111" i="4"/>
  <c r="CJ111" i="4" s="1"/>
  <c r="BY111" i="4"/>
  <c r="CK111" i="4" s="1"/>
  <c r="CA111" i="4"/>
  <c r="CM111" i="4" s="1"/>
  <c r="CC111" i="4"/>
  <c r="CO111" i="4" s="1"/>
  <c r="CD111" i="4"/>
  <c r="CP111" i="4" s="1"/>
  <c r="CE111" i="4"/>
  <c r="CQ111" i="4" s="1"/>
  <c r="DS111" i="4" s="1"/>
  <c r="CN111" i="4"/>
  <c r="CV111" i="4"/>
  <c r="CW111" i="4"/>
  <c r="CZ111" i="4"/>
  <c r="DA111" i="4"/>
  <c r="DB111" i="4"/>
  <c r="DC111" i="4"/>
  <c r="DD111" i="4"/>
  <c r="DE111" i="4"/>
  <c r="DF111" i="4"/>
  <c r="DG111" i="4"/>
  <c r="DH111" i="4"/>
  <c r="DI111" i="4"/>
  <c r="DJ111" i="4"/>
  <c r="DK111" i="4"/>
  <c r="DQ111" i="4"/>
  <c r="DT111" i="4"/>
  <c r="BN112" i="4"/>
  <c r="BZ112" i="4" s="1"/>
  <c r="CL112" i="4" s="1"/>
  <c r="BO112" i="4"/>
  <c r="CA112" i="4" s="1"/>
  <c r="CM112" i="4" s="1"/>
  <c r="BP112" i="4"/>
  <c r="CB112" i="4" s="1"/>
  <c r="BQ112" i="4"/>
  <c r="CC112" i="4" s="1"/>
  <c r="CO112" i="4" s="1"/>
  <c r="DQ112" i="4" s="1"/>
  <c r="BR112" i="4"/>
  <c r="BS112" i="4"/>
  <c r="BT112" i="4"/>
  <c r="CF112" i="4" s="1"/>
  <c r="CR112" i="4" s="1"/>
  <c r="DT112" i="4" s="1"/>
  <c r="BU112" i="4"/>
  <c r="BV112" i="4"/>
  <c r="CH112" i="4" s="1"/>
  <c r="CT112" i="4" s="1"/>
  <c r="BW112" i="4"/>
  <c r="CI112" i="4" s="1"/>
  <c r="CU112" i="4" s="1"/>
  <c r="BX112" i="4"/>
  <c r="CJ112" i="4" s="1"/>
  <c r="CV112" i="4" s="1"/>
  <c r="BY112" i="4"/>
  <c r="CK112" i="4" s="1"/>
  <c r="CW112" i="4" s="1"/>
  <c r="DY112" i="4" s="1"/>
  <c r="CD112" i="4"/>
  <c r="CP112" i="4" s="1"/>
  <c r="CE112" i="4"/>
  <c r="CQ112" i="4" s="1"/>
  <c r="DS112" i="4" s="1"/>
  <c r="CG112" i="4"/>
  <c r="CS112" i="4" s="1"/>
  <c r="CN112" i="4"/>
  <c r="DP112" i="4" s="1"/>
  <c r="CZ112" i="4"/>
  <c r="DA112" i="4"/>
  <c r="DB112" i="4"/>
  <c r="DC112" i="4"/>
  <c r="DD112" i="4"/>
  <c r="DE112" i="4"/>
  <c r="DF112" i="4"/>
  <c r="DG112" i="4"/>
  <c r="DU112" i="4" s="1"/>
  <c r="DH112" i="4"/>
  <c r="DI112" i="4"/>
  <c r="DJ112" i="4"/>
  <c r="DK112" i="4"/>
  <c r="DR112" i="4"/>
  <c r="BN113" i="4"/>
  <c r="BZ113" i="4" s="1"/>
  <c r="CL113" i="4" s="1"/>
  <c r="DN113" i="4" s="1"/>
  <c r="BO113" i="4"/>
  <c r="CA113" i="4" s="1"/>
  <c r="CM113" i="4" s="1"/>
  <c r="BP113" i="4"/>
  <c r="BQ113" i="4"/>
  <c r="BR113" i="4"/>
  <c r="CD113" i="4" s="1"/>
  <c r="CP113" i="4" s="1"/>
  <c r="BS113" i="4"/>
  <c r="CE113" i="4" s="1"/>
  <c r="CQ113" i="4" s="1"/>
  <c r="BT113" i="4"/>
  <c r="CF113" i="4" s="1"/>
  <c r="CR113" i="4" s="1"/>
  <c r="BU113" i="4"/>
  <c r="BV113" i="4"/>
  <c r="CH113" i="4" s="1"/>
  <c r="CT113" i="4" s="1"/>
  <c r="DV113" i="4" s="1"/>
  <c r="BW113" i="4"/>
  <c r="CI113" i="4" s="1"/>
  <c r="CU113" i="4" s="1"/>
  <c r="BX113" i="4"/>
  <c r="BY113" i="4"/>
  <c r="CB113" i="4"/>
  <c r="CN113" i="4" s="1"/>
  <c r="CC113" i="4"/>
  <c r="CO113" i="4" s="1"/>
  <c r="CG113" i="4"/>
  <c r="CS113" i="4" s="1"/>
  <c r="CJ113" i="4"/>
  <c r="CV113" i="4" s="1"/>
  <c r="CK113" i="4"/>
  <c r="CW113" i="4" s="1"/>
  <c r="CZ113" i="4"/>
  <c r="DA113" i="4"/>
  <c r="DB113" i="4"/>
  <c r="DC113" i="4"/>
  <c r="DD113" i="4"/>
  <c r="DE113" i="4"/>
  <c r="DF113" i="4"/>
  <c r="DG113" i="4"/>
  <c r="DU113" i="4" s="1"/>
  <c r="DH113" i="4"/>
  <c r="DI113" i="4"/>
  <c r="DJ113" i="4"/>
  <c r="DK113" i="4"/>
  <c r="DY113" i="4" s="1"/>
  <c r="DR113" i="4"/>
  <c r="DS113" i="4"/>
  <c r="BN114" i="4"/>
  <c r="BZ114" i="4" s="1"/>
  <c r="CL114" i="4" s="1"/>
  <c r="BO114" i="4"/>
  <c r="CA114" i="4" s="1"/>
  <c r="CM114" i="4" s="1"/>
  <c r="BP114" i="4"/>
  <c r="CB114" i="4" s="1"/>
  <c r="CN114" i="4" s="1"/>
  <c r="BQ114" i="4"/>
  <c r="BR114" i="4"/>
  <c r="CD114" i="4" s="1"/>
  <c r="BS114" i="4"/>
  <c r="CE114" i="4" s="1"/>
  <c r="CQ114" i="4" s="1"/>
  <c r="BT114" i="4"/>
  <c r="BU114" i="4"/>
  <c r="CG114" i="4" s="1"/>
  <c r="CS114" i="4" s="1"/>
  <c r="BV114" i="4"/>
  <c r="BW114" i="4"/>
  <c r="CI114" i="4" s="1"/>
  <c r="CU114" i="4" s="1"/>
  <c r="DW114" i="4" s="1"/>
  <c r="BX114" i="4"/>
  <c r="CJ114" i="4" s="1"/>
  <c r="CV114" i="4" s="1"/>
  <c r="BY114" i="4"/>
  <c r="CK114" i="4" s="1"/>
  <c r="CW114" i="4" s="1"/>
  <c r="CC114" i="4"/>
  <c r="CO114" i="4" s="1"/>
  <c r="DQ114" i="4" s="1"/>
  <c r="CF114" i="4"/>
  <c r="CR114" i="4" s="1"/>
  <c r="CH114" i="4"/>
  <c r="CT114" i="4" s="1"/>
  <c r="CP114" i="4"/>
  <c r="CZ114" i="4"/>
  <c r="DN114" i="4" s="1"/>
  <c r="DA114" i="4"/>
  <c r="DB114" i="4"/>
  <c r="DL114" i="4" s="1"/>
  <c r="CX114" i="4" s="1"/>
  <c r="DC114" i="4"/>
  <c r="DD114" i="4"/>
  <c r="DR114" i="4" s="1"/>
  <c r="DE114" i="4"/>
  <c r="DF114" i="4"/>
  <c r="DG114" i="4"/>
  <c r="DH114" i="4"/>
  <c r="DI114" i="4"/>
  <c r="DJ114" i="4"/>
  <c r="DK114" i="4"/>
  <c r="DO114" i="4"/>
  <c r="BN115" i="4"/>
  <c r="BZ115" i="4" s="1"/>
  <c r="CL115" i="4" s="1"/>
  <c r="BO115" i="4"/>
  <c r="BP115" i="4"/>
  <c r="CB115" i="4" s="1"/>
  <c r="CN115" i="4" s="1"/>
  <c r="BQ115" i="4"/>
  <c r="CC115" i="4" s="1"/>
  <c r="CO115" i="4" s="1"/>
  <c r="BR115" i="4"/>
  <c r="CD115" i="4" s="1"/>
  <c r="CP115" i="4" s="1"/>
  <c r="DR115" i="4" s="1"/>
  <c r="BS115" i="4"/>
  <c r="CE115" i="4" s="1"/>
  <c r="CQ115" i="4" s="1"/>
  <c r="BT115" i="4"/>
  <c r="BU115" i="4"/>
  <c r="BV115" i="4"/>
  <c r="CH115" i="4" s="1"/>
  <c r="CT115" i="4" s="1"/>
  <c r="BW115" i="4"/>
  <c r="CI115" i="4" s="1"/>
  <c r="CU115" i="4" s="1"/>
  <c r="BX115" i="4"/>
  <c r="CJ115" i="4" s="1"/>
  <c r="CV115" i="4" s="1"/>
  <c r="BY115" i="4"/>
  <c r="CK115" i="4" s="1"/>
  <c r="CW115" i="4" s="1"/>
  <c r="DY115" i="4" s="1"/>
  <c r="CA115" i="4"/>
  <c r="CM115" i="4" s="1"/>
  <c r="DO115" i="4" s="1"/>
  <c r="CF115" i="4"/>
  <c r="CR115" i="4" s="1"/>
  <c r="DT115" i="4" s="1"/>
  <c r="CG115" i="4"/>
  <c r="CS115" i="4" s="1"/>
  <c r="CZ115" i="4"/>
  <c r="DA115" i="4"/>
  <c r="DB115" i="4"/>
  <c r="DC115" i="4"/>
  <c r="DD115" i="4"/>
  <c r="DE115" i="4"/>
  <c r="DF115" i="4"/>
  <c r="DG115" i="4"/>
  <c r="DH115" i="4"/>
  <c r="DI115" i="4"/>
  <c r="DJ115" i="4"/>
  <c r="DK115" i="4"/>
  <c r="BN116" i="4"/>
  <c r="BZ116" i="4" s="1"/>
  <c r="CL116" i="4" s="1"/>
  <c r="BO116" i="4"/>
  <c r="CA116" i="4" s="1"/>
  <c r="CM116" i="4" s="1"/>
  <c r="DO116" i="4" s="1"/>
  <c r="BP116" i="4"/>
  <c r="CB116" i="4" s="1"/>
  <c r="CN116" i="4" s="1"/>
  <c r="BQ116" i="4"/>
  <c r="CC116" i="4" s="1"/>
  <c r="CO116" i="4" s="1"/>
  <c r="BR116" i="4"/>
  <c r="CD116" i="4" s="1"/>
  <c r="CP116" i="4" s="1"/>
  <c r="DR116" i="4" s="1"/>
  <c r="BS116" i="4"/>
  <c r="BT116" i="4"/>
  <c r="CF116" i="4" s="1"/>
  <c r="CR116" i="4" s="1"/>
  <c r="BU116" i="4"/>
  <c r="CG116" i="4" s="1"/>
  <c r="CS116" i="4" s="1"/>
  <c r="DU116" i="4" s="1"/>
  <c r="BV116" i="4"/>
  <c r="CH116" i="4" s="1"/>
  <c r="CT116" i="4" s="1"/>
  <c r="BW116" i="4"/>
  <c r="CI116" i="4" s="1"/>
  <c r="CU116" i="4" s="1"/>
  <c r="DW116" i="4" s="1"/>
  <c r="BX116" i="4"/>
  <c r="CJ116" i="4" s="1"/>
  <c r="CV116" i="4" s="1"/>
  <c r="BY116" i="4"/>
  <c r="CE116" i="4"/>
  <c r="CQ116" i="4" s="1"/>
  <c r="CK116" i="4"/>
  <c r="CW116" i="4" s="1"/>
  <c r="CZ116" i="4"/>
  <c r="DA116" i="4"/>
  <c r="DB116" i="4"/>
  <c r="DC116" i="4"/>
  <c r="DD116" i="4"/>
  <c r="DE116" i="4"/>
  <c r="DF116" i="4"/>
  <c r="DG116" i="4"/>
  <c r="DH116" i="4"/>
  <c r="DI116" i="4"/>
  <c r="DJ116" i="4"/>
  <c r="DK116" i="4"/>
  <c r="BN117" i="4"/>
  <c r="BO117" i="4"/>
  <c r="CA117" i="4" s="1"/>
  <c r="CM117" i="4" s="1"/>
  <c r="BP117" i="4"/>
  <c r="CB117" i="4" s="1"/>
  <c r="CN117" i="4" s="1"/>
  <c r="BQ117" i="4"/>
  <c r="CC117" i="4" s="1"/>
  <c r="CO117" i="4" s="1"/>
  <c r="BR117" i="4"/>
  <c r="CD117" i="4" s="1"/>
  <c r="CP117" i="4" s="1"/>
  <c r="BS117" i="4"/>
  <c r="BT117" i="4"/>
  <c r="BU117" i="4"/>
  <c r="CG117" i="4" s="1"/>
  <c r="CS117" i="4" s="1"/>
  <c r="BV117" i="4"/>
  <c r="BW117" i="4"/>
  <c r="CI117" i="4" s="1"/>
  <c r="CU117" i="4" s="1"/>
  <c r="BX117" i="4"/>
  <c r="CJ117" i="4" s="1"/>
  <c r="CV117" i="4" s="1"/>
  <c r="BY117" i="4"/>
  <c r="CK117" i="4" s="1"/>
  <c r="CW117" i="4" s="1"/>
  <c r="BZ117" i="4"/>
  <c r="CL117" i="4" s="1"/>
  <c r="CE117" i="4"/>
  <c r="CQ117" i="4" s="1"/>
  <c r="CF117" i="4"/>
  <c r="CR117" i="4" s="1"/>
  <c r="DT117" i="4" s="1"/>
  <c r="CH117" i="4"/>
  <c r="CT117" i="4" s="1"/>
  <c r="CZ117" i="4"/>
  <c r="DA117" i="4"/>
  <c r="DB117" i="4"/>
  <c r="DC117" i="4"/>
  <c r="DD117" i="4"/>
  <c r="DE117" i="4"/>
  <c r="DS117" i="4" s="1"/>
  <c r="DF117" i="4"/>
  <c r="DG117" i="4"/>
  <c r="DH117" i="4"/>
  <c r="DV117" i="4" s="1"/>
  <c r="DI117" i="4"/>
  <c r="DJ117" i="4"/>
  <c r="DK117" i="4"/>
  <c r="BN118" i="4"/>
  <c r="BZ118" i="4" s="1"/>
  <c r="BO118" i="4"/>
  <c r="CA118" i="4" s="1"/>
  <c r="CM118" i="4" s="1"/>
  <c r="BP118" i="4"/>
  <c r="CB118" i="4" s="1"/>
  <c r="CN118" i="4" s="1"/>
  <c r="BQ118" i="4"/>
  <c r="CC118" i="4" s="1"/>
  <c r="CO118" i="4" s="1"/>
  <c r="BR118" i="4"/>
  <c r="BS118" i="4"/>
  <c r="CE118" i="4" s="1"/>
  <c r="CQ118" i="4" s="1"/>
  <c r="BT118" i="4"/>
  <c r="BU118" i="4"/>
  <c r="CG118" i="4" s="1"/>
  <c r="CS118" i="4" s="1"/>
  <c r="BV118" i="4"/>
  <c r="CH118" i="4" s="1"/>
  <c r="CT118" i="4" s="1"/>
  <c r="BW118" i="4"/>
  <c r="CI118" i="4" s="1"/>
  <c r="CU118" i="4" s="1"/>
  <c r="DW118" i="4" s="1"/>
  <c r="BX118" i="4"/>
  <c r="CJ118" i="4" s="1"/>
  <c r="CV118" i="4" s="1"/>
  <c r="BY118" i="4"/>
  <c r="CK118" i="4" s="1"/>
  <c r="CW118" i="4" s="1"/>
  <c r="DY118" i="4" s="1"/>
  <c r="CD118" i="4"/>
  <c r="CP118" i="4" s="1"/>
  <c r="DR118" i="4" s="1"/>
  <c r="CF118" i="4"/>
  <c r="CR118" i="4" s="1"/>
  <c r="CL118" i="4"/>
  <c r="CZ118" i="4"/>
  <c r="DA118" i="4"/>
  <c r="DB118" i="4"/>
  <c r="DC118" i="4"/>
  <c r="DD118" i="4"/>
  <c r="DE118" i="4"/>
  <c r="DF118" i="4"/>
  <c r="DG118" i="4"/>
  <c r="DH118" i="4"/>
  <c r="DI118" i="4"/>
  <c r="DJ118" i="4"/>
  <c r="DK118" i="4"/>
  <c r="BN119" i="4"/>
  <c r="BZ119" i="4" s="1"/>
  <c r="CL119" i="4" s="1"/>
  <c r="BO119" i="4"/>
  <c r="BP119" i="4"/>
  <c r="CB119" i="4" s="1"/>
  <c r="CN119" i="4" s="1"/>
  <c r="BQ119" i="4"/>
  <c r="BR119" i="4"/>
  <c r="BS119" i="4"/>
  <c r="CE119" i="4" s="1"/>
  <c r="BT119" i="4"/>
  <c r="CF119" i="4" s="1"/>
  <c r="CR119" i="4" s="1"/>
  <c r="BU119" i="4"/>
  <c r="BV119" i="4"/>
  <c r="CH119" i="4" s="1"/>
  <c r="CT119" i="4" s="1"/>
  <c r="BW119" i="4"/>
  <c r="BX119" i="4"/>
  <c r="CJ119" i="4" s="1"/>
  <c r="CV119" i="4" s="1"/>
  <c r="BY119" i="4"/>
  <c r="CA119" i="4"/>
  <c r="CM119" i="4" s="1"/>
  <c r="CC119" i="4"/>
  <c r="CO119" i="4" s="1"/>
  <c r="DQ119" i="4" s="1"/>
  <c r="CD119" i="4"/>
  <c r="CP119" i="4" s="1"/>
  <c r="DR119" i="4" s="1"/>
  <c r="CG119" i="4"/>
  <c r="CS119" i="4" s="1"/>
  <c r="CI119" i="4"/>
  <c r="CU119" i="4" s="1"/>
  <c r="CK119" i="4"/>
  <c r="CW119" i="4" s="1"/>
  <c r="CQ119" i="4"/>
  <c r="CZ119" i="4"/>
  <c r="DA119" i="4"/>
  <c r="DB119" i="4"/>
  <c r="DC119" i="4"/>
  <c r="DD119" i="4"/>
  <c r="DE119" i="4"/>
  <c r="DF119" i="4"/>
  <c r="DG119" i="4"/>
  <c r="DH119" i="4"/>
  <c r="DI119" i="4"/>
  <c r="DJ119" i="4"/>
  <c r="DK119" i="4"/>
  <c r="DO119" i="4"/>
  <c r="BN120" i="4"/>
  <c r="BO120" i="4"/>
  <c r="CA120" i="4" s="1"/>
  <c r="CM120" i="4" s="1"/>
  <c r="BP120" i="4"/>
  <c r="CB120" i="4" s="1"/>
  <c r="CN120" i="4" s="1"/>
  <c r="DP120" i="4" s="1"/>
  <c r="BQ120" i="4"/>
  <c r="CC120" i="4" s="1"/>
  <c r="CO120" i="4" s="1"/>
  <c r="BR120" i="4"/>
  <c r="CD120" i="4" s="1"/>
  <c r="CP120" i="4" s="1"/>
  <c r="DR120" i="4" s="1"/>
  <c r="BS120" i="4"/>
  <c r="BT120" i="4"/>
  <c r="CF120" i="4" s="1"/>
  <c r="CR120" i="4" s="1"/>
  <c r="BU120" i="4"/>
  <c r="CG120" i="4" s="1"/>
  <c r="CS120" i="4" s="1"/>
  <c r="BV120" i="4"/>
  <c r="CH120" i="4" s="1"/>
  <c r="CT120" i="4" s="1"/>
  <c r="BW120" i="4"/>
  <c r="CI120" i="4" s="1"/>
  <c r="CU120" i="4" s="1"/>
  <c r="DW120" i="4" s="1"/>
  <c r="BX120" i="4"/>
  <c r="CJ120" i="4" s="1"/>
  <c r="CV120" i="4" s="1"/>
  <c r="DX120" i="4" s="1"/>
  <c r="BY120" i="4"/>
  <c r="CK120" i="4" s="1"/>
  <c r="BZ120" i="4"/>
  <c r="CL120" i="4" s="1"/>
  <c r="DN120" i="4" s="1"/>
  <c r="CE120" i="4"/>
  <c r="CQ120" i="4" s="1"/>
  <c r="CW120" i="4"/>
  <c r="CZ120" i="4"/>
  <c r="DA120" i="4"/>
  <c r="DB120" i="4"/>
  <c r="DC120" i="4"/>
  <c r="DD120" i="4"/>
  <c r="DE120" i="4"/>
  <c r="DF120" i="4"/>
  <c r="DT120" i="4" s="1"/>
  <c r="DG120" i="4"/>
  <c r="DH120" i="4"/>
  <c r="DV120" i="4" s="1"/>
  <c r="DI120" i="4"/>
  <c r="DJ120" i="4"/>
  <c r="DK120" i="4"/>
  <c r="BN121" i="4"/>
  <c r="BZ121" i="4" s="1"/>
  <c r="CL121" i="4" s="1"/>
  <c r="DN121" i="4" s="1"/>
  <c r="BO121" i="4"/>
  <c r="CA121" i="4" s="1"/>
  <c r="CM121" i="4" s="1"/>
  <c r="BP121" i="4"/>
  <c r="CB121" i="4" s="1"/>
  <c r="BQ121" i="4"/>
  <c r="CC121" i="4" s="1"/>
  <c r="CO121" i="4" s="1"/>
  <c r="BR121" i="4"/>
  <c r="CD121" i="4" s="1"/>
  <c r="CP121" i="4" s="1"/>
  <c r="BS121" i="4"/>
  <c r="CE121" i="4" s="1"/>
  <c r="CQ121" i="4" s="1"/>
  <c r="BT121" i="4"/>
  <c r="BU121" i="4"/>
  <c r="CG121" i="4" s="1"/>
  <c r="BV121" i="4"/>
  <c r="BW121" i="4"/>
  <c r="CI121" i="4" s="1"/>
  <c r="CU121" i="4" s="1"/>
  <c r="BX121" i="4"/>
  <c r="CJ121" i="4" s="1"/>
  <c r="CV121" i="4" s="1"/>
  <c r="DX121" i="4" s="1"/>
  <c r="BY121" i="4"/>
  <c r="CK121" i="4" s="1"/>
  <c r="CW121" i="4" s="1"/>
  <c r="CF121" i="4"/>
  <c r="CR121" i="4" s="1"/>
  <c r="CH121" i="4"/>
  <c r="CT121" i="4" s="1"/>
  <c r="DV121" i="4" s="1"/>
  <c r="CN121" i="4"/>
  <c r="DP121" i="4" s="1"/>
  <c r="CS121" i="4"/>
  <c r="DU121" i="4" s="1"/>
  <c r="CZ121" i="4"/>
  <c r="DA121" i="4"/>
  <c r="DB121" i="4"/>
  <c r="DC121" i="4"/>
  <c r="DD121" i="4"/>
  <c r="DE121" i="4"/>
  <c r="DF121" i="4"/>
  <c r="DG121" i="4"/>
  <c r="DH121" i="4"/>
  <c r="DI121" i="4"/>
  <c r="DJ121" i="4"/>
  <c r="DK121" i="4"/>
  <c r="DM121" i="4"/>
  <c r="DS121" i="4"/>
  <c r="BN122" i="4"/>
  <c r="BZ122" i="4" s="1"/>
  <c r="CL122" i="4" s="1"/>
  <c r="BO122" i="4"/>
  <c r="BP122" i="4"/>
  <c r="CB122" i="4" s="1"/>
  <c r="CN122" i="4" s="1"/>
  <c r="BQ122" i="4"/>
  <c r="BR122" i="4"/>
  <c r="CD122" i="4" s="1"/>
  <c r="CP122" i="4" s="1"/>
  <c r="BS122" i="4"/>
  <c r="CE122" i="4" s="1"/>
  <c r="CQ122" i="4" s="1"/>
  <c r="DS122" i="4" s="1"/>
  <c r="BT122" i="4"/>
  <c r="BU122" i="4"/>
  <c r="CG122" i="4" s="1"/>
  <c r="CS122" i="4" s="1"/>
  <c r="BV122" i="4"/>
  <c r="CH122" i="4" s="1"/>
  <c r="BW122" i="4"/>
  <c r="CI122" i="4" s="1"/>
  <c r="BX122" i="4"/>
  <c r="CJ122" i="4" s="1"/>
  <c r="CV122" i="4" s="1"/>
  <c r="BY122" i="4"/>
  <c r="CA122" i="4"/>
  <c r="CM122" i="4" s="1"/>
  <c r="CC122" i="4"/>
  <c r="CO122" i="4" s="1"/>
  <c r="CF122" i="4"/>
  <c r="CR122" i="4" s="1"/>
  <c r="CK122" i="4"/>
  <c r="CW122" i="4" s="1"/>
  <c r="DY122" i="4" s="1"/>
  <c r="CT122" i="4"/>
  <c r="CU122" i="4"/>
  <c r="CZ122" i="4"/>
  <c r="DA122" i="4"/>
  <c r="DB122" i="4"/>
  <c r="DC122" i="4"/>
  <c r="DD122" i="4"/>
  <c r="DR122" i="4" s="1"/>
  <c r="DE122" i="4"/>
  <c r="DF122" i="4"/>
  <c r="DG122" i="4"/>
  <c r="DH122" i="4"/>
  <c r="DI122" i="4"/>
  <c r="DJ122" i="4"/>
  <c r="DX122" i="4" s="1"/>
  <c r="DK122" i="4"/>
  <c r="DT122" i="4"/>
  <c r="BN123" i="4"/>
  <c r="BZ123" i="4" s="1"/>
  <c r="CL123" i="4" s="1"/>
  <c r="BO123" i="4"/>
  <c r="CA123" i="4" s="1"/>
  <c r="CM123" i="4" s="1"/>
  <c r="BP123" i="4"/>
  <c r="BQ123" i="4"/>
  <c r="CC123" i="4" s="1"/>
  <c r="CO123" i="4" s="1"/>
  <c r="BR123" i="4"/>
  <c r="BS123" i="4"/>
  <c r="CE123" i="4" s="1"/>
  <c r="CQ123" i="4" s="1"/>
  <c r="BT123" i="4"/>
  <c r="CF123" i="4" s="1"/>
  <c r="CR123" i="4" s="1"/>
  <c r="DT123" i="4" s="1"/>
  <c r="BU123" i="4"/>
  <c r="CG123" i="4" s="1"/>
  <c r="CS123" i="4" s="1"/>
  <c r="DU123" i="4" s="1"/>
  <c r="BV123" i="4"/>
  <c r="CH123" i="4" s="1"/>
  <c r="CT123" i="4" s="1"/>
  <c r="BW123" i="4"/>
  <c r="BX123" i="4"/>
  <c r="CJ123" i="4" s="1"/>
  <c r="CV123" i="4" s="1"/>
  <c r="BY123" i="4"/>
  <c r="CK123" i="4" s="1"/>
  <c r="CW123" i="4" s="1"/>
  <c r="CB123" i="4"/>
  <c r="CN123" i="4" s="1"/>
  <c r="DP123" i="4" s="1"/>
  <c r="CD123" i="4"/>
  <c r="CP123" i="4" s="1"/>
  <c r="CI123" i="4"/>
  <c r="CU123" i="4" s="1"/>
  <c r="CZ123" i="4"/>
  <c r="DA123" i="4"/>
  <c r="DB123" i="4"/>
  <c r="DC123" i="4"/>
  <c r="DQ123" i="4" s="1"/>
  <c r="DD123" i="4"/>
  <c r="DR123" i="4" s="1"/>
  <c r="DE123" i="4"/>
  <c r="DF123" i="4"/>
  <c r="DG123" i="4"/>
  <c r="DH123" i="4"/>
  <c r="DI123" i="4"/>
  <c r="DJ123" i="4"/>
  <c r="DK123" i="4"/>
  <c r="DM123" i="4"/>
  <c r="BN124" i="4"/>
  <c r="BO124" i="4"/>
  <c r="CA124" i="4" s="1"/>
  <c r="CM124" i="4" s="1"/>
  <c r="BP124" i="4"/>
  <c r="CB124" i="4" s="1"/>
  <c r="CN124" i="4" s="1"/>
  <c r="DP124" i="4" s="1"/>
  <c r="BQ124" i="4"/>
  <c r="CC124" i="4" s="1"/>
  <c r="CO124" i="4" s="1"/>
  <c r="BR124" i="4"/>
  <c r="CD124" i="4" s="1"/>
  <c r="CP124" i="4" s="1"/>
  <c r="DR124" i="4" s="1"/>
  <c r="BS124" i="4"/>
  <c r="CE124" i="4" s="1"/>
  <c r="CQ124" i="4" s="1"/>
  <c r="BT124" i="4"/>
  <c r="CF124" i="4" s="1"/>
  <c r="CR124" i="4" s="1"/>
  <c r="BU124" i="4"/>
  <c r="BV124" i="4"/>
  <c r="CH124" i="4" s="1"/>
  <c r="CT124" i="4" s="1"/>
  <c r="BW124" i="4"/>
  <c r="CI124" i="4" s="1"/>
  <c r="CU124" i="4" s="1"/>
  <c r="BX124" i="4"/>
  <c r="CJ124" i="4" s="1"/>
  <c r="CV124" i="4" s="1"/>
  <c r="DX124" i="4" s="1"/>
  <c r="BY124" i="4"/>
  <c r="CK124" i="4" s="1"/>
  <c r="CW124" i="4" s="1"/>
  <c r="BZ124" i="4"/>
  <c r="CL124" i="4" s="1"/>
  <c r="CG124" i="4"/>
  <c r="CS124" i="4" s="1"/>
  <c r="CZ124" i="4"/>
  <c r="DN124" i="4" s="1"/>
  <c r="DA124" i="4"/>
  <c r="DO124" i="4" s="1"/>
  <c r="DB124" i="4"/>
  <c r="DC124" i="4"/>
  <c r="DD124" i="4"/>
  <c r="DE124" i="4"/>
  <c r="DF124" i="4"/>
  <c r="DT124" i="4" s="1"/>
  <c r="DG124" i="4"/>
  <c r="DU124" i="4" s="1"/>
  <c r="DH124" i="4"/>
  <c r="DI124" i="4"/>
  <c r="DJ124" i="4"/>
  <c r="DK124" i="4"/>
  <c r="DY124" i="4" s="1"/>
  <c r="BN125" i="4"/>
  <c r="BO125" i="4"/>
  <c r="CA125" i="4" s="1"/>
  <c r="BP125" i="4"/>
  <c r="CB125" i="4" s="1"/>
  <c r="CN125" i="4" s="1"/>
  <c r="DP125" i="4" s="1"/>
  <c r="BQ125" i="4"/>
  <c r="CC125" i="4" s="1"/>
  <c r="BR125" i="4"/>
  <c r="CD125" i="4" s="1"/>
  <c r="CP125" i="4" s="1"/>
  <c r="BS125" i="4"/>
  <c r="BT125" i="4"/>
  <c r="BU125" i="4"/>
  <c r="BV125" i="4"/>
  <c r="BW125" i="4"/>
  <c r="CI125" i="4" s="1"/>
  <c r="CU125" i="4" s="1"/>
  <c r="BX125" i="4"/>
  <c r="CJ125" i="4" s="1"/>
  <c r="CV125" i="4" s="1"/>
  <c r="DX125" i="4" s="1"/>
  <c r="BY125" i="4"/>
  <c r="CK125" i="4" s="1"/>
  <c r="CW125" i="4" s="1"/>
  <c r="BZ125" i="4"/>
  <c r="CL125" i="4" s="1"/>
  <c r="CE125" i="4"/>
  <c r="CQ125" i="4" s="1"/>
  <c r="CF125" i="4"/>
  <c r="CR125" i="4" s="1"/>
  <c r="CG125" i="4"/>
  <c r="CH125" i="4"/>
  <c r="CT125" i="4" s="1"/>
  <c r="CM125" i="4"/>
  <c r="CO125" i="4"/>
  <c r="CS125" i="4"/>
  <c r="DU125" i="4" s="1"/>
  <c r="CZ125" i="4"/>
  <c r="DN125" i="4" s="1"/>
  <c r="DA125" i="4"/>
  <c r="DB125" i="4"/>
  <c r="DC125" i="4"/>
  <c r="DD125" i="4"/>
  <c r="DE125" i="4"/>
  <c r="DS125" i="4" s="1"/>
  <c r="DF125" i="4"/>
  <c r="DG125" i="4"/>
  <c r="DH125" i="4"/>
  <c r="DV125" i="4" s="1"/>
  <c r="DI125" i="4"/>
  <c r="DJ125" i="4"/>
  <c r="DK125" i="4"/>
  <c r="DT125" i="4"/>
  <c r="BN126" i="4"/>
  <c r="BZ126" i="4" s="1"/>
  <c r="BO126" i="4"/>
  <c r="CA126" i="4" s="1"/>
  <c r="CM126" i="4" s="1"/>
  <c r="DO126" i="4" s="1"/>
  <c r="BP126" i="4"/>
  <c r="CB126" i="4" s="1"/>
  <c r="BQ126" i="4"/>
  <c r="BR126" i="4"/>
  <c r="BS126" i="4"/>
  <c r="CE126" i="4" s="1"/>
  <c r="BT126" i="4"/>
  <c r="BU126" i="4"/>
  <c r="CG126" i="4" s="1"/>
  <c r="BV126" i="4"/>
  <c r="CH126" i="4" s="1"/>
  <c r="CT126" i="4" s="1"/>
  <c r="DV126" i="4" s="1"/>
  <c r="BW126" i="4"/>
  <c r="CI126" i="4" s="1"/>
  <c r="CU126" i="4" s="1"/>
  <c r="BX126" i="4"/>
  <c r="CJ126" i="4" s="1"/>
  <c r="BY126" i="4"/>
  <c r="CK126" i="4" s="1"/>
  <c r="CW126" i="4" s="1"/>
  <c r="CC126" i="4"/>
  <c r="CO126" i="4" s="1"/>
  <c r="CD126" i="4"/>
  <c r="CP126" i="4" s="1"/>
  <c r="CF126" i="4"/>
  <c r="CR126" i="4" s="1"/>
  <c r="DT126" i="4" s="1"/>
  <c r="CL126" i="4"/>
  <c r="DN126" i="4" s="1"/>
  <c r="CN126" i="4"/>
  <c r="CQ126" i="4"/>
  <c r="DS126" i="4" s="1"/>
  <c r="CS126" i="4"/>
  <c r="CV126" i="4"/>
  <c r="CZ126" i="4"/>
  <c r="DA126" i="4"/>
  <c r="DB126" i="4"/>
  <c r="DC126" i="4"/>
  <c r="DD126" i="4"/>
  <c r="DR126" i="4" s="1"/>
  <c r="DE126" i="4"/>
  <c r="DF126" i="4"/>
  <c r="DG126" i="4"/>
  <c r="DU126" i="4" s="1"/>
  <c r="DH126" i="4"/>
  <c r="DI126" i="4"/>
  <c r="DJ126" i="4"/>
  <c r="DX126" i="4" s="1"/>
  <c r="DK126" i="4"/>
  <c r="DY126" i="4" s="1"/>
  <c r="BN127" i="4"/>
  <c r="BZ127" i="4" s="1"/>
  <c r="CL127" i="4" s="1"/>
  <c r="BO127" i="4"/>
  <c r="BP127" i="4"/>
  <c r="CB127" i="4" s="1"/>
  <c r="CN127" i="4" s="1"/>
  <c r="DP127" i="4" s="1"/>
  <c r="BQ127" i="4"/>
  <c r="CC127" i="4" s="1"/>
  <c r="CO127" i="4" s="1"/>
  <c r="DQ127" i="4" s="1"/>
  <c r="BR127" i="4"/>
  <c r="CD127" i="4" s="1"/>
  <c r="CP127" i="4" s="1"/>
  <c r="BS127" i="4"/>
  <c r="CE127" i="4" s="1"/>
  <c r="BT127" i="4"/>
  <c r="CF127" i="4" s="1"/>
  <c r="BU127" i="4"/>
  <c r="CG127" i="4" s="1"/>
  <c r="CS127" i="4" s="1"/>
  <c r="BV127" i="4"/>
  <c r="CH127" i="4" s="1"/>
  <c r="BW127" i="4"/>
  <c r="BX127" i="4"/>
  <c r="CJ127" i="4" s="1"/>
  <c r="CV127" i="4" s="1"/>
  <c r="DX127" i="4" s="1"/>
  <c r="BY127" i="4"/>
  <c r="CK127" i="4" s="1"/>
  <c r="CW127" i="4" s="1"/>
  <c r="DY127" i="4" s="1"/>
  <c r="CA127" i="4"/>
  <c r="CM127" i="4" s="1"/>
  <c r="CI127" i="4"/>
  <c r="CU127" i="4" s="1"/>
  <c r="DW127" i="4" s="1"/>
  <c r="CQ127" i="4"/>
  <c r="CR127" i="4"/>
  <c r="CT127" i="4"/>
  <c r="CZ127" i="4"/>
  <c r="DA127" i="4"/>
  <c r="DB127" i="4"/>
  <c r="DC127" i="4"/>
  <c r="DD127" i="4"/>
  <c r="DE127" i="4"/>
  <c r="DS127" i="4" s="1"/>
  <c r="DF127" i="4"/>
  <c r="DG127" i="4"/>
  <c r="DH127" i="4"/>
  <c r="DI127" i="4"/>
  <c r="DJ127" i="4"/>
  <c r="DK127" i="4"/>
  <c r="DR127" i="4"/>
  <c r="BN128" i="4"/>
  <c r="BZ128" i="4" s="1"/>
  <c r="CL128" i="4" s="1"/>
  <c r="BO128" i="4"/>
  <c r="CA128" i="4" s="1"/>
  <c r="CM128" i="4" s="1"/>
  <c r="BP128" i="4"/>
  <c r="BQ128" i="4"/>
  <c r="CC128" i="4" s="1"/>
  <c r="CO128" i="4" s="1"/>
  <c r="BR128" i="4"/>
  <c r="CD128" i="4" s="1"/>
  <c r="CP128" i="4" s="1"/>
  <c r="BS128" i="4"/>
  <c r="BT128" i="4"/>
  <c r="CF128" i="4" s="1"/>
  <c r="CR128" i="4" s="1"/>
  <c r="BU128" i="4"/>
  <c r="BV128" i="4"/>
  <c r="BW128" i="4"/>
  <c r="CI128" i="4" s="1"/>
  <c r="CU128" i="4" s="1"/>
  <c r="BX128" i="4"/>
  <c r="BY128" i="4"/>
  <c r="CK128" i="4" s="1"/>
  <c r="CB128" i="4"/>
  <c r="CN128" i="4" s="1"/>
  <c r="CE128" i="4"/>
  <c r="CQ128" i="4" s="1"/>
  <c r="DS128" i="4" s="1"/>
  <c r="CG128" i="4"/>
  <c r="CS128" i="4" s="1"/>
  <c r="CH128" i="4"/>
  <c r="CT128" i="4" s="1"/>
  <c r="CJ128" i="4"/>
  <c r="CV128" i="4" s="1"/>
  <c r="CW128" i="4"/>
  <c r="CZ128" i="4"/>
  <c r="DA128" i="4"/>
  <c r="DB128" i="4"/>
  <c r="DP128" i="4" s="1"/>
  <c r="DC128" i="4"/>
  <c r="DD128" i="4"/>
  <c r="DE128" i="4"/>
  <c r="DF128" i="4"/>
  <c r="DG128" i="4"/>
  <c r="DH128" i="4"/>
  <c r="DI128" i="4"/>
  <c r="DJ128" i="4"/>
  <c r="DK128" i="4"/>
  <c r="BN129" i="4"/>
  <c r="BO129" i="4"/>
  <c r="CA129" i="4" s="1"/>
  <c r="CM129" i="4" s="1"/>
  <c r="BP129" i="4"/>
  <c r="CB129" i="4" s="1"/>
  <c r="CN129" i="4" s="1"/>
  <c r="DP129" i="4" s="1"/>
  <c r="BQ129" i="4"/>
  <c r="CC129" i="4" s="1"/>
  <c r="CO129" i="4" s="1"/>
  <c r="BR129" i="4"/>
  <c r="CD129" i="4" s="1"/>
  <c r="CP129" i="4" s="1"/>
  <c r="BS129" i="4"/>
  <c r="BT129" i="4"/>
  <c r="BU129" i="4"/>
  <c r="CG129" i="4" s="1"/>
  <c r="BV129" i="4"/>
  <c r="CH129" i="4" s="1"/>
  <c r="CT129" i="4" s="1"/>
  <c r="DV129" i="4" s="1"/>
  <c r="BW129" i="4"/>
  <c r="CI129" i="4" s="1"/>
  <c r="CU129" i="4" s="1"/>
  <c r="BX129" i="4"/>
  <c r="CJ129" i="4" s="1"/>
  <c r="CV129" i="4" s="1"/>
  <c r="DX129" i="4" s="1"/>
  <c r="BY129" i="4"/>
  <c r="CK129" i="4" s="1"/>
  <c r="CW129" i="4" s="1"/>
  <c r="BZ129" i="4"/>
  <c r="CL129" i="4" s="1"/>
  <c r="DN129" i="4" s="1"/>
  <c r="CE129" i="4"/>
  <c r="CQ129" i="4" s="1"/>
  <c r="CF129" i="4"/>
  <c r="CR129" i="4" s="1"/>
  <c r="CS129" i="4"/>
  <c r="CZ129" i="4"/>
  <c r="DA129" i="4"/>
  <c r="DB129" i="4"/>
  <c r="DC129" i="4"/>
  <c r="DD129" i="4"/>
  <c r="DE129" i="4"/>
  <c r="DS129" i="4" s="1"/>
  <c r="DF129" i="4"/>
  <c r="DG129" i="4"/>
  <c r="DH129" i="4"/>
  <c r="DI129" i="4"/>
  <c r="DW129" i="4" s="1"/>
  <c r="DJ129" i="4"/>
  <c r="DK129" i="4"/>
  <c r="BN130" i="4"/>
  <c r="BZ130" i="4" s="1"/>
  <c r="CL130" i="4" s="1"/>
  <c r="DN130" i="4" s="1"/>
  <c r="BO130" i="4"/>
  <c r="CA130" i="4" s="1"/>
  <c r="CM130" i="4" s="1"/>
  <c r="BP130" i="4"/>
  <c r="CB130" i="4" s="1"/>
  <c r="CN130" i="4" s="1"/>
  <c r="BQ130" i="4"/>
  <c r="CC130" i="4" s="1"/>
  <c r="CO130" i="4" s="1"/>
  <c r="DQ130" i="4" s="1"/>
  <c r="BR130" i="4"/>
  <c r="BS130" i="4"/>
  <c r="CE130" i="4" s="1"/>
  <c r="CQ130" i="4" s="1"/>
  <c r="DS130" i="4" s="1"/>
  <c r="BT130" i="4"/>
  <c r="BU130" i="4"/>
  <c r="CG130" i="4" s="1"/>
  <c r="CS130" i="4" s="1"/>
  <c r="BV130" i="4"/>
  <c r="CH130" i="4" s="1"/>
  <c r="CT130" i="4" s="1"/>
  <c r="DV130" i="4" s="1"/>
  <c r="BW130" i="4"/>
  <c r="BX130" i="4"/>
  <c r="CJ130" i="4" s="1"/>
  <c r="BY130" i="4"/>
  <c r="CD130" i="4"/>
  <c r="CP130" i="4" s="1"/>
  <c r="CF130" i="4"/>
  <c r="CR130" i="4" s="1"/>
  <c r="CI130" i="4"/>
  <c r="CU130" i="4" s="1"/>
  <c r="CK130" i="4"/>
  <c r="CW130" i="4" s="1"/>
  <c r="DY130" i="4" s="1"/>
  <c r="CV130" i="4"/>
  <c r="CZ130" i="4"/>
  <c r="DA130" i="4"/>
  <c r="DB130" i="4"/>
  <c r="DC130" i="4"/>
  <c r="DD130" i="4"/>
  <c r="DR130" i="4" s="1"/>
  <c r="DE130" i="4"/>
  <c r="DF130" i="4"/>
  <c r="DG130" i="4"/>
  <c r="DU130" i="4" s="1"/>
  <c r="DH130" i="4"/>
  <c r="DI130" i="4"/>
  <c r="DJ130" i="4"/>
  <c r="DK130" i="4"/>
  <c r="DL130" i="4"/>
  <c r="DT130" i="4"/>
  <c r="BN131" i="4"/>
  <c r="BZ131" i="4" s="1"/>
  <c r="CL131" i="4" s="1"/>
  <c r="BO131" i="4"/>
  <c r="CA131" i="4" s="1"/>
  <c r="CM131" i="4" s="1"/>
  <c r="BP131" i="4"/>
  <c r="BQ131" i="4"/>
  <c r="CC131" i="4" s="1"/>
  <c r="CO131" i="4" s="1"/>
  <c r="BR131" i="4"/>
  <c r="BS131" i="4"/>
  <c r="CE131" i="4" s="1"/>
  <c r="CQ131" i="4" s="1"/>
  <c r="BT131" i="4"/>
  <c r="CF131" i="4" s="1"/>
  <c r="CR131" i="4" s="1"/>
  <c r="BU131" i="4"/>
  <c r="BV131" i="4"/>
  <c r="CH131" i="4" s="1"/>
  <c r="CT131" i="4" s="1"/>
  <c r="BW131" i="4"/>
  <c r="BX131" i="4"/>
  <c r="BY131" i="4"/>
  <c r="CK131" i="4" s="1"/>
  <c r="CW131" i="4" s="1"/>
  <c r="CB131" i="4"/>
  <c r="CN131" i="4" s="1"/>
  <c r="CD131" i="4"/>
  <c r="CP131" i="4" s="1"/>
  <c r="CG131" i="4"/>
  <c r="CS131" i="4" s="1"/>
  <c r="CI131" i="4"/>
  <c r="CU131" i="4" s="1"/>
  <c r="DW131" i="4" s="1"/>
  <c r="CJ131" i="4"/>
  <c r="CV131" i="4" s="1"/>
  <c r="CZ131" i="4"/>
  <c r="DA131" i="4"/>
  <c r="DB131" i="4"/>
  <c r="DP131" i="4" s="1"/>
  <c r="DC131" i="4"/>
  <c r="DQ131" i="4" s="1"/>
  <c r="DD131" i="4"/>
  <c r="DR131" i="4" s="1"/>
  <c r="DE131" i="4"/>
  <c r="DF131" i="4"/>
  <c r="DG131" i="4"/>
  <c r="DH131" i="4"/>
  <c r="DI131" i="4"/>
  <c r="DJ131" i="4"/>
  <c r="DK131" i="4"/>
  <c r="DO131" i="4"/>
  <c r="BN132" i="4"/>
  <c r="BO132" i="4"/>
  <c r="CA132" i="4" s="1"/>
  <c r="CM132" i="4" s="1"/>
  <c r="DO132" i="4" s="1"/>
  <c r="BP132" i="4"/>
  <c r="CB132" i="4" s="1"/>
  <c r="CN132" i="4" s="1"/>
  <c r="BQ132" i="4"/>
  <c r="CC132" i="4" s="1"/>
  <c r="CO132" i="4" s="1"/>
  <c r="BR132" i="4"/>
  <c r="CD132" i="4" s="1"/>
  <c r="BS132" i="4"/>
  <c r="BT132" i="4"/>
  <c r="CF132" i="4" s="1"/>
  <c r="CR132" i="4" s="1"/>
  <c r="BU132" i="4"/>
  <c r="BV132" i="4"/>
  <c r="BW132" i="4"/>
  <c r="CI132" i="4" s="1"/>
  <c r="CU132" i="4" s="1"/>
  <c r="DW132" i="4" s="1"/>
  <c r="BX132" i="4"/>
  <c r="BY132" i="4"/>
  <c r="CK132" i="4" s="1"/>
  <c r="CW132" i="4" s="1"/>
  <c r="BZ132" i="4"/>
  <c r="CL132" i="4" s="1"/>
  <c r="CE132" i="4"/>
  <c r="CG132" i="4"/>
  <c r="CS132" i="4" s="1"/>
  <c r="CH132" i="4"/>
  <c r="CT132" i="4" s="1"/>
  <c r="CJ132" i="4"/>
  <c r="CV132" i="4" s="1"/>
  <c r="DX132" i="4" s="1"/>
  <c r="CP132" i="4"/>
  <c r="DR132" i="4" s="1"/>
  <c r="CQ132" i="4"/>
  <c r="CZ132" i="4"/>
  <c r="DA132" i="4"/>
  <c r="DB132" i="4"/>
  <c r="DC132" i="4"/>
  <c r="DD132" i="4"/>
  <c r="DE132" i="4"/>
  <c r="DF132" i="4"/>
  <c r="DG132" i="4"/>
  <c r="DH132" i="4"/>
  <c r="DV132" i="4" s="1"/>
  <c r="DI132" i="4"/>
  <c r="DJ132" i="4"/>
  <c r="DK132" i="4"/>
  <c r="BN133" i="4"/>
  <c r="BZ133" i="4" s="1"/>
  <c r="CL133" i="4" s="1"/>
  <c r="DN133" i="4" s="1"/>
  <c r="BO133" i="4"/>
  <c r="CA133" i="4" s="1"/>
  <c r="CM133" i="4" s="1"/>
  <c r="BP133" i="4"/>
  <c r="CB133" i="4" s="1"/>
  <c r="BQ133" i="4"/>
  <c r="CC133" i="4" s="1"/>
  <c r="CO133" i="4" s="1"/>
  <c r="BR133" i="4"/>
  <c r="CD133" i="4" s="1"/>
  <c r="BS133" i="4"/>
  <c r="BT133" i="4"/>
  <c r="BU133" i="4"/>
  <c r="BV133" i="4"/>
  <c r="CH133" i="4" s="1"/>
  <c r="CT133" i="4" s="1"/>
  <c r="BW133" i="4"/>
  <c r="CI133" i="4" s="1"/>
  <c r="CU133" i="4" s="1"/>
  <c r="BX133" i="4"/>
  <c r="CJ133" i="4" s="1"/>
  <c r="CV133" i="4" s="1"/>
  <c r="DX133" i="4" s="1"/>
  <c r="BY133" i="4"/>
  <c r="CK133" i="4" s="1"/>
  <c r="CW133" i="4" s="1"/>
  <c r="CE133" i="4"/>
  <c r="CQ133" i="4" s="1"/>
  <c r="CF133" i="4"/>
  <c r="CR133" i="4" s="1"/>
  <c r="CG133" i="4"/>
  <c r="CS133" i="4" s="1"/>
  <c r="DU133" i="4" s="1"/>
  <c r="CN133" i="4"/>
  <c r="DP133" i="4" s="1"/>
  <c r="CP133" i="4"/>
  <c r="CZ133" i="4"/>
  <c r="DA133" i="4"/>
  <c r="DB133" i="4"/>
  <c r="DC133" i="4"/>
  <c r="DD133" i="4"/>
  <c r="DE133" i="4"/>
  <c r="DF133" i="4"/>
  <c r="DG133" i="4"/>
  <c r="DH133" i="4"/>
  <c r="DI133" i="4"/>
  <c r="DJ133" i="4"/>
  <c r="DK133" i="4"/>
  <c r="DL133" i="4"/>
  <c r="DS133" i="4"/>
  <c r="DT133" i="4"/>
  <c r="BN134" i="4"/>
  <c r="BZ134" i="4" s="1"/>
  <c r="BO134" i="4"/>
  <c r="BP134" i="4"/>
  <c r="CB134" i="4" s="1"/>
  <c r="CN134" i="4" s="1"/>
  <c r="BQ134" i="4"/>
  <c r="BR134" i="4"/>
  <c r="BS134" i="4"/>
  <c r="CE134" i="4" s="1"/>
  <c r="CQ134" i="4" s="1"/>
  <c r="DS134" i="4" s="1"/>
  <c r="BT134" i="4"/>
  <c r="CF134" i="4" s="1"/>
  <c r="CR134" i="4" s="1"/>
  <c r="DT134" i="4" s="1"/>
  <c r="BU134" i="4"/>
  <c r="CG134" i="4" s="1"/>
  <c r="CS134" i="4" s="1"/>
  <c r="BV134" i="4"/>
  <c r="CH134" i="4" s="1"/>
  <c r="BW134" i="4"/>
  <c r="CI134" i="4" s="1"/>
  <c r="BX134" i="4"/>
  <c r="CJ134" i="4" s="1"/>
  <c r="CV134" i="4" s="1"/>
  <c r="BY134" i="4"/>
  <c r="CK134" i="4" s="1"/>
  <c r="CW134" i="4" s="1"/>
  <c r="CA134" i="4"/>
  <c r="CC134" i="4"/>
  <c r="CO134" i="4" s="1"/>
  <c r="DQ134" i="4" s="1"/>
  <c r="CD134" i="4"/>
  <c r="CP134" i="4" s="1"/>
  <c r="CL134" i="4"/>
  <c r="CM134" i="4"/>
  <c r="DO134" i="4" s="1"/>
  <c r="CT134" i="4"/>
  <c r="DV134" i="4" s="1"/>
  <c r="CU134" i="4"/>
  <c r="DW134" i="4" s="1"/>
  <c r="CZ134" i="4"/>
  <c r="DA134" i="4"/>
  <c r="DB134" i="4"/>
  <c r="DC134" i="4"/>
  <c r="DD134" i="4"/>
  <c r="DE134" i="4"/>
  <c r="DF134" i="4"/>
  <c r="DG134" i="4"/>
  <c r="DH134" i="4"/>
  <c r="DI134" i="4"/>
  <c r="DJ134" i="4"/>
  <c r="DK134" i="4"/>
  <c r="DR134" i="4"/>
  <c r="BN135" i="4"/>
  <c r="BZ135" i="4" s="1"/>
  <c r="CL135" i="4" s="1"/>
  <c r="BO135" i="4"/>
  <c r="BP135" i="4"/>
  <c r="BQ135" i="4"/>
  <c r="CC135" i="4" s="1"/>
  <c r="CO135" i="4" s="1"/>
  <c r="DQ135" i="4" s="1"/>
  <c r="BR135" i="4"/>
  <c r="BS135" i="4"/>
  <c r="CE135" i="4" s="1"/>
  <c r="CQ135" i="4" s="1"/>
  <c r="BT135" i="4"/>
  <c r="CF135" i="4" s="1"/>
  <c r="CR135" i="4" s="1"/>
  <c r="DT135" i="4" s="1"/>
  <c r="BU135" i="4"/>
  <c r="BV135" i="4"/>
  <c r="CH135" i="4" s="1"/>
  <c r="CT135" i="4" s="1"/>
  <c r="BW135" i="4"/>
  <c r="BX135" i="4"/>
  <c r="CJ135" i="4" s="1"/>
  <c r="CV135" i="4" s="1"/>
  <c r="BY135" i="4"/>
  <c r="CK135" i="4" s="1"/>
  <c r="CW135" i="4" s="1"/>
  <c r="DY135" i="4" s="1"/>
  <c r="CA135" i="4"/>
  <c r="CM135" i="4" s="1"/>
  <c r="CB135" i="4"/>
  <c r="CN135" i="4" s="1"/>
  <c r="CD135" i="4"/>
  <c r="CP135" i="4" s="1"/>
  <c r="DR135" i="4" s="1"/>
  <c r="CG135" i="4"/>
  <c r="CS135" i="4" s="1"/>
  <c r="DU135" i="4" s="1"/>
  <c r="CI135" i="4"/>
  <c r="CU135" i="4" s="1"/>
  <c r="CZ135" i="4"/>
  <c r="DA135" i="4"/>
  <c r="DB135" i="4"/>
  <c r="DC135" i="4"/>
  <c r="DD135" i="4"/>
  <c r="DE135" i="4"/>
  <c r="DF135" i="4"/>
  <c r="DG135" i="4"/>
  <c r="DH135" i="4"/>
  <c r="DI135" i="4"/>
  <c r="DJ135" i="4"/>
  <c r="DX135" i="4" s="1"/>
  <c r="DK135" i="4"/>
  <c r="BN136" i="4"/>
  <c r="BO136" i="4"/>
  <c r="BP136" i="4"/>
  <c r="CB136" i="4" s="1"/>
  <c r="CN136" i="4" s="1"/>
  <c r="DP136" i="4" s="1"/>
  <c r="BQ136" i="4"/>
  <c r="CC136" i="4" s="1"/>
  <c r="BR136" i="4"/>
  <c r="CD136" i="4" s="1"/>
  <c r="BS136" i="4"/>
  <c r="BT136" i="4"/>
  <c r="CF136" i="4" s="1"/>
  <c r="BU136" i="4"/>
  <c r="BV136" i="4"/>
  <c r="BW136" i="4"/>
  <c r="BX136" i="4"/>
  <c r="BY136" i="4"/>
  <c r="CK136" i="4" s="1"/>
  <c r="CW136" i="4" s="1"/>
  <c r="BZ136" i="4"/>
  <c r="CL136" i="4" s="1"/>
  <c r="CA136" i="4"/>
  <c r="CM136" i="4" s="1"/>
  <c r="DO136" i="4" s="1"/>
  <c r="CE136" i="4"/>
  <c r="CQ136" i="4" s="1"/>
  <c r="DS136" i="4" s="1"/>
  <c r="CG136" i="4"/>
  <c r="CS136" i="4" s="1"/>
  <c r="CH136" i="4"/>
  <c r="CT136" i="4" s="1"/>
  <c r="CI136" i="4"/>
  <c r="CU136" i="4" s="1"/>
  <c r="DW136" i="4" s="1"/>
  <c r="CJ136" i="4"/>
  <c r="CV136" i="4" s="1"/>
  <c r="DX136" i="4" s="1"/>
  <c r="CO136" i="4"/>
  <c r="CP136" i="4"/>
  <c r="DR136" i="4" s="1"/>
  <c r="CR136" i="4"/>
  <c r="CZ136" i="4"/>
  <c r="DA136" i="4"/>
  <c r="DB136" i="4"/>
  <c r="DC136" i="4"/>
  <c r="DD136" i="4"/>
  <c r="DE136" i="4"/>
  <c r="DF136" i="4"/>
  <c r="DG136" i="4"/>
  <c r="DH136" i="4"/>
  <c r="DV136" i="4" s="1"/>
  <c r="DI136" i="4"/>
  <c r="DJ136" i="4"/>
  <c r="DK136" i="4"/>
  <c r="DU136" i="4"/>
  <c r="BN137" i="4"/>
  <c r="BZ137" i="4" s="1"/>
  <c r="CL137" i="4" s="1"/>
  <c r="DN137" i="4" s="1"/>
  <c r="BO137" i="4"/>
  <c r="CA137" i="4" s="1"/>
  <c r="BP137" i="4"/>
  <c r="CB137" i="4" s="1"/>
  <c r="CN137" i="4" s="1"/>
  <c r="BQ137" i="4"/>
  <c r="CC137" i="4" s="1"/>
  <c r="CO137" i="4" s="1"/>
  <c r="BR137" i="4"/>
  <c r="CD137" i="4" s="1"/>
  <c r="CP137" i="4" s="1"/>
  <c r="BS137" i="4"/>
  <c r="BT137" i="4"/>
  <c r="BU137" i="4"/>
  <c r="BV137" i="4"/>
  <c r="CH137" i="4" s="1"/>
  <c r="CT137" i="4" s="1"/>
  <c r="DV137" i="4" s="1"/>
  <c r="BW137" i="4"/>
  <c r="CI137" i="4" s="1"/>
  <c r="CU137" i="4" s="1"/>
  <c r="BX137" i="4"/>
  <c r="CJ137" i="4" s="1"/>
  <c r="CV137" i="4" s="1"/>
  <c r="BY137" i="4"/>
  <c r="CK137" i="4" s="1"/>
  <c r="CW137" i="4" s="1"/>
  <c r="CE137" i="4"/>
  <c r="CQ137" i="4" s="1"/>
  <c r="CF137" i="4"/>
  <c r="CR137" i="4" s="1"/>
  <c r="CG137" i="4"/>
  <c r="CS137" i="4" s="1"/>
  <c r="DU137" i="4" s="1"/>
  <c r="CM137" i="4"/>
  <c r="CZ137" i="4"/>
  <c r="DA137" i="4"/>
  <c r="DB137" i="4"/>
  <c r="DC137" i="4"/>
  <c r="DD137" i="4"/>
  <c r="DE137" i="4"/>
  <c r="DF137" i="4"/>
  <c r="DT137" i="4" s="1"/>
  <c r="DG137" i="4"/>
  <c r="DH137" i="4"/>
  <c r="DI137" i="4"/>
  <c r="DJ137" i="4"/>
  <c r="DK137" i="4"/>
  <c r="DS137" i="4"/>
  <c r="BN138" i="4"/>
  <c r="BZ138" i="4" s="1"/>
  <c r="CL138" i="4" s="1"/>
  <c r="DN138" i="4" s="1"/>
  <c r="BO138" i="4"/>
  <c r="CA138" i="4" s="1"/>
  <c r="CM138" i="4" s="1"/>
  <c r="BP138" i="4"/>
  <c r="CB138" i="4" s="1"/>
  <c r="CN138" i="4" s="1"/>
  <c r="BQ138" i="4"/>
  <c r="BR138" i="4"/>
  <c r="CD138" i="4" s="1"/>
  <c r="CP138" i="4" s="1"/>
  <c r="BS138" i="4"/>
  <c r="CE138" i="4" s="1"/>
  <c r="CQ138" i="4" s="1"/>
  <c r="BT138" i="4"/>
  <c r="CF138" i="4" s="1"/>
  <c r="CR138" i="4" s="1"/>
  <c r="DT138" i="4" s="1"/>
  <c r="BU138" i="4"/>
  <c r="CG138" i="4" s="1"/>
  <c r="BV138" i="4"/>
  <c r="CH138" i="4" s="1"/>
  <c r="CT138" i="4" s="1"/>
  <c r="DV138" i="4" s="1"/>
  <c r="BW138" i="4"/>
  <c r="CI138" i="4" s="1"/>
  <c r="CU138" i="4" s="1"/>
  <c r="BX138" i="4"/>
  <c r="CJ138" i="4" s="1"/>
  <c r="CV138" i="4" s="1"/>
  <c r="BY138" i="4"/>
  <c r="CC138" i="4"/>
  <c r="CO138" i="4" s="1"/>
  <c r="CK138" i="4"/>
  <c r="CW138" i="4" s="1"/>
  <c r="DY138" i="4" s="1"/>
  <c r="CS138" i="4"/>
  <c r="CZ138" i="4"/>
  <c r="DA138" i="4"/>
  <c r="DB138" i="4"/>
  <c r="DC138" i="4"/>
  <c r="DD138" i="4"/>
  <c r="DR138" i="4" s="1"/>
  <c r="DE138" i="4"/>
  <c r="DF138" i="4"/>
  <c r="DG138" i="4"/>
  <c r="DH138" i="4"/>
  <c r="DI138" i="4"/>
  <c r="DJ138" i="4"/>
  <c r="DK138" i="4"/>
  <c r="DL138" i="4"/>
  <c r="DQ138" i="4"/>
  <c r="BN139" i="4"/>
  <c r="BZ139" i="4" s="1"/>
  <c r="CL139" i="4" s="1"/>
  <c r="BO139" i="4"/>
  <c r="CA139" i="4" s="1"/>
  <c r="CM139" i="4" s="1"/>
  <c r="BP139" i="4"/>
  <c r="BQ139" i="4"/>
  <c r="BR139" i="4"/>
  <c r="BS139" i="4"/>
  <c r="CE139" i="4" s="1"/>
  <c r="CQ139" i="4" s="1"/>
  <c r="BT139" i="4"/>
  <c r="CF139" i="4" s="1"/>
  <c r="CR139" i="4" s="1"/>
  <c r="DT139" i="4" s="1"/>
  <c r="BU139" i="4"/>
  <c r="BV139" i="4"/>
  <c r="CH139" i="4" s="1"/>
  <c r="BW139" i="4"/>
  <c r="BX139" i="4"/>
  <c r="CJ139" i="4" s="1"/>
  <c r="CV139" i="4" s="1"/>
  <c r="BY139" i="4"/>
  <c r="CK139" i="4" s="1"/>
  <c r="CW139" i="4" s="1"/>
  <c r="DY139" i="4" s="1"/>
  <c r="CB139" i="4"/>
  <c r="CN139" i="4" s="1"/>
  <c r="CC139" i="4"/>
  <c r="CO139" i="4" s="1"/>
  <c r="DQ139" i="4" s="1"/>
  <c r="CD139" i="4"/>
  <c r="CP139" i="4" s="1"/>
  <c r="DR139" i="4" s="1"/>
  <c r="CG139" i="4"/>
  <c r="CS139" i="4" s="1"/>
  <c r="CI139" i="4"/>
  <c r="CU139" i="4" s="1"/>
  <c r="DW139" i="4" s="1"/>
  <c r="CT139" i="4"/>
  <c r="CZ139" i="4"/>
  <c r="DA139" i="4"/>
  <c r="DO139" i="4" s="1"/>
  <c r="DB139" i="4"/>
  <c r="DP139" i="4" s="1"/>
  <c r="DC139" i="4"/>
  <c r="DD139" i="4"/>
  <c r="DE139" i="4"/>
  <c r="DF139" i="4"/>
  <c r="DG139" i="4"/>
  <c r="DH139" i="4"/>
  <c r="DI139" i="4"/>
  <c r="DJ139" i="4"/>
  <c r="DX139" i="4" s="1"/>
  <c r="DK139" i="4"/>
  <c r="BN140" i="4"/>
  <c r="BZ140" i="4" s="1"/>
  <c r="CL140" i="4" s="1"/>
  <c r="BO140" i="4"/>
  <c r="CA140" i="4" s="1"/>
  <c r="CM140" i="4" s="1"/>
  <c r="DO140" i="4" s="1"/>
  <c r="BP140" i="4"/>
  <c r="CB140" i="4" s="1"/>
  <c r="CN140" i="4" s="1"/>
  <c r="BQ140" i="4"/>
  <c r="CC140" i="4" s="1"/>
  <c r="CO140" i="4" s="1"/>
  <c r="BR140" i="4"/>
  <c r="CD140" i="4" s="1"/>
  <c r="CP140" i="4" s="1"/>
  <c r="BS140" i="4"/>
  <c r="BT140" i="4"/>
  <c r="CF140" i="4" s="1"/>
  <c r="CR140" i="4" s="1"/>
  <c r="BU140" i="4"/>
  <c r="BV140" i="4"/>
  <c r="CH140" i="4" s="1"/>
  <c r="CT140" i="4" s="1"/>
  <c r="BW140" i="4"/>
  <c r="CI140" i="4" s="1"/>
  <c r="CU140" i="4" s="1"/>
  <c r="DW140" i="4" s="1"/>
  <c r="BX140" i="4"/>
  <c r="BY140" i="4"/>
  <c r="CK140" i="4" s="1"/>
  <c r="CW140" i="4" s="1"/>
  <c r="CE140" i="4"/>
  <c r="CQ140" i="4" s="1"/>
  <c r="CG140" i="4"/>
  <c r="CS140" i="4" s="1"/>
  <c r="CJ140" i="4"/>
  <c r="CV140" i="4" s="1"/>
  <c r="DX140" i="4" s="1"/>
  <c r="CZ140" i="4"/>
  <c r="DA140" i="4"/>
  <c r="DB140" i="4"/>
  <c r="DP140" i="4" s="1"/>
  <c r="DC140" i="4"/>
  <c r="DD140" i="4"/>
  <c r="DE140" i="4"/>
  <c r="DF140" i="4"/>
  <c r="DG140" i="4"/>
  <c r="DH140" i="4"/>
  <c r="DI140" i="4"/>
  <c r="DJ140" i="4"/>
  <c r="DK140" i="4"/>
  <c r="BN141" i="4"/>
  <c r="BO141" i="4"/>
  <c r="CA141" i="4" s="1"/>
  <c r="BP141" i="4"/>
  <c r="CB141" i="4" s="1"/>
  <c r="BQ141" i="4"/>
  <c r="CC141" i="4" s="1"/>
  <c r="CO141" i="4" s="1"/>
  <c r="BR141" i="4"/>
  <c r="CD141" i="4" s="1"/>
  <c r="CP141" i="4" s="1"/>
  <c r="BS141" i="4"/>
  <c r="BT141" i="4"/>
  <c r="BU141" i="4"/>
  <c r="CG141" i="4" s="1"/>
  <c r="CS141" i="4" s="1"/>
  <c r="BV141" i="4"/>
  <c r="BW141" i="4"/>
  <c r="CI141" i="4" s="1"/>
  <c r="CU141" i="4" s="1"/>
  <c r="BX141" i="4"/>
  <c r="CJ141" i="4" s="1"/>
  <c r="BY141" i="4"/>
  <c r="CK141" i="4" s="1"/>
  <c r="CW141" i="4" s="1"/>
  <c r="BZ141" i="4"/>
  <c r="CL141" i="4" s="1"/>
  <c r="CE141" i="4"/>
  <c r="CQ141" i="4" s="1"/>
  <c r="CF141" i="4"/>
  <c r="CR141" i="4" s="1"/>
  <c r="CH141" i="4"/>
  <c r="CT141" i="4" s="1"/>
  <c r="CM141" i="4"/>
  <c r="CN141" i="4"/>
  <c r="CV141" i="4"/>
  <c r="DX141" i="4" s="1"/>
  <c r="CZ141" i="4"/>
  <c r="DA141" i="4"/>
  <c r="DB141" i="4"/>
  <c r="DC141" i="4"/>
  <c r="DD141" i="4"/>
  <c r="DE141" i="4"/>
  <c r="DF141" i="4"/>
  <c r="DG141" i="4"/>
  <c r="DH141" i="4"/>
  <c r="DI141" i="4"/>
  <c r="DJ141" i="4"/>
  <c r="DK141" i="4"/>
  <c r="BN142" i="4"/>
  <c r="BZ142" i="4" s="1"/>
  <c r="CL142" i="4" s="1"/>
  <c r="BO142" i="4"/>
  <c r="CA142" i="4" s="1"/>
  <c r="CM142" i="4" s="1"/>
  <c r="BP142" i="4"/>
  <c r="CB142" i="4" s="1"/>
  <c r="CN142" i="4" s="1"/>
  <c r="BQ142" i="4"/>
  <c r="CC142" i="4" s="1"/>
  <c r="CO142" i="4" s="1"/>
  <c r="BR142" i="4"/>
  <c r="CD142" i="4" s="1"/>
  <c r="CP142" i="4" s="1"/>
  <c r="BS142" i="4"/>
  <c r="BT142" i="4"/>
  <c r="BU142" i="4"/>
  <c r="CG142" i="4" s="1"/>
  <c r="BV142" i="4"/>
  <c r="CH142" i="4" s="1"/>
  <c r="BW142" i="4"/>
  <c r="CI142" i="4" s="1"/>
  <c r="CU142" i="4" s="1"/>
  <c r="BX142" i="4"/>
  <c r="CJ142" i="4" s="1"/>
  <c r="CV142" i="4" s="1"/>
  <c r="BY142" i="4"/>
  <c r="CK142" i="4" s="1"/>
  <c r="CW142" i="4" s="1"/>
  <c r="DY142" i="4" s="1"/>
  <c r="CE142" i="4"/>
  <c r="CQ142" i="4" s="1"/>
  <c r="CF142" i="4"/>
  <c r="CR142" i="4" s="1"/>
  <c r="CS142" i="4"/>
  <c r="CT142" i="4"/>
  <c r="CZ142" i="4"/>
  <c r="DA142" i="4"/>
  <c r="DO142" i="4" s="1"/>
  <c r="DB142" i="4"/>
  <c r="DC142" i="4"/>
  <c r="DD142" i="4"/>
  <c r="DE142" i="4"/>
  <c r="DF142" i="4"/>
  <c r="DG142" i="4"/>
  <c r="DH142" i="4"/>
  <c r="DI142" i="4"/>
  <c r="DJ142" i="4"/>
  <c r="DK142" i="4"/>
  <c r="BN143" i="4"/>
  <c r="BZ143" i="4" s="1"/>
  <c r="CL143" i="4" s="1"/>
  <c r="BO143" i="4"/>
  <c r="CA143" i="4" s="1"/>
  <c r="CM143" i="4" s="1"/>
  <c r="BP143" i="4"/>
  <c r="CB143" i="4" s="1"/>
  <c r="CN143" i="4" s="1"/>
  <c r="BQ143" i="4"/>
  <c r="CC143" i="4" s="1"/>
  <c r="CO143" i="4" s="1"/>
  <c r="BR143" i="4"/>
  <c r="BS143" i="4"/>
  <c r="CE143" i="4" s="1"/>
  <c r="BT143" i="4"/>
  <c r="CF143" i="4" s="1"/>
  <c r="BU143" i="4"/>
  <c r="BV143" i="4"/>
  <c r="CH143" i="4" s="1"/>
  <c r="CT143" i="4" s="1"/>
  <c r="BW143" i="4"/>
  <c r="BX143" i="4"/>
  <c r="BY143" i="4"/>
  <c r="CK143" i="4" s="1"/>
  <c r="CW143" i="4" s="1"/>
  <c r="CD143" i="4"/>
  <c r="CP143" i="4" s="1"/>
  <c r="CG143" i="4"/>
  <c r="CS143" i="4" s="1"/>
  <c r="DU143" i="4" s="1"/>
  <c r="CI143" i="4"/>
  <c r="CU143" i="4" s="1"/>
  <c r="CJ143" i="4"/>
  <c r="CV143" i="4" s="1"/>
  <c r="CQ143" i="4"/>
  <c r="CR143" i="4"/>
  <c r="DT143" i="4" s="1"/>
  <c r="CZ143" i="4"/>
  <c r="DA143" i="4"/>
  <c r="DB143" i="4"/>
  <c r="DC143" i="4"/>
  <c r="DD143" i="4"/>
  <c r="DE143" i="4"/>
  <c r="DF143" i="4"/>
  <c r="DG143" i="4"/>
  <c r="DH143" i="4"/>
  <c r="DI143" i="4"/>
  <c r="DJ143" i="4"/>
  <c r="DX143" i="4" s="1"/>
  <c r="DK143" i="4"/>
  <c r="DY143" i="4" s="1"/>
  <c r="BN144" i="4"/>
  <c r="BO144" i="4"/>
  <c r="BP144" i="4"/>
  <c r="BQ144" i="4"/>
  <c r="CC144" i="4" s="1"/>
  <c r="CO144" i="4" s="1"/>
  <c r="BR144" i="4"/>
  <c r="CD144" i="4" s="1"/>
  <c r="CP144" i="4" s="1"/>
  <c r="DR144" i="4" s="1"/>
  <c r="BS144" i="4"/>
  <c r="CE144" i="4" s="1"/>
  <c r="CQ144" i="4" s="1"/>
  <c r="DS144" i="4" s="1"/>
  <c r="BT144" i="4"/>
  <c r="CF144" i="4" s="1"/>
  <c r="CR144" i="4" s="1"/>
  <c r="BU144" i="4"/>
  <c r="BV144" i="4"/>
  <c r="BW144" i="4"/>
  <c r="CI144" i="4" s="1"/>
  <c r="BX144" i="4"/>
  <c r="BY144" i="4"/>
  <c r="CK144" i="4" s="1"/>
  <c r="CW144" i="4" s="1"/>
  <c r="BZ144" i="4"/>
  <c r="CL144" i="4" s="1"/>
  <c r="CA144" i="4"/>
  <c r="CM144" i="4" s="1"/>
  <c r="DO144" i="4" s="1"/>
  <c r="CB144" i="4"/>
  <c r="CN144" i="4" s="1"/>
  <c r="DP144" i="4" s="1"/>
  <c r="CG144" i="4"/>
  <c r="CS144" i="4" s="1"/>
  <c r="CH144" i="4"/>
  <c r="CT144" i="4" s="1"/>
  <c r="CJ144" i="4"/>
  <c r="CV144" i="4" s="1"/>
  <c r="CU144" i="4"/>
  <c r="DW144" i="4" s="1"/>
  <c r="CZ144" i="4"/>
  <c r="DA144" i="4"/>
  <c r="DB144" i="4"/>
  <c r="DC144" i="4"/>
  <c r="DD144" i="4"/>
  <c r="DE144" i="4"/>
  <c r="DF144" i="4"/>
  <c r="DT144" i="4" s="1"/>
  <c r="DG144" i="4"/>
  <c r="DU144" i="4" s="1"/>
  <c r="DH144" i="4"/>
  <c r="DV144" i="4" s="1"/>
  <c r="DI144" i="4"/>
  <c r="DJ144" i="4"/>
  <c r="DK144" i="4"/>
  <c r="DX144" i="4"/>
  <c r="BN145" i="4"/>
  <c r="BZ145" i="4" s="1"/>
  <c r="CL145" i="4" s="1"/>
  <c r="BO145" i="4"/>
  <c r="CA145" i="4" s="1"/>
  <c r="BP145" i="4"/>
  <c r="CB145" i="4" s="1"/>
  <c r="CN145" i="4" s="1"/>
  <c r="BQ145" i="4"/>
  <c r="CC145" i="4" s="1"/>
  <c r="CO145" i="4" s="1"/>
  <c r="BR145" i="4"/>
  <c r="CD145" i="4" s="1"/>
  <c r="CP145" i="4" s="1"/>
  <c r="BS145" i="4"/>
  <c r="BT145" i="4"/>
  <c r="BU145" i="4"/>
  <c r="CG145" i="4" s="1"/>
  <c r="CS145" i="4" s="1"/>
  <c r="DU145" i="4" s="1"/>
  <c r="BV145" i="4"/>
  <c r="CH145" i="4" s="1"/>
  <c r="CT145" i="4" s="1"/>
  <c r="DV145" i="4" s="1"/>
  <c r="BW145" i="4"/>
  <c r="CI145" i="4" s="1"/>
  <c r="BX145" i="4"/>
  <c r="CJ145" i="4" s="1"/>
  <c r="CV145" i="4" s="1"/>
  <c r="BY145" i="4"/>
  <c r="CK145" i="4" s="1"/>
  <c r="CW145" i="4" s="1"/>
  <c r="CE145" i="4"/>
  <c r="CQ145" i="4" s="1"/>
  <c r="CF145" i="4"/>
  <c r="CR145" i="4" s="1"/>
  <c r="CM145" i="4"/>
  <c r="CU145" i="4"/>
  <c r="CZ145" i="4"/>
  <c r="DA145" i="4"/>
  <c r="DB145" i="4"/>
  <c r="DL145" i="4" s="1"/>
  <c r="DC145" i="4"/>
  <c r="DD145" i="4"/>
  <c r="DE145" i="4"/>
  <c r="DF145" i="4"/>
  <c r="DG145" i="4"/>
  <c r="DH145" i="4"/>
  <c r="DI145" i="4"/>
  <c r="DJ145" i="4"/>
  <c r="DK145" i="4"/>
  <c r="BN146" i="4"/>
  <c r="BZ146" i="4" s="1"/>
  <c r="CL146" i="4" s="1"/>
  <c r="BO146" i="4"/>
  <c r="CA146" i="4" s="1"/>
  <c r="CM146" i="4" s="1"/>
  <c r="BP146" i="4"/>
  <c r="CB146" i="4" s="1"/>
  <c r="CN146" i="4" s="1"/>
  <c r="BQ146" i="4"/>
  <c r="CC146" i="4" s="1"/>
  <c r="CO146" i="4" s="1"/>
  <c r="BR146" i="4"/>
  <c r="CD146" i="4" s="1"/>
  <c r="CP146" i="4" s="1"/>
  <c r="BS146" i="4"/>
  <c r="BT146" i="4"/>
  <c r="BU146" i="4"/>
  <c r="CG146" i="4" s="1"/>
  <c r="BV146" i="4"/>
  <c r="CH146" i="4" s="1"/>
  <c r="CT146" i="4" s="1"/>
  <c r="BW146" i="4"/>
  <c r="CI146" i="4" s="1"/>
  <c r="CU146" i="4" s="1"/>
  <c r="BX146" i="4"/>
  <c r="CJ146" i="4" s="1"/>
  <c r="CV146" i="4" s="1"/>
  <c r="BY146" i="4"/>
  <c r="CK146" i="4" s="1"/>
  <c r="CW146" i="4" s="1"/>
  <c r="DY146" i="4" s="1"/>
  <c r="CE146" i="4"/>
  <c r="CQ146" i="4" s="1"/>
  <c r="CF146" i="4"/>
  <c r="CR146" i="4" s="1"/>
  <c r="CS146" i="4"/>
  <c r="CZ146" i="4"/>
  <c r="DA146" i="4"/>
  <c r="DB146" i="4"/>
  <c r="DC146" i="4"/>
  <c r="DD146" i="4"/>
  <c r="DE146" i="4"/>
  <c r="DF146" i="4"/>
  <c r="DG146" i="4"/>
  <c r="DH146" i="4"/>
  <c r="DI146" i="4"/>
  <c r="DJ146" i="4"/>
  <c r="DK146" i="4"/>
  <c r="DS146" i="4"/>
  <c r="BN147" i="4"/>
  <c r="BZ147" i="4" s="1"/>
  <c r="CL147" i="4" s="1"/>
  <c r="BO147" i="4"/>
  <c r="CA147" i="4" s="1"/>
  <c r="CM147" i="4" s="1"/>
  <c r="BP147" i="4"/>
  <c r="BQ147" i="4"/>
  <c r="BR147" i="4"/>
  <c r="BS147" i="4"/>
  <c r="CE147" i="4" s="1"/>
  <c r="BT147" i="4"/>
  <c r="CF147" i="4" s="1"/>
  <c r="BU147" i="4"/>
  <c r="CG147" i="4" s="1"/>
  <c r="CS147" i="4" s="1"/>
  <c r="BV147" i="4"/>
  <c r="CH147" i="4" s="1"/>
  <c r="CT147" i="4" s="1"/>
  <c r="BW147" i="4"/>
  <c r="CI147" i="4" s="1"/>
  <c r="CU147" i="4" s="1"/>
  <c r="DW147" i="4" s="1"/>
  <c r="BX147" i="4"/>
  <c r="BY147" i="4"/>
  <c r="CK147" i="4" s="1"/>
  <c r="CW147" i="4" s="1"/>
  <c r="DY147" i="4" s="1"/>
  <c r="CB147" i="4"/>
  <c r="CN147" i="4" s="1"/>
  <c r="CC147" i="4"/>
  <c r="CO147" i="4" s="1"/>
  <c r="DQ147" i="4" s="1"/>
  <c r="CD147" i="4"/>
  <c r="CP147" i="4" s="1"/>
  <c r="DR147" i="4" s="1"/>
  <c r="CJ147" i="4"/>
  <c r="CV147" i="4" s="1"/>
  <c r="CQ147" i="4"/>
  <c r="CR147" i="4"/>
  <c r="DT147" i="4" s="1"/>
  <c r="CZ147" i="4"/>
  <c r="DA147" i="4"/>
  <c r="DB147" i="4"/>
  <c r="DC147" i="4"/>
  <c r="DD147" i="4"/>
  <c r="DE147" i="4"/>
  <c r="DF147" i="4"/>
  <c r="DG147" i="4"/>
  <c r="DH147" i="4"/>
  <c r="DI147" i="4"/>
  <c r="DJ147" i="4"/>
  <c r="DK147" i="4"/>
  <c r="DU147" i="4"/>
  <c r="BN148" i="4"/>
  <c r="BZ148" i="4" s="1"/>
  <c r="CL148" i="4" s="1"/>
  <c r="BO148" i="4"/>
  <c r="CA148" i="4" s="1"/>
  <c r="CM148" i="4" s="1"/>
  <c r="BP148" i="4"/>
  <c r="BQ148" i="4"/>
  <c r="CC148" i="4" s="1"/>
  <c r="CO148" i="4" s="1"/>
  <c r="BR148" i="4"/>
  <c r="CD148" i="4" s="1"/>
  <c r="CP148" i="4" s="1"/>
  <c r="BS148" i="4"/>
  <c r="CE148" i="4" s="1"/>
  <c r="CQ148" i="4" s="1"/>
  <c r="BT148" i="4"/>
  <c r="CF148" i="4" s="1"/>
  <c r="CR148" i="4" s="1"/>
  <c r="BU148" i="4"/>
  <c r="CG148" i="4" s="1"/>
  <c r="CS148" i="4" s="1"/>
  <c r="BV148" i="4"/>
  <c r="CH148" i="4" s="1"/>
  <c r="CT148" i="4" s="1"/>
  <c r="BW148" i="4"/>
  <c r="BX148" i="4"/>
  <c r="BY148" i="4"/>
  <c r="CK148" i="4" s="1"/>
  <c r="CW148" i="4" s="1"/>
  <c r="CB148" i="4"/>
  <c r="CN148" i="4" s="1"/>
  <c r="CI148" i="4"/>
  <c r="CU148" i="4" s="1"/>
  <c r="CJ148" i="4"/>
  <c r="CV148" i="4" s="1"/>
  <c r="CZ148" i="4"/>
  <c r="DA148" i="4"/>
  <c r="DB148" i="4"/>
  <c r="DC148" i="4"/>
  <c r="DD148" i="4"/>
  <c r="DE148" i="4"/>
  <c r="DF148" i="4"/>
  <c r="DG148" i="4"/>
  <c r="DH148" i="4"/>
  <c r="DI148" i="4"/>
  <c r="DJ148" i="4"/>
  <c r="DK148" i="4"/>
  <c r="DP148" i="4"/>
  <c r="BN149" i="4"/>
  <c r="BO149" i="4"/>
  <c r="CA149" i="4" s="1"/>
  <c r="CM149" i="4" s="1"/>
  <c r="BP149" i="4"/>
  <c r="CB149" i="4" s="1"/>
  <c r="CN149" i="4" s="1"/>
  <c r="DP149" i="4" s="1"/>
  <c r="BQ149" i="4"/>
  <c r="CC149" i="4" s="1"/>
  <c r="CO149" i="4" s="1"/>
  <c r="BR149" i="4"/>
  <c r="CD149" i="4" s="1"/>
  <c r="CP149" i="4" s="1"/>
  <c r="BS149" i="4"/>
  <c r="CE149" i="4" s="1"/>
  <c r="CQ149" i="4" s="1"/>
  <c r="BT149" i="4"/>
  <c r="CF149" i="4" s="1"/>
  <c r="CR149" i="4" s="1"/>
  <c r="BU149" i="4"/>
  <c r="CG149" i="4" s="1"/>
  <c r="BV149" i="4"/>
  <c r="BW149" i="4"/>
  <c r="CI149" i="4" s="1"/>
  <c r="CU149" i="4" s="1"/>
  <c r="BX149" i="4"/>
  <c r="CJ149" i="4" s="1"/>
  <c r="BY149" i="4"/>
  <c r="CK149" i="4" s="1"/>
  <c r="BZ149" i="4"/>
  <c r="CL149" i="4" s="1"/>
  <c r="CH149" i="4"/>
  <c r="CT149" i="4" s="1"/>
  <c r="CS149" i="4"/>
  <c r="CV149" i="4"/>
  <c r="DX149" i="4" s="1"/>
  <c r="CW149" i="4"/>
  <c r="CZ149" i="4"/>
  <c r="DA149" i="4"/>
  <c r="DB149" i="4"/>
  <c r="DC149" i="4"/>
  <c r="DD149" i="4"/>
  <c r="DE149" i="4"/>
  <c r="DS149" i="4" s="1"/>
  <c r="DF149" i="4"/>
  <c r="DG149" i="4"/>
  <c r="DH149" i="4"/>
  <c r="DI149" i="4"/>
  <c r="DJ149" i="4"/>
  <c r="DK149" i="4"/>
  <c r="DV149" i="4"/>
  <c r="DY149" i="4"/>
  <c r="BN150" i="4"/>
  <c r="BZ150" i="4" s="1"/>
  <c r="CL150" i="4" s="1"/>
  <c r="DN150" i="4" s="1"/>
  <c r="BO150" i="4"/>
  <c r="CA150" i="4" s="1"/>
  <c r="CM150" i="4" s="1"/>
  <c r="BP150" i="4"/>
  <c r="CB150" i="4" s="1"/>
  <c r="BQ150" i="4"/>
  <c r="CC150" i="4" s="1"/>
  <c r="CO150" i="4" s="1"/>
  <c r="BR150" i="4"/>
  <c r="BS150" i="4"/>
  <c r="CE150" i="4" s="1"/>
  <c r="CQ150" i="4" s="1"/>
  <c r="DS150" i="4" s="1"/>
  <c r="BT150" i="4"/>
  <c r="CF150" i="4" s="1"/>
  <c r="CR150" i="4" s="1"/>
  <c r="BU150" i="4"/>
  <c r="CG150" i="4" s="1"/>
  <c r="CS150" i="4" s="1"/>
  <c r="BV150" i="4"/>
  <c r="CH150" i="4" s="1"/>
  <c r="CT150" i="4" s="1"/>
  <c r="DV150" i="4" s="1"/>
  <c r="BW150" i="4"/>
  <c r="BX150" i="4"/>
  <c r="CJ150" i="4" s="1"/>
  <c r="BY150" i="4"/>
  <c r="CD150" i="4"/>
  <c r="CP150" i="4" s="1"/>
  <c r="CI150" i="4"/>
  <c r="CU150" i="4" s="1"/>
  <c r="CK150" i="4"/>
  <c r="CW150" i="4" s="1"/>
  <c r="CN150" i="4"/>
  <c r="CV150" i="4"/>
  <c r="CZ150" i="4"/>
  <c r="DA150" i="4"/>
  <c r="DB150" i="4"/>
  <c r="DC150" i="4"/>
  <c r="DD150" i="4"/>
  <c r="DE150" i="4"/>
  <c r="DF150" i="4"/>
  <c r="DG150" i="4"/>
  <c r="DH150" i="4"/>
  <c r="DI150" i="4"/>
  <c r="DJ150" i="4"/>
  <c r="DK150" i="4"/>
  <c r="BN151" i="4"/>
  <c r="BZ151" i="4" s="1"/>
  <c r="BO151" i="4"/>
  <c r="CA151" i="4" s="1"/>
  <c r="CM151" i="4" s="1"/>
  <c r="DO151" i="4" s="1"/>
  <c r="BP151" i="4"/>
  <c r="CB151" i="4" s="1"/>
  <c r="CN151" i="4" s="1"/>
  <c r="BQ151" i="4"/>
  <c r="CC151" i="4" s="1"/>
  <c r="CO151" i="4" s="1"/>
  <c r="DQ151" i="4" s="1"/>
  <c r="BR151" i="4"/>
  <c r="CD151" i="4" s="1"/>
  <c r="CP151" i="4" s="1"/>
  <c r="DR151" i="4" s="1"/>
  <c r="BS151" i="4"/>
  <c r="CE151" i="4" s="1"/>
  <c r="CQ151" i="4" s="1"/>
  <c r="BT151" i="4"/>
  <c r="CF151" i="4" s="1"/>
  <c r="CR151" i="4" s="1"/>
  <c r="BU151" i="4"/>
  <c r="CG151" i="4" s="1"/>
  <c r="CS151" i="4" s="1"/>
  <c r="BV151" i="4"/>
  <c r="CH151" i="4" s="1"/>
  <c r="BW151" i="4"/>
  <c r="CI151" i="4" s="1"/>
  <c r="CU151" i="4" s="1"/>
  <c r="BX151" i="4"/>
  <c r="CJ151" i="4" s="1"/>
  <c r="CV151" i="4" s="1"/>
  <c r="BY151" i="4"/>
  <c r="CK151" i="4"/>
  <c r="CW151" i="4" s="1"/>
  <c r="DY151" i="4" s="1"/>
  <c r="CL151" i="4"/>
  <c r="CT151" i="4"/>
  <c r="CZ151" i="4"/>
  <c r="DA151" i="4"/>
  <c r="DB151" i="4"/>
  <c r="DC151" i="4"/>
  <c r="DD151" i="4"/>
  <c r="DE151" i="4"/>
  <c r="DS151" i="4" s="1"/>
  <c r="DF151" i="4"/>
  <c r="DG151" i="4"/>
  <c r="DH151" i="4"/>
  <c r="DI151" i="4"/>
  <c r="DJ151" i="4"/>
  <c r="DK151" i="4"/>
  <c r="BN152" i="4"/>
  <c r="BO152" i="4"/>
  <c r="CA152" i="4" s="1"/>
  <c r="CM152" i="4" s="1"/>
  <c r="BP152" i="4"/>
  <c r="BQ152" i="4"/>
  <c r="CC152" i="4" s="1"/>
  <c r="CO152" i="4" s="1"/>
  <c r="BR152" i="4"/>
  <c r="CD152" i="4" s="1"/>
  <c r="CP152" i="4" s="1"/>
  <c r="DR152" i="4" s="1"/>
  <c r="BS152" i="4"/>
  <c r="CE152" i="4" s="1"/>
  <c r="CQ152" i="4" s="1"/>
  <c r="BT152" i="4"/>
  <c r="CF152" i="4" s="1"/>
  <c r="CR152" i="4" s="1"/>
  <c r="BU152" i="4"/>
  <c r="BV152" i="4"/>
  <c r="BW152" i="4"/>
  <c r="BX152" i="4"/>
  <c r="BY152" i="4"/>
  <c r="CK152" i="4" s="1"/>
  <c r="CW152" i="4" s="1"/>
  <c r="BZ152" i="4"/>
  <c r="CL152" i="4" s="1"/>
  <c r="CB152" i="4"/>
  <c r="CN152" i="4" s="1"/>
  <c r="CG152" i="4"/>
  <c r="CS152" i="4" s="1"/>
  <c r="CH152" i="4"/>
  <c r="CT152" i="4" s="1"/>
  <c r="CI152" i="4"/>
  <c r="CU152" i="4" s="1"/>
  <c r="CJ152" i="4"/>
  <c r="CV152" i="4" s="1"/>
  <c r="CZ152" i="4"/>
  <c r="DA152" i="4"/>
  <c r="DB152" i="4"/>
  <c r="DC152" i="4"/>
  <c r="DD152" i="4"/>
  <c r="DE152" i="4"/>
  <c r="DF152" i="4"/>
  <c r="DG152" i="4"/>
  <c r="DU152" i="4" s="1"/>
  <c r="DH152" i="4"/>
  <c r="DV152" i="4" s="1"/>
  <c r="DI152" i="4"/>
  <c r="DJ152" i="4"/>
  <c r="DX152" i="4" s="1"/>
  <c r="DK152" i="4"/>
  <c r="BN153" i="4"/>
  <c r="BZ153" i="4" s="1"/>
  <c r="CL153" i="4" s="1"/>
  <c r="DN153" i="4" s="1"/>
  <c r="BO153" i="4"/>
  <c r="CA153" i="4" s="1"/>
  <c r="CM153" i="4" s="1"/>
  <c r="BP153" i="4"/>
  <c r="CB153" i="4" s="1"/>
  <c r="CN153" i="4" s="1"/>
  <c r="BQ153" i="4"/>
  <c r="CC153" i="4" s="1"/>
  <c r="CO153" i="4" s="1"/>
  <c r="BR153" i="4"/>
  <c r="CD153" i="4" s="1"/>
  <c r="CP153" i="4" s="1"/>
  <c r="BS153" i="4"/>
  <c r="BT153" i="4"/>
  <c r="BU153" i="4"/>
  <c r="CG153" i="4" s="1"/>
  <c r="CS153" i="4" s="1"/>
  <c r="BV153" i="4"/>
  <c r="CH153" i="4" s="1"/>
  <c r="CT153" i="4" s="1"/>
  <c r="DV153" i="4" s="1"/>
  <c r="BW153" i="4"/>
  <c r="CI153" i="4" s="1"/>
  <c r="CU153" i="4" s="1"/>
  <c r="BX153" i="4"/>
  <c r="CJ153" i="4" s="1"/>
  <c r="CV153" i="4" s="1"/>
  <c r="BY153" i="4"/>
  <c r="CE153" i="4"/>
  <c r="CQ153" i="4" s="1"/>
  <c r="CF153" i="4"/>
  <c r="CR153" i="4" s="1"/>
  <c r="CK153" i="4"/>
  <c r="CW153" i="4" s="1"/>
  <c r="CZ153" i="4"/>
  <c r="DA153" i="4"/>
  <c r="DB153" i="4"/>
  <c r="DC153" i="4"/>
  <c r="DD153" i="4"/>
  <c r="DR153" i="4" s="1"/>
  <c r="DE153" i="4"/>
  <c r="DS153" i="4" s="1"/>
  <c r="DF153" i="4"/>
  <c r="DG153" i="4"/>
  <c r="DH153" i="4"/>
  <c r="DI153" i="4"/>
  <c r="DJ153" i="4"/>
  <c r="DK153" i="4"/>
  <c r="DU153" i="4"/>
  <c r="BN154" i="4"/>
  <c r="BO154" i="4"/>
  <c r="CA154" i="4" s="1"/>
  <c r="CM154" i="4" s="1"/>
  <c r="BP154" i="4"/>
  <c r="CB154" i="4" s="1"/>
  <c r="CN154" i="4" s="1"/>
  <c r="BQ154" i="4"/>
  <c r="CC154" i="4" s="1"/>
  <c r="CO154" i="4" s="1"/>
  <c r="DQ154" i="4" s="1"/>
  <c r="BR154" i="4"/>
  <c r="CD154" i="4" s="1"/>
  <c r="CP154" i="4" s="1"/>
  <c r="BS154" i="4"/>
  <c r="CE154" i="4" s="1"/>
  <c r="CQ154" i="4" s="1"/>
  <c r="DS154" i="4" s="1"/>
  <c r="BT154" i="4"/>
  <c r="BU154" i="4"/>
  <c r="BV154" i="4"/>
  <c r="BW154" i="4"/>
  <c r="CI154" i="4" s="1"/>
  <c r="CU154" i="4" s="1"/>
  <c r="BX154" i="4"/>
  <c r="CJ154" i="4" s="1"/>
  <c r="CV154" i="4" s="1"/>
  <c r="BY154" i="4"/>
  <c r="CK154" i="4" s="1"/>
  <c r="CW154" i="4" s="1"/>
  <c r="DY154" i="4" s="1"/>
  <c r="BZ154" i="4"/>
  <c r="CL154" i="4" s="1"/>
  <c r="DN154" i="4" s="1"/>
  <c r="CF154" i="4"/>
  <c r="CR154" i="4" s="1"/>
  <c r="CG154" i="4"/>
  <c r="CS154" i="4" s="1"/>
  <c r="CH154" i="4"/>
  <c r="CT154" i="4" s="1"/>
  <c r="CZ154" i="4"/>
  <c r="DA154" i="4"/>
  <c r="DO154" i="4" s="1"/>
  <c r="DB154" i="4"/>
  <c r="DP154" i="4" s="1"/>
  <c r="DC154" i="4"/>
  <c r="DD154" i="4"/>
  <c r="DE154" i="4"/>
  <c r="DF154" i="4"/>
  <c r="DG154" i="4"/>
  <c r="DH154" i="4"/>
  <c r="DI154" i="4"/>
  <c r="DJ154" i="4"/>
  <c r="DK154" i="4"/>
  <c r="BN155" i="4"/>
  <c r="BZ155" i="4" s="1"/>
  <c r="CL155" i="4" s="1"/>
  <c r="BO155" i="4"/>
  <c r="CA155" i="4" s="1"/>
  <c r="CM155" i="4" s="1"/>
  <c r="BP155" i="4"/>
  <c r="CB155" i="4" s="1"/>
  <c r="BQ155" i="4"/>
  <c r="CC155" i="4" s="1"/>
  <c r="CO155" i="4" s="1"/>
  <c r="DQ155" i="4" s="1"/>
  <c r="BR155" i="4"/>
  <c r="CD155" i="4" s="1"/>
  <c r="CP155" i="4" s="1"/>
  <c r="BS155" i="4"/>
  <c r="CE155" i="4" s="1"/>
  <c r="BT155" i="4"/>
  <c r="BU155" i="4"/>
  <c r="BV155" i="4"/>
  <c r="CH155" i="4" s="1"/>
  <c r="CT155" i="4" s="1"/>
  <c r="BW155" i="4"/>
  <c r="CI155" i="4" s="1"/>
  <c r="CU155" i="4" s="1"/>
  <c r="BX155" i="4"/>
  <c r="CJ155" i="4" s="1"/>
  <c r="BY155" i="4"/>
  <c r="CK155" i="4" s="1"/>
  <c r="CW155" i="4" s="1"/>
  <c r="DY155" i="4" s="1"/>
  <c r="CF155" i="4"/>
  <c r="CR155" i="4" s="1"/>
  <c r="CG155" i="4"/>
  <c r="CS155" i="4" s="1"/>
  <c r="CN155" i="4"/>
  <c r="CQ155" i="4"/>
  <c r="CV155" i="4"/>
  <c r="CZ155" i="4"/>
  <c r="DA155" i="4"/>
  <c r="DB155" i="4"/>
  <c r="DC155" i="4"/>
  <c r="DD155" i="4"/>
  <c r="DE155" i="4"/>
  <c r="DF155" i="4"/>
  <c r="DT155" i="4" s="1"/>
  <c r="DG155" i="4"/>
  <c r="DH155" i="4"/>
  <c r="DI155" i="4"/>
  <c r="DJ155" i="4"/>
  <c r="DK155" i="4"/>
  <c r="DW155" i="4"/>
  <c r="BN156" i="4"/>
  <c r="BZ156" i="4" s="1"/>
  <c r="CL156" i="4" s="1"/>
  <c r="BO156" i="4"/>
  <c r="CA156" i="4" s="1"/>
  <c r="BP156" i="4"/>
  <c r="BQ156" i="4"/>
  <c r="CC156" i="4" s="1"/>
  <c r="BR156" i="4"/>
  <c r="CD156" i="4" s="1"/>
  <c r="CP156" i="4" s="1"/>
  <c r="BS156" i="4"/>
  <c r="BT156" i="4"/>
  <c r="CF156" i="4" s="1"/>
  <c r="CR156" i="4" s="1"/>
  <c r="BU156" i="4"/>
  <c r="CG156" i="4" s="1"/>
  <c r="CS156" i="4" s="1"/>
  <c r="DU156" i="4" s="1"/>
  <c r="BV156" i="4"/>
  <c r="CH156" i="4" s="1"/>
  <c r="CT156" i="4" s="1"/>
  <c r="BW156" i="4"/>
  <c r="CI156" i="4" s="1"/>
  <c r="CU156" i="4" s="1"/>
  <c r="DW156" i="4" s="1"/>
  <c r="BX156" i="4"/>
  <c r="BY156" i="4"/>
  <c r="CK156" i="4" s="1"/>
  <c r="CW156" i="4" s="1"/>
  <c r="CB156" i="4"/>
  <c r="CN156" i="4" s="1"/>
  <c r="CE156" i="4"/>
  <c r="CQ156" i="4" s="1"/>
  <c r="CJ156" i="4"/>
  <c r="CV156" i="4" s="1"/>
  <c r="CM156" i="4"/>
  <c r="DO156" i="4" s="1"/>
  <c r="CO156" i="4"/>
  <c r="CZ156" i="4"/>
  <c r="DA156" i="4"/>
  <c r="DB156" i="4"/>
  <c r="DP156" i="4" s="1"/>
  <c r="DC156" i="4"/>
  <c r="DD156" i="4"/>
  <c r="DE156" i="4"/>
  <c r="DF156" i="4"/>
  <c r="DG156" i="4"/>
  <c r="DH156" i="4"/>
  <c r="DI156" i="4"/>
  <c r="DJ156" i="4"/>
  <c r="DK156" i="4"/>
  <c r="DY156" i="4" s="1"/>
  <c r="DX156" i="4"/>
  <c r="BN157" i="4"/>
  <c r="BZ157" i="4" s="1"/>
  <c r="CL157" i="4" s="1"/>
  <c r="BO157" i="4"/>
  <c r="CA157" i="4" s="1"/>
  <c r="BP157" i="4"/>
  <c r="CB157" i="4" s="1"/>
  <c r="CN157" i="4" s="1"/>
  <c r="DP157" i="4" s="1"/>
  <c r="BQ157" i="4"/>
  <c r="BR157" i="4"/>
  <c r="CD157" i="4" s="1"/>
  <c r="CP157" i="4" s="1"/>
  <c r="BS157" i="4"/>
  <c r="BT157" i="4"/>
  <c r="CF157" i="4" s="1"/>
  <c r="CR157" i="4" s="1"/>
  <c r="BU157" i="4"/>
  <c r="CG157" i="4" s="1"/>
  <c r="CS157" i="4" s="1"/>
  <c r="DU157" i="4" s="1"/>
  <c r="BV157" i="4"/>
  <c r="CH157" i="4" s="1"/>
  <c r="CT157" i="4" s="1"/>
  <c r="BW157" i="4"/>
  <c r="CI157" i="4" s="1"/>
  <c r="CU157" i="4" s="1"/>
  <c r="BX157" i="4"/>
  <c r="BY157" i="4"/>
  <c r="CC157" i="4"/>
  <c r="CO157" i="4" s="1"/>
  <c r="CE157" i="4"/>
  <c r="CQ157" i="4" s="1"/>
  <c r="DS157" i="4" s="1"/>
  <c r="CJ157" i="4"/>
  <c r="CV157" i="4" s="1"/>
  <c r="DX157" i="4" s="1"/>
  <c r="CK157" i="4"/>
  <c r="CW157" i="4" s="1"/>
  <c r="DY157" i="4" s="1"/>
  <c r="CM157" i="4"/>
  <c r="CZ157" i="4"/>
  <c r="DA157" i="4"/>
  <c r="DB157" i="4"/>
  <c r="DC157" i="4"/>
  <c r="DQ157" i="4" s="1"/>
  <c r="DD157" i="4"/>
  <c r="DE157" i="4"/>
  <c r="DF157" i="4"/>
  <c r="DG157" i="4"/>
  <c r="DH157" i="4"/>
  <c r="DI157" i="4"/>
  <c r="DW157" i="4" s="1"/>
  <c r="DJ157" i="4"/>
  <c r="DK157" i="4"/>
  <c r="DR157" i="4"/>
  <c r="BN158" i="4"/>
  <c r="BO158" i="4"/>
  <c r="BP158" i="4"/>
  <c r="CB158" i="4" s="1"/>
  <c r="CN158" i="4" s="1"/>
  <c r="DP158" i="4" s="1"/>
  <c r="BQ158" i="4"/>
  <c r="CC158" i="4" s="1"/>
  <c r="CO158" i="4" s="1"/>
  <c r="BR158" i="4"/>
  <c r="CD158" i="4" s="1"/>
  <c r="BS158" i="4"/>
  <c r="CE158" i="4" s="1"/>
  <c r="CQ158" i="4" s="1"/>
  <c r="BT158" i="4"/>
  <c r="CF158" i="4" s="1"/>
  <c r="CR158" i="4" s="1"/>
  <c r="BU158" i="4"/>
  <c r="CG158" i="4" s="1"/>
  <c r="BV158" i="4"/>
  <c r="BW158" i="4"/>
  <c r="CI158" i="4" s="1"/>
  <c r="CU158" i="4" s="1"/>
  <c r="DW158" i="4" s="1"/>
  <c r="BX158" i="4"/>
  <c r="CJ158" i="4" s="1"/>
  <c r="CV158" i="4" s="1"/>
  <c r="DX158" i="4" s="1"/>
  <c r="BY158" i="4"/>
  <c r="BZ158" i="4"/>
  <c r="CL158" i="4" s="1"/>
  <c r="CA158" i="4"/>
  <c r="CM158" i="4" s="1"/>
  <c r="CH158" i="4"/>
  <c r="CT158" i="4" s="1"/>
  <c r="CK158" i="4"/>
  <c r="CW158" i="4" s="1"/>
  <c r="CP158" i="4"/>
  <c r="CS158" i="4"/>
  <c r="CZ158" i="4"/>
  <c r="DA158" i="4"/>
  <c r="DB158" i="4"/>
  <c r="DC158" i="4"/>
  <c r="DD158" i="4"/>
  <c r="DE158" i="4"/>
  <c r="DF158" i="4"/>
  <c r="DG158" i="4"/>
  <c r="DH158" i="4"/>
  <c r="DV158" i="4" s="1"/>
  <c r="DI158" i="4"/>
  <c r="DJ158" i="4"/>
  <c r="DK158" i="4"/>
  <c r="DN158" i="4"/>
  <c r="DO158" i="4"/>
  <c r="DQ158" i="4"/>
  <c r="BN159" i="4"/>
  <c r="BZ159" i="4" s="1"/>
  <c r="BO159" i="4"/>
  <c r="BP159" i="4"/>
  <c r="CB159" i="4" s="1"/>
  <c r="CN159" i="4" s="1"/>
  <c r="BQ159" i="4"/>
  <c r="CC159" i="4" s="1"/>
  <c r="CO159" i="4" s="1"/>
  <c r="DQ159" i="4" s="1"/>
  <c r="BR159" i="4"/>
  <c r="BS159" i="4"/>
  <c r="CE159" i="4" s="1"/>
  <c r="BT159" i="4"/>
  <c r="BU159" i="4"/>
  <c r="BV159" i="4"/>
  <c r="CH159" i="4" s="1"/>
  <c r="CT159" i="4" s="1"/>
  <c r="BW159" i="4"/>
  <c r="BX159" i="4"/>
  <c r="CJ159" i="4" s="1"/>
  <c r="CV159" i="4" s="1"/>
  <c r="BY159" i="4"/>
  <c r="CK159" i="4" s="1"/>
  <c r="CW159" i="4" s="1"/>
  <c r="DY159" i="4" s="1"/>
  <c r="CA159" i="4"/>
  <c r="CM159" i="4" s="1"/>
  <c r="CD159" i="4"/>
  <c r="CP159" i="4" s="1"/>
  <c r="DR159" i="4" s="1"/>
  <c r="CF159" i="4"/>
  <c r="CR159" i="4" s="1"/>
  <c r="DT159" i="4" s="1"/>
  <c r="CG159" i="4"/>
  <c r="CS159" i="4" s="1"/>
  <c r="CI159" i="4"/>
  <c r="CU159" i="4" s="1"/>
  <c r="CL159" i="4"/>
  <c r="CQ159" i="4"/>
  <c r="CZ159" i="4"/>
  <c r="DA159" i="4"/>
  <c r="DB159" i="4"/>
  <c r="DC159" i="4"/>
  <c r="DD159" i="4"/>
  <c r="DE159" i="4"/>
  <c r="DF159" i="4"/>
  <c r="DG159" i="4"/>
  <c r="DU159" i="4" s="1"/>
  <c r="DH159" i="4"/>
  <c r="DV159" i="4" s="1"/>
  <c r="DI159" i="4"/>
  <c r="DJ159" i="4"/>
  <c r="DK159" i="4"/>
  <c r="BN160" i="4"/>
  <c r="BZ160" i="4" s="1"/>
  <c r="BO160" i="4"/>
  <c r="CA160" i="4" s="1"/>
  <c r="BP160" i="4"/>
  <c r="CB160" i="4" s="1"/>
  <c r="CN160" i="4" s="1"/>
  <c r="BQ160" i="4"/>
  <c r="CC160" i="4" s="1"/>
  <c r="CO160" i="4" s="1"/>
  <c r="BR160" i="4"/>
  <c r="BS160" i="4"/>
  <c r="CE160" i="4" s="1"/>
  <c r="CQ160" i="4" s="1"/>
  <c r="DS160" i="4" s="1"/>
  <c r="BT160" i="4"/>
  <c r="BU160" i="4"/>
  <c r="CG160" i="4" s="1"/>
  <c r="CS160" i="4" s="1"/>
  <c r="DU160" i="4" s="1"/>
  <c r="BV160" i="4"/>
  <c r="CH160" i="4" s="1"/>
  <c r="CT160" i="4" s="1"/>
  <c r="BW160" i="4"/>
  <c r="CI160" i="4" s="1"/>
  <c r="CU160" i="4" s="1"/>
  <c r="BX160" i="4"/>
  <c r="CJ160" i="4" s="1"/>
  <c r="CV160" i="4" s="1"/>
  <c r="BY160" i="4"/>
  <c r="CK160" i="4" s="1"/>
  <c r="CW160" i="4" s="1"/>
  <c r="CD160" i="4"/>
  <c r="CP160" i="4" s="1"/>
  <c r="CF160" i="4"/>
  <c r="CR160" i="4" s="1"/>
  <c r="DT160" i="4" s="1"/>
  <c r="CL160" i="4"/>
  <c r="CM160" i="4"/>
  <c r="CZ160" i="4"/>
  <c r="DA160" i="4"/>
  <c r="DB160" i="4"/>
  <c r="DP160" i="4" s="1"/>
  <c r="DC160" i="4"/>
  <c r="DD160" i="4"/>
  <c r="DE160" i="4"/>
  <c r="DF160" i="4"/>
  <c r="DG160" i="4"/>
  <c r="DH160" i="4"/>
  <c r="DI160" i="4"/>
  <c r="DJ160" i="4"/>
  <c r="DX160" i="4" s="1"/>
  <c r="DK160" i="4"/>
  <c r="BN161" i="4"/>
  <c r="BO161" i="4"/>
  <c r="CA161" i="4" s="1"/>
  <c r="CM161" i="4" s="1"/>
  <c r="BP161" i="4"/>
  <c r="BQ161" i="4"/>
  <c r="CC161" i="4" s="1"/>
  <c r="CO161" i="4" s="1"/>
  <c r="BR161" i="4"/>
  <c r="CD161" i="4" s="1"/>
  <c r="CP161" i="4" s="1"/>
  <c r="BS161" i="4"/>
  <c r="CE161" i="4" s="1"/>
  <c r="CQ161" i="4" s="1"/>
  <c r="BT161" i="4"/>
  <c r="CF161" i="4" s="1"/>
  <c r="BU161" i="4"/>
  <c r="CG161" i="4" s="1"/>
  <c r="CS161" i="4" s="1"/>
  <c r="BV161" i="4"/>
  <c r="BW161" i="4"/>
  <c r="CI161" i="4" s="1"/>
  <c r="CU161" i="4" s="1"/>
  <c r="BX161" i="4"/>
  <c r="CJ161" i="4" s="1"/>
  <c r="CV161" i="4" s="1"/>
  <c r="DX161" i="4" s="1"/>
  <c r="BY161" i="4"/>
  <c r="CK161" i="4" s="1"/>
  <c r="CW161" i="4" s="1"/>
  <c r="BZ161" i="4"/>
  <c r="CB161" i="4"/>
  <c r="CN161" i="4" s="1"/>
  <c r="CH161" i="4"/>
  <c r="CL161" i="4"/>
  <c r="CR161" i="4"/>
  <c r="CT161" i="4"/>
  <c r="CZ161" i="4"/>
  <c r="DA161" i="4"/>
  <c r="DB161" i="4"/>
  <c r="DC161" i="4"/>
  <c r="DD161" i="4"/>
  <c r="DE161" i="4"/>
  <c r="DS161" i="4" s="1"/>
  <c r="DF161" i="4"/>
  <c r="DT161" i="4" s="1"/>
  <c r="DG161" i="4"/>
  <c r="DH161" i="4"/>
  <c r="DI161" i="4"/>
  <c r="DJ161" i="4"/>
  <c r="DK161" i="4"/>
  <c r="DQ161" i="4"/>
  <c r="DR161" i="4"/>
  <c r="BN162" i="4"/>
  <c r="BO162" i="4"/>
  <c r="BP162" i="4"/>
  <c r="CB162" i="4" s="1"/>
  <c r="BQ162" i="4"/>
  <c r="BR162" i="4"/>
  <c r="CD162" i="4" s="1"/>
  <c r="CP162" i="4" s="1"/>
  <c r="BS162" i="4"/>
  <c r="CE162" i="4" s="1"/>
  <c r="BT162" i="4"/>
  <c r="CF162" i="4" s="1"/>
  <c r="CR162" i="4" s="1"/>
  <c r="DT162" i="4" s="1"/>
  <c r="BU162" i="4"/>
  <c r="CG162" i="4" s="1"/>
  <c r="CS162" i="4" s="1"/>
  <c r="BV162" i="4"/>
  <c r="BW162" i="4"/>
  <c r="BX162" i="4"/>
  <c r="CJ162" i="4" s="1"/>
  <c r="CV162" i="4" s="1"/>
  <c r="DX162" i="4" s="1"/>
  <c r="BY162" i="4"/>
  <c r="BZ162" i="4"/>
  <c r="CL162" i="4" s="1"/>
  <c r="CA162" i="4"/>
  <c r="CM162" i="4" s="1"/>
  <c r="CC162" i="4"/>
  <c r="CO162" i="4" s="1"/>
  <c r="DQ162" i="4" s="1"/>
  <c r="CH162" i="4"/>
  <c r="CT162" i="4" s="1"/>
  <c r="CI162" i="4"/>
  <c r="CU162" i="4" s="1"/>
  <c r="DW162" i="4" s="1"/>
  <c r="CK162" i="4"/>
  <c r="CW162" i="4" s="1"/>
  <c r="CN162" i="4"/>
  <c r="DP162" i="4" s="1"/>
  <c r="CQ162" i="4"/>
  <c r="DS162" i="4" s="1"/>
  <c r="CZ162" i="4"/>
  <c r="DA162" i="4"/>
  <c r="DB162" i="4"/>
  <c r="DC162" i="4"/>
  <c r="DD162" i="4"/>
  <c r="DE162" i="4"/>
  <c r="DF162" i="4"/>
  <c r="DG162" i="4"/>
  <c r="DH162" i="4"/>
  <c r="DI162" i="4"/>
  <c r="DJ162" i="4"/>
  <c r="DK162" i="4"/>
  <c r="DY162" i="4" s="1"/>
  <c r="DL162" i="4"/>
  <c r="DN162" i="4"/>
  <c r="DV162" i="4"/>
  <c r="BN163" i="4"/>
  <c r="BO163" i="4"/>
  <c r="BP163" i="4"/>
  <c r="CB163" i="4" s="1"/>
  <c r="CN163" i="4" s="1"/>
  <c r="BQ163" i="4"/>
  <c r="CC163" i="4" s="1"/>
  <c r="CO163" i="4" s="1"/>
  <c r="DQ163" i="4" s="1"/>
  <c r="BR163" i="4"/>
  <c r="CD163" i="4" s="1"/>
  <c r="CP163" i="4" s="1"/>
  <c r="DR163" i="4" s="1"/>
  <c r="BS163" i="4"/>
  <c r="CE163" i="4" s="1"/>
  <c r="BT163" i="4"/>
  <c r="CF163" i="4" s="1"/>
  <c r="CR163" i="4" s="1"/>
  <c r="BU163" i="4"/>
  <c r="BV163" i="4"/>
  <c r="BW163" i="4"/>
  <c r="BX163" i="4"/>
  <c r="CJ163" i="4" s="1"/>
  <c r="CV163" i="4" s="1"/>
  <c r="BY163" i="4"/>
  <c r="CK163" i="4" s="1"/>
  <c r="CW163" i="4" s="1"/>
  <c r="DY163" i="4" s="1"/>
  <c r="BZ163" i="4"/>
  <c r="CL163" i="4" s="1"/>
  <c r="CA163" i="4"/>
  <c r="CM163" i="4" s="1"/>
  <c r="CG163" i="4"/>
  <c r="CS163" i="4" s="1"/>
  <c r="CH163" i="4"/>
  <c r="CT163" i="4" s="1"/>
  <c r="CI163" i="4"/>
  <c r="CU163" i="4" s="1"/>
  <c r="DW163" i="4" s="1"/>
  <c r="CQ163" i="4"/>
  <c r="CZ163" i="4"/>
  <c r="DA163" i="4"/>
  <c r="DB163" i="4"/>
  <c r="DC163" i="4"/>
  <c r="DD163" i="4"/>
  <c r="DE163" i="4"/>
  <c r="DF163" i="4"/>
  <c r="DG163" i="4"/>
  <c r="DH163" i="4"/>
  <c r="DI163" i="4"/>
  <c r="DJ163" i="4"/>
  <c r="DK163" i="4"/>
  <c r="DO163" i="4"/>
  <c r="DU163" i="4"/>
  <c r="BN164" i="4"/>
  <c r="BZ164" i="4" s="1"/>
  <c r="CL164" i="4" s="1"/>
  <c r="BO164" i="4"/>
  <c r="CA164" i="4" s="1"/>
  <c r="CM164" i="4" s="1"/>
  <c r="BP164" i="4"/>
  <c r="CB164" i="4" s="1"/>
  <c r="CN164" i="4" s="1"/>
  <c r="BQ164" i="4"/>
  <c r="CC164" i="4" s="1"/>
  <c r="CO164" i="4" s="1"/>
  <c r="BR164" i="4"/>
  <c r="BS164" i="4"/>
  <c r="BT164" i="4"/>
  <c r="BU164" i="4"/>
  <c r="BV164" i="4"/>
  <c r="CH164" i="4" s="1"/>
  <c r="CT164" i="4" s="1"/>
  <c r="BW164" i="4"/>
  <c r="CI164" i="4" s="1"/>
  <c r="CU164" i="4" s="1"/>
  <c r="BX164" i="4"/>
  <c r="BY164" i="4"/>
  <c r="CK164" i="4" s="1"/>
  <c r="CD164" i="4"/>
  <c r="CP164" i="4" s="1"/>
  <c r="CE164" i="4"/>
  <c r="CQ164" i="4" s="1"/>
  <c r="DS164" i="4" s="1"/>
  <c r="CF164" i="4"/>
  <c r="CR164" i="4" s="1"/>
  <c r="DT164" i="4" s="1"/>
  <c r="CG164" i="4"/>
  <c r="CS164" i="4" s="1"/>
  <c r="DU164" i="4" s="1"/>
  <c r="CJ164" i="4"/>
  <c r="CV164" i="4" s="1"/>
  <c r="CW164" i="4"/>
  <c r="CZ164" i="4"/>
  <c r="DA164" i="4"/>
  <c r="DB164" i="4"/>
  <c r="DC164" i="4"/>
  <c r="DD164" i="4"/>
  <c r="DR164" i="4" s="1"/>
  <c r="DE164" i="4"/>
  <c r="DF164" i="4"/>
  <c r="DG164" i="4"/>
  <c r="DH164" i="4"/>
  <c r="DI164" i="4"/>
  <c r="DJ164" i="4"/>
  <c r="DK164" i="4"/>
  <c r="BN165" i="4"/>
  <c r="BZ165" i="4" s="1"/>
  <c r="CL165" i="4" s="1"/>
  <c r="BO165" i="4"/>
  <c r="CA165" i="4" s="1"/>
  <c r="CM165" i="4" s="1"/>
  <c r="BP165" i="4"/>
  <c r="CB165" i="4" s="1"/>
  <c r="CN165" i="4" s="1"/>
  <c r="BQ165" i="4"/>
  <c r="CC165" i="4" s="1"/>
  <c r="CO165" i="4" s="1"/>
  <c r="BR165" i="4"/>
  <c r="CD165" i="4" s="1"/>
  <c r="BS165" i="4"/>
  <c r="BT165" i="4"/>
  <c r="CF165" i="4" s="1"/>
  <c r="CR165" i="4" s="1"/>
  <c r="BU165" i="4"/>
  <c r="CG165" i="4" s="1"/>
  <c r="BV165" i="4"/>
  <c r="BW165" i="4"/>
  <c r="CI165" i="4" s="1"/>
  <c r="CU165" i="4" s="1"/>
  <c r="BX165" i="4"/>
  <c r="BY165" i="4"/>
  <c r="CE165" i="4"/>
  <c r="CQ165" i="4" s="1"/>
  <c r="CH165" i="4"/>
  <c r="CT165" i="4" s="1"/>
  <c r="DV165" i="4" s="1"/>
  <c r="CJ165" i="4"/>
  <c r="CV165" i="4" s="1"/>
  <c r="CK165" i="4"/>
  <c r="CW165" i="4" s="1"/>
  <c r="CP165" i="4"/>
  <c r="CS165" i="4"/>
  <c r="DU165" i="4" s="1"/>
  <c r="CZ165" i="4"/>
  <c r="DA165" i="4"/>
  <c r="DB165" i="4"/>
  <c r="DP165" i="4" s="1"/>
  <c r="DC165" i="4"/>
  <c r="DD165" i="4"/>
  <c r="DE165" i="4"/>
  <c r="DF165" i="4"/>
  <c r="DT165" i="4" s="1"/>
  <c r="DG165" i="4"/>
  <c r="DH165" i="4"/>
  <c r="DI165" i="4"/>
  <c r="DJ165" i="4"/>
  <c r="DK165" i="4"/>
  <c r="DN165" i="4"/>
  <c r="BN166" i="4"/>
  <c r="BZ166" i="4" s="1"/>
  <c r="CL166" i="4" s="1"/>
  <c r="BO166" i="4"/>
  <c r="CA166" i="4" s="1"/>
  <c r="CM166" i="4" s="1"/>
  <c r="BP166" i="4"/>
  <c r="BQ166" i="4"/>
  <c r="BR166" i="4"/>
  <c r="CD166" i="4" s="1"/>
  <c r="CP166" i="4" s="1"/>
  <c r="BS166" i="4"/>
  <c r="CE166" i="4" s="1"/>
  <c r="CQ166" i="4" s="1"/>
  <c r="DS166" i="4" s="1"/>
  <c r="BT166" i="4"/>
  <c r="CF166" i="4" s="1"/>
  <c r="CR166" i="4" s="1"/>
  <c r="DT166" i="4" s="1"/>
  <c r="BU166" i="4"/>
  <c r="CG166" i="4" s="1"/>
  <c r="CS166" i="4" s="1"/>
  <c r="BV166" i="4"/>
  <c r="BW166" i="4"/>
  <c r="BX166" i="4"/>
  <c r="BY166" i="4"/>
  <c r="CB166" i="4"/>
  <c r="CN166" i="4" s="1"/>
  <c r="CC166" i="4"/>
  <c r="CO166" i="4" s="1"/>
  <c r="CH166" i="4"/>
  <c r="CT166" i="4" s="1"/>
  <c r="DV166" i="4" s="1"/>
  <c r="CI166" i="4"/>
  <c r="CU166" i="4" s="1"/>
  <c r="CJ166" i="4"/>
  <c r="CV166" i="4" s="1"/>
  <c r="CK166" i="4"/>
  <c r="CW166" i="4" s="1"/>
  <c r="CZ166" i="4"/>
  <c r="DA166" i="4"/>
  <c r="DB166" i="4"/>
  <c r="DC166" i="4"/>
  <c r="DD166" i="4"/>
  <c r="DE166" i="4"/>
  <c r="DF166" i="4"/>
  <c r="DG166" i="4"/>
  <c r="DH166" i="4"/>
  <c r="DI166" i="4"/>
  <c r="DJ166" i="4"/>
  <c r="DX166" i="4" s="1"/>
  <c r="DK166" i="4"/>
  <c r="BN167" i="4"/>
  <c r="BZ167" i="4" s="1"/>
  <c r="BO167" i="4"/>
  <c r="CA167" i="4" s="1"/>
  <c r="CM167" i="4" s="1"/>
  <c r="DO167" i="4" s="1"/>
  <c r="BP167" i="4"/>
  <c r="CB167" i="4" s="1"/>
  <c r="CN167" i="4" s="1"/>
  <c r="BQ167" i="4"/>
  <c r="CC167" i="4" s="1"/>
  <c r="CO167" i="4" s="1"/>
  <c r="BR167" i="4"/>
  <c r="CD167" i="4" s="1"/>
  <c r="CP167" i="4" s="1"/>
  <c r="BS167" i="4"/>
  <c r="CE167" i="4" s="1"/>
  <c r="CQ167" i="4" s="1"/>
  <c r="BT167" i="4"/>
  <c r="CF167" i="4" s="1"/>
  <c r="CR167" i="4" s="1"/>
  <c r="DT167" i="4" s="1"/>
  <c r="BU167" i="4"/>
  <c r="BV167" i="4"/>
  <c r="CH167" i="4" s="1"/>
  <c r="CT167" i="4" s="1"/>
  <c r="DV167" i="4" s="1"/>
  <c r="BW167" i="4"/>
  <c r="BX167" i="4"/>
  <c r="CJ167" i="4" s="1"/>
  <c r="CV167" i="4" s="1"/>
  <c r="BY167" i="4"/>
  <c r="CK167" i="4" s="1"/>
  <c r="CW167" i="4" s="1"/>
  <c r="CG167" i="4"/>
  <c r="CS167" i="4" s="1"/>
  <c r="CI167" i="4"/>
  <c r="CU167" i="4" s="1"/>
  <c r="CL167" i="4"/>
  <c r="DN167" i="4" s="1"/>
  <c r="CZ167" i="4"/>
  <c r="DA167" i="4"/>
  <c r="DB167" i="4"/>
  <c r="DC167" i="4"/>
  <c r="DD167" i="4"/>
  <c r="DE167" i="4"/>
  <c r="DF167" i="4"/>
  <c r="DG167" i="4"/>
  <c r="DH167" i="4"/>
  <c r="DI167" i="4"/>
  <c r="DJ167" i="4"/>
  <c r="DK167" i="4"/>
  <c r="DL167" i="4"/>
  <c r="BN168" i="4"/>
  <c r="BZ168" i="4" s="1"/>
  <c r="BO168" i="4"/>
  <c r="CA168" i="4" s="1"/>
  <c r="BP168" i="4"/>
  <c r="CB168" i="4" s="1"/>
  <c r="CN168" i="4" s="1"/>
  <c r="DP168" i="4" s="1"/>
  <c r="BQ168" i="4"/>
  <c r="CC168" i="4" s="1"/>
  <c r="CO168" i="4" s="1"/>
  <c r="BR168" i="4"/>
  <c r="BS168" i="4"/>
  <c r="BT168" i="4"/>
  <c r="CF168" i="4" s="1"/>
  <c r="CR168" i="4" s="1"/>
  <c r="DT168" i="4" s="1"/>
  <c r="BU168" i="4"/>
  <c r="BV168" i="4"/>
  <c r="CH168" i="4" s="1"/>
  <c r="CT168" i="4" s="1"/>
  <c r="BW168" i="4"/>
  <c r="CI168" i="4" s="1"/>
  <c r="CU168" i="4" s="1"/>
  <c r="BX168" i="4"/>
  <c r="CJ168" i="4" s="1"/>
  <c r="CV168" i="4" s="1"/>
  <c r="DX168" i="4" s="1"/>
  <c r="BY168" i="4"/>
  <c r="CK168" i="4" s="1"/>
  <c r="CD168" i="4"/>
  <c r="CP168" i="4" s="1"/>
  <c r="DR168" i="4" s="1"/>
  <c r="CE168" i="4"/>
  <c r="CQ168" i="4" s="1"/>
  <c r="DS168" i="4" s="1"/>
  <c r="CG168" i="4"/>
  <c r="CS168" i="4" s="1"/>
  <c r="DU168" i="4" s="1"/>
  <c r="CL168" i="4"/>
  <c r="CM168" i="4"/>
  <c r="CW168" i="4"/>
  <c r="CZ168" i="4"/>
  <c r="DA168" i="4"/>
  <c r="DB168" i="4"/>
  <c r="DC168" i="4"/>
  <c r="DQ168" i="4" s="1"/>
  <c r="DD168" i="4"/>
  <c r="DE168" i="4"/>
  <c r="DF168" i="4"/>
  <c r="DG168" i="4"/>
  <c r="DH168" i="4"/>
  <c r="DI168" i="4"/>
  <c r="DJ168" i="4"/>
  <c r="DK168" i="4"/>
  <c r="DY168" i="4" s="1"/>
  <c r="BN169" i="4"/>
  <c r="BZ169" i="4" s="1"/>
  <c r="CL169" i="4" s="1"/>
  <c r="DN169" i="4" s="1"/>
  <c r="BO169" i="4"/>
  <c r="CA169" i="4" s="1"/>
  <c r="CM169" i="4" s="1"/>
  <c r="BP169" i="4"/>
  <c r="CB169" i="4" s="1"/>
  <c r="CN169" i="4" s="1"/>
  <c r="DP169" i="4" s="1"/>
  <c r="BQ169" i="4"/>
  <c r="CC169" i="4" s="1"/>
  <c r="CO169" i="4" s="1"/>
  <c r="BR169" i="4"/>
  <c r="BS169" i="4"/>
  <c r="BT169" i="4"/>
  <c r="CF169" i="4" s="1"/>
  <c r="BU169" i="4"/>
  <c r="CG169" i="4" s="1"/>
  <c r="CS169" i="4" s="1"/>
  <c r="DU169" i="4" s="1"/>
  <c r="BV169" i="4"/>
  <c r="CH169" i="4" s="1"/>
  <c r="CT169" i="4" s="1"/>
  <c r="DV169" i="4" s="1"/>
  <c r="BW169" i="4"/>
  <c r="CI169" i="4" s="1"/>
  <c r="CU169" i="4" s="1"/>
  <c r="BX169" i="4"/>
  <c r="BY169" i="4"/>
  <c r="CD169" i="4"/>
  <c r="CP169" i="4" s="1"/>
  <c r="CE169" i="4"/>
  <c r="CQ169" i="4" s="1"/>
  <c r="CJ169" i="4"/>
  <c r="CV169" i="4" s="1"/>
  <c r="DX169" i="4" s="1"/>
  <c r="CK169" i="4"/>
  <c r="CW169" i="4" s="1"/>
  <c r="CR169" i="4"/>
  <c r="CZ169" i="4"/>
  <c r="DA169" i="4"/>
  <c r="DB169" i="4"/>
  <c r="DC169" i="4"/>
  <c r="DD169" i="4"/>
  <c r="DE169" i="4"/>
  <c r="DF169" i="4"/>
  <c r="DG169" i="4"/>
  <c r="DH169" i="4"/>
  <c r="DI169" i="4"/>
  <c r="DJ169" i="4"/>
  <c r="DK169" i="4"/>
  <c r="DQ169" i="4"/>
  <c r="DY169" i="4"/>
  <c r="BN170" i="4"/>
  <c r="BO170" i="4"/>
  <c r="BP170" i="4"/>
  <c r="BQ170" i="4"/>
  <c r="BR170" i="4"/>
  <c r="CD170" i="4" s="1"/>
  <c r="BS170" i="4"/>
  <c r="CE170" i="4" s="1"/>
  <c r="CQ170" i="4" s="1"/>
  <c r="DS170" i="4" s="1"/>
  <c r="BT170" i="4"/>
  <c r="CF170" i="4" s="1"/>
  <c r="CR170" i="4" s="1"/>
  <c r="DT170" i="4" s="1"/>
  <c r="BU170" i="4"/>
  <c r="CG170" i="4" s="1"/>
  <c r="CS170" i="4" s="1"/>
  <c r="BV170" i="4"/>
  <c r="BW170" i="4"/>
  <c r="BX170" i="4"/>
  <c r="BY170" i="4"/>
  <c r="BZ170" i="4"/>
  <c r="CL170" i="4" s="1"/>
  <c r="CA170" i="4"/>
  <c r="CM170" i="4" s="1"/>
  <c r="CB170" i="4"/>
  <c r="CN170" i="4" s="1"/>
  <c r="DP170" i="4" s="1"/>
  <c r="CC170" i="4"/>
  <c r="CO170" i="4" s="1"/>
  <c r="DQ170" i="4" s="1"/>
  <c r="CH170" i="4"/>
  <c r="CT170" i="4" s="1"/>
  <c r="CI170" i="4"/>
  <c r="CU170" i="4" s="1"/>
  <c r="CJ170" i="4"/>
  <c r="CV170" i="4" s="1"/>
  <c r="CK170" i="4"/>
  <c r="CW170" i="4" s="1"/>
  <c r="CP170" i="4"/>
  <c r="CZ170" i="4"/>
  <c r="DA170" i="4"/>
  <c r="DB170" i="4"/>
  <c r="DC170" i="4"/>
  <c r="DD170" i="4"/>
  <c r="DE170" i="4"/>
  <c r="DF170" i="4"/>
  <c r="DG170" i="4"/>
  <c r="DH170" i="4"/>
  <c r="DV170" i="4" s="1"/>
  <c r="DI170" i="4"/>
  <c r="DW170" i="4" s="1"/>
  <c r="DJ170" i="4"/>
  <c r="DK170" i="4"/>
  <c r="DY170" i="4"/>
  <c r="BN171" i="4"/>
  <c r="BZ171" i="4" s="1"/>
  <c r="BO171" i="4"/>
  <c r="CA171" i="4" s="1"/>
  <c r="CM171" i="4" s="1"/>
  <c r="DO171" i="4" s="1"/>
  <c r="BP171" i="4"/>
  <c r="CB171" i="4" s="1"/>
  <c r="CN171" i="4" s="1"/>
  <c r="BQ171" i="4"/>
  <c r="CC171" i="4" s="1"/>
  <c r="CO171" i="4" s="1"/>
  <c r="BR171" i="4"/>
  <c r="CD171" i="4" s="1"/>
  <c r="CP171" i="4" s="1"/>
  <c r="BS171" i="4"/>
  <c r="CE171" i="4" s="1"/>
  <c r="CQ171" i="4" s="1"/>
  <c r="BT171" i="4"/>
  <c r="CF171" i="4" s="1"/>
  <c r="CR171" i="4" s="1"/>
  <c r="BU171" i="4"/>
  <c r="BV171" i="4"/>
  <c r="CH171" i="4" s="1"/>
  <c r="CT171" i="4" s="1"/>
  <c r="BW171" i="4"/>
  <c r="CI171" i="4" s="1"/>
  <c r="CU171" i="4" s="1"/>
  <c r="DW171" i="4" s="1"/>
  <c r="BX171" i="4"/>
  <c r="CJ171" i="4" s="1"/>
  <c r="CV171" i="4" s="1"/>
  <c r="BY171" i="4"/>
  <c r="CK171" i="4" s="1"/>
  <c r="CW171" i="4" s="1"/>
  <c r="CG171" i="4"/>
  <c r="CS171" i="4" s="1"/>
  <c r="CL171" i="4"/>
  <c r="DN171" i="4" s="1"/>
  <c r="CZ171" i="4"/>
  <c r="DA171" i="4"/>
  <c r="DB171" i="4"/>
  <c r="DC171" i="4"/>
  <c r="DD171" i="4"/>
  <c r="DE171" i="4"/>
  <c r="DS171" i="4" s="1"/>
  <c r="DF171" i="4"/>
  <c r="DT171" i="4" s="1"/>
  <c r="DG171" i="4"/>
  <c r="DH171" i="4"/>
  <c r="DI171" i="4"/>
  <c r="DJ171" i="4"/>
  <c r="DK171" i="4"/>
  <c r="DR171" i="4"/>
  <c r="DV171" i="4"/>
  <c r="BN172" i="4"/>
  <c r="BZ172" i="4" s="1"/>
  <c r="CL172" i="4" s="1"/>
  <c r="BO172" i="4"/>
  <c r="CA172" i="4" s="1"/>
  <c r="CM172" i="4" s="1"/>
  <c r="BP172" i="4"/>
  <c r="CB172" i="4" s="1"/>
  <c r="CN172" i="4" s="1"/>
  <c r="BQ172" i="4"/>
  <c r="CC172" i="4" s="1"/>
  <c r="BR172" i="4"/>
  <c r="BS172" i="4"/>
  <c r="BT172" i="4"/>
  <c r="BU172" i="4"/>
  <c r="BV172" i="4"/>
  <c r="CH172" i="4" s="1"/>
  <c r="CT172" i="4" s="1"/>
  <c r="BW172" i="4"/>
  <c r="CI172" i="4" s="1"/>
  <c r="CU172" i="4" s="1"/>
  <c r="BX172" i="4"/>
  <c r="BY172" i="4"/>
  <c r="CK172" i="4" s="1"/>
  <c r="CW172" i="4" s="1"/>
  <c r="CD172" i="4"/>
  <c r="CP172" i="4" s="1"/>
  <c r="CE172" i="4"/>
  <c r="CQ172" i="4" s="1"/>
  <c r="CF172" i="4"/>
  <c r="CR172" i="4" s="1"/>
  <c r="DT172" i="4" s="1"/>
  <c r="CG172" i="4"/>
  <c r="CS172" i="4" s="1"/>
  <c r="DU172" i="4" s="1"/>
  <c r="CJ172" i="4"/>
  <c r="CV172" i="4" s="1"/>
  <c r="CO172" i="4"/>
  <c r="CZ172" i="4"/>
  <c r="DA172" i="4"/>
  <c r="DB172" i="4"/>
  <c r="DP172" i="4" s="1"/>
  <c r="DC172" i="4"/>
  <c r="DD172" i="4"/>
  <c r="DR172" i="4" s="1"/>
  <c r="DE172" i="4"/>
  <c r="DS172" i="4" s="1"/>
  <c r="DF172" i="4"/>
  <c r="DG172" i="4"/>
  <c r="DH172" i="4"/>
  <c r="DI172" i="4"/>
  <c r="DJ172" i="4"/>
  <c r="DK172" i="4"/>
  <c r="BN173" i="4"/>
  <c r="BO173" i="4"/>
  <c r="CA173" i="4" s="1"/>
  <c r="CM173" i="4" s="1"/>
  <c r="BP173" i="4"/>
  <c r="BQ173" i="4"/>
  <c r="CC173" i="4" s="1"/>
  <c r="CO173" i="4" s="1"/>
  <c r="BR173" i="4"/>
  <c r="CD173" i="4" s="1"/>
  <c r="CP173" i="4" s="1"/>
  <c r="DR173" i="4" s="1"/>
  <c r="BS173" i="4"/>
  <c r="CE173" i="4" s="1"/>
  <c r="CQ173" i="4" s="1"/>
  <c r="DS173" i="4" s="1"/>
  <c r="BT173" i="4"/>
  <c r="CF173" i="4" s="1"/>
  <c r="BU173" i="4"/>
  <c r="CG173" i="4" s="1"/>
  <c r="CS173" i="4" s="1"/>
  <c r="BV173" i="4"/>
  <c r="BW173" i="4"/>
  <c r="CI173" i="4" s="1"/>
  <c r="CU173" i="4" s="1"/>
  <c r="BX173" i="4"/>
  <c r="CJ173" i="4" s="1"/>
  <c r="CV173" i="4" s="1"/>
  <c r="BY173" i="4"/>
  <c r="CK173" i="4" s="1"/>
  <c r="CW173" i="4" s="1"/>
  <c r="BZ173" i="4"/>
  <c r="CB173" i="4"/>
  <c r="CN173" i="4" s="1"/>
  <c r="CH173" i="4"/>
  <c r="CT173" i="4" s="1"/>
  <c r="CL173" i="4"/>
  <c r="DN173" i="4" s="1"/>
  <c r="CR173" i="4"/>
  <c r="CZ173" i="4"/>
  <c r="DA173" i="4"/>
  <c r="DB173" i="4"/>
  <c r="DC173" i="4"/>
  <c r="DD173" i="4"/>
  <c r="DE173" i="4"/>
  <c r="DF173" i="4"/>
  <c r="DG173" i="4"/>
  <c r="DH173" i="4"/>
  <c r="DI173" i="4"/>
  <c r="DJ173" i="4"/>
  <c r="DK173" i="4"/>
  <c r="BN174" i="4"/>
  <c r="BZ174" i="4" s="1"/>
  <c r="CL174" i="4" s="1"/>
  <c r="BO174" i="4"/>
  <c r="CA174" i="4" s="1"/>
  <c r="CM174" i="4" s="1"/>
  <c r="BP174" i="4"/>
  <c r="CB174" i="4" s="1"/>
  <c r="CN174" i="4" s="1"/>
  <c r="DP174" i="4" s="1"/>
  <c r="BQ174" i="4"/>
  <c r="CC174" i="4" s="1"/>
  <c r="CO174" i="4" s="1"/>
  <c r="DQ174" i="4" s="1"/>
  <c r="BR174" i="4"/>
  <c r="CD174" i="4" s="1"/>
  <c r="BS174" i="4"/>
  <c r="CE174" i="4" s="1"/>
  <c r="BT174" i="4"/>
  <c r="CF174" i="4" s="1"/>
  <c r="CR174" i="4" s="1"/>
  <c r="BU174" i="4"/>
  <c r="CG174" i="4" s="1"/>
  <c r="CS174" i="4" s="1"/>
  <c r="BV174" i="4"/>
  <c r="BW174" i="4"/>
  <c r="CI174" i="4" s="1"/>
  <c r="CU174" i="4" s="1"/>
  <c r="BX174" i="4"/>
  <c r="CJ174" i="4" s="1"/>
  <c r="CV174" i="4" s="1"/>
  <c r="DX174" i="4" s="1"/>
  <c r="BY174" i="4"/>
  <c r="CK174" i="4" s="1"/>
  <c r="CW174" i="4" s="1"/>
  <c r="CH174" i="4"/>
  <c r="CT174" i="4" s="1"/>
  <c r="DV174" i="4" s="1"/>
  <c r="CP174" i="4"/>
  <c r="CQ174" i="4"/>
  <c r="CZ174" i="4"/>
  <c r="DA174" i="4"/>
  <c r="DB174" i="4"/>
  <c r="DC174" i="4"/>
  <c r="DD174" i="4"/>
  <c r="DE174" i="4"/>
  <c r="DF174" i="4"/>
  <c r="DG174" i="4"/>
  <c r="DH174" i="4"/>
  <c r="DI174" i="4"/>
  <c r="DJ174" i="4"/>
  <c r="DK174" i="4"/>
  <c r="DY174" i="4" s="1"/>
  <c r="DT174" i="4"/>
  <c r="BN175" i="4"/>
  <c r="BO175" i="4"/>
  <c r="BP175" i="4"/>
  <c r="CB175" i="4" s="1"/>
  <c r="BQ175" i="4"/>
  <c r="CC175" i="4" s="1"/>
  <c r="CO175" i="4" s="1"/>
  <c r="DQ175" i="4" s="1"/>
  <c r="BR175" i="4"/>
  <c r="CD175" i="4" s="1"/>
  <c r="CP175" i="4" s="1"/>
  <c r="BS175" i="4"/>
  <c r="CE175" i="4" s="1"/>
  <c r="BT175" i="4"/>
  <c r="BU175" i="4"/>
  <c r="BV175" i="4"/>
  <c r="BW175" i="4"/>
  <c r="BX175" i="4"/>
  <c r="CJ175" i="4" s="1"/>
  <c r="BY175" i="4"/>
  <c r="CK175" i="4" s="1"/>
  <c r="CW175" i="4" s="1"/>
  <c r="DY175" i="4" s="1"/>
  <c r="BZ175" i="4"/>
  <c r="CL175" i="4" s="1"/>
  <c r="CA175" i="4"/>
  <c r="CM175" i="4" s="1"/>
  <c r="CF175" i="4"/>
  <c r="CR175" i="4" s="1"/>
  <c r="CG175" i="4"/>
  <c r="CS175" i="4" s="1"/>
  <c r="CH175" i="4"/>
  <c r="CT175" i="4" s="1"/>
  <c r="CI175" i="4"/>
  <c r="CU175" i="4" s="1"/>
  <c r="CN175" i="4"/>
  <c r="CQ175" i="4"/>
  <c r="CV175" i="4"/>
  <c r="CZ175" i="4"/>
  <c r="DA175" i="4"/>
  <c r="DB175" i="4"/>
  <c r="DP175" i="4" s="1"/>
  <c r="DC175" i="4"/>
  <c r="DD175" i="4"/>
  <c r="DE175" i="4"/>
  <c r="DF175" i="4"/>
  <c r="DG175" i="4"/>
  <c r="DU175" i="4" s="1"/>
  <c r="DH175" i="4"/>
  <c r="DI175" i="4"/>
  <c r="DJ175" i="4"/>
  <c r="DK175" i="4"/>
  <c r="DO175" i="4"/>
  <c r="BN176" i="4"/>
  <c r="BZ176" i="4" s="1"/>
  <c r="CL176" i="4" s="1"/>
  <c r="BO176" i="4"/>
  <c r="CA176" i="4" s="1"/>
  <c r="CM176" i="4" s="1"/>
  <c r="DO176" i="4" s="1"/>
  <c r="BP176" i="4"/>
  <c r="CB176" i="4" s="1"/>
  <c r="CN176" i="4" s="1"/>
  <c r="BQ176" i="4"/>
  <c r="CC176" i="4" s="1"/>
  <c r="CO176" i="4" s="1"/>
  <c r="BR176" i="4"/>
  <c r="BS176" i="4"/>
  <c r="BT176" i="4"/>
  <c r="BU176" i="4"/>
  <c r="BV176" i="4"/>
  <c r="CH176" i="4" s="1"/>
  <c r="CT176" i="4" s="1"/>
  <c r="BW176" i="4"/>
  <c r="CI176" i="4" s="1"/>
  <c r="CU176" i="4" s="1"/>
  <c r="DW176" i="4" s="1"/>
  <c r="BX176" i="4"/>
  <c r="BY176" i="4"/>
  <c r="CK176" i="4" s="1"/>
  <c r="CW176" i="4" s="1"/>
  <c r="CD176" i="4"/>
  <c r="CP176" i="4" s="1"/>
  <c r="CE176" i="4"/>
  <c r="CQ176" i="4" s="1"/>
  <c r="CF176" i="4"/>
  <c r="CR176" i="4" s="1"/>
  <c r="DT176" i="4" s="1"/>
  <c r="CG176" i="4"/>
  <c r="CS176" i="4" s="1"/>
  <c r="DU176" i="4" s="1"/>
  <c r="CJ176" i="4"/>
  <c r="CV176" i="4" s="1"/>
  <c r="CZ176" i="4"/>
  <c r="DA176" i="4"/>
  <c r="DB176" i="4"/>
  <c r="DC176" i="4"/>
  <c r="DD176" i="4"/>
  <c r="DR176" i="4" s="1"/>
  <c r="DE176" i="4"/>
  <c r="DS176" i="4" s="1"/>
  <c r="DF176" i="4"/>
  <c r="DG176" i="4"/>
  <c r="DH176" i="4"/>
  <c r="DI176" i="4"/>
  <c r="DJ176" i="4"/>
  <c r="DK176" i="4"/>
  <c r="DY176" i="4" s="1"/>
  <c r="BN177" i="4"/>
  <c r="BZ177" i="4" s="1"/>
  <c r="CL177" i="4" s="1"/>
  <c r="BO177" i="4"/>
  <c r="CA177" i="4" s="1"/>
  <c r="BP177" i="4"/>
  <c r="BQ177" i="4"/>
  <c r="BR177" i="4"/>
  <c r="CD177" i="4" s="1"/>
  <c r="CP177" i="4" s="1"/>
  <c r="DR177" i="4" s="1"/>
  <c r="BS177" i="4"/>
  <c r="CE177" i="4" s="1"/>
  <c r="CQ177" i="4" s="1"/>
  <c r="DS177" i="4" s="1"/>
  <c r="BT177" i="4"/>
  <c r="CF177" i="4" s="1"/>
  <c r="CR177" i="4" s="1"/>
  <c r="BU177" i="4"/>
  <c r="CG177" i="4" s="1"/>
  <c r="CS177" i="4" s="1"/>
  <c r="DU177" i="4" s="1"/>
  <c r="BV177" i="4"/>
  <c r="CH177" i="4" s="1"/>
  <c r="CT177" i="4" s="1"/>
  <c r="BW177" i="4"/>
  <c r="CI177" i="4" s="1"/>
  <c r="BX177" i="4"/>
  <c r="BY177" i="4"/>
  <c r="CB177" i="4"/>
  <c r="CN177" i="4" s="1"/>
  <c r="CC177" i="4"/>
  <c r="CO177" i="4" s="1"/>
  <c r="CJ177" i="4"/>
  <c r="CV177" i="4" s="1"/>
  <c r="CK177" i="4"/>
  <c r="CW177" i="4" s="1"/>
  <c r="CM177" i="4"/>
  <c r="CU177" i="4"/>
  <c r="CZ177" i="4"/>
  <c r="DA177" i="4"/>
  <c r="DB177" i="4"/>
  <c r="DC177" i="4"/>
  <c r="DD177" i="4"/>
  <c r="DE177" i="4"/>
  <c r="DF177" i="4"/>
  <c r="DG177" i="4"/>
  <c r="DH177" i="4"/>
  <c r="DI177" i="4"/>
  <c r="DW177" i="4" s="1"/>
  <c r="DJ177" i="4"/>
  <c r="DX177" i="4" s="1"/>
  <c r="DK177" i="4"/>
  <c r="DY177" i="4" s="1"/>
  <c r="BN178" i="4"/>
  <c r="BO178" i="4"/>
  <c r="BP178" i="4"/>
  <c r="BQ178" i="4"/>
  <c r="CC178" i="4" s="1"/>
  <c r="CO178" i="4" s="1"/>
  <c r="BR178" i="4"/>
  <c r="CD178" i="4" s="1"/>
  <c r="CP178" i="4" s="1"/>
  <c r="BS178" i="4"/>
  <c r="CE178" i="4" s="1"/>
  <c r="CQ178" i="4" s="1"/>
  <c r="DS178" i="4" s="1"/>
  <c r="BT178" i="4"/>
  <c r="CF178" i="4" s="1"/>
  <c r="CR178" i="4" s="1"/>
  <c r="DT178" i="4" s="1"/>
  <c r="BU178" i="4"/>
  <c r="CG178" i="4" s="1"/>
  <c r="BV178" i="4"/>
  <c r="BW178" i="4"/>
  <c r="BX178" i="4"/>
  <c r="BY178" i="4"/>
  <c r="BZ178" i="4"/>
  <c r="CL178" i="4" s="1"/>
  <c r="CA178" i="4"/>
  <c r="CM178" i="4" s="1"/>
  <c r="DO178" i="4" s="1"/>
  <c r="CB178" i="4"/>
  <c r="CN178" i="4" s="1"/>
  <c r="DP178" i="4" s="1"/>
  <c r="CH178" i="4"/>
  <c r="CT178" i="4" s="1"/>
  <c r="CI178" i="4"/>
  <c r="CU178" i="4" s="1"/>
  <c r="CJ178" i="4"/>
  <c r="CV178" i="4" s="1"/>
  <c r="DX178" i="4" s="1"/>
  <c r="CK178" i="4"/>
  <c r="CW178" i="4" s="1"/>
  <c r="DY178" i="4" s="1"/>
  <c r="CS178" i="4"/>
  <c r="CZ178" i="4"/>
  <c r="DA178" i="4"/>
  <c r="DB178" i="4"/>
  <c r="DC178" i="4"/>
  <c r="DD178" i="4"/>
  <c r="DE178" i="4"/>
  <c r="DF178" i="4"/>
  <c r="DG178" i="4"/>
  <c r="DU178" i="4" s="1"/>
  <c r="DH178" i="4"/>
  <c r="DI178" i="4"/>
  <c r="DW178" i="4" s="1"/>
  <c r="DJ178" i="4"/>
  <c r="DK178" i="4"/>
  <c r="DQ178" i="4"/>
  <c r="BN179" i="4"/>
  <c r="BZ179" i="4" s="1"/>
  <c r="CL179" i="4" s="1"/>
  <c r="BO179" i="4"/>
  <c r="CA179" i="4" s="1"/>
  <c r="CM179" i="4" s="1"/>
  <c r="BP179" i="4"/>
  <c r="CB179" i="4" s="1"/>
  <c r="CN179" i="4" s="1"/>
  <c r="BQ179" i="4"/>
  <c r="CC179" i="4" s="1"/>
  <c r="CO179" i="4" s="1"/>
  <c r="BR179" i="4"/>
  <c r="BS179" i="4"/>
  <c r="CE179" i="4" s="1"/>
  <c r="CQ179" i="4" s="1"/>
  <c r="BT179" i="4"/>
  <c r="BU179" i="4"/>
  <c r="BV179" i="4"/>
  <c r="CH179" i="4" s="1"/>
  <c r="CT179" i="4" s="1"/>
  <c r="BW179" i="4"/>
  <c r="CI179" i="4" s="1"/>
  <c r="CU179" i="4" s="1"/>
  <c r="BX179" i="4"/>
  <c r="CJ179" i="4" s="1"/>
  <c r="CV179" i="4" s="1"/>
  <c r="BY179" i="4"/>
  <c r="CK179" i="4" s="1"/>
  <c r="CD179" i="4"/>
  <c r="CP179" i="4" s="1"/>
  <c r="CF179" i="4"/>
  <c r="CR179" i="4" s="1"/>
  <c r="CG179" i="4"/>
  <c r="CS179" i="4" s="1"/>
  <c r="CW179" i="4"/>
  <c r="DY179" i="4" s="1"/>
  <c r="CZ179" i="4"/>
  <c r="DN179" i="4" s="1"/>
  <c r="DA179" i="4"/>
  <c r="DB179" i="4"/>
  <c r="DC179" i="4"/>
  <c r="DD179" i="4"/>
  <c r="DE179" i="4"/>
  <c r="DF179" i="4"/>
  <c r="DG179" i="4"/>
  <c r="DH179" i="4"/>
  <c r="DI179" i="4"/>
  <c r="DW179" i="4" s="1"/>
  <c r="DJ179" i="4"/>
  <c r="DK179" i="4"/>
  <c r="BN180" i="4"/>
  <c r="BZ180" i="4" s="1"/>
  <c r="CL180" i="4" s="1"/>
  <c r="BO180" i="4"/>
  <c r="CA180" i="4" s="1"/>
  <c r="CM180" i="4" s="1"/>
  <c r="BP180" i="4"/>
  <c r="CB180" i="4" s="1"/>
  <c r="CN180" i="4" s="1"/>
  <c r="BQ180" i="4"/>
  <c r="CC180" i="4" s="1"/>
  <c r="CO180" i="4" s="1"/>
  <c r="BR180" i="4"/>
  <c r="BS180" i="4"/>
  <c r="BT180" i="4"/>
  <c r="BU180" i="4"/>
  <c r="BV180" i="4"/>
  <c r="CH180" i="4" s="1"/>
  <c r="CT180" i="4" s="1"/>
  <c r="BW180" i="4"/>
  <c r="CI180" i="4" s="1"/>
  <c r="BX180" i="4"/>
  <c r="CJ180" i="4" s="1"/>
  <c r="CV180" i="4" s="1"/>
  <c r="BY180" i="4"/>
  <c r="CK180" i="4" s="1"/>
  <c r="CW180" i="4" s="1"/>
  <c r="CD180" i="4"/>
  <c r="CP180" i="4" s="1"/>
  <c r="CE180" i="4"/>
  <c r="CQ180" i="4" s="1"/>
  <c r="DS180" i="4" s="1"/>
  <c r="CF180" i="4"/>
  <c r="CG180" i="4"/>
  <c r="CS180" i="4" s="1"/>
  <c r="CR180" i="4"/>
  <c r="CU180" i="4"/>
  <c r="CZ180" i="4"/>
  <c r="DA180" i="4"/>
  <c r="DB180" i="4"/>
  <c r="DC180" i="4"/>
  <c r="DD180" i="4"/>
  <c r="DE180" i="4"/>
  <c r="DF180" i="4"/>
  <c r="DG180" i="4"/>
  <c r="DH180" i="4"/>
  <c r="DI180" i="4"/>
  <c r="DJ180" i="4"/>
  <c r="DK180" i="4"/>
  <c r="BN181" i="4"/>
  <c r="BZ181" i="4" s="1"/>
  <c r="CL181" i="4" s="1"/>
  <c r="BO181" i="4"/>
  <c r="CA181" i="4" s="1"/>
  <c r="CM181" i="4" s="1"/>
  <c r="BP181" i="4"/>
  <c r="CB181" i="4" s="1"/>
  <c r="CN181" i="4" s="1"/>
  <c r="BQ181" i="4"/>
  <c r="CC181" i="4" s="1"/>
  <c r="CO181" i="4" s="1"/>
  <c r="BR181" i="4"/>
  <c r="BS181" i="4"/>
  <c r="BT181" i="4"/>
  <c r="CF181" i="4" s="1"/>
  <c r="BU181" i="4"/>
  <c r="CG181" i="4" s="1"/>
  <c r="CS181" i="4" s="1"/>
  <c r="BV181" i="4"/>
  <c r="BW181" i="4"/>
  <c r="CI181" i="4" s="1"/>
  <c r="BX181" i="4"/>
  <c r="CJ181" i="4" s="1"/>
  <c r="CV181" i="4" s="1"/>
  <c r="DX181" i="4" s="1"/>
  <c r="BY181" i="4"/>
  <c r="CK181" i="4" s="1"/>
  <c r="CW181" i="4" s="1"/>
  <c r="CD181" i="4"/>
  <c r="CP181" i="4" s="1"/>
  <c r="DR181" i="4" s="1"/>
  <c r="CE181" i="4"/>
  <c r="CQ181" i="4" s="1"/>
  <c r="CH181" i="4"/>
  <c r="CR181" i="4"/>
  <c r="CT181" i="4"/>
  <c r="CU181" i="4"/>
  <c r="CZ181" i="4"/>
  <c r="DA181" i="4"/>
  <c r="DB181" i="4"/>
  <c r="DC181" i="4"/>
  <c r="DD181" i="4"/>
  <c r="DE181" i="4"/>
  <c r="DF181" i="4"/>
  <c r="DT181" i="4" s="1"/>
  <c r="DG181" i="4"/>
  <c r="DH181" i="4"/>
  <c r="DI181" i="4"/>
  <c r="DJ181" i="4"/>
  <c r="DK181" i="4"/>
  <c r="BN182" i="4"/>
  <c r="BO182" i="4"/>
  <c r="CA182" i="4" s="1"/>
  <c r="CM182" i="4" s="1"/>
  <c r="BP182" i="4"/>
  <c r="CB182" i="4" s="1"/>
  <c r="CN182" i="4" s="1"/>
  <c r="DP182" i="4" s="1"/>
  <c r="BQ182" i="4"/>
  <c r="CC182" i="4" s="1"/>
  <c r="CO182" i="4" s="1"/>
  <c r="BR182" i="4"/>
  <c r="CD182" i="4" s="1"/>
  <c r="CP182" i="4" s="1"/>
  <c r="BS182" i="4"/>
  <c r="CE182" i="4" s="1"/>
  <c r="CQ182" i="4" s="1"/>
  <c r="BT182" i="4"/>
  <c r="BU182" i="4"/>
  <c r="CG182" i="4" s="1"/>
  <c r="BV182" i="4"/>
  <c r="BW182" i="4"/>
  <c r="BX182" i="4"/>
  <c r="CJ182" i="4" s="1"/>
  <c r="CV182" i="4" s="1"/>
  <c r="DX182" i="4" s="1"/>
  <c r="BY182" i="4"/>
  <c r="CK182" i="4" s="1"/>
  <c r="CW182" i="4" s="1"/>
  <c r="BZ182" i="4"/>
  <c r="CL182" i="4" s="1"/>
  <c r="DN182" i="4" s="1"/>
  <c r="CF182" i="4"/>
  <c r="CH182" i="4"/>
  <c r="CT182" i="4" s="1"/>
  <c r="CI182" i="4"/>
  <c r="CU182" i="4" s="1"/>
  <c r="CR182" i="4"/>
  <c r="DT182" i="4" s="1"/>
  <c r="CS182" i="4"/>
  <c r="CZ182" i="4"/>
  <c r="DA182" i="4"/>
  <c r="DB182" i="4"/>
  <c r="DL182" i="4" s="1"/>
  <c r="DC182" i="4"/>
  <c r="DD182" i="4"/>
  <c r="DE182" i="4"/>
  <c r="DF182" i="4"/>
  <c r="DG182" i="4"/>
  <c r="DH182" i="4"/>
  <c r="DV182" i="4" s="1"/>
  <c r="DI182" i="4"/>
  <c r="DJ182" i="4"/>
  <c r="DK182" i="4"/>
  <c r="BN183" i="4"/>
  <c r="BZ183" i="4" s="1"/>
  <c r="BO183" i="4"/>
  <c r="CA183" i="4" s="1"/>
  <c r="CM183" i="4" s="1"/>
  <c r="DO183" i="4" s="1"/>
  <c r="BP183" i="4"/>
  <c r="CB183" i="4" s="1"/>
  <c r="CN183" i="4" s="1"/>
  <c r="BQ183" i="4"/>
  <c r="CC183" i="4" s="1"/>
  <c r="CO183" i="4" s="1"/>
  <c r="DQ183" i="4" s="1"/>
  <c r="BR183" i="4"/>
  <c r="CD183" i="4" s="1"/>
  <c r="CP183" i="4" s="1"/>
  <c r="BS183" i="4"/>
  <c r="CE183" i="4" s="1"/>
  <c r="CQ183" i="4" s="1"/>
  <c r="BT183" i="4"/>
  <c r="BU183" i="4"/>
  <c r="CG183" i="4" s="1"/>
  <c r="CS183" i="4" s="1"/>
  <c r="BV183" i="4"/>
  <c r="CH183" i="4" s="1"/>
  <c r="CT183" i="4" s="1"/>
  <c r="BW183" i="4"/>
  <c r="CI183" i="4" s="1"/>
  <c r="CU183" i="4" s="1"/>
  <c r="DW183" i="4" s="1"/>
  <c r="BX183" i="4"/>
  <c r="CJ183" i="4" s="1"/>
  <c r="CV183" i="4" s="1"/>
  <c r="BY183" i="4"/>
  <c r="CK183" i="4" s="1"/>
  <c r="CW183" i="4" s="1"/>
  <c r="DY183" i="4" s="1"/>
  <c r="CF183" i="4"/>
  <c r="CR183" i="4" s="1"/>
  <c r="CL183" i="4"/>
  <c r="CZ183" i="4"/>
  <c r="DA183" i="4"/>
  <c r="DB183" i="4"/>
  <c r="DC183" i="4"/>
  <c r="DD183" i="4"/>
  <c r="DE183" i="4"/>
  <c r="DF183" i="4"/>
  <c r="DG183" i="4"/>
  <c r="DH183" i="4"/>
  <c r="DI183" i="4"/>
  <c r="DJ183" i="4"/>
  <c r="DK183" i="4"/>
  <c r="BN184" i="4"/>
  <c r="BZ184" i="4" s="1"/>
  <c r="CL184" i="4" s="1"/>
  <c r="BO184" i="4"/>
  <c r="BP184" i="4"/>
  <c r="BQ184" i="4"/>
  <c r="CC184" i="4" s="1"/>
  <c r="CO184" i="4" s="1"/>
  <c r="BR184" i="4"/>
  <c r="CD184" i="4" s="1"/>
  <c r="CP184" i="4" s="1"/>
  <c r="BS184" i="4"/>
  <c r="CE184" i="4" s="1"/>
  <c r="CQ184" i="4" s="1"/>
  <c r="BT184" i="4"/>
  <c r="BU184" i="4"/>
  <c r="BV184" i="4"/>
  <c r="CH184" i="4" s="1"/>
  <c r="BW184" i="4"/>
  <c r="CI184" i="4" s="1"/>
  <c r="CU184" i="4" s="1"/>
  <c r="DW184" i="4" s="1"/>
  <c r="BX184" i="4"/>
  <c r="BY184" i="4"/>
  <c r="CK184" i="4" s="1"/>
  <c r="CW184" i="4" s="1"/>
  <c r="CA184" i="4"/>
  <c r="CM184" i="4" s="1"/>
  <c r="DO184" i="4" s="1"/>
  <c r="CB184" i="4"/>
  <c r="CN184" i="4" s="1"/>
  <c r="CF184" i="4"/>
  <c r="CR184" i="4" s="1"/>
  <c r="CG184" i="4"/>
  <c r="CS184" i="4" s="1"/>
  <c r="CJ184" i="4"/>
  <c r="CT184" i="4"/>
  <c r="CV184" i="4"/>
  <c r="CZ184" i="4"/>
  <c r="DA184" i="4"/>
  <c r="DB184" i="4"/>
  <c r="DC184" i="4"/>
  <c r="DQ184" i="4" s="1"/>
  <c r="DD184" i="4"/>
  <c r="DE184" i="4"/>
  <c r="DF184" i="4"/>
  <c r="DG184" i="4"/>
  <c r="DU184" i="4" s="1"/>
  <c r="DH184" i="4"/>
  <c r="DI184" i="4"/>
  <c r="DJ184" i="4"/>
  <c r="DK184" i="4"/>
  <c r="DY184" i="4" s="1"/>
  <c r="DL184" i="4"/>
  <c r="DX184" i="4"/>
  <c r="BN185" i="4"/>
  <c r="BO185" i="4"/>
  <c r="CA185" i="4" s="1"/>
  <c r="CM185" i="4" s="1"/>
  <c r="BP185" i="4"/>
  <c r="BQ185" i="4"/>
  <c r="CC185" i="4" s="1"/>
  <c r="CO185" i="4" s="1"/>
  <c r="BR185" i="4"/>
  <c r="CD185" i="4" s="1"/>
  <c r="CP185" i="4" s="1"/>
  <c r="DR185" i="4" s="1"/>
  <c r="BS185" i="4"/>
  <c r="BT185" i="4"/>
  <c r="CF185" i="4" s="1"/>
  <c r="CR185" i="4" s="1"/>
  <c r="BU185" i="4"/>
  <c r="CG185" i="4" s="1"/>
  <c r="CS185" i="4" s="1"/>
  <c r="DU185" i="4" s="1"/>
  <c r="BV185" i="4"/>
  <c r="CH185" i="4" s="1"/>
  <c r="BW185" i="4"/>
  <c r="CI185" i="4" s="1"/>
  <c r="CU185" i="4" s="1"/>
  <c r="BX185" i="4"/>
  <c r="BY185" i="4"/>
  <c r="CK185" i="4" s="1"/>
  <c r="CW185" i="4" s="1"/>
  <c r="DY185" i="4" s="1"/>
  <c r="BZ185" i="4"/>
  <c r="CL185" i="4" s="1"/>
  <c r="CB185" i="4"/>
  <c r="CN185" i="4" s="1"/>
  <c r="CE185" i="4"/>
  <c r="CQ185" i="4" s="1"/>
  <c r="CJ185" i="4"/>
  <c r="CV185" i="4" s="1"/>
  <c r="CT185" i="4"/>
  <c r="DV185" i="4" s="1"/>
  <c r="CZ185" i="4"/>
  <c r="DN185" i="4" s="1"/>
  <c r="DA185" i="4"/>
  <c r="DB185" i="4"/>
  <c r="DP185" i="4" s="1"/>
  <c r="DC185" i="4"/>
  <c r="DQ185" i="4" s="1"/>
  <c r="DD185" i="4"/>
  <c r="DE185" i="4"/>
  <c r="DF185" i="4"/>
  <c r="DG185" i="4"/>
  <c r="DH185" i="4"/>
  <c r="DI185" i="4"/>
  <c r="DJ185" i="4"/>
  <c r="DK185" i="4"/>
  <c r="BN186" i="4"/>
  <c r="BZ186" i="4" s="1"/>
  <c r="CL186" i="4" s="1"/>
  <c r="BO186" i="4"/>
  <c r="CA186" i="4" s="1"/>
  <c r="CM186" i="4" s="1"/>
  <c r="BP186" i="4"/>
  <c r="CB186" i="4" s="1"/>
  <c r="CN186" i="4" s="1"/>
  <c r="DP186" i="4" s="1"/>
  <c r="BQ186" i="4"/>
  <c r="CC186" i="4" s="1"/>
  <c r="CO186" i="4" s="1"/>
  <c r="BR186" i="4"/>
  <c r="CD186" i="4" s="1"/>
  <c r="BS186" i="4"/>
  <c r="CE186" i="4" s="1"/>
  <c r="CQ186" i="4" s="1"/>
  <c r="BT186" i="4"/>
  <c r="CF186" i="4" s="1"/>
  <c r="BU186" i="4"/>
  <c r="BV186" i="4"/>
  <c r="CH186" i="4" s="1"/>
  <c r="CT186" i="4" s="1"/>
  <c r="BW186" i="4"/>
  <c r="CI186" i="4" s="1"/>
  <c r="CU186" i="4" s="1"/>
  <c r="BX186" i="4"/>
  <c r="CJ186" i="4" s="1"/>
  <c r="CV186" i="4" s="1"/>
  <c r="DX186" i="4" s="1"/>
  <c r="BY186" i="4"/>
  <c r="CK186" i="4" s="1"/>
  <c r="CW186" i="4" s="1"/>
  <c r="CG186" i="4"/>
  <c r="CS186" i="4" s="1"/>
  <c r="DU186" i="4" s="1"/>
  <c r="CP186" i="4"/>
  <c r="DR186" i="4" s="1"/>
  <c r="CR186" i="4"/>
  <c r="CZ186" i="4"/>
  <c r="DN186" i="4" s="1"/>
  <c r="DA186" i="4"/>
  <c r="DB186" i="4"/>
  <c r="DC186" i="4"/>
  <c r="DD186" i="4"/>
  <c r="DE186" i="4"/>
  <c r="DF186" i="4"/>
  <c r="DT186" i="4" s="1"/>
  <c r="DG186" i="4"/>
  <c r="DH186" i="4"/>
  <c r="DV186" i="4" s="1"/>
  <c r="DI186" i="4"/>
  <c r="DJ186" i="4"/>
  <c r="DK186" i="4"/>
  <c r="BN187" i="4"/>
  <c r="BZ187" i="4" s="1"/>
  <c r="CL187" i="4" s="1"/>
  <c r="DN187" i="4" s="1"/>
  <c r="BO187" i="4"/>
  <c r="CA187" i="4" s="1"/>
  <c r="CM187" i="4" s="1"/>
  <c r="BP187" i="4"/>
  <c r="CB187" i="4" s="1"/>
  <c r="CN187" i="4" s="1"/>
  <c r="DP187" i="4" s="1"/>
  <c r="BQ187" i="4"/>
  <c r="CC187" i="4" s="1"/>
  <c r="CO187" i="4" s="1"/>
  <c r="BR187" i="4"/>
  <c r="CD187" i="4" s="1"/>
  <c r="BS187" i="4"/>
  <c r="CE187" i="4" s="1"/>
  <c r="CQ187" i="4" s="1"/>
  <c r="DS187" i="4" s="1"/>
  <c r="BT187" i="4"/>
  <c r="BU187" i="4"/>
  <c r="BV187" i="4"/>
  <c r="CH187" i="4" s="1"/>
  <c r="CT187" i="4" s="1"/>
  <c r="DV187" i="4" s="1"/>
  <c r="BW187" i="4"/>
  <c r="CI187" i="4" s="1"/>
  <c r="BX187" i="4"/>
  <c r="CJ187" i="4" s="1"/>
  <c r="CV187" i="4" s="1"/>
  <c r="DX187" i="4" s="1"/>
  <c r="BY187" i="4"/>
  <c r="CK187" i="4" s="1"/>
  <c r="CF187" i="4"/>
  <c r="CR187" i="4" s="1"/>
  <c r="CG187" i="4"/>
  <c r="CS187" i="4" s="1"/>
  <c r="CP187" i="4"/>
  <c r="CU187" i="4"/>
  <c r="CW187" i="4"/>
  <c r="CZ187" i="4"/>
  <c r="DA187" i="4"/>
  <c r="DB187" i="4"/>
  <c r="DC187" i="4"/>
  <c r="DD187" i="4"/>
  <c r="DE187" i="4"/>
  <c r="DF187" i="4"/>
  <c r="DT187" i="4" s="1"/>
  <c r="DG187" i="4"/>
  <c r="DH187" i="4"/>
  <c r="DI187" i="4"/>
  <c r="DJ187" i="4"/>
  <c r="DK187" i="4"/>
  <c r="BN188" i="4"/>
  <c r="BZ188" i="4" s="1"/>
  <c r="CL188" i="4" s="1"/>
  <c r="DN188" i="4" s="1"/>
  <c r="BO188" i="4"/>
  <c r="CA188" i="4" s="1"/>
  <c r="CM188" i="4" s="1"/>
  <c r="BP188" i="4"/>
  <c r="CB188" i="4" s="1"/>
  <c r="CN188" i="4" s="1"/>
  <c r="BQ188" i="4"/>
  <c r="CC188" i="4" s="1"/>
  <c r="CO188" i="4" s="1"/>
  <c r="BR188" i="4"/>
  <c r="CD188" i="4" s="1"/>
  <c r="CP188" i="4" s="1"/>
  <c r="DR188" i="4" s="1"/>
  <c r="BS188" i="4"/>
  <c r="CE188" i="4" s="1"/>
  <c r="BT188" i="4"/>
  <c r="BU188" i="4"/>
  <c r="CG188" i="4" s="1"/>
  <c r="CS188" i="4" s="1"/>
  <c r="BV188" i="4"/>
  <c r="CH188" i="4" s="1"/>
  <c r="CT188" i="4" s="1"/>
  <c r="DV188" i="4" s="1"/>
  <c r="BW188" i="4"/>
  <c r="CI188" i="4" s="1"/>
  <c r="CU188" i="4" s="1"/>
  <c r="BX188" i="4"/>
  <c r="CJ188" i="4" s="1"/>
  <c r="CV188" i="4" s="1"/>
  <c r="BY188" i="4"/>
  <c r="CF188" i="4"/>
  <c r="CR188" i="4" s="1"/>
  <c r="DT188" i="4" s="1"/>
  <c r="CK188" i="4"/>
  <c r="CW188" i="4" s="1"/>
  <c r="DY188" i="4" s="1"/>
  <c r="CQ188" i="4"/>
  <c r="CZ188" i="4"/>
  <c r="DA188" i="4"/>
  <c r="DB188" i="4"/>
  <c r="DC188" i="4"/>
  <c r="DD188" i="4"/>
  <c r="DE188" i="4"/>
  <c r="DF188" i="4"/>
  <c r="DG188" i="4"/>
  <c r="DH188" i="4"/>
  <c r="DI188" i="4"/>
  <c r="DW188" i="4" s="1"/>
  <c r="DJ188" i="4"/>
  <c r="DK188" i="4"/>
  <c r="BN189" i="4"/>
  <c r="BZ189" i="4" s="1"/>
  <c r="BO189" i="4"/>
  <c r="BP189" i="4"/>
  <c r="CB189" i="4" s="1"/>
  <c r="CN189" i="4" s="1"/>
  <c r="DP189" i="4" s="1"/>
  <c r="BQ189" i="4"/>
  <c r="CC189" i="4" s="1"/>
  <c r="CO189" i="4" s="1"/>
  <c r="BR189" i="4"/>
  <c r="CD189" i="4" s="1"/>
  <c r="CP189" i="4" s="1"/>
  <c r="BS189" i="4"/>
  <c r="CE189" i="4" s="1"/>
  <c r="BT189" i="4"/>
  <c r="CF189" i="4" s="1"/>
  <c r="CR189" i="4" s="1"/>
  <c r="BU189" i="4"/>
  <c r="BV189" i="4"/>
  <c r="CH189" i="4" s="1"/>
  <c r="BW189" i="4"/>
  <c r="CI189" i="4" s="1"/>
  <c r="CU189" i="4" s="1"/>
  <c r="DW189" i="4" s="1"/>
  <c r="BX189" i="4"/>
  <c r="BY189" i="4"/>
  <c r="CK189" i="4" s="1"/>
  <c r="CW189" i="4" s="1"/>
  <c r="CA189" i="4"/>
  <c r="CM189" i="4" s="1"/>
  <c r="DO189" i="4" s="1"/>
  <c r="CG189" i="4"/>
  <c r="CJ189" i="4"/>
  <c r="CV189" i="4" s="1"/>
  <c r="CL189" i="4"/>
  <c r="CQ189" i="4"/>
  <c r="CS189" i="4"/>
  <c r="CT189" i="4"/>
  <c r="CZ189" i="4"/>
  <c r="DA189" i="4"/>
  <c r="DB189" i="4"/>
  <c r="DC189" i="4"/>
  <c r="DD189" i="4"/>
  <c r="DE189" i="4"/>
  <c r="DS189" i="4" s="1"/>
  <c r="DF189" i="4"/>
  <c r="DG189" i="4"/>
  <c r="DH189" i="4"/>
  <c r="DV189" i="4" s="1"/>
  <c r="DI189" i="4"/>
  <c r="DJ189" i="4"/>
  <c r="DK189" i="4"/>
  <c r="BN190" i="4"/>
  <c r="BO190" i="4"/>
  <c r="CA190" i="4" s="1"/>
  <c r="CM190" i="4" s="1"/>
  <c r="BP190" i="4"/>
  <c r="BQ190" i="4"/>
  <c r="CC190" i="4" s="1"/>
  <c r="BR190" i="4"/>
  <c r="CD190" i="4" s="1"/>
  <c r="BS190" i="4"/>
  <c r="BT190" i="4"/>
  <c r="CF190" i="4" s="1"/>
  <c r="BU190" i="4"/>
  <c r="BV190" i="4"/>
  <c r="BW190" i="4"/>
  <c r="BX190" i="4"/>
  <c r="BY190" i="4"/>
  <c r="CK190" i="4" s="1"/>
  <c r="CW190" i="4" s="1"/>
  <c r="BZ190" i="4"/>
  <c r="CL190" i="4" s="1"/>
  <c r="CB190" i="4"/>
  <c r="CN190" i="4" s="1"/>
  <c r="CE190" i="4"/>
  <c r="CQ190" i="4" s="1"/>
  <c r="CG190" i="4"/>
  <c r="CS190" i="4" s="1"/>
  <c r="CH190" i="4"/>
  <c r="CT190" i="4" s="1"/>
  <c r="CI190" i="4"/>
  <c r="CU190" i="4" s="1"/>
  <c r="CJ190" i="4"/>
  <c r="CV190" i="4" s="1"/>
  <c r="CO190" i="4"/>
  <c r="CP190" i="4"/>
  <c r="CR190" i="4"/>
  <c r="CZ190" i="4"/>
  <c r="DA190" i="4"/>
  <c r="DB190" i="4"/>
  <c r="DC190" i="4"/>
  <c r="DQ190" i="4" s="1"/>
  <c r="DD190" i="4"/>
  <c r="DE190" i="4"/>
  <c r="DF190" i="4"/>
  <c r="DG190" i="4"/>
  <c r="DH190" i="4"/>
  <c r="DV190" i="4" s="1"/>
  <c r="DI190" i="4"/>
  <c r="DJ190" i="4"/>
  <c r="DK190" i="4"/>
  <c r="DN190" i="4"/>
  <c r="DP190" i="4"/>
  <c r="DX190" i="4"/>
  <c r="BN191" i="4"/>
  <c r="BO191" i="4"/>
  <c r="CA191" i="4" s="1"/>
  <c r="BP191" i="4"/>
  <c r="CB191" i="4" s="1"/>
  <c r="CN191" i="4" s="1"/>
  <c r="DP191" i="4" s="1"/>
  <c r="BQ191" i="4"/>
  <c r="CC191" i="4" s="1"/>
  <c r="CO191" i="4" s="1"/>
  <c r="BR191" i="4"/>
  <c r="CD191" i="4" s="1"/>
  <c r="CP191" i="4" s="1"/>
  <c r="BS191" i="4"/>
  <c r="BT191" i="4"/>
  <c r="BU191" i="4"/>
  <c r="CG191" i="4" s="1"/>
  <c r="BV191" i="4"/>
  <c r="BW191" i="4"/>
  <c r="CI191" i="4" s="1"/>
  <c r="CU191" i="4" s="1"/>
  <c r="BX191" i="4"/>
  <c r="CJ191" i="4" s="1"/>
  <c r="BY191" i="4"/>
  <c r="CK191" i="4" s="1"/>
  <c r="CW191" i="4" s="1"/>
  <c r="BZ191" i="4"/>
  <c r="CL191" i="4" s="1"/>
  <c r="CE191" i="4"/>
  <c r="CQ191" i="4" s="1"/>
  <c r="CF191" i="4"/>
  <c r="CR191" i="4" s="1"/>
  <c r="CH191" i="4"/>
  <c r="CT191" i="4" s="1"/>
  <c r="CM191" i="4"/>
  <c r="CS191" i="4"/>
  <c r="CV191" i="4"/>
  <c r="DX191" i="4" s="1"/>
  <c r="CZ191" i="4"/>
  <c r="DA191" i="4"/>
  <c r="DO191" i="4" s="1"/>
  <c r="DB191" i="4"/>
  <c r="DC191" i="4"/>
  <c r="DD191" i="4"/>
  <c r="DE191" i="4"/>
  <c r="DF191" i="4"/>
  <c r="DG191" i="4"/>
  <c r="DH191" i="4"/>
  <c r="DI191" i="4"/>
  <c r="DW191" i="4" s="1"/>
  <c r="DJ191" i="4"/>
  <c r="DK191" i="4"/>
  <c r="BN192" i="4"/>
  <c r="BZ192" i="4" s="1"/>
  <c r="CL192" i="4" s="1"/>
  <c r="DN192" i="4" s="1"/>
  <c r="BO192" i="4"/>
  <c r="CA192" i="4" s="1"/>
  <c r="CM192" i="4" s="1"/>
  <c r="BP192" i="4"/>
  <c r="CB192" i="4" s="1"/>
  <c r="BQ192" i="4"/>
  <c r="CC192" i="4" s="1"/>
  <c r="CO192" i="4" s="1"/>
  <c r="BR192" i="4"/>
  <c r="CD192" i="4" s="1"/>
  <c r="CP192" i="4" s="1"/>
  <c r="BS192" i="4"/>
  <c r="BT192" i="4"/>
  <c r="CF192" i="4" s="1"/>
  <c r="CR192" i="4" s="1"/>
  <c r="DT192" i="4" s="1"/>
  <c r="BU192" i="4"/>
  <c r="CG192" i="4" s="1"/>
  <c r="CS192" i="4" s="1"/>
  <c r="BV192" i="4"/>
  <c r="CH192" i="4" s="1"/>
  <c r="CT192" i="4" s="1"/>
  <c r="DV192" i="4" s="1"/>
  <c r="BW192" i="4"/>
  <c r="CI192" i="4" s="1"/>
  <c r="CU192" i="4" s="1"/>
  <c r="BX192" i="4"/>
  <c r="CJ192" i="4" s="1"/>
  <c r="CV192" i="4" s="1"/>
  <c r="BY192" i="4"/>
  <c r="CE192" i="4"/>
  <c r="CQ192" i="4" s="1"/>
  <c r="DS192" i="4" s="1"/>
  <c r="CK192" i="4"/>
  <c r="CW192" i="4" s="1"/>
  <c r="DY192" i="4" s="1"/>
  <c r="CN192" i="4"/>
  <c r="CZ192" i="4"/>
  <c r="DA192" i="4"/>
  <c r="DB192" i="4"/>
  <c r="DC192" i="4"/>
  <c r="DD192" i="4"/>
  <c r="DR192" i="4" s="1"/>
  <c r="DE192" i="4"/>
  <c r="DF192" i="4"/>
  <c r="DG192" i="4"/>
  <c r="DH192" i="4"/>
  <c r="DI192" i="4"/>
  <c r="DJ192" i="4"/>
  <c r="DK192" i="4"/>
  <c r="BN193" i="4"/>
  <c r="BZ193" i="4" s="1"/>
  <c r="CL193" i="4" s="1"/>
  <c r="BO193" i="4"/>
  <c r="CA193" i="4" s="1"/>
  <c r="CM193" i="4" s="1"/>
  <c r="BP193" i="4"/>
  <c r="CB193" i="4" s="1"/>
  <c r="CN193" i="4" s="1"/>
  <c r="BQ193" i="4"/>
  <c r="CC193" i="4" s="1"/>
  <c r="CO193" i="4" s="1"/>
  <c r="BR193" i="4"/>
  <c r="BS193" i="4"/>
  <c r="CE193" i="4" s="1"/>
  <c r="CQ193" i="4" s="1"/>
  <c r="BT193" i="4"/>
  <c r="CF193" i="4" s="1"/>
  <c r="CR193" i="4" s="1"/>
  <c r="DT193" i="4" s="1"/>
  <c r="BU193" i="4"/>
  <c r="CG193" i="4" s="1"/>
  <c r="CS193" i="4" s="1"/>
  <c r="DU193" i="4" s="1"/>
  <c r="BV193" i="4"/>
  <c r="CH193" i="4" s="1"/>
  <c r="CT193" i="4" s="1"/>
  <c r="BW193" i="4"/>
  <c r="CI193" i="4" s="1"/>
  <c r="CU193" i="4" s="1"/>
  <c r="BX193" i="4"/>
  <c r="BY193" i="4"/>
  <c r="CK193" i="4" s="1"/>
  <c r="CW193" i="4" s="1"/>
  <c r="CD193" i="4"/>
  <c r="CP193" i="4" s="1"/>
  <c r="DR193" i="4" s="1"/>
  <c r="CJ193" i="4"/>
  <c r="CV193" i="4" s="1"/>
  <c r="CZ193" i="4"/>
  <c r="DA193" i="4"/>
  <c r="DO193" i="4" s="1"/>
  <c r="DB193" i="4"/>
  <c r="DC193" i="4"/>
  <c r="DD193" i="4"/>
  <c r="DE193" i="4"/>
  <c r="DS193" i="4" s="1"/>
  <c r="DF193" i="4"/>
  <c r="DG193" i="4"/>
  <c r="DH193" i="4"/>
  <c r="DI193" i="4"/>
  <c r="DW193" i="4" s="1"/>
  <c r="DJ193" i="4"/>
  <c r="DK193" i="4"/>
  <c r="BN194" i="4"/>
  <c r="BO194" i="4"/>
  <c r="BP194" i="4"/>
  <c r="CB194" i="4" s="1"/>
  <c r="CN194" i="4" s="1"/>
  <c r="DP194" i="4" s="1"/>
  <c r="BQ194" i="4"/>
  <c r="CC194" i="4" s="1"/>
  <c r="BR194" i="4"/>
  <c r="CD194" i="4" s="1"/>
  <c r="CP194" i="4" s="1"/>
  <c r="DR194" i="4" s="1"/>
  <c r="BS194" i="4"/>
  <c r="CE194" i="4" s="1"/>
  <c r="CQ194" i="4" s="1"/>
  <c r="DS194" i="4" s="1"/>
  <c r="BT194" i="4"/>
  <c r="CF194" i="4" s="1"/>
  <c r="BU194" i="4"/>
  <c r="BV194" i="4"/>
  <c r="BW194" i="4"/>
  <c r="CI194" i="4" s="1"/>
  <c r="CU194" i="4" s="1"/>
  <c r="BX194" i="4"/>
  <c r="CJ194" i="4" s="1"/>
  <c r="CV194" i="4" s="1"/>
  <c r="DX194" i="4" s="1"/>
  <c r="BY194" i="4"/>
  <c r="CK194" i="4" s="1"/>
  <c r="CW194" i="4" s="1"/>
  <c r="BZ194" i="4"/>
  <c r="CL194" i="4" s="1"/>
  <c r="CA194" i="4"/>
  <c r="CM194" i="4" s="1"/>
  <c r="DO194" i="4" s="1"/>
  <c r="CG194" i="4"/>
  <c r="CS194" i="4" s="1"/>
  <c r="CH194" i="4"/>
  <c r="CT194" i="4" s="1"/>
  <c r="CO194" i="4"/>
  <c r="CR194" i="4"/>
  <c r="CZ194" i="4"/>
  <c r="DA194" i="4"/>
  <c r="DB194" i="4"/>
  <c r="DC194" i="4"/>
  <c r="DD194" i="4"/>
  <c r="DE194" i="4"/>
  <c r="DF194" i="4"/>
  <c r="DG194" i="4"/>
  <c r="DH194" i="4"/>
  <c r="DI194" i="4"/>
  <c r="DJ194" i="4"/>
  <c r="DK194" i="4"/>
  <c r="DU194" i="4"/>
  <c r="DV194" i="4"/>
  <c r="BN195" i="4"/>
  <c r="BZ195" i="4" s="1"/>
  <c r="CL195" i="4" s="1"/>
  <c r="BO195" i="4"/>
  <c r="CA195" i="4" s="1"/>
  <c r="CM195" i="4" s="1"/>
  <c r="BP195" i="4"/>
  <c r="CB195" i="4" s="1"/>
  <c r="CN195" i="4" s="1"/>
  <c r="BQ195" i="4"/>
  <c r="BR195" i="4"/>
  <c r="CD195" i="4" s="1"/>
  <c r="CP195" i="4" s="1"/>
  <c r="BS195" i="4"/>
  <c r="BT195" i="4"/>
  <c r="BU195" i="4"/>
  <c r="BV195" i="4"/>
  <c r="CH195" i="4" s="1"/>
  <c r="CT195" i="4" s="1"/>
  <c r="BW195" i="4"/>
  <c r="CI195" i="4" s="1"/>
  <c r="CU195" i="4" s="1"/>
  <c r="BX195" i="4"/>
  <c r="CJ195" i="4" s="1"/>
  <c r="CV195" i="4" s="1"/>
  <c r="BY195" i="4"/>
  <c r="CC195" i="4"/>
  <c r="CO195" i="4" s="1"/>
  <c r="DQ195" i="4" s="1"/>
  <c r="CE195" i="4"/>
  <c r="CQ195" i="4" s="1"/>
  <c r="DS195" i="4" s="1"/>
  <c r="CF195" i="4"/>
  <c r="CR195" i="4" s="1"/>
  <c r="CG195" i="4"/>
  <c r="CS195" i="4" s="1"/>
  <c r="CK195" i="4"/>
  <c r="CW195" i="4"/>
  <c r="DY195" i="4" s="1"/>
  <c r="CZ195" i="4"/>
  <c r="DN195" i="4" s="1"/>
  <c r="DA195" i="4"/>
  <c r="DB195" i="4"/>
  <c r="DC195" i="4"/>
  <c r="DD195" i="4"/>
  <c r="DE195" i="4"/>
  <c r="DF195" i="4"/>
  <c r="DG195" i="4"/>
  <c r="DH195" i="4"/>
  <c r="DI195" i="4"/>
  <c r="DJ195" i="4"/>
  <c r="DK195" i="4"/>
  <c r="BN196" i="4"/>
  <c r="BZ196" i="4" s="1"/>
  <c r="BO196" i="4"/>
  <c r="BP196" i="4"/>
  <c r="CB196" i="4" s="1"/>
  <c r="CN196" i="4" s="1"/>
  <c r="BQ196" i="4"/>
  <c r="CC196" i="4" s="1"/>
  <c r="CO196" i="4" s="1"/>
  <c r="BR196" i="4"/>
  <c r="CD196" i="4" s="1"/>
  <c r="CP196" i="4" s="1"/>
  <c r="BS196" i="4"/>
  <c r="CE196" i="4" s="1"/>
  <c r="CQ196" i="4" s="1"/>
  <c r="DS196" i="4" s="1"/>
  <c r="BT196" i="4"/>
  <c r="CF196" i="4" s="1"/>
  <c r="CR196" i="4" s="1"/>
  <c r="DT196" i="4" s="1"/>
  <c r="BU196" i="4"/>
  <c r="CG196" i="4" s="1"/>
  <c r="BV196" i="4"/>
  <c r="CH196" i="4" s="1"/>
  <c r="CT196" i="4" s="1"/>
  <c r="BW196" i="4"/>
  <c r="BX196" i="4"/>
  <c r="CJ196" i="4" s="1"/>
  <c r="CV196" i="4" s="1"/>
  <c r="BY196" i="4"/>
  <c r="CA196" i="4"/>
  <c r="CI196" i="4"/>
  <c r="CU196" i="4" s="1"/>
  <c r="CK196" i="4"/>
  <c r="CW196" i="4" s="1"/>
  <c r="DY196" i="4" s="1"/>
  <c r="CL196" i="4"/>
  <c r="DN196" i="4" s="1"/>
  <c r="CM196" i="4"/>
  <c r="CS196" i="4"/>
  <c r="CZ196" i="4"/>
  <c r="DA196" i="4"/>
  <c r="DB196" i="4"/>
  <c r="DC196" i="4"/>
  <c r="DQ196" i="4" s="1"/>
  <c r="DD196" i="4"/>
  <c r="DR196" i="4" s="1"/>
  <c r="DE196" i="4"/>
  <c r="DF196" i="4"/>
  <c r="DG196" i="4"/>
  <c r="DH196" i="4"/>
  <c r="DI196" i="4"/>
  <c r="DJ196" i="4"/>
  <c r="DX196" i="4" s="1"/>
  <c r="DK196" i="4"/>
  <c r="DO196" i="4"/>
  <c r="BN197" i="4"/>
  <c r="BZ197" i="4" s="1"/>
  <c r="BO197" i="4"/>
  <c r="CA197" i="4" s="1"/>
  <c r="CM197" i="4" s="1"/>
  <c r="DO197" i="4" s="1"/>
  <c r="BP197" i="4"/>
  <c r="CB197" i="4" s="1"/>
  <c r="CN197" i="4" s="1"/>
  <c r="BQ197" i="4"/>
  <c r="CC197" i="4" s="1"/>
  <c r="CO197" i="4" s="1"/>
  <c r="BR197" i="4"/>
  <c r="CD197" i="4" s="1"/>
  <c r="CP197" i="4" s="1"/>
  <c r="DR197" i="4" s="1"/>
  <c r="BS197" i="4"/>
  <c r="CE197" i="4" s="1"/>
  <c r="BT197" i="4"/>
  <c r="CF197" i="4" s="1"/>
  <c r="BU197" i="4"/>
  <c r="CG197" i="4" s="1"/>
  <c r="CS197" i="4" s="1"/>
  <c r="DU197" i="4" s="1"/>
  <c r="BV197" i="4"/>
  <c r="CH197" i="4" s="1"/>
  <c r="BW197" i="4"/>
  <c r="CI197" i="4" s="1"/>
  <c r="CU197" i="4" s="1"/>
  <c r="DW197" i="4" s="1"/>
  <c r="BX197" i="4"/>
  <c r="BY197" i="4"/>
  <c r="CJ197" i="4"/>
  <c r="CV197" i="4" s="1"/>
  <c r="CK197" i="4"/>
  <c r="CW197" i="4" s="1"/>
  <c r="CL197" i="4"/>
  <c r="CQ197" i="4"/>
  <c r="CR197" i="4"/>
  <c r="DT197" i="4" s="1"/>
  <c r="CT197" i="4"/>
  <c r="CZ197" i="4"/>
  <c r="DA197" i="4"/>
  <c r="DB197" i="4"/>
  <c r="DP197" i="4" s="1"/>
  <c r="DC197" i="4"/>
  <c r="DD197" i="4"/>
  <c r="DE197" i="4"/>
  <c r="DF197" i="4"/>
  <c r="DG197" i="4"/>
  <c r="DH197" i="4"/>
  <c r="DI197" i="4"/>
  <c r="DJ197" i="4"/>
  <c r="DX197" i="4" s="1"/>
  <c r="DK197" i="4"/>
  <c r="BN198" i="4"/>
  <c r="BO198" i="4"/>
  <c r="BP198" i="4"/>
  <c r="CB198" i="4" s="1"/>
  <c r="CN198" i="4" s="1"/>
  <c r="BQ198" i="4"/>
  <c r="CC198" i="4" s="1"/>
  <c r="BR198" i="4"/>
  <c r="CD198" i="4" s="1"/>
  <c r="BS198" i="4"/>
  <c r="CE198" i="4" s="1"/>
  <c r="CQ198" i="4" s="1"/>
  <c r="BT198" i="4"/>
  <c r="CF198" i="4" s="1"/>
  <c r="BU198" i="4"/>
  <c r="CG198" i="4" s="1"/>
  <c r="CS198" i="4" s="1"/>
  <c r="DU198" i="4" s="1"/>
  <c r="BV198" i="4"/>
  <c r="CH198" i="4" s="1"/>
  <c r="CT198" i="4" s="1"/>
  <c r="DV198" i="4" s="1"/>
  <c r="BW198" i="4"/>
  <c r="BX198" i="4"/>
  <c r="BY198" i="4"/>
  <c r="CK198" i="4" s="1"/>
  <c r="CW198" i="4" s="1"/>
  <c r="BZ198" i="4"/>
  <c r="CL198" i="4" s="1"/>
  <c r="CA198" i="4"/>
  <c r="CM198" i="4" s="1"/>
  <c r="DO198" i="4" s="1"/>
  <c r="CI198" i="4"/>
  <c r="CU198" i="4" s="1"/>
  <c r="DW198" i="4" s="1"/>
  <c r="CJ198" i="4"/>
  <c r="CV198" i="4" s="1"/>
  <c r="DX198" i="4" s="1"/>
  <c r="CO198" i="4"/>
  <c r="CP198" i="4"/>
  <c r="DR198" i="4" s="1"/>
  <c r="CR198" i="4"/>
  <c r="CZ198" i="4"/>
  <c r="DA198" i="4"/>
  <c r="DB198" i="4"/>
  <c r="DC198" i="4"/>
  <c r="DD198" i="4"/>
  <c r="DE198" i="4"/>
  <c r="DF198" i="4"/>
  <c r="DG198" i="4"/>
  <c r="DH198" i="4"/>
  <c r="DI198" i="4"/>
  <c r="DJ198" i="4"/>
  <c r="DK198" i="4"/>
  <c r="DY198" i="4" s="1"/>
  <c r="BN199" i="4"/>
  <c r="BZ199" i="4" s="1"/>
  <c r="CL199" i="4" s="1"/>
  <c r="DN199" i="4" s="1"/>
  <c r="BO199" i="4"/>
  <c r="CA199" i="4" s="1"/>
  <c r="BP199" i="4"/>
  <c r="CB199" i="4" s="1"/>
  <c r="CN199" i="4" s="1"/>
  <c r="BQ199" i="4"/>
  <c r="BR199" i="4"/>
  <c r="CD199" i="4" s="1"/>
  <c r="CP199" i="4" s="1"/>
  <c r="BS199" i="4"/>
  <c r="BT199" i="4"/>
  <c r="BU199" i="4"/>
  <c r="CG199" i="4" s="1"/>
  <c r="CS199" i="4" s="1"/>
  <c r="DU199" i="4" s="1"/>
  <c r="BV199" i="4"/>
  <c r="CH199" i="4" s="1"/>
  <c r="CT199" i="4" s="1"/>
  <c r="BW199" i="4"/>
  <c r="CI199" i="4" s="1"/>
  <c r="CU199" i="4" s="1"/>
  <c r="BX199" i="4"/>
  <c r="CJ199" i="4" s="1"/>
  <c r="CV199" i="4" s="1"/>
  <c r="BY199" i="4"/>
  <c r="CC199" i="4"/>
  <c r="CO199" i="4" s="1"/>
  <c r="CE199" i="4"/>
  <c r="CQ199" i="4" s="1"/>
  <c r="CF199" i="4"/>
  <c r="CR199" i="4" s="1"/>
  <c r="DT199" i="4" s="1"/>
  <c r="CK199" i="4"/>
  <c r="CW199" i="4" s="1"/>
  <c r="CM199" i="4"/>
  <c r="CZ199" i="4"/>
  <c r="DA199" i="4"/>
  <c r="DB199" i="4"/>
  <c r="DC199" i="4"/>
  <c r="DD199" i="4"/>
  <c r="DE199" i="4"/>
  <c r="DS199" i="4" s="1"/>
  <c r="DF199" i="4"/>
  <c r="DG199" i="4"/>
  <c r="DH199" i="4"/>
  <c r="DI199" i="4"/>
  <c r="DW199" i="4" s="1"/>
  <c r="DJ199" i="4"/>
  <c r="DK199" i="4"/>
  <c r="BN200" i="4"/>
  <c r="BZ200" i="4" s="1"/>
  <c r="CL200" i="4" s="1"/>
  <c r="BO200" i="4"/>
  <c r="CA200" i="4" s="1"/>
  <c r="CM200" i="4" s="1"/>
  <c r="DO200" i="4" s="1"/>
  <c r="BP200" i="4"/>
  <c r="CB200" i="4" s="1"/>
  <c r="CN200" i="4" s="1"/>
  <c r="BQ200" i="4"/>
  <c r="CC200" i="4" s="1"/>
  <c r="CO200" i="4" s="1"/>
  <c r="BR200" i="4"/>
  <c r="CD200" i="4" s="1"/>
  <c r="CP200" i="4" s="1"/>
  <c r="BS200" i="4"/>
  <c r="BT200" i="4"/>
  <c r="CF200" i="4" s="1"/>
  <c r="CR200" i="4" s="1"/>
  <c r="BU200" i="4"/>
  <c r="CG200" i="4" s="1"/>
  <c r="BV200" i="4"/>
  <c r="CH200" i="4" s="1"/>
  <c r="BW200" i="4"/>
  <c r="CI200" i="4" s="1"/>
  <c r="CU200" i="4" s="1"/>
  <c r="BX200" i="4"/>
  <c r="CJ200" i="4" s="1"/>
  <c r="CV200" i="4" s="1"/>
  <c r="BY200" i="4"/>
  <c r="CK200" i="4" s="1"/>
  <c r="CW200" i="4" s="1"/>
  <c r="CE200" i="4"/>
  <c r="CQ200" i="4" s="1"/>
  <c r="CS200" i="4"/>
  <c r="CT200" i="4"/>
  <c r="DV200" i="4" s="1"/>
  <c r="CZ200" i="4"/>
  <c r="DA200" i="4"/>
  <c r="DB200" i="4"/>
  <c r="DC200" i="4"/>
  <c r="DD200" i="4"/>
  <c r="DE200" i="4"/>
  <c r="DF200" i="4"/>
  <c r="DT200" i="4" s="1"/>
  <c r="DG200" i="4"/>
  <c r="DH200" i="4"/>
  <c r="DI200" i="4"/>
  <c r="DJ200" i="4"/>
  <c r="DK200" i="4"/>
  <c r="BN201" i="4"/>
  <c r="BZ201" i="4" s="1"/>
  <c r="CL201" i="4" s="1"/>
  <c r="BO201" i="4"/>
  <c r="CA201" i="4" s="1"/>
  <c r="CM201" i="4" s="1"/>
  <c r="BP201" i="4"/>
  <c r="CB201" i="4" s="1"/>
  <c r="CN201" i="4" s="1"/>
  <c r="BQ201" i="4"/>
  <c r="CC201" i="4" s="1"/>
  <c r="CO201" i="4" s="1"/>
  <c r="BR201" i="4"/>
  <c r="BS201" i="4"/>
  <c r="CE201" i="4" s="1"/>
  <c r="BT201" i="4"/>
  <c r="CF201" i="4" s="1"/>
  <c r="BU201" i="4"/>
  <c r="BV201" i="4"/>
  <c r="CH201" i="4" s="1"/>
  <c r="CT201" i="4" s="1"/>
  <c r="BW201" i="4"/>
  <c r="CI201" i="4" s="1"/>
  <c r="CU201" i="4" s="1"/>
  <c r="BX201" i="4"/>
  <c r="CJ201" i="4" s="1"/>
  <c r="CV201" i="4" s="1"/>
  <c r="BY201" i="4"/>
  <c r="CD201" i="4"/>
  <c r="CP201" i="4" s="1"/>
  <c r="DR201" i="4" s="1"/>
  <c r="CG201" i="4"/>
  <c r="CS201" i="4" s="1"/>
  <c r="DU201" i="4" s="1"/>
  <c r="CK201" i="4"/>
  <c r="CW201" i="4" s="1"/>
  <c r="CQ201" i="4"/>
  <c r="CR201" i="4"/>
  <c r="CZ201" i="4"/>
  <c r="DA201" i="4"/>
  <c r="DB201" i="4"/>
  <c r="DC201" i="4"/>
  <c r="DD201" i="4"/>
  <c r="DE201" i="4"/>
  <c r="DF201" i="4"/>
  <c r="DG201" i="4"/>
  <c r="DH201" i="4"/>
  <c r="DI201" i="4"/>
  <c r="DW201" i="4" s="1"/>
  <c r="DJ201" i="4"/>
  <c r="DK201" i="4"/>
  <c r="DY201" i="4" s="1"/>
  <c r="BN202" i="4"/>
  <c r="BZ202" i="4" s="1"/>
  <c r="CL202" i="4" s="1"/>
  <c r="BO202" i="4"/>
  <c r="CA202" i="4" s="1"/>
  <c r="CM202" i="4" s="1"/>
  <c r="DO202" i="4" s="1"/>
  <c r="BP202" i="4"/>
  <c r="CB202" i="4" s="1"/>
  <c r="CN202" i="4" s="1"/>
  <c r="DP202" i="4" s="1"/>
  <c r="BQ202" i="4"/>
  <c r="CC202" i="4" s="1"/>
  <c r="CO202" i="4" s="1"/>
  <c r="BR202" i="4"/>
  <c r="CD202" i="4" s="1"/>
  <c r="BS202" i="4"/>
  <c r="CE202" i="4" s="1"/>
  <c r="BT202" i="4"/>
  <c r="CF202" i="4" s="1"/>
  <c r="CR202" i="4" s="1"/>
  <c r="BU202" i="4"/>
  <c r="BV202" i="4"/>
  <c r="CH202" i="4" s="1"/>
  <c r="CT202" i="4" s="1"/>
  <c r="DV202" i="4" s="1"/>
  <c r="BW202" i="4"/>
  <c r="CI202" i="4" s="1"/>
  <c r="CU202" i="4" s="1"/>
  <c r="DW202" i="4" s="1"/>
  <c r="BX202" i="4"/>
  <c r="CJ202" i="4" s="1"/>
  <c r="CV202" i="4" s="1"/>
  <c r="DX202" i="4" s="1"/>
  <c r="BY202" i="4"/>
  <c r="CK202" i="4" s="1"/>
  <c r="CW202" i="4" s="1"/>
  <c r="CG202" i="4"/>
  <c r="CS202" i="4" s="1"/>
  <c r="CP202" i="4"/>
  <c r="CQ202" i="4"/>
  <c r="DS202" i="4" s="1"/>
  <c r="CZ202" i="4"/>
  <c r="DA202" i="4"/>
  <c r="DB202" i="4"/>
  <c r="DC202" i="4"/>
  <c r="DD202" i="4"/>
  <c r="DE202" i="4"/>
  <c r="DF202" i="4"/>
  <c r="DG202" i="4"/>
  <c r="DM202" i="4" s="1"/>
  <c r="DH202" i="4"/>
  <c r="DI202" i="4"/>
  <c r="DJ202" i="4"/>
  <c r="DK202" i="4"/>
  <c r="BN203" i="4"/>
  <c r="BZ203" i="4" s="1"/>
  <c r="CL203" i="4" s="1"/>
  <c r="DN203" i="4" s="1"/>
  <c r="BO203" i="4"/>
  <c r="CA203" i="4" s="1"/>
  <c r="CM203" i="4" s="1"/>
  <c r="BP203" i="4"/>
  <c r="CB203" i="4" s="1"/>
  <c r="BQ203" i="4"/>
  <c r="CC203" i="4" s="1"/>
  <c r="CO203" i="4" s="1"/>
  <c r="BR203" i="4"/>
  <c r="CD203" i="4" s="1"/>
  <c r="CP203" i="4" s="1"/>
  <c r="BS203" i="4"/>
  <c r="BT203" i="4"/>
  <c r="CF203" i="4" s="1"/>
  <c r="CR203" i="4" s="1"/>
  <c r="BU203" i="4"/>
  <c r="BV203" i="4"/>
  <c r="CH203" i="4" s="1"/>
  <c r="CT203" i="4" s="1"/>
  <c r="DV203" i="4" s="1"/>
  <c r="BW203" i="4"/>
  <c r="CI203" i="4" s="1"/>
  <c r="CU203" i="4" s="1"/>
  <c r="BX203" i="4"/>
  <c r="CJ203" i="4" s="1"/>
  <c r="BY203" i="4"/>
  <c r="CE203" i="4"/>
  <c r="CQ203" i="4" s="1"/>
  <c r="CG203" i="4"/>
  <c r="CS203" i="4" s="1"/>
  <c r="DU203" i="4" s="1"/>
  <c r="CK203" i="4"/>
  <c r="CW203" i="4" s="1"/>
  <c r="CN203" i="4"/>
  <c r="CV203" i="4"/>
  <c r="CZ203" i="4"/>
  <c r="DA203" i="4"/>
  <c r="DB203" i="4"/>
  <c r="DC203" i="4"/>
  <c r="DD203" i="4"/>
  <c r="DE203" i="4"/>
  <c r="DF203" i="4"/>
  <c r="DG203" i="4"/>
  <c r="DH203" i="4"/>
  <c r="DI203" i="4"/>
  <c r="DJ203" i="4"/>
  <c r="DK203" i="4"/>
  <c r="DY203" i="4" s="1"/>
  <c r="DS203" i="4"/>
  <c r="BN204" i="4"/>
  <c r="BZ204" i="4" s="1"/>
  <c r="CL204" i="4" s="1"/>
  <c r="DN204" i="4" s="1"/>
  <c r="BO204" i="4"/>
  <c r="CA204" i="4" s="1"/>
  <c r="CM204" i="4" s="1"/>
  <c r="DO204" i="4" s="1"/>
  <c r="BP204" i="4"/>
  <c r="CB204" i="4" s="1"/>
  <c r="CN204" i="4" s="1"/>
  <c r="BQ204" i="4"/>
  <c r="CC204" i="4" s="1"/>
  <c r="CO204" i="4" s="1"/>
  <c r="BR204" i="4"/>
  <c r="BS204" i="4"/>
  <c r="CE204" i="4" s="1"/>
  <c r="CQ204" i="4" s="1"/>
  <c r="DS204" i="4" s="1"/>
  <c r="BT204" i="4"/>
  <c r="CF204" i="4" s="1"/>
  <c r="CR204" i="4" s="1"/>
  <c r="BU204" i="4"/>
  <c r="CG204" i="4" s="1"/>
  <c r="CS204" i="4" s="1"/>
  <c r="BV204" i="4"/>
  <c r="CH204" i="4" s="1"/>
  <c r="CT204" i="4" s="1"/>
  <c r="DV204" i="4" s="1"/>
  <c r="BW204" i="4"/>
  <c r="CI204" i="4" s="1"/>
  <c r="CU204" i="4" s="1"/>
  <c r="DW204" i="4" s="1"/>
  <c r="BX204" i="4"/>
  <c r="CJ204" i="4" s="1"/>
  <c r="CV204" i="4" s="1"/>
  <c r="BY204" i="4"/>
  <c r="CK204" i="4" s="1"/>
  <c r="CW204" i="4" s="1"/>
  <c r="CD204" i="4"/>
  <c r="CP204" i="4" s="1"/>
  <c r="CZ204" i="4"/>
  <c r="DA204" i="4"/>
  <c r="DB204" i="4"/>
  <c r="DC204" i="4"/>
  <c r="DQ204" i="4" s="1"/>
  <c r="DD204" i="4"/>
  <c r="DE204" i="4"/>
  <c r="DF204" i="4"/>
  <c r="DG204" i="4"/>
  <c r="DH204" i="4"/>
  <c r="DI204" i="4"/>
  <c r="DJ204" i="4"/>
  <c r="DK204" i="4"/>
  <c r="BN205" i="4"/>
  <c r="BZ205" i="4" s="1"/>
  <c r="BO205" i="4"/>
  <c r="CA205" i="4" s="1"/>
  <c r="CM205" i="4" s="1"/>
  <c r="BP205" i="4"/>
  <c r="CB205" i="4" s="1"/>
  <c r="CN205" i="4" s="1"/>
  <c r="BQ205" i="4"/>
  <c r="CC205" i="4" s="1"/>
  <c r="CO205" i="4" s="1"/>
  <c r="BR205" i="4"/>
  <c r="CD205" i="4" s="1"/>
  <c r="CP205" i="4" s="1"/>
  <c r="BS205" i="4"/>
  <c r="CE205" i="4" s="1"/>
  <c r="BT205" i="4"/>
  <c r="CF205" i="4" s="1"/>
  <c r="CR205" i="4" s="1"/>
  <c r="DT205" i="4" s="1"/>
  <c r="BU205" i="4"/>
  <c r="CG205" i="4" s="1"/>
  <c r="CS205" i="4" s="1"/>
  <c r="BV205" i="4"/>
  <c r="CH205" i="4" s="1"/>
  <c r="CT205" i="4" s="1"/>
  <c r="BW205" i="4"/>
  <c r="CI205" i="4" s="1"/>
  <c r="CU205" i="4" s="1"/>
  <c r="BX205" i="4"/>
  <c r="CJ205" i="4" s="1"/>
  <c r="CV205" i="4" s="1"/>
  <c r="DX205" i="4" s="1"/>
  <c r="BY205" i="4"/>
  <c r="CK205" i="4"/>
  <c r="CW205" i="4" s="1"/>
  <c r="CL205" i="4"/>
  <c r="CQ205" i="4"/>
  <c r="CZ205" i="4"/>
  <c r="DA205" i="4"/>
  <c r="DB205" i="4"/>
  <c r="DC205" i="4"/>
  <c r="DD205" i="4"/>
  <c r="DE205" i="4"/>
  <c r="DF205" i="4"/>
  <c r="DG205" i="4"/>
  <c r="DH205" i="4"/>
  <c r="DV205" i="4" s="1"/>
  <c r="DI205" i="4"/>
  <c r="DW205" i="4" s="1"/>
  <c r="DJ205" i="4"/>
  <c r="DK205" i="4"/>
  <c r="DU205" i="4"/>
  <c r="BN206" i="4"/>
  <c r="BO206" i="4"/>
  <c r="BP206" i="4"/>
  <c r="CB206" i="4" s="1"/>
  <c r="CN206" i="4" s="1"/>
  <c r="DP206" i="4" s="1"/>
  <c r="BQ206" i="4"/>
  <c r="CC206" i="4" s="1"/>
  <c r="BR206" i="4"/>
  <c r="CD206" i="4" s="1"/>
  <c r="BS206" i="4"/>
  <c r="CE206" i="4" s="1"/>
  <c r="CQ206" i="4" s="1"/>
  <c r="BT206" i="4"/>
  <c r="CF206" i="4" s="1"/>
  <c r="CR206" i="4" s="1"/>
  <c r="BU206" i="4"/>
  <c r="BV206" i="4"/>
  <c r="BW206" i="4"/>
  <c r="BX206" i="4"/>
  <c r="CJ206" i="4" s="1"/>
  <c r="CV206" i="4" s="1"/>
  <c r="DX206" i="4" s="1"/>
  <c r="BY206" i="4"/>
  <c r="CK206" i="4" s="1"/>
  <c r="CW206" i="4" s="1"/>
  <c r="BZ206" i="4"/>
  <c r="CL206" i="4" s="1"/>
  <c r="CA206" i="4"/>
  <c r="CM206" i="4" s="1"/>
  <c r="CG206" i="4"/>
  <c r="CS206" i="4" s="1"/>
  <c r="CH206" i="4"/>
  <c r="CT206" i="4" s="1"/>
  <c r="CI206" i="4"/>
  <c r="CU206" i="4" s="1"/>
  <c r="DW206" i="4" s="1"/>
  <c r="CO206" i="4"/>
  <c r="CP206" i="4"/>
  <c r="CZ206" i="4"/>
  <c r="DA206" i="4"/>
  <c r="DB206" i="4"/>
  <c r="DC206" i="4"/>
  <c r="DD206" i="4"/>
  <c r="DE206" i="4"/>
  <c r="DS206" i="4" s="1"/>
  <c r="DF206" i="4"/>
  <c r="DG206" i="4"/>
  <c r="DH206" i="4"/>
  <c r="DV206" i="4" s="1"/>
  <c r="DI206" i="4"/>
  <c r="DJ206" i="4"/>
  <c r="DK206" i="4"/>
  <c r="DO206" i="4"/>
  <c r="BN207" i="4"/>
  <c r="BZ207" i="4" s="1"/>
  <c r="CL207" i="4" s="1"/>
  <c r="DN207" i="4" s="1"/>
  <c r="BO207" i="4"/>
  <c r="CA207" i="4" s="1"/>
  <c r="CM207" i="4" s="1"/>
  <c r="BP207" i="4"/>
  <c r="CB207" i="4" s="1"/>
  <c r="CN207" i="4" s="1"/>
  <c r="BQ207" i="4"/>
  <c r="CC207" i="4" s="1"/>
  <c r="CO207" i="4" s="1"/>
  <c r="BR207" i="4"/>
  <c r="CD207" i="4" s="1"/>
  <c r="BS207" i="4"/>
  <c r="CE207" i="4" s="1"/>
  <c r="CQ207" i="4" s="1"/>
  <c r="BT207" i="4"/>
  <c r="BU207" i="4"/>
  <c r="CG207" i="4" s="1"/>
  <c r="CS207" i="4" s="1"/>
  <c r="DU207" i="4" s="1"/>
  <c r="BV207" i="4"/>
  <c r="CH207" i="4" s="1"/>
  <c r="CT207" i="4" s="1"/>
  <c r="DV207" i="4" s="1"/>
  <c r="BW207" i="4"/>
  <c r="CI207" i="4" s="1"/>
  <c r="CU207" i="4" s="1"/>
  <c r="BX207" i="4"/>
  <c r="CJ207" i="4" s="1"/>
  <c r="CV207" i="4" s="1"/>
  <c r="DX207" i="4" s="1"/>
  <c r="BY207" i="4"/>
  <c r="CF207" i="4"/>
  <c r="CR207" i="4" s="1"/>
  <c r="CK207" i="4"/>
  <c r="CW207" i="4" s="1"/>
  <c r="DY207" i="4" s="1"/>
  <c r="CP207" i="4"/>
  <c r="CZ207" i="4"/>
  <c r="DA207" i="4"/>
  <c r="DB207" i="4"/>
  <c r="DC207" i="4"/>
  <c r="DD207" i="4"/>
  <c r="DE207" i="4"/>
  <c r="DF207" i="4"/>
  <c r="DL207" i="4" s="1"/>
  <c r="DG207" i="4"/>
  <c r="DH207" i="4"/>
  <c r="DI207" i="4"/>
  <c r="DJ207" i="4"/>
  <c r="DK207" i="4"/>
  <c r="DQ207" i="4"/>
  <c r="BN208" i="4"/>
  <c r="BZ208" i="4" s="1"/>
  <c r="CL208" i="4" s="1"/>
  <c r="DN208" i="4" s="1"/>
  <c r="BO208" i="4"/>
  <c r="CA208" i="4" s="1"/>
  <c r="CM208" i="4" s="1"/>
  <c r="BP208" i="4"/>
  <c r="CB208" i="4" s="1"/>
  <c r="CN208" i="4" s="1"/>
  <c r="BQ208" i="4"/>
  <c r="BR208" i="4"/>
  <c r="BS208" i="4"/>
  <c r="CE208" i="4" s="1"/>
  <c r="CQ208" i="4" s="1"/>
  <c r="DS208" i="4" s="1"/>
  <c r="BT208" i="4"/>
  <c r="BU208" i="4"/>
  <c r="CG208" i="4" s="1"/>
  <c r="CS208" i="4" s="1"/>
  <c r="BV208" i="4"/>
  <c r="CH208" i="4" s="1"/>
  <c r="CT208" i="4" s="1"/>
  <c r="DV208" i="4" s="1"/>
  <c r="BW208" i="4"/>
  <c r="CI208" i="4" s="1"/>
  <c r="CU208" i="4" s="1"/>
  <c r="BX208" i="4"/>
  <c r="CJ208" i="4" s="1"/>
  <c r="CV208" i="4" s="1"/>
  <c r="BY208" i="4"/>
  <c r="CC208" i="4"/>
  <c r="CO208" i="4" s="1"/>
  <c r="CD208" i="4"/>
  <c r="CP208" i="4" s="1"/>
  <c r="CF208" i="4"/>
  <c r="CR208" i="4" s="1"/>
  <c r="CK208" i="4"/>
  <c r="CW208" i="4" s="1"/>
  <c r="CZ208" i="4"/>
  <c r="DA208" i="4"/>
  <c r="DB208" i="4"/>
  <c r="DC208" i="4"/>
  <c r="DQ208" i="4" s="1"/>
  <c r="DD208" i="4"/>
  <c r="DR208" i="4" s="1"/>
  <c r="DE208" i="4"/>
  <c r="DF208" i="4"/>
  <c r="DT208" i="4" s="1"/>
  <c r="DG208" i="4"/>
  <c r="DH208" i="4"/>
  <c r="DI208" i="4"/>
  <c r="DW208" i="4" s="1"/>
  <c r="DJ208" i="4"/>
  <c r="DX208" i="4" s="1"/>
  <c r="DK208" i="4"/>
  <c r="DL208" i="4"/>
  <c r="BN209" i="4"/>
  <c r="BZ209" i="4" s="1"/>
  <c r="CL209" i="4" s="1"/>
  <c r="BO209" i="4"/>
  <c r="CA209" i="4" s="1"/>
  <c r="CM209" i="4" s="1"/>
  <c r="DO209" i="4" s="1"/>
  <c r="BP209" i="4"/>
  <c r="CB209" i="4" s="1"/>
  <c r="CN209" i="4" s="1"/>
  <c r="BQ209" i="4"/>
  <c r="CC209" i="4" s="1"/>
  <c r="CO209" i="4" s="1"/>
  <c r="DQ209" i="4" s="1"/>
  <c r="BR209" i="4"/>
  <c r="CD209" i="4" s="1"/>
  <c r="CP209" i="4" s="1"/>
  <c r="BS209" i="4"/>
  <c r="CE209" i="4" s="1"/>
  <c r="CQ209" i="4" s="1"/>
  <c r="BT209" i="4"/>
  <c r="CF209" i="4" s="1"/>
  <c r="BU209" i="4"/>
  <c r="CG209" i="4" s="1"/>
  <c r="CS209" i="4" s="1"/>
  <c r="BV209" i="4"/>
  <c r="CH209" i="4" s="1"/>
  <c r="BW209" i="4"/>
  <c r="CI209" i="4" s="1"/>
  <c r="CU209" i="4" s="1"/>
  <c r="BX209" i="4"/>
  <c r="CJ209" i="4" s="1"/>
  <c r="CV209" i="4" s="1"/>
  <c r="DX209" i="4" s="1"/>
  <c r="BY209" i="4"/>
  <c r="CK209" i="4" s="1"/>
  <c r="CW209" i="4" s="1"/>
  <c r="DY209" i="4" s="1"/>
  <c r="CR209" i="4"/>
  <c r="CT209" i="4"/>
  <c r="CZ209" i="4"/>
  <c r="DA209" i="4"/>
  <c r="DB209" i="4"/>
  <c r="DC209" i="4"/>
  <c r="DD209" i="4"/>
  <c r="DE209" i="4"/>
  <c r="DF209" i="4"/>
  <c r="DG209" i="4"/>
  <c r="DH209" i="4"/>
  <c r="DI209" i="4"/>
  <c r="DJ209" i="4"/>
  <c r="DK209" i="4"/>
  <c r="DR209" i="4"/>
  <c r="DU209" i="4"/>
  <c r="BN210" i="4"/>
  <c r="BZ210" i="4" s="1"/>
  <c r="CL210" i="4" s="1"/>
  <c r="BO210" i="4"/>
  <c r="CA210" i="4" s="1"/>
  <c r="BP210" i="4"/>
  <c r="BQ210" i="4"/>
  <c r="CC210" i="4" s="1"/>
  <c r="CO210" i="4" s="1"/>
  <c r="BR210" i="4"/>
  <c r="CD210" i="4" s="1"/>
  <c r="CP210" i="4" s="1"/>
  <c r="DR210" i="4" s="1"/>
  <c r="BS210" i="4"/>
  <c r="BT210" i="4"/>
  <c r="CF210" i="4" s="1"/>
  <c r="CR210" i="4" s="1"/>
  <c r="BU210" i="4"/>
  <c r="BV210" i="4"/>
  <c r="BW210" i="4"/>
  <c r="CI210" i="4" s="1"/>
  <c r="BX210" i="4"/>
  <c r="CJ210" i="4" s="1"/>
  <c r="CV210" i="4" s="1"/>
  <c r="BY210" i="4"/>
  <c r="CK210" i="4" s="1"/>
  <c r="CB210" i="4"/>
  <c r="CN210" i="4" s="1"/>
  <c r="CE210" i="4"/>
  <c r="CQ210" i="4" s="1"/>
  <c r="DS210" i="4" s="1"/>
  <c r="CG210" i="4"/>
  <c r="CS210" i="4" s="1"/>
  <c r="CH210" i="4"/>
  <c r="CT210" i="4" s="1"/>
  <c r="CM210" i="4"/>
  <c r="CU210" i="4"/>
  <c r="CW210" i="4"/>
  <c r="CZ210" i="4"/>
  <c r="DA210" i="4"/>
  <c r="DB210" i="4"/>
  <c r="DP210" i="4" s="1"/>
  <c r="DC210" i="4"/>
  <c r="DD210" i="4"/>
  <c r="DE210" i="4"/>
  <c r="DF210" i="4"/>
  <c r="DG210" i="4"/>
  <c r="DH210" i="4"/>
  <c r="DI210" i="4"/>
  <c r="DJ210" i="4"/>
  <c r="DX210" i="4" s="1"/>
  <c r="DK210" i="4"/>
  <c r="BN211" i="4"/>
  <c r="BZ211" i="4" s="1"/>
  <c r="CL211" i="4" s="1"/>
  <c r="DN211" i="4" s="1"/>
  <c r="BO211" i="4"/>
  <c r="CA211" i="4" s="1"/>
  <c r="CM211" i="4" s="1"/>
  <c r="BP211" i="4"/>
  <c r="CB211" i="4" s="1"/>
  <c r="BQ211" i="4"/>
  <c r="CC211" i="4" s="1"/>
  <c r="CO211" i="4" s="1"/>
  <c r="BR211" i="4"/>
  <c r="CD211" i="4" s="1"/>
  <c r="CP211" i="4" s="1"/>
  <c r="BS211" i="4"/>
  <c r="CE211" i="4" s="1"/>
  <c r="CQ211" i="4" s="1"/>
  <c r="BT211" i="4"/>
  <c r="BU211" i="4"/>
  <c r="BV211" i="4"/>
  <c r="BW211" i="4"/>
  <c r="CI211" i="4" s="1"/>
  <c r="CU211" i="4" s="1"/>
  <c r="BX211" i="4"/>
  <c r="CJ211" i="4" s="1"/>
  <c r="CV211" i="4" s="1"/>
  <c r="DX211" i="4" s="1"/>
  <c r="BY211" i="4"/>
  <c r="CF211" i="4"/>
  <c r="CR211" i="4" s="1"/>
  <c r="CG211" i="4"/>
  <c r="CS211" i="4" s="1"/>
  <c r="DU211" i="4" s="1"/>
  <c r="CH211" i="4"/>
  <c r="CT211" i="4" s="1"/>
  <c r="DV211" i="4" s="1"/>
  <c r="CK211" i="4"/>
  <c r="CW211" i="4" s="1"/>
  <c r="CN211" i="4"/>
  <c r="DP211" i="4" s="1"/>
  <c r="CZ211" i="4"/>
  <c r="DA211" i="4"/>
  <c r="DB211" i="4"/>
  <c r="DC211" i="4"/>
  <c r="DD211" i="4"/>
  <c r="DR211" i="4" s="1"/>
  <c r="DE211" i="4"/>
  <c r="DF211" i="4"/>
  <c r="DG211" i="4"/>
  <c r="DH211" i="4"/>
  <c r="DI211" i="4"/>
  <c r="DJ211" i="4"/>
  <c r="DK211" i="4"/>
  <c r="DY211" i="4"/>
  <c r="BN212" i="4"/>
  <c r="BZ212" i="4" s="1"/>
  <c r="CL212" i="4" s="1"/>
  <c r="DN212" i="4" s="1"/>
  <c r="BO212" i="4"/>
  <c r="CA212" i="4" s="1"/>
  <c r="BP212" i="4"/>
  <c r="CB212" i="4" s="1"/>
  <c r="CN212" i="4" s="1"/>
  <c r="BQ212" i="4"/>
  <c r="CC212" i="4" s="1"/>
  <c r="CO212" i="4" s="1"/>
  <c r="BR212" i="4"/>
  <c r="BS212" i="4"/>
  <c r="CE212" i="4" s="1"/>
  <c r="CQ212" i="4" s="1"/>
  <c r="BT212" i="4"/>
  <c r="BU212" i="4"/>
  <c r="CG212" i="4" s="1"/>
  <c r="CS212" i="4" s="1"/>
  <c r="BV212" i="4"/>
  <c r="CH212" i="4" s="1"/>
  <c r="CT212" i="4" s="1"/>
  <c r="DV212" i="4" s="1"/>
  <c r="BW212" i="4"/>
  <c r="BX212" i="4"/>
  <c r="CJ212" i="4" s="1"/>
  <c r="CV212" i="4" s="1"/>
  <c r="BY212" i="4"/>
  <c r="CD212" i="4"/>
  <c r="CP212" i="4" s="1"/>
  <c r="CF212" i="4"/>
  <c r="CR212" i="4" s="1"/>
  <c r="CI212" i="4"/>
  <c r="CU212" i="4" s="1"/>
  <c r="CK212" i="4"/>
  <c r="CW212" i="4" s="1"/>
  <c r="DY212" i="4" s="1"/>
  <c r="CM212" i="4"/>
  <c r="CZ212" i="4"/>
  <c r="DA212" i="4"/>
  <c r="DB212" i="4"/>
  <c r="DC212" i="4"/>
  <c r="DQ212" i="4" s="1"/>
  <c r="DD212" i="4"/>
  <c r="DR212" i="4" s="1"/>
  <c r="DE212" i="4"/>
  <c r="DF212" i="4"/>
  <c r="DL212" i="4" s="1"/>
  <c r="DG212" i="4"/>
  <c r="DH212" i="4"/>
  <c r="DI212" i="4"/>
  <c r="DJ212" i="4"/>
  <c r="DK212" i="4"/>
  <c r="DS212" i="4"/>
  <c r="BN213" i="4"/>
  <c r="BZ213" i="4" s="1"/>
  <c r="CL213" i="4" s="1"/>
  <c r="BO213" i="4"/>
  <c r="BP213" i="4"/>
  <c r="BQ213" i="4"/>
  <c r="CC213" i="4" s="1"/>
  <c r="BR213" i="4"/>
  <c r="BS213" i="4"/>
  <c r="CE213" i="4" s="1"/>
  <c r="CQ213" i="4" s="1"/>
  <c r="BT213" i="4"/>
  <c r="CF213" i="4" s="1"/>
  <c r="CR213" i="4" s="1"/>
  <c r="DT213" i="4" s="1"/>
  <c r="BU213" i="4"/>
  <c r="BV213" i="4"/>
  <c r="CH213" i="4" s="1"/>
  <c r="CT213" i="4" s="1"/>
  <c r="BW213" i="4"/>
  <c r="BX213" i="4"/>
  <c r="CJ213" i="4" s="1"/>
  <c r="CV213" i="4" s="1"/>
  <c r="BY213" i="4"/>
  <c r="CK213" i="4" s="1"/>
  <c r="CW213" i="4" s="1"/>
  <c r="CA213" i="4"/>
  <c r="CM213" i="4" s="1"/>
  <c r="CB213" i="4"/>
  <c r="CN213" i="4" s="1"/>
  <c r="CD213" i="4"/>
  <c r="CP213" i="4" s="1"/>
  <c r="CG213" i="4"/>
  <c r="CS213" i="4" s="1"/>
  <c r="CI213" i="4"/>
  <c r="CU213" i="4" s="1"/>
  <c r="CO213" i="4"/>
  <c r="CZ213" i="4"/>
  <c r="DA213" i="4"/>
  <c r="DB213" i="4"/>
  <c r="DC213" i="4"/>
  <c r="DM213" i="4" s="1"/>
  <c r="DD213" i="4"/>
  <c r="DR213" i="4" s="1"/>
  <c r="DE213" i="4"/>
  <c r="DF213" i="4"/>
  <c r="DG213" i="4"/>
  <c r="DH213" i="4"/>
  <c r="DI213" i="4"/>
  <c r="DJ213" i="4"/>
  <c r="DX213" i="4" s="1"/>
  <c r="DK213" i="4"/>
  <c r="BN214" i="4"/>
  <c r="BO214" i="4"/>
  <c r="CA214" i="4" s="1"/>
  <c r="CM214" i="4" s="1"/>
  <c r="BP214" i="4"/>
  <c r="BQ214" i="4"/>
  <c r="CC214" i="4" s="1"/>
  <c r="CO214" i="4" s="1"/>
  <c r="BR214" i="4"/>
  <c r="CD214" i="4" s="1"/>
  <c r="CP214" i="4" s="1"/>
  <c r="DR214" i="4" s="1"/>
  <c r="BS214" i="4"/>
  <c r="BT214" i="4"/>
  <c r="CF214" i="4" s="1"/>
  <c r="CR214" i="4" s="1"/>
  <c r="BU214" i="4"/>
  <c r="BV214" i="4"/>
  <c r="BW214" i="4"/>
  <c r="BX214" i="4"/>
  <c r="BY214" i="4"/>
  <c r="CK214" i="4" s="1"/>
  <c r="BZ214" i="4"/>
  <c r="CL214" i="4" s="1"/>
  <c r="CB214" i="4"/>
  <c r="CN214" i="4" s="1"/>
  <c r="DP214" i="4" s="1"/>
  <c r="CE214" i="4"/>
  <c r="CQ214" i="4" s="1"/>
  <c r="CG214" i="4"/>
  <c r="CS214" i="4" s="1"/>
  <c r="CH214" i="4"/>
  <c r="CT214" i="4" s="1"/>
  <c r="CI214" i="4"/>
  <c r="CU214" i="4" s="1"/>
  <c r="DW214" i="4" s="1"/>
  <c r="CJ214" i="4"/>
  <c r="CV214" i="4" s="1"/>
  <c r="CW214" i="4"/>
  <c r="CZ214" i="4"/>
  <c r="DA214" i="4"/>
  <c r="DB214" i="4"/>
  <c r="DC214" i="4"/>
  <c r="DD214" i="4"/>
  <c r="DE214" i="4"/>
  <c r="DF214" i="4"/>
  <c r="DG214" i="4"/>
  <c r="DH214" i="4"/>
  <c r="DI214" i="4"/>
  <c r="DJ214" i="4"/>
  <c r="DK214" i="4"/>
  <c r="DO214" i="4"/>
  <c r="DX214" i="4"/>
  <c r="BN215" i="4"/>
  <c r="BZ215" i="4" s="1"/>
  <c r="CL215" i="4" s="1"/>
  <c r="BO215" i="4"/>
  <c r="CA215" i="4" s="1"/>
  <c r="CM215" i="4" s="1"/>
  <c r="BP215" i="4"/>
  <c r="CB215" i="4" s="1"/>
  <c r="BQ215" i="4"/>
  <c r="BR215" i="4"/>
  <c r="CD215" i="4" s="1"/>
  <c r="BS215" i="4"/>
  <c r="BT215" i="4"/>
  <c r="BU215" i="4"/>
  <c r="BV215" i="4"/>
  <c r="BW215" i="4"/>
  <c r="CI215" i="4" s="1"/>
  <c r="CU215" i="4" s="1"/>
  <c r="BX215" i="4"/>
  <c r="CJ215" i="4" s="1"/>
  <c r="BY215" i="4"/>
  <c r="CK215" i="4" s="1"/>
  <c r="CW215" i="4" s="1"/>
  <c r="CC215" i="4"/>
  <c r="CO215" i="4" s="1"/>
  <c r="DQ215" i="4" s="1"/>
  <c r="CE215" i="4"/>
  <c r="CQ215" i="4" s="1"/>
  <c r="CF215" i="4"/>
  <c r="CR215" i="4" s="1"/>
  <c r="DT215" i="4" s="1"/>
  <c r="CG215" i="4"/>
  <c r="CS215" i="4" s="1"/>
  <c r="DU215" i="4" s="1"/>
  <c r="CH215" i="4"/>
  <c r="CT215" i="4" s="1"/>
  <c r="CN215" i="4"/>
  <c r="CP215" i="4"/>
  <c r="CV215" i="4"/>
  <c r="CZ215" i="4"/>
  <c r="DA215" i="4"/>
  <c r="DB215" i="4"/>
  <c r="DC215" i="4"/>
  <c r="DD215" i="4"/>
  <c r="DE215" i="4"/>
  <c r="DF215" i="4"/>
  <c r="DG215" i="4"/>
  <c r="DH215" i="4"/>
  <c r="DI215" i="4"/>
  <c r="DJ215" i="4"/>
  <c r="DK215" i="4"/>
  <c r="DY215" i="4" s="1"/>
  <c r="BN216" i="4"/>
  <c r="BZ216" i="4" s="1"/>
  <c r="BO216" i="4"/>
  <c r="BP216" i="4"/>
  <c r="CB216" i="4" s="1"/>
  <c r="CN216" i="4" s="1"/>
  <c r="BQ216" i="4"/>
  <c r="CC216" i="4" s="1"/>
  <c r="CO216" i="4" s="1"/>
  <c r="BR216" i="4"/>
  <c r="BS216" i="4"/>
  <c r="CE216" i="4" s="1"/>
  <c r="CQ216" i="4" s="1"/>
  <c r="BT216" i="4"/>
  <c r="CF216" i="4" s="1"/>
  <c r="CR216" i="4" s="1"/>
  <c r="BU216" i="4"/>
  <c r="CG216" i="4" s="1"/>
  <c r="CS216" i="4" s="1"/>
  <c r="BV216" i="4"/>
  <c r="CH216" i="4" s="1"/>
  <c r="BW216" i="4"/>
  <c r="BX216" i="4"/>
  <c r="CJ216" i="4" s="1"/>
  <c r="CV216" i="4" s="1"/>
  <c r="BY216" i="4"/>
  <c r="CA216" i="4"/>
  <c r="CD216" i="4"/>
  <c r="CP216" i="4" s="1"/>
  <c r="CI216" i="4"/>
  <c r="CK216" i="4"/>
  <c r="CW216" i="4" s="1"/>
  <c r="CL216" i="4"/>
  <c r="DN216" i="4" s="1"/>
  <c r="CM216" i="4"/>
  <c r="DO216" i="4" s="1"/>
  <c r="CT216" i="4"/>
  <c r="DV216" i="4" s="1"/>
  <c r="CU216" i="4"/>
  <c r="DW216" i="4" s="1"/>
  <c r="CZ216" i="4"/>
  <c r="DA216" i="4"/>
  <c r="DB216" i="4"/>
  <c r="DC216" i="4"/>
  <c r="DQ216" i="4" s="1"/>
  <c r="DD216" i="4"/>
  <c r="DE216" i="4"/>
  <c r="DS216" i="4" s="1"/>
  <c r="DF216" i="4"/>
  <c r="DT216" i="4" s="1"/>
  <c r="DG216" i="4"/>
  <c r="DH216" i="4"/>
  <c r="DI216" i="4"/>
  <c r="DJ216" i="4"/>
  <c r="DK216" i="4"/>
  <c r="DY216" i="4" s="1"/>
  <c r="DR216" i="4"/>
  <c r="BN217" i="4"/>
  <c r="BZ217" i="4" s="1"/>
  <c r="BO217" i="4"/>
  <c r="BP217" i="4"/>
  <c r="BQ217" i="4"/>
  <c r="CC217" i="4" s="1"/>
  <c r="CO217" i="4" s="1"/>
  <c r="DQ217" i="4" s="1"/>
  <c r="BR217" i="4"/>
  <c r="CD217" i="4" s="1"/>
  <c r="CP217" i="4" s="1"/>
  <c r="DR217" i="4" s="1"/>
  <c r="BS217" i="4"/>
  <c r="CE217" i="4" s="1"/>
  <c r="CQ217" i="4" s="1"/>
  <c r="BT217" i="4"/>
  <c r="CF217" i="4" s="1"/>
  <c r="CR217" i="4" s="1"/>
  <c r="DT217" i="4" s="1"/>
  <c r="BU217" i="4"/>
  <c r="BV217" i="4"/>
  <c r="CH217" i="4" s="1"/>
  <c r="BW217" i="4"/>
  <c r="BX217" i="4"/>
  <c r="CJ217" i="4" s="1"/>
  <c r="CV217" i="4" s="1"/>
  <c r="BY217" i="4"/>
  <c r="CK217" i="4" s="1"/>
  <c r="CW217" i="4" s="1"/>
  <c r="DY217" i="4" s="1"/>
  <c r="CA217" i="4"/>
  <c r="CM217" i="4" s="1"/>
  <c r="DO217" i="4" s="1"/>
  <c r="CB217" i="4"/>
  <c r="CN217" i="4" s="1"/>
  <c r="DP217" i="4" s="1"/>
  <c r="CG217" i="4"/>
  <c r="CS217" i="4" s="1"/>
  <c r="CI217" i="4"/>
  <c r="CU217" i="4" s="1"/>
  <c r="CL217" i="4"/>
  <c r="CT217" i="4"/>
  <c r="CZ217" i="4"/>
  <c r="DA217" i="4"/>
  <c r="DB217" i="4"/>
  <c r="DC217" i="4"/>
  <c r="DD217" i="4"/>
  <c r="DE217" i="4"/>
  <c r="DF217" i="4"/>
  <c r="DG217" i="4"/>
  <c r="DU217" i="4" s="1"/>
  <c r="DH217" i="4"/>
  <c r="DV217" i="4" s="1"/>
  <c r="DI217" i="4"/>
  <c r="DJ217" i="4"/>
  <c r="DK217" i="4"/>
  <c r="DX217" i="4"/>
  <c r="BN218" i="4"/>
  <c r="BZ218" i="4" s="1"/>
  <c r="CL218" i="4" s="1"/>
  <c r="BO218" i="4"/>
  <c r="BP218" i="4"/>
  <c r="BQ218" i="4"/>
  <c r="CC218" i="4" s="1"/>
  <c r="BR218" i="4"/>
  <c r="CD218" i="4" s="1"/>
  <c r="BS218" i="4"/>
  <c r="CE218" i="4" s="1"/>
  <c r="CQ218" i="4" s="1"/>
  <c r="BT218" i="4"/>
  <c r="CF218" i="4" s="1"/>
  <c r="CR218" i="4" s="1"/>
  <c r="BU218" i="4"/>
  <c r="BV218" i="4"/>
  <c r="BW218" i="4"/>
  <c r="BX218" i="4"/>
  <c r="BY218" i="4"/>
  <c r="CK218" i="4" s="1"/>
  <c r="CW218" i="4" s="1"/>
  <c r="CA218" i="4"/>
  <c r="CM218" i="4" s="1"/>
  <c r="CB218" i="4"/>
  <c r="CN218" i="4" s="1"/>
  <c r="DP218" i="4" s="1"/>
  <c r="CG218" i="4"/>
  <c r="CS218" i="4" s="1"/>
  <c r="CH218" i="4"/>
  <c r="CT218" i="4" s="1"/>
  <c r="CI218" i="4"/>
  <c r="CJ218" i="4"/>
  <c r="CV218" i="4" s="1"/>
  <c r="DX218" i="4" s="1"/>
  <c r="CO218" i="4"/>
  <c r="CP218" i="4"/>
  <c r="DR218" i="4" s="1"/>
  <c r="CU218" i="4"/>
  <c r="CZ218" i="4"/>
  <c r="DA218" i="4"/>
  <c r="DB218" i="4"/>
  <c r="DC218" i="4"/>
  <c r="DD218" i="4"/>
  <c r="DE218" i="4"/>
  <c r="DF218" i="4"/>
  <c r="DG218" i="4"/>
  <c r="DU218" i="4" s="1"/>
  <c r="DH218" i="4"/>
  <c r="DV218" i="4" s="1"/>
  <c r="DI218" i="4"/>
  <c r="DW218" i="4" s="1"/>
  <c r="DJ218" i="4"/>
  <c r="DK218" i="4"/>
  <c r="BN219" i="4"/>
  <c r="BZ219" i="4" s="1"/>
  <c r="CL219" i="4" s="1"/>
  <c r="BO219" i="4"/>
  <c r="CA219" i="4" s="1"/>
  <c r="CM219" i="4" s="1"/>
  <c r="BP219" i="4"/>
  <c r="CB219" i="4" s="1"/>
  <c r="CN219" i="4" s="1"/>
  <c r="BQ219" i="4"/>
  <c r="BR219" i="4"/>
  <c r="CD219" i="4" s="1"/>
  <c r="CP219" i="4" s="1"/>
  <c r="BS219" i="4"/>
  <c r="BT219" i="4"/>
  <c r="BU219" i="4"/>
  <c r="BV219" i="4"/>
  <c r="BW219" i="4"/>
  <c r="CI219" i="4" s="1"/>
  <c r="BX219" i="4"/>
  <c r="CJ219" i="4" s="1"/>
  <c r="CV219" i="4" s="1"/>
  <c r="DX219" i="4" s="1"/>
  <c r="BY219" i="4"/>
  <c r="CC219" i="4"/>
  <c r="CO219" i="4" s="1"/>
  <c r="CE219" i="4"/>
  <c r="CQ219" i="4" s="1"/>
  <c r="CF219" i="4"/>
  <c r="CG219" i="4"/>
  <c r="CS219" i="4" s="1"/>
  <c r="DU219" i="4" s="1"/>
  <c r="CH219" i="4"/>
  <c r="CT219" i="4" s="1"/>
  <c r="CK219" i="4"/>
  <c r="CR219" i="4"/>
  <c r="CU219" i="4"/>
  <c r="CW219" i="4"/>
  <c r="DY219" i="4" s="1"/>
  <c r="CZ219" i="4"/>
  <c r="DA219" i="4"/>
  <c r="DB219" i="4"/>
  <c r="DC219" i="4"/>
  <c r="DD219" i="4"/>
  <c r="DE219" i="4"/>
  <c r="DS219" i="4" s="1"/>
  <c r="DF219" i="4"/>
  <c r="DG219" i="4"/>
  <c r="DH219" i="4"/>
  <c r="DI219" i="4"/>
  <c r="DJ219" i="4"/>
  <c r="DK219" i="4"/>
  <c r="DN219" i="4"/>
  <c r="DP219" i="4"/>
  <c r="DV219" i="4"/>
  <c r="BN220" i="4"/>
  <c r="BZ220" i="4" s="1"/>
  <c r="CL220" i="4" s="1"/>
  <c r="BO220" i="4"/>
  <c r="CA220" i="4" s="1"/>
  <c r="CM220" i="4" s="1"/>
  <c r="BP220" i="4"/>
  <c r="CB220" i="4" s="1"/>
  <c r="BQ220" i="4"/>
  <c r="BR220" i="4"/>
  <c r="CD220" i="4" s="1"/>
  <c r="CP220" i="4" s="1"/>
  <c r="BS220" i="4"/>
  <c r="CE220" i="4" s="1"/>
  <c r="CQ220" i="4" s="1"/>
  <c r="DS220" i="4" s="1"/>
  <c r="BT220" i="4"/>
  <c r="BU220" i="4"/>
  <c r="CG220" i="4" s="1"/>
  <c r="CS220" i="4" s="1"/>
  <c r="BV220" i="4"/>
  <c r="CH220" i="4" s="1"/>
  <c r="CT220" i="4" s="1"/>
  <c r="BW220" i="4"/>
  <c r="CI220" i="4" s="1"/>
  <c r="CU220" i="4" s="1"/>
  <c r="BX220" i="4"/>
  <c r="CJ220" i="4" s="1"/>
  <c r="BY220" i="4"/>
  <c r="CC220" i="4"/>
  <c r="CO220" i="4" s="1"/>
  <c r="CF220" i="4"/>
  <c r="CR220" i="4" s="1"/>
  <c r="CK220" i="4"/>
  <c r="CW220" i="4" s="1"/>
  <c r="CN220" i="4"/>
  <c r="CV220" i="4"/>
  <c r="CZ220" i="4"/>
  <c r="DA220" i="4"/>
  <c r="DB220" i="4"/>
  <c r="DC220" i="4"/>
  <c r="DD220" i="4"/>
  <c r="DE220" i="4"/>
  <c r="DF220" i="4"/>
  <c r="DG220" i="4"/>
  <c r="DH220" i="4"/>
  <c r="DI220" i="4"/>
  <c r="DJ220" i="4"/>
  <c r="DX220" i="4" s="1"/>
  <c r="DK220" i="4"/>
  <c r="DW220" i="4"/>
  <c r="BN221" i="4"/>
  <c r="BZ221" i="4" s="1"/>
  <c r="BO221" i="4"/>
  <c r="BP221" i="4"/>
  <c r="CB221" i="4" s="1"/>
  <c r="CN221" i="4" s="1"/>
  <c r="DP221" i="4" s="1"/>
  <c r="BQ221" i="4"/>
  <c r="BR221" i="4"/>
  <c r="BS221" i="4"/>
  <c r="CE221" i="4" s="1"/>
  <c r="CQ221" i="4" s="1"/>
  <c r="BT221" i="4"/>
  <c r="CF221" i="4" s="1"/>
  <c r="CR221" i="4" s="1"/>
  <c r="DT221" i="4" s="1"/>
  <c r="BU221" i="4"/>
  <c r="BV221" i="4"/>
  <c r="CH221" i="4" s="1"/>
  <c r="CT221" i="4" s="1"/>
  <c r="BW221" i="4"/>
  <c r="BX221" i="4"/>
  <c r="CJ221" i="4" s="1"/>
  <c r="BY221" i="4"/>
  <c r="CK221" i="4" s="1"/>
  <c r="CA221" i="4"/>
  <c r="CM221" i="4" s="1"/>
  <c r="CC221" i="4"/>
  <c r="CO221" i="4" s="1"/>
  <c r="DQ221" i="4" s="1"/>
  <c r="CD221" i="4"/>
  <c r="CP221" i="4" s="1"/>
  <c r="DR221" i="4" s="1"/>
  <c r="CG221" i="4"/>
  <c r="CS221" i="4" s="1"/>
  <c r="CI221" i="4"/>
  <c r="CU221" i="4" s="1"/>
  <c r="CL221" i="4"/>
  <c r="CV221" i="4"/>
  <c r="CW221" i="4"/>
  <c r="DY221" i="4" s="1"/>
  <c r="CZ221" i="4"/>
  <c r="DA221" i="4"/>
  <c r="DO221" i="4" s="1"/>
  <c r="DB221" i="4"/>
  <c r="DC221" i="4"/>
  <c r="DD221" i="4"/>
  <c r="DE221" i="4"/>
  <c r="DF221" i="4"/>
  <c r="DG221" i="4"/>
  <c r="DH221" i="4"/>
  <c r="DI221" i="4"/>
  <c r="DJ221" i="4"/>
  <c r="DK221" i="4"/>
  <c r="BN222" i="4"/>
  <c r="BZ222" i="4" s="1"/>
  <c r="CL222" i="4" s="1"/>
  <c r="BO222" i="4"/>
  <c r="CA222" i="4" s="1"/>
  <c r="CM222" i="4" s="1"/>
  <c r="DO222" i="4" s="1"/>
  <c r="BP222" i="4"/>
  <c r="CB222" i="4" s="1"/>
  <c r="CN222" i="4" s="1"/>
  <c r="BQ222" i="4"/>
  <c r="CC222" i="4" s="1"/>
  <c r="BR222" i="4"/>
  <c r="CD222" i="4" s="1"/>
  <c r="CP222" i="4" s="1"/>
  <c r="DR222" i="4" s="1"/>
  <c r="BS222" i="4"/>
  <c r="BT222" i="4"/>
  <c r="CF222" i="4" s="1"/>
  <c r="BU222" i="4"/>
  <c r="BV222" i="4"/>
  <c r="CH222" i="4" s="1"/>
  <c r="CT222" i="4" s="1"/>
  <c r="BW222" i="4"/>
  <c r="CI222" i="4" s="1"/>
  <c r="CU222" i="4" s="1"/>
  <c r="DW222" i="4" s="1"/>
  <c r="BX222" i="4"/>
  <c r="CJ222" i="4" s="1"/>
  <c r="CV222" i="4" s="1"/>
  <c r="DX222" i="4" s="1"/>
  <c r="BY222" i="4"/>
  <c r="CK222" i="4" s="1"/>
  <c r="CW222" i="4" s="1"/>
  <c r="CE222" i="4"/>
  <c r="CQ222" i="4" s="1"/>
  <c r="DS222" i="4" s="1"/>
  <c r="CG222" i="4"/>
  <c r="CS222" i="4" s="1"/>
  <c r="DU222" i="4" s="1"/>
  <c r="CO222" i="4"/>
  <c r="CR222" i="4"/>
  <c r="CZ222" i="4"/>
  <c r="DA222" i="4"/>
  <c r="DB222" i="4"/>
  <c r="DC222" i="4"/>
  <c r="DD222" i="4"/>
  <c r="DE222" i="4"/>
  <c r="DF222" i="4"/>
  <c r="DT222" i="4" s="1"/>
  <c r="DG222" i="4"/>
  <c r="DH222" i="4"/>
  <c r="DI222" i="4"/>
  <c r="DJ222" i="4"/>
  <c r="DK222" i="4"/>
  <c r="BN223" i="4"/>
  <c r="BO223" i="4"/>
  <c r="CA223" i="4" s="1"/>
  <c r="CM223" i="4" s="1"/>
  <c r="BP223" i="4"/>
  <c r="CB223" i="4" s="1"/>
  <c r="CN223" i="4" s="1"/>
  <c r="BQ223" i="4"/>
  <c r="CC223" i="4" s="1"/>
  <c r="CO223" i="4" s="1"/>
  <c r="DQ223" i="4" s="1"/>
  <c r="BR223" i="4"/>
  <c r="CD223" i="4" s="1"/>
  <c r="CP223" i="4" s="1"/>
  <c r="BS223" i="4"/>
  <c r="BT223" i="4"/>
  <c r="BU223" i="4"/>
  <c r="CG223" i="4" s="1"/>
  <c r="CS223" i="4" s="1"/>
  <c r="BV223" i="4"/>
  <c r="BW223" i="4"/>
  <c r="CI223" i="4" s="1"/>
  <c r="CU223" i="4" s="1"/>
  <c r="BX223" i="4"/>
  <c r="CJ223" i="4" s="1"/>
  <c r="CV223" i="4" s="1"/>
  <c r="DX223" i="4" s="1"/>
  <c r="BY223" i="4"/>
  <c r="CK223" i="4" s="1"/>
  <c r="BZ223" i="4"/>
  <c r="CL223" i="4" s="1"/>
  <c r="CE223" i="4"/>
  <c r="CQ223" i="4" s="1"/>
  <c r="DS223" i="4" s="1"/>
  <c r="CF223" i="4"/>
  <c r="CR223" i="4" s="1"/>
  <c r="CH223" i="4"/>
  <c r="CT223" i="4" s="1"/>
  <c r="CW223" i="4"/>
  <c r="CZ223" i="4"/>
  <c r="DA223" i="4"/>
  <c r="DB223" i="4"/>
  <c r="DC223" i="4"/>
  <c r="DD223" i="4"/>
  <c r="DE223" i="4"/>
  <c r="DF223" i="4"/>
  <c r="DG223" i="4"/>
  <c r="DH223" i="4"/>
  <c r="DV223" i="4" s="1"/>
  <c r="DI223" i="4"/>
  <c r="DJ223" i="4"/>
  <c r="DK223" i="4"/>
  <c r="BN224" i="4"/>
  <c r="BZ224" i="4" s="1"/>
  <c r="CL224" i="4" s="1"/>
  <c r="BO224" i="4"/>
  <c r="CA224" i="4" s="1"/>
  <c r="CM224" i="4" s="1"/>
  <c r="BP224" i="4"/>
  <c r="CB224" i="4" s="1"/>
  <c r="CN224" i="4" s="1"/>
  <c r="BQ224" i="4"/>
  <c r="BR224" i="4"/>
  <c r="CD224" i="4" s="1"/>
  <c r="CP224" i="4" s="1"/>
  <c r="BS224" i="4"/>
  <c r="BT224" i="4"/>
  <c r="BU224" i="4"/>
  <c r="CG224" i="4" s="1"/>
  <c r="BV224" i="4"/>
  <c r="CH224" i="4" s="1"/>
  <c r="CT224" i="4" s="1"/>
  <c r="BW224" i="4"/>
  <c r="CI224" i="4" s="1"/>
  <c r="CU224" i="4" s="1"/>
  <c r="BX224" i="4"/>
  <c r="CJ224" i="4" s="1"/>
  <c r="CV224" i="4" s="1"/>
  <c r="BY224" i="4"/>
  <c r="CK224" i="4" s="1"/>
  <c r="CW224" i="4" s="1"/>
  <c r="CC224" i="4"/>
  <c r="CO224" i="4" s="1"/>
  <c r="CE224" i="4"/>
  <c r="CQ224" i="4" s="1"/>
  <c r="CF224" i="4"/>
  <c r="CR224" i="4" s="1"/>
  <c r="CS224" i="4"/>
  <c r="CZ224" i="4"/>
  <c r="DA224" i="4"/>
  <c r="DO224" i="4" s="1"/>
  <c r="DB224" i="4"/>
  <c r="DC224" i="4"/>
  <c r="DD224" i="4"/>
  <c r="DE224" i="4"/>
  <c r="DF224" i="4"/>
  <c r="DG224" i="4"/>
  <c r="DH224" i="4"/>
  <c r="DI224" i="4"/>
  <c r="DJ224" i="4"/>
  <c r="DK224" i="4"/>
  <c r="DS224" i="4"/>
  <c r="BN225" i="4"/>
  <c r="BZ225" i="4" s="1"/>
  <c r="CL225" i="4" s="1"/>
  <c r="BO225" i="4"/>
  <c r="BP225" i="4"/>
  <c r="CB225" i="4" s="1"/>
  <c r="CN225" i="4" s="1"/>
  <c r="BQ225" i="4"/>
  <c r="CC225" i="4" s="1"/>
  <c r="CO225" i="4" s="1"/>
  <c r="DQ225" i="4" s="1"/>
  <c r="BR225" i="4"/>
  <c r="BS225" i="4"/>
  <c r="CE225" i="4" s="1"/>
  <c r="BT225" i="4"/>
  <c r="CF225" i="4" s="1"/>
  <c r="CR225" i="4" s="1"/>
  <c r="BU225" i="4"/>
  <c r="CG225" i="4" s="1"/>
  <c r="CS225" i="4" s="1"/>
  <c r="BV225" i="4"/>
  <c r="CH225" i="4" s="1"/>
  <c r="CT225" i="4" s="1"/>
  <c r="BW225" i="4"/>
  <c r="CI225" i="4" s="1"/>
  <c r="CU225" i="4" s="1"/>
  <c r="BX225" i="4"/>
  <c r="CJ225" i="4" s="1"/>
  <c r="CV225" i="4" s="1"/>
  <c r="BY225" i="4"/>
  <c r="CK225" i="4" s="1"/>
  <c r="CW225" i="4" s="1"/>
  <c r="DY225" i="4" s="1"/>
  <c r="CA225" i="4"/>
  <c r="CM225" i="4" s="1"/>
  <c r="CD225" i="4"/>
  <c r="CP225" i="4" s="1"/>
  <c r="DR225" i="4" s="1"/>
  <c r="CQ225" i="4"/>
  <c r="CZ225" i="4"/>
  <c r="DA225" i="4"/>
  <c r="DB225" i="4"/>
  <c r="DP225" i="4" s="1"/>
  <c r="DC225" i="4"/>
  <c r="DD225" i="4"/>
  <c r="DE225" i="4"/>
  <c r="DF225" i="4"/>
  <c r="DG225" i="4"/>
  <c r="DH225" i="4"/>
  <c r="DV225" i="4" s="1"/>
  <c r="DI225" i="4"/>
  <c r="DJ225" i="4"/>
  <c r="DK225" i="4"/>
  <c r="DU225" i="4"/>
  <c r="BN226" i="4"/>
  <c r="BZ226" i="4" s="1"/>
  <c r="CL226" i="4" s="1"/>
  <c r="BO226" i="4"/>
  <c r="CA226" i="4" s="1"/>
  <c r="CM226" i="4" s="1"/>
  <c r="DO226" i="4" s="1"/>
  <c r="BP226" i="4"/>
  <c r="BQ226" i="4"/>
  <c r="CC226" i="4" s="1"/>
  <c r="CO226" i="4" s="1"/>
  <c r="BR226" i="4"/>
  <c r="CD226" i="4" s="1"/>
  <c r="CP226" i="4" s="1"/>
  <c r="BS226" i="4"/>
  <c r="CE226" i="4" s="1"/>
  <c r="CQ226" i="4" s="1"/>
  <c r="BT226" i="4"/>
  <c r="CF226" i="4" s="1"/>
  <c r="CR226" i="4" s="1"/>
  <c r="BU226" i="4"/>
  <c r="CG226" i="4" s="1"/>
  <c r="CS226" i="4" s="1"/>
  <c r="BV226" i="4"/>
  <c r="BW226" i="4"/>
  <c r="CI226" i="4" s="1"/>
  <c r="CU226" i="4" s="1"/>
  <c r="DW226" i="4" s="1"/>
  <c r="BX226" i="4"/>
  <c r="BY226" i="4"/>
  <c r="CK226" i="4" s="1"/>
  <c r="CW226" i="4" s="1"/>
  <c r="CB226" i="4"/>
  <c r="CN226" i="4" s="1"/>
  <c r="CH226" i="4"/>
  <c r="CT226" i="4" s="1"/>
  <c r="CJ226" i="4"/>
  <c r="CV226" i="4" s="1"/>
  <c r="CZ226" i="4"/>
  <c r="DN226" i="4" s="1"/>
  <c r="DA226" i="4"/>
  <c r="DB226" i="4"/>
  <c r="DP226" i="4" s="1"/>
  <c r="DC226" i="4"/>
  <c r="DD226" i="4"/>
  <c r="DE226" i="4"/>
  <c r="DF226" i="4"/>
  <c r="DG226" i="4"/>
  <c r="DH226" i="4"/>
  <c r="DI226" i="4"/>
  <c r="DJ226" i="4"/>
  <c r="DK226" i="4"/>
  <c r="DR226" i="4"/>
  <c r="BN227" i="4"/>
  <c r="BZ227" i="4" s="1"/>
  <c r="CL227" i="4" s="1"/>
  <c r="BO227" i="4"/>
  <c r="CA227" i="4" s="1"/>
  <c r="CM227" i="4" s="1"/>
  <c r="BP227" i="4"/>
  <c r="CB227" i="4" s="1"/>
  <c r="CN227" i="4" s="1"/>
  <c r="BQ227" i="4"/>
  <c r="CC227" i="4" s="1"/>
  <c r="CO227" i="4" s="1"/>
  <c r="BR227" i="4"/>
  <c r="CD227" i="4" s="1"/>
  <c r="BS227" i="4"/>
  <c r="CE227" i="4" s="1"/>
  <c r="CQ227" i="4" s="1"/>
  <c r="BT227" i="4"/>
  <c r="BU227" i="4"/>
  <c r="CG227" i="4" s="1"/>
  <c r="CS227" i="4" s="1"/>
  <c r="BV227" i="4"/>
  <c r="BW227" i="4"/>
  <c r="CI227" i="4" s="1"/>
  <c r="CU227" i="4" s="1"/>
  <c r="BX227" i="4"/>
  <c r="BY227" i="4"/>
  <c r="CF227" i="4"/>
  <c r="CR227" i="4" s="1"/>
  <c r="DT227" i="4" s="1"/>
  <c r="CH227" i="4"/>
  <c r="CT227" i="4" s="1"/>
  <c r="CJ227" i="4"/>
  <c r="CV227" i="4" s="1"/>
  <c r="DX227" i="4" s="1"/>
  <c r="CK227" i="4"/>
  <c r="CW227" i="4" s="1"/>
  <c r="DY227" i="4" s="1"/>
  <c r="CP227" i="4"/>
  <c r="CZ227" i="4"/>
  <c r="DA227" i="4"/>
  <c r="DB227" i="4"/>
  <c r="DC227" i="4"/>
  <c r="DD227" i="4"/>
  <c r="DE227" i="4"/>
  <c r="DF227" i="4"/>
  <c r="DG227" i="4"/>
  <c r="DH227" i="4"/>
  <c r="DI227" i="4"/>
  <c r="DJ227" i="4"/>
  <c r="DK227" i="4"/>
  <c r="DU227" i="4"/>
  <c r="BN228" i="4"/>
  <c r="BO228" i="4"/>
  <c r="CA228" i="4" s="1"/>
  <c r="BP228" i="4"/>
  <c r="CB228" i="4" s="1"/>
  <c r="CN228" i="4" s="1"/>
  <c r="BQ228" i="4"/>
  <c r="BR228" i="4"/>
  <c r="CD228" i="4" s="1"/>
  <c r="CP228" i="4" s="1"/>
  <c r="DR228" i="4" s="1"/>
  <c r="BS228" i="4"/>
  <c r="CE228" i="4" s="1"/>
  <c r="CQ228" i="4" s="1"/>
  <c r="BT228" i="4"/>
  <c r="CF228" i="4" s="1"/>
  <c r="CR228" i="4" s="1"/>
  <c r="BU228" i="4"/>
  <c r="CG228" i="4" s="1"/>
  <c r="CS228" i="4" s="1"/>
  <c r="BV228" i="4"/>
  <c r="CH228" i="4" s="1"/>
  <c r="CT228" i="4" s="1"/>
  <c r="BW228" i="4"/>
  <c r="CI228" i="4" s="1"/>
  <c r="BX228" i="4"/>
  <c r="CJ228" i="4" s="1"/>
  <c r="CV228" i="4" s="1"/>
  <c r="BY228" i="4"/>
  <c r="BZ228" i="4"/>
  <c r="CL228" i="4" s="1"/>
  <c r="DN228" i="4" s="1"/>
  <c r="CC228" i="4"/>
  <c r="CO228" i="4" s="1"/>
  <c r="CK228" i="4"/>
  <c r="CW228" i="4" s="1"/>
  <c r="CM228" i="4"/>
  <c r="CU228" i="4"/>
  <c r="CZ228" i="4"/>
  <c r="DA228" i="4"/>
  <c r="DB228" i="4"/>
  <c r="DC228" i="4"/>
  <c r="DD228" i="4"/>
  <c r="DE228" i="4"/>
  <c r="DF228" i="4"/>
  <c r="DG228" i="4"/>
  <c r="DH228" i="4"/>
  <c r="DI228" i="4"/>
  <c r="DW228" i="4" s="1"/>
  <c r="DJ228" i="4"/>
  <c r="DK228" i="4"/>
  <c r="DY228" i="4"/>
  <c r="BN229" i="4"/>
  <c r="BZ229" i="4" s="1"/>
  <c r="CL229" i="4" s="1"/>
  <c r="BO229" i="4"/>
  <c r="CA229" i="4" s="1"/>
  <c r="CM229" i="4" s="1"/>
  <c r="BP229" i="4"/>
  <c r="CB229" i="4" s="1"/>
  <c r="CN229" i="4" s="1"/>
  <c r="BQ229" i="4"/>
  <c r="CC229" i="4" s="1"/>
  <c r="CO229" i="4" s="1"/>
  <c r="DQ229" i="4" s="1"/>
  <c r="BR229" i="4"/>
  <c r="BS229" i="4"/>
  <c r="CE229" i="4" s="1"/>
  <c r="BT229" i="4"/>
  <c r="CF229" i="4" s="1"/>
  <c r="CR229" i="4" s="1"/>
  <c r="BU229" i="4"/>
  <c r="CG229" i="4" s="1"/>
  <c r="BV229" i="4"/>
  <c r="CH229" i="4" s="1"/>
  <c r="BW229" i="4"/>
  <c r="CI229" i="4" s="1"/>
  <c r="CU229" i="4" s="1"/>
  <c r="BX229" i="4"/>
  <c r="BY229" i="4"/>
  <c r="CK229" i="4" s="1"/>
  <c r="CW229" i="4" s="1"/>
  <c r="DY229" i="4" s="1"/>
  <c r="CD229" i="4"/>
  <c r="CP229" i="4" s="1"/>
  <c r="CJ229" i="4"/>
  <c r="CV229" i="4" s="1"/>
  <c r="DX229" i="4" s="1"/>
  <c r="CQ229" i="4"/>
  <c r="CS229" i="4"/>
  <c r="DU229" i="4" s="1"/>
  <c r="CT229" i="4"/>
  <c r="CZ229" i="4"/>
  <c r="DA229" i="4"/>
  <c r="DO229" i="4" s="1"/>
  <c r="DB229" i="4"/>
  <c r="DC229" i="4"/>
  <c r="DD229" i="4"/>
  <c r="DR229" i="4" s="1"/>
  <c r="DE229" i="4"/>
  <c r="DF229" i="4"/>
  <c r="DL229" i="4" s="1"/>
  <c r="DG229" i="4"/>
  <c r="DH229" i="4"/>
  <c r="DI229" i="4"/>
  <c r="DW229" i="4" s="1"/>
  <c r="DJ229" i="4"/>
  <c r="DK229" i="4"/>
  <c r="BN230" i="4"/>
  <c r="BZ230" i="4" s="1"/>
  <c r="CL230" i="4" s="1"/>
  <c r="DN230" i="4" s="1"/>
  <c r="BO230" i="4"/>
  <c r="CA230" i="4" s="1"/>
  <c r="CM230" i="4" s="1"/>
  <c r="DO230" i="4" s="1"/>
  <c r="BP230" i="4"/>
  <c r="BQ230" i="4"/>
  <c r="CC230" i="4" s="1"/>
  <c r="CO230" i="4" s="1"/>
  <c r="BR230" i="4"/>
  <c r="CD230" i="4" s="1"/>
  <c r="CP230" i="4" s="1"/>
  <c r="BS230" i="4"/>
  <c r="CE230" i="4" s="1"/>
  <c r="CQ230" i="4" s="1"/>
  <c r="DS230" i="4" s="1"/>
  <c r="BT230" i="4"/>
  <c r="CF230" i="4" s="1"/>
  <c r="CR230" i="4" s="1"/>
  <c r="DT230" i="4" s="1"/>
  <c r="BU230" i="4"/>
  <c r="BV230" i="4"/>
  <c r="CH230" i="4" s="1"/>
  <c r="CT230" i="4" s="1"/>
  <c r="BW230" i="4"/>
  <c r="CI230" i="4" s="1"/>
  <c r="CU230" i="4" s="1"/>
  <c r="BX230" i="4"/>
  <c r="BY230" i="4"/>
  <c r="CK230" i="4" s="1"/>
  <c r="CW230" i="4" s="1"/>
  <c r="CB230" i="4"/>
  <c r="CN230" i="4" s="1"/>
  <c r="CG230" i="4"/>
  <c r="CS230" i="4" s="1"/>
  <c r="CJ230" i="4"/>
  <c r="CV230" i="4" s="1"/>
  <c r="CZ230" i="4"/>
  <c r="DA230" i="4"/>
  <c r="DB230" i="4"/>
  <c r="DC230" i="4"/>
  <c r="DD230" i="4"/>
  <c r="DE230" i="4"/>
  <c r="DF230" i="4"/>
  <c r="DG230" i="4"/>
  <c r="DU230" i="4" s="1"/>
  <c r="DH230" i="4"/>
  <c r="DI230" i="4"/>
  <c r="DJ230" i="4"/>
  <c r="DK230" i="4"/>
  <c r="DX230" i="4"/>
  <c r="BN231" i="4"/>
  <c r="BZ231" i="4" s="1"/>
  <c r="CL231" i="4" s="1"/>
  <c r="BO231" i="4"/>
  <c r="CA231" i="4" s="1"/>
  <c r="CM231" i="4" s="1"/>
  <c r="BP231" i="4"/>
  <c r="CB231" i="4" s="1"/>
  <c r="CN231" i="4" s="1"/>
  <c r="BQ231" i="4"/>
  <c r="BR231" i="4"/>
  <c r="CD231" i="4" s="1"/>
  <c r="CP231" i="4" s="1"/>
  <c r="BS231" i="4"/>
  <c r="CE231" i="4" s="1"/>
  <c r="CQ231" i="4" s="1"/>
  <c r="BT231" i="4"/>
  <c r="CF231" i="4" s="1"/>
  <c r="CR231" i="4" s="1"/>
  <c r="BU231" i="4"/>
  <c r="CG231" i="4" s="1"/>
  <c r="CS231" i="4" s="1"/>
  <c r="DU231" i="4" s="1"/>
  <c r="BV231" i="4"/>
  <c r="CH231" i="4" s="1"/>
  <c r="BW231" i="4"/>
  <c r="CI231" i="4" s="1"/>
  <c r="CU231" i="4" s="1"/>
  <c r="BX231" i="4"/>
  <c r="CJ231" i="4" s="1"/>
  <c r="CV231" i="4" s="1"/>
  <c r="BY231" i="4"/>
  <c r="CC231" i="4"/>
  <c r="CO231" i="4" s="1"/>
  <c r="DQ231" i="4" s="1"/>
  <c r="CK231" i="4"/>
  <c r="CW231" i="4" s="1"/>
  <c r="CT231" i="4"/>
  <c r="CZ231" i="4"/>
  <c r="DA231" i="4"/>
  <c r="DB231" i="4"/>
  <c r="DC231" i="4"/>
  <c r="DD231" i="4"/>
  <c r="DE231" i="4"/>
  <c r="DS231" i="4" s="1"/>
  <c r="DF231" i="4"/>
  <c r="DT231" i="4" s="1"/>
  <c r="DG231" i="4"/>
  <c r="DH231" i="4"/>
  <c r="DI231" i="4"/>
  <c r="DJ231" i="4"/>
  <c r="DK231" i="4"/>
  <c r="BN232" i="4"/>
  <c r="BZ232" i="4" s="1"/>
  <c r="CL232" i="4" s="1"/>
  <c r="BO232" i="4"/>
  <c r="CA232" i="4" s="1"/>
  <c r="BP232" i="4"/>
  <c r="BQ232" i="4"/>
  <c r="BR232" i="4"/>
  <c r="BS232" i="4"/>
  <c r="BT232" i="4"/>
  <c r="BU232" i="4"/>
  <c r="CG232" i="4" s="1"/>
  <c r="CS232" i="4" s="1"/>
  <c r="BV232" i="4"/>
  <c r="CH232" i="4" s="1"/>
  <c r="CT232" i="4" s="1"/>
  <c r="BW232" i="4"/>
  <c r="CI232" i="4" s="1"/>
  <c r="CU232" i="4" s="1"/>
  <c r="BX232" i="4"/>
  <c r="CJ232" i="4" s="1"/>
  <c r="CV232" i="4" s="1"/>
  <c r="BY232" i="4"/>
  <c r="CB232" i="4"/>
  <c r="CN232" i="4" s="1"/>
  <c r="CC232" i="4"/>
  <c r="CO232" i="4" s="1"/>
  <c r="CD232" i="4"/>
  <c r="CP232" i="4" s="1"/>
  <c r="CE232" i="4"/>
  <c r="CQ232" i="4" s="1"/>
  <c r="DS232" i="4" s="1"/>
  <c r="CF232" i="4"/>
  <c r="CR232" i="4" s="1"/>
  <c r="DT232" i="4" s="1"/>
  <c r="CK232" i="4"/>
  <c r="CW232" i="4" s="1"/>
  <c r="CM232" i="4"/>
  <c r="CZ232" i="4"/>
  <c r="DA232" i="4"/>
  <c r="DB232" i="4"/>
  <c r="DC232" i="4"/>
  <c r="DD232" i="4"/>
  <c r="DE232" i="4"/>
  <c r="DF232" i="4"/>
  <c r="DG232" i="4"/>
  <c r="DH232" i="4"/>
  <c r="DI232" i="4"/>
  <c r="DW232" i="4" s="1"/>
  <c r="DJ232" i="4"/>
  <c r="DK232" i="4"/>
  <c r="DQ232" i="4"/>
  <c r="BN233" i="4"/>
  <c r="BZ233" i="4" s="1"/>
  <c r="CL233" i="4" s="1"/>
  <c r="BO233" i="4"/>
  <c r="CA233" i="4" s="1"/>
  <c r="CM233" i="4" s="1"/>
  <c r="BP233" i="4"/>
  <c r="CB233" i="4" s="1"/>
  <c r="CN233" i="4" s="1"/>
  <c r="BQ233" i="4"/>
  <c r="CC233" i="4" s="1"/>
  <c r="CO233" i="4" s="1"/>
  <c r="BR233" i="4"/>
  <c r="CD233" i="4" s="1"/>
  <c r="CP233" i="4" s="1"/>
  <c r="BS233" i="4"/>
  <c r="CE233" i="4" s="1"/>
  <c r="CQ233" i="4" s="1"/>
  <c r="BT233" i="4"/>
  <c r="BU233" i="4"/>
  <c r="BV233" i="4"/>
  <c r="CH233" i="4" s="1"/>
  <c r="CT233" i="4" s="1"/>
  <c r="BW233" i="4"/>
  <c r="CI233" i="4" s="1"/>
  <c r="CU233" i="4" s="1"/>
  <c r="BX233" i="4"/>
  <c r="BY233" i="4"/>
  <c r="CK233" i="4" s="1"/>
  <c r="CW233" i="4" s="1"/>
  <c r="CF233" i="4"/>
  <c r="CR233" i="4" s="1"/>
  <c r="DT233" i="4" s="1"/>
  <c r="CG233" i="4"/>
  <c r="CS233" i="4" s="1"/>
  <c r="CJ233" i="4"/>
  <c r="CV233" i="4" s="1"/>
  <c r="CZ233" i="4"/>
  <c r="DA233" i="4"/>
  <c r="DB233" i="4"/>
  <c r="DC233" i="4"/>
  <c r="DD233" i="4"/>
  <c r="DE233" i="4"/>
  <c r="DF233" i="4"/>
  <c r="DG233" i="4"/>
  <c r="DH233" i="4"/>
  <c r="DI233" i="4"/>
  <c r="DW233" i="4" s="1"/>
  <c r="DJ233" i="4"/>
  <c r="DK233" i="4"/>
  <c r="BN234" i="4"/>
  <c r="BZ234" i="4" s="1"/>
  <c r="CL234" i="4" s="1"/>
  <c r="BO234" i="4"/>
  <c r="CA234" i="4" s="1"/>
  <c r="BP234" i="4"/>
  <c r="BQ234" i="4"/>
  <c r="CC234" i="4" s="1"/>
  <c r="BR234" i="4"/>
  <c r="CD234" i="4" s="1"/>
  <c r="CP234" i="4" s="1"/>
  <c r="BS234" i="4"/>
  <c r="BT234" i="4"/>
  <c r="BU234" i="4"/>
  <c r="BV234" i="4"/>
  <c r="CH234" i="4" s="1"/>
  <c r="CT234" i="4" s="1"/>
  <c r="BW234" i="4"/>
  <c r="BX234" i="4"/>
  <c r="CJ234" i="4" s="1"/>
  <c r="CV234" i="4" s="1"/>
  <c r="BY234" i="4"/>
  <c r="CK234" i="4" s="1"/>
  <c r="CB234" i="4"/>
  <c r="CN234" i="4" s="1"/>
  <c r="DP234" i="4" s="1"/>
  <c r="CE234" i="4"/>
  <c r="CQ234" i="4" s="1"/>
  <c r="CF234" i="4"/>
  <c r="CR234" i="4" s="1"/>
  <c r="CG234" i="4"/>
  <c r="CS234" i="4" s="1"/>
  <c r="CI234" i="4"/>
  <c r="CU234" i="4" s="1"/>
  <c r="DW234" i="4" s="1"/>
  <c r="CM234" i="4"/>
  <c r="DO234" i="4" s="1"/>
  <c r="CO234" i="4"/>
  <c r="CW234" i="4"/>
  <c r="CZ234" i="4"/>
  <c r="DN234" i="4" s="1"/>
  <c r="DA234" i="4"/>
  <c r="DB234" i="4"/>
  <c r="DC234" i="4"/>
  <c r="DQ234" i="4" s="1"/>
  <c r="DD234" i="4"/>
  <c r="DE234" i="4"/>
  <c r="DF234" i="4"/>
  <c r="DL234" i="4" s="1"/>
  <c r="DG234" i="4"/>
  <c r="DH234" i="4"/>
  <c r="DI234" i="4"/>
  <c r="DJ234" i="4"/>
  <c r="DK234" i="4"/>
  <c r="DR234" i="4"/>
  <c r="DU234" i="4"/>
  <c r="BN235" i="4"/>
  <c r="BZ235" i="4" s="1"/>
  <c r="CL235" i="4" s="1"/>
  <c r="BO235" i="4"/>
  <c r="CA235" i="4" s="1"/>
  <c r="CM235" i="4" s="1"/>
  <c r="BP235" i="4"/>
  <c r="CB235" i="4" s="1"/>
  <c r="CN235" i="4" s="1"/>
  <c r="DP235" i="4" s="1"/>
  <c r="BQ235" i="4"/>
  <c r="CC235" i="4" s="1"/>
  <c r="CO235" i="4" s="1"/>
  <c r="BR235" i="4"/>
  <c r="CD235" i="4" s="1"/>
  <c r="BS235" i="4"/>
  <c r="BT235" i="4"/>
  <c r="CF235" i="4" s="1"/>
  <c r="CR235" i="4" s="1"/>
  <c r="BU235" i="4"/>
  <c r="CG235" i="4" s="1"/>
  <c r="CS235" i="4" s="1"/>
  <c r="DU235" i="4" s="1"/>
  <c r="BV235" i="4"/>
  <c r="BW235" i="4"/>
  <c r="CI235" i="4" s="1"/>
  <c r="CU235" i="4" s="1"/>
  <c r="BX235" i="4"/>
  <c r="BY235" i="4"/>
  <c r="CK235" i="4" s="1"/>
  <c r="CW235" i="4" s="1"/>
  <c r="CE235" i="4"/>
  <c r="CQ235" i="4" s="1"/>
  <c r="CH235" i="4"/>
  <c r="CT235" i="4" s="1"/>
  <c r="CJ235" i="4"/>
  <c r="CV235" i="4" s="1"/>
  <c r="CP235" i="4"/>
  <c r="CZ235" i="4"/>
  <c r="DA235" i="4"/>
  <c r="DB235" i="4"/>
  <c r="DC235" i="4"/>
  <c r="DD235" i="4"/>
  <c r="DE235" i="4"/>
  <c r="DS235" i="4" s="1"/>
  <c r="DF235" i="4"/>
  <c r="DG235" i="4"/>
  <c r="DH235" i="4"/>
  <c r="DI235" i="4"/>
  <c r="DJ235" i="4"/>
  <c r="DK235" i="4"/>
  <c r="DR235" i="4"/>
  <c r="DV235" i="4"/>
  <c r="BN236" i="4"/>
  <c r="BZ236" i="4" s="1"/>
  <c r="CL236" i="4" s="1"/>
  <c r="BO236" i="4"/>
  <c r="CA236" i="4" s="1"/>
  <c r="CM236" i="4" s="1"/>
  <c r="BP236" i="4"/>
  <c r="BQ236" i="4"/>
  <c r="CC236" i="4" s="1"/>
  <c r="CO236" i="4" s="1"/>
  <c r="DQ236" i="4" s="1"/>
  <c r="BR236" i="4"/>
  <c r="BS236" i="4"/>
  <c r="CE236" i="4" s="1"/>
  <c r="CQ236" i="4" s="1"/>
  <c r="DS236" i="4" s="1"/>
  <c r="BT236" i="4"/>
  <c r="CF236" i="4" s="1"/>
  <c r="CR236" i="4" s="1"/>
  <c r="BU236" i="4"/>
  <c r="CG236" i="4" s="1"/>
  <c r="CS236" i="4" s="1"/>
  <c r="BV236" i="4"/>
  <c r="BW236" i="4"/>
  <c r="BX236" i="4"/>
  <c r="BY236" i="4"/>
  <c r="CK236" i="4" s="1"/>
  <c r="CW236" i="4" s="1"/>
  <c r="CB236" i="4"/>
  <c r="CN236" i="4" s="1"/>
  <c r="CD236" i="4"/>
  <c r="CP236" i="4" s="1"/>
  <c r="CH236" i="4"/>
  <c r="CT236" i="4" s="1"/>
  <c r="CI236" i="4"/>
  <c r="CU236" i="4" s="1"/>
  <c r="DW236" i="4" s="1"/>
  <c r="CJ236" i="4"/>
  <c r="CV236" i="4" s="1"/>
  <c r="CZ236" i="4"/>
  <c r="DA236" i="4"/>
  <c r="DB236" i="4"/>
  <c r="DP236" i="4" s="1"/>
  <c r="DC236" i="4"/>
  <c r="DD236" i="4"/>
  <c r="DE236" i="4"/>
  <c r="DF236" i="4"/>
  <c r="DT236" i="4" s="1"/>
  <c r="DG236" i="4"/>
  <c r="DH236" i="4"/>
  <c r="DI236" i="4"/>
  <c r="DJ236" i="4"/>
  <c r="DK236" i="4"/>
  <c r="BN237" i="4"/>
  <c r="BZ237" i="4" s="1"/>
  <c r="CL237" i="4" s="1"/>
  <c r="BO237" i="4"/>
  <c r="CA237" i="4" s="1"/>
  <c r="CM237" i="4" s="1"/>
  <c r="DO237" i="4" s="1"/>
  <c r="BP237" i="4"/>
  <c r="CB237" i="4" s="1"/>
  <c r="CN237" i="4" s="1"/>
  <c r="DP237" i="4" s="1"/>
  <c r="BQ237" i="4"/>
  <c r="CC237" i="4" s="1"/>
  <c r="CO237" i="4" s="1"/>
  <c r="DQ237" i="4" s="1"/>
  <c r="BR237" i="4"/>
  <c r="BS237" i="4"/>
  <c r="CE237" i="4" s="1"/>
  <c r="BT237" i="4"/>
  <c r="BU237" i="4"/>
  <c r="BV237" i="4"/>
  <c r="CH237" i="4" s="1"/>
  <c r="CT237" i="4" s="1"/>
  <c r="DV237" i="4" s="1"/>
  <c r="BW237" i="4"/>
  <c r="CI237" i="4" s="1"/>
  <c r="CU237" i="4" s="1"/>
  <c r="DW237" i="4" s="1"/>
  <c r="BX237" i="4"/>
  <c r="CJ237" i="4" s="1"/>
  <c r="CV237" i="4" s="1"/>
  <c r="DX237" i="4" s="1"/>
  <c r="BY237" i="4"/>
  <c r="CK237" i="4" s="1"/>
  <c r="CW237" i="4" s="1"/>
  <c r="DY237" i="4" s="1"/>
  <c r="CD237" i="4"/>
  <c r="CF237" i="4"/>
  <c r="CR237" i="4" s="1"/>
  <c r="CG237" i="4"/>
  <c r="CS237" i="4" s="1"/>
  <c r="CP237" i="4"/>
  <c r="DR237" i="4" s="1"/>
  <c r="CQ237" i="4"/>
  <c r="CZ237" i="4"/>
  <c r="DA237" i="4"/>
  <c r="DB237" i="4"/>
  <c r="DC237" i="4"/>
  <c r="DD237" i="4"/>
  <c r="DE237" i="4"/>
  <c r="DF237" i="4"/>
  <c r="DT237" i="4" s="1"/>
  <c r="DG237" i="4"/>
  <c r="DH237" i="4"/>
  <c r="DI237" i="4"/>
  <c r="DJ237" i="4"/>
  <c r="DK237" i="4"/>
  <c r="BN238" i="4"/>
  <c r="BZ238" i="4" s="1"/>
  <c r="CL238" i="4" s="1"/>
  <c r="DN238" i="4" s="1"/>
  <c r="BO238" i="4"/>
  <c r="CA238" i="4" s="1"/>
  <c r="CM238" i="4" s="1"/>
  <c r="BP238" i="4"/>
  <c r="CB238" i="4" s="1"/>
  <c r="CN238" i="4" s="1"/>
  <c r="DP238" i="4" s="1"/>
  <c r="BQ238" i="4"/>
  <c r="CC238" i="4" s="1"/>
  <c r="CO238" i="4" s="1"/>
  <c r="BR238" i="4"/>
  <c r="CD238" i="4" s="1"/>
  <c r="CP238" i="4" s="1"/>
  <c r="BS238" i="4"/>
  <c r="CE238" i="4" s="1"/>
  <c r="BT238" i="4"/>
  <c r="CF238" i="4" s="1"/>
  <c r="CR238" i="4" s="1"/>
  <c r="BU238" i="4"/>
  <c r="BV238" i="4"/>
  <c r="CH238" i="4" s="1"/>
  <c r="CT238" i="4" s="1"/>
  <c r="BW238" i="4"/>
  <c r="BX238" i="4"/>
  <c r="BY238" i="4"/>
  <c r="CK238" i="4" s="1"/>
  <c r="CW238" i="4" s="1"/>
  <c r="CG238" i="4"/>
  <c r="CS238" i="4" s="1"/>
  <c r="CI238" i="4"/>
  <c r="CU238" i="4" s="1"/>
  <c r="CJ238" i="4"/>
  <c r="CV238" i="4" s="1"/>
  <c r="CQ238" i="4"/>
  <c r="CZ238" i="4"/>
  <c r="DA238" i="4"/>
  <c r="DB238" i="4"/>
  <c r="DC238" i="4"/>
  <c r="DD238" i="4"/>
  <c r="DE238" i="4"/>
  <c r="DF238" i="4"/>
  <c r="DG238" i="4"/>
  <c r="DU238" i="4" s="1"/>
  <c r="DH238" i="4"/>
  <c r="DI238" i="4"/>
  <c r="DJ238" i="4"/>
  <c r="DK238" i="4"/>
  <c r="DS238" i="4"/>
  <c r="BN239" i="4"/>
  <c r="BZ239" i="4" s="1"/>
  <c r="BO239" i="4"/>
  <c r="CA239" i="4" s="1"/>
  <c r="CM239" i="4" s="1"/>
  <c r="BP239" i="4"/>
  <c r="CB239" i="4" s="1"/>
  <c r="BQ239" i="4"/>
  <c r="BR239" i="4"/>
  <c r="CD239" i="4" s="1"/>
  <c r="CP239" i="4" s="1"/>
  <c r="BS239" i="4"/>
  <c r="CE239" i="4" s="1"/>
  <c r="CQ239" i="4" s="1"/>
  <c r="BT239" i="4"/>
  <c r="BU239" i="4"/>
  <c r="CG239" i="4" s="1"/>
  <c r="CS239" i="4" s="1"/>
  <c r="DU239" i="4" s="1"/>
  <c r="BV239" i="4"/>
  <c r="CH239" i="4" s="1"/>
  <c r="CT239" i="4" s="1"/>
  <c r="BW239" i="4"/>
  <c r="CI239" i="4" s="1"/>
  <c r="CU239" i="4" s="1"/>
  <c r="BX239" i="4"/>
  <c r="CJ239" i="4" s="1"/>
  <c r="CV239" i="4" s="1"/>
  <c r="DX239" i="4" s="1"/>
  <c r="BY239" i="4"/>
  <c r="CK239" i="4" s="1"/>
  <c r="CW239" i="4" s="1"/>
  <c r="CC239" i="4"/>
  <c r="CF239" i="4"/>
  <c r="CR239" i="4" s="1"/>
  <c r="CL239" i="4"/>
  <c r="DN239" i="4" s="1"/>
  <c r="CN239" i="4"/>
  <c r="CO239" i="4"/>
  <c r="CZ239" i="4"/>
  <c r="DA239" i="4"/>
  <c r="DB239" i="4"/>
  <c r="DC239" i="4"/>
  <c r="DD239" i="4"/>
  <c r="DR239" i="4" s="1"/>
  <c r="DE239" i="4"/>
  <c r="DM239" i="4" s="1"/>
  <c r="DF239" i="4"/>
  <c r="DG239" i="4"/>
  <c r="DH239" i="4"/>
  <c r="DI239" i="4"/>
  <c r="DJ239" i="4"/>
  <c r="DK239" i="4"/>
  <c r="DP239" i="4"/>
  <c r="BN240" i="4"/>
  <c r="BO240" i="4"/>
  <c r="BP240" i="4"/>
  <c r="CB240" i="4" s="1"/>
  <c r="CN240" i="4" s="1"/>
  <c r="BQ240" i="4"/>
  <c r="BR240" i="4"/>
  <c r="CD240" i="4" s="1"/>
  <c r="CP240" i="4" s="1"/>
  <c r="BS240" i="4"/>
  <c r="CE240" i="4" s="1"/>
  <c r="CQ240" i="4" s="1"/>
  <c r="BT240" i="4"/>
  <c r="CF240" i="4" s="1"/>
  <c r="CR240" i="4" s="1"/>
  <c r="DT240" i="4" s="1"/>
  <c r="BU240" i="4"/>
  <c r="BV240" i="4"/>
  <c r="CH240" i="4" s="1"/>
  <c r="CT240" i="4" s="1"/>
  <c r="DV240" i="4" s="1"/>
  <c r="BW240" i="4"/>
  <c r="BX240" i="4"/>
  <c r="CJ240" i="4" s="1"/>
  <c r="CV240" i="4" s="1"/>
  <c r="BY240" i="4"/>
  <c r="CK240" i="4" s="1"/>
  <c r="BZ240" i="4"/>
  <c r="CL240" i="4" s="1"/>
  <c r="DN240" i="4" s="1"/>
  <c r="CA240" i="4"/>
  <c r="CM240" i="4" s="1"/>
  <c r="CC240" i="4"/>
  <c r="CO240" i="4" s="1"/>
  <c r="DQ240" i="4" s="1"/>
  <c r="CG240" i="4"/>
  <c r="CS240" i="4" s="1"/>
  <c r="CI240" i="4"/>
  <c r="CU240" i="4" s="1"/>
  <c r="CW240" i="4"/>
  <c r="DY240" i="4" s="1"/>
  <c r="CZ240" i="4"/>
  <c r="DA240" i="4"/>
  <c r="DB240" i="4"/>
  <c r="DC240" i="4"/>
  <c r="DD240" i="4"/>
  <c r="DE240" i="4"/>
  <c r="DF240" i="4"/>
  <c r="DG240" i="4"/>
  <c r="DU240" i="4" s="1"/>
  <c r="DH240" i="4"/>
  <c r="DI240" i="4"/>
  <c r="DW240" i="4" s="1"/>
  <c r="DJ240" i="4"/>
  <c r="DX240" i="4" s="1"/>
  <c r="DK240" i="4"/>
  <c r="BN241" i="4"/>
  <c r="BZ241" i="4" s="1"/>
  <c r="CL241" i="4" s="1"/>
  <c r="BO241" i="4"/>
  <c r="CA241" i="4" s="1"/>
  <c r="CM241" i="4" s="1"/>
  <c r="BP241" i="4"/>
  <c r="CB241" i="4" s="1"/>
  <c r="CN241" i="4" s="1"/>
  <c r="BQ241" i="4"/>
  <c r="CC241" i="4" s="1"/>
  <c r="BR241" i="4"/>
  <c r="BS241" i="4"/>
  <c r="BT241" i="4"/>
  <c r="CF241" i="4" s="1"/>
  <c r="CR241" i="4" s="1"/>
  <c r="DT241" i="4" s="1"/>
  <c r="BU241" i="4"/>
  <c r="BV241" i="4"/>
  <c r="CH241" i="4" s="1"/>
  <c r="CT241" i="4" s="1"/>
  <c r="BW241" i="4"/>
  <c r="CI241" i="4" s="1"/>
  <c r="CU241" i="4" s="1"/>
  <c r="BX241" i="4"/>
  <c r="CJ241" i="4" s="1"/>
  <c r="CV241" i="4" s="1"/>
  <c r="BY241" i="4"/>
  <c r="CK241" i="4" s="1"/>
  <c r="CD241" i="4"/>
  <c r="CP241" i="4" s="1"/>
  <c r="DR241" i="4" s="1"/>
  <c r="CE241" i="4"/>
  <c r="CQ241" i="4" s="1"/>
  <c r="DS241" i="4" s="1"/>
  <c r="CG241" i="4"/>
  <c r="CS241" i="4" s="1"/>
  <c r="CO241" i="4"/>
  <c r="CW241" i="4"/>
  <c r="CZ241" i="4"/>
  <c r="DA241" i="4"/>
  <c r="DB241" i="4"/>
  <c r="DC241" i="4"/>
  <c r="DD241" i="4"/>
  <c r="DE241" i="4"/>
  <c r="DF241" i="4"/>
  <c r="DG241" i="4"/>
  <c r="DH241" i="4"/>
  <c r="DI241" i="4"/>
  <c r="DJ241" i="4"/>
  <c r="DK241" i="4"/>
  <c r="DU241" i="4"/>
  <c r="BN242" i="4"/>
  <c r="BO242" i="4"/>
  <c r="CA242" i="4" s="1"/>
  <c r="BP242" i="4"/>
  <c r="CB242" i="4" s="1"/>
  <c r="CN242" i="4" s="1"/>
  <c r="BQ242" i="4"/>
  <c r="CC242" i="4" s="1"/>
  <c r="CO242" i="4" s="1"/>
  <c r="DQ242" i="4" s="1"/>
  <c r="BR242" i="4"/>
  <c r="CD242" i="4" s="1"/>
  <c r="BS242" i="4"/>
  <c r="CE242" i="4" s="1"/>
  <c r="CQ242" i="4" s="1"/>
  <c r="DS242" i="4" s="1"/>
  <c r="BT242" i="4"/>
  <c r="CF242" i="4" s="1"/>
  <c r="CR242" i="4" s="1"/>
  <c r="BU242" i="4"/>
  <c r="CG242" i="4" s="1"/>
  <c r="BV242" i="4"/>
  <c r="BW242" i="4"/>
  <c r="CI242" i="4" s="1"/>
  <c r="CU242" i="4" s="1"/>
  <c r="BX242" i="4"/>
  <c r="CJ242" i="4" s="1"/>
  <c r="CV242" i="4" s="1"/>
  <c r="BY242" i="4"/>
  <c r="CK242" i="4" s="1"/>
  <c r="CW242" i="4" s="1"/>
  <c r="DY242" i="4" s="1"/>
  <c r="BZ242" i="4"/>
  <c r="CL242" i="4" s="1"/>
  <c r="CH242" i="4"/>
  <c r="CT242" i="4" s="1"/>
  <c r="CM242" i="4"/>
  <c r="CP242" i="4"/>
  <c r="CS242" i="4"/>
  <c r="CZ242" i="4"/>
  <c r="DA242" i="4"/>
  <c r="DB242" i="4"/>
  <c r="DC242" i="4"/>
  <c r="DD242" i="4"/>
  <c r="DE242" i="4"/>
  <c r="DF242" i="4"/>
  <c r="DG242" i="4"/>
  <c r="DH242" i="4"/>
  <c r="DI242" i="4"/>
  <c r="DW242" i="4" s="1"/>
  <c r="DJ242" i="4"/>
  <c r="DK242" i="4"/>
  <c r="BN243" i="4"/>
  <c r="BZ243" i="4" s="1"/>
  <c r="CL243" i="4" s="1"/>
  <c r="BO243" i="4"/>
  <c r="CA243" i="4" s="1"/>
  <c r="CM243" i="4" s="1"/>
  <c r="BP243" i="4"/>
  <c r="CB243" i="4" s="1"/>
  <c r="CN243" i="4" s="1"/>
  <c r="DP243" i="4" s="1"/>
  <c r="BQ243" i="4"/>
  <c r="CC243" i="4" s="1"/>
  <c r="CO243" i="4" s="1"/>
  <c r="DQ243" i="4" s="1"/>
  <c r="BR243" i="4"/>
  <c r="CD243" i="4" s="1"/>
  <c r="CP243" i="4" s="1"/>
  <c r="BS243" i="4"/>
  <c r="CE243" i="4" s="1"/>
  <c r="BT243" i="4"/>
  <c r="CF243" i="4" s="1"/>
  <c r="CR243" i="4" s="1"/>
  <c r="BU243" i="4"/>
  <c r="CG243" i="4" s="1"/>
  <c r="CS243" i="4" s="1"/>
  <c r="BV243" i="4"/>
  <c r="CH243" i="4" s="1"/>
  <c r="CT243" i="4" s="1"/>
  <c r="BW243" i="4"/>
  <c r="BX243" i="4"/>
  <c r="BY243" i="4"/>
  <c r="CI243" i="4"/>
  <c r="CU243" i="4" s="1"/>
  <c r="CJ243" i="4"/>
  <c r="CV243" i="4" s="1"/>
  <c r="DX243" i="4" s="1"/>
  <c r="CK243" i="4"/>
  <c r="CW243" i="4" s="1"/>
  <c r="DY243" i="4" s="1"/>
  <c r="CQ243" i="4"/>
  <c r="CZ243" i="4"/>
  <c r="DA243" i="4"/>
  <c r="DB243" i="4"/>
  <c r="DC243" i="4"/>
  <c r="DD243" i="4"/>
  <c r="DR243" i="4" s="1"/>
  <c r="DE243" i="4"/>
  <c r="DF243" i="4"/>
  <c r="DT243" i="4" s="1"/>
  <c r="DG243" i="4"/>
  <c r="DH243" i="4"/>
  <c r="DI243" i="4"/>
  <c r="DJ243" i="4"/>
  <c r="DK243" i="4"/>
  <c r="DN243" i="4"/>
  <c r="DO243" i="4"/>
  <c r="DV243" i="4"/>
  <c r="BN244" i="4"/>
  <c r="BZ244" i="4" s="1"/>
  <c r="CL244" i="4" s="1"/>
  <c r="DN244" i="4" s="1"/>
  <c r="BO244" i="4"/>
  <c r="BP244" i="4"/>
  <c r="CB244" i="4" s="1"/>
  <c r="CN244" i="4" s="1"/>
  <c r="BQ244" i="4"/>
  <c r="CC244" i="4" s="1"/>
  <c r="CO244" i="4" s="1"/>
  <c r="BR244" i="4"/>
  <c r="BS244" i="4"/>
  <c r="CE244" i="4" s="1"/>
  <c r="CQ244" i="4" s="1"/>
  <c r="BT244" i="4"/>
  <c r="BU244" i="4"/>
  <c r="BV244" i="4"/>
  <c r="CH244" i="4" s="1"/>
  <c r="CT244" i="4" s="1"/>
  <c r="DV244" i="4" s="1"/>
  <c r="BW244" i="4"/>
  <c r="BX244" i="4"/>
  <c r="CJ244" i="4" s="1"/>
  <c r="BY244" i="4"/>
  <c r="CK244" i="4" s="1"/>
  <c r="CW244" i="4" s="1"/>
  <c r="CA244" i="4"/>
  <c r="CM244" i="4" s="1"/>
  <c r="CD244" i="4"/>
  <c r="CP244" i="4" s="1"/>
  <c r="CF244" i="4"/>
  <c r="CR244" i="4" s="1"/>
  <c r="CG244" i="4"/>
  <c r="CS244" i="4" s="1"/>
  <c r="DU244" i="4" s="1"/>
  <c r="CI244" i="4"/>
  <c r="CU244" i="4" s="1"/>
  <c r="CV244" i="4"/>
  <c r="CZ244" i="4"/>
  <c r="DA244" i="4"/>
  <c r="DB244" i="4"/>
  <c r="DP244" i="4" s="1"/>
  <c r="DC244" i="4"/>
  <c r="DD244" i="4"/>
  <c r="DE244" i="4"/>
  <c r="DF244" i="4"/>
  <c r="DG244" i="4"/>
  <c r="DH244" i="4"/>
  <c r="DI244" i="4"/>
  <c r="DJ244" i="4"/>
  <c r="DK244" i="4"/>
  <c r="DW244" i="4"/>
  <c r="BN245" i="4"/>
  <c r="BZ245" i="4" s="1"/>
  <c r="CL245" i="4" s="1"/>
  <c r="BO245" i="4"/>
  <c r="CA245" i="4" s="1"/>
  <c r="BP245" i="4"/>
  <c r="BQ245" i="4"/>
  <c r="CC245" i="4" s="1"/>
  <c r="CO245" i="4" s="1"/>
  <c r="BR245" i="4"/>
  <c r="CD245" i="4" s="1"/>
  <c r="CP245" i="4" s="1"/>
  <c r="BS245" i="4"/>
  <c r="BT245" i="4"/>
  <c r="CF245" i="4" s="1"/>
  <c r="BU245" i="4"/>
  <c r="BV245" i="4"/>
  <c r="CH245" i="4" s="1"/>
  <c r="CT245" i="4" s="1"/>
  <c r="BW245" i="4"/>
  <c r="CI245" i="4" s="1"/>
  <c r="CU245" i="4" s="1"/>
  <c r="DW245" i="4" s="1"/>
  <c r="BX245" i="4"/>
  <c r="BY245" i="4"/>
  <c r="CK245" i="4" s="1"/>
  <c r="CW245" i="4" s="1"/>
  <c r="CB245" i="4"/>
  <c r="CN245" i="4" s="1"/>
  <c r="DP245" i="4" s="1"/>
  <c r="CE245" i="4"/>
  <c r="CQ245" i="4" s="1"/>
  <c r="CG245" i="4"/>
  <c r="CS245" i="4" s="1"/>
  <c r="CJ245" i="4"/>
  <c r="CV245" i="4" s="1"/>
  <c r="CM245" i="4"/>
  <c r="DO245" i="4" s="1"/>
  <c r="CR245" i="4"/>
  <c r="CZ245" i="4"/>
  <c r="DA245" i="4"/>
  <c r="DB245" i="4"/>
  <c r="DC245" i="4"/>
  <c r="DD245" i="4"/>
  <c r="DE245" i="4"/>
  <c r="DF245" i="4"/>
  <c r="DG245" i="4"/>
  <c r="DH245" i="4"/>
  <c r="DI245" i="4"/>
  <c r="DJ245" i="4"/>
  <c r="DK245" i="4"/>
  <c r="DS245" i="4"/>
  <c r="DT245" i="4"/>
  <c r="BN246" i="4"/>
  <c r="BO246" i="4"/>
  <c r="CA246" i="4" s="1"/>
  <c r="CM246" i="4" s="1"/>
  <c r="BP246" i="4"/>
  <c r="BQ246" i="4"/>
  <c r="BR246" i="4"/>
  <c r="CD246" i="4" s="1"/>
  <c r="CP246" i="4" s="1"/>
  <c r="DR246" i="4" s="1"/>
  <c r="BS246" i="4"/>
  <c r="CE246" i="4" s="1"/>
  <c r="CQ246" i="4" s="1"/>
  <c r="DS246" i="4" s="1"/>
  <c r="BT246" i="4"/>
  <c r="CF246" i="4" s="1"/>
  <c r="CR246" i="4" s="1"/>
  <c r="BU246" i="4"/>
  <c r="CG246" i="4" s="1"/>
  <c r="BV246" i="4"/>
  <c r="CH246" i="4" s="1"/>
  <c r="CT246" i="4" s="1"/>
  <c r="BW246" i="4"/>
  <c r="CI246" i="4" s="1"/>
  <c r="BX246" i="4"/>
  <c r="BY246" i="4"/>
  <c r="BZ246" i="4"/>
  <c r="CL246" i="4" s="1"/>
  <c r="CB246" i="4"/>
  <c r="CN246" i="4" s="1"/>
  <c r="DP246" i="4" s="1"/>
  <c r="CC246" i="4"/>
  <c r="CO246" i="4" s="1"/>
  <c r="CJ246" i="4"/>
  <c r="CV246" i="4" s="1"/>
  <c r="CK246" i="4"/>
  <c r="CW246" i="4" s="1"/>
  <c r="CS246" i="4"/>
  <c r="CU246" i="4"/>
  <c r="CZ246" i="4"/>
  <c r="DA246" i="4"/>
  <c r="DB246" i="4"/>
  <c r="DC246" i="4"/>
  <c r="DD246" i="4"/>
  <c r="DE246" i="4"/>
  <c r="DF246" i="4"/>
  <c r="DT246" i="4" s="1"/>
  <c r="DG246" i="4"/>
  <c r="DH246" i="4"/>
  <c r="DV246" i="4" s="1"/>
  <c r="DI246" i="4"/>
  <c r="DJ246" i="4"/>
  <c r="DK246" i="4"/>
  <c r="BN247" i="4"/>
  <c r="BZ247" i="4" s="1"/>
  <c r="CL247" i="4" s="1"/>
  <c r="BO247" i="4"/>
  <c r="CA247" i="4" s="1"/>
  <c r="CM247" i="4" s="1"/>
  <c r="BP247" i="4"/>
  <c r="CB247" i="4" s="1"/>
  <c r="CN247" i="4" s="1"/>
  <c r="DP247" i="4" s="1"/>
  <c r="BQ247" i="4"/>
  <c r="CC247" i="4" s="1"/>
  <c r="CO247" i="4" s="1"/>
  <c r="BR247" i="4"/>
  <c r="CD247" i="4" s="1"/>
  <c r="BS247" i="4"/>
  <c r="CE247" i="4" s="1"/>
  <c r="CQ247" i="4" s="1"/>
  <c r="BT247" i="4"/>
  <c r="CF247" i="4" s="1"/>
  <c r="CR247" i="4" s="1"/>
  <c r="BU247" i="4"/>
  <c r="CG247" i="4" s="1"/>
  <c r="CS247" i="4" s="1"/>
  <c r="BV247" i="4"/>
  <c r="CH247" i="4" s="1"/>
  <c r="CT247" i="4" s="1"/>
  <c r="BW247" i="4"/>
  <c r="CI247" i="4" s="1"/>
  <c r="CU247" i="4" s="1"/>
  <c r="BX247" i="4"/>
  <c r="BY247" i="4"/>
  <c r="CK247" i="4" s="1"/>
  <c r="CW247" i="4" s="1"/>
  <c r="CJ247" i="4"/>
  <c r="CV247" i="4" s="1"/>
  <c r="CP247" i="4"/>
  <c r="CZ247" i="4"/>
  <c r="DN247" i="4" s="1"/>
  <c r="DA247" i="4"/>
  <c r="DB247" i="4"/>
  <c r="DC247" i="4"/>
  <c r="DD247" i="4"/>
  <c r="DR247" i="4" s="1"/>
  <c r="DE247" i="4"/>
  <c r="DF247" i="4"/>
  <c r="DG247" i="4"/>
  <c r="DH247" i="4"/>
  <c r="DI247" i="4"/>
  <c r="DJ247" i="4"/>
  <c r="DK247" i="4"/>
  <c r="DQ247" i="4"/>
  <c r="BN248" i="4"/>
  <c r="BZ248" i="4" s="1"/>
  <c r="CL248" i="4" s="1"/>
  <c r="BO248" i="4"/>
  <c r="CA248" i="4" s="1"/>
  <c r="CM248" i="4" s="1"/>
  <c r="DO248" i="4" s="1"/>
  <c r="BP248" i="4"/>
  <c r="CB248" i="4" s="1"/>
  <c r="CN248" i="4" s="1"/>
  <c r="BQ248" i="4"/>
  <c r="CC248" i="4" s="1"/>
  <c r="CO248" i="4" s="1"/>
  <c r="DQ248" i="4" s="1"/>
  <c r="BR248" i="4"/>
  <c r="BS248" i="4"/>
  <c r="CE248" i="4" s="1"/>
  <c r="CQ248" i="4" s="1"/>
  <c r="BT248" i="4"/>
  <c r="BU248" i="4"/>
  <c r="BV248" i="4"/>
  <c r="CH248" i="4" s="1"/>
  <c r="BW248" i="4"/>
  <c r="BX248" i="4"/>
  <c r="CJ248" i="4" s="1"/>
  <c r="CV248" i="4" s="1"/>
  <c r="BY248" i="4"/>
  <c r="CK248" i="4" s="1"/>
  <c r="CW248" i="4" s="1"/>
  <c r="DY248" i="4" s="1"/>
  <c r="CD248" i="4"/>
  <c r="CP248" i="4" s="1"/>
  <c r="DR248" i="4" s="1"/>
  <c r="CF248" i="4"/>
  <c r="CR248" i="4" s="1"/>
  <c r="CG248" i="4"/>
  <c r="CS248" i="4" s="1"/>
  <c r="CI248" i="4"/>
  <c r="CU248" i="4" s="1"/>
  <c r="DW248" i="4" s="1"/>
  <c r="CT248" i="4"/>
  <c r="DV248" i="4" s="1"/>
  <c r="CZ248" i="4"/>
  <c r="DA248" i="4"/>
  <c r="DB248" i="4"/>
  <c r="DC248" i="4"/>
  <c r="DD248" i="4"/>
  <c r="DE248" i="4"/>
  <c r="DF248" i="4"/>
  <c r="DG248" i="4"/>
  <c r="DU248" i="4" s="1"/>
  <c r="DH248" i="4"/>
  <c r="DI248" i="4"/>
  <c r="DJ248" i="4"/>
  <c r="DK248" i="4"/>
  <c r="BN249" i="4"/>
  <c r="BZ249" i="4" s="1"/>
  <c r="BO249" i="4"/>
  <c r="CA249" i="4" s="1"/>
  <c r="BP249" i="4"/>
  <c r="CB249" i="4" s="1"/>
  <c r="CN249" i="4" s="1"/>
  <c r="BQ249" i="4"/>
  <c r="CC249" i="4" s="1"/>
  <c r="CO249" i="4" s="1"/>
  <c r="BR249" i="4"/>
  <c r="CD249" i="4" s="1"/>
  <c r="CP249" i="4" s="1"/>
  <c r="BS249" i="4"/>
  <c r="BT249" i="4"/>
  <c r="BU249" i="4"/>
  <c r="BV249" i="4"/>
  <c r="CH249" i="4" s="1"/>
  <c r="CT249" i="4" s="1"/>
  <c r="BW249" i="4"/>
  <c r="CI249" i="4" s="1"/>
  <c r="BX249" i="4"/>
  <c r="CJ249" i="4" s="1"/>
  <c r="CV249" i="4" s="1"/>
  <c r="BY249" i="4"/>
  <c r="CK249" i="4" s="1"/>
  <c r="CW249" i="4" s="1"/>
  <c r="CE249" i="4"/>
  <c r="CQ249" i="4" s="1"/>
  <c r="CF249" i="4"/>
  <c r="CR249" i="4" s="1"/>
  <c r="CG249" i="4"/>
  <c r="CS249" i="4" s="1"/>
  <c r="CL249" i="4"/>
  <c r="CM249" i="4"/>
  <c r="DO249" i="4" s="1"/>
  <c r="CU249" i="4"/>
  <c r="DW249" i="4" s="1"/>
  <c r="CZ249" i="4"/>
  <c r="DA249" i="4"/>
  <c r="DB249" i="4"/>
  <c r="DC249" i="4"/>
  <c r="DD249" i="4"/>
  <c r="DE249" i="4"/>
  <c r="DM249" i="4" s="1"/>
  <c r="DF249" i="4"/>
  <c r="DG249" i="4"/>
  <c r="DU249" i="4" s="1"/>
  <c r="DH249" i="4"/>
  <c r="DI249" i="4"/>
  <c r="DJ249" i="4"/>
  <c r="DK249" i="4"/>
  <c r="DR249" i="4"/>
  <c r="BN250" i="4"/>
  <c r="BZ250" i="4" s="1"/>
  <c r="CL250" i="4" s="1"/>
  <c r="BO250" i="4"/>
  <c r="CA250" i="4" s="1"/>
  <c r="CM250" i="4" s="1"/>
  <c r="BP250" i="4"/>
  <c r="BQ250" i="4"/>
  <c r="BR250" i="4"/>
  <c r="CD250" i="4" s="1"/>
  <c r="CP250" i="4" s="1"/>
  <c r="DR250" i="4" s="1"/>
  <c r="BS250" i="4"/>
  <c r="BT250" i="4"/>
  <c r="CF250" i="4" s="1"/>
  <c r="CR250" i="4" s="1"/>
  <c r="BU250" i="4"/>
  <c r="CG250" i="4" s="1"/>
  <c r="CS250" i="4" s="1"/>
  <c r="DU250" i="4" s="1"/>
  <c r="BV250" i="4"/>
  <c r="CH250" i="4" s="1"/>
  <c r="CT250" i="4" s="1"/>
  <c r="BW250" i="4"/>
  <c r="CI250" i="4" s="1"/>
  <c r="CU250" i="4" s="1"/>
  <c r="BX250" i="4"/>
  <c r="CJ250" i="4" s="1"/>
  <c r="CV250" i="4" s="1"/>
  <c r="BY250" i="4"/>
  <c r="CK250" i="4" s="1"/>
  <c r="CW250" i="4" s="1"/>
  <c r="CB250" i="4"/>
  <c r="CN250" i="4" s="1"/>
  <c r="CC250" i="4"/>
  <c r="CO250" i="4" s="1"/>
  <c r="CE250" i="4"/>
  <c r="CQ250" i="4" s="1"/>
  <c r="DS250" i="4" s="1"/>
  <c r="CZ250" i="4"/>
  <c r="DA250" i="4"/>
  <c r="DB250" i="4"/>
  <c r="DC250" i="4"/>
  <c r="DD250" i="4"/>
  <c r="DE250" i="4"/>
  <c r="DF250" i="4"/>
  <c r="DG250" i="4"/>
  <c r="DH250" i="4"/>
  <c r="DI250" i="4"/>
  <c r="DJ250" i="4"/>
  <c r="DK250" i="4"/>
  <c r="DY250" i="4" s="1"/>
  <c r="BN251" i="4"/>
  <c r="BZ251" i="4" s="1"/>
  <c r="CL251" i="4" s="1"/>
  <c r="BO251" i="4"/>
  <c r="CA251" i="4" s="1"/>
  <c r="CM251" i="4" s="1"/>
  <c r="BP251" i="4"/>
  <c r="CB251" i="4" s="1"/>
  <c r="BQ251" i="4"/>
  <c r="CC251" i="4" s="1"/>
  <c r="CO251" i="4" s="1"/>
  <c r="BR251" i="4"/>
  <c r="CD251" i="4" s="1"/>
  <c r="CP251" i="4" s="1"/>
  <c r="BS251" i="4"/>
  <c r="CE251" i="4" s="1"/>
  <c r="CQ251" i="4" s="1"/>
  <c r="BT251" i="4"/>
  <c r="BU251" i="4"/>
  <c r="CG251" i="4" s="1"/>
  <c r="CS251" i="4" s="1"/>
  <c r="BV251" i="4"/>
  <c r="CH251" i="4" s="1"/>
  <c r="CT251" i="4" s="1"/>
  <c r="BW251" i="4"/>
  <c r="BX251" i="4"/>
  <c r="CJ251" i="4" s="1"/>
  <c r="CV251" i="4" s="1"/>
  <c r="BY251" i="4"/>
  <c r="CF251" i="4"/>
  <c r="CR251" i="4" s="1"/>
  <c r="DT251" i="4" s="1"/>
  <c r="CI251" i="4"/>
  <c r="CU251" i="4" s="1"/>
  <c r="DW251" i="4" s="1"/>
  <c r="CK251" i="4"/>
  <c r="CW251" i="4" s="1"/>
  <c r="CN251" i="4"/>
  <c r="CZ251" i="4"/>
  <c r="DA251" i="4"/>
  <c r="DB251" i="4"/>
  <c r="DC251" i="4"/>
  <c r="DD251" i="4"/>
  <c r="DR251" i="4" s="1"/>
  <c r="DE251" i="4"/>
  <c r="DF251" i="4"/>
  <c r="DG251" i="4"/>
  <c r="DH251" i="4"/>
  <c r="DI251" i="4"/>
  <c r="DJ251" i="4"/>
  <c r="DK251" i="4"/>
  <c r="DX251" i="4"/>
  <c r="BN252" i="4"/>
  <c r="BO252" i="4"/>
  <c r="BP252" i="4"/>
  <c r="CB252" i="4" s="1"/>
  <c r="BQ252" i="4"/>
  <c r="CC252" i="4" s="1"/>
  <c r="BR252" i="4"/>
  <c r="CD252" i="4" s="1"/>
  <c r="CP252" i="4" s="1"/>
  <c r="DR252" i="4" s="1"/>
  <c r="BS252" i="4"/>
  <c r="CE252" i="4" s="1"/>
  <c r="CQ252" i="4" s="1"/>
  <c r="BT252" i="4"/>
  <c r="CF252" i="4" s="1"/>
  <c r="CR252" i="4" s="1"/>
  <c r="BU252" i="4"/>
  <c r="CG252" i="4" s="1"/>
  <c r="CS252" i="4" s="1"/>
  <c r="BV252" i="4"/>
  <c r="BW252" i="4"/>
  <c r="BX252" i="4"/>
  <c r="CJ252" i="4" s="1"/>
  <c r="CV252" i="4" s="1"/>
  <c r="BY252" i="4"/>
  <c r="CK252" i="4" s="1"/>
  <c r="BZ252" i="4"/>
  <c r="CL252" i="4" s="1"/>
  <c r="CA252" i="4"/>
  <c r="CM252" i="4" s="1"/>
  <c r="DO252" i="4" s="1"/>
  <c r="CH252" i="4"/>
  <c r="CT252" i="4" s="1"/>
  <c r="CI252" i="4"/>
  <c r="CU252" i="4" s="1"/>
  <c r="DW252" i="4" s="1"/>
  <c r="CN252" i="4"/>
  <c r="CO252" i="4"/>
  <c r="DQ252" i="4" s="1"/>
  <c r="CW252" i="4"/>
  <c r="DY252" i="4" s="1"/>
  <c r="CZ252" i="4"/>
  <c r="DA252" i="4"/>
  <c r="DB252" i="4"/>
  <c r="DC252" i="4"/>
  <c r="DD252" i="4"/>
  <c r="DE252" i="4"/>
  <c r="DM252" i="4" s="1"/>
  <c r="DF252" i="4"/>
  <c r="DG252" i="4"/>
  <c r="DH252" i="4"/>
  <c r="DI252" i="4"/>
  <c r="DJ252" i="4"/>
  <c r="DK252" i="4"/>
  <c r="DT252" i="4"/>
  <c r="DU252" i="4"/>
  <c r="BN253" i="4"/>
  <c r="BZ253" i="4" s="1"/>
  <c r="BO253" i="4"/>
  <c r="CA253" i="4" s="1"/>
  <c r="BP253" i="4"/>
  <c r="CB253" i="4" s="1"/>
  <c r="CN253" i="4" s="1"/>
  <c r="BQ253" i="4"/>
  <c r="CC253" i="4" s="1"/>
  <c r="CO253" i="4" s="1"/>
  <c r="BR253" i="4"/>
  <c r="BS253" i="4"/>
  <c r="BT253" i="4"/>
  <c r="BU253" i="4"/>
  <c r="BV253" i="4"/>
  <c r="CH253" i="4" s="1"/>
  <c r="CT253" i="4" s="1"/>
  <c r="BW253" i="4"/>
  <c r="CI253" i="4" s="1"/>
  <c r="CU253" i="4" s="1"/>
  <c r="DW253" i="4" s="1"/>
  <c r="BX253" i="4"/>
  <c r="CJ253" i="4" s="1"/>
  <c r="CV253" i="4" s="1"/>
  <c r="BY253" i="4"/>
  <c r="CK253" i="4" s="1"/>
  <c r="CW253" i="4" s="1"/>
  <c r="CD253" i="4"/>
  <c r="CP253" i="4" s="1"/>
  <c r="CE253" i="4"/>
  <c r="CQ253" i="4" s="1"/>
  <c r="CF253" i="4"/>
  <c r="CR253" i="4" s="1"/>
  <c r="DT253" i="4" s="1"/>
  <c r="CG253" i="4"/>
  <c r="CS253" i="4" s="1"/>
  <c r="DU253" i="4" s="1"/>
  <c r="CL253" i="4"/>
  <c r="CM253" i="4"/>
  <c r="DO253" i="4" s="1"/>
  <c r="CZ253" i="4"/>
  <c r="DA253" i="4"/>
  <c r="DB253" i="4"/>
  <c r="DC253" i="4"/>
  <c r="DD253" i="4"/>
  <c r="DE253" i="4"/>
  <c r="DF253" i="4"/>
  <c r="DG253" i="4"/>
  <c r="DH253" i="4"/>
  <c r="DI253" i="4"/>
  <c r="DJ253" i="4"/>
  <c r="DK253" i="4"/>
  <c r="DR253" i="4"/>
  <c r="DS253" i="4"/>
  <c r="BN254" i="4"/>
  <c r="BZ254" i="4" s="1"/>
  <c r="CL254" i="4" s="1"/>
  <c r="BO254" i="4"/>
  <c r="CA254" i="4" s="1"/>
  <c r="CM254" i="4" s="1"/>
  <c r="BP254" i="4"/>
  <c r="CB254" i="4" s="1"/>
  <c r="CN254" i="4" s="1"/>
  <c r="BQ254" i="4"/>
  <c r="BR254" i="4"/>
  <c r="BS254" i="4"/>
  <c r="CE254" i="4" s="1"/>
  <c r="CQ254" i="4" s="1"/>
  <c r="DS254" i="4" s="1"/>
  <c r="BT254" i="4"/>
  <c r="CF254" i="4" s="1"/>
  <c r="CR254" i="4" s="1"/>
  <c r="BU254" i="4"/>
  <c r="CG254" i="4" s="1"/>
  <c r="CS254" i="4" s="1"/>
  <c r="DU254" i="4" s="1"/>
  <c r="BV254" i="4"/>
  <c r="BW254" i="4"/>
  <c r="CI254" i="4" s="1"/>
  <c r="CU254" i="4" s="1"/>
  <c r="BX254" i="4"/>
  <c r="CJ254" i="4" s="1"/>
  <c r="CV254" i="4" s="1"/>
  <c r="BY254" i="4"/>
  <c r="CC254" i="4"/>
  <c r="CO254" i="4" s="1"/>
  <c r="CD254" i="4"/>
  <c r="CP254" i="4" s="1"/>
  <c r="DR254" i="4" s="1"/>
  <c r="CH254" i="4"/>
  <c r="CT254" i="4" s="1"/>
  <c r="CK254" i="4"/>
  <c r="CW254" i="4" s="1"/>
  <c r="DY254" i="4" s="1"/>
  <c r="CZ254" i="4"/>
  <c r="DA254" i="4"/>
  <c r="DB254" i="4"/>
  <c r="DP254" i="4" s="1"/>
  <c r="DC254" i="4"/>
  <c r="DD254" i="4"/>
  <c r="DE254" i="4"/>
  <c r="DF254" i="4"/>
  <c r="DG254" i="4"/>
  <c r="DH254" i="4"/>
  <c r="DI254" i="4"/>
  <c r="DJ254" i="4"/>
  <c r="DK254" i="4"/>
  <c r="DQ254" i="4"/>
  <c r="BN255" i="4"/>
  <c r="BZ255" i="4" s="1"/>
  <c r="CL255" i="4" s="1"/>
  <c r="BO255" i="4"/>
  <c r="CA255" i="4" s="1"/>
  <c r="CM255" i="4" s="1"/>
  <c r="BP255" i="4"/>
  <c r="BQ255" i="4"/>
  <c r="BR255" i="4"/>
  <c r="CD255" i="4" s="1"/>
  <c r="BS255" i="4"/>
  <c r="CE255" i="4" s="1"/>
  <c r="BT255" i="4"/>
  <c r="CF255" i="4" s="1"/>
  <c r="CR255" i="4" s="1"/>
  <c r="DT255" i="4" s="1"/>
  <c r="BU255" i="4"/>
  <c r="CG255" i="4" s="1"/>
  <c r="BV255" i="4"/>
  <c r="BW255" i="4"/>
  <c r="BX255" i="4"/>
  <c r="BY255" i="4"/>
  <c r="CK255" i="4" s="1"/>
  <c r="CW255" i="4" s="1"/>
  <c r="DY255" i="4" s="1"/>
  <c r="CB255" i="4"/>
  <c r="CN255" i="4" s="1"/>
  <c r="DP255" i="4" s="1"/>
  <c r="CC255" i="4"/>
  <c r="CO255" i="4" s="1"/>
  <c r="DQ255" i="4" s="1"/>
  <c r="CH255" i="4"/>
  <c r="CT255" i="4" s="1"/>
  <c r="CI255" i="4"/>
  <c r="CU255" i="4" s="1"/>
  <c r="CJ255" i="4"/>
  <c r="CV255" i="4" s="1"/>
  <c r="CP255" i="4"/>
  <c r="CQ255" i="4"/>
  <c r="DS255" i="4" s="1"/>
  <c r="CS255" i="4"/>
  <c r="CZ255" i="4"/>
  <c r="DA255" i="4"/>
  <c r="DB255" i="4"/>
  <c r="DC255" i="4"/>
  <c r="DD255" i="4"/>
  <c r="DR255" i="4" s="1"/>
  <c r="DE255" i="4"/>
  <c r="DF255" i="4"/>
  <c r="DG255" i="4"/>
  <c r="DU255" i="4" s="1"/>
  <c r="DH255" i="4"/>
  <c r="DI255" i="4"/>
  <c r="DW255" i="4" s="1"/>
  <c r="DJ255" i="4"/>
  <c r="DK255" i="4"/>
  <c r="BN256" i="4"/>
  <c r="BO256" i="4"/>
  <c r="BP256" i="4"/>
  <c r="CB256" i="4" s="1"/>
  <c r="CN256" i="4" s="1"/>
  <c r="BQ256" i="4"/>
  <c r="CC256" i="4" s="1"/>
  <c r="CO256" i="4" s="1"/>
  <c r="BR256" i="4"/>
  <c r="CD256" i="4" s="1"/>
  <c r="BS256" i="4"/>
  <c r="CE256" i="4" s="1"/>
  <c r="CQ256" i="4" s="1"/>
  <c r="BT256" i="4"/>
  <c r="BU256" i="4"/>
  <c r="CG256" i="4" s="1"/>
  <c r="CS256" i="4" s="1"/>
  <c r="BV256" i="4"/>
  <c r="BW256" i="4"/>
  <c r="BX256" i="4"/>
  <c r="CJ256" i="4" s="1"/>
  <c r="CV256" i="4" s="1"/>
  <c r="BY256" i="4"/>
  <c r="CK256" i="4" s="1"/>
  <c r="CW256" i="4" s="1"/>
  <c r="BZ256" i="4"/>
  <c r="CL256" i="4" s="1"/>
  <c r="CA256" i="4"/>
  <c r="CM256" i="4" s="1"/>
  <c r="CF256" i="4"/>
  <c r="CR256" i="4" s="1"/>
  <c r="CH256" i="4"/>
  <c r="CT256" i="4" s="1"/>
  <c r="CI256" i="4"/>
  <c r="CU256" i="4" s="1"/>
  <c r="DW256" i="4" s="1"/>
  <c r="CP256" i="4"/>
  <c r="CZ256" i="4"/>
  <c r="DA256" i="4"/>
  <c r="DB256" i="4"/>
  <c r="DC256" i="4"/>
  <c r="DD256" i="4"/>
  <c r="DR256" i="4" s="1"/>
  <c r="DE256" i="4"/>
  <c r="DF256" i="4"/>
  <c r="DG256" i="4"/>
  <c r="DH256" i="4"/>
  <c r="DI256" i="4"/>
  <c r="DJ256" i="4"/>
  <c r="DK256" i="4"/>
  <c r="DN256" i="4"/>
  <c r="DO256" i="4"/>
  <c r="BN257" i="4"/>
  <c r="BZ257" i="4" s="1"/>
  <c r="BO257" i="4"/>
  <c r="CA257" i="4" s="1"/>
  <c r="CM257" i="4" s="1"/>
  <c r="BP257" i="4"/>
  <c r="CB257" i="4" s="1"/>
  <c r="CN257" i="4" s="1"/>
  <c r="BQ257" i="4"/>
  <c r="CC257" i="4" s="1"/>
  <c r="CO257" i="4" s="1"/>
  <c r="BR257" i="4"/>
  <c r="BS257" i="4"/>
  <c r="BT257" i="4"/>
  <c r="CF257" i="4" s="1"/>
  <c r="CR257" i="4" s="1"/>
  <c r="DT257" i="4" s="1"/>
  <c r="BU257" i="4"/>
  <c r="BV257" i="4"/>
  <c r="CH257" i="4" s="1"/>
  <c r="CT257" i="4" s="1"/>
  <c r="BW257" i="4"/>
  <c r="CI257" i="4" s="1"/>
  <c r="BX257" i="4"/>
  <c r="CJ257" i="4" s="1"/>
  <c r="CV257" i="4" s="1"/>
  <c r="DX257" i="4" s="1"/>
  <c r="BY257" i="4"/>
  <c r="CK257" i="4" s="1"/>
  <c r="CW257" i="4" s="1"/>
  <c r="CD257" i="4"/>
  <c r="CP257" i="4" s="1"/>
  <c r="CE257" i="4"/>
  <c r="CQ257" i="4" s="1"/>
  <c r="DS257" i="4" s="1"/>
  <c r="CG257" i="4"/>
  <c r="CS257" i="4" s="1"/>
  <c r="DU257" i="4" s="1"/>
  <c r="CL257" i="4"/>
  <c r="CU257" i="4"/>
  <c r="CZ257" i="4"/>
  <c r="DA257" i="4"/>
  <c r="DB257" i="4"/>
  <c r="DC257" i="4"/>
  <c r="DD257" i="4"/>
  <c r="DE257" i="4"/>
  <c r="DF257" i="4"/>
  <c r="DG257" i="4"/>
  <c r="DH257" i="4"/>
  <c r="DV257" i="4" s="1"/>
  <c r="DI257" i="4"/>
  <c r="DJ257" i="4"/>
  <c r="DK257" i="4"/>
  <c r="BN258" i="4"/>
  <c r="BZ258" i="4" s="1"/>
  <c r="CL258" i="4" s="1"/>
  <c r="BO258" i="4"/>
  <c r="CA258" i="4" s="1"/>
  <c r="BP258" i="4"/>
  <c r="BQ258" i="4"/>
  <c r="BR258" i="4"/>
  <c r="CD258" i="4" s="1"/>
  <c r="CP258" i="4" s="1"/>
  <c r="DR258" i="4" s="1"/>
  <c r="BS258" i="4"/>
  <c r="CE258" i="4" s="1"/>
  <c r="CQ258" i="4" s="1"/>
  <c r="DS258" i="4" s="1"/>
  <c r="BT258" i="4"/>
  <c r="CF258" i="4" s="1"/>
  <c r="BU258" i="4"/>
  <c r="CG258" i="4" s="1"/>
  <c r="BV258" i="4"/>
  <c r="BW258" i="4"/>
  <c r="CI258" i="4" s="1"/>
  <c r="CU258" i="4" s="1"/>
  <c r="BX258" i="4"/>
  <c r="BY258" i="4"/>
  <c r="CK258" i="4" s="1"/>
  <c r="CW258" i="4" s="1"/>
  <c r="CB258" i="4"/>
  <c r="CN258" i="4" s="1"/>
  <c r="CC258" i="4"/>
  <c r="CO258" i="4" s="1"/>
  <c r="CH258" i="4"/>
  <c r="CT258" i="4" s="1"/>
  <c r="DV258" i="4" s="1"/>
  <c r="CJ258" i="4"/>
  <c r="CV258" i="4" s="1"/>
  <c r="CM258" i="4"/>
  <c r="CR258" i="4"/>
  <c r="CS258" i="4"/>
  <c r="DU258" i="4" s="1"/>
  <c r="CZ258" i="4"/>
  <c r="DA258" i="4"/>
  <c r="DB258" i="4"/>
  <c r="DP258" i="4" s="1"/>
  <c r="DC258" i="4"/>
  <c r="DD258" i="4"/>
  <c r="DE258" i="4"/>
  <c r="DF258" i="4"/>
  <c r="DT258" i="4" s="1"/>
  <c r="DG258" i="4"/>
  <c r="DH258" i="4"/>
  <c r="DI258" i="4"/>
  <c r="DJ258" i="4"/>
  <c r="DK258" i="4"/>
  <c r="DN258" i="4"/>
  <c r="BN259" i="4"/>
  <c r="BO259" i="4"/>
  <c r="BP259" i="4"/>
  <c r="CB259" i="4" s="1"/>
  <c r="CN259" i="4" s="1"/>
  <c r="DP259" i="4" s="1"/>
  <c r="BQ259" i="4"/>
  <c r="CC259" i="4" s="1"/>
  <c r="CO259" i="4" s="1"/>
  <c r="BR259" i="4"/>
  <c r="CD259" i="4" s="1"/>
  <c r="BS259" i="4"/>
  <c r="CE259" i="4" s="1"/>
  <c r="BT259" i="4"/>
  <c r="CF259" i="4" s="1"/>
  <c r="CR259" i="4" s="1"/>
  <c r="BU259" i="4"/>
  <c r="CG259" i="4" s="1"/>
  <c r="CS259" i="4" s="1"/>
  <c r="BV259" i="4"/>
  <c r="BW259" i="4"/>
  <c r="BX259" i="4"/>
  <c r="BY259" i="4"/>
  <c r="CK259" i="4" s="1"/>
  <c r="CW259" i="4" s="1"/>
  <c r="BZ259" i="4"/>
  <c r="CL259" i="4" s="1"/>
  <c r="CA259" i="4"/>
  <c r="CM259" i="4" s="1"/>
  <c r="CH259" i="4"/>
  <c r="CT259" i="4" s="1"/>
  <c r="CI259" i="4"/>
  <c r="CU259" i="4" s="1"/>
  <c r="DW259" i="4" s="1"/>
  <c r="CJ259" i="4"/>
  <c r="CV259" i="4" s="1"/>
  <c r="DX259" i="4" s="1"/>
  <c r="CP259" i="4"/>
  <c r="CQ259" i="4"/>
  <c r="CZ259" i="4"/>
  <c r="DA259" i="4"/>
  <c r="DB259" i="4"/>
  <c r="DC259" i="4"/>
  <c r="DD259" i="4"/>
  <c r="DE259" i="4"/>
  <c r="DF259" i="4"/>
  <c r="DG259" i="4"/>
  <c r="DH259" i="4"/>
  <c r="DV259" i="4" s="1"/>
  <c r="DI259" i="4"/>
  <c r="DJ259" i="4"/>
  <c r="DK259" i="4"/>
  <c r="DQ259" i="4"/>
  <c r="BN260" i="4"/>
  <c r="BO260" i="4"/>
  <c r="BP260" i="4"/>
  <c r="CB260" i="4" s="1"/>
  <c r="BQ260" i="4"/>
  <c r="CC260" i="4" s="1"/>
  <c r="CO260" i="4" s="1"/>
  <c r="DQ260" i="4" s="1"/>
  <c r="BR260" i="4"/>
  <c r="CD260" i="4" s="1"/>
  <c r="CP260" i="4" s="1"/>
  <c r="BS260" i="4"/>
  <c r="CE260" i="4" s="1"/>
  <c r="CQ260" i="4" s="1"/>
  <c r="BT260" i="4"/>
  <c r="BU260" i="4"/>
  <c r="BV260" i="4"/>
  <c r="CH260" i="4" s="1"/>
  <c r="CT260" i="4" s="1"/>
  <c r="BW260" i="4"/>
  <c r="CI260" i="4" s="1"/>
  <c r="CU260" i="4" s="1"/>
  <c r="BX260" i="4"/>
  <c r="CJ260" i="4" s="1"/>
  <c r="CV260" i="4" s="1"/>
  <c r="BY260" i="4"/>
  <c r="CK260" i="4" s="1"/>
  <c r="BZ260" i="4"/>
  <c r="CL260" i="4" s="1"/>
  <c r="CA260" i="4"/>
  <c r="CM260" i="4" s="1"/>
  <c r="CF260" i="4"/>
  <c r="CR260" i="4" s="1"/>
  <c r="CG260" i="4"/>
  <c r="CS260" i="4" s="1"/>
  <c r="CN260" i="4"/>
  <c r="CW260" i="4"/>
  <c r="CZ260" i="4"/>
  <c r="DA260" i="4"/>
  <c r="DO260" i="4" s="1"/>
  <c r="DB260" i="4"/>
  <c r="DC260" i="4"/>
  <c r="DD260" i="4"/>
  <c r="DE260" i="4"/>
  <c r="DF260" i="4"/>
  <c r="DG260" i="4"/>
  <c r="DH260" i="4"/>
  <c r="DI260" i="4"/>
  <c r="DJ260" i="4"/>
  <c r="DK260" i="4"/>
  <c r="BN261" i="4"/>
  <c r="BZ261" i="4" s="1"/>
  <c r="BO261" i="4"/>
  <c r="CA261" i="4" s="1"/>
  <c r="CM261" i="4" s="1"/>
  <c r="DO261" i="4" s="1"/>
  <c r="BP261" i="4"/>
  <c r="CB261" i="4" s="1"/>
  <c r="CN261" i="4" s="1"/>
  <c r="DP261" i="4" s="1"/>
  <c r="BQ261" i="4"/>
  <c r="CC261" i="4" s="1"/>
  <c r="CO261" i="4" s="1"/>
  <c r="BR261" i="4"/>
  <c r="BS261" i="4"/>
  <c r="BT261" i="4"/>
  <c r="BU261" i="4"/>
  <c r="BV261" i="4"/>
  <c r="CH261" i="4" s="1"/>
  <c r="CT261" i="4" s="1"/>
  <c r="BW261" i="4"/>
  <c r="CI261" i="4" s="1"/>
  <c r="BX261" i="4"/>
  <c r="CJ261" i="4" s="1"/>
  <c r="CV261" i="4" s="1"/>
  <c r="BY261" i="4"/>
  <c r="CK261" i="4" s="1"/>
  <c r="CW261" i="4" s="1"/>
  <c r="CD261" i="4"/>
  <c r="CP261" i="4" s="1"/>
  <c r="CE261" i="4"/>
  <c r="CQ261" i="4" s="1"/>
  <c r="CF261" i="4"/>
  <c r="CR261" i="4" s="1"/>
  <c r="CG261" i="4"/>
  <c r="CS261" i="4" s="1"/>
  <c r="CL261" i="4"/>
  <c r="CU261" i="4"/>
  <c r="DW261" i="4" s="1"/>
  <c r="CZ261" i="4"/>
  <c r="DA261" i="4"/>
  <c r="DB261" i="4"/>
  <c r="DC261" i="4"/>
  <c r="DD261" i="4"/>
  <c r="DE261" i="4"/>
  <c r="DF261" i="4"/>
  <c r="DG261" i="4"/>
  <c r="DU261" i="4" s="1"/>
  <c r="DH261" i="4"/>
  <c r="DI261" i="4"/>
  <c r="DJ261" i="4"/>
  <c r="DK261" i="4"/>
  <c r="BN262" i="4"/>
  <c r="BZ262" i="4" s="1"/>
  <c r="CL262" i="4" s="1"/>
  <c r="BO262" i="4"/>
  <c r="CA262" i="4" s="1"/>
  <c r="CM262" i="4" s="1"/>
  <c r="BP262" i="4"/>
  <c r="CB262" i="4" s="1"/>
  <c r="CN262" i="4" s="1"/>
  <c r="BQ262" i="4"/>
  <c r="BR262" i="4"/>
  <c r="BS262" i="4"/>
  <c r="BT262" i="4"/>
  <c r="CF262" i="4" s="1"/>
  <c r="BU262" i="4"/>
  <c r="CG262" i="4" s="1"/>
  <c r="CS262" i="4" s="1"/>
  <c r="DU262" i="4" s="1"/>
  <c r="BV262" i="4"/>
  <c r="CH262" i="4" s="1"/>
  <c r="CT262" i="4" s="1"/>
  <c r="BW262" i="4"/>
  <c r="CI262" i="4" s="1"/>
  <c r="CU262" i="4" s="1"/>
  <c r="BX262" i="4"/>
  <c r="CJ262" i="4" s="1"/>
  <c r="CV262" i="4" s="1"/>
  <c r="DX262" i="4" s="1"/>
  <c r="BY262" i="4"/>
  <c r="CC262" i="4"/>
  <c r="CO262" i="4" s="1"/>
  <c r="CD262" i="4"/>
  <c r="CP262" i="4" s="1"/>
  <c r="CE262" i="4"/>
  <c r="CQ262" i="4" s="1"/>
  <c r="DS262" i="4" s="1"/>
  <c r="CK262" i="4"/>
  <c r="CW262" i="4" s="1"/>
  <c r="CR262" i="4"/>
  <c r="CZ262" i="4"/>
  <c r="DA262" i="4"/>
  <c r="DB262" i="4"/>
  <c r="DC262" i="4"/>
  <c r="DD262" i="4"/>
  <c r="DE262" i="4"/>
  <c r="DF262" i="4"/>
  <c r="DG262" i="4"/>
  <c r="DH262" i="4"/>
  <c r="DI262" i="4"/>
  <c r="DJ262" i="4"/>
  <c r="DK262" i="4"/>
  <c r="BN263" i="4"/>
  <c r="BZ263" i="4" s="1"/>
  <c r="CL263" i="4" s="1"/>
  <c r="DN263" i="4" s="1"/>
  <c r="BO263" i="4"/>
  <c r="BP263" i="4"/>
  <c r="BQ263" i="4"/>
  <c r="CC263" i="4" s="1"/>
  <c r="CO263" i="4" s="1"/>
  <c r="DQ263" i="4" s="1"/>
  <c r="BR263" i="4"/>
  <c r="CD263" i="4" s="1"/>
  <c r="CP263" i="4" s="1"/>
  <c r="BS263" i="4"/>
  <c r="CE263" i="4" s="1"/>
  <c r="BT263" i="4"/>
  <c r="CF263" i="4" s="1"/>
  <c r="CR263" i="4" s="1"/>
  <c r="BU263" i="4"/>
  <c r="CG263" i="4" s="1"/>
  <c r="CS263" i="4" s="1"/>
  <c r="BV263" i="4"/>
  <c r="BW263" i="4"/>
  <c r="BX263" i="4"/>
  <c r="CJ263" i="4" s="1"/>
  <c r="BY263" i="4"/>
  <c r="CK263" i="4" s="1"/>
  <c r="CW263" i="4" s="1"/>
  <c r="DY263" i="4" s="1"/>
  <c r="CA263" i="4"/>
  <c r="CM263" i="4" s="1"/>
  <c r="CB263" i="4"/>
  <c r="CN263" i="4" s="1"/>
  <c r="CH263" i="4"/>
  <c r="CT263" i="4" s="1"/>
  <c r="CI263" i="4"/>
  <c r="CU263" i="4" s="1"/>
  <c r="CQ263" i="4"/>
  <c r="DS263" i="4" s="1"/>
  <c r="CV263" i="4"/>
  <c r="DX263" i="4" s="1"/>
  <c r="CZ263" i="4"/>
  <c r="DA263" i="4"/>
  <c r="DB263" i="4"/>
  <c r="DP263" i="4" s="1"/>
  <c r="DC263" i="4"/>
  <c r="DD263" i="4"/>
  <c r="DE263" i="4"/>
  <c r="DF263" i="4"/>
  <c r="DT263" i="4" s="1"/>
  <c r="DG263" i="4"/>
  <c r="DH263" i="4"/>
  <c r="DI263" i="4"/>
  <c r="DW263" i="4" s="1"/>
  <c r="DJ263" i="4"/>
  <c r="DK263" i="4"/>
  <c r="DV263" i="4"/>
  <c r="BN264" i="4"/>
  <c r="BZ264" i="4" s="1"/>
  <c r="CL264" i="4" s="1"/>
  <c r="DN264" i="4" s="1"/>
  <c r="BO264" i="4"/>
  <c r="CA264" i="4" s="1"/>
  <c r="CM264" i="4" s="1"/>
  <c r="BP264" i="4"/>
  <c r="CB264" i="4" s="1"/>
  <c r="CN264" i="4" s="1"/>
  <c r="BQ264" i="4"/>
  <c r="CC264" i="4" s="1"/>
  <c r="CO264" i="4" s="1"/>
  <c r="DQ264" i="4" s="1"/>
  <c r="BR264" i="4"/>
  <c r="CD264" i="4" s="1"/>
  <c r="CP264" i="4" s="1"/>
  <c r="BS264" i="4"/>
  <c r="CE264" i="4" s="1"/>
  <c r="BT264" i="4"/>
  <c r="BU264" i="4"/>
  <c r="CG264" i="4" s="1"/>
  <c r="CS264" i="4" s="1"/>
  <c r="BV264" i="4"/>
  <c r="BW264" i="4"/>
  <c r="BX264" i="4"/>
  <c r="CJ264" i="4" s="1"/>
  <c r="CV264" i="4" s="1"/>
  <c r="BY264" i="4"/>
  <c r="CK264" i="4" s="1"/>
  <c r="CW264" i="4" s="1"/>
  <c r="DY264" i="4" s="1"/>
  <c r="CF264" i="4"/>
  <c r="CR264" i="4" s="1"/>
  <c r="CH264" i="4"/>
  <c r="CT264" i="4" s="1"/>
  <c r="DV264" i="4" s="1"/>
  <c r="CI264" i="4"/>
  <c r="CU264" i="4" s="1"/>
  <c r="CQ264" i="4"/>
  <c r="CZ264" i="4"/>
  <c r="DA264" i="4"/>
  <c r="DB264" i="4"/>
  <c r="DC264" i="4"/>
  <c r="DD264" i="4"/>
  <c r="DE264" i="4"/>
  <c r="DF264" i="4"/>
  <c r="DT264" i="4" s="1"/>
  <c r="DG264" i="4"/>
  <c r="DM264" i="4" s="1"/>
  <c r="DH264" i="4"/>
  <c r="DI264" i="4"/>
  <c r="DJ264" i="4"/>
  <c r="DK264" i="4"/>
  <c r="DL264" i="4"/>
  <c r="DO264" i="4"/>
  <c r="DW264" i="4"/>
  <c r="BN265" i="4"/>
  <c r="BZ265" i="4" s="1"/>
  <c r="CL265" i="4" s="1"/>
  <c r="BO265" i="4"/>
  <c r="CA265" i="4" s="1"/>
  <c r="CM265" i="4" s="1"/>
  <c r="BP265" i="4"/>
  <c r="BQ265" i="4"/>
  <c r="CC265" i="4" s="1"/>
  <c r="CO265" i="4" s="1"/>
  <c r="BR265" i="4"/>
  <c r="CD265" i="4" s="1"/>
  <c r="CP265" i="4" s="1"/>
  <c r="BS265" i="4"/>
  <c r="BT265" i="4"/>
  <c r="BU265" i="4"/>
  <c r="CG265" i="4" s="1"/>
  <c r="CS265" i="4" s="1"/>
  <c r="DU265" i="4" s="1"/>
  <c r="BV265" i="4"/>
  <c r="CH265" i="4" s="1"/>
  <c r="CT265" i="4" s="1"/>
  <c r="BW265" i="4"/>
  <c r="CI265" i="4" s="1"/>
  <c r="CU265" i="4" s="1"/>
  <c r="BX265" i="4"/>
  <c r="CJ265" i="4" s="1"/>
  <c r="CV265" i="4" s="1"/>
  <c r="BY265" i="4"/>
  <c r="CK265" i="4" s="1"/>
  <c r="CW265" i="4" s="1"/>
  <c r="CB265" i="4"/>
  <c r="CN265" i="4" s="1"/>
  <c r="DP265" i="4" s="1"/>
  <c r="CE265" i="4"/>
  <c r="CQ265" i="4" s="1"/>
  <c r="CF265" i="4"/>
  <c r="CR265" i="4" s="1"/>
  <c r="DT265" i="4" s="1"/>
  <c r="CZ265" i="4"/>
  <c r="DA265" i="4"/>
  <c r="DB265" i="4"/>
  <c r="DC265" i="4"/>
  <c r="DD265" i="4"/>
  <c r="DR265" i="4" s="1"/>
  <c r="DE265" i="4"/>
  <c r="DF265" i="4"/>
  <c r="DG265" i="4"/>
  <c r="DH265" i="4"/>
  <c r="DI265" i="4"/>
  <c r="DJ265" i="4"/>
  <c r="DK265" i="4"/>
  <c r="DL265" i="4"/>
  <c r="BN266" i="4"/>
  <c r="BZ266" i="4" s="1"/>
  <c r="CL266" i="4" s="1"/>
  <c r="BO266" i="4"/>
  <c r="CA266" i="4" s="1"/>
  <c r="BP266" i="4"/>
  <c r="CB266" i="4" s="1"/>
  <c r="CN266" i="4" s="1"/>
  <c r="BQ266" i="4"/>
  <c r="BR266" i="4"/>
  <c r="BS266" i="4"/>
  <c r="CE266" i="4" s="1"/>
  <c r="CQ266" i="4" s="1"/>
  <c r="BT266" i="4"/>
  <c r="CF266" i="4" s="1"/>
  <c r="CR266" i="4" s="1"/>
  <c r="BU266" i="4"/>
  <c r="CG266" i="4" s="1"/>
  <c r="CS266" i="4" s="1"/>
  <c r="BV266" i="4"/>
  <c r="CH266" i="4" s="1"/>
  <c r="CT266" i="4" s="1"/>
  <c r="BW266" i="4"/>
  <c r="CI266" i="4" s="1"/>
  <c r="BX266" i="4"/>
  <c r="CJ266" i="4" s="1"/>
  <c r="CV266" i="4" s="1"/>
  <c r="BY266" i="4"/>
  <c r="CC266" i="4"/>
  <c r="CO266" i="4" s="1"/>
  <c r="CD266" i="4"/>
  <c r="CP266" i="4" s="1"/>
  <c r="DR266" i="4" s="1"/>
  <c r="CK266" i="4"/>
  <c r="CW266" i="4" s="1"/>
  <c r="CM266" i="4"/>
  <c r="CU266" i="4"/>
  <c r="CZ266" i="4"/>
  <c r="DN266" i="4" s="1"/>
  <c r="DA266" i="4"/>
  <c r="DB266" i="4"/>
  <c r="DC266" i="4"/>
  <c r="DD266" i="4"/>
  <c r="DE266" i="4"/>
  <c r="DF266" i="4"/>
  <c r="DG266" i="4"/>
  <c r="DH266" i="4"/>
  <c r="DI266" i="4"/>
  <c r="DW266" i="4" s="1"/>
  <c r="DJ266" i="4"/>
  <c r="DK266" i="4"/>
  <c r="DV266" i="4"/>
  <c r="DX266" i="4"/>
  <c r="BN267" i="4"/>
  <c r="BZ267" i="4" s="1"/>
  <c r="CL267" i="4" s="1"/>
  <c r="BO267" i="4"/>
  <c r="CA267" i="4" s="1"/>
  <c r="CM267" i="4" s="1"/>
  <c r="BP267" i="4"/>
  <c r="CB267" i="4" s="1"/>
  <c r="CN267" i="4" s="1"/>
  <c r="DP267" i="4" s="1"/>
  <c r="BQ267" i="4"/>
  <c r="BR267" i="4"/>
  <c r="CD267" i="4" s="1"/>
  <c r="CP267" i="4" s="1"/>
  <c r="BS267" i="4"/>
  <c r="CE267" i="4" s="1"/>
  <c r="CQ267" i="4" s="1"/>
  <c r="BT267" i="4"/>
  <c r="CF267" i="4" s="1"/>
  <c r="CR267" i="4" s="1"/>
  <c r="DT267" i="4" s="1"/>
  <c r="BU267" i="4"/>
  <c r="CG267" i="4" s="1"/>
  <c r="CS267" i="4" s="1"/>
  <c r="BV267" i="4"/>
  <c r="BW267" i="4"/>
  <c r="BX267" i="4"/>
  <c r="BY267" i="4"/>
  <c r="CK267" i="4" s="1"/>
  <c r="CW267" i="4" s="1"/>
  <c r="CC267" i="4"/>
  <c r="CO267" i="4" s="1"/>
  <c r="CH267" i="4"/>
  <c r="CT267" i="4" s="1"/>
  <c r="CI267" i="4"/>
  <c r="CU267" i="4" s="1"/>
  <c r="CJ267" i="4"/>
  <c r="CV267" i="4" s="1"/>
  <c r="CZ267" i="4"/>
  <c r="DA267" i="4"/>
  <c r="DB267" i="4"/>
  <c r="DC267" i="4"/>
  <c r="DD267" i="4"/>
  <c r="DE267" i="4"/>
  <c r="DF267" i="4"/>
  <c r="DG267" i="4"/>
  <c r="DH267" i="4"/>
  <c r="DI267" i="4"/>
  <c r="DJ267" i="4"/>
  <c r="DK267" i="4"/>
  <c r="DL267" i="4"/>
  <c r="DQ267" i="4"/>
  <c r="BN268" i="4"/>
  <c r="BZ268" i="4" s="1"/>
  <c r="CL268" i="4" s="1"/>
  <c r="DN268" i="4" s="1"/>
  <c r="BO268" i="4"/>
  <c r="CA268" i="4" s="1"/>
  <c r="CM268" i="4" s="1"/>
  <c r="DO268" i="4" s="1"/>
  <c r="BP268" i="4"/>
  <c r="CB268" i="4" s="1"/>
  <c r="CN268" i="4" s="1"/>
  <c r="BQ268" i="4"/>
  <c r="CC268" i="4" s="1"/>
  <c r="CO268" i="4" s="1"/>
  <c r="DQ268" i="4" s="1"/>
  <c r="BR268" i="4"/>
  <c r="BS268" i="4"/>
  <c r="CE268" i="4" s="1"/>
  <c r="CQ268" i="4" s="1"/>
  <c r="BT268" i="4"/>
  <c r="BU268" i="4"/>
  <c r="BV268" i="4"/>
  <c r="CH268" i="4" s="1"/>
  <c r="CT268" i="4" s="1"/>
  <c r="DV268" i="4" s="1"/>
  <c r="BW268" i="4"/>
  <c r="BX268" i="4"/>
  <c r="CJ268" i="4" s="1"/>
  <c r="CV268" i="4" s="1"/>
  <c r="BY268" i="4"/>
  <c r="CK268" i="4" s="1"/>
  <c r="CW268" i="4" s="1"/>
  <c r="DY268" i="4" s="1"/>
  <c r="CD268" i="4"/>
  <c r="CP268" i="4" s="1"/>
  <c r="CF268" i="4"/>
  <c r="CR268" i="4" s="1"/>
  <c r="CG268" i="4"/>
  <c r="CS268" i="4" s="1"/>
  <c r="CI268" i="4"/>
  <c r="CU268" i="4" s="1"/>
  <c r="DW268" i="4" s="1"/>
  <c r="CZ268" i="4"/>
  <c r="DA268" i="4"/>
  <c r="DB268" i="4"/>
  <c r="DC268" i="4"/>
  <c r="DD268" i="4"/>
  <c r="DE268" i="4"/>
  <c r="DS268" i="4" s="1"/>
  <c r="DF268" i="4"/>
  <c r="DG268" i="4"/>
  <c r="DH268" i="4"/>
  <c r="DI268" i="4"/>
  <c r="DJ268" i="4"/>
  <c r="DK268" i="4"/>
  <c r="DT268" i="4"/>
  <c r="BN269" i="4"/>
  <c r="BZ269" i="4" s="1"/>
  <c r="CL269" i="4" s="1"/>
  <c r="BO269" i="4"/>
  <c r="CA269" i="4" s="1"/>
  <c r="BP269" i="4"/>
  <c r="CB269" i="4" s="1"/>
  <c r="CN269" i="4" s="1"/>
  <c r="BQ269" i="4"/>
  <c r="CC269" i="4" s="1"/>
  <c r="CO269" i="4" s="1"/>
  <c r="BR269" i="4"/>
  <c r="BS269" i="4"/>
  <c r="BT269" i="4"/>
  <c r="BU269" i="4"/>
  <c r="BV269" i="4"/>
  <c r="CH269" i="4" s="1"/>
  <c r="CT269" i="4" s="1"/>
  <c r="BW269" i="4"/>
  <c r="CI269" i="4" s="1"/>
  <c r="CU269" i="4" s="1"/>
  <c r="DW269" i="4" s="1"/>
  <c r="BX269" i="4"/>
  <c r="CJ269" i="4" s="1"/>
  <c r="CV269" i="4" s="1"/>
  <c r="BY269" i="4"/>
  <c r="CK269" i="4" s="1"/>
  <c r="CW269" i="4" s="1"/>
  <c r="CD269" i="4"/>
  <c r="CP269" i="4" s="1"/>
  <c r="CE269" i="4"/>
  <c r="CQ269" i="4" s="1"/>
  <c r="CF269" i="4"/>
  <c r="CR269" i="4" s="1"/>
  <c r="CG269" i="4"/>
  <c r="CS269" i="4" s="1"/>
  <c r="DU269" i="4" s="1"/>
  <c r="CM269" i="4"/>
  <c r="DO269" i="4" s="1"/>
  <c r="CZ269" i="4"/>
  <c r="DA269" i="4"/>
  <c r="DB269" i="4"/>
  <c r="DC269" i="4"/>
  <c r="DD269" i="4"/>
  <c r="DE269" i="4"/>
  <c r="DM269" i="4" s="1"/>
  <c r="DF269" i="4"/>
  <c r="DG269" i="4"/>
  <c r="DH269" i="4"/>
  <c r="DI269" i="4"/>
  <c r="DJ269" i="4"/>
  <c r="DK269" i="4"/>
  <c r="DX269" i="4"/>
  <c r="BN270" i="4"/>
  <c r="BZ270" i="4" s="1"/>
  <c r="CL270" i="4" s="1"/>
  <c r="BO270" i="4"/>
  <c r="CA270" i="4" s="1"/>
  <c r="CM270" i="4" s="1"/>
  <c r="BP270" i="4"/>
  <c r="CB270" i="4" s="1"/>
  <c r="CN270" i="4" s="1"/>
  <c r="BQ270" i="4"/>
  <c r="BR270" i="4"/>
  <c r="BS270" i="4"/>
  <c r="BT270" i="4"/>
  <c r="CF270" i="4" s="1"/>
  <c r="CR270" i="4" s="1"/>
  <c r="BU270" i="4"/>
  <c r="CG270" i="4" s="1"/>
  <c r="CS270" i="4" s="1"/>
  <c r="DU270" i="4" s="1"/>
  <c r="BV270" i="4"/>
  <c r="BW270" i="4"/>
  <c r="CI270" i="4" s="1"/>
  <c r="BX270" i="4"/>
  <c r="CJ270" i="4" s="1"/>
  <c r="CV270" i="4" s="1"/>
  <c r="BY270" i="4"/>
  <c r="CC270" i="4"/>
  <c r="CO270" i="4" s="1"/>
  <c r="CD270" i="4"/>
  <c r="CP270" i="4" s="1"/>
  <c r="DR270" i="4" s="1"/>
  <c r="CE270" i="4"/>
  <c r="CQ270" i="4" s="1"/>
  <c r="CH270" i="4"/>
  <c r="CT270" i="4" s="1"/>
  <c r="CK270" i="4"/>
  <c r="CW270" i="4" s="1"/>
  <c r="CU270" i="4"/>
  <c r="CZ270" i="4"/>
  <c r="DA270" i="4"/>
  <c r="DB270" i="4"/>
  <c r="DC270" i="4"/>
  <c r="DD270" i="4"/>
  <c r="DE270" i="4"/>
  <c r="DS270" i="4" s="1"/>
  <c r="DF270" i="4"/>
  <c r="DG270" i="4"/>
  <c r="DH270" i="4"/>
  <c r="DV270" i="4" s="1"/>
  <c r="DI270" i="4"/>
  <c r="DW270" i="4" s="1"/>
  <c r="DJ270" i="4"/>
  <c r="DX270" i="4" s="1"/>
  <c r="DK270" i="4"/>
  <c r="BN271" i="4"/>
  <c r="BO271" i="4"/>
  <c r="CA271" i="4" s="1"/>
  <c r="CM271" i="4" s="1"/>
  <c r="BP271" i="4"/>
  <c r="CB271" i="4" s="1"/>
  <c r="CN271" i="4" s="1"/>
  <c r="DP271" i="4" s="1"/>
  <c r="BQ271" i="4"/>
  <c r="CC271" i="4" s="1"/>
  <c r="CO271" i="4" s="1"/>
  <c r="BR271" i="4"/>
  <c r="CD271" i="4" s="1"/>
  <c r="CP271" i="4" s="1"/>
  <c r="BS271" i="4"/>
  <c r="CE271" i="4" s="1"/>
  <c r="CQ271" i="4" s="1"/>
  <c r="BT271" i="4"/>
  <c r="BU271" i="4"/>
  <c r="CG271" i="4" s="1"/>
  <c r="CS271" i="4" s="1"/>
  <c r="BV271" i="4"/>
  <c r="CH271" i="4" s="1"/>
  <c r="CT271" i="4" s="1"/>
  <c r="BW271" i="4"/>
  <c r="BX271" i="4"/>
  <c r="CJ271" i="4" s="1"/>
  <c r="CV271" i="4" s="1"/>
  <c r="DX271" i="4" s="1"/>
  <c r="BY271" i="4"/>
  <c r="CK271" i="4" s="1"/>
  <c r="CW271" i="4" s="1"/>
  <c r="BZ271" i="4"/>
  <c r="CL271" i="4" s="1"/>
  <c r="CF271" i="4"/>
  <c r="CR271" i="4" s="1"/>
  <c r="CI271" i="4"/>
  <c r="CU271" i="4" s="1"/>
  <c r="CZ271" i="4"/>
  <c r="DA271" i="4"/>
  <c r="DB271" i="4"/>
  <c r="DC271" i="4"/>
  <c r="DQ271" i="4" s="1"/>
  <c r="DD271" i="4"/>
  <c r="DE271" i="4"/>
  <c r="DF271" i="4"/>
  <c r="DG271" i="4"/>
  <c r="DH271" i="4"/>
  <c r="DV271" i="4" s="1"/>
  <c r="DI271" i="4"/>
  <c r="DJ271" i="4"/>
  <c r="DK271" i="4"/>
  <c r="DO271" i="4"/>
  <c r="DW271" i="4"/>
  <c r="BN272" i="4"/>
  <c r="BZ272" i="4" s="1"/>
  <c r="CL272" i="4" s="1"/>
  <c r="DN272" i="4" s="1"/>
  <c r="BO272" i="4"/>
  <c r="CA272" i="4" s="1"/>
  <c r="CM272" i="4" s="1"/>
  <c r="BP272" i="4"/>
  <c r="CB272" i="4" s="1"/>
  <c r="CN272" i="4" s="1"/>
  <c r="BQ272" i="4"/>
  <c r="CC272" i="4" s="1"/>
  <c r="BR272" i="4"/>
  <c r="CD272" i="4" s="1"/>
  <c r="CP272" i="4" s="1"/>
  <c r="BS272" i="4"/>
  <c r="CE272" i="4" s="1"/>
  <c r="CQ272" i="4" s="1"/>
  <c r="BT272" i="4"/>
  <c r="BU272" i="4"/>
  <c r="CG272" i="4" s="1"/>
  <c r="CS272" i="4" s="1"/>
  <c r="DU272" i="4" s="1"/>
  <c r="BV272" i="4"/>
  <c r="CH272" i="4" s="1"/>
  <c r="CT272" i="4" s="1"/>
  <c r="DV272" i="4" s="1"/>
  <c r="BW272" i="4"/>
  <c r="CI272" i="4" s="1"/>
  <c r="CU272" i="4" s="1"/>
  <c r="BX272" i="4"/>
  <c r="CJ272" i="4" s="1"/>
  <c r="BY272" i="4"/>
  <c r="CK272" i="4" s="1"/>
  <c r="CF272" i="4"/>
  <c r="CR272" i="4" s="1"/>
  <c r="CO272" i="4"/>
  <c r="CV272" i="4"/>
  <c r="CW272" i="4"/>
  <c r="CZ272" i="4"/>
  <c r="DA272" i="4"/>
  <c r="DB272" i="4"/>
  <c r="DC272" i="4"/>
  <c r="DD272" i="4"/>
  <c r="DR272" i="4" s="1"/>
  <c r="DE272" i="4"/>
  <c r="DF272" i="4"/>
  <c r="DG272" i="4"/>
  <c r="DH272" i="4"/>
  <c r="DI272" i="4"/>
  <c r="DW272" i="4" s="1"/>
  <c r="DJ272" i="4"/>
  <c r="DK272" i="4"/>
  <c r="BN273" i="4"/>
  <c r="BZ273" i="4" s="1"/>
  <c r="BO273" i="4"/>
  <c r="CA273" i="4" s="1"/>
  <c r="CM273" i="4" s="1"/>
  <c r="BP273" i="4"/>
  <c r="CB273" i="4" s="1"/>
  <c r="CN273" i="4" s="1"/>
  <c r="BQ273" i="4"/>
  <c r="CC273" i="4" s="1"/>
  <c r="CO273" i="4" s="1"/>
  <c r="BR273" i="4"/>
  <c r="BS273" i="4"/>
  <c r="CE273" i="4" s="1"/>
  <c r="CQ273" i="4" s="1"/>
  <c r="DS273" i="4" s="1"/>
  <c r="BT273" i="4"/>
  <c r="CF273" i="4" s="1"/>
  <c r="CR273" i="4" s="1"/>
  <c r="BU273" i="4"/>
  <c r="CG273" i="4" s="1"/>
  <c r="CS273" i="4" s="1"/>
  <c r="BV273" i="4"/>
  <c r="CH273" i="4" s="1"/>
  <c r="BW273" i="4"/>
  <c r="CI273" i="4" s="1"/>
  <c r="CU273" i="4" s="1"/>
  <c r="BX273" i="4"/>
  <c r="CJ273" i="4" s="1"/>
  <c r="CV273" i="4" s="1"/>
  <c r="DX273" i="4" s="1"/>
  <c r="BY273" i="4"/>
  <c r="CK273" i="4" s="1"/>
  <c r="CD273" i="4"/>
  <c r="CP273" i="4" s="1"/>
  <c r="DR273" i="4" s="1"/>
  <c r="CL273" i="4"/>
  <c r="CT273" i="4"/>
  <c r="CW273" i="4"/>
  <c r="CZ273" i="4"/>
  <c r="DA273" i="4"/>
  <c r="DB273" i="4"/>
  <c r="DC273" i="4"/>
  <c r="DD273" i="4"/>
  <c r="DE273" i="4"/>
  <c r="DF273" i="4"/>
  <c r="DG273" i="4"/>
  <c r="DH273" i="4"/>
  <c r="DI273" i="4"/>
  <c r="DJ273" i="4"/>
  <c r="DK273" i="4"/>
  <c r="BN274" i="4"/>
  <c r="BZ274" i="4" s="1"/>
  <c r="CL274" i="4" s="1"/>
  <c r="BO274" i="4"/>
  <c r="CA274" i="4" s="1"/>
  <c r="CM274" i="4" s="1"/>
  <c r="BP274" i="4"/>
  <c r="CB274" i="4" s="1"/>
  <c r="CN274" i="4" s="1"/>
  <c r="DP274" i="4" s="1"/>
  <c r="BQ274" i="4"/>
  <c r="CC274" i="4" s="1"/>
  <c r="CO274" i="4" s="1"/>
  <c r="DQ274" i="4" s="1"/>
  <c r="BR274" i="4"/>
  <c r="CD274" i="4" s="1"/>
  <c r="BS274" i="4"/>
  <c r="BT274" i="4"/>
  <c r="CF274" i="4" s="1"/>
  <c r="CR274" i="4" s="1"/>
  <c r="BU274" i="4"/>
  <c r="CG274" i="4" s="1"/>
  <c r="CS274" i="4" s="1"/>
  <c r="DU274" i="4" s="1"/>
  <c r="BV274" i="4"/>
  <c r="CH274" i="4" s="1"/>
  <c r="CT274" i="4" s="1"/>
  <c r="BW274" i="4"/>
  <c r="CI274" i="4" s="1"/>
  <c r="CU274" i="4" s="1"/>
  <c r="BX274" i="4"/>
  <c r="BY274" i="4"/>
  <c r="CE274" i="4"/>
  <c r="CQ274" i="4" s="1"/>
  <c r="CJ274" i="4"/>
  <c r="CV274" i="4" s="1"/>
  <c r="CK274" i="4"/>
  <c r="CW274" i="4" s="1"/>
  <c r="DY274" i="4" s="1"/>
  <c r="CP274" i="4"/>
  <c r="CZ274" i="4"/>
  <c r="DA274" i="4"/>
  <c r="DB274" i="4"/>
  <c r="DC274" i="4"/>
  <c r="DD274" i="4"/>
  <c r="DE274" i="4"/>
  <c r="DF274" i="4"/>
  <c r="DG274" i="4"/>
  <c r="DH274" i="4"/>
  <c r="DI274" i="4"/>
  <c r="DJ274" i="4"/>
  <c r="DK274" i="4"/>
  <c r="DR274" i="4"/>
  <c r="DS274" i="4"/>
  <c r="BN275" i="4"/>
  <c r="BO275" i="4"/>
  <c r="BP275" i="4"/>
  <c r="CB275" i="4" s="1"/>
  <c r="CN275" i="4" s="1"/>
  <c r="DP275" i="4" s="1"/>
  <c r="BQ275" i="4"/>
  <c r="BR275" i="4"/>
  <c r="CD275" i="4" s="1"/>
  <c r="CP275" i="4" s="1"/>
  <c r="BS275" i="4"/>
  <c r="CE275" i="4" s="1"/>
  <c r="BT275" i="4"/>
  <c r="CF275" i="4" s="1"/>
  <c r="CR275" i="4" s="1"/>
  <c r="BU275" i="4"/>
  <c r="CG275" i="4" s="1"/>
  <c r="CS275" i="4" s="1"/>
  <c r="BV275" i="4"/>
  <c r="BW275" i="4"/>
  <c r="BX275" i="4"/>
  <c r="CJ275" i="4" s="1"/>
  <c r="CV275" i="4" s="1"/>
  <c r="DX275" i="4" s="1"/>
  <c r="BY275" i="4"/>
  <c r="CK275" i="4" s="1"/>
  <c r="CW275" i="4" s="1"/>
  <c r="BZ275" i="4"/>
  <c r="CL275" i="4" s="1"/>
  <c r="DN275" i="4" s="1"/>
  <c r="CA275" i="4"/>
  <c r="CM275" i="4" s="1"/>
  <c r="CC275" i="4"/>
  <c r="CO275" i="4" s="1"/>
  <c r="DQ275" i="4" s="1"/>
  <c r="CH275" i="4"/>
  <c r="CT275" i="4" s="1"/>
  <c r="CI275" i="4"/>
  <c r="CU275" i="4" s="1"/>
  <c r="CQ275" i="4"/>
  <c r="DS275" i="4" s="1"/>
  <c r="CZ275" i="4"/>
  <c r="DA275" i="4"/>
  <c r="DO275" i="4" s="1"/>
  <c r="DB275" i="4"/>
  <c r="DC275" i="4"/>
  <c r="DD275" i="4"/>
  <c r="DE275" i="4"/>
  <c r="DF275" i="4"/>
  <c r="DG275" i="4"/>
  <c r="DH275" i="4"/>
  <c r="DI275" i="4"/>
  <c r="DW275" i="4" s="1"/>
  <c r="DJ275" i="4"/>
  <c r="DK275" i="4"/>
  <c r="DV275" i="4"/>
  <c r="BN276" i="4"/>
  <c r="BZ276" i="4" s="1"/>
  <c r="CL276" i="4" s="1"/>
  <c r="DN276" i="4" s="1"/>
  <c r="BO276" i="4"/>
  <c r="CA276" i="4" s="1"/>
  <c r="CM276" i="4" s="1"/>
  <c r="BP276" i="4"/>
  <c r="CB276" i="4" s="1"/>
  <c r="BQ276" i="4"/>
  <c r="CC276" i="4" s="1"/>
  <c r="CO276" i="4" s="1"/>
  <c r="BR276" i="4"/>
  <c r="CD276" i="4" s="1"/>
  <c r="CP276" i="4" s="1"/>
  <c r="BS276" i="4"/>
  <c r="CE276" i="4" s="1"/>
  <c r="BT276" i="4"/>
  <c r="BU276" i="4"/>
  <c r="CG276" i="4" s="1"/>
  <c r="CS276" i="4" s="1"/>
  <c r="DU276" i="4" s="1"/>
  <c r="BV276" i="4"/>
  <c r="BW276" i="4"/>
  <c r="BX276" i="4"/>
  <c r="CJ276" i="4" s="1"/>
  <c r="CV276" i="4" s="1"/>
  <c r="BY276" i="4"/>
  <c r="CK276" i="4" s="1"/>
  <c r="CW276" i="4" s="1"/>
  <c r="CF276" i="4"/>
  <c r="CR276" i="4" s="1"/>
  <c r="CH276" i="4"/>
  <c r="CT276" i="4" s="1"/>
  <c r="DV276" i="4" s="1"/>
  <c r="CI276" i="4"/>
  <c r="CU276" i="4" s="1"/>
  <c r="DW276" i="4" s="1"/>
  <c r="CN276" i="4"/>
  <c r="CQ276" i="4"/>
  <c r="CZ276" i="4"/>
  <c r="DA276" i="4"/>
  <c r="DB276" i="4"/>
  <c r="DC276" i="4"/>
  <c r="DD276" i="4"/>
  <c r="DL276" i="4" s="1"/>
  <c r="DE276" i="4"/>
  <c r="DF276" i="4"/>
  <c r="DG276" i="4"/>
  <c r="DH276" i="4"/>
  <c r="DI276" i="4"/>
  <c r="DJ276" i="4"/>
  <c r="DK276" i="4"/>
  <c r="DO276" i="4"/>
  <c r="BN277" i="4"/>
  <c r="BZ277" i="4" s="1"/>
  <c r="CL277" i="4" s="1"/>
  <c r="BO277" i="4"/>
  <c r="CA277" i="4" s="1"/>
  <c r="BP277" i="4"/>
  <c r="BQ277" i="4"/>
  <c r="CC277" i="4" s="1"/>
  <c r="CO277" i="4" s="1"/>
  <c r="BR277" i="4"/>
  <c r="BS277" i="4"/>
  <c r="BT277" i="4"/>
  <c r="CF277" i="4" s="1"/>
  <c r="CR277" i="4" s="1"/>
  <c r="DT277" i="4" s="1"/>
  <c r="BU277" i="4"/>
  <c r="BV277" i="4"/>
  <c r="CH277" i="4" s="1"/>
  <c r="CT277" i="4" s="1"/>
  <c r="BW277" i="4"/>
  <c r="CI277" i="4" s="1"/>
  <c r="CU277" i="4" s="1"/>
  <c r="BX277" i="4"/>
  <c r="CJ277" i="4" s="1"/>
  <c r="BY277" i="4"/>
  <c r="CK277" i="4" s="1"/>
  <c r="CW277" i="4" s="1"/>
  <c r="CB277" i="4"/>
  <c r="CN277" i="4" s="1"/>
  <c r="CD277" i="4"/>
  <c r="CP277" i="4" s="1"/>
  <c r="DR277" i="4" s="1"/>
  <c r="CE277" i="4"/>
  <c r="CQ277" i="4" s="1"/>
  <c r="CG277" i="4"/>
  <c r="CS277" i="4" s="1"/>
  <c r="CM277" i="4"/>
  <c r="CV277" i="4"/>
  <c r="CZ277" i="4"/>
  <c r="DA277" i="4"/>
  <c r="DB277" i="4"/>
  <c r="DC277" i="4"/>
  <c r="DD277" i="4"/>
  <c r="DE277" i="4"/>
  <c r="DF277" i="4"/>
  <c r="DG277" i="4"/>
  <c r="DH277" i="4"/>
  <c r="DV277" i="4" s="1"/>
  <c r="DI277" i="4"/>
  <c r="DJ277" i="4"/>
  <c r="DX277" i="4" s="1"/>
  <c r="DK277" i="4"/>
  <c r="BN278" i="4"/>
  <c r="BO278" i="4"/>
  <c r="CA278" i="4" s="1"/>
  <c r="CM278" i="4" s="1"/>
  <c r="BP278" i="4"/>
  <c r="CB278" i="4" s="1"/>
  <c r="CN278" i="4" s="1"/>
  <c r="BQ278" i="4"/>
  <c r="CC278" i="4" s="1"/>
  <c r="CO278" i="4" s="1"/>
  <c r="BR278" i="4"/>
  <c r="CD278" i="4" s="1"/>
  <c r="CP278" i="4" s="1"/>
  <c r="BS278" i="4"/>
  <c r="BT278" i="4"/>
  <c r="CF278" i="4" s="1"/>
  <c r="BU278" i="4"/>
  <c r="CG278" i="4" s="1"/>
  <c r="CS278" i="4" s="1"/>
  <c r="DU278" i="4" s="1"/>
  <c r="BV278" i="4"/>
  <c r="CH278" i="4" s="1"/>
  <c r="CT278" i="4" s="1"/>
  <c r="DV278" i="4" s="1"/>
  <c r="BW278" i="4"/>
  <c r="CI278" i="4" s="1"/>
  <c r="CU278" i="4" s="1"/>
  <c r="BX278" i="4"/>
  <c r="BY278" i="4"/>
  <c r="CK278" i="4" s="1"/>
  <c r="CW278" i="4" s="1"/>
  <c r="BZ278" i="4"/>
  <c r="CL278" i="4" s="1"/>
  <c r="DN278" i="4" s="1"/>
  <c r="CE278" i="4"/>
  <c r="CQ278" i="4" s="1"/>
  <c r="DS278" i="4" s="1"/>
  <c r="CJ278" i="4"/>
  <c r="CV278" i="4" s="1"/>
  <c r="CR278" i="4"/>
  <c r="CZ278" i="4"/>
  <c r="DA278" i="4"/>
  <c r="DB278" i="4"/>
  <c r="DC278" i="4"/>
  <c r="DQ278" i="4" s="1"/>
  <c r="DD278" i="4"/>
  <c r="DR278" i="4" s="1"/>
  <c r="DE278" i="4"/>
  <c r="DF278" i="4"/>
  <c r="DT278" i="4" s="1"/>
  <c r="DG278" i="4"/>
  <c r="DH278" i="4"/>
  <c r="DI278" i="4"/>
  <c r="DJ278" i="4"/>
  <c r="DK278" i="4"/>
  <c r="BN279" i="4"/>
  <c r="BO279" i="4"/>
  <c r="CA279" i="4" s="1"/>
  <c r="CM279" i="4" s="1"/>
  <c r="BP279" i="4"/>
  <c r="CB279" i="4" s="1"/>
  <c r="CN279" i="4" s="1"/>
  <c r="DP279" i="4" s="1"/>
  <c r="BQ279" i="4"/>
  <c r="CC279" i="4" s="1"/>
  <c r="CO279" i="4" s="1"/>
  <c r="DQ279" i="4" s="1"/>
  <c r="BR279" i="4"/>
  <c r="CD279" i="4" s="1"/>
  <c r="CP279" i="4" s="1"/>
  <c r="BS279" i="4"/>
  <c r="CE279" i="4" s="1"/>
  <c r="CQ279" i="4" s="1"/>
  <c r="BT279" i="4"/>
  <c r="CF279" i="4" s="1"/>
  <c r="CR279" i="4" s="1"/>
  <c r="BU279" i="4"/>
  <c r="CG279" i="4" s="1"/>
  <c r="BV279" i="4"/>
  <c r="BW279" i="4"/>
  <c r="CI279" i="4" s="1"/>
  <c r="CU279" i="4" s="1"/>
  <c r="BX279" i="4"/>
  <c r="BY279" i="4"/>
  <c r="CK279" i="4" s="1"/>
  <c r="CW279" i="4" s="1"/>
  <c r="BZ279" i="4"/>
  <c r="CL279" i="4" s="1"/>
  <c r="CH279" i="4"/>
  <c r="CT279" i="4" s="1"/>
  <c r="CJ279" i="4"/>
  <c r="CV279" i="4" s="1"/>
  <c r="DX279" i="4" s="1"/>
  <c r="CS279" i="4"/>
  <c r="CZ279" i="4"/>
  <c r="DA279" i="4"/>
  <c r="DB279" i="4"/>
  <c r="DC279" i="4"/>
  <c r="DD279" i="4"/>
  <c r="DE279" i="4"/>
  <c r="DF279" i="4"/>
  <c r="DG279" i="4"/>
  <c r="DH279" i="4"/>
  <c r="DV279" i="4" s="1"/>
  <c r="DI279" i="4"/>
  <c r="DJ279" i="4"/>
  <c r="DK279" i="4"/>
  <c r="DN279" i="4"/>
  <c r="DT279" i="4"/>
  <c r="DW279" i="4"/>
  <c r="BN280" i="4"/>
  <c r="BZ280" i="4" s="1"/>
  <c r="BO280" i="4"/>
  <c r="BP280" i="4"/>
  <c r="CB280" i="4" s="1"/>
  <c r="CN280" i="4" s="1"/>
  <c r="BQ280" i="4"/>
  <c r="CC280" i="4" s="1"/>
  <c r="CO280" i="4" s="1"/>
  <c r="DQ280" i="4" s="1"/>
  <c r="BR280" i="4"/>
  <c r="CD280" i="4" s="1"/>
  <c r="CP280" i="4" s="1"/>
  <c r="DR280" i="4" s="1"/>
  <c r="BS280" i="4"/>
  <c r="CE280" i="4" s="1"/>
  <c r="CQ280" i="4" s="1"/>
  <c r="BT280" i="4"/>
  <c r="BU280" i="4"/>
  <c r="BV280" i="4"/>
  <c r="CH280" i="4" s="1"/>
  <c r="BW280" i="4"/>
  <c r="CI280" i="4" s="1"/>
  <c r="CU280" i="4" s="1"/>
  <c r="BX280" i="4"/>
  <c r="CJ280" i="4" s="1"/>
  <c r="CV280" i="4" s="1"/>
  <c r="BY280" i="4"/>
  <c r="CK280" i="4" s="1"/>
  <c r="CW280" i="4" s="1"/>
  <c r="DY280" i="4" s="1"/>
  <c r="CA280" i="4"/>
  <c r="CM280" i="4" s="1"/>
  <c r="DO280" i="4" s="1"/>
  <c r="CF280" i="4"/>
  <c r="CR280" i="4" s="1"/>
  <c r="DT280" i="4" s="1"/>
  <c r="CG280" i="4"/>
  <c r="CS280" i="4" s="1"/>
  <c r="CL280" i="4"/>
  <c r="CT280" i="4"/>
  <c r="DV280" i="4" s="1"/>
  <c r="CZ280" i="4"/>
  <c r="DA280" i="4"/>
  <c r="DB280" i="4"/>
  <c r="DC280" i="4"/>
  <c r="DD280" i="4"/>
  <c r="DE280" i="4"/>
  <c r="DF280" i="4"/>
  <c r="DG280" i="4"/>
  <c r="DH280" i="4"/>
  <c r="DI280" i="4"/>
  <c r="DJ280" i="4"/>
  <c r="DK280" i="4"/>
  <c r="DU280" i="4"/>
  <c r="BN281" i="4"/>
  <c r="BZ281" i="4" s="1"/>
  <c r="BO281" i="4"/>
  <c r="CA281" i="4" s="1"/>
  <c r="BP281" i="4"/>
  <c r="BQ281" i="4"/>
  <c r="CC281" i="4" s="1"/>
  <c r="CO281" i="4" s="1"/>
  <c r="BR281" i="4"/>
  <c r="CD281" i="4" s="1"/>
  <c r="CP281" i="4" s="1"/>
  <c r="DR281" i="4" s="1"/>
  <c r="BS281" i="4"/>
  <c r="BT281" i="4"/>
  <c r="BU281" i="4"/>
  <c r="BV281" i="4"/>
  <c r="CH281" i="4" s="1"/>
  <c r="CT281" i="4" s="1"/>
  <c r="BW281" i="4"/>
  <c r="CI281" i="4" s="1"/>
  <c r="CU281" i="4" s="1"/>
  <c r="BX281" i="4"/>
  <c r="CJ281" i="4" s="1"/>
  <c r="CV281" i="4" s="1"/>
  <c r="BY281" i="4"/>
  <c r="CK281" i="4" s="1"/>
  <c r="CW281" i="4" s="1"/>
  <c r="CB281" i="4"/>
  <c r="CN281" i="4" s="1"/>
  <c r="CE281" i="4"/>
  <c r="CQ281" i="4" s="1"/>
  <c r="CF281" i="4"/>
  <c r="CR281" i="4" s="1"/>
  <c r="DT281" i="4" s="1"/>
  <c r="CG281" i="4"/>
  <c r="CS281" i="4" s="1"/>
  <c r="DU281" i="4" s="1"/>
  <c r="CL281" i="4"/>
  <c r="CM281" i="4"/>
  <c r="CZ281" i="4"/>
  <c r="DA281" i="4"/>
  <c r="DB281" i="4"/>
  <c r="DC281" i="4"/>
  <c r="DD281" i="4"/>
  <c r="DE281" i="4"/>
  <c r="DF281" i="4"/>
  <c r="DG281" i="4"/>
  <c r="DH281" i="4"/>
  <c r="DI281" i="4"/>
  <c r="DJ281" i="4"/>
  <c r="DK281" i="4"/>
  <c r="DS281" i="4"/>
  <c r="BN282" i="4"/>
  <c r="BO282" i="4"/>
  <c r="CA282" i="4" s="1"/>
  <c r="CM282" i="4" s="1"/>
  <c r="BP282" i="4"/>
  <c r="CB282" i="4" s="1"/>
  <c r="CN282" i="4" s="1"/>
  <c r="BQ282" i="4"/>
  <c r="CC282" i="4" s="1"/>
  <c r="CO282" i="4" s="1"/>
  <c r="BR282" i="4"/>
  <c r="CD282" i="4" s="1"/>
  <c r="CP282" i="4" s="1"/>
  <c r="DR282" i="4" s="1"/>
  <c r="BS282" i="4"/>
  <c r="BT282" i="4"/>
  <c r="CF282" i="4" s="1"/>
  <c r="BU282" i="4"/>
  <c r="CG282" i="4" s="1"/>
  <c r="CS282" i="4" s="1"/>
  <c r="BV282" i="4"/>
  <c r="BW282" i="4"/>
  <c r="CI282" i="4" s="1"/>
  <c r="CU282" i="4" s="1"/>
  <c r="BX282" i="4"/>
  <c r="CJ282" i="4" s="1"/>
  <c r="CV282" i="4" s="1"/>
  <c r="DX282" i="4" s="1"/>
  <c r="BY282" i="4"/>
  <c r="CK282" i="4" s="1"/>
  <c r="CW282" i="4" s="1"/>
  <c r="BZ282" i="4"/>
  <c r="CL282" i="4" s="1"/>
  <c r="CE282" i="4"/>
  <c r="CQ282" i="4" s="1"/>
  <c r="DS282" i="4" s="1"/>
  <c r="CH282" i="4"/>
  <c r="CT282" i="4" s="1"/>
  <c r="CR282" i="4"/>
  <c r="CZ282" i="4"/>
  <c r="DA282" i="4"/>
  <c r="DB282" i="4"/>
  <c r="DC282" i="4"/>
  <c r="DD282" i="4"/>
  <c r="DE282" i="4"/>
  <c r="DF282" i="4"/>
  <c r="DG282" i="4"/>
  <c r="DH282" i="4"/>
  <c r="DI282" i="4"/>
  <c r="DJ282" i="4"/>
  <c r="DK282" i="4"/>
  <c r="BN283" i="4"/>
  <c r="BO283" i="4"/>
  <c r="BP283" i="4"/>
  <c r="CB283" i="4" s="1"/>
  <c r="CN283" i="4" s="1"/>
  <c r="DP283" i="4" s="1"/>
  <c r="BQ283" i="4"/>
  <c r="CC283" i="4" s="1"/>
  <c r="CO283" i="4" s="1"/>
  <c r="DQ283" i="4" s="1"/>
  <c r="BR283" i="4"/>
  <c r="CD283" i="4" s="1"/>
  <c r="CP283" i="4" s="1"/>
  <c r="BS283" i="4"/>
  <c r="CE283" i="4" s="1"/>
  <c r="CQ283" i="4" s="1"/>
  <c r="DS283" i="4" s="1"/>
  <c r="BT283" i="4"/>
  <c r="BU283" i="4"/>
  <c r="CG283" i="4" s="1"/>
  <c r="CS283" i="4" s="1"/>
  <c r="BV283" i="4"/>
  <c r="CH283" i="4" s="1"/>
  <c r="CT283" i="4" s="1"/>
  <c r="BW283" i="4"/>
  <c r="BX283" i="4"/>
  <c r="CJ283" i="4" s="1"/>
  <c r="BY283" i="4"/>
  <c r="CK283" i="4" s="1"/>
  <c r="CW283" i="4" s="1"/>
  <c r="DY283" i="4" s="1"/>
  <c r="BZ283" i="4"/>
  <c r="CL283" i="4" s="1"/>
  <c r="CA283" i="4"/>
  <c r="CM283" i="4" s="1"/>
  <c r="CF283" i="4"/>
  <c r="CR283" i="4" s="1"/>
  <c r="CI283" i="4"/>
  <c r="CU283" i="4" s="1"/>
  <c r="CV283" i="4"/>
  <c r="DX283" i="4" s="1"/>
  <c r="CZ283" i="4"/>
  <c r="DA283" i="4"/>
  <c r="DB283" i="4"/>
  <c r="DC283" i="4"/>
  <c r="DD283" i="4"/>
  <c r="DE283" i="4"/>
  <c r="DF283" i="4"/>
  <c r="DG283" i="4"/>
  <c r="DH283" i="4"/>
  <c r="DI283" i="4"/>
  <c r="DW283" i="4" s="1"/>
  <c r="DJ283" i="4"/>
  <c r="DK283" i="4"/>
  <c r="BN284" i="4"/>
  <c r="BZ284" i="4" s="1"/>
  <c r="CL284" i="4" s="1"/>
  <c r="DN284" i="4" s="1"/>
  <c r="BO284" i="4"/>
  <c r="CA284" i="4" s="1"/>
  <c r="CM284" i="4" s="1"/>
  <c r="BP284" i="4"/>
  <c r="CB284" i="4" s="1"/>
  <c r="BQ284" i="4"/>
  <c r="CC284" i="4" s="1"/>
  <c r="BR284" i="4"/>
  <c r="CD284" i="4" s="1"/>
  <c r="CP284" i="4" s="1"/>
  <c r="DR284" i="4" s="1"/>
  <c r="BS284" i="4"/>
  <c r="CE284" i="4" s="1"/>
  <c r="CQ284" i="4" s="1"/>
  <c r="BT284" i="4"/>
  <c r="BU284" i="4"/>
  <c r="BV284" i="4"/>
  <c r="CH284" i="4" s="1"/>
  <c r="CT284" i="4" s="1"/>
  <c r="DV284" i="4" s="1"/>
  <c r="BW284" i="4"/>
  <c r="CI284" i="4" s="1"/>
  <c r="CU284" i="4" s="1"/>
  <c r="DW284" i="4" s="1"/>
  <c r="BX284" i="4"/>
  <c r="CJ284" i="4" s="1"/>
  <c r="CV284" i="4" s="1"/>
  <c r="BY284" i="4"/>
  <c r="CK284" i="4" s="1"/>
  <c r="CF284" i="4"/>
  <c r="CR284" i="4" s="1"/>
  <c r="DT284" i="4" s="1"/>
  <c r="CG284" i="4"/>
  <c r="CS284" i="4" s="1"/>
  <c r="CN284" i="4"/>
  <c r="CO284" i="4"/>
  <c r="DQ284" i="4" s="1"/>
  <c r="CW284" i="4"/>
  <c r="DY284" i="4" s="1"/>
  <c r="CZ284" i="4"/>
  <c r="DA284" i="4"/>
  <c r="DB284" i="4"/>
  <c r="DC284" i="4"/>
  <c r="DD284" i="4"/>
  <c r="DE284" i="4"/>
  <c r="DF284" i="4"/>
  <c r="DG284" i="4"/>
  <c r="DH284" i="4"/>
  <c r="DI284" i="4"/>
  <c r="DJ284" i="4"/>
  <c r="DX284" i="4" s="1"/>
  <c r="DK284" i="4"/>
  <c r="DU284" i="4"/>
  <c r="BN285" i="4"/>
  <c r="BZ285" i="4" s="1"/>
  <c r="BO285" i="4"/>
  <c r="CA285" i="4" s="1"/>
  <c r="BP285" i="4"/>
  <c r="CB285" i="4" s="1"/>
  <c r="CN285" i="4" s="1"/>
  <c r="DP285" i="4" s="1"/>
  <c r="BQ285" i="4"/>
  <c r="CC285" i="4" s="1"/>
  <c r="CO285" i="4" s="1"/>
  <c r="BR285" i="4"/>
  <c r="BS285" i="4"/>
  <c r="BT285" i="4"/>
  <c r="BU285" i="4"/>
  <c r="BV285" i="4"/>
  <c r="CH285" i="4" s="1"/>
  <c r="BW285" i="4"/>
  <c r="CI285" i="4" s="1"/>
  <c r="CU285" i="4" s="1"/>
  <c r="BX285" i="4"/>
  <c r="CJ285" i="4" s="1"/>
  <c r="CV285" i="4" s="1"/>
  <c r="DX285" i="4" s="1"/>
  <c r="BY285" i="4"/>
  <c r="CK285" i="4" s="1"/>
  <c r="CW285" i="4" s="1"/>
  <c r="CD285" i="4"/>
  <c r="CP285" i="4" s="1"/>
  <c r="CE285" i="4"/>
  <c r="CQ285" i="4" s="1"/>
  <c r="CF285" i="4"/>
  <c r="CR285" i="4" s="1"/>
  <c r="CG285" i="4"/>
  <c r="CS285" i="4" s="1"/>
  <c r="DU285" i="4" s="1"/>
  <c r="CL285" i="4"/>
  <c r="CM285" i="4"/>
  <c r="CT285" i="4"/>
  <c r="CZ285" i="4"/>
  <c r="DA285" i="4"/>
  <c r="DB285" i="4"/>
  <c r="DC285" i="4"/>
  <c r="DD285" i="4"/>
  <c r="DE285" i="4"/>
  <c r="DF285" i="4"/>
  <c r="DG285" i="4"/>
  <c r="DH285" i="4"/>
  <c r="DI285" i="4"/>
  <c r="DJ285" i="4"/>
  <c r="DK285" i="4"/>
  <c r="DL285" i="4"/>
  <c r="DS285" i="4"/>
  <c r="DT285" i="4"/>
  <c r="BN286" i="4"/>
  <c r="BZ286" i="4" s="1"/>
  <c r="CL286" i="4" s="1"/>
  <c r="BO286" i="4"/>
  <c r="CA286" i="4" s="1"/>
  <c r="CM286" i="4" s="1"/>
  <c r="BP286" i="4"/>
  <c r="CB286" i="4" s="1"/>
  <c r="CN286" i="4" s="1"/>
  <c r="BQ286" i="4"/>
  <c r="BR286" i="4"/>
  <c r="BS286" i="4"/>
  <c r="CE286" i="4" s="1"/>
  <c r="CQ286" i="4" s="1"/>
  <c r="DS286" i="4" s="1"/>
  <c r="BT286" i="4"/>
  <c r="CF286" i="4" s="1"/>
  <c r="CR286" i="4" s="1"/>
  <c r="BU286" i="4"/>
  <c r="CG286" i="4" s="1"/>
  <c r="CS286" i="4" s="1"/>
  <c r="DU286" i="4" s="1"/>
  <c r="BV286" i="4"/>
  <c r="CH286" i="4" s="1"/>
  <c r="CT286" i="4" s="1"/>
  <c r="DV286" i="4" s="1"/>
  <c r="BW286" i="4"/>
  <c r="CI286" i="4" s="1"/>
  <c r="CU286" i="4" s="1"/>
  <c r="BX286" i="4"/>
  <c r="CJ286" i="4" s="1"/>
  <c r="CV286" i="4" s="1"/>
  <c r="BY286" i="4"/>
  <c r="CC286" i="4"/>
  <c r="CO286" i="4" s="1"/>
  <c r="CD286" i="4"/>
  <c r="CP286" i="4" s="1"/>
  <c r="CK286" i="4"/>
  <c r="CW286" i="4" s="1"/>
  <c r="CZ286" i="4"/>
  <c r="DA286" i="4"/>
  <c r="DB286" i="4"/>
  <c r="DP286" i="4" s="1"/>
  <c r="DC286" i="4"/>
  <c r="DQ286" i="4" s="1"/>
  <c r="DD286" i="4"/>
  <c r="DE286" i="4"/>
  <c r="DF286" i="4"/>
  <c r="DG286" i="4"/>
  <c r="DH286" i="4"/>
  <c r="DI286" i="4"/>
  <c r="DJ286" i="4"/>
  <c r="DX286" i="4" s="1"/>
  <c r="DK286" i="4"/>
  <c r="BN287" i="4"/>
  <c r="BO287" i="4"/>
  <c r="BP287" i="4"/>
  <c r="CB287" i="4" s="1"/>
  <c r="CN287" i="4" s="1"/>
  <c r="DP287" i="4" s="1"/>
  <c r="BQ287" i="4"/>
  <c r="CC287" i="4" s="1"/>
  <c r="CO287" i="4" s="1"/>
  <c r="DQ287" i="4" s="1"/>
  <c r="BR287" i="4"/>
  <c r="CD287" i="4" s="1"/>
  <c r="CP287" i="4" s="1"/>
  <c r="BS287" i="4"/>
  <c r="CE287" i="4" s="1"/>
  <c r="CQ287" i="4" s="1"/>
  <c r="DS287" i="4" s="1"/>
  <c r="BT287" i="4"/>
  <c r="CF287" i="4" s="1"/>
  <c r="CR287" i="4" s="1"/>
  <c r="BU287" i="4"/>
  <c r="CG287" i="4" s="1"/>
  <c r="CS287" i="4" s="1"/>
  <c r="BV287" i="4"/>
  <c r="BW287" i="4"/>
  <c r="BX287" i="4"/>
  <c r="CJ287" i="4" s="1"/>
  <c r="CV287" i="4" s="1"/>
  <c r="DX287" i="4" s="1"/>
  <c r="BY287" i="4"/>
  <c r="BZ287" i="4"/>
  <c r="CL287" i="4" s="1"/>
  <c r="CA287" i="4"/>
  <c r="CM287" i="4" s="1"/>
  <c r="CH287" i="4"/>
  <c r="CT287" i="4" s="1"/>
  <c r="CI287" i="4"/>
  <c r="CU287" i="4" s="1"/>
  <c r="CK287" i="4"/>
  <c r="CW287" i="4" s="1"/>
  <c r="DY287" i="4" s="1"/>
  <c r="CZ287" i="4"/>
  <c r="DA287" i="4"/>
  <c r="DB287" i="4"/>
  <c r="DC287" i="4"/>
  <c r="DD287" i="4"/>
  <c r="DE287" i="4"/>
  <c r="DF287" i="4"/>
  <c r="DG287" i="4"/>
  <c r="DH287" i="4"/>
  <c r="DI287" i="4"/>
  <c r="DW287" i="4" s="1"/>
  <c r="DJ287" i="4"/>
  <c r="DK287" i="4"/>
  <c r="DV287" i="4"/>
  <c r="BN288" i="4"/>
  <c r="BZ288" i="4" s="1"/>
  <c r="BO288" i="4"/>
  <c r="CA288" i="4" s="1"/>
  <c r="CM288" i="4" s="1"/>
  <c r="BP288" i="4"/>
  <c r="CB288" i="4" s="1"/>
  <c r="CN288" i="4" s="1"/>
  <c r="BQ288" i="4"/>
  <c r="CC288" i="4" s="1"/>
  <c r="CO288" i="4" s="1"/>
  <c r="BR288" i="4"/>
  <c r="BS288" i="4"/>
  <c r="CE288" i="4" s="1"/>
  <c r="CQ288" i="4" s="1"/>
  <c r="BT288" i="4"/>
  <c r="CF288" i="4" s="1"/>
  <c r="CR288" i="4" s="1"/>
  <c r="DT288" i="4" s="1"/>
  <c r="BU288" i="4"/>
  <c r="BV288" i="4"/>
  <c r="CH288" i="4" s="1"/>
  <c r="CT288" i="4" s="1"/>
  <c r="DV288" i="4" s="1"/>
  <c r="BW288" i="4"/>
  <c r="BX288" i="4"/>
  <c r="CJ288" i="4" s="1"/>
  <c r="BY288" i="4"/>
  <c r="CK288" i="4" s="1"/>
  <c r="CW288" i="4" s="1"/>
  <c r="CD288" i="4"/>
  <c r="CP288" i="4" s="1"/>
  <c r="CG288" i="4"/>
  <c r="CS288" i="4" s="1"/>
  <c r="CI288" i="4"/>
  <c r="CU288" i="4" s="1"/>
  <c r="CL288" i="4"/>
  <c r="DN288" i="4" s="1"/>
  <c r="CV288" i="4"/>
  <c r="CZ288" i="4"/>
  <c r="DA288" i="4"/>
  <c r="DB288" i="4"/>
  <c r="DC288" i="4"/>
  <c r="DD288" i="4"/>
  <c r="DR288" i="4" s="1"/>
  <c r="DE288" i="4"/>
  <c r="DF288" i="4"/>
  <c r="DG288" i="4"/>
  <c r="DH288" i="4"/>
  <c r="DI288" i="4"/>
  <c r="DJ288" i="4"/>
  <c r="DK288" i="4"/>
  <c r="DO288" i="4"/>
  <c r="DW288" i="4"/>
  <c r="BN289" i="4"/>
  <c r="BZ289" i="4" s="1"/>
  <c r="CL289" i="4" s="1"/>
  <c r="BO289" i="4"/>
  <c r="CA289" i="4" s="1"/>
  <c r="BP289" i="4"/>
  <c r="CB289" i="4" s="1"/>
  <c r="CN289" i="4" s="1"/>
  <c r="BQ289" i="4"/>
  <c r="CC289" i="4" s="1"/>
  <c r="CO289" i="4" s="1"/>
  <c r="BR289" i="4"/>
  <c r="BS289" i="4"/>
  <c r="BT289" i="4"/>
  <c r="CF289" i="4" s="1"/>
  <c r="CR289" i="4" s="1"/>
  <c r="BU289" i="4"/>
  <c r="CG289" i="4" s="1"/>
  <c r="CS289" i="4" s="1"/>
  <c r="DU289" i="4" s="1"/>
  <c r="BV289" i="4"/>
  <c r="CH289" i="4" s="1"/>
  <c r="CT289" i="4" s="1"/>
  <c r="BW289" i="4"/>
  <c r="CI289" i="4" s="1"/>
  <c r="BX289" i="4"/>
  <c r="BY289" i="4"/>
  <c r="CK289" i="4" s="1"/>
  <c r="CD289" i="4"/>
  <c r="CP289" i="4" s="1"/>
  <c r="CE289" i="4"/>
  <c r="CQ289" i="4" s="1"/>
  <c r="CJ289" i="4"/>
  <c r="CV289" i="4" s="1"/>
  <c r="CM289" i="4"/>
  <c r="DO289" i="4" s="1"/>
  <c r="CU289" i="4"/>
  <c r="DW289" i="4" s="1"/>
  <c r="CW289" i="4"/>
  <c r="CZ289" i="4"/>
  <c r="DA289" i="4"/>
  <c r="DB289" i="4"/>
  <c r="DP289" i="4" s="1"/>
  <c r="DC289" i="4"/>
  <c r="DD289" i="4"/>
  <c r="DR289" i="4" s="1"/>
  <c r="DE289" i="4"/>
  <c r="DS289" i="4" s="1"/>
  <c r="DF289" i="4"/>
  <c r="DG289" i="4"/>
  <c r="DH289" i="4"/>
  <c r="DI289" i="4"/>
  <c r="DJ289" i="4"/>
  <c r="DK289" i="4"/>
  <c r="BN290" i="4"/>
  <c r="BZ290" i="4" s="1"/>
  <c r="CL290" i="4" s="1"/>
  <c r="BO290" i="4"/>
  <c r="CA290" i="4" s="1"/>
  <c r="BP290" i="4"/>
  <c r="BQ290" i="4"/>
  <c r="CC290" i="4" s="1"/>
  <c r="CO290" i="4" s="1"/>
  <c r="DQ290" i="4" s="1"/>
  <c r="BR290" i="4"/>
  <c r="CD290" i="4" s="1"/>
  <c r="CP290" i="4" s="1"/>
  <c r="DR290" i="4" s="1"/>
  <c r="BS290" i="4"/>
  <c r="CE290" i="4" s="1"/>
  <c r="CQ290" i="4" s="1"/>
  <c r="BT290" i="4"/>
  <c r="CF290" i="4" s="1"/>
  <c r="BU290" i="4"/>
  <c r="CG290" i="4" s="1"/>
  <c r="BV290" i="4"/>
  <c r="BW290" i="4"/>
  <c r="CI290" i="4" s="1"/>
  <c r="BX290" i="4"/>
  <c r="BY290" i="4"/>
  <c r="CK290" i="4" s="1"/>
  <c r="CW290" i="4" s="1"/>
  <c r="CB290" i="4"/>
  <c r="CN290" i="4" s="1"/>
  <c r="CH290" i="4"/>
  <c r="CJ290" i="4"/>
  <c r="CV290" i="4" s="1"/>
  <c r="DX290" i="4" s="1"/>
  <c r="CM290" i="4"/>
  <c r="CR290" i="4"/>
  <c r="CS290" i="4"/>
  <c r="DU290" i="4" s="1"/>
  <c r="CT290" i="4"/>
  <c r="DV290" i="4" s="1"/>
  <c r="CU290" i="4"/>
  <c r="CZ290" i="4"/>
  <c r="DA290" i="4"/>
  <c r="DB290" i="4"/>
  <c r="DC290" i="4"/>
  <c r="DD290" i="4"/>
  <c r="DE290" i="4"/>
  <c r="DF290" i="4"/>
  <c r="DG290" i="4"/>
  <c r="DH290" i="4"/>
  <c r="DI290" i="4"/>
  <c r="DJ290" i="4"/>
  <c r="DK290" i="4"/>
  <c r="DN290" i="4"/>
  <c r="DP290" i="4"/>
  <c r="BN291" i="4"/>
  <c r="BO291" i="4"/>
  <c r="BP291" i="4"/>
  <c r="BQ291" i="4"/>
  <c r="CC291" i="4" s="1"/>
  <c r="CO291" i="4" s="1"/>
  <c r="BR291" i="4"/>
  <c r="CD291" i="4" s="1"/>
  <c r="BS291" i="4"/>
  <c r="CE291" i="4" s="1"/>
  <c r="BT291" i="4"/>
  <c r="CF291" i="4" s="1"/>
  <c r="CR291" i="4" s="1"/>
  <c r="BU291" i="4"/>
  <c r="CG291" i="4" s="1"/>
  <c r="CS291" i="4" s="1"/>
  <c r="BV291" i="4"/>
  <c r="CH291" i="4" s="1"/>
  <c r="CT291" i="4" s="1"/>
  <c r="BW291" i="4"/>
  <c r="CI291" i="4" s="1"/>
  <c r="CU291" i="4" s="1"/>
  <c r="BX291" i="4"/>
  <c r="BY291" i="4"/>
  <c r="CK291" i="4" s="1"/>
  <c r="CW291" i="4" s="1"/>
  <c r="BZ291" i="4"/>
  <c r="CL291" i="4" s="1"/>
  <c r="CA291" i="4"/>
  <c r="CM291" i="4" s="1"/>
  <c r="CB291" i="4"/>
  <c r="CN291" i="4" s="1"/>
  <c r="DP291" i="4" s="1"/>
  <c r="CJ291" i="4"/>
  <c r="CV291" i="4" s="1"/>
  <c r="DX291" i="4" s="1"/>
  <c r="CP291" i="4"/>
  <c r="CQ291" i="4"/>
  <c r="CZ291" i="4"/>
  <c r="DA291" i="4"/>
  <c r="DB291" i="4"/>
  <c r="DC291" i="4"/>
  <c r="DQ291" i="4" s="1"/>
  <c r="DD291" i="4"/>
  <c r="DE291" i="4"/>
  <c r="DF291" i="4"/>
  <c r="DG291" i="4"/>
  <c r="DH291" i="4"/>
  <c r="DI291" i="4"/>
  <c r="DJ291" i="4"/>
  <c r="DK291" i="4"/>
  <c r="DT291" i="4"/>
  <c r="DV291" i="4"/>
  <c r="DY291" i="4"/>
  <c r="BN292" i="4"/>
  <c r="BZ292" i="4" s="1"/>
  <c r="CL292" i="4" s="1"/>
  <c r="BO292" i="4"/>
  <c r="BP292" i="4"/>
  <c r="CB292" i="4" s="1"/>
  <c r="BQ292" i="4"/>
  <c r="CC292" i="4" s="1"/>
  <c r="CO292" i="4" s="1"/>
  <c r="DQ292" i="4" s="1"/>
  <c r="BR292" i="4"/>
  <c r="CD292" i="4" s="1"/>
  <c r="CP292" i="4" s="1"/>
  <c r="BS292" i="4"/>
  <c r="CE292" i="4" s="1"/>
  <c r="CQ292" i="4" s="1"/>
  <c r="BT292" i="4"/>
  <c r="BU292" i="4"/>
  <c r="BV292" i="4"/>
  <c r="CH292" i="4" s="1"/>
  <c r="CT292" i="4" s="1"/>
  <c r="DV292" i="4" s="1"/>
  <c r="BW292" i="4"/>
  <c r="BX292" i="4"/>
  <c r="CJ292" i="4" s="1"/>
  <c r="CV292" i="4" s="1"/>
  <c r="BY292" i="4"/>
  <c r="CK292" i="4" s="1"/>
  <c r="CW292" i="4" s="1"/>
  <c r="DY292" i="4" s="1"/>
  <c r="CA292" i="4"/>
  <c r="CM292" i="4" s="1"/>
  <c r="CF292" i="4"/>
  <c r="CR292" i="4" s="1"/>
  <c r="CG292" i="4"/>
  <c r="CS292" i="4" s="1"/>
  <c r="CI292" i="4"/>
  <c r="CU292" i="4" s="1"/>
  <c r="DW292" i="4" s="1"/>
  <c r="CN292" i="4"/>
  <c r="CZ292" i="4"/>
  <c r="DA292" i="4"/>
  <c r="DB292" i="4"/>
  <c r="DC292" i="4"/>
  <c r="DD292" i="4"/>
  <c r="DR292" i="4" s="1"/>
  <c r="DE292" i="4"/>
  <c r="DF292" i="4"/>
  <c r="DG292" i="4"/>
  <c r="DH292" i="4"/>
  <c r="DI292" i="4"/>
  <c r="DJ292" i="4"/>
  <c r="DK292" i="4"/>
  <c r="DN292" i="4"/>
  <c r="DO292" i="4"/>
  <c r="BN293" i="4"/>
  <c r="BZ293" i="4" s="1"/>
  <c r="BO293" i="4"/>
  <c r="CA293" i="4" s="1"/>
  <c r="CM293" i="4" s="1"/>
  <c r="DO293" i="4" s="1"/>
  <c r="BP293" i="4"/>
  <c r="CB293" i="4" s="1"/>
  <c r="CN293" i="4" s="1"/>
  <c r="BQ293" i="4"/>
  <c r="CC293" i="4" s="1"/>
  <c r="BR293" i="4"/>
  <c r="BS293" i="4"/>
  <c r="BT293" i="4"/>
  <c r="CF293" i="4" s="1"/>
  <c r="CR293" i="4" s="1"/>
  <c r="DT293" i="4" s="1"/>
  <c r="BU293" i="4"/>
  <c r="BV293" i="4"/>
  <c r="CH293" i="4" s="1"/>
  <c r="BW293" i="4"/>
  <c r="CI293" i="4" s="1"/>
  <c r="CU293" i="4" s="1"/>
  <c r="DW293" i="4" s="1"/>
  <c r="BX293" i="4"/>
  <c r="CJ293" i="4" s="1"/>
  <c r="BY293" i="4"/>
  <c r="CK293" i="4" s="1"/>
  <c r="CW293" i="4" s="1"/>
  <c r="CD293" i="4"/>
  <c r="CP293" i="4" s="1"/>
  <c r="CE293" i="4"/>
  <c r="CQ293" i="4" s="1"/>
  <c r="CG293" i="4"/>
  <c r="CS293" i="4" s="1"/>
  <c r="CL293" i="4"/>
  <c r="CO293" i="4"/>
  <c r="CT293" i="4"/>
  <c r="CV293" i="4"/>
  <c r="CZ293" i="4"/>
  <c r="DA293" i="4"/>
  <c r="DB293" i="4"/>
  <c r="DC293" i="4"/>
  <c r="DD293" i="4"/>
  <c r="DE293" i="4"/>
  <c r="DS293" i="4" s="1"/>
  <c r="DF293" i="4"/>
  <c r="DG293" i="4"/>
  <c r="DH293" i="4"/>
  <c r="DI293" i="4"/>
  <c r="DJ293" i="4"/>
  <c r="DK293" i="4"/>
  <c r="DP293" i="4"/>
  <c r="DR293" i="4"/>
  <c r="DU293" i="4"/>
  <c r="BN294" i="4"/>
  <c r="BZ294" i="4" s="1"/>
  <c r="CL294" i="4" s="1"/>
  <c r="BO294" i="4"/>
  <c r="CA294" i="4" s="1"/>
  <c r="CM294" i="4" s="1"/>
  <c r="BP294" i="4"/>
  <c r="BQ294" i="4"/>
  <c r="CC294" i="4" s="1"/>
  <c r="CO294" i="4" s="1"/>
  <c r="BR294" i="4"/>
  <c r="CD294" i="4" s="1"/>
  <c r="CP294" i="4" s="1"/>
  <c r="DR294" i="4" s="1"/>
  <c r="BS294" i="4"/>
  <c r="CE294" i="4" s="1"/>
  <c r="CQ294" i="4" s="1"/>
  <c r="BT294" i="4"/>
  <c r="CF294" i="4" s="1"/>
  <c r="BU294" i="4"/>
  <c r="CG294" i="4" s="1"/>
  <c r="BV294" i="4"/>
  <c r="BW294" i="4"/>
  <c r="CI294" i="4" s="1"/>
  <c r="CU294" i="4" s="1"/>
  <c r="BX294" i="4"/>
  <c r="BY294" i="4"/>
  <c r="CK294" i="4" s="1"/>
  <c r="CW294" i="4" s="1"/>
  <c r="DY294" i="4" s="1"/>
  <c r="CB294" i="4"/>
  <c r="CN294" i="4" s="1"/>
  <c r="CH294" i="4"/>
  <c r="CT294" i="4" s="1"/>
  <c r="CJ294" i="4"/>
  <c r="CV294" i="4" s="1"/>
  <c r="CR294" i="4"/>
  <c r="CS294" i="4"/>
  <c r="CZ294" i="4"/>
  <c r="DA294" i="4"/>
  <c r="DB294" i="4"/>
  <c r="DC294" i="4"/>
  <c r="DD294" i="4"/>
  <c r="DE294" i="4"/>
  <c r="DF294" i="4"/>
  <c r="DG294" i="4"/>
  <c r="DH294" i="4"/>
  <c r="DI294" i="4"/>
  <c r="DJ294" i="4"/>
  <c r="DX294" i="4" s="1"/>
  <c r="DK294" i="4"/>
  <c r="BN295" i="4"/>
  <c r="BZ295" i="4" s="1"/>
  <c r="CL295" i="4" s="1"/>
  <c r="BO295" i="4"/>
  <c r="CA295" i="4" s="1"/>
  <c r="CM295" i="4" s="1"/>
  <c r="BP295" i="4"/>
  <c r="CB295" i="4" s="1"/>
  <c r="CN295" i="4" s="1"/>
  <c r="DP295" i="4" s="1"/>
  <c r="BQ295" i="4"/>
  <c r="CC295" i="4" s="1"/>
  <c r="CO295" i="4" s="1"/>
  <c r="BR295" i="4"/>
  <c r="CD295" i="4" s="1"/>
  <c r="BS295" i="4"/>
  <c r="CE295" i="4" s="1"/>
  <c r="BT295" i="4"/>
  <c r="CF295" i="4" s="1"/>
  <c r="CR295" i="4" s="1"/>
  <c r="BU295" i="4"/>
  <c r="CG295" i="4" s="1"/>
  <c r="CS295" i="4" s="1"/>
  <c r="BV295" i="4"/>
  <c r="BW295" i="4"/>
  <c r="BX295" i="4"/>
  <c r="CJ295" i="4" s="1"/>
  <c r="CV295" i="4" s="1"/>
  <c r="DX295" i="4" s="1"/>
  <c r="BY295" i="4"/>
  <c r="CH295" i="4"/>
  <c r="CT295" i="4" s="1"/>
  <c r="CI295" i="4"/>
  <c r="CU295" i="4" s="1"/>
  <c r="CK295" i="4"/>
  <c r="CW295" i="4" s="1"/>
  <c r="DY295" i="4" s="1"/>
  <c r="CP295" i="4"/>
  <c r="CQ295" i="4"/>
  <c r="CZ295" i="4"/>
  <c r="DA295" i="4"/>
  <c r="DB295" i="4"/>
  <c r="DC295" i="4"/>
  <c r="DD295" i="4"/>
  <c r="DE295" i="4"/>
  <c r="DF295" i="4"/>
  <c r="DG295" i="4"/>
  <c r="DH295" i="4"/>
  <c r="DI295" i="4"/>
  <c r="DJ295" i="4"/>
  <c r="DK295" i="4"/>
  <c r="DT295" i="4"/>
  <c r="DV295" i="4"/>
  <c r="BN296" i="4"/>
  <c r="BZ296" i="4" s="1"/>
  <c r="CL296" i="4" s="1"/>
  <c r="BO296" i="4"/>
  <c r="BP296" i="4"/>
  <c r="CB296" i="4" s="1"/>
  <c r="BQ296" i="4"/>
  <c r="CC296" i="4" s="1"/>
  <c r="CO296" i="4" s="1"/>
  <c r="DQ296" i="4" s="1"/>
  <c r="BR296" i="4"/>
  <c r="CD296" i="4" s="1"/>
  <c r="CP296" i="4" s="1"/>
  <c r="BS296" i="4"/>
  <c r="CE296" i="4" s="1"/>
  <c r="CQ296" i="4" s="1"/>
  <c r="BT296" i="4"/>
  <c r="CF296" i="4" s="1"/>
  <c r="CR296" i="4" s="1"/>
  <c r="BU296" i="4"/>
  <c r="CG296" i="4" s="1"/>
  <c r="CS296" i="4" s="1"/>
  <c r="BV296" i="4"/>
  <c r="BW296" i="4"/>
  <c r="BX296" i="4"/>
  <c r="CJ296" i="4" s="1"/>
  <c r="BY296" i="4"/>
  <c r="CK296" i="4" s="1"/>
  <c r="CA296" i="4"/>
  <c r="CM296" i="4" s="1"/>
  <c r="CH296" i="4"/>
  <c r="CT296" i="4" s="1"/>
  <c r="DV296" i="4" s="1"/>
  <c r="CI296" i="4"/>
  <c r="CU296" i="4" s="1"/>
  <c r="CN296" i="4"/>
  <c r="CV296" i="4"/>
  <c r="CW296" i="4"/>
  <c r="DY296" i="4" s="1"/>
  <c r="CZ296" i="4"/>
  <c r="DA296" i="4"/>
  <c r="DB296" i="4"/>
  <c r="DC296" i="4"/>
  <c r="DD296" i="4"/>
  <c r="DE296" i="4"/>
  <c r="DF296" i="4"/>
  <c r="DG296" i="4"/>
  <c r="DH296" i="4"/>
  <c r="DI296" i="4"/>
  <c r="DJ296" i="4"/>
  <c r="DK296" i="4"/>
  <c r="BN297" i="4"/>
  <c r="BZ297" i="4" s="1"/>
  <c r="CL297" i="4" s="1"/>
  <c r="BO297" i="4"/>
  <c r="CA297" i="4" s="1"/>
  <c r="CM297" i="4" s="1"/>
  <c r="DO297" i="4" s="1"/>
  <c r="BP297" i="4"/>
  <c r="CB297" i="4" s="1"/>
  <c r="CN297" i="4" s="1"/>
  <c r="DP297" i="4" s="1"/>
  <c r="BQ297" i="4"/>
  <c r="CC297" i="4" s="1"/>
  <c r="CO297" i="4" s="1"/>
  <c r="BR297" i="4"/>
  <c r="BS297" i="4"/>
  <c r="BT297" i="4"/>
  <c r="BU297" i="4"/>
  <c r="BV297" i="4"/>
  <c r="CH297" i="4" s="1"/>
  <c r="CT297" i="4" s="1"/>
  <c r="BW297" i="4"/>
  <c r="CI297" i="4" s="1"/>
  <c r="BX297" i="4"/>
  <c r="CJ297" i="4" s="1"/>
  <c r="CV297" i="4" s="1"/>
  <c r="BY297" i="4"/>
  <c r="CK297" i="4" s="1"/>
  <c r="CW297" i="4" s="1"/>
  <c r="CD297" i="4"/>
  <c r="CP297" i="4" s="1"/>
  <c r="CE297" i="4"/>
  <c r="CQ297" i="4" s="1"/>
  <c r="CF297" i="4"/>
  <c r="CR297" i="4" s="1"/>
  <c r="CG297" i="4"/>
  <c r="CS297" i="4" s="1"/>
  <c r="CU297" i="4"/>
  <c r="DW297" i="4" s="1"/>
  <c r="CZ297" i="4"/>
  <c r="DA297" i="4"/>
  <c r="DB297" i="4"/>
  <c r="DC297" i="4"/>
  <c r="DD297" i="4"/>
  <c r="DR297" i="4" s="1"/>
  <c r="DE297" i="4"/>
  <c r="DF297" i="4"/>
  <c r="DL297" i="4" s="1"/>
  <c r="DG297" i="4"/>
  <c r="DH297" i="4"/>
  <c r="DI297" i="4"/>
  <c r="DJ297" i="4"/>
  <c r="DX297" i="4" s="1"/>
  <c r="DK297" i="4"/>
  <c r="BN298" i="4"/>
  <c r="BZ298" i="4" s="1"/>
  <c r="CL298" i="4" s="1"/>
  <c r="DN298" i="4" s="1"/>
  <c r="BO298" i="4"/>
  <c r="CA298" i="4" s="1"/>
  <c r="CM298" i="4" s="1"/>
  <c r="BP298" i="4"/>
  <c r="BQ298" i="4"/>
  <c r="BR298" i="4"/>
  <c r="BS298" i="4"/>
  <c r="CE298" i="4" s="1"/>
  <c r="CQ298" i="4" s="1"/>
  <c r="DS298" i="4" s="1"/>
  <c r="BT298" i="4"/>
  <c r="CF298" i="4" s="1"/>
  <c r="CR298" i="4" s="1"/>
  <c r="BU298" i="4"/>
  <c r="CG298" i="4" s="1"/>
  <c r="CS298" i="4" s="1"/>
  <c r="BV298" i="4"/>
  <c r="CH298" i="4" s="1"/>
  <c r="CT298" i="4" s="1"/>
  <c r="DV298" i="4" s="1"/>
  <c r="BW298" i="4"/>
  <c r="CI298" i="4" s="1"/>
  <c r="CU298" i="4" s="1"/>
  <c r="BX298" i="4"/>
  <c r="BY298" i="4"/>
  <c r="CB298" i="4"/>
  <c r="CN298" i="4" s="1"/>
  <c r="CC298" i="4"/>
  <c r="CO298" i="4" s="1"/>
  <c r="CD298" i="4"/>
  <c r="CP298" i="4" s="1"/>
  <c r="DR298" i="4" s="1"/>
  <c r="CJ298" i="4"/>
  <c r="CV298" i="4" s="1"/>
  <c r="CK298" i="4"/>
  <c r="CW298" i="4" s="1"/>
  <c r="CZ298" i="4"/>
  <c r="DA298" i="4"/>
  <c r="DB298" i="4"/>
  <c r="DC298" i="4"/>
  <c r="DQ298" i="4" s="1"/>
  <c r="DD298" i="4"/>
  <c r="DE298" i="4"/>
  <c r="DF298" i="4"/>
  <c r="DG298" i="4"/>
  <c r="DH298" i="4"/>
  <c r="DI298" i="4"/>
  <c r="DJ298" i="4"/>
  <c r="DK298" i="4"/>
  <c r="BN299" i="4"/>
  <c r="BO299" i="4"/>
  <c r="BP299" i="4"/>
  <c r="CB299" i="4" s="1"/>
  <c r="CN299" i="4" s="1"/>
  <c r="DP299" i="4" s="1"/>
  <c r="BQ299" i="4"/>
  <c r="CC299" i="4" s="1"/>
  <c r="CO299" i="4" s="1"/>
  <c r="DQ299" i="4" s="1"/>
  <c r="BR299" i="4"/>
  <c r="CD299" i="4" s="1"/>
  <c r="CP299" i="4" s="1"/>
  <c r="BS299" i="4"/>
  <c r="CE299" i="4" s="1"/>
  <c r="CQ299" i="4" s="1"/>
  <c r="BT299" i="4"/>
  <c r="CF299" i="4" s="1"/>
  <c r="CR299" i="4" s="1"/>
  <c r="BU299" i="4"/>
  <c r="CG299" i="4" s="1"/>
  <c r="BV299" i="4"/>
  <c r="BW299" i="4"/>
  <c r="BX299" i="4"/>
  <c r="CJ299" i="4" s="1"/>
  <c r="CV299" i="4" s="1"/>
  <c r="DX299" i="4" s="1"/>
  <c r="BY299" i="4"/>
  <c r="CK299" i="4" s="1"/>
  <c r="CW299" i="4" s="1"/>
  <c r="DY299" i="4" s="1"/>
  <c r="BZ299" i="4"/>
  <c r="CL299" i="4" s="1"/>
  <c r="CA299" i="4"/>
  <c r="CM299" i="4" s="1"/>
  <c r="CH299" i="4"/>
  <c r="CT299" i="4" s="1"/>
  <c r="CI299" i="4"/>
  <c r="CU299" i="4" s="1"/>
  <c r="CS299" i="4"/>
  <c r="CZ299" i="4"/>
  <c r="DA299" i="4"/>
  <c r="DB299" i="4"/>
  <c r="DC299" i="4"/>
  <c r="DD299" i="4"/>
  <c r="DE299" i="4"/>
  <c r="DF299" i="4"/>
  <c r="DT299" i="4" s="1"/>
  <c r="DG299" i="4"/>
  <c r="DH299" i="4"/>
  <c r="DV299" i="4" s="1"/>
  <c r="DI299" i="4"/>
  <c r="DW299" i="4" s="1"/>
  <c r="DJ299" i="4"/>
  <c r="DK299" i="4"/>
  <c r="DL299" i="4"/>
  <c r="DO299" i="4"/>
  <c r="BN300" i="4"/>
  <c r="BZ300" i="4" s="1"/>
  <c r="CL300" i="4" s="1"/>
  <c r="BO300" i="4"/>
  <c r="BP300" i="4"/>
  <c r="CB300" i="4" s="1"/>
  <c r="CN300" i="4" s="1"/>
  <c r="BQ300" i="4"/>
  <c r="CC300" i="4" s="1"/>
  <c r="CO300" i="4" s="1"/>
  <c r="DQ300" i="4" s="1"/>
  <c r="BR300" i="4"/>
  <c r="CD300" i="4" s="1"/>
  <c r="BS300" i="4"/>
  <c r="CE300" i="4" s="1"/>
  <c r="CQ300" i="4" s="1"/>
  <c r="BT300" i="4"/>
  <c r="BU300" i="4"/>
  <c r="BV300" i="4"/>
  <c r="BW300" i="4"/>
  <c r="BX300" i="4"/>
  <c r="CJ300" i="4" s="1"/>
  <c r="CV300" i="4" s="1"/>
  <c r="BY300" i="4"/>
  <c r="CK300" i="4" s="1"/>
  <c r="CA300" i="4"/>
  <c r="CM300" i="4" s="1"/>
  <c r="DO300" i="4" s="1"/>
  <c r="CF300" i="4"/>
  <c r="CR300" i="4" s="1"/>
  <c r="CG300" i="4"/>
  <c r="CS300" i="4" s="1"/>
  <c r="CH300" i="4"/>
  <c r="CT300" i="4" s="1"/>
  <c r="CI300" i="4"/>
  <c r="CU300" i="4" s="1"/>
  <c r="CP300" i="4"/>
  <c r="CW300" i="4"/>
  <c r="DY300" i="4" s="1"/>
  <c r="CZ300" i="4"/>
  <c r="DN300" i="4" s="1"/>
  <c r="DA300" i="4"/>
  <c r="DB300" i="4"/>
  <c r="DC300" i="4"/>
  <c r="DD300" i="4"/>
  <c r="DE300" i="4"/>
  <c r="DF300" i="4"/>
  <c r="DG300" i="4"/>
  <c r="DH300" i="4"/>
  <c r="DV300" i="4" s="1"/>
  <c r="DI300" i="4"/>
  <c r="DJ300" i="4"/>
  <c r="DK300" i="4"/>
  <c r="DW300" i="4"/>
  <c r="BN301" i="4"/>
  <c r="BZ301" i="4" s="1"/>
  <c r="CL301" i="4" s="1"/>
  <c r="BO301" i="4"/>
  <c r="CA301" i="4" s="1"/>
  <c r="CM301" i="4" s="1"/>
  <c r="DO301" i="4" s="1"/>
  <c r="BP301" i="4"/>
  <c r="CB301" i="4" s="1"/>
  <c r="CN301" i="4" s="1"/>
  <c r="BQ301" i="4"/>
  <c r="CC301" i="4" s="1"/>
  <c r="CO301" i="4" s="1"/>
  <c r="BR301" i="4"/>
  <c r="BS301" i="4"/>
  <c r="BT301" i="4"/>
  <c r="CF301" i="4" s="1"/>
  <c r="CR301" i="4" s="1"/>
  <c r="BU301" i="4"/>
  <c r="CG301" i="4" s="1"/>
  <c r="CS301" i="4" s="1"/>
  <c r="BV301" i="4"/>
  <c r="CH301" i="4" s="1"/>
  <c r="CT301" i="4" s="1"/>
  <c r="BW301" i="4"/>
  <c r="CI301" i="4" s="1"/>
  <c r="CU301" i="4" s="1"/>
  <c r="DW301" i="4" s="1"/>
  <c r="BX301" i="4"/>
  <c r="CJ301" i="4" s="1"/>
  <c r="CV301" i="4" s="1"/>
  <c r="BY301" i="4"/>
  <c r="CK301" i="4" s="1"/>
  <c r="CW301" i="4" s="1"/>
  <c r="CD301" i="4"/>
  <c r="CP301" i="4" s="1"/>
  <c r="CE301" i="4"/>
  <c r="CQ301" i="4" s="1"/>
  <c r="CZ301" i="4"/>
  <c r="DA301" i="4"/>
  <c r="DB301" i="4"/>
  <c r="DC301" i="4"/>
  <c r="DD301" i="4"/>
  <c r="DE301" i="4"/>
  <c r="DF301" i="4"/>
  <c r="DG301" i="4"/>
  <c r="DH301" i="4"/>
  <c r="DI301" i="4"/>
  <c r="DJ301" i="4"/>
  <c r="DK301" i="4"/>
  <c r="BN302" i="4"/>
  <c r="BO302" i="4"/>
  <c r="CA302" i="4" s="1"/>
  <c r="BP302" i="4"/>
  <c r="CB302" i="4" s="1"/>
  <c r="CN302" i="4" s="1"/>
  <c r="BQ302" i="4"/>
  <c r="CC302" i="4" s="1"/>
  <c r="CO302" i="4" s="1"/>
  <c r="DQ302" i="4" s="1"/>
  <c r="BR302" i="4"/>
  <c r="CD302" i="4" s="1"/>
  <c r="CP302" i="4" s="1"/>
  <c r="DR302" i="4" s="1"/>
  <c r="BS302" i="4"/>
  <c r="CE302" i="4" s="1"/>
  <c r="CQ302" i="4" s="1"/>
  <c r="DS302" i="4" s="1"/>
  <c r="BT302" i="4"/>
  <c r="CF302" i="4" s="1"/>
  <c r="CR302" i="4" s="1"/>
  <c r="BU302" i="4"/>
  <c r="CG302" i="4" s="1"/>
  <c r="CS302" i="4" s="1"/>
  <c r="BV302" i="4"/>
  <c r="BW302" i="4"/>
  <c r="CI302" i="4" s="1"/>
  <c r="BX302" i="4"/>
  <c r="CJ302" i="4" s="1"/>
  <c r="CV302" i="4" s="1"/>
  <c r="BY302" i="4"/>
  <c r="CK302" i="4" s="1"/>
  <c r="CW302" i="4" s="1"/>
  <c r="BZ302" i="4"/>
  <c r="CL302" i="4" s="1"/>
  <c r="CH302" i="4"/>
  <c r="CT302" i="4" s="1"/>
  <c r="CM302" i="4"/>
  <c r="CU302" i="4"/>
  <c r="CZ302" i="4"/>
  <c r="DA302" i="4"/>
  <c r="DB302" i="4"/>
  <c r="DC302" i="4"/>
  <c r="DD302" i="4"/>
  <c r="DE302" i="4"/>
  <c r="DF302" i="4"/>
  <c r="DG302" i="4"/>
  <c r="DH302" i="4"/>
  <c r="DI302" i="4"/>
  <c r="DJ302" i="4"/>
  <c r="DK302" i="4"/>
  <c r="BN303" i="4"/>
  <c r="BZ303" i="4" s="1"/>
  <c r="CL303" i="4" s="1"/>
  <c r="DN303" i="4" s="1"/>
  <c r="BO303" i="4"/>
  <c r="CA303" i="4" s="1"/>
  <c r="CM303" i="4" s="1"/>
  <c r="DO303" i="4" s="1"/>
  <c r="BP303" i="4"/>
  <c r="CB303" i="4" s="1"/>
  <c r="CN303" i="4" s="1"/>
  <c r="DP303" i="4" s="1"/>
  <c r="BQ303" i="4"/>
  <c r="CC303" i="4" s="1"/>
  <c r="CO303" i="4" s="1"/>
  <c r="BR303" i="4"/>
  <c r="CD303" i="4" s="1"/>
  <c r="CP303" i="4" s="1"/>
  <c r="BS303" i="4"/>
  <c r="CE303" i="4" s="1"/>
  <c r="CQ303" i="4" s="1"/>
  <c r="BT303" i="4"/>
  <c r="BU303" i="4"/>
  <c r="CG303" i="4" s="1"/>
  <c r="CS303" i="4" s="1"/>
  <c r="BV303" i="4"/>
  <c r="BW303" i="4"/>
  <c r="BX303" i="4"/>
  <c r="CJ303" i="4" s="1"/>
  <c r="CV303" i="4" s="1"/>
  <c r="DX303" i="4" s="1"/>
  <c r="BY303" i="4"/>
  <c r="CF303" i="4"/>
  <c r="CH303" i="4"/>
  <c r="CT303" i="4" s="1"/>
  <c r="CI303" i="4"/>
  <c r="CU303" i="4" s="1"/>
  <c r="CK303" i="4"/>
  <c r="CW303" i="4" s="1"/>
  <c r="CR303" i="4"/>
  <c r="CZ303" i="4"/>
  <c r="DA303" i="4"/>
  <c r="DB303" i="4"/>
  <c r="DC303" i="4"/>
  <c r="DD303" i="4"/>
  <c r="DE303" i="4"/>
  <c r="DF303" i="4"/>
  <c r="DG303" i="4"/>
  <c r="DU303" i="4" s="1"/>
  <c r="DH303" i="4"/>
  <c r="DI303" i="4"/>
  <c r="DJ303" i="4"/>
  <c r="DK303" i="4"/>
  <c r="DQ303" i="4"/>
  <c r="DW303" i="4"/>
  <c r="DY303" i="4"/>
  <c r="BN304" i="4"/>
  <c r="BZ304" i="4" s="1"/>
  <c r="CL304" i="4" s="1"/>
  <c r="DN304" i="4" s="1"/>
  <c r="BO304" i="4"/>
  <c r="CA304" i="4" s="1"/>
  <c r="CM304" i="4" s="1"/>
  <c r="DO304" i="4" s="1"/>
  <c r="BP304" i="4"/>
  <c r="CB304" i="4" s="1"/>
  <c r="CN304" i="4" s="1"/>
  <c r="BQ304" i="4"/>
  <c r="CC304" i="4" s="1"/>
  <c r="BR304" i="4"/>
  <c r="CD304" i="4" s="1"/>
  <c r="CP304" i="4" s="1"/>
  <c r="BS304" i="4"/>
  <c r="CE304" i="4" s="1"/>
  <c r="CQ304" i="4" s="1"/>
  <c r="BT304" i="4"/>
  <c r="CF304" i="4" s="1"/>
  <c r="CR304" i="4" s="1"/>
  <c r="DT304" i="4" s="1"/>
  <c r="BU304" i="4"/>
  <c r="BV304" i="4"/>
  <c r="CH304" i="4" s="1"/>
  <c r="CT304" i="4" s="1"/>
  <c r="DV304" i="4" s="1"/>
  <c r="BW304" i="4"/>
  <c r="BX304" i="4"/>
  <c r="CJ304" i="4" s="1"/>
  <c r="CV304" i="4" s="1"/>
  <c r="BY304" i="4"/>
  <c r="CK304" i="4" s="1"/>
  <c r="CG304" i="4"/>
  <c r="CS304" i="4" s="1"/>
  <c r="DU304" i="4" s="1"/>
  <c r="CI304" i="4"/>
  <c r="CU304" i="4" s="1"/>
  <c r="DW304" i="4" s="1"/>
  <c r="CO304" i="4"/>
  <c r="CW304" i="4"/>
  <c r="CZ304" i="4"/>
  <c r="DA304" i="4"/>
  <c r="DB304" i="4"/>
  <c r="DC304" i="4"/>
  <c r="DM304" i="4" s="1"/>
  <c r="DD304" i="4"/>
  <c r="DR304" i="4" s="1"/>
  <c r="DE304" i="4"/>
  <c r="DF304" i="4"/>
  <c r="DG304" i="4"/>
  <c r="DH304" i="4"/>
  <c r="DI304" i="4"/>
  <c r="DJ304" i="4"/>
  <c r="DK304" i="4"/>
  <c r="DL304" i="4"/>
  <c r="BN305" i="4"/>
  <c r="BZ305" i="4" s="1"/>
  <c r="BO305" i="4"/>
  <c r="CA305" i="4" s="1"/>
  <c r="CM305" i="4" s="1"/>
  <c r="BP305" i="4"/>
  <c r="BQ305" i="4"/>
  <c r="CC305" i="4" s="1"/>
  <c r="CO305" i="4" s="1"/>
  <c r="BR305" i="4"/>
  <c r="BS305" i="4"/>
  <c r="CE305" i="4" s="1"/>
  <c r="CQ305" i="4" s="1"/>
  <c r="DS305" i="4" s="1"/>
  <c r="BT305" i="4"/>
  <c r="CF305" i="4" s="1"/>
  <c r="CR305" i="4" s="1"/>
  <c r="DT305" i="4" s="1"/>
  <c r="BU305" i="4"/>
  <c r="BV305" i="4"/>
  <c r="CH305" i="4" s="1"/>
  <c r="BW305" i="4"/>
  <c r="CI305" i="4" s="1"/>
  <c r="CU305" i="4" s="1"/>
  <c r="BX305" i="4"/>
  <c r="CJ305" i="4" s="1"/>
  <c r="CV305" i="4" s="1"/>
  <c r="BY305" i="4"/>
  <c r="CK305" i="4" s="1"/>
  <c r="CW305" i="4" s="1"/>
  <c r="CB305" i="4"/>
  <c r="CN305" i="4" s="1"/>
  <c r="CD305" i="4"/>
  <c r="CP305" i="4" s="1"/>
  <c r="DR305" i="4" s="1"/>
  <c r="CG305" i="4"/>
  <c r="CS305" i="4" s="1"/>
  <c r="CL305" i="4"/>
  <c r="CT305" i="4"/>
  <c r="CZ305" i="4"/>
  <c r="DA305" i="4"/>
  <c r="DB305" i="4"/>
  <c r="DC305" i="4"/>
  <c r="DD305" i="4"/>
  <c r="DE305" i="4"/>
  <c r="DF305" i="4"/>
  <c r="DG305" i="4"/>
  <c r="DH305" i="4"/>
  <c r="DI305" i="4"/>
  <c r="DJ305" i="4"/>
  <c r="DX305" i="4" s="1"/>
  <c r="DK305" i="4"/>
  <c r="BN306" i="4"/>
  <c r="BO306" i="4"/>
  <c r="CA306" i="4" s="1"/>
  <c r="CM306" i="4" s="1"/>
  <c r="BP306" i="4"/>
  <c r="CB306" i="4" s="1"/>
  <c r="CN306" i="4" s="1"/>
  <c r="BQ306" i="4"/>
  <c r="CC306" i="4" s="1"/>
  <c r="CO306" i="4" s="1"/>
  <c r="BR306" i="4"/>
  <c r="CD306" i="4" s="1"/>
  <c r="CP306" i="4" s="1"/>
  <c r="BS306" i="4"/>
  <c r="BT306" i="4"/>
  <c r="CF306" i="4" s="1"/>
  <c r="CR306" i="4" s="1"/>
  <c r="BU306" i="4"/>
  <c r="CG306" i="4" s="1"/>
  <c r="CS306" i="4" s="1"/>
  <c r="DU306" i="4" s="1"/>
  <c r="BV306" i="4"/>
  <c r="BW306" i="4"/>
  <c r="BX306" i="4"/>
  <c r="BY306" i="4"/>
  <c r="CK306" i="4" s="1"/>
  <c r="CW306" i="4" s="1"/>
  <c r="BZ306" i="4"/>
  <c r="CL306" i="4" s="1"/>
  <c r="CE306" i="4"/>
  <c r="CQ306" i="4" s="1"/>
  <c r="CH306" i="4"/>
  <c r="CT306" i="4" s="1"/>
  <c r="DV306" i="4" s="1"/>
  <c r="CJ306" i="4"/>
  <c r="CV306" i="4" s="1"/>
  <c r="CZ306" i="4"/>
  <c r="DA306" i="4"/>
  <c r="DB306" i="4"/>
  <c r="DP306" i="4" s="1"/>
  <c r="DC306" i="4"/>
  <c r="DD306" i="4"/>
  <c r="DR306" i="4" s="1"/>
  <c r="DE306" i="4"/>
  <c r="DF306" i="4"/>
  <c r="DG306" i="4"/>
  <c r="DH306" i="4"/>
  <c r="DI306" i="4"/>
  <c r="DJ306" i="4"/>
  <c r="DX306" i="4" s="1"/>
  <c r="DK306" i="4"/>
  <c r="BN307" i="4"/>
  <c r="BO307" i="4"/>
  <c r="BP307" i="4"/>
  <c r="CB307" i="4" s="1"/>
  <c r="CN307" i="4" s="1"/>
  <c r="DP307" i="4" s="1"/>
  <c r="BQ307" i="4"/>
  <c r="CC307" i="4" s="1"/>
  <c r="CO307" i="4" s="1"/>
  <c r="DQ307" i="4" s="1"/>
  <c r="BR307" i="4"/>
  <c r="CD307" i="4" s="1"/>
  <c r="CP307" i="4" s="1"/>
  <c r="BS307" i="4"/>
  <c r="CE307" i="4" s="1"/>
  <c r="CQ307" i="4" s="1"/>
  <c r="DS307" i="4" s="1"/>
  <c r="BT307" i="4"/>
  <c r="CF307" i="4" s="1"/>
  <c r="CR307" i="4" s="1"/>
  <c r="BU307" i="4"/>
  <c r="CG307" i="4" s="1"/>
  <c r="BV307" i="4"/>
  <c r="BW307" i="4"/>
  <c r="CI307" i="4" s="1"/>
  <c r="CU307" i="4" s="1"/>
  <c r="BX307" i="4"/>
  <c r="CJ307" i="4" s="1"/>
  <c r="CV307" i="4" s="1"/>
  <c r="DX307" i="4" s="1"/>
  <c r="BY307" i="4"/>
  <c r="CK307" i="4" s="1"/>
  <c r="CW307" i="4" s="1"/>
  <c r="DY307" i="4" s="1"/>
  <c r="BZ307" i="4"/>
  <c r="CL307" i="4" s="1"/>
  <c r="CA307" i="4"/>
  <c r="CM307" i="4" s="1"/>
  <c r="CH307" i="4"/>
  <c r="CT307" i="4" s="1"/>
  <c r="CS307" i="4"/>
  <c r="CZ307" i="4"/>
  <c r="DA307" i="4"/>
  <c r="DO307" i="4" s="1"/>
  <c r="DB307" i="4"/>
  <c r="DC307" i="4"/>
  <c r="DD307" i="4"/>
  <c r="DE307" i="4"/>
  <c r="DF307" i="4"/>
  <c r="DT307" i="4" s="1"/>
  <c r="DG307" i="4"/>
  <c r="DH307" i="4"/>
  <c r="DV307" i="4" s="1"/>
  <c r="DI307" i="4"/>
  <c r="DJ307" i="4"/>
  <c r="DK307" i="4"/>
  <c r="BN308" i="4"/>
  <c r="BZ308" i="4" s="1"/>
  <c r="CL308" i="4" s="1"/>
  <c r="DN308" i="4" s="1"/>
  <c r="BO308" i="4"/>
  <c r="CA308" i="4" s="1"/>
  <c r="CM308" i="4" s="1"/>
  <c r="BP308" i="4"/>
  <c r="CB308" i="4" s="1"/>
  <c r="BQ308" i="4"/>
  <c r="CC308" i="4" s="1"/>
  <c r="CO308" i="4" s="1"/>
  <c r="BR308" i="4"/>
  <c r="CD308" i="4" s="1"/>
  <c r="CP308" i="4" s="1"/>
  <c r="BS308" i="4"/>
  <c r="CE308" i="4" s="1"/>
  <c r="BT308" i="4"/>
  <c r="BU308" i="4"/>
  <c r="BV308" i="4"/>
  <c r="CH308" i="4" s="1"/>
  <c r="CT308" i="4" s="1"/>
  <c r="DV308" i="4" s="1"/>
  <c r="BW308" i="4"/>
  <c r="BX308" i="4"/>
  <c r="CJ308" i="4" s="1"/>
  <c r="CV308" i="4" s="1"/>
  <c r="BY308" i="4"/>
  <c r="CK308" i="4" s="1"/>
  <c r="CW308" i="4" s="1"/>
  <c r="CF308" i="4"/>
  <c r="CR308" i="4" s="1"/>
  <c r="DT308" i="4" s="1"/>
  <c r="CG308" i="4"/>
  <c r="CS308" i="4" s="1"/>
  <c r="DU308" i="4" s="1"/>
  <c r="CI308" i="4"/>
  <c r="CU308" i="4" s="1"/>
  <c r="DW308" i="4" s="1"/>
  <c r="CN308" i="4"/>
  <c r="CQ308" i="4"/>
  <c r="CZ308" i="4"/>
  <c r="DA308" i="4"/>
  <c r="DB308" i="4"/>
  <c r="DP308" i="4" s="1"/>
  <c r="DC308" i="4"/>
  <c r="DD308" i="4"/>
  <c r="DE308" i="4"/>
  <c r="DF308" i="4"/>
  <c r="DG308" i="4"/>
  <c r="DH308" i="4"/>
  <c r="DI308" i="4"/>
  <c r="DJ308" i="4"/>
  <c r="DK308" i="4"/>
  <c r="DL308" i="4"/>
  <c r="DO308" i="4"/>
  <c r="BN309" i="4"/>
  <c r="BZ309" i="4" s="1"/>
  <c r="CL309" i="4" s="1"/>
  <c r="BO309" i="4"/>
  <c r="CA309" i="4" s="1"/>
  <c r="BP309" i="4"/>
  <c r="BQ309" i="4"/>
  <c r="CC309" i="4" s="1"/>
  <c r="CO309" i="4" s="1"/>
  <c r="BR309" i="4"/>
  <c r="BS309" i="4"/>
  <c r="BT309" i="4"/>
  <c r="CF309" i="4" s="1"/>
  <c r="CR309" i="4" s="1"/>
  <c r="DT309" i="4" s="1"/>
  <c r="BU309" i="4"/>
  <c r="BV309" i="4"/>
  <c r="CH309" i="4" s="1"/>
  <c r="CT309" i="4" s="1"/>
  <c r="BW309" i="4"/>
  <c r="BX309" i="4"/>
  <c r="BY309" i="4"/>
  <c r="CK309" i="4" s="1"/>
  <c r="CW309" i="4" s="1"/>
  <c r="CB309" i="4"/>
  <c r="CN309" i="4" s="1"/>
  <c r="CD309" i="4"/>
  <c r="CP309" i="4" s="1"/>
  <c r="DR309" i="4" s="1"/>
  <c r="CE309" i="4"/>
  <c r="CQ309" i="4" s="1"/>
  <c r="DS309" i="4" s="1"/>
  <c r="CG309" i="4"/>
  <c r="CS309" i="4" s="1"/>
  <c r="CJ309" i="4"/>
  <c r="CM309" i="4"/>
  <c r="CV309" i="4"/>
  <c r="CZ309" i="4"/>
  <c r="DA309" i="4"/>
  <c r="DB309" i="4"/>
  <c r="DC309" i="4"/>
  <c r="DD309" i="4"/>
  <c r="DE309" i="4"/>
  <c r="DF309" i="4"/>
  <c r="DG309" i="4"/>
  <c r="DU309" i="4" s="1"/>
  <c r="DH309" i="4"/>
  <c r="DV309" i="4" s="1"/>
  <c r="DI309" i="4"/>
  <c r="DJ309" i="4"/>
  <c r="DX309" i="4" s="1"/>
  <c r="DK309" i="4"/>
  <c r="BN310" i="4"/>
  <c r="BZ310" i="4" s="1"/>
  <c r="CL310" i="4" s="1"/>
  <c r="BO310" i="4"/>
  <c r="CA310" i="4" s="1"/>
  <c r="BP310" i="4"/>
  <c r="BQ310" i="4"/>
  <c r="CC310" i="4" s="1"/>
  <c r="CO310" i="4" s="1"/>
  <c r="BR310" i="4"/>
  <c r="CD310" i="4" s="1"/>
  <c r="CP310" i="4" s="1"/>
  <c r="BS310" i="4"/>
  <c r="CE310" i="4" s="1"/>
  <c r="CQ310" i="4" s="1"/>
  <c r="BT310" i="4"/>
  <c r="CF310" i="4" s="1"/>
  <c r="BU310" i="4"/>
  <c r="CG310" i="4" s="1"/>
  <c r="BV310" i="4"/>
  <c r="CH310" i="4" s="1"/>
  <c r="CT310" i="4" s="1"/>
  <c r="BW310" i="4"/>
  <c r="BX310" i="4"/>
  <c r="CJ310" i="4" s="1"/>
  <c r="CV310" i="4" s="1"/>
  <c r="DX310" i="4" s="1"/>
  <c r="BY310" i="4"/>
  <c r="CK310" i="4" s="1"/>
  <c r="CW310" i="4" s="1"/>
  <c r="DY310" i="4" s="1"/>
  <c r="CB310" i="4"/>
  <c r="CN310" i="4" s="1"/>
  <c r="DP310" i="4" s="1"/>
  <c r="CM310" i="4"/>
  <c r="CR310" i="4"/>
  <c r="CS310" i="4"/>
  <c r="DU310" i="4" s="1"/>
  <c r="CZ310" i="4"/>
  <c r="DA310" i="4"/>
  <c r="DB310" i="4"/>
  <c r="DC310" i="4"/>
  <c r="DD310" i="4"/>
  <c r="DR310" i="4" s="1"/>
  <c r="DE310" i="4"/>
  <c r="DF310" i="4"/>
  <c r="DT310" i="4" s="1"/>
  <c r="DG310" i="4"/>
  <c r="DH310" i="4"/>
  <c r="DV310" i="4" s="1"/>
  <c r="DI310" i="4"/>
  <c r="DJ310" i="4"/>
  <c r="DK310" i="4"/>
  <c r="DQ310" i="4"/>
  <c r="BN311" i="4"/>
  <c r="BZ311" i="4" s="1"/>
  <c r="CL311" i="4" s="1"/>
  <c r="BO311" i="4"/>
  <c r="CA311" i="4" s="1"/>
  <c r="CM311" i="4" s="1"/>
  <c r="BP311" i="4"/>
  <c r="BQ311" i="4"/>
  <c r="BR311" i="4"/>
  <c r="CD311" i="4" s="1"/>
  <c r="BS311" i="4"/>
  <c r="CE311" i="4" s="1"/>
  <c r="CQ311" i="4" s="1"/>
  <c r="BT311" i="4"/>
  <c r="CF311" i="4" s="1"/>
  <c r="CR311" i="4" s="1"/>
  <c r="DT311" i="4" s="1"/>
  <c r="BU311" i="4"/>
  <c r="CG311" i="4" s="1"/>
  <c r="CS311" i="4" s="1"/>
  <c r="BV311" i="4"/>
  <c r="CH311" i="4" s="1"/>
  <c r="CT311" i="4" s="1"/>
  <c r="BW311" i="4"/>
  <c r="BX311" i="4"/>
  <c r="BY311" i="4"/>
  <c r="CB311" i="4"/>
  <c r="CN311" i="4" s="1"/>
  <c r="CC311" i="4"/>
  <c r="CO311" i="4" s="1"/>
  <c r="DQ311" i="4" s="1"/>
  <c r="CI311" i="4"/>
  <c r="CU311" i="4" s="1"/>
  <c r="CJ311" i="4"/>
  <c r="CV311" i="4" s="1"/>
  <c r="CK311" i="4"/>
  <c r="CW311" i="4" s="1"/>
  <c r="CP311" i="4"/>
  <c r="CZ311" i="4"/>
  <c r="DA311" i="4"/>
  <c r="DB311" i="4"/>
  <c r="DC311" i="4"/>
  <c r="DD311" i="4"/>
  <c r="DE311" i="4"/>
  <c r="DF311" i="4"/>
  <c r="DG311" i="4"/>
  <c r="DH311" i="4"/>
  <c r="DI311" i="4"/>
  <c r="DW311" i="4" s="1"/>
  <c r="DJ311" i="4"/>
  <c r="DK311" i="4"/>
  <c r="DY311" i="4"/>
  <c r="BN312" i="4"/>
  <c r="BZ312" i="4" s="1"/>
  <c r="CL312" i="4" s="1"/>
  <c r="DN312" i="4" s="1"/>
  <c r="BO312" i="4"/>
  <c r="CA312" i="4" s="1"/>
  <c r="CM312" i="4" s="1"/>
  <c r="DO312" i="4" s="1"/>
  <c r="BP312" i="4"/>
  <c r="CB312" i="4" s="1"/>
  <c r="CN312" i="4" s="1"/>
  <c r="BQ312" i="4"/>
  <c r="CC312" i="4" s="1"/>
  <c r="CO312" i="4" s="1"/>
  <c r="DQ312" i="4" s="1"/>
  <c r="BR312" i="4"/>
  <c r="BS312" i="4"/>
  <c r="CE312" i="4" s="1"/>
  <c r="CQ312" i="4" s="1"/>
  <c r="BT312" i="4"/>
  <c r="BU312" i="4"/>
  <c r="BV312" i="4"/>
  <c r="CH312" i="4" s="1"/>
  <c r="CT312" i="4" s="1"/>
  <c r="DV312" i="4" s="1"/>
  <c r="BW312" i="4"/>
  <c r="BX312" i="4"/>
  <c r="CJ312" i="4" s="1"/>
  <c r="CV312" i="4" s="1"/>
  <c r="BY312" i="4"/>
  <c r="CK312" i="4" s="1"/>
  <c r="CW312" i="4" s="1"/>
  <c r="DY312" i="4" s="1"/>
  <c r="CD312" i="4"/>
  <c r="CF312" i="4"/>
  <c r="CR312" i="4" s="1"/>
  <c r="CG312" i="4"/>
  <c r="CS312" i="4" s="1"/>
  <c r="DU312" i="4" s="1"/>
  <c r="CI312" i="4"/>
  <c r="CU312" i="4" s="1"/>
  <c r="DW312" i="4" s="1"/>
  <c r="CP312" i="4"/>
  <c r="CZ312" i="4"/>
  <c r="DA312" i="4"/>
  <c r="DB312" i="4"/>
  <c r="DC312" i="4"/>
  <c r="DD312" i="4"/>
  <c r="DE312" i="4"/>
  <c r="DM312" i="4" s="1"/>
  <c r="DF312" i="4"/>
  <c r="DT312" i="4" s="1"/>
  <c r="DG312" i="4"/>
  <c r="DH312" i="4"/>
  <c r="DI312" i="4"/>
  <c r="DJ312" i="4"/>
  <c r="DK312" i="4"/>
  <c r="DR312" i="4"/>
  <c r="BN313" i="4"/>
  <c r="BZ313" i="4" s="1"/>
  <c r="CL313" i="4" s="1"/>
  <c r="BO313" i="4"/>
  <c r="CA313" i="4" s="1"/>
  <c r="CM313" i="4" s="1"/>
  <c r="BP313" i="4"/>
  <c r="CB313" i="4" s="1"/>
  <c r="CN313" i="4" s="1"/>
  <c r="BQ313" i="4"/>
  <c r="CC313" i="4" s="1"/>
  <c r="BR313" i="4"/>
  <c r="BS313" i="4"/>
  <c r="BT313" i="4"/>
  <c r="BU313" i="4"/>
  <c r="BV313" i="4"/>
  <c r="CH313" i="4" s="1"/>
  <c r="CT313" i="4" s="1"/>
  <c r="BW313" i="4"/>
  <c r="CI313" i="4" s="1"/>
  <c r="CU313" i="4" s="1"/>
  <c r="BX313" i="4"/>
  <c r="CJ313" i="4" s="1"/>
  <c r="CV313" i="4" s="1"/>
  <c r="BY313" i="4"/>
  <c r="CK313" i="4" s="1"/>
  <c r="CD313" i="4"/>
  <c r="CP313" i="4" s="1"/>
  <c r="DR313" i="4" s="1"/>
  <c r="CE313" i="4"/>
  <c r="CQ313" i="4" s="1"/>
  <c r="CF313" i="4"/>
  <c r="CR313" i="4" s="1"/>
  <c r="DT313" i="4" s="1"/>
  <c r="CG313" i="4"/>
  <c r="CS313" i="4" s="1"/>
  <c r="CO313" i="4"/>
  <c r="CW313" i="4"/>
  <c r="CZ313" i="4"/>
  <c r="DA313" i="4"/>
  <c r="DB313" i="4"/>
  <c r="DC313" i="4"/>
  <c r="DD313" i="4"/>
  <c r="DE313" i="4"/>
  <c r="DF313" i="4"/>
  <c r="DG313" i="4"/>
  <c r="DU313" i="4" s="1"/>
  <c r="DH313" i="4"/>
  <c r="DI313" i="4"/>
  <c r="DJ313" i="4"/>
  <c r="DK313" i="4"/>
  <c r="BN314" i="4"/>
  <c r="BZ314" i="4" s="1"/>
  <c r="BO314" i="4"/>
  <c r="CA314" i="4" s="1"/>
  <c r="CM314" i="4" s="1"/>
  <c r="BP314" i="4"/>
  <c r="CB314" i="4" s="1"/>
  <c r="CN314" i="4" s="1"/>
  <c r="BQ314" i="4"/>
  <c r="CC314" i="4" s="1"/>
  <c r="CO314" i="4" s="1"/>
  <c r="BR314" i="4"/>
  <c r="CD314" i="4" s="1"/>
  <c r="CP314" i="4" s="1"/>
  <c r="BS314" i="4"/>
  <c r="CE314" i="4" s="1"/>
  <c r="CQ314" i="4" s="1"/>
  <c r="BT314" i="4"/>
  <c r="CF314" i="4" s="1"/>
  <c r="BU314" i="4"/>
  <c r="CG314" i="4" s="1"/>
  <c r="CS314" i="4" s="1"/>
  <c r="BV314" i="4"/>
  <c r="CH314" i="4" s="1"/>
  <c r="CT314" i="4" s="1"/>
  <c r="BW314" i="4"/>
  <c r="CI314" i="4" s="1"/>
  <c r="CU314" i="4" s="1"/>
  <c r="BX314" i="4"/>
  <c r="BY314" i="4"/>
  <c r="CJ314" i="4"/>
  <c r="CV314" i="4" s="1"/>
  <c r="DX314" i="4" s="1"/>
  <c r="CK314" i="4"/>
  <c r="CW314" i="4" s="1"/>
  <c r="CL314" i="4"/>
  <c r="CR314" i="4"/>
  <c r="CZ314" i="4"/>
  <c r="DA314" i="4"/>
  <c r="DB314" i="4"/>
  <c r="DC314" i="4"/>
  <c r="DD314" i="4"/>
  <c r="DE314" i="4"/>
  <c r="DF314" i="4"/>
  <c r="DG314" i="4"/>
  <c r="DH314" i="4"/>
  <c r="DI314" i="4"/>
  <c r="DJ314" i="4"/>
  <c r="DK314" i="4"/>
  <c r="DP314" i="4"/>
  <c r="DQ314" i="4"/>
  <c r="DS314" i="4"/>
  <c r="BN315" i="4"/>
  <c r="BO315" i="4"/>
  <c r="BP315" i="4"/>
  <c r="CB315" i="4" s="1"/>
  <c r="CN315" i="4" s="1"/>
  <c r="BQ315" i="4"/>
  <c r="BR315" i="4"/>
  <c r="CD315" i="4" s="1"/>
  <c r="CP315" i="4" s="1"/>
  <c r="BS315" i="4"/>
  <c r="CE315" i="4" s="1"/>
  <c r="CQ315" i="4" s="1"/>
  <c r="DS315" i="4" s="1"/>
  <c r="BT315" i="4"/>
  <c r="CF315" i="4" s="1"/>
  <c r="CR315" i="4" s="1"/>
  <c r="DT315" i="4" s="1"/>
  <c r="BU315" i="4"/>
  <c r="CG315" i="4" s="1"/>
  <c r="BV315" i="4"/>
  <c r="BW315" i="4"/>
  <c r="BX315" i="4"/>
  <c r="CJ315" i="4" s="1"/>
  <c r="CV315" i="4" s="1"/>
  <c r="BY315" i="4"/>
  <c r="CK315" i="4" s="1"/>
  <c r="CW315" i="4" s="1"/>
  <c r="BZ315" i="4"/>
  <c r="CL315" i="4" s="1"/>
  <c r="CA315" i="4"/>
  <c r="CM315" i="4" s="1"/>
  <c r="CC315" i="4"/>
  <c r="CO315" i="4" s="1"/>
  <c r="CH315" i="4"/>
  <c r="CT315" i="4" s="1"/>
  <c r="CI315" i="4"/>
  <c r="CU315" i="4" s="1"/>
  <c r="CS315" i="4"/>
  <c r="CZ315" i="4"/>
  <c r="DA315" i="4"/>
  <c r="DB315" i="4"/>
  <c r="DC315" i="4"/>
  <c r="DD315" i="4"/>
  <c r="DE315" i="4"/>
  <c r="DF315" i="4"/>
  <c r="DG315" i="4"/>
  <c r="DH315" i="4"/>
  <c r="DI315" i="4"/>
  <c r="DW315" i="4" s="1"/>
  <c r="DJ315" i="4"/>
  <c r="DK315" i="4"/>
  <c r="DY315" i="4" s="1"/>
  <c r="BN316" i="4"/>
  <c r="BZ316" i="4" s="1"/>
  <c r="CL316" i="4" s="1"/>
  <c r="DN316" i="4" s="1"/>
  <c r="BO316" i="4"/>
  <c r="CA316" i="4" s="1"/>
  <c r="CM316" i="4" s="1"/>
  <c r="DO316" i="4" s="1"/>
  <c r="BP316" i="4"/>
  <c r="CB316" i="4" s="1"/>
  <c r="BQ316" i="4"/>
  <c r="CC316" i="4" s="1"/>
  <c r="CO316" i="4" s="1"/>
  <c r="BR316" i="4"/>
  <c r="BS316" i="4"/>
  <c r="CE316" i="4" s="1"/>
  <c r="CQ316" i="4" s="1"/>
  <c r="BT316" i="4"/>
  <c r="CF316" i="4" s="1"/>
  <c r="CR316" i="4" s="1"/>
  <c r="DT316" i="4" s="1"/>
  <c r="BU316" i="4"/>
  <c r="BV316" i="4"/>
  <c r="CH316" i="4" s="1"/>
  <c r="CT316" i="4" s="1"/>
  <c r="DV316" i="4" s="1"/>
  <c r="BW316" i="4"/>
  <c r="CI316" i="4" s="1"/>
  <c r="CU316" i="4" s="1"/>
  <c r="BX316" i="4"/>
  <c r="CJ316" i="4" s="1"/>
  <c r="CV316" i="4" s="1"/>
  <c r="BY316" i="4"/>
  <c r="CK316" i="4" s="1"/>
  <c r="CW316" i="4" s="1"/>
  <c r="DY316" i="4" s="1"/>
  <c r="CD316" i="4"/>
  <c r="CP316" i="4" s="1"/>
  <c r="CG316" i="4"/>
  <c r="CS316" i="4" s="1"/>
  <c r="CN316" i="4"/>
  <c r="CZ316" i="4"/>
  <c r="DA316" i="4"/>
  <c r="DM316" i="4" s="1"/>
  <c r="DB316" i="4"/>
  <c r="DC316" i="4"/>
  <c r="DD316" i="4"/>
  <c r="DE316" i="4"/>
  <c r="DF316" i="4"/>
  <c r="DG316" i="4"/>
  <c r="DH316" i="4"/>
  <c r="DI316" i="4"/>
  <c r="DJ316" i="4"/>
  <c r="DK316" i="4"/>
  <c r="BN317" i="4"/>
  <c r="BZ317" i="4" s="1"/>
  <c r="CL317" i="4" s="1"/>
  <c r="BO317" i="4"/>
  <c r="CA317" i="4" s="1"/>
  <c r="BP317" i="4"/>
  <c r="CB317" i="4" s="1"/>
  <c r="CN317" i="4" s="1"/>
  <c r="BQ317" i="4"/>
  <c r="CC317" i="4" s="1"/>
  <c r="CO317" i="4" s="1"/>
  <c r="BR317" i="4"/>
  <c r="BS317" i="4"/>
  <c r="BT317" i="4"/>
  <c r="BU317" i="4"/>
  <c r="BV317" i="4"/>
  <c r="CH317" i="4" s="1"/>
  <c r="CT317" i="4" s="1"/>
  <c r="BW317" i="4"/>
  <c r="CI317" i="4" s="1"/>
  <c r="CU317" i="4" s="1"/>
  <c r="BX317" i="4"/>
  <c r="CJ317" i="4" s="1"/>
  <c r="CV317" i="4" s="1"/>
  <c r="BY317" i="4"/>
  <c r="CK317" i="4" s="1"/>
  <c r="CW317" i="4" s="1"/>
  <c r="CD317" i="4"/>
  <c r="CP317" i="4" s="1"/>
  <c r="CE317" i="4"/>
  <c r="CF317" i="4"/>
  <c r="CR317" i="4" s="1"/>
  <c r="CG317" i="4"/>
  <c r="CS317" i="4" s="1"/>
  <c r="CM317" i="4"/>
  <c r="CQ317" i="4"/>
  <c r="DS317" i="4" s="1"/>
  <c r="CZ317" i="4"/>
  <c r="DA317" i="4"/>
  <c r="DO317" i="4" s="1"/>
  <c r="DB317" i="4"/>
  <c r="DC317" i="4"/>
  <c r="DD317" i="4"/>
  <c r="DE317" i="4"/>
  <c r="DF317" i="4"/>
  <c r="DG317" i="4"/>
  <c r="DU317" i="4" s="1"/>
  <c r="DH317" i="4"/>
  <c r="DI317" i="4"/>
  <c r="DJ317" i="4"/>
  <c r="DK317" i="4"/>
  <c r="BN318" i="4"/>
  <c r="BZ318" i="4" s="1"/>
  <c r="CL318" i="4" s="1"/>
  <c r="BO318" i="4"/>
  <c r="CA318" i="4" s="1"/>
  <c r="CM318" i="4" s="1"/>
  <c r="BP318" i="4"/>
  <c r="CB318" i="4" s="1"/>
  <c r="CN318" i="4" s="1"/>
  <c r="BQ318" i="4"/>
  <c r="CC318" i="4" s="1"/>
  <c r="CO318" i="4" s="1"/>
  <c r="DQ318" i="4" s="1"/>
  <c r="BR318" i="4"/>
  <c r="CD318" i="4" s="1"/>
  <c r="BS318" i="4"/>
  <c r="BT318" i="4"/>
  <c r="CF318" i="4" s="1"/>
  <c r="BU318" i="4"/>
  <c r="BV318" i="4"/>
  <c r="CH318" i="4" s="1"/>
  <c r="CT318" i="4" s="1"/>
  <c r="BW318" i="4"/>
  <c r="CI318" i="4" s="1"/>
  <c r="CU318" i="4" s="1"/>
  <c r="BX318" i="4"/>
  <c r="BY318" i="4"/>
  <c r="CK318" i="4" s="1"/>
  <c r="CW318" i="4" s="1"/>
  <c r="CE318" i="4"/>
  <c r="CQ318" i="4" s="1"/>
  <c r="CG318" i="4"/>
  <c r="CS318" i="4" s="1"/>
  <c r="DU318" i="4" s="1"/>
  <c r="CJ318" i="4"/>
  <c r="CV318" i="4" s="1"/>
  <c r="DX318" i="4" s="1"/>
  <c r="CP318" i="4"/>
  <c r="DR318" i="4" s="1"/>
  <c r="CR318" i="4"/>
  <c r="CZ318" i="4"/>
  <c r="DA318" i="4"/>
  <c r="DB318" i="4"/>
  <c r="DC318" i="4"/>
  <c r="DD318" i="4"/>
  <c r="DE318" i="4"/>
  <c r="DF318" i="4"/>
  <c r="DG318" i="4"/>
  <c r="DH318" i="4"/>
  <c r="DI318" i="4"/>
  <c r="DJ318" i="4"/>
  <c r="DK318" i="4"/>
  <c r="BN319" i="4"/>
  <c r="BZ319" i="4" s="1"/>
  <c r="CL319" i="4" s="1"/>
  <c r="BO319" i="4"/>
  <c r="CA319" i="4" s="1"/>
  <c r="CM319" i="4" s="1"/>
  <c r="BP319" i="4"/>
  <c r="CB319" i="4" s="1"/>
  <c r="CN319" i="4" s="1"/>
  <c r="DP319" i="4" s="1"/>
  <c r="BQ319" i="4"/>
  <c r="CC319" i="4" s="1"/>
  <c r="CO319" i="4" s="1"/>
  <c r="BR319" i="4"/>
  <c r="CD319" i="4" s="1"/>
  <c r="CP319" i="4" s="1"/>
  <c r="BS319" i="4"/>
  <c r="BT319" i="4"/>
  <c r="BU319" i="4"/>
  <c r="CG319" i="4" s="1"/>
  <c r="BV319" i="4"/>
  <c r="CH319" i="4" s="1"/>
  <c r="CT319" i="4" s="1"/>
  <c r="DV319" i="4" s="1"/>
  <c r="BW319" i="4"/>
  <c r="CI319" i="4" s="1"/>
  <c r="CU319" i="4" s="1"/>
  <c r="BX319" i="4"/>
  <c r="BY319" i="4"/>
  <c r="CE319" i="4"/>
  <c r="CF319" i="4"/>
  <c r="CR319" i="4" s="1"/>
  <c r="CJ319" i="4"/>
  <c r="CV319" i="4" s="1"/>
  <c r="CK319" i="4"/>
  <c r="CW319" i="4" s="1"/>
  <c r="CQ319" i="4"/>
  <c r="DS319" i="4" s="1"/>
  <c r="CS319" i="4"/>
  <c r="CZ319" i="4"/>
  <c r="DA319" i="4"/>
  <c r="DB319" i="4"/>
  <c r="DC319" i="4"/>
  <c r="DD319" i="4"/>
  <c r="DR319" i="4" s="1"/>
  <c r="DE319" i="4"/>
  <c r="DF319" i="4"/>
  <c r="DG319" i="4"/>
  <c r="DU319" i="4" s="1"/>
  <c r="DH319" i="4"/>
  <c r="DI319" i="4"/>
  <c r="DJ319" i="4"/>
  <c r="DK319" i="4"/>
  <c r="DT319" i="4"/>
  <c r="BN320" i="4"/>
  <c r="BO320" i="4"/>
  <c r="CA320" i="4" s="1"/>
  <c r="CM320" i="4" s="1"/>
  <c r="BP320" i="4"/>
  <c r="CB320" i="4" s="1"/>
  <c r="CN320" i="4" s="1"/>
  <c r="BQ320" i="4"/>
  <c r="CC320" i="4" s="1"/>
  <c r="BR320" i="4"/>
  <c r="BS320" i="4"/>
  <c r="CE320" i="4" s="1"/>
  <c r="BT320" i="4"/>
  <c r="BU320" i="4"/>
  <c r="CG320" i="4" s="1"/>
  <c r="CS320" i="4" s="1"/>
  <c r="BV320" i="4"/>
  <c r="BW320" i="4"/>
  <c r="BX320" i="4"/>
  <c r="CJ320" i="4" s="1"/>
  <c r="BY320" i="4"/>
  <c r="BZ320" i="4"/>
  <c r="CL320" i="4" s="1"/>
  <c r="CD320" i="4"/>
  <c r="CP320" i="4" s="1"/>
  <c r="CF320" i="4"/>
  <c r="CR320" i="4" s="1"/>
  <c r="DT320" i="4" s="1"/>
  <c r="CH320" i="4"/>
  <c r="CT320" i="4" s="1"/>
  <c r="CI320" i="4"/>
  <c r="CU320" i="4" s="1"/>
  <c r="CK320" i="4"/>
  <c r="CW320" i="4" s="1"/>
  <c r="CO320" i="4"/>
  <c r="CQ320" i="4"/>
  <c r="CV320" i="4"/>
  <c r="CZ320" i="4"/>
  <c r="DA320" i="4"/>
  <c r="DO320" i="4" s="1"/>
  <c r="DB320" i="4"/>
  <c r="DC320" i="4"/>
  <c r="DD320" i="4"/>
  <c r="DE320" i="4"/>
  <c r="DF320" i="4"/>
  <c r="DG320" i="4"/>
  <c r="DH320" i="4"/>
  <c r="DI320" i="4"/>
  <c r="DW320" i="4" s="1"/>
  <c r="DJ320" i="4"/>
  <c r="DK320" i="4"/>
  <c r="BN321" i="4"/>
  <c r="BZ321" i="4" s="1"/>
  <c r="BO321" i="4"/>
  <c r="CA321" i="4" s="1"/>
  <c r="CM321" i="4" s="1"/>
  <c r="DO321" i="4" s="1"/>
  <c r="BP321" i="4"/>
  <c r="CB321" i="4" s="1"/>
  <c r="CN321" i="4" s="1"/>
  <c r="BQ321" i="4"/>
  <c r="CC321" i="4" s="1"/>
  <c r="CO321" i="4" s="1"/>
  <c r="BR321" i="4"/>
  <c r="BS321" i="4"/>
  <c r="CE321" i="4" s="1"/>
  <c r="CQ321" i="4" s="1"/>
  <c r="BT321" i="4"/>
  <c r="CF321" i="4" s="1"/>
  <c r="BU321" i="4"/>
  <c r="CG321" i="4" s="1"/>
  <c r="CS321" i="4" s="1"/>
  <c r="DU321" i="4" s="1"/>
  <c r="BV321" i="4"/>
  <c r="CH321" i="4" s="1"/>
  <c r="BW321" i="4"/>
  <c r="CI321" i="4" s="1"/>
  <c r="CU321" i="4" s="1"/>
  <c r="BX321" i="4"/>
  <c r="BY321" i="4"/>
  <c r="CK321" i="4" s="1"/>
  <c r="CW321" i="4" s="1"/>
  <c r="CD321" i="4"/>
  <c r="CP321" i="4" s="1"/>
  <c r="CJ321" i="4"/>
  <c r="CV321" i="4" s="1"/>
  <c r="DX321" i="4" s="1"/>
  <c r="CL321" i="4"/>
  <c r="CR321" i="4"/>
  <c r="CT321" i="4"/>
  <c r="CZ321" i="4"/>
  <c r="DA321" i="4"/>
  <c r="DB321" i="4"/>
  <c r="DC321" i="4"/>
  <c r="DD321" i="4"/>
  <c r="DR321" i="4" s="1"/>
  <c r="DE321" i="4"/>
  <c r="DF321" i="4"/>
  <c r="DG321" i="4"/>
  <c r="DH321" i="4"/>
  <c r="DI321" i="4"/>
  <c r="DJ321" i="4"/>
  <c r="DK321" i="4"/>
  <c r="DT321" i="4"/>
  <c r="DW321" i="4"/>
  <c r="BN322" i="4"/>
  <c r="BZ322" i="4" s="1"/>
  <c r="CL322" i="4" s="1"/>
  <c r="BO322" i="4"/>
  <c r="CA322" i="4" s="1"/>
  <c r="CM322" i="4" s="1"/>
  <c r="BP322" i="4"/>
  <c r="BQ322" i="4"/>
  <c r="CC322" i="4" s="1"/>
  <c r="CO322" i="4" s="1"/>
  <c r="BR322" i="4"/>
  <c r="CD322" i="4" s="1"/>
  <c r="CP322" i="4" s="1"/>
  <c r="BS322" i="4"/>
  <c r="CE322" i="4" s="1"/>
  <c r="CQ322" i="4" s="1"/>
  <c r="BT322" i="4"/>
  <c r="CF322" i="4" s="1"/>
  <c r="CR322" i="4" s="1"/>
  <c r="BU322" i="4"/>
  <c r="CG322" i="4" s="1"/>
  <c r="CS322" i="4" s="1"/>
  <c r="DU322" i="4" s="1"/>
  <c r="BV322" i="4"/>
  <c r="CH322" i="4" s="1"/>
  <c r="CT322" i="4" s="1"/>
  <c r="BW322" i="4"/>
  <c r="CI322" i="4" s="1"/>
  <c r="BX322" i="4"/>
  <c r="BY322" i="4"/>
  <c r="CB322" i="4"/>
  <c r="CN322" i="4" s="1"/>
  <c r="CJ322" i="4"/>
  <c r="CV322" i="4" s="1"/>
  <c r="CK322" i="4"/>
  <c r="CW322" i="4" s="1"/>
  <c r="CU322" i="4"/>
  <c r="DW322" i="4" s="1"/>
  <c r="CZ322" i="4"/>
  <c r="DA322" i="4"/>
  <c r="DB322" i="4"/>
  <c r="DC322" i="4"/>
  <c r="DD322" i="4"/>
  <c r="DE322" i="4"/>
  <c r="DF322" i="4"/>
  <c r="DG322" i="4"/>
  <c r="DH322" i="4"/>
  <c r="DI322" i="4"/>
  <c r="DJ322" i="4"/>
  <c r="DK322" i="4"/>
  <c r="DQ322" i="4"/>
  <c r="BN323" i="4"/>
  <c r="BZ323" i="4" s="1"/>
  <c r="CL323" i="4" s="1"/>
  <c r="BO323" i="4"/>
  <c r="CA323" i="4" s="1"/>
  <c r="CM323" i="4" s="1"/>
  <c r="BP323" i="4"/>
  <c r="CB323" i="4" s="1"/>
  <c r="BQ323" i="4"/>
  <c r="CC323" i="4" s="1"/>
  <c r="BR323" i="4"/>
  <c r="CD323" i="4" s="1"/>
  <c r="BS323" i="4"/>
  <c r="CE323" i="4" s="1"/>
  <c r="CQ323" i="4" s="1"/>
  <c r="BT323" i="4"/>
  <c r="CF323" i="4" s="1"/>
  <c r="CR323" i="4" s="1"/>
  <c r="DT323" i="4" s="1"/>
  <c r="BU323" i="4"/>
  <c r="CG323" i="4" s="1"/>
  <c r="CS323" i="4" s="1"/>
  <c r="BV323" i="4"/>
  <c r="BW323" i="4"/>
  <c r="CI323" i="4" s="1"/>
  <c r="CU323" i="4" s="1"/>
  <c r="BX323" i="4"/>
  <c r="CJ323" i="4" s="1"/>
  <c r="CV323" i="4" s="1"/>
  <c r="BY323" i="4"/>
  <c r="CK323" i="4" s="1"/>
  <c r="CW323" i="4" s="1"/>
  <c r="DY323" i="4" s="1"/>
  <c r="CH323" i="4"/>
  <c r="CT323" i="4" s="1"/>
  <c r="CN323" i="4"/>
  <c r="CO323" i="4"/>
  <c r="CP323" i="4"/>
  <c r="CZ323" i="4"/>
  <c r="DA323" i="4"/>
  <c r="DB323" i="4"/>
  <c r="DP323" i="4" s="1"/>
  <c r="DC323" i="4"/>
  <c r="DD323" i="4"/>
  <c r="DE323" i="4"/>
  <c r="DF323" i="4"/>
  <c r="DG323" i="4"/>
  <c r="DH323" i="4"/>
  <c r="DI323" i="4"/>
  <c r="DJ323" i="4"/>
  <c r="DK323" i="4"/>
  <c r="BN324" i="4"/>
  <c r="BO324" i="4"/>
  <c r="CA324" i="4" s="1"/>
  <c r="CM324" i="4" s="1"/>
  <c r="BP324" i="4"/>
  <c r="CB324" i="4" s="1"/>
  <c r="CN324" i="4" s="1"/>
  <c r="BQ324" i="4"/>
  <c r="CC324" i="4" s="1"/>
  <c r="CO324" i="4" s="1"/>
  <c r="DQ324" i="4" s="1"/>
  <c r="BR324" i="4"/>
  <c r="CD324" i="4" s="1"/>
  <c r="CP324" i="4" s="1"/>
  <c r="BS324" i="4"/>
  <c r="CE324" i="4" s="1"/>
  <c r="BT324" i="4"/>
  <c r="CF324" i="4" s="1"/>
  <c r="CR324" i="4" s="1"/>
  <c r="BU324" i="4"/>
  <c r="CG324" i="4" s="1"/>
  <c r="BV324" i="4"/>
  <c r="BW324" i="4"/>
  <c r="CI324" i="4" s="1"/>
  <c r="CU324" i="4" s="1"/>
  <c r="DW324" i="4" s="1"/>
  <c r="BX324" i="4"/>
  <c r="CJ324" i="4" s="1"/>
  <c r="CV324" i="4" s="1"/>
  <c r="BY324" i="4"/>
  <c r="CK324" i="4" s="1"/>
  <c r="CW324" i="4" s="1"/>
  <c r="BZ324" i="4"/>
  <c r="CL324" i="4" s="1"/>
  <c r="DN324" i="4" s="1"/>
  <c r="CH324" i="4"/>
  <c r="CQ324" i="4"/>
  <c r="CS324" i="4"/>
  <c r="CT324" i="4"/>
  <c r="DV324" i="4" s="1"/>
  <c r="CZ324" i="4"/>
  <c r="DA324" i="4"/>
  <c r="DB324" i="4"/>
  <c r="DC324" i="4"/>
  <c r="DD324" i="4"/>
  <c r="DR324" i="4" s="1"/>
  <c r="DE324" i="4"/>
  <c r="DF324" i="4"/>
  <c r="DG324" i="4"/>
  <c r="DH324" i="4"/>
  <c r="DI324" i="4"/>
  <c r="DJ324" i="4"/>
  <c r="DK324" i="4"/>
  <c r="BN325" i="4"/>
  <c r="BZ325" i="4" s="1"/>
  <c r="CL325" i="4" s="1"/>
  <c r="BO325" i="4"/>
  <c r="CA325" i="4" s="1"/>
  <c r="CM325" i="4" s="1"/>
  <c r="DO325" i="4" s="1"/>
  <c r="BP325" i="4"/>
  <c r="CB325" i="4" s="1"/>
  <c r="CN325" i="4" s="1"/>
  <c r="BQ325" i="4"/>
  <c r="BR325" i="4"/>
  <c r="CD325" i="4" s="1"/>
  <c r="CP325" i="4" s="1"/>
  <c r="BS325" i="4"/>
  <c r="BT325" i="4"/>
  <c r="BU325" i="4"/>
  <c r="CG325" i="4" s="1"/>
  <c r="CS325" i="4" s="1"/>
  <c r="BV325" i="4"/>
  <c r="CH325" i="4" s="1"/>
  <c r="CT325" i="4" s="1"/>
  <c r="BW325" i="4"/>
  <c r="CI325" i="4" s="1"/>
  <c r="CU325" i="4" s="1"/>
  <c r="DW325" i="4" s="1"/>
  <c r="BX325" i="4"/>
  <c r="CJ325" i="4" s="1"/>
  <c r="CV325" i="4" s="1"/>
  <c r="DX325" i="4" s="1"/>
  <c r="BY325" i="4"/>
  <c r="CK325" i="4" s="1"/>
  <c r="CW325" i="4" s="1"/>
  <c r="CC325" i="4"/>
  <c r="CO325" i="4" s="1"/>
  <c r="CE325" i="4"/>
  <c r="CQ325" i="4" s="1"/>
  <c r="DS325" i="4" s="1"/>
  <c r="CF325" i="4"/>
  <c r="CR325" i="4" s="1"/>
  <c r="DT325" i="4" s="1"/>
  <c r="CZ325" i="4"/>
  <c r="DA325" i="4"/>
  <c r="DB325" i="4"/>
  <c r="DP325" i="4" s="1"/>
  <c r="DC325" i="4"/>
  <c r="DQ325" i="4" s="1"/>
  <c r="DD325" i="4"/>
  <c r="DE325" i="4"/>
  <c r="DF325" i="4"/>
  <c r="DG325" i="4"/>
  <c r="DH325" i="4"/>
  <c r="DI325" i="4"/>
  <c r="DJ325" i="4"/>
  <c r="DK325" i="4"/>
  <c r="BN326" i="4"/>
  <c r="BZ326" i="4" s="1"/>
  <c r="CL326" i="4" s="1"/>
  <c r="BO326" i="4"/>
  <c r="BP326" i="4"/>
  <c r="CB326" i="4" s="1"/>
  <c r="CN326" i="4" s="1"/>
  <c r="BQ326" i="4"/>
  <c r="CC326" i="4" s="1"/>
  <c r="CO326" i="4" s="1"/>
  <c r="BR326" i="4"/>
  <c r="CD326" i="4" s="1"/>
  <c r="CP326" i="4" s="1"/>
  <c r="DR326" i="4" s="1"/>
  <c r="BS326" i="4"/>
  <c r="CE326" i="4" s="1"/>
  <c r="BT326" i="4"/>
  <c r="CF326" i="4" s="1"/>
  <c r="CR326" i="4" s="1"/>
  <c r="BU326" i="4"/>
  <c r="BV326" i="4"/>
  <c r="BW326" i="4"/>
  <c r="CI326" i="4" s="1"/>
  <c r="CU326" i="4" s="1"/>
  <c r="BX326" i="4"/>
  <c r="CJ326" i="4" s="1"/>
  <c r="CV326" i="4" s="1"/>
  <c r="BY326" i="4"/>
  <c r="CK326" i="4" s="1"/>
  <c r="CW326" i="4" s="1"/>
  <c r="CA326" i="4"/>
  <c r="CM326" i="4" s="1"/>
  <c r="CG326" i="4"/>
  <c r="CS326" i="4" s="1"/>
  <c r="CH326" i="4"/>
  <c r="CT326" i="4" s="1"/>
  <c r="CQ326" i="4"/>
  <c r="CZ326" i="4"/>
  <c r="DA326" i="4"/>
  <c r="DB326" i="4"/>
  <c r="DP326" i="4" s="1"/>
  <c r="DC326" i="4"/>
  <c r="DQ326" i="4" s="1"/>
  <c r="DD326" i="4"/>
  <c r="DE326" i="4"/>
  <c r="DF326" i="4"/>
  <c r="DG326" i="4"/>
  <c r="DH326" i="4"/>
  <c r="DV326" i="4" s="1"/>
  <c r="DI326" i="4"/>
  <c r="DJ326" i="4"/>
  <c r="DK326" i="4"/>
  <c r="BN327" i="4"/>
  <c r="BO327" i="4"/>
  <c r="CA327" i="4" s="1"/>
  <c r="BP327" i="4"/>
  <c r="CB327" i="4" s="1"/>
  <c r="CN327" i="4" s="1"/>
  <c r="BQ327" i="4"/>
  <c r="CC327" i="4" s="1"/>
  <c r="CO327" i="4" s="1"/>
  <c r="BR327" i="4"/>
  <c r="CD327" i="4" s="1"/>
  <c r="CP327" i="4" s="1"/>
  <c r="BS327" i="4"/>
  <c r="CE327" i="4" s="1"/>
  <c r="BT327" i="4"/>
  <c r="CF327" i="4" s="1"/>
  <c r="CR327" i="4" s="1"/>
  <c r="DT327" i="4" s="1"/>
  <c r="BU327" i="4"/>
  <c r="CG327" i="4" s="1"/>
  <c r="BV327" i="4"/>
  <c r="BW327" i="4"/>
  <c r="CI327" i="4" s="1"/>
  <c r="CU327" i="4" s="1"/>
  <c r="BX327" i="4"/>
  <c r="BY327" i="4"/>
  <c r="CK327" i="4" s="1"/>
  <c r="CW327" i="4" s="1"/>
  <c r="BZ327" i="4"/>
  <c r="CL327" i="4" s="1"/>
  <c r="CH327" i="4"/>
  <c r="CT327" i="4" s="1"/>
  <c r="CJ327" i="4"/>
  <c r="CV327" i="4" s="1"/>
  <c r="DX327" i="4" s="1"/>
  <c r="CM327" i="4"/>
  <c r="DO327" i="4" s="1"/>
  <c r="CQ327" i="4"/>
  <c r="CS327" i="4"/>
  <c r="CZ327" i="4"/>
  <c r="DA327" i="4"/>
  <c r="DB327" i="4"/>
  <c r="DL327" i="4" s="1"/>
  <c r="DC327" i="4"/>
  <c r="DQ327" i="4" s="1"/>
  <c r="DD327" i="4"/>
  <c r="DE327" i="4"/>
  <c r="DF327" i="4"/>
  <c r="DG327" i="4"/>
  <c r="DH327" i="4"/>
  <c r="DI327" i="4"/>
  <c r="DJ327" i="4"/>
  <c r="DK327" i="4"/>
  <c r="DY327" i="4" s="1"/>
  <c r="DU327" i="4"/>
  <c r="BN328" i="4"/>
  <c r="BZ328" i="4" s="1"/>
  <c r="BO328" i="4"/>
  <c r="CA328" i="4" s="1"/>
  <c r="CM328" i="4" s="1"/>
  <c r="DO328" i="4" s="1"/>
  <c r="BP328" i="4"/>
  <c r="CB328" i="4" s="1"/>
  <c r="CN328" i="4" s="1"/>
  <c r="BQ328" i="4"/>
  <c r="BR328" i="4"/>
  <c r="BS328" i="4"/>
  <c r="CE328" i="4" s="1"/>
  <c r="CQ328" i="4" s="1"/>
  <c r="BT328" i="4"/>
  <c r="CF328" i="4" s="1"/>
  <c r="CR328" i="4" s="1"/>
  <c r="BU328" i="4"/>
  <c r="CG328" i="4" s="1"/>
  <c r="CS328" i="4" s="1"/>
  <c r="BV328" i="4"/>
  <c r="BW328" i="4"/>
  <c r="CI328" i="4" s="1"/>
  <c r="CU328" i="4" s="1"/>
  <c r="DW328" i="4" s="1"/>
  <c r="BX328" i="4"/>
  <c r="CJ328" i="4" s="1"/>
  <c r="CV328" i="4" s="1"/>
  <c r="BY328" i="4"/>
  <c r="CK328" i="4" s="1"/>
  <c r="CC328" i="4"/>
  <c r="CO328" i="4" s="1"/>
  <c r="DQ328" i="4" s="1"/>
  <c r="CD328" i="4"/>
  <c r="CP328" i="4" s="1"/>
  <c r="CH328" i="4"/>
  <c r="CT328" i="4" s="1"/>
  <c r="CL328" i="4"/>
  <c r="CW328" i="4"/>
  <c r="DY328" i="4" s="1"/>
  <c r="CZ328" i="4"/>
  <c r="DA328" i="4"/>
  <c r="DB328" i="4"/>
  <c r="DC328" i="4"/>
  <c r="DD328" i="4"/>
  <c r="DE328" i="4"/>
  <c r="DF328" i="4"/>
  <c r="DG328" i="4"/>
  <c r="DU328" i="4" s="1"/>
  <c r="DH328" i="4"/>
  <c r="DI328" i="4"/>
  <c r="DJ328" i="4"/>
  <c r="DK328" i="4"/>
  <c r="BN329" i="4"/>
  <c r="BZ329" i="4" s="1"/>
  <c r="CL329" i="4" s="1"/>
  <c r="BO329" i="4"/>
  <c r="CA329" i="4" s="1"/>
  <c r="CM329" i="4" s="1"/>
  <c r="BP329" i="4"/>
  <c r="CB329" i="4" s="1"/>
  <c r="CN329" i="4" s="1"/>
  <c r="BQ329" i="4"/>
  <c r="BR329" i="4"/>
  <c r="BS329" i="4"/>
  <c r="CE329" i="4" s="1"/>
  <c r="CQ329" i="4" s="1"/>
  <c r="BT329" i="4"/>
  <c r="BU329" i="4"/>
  <c r="BV329" i="4"/>
  <c r="CH329" i="4" s="1"/>
  <c r="BW329" i="4"/>
  <c r="CI329" i="4" s="1"/>
  <c r="CU329" i="4" s="1"/>
  <c r="BX329" i="4"/>
  <c r="CJ329" i="4" s="1"/>
  <c r="CV329" i="4" s="1"/>
  <c r="BY329" i="4"/>
  <c r="CK329" i="4" s="1"/>
  <c r="CW329" i="4" s="1"/>
  <c r="CC329" i="4"/>
  <c r="CO329" i="4" s="1"/>
  <c r="CD329" i="4"/>
  <c r="CP329" i="4" s="1"/>
  <c r="CF329" i="4"/>
  <c r="CR329" i="4" s="1"/>
  <c r="DT329" i="4" s="1"/>
  <c r="CG329" i="4"/>
  <c r="CS329" i="4"/>
  <c r="DU329" i="4" s="1"/>
  <c r="CT329" i="4"/>
  <c r="CZ329" i="4"/>
  <c r="DA329" i="4"/>
  <c r="DB329" i="4"/>
  <c r="DP329" i="4" s="1"/>
  <c r="DC329" i="4"/>
  <c r="DD329" i="4"/>
  <c r="DR329" i="4" s="1"/>
  <c r="DE329" i="4"/>
  <c r="DF329" i="4"/>
  <c r="DG329" i="4"/>
  <c r="DH329" i="4"/>
  <c r="DI329" i="4"/>
  <c r="DJ329" i="4"/>
  <c r="DK329" i="4"/>
  <c r="BN330" i="4"/>
  <c r="BZ330" i="4" s="1"/>
  <c r="CL330" i="4" s="1"/>
  <c r="DN330" i="4" s="1"/>
  <c r="BO330" i="4"/>
  <c r="CA330" i="4" s="1"/>
  <c r="BP330" i="4"/>
  <c r="CB330" i="4" s="1"/>
  <c r="CN330" i="4" s="1"/>
  <c r="BQ330" i="4"/>
  <c r="BR330" i="4"/>
  <c r="CD330" i="4" s="1"/>
  <c r="CP330" i="4" s="1"/>
  <c r="BS330" i="4"/>
  <c r="BT330" i="4"/>
  <c r="CF330" i="4" s="1"/>
  <c r="BU330" i="4"/>
  <c r="CG330" i="4" s="1"/>
  <c r="CS330" i="4" s="1"/>
  <c r="BV330" i="4"/>
  <c r="CH330" i="4" s="1"/>
  <c r="CT330" i="4" s="1"/>
  <c r="DV330" i="4" s="1"/>
  <c r="BW330" i="4"/>
  <c r="CI330" i="4" s="1"/>
  <c r="CU330" i="4" s="1"/>
  <c r="BX330" i="4"/>
  <c r="BY330" i="4"/>
  <c r="CC330" i="4"/>
  <c r="CO330" i="4" s="1"/>
  <c r="CE330" i="4"/>
  <c r="CQ330" i="4" s="1"/>
  <c r="DS330" i="4" s="1"/>
  <c r="CJ330" i="4"/>
  <c r="CV330" i="4" s="1"/>
  <c r="CK330" i="4"/>
  <c r="CW330" i="4" s="1"/>
  <c r="CM330" i="4"/>
  <c r="CR330" i="4"/>
  <c r="CZ330" i="4"/>
  <c r="DA330" i="4"/>
  <c r="DB330" i="4"/>
  <c r="DC330" i="4"/>
  <c r="DD330" i="4"/>
  <c r="DE330" i="4"/>
  <c r="DF330" i="4"/>
  <c r="DT330" i="4" s="1"/>
  <c r="DG330" i="4"/>
  <c r="DH330" i="4"/>
  <c r="DI330" i="4"/>
  <c r="DJ330" i="4"/>
  <c r="DX330" i="4" s="1"/>
  <c r="DK330" i="4"/>
  <c r="DY330" i="4" s="1"/>
  <c r="BN331" i="4"/>
  <c r="BO331" i="4"/>
  <c r="CA331" i="4" s="1"/>
  <c r="CM331" i="4" s="1"/>
  <c r="BP331" i="4"/>
  <c r="CB331" i="4" s="1"/>
  <c r="CN331" i="4" s="1"/>
  <c r="DP331" i="4" s="1"/>
  <c r="BQ331" i="4"/>
  <c r="CC331" i="4" s="1"/>
  <c r="CO331" i="4" s="1"/>
  <c r="BR331" i="4"/>
  <c r="CD331" i="4" s="1"/>
  <c r="BS331" i="4"/>
  <c r="BT331" i="4"/>
  <c r="CF331" i="4" s="1"/>
  <c r="CR331" i="4" s="1"/>
  <c r="DT331" i="4" s="1"/>
  <c r="BU331" i="4"/>
  <c r="CG331" i="4" s="1"/>
  <c r="BV331" i="4"/>
  <c r="BW331" i="4"/>
  <c r="BX331" i="4"/>
  <c r="CJ331" i="4" s="1"/>
  <c r="CV331" i="4" s="1"/>
  <c r="DX331" i="4" s="1"/>
  <c r="BY331" i="4"/>
  <c r="CK331" i="4" s="1"/>
  <c r="CW331" i="4" s="1"/>
  <c r="DY331" i="4" s="1"/>
  <c r="BZ331" i="4"/>
  <c r="CL331" i="4" s="1"/>
  <c r="CE331" i="4"/>
  <c r="CQ331" i="4" s="1"/>
  <c r="CH331" i="4"/>
  <c r="CT331" i="4" s="1"/>
  <c r="CI331" i="4"/>
  <c r="CU331" i="4" s="1"/>
  <c r="CP331" i="4"/>
  <c r="CS331" i="4"/>
  <c r="CZ331" i="4"/>
  <c r="DA331" i="4"/>
  <c r="DB331" i="4"/>
  <c r="DC331" i="4"/>
  <c r="DQ331" i="4" s="1"/>
  <c r="DD331" i="4"/>
  <c r="DE331" i="4"/>
  <c r="DF331" i="4"/>
  <c r="DG331" i="4"/>
  <c r="DU331" i="4" s="1"/>
  <c r="DH331" i="4"/>
  <c r="DI331" i="4"/>
  <c r="DJ331" i="4"/>
  <c r="DK331" i="4"/>
  <c r="DO331" i="4"/>
  <c r="BN332" i="4"/>
  <c r="BO332" i="4"/>
  <c r="BP332" i="4"/>
  <c r="CB332" i="4" s="1"/>
  <c r="CN332" i="4" s="1"/>
  <c r="BQ332" i="4"/>
  <c r="CC332" i="4" s="1"/>
  <c r="BR332" i="4"/>
  <c r="CD332" i="4" s="1"/>
  <c r="CP332" i="4" s="1"/>
  <c r="DR332" i="4" s="1"/>
  <c r="BS332" i="4"/>
  <c r="CE332" i="4" s="1"/>
  <c r="CQ332" i="4" s="1"/>
  <c r="BT332" i="4"/>
  <c r="BU332" i="4"/>
  <c r="BV332" i="4"/>
  <c r="CH332" i="4" s="1"/>
  <c r="CT332" i="4" s="1"/>
  <c r="BW332" i="4"/>
  <c r="CI332" i="4" s="1"/>
  <c r="CU332" i="4" s="1"/>
  <c r="BX332" i="4"/>
  <c r="CJ332" i="4" s="1"/>
  <c r="CV332" i="4" s="1"/>
  <c r="BY332" i="4"/>
  <c r="CK332" i="4" s="1"/>
  <c r="BZ332" i="4"/>
  <c r="CL332" i="4" s="1"/>
  <c r="CA332" i="4"/>
  <c r="CM332" i="4" s="1"/>
  <c r="CF332" i="4"/>
  <c r="CR332" i="4" s="1"/>
  <c r="CG332" i="4"/>
  <c r="CS332" i="4" s="1"/>
  <c r="CO332" i="4"/>
  <c r="CW332" i="4"/>
  <c r="CZ332" i="4"/>
  <c r="DA332" i="4"/>
  <c r="DB332" i="4"/>
  <c r="DC332" i="4"/>
  <c r="DD332" i="4"/>
  <c r="DE332" i="4"/>
  <c r="DF332" i="4"/>
  <c r="DG332" i="4"/>
  <c r="DH332" i="4"/>
  <c r="DI332" i="4"/>
  <c r="DJ332" i="4"/>
  <c r="DK332" i="4"/>
  <c r="BN333" i="4"/>
  <c r="BZ333" i="4" s="1"/>
  <c r="BO333" i="4"/>
  <c r="CA333" i="4" s="1"/>
  <c r="CM333" i="4" s="1"/>
  <c r="BP333" i="4"/>
  <c r="CB333" i="4" s="1"/>
  <c r="CN333" i="4" s="1"/>
  <c r="BQ333" i="4"/>
  <c r="CC333" i="4" s="1"/>
  <c r="BR333" i="4"/>
  <c r="CD333" i="4" s="1"/>
  <c r="CP333" i="4" s="1"/>
  <c r="BS333" i="4"/>
  <c r="BT333" i="4"/>
  <c r="BU333" i="4"/>
  <c r="BV333" i="4"/>
  <c r="CH333" i="4" s="1"/>
  <c r="CT333" i="4" s="1"/>
  <c r="BW333" i="4"/>
  <c r="CI333" i="4" s="1"/>
  <c r="CU333" i="4" s="1"/>
  <c r="BX333" i="4"/>
  <c r="CJ333" i="4" s="1"/>
  <c r="CV333" i="4" s="1"/>
  <c r="BY333" i="4"/>
  <c r="CK333" i="4" s="1"/>
  <c r="CE333" i="4"/>
  <c r="CQ333" i="4" s="1"/>
  <c r="CF333" i="4"/>
  <c r="CR333" i="4" s="1"/>
  <c r="DT333" i="4" s="1"/>
  <c r="CG333" i="4"/>
  <c r="CS333" i="4" s="1"/>
  <c r="CL333" i="4"/>
  <c r="CO333" i="4"/>
  <c r="CW333" i="4"/>
  <c r="CZ333" i="4"/>
  <c r="DA333" i="4"/>
  <c r="DM333" i="4" s="1"/>
  <c r="DB333" i="4"/>
  <c r="DP333" i="4" s="1"/>
  <c r="DC333" i="4"/>
  <c r="DD333" i="4"/>
  <c r="DE333" i="4"/>
  <c r="DF333" i="4"/>
  <c r="DG333" i="4"/>
  <c r="DU333" i="4" s="1"/>
  <c r="DH333" i="4"/>
  <c r="DI333" i="4"/>
  <c r="DJ333" i="4"/>
  <c r="DK333" i="4"/>
  <c r="BN334" i="4"/>
  <c r="BZ334" i="4" s="1"/>
  <c r="CL334" i="4" s="1"/>
  <c r="BO334" i="4"/>
  <c r="CA334" i="4" s="1"/>
  <c r="CM334" i="4" s="1"/>
  <c r="BP334" i="4"/>
  <c r="BQ334" i="4"/>
  <c r="BR334" i="4"/>
  <c r="CD334" i="4" s="1"/>
  <c r="CP334" i="4" s="1"/>
  <c r="DR334" i="4" s="1"/>
  <c r="BS334" i="4"/>
  <c r="CE334" i="4" s="1"/>
  <c r="CQ334" i="4" s="1"/>
  <c r="DS334" i="4" s="1"/>
  <c r="BT334" i="4"/>
  <c r="CF334" i="4" s="1"/>
  <c r="CR334" i="4" s="1"/>
  <c r="BU334" i="4"/>
  <c r="CG334" i="4" s="1"/>
  <c r="CS334" i="4" s="1"/>
  <c r="BV334" i="4"/>
  <c r="BW334" i="4"/>
  <c r="CI334" i="4" s="1"/>
  <c r="CU334" i="4" s="1"/>
  <c r="BX334" i="4"/>
  <c r="BY334" i="4"/>
  <c r="CK334" i="4" s="1"/>
  <c r="CW334" i="4" s="1"/>
  <c r="DY334" i="4" s="1"/>
  <c r="CB334" i="4"/>
  <c r="CN334" i="4" s="1"/>
  <c r="CC334" i="4"/>
  <c r="CO334" i="4" s="1"/>
  <c r="CH334" i="4"/>
  <c r="CT334" i="4" s="1"/>
  <c r="CJ334" i="4"/>
  <c r="CV334" i="4" s="1"/>
  <c r="CZ334" i="4"/>
  <c r="DA334" i="4"/>
  <c r="DB334" i="4"/>
  <c r="DP334" i="4" s="1"/>
  <c r="DC334" i="4"/>
  <c r="DD334" i="4"/>
  <c r="DE334" i="4"/>
  <c r="DF334" i="4"/>
  <c r="DG334" i="4"/>
  <c r="DH334" i="4"/>
  <c r="DI334" i="4"/>
  <c r="DJ334" i="4"/>
  <c r="DX334" i="4" s="1"/>
  <c r="DK334" i="4"/>
  <c r="BN335" i="4"/>
  <c r="BO335" i="4"/>
  <c r="CA335" i="4" s="1"/>
  <c r="CM335" i="4" s="1"/>
  <c r="BP335" i="4"/>
  <c r="CB335" i="4" s="1"/>
  <c r="CN335" i="4" s="1"/>
  <c r="BQ335" i="4"/>
  <c r="CC335" i="4" s="1"/>
  <c r="CO335" i="4" s="1"/>
  <c r="DQ335" i="4" s="1"/>
  <c r="BR335" i="4"/>
  <c r="CD335" i="4" s="1"/>
  <c r="CP335" i="4" s="1"/>
  <c r="BS335" i="4"/>
  <c r="CE335" i="4" s="1"/>
  <c r="CQ335" i="4" s="1"/>
  <c r="BT335" i="4"/>
  <c r="CF335" i="4" s="1"/>
  <c r="CR335" i="4" s="1"/>
  <c r="BU335" i="4"/>
  <c r="CG335" i="4" s="1"/>
  <c r="CS335" i="4" s="1"/>
  <c r="BV335" i="4"/>
  <c r="BW335" i="4"/>
  <c r="CI335" i="4" s="1"/>
  <c r="CU335" i="4" s="1"/>
  <c r="BX335" i="4"/>
  <c r="CJ335" i="4" s="1"/>
  <c r="CV335" i="4" s="1"/>
  <c r="BY335" i="4"/>
  <c r="CK335" i="4" s="1"/>
  <c r="CW335" i="4" s="1"/>
  <c r="DY335" i="4" s="1"/>
  <c r="BZ335" i="4"/>
  <c r="CL335" i="4" s="1"/>
  <c r="CH335" i="4"/>
  <c r="CT335" i="4" s="1"/>
  <c r="CZ335" i="4"/>
  <c r="DN335" i="4" s="1"/>
  <c r="DA335" i="4"/>
  <c r="DB335" i="4"/>
  <c r="DC335" i="4"/>
  <c r="DD335" i="4"/>
  <c r="DE335" i="4"/>
  <c r="DF335" i="4"/>
  <c r="DT335" i="4" s="1"/>
  <c r="DG335" i="4"/>
  <c r="DH335" i="4"/>
  <c r="DV335" i="4" s="1"/>
  <c r="DI335" i="4"/>
  <c r="DW335" i="4" s="1"/>
  <c r="DJ335" i="4"/>
  <c r="DK335" i="4"/>
  <c r="BN336" i="4"/>
  <c r="BZ336" i="4" s="1"/>
  <c r="BO336" i="4"/>
  <c r="BP336" i="4"/>
  <c r="CB336" i="4" s="1"/>
  <c r="CN336" i="4" s="1"/>
  <c r="BQ336" i="4"/>
  <c r="CC336" i="4" s="1"/>
  <c r="CO336" i="4" s="1"/>
  <c r="DQ336" i="4" s="1"/>
  <c r="BR336" i="4"/>
  <c r="CD336" i="4" s="1"/>
  <c r="CP336" i="4" s="1"/>
  <c r="BS336" i="4"/>
  <c r="CE336" i="4" s="1"/>
  <c r="BT336" i="4"/>
  <c r="CF336" i="4" s="1"/>
  <c r="CR336" i="4" s="1"/>
  <c r="BU336" i="4"/>
  <c r="CG336" i="4" s="1"/>
  <c r="CS336" i="4" s="1"/>
  <c r="BV336" i="4"/>
  <c r="BW336" i="4"/>
  <c r="CI336" i="4" s="1"/>
  <c r="CU336" i="4" s="1"/>
  <c r="BX336" i="4"/>
  <c r="CJ336" i="4" s="1"/>
  <c r="CV336" i="4" s="1"/>
  <c r="BY336" i="4"/>
  <c r="CK336" i="4" s="1"/>
  <c r="CW336" i="4" s="1"/>
  <c r="DY336" i="4" s="1"/>
  <c r="CA336" i="4"/>
  <c r="CM336" i="4" s="1"/>
  <c r="CH336" i="4"/>
  <c r="CT336" i="4" s="1"/>
  <c r="DV336" i="4" s="1"/>
  <c r="CL336" i="4"/>
  <c r="DN336" i="4" s="1"/>
  <c r="CQ336" i="4"/>
  <c r="CZ336" i="4"/>
  <c r="DA336" i="4"/>
  <c r="DB336" i="4"/>
  <c r="DC336" i="4"/>
  <c r="DD336" i="4"/>
  <c r="DR336" i="4" s="1"/>
  <c r="DE336" i="4"/>
  <c r="DF336" i="4"/>
  <c r="DG336" i="4"/>
  <c r="DH336" i="4"/>
  <c r="DI336" i="4"/>
  <c r="DJ336" i="4"/>
  <c r="DK336" i="4"/>
  <c r="DW336" i="4"/>
  <c r="BN337" i="4"/>
  <c r="BZ337" i="4" s="1"/>
  <c r="CL337" i="4" s="1"/>
  <c r="BO337" i="4"/>
  <c r="CA337" i="4" s="1"/>
  <c r="CM337" i="4" s="1"/>
  <c r="BP337" i="4"/>
  <c r="CB337" i="4" s="1"/>
  <c r="CN337" i="4" s="1"/>
  <c r="DP337" i="4" s="1"/>
  <c r="BQ337" i="4"/>
  <c r="CC337" i="4" s="1"/>
  <c r="BR337" i="4"/>
  <c r="BS337" i="4"/>
  <c r="CE337" i="4" s="1"/>
  <c r="CQ337" i="4" s="1"/>
  <c r="BT337" i="4"/>
  <c r="BU337" i="4"/>
  <c r="CG337" i="4" s="1"/>
  <c r="CS337" i="4" s="1"/>
  <c r="DU337" i="4" s="1"/>
  <c r="BV337" i="4"/>
  <c r="CH337" i="4" s="1"/>
  <c r="CT337" i="4" s="1"/>
  <c r="BW337" i="4"/>
  <c r="CI337" i="4" s="1"/>
  <c r="BX337" i="4"/>
  <c r="CJ337" i="4" s="1"/>
  <c r="CV337" i="4" s="1"/>
  <c r="DX337" i="4" s="1"/>
  <c r="BY337" i="4"/>
  <c r="CK337" i="4" s="1"/>
  <c r="CW337" i="4" s="1"/>
  <c r="CD337" i="4"/>
  <c r="CP337" i="4" s="1"/>
  <c r="CF337" i="4"/>
  <c r="CR337" i="4" s="1"/>
  <c r="DT337" i="4" s="1"/>
  <c r="CO337" i="4"/>
  <c r="CU337" i="4"/>
  <c r="DW337" i="4" s="1"/>
  <c r="CZ337" i="4"/>
  <c r="DA337" i="4"/>
  <c r="DB337" i="4"/>
  <c r="DC337" i="4"/>
  <c r="DD337" i="4"/>
  <c r="DR337" i="4" s="1"/>
  <c r="DE337" i="4"/>
  <c r="DF337" i="4"/>
  <c r="DG337" i="4"/>
  <c r="DH337" i="4"/>
  <c r="DI337" i="4"/>
  <c r="DJ337" i="4"/>
  <c r="DK337" i="4"/>
  <c r="DL337" i="4"/>
  <c r="BN338" i="4"/>
  <c r="BZ338" i="4" s="1"/>
  <c r="CL338" i="4" s="1"/>
  <c r="DN338" i="4" s="1"/>
  <c r="BO338" i="4"/>
  <c r="CA338" i="4" s="1"/>
  <c r="BP338" i="4"/>
  <c r="CB338" i="4" s="1"/>
  <c r="CN338" i="4" s="1"/>
  <c r="BQ338" i="4"/>
  <c r="BR338" i="4"/>
  <c r="CD338" i="4" s="1"/>
  <c r="BS338" i="4"/>
  <c r="BT338" i="4"/>
  <c r="CF338" i="4" s="1"/>
  <c r="BU338" i="4"/>
  <c r="CG338" i="4" s="1"/>
  <c r="CS338" i="4" s="1"/>
  <c r="DU338" i="4" s="1"/>
  <c r="BV338" i="4"/>
  <c r="CH338" i="4" s="1"/>
  <c r="CT338" i="4" s="1"/>
  <c r="DV338" i="4" s="1"/>
  <c r="BW338" i="4"/>
  <c r="CI338" i="4" s="1"/>
  <c r="CU338" i="4" s="1"/>
  <c r="BX338" i="4"/>
  <c r="BY338" i="4"/>
  <c r="CC338" i="4"/>
  <c r="CO338" i="4" s="1"/>
  <c r="CE338" i="4"/>
  <c r="CQ338" i="4" s="1"/>
  <c r="DS338" i="4" s="1"/>
  <c r="CJ338" i="4"/>
  <c r="CV338" i="4" s="1"/>
  <c r="CK338" i="4"/>
  <c r="CW338" i="4" s="1"/>
  <c r="CM338" i="4"/>
  <c r="CP338" i="4"/>
  <c r="DR338" i="4" s="1"/>
  <c r="CR338" i="4"/>
  <c r="CZ338" i="4"/>
  <c r="DA338" i="4"/>
  <c r="DB338" i="4"/>
  <c r="DC338" i="4"/>
  <c r="DQ338" i="4" s="1"/>
  <c r="DD338" i="4"/>
  <c r="DE338" i="4"/>
  <c r="DF338" i="4"/>
  <c r="DG338" i="4"/>
  <c r="DH338" i="4"/>
  <c r="DI338" i="4"/>
  <c r="DJ338" i="4"/>
  <c r="DK338" i="4"/>
  <c r="BN339" i="4"/>
  <c r="BO339" i="4"/>
  <c r="BP339" i="4"/>
  <c r="BQ339" i="4"/>
  <c r="CC339" i="4" s="1"/>
  <c r="CO339" i="4" s="1"/>
  <c r="BR339" i="4"/>
  <c r="CD339" i="4" s="1"/>
  <c r="BS339" i="4"/>
  <c r="CE339" i="4" s="1"/>
  <c r="CQ339" i="4" s="1"/>
  <c r="BT339" i="4"/>
  <c r="CF339" i="4" s="1"/>
  <c r="CR339" i="4" s="1"/>
  <c r="BU339" i="4"/>
  <c r="CG339" i="4" s="1"/>
  <c r="CS339" i="4" s="1"/>
  <c r="BV339" i="4"/>
  <c r="BW339" i="4"/>
  <c r="BX339" i="4"/>
  <c r="BY339" i="4"/>
  <c r="BZ339" i="4"/>
  <c r="CL339" i="4" s="1"/>
  <c r="CA339" i="4"/>
  <c r="CM339" i="4" s="1"/>
  <c r="CB339" i="4"/>
  <c r="CH339" i="4"/>
  <c r="CT339" i="4" s="1"/>
  <c r="CI339" i="4"/>
  <c r="CU339" i="4" s="1"/>
  <c r="CJ339" i="4"/>
  <c r="CV339" i="4" s="1"/>
  <c r="CK339" i="4"/>
  <c r="CW339" i="4" s="1"/>
  <c r="DY339" i="4" s="1"/>
  <c r="CN339" i="4"/>
  <c r="CP339" i="4"/>
  <c r="CZ339" i="4"/>
  <c r="DA339" i="4"/>
  <c r="DB339" i="4"/>
  <c r="DC339" i="4"/>
  <c r="DD339" i="4"/>
  <c r="DR339" i="4" s="1"/>
  <c r="DE339" i="4"/>
  <c r="DF339" i="4"/>
  <c r="DG339" i="4"/>
  <c r="DH339" i="4"/>
  <c r="DI339" i="4"/>
  <c r="DW339" i="4" s="1"/>
  <c r="DJ339" i="4"/>
  <c r="DK339" i="4"/>
  <c r="DP339" i="4"/>
  <c r="DQ339" i="4"/>
  <c r="DT339" i="4"/>
  <c r="DX339" i="4"/>
  <c r="BN340" i="4"/>
  <c r="BZ340" i="4" s="1"/>
  <c r="CL340" i="4" s="1"/>
  <c r="BO340" i="4"/>
  <c r="BP340" i="4"/>
  <c r="CB340" i="4" s="1"/>
  <c r="CN340" i="4" s="1"/>
  <c r="BQ340" i="4"/>
  <c r="CC340" i="4" s="1"/>
  <c r="CO340" i="4" s="1"/>
  <c r="BR340" i="4"/>
  <c r="BS340" i="4"/>
  <c r="CE340" i="4" s="1"/>
  <c r="CQ340" i="4" s="1"/>
  <c r="BT340" i="4"/>
  <c r="BU340" i="4"/>
  <c r="BV340" i="4"/>
  <c r="BW340" i="4"/>
  <c r="BX340" i="4"/>
  <c r="CJ340" i="4" s="1"/>
  <c r="BY340" i="4"/>
  <c r="CK340" i="4" s="1"/>
  <c r="CA340" i="4"/>
  <c r="CM340" i="4" s="1"/>
  <c r="DO340" i="4" s="1"/>
  <c r="CD340" i="4"/>
  <c r="CP340" i="4" s="1"/>
  <c r="CF340" i="4"/>
  <c r="CR340" i="4" s="1"/>
  <c r="CG340" i="4"/>
  <c r="CS340" i="4" s="1"/>
  <c r="CH340" i="4"/>
  <c r="CI340" i="4"/>
  <c r="CU340" i="4" s="1"/>
  <c r="CT340" i="4"/>
  <c r="CV340" i="4"/>
  <c r="CW340" i="4"/>
  <c r="DY340" i="4" s="1"/>
  <c r="CZ340" i="4"/>
  <c r="DN340" i="4" s="1"/>
  <c r="DA340" i="4"/>
  <c r="DB340" i="4"/>
  <c r="DC340" i="4"/>
  <c r="DD340" i="4"/>
  <c r="DE340" i="4"/>
  <c r="DF340" i="4"/>
  <c r="DT340" i="4" s="1"/>
  <c r="DG340" i="4"/>
  <c r="DH340" i="4"/>
  <c r="DI340" i="4"/>
  <c r="DJ340" i="4"/>
  <c r="DK340" i="4"/>
  <c r="DW340" i="4"/>
  <c r="BN341" i="4"/>
  <c r="BZ341" i="4" s="1"/>
  <c r="CL341" i="4" s="1"/>
  <c r="BO341" i="4"/>
  <c r="CA341" i="4" s="1"/>
  <c r="CM341" i="4" s="1"/>
  <c r="DO341" i="4" s="1"/>
  <c r="BP341" i="4"/>
  <c r="CB341" i="4" s="1"/>
  <c r="CN341" i="4" s="1"/>
  <c r="BQ341" i="4"/>
  <c r="CC341" i="4" s="1"/>
  <c r="CO341" i="4" s="1"/>
  <c r="BR341" i="4"/>
  <c r="BS341" i="4"/>
  <c r="CE341" i="4" s="1"/>
  <c r="CQ341" i="4" s="1"/>
  <c r="DS341" i="4" s="1"/>
  <c r="BT341" i="4"/>
  <c r="CF341" i="4" s="1"/>
  <c r="CR341" i="4" s="1"/>
  <c r="BU341" i="4"/>
  <c r="BV341" i="4"/>
  <c r="CH341" i="4" s="1"/>
  <c r="CT341" i="4" s="1"/>
  <c r="BW341" i="4"/>
  <c r="CI341" i="4" s="1"/>
  <c r="CU341" i="4" s="1"/>
  <c r="DW341" i="4" s="1"/>
  <c r="BX341" i="4"/>
  <c r="CJ341" i="4" s="1"/>
  <c r="CV341" i="4" s="1"/>
  <c r="BY341" i="4"/>
  <c r="CK341" i="4" s="1"/>
  <c r="CW341" i="4" s="1"/>
  <c r="CD341" i="4"/>
  <c r="CP341" i="4" s="1"/>
  <c r="CG341" i="4"/>
  <c r="CS341" i="4" s="1"/>
  <c r="CZ341" i="4"/>
  <c r="DA341" i="4"/>
  <c r="DB341" i="4"/>
  <c r="DC341" i="4"/>
  <c r="DD341" i="4"/>
  <c r="DR341" i="4" s="1"/>
  <c r="DE341" i="4"/>
  <c r="DF341" i="4"/>
  <c r="DG341" i="4"/>
  <c r="DH341" i="4"/>
  <c r="DI341" i="4"/>
  <c r="DJ341" i="4"/>
  <c r="DK341" i="4"/>
  <c r="DL341" i="4"/>
  <c r="BN342" i="4"/>
  <c r="BZ342" i="4" s="1"/>
  <c r="CL342" i="4" s="1"/>
  <c r="BO342" i="4"/>
  <c r="CA342" i="4" s="1"/>
  <c r="CM342" i="4" s="1"/>
  <c r="BP342" i="4"/>
  <c r="CB342" i="4" s="1"/>
  <c r="CN342" i="4" s="1"/>
  <c r="BQ342" i="4"/>
  <c r="CC342" i="4" s="1"/>
  <c r="CO342" i="4" s="1"/>
  <c r="DQ342" i="4" s="1"/>
  <c r="BR342" i="4"/>
  <c r="BS342" i="4"/>
  <c r="BT342" i="4"/>
  <c r="CF342" i="4" s="1"/>
  <c r="BU342" i="4"/>
  <c r="CG342" i="4" s="1"/>
  <c r="CS342" i="4" s="1"/>
  <c r="BV342" i="4"/>
  <c r="BW342" i="4"/>
  <c r="CI342" i="4" s="1"/>
  <c r="BX342" i="4"/>
  <c r="CJ342" i="4" s="1"/>
  <c r="CV342" i="4" s="1"/>
  <c r="DX342" i="4" s="1"/>
  <c r="BY342" i="4"/>
  <c r="CD342" i="4"/>
  <c r="CP342" i="4" s="1"/>
  <c r="DR342" i="4" s="1"/>
  <c r="CE342" i="4"/>
  <c r="CQ342" i="4" s="1"/>
  <c r="DS342" i="4" s="1"/>
  <c r="CH342" i="4"/>
  <c r="CK342" i="4"/>
  <c r="CW342" i="4" s="1"/>
  <c r="CR342" i="4"/>
  <c r="CT342" i="4"/>
  <c r="CU342" i="4"/>
  <c r="CZ342" i="4"/>
  <c r="DA342" i="4"/>
  <c r="DB342" i="4"/>
  <c r="DC342" i="4"/>
  <c r="DD342" i="4"/>
  <c r="DE342" i="4"/>
  <c r="DF342" i="4"/>
  <c r="DT342" i="4" s="1"/>
  <c r="DG342" i="4"/>
  <c r="DH342" i="4"/>
  <c r="DV342" i="4" s="1"/>
  <c r="DI342" i="4"/>
  <c r="DJ342" i="4"/>
  <c r="DK342" i="4"/>
  <c r="DY342" i="4" s="1"/>
  <c r="BN343" i="4"/>
  <c r="BZ343" i="4" s="1"/>
  <c r="CL343" i="4" s="1"/>
  <c r="BO343" i="4"/>
  <c r="CA343" i="4" s="1"/>
  <c r="CM343" i="4" s="1"/>
  <c r="DO343" i="4" s="1"/>
  <c r="BP343" i="4"/>
  <c r="CB343" i="4" s="1"/>
  <c r="BQ343" i="4"/>
  <c r="BR343" i="4"/>
  <c r="CD343" i="4" s="1"/>
  <c r="CP343" i="4" s="1"/>
  <c r="BS343" i="4"/>
  <c r="CE343" i="4" s="1"/>
  <c r="CQ343" i="4" s="1"/>
  <c r="BT343" i="4"/>
  <c r="BU343" i="4"/>
  <c r="CG343" i="4" s="1"/>
  <c r="BV343" i="4"/>
  <c r="CH343" i="4" s="1"/>
  <c r="CT343" i="4" s="1"/>
  <c r="BW343" i="4"/>
  <c r="CI343" i="4" s="1"/>
  <c r="CU343" i="4" s="1"/>
  <c r="DW343" i="4" s="1"/>
  <c r="BX343" i="4"/>
  <c r="BY343" i="4"/>
  <c r="CC343" i="4"/>
  <c r="CO343" i="4" s="1"/>
  <c r="DQ343" i="4" s="1"/>
  <c r="CF343" i="4"/>
  <c r="CR343" i="4" s="1"/>
  <c r="CJ343" i="4"/>
  <c r="CV343" i="4" s="1"/>
  <c r="CK343" i="4"/>
  <c r="CW343" i="4" s="1"/>
  <c r="CN343" i="4"/>
  <c r="CS343" i="4"/>
  <c r="CZ343" i="4"/>
  <c r="DA343" i="4"/>
  <c r="DB343" i="4"/>
  <c r="DC343" i="4"/>
  <c r="DD343" i="4"/>
  <c r="DE343" i="4"/>
  <c r="DF343" i="4"/>
  <c r="DG343" i="4"/>
  <c r="DU343" i="4" s="1"/>
  <c r="DH343" i="4"/>
  <c r="DI343" i="4"/>
  <c r="DJ343" i="4"/>
  <c r="DK343" i="4"/>
  <c r="DY343" i="4" s="1"/>
  <c r="BN344" i="4"/>
  <c r="BZ344" i="4" s="1"/>
  <c r="CL344" i="4" s="1"/>
  <c r="DN344" i="4" s="1"/>
  <c r="BO344" i="4"/>
  <c r="CA344" i="4" s="1"/>
  <c r="CM344" i="4" s="1"/>
  <c r="DO344" i="4" s="1"/>
  <c r="BP344" i="4"/>
  <c r="CB344" i="4" s="1"/>
  <c r="CN344" i="4" s="1"/>
  <c r="BQ344" i="4"/>
  <c r="CC344" i="4" s="1"/>
  <c r="CO344" i="4" s="1"/>
  <c r="DQ344" i="4" s="1"/>
  <c r="BR344" i="4"/>
  <c r="BS344" i="4"/>
  <c r="CE344" i="4" s="1"/>
  <c r="CQ344" i="4" s="1"/>
  <c r="BT344" i="4"/>
  <c r="BU344" i="4"/>
  <c r="BV344" i="4"/>
  <c r="CH344" i="4" s="1"/>
  <c r="CT344" i="4" s="1"/>
  <c r="DV344" i="4" s="1"/>
  <c r="BW344" i="4"/>
  <c r="CI344" i="4" s="1"/>
  <c r="CU344" i="4" s="1"/>
  <c r="DW344" i="4" s="1"/>
  <c r="BX344" i="4"/>
  <c r="CJ344" i="4" s="1"/>
  <c r="CV344" i="4" s="1"/>
  <c r="BY344" i="4"/>
  <c r="CK344" i="4" s="1"/>
  <c r="CW344" i="4" s="1"/>
  <c r="DY344" i="4" s="1"/>
  <c r="CD344" i="4"/>
  <c r="CF344" i="4"/>
  <c r="CR344" i="4" s="1"/>
  <c r="CG344" i="4"/>
  <c r="CS344" i="4" s="1"/>
  <c r="CP344" i="4"/>
  <c r="CZ344" i="4"/>
  <c r="DA344" i="4"/>
  <c r="DB344" i="4"/>
  <c r="DC344" i="4"/>
  <c r="DM344" i="4" s="1"/>
  <c r="DD344" i="4"/>
  <c r="DE344" i="4"/>
  <c r="DF344" i="4"/>
  <c r="DG344" i="4"/>
  <c r="DH344" i="4"/>
  <c r="DI344" i="4"/>
  <c r="DJ344" i="4"/>
  <c r="DK344" i="4"/>
  <c r="DU344" i="4"/>
  <c r="BN345" i="4"/>
  <c r="BZ345" i="4" s="1"/>
  <c r="BO345" i="4"/>
  <c r="CA345" i="4" s="1"/>
  <c r="BP345" i="4"/>
  <c r="BQ345" i="4"/>
  <c r="CC345" i="4" s="1"/>
  <c r="BR345" i="4"/>
  <c r="CD345" i="4" s="1"/>
  <c r="CP345" i="4" s="1"/>
  <c r="BS345" i="4"/>
  <c r="BT345" i="4"/>
  <c r="BU345" i="4"/>
  <c r="CG345" i="4" s="1"/>
  <c r="CS345" i="4" s="1"/>
  <c r="BV345" i="4"/>
  <c r="CH345" i="4" s="1"/>
  <c r="BW345" i="4"/>
  <c r="CI345" i="4" s="1"/>
  <c r="CU345" i="4" s="1"/>
  <c r="BX345" i="4"/>
  <c r="CJ345" i="4" s="1"/>
  <c r="CV345" i="4" s="1"/>
  <c r="BY345" i="4"/>
  <c r="CK345" i="4" s="1"/>
  <c r="CB345" i="4"/>
  <c r="CN345" i="4" s="1"/>
  <c r="CE345" i="4"/>
  <c r="CQ345" i="4" s="1"/>
  <c r="DS345" i="4" s="1"/>
  <c r="CF345" i="4"/>
  <c r="CR345" i="4" s="1"/>
  <c r="DT345" i="4" s="1"/>
  <c r="CL345" i="4"/>
  <c r="CM345" i="4"/>
  <c r="CO345" i="4"/>
  <c r="CT345" i="4"/>
  <c r="CW345" i="4"/>
  <c r="CZ345" i="4"/>
  <c r="DA345" i="4"/>
  <c r="DB345" i="4"/>
  <c r="DC345" i="4"/>
  <c r="DD345" i="4"/>
  <c r="DE345" i="4"/>
  <c r="DF345" i="4"/>
  <c r="DG345" i="4"/>
  <c r="DH345" i="4"/>
  <c r="DI345" i="4"/>
  <c r="DJ345" i="4"/>
  <c r="DK345" i="4"/>
  <c r="DU345" i="4"/>
  <c r="BN346" i="4"/>
  <c r="BZ346" i="4" s="1"/>
  <c r="CL346" i="4" s="1"/>
  <c r="BO346" i="4"/>
  <c r="CA346" i="4" s="1"/>
  <c r="CM346" i="4" s="1"/>
  <c r="BP346" i="4"/>
  <c r="CB346" i="4" s="1"/>
  <c r="CN346" i="4" s="1"/>
  <c r="DP346" i="4" s="1"/>
  <c r="BQ346" i="4"/>
  <c r="CC346" i="4" s="1"/>
  <c r="CO346" i="4" s="1"/>
  <c r="BR346" i="4"/>
  <c r="CD346" i="4" s="1"/>
  <c r="BS346" i="4"/>
  <c r="BT346" i="4"/>
  <c r="CF346" i="4" s="1"/>
  <c r="CR346" i="4" s="1"/>
  <c r="BU346" i="4"/>
  <c r="CG346" i="4" s="1"/>
  <c r="CS346" i="4" s="1"/>
  <c r="DU346" i="4" s="1"/>
  <c r="BV346" i="4"/>
  <c r="BW346" i="4"/>
  <c r="CI346" i="4" s="1"/>
  <c r="CU346" i="4" s="1"/>
  <c r="BX346" i="4"/>
  <c r="BY346" i="4"/>
  <c r="CE346" i="4"/>
  <c r="CQ346" i="4" s="1"/>
  <c r="CH346" i="4"/>
  <c r="CT346" i="4" s="1"/>
  <c r="DV346" i="4" s="1"/>
  <c r="CJ346" i="4"/>
  <c r="CV346" i="4" s="1"/>
  <c r="CK346" i="4"/>
  <c r="CW346" i="4" s="1"/>
  <c r="DY346" i="4" s="1"/>
  <c r="CP346" i="4"/>
  <c r="CZ346" i="4"/>
  <c r="DA346" i="4"/>
  <c r="DB346" i="4"/>
  <c r="DC346" i="4"/>
  <c r="DD346" i="4"/>
  <c r="DE346" i="4"/>
  <c r="DF346" i="4"/>
  <c r="DG346" i="4"/>
  <c r="DH346" i="4"/>
  <c r="DI346" i="4"/>
  <c r="DJ346" i="4"/>
  <c r="DK346" i="4"/>
  <c r="DS346" i="4"/>
  <c r="BN347" i="4"/>
  <c r="BO347" i="4"/>
  <c r="BP347" i="4"/>
  <c r="CB347" i="4" s="1"/>
  <c r="CN347" i="4" s="1"/>
  <c r="BQ347" i="4"/>
  <c r="BR347" i="4"/>
  <c r="CD347" i="4" s="1"/>
  <c r="CP347" i="4" s="1"/>
  <c r="BS347" i="4"/>
  <c r="CE347" i="4" s="1"/>
  <c r="CQ347" i="4" s="1"/>
  <c r="DS347" i="4" s="1"/>
  <c r="BT347" i="4"/>
  <c r="BU347" i="4"/>
  <c r="CG347" i="4" s="1"/>
  <c r="CS347" i="4" s="1"/>
  <c r="BV347" i="4"/>
  <c r="BW347" i="4"/>
  <c r="BX347" i="4"/>
  <c r="CJ347" i="4" s="1"/>
  <c r="CV347" i="4" s="1"/>
  <c r="BY347" i="4"/>
  <c r="BZ347" i="4"/>
  <c r="CL347" i="4" s="1"/>
  <c r="CA347" i="4"/>
  <c r="CM347" i="4" s="1"/>
  <c r="CC347" i="4"/>
  <c r="CO347" i="4" s="1"/>
  <c r="DQ347" i="4" s="1"/>
  <c r="CF347" i="4"/>
  <c r="CR347" i="4" s="1"/>
  <c r="CH347" i="4"/>
  <c r="CT347" i="4" s="1"/>
  <c r="CI347" i="4"/>
  <c r="CU347" i="4" s="1"/>
  <c r="CK347" i="4"/>
  <c r="CW347" i="4" s="1"/>
  <c r="CZ347" i="4"/>
  <c r="DN347" i="4" s="1"/>
  <c r="DA347" i="4"/>
  <c r="DO347" i="4" s="1"/>
  <c r="DB347" i="4"/>
  <c r="DC347" i="4"/>
  <c r="DD347" i="4"/>
  <c r="DE347" i="4"/>
  <c r="DF347" i="4"/>
  <c r="DG347" i="4"/>
  <c r="DH347" i="4"/>
  <c r="DV347" i="4" s="1"/>
  <c r="DI347" i="4"/>
  <c r="DJ347" i="4"/>
  <c r="DK347" i="4"/>
  <c r="DY347" i="4"/>
  <c r="BN348" i="4"/>
  <c r="BZ348" i="4" s="1"/>
  <c r="CL348" i="4" s="1"/>
  <c r="DN348" i="4" s="1"/>
  <c r="BO348" i="4"/>
  <c r="CA348" i="4" s="1"/>
  <c r="CM348" i="4" s="1"/>
  <c r="BP348" i="4"/>
  <c r="CB348" i="4" s="1"/>
  <c r="BQ348" i="4"/>
  <c r="CC348" i="4" s="1"/>
  <c r="BR348" i="4"/>
  <c r="CD348" i="4" s="1"/>
  <c r="CP348" i="4" s="1"/>
  <c r="BS348" i="4"/>
  <c r="CE348" i="4" s="1"/>
  <c r="CQ348" i="4" s="1"/>
  <c r="BT348" i="4"/>
  <c r="BU348" i="4"/>
  <c r="CG348" i="4" s="1"/>
  <c r="CS348" i="4" s="1"/>
  <c r="DU348" i="4" s="1"/>
  <c r="BV348" i="4"/>
  <c r="CH348" i="4" s="1"/>
  <c r="CT348" i="4" s="1"/>
  <c r="DV348" i="4" s="1"/>
  <c r="BW348" i="4"/>
  <c r="BX348" i="4"/>
  <c r="CJ348" i="4" s="1"/>
  <c r="CV348" i="4" s="1"/>
  <c r="BY348" i="4"/>
  <c r="CK348" i="4" s="1"/>
  <c r="CW348" i="4" s="1"/>
  <c r="CF348" i="4"/>
  <c r="CR348" i="4" s="1"/>
  <c r="CI348" i="4"/>
  <c r="CU348" i="4" s="1"/>
  <c r="DW348" i="4" s="1"/>
  <c r="CN348" i="4"/>
  <c r="CO348" i="4"/>
  <c r="DQ348" i="4" s="1"/>
  <c r="CZ348" i="4"/>
  <c r="DA348" i="4"/>
  <c r="DB348" i="4"/>
  <c r="DC348" i="4"/>
  <c r="DD348" i="4"/>
  <c r="DE348" i="4"/>
  <c r="DF348" i="4"/>
  <c r="DG348" i="4"/>
  <c r="DH348" i="4"/>
  <c r="DI348" i="4"/>
  <c r="DJ348" i="4"/>
  <c r="DK348" i="4"/>
  <c r="DO348" i="4"/>
  <c r="DT348" i="4"/>
  <c r="BN349" i="4"/>
  <c r="BZ349" i="4" s="1"/>
  <c r="BO349" i="4"/>
  <c r="CA349" i="4" s="1"/>
  <c r="CM349" i="4" s="1"/>
  <c r="BP349" i="4"/>
  <c r="BQ349" i="4"/>
  <c r="CC349" i="4" s="1"/>
  <c r="CO349" i="4" s="1"/>
  <c r="BR349" i="4"/>
  <c r="CD349" i="4" s="1"/>
  <c r="CP349" i="4" s="1"/>
  <c r="DR349" i="4" s="1"/>
  <c r="BS349" i="4"/>
  <c r="BT349" i="4"/>
  <c r="CF349" i="4" s="1"/>
  <c r="CR349" i="4" s="1"/>
  <c r="DT349" i="4" s="1"/>
  <c r="BU349" i="4"/>
  <c r="BV349" i="4"/>
  <c r="CH349" i="4" s="1"/>
  <c r="CT349" i="4" s="1"/>
  <c r="BW349" i="4"/>
  <c r="CI349" i="4" s="1"/>
  <c r="CU349" i="4" s="1"/>
  <c r="BX349" i="4"/>
  <c r="BY349" i="4"/>
  <c r="CK349" i="4" s="1"/>
  <c r="CW349" i="4" s="1"/>
  <c r="CB349" i="4"/>
  <c r="CN349" i="4" s="1"/>
  <c r="CE349" i="4"/>
  <c r="CQ349" i="4" s="1"/>
  <c r="DS349" i="4" s="1"/>
  <c r="CG349" i="4"/>
  <c r="CS349" i="4" s="1"/>
  <c r="CJ349" i="4"/>
  <c r="CV349" i="4" s="1"/>
  <c r="CL349" i="4"/>
  <c r="CZ349" i="4"/>
  <c r="DA349" i="4"/>
  <c r="DB349" i="4"/>
  <c r="DC349" i="4"/>
  <c r="DD349" i="4"/>
  <c r="DE349" i="4"/>
  <c r="DF349" i="4"/>
  <c r="DG349" i="4"/>
  <c r="DH349" i="4"/>
  <c r="DI349" i="4"/>
  <c r="DJ349" i="4"/>
  <c r="DK349" i="4"/>
  <c r="DU349" i="4"/>
  <c r="BN350" i="4"/>
  <c r="BZ350" i="4" s="1"/>
  <c r="CL350" i="4" s="1"/>
  <c r="BO350" i="4"/>
  <c r="CA350" i="4" s="1"/>
  <c r="BP350" i="4"/>
  <c r="BQ350" i="4"/>
  <c r="CC350" i="4" s="1"/>
  <c r="CO350" i="4" s="1"/>
  <c r="DQ350" i="4" s="1"/>
  <c r="BR350" i="4"/>
  <c r="CD350" i="4" s="1"/>
  <c r="CP350" i="4" s="1"/>
  <c r="BS350" i="4"/>
  <c r="CE350" i="4" s="1"/>
  <c r="CQ350" i="4" s="1"/>
  <c r="DS350" i="4" s="1"/>
  <c r="BT350" i="4"/>
  <c r="CF350" i="4" s="1"/>
  <c r="CR350" i="4" s="1"/>
  <c r="BU350" i="4"/>
  <c r="CG350" i="4" s="1"/>
  <c r="BV350" i="4"/>
  <c r="CH350" i="4" s="1"/>
  <c r="CT350" i="4" s="1"/>
  <c r="BW350" i="4"/>
  <c r="CI350" i="4" s="1"/>
  <c r="BX350" i="4"/>
  <c r="BY350" i="4"/>
  <c r="CK350" i="4" s="1"/>
  <c r="CW350" i="4" s="1"/>
  <c r="DY350" i="4" s="1"/>
  <c r="CB350" i="4"/>
  <c r="CN350" i="4" s="1"/>
  <c r="DP350" i="4" s="1"/>
  <c r="CJ350" i="4"/>
  <c r="CV350" i="4" s="1"/>
  <c r="CM350" i="4"/>
  <c r="CS350" i="4"/>
  <c r="CU350" i="4"/>
  <c r="CZ350" i="4"/>
  <c r="DA350" i="4"/>
  <c r="DB350" i="4"/>
  <c r="DC350" i="4"/>
  <c r="DD350" i="4"/>
  <c r="DR350" i="4" s="1"/>
  <c r="DE350" i="4"/>
  <c r="DF350" i="4"/>
  <c r="DT350" i="4" s="1"/>
  <c r="DG350" i="4"/>
  <c r="DH350" i="4"/>
  <c r="DI350" i="4"/>
  <c r="DJ350" i="4"/>
  <c r="DK350" i="4"/>
  <c r="DV350" i="4"/>
  <c r="BN351" i="4"/>
  <c r="BZ351" i="4" s="1"/>
  <c r="CL351" i="4" s="1"/>
  <c r="BO351" i="4"/>
  <c r="CA351" i="4" s="1"/>
  <c r="CM351" i="4" s="1"/>
  <c r="BP351" i="4"/>
  <c r="BQ351" i="4"/>
  <c r="BR351" i="4"/>
  <c r="CD351" i="4" s="1"/>
  <c r="CP351" i="4" s="1"/>
  <c r="BS351" i="4"/>
  <c r="CE351" i="4" s="1"/>
  <c r="BT351" i="4"/>
  <c r="CF351" i="4" s="1"/>
  <c r="CR351" i="4" s="1"/>
  <c r="DT351" i="4" s="1"/>
  <c r="BU351" i="4"/>
  <c r="CG351" i="4" s="1"/>
  <c r="CS351" i="4" s="1"/>
  <c r="BV351" i="4"/>
  <c r="CH351" i="4" s="1"/>
  <c r="CT351" i="4" s="1"/>
  <c r="DV351" i="4" s="1"/>
  <c r="BW351" i="4"/>
  <c r="CI351" i="4" s="1"/>
  <c r="CU351" i="4" s="1"/>
  <c r="BX351" i="4"/>
  <c r="CJ351" i="4" s="1"/>
  <c r="CV351" i="4" s="1"/>
  <c r="BY351" i="4"/>
  <c r="CB351" i="4"/>
  <c r="CN351" i="4" s="1"/>
  <c r="CC351" i="4"/>
  <c r="CO351" i="4" s="1"/>
  <c r="CK351" i="4"/>
  <c r="CW351" i="4" s="1"/>
  <c r="CQ351" i="4"/>
  <c r="DS351" i="4" s="1"/>
  <c r="CZ351" i="4"/>
  <c r="DA351" i="4"/>
  <c r="DB351" i="4"/>
  <c r="DC351" i="4"/>
  <c r="DD351" i="4"/>
  <c r="DE351" i="4"/>
  <c r="DF351" i="4"/>
  <c r="DG351" i="4"/>
  <c r="DH351" i="4"/>
  <c r="DI351" i="4"/>
  <c r="DJ351" i="4"/>
  <c r="DK351" i="4"/>
  <c r="DY351" i="4" s="1"/>
  <c r="BN352" i="4"/>
  <c r="BZ352" i="4" s="1"/>
  <c r="BO352" i="4"/>
  <c r="CA352" i="4" s="1"/>
  <c r="CM352" i="4" s="1"/>
  <c r="DO352" i="4" s="1"/>
  <c r="BP352" i="4"/>
  <c r="CB352" i="4" s="1"/>
  <c r="CN352" i="4" s="1"/>
  <c r="BQ352" i="4"/>
  <c r="CC352" i="4" s="1"/>
  <c r="CO352" i="4" s="1"/>
  <c r="DQ352" i="4" s="1"/>
  <c r="BR352" i="4"/>
  <c r="CD352" i="4" s="1"/>
  <c r="BS352" i="4"/>
  <c r="CE352" i="4" s="1"/>
  <c r="BT352" i="4"/>
  <c r="BU352" i="4"/>
  <c r="BV352" i="4"/>
  <c r="CH352" i="4" s="1"/>
  <c r="CT352" i="4" s="1"/>
  <c r="BW352" i="4"/>
  <c r="CI352" i="4" s="1"/>
  <c r="CU352" i="4" s="1"/>
  <c r="DW352" i="4" s="1"/>
  <c r="BX352" i="4"/>
  <c r="CJ352" i="4" s="1"/>
  <c r="CV352" i="4" s="1"/>
  <c r="BY352" i="4"/>
  <c r="CK352" i="4" s="1"/>
  <c r="CW352" i="4" s="1"/>
  <c r="DY352" i="4" s="1"/>
  <c r="CF352" i="4"/>
  <c r="CR352" i="4" s="1"/>
  <c r="CG352" i="4"/>
  <c r="CS352" i="4" s="1"/>
  <c r="CL352" i="4"/>
  <c r="DN352" i="4" s="1"/>
  <c r="CP352" i="4"/>
  <c r="DR352" i="4" s="1"/>
  <c r="CQ352" i="4"/>
  <c r="CZ352" i="4"/>
  <c r="DA352" i="4"/>
  <c r="DB352" i="4"/>
  <c r="DC352" i="4"/>
  <c r="DD352" i="4"/>
  <c r="DE352" i="4"/>
  <c r="DF352" i="4"/>
  <c r="DT352" i="4" s="1"/>
  <c r="DG352" i="4"/>
  <c r="DH352" i="4"/>
  <c r="DI352" i="4"/>
  <c r="DJ352" i="4"/>
  <c r="DK352" i="4"/>
  <c r="DU352" i="4"/>
  <c r="BN353" i="4"/>
  <c r="BZ353" i="4" s="1"/>
  <c r="CL353" i="4" s="1"/>
  <c r="BO353" i="4"/>
  <c r="CA353" i="4" s="1"/>
  <c r="BP353" i="4"/>
  <c r="CB353" i="4" s="1"/>
  <c r="CN353" i="4" s="1"/>
  <c r="BQ353" i="4"/>
  <c r="CC353" i="4" s="1"/>
  <c r="CO353" i="4" s="1"/>
  <c r="BR353" i="4"/>
  <c r="BS353" i="4"/>
  <c r="BT353" i="4"/>
  <c r="BU353" i="4"/>
  <c r="CG353" i="4" s="1"/>
  <c r="CS353" i="4" s="1"/>
  <c r="DU353" i="4" s="1"/>
  <c r="BV353" i="4"/>
  <c r="CH353" i="4" s="1"/>
  <c r="CT353" i="4" s="1"/>
  <c r="BW353" i="4"/>
  <c r="CI353" i="4" s="1"/>
  <c r="BX353" i="4"/>
  <c r="CJ353" i="4" s="1"/>
  <c r="CV353" i="4" s="1"/>
  <c r="BY353" i="4"/>
  <c r="CK353" i="4" s="1"/>
  <c r="CW353" i="4" s="1"/>
  <c r="CD353" i="4"/>
  <c r="CP353" i="4" s="1"/>
  <c r="CE353" i="4"/>
  <c r="CQ353" i="4" s="1"/>
  <c r="CF353" i="4"/>
  <c r="CR353" i="4" s="1"/>
  <c r="DT353" i="4" s="1"/>
  <c r="CM353" i="4"/>
  <c r="DO353" i="4" s="1"/>
  <c r="CU353" i="4"/>
  <c r="DW353" i="4" s="1"/>
  <c r="CZ353" i="4"/>
  <c r="DA353" i="4"/>
  <c r="DB353" i="4"/>
  <c r="DC353" i="4"/>
  <c r="DD353" i="4"/>
  <c r="DE353" i="4"/>
  <c r="DM353" i="4" s="1"/>
  <c r="DF353" i="4"/>
  <c r="DG353" i="4"/>
  <c r="DH353" i="4"/>
  <c r="DI353" i="4"/>
  <c r="DJ353" i="4"/>
  <c r="DK353" i="4"/>
  <c r="DS353" i="4"/>
  <c r="BN354" i="4"/>
  <c r="BO354" i="4"/>
  <c r="CA354" i="4" s="1"/>
  <c r="CM354" i="4" s="1"/>
  <c r="BP354" i="4"/>
  <c r="BQ354" i="4"/>
  <c r="BR354" i="4"/>
  <c r="BS354" i="4"/>
  <c r="CE354" i="4" s="1"/>
  <c r="CQ354" i="4" s="1"/>
  <c r="BT354" i="4"/>
  <c r="CF354" i="4" s="1"/>
  <c r="CR354" i="4" s="1"/>
  <c r="BU354" i="4"/>
  <c r="CG354" i="4" s="1"/>
  <c r="CS354" i="4" s="1"/>
  <c r="DU354" i="4" s="1"/>
  <c r="BV354" i="4"/>
  <c r="BW354" i="4"/>
  <c r="CI354" i="4" s="1"/>
  <c r="BX354" i="4"/>
  <c r="BY354" i="4"/>
  <c r="BZ354" i="4"/>
  <c r="CB354" i="4"/>
  <c r="CN354" i="4" s="1"/>
  <c r="CC354" i="4"/>
  <c r="CO354" i="4" s="1"/>
  <c r="DQ354" i="4" s="1"/>
  <c r="CD354" i="4"/>
  <c r="CP354" i="4" s="1"/>
  <c r="CH354" i="4"/>
  <c r="CJ354" i="4"/>
  <c r="CV354" i="4" s="1"/>
  <c r="CK354" i="4"/>
  <c r="CW354" i="4" s="1"/>
  <c r="CL354" i="4"/>
  <c r="CT354" i="4"/>
  <c r="CU354" i="4"/>
  <c r="CZ354" i="4"/>
  <c r="DA354" i="4"/>
  <c r="DB354" i="4"/>
  <c r="DC354" i="4"/>
  <c r="DD354" i="4"/>
  <c r="DR354" i="4" s="1"/>
  <c r="DE354" i="4"/>
  <c r="DF354" i="4"/>
  <c r="DG354" i="4"/>
  <c r="DH354" i="4"/>
  <c r="DI354" i="4"/>
  <c r="DJ354" i="4"/>
  <c r="DK354" i="4"/>
  <c r="DY354" i="4" s="1"/>
  <c r="DP354" i="4"/>
  <c r="DS354" i="4"/>
  <c r="BN355" i="4"/>
  <c r="BO355" i="4"/>
  <c r="BP355" i="4"/>
  <c r="CB355" i="4" s="1"/>
  <c r="CN355" i="4" s="1"/>
  <c r="DP355" i="4" s="1"/>
  <c r="BQ355" i="4"/>
  <c r="BR355" i="4"/>
  <c r="CD355" i="4" s="1"/>
  <c r="BS355" i="4"/>
  <c r="CE355" i="4" s="1"/>
  <c r="BT355" i="4"/>
  <c r="BU355" i="4"/>
  <c r="CG355" i="4" s="1"/>
  <c r="CS355" i="4" s="1"/>
  <c r="BV355" i="4"/>
  <c r="BW355" i="4"/>
  <c r="BX355" i="4"/>
  <c r="CJ355" i="4" s="1"/>
  <c r="CV355" i="4" s="1"/>
  <c r="DX355" i="4" s="1"/>
  <c r="BY355" i="4"/>
  <c r="BZ355" i="4"/>
  <c r="CL355" i="4" s="1"/>
  <c r="CA355" i="4"/>
  <c r="CM355" i="4" s="1"/>
  <c r="CC355" i="4"/>
  <c r="CO355" i="4" s="1"/>
  <c r="DQ355" i="4" s="1"/>
  <c r="CF355" i="4"/>
  <c r="CR355" i="4" s="1"/>
  <c r="DT355" i="4" s="1"/>
  <c r="CH355" i="4"/>
  <c r="CT355" i="4" s="1"/>
  <c r="CI355" i="4"/>
  <c r="CU355" i="4" s="1"/>
  <c r="CK355" i="4"/>
  <c r="CW355" i="4" s="1"/>
  <c r="CP355" i="4"/>
  <c r="CQ355" i="4"/>
  <c r="DS355" i="4" s="1"/>
  <c r="CZ355" i="4"/>
  <c r="DA355" i="4"/>
  <c r="DB355" i="4"/>
  <c r="DC355" i="4"/>
  <c r="DD355" i="4"/>
  <c r="DE355" i="4"/>
  <c r="DF355" i="4"/>
  <c r="DG355" i="4"/>
  <c r="DH355" i="4"/>
  <c r="DV355" i="4" s="1"/>
  <c r="DI355" i="4"/>
  <c r="DW355" i="4" s="1"/>
  <c r="DJ355" i="4"/>
  <c r="DK355" i="4"/>
  <c r="DY355" i="4"/>
  <c r="BN356" i="4"/>
  <c r="BZ356" i="4" s="1"/>
  <c r="CL356" i="4" s="1"/>
  <c r="DN356" i="4" s="1"/>
  <c r="BO356" i="4"/>
  <c r="CA356" i="4" s="1"/>
  <c r="CM356" i="4" s="1"/>
  <c r="BP356" i="4"/>
  <c r="CB356" i="4" s="1"/>
  <c r="CN356" i="4" s="1"/>
  <c r="BQ356" i="4"/>
  <c r="CC356" i="4" s="1"/>
  <c r="BR356" i="4"/>
  <c r="CD356" i="4" s="1"/>
  <c r="CP356" i="4" s="1"/>
  <c r="DR356" i="4" s="1"/>
  <c r="BS356" i="4"/>
  <c r="CE356" i="4" s="1"/>
  <c r="BT356" i="4"/>
  <c r="BU356" i="4"/>
  <c r="CG356" i="4" s="1"/>
  <c r="CS356" i="4" s="1"/>
  <c r="BV356" i="4"/>
  <c r="CH356" i="4" s="1"/>
  <c r="CT356" i="4" s="1"/>
  <c r="DV356" i="4" s="1"/>
  <c r="BW356" i="4"/>
  <c r="BX356" i="4"/>
  <c r="CJ356" i="4" s="1"/>
  <c r="CV356" i="4" s="1"/>
  <c r="BY356" i="4"/>
  <c r="CK356" i="4" s="1"/>
  <c r="CW356" i="4" s="1"/>
  <c r="CF356" i="4"/>
  <c r="CR356" i="4" s="1"/>
  <c r="CI356" i="4"/>
  <c r="CU356" i="4" s="1"/>
  <c r="DW356" i="4" s="1"/>
  <c r="CO356" i="4"/>
  <c r="CQ356" i="4"/>
  <c r="CZ356" i="4"/>
  <c r="DA356" i="4"/>
  <c r="DB356" i="4"/>
  <c r="DC356" i="4"/>
  <c r="DD356" i="4"/>
  <c r="DE356" i="4"/>
  <c r="DF356" i="4"/>
  <c r="DT356" i="4" s="1"/>
  <c r="DG356" i="4"/>
  <c r="DH356" i="4"/>
  <c r="DI356" i="4"/>
  <c r="DJ356" i="4"/>
  <c r="DK356" i="4"/>
  <c r="BN357" i="4"/>
  <c r="BZ357" i="4" s="1"/>
  <c r="CL357" i="4" s="1"/>
  <c r="BO357" i="4"/>
  <c r="CA357" i="4" s="1"/>
  <c r="BP357" i="4"/>
  <c r="CB357" i="4" s="1"/>
  <c r="CN357" i="4" s="1"/>
  <c r="DP357" i="4" s="1"/>
  <c r="BQ357" i="4"/>
  <c r="CC357" i="4" s="1"/>
  <c r="CO357" i="4" s="1"/>
  <c r="BR357" i="4"/>
  <c r="CD357" i="4" s="1"/>
  <c r="CP357" i="4" s="1"/>
  <c r="BS357" i="4"/>
  <c r="CE357" i="4" s="1"/>
  <c r="CQ357" i="4" s="1"/>
  <c r="DS357" i="4" s="1"/>
  <c r="BT357" i="4"/>
  <c r="BU357" i="4"/>
  <c r="BV357" i="4"/>
  <c r="CH357" i="4" s="1"/>
  <c r="BW357" i="4"/>
  <c r="CI357" i="4" s="1"/>
  <c r="CU357" i="4" s="1"/>
  <c r="BX357" i="4"/>
  <c r="CJ357" i="4" s="1"/>
  <c r="CV357" i="4" s="1"/>
  <c r="DX357" i="4" s="1"/>
  <c r="BY357" i="4"/>
  <c r="CK357" i="4" s="1"/>
  <c r="CW357" i="4" s="1"/>
  <c r="CF357" i="4"/>
  <c r="CR357" i="4" s="1"/>
  <c r="CG357" i="4"/>
  <c r="CS357" i="4" s="1"/>
  <c r="CM357" i="4"/>
  <c r="DO357" i="4" s="1"/>
  <c r="CT357" i="4"/>
  <c r="CZ357" i="4"/>
  <c r="DA357" i="4"/>
  <c r="DB357" i="4"/>
  <c r="DC357" i="4"/>
  <c r="DD357" i="4"/>
  <c r="DE357" i="4"/>
  <c r="DF357" i="4"/>
  <c r="DG357" i="4"/>
  <c r="DH357" i="4"/>
  <c r="DI357" i="4"/>
  <c r="DJ357" i="4"/>
  <c r="DK357" i="4"/>
  <c r="BN358" i="4"/>
  <c r="BZ358" i="4" s="1"/>
  <c r="CL358" i="4" s="1"/>
  <c r="DN358" i="4" s="1"/>
  <c r="BO358" i="4"/>
  <c r="CA358" i="4" s="1"/>
  <c r="CM358" i="4" s="1"/>
  <c r="BP358" i="4"/>
  <c r="CB358" i="4" s="1"/>
  <c r="CN358" i="4" s="1"/>
  <c r="BQ358" i="4"/>
  <c r="CC358" i="4" s="1"/>
  <c r="CO358" i="4" s="1"/>
  <c r="DQ358" i="4" s="1"/>
  <c r="BR358" i="4"/>
  <c r="BS358" i="4"/>
  <c r="CE358" i="4" s="1"/>
  <c r="CQ358" i="4" s="1"/>
  <c r="DS358" i="4" s="1"/>
  <c r="BT358" i="4"/>
  <c r="CF358" i="4" s="1"/>
  <c r="CR358" i="4" s="1"/>
  <c r="BU358" i="4"/>
  <c r="CG358" i="4" s="1"/>
  <c r="BV358" i="4"/>
  <c r="BW358" i="4"/>
  <c r="CI358" i="4" s="1"/>
  <c r="CU358" i="4" s="1"/>
  <c r="BX358" i="4"/>
  <c r="CJ358" i="4" s="1"/>
  <c r="CV358" i="4" s="1"/>
  <c r="BY358" i="4"/>
  <c r="CK358" i="4" s="1"/>
  <c r="CW358" i="4" s="1"/>
  <c r="DY358" i="4" s="1"/>
  <c r="CD358" i="4"/>
  <c r="CH358" i="4"/>
  <c r="CT358" i="4" s="1"/>
  <c r="DV358" i="4" s="1"/>
  <c r="CP358" i="4"/>
  <c r="CS358" i="4"/>
  <c r="CZ358" i="4"/>
  <c r="DA358" i="4"/>
  <c r="DB358" i="4"/>
  <c r="DC358" i="4"/>
  <c r="DD358" i="4"/>
  <c r="DE358" i="4"/>
  <c r="DF358" i="4"/>
  <c r="DT358" i="4" s="1"/>
  <c r="DG358" i="4"/>
  <c r="DH358" i="4"/>
  <c r="DI358" i="4"/>
  <c r="DJ358" i="4"/>
  <c r="DK358" i="4"/>
  <c r="DR358" i="4"/>
  <c r="BN359" i="4"/>
  <c r="BZ359" i="4" s="1"/>
  <c r="CL359" i="4" s="1"/>
  <c r="BO359" i="4"/>
  <c r="CA359" i="4" s="1"/>
  <c r="CM359" i="4" s="1"/>
  <c r="BP359" i="4"/>
  <c r="BQ359" i="4"/>
  <c r="BR359" i="4"/>
  <c r="CD359" i="4" s="1"/>
  <c r="BS359" i="4"/>
  <c r="CE359" i="4" s="1"/>
  <c r="BT359" i="4"/>
  <c r="CF359" i="4" s="1"/>
  <c r="CR359" i="4" s="1"/>
  <c r="DT359" i="4" s="1"/>
  <c r="BU359" i="4"/>
  <c r="CG359" i="4" s="1"/>
  <c r="CS359" i="4" s="1"/>
  <c r="BV359" i="4"/>
  <c r="BW359" i="4"/>
  <c r="BX359" i="4"/>
  <c r="BY359" i="4"/>
  <c r="CB359" i="4"/>
  <c r="CN359" i="4" s="1"/>
  <c r="CC359" i="4"/>
  <c r="CO359" i="4" s="1"/>
  <c r="DQ359" i="4" s="1"/>
  <c r="CH359" i="4"/>
  <c r="CT359" i="4" s="1"/>
  <c r="CI359" i="4"/>
  <c r="CU359" i="4" s="1"/>
  <c r="CJ359" i="4"/>
  <c r="CV359" i="4" s="1"/>
  <c r="CK359" i="4"/>
  <c r="CW359" i="4" s="1"/>
  <c r="CP359" i="4"/>
  <c r="CQ359" i="4"/>
  <c r="CZ359" i="4"/>
  <c r="DA359" i="4"/>
  <c r="DB359" i="4"/>
  <c r="DC359" i="4"/>
  <c r="DD359" i="4"/>
  <c r="DE359" i="4"/>
  <c r="DF359" i="4"/>
  <c r="DG359" i="4"/>
  <c r="DH359" i="4"/>
  <c r="DV359" i="4" s="1"/>
  <c r="DI359" i="4"/>
  <c r="DW359" i="4" s="1"/>
  <c r="DJ359" i="4"/>
  <c r="DX359" i="4" s="1"/>
  <c r="DK359" i="4"/>
  <c r="BN360" i="4"/>
  <c r="BZ360" i="4" s="1"/>
  <c r="BO360" i="4"/>
  <c r="CA360" i="4" s="1"/>
  <c r="CM360" i="4" s="1"/>
  <c r="BP360" i="4"/>
  <c r="CB360" i="4" s="1"/>
  <c r="CN360" i="4" s="1"/>
  <c r="BQ360" i="4"/>
  <c r="CC360" i="4" s="1"/>
  <c r="CO360" i="4" s="1"/>
  <c r="BR360" i="4"/>
  <c r="BS360" i="4"/>
  <c r="CE360" i="4" s="1"/>
  <c r="CQ360" i="4" s="1"/>
  <c r="BT360" i="4"/>
  <c r="CF360" i="4" s="1"/>
  <c r="CR360" i="4" s="1"/>
  <c r="DT360" i="4" s="1"/>
  <c r="BU360" i="4"/>
  <c r="BV360" i="4"/>
  <c r="BW360" i="4"/>
  <c r="BX360" i="4"/>
  <c r="CJ360" i="4" s="1"/>
  <c r="CV360" i="4" s="1"/>
  <c r="BY360" i="4"/>
  <c r="CK360" i="4" s="1"/>
  <c r="CW360" i="4" s="1"/>
  <c r="CD360" i="4"/>
  <c r="CP360" i="4" s="1"/>
  <c r="CG360" i="4"/>
  <c r="CS360" i="4" s="1"/>
  <c r="CH360" i="4"/>
  <c r="CT360" i="4" s="1"/>
  <c r="DV360" i="4" s="1"/>
  <c r="CI360" i="4"/>
  <c r="CU360" i="4" s="1"/>
  <c r="CL360" i="4"/>
  <c r="DN360" i="4" s="1"/>
  <c r="CZ360" i="4"/>
  <c r="DA360" i="4"/>
  <c r="DB360" i="4"/>
  <c r="DC360" i="4"/>
  <c r="DD360" i="4"/>
  <c r="DR360" i="4" s="1"/>
  <c r="DE360" i="4"/>
  <c r="DF360" i="4"/>
  <c r="DG360" i="4"/>
  <c r="DH360" i="4"/>
  <c r="DI360" i="4"/>
  <c r="DW360" i="4" s="1"/>
  <c r="DJ360" i="4"/>
  <c r="DK360" i="4"/>
  <c r="DO360" i="4"/>
  <c r="BN361" i="4"/>
  <c r="BZ361" i="4" s="1"/>
  <c r="BO361" i="4"/>
  <c r="CA361" i="4" s="1"/>
  <c r="BP361" i="4"/>
  <c r="CB361" i="4" s="1"/>
  <c r="CN361" i="4" s="1"/>
  <c r="DP361" i="4" s="1"/>
  <c r="BQ361" i="4"/>
  <c r="CC361" i="4" s="1"/>
  <c r="CO361" i="4" s="1"/>
  <c r="BR361" i="4"/>
  <c r="BS361" i="4"/>
  <c r="BT361" i="4"/>
  <c r="CF361" i="4" s="1"/>
  <c r="CR361" i="4" s="1"/>
  <c r="BU361" i="4"/>
  <c r="CG361" i="4" s="1"/>
  <c r="CS361" i="4" s="1"/>
  <c r="DU361" i="4" s="1"/>
  <c r="BV361" i="4"/>
  <c r="CH361" i="4" s="1"/>
  <c r="CT361" i="4" s="1"/>
  <c r="BW361" i="4"/>
  <c r="CI361" i="4" s="1"/>
  <c r="CU361" i="4" s="1"/>
  <c r="DW361" i="4" s="1"/>
  <c r="BX361" i="4"/>
  <c r="CJ361" i="4" s="1"/>
  <c r="CV361" i="4" s="1"/>
  <c r="DX361" i="4" s="1"/>
  <c r="BY361" i="4"/>
  <c r="CK361" i="4" s="1"/>
  <c r="CD361" i="4"/>
  <c r="CP361" i="4" s="1"/>
  <c r="CE361" i="4"/>
  <c r="CQ361" i="4" s="1"/>
  <c r="CL361" i="4"/>
  <c r="CM361" i="4"/>
  <c r="DO361" i="4" s="1"/>
  <c r="CW361" i="4"/>
  <c r="CZ361" i="4"/>
  <c r="DA361" i="4"/>
  <c r="DB361" i="4"/>
  <c r="DC361" i="4"/>
  <c r="DD361" i="4"/>
  <c r="DR361" i="4" s="1"/>
  <c r="DE361" i="4"/>
  <c r="DF361" i="4"/>
  <c r="DG361" i="4"/>
  <c r="DH361" i="4"/>
  <c r="DV361" i="4" s="1"/>
  <c r="DI361" i="4"/>
  <c r="DJ361" i="4"/>
  <c r="DK361" i="4"/>
  <c r="DS361" i="4"/>
  <c r="BN362" i="4"/>
  <c r="BZ362" i="4" s="1"/>
  <c r="CL362" i="4" s="1"/>
  <c r="DN362" i="4" s="1"/>
  <c r="BO362" i="4"/>
  <c r="CA362" i="4" s="1"/>
  <c r="CM362" i="4" s="1"/>
  <c r="BP362" i="4"/>
  <c r="CB362" i="4" s="1"/>
  <c r="CN362" i="4" s="1"/>
  <c r="BQ362" i="4"/>
  <c r="BR362" i="4"/>
  <c r="CD362" i="4" s="1"/>
  <c r="CP362" i="4" s="1"/>
  <c r="BS362" i="4"/>
  <c r="BT362" i="4"/>
  <c r="CF362" i="4" s="1"/>
  <c r="BU362" i="4"/>
  <c r="CG362" i="4" s="1"/>
  <c r="CS362" i="4" s="1"/>
  <c r="DU362" i="4" s="1"/>
  <c r="BV362" i="4"/>
  <c r="CH362" i="4" s="1"/>
  <c r="CT362" i="4" s="1"/>
  <c r="DV362" i="4" s="1"/>
  <c r="BW362" i="4"/>
  <c r="CI362" i="4" s="1"/>
  <c r="CU362" i="4" s="1"/>
  <c r="BX362" i="4"/>
  <c r="BY362" i="4"/>
  <c r="CC362" i="4"/>
  <c r="CO362" i="4" s="1"/>
  <c r="CE362" i="4"/>
  <c r="CQ362" i="4" s="1"/>
  <c r="DS362" i="4" s="1"/>
  <c r="CJ362" i="4"/>
  <c r="CV362" i="4" s="1"/>
  <c r="DX362" i="4" s="1"/>
  <c r="CK362" i="4"/>
  <c r="CW362" i="4" s="1"/>
  <c r="CR362" i="4"/>
  <c r="CZ362" i="4"/>
  <c r="DA362" i="4"/>
  <c r="DB362" i="4"/>
  <c r="DC362" i="4"/>
  <c r="DQ362" i="4" s="1"/>
  <c r="DD362" i="4"/>
  <c r="DE362" i="4"/>
  <c r="DF362" i="4"/>
  <c r="DT362" i="4" s="1"/>
  <c r="DG362" i="4"/>
  <c r="DH362" i="4"/>
  <c r="DI362" i="4"/>
  <c r="DJ362" i="4"/>
  <c r="DK362" i="4"/>
  <c r="BN363" i="4"/>
  <c r="BO363" i="4"/>
  <c r="CA363" i="4" s="1"/>
  <c r="CM363" i="4" s="1"/>
  <c r="BP363" i="4"/>
  <c r="CB363" i="4" s="1"/>
  <c r="CN363" i="4" s="1"/>
  <c r="DP363" i="4" s="1"/>
  <c r="BQ363" i="4"/>
  <c r="CC363" i="4" s="1"/>
  <c r="CO363" i="4" s="1"/>
  <c r="BR363" i="4"/>
  <c r="CD363" i="4" s="1"/>
  <c r="BS363" i="4"/>
  <c r="CE363" i="4" s="1"/>
  <c r="BT363" i="4"/>
  <c r="CF363" i="4" s="1"/>
  <c r="CR363" i="4" s="1"/>
  <c r="BU363" i="4"/>
  <c r="CG363" i="4" s="1"/>
  <c r="CS363" i="4" s="1"/>
  <c r="BV363" i="4"/>
  <c r="BW363" i="4"/>
  <c r="CI363" i="4" s="1"/>
  <c r="CU363" i="4" s="1"/>
  <c r="BX363" i="4"/>
  <c r="CJ363" i="4" s="1"/>
  <c r="CV363" i="4" s="1"/>
  <c r="DX363" i="4" s="1"/>
  <c r="BY363" i="4"/>
  <c r="BZ363" i="4"/>
  <c r="CL363" i="4" s="1"/>
  <c r="CH363" i="4"/>
  <c r="CT363" i="4" s="1"/>
  <c r="CK363" i="4"/>
  <c r="CW363" i="4" s="1"/>
  <c r="DY363" i="4" s="1"/>
  <c r="CP363" i="4"/>
  <c r="CQ363" i="4"/>
  <c r="CZ363" i="4"/>
  <c r="DA363" i="4"/>
  <c r="DB363" i="4"/>
  <c r="DC363" i="4"/>
  <c r="DD363" i="4"/>
  <c r="DE363" i="4"/>
  <c r="DF363" i="4"/>
  <c r="DG363" i="4"/>
  <c r="DH363" i="4"/>
  <c r="DV363" i="4" s="1"/>
  <c r="DI363" i="4"/>
  <c r="DJ363" i="4"/>
  <c r="DK363" i="4"/>
  <c r="DQ363" i="4"/>
  <c r="BN364" i="4"/>
  <c r="BZ364" i="4" s="1"/>
  <c r="CL364" i="4" s="1"/>
  <c r="DN364" i="4" s="1"/>
  <c r="BO364" i="4"/>
  <c r="CA364" i="4" s="1"/>
  <c r="CM364" i="4" s="1"/>
  <c r="DO364" i="4" s="1"/>
  <c r="BP364" i="4"/>
  <c r="CB364" i="4" s="1"/>
  <c r="BQ364" i="4"/>
  <c r="CC364" i="4" s="1"/>
  <c r="BR364" i="4"/>
  <c r="CD364" i="4" s="1"/>
  <c r="CP364" i="4" s="1"/>
  <c r="BS364" i="4"/>
  <c r="CE364" i="4" s="1"/>
  <c r="CQ364" i="4" s="1"/>
  <c r="BT364" i="4"/>
  <c r="CF364" i="4" s="1"/>
  <c r="CR364" i="4" s="1"/>
  <c r="BU364" i="4"/>
  <c r="CG364" i="4" s="1"/>
  <c r="CS364" i="4" s="1"/>
  <c r="BV364" i="4"/>
  <c r="CH364" i="4" s="1"/>
  <c r="CT364" i="4" s="1"/>
  <c r="DV364" i="4" s="1"/>
  <c r="BW364" i="4"/>
  <c r="CI364" i="4" s="1"/>
  <c r="CU364" i="4" s="1"/>
  <c r="DW364" i="4" s="1"/>
  <c r="BX364" i="4"/>
  <c r="CJ364" i="4" s="1"/>
  <c r="CV364" i="4" s="1"/>
  <c r="BY364" i="4"/>
  <c r="CK364" i="4" s="1"/>
  <c r="CW364" i="4" s="1"/>
  <c r="DY364" i="4" s="1"/>
  <c r="CN364" i="4"/>
  <c r="CO364" i="4"/>
  <c r="DQ364" i="4" s="1"/>
  <c r="CZ364" i="4"/>
  <c r="DA364" i="4"/>
  <c r="DB364" i="4"/>
  <c r="DC364" i="4"/>
  <c r="DD364" i="4"/>
  <c r="DR364" i="4" s="1"/>
  <c r="DE364" i="4"/>
  <c r="DS364" i="4" s="1"/>
  <c r="DF364" i="4"/>
  <c r="DG364" i="4"/>
  <c r="DH364" i="4"/>
  <c r="DI364" i="4"/>
  <c r="DJ364" i="4"/>
  <c r="DK364" i="4"/>
  <c r="BN365" i="4"/>
  <c r="BZ365" i="4" s="1"/>
  <c r="BO365" i="4"/>
  <c r="CA365" i="4" s="1"/>
  <c r="CM365" i="4" s="1"/>
  <c r="BP365" i="4"/>
  <c r="CB365" i="4" s="1"/>
  <c r="CN365" i="4" s="1"/>
  <c r="BQ365" i="4"/>
  <c r="CC365" i="4" s="1"/>
  <c r="BR365" i="4"/>
  <c r="BS365" i="4"/>
  <c r="BT365" i="4"/>
  <c r="BU365" i="4"/>
  <c r="BV365" i="4"/>
  <c r="CH365" i="4" s="1"/>
  <c r="CT365" i="4" s="1"/>
  <c r="BW365" i="4"/>
  <c r="CI365" i="4" s="1"/>
  <c r="CU365" i="4" s="1"/>
  <c r="BX365" i="4"/>
  <c r="CJ365" i="4" s="1"/>
  <c r="CV365" i="4" s="1"/>
  <c r="BY365" i="4"/>
  <c r="CK365" i="4" s="1"/>
  <c r="CD365" i="4"/>
  <c r="CP365" i="4" s="1"/>
  <c r="CE365" i="4"/>
  <c r="CQ365" i="4" s="1"/>
  <c r="CF365" i="4"/>
  <c r="CR365" i="4" s="1"/>
  <c r="DT365" i="4" s="1"/>
  <c r="CG365" i="4"/>
  <c r="CS365" i="4" s="1"/>
  <c r="DU365" i="4" s="1"/>
  <c r="CL365" i="4"/>
  <c r="CO365" i="4"/>
  <c r="CW365" i="4"/>
  <c r="CZ365" i="4"/>
  <c r="DA365" i="4"/>
  <c r="DM365" i="4" s="1"/>
  <c r="DB365" i="4"/>
  <c r="DC365" i="4"/>
  <c r="DD365" i="4"/>
  <c r="DR365" i="4" s="1"/>
  <c r="DE365" i="4"/>
  <c r="DS365" i="4" s="1"/>
  <c r="DF365" i="4"/>
  <c r="DG365" i="4"/>
  <c r="DH365" i="4"/>
  <c r="DI365" i="4"/>
  <c r="DJ365" i="4"/>
  <c r="DK365" i="4"/>
  <c r="BN366" i="4"/>
  <c r="BO366" i="4"/>
  <c r="CA366" i="4" s="1"/>
  <c r="CM366" i="4" s="1"/>
  <c r="BP366" i="4"/>
  <c r="CB366" i="4" s="1"/>
  <c r="CN366" i="4" s="1"/>
  <c r="BQ366" i="4"/>
  <c r="CC366" i="4" s="1"/>
  <c r="CO366" i="4" s="1"/>
  <c r="BR366" i="4"/>
  <c r="CD366" i="4" s="1"/>
  <c r="CP366" i="4" s="1"/>
  <c r="DR366" i="4" s="1"/>
  <c r="BS366" i="4"/>
  <c r="CE366" i="4" s="1"/>
  <c r="CQ366" i="4" s="1"/>
  <c r="DS366" i="4" s="1"/>
  <c r="BT366" i="4"/>
  <c r="CF366" i="4" s="1"/>
  <c r="BU366" i="4"/>
  <c r="CG366" i="4" s="1"/>
  <c r="BV366" i="4"/>
  <c r="CH366" i="4" s="1"/>
  <c r="CT366" i="4" s="1"/>
  <c r="BW366" i="4"/>
  <c r="CI366" i="4" s="1"/>
  <c r="CU366" i="4" s="1"/>
  <c r="BX366" i="4"/>
  <c r="CJ366" i="4" s="1"/>
  <c r="CV366" i="4" s="1"/>
  <c r="BY366" i="4"/>
  <c r="CK366" i="4" s="1"/>
  <c r="CW366" i="4" s="1"/>
  <c r="BZ366" i="4"/>
  <c r="CL366" i="4" s="1"/>
  <c r="CR366" i="4"/>
  <c r="CS366" i="4"/>
  <c r="CZ366" i="4"/>
  <c r="DA366" i="4"/>
  <c r="DB366" i="4"/>
  <c r="DC366" i="4"/>
  <c r="DD366" i="4"/>
  <c r="DE366" i="4"/>
  <c r="DF366" i="4"/>
  <c r="DG366" i="4"/>
  <c r="DH366" i="4"/>
  <c r="DI366" i="4"/>
  <c r="DJ366" i="4"/>
  <c r="DK366" i="4"/>
  <c r="BN367" i="4"/>
  <c r="BZ367" i="4" s="1"/>
  <c r="CL367" i="4" s="1"/>
  <c r="BO367" i="4"/>
  <c r="CA367" i="4" s="1"/>
  <c r="CM367" i="4" s="1"/>
  <c r="BP367" i="4"/>
  <c r="CB367" i="4" s="1"/>
  <c r="CN367" i="4" s="1"/>
  <c r="DP367" i="4" s="1"/>
  <c r="BQ367" i="4"/>
  <c r="CC367" i="4" s="1"/>
  <c r="CO367" i="4" s="1"/>
  <c r="BR367" i="4"/>
  <c r="CD367" i="4" s="1"/>
  <c r="CP367" i="4" s="1"/>
  <c r="BS367" i="4"/>
  <c r="CE367" i="4" s="1"/>
  <c r="BT367" i="4"/>
  <c r="CF367" i="4" s="1"/>
  <c r="CR367" i="4" s="1"/>
  <c r="BU367" i="4"/>
  <c r="CG367" i="4" s="1"/>
  <c r="CS367" i="4" s="1"/>
  <c r="BV367" i="4"/>
  <c r="BW367" i="4"/>
  <c r="BX367" i="4"/>
  <c r="CJ367" i="4" s="1"/>
  <c r="CV367" i="4" s="1"/>
  <c r="DX367" i="4" s="1"/>
  <c r="BY367" i="4"/>
  <c r="CH367" i="4"/>
  <c r="CT367" i="4" s="1"/>
  <c r="CI367" i="4"/>
  <c r="CU367" i="4" s="1"/>
  <c r="CK367" i="4"/>
  <c r="CW367" i="4" s="1"/>
  <c r="CQ367" i="4"/>
  <c r="DS367" i="4" s="1"/>
  <c r="CZ367" i="4"/>
  <c r="DA367" i="4"/>
  <c r="DB367" i="4"/>
  <c r="DC367" i="4"/>
  <c r="DD367" i="4"/>
  <c r="DE367" i="4"/>
  <c r="DF367" i="4"/>
  <c r="DT367" i="4" s="1"/>
  <c r="DG367" i="4"/>
  <c r="DU367" i="4" s="1"/>
  <c r="DH367" i="4"/>
  <c r="DI367" i="4"/>
  <c r="DJ367" i="4"/>
  <c r="DK367" i="4"/>
  <c r="DV367" i="4"/>
  <c r="DY367" i="4"/>
  <c r="BN368" i="4"/>
  <c r="BO368" i="4"/>
  <c r="BP368" i="4"/>
  <c r="CB368" i="4" s="1"/>
  <c r="CN368" i="4" s="1"/>
  <c r="BQ368" i="4"/>
  <c r="CC368" i="4" s="1"/>
  <c r="CO368" i="4" s="1"/>
  <c r="BR368" i="4"/>
  <c r="CD368" i="4" s="1"/>
  <c r="CP368" i="4" s="1"/>
  <c r="BS368" i="4"/>
  <c r="CE368" i="4" s="1"/>
  <c r="CQ368" i="4" s="1"/>
  <c r="BT368" i="4"/>
  <c r="BU368" i="4"/>
  <c r="CG368" i="4" s="1"/>
  <c r="CS368" i="4" s="1"/>
  <c r="BV368" i="4"/>
  <c r="BW368" i="4"/>
  <c r="BX368" i="4"/>
  <c r="CJ368" i="4" s="1"/>
  <c r="CV368" i="4" s="1"/>
  <c r="BY368" i="4"/>
  <c r="CK368" i="4" s="1"/>
  <c r="BZ368" i="4"/>
  <c r="CL368" i="4" s="1"/>
  <c r="CA368" i="4"/>
  <c r="CM368" i="4" s="1"/>
  <c r="CF368" i="4"/>
  <c r="CR368" i="4" s="1"/>
  <c r="CH368" i="4"/>
  <c r="CT368" i="4" s="1"/>
  <c r="CI368" i="4"/>
  <c r="CU368" i="4" s="1"/>
  <c r="CW368" i="4"/>
  <c r="DY368" i="4" s="1"/>
  <c r="CZ368" i="4"/>
  <c r="DA368" i="4"/>
  <c r="DB368" i="4"/>
  <c r="DC368" i="4"/>
  <c r="DD368" i="4"/>
  <c r="DE368" i="4"/>
  <c r="DF368" i="4"/>
  <c r="DG368" i="4"/>
  <c r="DH368" i="4"/>
  <c r="DI368" i="4"/>
  <c r="DJ368" i="4"/>
  <c r="DK368" i="4"/>
  <c r="DW368" i="4"/>
  <c r="BN369" i="4"/>
  <c r="BZ369" i="4" s="1"/>
  <c r="CL369" i="4" s="1"/>
  <c r="BO369" i="4"/>
  <c r="CA369" i="4" s="1"/>
  <c r="CM369" i="4" s="1"/>
  <c r="DO369" i="4" s="1"/>
  <c r="BP369" i="4"/>
  <c r="CB369" i="4" s="1"/>
  <c r="BQ369" i="4"/>
  <c r="CC369" i="4" s="1"/>
  <c r="BR369" i="4"/>
  <c r="BS369" i="4"/>
  <c r="CE369" i="4" s="1"/>
  <c r="CQ369" i="4" s="1"/>
  <c r="BT369" i="4"/>
  <c r="CF369" i="4" s="1"/>
  <c r="CR369" i="4" s="1"/>
  <c r="BU369" i="4"/>
  <c r="CG369" i="4" s="1"/>
  <c r="CS369" i="4" s="1"/>
  <c r="DU369" i="4" s="1"/>
  <c r="BV369" i="4"/>
  <c r="CH369" i="4" s="1"/>
  <c r="CT369" i="4" s="1"/>
  <c r="BW369" i="4"/>
  <c r="CI369" i="4" s="1"/>
  <c r="CU369" i="4" s="1"/>
  <c r="DW369" i="4" s="1"/>
  <c r="BX369" i="4"/>
  <c r="BY369" i="4"/>
  <c r="CK369" i="4" s="1"/>
  <c r="CW369" i="4" s="1"/>
  <c r="CD369" i="4"/>
  <c r="CP369" i="4" s="1"/>
  <c r="CJ369" i="4"/>
  <c r="CV369" i="4" s="1"/>
  <c r="DX369" i="4" s="1"/>
  <c r="CN369" i="4"/>
  <c r="DP369" i="4" s="1"/>
  <c r="CO369" i="4"/>
  <c r="CZ369" i="4"/>
  <c r="DA369" i="4"/>
  <c r="DB369" i="4"/>
  <c r="DC369" i="4"/>
  <c r="DD369" i="4"/>
  <c r="DR369" i="4" s="1"/>
  <c r="DE369" i="4"/>
  <c r="DF369" i="4"/>
  <c r="DG369" i="4"/>
  <c r="DH369" i="4"/>
  <c r="DI369" i="4"/>
  <c r="DJ369" i="4"/>
  <c r="DK369" i="4"/>
  <c r="BN370" i="4"/>
  <c r="BZ370" i="4" s="1"/>
  <c r="CL370" i="4" s="1"/>
  <c r="DN370" i="4" s="1"/>
  <c r="BO370" i="4"/>
  <c r="CA370" i="4" s="1"/>
  <c r="CM370" i="4" s="1"/>
  <c r="BP370" i="4"/>
  <c r="CB370" i="4" s="1"/>
  <c r="CN370" i="4" s="1"/>
  <c r="BQ370" i="4"/>
  <c r="BR370" i="4"/>
  <c r="CD370" i="4" s="1"/>
  <c r="CP370" i="4" s="1"/>
  <c r="DR370" i="4" s="1"/>
  <c r="BS370" i="4"/>
  <c r="BT370" i="4"/>
  <c r="CF370" i="4" s="1"/>
  <c r="CR370" i="4" s="1"/>
  <c r="BU370" i="4"/>
  <c r="CG370" i="4" s="1"/>
  <c r="CS370" i="4" s="1"/>
  <c r="DU370" i="4" s="1"/>
  <c r="BV370" i="4"/>
  <c r="CH370" i="4" s="1"/>
  <c r="CT370" i="4" s="1"/>
  <c r="DV370" i="4" s="1"/>
  <c r="BW370" i="4"/>
  <c r="CI370" i="4" s="1"/>
  <c r="CU370" i="4" s="1"/>
  <c r="BX370" i="4"/>
  <c r="CJ370" i="4" s="1"/>
  <c r="CV370" i="4" s="1"/>
  <c r="DX370" i="4" s="1"/>
  <c r="BY370" i="4"/>
  <c r="CC370" i="4"/>
  <c r="CO370" i="4" s="1"/>
  <c r="CE370" i="4"/>
  <c r="CQ370" i="4" s="1"/>
  <c r="DS370" i="4" s="1"/>
  <c r="CK370" i="4"/>
  <c r="CW370" i="4" s="1"/>
  <c r="CZ370" i="4"/>
  <c r="DA370" i="4"/>
  <c r="DB370" i="4"/>
  <c r="DC370" i="4"/>
  <c r="DD370" i="4"/>
  <c r="DE370" i="4"/>
  <c r="DF370" i="4"/>
  <c r="DG370" i="4"/>
  <c r="DH370" i="4"/>
  <c r="DI370" i="4"/>
  <c r="DJ370" i="4"/>
  <c r="DK370" i="4"/>
  <c r="DY370" i="4" s="1"/>
  <c r="BN371" i="4"/>
  <c r="BZ371" i="4" s="1"/>
  <c r="CL371" i="4" s="1"/>
  <c r="BO371" i="4"/>
  <c r="BP371" i="4"/>
  <c r="BQ371" i="4"/>
  <c r="BR371" i="4"/>
  <c r="CD371" i="4" s="1"/>
  <c r="BS371" i="4"/>
  <c r="CE371" i="4" s="1"/>
  <c r="CQ371" i="4" s="1"/>
  <c r="DS371" i="4" s="1"/>
  <c r="BT371" i="4"/>
  <c r="CF371" i="4" s="1"/>
  <c r="CR371" i="4" s="1"/>
  <c r="DT371" i="4" s="1"/>
  <c r="BU371" i="4"/>
  <c r="CG371" i="4" s="1"/>
  <c r="BV371" i="4"/>
  <c r="CH371" i="4" s="1"/>
  <c r="CT371" i="4" s="1"/>
  <c r="BW371" i="4"/>
  <c r="BX371" i="4"/>
  <c r="BY371" i="4"/>
  <c r="CA371" i="4"/>
  <c r="CM371" i="4" s="1"/>
  <c r="CB371" i="4"/>
  <c r="CN371" i="4" s="1"/>
  <c r="DP371" i="4" s="1"/>
  <c r="CC371" i="4"/>
  <c r="CO371" i="4" s="1"/>
  <c r="CI371" i="4"/>
  <c r="CU371" i="4" s="1"/>
  <c r="CJ371" i="4"/>
  <c r="CV371" i="4" s="1"/>
  <c r="CK371" i="4"/>
  <c r="CW371" i="4" s="1"/>
  <c r="DY371" i="4" s="1"/>
  <c r="CP371" i="4"/>
  <c r="CS371" i="4"/>
  <c r="CZ371" i="4"/>
  <c r="DA371" i="4"/>
  <c r="DB371" i="4"/>
  <c r="DC371" i="4"/>
  <c r="DQ371" i="4" s="1"/>
  <c r="DD371" i="4"/>
  <c r="DR371" i="4" s="1"/>
  <c r="DE371" i="4"/>
  <c r="DF371" i="4"/>
  <c r="DG371" i="4"/>
  <c r="DH371" i="4"/>
  <c r="DI371" i="4"/>
  <c r="DW371" i="4" s="1"/>
  <c r="DJ371" i="4"/>
  <c r="DK371" i="4"/>
  <c r="DX371" i="4"/>
  <c r="BN372" i="4"/>
  <c r="BZ372" i="4" s="1"/>
  <c r="BO372" i="4"/>
  <c r="CA372" i="4" s="1"/>
  <c r="CM372" i="4" s="1"/>
  <c r="DO372" i="4" s="1"/>
  <c r="BP372" i="4"/>
  <c r="CB372" i="4" s="1"/>
  <c r="CN372" i="4" s="1"/>
  <c r="BQ372" i="4"/>
  <c r="CC372" i="4" s="1"/>
  <c r="CO372" i="4" s="1"/>
  <c r="BR372" i="4"/>
  <c r="BS372" i="4"/>
  <c r="CE372" i="4" s="1"/>
  <c r="CQ372" i="4" s="1"/>
  <c r="BT372" i="4"/>
  <c r="BU372" i="4"/>
  <c r="CG372" i="4" s="1"/>
  <c r="CS372" i="4" s="1"/>
  <c r="DU372" i="4" s="1"/>
  <c r="BV372" i="4"/>
  <c r="CH372" i="4" s="1"/>
  <c r="CT372" i="4" s="1"/>
  <c r="DV372" i="4" s="1"/>
  <c r="BW372" i="4"/>
  <c r="CI372" i="4" s="1"/>
  <c r="CU372" i="4" s="1"/>
  <c r="DW372" i="4" s="1"/>
  <c r="BX372" i="4"/>
  <c r="CJ372" i="4" s="1"/>
  <c r="CV372" i="4" s="1"/>
  <c r="BY372" i="4"/>
  <c r="CK372" i="4" s="1"/>
  <c r="CW372" i="4" s="1"/>
  <c r="CD372" i="4"/>
  <c r="CP372" i="4" s="1"/>
  <c r="CF372" i="4"/>
  <c r="CR372" i="4" s="1"/>
  <c r="CL372" i="4"/>
  <c r="DN372" i="4" s="1"/>
  <c r="CZ372" i="4"/>
  <c r="DA372" i="4"/>
  <c r="DB372" i="4"/>
  <c r="DP372" i="4" s="1"/>
  <c r="DC372" i="4"/>
  <c r="DD372" i="4"/>
  <c r="DE372" i="4"/>
  <c r="DS372" i="4" s="1"/>
  <c r="DF372" i="4"/>
  <c r="DG372" i="4"/>
  <c r="DH372" i="4"/>
  <c r="DI372" i="4"/>
  <c r="DJ372" i="4"/>
  <c r="DK372" i="4"/>
  <c r="DT372" i="4"/>
  <c r="BN373" i="4"/>
  <c r="BZ373" i="4" s="1"/>
  <c r="CL373" i="4" s="1"/>
  <c r="BO373" i="4"/>
  <c r="CA373" i="4" s="1"/>
  <c r="CM373" i="4" s="1"/>
  <c r="DO373" i="4" s="1"/>
  <c r="BP373" i="4"/>
  <c r="BQ373" i="4"/>
  <c r="CC373" i="4" s="1"/>
  <c r="CO373" i="4" s="1"/>
  <c r="BR373" i="4"/>
  <c r="CD373" i="4" s="1"/>
  <c r="CP373" i="4" s="1"/>
  <c r="BS373" i="4"/>
  <c r="BT373" i="4"/>
  <c r="CF373" i="4" s="1"/>
  <c r="CR373" i="4" s="1"/>
  <c r="DT373" i="4" s="1"/>
  <c r="BU373" i="4"/>
  <c r="BV373" i="4"/>
  <c r="CH373" i="4" s="1"/>
  <c r="CT373" i="4" s="1"/>
  <c r="BW373" i="4"/>
  <c r="CI373" i="4" s="1"/>
  <c r="BX373" i="4"/>
  <c r="CJ373" i="4" s="1"/>
  <c r="CV373" i="4" s="1"/>
  <c r="BY373" i="4"/>
  <c r="CK373" i="4" s="1"/>
  <c r="CW373" i="4" s="1"/>
  <c r="CB373" i="4"/>
  <c r="CN373" i="4" s="1"/>
  <c r="CE373" i="4"/>
  <c r="CQ373" i="4" s="1"/>
  <c r="DS373" i="4" s="1"/>
  <c r="CG373" i="4"/>
  <c r="CS373" i="4" s="1"/>
  <c r="CU373" i="4"/>
  <c r="DW373" i="4" s="1"/>
  <c r="CZ373" i="4"/>
  <c r="DL373" i="4" s="1"/>
  <c r="DA373" i="4"/>
  <c r="DB373" i="4"/>
  <c r="DC373" i="4"/>
  <c r="DD373" i="4"/>
  <c r="DE373" i="4"/>
  <c r="DF373" i="4"/>
  <c r="DG373" i="4"/>
  <c r="DH373" i="4"/>
  <c r="DI373" i="4"/>
  <c r="DJ373" i="4"/>
  <c r="DX373" i="4" s="1"/>
  <c r="DK373" i="4"/>
  <c r="BN374" i="4"/>
  <c r="BO374" i="4"/>
  <c r="CA374" i="4" s="1"/>
  <c r="CM374" i="4" s="1"/>
  <c r="BP374" i="4"/>
  <c r="CB374" i="4" s="1"/>
  <c r="CN374" i="4" s="1"/>
  <c r="BQ374" i="4"/>
  <c r="CC374" i="4" s="1"/>
  <c r="CO374" i="4" s="1"/>
  <c r="BR374" i="4"/>
  <c r="CD374" i="4" s="1"/>
  <c r="CP374" i="4" s="1"/>
  <c r="DR374" i="4" s="1"/>
  <c r="BS374" i="4"/>
  <c r="CE374" i="4" s="1"/>
  <c r="CQ374" i="4" s="1"/>
  <c r="DS374" i="4" s="1"/>
  <c r="BT374" i="4"/>
  <c r="CF374" i="4" s="1"/>
  <c r="CR374" i="4" s="1"/>
  <c r="BU374" i="4"/>
  <c r="CG374" i="4" s="1"/>
  <c r="CS374" i="4" s="1"/>
  <c r="DU374" i="4" s="1"/>
  <c r="BV374" i="4"/>
  <c r="BW374" i="4"/>
  <c r="CI374" i="4" s="1"/>
  <c r="CU374" i="4" s="1"/>
  <c r="BX374" i="4"/>
  <c r="CJ374" i="4" s="1"/>
  <c r="CV374" i="4" s="1"/>
  <c r="BY374" i="4"/>
  <c r="CK374" i="4" s="1"/>
  <c r="CW374" i="4" s="1"/>
  <c r="BZ374" i="4"/>
  <c r="CL374" i="4" s="1"/>
  <c r="CH374" i="4"/>
  <c r="CT374" i="4" s="1"/>
  <c r="CZ374" i="4"/>
  <c r="DA374" i="4"/>
  <c r="DB374" i="4"/>
  <c r="DP374" i="4" s="1"/>
  <c r="DC374" i="4"/>
  <c r="DQ374" i="4" s="1"/>
  <c r="DD374" i="4"/>
  <c r="DE374" i="4"/>
  <c r="DF374" i="4"/>
  <c r="DG374" i="4"/>
  <c r="DH374" i="4"/>
  <c r="DV374" i="4" s="1"/>
  <c r="DI374" i="4"/>
  <c r="DJ374" i="4"/>
  <c r="DK374" i="4"/>
  <c r="BN375" i="4"/>
  <c r="BO375" i="4"/>
  <c r="CA375" i="4" s="1"/>
  <c r="CM375" i="4" s="1"/>
  <c r="DO375" i="4" s="1"/>
  <c r="BP375" i="4"/>
  <c r="CB375" i="4" s="1"/>
  <c r="BQ375" i="4"/>
  <c r="CC375" i="4" s="1"/>
  <c r="CO375" i="4" s="1"/>
  <c r="BR375" i="4"/>
  <c r="CD375" i="4" s="1"/>
  <c r="CP375" i="4" s="1"/>
  <c r="BS375" i="4"/>
  <c r="CE375" i="4" s="1"/>
  <c r="CQ375" i="4" s="1"/>
  <c r="BT375" i="4"/>
  <c r="BU375" i="4"/>
  <c r="CG375" i="4" s="1"/>
  <c r="CS375" i="4" s="1"/>
  <c r="BV375" i="4"/>
  <c r="BW375" i="4"/>
  <c r="BX375" i="4"/>
  <c r="CJ375" i="4" s="1"/>
  <c r="CV375" i="4" s="1"/>
  <c r="DX375" i="4" s="1"/>
  <c r="BY375" i="4"/>
  <c r="BZ375" i="4"/>
  <c r="CL375" i="4" s="1"/>
  <c r="CF375" i="4"/>
  <c r="CR375" i="4" s="1"/>
  <c r="CH375" i="4"/>
  <c r="CT375" i="4" s="1"/>
  <c r="CI375" i="4"/>
  <c r="CU375" i="4" s="1"/>
  <c r="DW375" i="4" s="1"/>
  <c r="CK375" i="4"/>
  <c r="CW375" i="4" s="1"/>
  <c r="CN375" i="4"/>
  <c r="CZ375" i="4"/>
  <c r="DA375" i="4"/>
  <c r="DB375" i="4"/>
  <c r="DC375" i="4"/>
  <c r="DD375" i="4"/>
  <c r="DR375" i="4" s="1"/>
  <c r="DE375" i="4"/>
  <c r="DF375" i="4"/>
  <c r="DG375" i="4"/>
  <c r="DH375" i="4"/>
  <c r="DI375" i="4"/>
  <c r="DJ375" i="4"/>
  <c r="DK375" i="4"/>
  <c r="DY375" i="4" s="1"/>
  <c r="DQ375" i="4"/>
  <c r="BN376" i="4"/>
  <c r="BZ376" i="4" s="1"/>
  <c r="CL376" i="4" s="1"/>
  <c r="BO376" i="4"/>
  <c r="BP376" i="4"/>
  <c r="CB376" i="4" s="1"/>
  <c r="CN376" i="4" s="1"/>
  <c r="BQ376" i="4"/>
  <c r="CC376" i="4" s="1"/>
  <c r="CO376" i="4" s="1"/>
  <c r="DQ376" i="4" s="1"/>
  <c r="BR376" i="4"/>
  <c r="BS376" i="4"/>
  <c r="CE376" i="4" s="1"/>
  <c r="CQ376" i="4" s="1"/>
  <c r="BT376" i="4"/>
  <c r="BU376" i="4"/>
  <c r="BV376" i="4"/>
  <c r="BW376" i="4"/>
  <c r="BX376" i="4"/>
  <c r="CJ376" i="4" s="1"/>
  <c r="BY376" i="4"/>
  <c r="CK376" i="4" s="1"/>
  <c r="CW376" i="4" s="1"/>
  <c r="DY376" i="4" s="1"/>
  <c r="CA376" i="4"/>
  <c r="CM376" i="4" s="1"/>
  <c r="CD376" i="4"/>
  <c r="CP376" i="4" s="1"/>
  <c r="DR376" i="4" s="1"/>
  <c r="CF376" i="4"/>
  <c r="CR376" i="4" s="1"/>
  <c r="CG376" i="4"/>
  <c r="CS376" i="4" s="1"/>
  <c r="CH376" i="4"/>
  <c r="CT376" i="4" s="1"/>
  <c r="CI376" i="4"/>
  <c r="CU376" i="4" s="1"/>
  <c r="CV376" i="4"/>
  <c r="CZ376" i="4"/>
  <c r="DA376" i="4"/>
  <c r="DB376" i="4"/>
  <c r="DP376" i="4" s="1"/>
  <c r="DC376" i="4"/>
  <c r="DD376" i="4"/>
  <c r="DE376" i="4"/>
  <c r="DF376" i="4"/>
  <c r="DG376" i="4"/>
  <c r="DU376" i="4" s="1"/>
  <c r="DH376" i="4"/>
  <c r="DI376" i="4"/>
  <c r="DW376" i="4" s="1"/>
  <c r="DJ376" i="4"/>
  <c r="DK376" i="4"/>
  <c r="BN377" i="4"/>
  <c r="BZ377" i="4" s="1"/>
  <c r="BO377" i="4"/>
  <c r="CA377" i="4" s="1"/>
  <c r="CM377" i="4" s="1"/>
  <c r="BP377" i="4"/>
  <c r="BQ377" i="4"/>
  <c r="CC377" i="4" s="1"/>
  <c r="BR377" i="4"/>
  <c r="CD377" i="4" s="1"/>
  <c r="CP377" i="4" s="1"/>
  <c r="BS377" i="4"/>
  <c r="BT377" i="4"/>
  <c r="BU377" i="4"/>
  <c r="BV377" i="4"/>
  <c r="CH377" i="4" s="1"/>
  <c r="CT377" i="4" s="1"/>
  <c r="BW377" i="4"/>
  <c r="CI377" i="4" s="1"/>
  <c r="CU377" i="4" s="1"/>
  <c r="BX377" i="4"/>
  <c r="CJ377" i="4" s="1"/>
  <c r="CV377" i="4" s="1"/>
  <c r="BY377" i="4"/>
  <c r="CK377" i="4" s="1"/>
  <c r="CW377" i="4" s="1"/>
  <c r="CB377" i="4"/>
  <c r="CN377" i="4" s="1"/>
  <c r="CE377" i="4"/>
  <c r="CQ377" i="4" s="1"/>
  <c r="CF377" i="4"/>
  <c r="CR377" i="4" s="1"/>
  <c r="DT377" i="4" s="1"/>
  <c r="CG377" i="4"/>
  <c r="CS377" i="4" s="1"/>
  <c r="CL377" i="4"/>
  <c r="CO377" i="4"/>
  <c r="CZ377" i="4"/>
  <c r="DA377" i="4"/>
  <c r="DB377" i="4"/>
  <c r="DC377" i="4"/>
  <c r="DD377" i="4"/>
  <c r="DE377" i="4"/>
  <c r="DF377" i="4"/>
  <c r="DG377" i="4"/>
  <c r="DU377" i="4" s="1"/>
  <c r="DH377" i="4"/>
  <c r="DI377" i="4"/>
  <c r="DJ377" i="4"/>
  <c r="DX377" i="4" s="1"/>
  <c r="DK377" i="4"/>
  <c r="DS377" i="4"/>
  <c r="BN378" i="4"/>
  <c r="BO378" i="4"/>
  <c r="CA378" i="4" s="1"/>
  <c r="CM378" i="4" s="1"/>
  <c r="BP378" i="4"/>
  <c r="BQ378" i="4"/>
  <c r="CC378" i="4" s="1"/>
  <c r="CO378" i="4" s="1"/>
  <c r="DQ378" i="4" s="1"/>
  <c r="BR378" i="4"/>
  <c r="CD378" i="4" s="1"/>
  <c r="CP378" i="4" s="1"/>
  <c r="DR378" i="4" s="1"/>
  <c r="BS378" i="4"/>
  <c r="CE378" i="4" s="1"/>
  <c r="CQ378" i="4" s="1"/>
  <c r="BT378" i="4"/>
  <c r="CF378" i="4" s="1"/>
  <c r="CR378" i="4" s="1"/>
  <c r="BU378" i="4"/>
  <c r="CG378" i="4" s="1"/>
  <c r="BV378" i="4"/>
  <c r="BW378" i="4"/>
  <c r="CI378" i="4" s="1"/>
  <c r="CU378" i="4" s="1"/>
  <c r="BX378" i="4"/>
  <c r="BY378" i="4"/>
  <c r="CK378" i="4" s="1"/>
  <c r="CW378" i="4" s="1"/>
  <c r="DY378" i="4" s="1"/>
  <c r="BZ378" i="4"/>
  <c r="CL378" i="4" s="1"/>
  <c r="CB378" i="4"/>
  <c r="CN378" i="4" s="1"/>
  <c r="CH378" i="4"/>
  <c r="CT378" i="4" s="1"/>
  <c r="CJ378" i="4"/>
  <c r="CV378" i="4" s="1"/>
  <c r="CS378" i="4"/>
  <c r="CZ378" i="4"/>
  <c r="DA378" i="4"/>
  <c r="DB378" i="4"/>
  <c r="DC378" i="4"/>
  <c r="DD378" i="4"/>
  <c r="DE378" i="4"/>
  <c r="DF378" i="4"/>
  <c r="DG378" i="4"/>
  <c r="DH378" i="4"/>
  <c r="DI378" i="4"/>
  <c r="DJ378" i="4"/>
  <c r="DX378" i="4" s="1"/>
  <c r="DK378" i="4"/>
  <c r="BN379" i="4"/>
  <c r="BZ379" i="4" s="1"/>
  <c r="CL379" i="4" s="1"/>
  <c r="BO379" i="4"/>
  <c r="CA379" i="4" s="1"/>
  <c r="CM379" i="4" s="1"/>
  <c r="BP379" i="4"/>
  <c r="CB379" i="4" s="1"/>
  <c r="CN379" i="4" s="1"/>
  <c r="BQ379" i="4"/>
  <c r="CC379" i="4" s="1"/>
  <c r="CO379" i="4" s="1"/>
  <c r="DQ379" i="4" s="1"/>
  <c r="BR379" i="4"/>
  <c r="CD379" i="4" s="1"/>
  <c r="CP379" i="4" s="1"/>
  <c r="BS379" i="4"/>
  <c r="CE379" i="4" s="1"/>
  <c r="CQ379" i="4" s="1"/>
  <c r="DS379" i="4" s="1"/>
  <c r="BT379" i="4"/>
  <c r="BU379" i="4"/>
  <c r="CG379" i="4" s="1"/>
  <c r="BV379" i="4"/>
  <c r="BW379" i="4"/>
  <c r="BX379" i="4"/>
  <c r="BY379" i="4"/>
  <c r="CK379" i="4" s="1"/>
  <c r="CW379" i="4" s="1"/>
  <c r="CF379" i="4"/>
  <c r="CR379" i="4" s="1"/>
  <c r="DT379" i="4" s="1"/>
  <c r="CH379" i="4"/>
  <c r="CT379" i="4" s="1"/>
  <c r="DV379" i="4" s="1"/>
  <c r="CI379" i="4"/>
  <c r="CU379" i="4" s="1"/>
  <c r="DW379" i="4" s="1"/>
  <c r="CJ379" i="4"/>
  <c r="CV379" i="4" s="1"/>
  <c r="DX379" i="4" s="1"/>
  <c r="CS379" i="4"/>
  <c r="CZ379" i="4"/>
  <c r="DA379" i="4"/>
  <c r="DB379" i="4"/>
  <c r="DC379" i="4"/>
  <c r="DD379" i="4"/>
  <c r="DE379" i="4"/>
  <c r="DF379" i="4"/>
  <c r="DG379" i="4"/>
  <c r="DU379" i="4" s="1"/>
  <c r="DH379" i="4"/>
  <c r="DI379" i="4"/>
  <c r="DJ379" i="4"/>
  <c r="DK379" i="4"/>
  <c r="BN380" i="4"/>
  <c r="BZ380" i="4" s="1"/>
  <c r="CL380" i="4" s="1"/>
  <c r="BO380" i="4"/>
  <c r="CA380" i="4" s="1"/>
  <c r="CM380" i="4" s="1"/>
  <c r="BP380" i="4"/>
  <c r="CB380" i="4" s="1"/>
  <c r="CN380" i="4" s="1"/>
  <c r="BQ380" i="4"/>
  <c r="CC380" i="4" s="1"/>
  <c r="CO380" i="4" s="1"/>
  <c r="DQ380" i="4" s="1"/>
  <c r="BR380" i="4"/>
  <c r="CD380" i="4" s="1"/>
  <c r="CP380" i="4" s="1"/>
  <c r="DR380" i="4" s="1"/>
  <c r="BS380" i="4"/>
  <c r="CE380" i="4" s="1"/>
  <c r="BT380" i="4"/>
  <c r="BU380" i="4"/>
  <c r="BV380" i="4"/>
  <c r="BW380" i="4"/>
  <c r="CI380" i="4" s="1"/>
  <c r="CU380" i="4" s="1"/>
  <c r="BX380" i="4"/>
  <c r="CJ380" i="4" s="1"/>
  <c r="CV380" i="4" s="1"/>
  <c r="BY380" i="4"/>
  <c r="CF380" i="4"/>
  <c r="CR380" i="4" s="1"/>
  <c r="CG380" i="4"/>
  <c r="CS380" i="4" s="1"/>
  <c r="CH380" i="4"/>
  <c r="CT380" i="4" s="1"/>
  <c r="CK380" i="4"/>
  <c r="CW380" i="4" s="1"/>
  <c r="DY380" i="4" s="1"/>
  <c r="CQ380" i="4"/>
  <c r="CZ380" i="4"/>
  <c r="DA380" i="4"/>
  <c r="DB380" i="4"/>
  <c r="DC380" i="4"/>
  <c r="DD380" i="4"/>
  <c r="DE380" i="4"/>
  <c r="DF380" i="4"/>
  <c r="DT380" i="4" s="1"/>
  <c r="DG380" i="4"/>
  <c r="DH380" i="4"/>
  <c r="DI380" i="4"/>
  <c r="DJ380" i="4"/>
  <c r="DK380" i="4"/>
  <c r="BN381" i="4"/>
  <c r="BZ381" i="4" s="1"/>
  <c r="CL381" i="4" s="1"/>
  <c r="BO381" i="4"/>
  <c r="CA381" i="4" s="1"/>
  <c r="CM381" i="4" s="1"/>
  <c r="DO381" i="4" s="1"/>
  <c r="BP381" i="4"/>
  <c r="CB381" i="4" s="1"/>
  <c r="CN381" i="4" s="1"/>
  <c r="BQ381" i="4"/>
  <c r="CC381" i="4" s="1"/>
  <c r="BR381" i="4"/>
  <c r="BS381" i="4"/>
  <c r="CE381" i="4" s="1"/>
  <c r="CQ381" i="4" s="1"/>
  <c r="BT381" i="4"/>
  <c r="BU381" i="4"/>
  <c r="CG381" i="4" s="1"/>
  <c r="CS381" i="4" s="1"/>
  <c r="DU381" i="4" s="1"/>
  <c r="BV381" i="4"/>
  <c r="CH381" i="4" s="1"/>
  <c r="CT381" i="4" s="1"/>
  <c r="BW381" i="4"/>
  <c r="CI381" i="4" s="1"/>
  <c r="CU381" i="4" s="1"/>
  <c r="DW381" i="4" s="1"/>
  <c r="BX381" i="4"/>
  <c r="CJ381" i="4" s="1"/>
  <c r="CV381" i="4" s="1"/>
  <c r="BY381" i="4"/>
  <c r="CK381" i="4" s="1"/>
  <c r="CW381" i="4" s="1"/>
  <c r="CD381" i="4"/>
  <c r="CP381" i="4" s="1"/>
  <c r="CF381" i="4"/>
  <c r="CR381" i="4" s="1"/>
  <c r="DT381" i="4" s="1"/>
  <c r="CO381" i="4"/>
  <c r="CZ381" i="4"/>
  <c r="DA381" i="4"/>
  <c r="DB381" i="4"/>
  <c r="DP381" i="4" s="1"/>
  <c r="DC381" i="4"/>
  <c r="DD381" i="4"/>
  <c r="DR381" i="4" s="1"/>
  <c r="DE381" i="4"/>
  <c r="DM381" i="4" s="1"/>
  <c r="DF381" i="4"/>
  <c r="DG381" i="4"/>
  <c r="DH381" i="4"/>
  <c r="DI381" i="4"/>
  <c r="DJ381" i="4"/>
  <c r="DK381" i="4"/>
  <c r="BN382" i="4"/>
  <c r="BO382" i="4"/>
  <c r="CA382" i="4" s="1"/>
  <c r="CM382" i="4" s="1"/>
  <c r="BP382" i="4"/>
  <c r="BQ382" i="4"/>
  <c r="CC382" i="4" s="1"/>
  <c r="CO382" i="4" s="1"/>
  <c r="BR382" i="4"/>
  <c r="CD382" i="4" s="1"/>
  <c r="CP382" i="4" s="1"/>
  <c r="DR382" i="4" s="1"/>
  <c r="BS382" i="4"/>
  <c r="BT382" i="4"/>
  <c r="CF382" i="4" s="1"/>
  <c r="CR382" i="4" s="1"/>
  <c r="BU382" i="4"/>
  <c r="CG382" i="4" s="1"/>
  <c r="CS382" i="4" s="1"/>
  <c r="DU382" i="4" s="1"/>
  <c r="BV382" i="4"/>
  <c r="BW382" i="4"/>
  <c r="CI382" i="4" s="1"/>
  <c r="CU382" i="4" s="1"/>
  <c r="BX382" i="4"/>
  <c r="CJ382" i="4" s="1"/>
  <c r="CV382" i="4" s="1"/>
  <c r="BY382" i="4"/>
  <c r="CK382" i="4" s="1"/>
  <c r="CW382" i="4" s="1"/>
  <c r="BZ382" i="4"/>
  <c r="CL382" i="4" s="1"/>
  <c r="CB382" i="4"/>
  <c r="CN382" i="4" s="1"/>
  <c r="CE382" i="4"/>
  <c r="CQ382" i="4" s="1"/>
  <c r="DS382" i="4" s="1"/>
  <c r="CH382" i="4"/>
  <c r="CT382" i="4" s="1"/>
  <c r="CZ382" i="4"/>
  <c r="DA382" i="4"/>
  <c r="DB382" i="4"/>
  <c r="DP382" i="4" s="1"/>
  <c r="DC382" i="4"/>
  <c r="DQ382" i="4" s="1"/>
  <c r="DD382" i="4"/>
  <c r="DE382" i="4"/>
  <c r="DF382" i="4"/>
  <c r="DG382" i="4"/>
  <c r="DH382" i="4"/>
  <c r="DI382" i="4"/>
  <c r="DJ382" i="4"/>
  <c r="DX382" i="4" s="1"/>
  <c r="DK382" i="4"/>
  <c r="BN383" i="4"/>
  <c r="BO383" i="4"/>
  <c r="BP383" i="4"/>
  <c r="CB383" i="4" s="1"/>
  <c r="CN383" i="4" s="1"/>
  <c r="DP383" i="4" s="1"/>
  <c r="BQ383" i="4"/>
  <c r="CC383" i="4" s="1"/>
  <c r="CO383" i="4" s="1"/>
  <c r="BR383" i="4"/>
  <c r="CD383" i="4" s="1"/>
  <c r="CP383" i="4" s="1"/>
  <c r="BS383" i="4"/>
  <c r="CE383" i="4" s="1"/>
  <c r="BT383" i="4"/>
  <c r="CF383" i="4" s="1"/>
  <c r="CR383" i="4" s="1"/>
  <c r="BU383" i="4"/>
  <c r="CG383" i="4" s="1"/>
  <c r="BV383" i="4"/>
  <c r="BW383" i="4"/>
  <c r="BX383" i="4"/>
  <c r="CJ383" i="4" s="1"/>
  <c r="CV383" i="4" s="1"/>
  <c r="DX383" i="4" s="1"/>
  <c r="BY383" i="4"/>
  <c r="CK383" i="4" s="1"/>
  <c r="CW383" i="4" s="1"/>
  <c r="BZ383" i="4"/>
  <c r="CL383" i="4" s="1"/>
  <c r="DN383" i="4" s="1"/>
  <c r="CA383" i="4"/>
  <c r="CH383" i="4"/>
  <c r="CT383" i="4" s="1"/>
  <c r="CI383" i="4"/>
  <c r="CU383" i="4" s="1"/>
  <c r="CM383" i="4"/>
  <c r="CQ383" i="4"/>
  <c r="DS383" i="4" s="1"/>
  <c r="CS383" i="4"/>
  <c r="CZ383" i="4"/>
  <c r="DA383" i="4"/>
  <c r="DB383" i="4"/>
  <c r="DC383" i="4"/>
  <c r="DD383" i="4"/>
  <c r="DE383" i="4"/>
  <c r="DF383" i="4"/>
  <c r="DL383" i="4" s="1"/>
  <c r="DG383" i="4"/>
  <c r="DH383" i="4"/>
  <c r="DI383" i="4"/>
  <c r="DJ383" i="4"/>
  <c r="DK383" i="4"/>
  <c r="DV383" i="4"/>
  <c r="BN384" i="4"/>
  <c r="BZ384" i="4" s="1"/>
  <c r="CL384" i="4" s="1"/>
  <c r="BO384" i="4"/>
  <c r="CA384" i="4" s="1"/>
  <c r="CM384" i="4" s="1"/>
  <c r="BP384" i="4"/>
  <c r="CB384" i="4" s="1"/>
  <c r="CN384" i="4" s="1"/>
  <c r="BQ384" i="4"/>
  <c r="CC384" i="4" s="1"/>
  <c r="CO384" i="4" s="1"/>
  <c r="DQ384" i="4" s="1"/>
  <c r="BR384" i="4"/>
  <c r="CD384" i="4" s="1"/>
  <c r="CP384" i="4" s="1"/>
  <c r="BS384" i="4"/>
  <c r="CE384" i="4" s="1"/>
  <c r="CQ384" i="4" s="1"/>
  <c r="BT384" i="4"/>
  <c r="BU384" i="4"/>
  <c r="BV384" i="4"/>
  <c r="CH384" i="4" s="1"/>
  <c r="CT384" i="4" s="1"/>
  <c r="DV384" i="4" s="1"/>
  <c r="BW384" i="4"/>
  <c r="CI384" i="4" s="1"/>
  <c r="CU384" i="4" s="1"/>
  <c r="BX384" i="4"/>
  <c r="CJ384" i="4" s="1"/>
  <c r="CV384" i="4" s="1"/>
  <c r="BY384" i="4"/>
  <c r="CF384" i="4"/>
  <c r="CR384" i="4" s="1"/>
  <c r="DT384" i="4" s="1"/>
  <c r="CG384" i="4"/>
  <c r="CS384" i="4" s="1"/>
  <c r="CK384" i="4"/>
  <c r="CW384" i="4" s="1"/>
  <c r="CZ384" i="4"/>
  <c r="DA384" i="4"/>
  <c r="DO384" i="4" s="1"/>
  <c r="DB384" i="4"/>
  <c r="DC384" i="4"/>
  <c r="DD384" i="4"/>
  <c r="DE384" i="4"/>
  <c r="DF384" i="4"/>
  <c r="DG384" i="4"/>
  <c r="DH384" i="4"/>
  <c r="DI384" i="4"/>
  <c r="DJ384" i="4"/>
  <c r="DK384" i="4"/>
  <c r="BN385" i="4"/>
  <c r="BZ385" i="4" s="1"/>
  <c r="CL385" i="4" s="1"/>
  <c r="BO385" i="4"/>
  <c r="BP385" i="4"/>
  <c r="BQ385" i="4"/>
  <c r="CC385" i="4" s="1"/>
  <c r="CO385" i="4" s="1"/>
  <c r="BR385" i="4"/>
  <c r="CD385" i="4" s="1"/>
  <c r="CP385" i="4" s="1"/>
  <c r="BS385" i="4"/>
  <c r="CE385" i="4" s="1"/>
  <c r="CQ385" i="4" s="1"/>
  <c r="BT385" i="4"/>
  <c r="CF385" i="4" s="1"/>
  <c r="BU385" i="4"/>
  <c r="BV385" i="4"/>
  <c r="CH385" i="4" s="1"/>
  <c r="BW385" i="4"/>
  <c r="BX385" i="4"/>
  <c r="CJ385" i="4" s="1"/>
  <c r="CV385" i="4" s="1"/>
  <c r="BY385" i="4"/>
  <c r="CK385" i="4" s="1"/>
  <c r="CW385" i="4" s="1"/>
  <c r="CA385" i="4"/>
  <c r="CM385" i="4" s="1"/>
  <c r="DO385" i="4" s="1"/>
  <c r="CB385" i="4"/>
  <c r="CN385" i="4" s="1"/>
  <c r="CG385" i="4"/>
  <c r="CS385" i="4" s="1"/>
  <c r="CI385" i="4"/>
  <c r="CU385" i="4" s="1"/>
  <c r="CR385" i="4"/>
  <c r="CT385" i="4"/>
  <c r="CZ385" i="4"/>
  <c r="DA385" i="4"/>
  <c r="DB385" i="4"/>
  <c r="DC385" i="4"/>
  <c r="DD385" i="4"/>
  <c r="DE385" i="4"/>
  <c r="DF385" i="4"/>
  <c r="DG385" i="4"/>
  <c r="DH385" i="4"/>
  <c r="DI385" i="4"/>
  <c r="DJ385" i="4"/>
  <c r="DK385" i="4"/>
  <c r="BN386" i="4"/>
  <c r="BO386" i="4"/>
  <c r="CA386" i="4" s="1"/>
  <c r="BP386" i="4"/>
  <c r="CB386" i="4" s="1"/>
  <c r="CN386" i="4" s="1"/>
  <c r="BQ386" i="4"/>
  <c r="CC386" i="4" s="1"/>
  <c r="CO386" i="4" s="1"/>
  <c r="DQ386" i="4" s="1"/>
  <c r="BR386" i="4"/>
  <c r="CD386" i="4" s="1"/>
  <c r="CP386" i="4" s="1"/>
  <c r="DR386" i="4" s="1"/>
  <c r="BS386" i="4"/>
  <c r="CE386" i="4" s="1"/>
  <c r="CQ386" i="4" s="1"/>
  <c r="BT386" i="4"/>
  <c r="CF386" i="4" s="1"/>
  <c r="CR386" i="4" s="1"/>
  <c r="BU386" i="4"/>
  <c r="CG386" i="4" s="1"/>
  <c r="CS386" i="4" s="1"/>
  <c r="BV386" i="4"/>
  <c r="BW386" i="4"/>
  <c r="CI386" i="4" s="1"/>
  <c r="CU386" i="4" s="1"/>
  <c r="BX386" i="4"/>
  <c r="CJ386" i="4" s="1"/>
  <c r="CV386" i="4" s="1"/>
  <c r="DX386" i="4" s="1"/>
  <c r="BY386" i="4"/>
  <c r="BZ386" i="4"/>
  <c r="CL386" i="4" s="1"/>
  <c r="CH386" i="4"/>
  <c r="CT386" i="4" s="1"/>
  <c r="CK386" i="4"/>
  <c r="CW386" i="4" s="1"/>
  <c r="CM386" i="4"/>
  <c r="CZ386" i="4"/>
  <c r="DA386" i="4"/>
  <c r="DB386" i="4"/>
  <c r="DC386" i="4"/>
  <c r="DD386" i="4"/>
  <c r="DE386" i="4"/>
  <c r="DS386" i="4" s="1"/>
  <c r="DF386" i="4"/>
  <c r="DT386" i="4" s="1"/>
  <c r="DG386" i="4"/>
  <c r="DH386" i="4"/>
  <c r="DI386" i="4"/>
  <c r="DJ386" i="4"/>
  <c r="DK386" i="4"/>
  <c r="BN387" i="4"/>
  <c r="BZ387" i="4" s="1"/>
  <c r="CL387" i="4" s="1"/>
  <c r="BO387" i="4"/>
  <c r="CA387" i="4" s="1"/>
  <c r="CM387" i="4" s="1"/>
  <c r="DO387" i="4" s="1"/>
  <c r="BP387" i="4"/>
  <c r="CB387" i="4" s="1"/>
  <c r="CN387" i="4" s="1"/>
  <c r="DP387" i="4" s="1"/>
  <c r="BQ387" i="4"/>
  <c r="CC387" i="4" s="1"/>
  <c r="CO387" i="4" s="1"/>
  <c r="BR387" i="4"/>
  <c r="CD387" i="4" s="1"/>
  <c r="CP387" i="4" s="1"/>
  <c r="BS387" i="4"/>
  <c r="BT387" i="4"/>
  <c r="CF387" i="4" s="1"/>
  <c r="CR387" i="4" s="1"/>
  <c r="BU387" i="4"/>
  <c r="CG387" i="4" s="1"/>
  <c r="BV387" i="4"/>
  <c r="CH387" i="4" s="1"/>
  <c r="CT387" i="4" s="1"/>
  <c r="BW387" i="4"/>
  <c r="CI387" i="4" s="1"/>
  <c r="CU387" i="4" s="1"/>
  <c r="DW387" i="4" s="1"/>
  <c r="BX387" i="4"/>
  <c r="CJ387" i="4" s="1"/>
  <c r="CV387" i="4" s="1"/>
  <c r="DX387" i="4" s="1"/>
  <c r="BY387" i="4"/>
  <c r="CK387" i="4" s="1"/>
  <c r="CW387" i="4" s="1"/>
  <c r="CE387" i="4"/>
  <c r="CQ387" i="4" s="1"/>
  <c r="DS387" i="4" s="1"/>
  <c r="CS387" i="4"/>
  <c r="CZ387" i="4"/>
  <c r="DA387" i="4"/>
  <c r="DB387" i="4"/>
  <c r="DC387" i="4"/>
  <c r="DD387" i="4"/>
  <c r="DE387" i="4"/>
  <c r="DF387" i="4"/>
  <c r="DG387" i="4"/>
  <c r="DH387" i="4"/>
  <c r="DI387" i="4"/>
  <c r="DJ387" i="4"/>
  <c r="DK387" i="4"/>
  <c r="DY387" i="4"/>
  <c r="BN388" i="4"/>
  <c r="BZ388" i="4" s="1"/>
  <c r="CL388" i="4" s="1"/>
  <c r="DN388" i="4" s="1"/>
  <c r="BO388" i="4"/>
  <c r="CA388" i="4" s="1"/>
  <c r="CM388" i="4" s="1"/>
  <c r="BP388" i="4"/>
  <c r="CB388" i="4" s="1"/>
  <c r="CN388" i="4" s="1"/>
  <c r="BQ388" i="4"/>
  <c r="BR388" i="4"/>
  <c r="BS388" i="4"/>
  <c r="CE388" i="4" s="1"/>
  <c r="CQ388" i="4" s="1"/>
  <c r="BT388" i="4"/>
  <c r="BU388" i="4"/>
  <c r="CG388" i="4" s="1"/>
  <c r="CS388" i="4" s="1"/>
  <c r="BV388" i="4"/>
  <c r="CH388" i="4" s="1"/>
  <c r="CT388" i="4" s="1"/>
  <c r="DV388" i="4" s="1"/>
  <c r="BW388" i="4"/>
  <c r="CI388" i="4" s="1"/>
  <c r="CU388" i="4" s="1"/>
  <c r="BX388" i="4"/>
  <c r="CJ388" i="4" s="1"/>
  <c r="BY388" i="4"/>
  <c r="CC388" i="4"/>
  <c r="CO388" i="4" s="1"/>
  <c r="CD388" i="4"/>
  <c r="CP388" i="4" s="1"/>
  <c r="DR388" i="4" s="1"/>
  <c r="CF388" i="4"/>
  <c r="CR388" i="4" s="1"/>
  <c r="CK388" i="4"/>
  <c r="CW388" i="4" s="1"/>
  <c r="CV388" i="4"/>
  <c r="CZ388" i="4"/>
  <c r="DA388" i="4"/>
  <c r="DB388" i="4"/>
  <c r="DC388" i="4"/>
  <c r="DD388" i="4"/>
  <c r="DE388" i="4"/>
  <c r="DF388" i="4"/>
  <c r="DT388" i="4" s="1"/>
  <c r="DG388" i="4"/>
  <c r="DH388" i="4"/>
  <c r="DI388" i="4"/>
  <c r="DJ388" i="4"/>
  <c r="DK388" i="4"/>
  <c r="DS388" i="4"/>
  <c r="BN389" i="4"/>
  <c r="BZ389" i="4" s="1"/>
  <c r="CL389" i="4" s="1"/>
  <c r="BO389" i="4"/>
  <c r="CA389" i="4" s="1"/>
  <c r="CM389" i="4" s="1"/>
  <c r="DO389" i="4" s="1"/>
  <c r="BP389" i="4"/>
  <c r="CB389" i="4" s="1"/>
  <c r="BQ389" i="4"/>
  <c r="CC389" i="4" s="1"/>
  <c r="CO389" i="4" s="1"/>
  <c r="BR389" i="4"/>
  <c r="BS389" i="4"/>
  <c r="CE389" i="4" s="1"/>
  <c r="CQ389" i="4" s="1"/>
  <c r="BT389" i="4"/>
  <c r="BU389" i="4"/>
  <c r="CG389" i="4" s="1"/>
  <c r="CS389" i="4" s="1"/>
  <c r="BV389" i="4"/>
  <c r="CH389" i="4" s="1"/>
  <c r="CT389" i="4" s="1"/>
  <c r="BW389" i="4"/>
  <c r="CI389" i="4" s="1"/>
  <c r="CU389" i="4" s="1"/>
  <c r="DW389" i="4" s="1"/>
  <c r="BX389" i="4"/>
  <c r="BY389" i="4"/>
  <c r="CK389" i="4" s="1"/>
  <c r="CW389" i="4" s="1"/>
  <c r="CD389" i="4"/>
  <c r="CP389" i="4" s="1"/>
  <c r="CF389" i="4"/>
  <c r="CR389" i="4" s="1"/>
  <c r="DT389" i="4" s="1"/>
  <c r="CJ389" i="4"/>
  <c r="CV389" i="4" s="1"/>
  <c r="DX389" i="4" s="1"/>
  <c r="CN389" i="4"/>
  <c r="DP389" i="4" s="1"/>
  <c r="CZ389" i="4"/>
  <c r="DA389" i="4"/>
  <c r="DB389" i="4"/>
  <c r="DC389" i="4"/>
  <c r="DD389" i="4"/>
  <c r="DE389" i="4"/>
  <c r="DS389" i="4" s="1"/>
  <c r="DF389" i="4"/>
  <c r="DG389" i="4"/>
  <c r="DH389" i="4"/>
  <c r="DI389" i="4"/>
  <c r="DJ389" i="4"/>
  <c r="DK389" i="4"/>
  <c r="DR389" i="4"/>
  <c r="BN390" i="4"/>
  <c r="BZ390" i="4" s="1"/>
  <c r="CL390" i="4" s="1"/>
  <c r="BO390" i="4"/>
  <c r="CA390" i="4" s="1"/>
  <c r="CM390" i="4" s="1"/>
  <c r="BP390" i="4"/>
  <c r="BQ390" i="4"/>
  <c r="BR390" i="4"/>
  <c r="BS390" i="4"/>
  <c r="CE390" i="4" s="1"/>
  <c r="BT390" i="4"/>
  <c r="CF390" i="4" s="1"/>
  <c r="CR390" i="4" s="1"/>
  <c r="BU390" i="4"/>
  <c r="CG390" i="4" s="1"/>
  <c r="BV390" i="4"/>
  <c r="CH390" i="4" s="1"/>
  <c r="CT390" i="4" s="1"/>
  <c r="DV390" i="4" s="1"/>
  <c r="BW390" i="4"/>
  <c r="BX390" i="4"/>
  <c r="BY390" i="4"/>
  <c r="CB390" i="4"/>
  <c r="CN390" i="4" s="1"/>
  <c r="CC390" i="4"/>
  <c r="CO390" i="4" s="1"/>
  <c r="CD390" i="4"/>
  <c r="CP390" i="4" s="1"/>
  <c r="CI390" i="4"/>
  <c r="CJ390" i="4"/>
  <c r="CV390" i="4" s="1"/>
  <c r="CK390" i="4"/>
  <c r="CW390" i="4" s="1"/>
  <c r="CQ390" i="4"/>
  <c r="DS390" i="4" s="1"/>
  <c r="CS390" i="4"/>
  <c r="DU390" i="4" s="1"/>
  <c r="CU390" i="4"/>
  <c r="DW390" i="4" s="1"/>
  <c r="CZ390" i="4"/>
  <c r="DA390" i="4"/>
  <c r="DB390" i="4"/>
  <c r="DC390" i="4"/>
  <c r="DD390" i="4"/>
  <c r="DE390" i="4"/>
  <c r="DF390" i="4"/>
  <c r="DG390" i="4"/>
  <c r="DH390" i="4"/>
  <c r="DI390" i="4"/>
  <c r="DJ390" i="4"/>
  <c r="DX390" i="4" s="1"/>
  <c r="DK390" i="4"/>
  <c r="DM390" i="4"/>
  <c r="BN391" i="4"/>
  <c r="BZ391" i="4" s="1"/>
  <c r="CL391" i="4" s="1"/>
  <c r="BO391" i="4"/>
  <c r="CA391" i="4" s="1"/>
  <c r="CM391" i="4" s="1"/>
  <c r="DO391" i="4" s="1"/>
  <c r="BP391" i="4"/>
  <c r="CB391" i="4" s="1"/>
  <c r="CN391" i="4" s="1"/>
  <c r="BQ391" i="4"/>
  <c r="BR391" i="4"/>
  <c r="CD391" i="4" s="1"/>
  <c r="BS391" i="4"/>
  <c r="BT391" i="4"/>
  <c r="CF391" i="4" s="1"/>
  <c r="CR391" i="4" s="1"/>
  <c r="BU391" i="4"/>
  <c r="BV391" i="4"/>
  <c r="CH391" i="4" s="1"/>
  <c r="CT391" i="4" s="1"/>
  <c r="BW391" i="4"/>
  <c r="CI391" i="4" s="1"/>
  <c r="BX391" i="4"/>
  <c r="CJ391" i="4" s="1"/>
  <c r="BY391" i="4"/>
  <c r="CC391" i="4"/>
  <c r="CO391" i="4" s="1"/>
  <c r="CE391" i="4"/>
  <c r="CQ391" i="4" s="1"/>
  <c r="CG391" i="4"/>
  <c r="CS391" i="4" s="1"/>
  <c r="CK391" i="4"/>
  <c r="CP391" i="4"/>
  <c r="CU391" i="4"/>
  <c r="DW391" i="4" s="1"/>
  <c r="CV391" i="4"/>
  <c r="CW391" i="4"/>
  <c r="CZ391" i="4"/>
  <c r="DA391" i="4"/>
  <c r="DB391" i="4"/>
  <c r="DC391" i="4"/>
  <c r="DD391" i="4"/>
  <c r="DE391" i="4"/>
  <c r="DF391" i="4"/>
  <c r="DG391" i="4"/>
  <c r="DH391" i="4"/>
  <c r="DI391" i="4"/>
  <c r="DJ391" i="4"/>
  <c r="DK391" i="4"/>
  <c r="DY391" i="4" s="1"/>
  <c r="DP391" i="4"/>
  <c r="DX391" i="4"/>
  <c r="BN392" i="4"/>
  <c r="BO392" i="4"/>
  <c r="CA392" i="4" s="1"/>
  <c r="CM392" i="4" s="1"/>
  <c r="BP392" i="4"/>
  <c r="CB392" i="4" s="1"/>
  <c r="BQ392" i="4"/>
  <c r="CC392" i="4" s="1"/>
  <c r="CO392" i="4" s="1"/>
  <c r="DQ392" i="4" s="1"/>
  <c r="BR392" i="4"/>
  <c r="CD392" i="4" s="1"/>
  <c r="BS392" i="4"/>
  <c r="CE392" i="4" s="1"/>
  <c r="BT392" i="4"/>
  <c r="BU392" i="4"/>
  <c r="BV392" i="4"/>
  <c r="BW392" i="4"/>
  <c r="CI392" i="4" s="1"/>
  <c r="CU392" i="4" s="1"/>
  <c r="BX392" i="4"/>
  <c r="BY392" i="4"/>
  <c r="CK392" i="4" s="1"/>
  <c r="CW392" i="4" s="1"/>
  <c r="BZ392" i="4"/>
  <c r="CL392" i="4" s="1"/>
  <c r="CF392" i="4"/>
  <c r="CR392" i="4" s="1"/>
  <c r="DT392" i="4" s="1"/>
  <c r="CG392" i="4"/>
  <c r="CS392" i="4" s="1"/>
  <c r="CH392" i="4"/>
  <c r="CT392" i="4" s="1"/>
  <c r="CJ392" i="4"/>
  <c r="CV392" i="4" s="1"/>
  <c r="DX392" i="4" s="1"/>
  <c r="CN392" i="4"/>
  <c r="CP392" i="4"/>
  <c r="CQ392" i="4"/>
  <c r="CZ392" i="4"/>
  <c r="DA392" i="4"/>
  <c r="DB392" i="4"/>
  <c r="DC392" i="4"/>
  <c r="DD392" i="4"/>
  <c r="DE392" i="4"/>
  <c r="DF392" i="4"/>
  <c r="DG392" i="4"/>
  <c r="DU392" i="4" s="1"/>
  <c r="DH392" i="4"/>
  <c r="DV392" i="4" s="1"/>
  <c r="DI392" i="4"/>
  <c r="DW392" i="4" s="1"/>
  <c r="DJ392" i="4"/>
  <c r="DK392" i="4"/>
  <c r="DP392" i="4"/>
  <c r="BN393" i="4"/>
  <c r="BZ393" i="4" s="1"/>
  <c r="CL393" i="4" s="1"/>
  <c r="DN393" i="4" s="1"/>
  <c r="BO393" i="4"/>
  <c r="CA393" i="4" s="1"/>
  <c r="CM393" i="4" s="1"/>
  <c r="BP393" i="4"/>
  <c r="CB393" i="4" s="1"/>
  <c r="CN393" i="4" s="1"/>
  <c r="BQ393" i="4"/>
  <c r="CC393" i="4" s="1"/>
  <c r="BR393" i="4"/>
  <c r="CD393" i="4" s="1"/>
  <c r="CP393" i="4" s="1"/>
  <c r="BS393" i="4"/>
  <c r="CE393" i="4" s="1"/>
  <c r="CQ393" i="4" s="1"/>
  <c r="BT393" i="4"/>
  <c r="BU393" i="4"/>
  <c r="BV393" i="4"/>
  <c r="CH393" i="4" s="1"/>
  <c r="CT393" i="4" s="1"/>
  <c r="DV393" i="4" s="1"/>
  <c r="BW393" i="4"/>
  <c r="CI393" i="4" s="1"/>
  <c r="CU393" i="4" s="1"/>
  <c r="BX393" i="4"/>
  <c r="CJ393" i="4" s="1"/>
  <c r="CV393" i="4" s="1"/>
  <c r="BY393" i="4"/>
  <c r="CK393" i="4" s="1"/>
  <c r="CF393" i="4"/>
  <c r="CR393" i="4" s="1"/>
  <c r="DT393" i="4" s="1"/>
  <c r="CG393" i="4"/>
  <c r="CS393" i="4" s="1"/>
  <c r="CO393" i="4"/>
  <c r="CW393" i="4"/>
  <c r="CZ393" i="4"/>
  <c r="DA393" i="4"/>
  <c r="DB393" i="4"/>
  <c r="DC393" i="4"/>
  <c r="DD393" i="4"/>
  <c r="DE393" i="4"/>
  <c r="DF393" i="4"/>
  <c r="DG393" i="4"/>
  <c r="DH393" i="4"/>
  <c r="DI393" i="4"/>
  <c r="DJ393" i="4"/>
  <c r="DK393" i="4"/>
  <c r="DS393" i="4"/>
  <c r="BN394" i="4"/>
  <c r="BZ394" i="4" s="1"/>
  <c r="CL394" i="4" s="1"/>
  <c r="BO394" i="4"/>
  <c r="CA394" i="4" s="1"/>
  <c r="CM394" i="4" s="1"/>
  <c r="BP394" i="4"/>
  <c r="CB394" i="4" s="1"/>
  <c r="CN394" i="4" s="1"/>
  <c r="BQ394" i="4"/>
  <c r="BR394" i="4"/>
  <c r="BS394" i="4"/>
  <c r="BT394" i="4"/>
  <c r="CF394" i="4" s="1"/>
  <c r="BU394" i="4"/>
  <c r="CG394" i="4" s="1"/>
  <c r="CS394" i="4" s="1"/>
  <c r="DU394" i="4" s="1"/>
  <c r="BV394" i="4"/>
  <c r="CH394" i="4" s="1"/>
  <c r="BW394" i="4"/>
  <c r="CI394" i="4" s="1"/>
  <c r="CU394" i="4" s="1"/>
  <c r="BX394" i="4"/>
  <c r="CJ394" i="4" s="1"/>
  <c r="CV394" i="4" s="1"/>
  <c r="BY394" i="4"/>
  <c r="CK394" i="4" s="1"/>
  <c r="CC394" i="4"/>
  <c r="CO394" i="4" s="1"/>
  <c r="CD394" i="4"/>
  <c r="CP394" i="4" s="1"/>
  <c r="CE394" i="4"/>
  <c r="CQ394" i="4" s="1"/>
  <c r="CR394" i="4"/>
  <c r="CT394" i="4"/>
  <c r="CW394" i="4"/>
  <c r="CZ394" i="4"/>
  <c r="DA394" i="4"/>
  <c r="DB394" i="4"/>
  <c r="DP394" i="4" s="1"/>
  <c r="DC394" i="4"/>
  <c r="DD394" i="4"/>
  <c r="DE394" i="4"/>
  <c r="DS394" i="4" s="1"/>
  <c r="DF394" i="4"/>
  <c r="DG394" i="4"/>
  <c r="DH394" i="4"/>
  <c r="DI394" i="4"/>
  <c r="DJ394" i="4"/>
  <c r="DK394" i="4"/>
  <c r="DT394" i="4"/>
  <c r="BN395" i="4"/>
  <c r="BZ395" i="4" s="1"/>
  <c r="CL395" i="4" s="1"/>
  <c r="BO395" i="4"/>
  <c r="CA395" i="4" s="1"/>
  <c r="CM395" i="4" s="1"/>
  <c r="BP395" i="4"/>
  <c r="CB395" i="4" s="1"/>
  <c r="CN395" i="4" s="1"/>
  <c r="BQ395" i="4"/>
  <c r="BR395" i="4"/>
  <c r="CD395" i="4" s="1"/>
  <c r="CP395" i="4" s="1"/>
  <c r="BS395" i="4"/>
  <c r="BT395" i="4"/>
  <c r="CF395" i="4" s="1"/>
  <c r="CR395" i="4" s="1"/>
  <c r="BU395" i="4"/>
  <c r="CG395" i="4" s="1"/>
  <c r="CS395" i="4" s="1"/>
  <c r="BV395" i="4"/>
  <c r="BW395" i="4"/>
  <c r="BX395" i="4"/>
  <c r="BY395" i="4"/>
  <c r="CC395" i="4"/>
  <c r="CO395" i="4" s="1"/>
  <c r="CE395" i="4"/>
  <c r="CQ395" i="4" s="1"/>
  <c r="DS395" i="4" s="1"/>
  <c r="CH395" i="4"/>
  <c r="CT395" i="4" s="1"/>
  <c r="DV395" i="4" s="1"/>
  <c r="CI395" i="4"/>
  <c r="CU395" i="4" s="1"/>
  <c r="DW395" i="4" s="1"/>
  <c r="CJ395" i="4"/>
  <c r="CV395" i="4" s="1"/>
  <c r="CK395" i="4"/>
  <c r="CW395" i="4" s="1"/>
  <c r="CZ395" i="4"/>
  <c r="DA395" i="4"/>
  <c r="DB395" i="4"/>
  <c r="DC395" i="4"/>
  <c r="DD395" i="4"/>
  <c r="DE395" i="4"/>
  <c r="DF395" i="4"/>
  <c r="DG395" i="4"/>
  <c r="DH395" i="4"/>
  <c r="DI395" i="4"/>
  <c r="DJ395" i="4"/>
  <c r="DX395" i="4" s="1"/>
  <c r="DK395" i="4"/>
  <c r="DY395" i="4" s="1"/>
  <c r="BN396" i="4"/>
  <c r="BZ396" i="4" s="1"/>
  <c r="CL396" i="4" s="1"/>
  <c r="DN396" i="4" s="1"/>
  <c r="BO396" i="4"/>
  <c r="CA396" i="4" s="1"/>
  <c r="CM396" i="4" s="1"/>
  <c r="BP396" i="4"/>
  <c r="CB396" i="4" s="1"/>
  <c r="CN396" i="4" s="1"/>
  <c r="DP396" i="4" s="1"/>
  <c r="BQ396" i="4"/>
  <c r="CC396" i="4" s="1"/>
  <c r="CO396" i="4" s="1"/>
  <c r="DQ396" i="4" s="1"/>
  <c r="BR396" i="4"/>
  <c r="CD396" i="4" s="1"/>
  <c r="CP396" i="4" s="1"/>
  <c r="BS396" i="4"/>
  <c r="CE396" i="4" s="1"/>
  <c r="BT396" i="4"/>
  <c r="CF396" i="4" s="1"/>
  <c r="CR396" i="4" s="1"/>
  <c r="BU396" i="4"/>
  <c r="BV396" i="4"/>
  <c r="CH396" i="4" s="1"/>
  <c r="CT396" i="4" s="1"/>
  <c r="BW396" i="4"/>
  <c r="BX396" i="4"/>
  <c r="BY396" i="4"/>
  <c r="CK396" i="4" s="1"/>
  <c r="CW396" i="4" s="1"/>
  <c r="DY396" i="4" s="1"/>
  <c r="CG396" i="4"/>
  <c r="CI396" i="4"/>
  <c r="CU396" i="4" s="1"/>
  <c r="CJ396" i="4"/>
  <c r="CV396" i="4" s="1"/>
  <c r="DX396" i="4" s="1"/>
  <c r="CQ396" i="4"/>
  <c r="CS396" i="4"/>
  <c r="CZ396" i="4"/>
  <c r="DA396" i="4"/>
  <c r="DB396" i="4"/>
  <c r="DC396" i="4"/>
  <c r="DD396" i="4"/>
  <c r="DE396" i="4"/>
  <c r="DF396" i="4"/>
  <c r="DG396" i="4"/>
  <c r="DH396" i="4"/>
  <c r="DI396" i="4"/>
  <c r="DJ396" i="4"/>
  <c r="DK396" i="4"/>
  <c r="DU396" i="4"/>
  <c r="DV396" i="4"/>
  <c r="BN397" i="4"/>
  <c r="BZ397" i="4" s="1"/>
  <c r="CL397" i="4" s="1"/>
  <c r="DN397" i="4" s="1"/>
  <c r="BO397" i="4"/>
  <c r="CA397" i="4" s="1"/>
  <c r="CM397" i="4" s="1"/>
  <c r="DO397" i="4" s="1"/>
  <c r="BP397" i="4"/>
  <c r="CB397" i="4" s="1"/>
  <c r="CN397" i="4" s="1"/>
  <c r="BQ397" i="4"/>
  <c r="CC397" i="4" s="1"/>
  <c r="CO397" i="4" s="1"/>
  <c r="BR397" i="4"/>
  <c r="CD397" i="4" s="1"/>
  <c r="CP397" i="4" s="1"/>
  <c r="BS397" i="4"/>
  <c r="BT397" i="4"/>
  <c r="CF397" i="4" s="1"/>
  <c r="CR397" i="4" s="1"/>
  <c r="DT397" i="4" s="1"/>
  <c r="BU397" i="4"/>
  <c r="CG397" i="4" s="1"/>
  <c r="CS397" i="4" s="1"/>
  <c r="DU397" i="4" s="1"/>
  <c r="BV397" i="4"/>
  <c r="CH397" i="4" s="1"/>
  <c r="CT397" i="4" s="1"/>
  <c r="BW397" i="4"/>
  <c r="BX397" i="4"/>
  <c r="CJ397" i="4" s="1"/>
  <c r="BY397" i="4"/>
  <c r="CK397" i="4" s="1"/>
  <c r="CW397" i="4" s="1"/>
  <c r="CE397" i="4"/>
  <c r="CI397" i="4"/>
  <c r="CU397" i="4" s="1"/>
  <c r="DW397" i="4" s="1"/>
  <c r="CQ397" i="4"/>
  <c r="CV397" i="4"/>
  <c r="CZ397" i="4"/>
  <c r="DA397" i="4"/>
  <c r="DB397" i="4"/>
  <c r="DC397" i="4"/>
  <c r="DD397" i="4"/>
  <c r="DE397" i="4"/>
  <c r="DF397" i="4"/>
  <c r="DG397" i="4"/>
  <c r="DH397" i="4"/>
  <c r="DV397" i="4" s="1"/>
  <c r="DI397" i="4"/>
  <c r="DJ397" i="4"/>
  <c r="DK397" i="4"/>
  <c r="DS397" i="4"/>
  <c r="BN398" i="4"/>
  <c r="BZ398" i="4" s="1"/>
  <c r="CL398" i="4" s="1"/>
  <c r="BO398" i="4"/>
  <c r="CA398" i="4" s="1"/>
  <c r="CM398" i="4" s="1"/>
  <c r="BP398" i="4"/>
  <c r="BQ398" i="4"/>
  <c r="CC398" i="4" s="1"/>
  <c r="CO398" i="4" s="1"/>
  <c r="BR398" i="4"/>
  <c r="CD398" i="4" s="1"/>
  <c r="CP398" i="4" s="1"/>
  <c r="BS398" i="4"/>
  <c r="BT398" i="4"/>
  <c r="CF398" i="4" s="1"/>
  <c r="CR398" i="4" s="1"/>
  <c r="DT398" i="4" s="1"/>
  <c r="BU398" i="4"/>
  <c r="BV398" i="4"/>
  <c r="CH398" i="4" s="1"/>
  <c r="CT398" i="4" s="1"/>
  <c r="BW398" i="4"/>
  <c r="CI398" i="4" s="1"/>
  <c r="CU398" i="4" s="1"/>
  <c r="BX398" i="4"/>
  <c r="BY398" i="4"/>
  <c r="CB398" i="4"/>
  <c r="CN398" i="4" s="1"/>
  <c r="CE398" i="4"/>
  <c r="CQ398" i="4" s="1"/>
  <c r="CG398" i="4"/>
  <c r="CS398" i="4" s="1"/>
  <c r="CJ398" i="4"/>
  <c r="CK398" i="4"/>
  <c r="CW398" i="4" s="1"/>
  <c r="DY398" i="4" s="1"/>
  <c r="CV398" i="4"/>
  <c r="CZ398" i="4"/>
  <c r="DA398" i="4"/>
  <c r="DM398" i="4" s="1"/>
  <c r="DB398" i="4"/>
  <c r="DC398" i="4"/>
  <c r="DD398" i="4"/>
  <c r="DE398" i="4"/>
  <c r="DF398" i="4"/>
  <c r="DG398" i="4"/>
  <c r="DH398" i="4"/>
  <c r="DI398" i="4"/>
  <c r="DJ398" i="4"/>
  <c r="DK398" i="4"/>
  <c r="BN399" i="4"/>
  <c r="BZ399" i="4" s="1"/>
  <c r="CL399" i="4" s="1"/>
  <c r="DN399" i="4" s="1"/>
  <c r="BO399" i="4"/>
  <c r="CA399" i="4" s="1"/>
  <c r="CM399" i="4" s="1"/>
  <c r="DO399" i="4" s="1"/>
  <c r="BP399" i="4"/>
  <c r="CB399" i="4" s="1"/>
  <c r="CN399" i="4" s="1"/>
  <c r="BQ399" i="4"/>
  <c r="CC399" i="4" s="1"/>
  <c r="CO399" i="4" s="1"/>
  <c r="BR399" i="4"/>
  <c r="CD399" i="4" s="1"/>
  <c r="CP399" i="4" s="1"/>
  <c r="BS399" i="4"/>
  <c r="CE399" i="4" s="1"/>
  <c r="CQ399" i="4" s="1"/>
  <c r="BT399" i="4"/>
  <c r="CF399" i="4" s="1"/>
  <c r="CR399" i="4" s="1"/>
  <c r="BU399" i="4"/>
  <c r="CG399" i="4" s="1"/>
  <c r="BV399" i="4"/>
  <c r="CH399" i="4" s="1"/>
  <c r="CT399" i="4" s="1"/>
  <c r="BW399" i="4"/>
  <c r="CI399" i="4" s="1"/>
  <c r="CU399" i="4" s="1"/>
  <c r="DW399" i="4" s="1"/>
  <c r="BX399" i="4"/>
  <c r="BY399" i="4"/>
  <c r="CJ399" i="4"/>
  <c r="CV399" i="4" s="1"/>
  <c r="CK399" i="4"/>
  <c r="CW399" i="4" s="1"/>
  <c r="CS399" i="4"/>
  <c r="CZ399" i="4"/>
  <c r="DA399" i="4"/>
  <c r="DB399" i="4"/>
  <c r="DC399" i="4"/>
  <c r="DD399" i="4"/>
  <c r="DE399" i="4"/>
  <c r="DF399" i="4"/>
  <c r="DG399" i="4"/>
  <c r="DH399" i="4"/>
  <c r="DI399" i="4"/>
  <c r="DJ399" i="4"/>
  <c r="DK399" i="4"/>
  <c r="DP399" i="4"/>
  <c r="DX399" i="4"/>
  <c r="BN400" i="4"/>
  <c r="BO400" i="4"/>
  <c r="BP400" i="4"/>
  <c r="BQ400" i="4"/>
  <c r="CC400" i="4" s="1"/>
  <c r="CO400" i="4" s="1"/>
  <c r="DQ400" i="4" s="1"/>
  <c r="BR400" i="4"/>
  <c r="CD400" i="4" s="1"/>
  <c r="CP400" i="4" s="1"/>
  <c r="BS400" i="4"/>
  <c r="CE400" i="4" s="1"/>
  <c r="CQ400" i="4" s="1"/>
  <c r="BT400" i="4"/>
  <c r="CF400" i="4" s="1"/>
  <c r="CR400" i="4" s="1"/>
  <c r="BU400" i="4"/>
  <c r="BV400" i="4"/>
  <c r="BW400" i="4"/>
  <c r="BX400" i="4"/>
  <c r="BY400" i="4"/>
  <c r="BZ400" i="4"/>
  <c r="CL400" i="4" s="1"/>
  <c r="CA400" i="4"/>
  <c r="CM400" i="4" s="1"/>
  <c r="CB400" i="4"/>
  <c r="CN400" i="4" s="1"/>
  <c r="DP400" i="4" s="1"/>
  <c r="CG400" i="4"/>
  <c r="CH400" i="4"/>
  <c r="CT400" i="4" s="1"/>
  <c r="CI400" i="4"/>
  <c r="CU400" i="4" s="1"/>
  <c r="CJ400" i="4"/>
  <c r="CK400" i="4"/>
  <c r="CW400" i="4" s="1"/>
  <c r="DY400" i="4" s="1"/>
  <c r="CS400" i="4"/>
  <c r="CV400" i="4"/>
  <c r="DX400" i="4" s="1"/>
  <c r="CZ400" i="4"/>
  <c r="DA400" i="4"/>
  <c r="DB400" i="4"/>
  <c r="DC400" i="4"/>
  <c r="DD400" i="4"/>
  <c r="DL400" i="4" s="1"/>
  <c r="DE400" i="4"/>
  <c r="DF400" i="4"/>
  <c r="DG400" i="4"/>
  <c r="DH400" i="4"/>
  <c r="DV400" i="4" s="1"/>
  <c r="DI400" i="4"/>
  <c r="DW400" i="4" s="1"/>
  <c r="DJ400" i="4"/>
  <c r="DK400" i="4"/>
  <c r="DM400" i="4"/>
  <c r="DN400" i="4"/>
  <c r="DU400" i="4"/>
  <c r="BN401" i="4"/>
  <c r="BO401" i="4"/>
  <c r="CA401" i="4" s="1"/>
  <c r="CM401" i="4" s="1"/>
  <c r="DO401" i="4" s="1"/>
  <c r="BP401" i="4"/>
  <c r="CB401" i="4" s="1"/>
  <c r="CN401" i="4" s="1"/>
  <c r="BQ401" i="4"/>
  <c r="CC401" i="4" s="1"/>
  <c r="CO401" i="4" s="1"/>
  <c r="BR401" i="4"/>
  <c r="CD401" i="4" s="1"/>
  <c r="CP401" i="4" s="1"/>
  <c r="BS401" i="4"/>
  <c r="CE401" i="4" s="1"/>
  <c r="CQ401" i="4" s="1"/>
  <c r="BT401" i="4"/>
  <c r="BU401" i="4"/>
  <c r="CG401" i="4" s="1"/>
  <c r="CS401" i="4" s="1"/>
  <c r="BV401" i="4"/>
  <c r="CH401" i="4" s="1"/>
  <c r="CT401" i="4" s="1"/>
  <c r="BW401" i="4"/>
  <c r="CI401" i="4" s="1"/>
  <c r="CU401" i="4" s="1"/>
  <c r="BX401" i="4"/>
  <c r="CJ401" i="4" s="1"/>
  <c r="CV401" i="4" s="1"/>
  <c r="BY401" i="4"/>
  <c r="CK401" i="4" s="1"/>
  <c r="CW401" i="4" s="1"/>
  <c r="BZ401" i="4"/>
  <c r="CL401" i="4" s="1"/>
  <c r="DN401" i="4" s="1"/>
  <c r="CF401" i="4"/>
  <c r="CR401" i="4" s="1"/>
  <c r="CZ401" i="4"/>
  <c r="DA401" i="4"/>
  <c r="DB401" i="4"/>
  <c r="DC401" i="4"/>
  <c r="DD401" i="4"/>
  <c r="DL401" i="4" s="1"/>
  <c r="DE401" i="4"/>
  <c r="DS401" i="4" s="1"/>
  <c r="DF401" i="4"/>
  <c r="DG401" i="4"/>
  <c r="DU401" i="4" s="1"/>
  <c r="DH401" i="4"/>
  <c r="DI401" i="4"/>
  <c r="DJ401" i="4"/>
  <c r="DK401" i="4"/>
  <c r="BN402" i="4"/>
  <c r="BZ402" i="4" s="1"/>
  <c r="BO402" i="4"/>
  <c r="CA402" i="4" s="1"/>
  <c r="BP402" i="4"/>
  <c r="BQ402" i="4"/>
  <c r="CC402" i="4" s="1"/>
  <c r="CO402" i="4" s="1"/>
  <c r="DQ402" i="4" s="1"/>
  <c r="BR402" i="4"/>
  <c r="CD402" i="4" s="1"/>
  <c r="CP402" i="4" s="1"/>
  <c r="DR402" i="4" s="1"/>
  <c r="BS402" i="4"/>
  <c r="CE402" i="4" s="1"/>
  <c r="CQ402" i="4" s="1"/>
  <c r="BT402" i="4"/>
  <c r="CF402" i="4" s="1"/>
  <c r="CR402" i="4" s="1"/>
  <c r="BU402" i="4"/>
  <c r="BV402" i="4"/>
  <c r="CH402" i="4" s="1"/>
  <c r="CT402" i="4" s="1"/>
  <c r="BW402" i="4"/>
  <c r="CI402" i="4" s="1"/>
  <c r="BX402" i="4"/>
  <c r="CJ402" i="4" s="1"/>
  <c r="CV402" i="4" s="1"/>
  <c r="BY402" i="4"/>
  <c r="CK402" i="4" s="1"/>
  <c r="CW402" i="4" s="1"/>
  <c r="DY402" i="4" s="1"/>
  <c r="CB402" i="4"/>
  <c r="CN402" i="4" s="1"/>
  <c r="DP402" i="4" s="1"/>
  <c r="CG402" i="4"/>
  <c r="CS402" i="4" s="1"/>
  <c r="DU402" i="4" s="1"/>
  <c r="CL402" i="4"/>
  <c r="CM402" i="4"/>
  <c r="CU402" i="4"/>
  <c r="CZ402" i="4"/>
  <c r="DN402" i="4" s="1"/>
  <c r="DA402" i="4"/>
  <c r="DB402" i="4"/>
  <c r="DC402" i="4"/>
  <c r="DD402" i="4"/>
  <c r="DE402" i="4"/>
  <c r="DF402" i="4"/>
  <c r="DG402" i="4"/>
  <c r="DH402" i="4"/>
  <c r="DI402" i="4"/>
  <c r="DJ402" i="4"/>
  <c r="DK402" i="4"/>
  <c r="BN403" i="4"/>
  <c r="BZ403" i="4" s="1"/>
  <c r="CL403" i="4" s="1"/>
  <c r="BO403" i="4"/>
  <c r="BP403" i="4"/>
  <c r="CB403" i="4" s="1"/>
  <c r="CN403" i="4" s="1"/>
  <c r="DP403" i="4" s="1"/>
  <c r="BQ403" i="4"/>
  <c r="CC403" i="4" s="1"/>
  <c r="CO403" i="4" s="1"/>
  <c r="BR403" i="4"/>
  <c r="CD403" i="4" s="1"/>
  <c r="CP403" i="4" s="1"/>
  <c r="DR403" i="4" s="1"/>
  <c r="BS403" i="4"/>
  <c r="CE403" i="4" s="1"/>
  <c r="CQ403" i="4" s="1"/>
  <c r="BT403" i="4"/>
  <c r="CF403" i="4" s="1"/>
  <c r="CR403" i="4" s="1"/>
  <c r="BU403" i="4"/>
  <c r="CG403" i="4" s="1"/>
  <c r="CS403" i="4" s="1"/>
  <c r="BV403" i="4"/>
  <c r="CH403" i="4" s="1"/>
  <c r="CT403" i="4" s="1"/>
  <c r="BW403" i="4"/>
  <c r="CI403" i="4" s="1"/>
  <c r="CU403" i="4" s="1"/>
  <c r="DW403" i="4" s="1"/>
  <c r="BX403" i="4"/>
  <c r="CJ403" i="4" s="1"/>
  <c r="CV403" i="4" s="1"/>
  <c r="BY403" i="4"/>
  <c r="CK403" i="4" s="1"/>
  <c r="CW403" i="4" s="1"/>
  <c r="CA403" i="4"/>
  <c r="CM403" i="4" s="1"/>
  <c r="DO403" i="4" s="1"/>
  <c r="CZ403" i="4"/>
  <c r="DA403" i="4"/>
  <c r="DB403" i="4"/>
  <c r="DC403" i="4"/>
  <c r="DQ403" i="4" s="1"/>
  <c r="DD403" i="4"/>
  <c r="DE403" i="4"/>
  <c r="DF403" i="4"/>
  <c r="DG403" i="4"/>
  <c r="DH403" i="4"/>
  <c r="DV403" i="4" s="1"/>
  <c r="DI403" i="4"/>
  <c r="DJ403" i="4"/>
  <c r="DK403" i="4"/>
  <c r="BN404" i="4"/>
  <c r="BO404" i="4"/>
  <c r="BP404" i="4"/>
  <c r="BQ404" i="4"/>
  <c r="CC404" i="4" s="1"/>
  <c r="CO404" i="4" s="1"/>
  <c r="DQ404" i="4" s="1"/>
  <c r="BR404" i="4"/>
  <c r="CD404" i="4" s="1"/>
  <c r="CP404" i="4" s="1"/>
  <c r="BS404" i="4"/>
  <c r="CE404" i="4" s="1"/>
  <c r="CQ404" i="4" s="1"/>
  <c r="BT404" i="4"/>
  <c r="CF404" i="4" s="1"/>
  <c r="CR404" i="4" s="1"/>
  <c r="BU404" i="4"/>
  <c r="CG404" i="4" s="1"/>
  <c r="CS404" i="4" s="1"/>
  <c r="BV404" i="4"/>
  <c r="BW404" i="4"/>
  <c r="CI404" i="4" s="1"/>
  <c r="CU404" i="4" s="1"/>
  <c r="BX404" i="4"/>
  <c r="CJ404" i="4" s="1"/>
  <c r="CV404" i="4" s="1"/>
  <c r="BY404" i="4"/>
  <c r="CK404" i="4" s="1"/>
  <c r="CW404" i="4" s="1"/>
  <c r="DY404" i="4" s="1"/>
  <c r="BZ404" i="4"/>
  <c r="CL404" i="4" s="1"/>
  <c r="CA404" i="4"/>
  <c r="CM404" i="4" s="1"/>
  <c r="DO404" i="4" s="1"/>
  <c r="CB404" i="4"/>
  <c r="CN404" i="4" s="1"/>
  <c r="DP404" i="4" s="1"/>
  <c r="CH404" i="4"/>
  <c r="CT404" i="4" s="1"/>
  <c r="CZ404" i="4"/>
  <c r="DA404" i="4"/>
  <c r="DB404" i="4"/>
  <c r="DC404" i="4"/>
  <c r="DD404" i="4"/>
  <c r="DE404" i="4"/>
  <c r="DF404" i="4"/>
  <c r="DG404" i="4"/>
  <c r="DH404" i="4"/>
  <c r="DI404" i="4"/>
  <c r="DJ404" i="4"/>
  <c r="DK404" i="4"/>
  <c r="DW404" i="4"/>
  <c r="BN405" i="4"/>
  <c r="BZ405" i="4" s="1"/>
  <c r="CL405" i="4" s="1"/>
  <c r="DN405" i="4" s="1"/>
  <c r="BO405" i="4"/>
  <c r="CA405" i="4" s="1"/>
  <c r="CM405" i="4" s="1"/>
  <c r="BP405" i="4"/>
  <c r="CB405" i="4" s="1"/>
  <c r="BQ405" i="4"/>
  <c r="CC405" i="4" s="1"/>
  <c r="CO405" i="4" s="1"/>
  <c r="BR405" i="4"/>
  <c r="BS405" i="4"/>
  <c r="BT405" i="4"/>
  <c r="CF405" i="4" s="1"/>
  <c r="CR405" i="4" s="1"/>
  <c r="BU405" i="4"/>
  <c r="BV405" i="4"/>
  <c r="CH405" i="4" s="1"/>
  <c r="CT405" i="4" s="1"/>
  <c r="DV405" i="4" s="1"/>
  <c r="BW405" i="4"/>
  <c r="BX405" i="4"/>
  <c r="CJ405" i="4" s="1"/>
  <c r="CV405" i="4" s="1"/>
  <c r="BY405" i="4"/>
  <c r="CK405" i="4" s="1"/>
  <c r="CD405" i="4"/>
  <c r="CP405" i="4" s="1"/>
  <c r="DR405" i="4" s="1"/>
  <c r="CE405" i="4"/>
  <c r="CQ405" i="4" s="1"/>
  <c r="CG405" i="4"/>
  <c r="CS405" i="4" s="1"/>
  <c r="CI405" i="4"/>
  <c r="CN405" i="4"/>
  <c r="CU405" i="4"/>
  <c r="DW405" i="4" s="1"/>
  <c r="CW405" i="4"/>
  <c r="CZ405" i="4"/>
  <c r="DA405" i="4"/>
  <c r="DB405" i="4"/>
  <c r="DC405" i="4"/>
  <c r="DD405" i="4"/>
  <c r="DE405" i="4"/>
  <c r="DF405" i="4"/>
  <c r="DG405" i="4"/>
  <c r="DH405" i="4"/>
  <c r="DI405" i="4"/>
  <c r="DJ405" i="4"/>
  <c r="DK405" i="4"/>
  <c r="BN406" i="4"/>
  <c r="BZ406" i="4" s="1"/>
  <c r="CL406" i="4" s="1"/>
  <c r="BO406" i="4"/>
  <c r="CA406" i="4" s="1"/>
  <c r="CM406" i="4" s="1"/>
  <c r="BP406" i="4"/>
  <c r="CB406" i="4" s="1"/>
  <c r="CN406" i="4" s="1"/>
  <c r="BQ406" i="4"/>
  <c r="BR406" i="4"/>
  <c r="CD406" i="4" s="1"/>
  <c r="CP406" i="4" s="1"/>
  <c r="DR406" i="4" s="1"/>
  <c r="BS406" i="4"/>
  <c r="BT406" i="4"/>
  <c r="CF406" i="4" s="1"/>
  <c r="CR406" i="4" s="1"/>
  <c r="DT406" i="4" s="1"/>
  <c r="BU406" i="4"/>
  <c r="CG406" i="4" s="1"/>
  <c r="CS406" i="4" s="1"/>
  <c r="BV406" i="4"/>
  <c r="CH406" i="4" s="1"/>
  <c r="CT406" i="4" s="1"/>
  <c r="BW406" i="4"/>
  <c r="CI406" i="4" s="1"/>
  <c r="CU406" i="4" s="1"/>
  <c r="BX406" i="4"/>
  <c r="BY406" i="4"/>
  <c r="CC406" i="4"/>
  <c r="CO406" i="4" s="1"/>
  <c r="DQ406" i="4" s="1"/>
  <c r="CE406" i="4"/>
  <c r="CQ406" i="4" s="1"/>
  <c r="DS406" i="4" s="1"/>
  <c r="CJ406" i="4"/>
  <c r="CV406" i="4" s="1"/>
  <c r="CK406" i="4"/>
  <c r="CW406" i="4" s="1"/>
  <c r="DY406" i="4" s="1"/>
  <c r="CZ406" i="4"/>
  <c r="DA406" i="4"/>
  <c r="DO406" i="4" s="1"/>
  <c r="DB406" i="4"/>
  <c r="DC406" i="4"/>
  <c r="DD406" i="4"/>
  <c r="DE406" i="4"/>
  <c r="DF406" i="4"/>
  <c r="DG406" i="4"/>
  <c r="DH406" i="4"/>
  <c r="DI406" i="4"/>
  <c r="DW406" i="4" s="1"/>
  <c r="DJ406" i="4"/>
  <c r="DX406" i="4" s="1"/>
  <c r="DK406" i="4"/>
  <c r="BN407" i="4"/>
  <c r="BZ407" i="4" s="1"/>
  <c r="CL407" i="4" s="1"/>
  <c r="BO407" i="4"/>
  <c r="CA407" i="4" s="1"/>
  <c r="CM407" i="4" s="1"/>
  <c r="BP407" i="4"/>
  <c r="CB407" i="4" s="1"/>
  <c r="CN407" i="4" s="1"/>
  <c r="BQ407" i="4"/>
  <c r="CC407" i="4" s="1"/>
  <c r="CO407" i="4" s="1"/>
  <c r="BR407" i="4"/>
  <c r="BS407" i="4"/>
  <c r="CE407" i="4" s="1"/>
  <c r="BT407" i="4"/>
  <c r="CF407" i="4" s="1"/>
  <c r="CR407" i="4" s="1"/>
  <c r="BU407" i="4"/>
  <c r="CG407" i="4" s="1"/>
  <c r="CS407" i="4" s="1"/>
  <c r="BV407" i="4"/>
  <c r="CH407" i="4" s="1"/>
  <c r="CT407" i="4" s="1"/>
  <c r="DV407" i="4" s="1"/>
  <c r="BW407" i="4"/>
  <c r="CI407" i="4" s="1"/>
  <c r="CU407" i="4" s="1"/>
  <c r="BX407" i="4"/>
  <c r="BY407" i="4"/>
  <c r="CD407" i="4"/>
  <c r="CP407" i="4" s="1"/>
  <c r="CJ407" i="4"/>
  <c r="CV407" i="4" s="1"/>
  <c r="CK407" i="4"/>
  <c r="CW407" i="4" s="1"/>
  <c r="DY407" i="4" s="1"/>
  <c r="CQ407" i="4"/>
  <c r="CZ407" i="4"/>
  <c r="DA407" i="4"/>
  <c r="DB407" i="4"/>
  <c r="DC407" i="4"/>
  <c r="DD407" i="4"/>
  <c r="DE407" i="4"/>
  <c r="DS407" i="4" s="1"/>
  <c r="DF407" i="4"/>
  <c r="DG407" i="4"/>
  <c r="DH407" i="4"/>
  <c r="DI407" i="4"/>
  <c r="DJ407" i="4"/>
  <c r="DK407" i="4"/>
  <c r="DQ407" i="4"/>
  <c r="BN408" i="4"/>
  <c r="BO408" i="4"/>
  <c r="BP408" i="4"/>
  <c r="CB408" i="4" s="1"/>
  <c r="CN408" i="4" s="1"/>
  <c r="DP408" i="4" s="1"/>
  <c r="BQ408" i="4"/>
  <c r="BR408" i="4"/>
  <c r="CD408" i="4" s="1"/>
  <c r="BS408" i="4"/>
  <c r="CE408" i="4" s="1"/>
  <c r="CQ408" i="4" s="1"/>
  <c r="BT408" i="4"/>
  <c r="BU408" i="4"/>
  <c r="CG408" i="4" s="1"/>
  <c r="CS408" i="4" s="1"/>
  <c r="BV408" i="4"/>
  <c r="BW408" i="4"/>
  <c r="BX408" i="4"/>
  <c r="CJ408" i="4" s="1"/>
  <c r="CV408" i="4" s="1"/>
  <c r="DX408" i="4" s="1"/>
  <c r="BY408" i="4"/>
  <c r="BZ408" i="4"/>
  <c r="CL408" i="4" s="1"/>
  <c r="CA408" i="4"/>
  <c r="CM408" i="4" s="1"/>
  <c r="CC408" i="4"/>
  <c r="CO408" i="4" s="1"/>
  <c r="CF408" i="4"/>
  <c r="CR408" i="4" s="1"/>
  <c r="CH408" i="4"/>
  <c r="CT408" i="4" s="1"/>
  <c r="CI408" i="4"/>
  <c r="CU408" i="4" s="1"/>
  <c r="CK408" i="4"/>
  <c r="CP408" i="4"/>
  <c r="CW408" i="4"/>
  <c r="CZ408" i="4"/>
  <c r="DA408" i="4"/>
  <c r="DB408" i="4"/>
  <c r="DC408" i="4"/>
  <c r="DQ408" i="4" s="1"/>
  <c r="DD408" i="4"/>
  <c r="DE408" i="4"/>
  <c r="DF408" i="4"/>
  <c r="DG408" i="4"/>
  <c r="DH408" i="4"/>
  <c r="DV408" i="4" s="1"/>
  <c r="DI408" i="4"/>
  <c r="DW408" i="4" s="1"/>
  <c r="DJ408" i="4"/>
  <c r="DK408" i="4"/>
  <c r="DY408" i="4"/>
  <c r="BN409" i="4"/>
  <c r="BZ409" i="4" s="1"/>
  <c r="CL409" i="4" s="1"/>
  <c r="BO409" i="4"/>
  <c r="CA409" i="4" s="1"/>
  <c r="CM409" i="4" s="1"/>
  <c r="BP409" i="4"/>
  <c r="CB409" i="4" s="1"/>
  <c r="CN409" i="4" s="1"/>
  <c r="BQ409" i="4"/>
  <c r="CC409" i="4" s="1"/>
  <c r="BR409" i="4"/>
  <c r="CD409" i="4" s="1"/>
  <c r="CP409" i="4" s="1"/>
  <c r="DR409" i="4" s="1"/>
  <c r="BS409" i="4"/>
  <c r="BT409" i="4"/>
  <c r="CF409" i="4" s="1"/>
  <c r="CR409" i="4" s="1"/>
  <c r="BU409" i="4"/>
  <c r="CG409" i="4" s="1"/>
  <c r="CS409" i="4" s="1"/>
  <c r="BV409" i="4"/>
  <c r="BW409" i="4"/>
  <c r="CI409" i="4" s="1"/>
  <c r="CU409" i="4" s="1"/>
  <c r="BX409" i="4"/>
  <c r="CJ409" i="4" s="1"/>
  <c r="CV409" i="4" s="1"/>
  <c r="BY409" i="4"/>
  <c r="CK409" i="4" s="1"/>
  <c r="CE409" i="4"/>
  <c r="CQ409" i="4" s="1"/>
  <c r="CH409" i="4"/>
  <c r="CT409" i="4" s="1"/>
  <c r="DV409" i="4" s="1"/>
  <c r="CO409" i="4"/>
  <c r="CW409" i="4"/>
  <c r="CZ409" i="4"/>
  <c r="DA409" i="4"/>
  <c r="DB409" i="4"/>
  <c r="DC409" i="4"/>
  <c r="DD409" i="4"/>
  <c r="DE409" i="4"/>
  <c r="DS409" i="4" s="1"/>
  <c r="DF409" i="4"/>
  <c r="DG409" i="4"/>
  <c r="DH409" i="4"/>
  <c r="DI409" i="4"/>
  <c r="DJ409" i="4"/>
  <c r="DK409" i="4"/>
  <c r="BN410" i="4"/>
  <c r="BZ410" i="4" s="1"/>
  <c r="CL410" i="4" s="1"/>
  <c r="BO410" i="4"/>
  <c r="CA410" i="4" s="1"/>
  <c r="CM410" i="4" s="1"/>
  <c r="BP410" i="4"/>
  <c r="CB410" i="4" s="1"/>
  <c r="CN410" i="4" s="1"/>
  <c r="BQ410" i="4"/>
  <c r="CC410" i="4" s="1"/>
  <c r="CO410" i="4" s="1"/>
  <c r="BR410" i="4"/>
  <c r="BS410" i="4"/>
  <c r="CE410" i="4" s="1"/>
  <c r="CQ410" i="4" s="1"/>
  <c r="BT410" i="4"/>
  <c r="BU410" i="4"/>
  <c r="BV410" i="4"/>
  <c r="CH410" i="4" s="1"/>
  <c r="BW410" i="4"/>
  <c r="CI410" i="4" s="1"/>
  <c r="CU410" i="4" s="1"/>
  <c r="BX410" i="4"/>
  <c r="CJ410" i="4" s="1"/>
  <c r="CV410" i="4" s="1"/>
  <c r="DX410" i="4" s="1"/>
  <c r="BY410" i="4"/>
  <c r="CK410" i="4" s="1"/>
  <c r="CW410" i="4" s="1"/>
  <c r="CD410" i="4"/>
  <c r="CP410" i="4" s="1"/>
  <c r="CF410" i="4"/>
  <c r="CG410" i="4"/>
  <c r="CS410" i="4" s="1"/>
  <c r="CR410" i="4"/>
  <c r="CT410" i="4"/>
  <c r="CZ410" i="4"/>
  <c r="DA410" i="4"/>
  <c r="DB410" i="4"/>
  <c r="DC410" i="4"/>
  <c r="DD410" i="4"/>
  <c r="DR410" i="4" s="1"/>
  <c r="DE410" i="4"/>
  <c r="DF410" i="4"/>
  <c r="DT410" i="4" s="1"/>
  <c r="DG410" i="4"/>
  <c r="DH410" i="4"/>
  <c r="DI410" i="4"/>
  <c r="DJ410" i="4"/>
  <c r="DK410" i="4"/>
  <c r="DS410" i="4"/>
  <c r="BN411" i="4"/>
  <c r="BZ411" i="4" s="1"/>
  <c r="CL411" i="4" s="1"/>
  <c r="DN411" i="4" s="1"/>
  <c r="BO411" i="4"/>
  <c r="CA411" i="4" s="1"/>
  <c r="CM411" i="4" s="1"/>
  <c r="BP411" i="4"/>
  <c r="BQ411" i="4"/>
  <c r="BR411" i="4"/>
  <c r="CD411" i="4" s="1"/>
  <c r="CP411" i="4" s="1"/>
  <c r="BS411" i="4"/>
  <c r="BT411" i="4"/>
  <c r="CF411" i="4" s="1"/>
  <c r="CR411" i="4" s="1"/>
  <c r="BU411" i="4"/>
  <c r="CG411" i="4" s="1"/>
  <c r="CS411" i="4" s="1"/>
  <c r="BV411" i="4"/>
  <c r="CH411" i="4" s="1"/>
  <c r="CT411" i="4" s="1"/>
  <c r="DV411" i="4" s="1"/>
  <c r="BW411" i="4"/>
  <c r="BX411" i="4"/>
  <c r="BY411" i="4"/>
  <c r="CB411" i="4"/>
  <c r="CN411" i="4" s="1"/>
  <c r="CC411" i="4"/>
  <c r="CO411" i="4" s="1"/>
  <c r="CE411" i="4"/>
  <c r="CQ411" i="4" s="1"/>
  <c r="DS411" i="4" s="1"/>
  <c r="CI411" i="4"/>
  <c r="CU411" i="4" s="1"/>
  <c r="CJ411" i="4"/>
  <c r="CV411" i="4" s="1"/>
  <c r="CK411" i="4"/>
  <c r="CW411" i="4" s="1"/>
  <c r="CZ411" i="4"/>
  <c r="DA411" i="4"/>
  <c r="DB411" i="4"/>
  <c r="DC411" i="4"/>
  <c r="DD411" i="4"/>
  <c r="DE411" i="4"/>
  <c r="DF411" i="4"/>
  <c r="DG411" i="4"/>
  <c r="DH411" i="4"/>
  <c r="DI411" i="4"/>
  <c r="DJ411" i="4"/>
  <c r="DK411" i="4"/>
  <c r="DX411" i="4"/>
  <c r="BN412" i="4"/>
  <c r="BO412" i="4"/>
  <c r="CA412" i="4" s="1"/>
  <c r="CM412" i="4" s="1"/>
  <c r="BP412" i="4"/>
  <c r="CB412" i="4" s="1"/>
  <c r="CN412" i="4" s="1"/>
  <c r="DP412" i="4" s="1"/>
  <c r="BQ412" i="4"/>
  <c r="CC412" i="4" s="1"/>
  <c r="CO412" i="4" s="1"/>
  <c r="DQ412" i="4" s="1"/>
  <c r="BR412" i="4"/>
  <c r="CD412" i="4" s="1"/>
  <c r="CP412" i="4" s="1"/>
  <c r="BS412" i="4"/>
  <c r="CE412" i="4" s="1"/>
  <c r="BT412" i="4"/>
  <c r="CF412" i="4" s="1"/>
  <c r="CR412" i="4" s="1"/>
  <c r="BU412" i="4"/>
  <c r="CG412" i="4" s="1"/>
  <c r="BV412" i="4"/>
  <c r="BW412" i="4"/>
  <c r="CI412" i="4" s="1"/>
  <c r="CU412" i="4" s="1"/>
  <c r="BX412" i="4"/>
  <c r="BY412" i="4"/>
  <c r="CK412" i="4" s="1"/>
  <c r="CW412" i="4" s="1"/>
  <c r="DY412" i="4" s="1"/>
  <c r="BZ412" i="4"/>
  <c r="CL412" i="4" s="1"/>
  <c r="DN412" i="4" s="1"/>
  <c r="CH412" i="4"/>
  <c r="CT412" i="4" s="1"/>
  <c r="CJ412" i="4"/>
  <c r="CV412" i="4" s="1"/>
  <c r="DX412" i="4" s="1"/>
  <c r="CQ412" i="4"/>
  <c r="CS412" i="4"/>
  <c r="CZ412" i="4"/>
  <c r="DA412" i="4"/>
  <c r="DB412" i="4"/>
  <c r="DC412" i="4"/>
  <c r="DD412" i="4"/>
  <c r="DE412" i="4"/>
  <c r="DF412" i="4"/>
  <c r="DG412" i="4"/>
  <c r="DH412" i="4"/>
  <c r="DI412" i="4"/>
  <c r="DJ412" i="4"/>
  <c r="DK412" i="4"/>
  <c r="DU412" i="4"/>
  <c r="DV412" i="4"/>
  <c r="BN413" i="4"/>
  <c r="BZ413" i="4" s="1"/>
  <c r="CL413" i="4" s="1"/>
  <c r="DN413" i="4" s="1"/>
  <c r="BO413" i="4"/>
  <c r="CA413" i="4" s="1"/>
  <c r="CM413" i="4" s="1"/>
  <c r="BP413" i="4"/>
  <c r="CB413" i="4" s="1"/>
  <c r="CN413" i="4" s="1"/>
  <c r="BQ413" i="4"/>
  <c r="CC413" i="4" s="1"/>
  <c r="CO413" i="4" s="1"/>
  <c r="BR413" i="4"/>
  <c r="CD413" i="4" s="1"/>
  <c r="CP413" i="4" s="1"/>
  <c r="BS413" i="4"/>
  <c r="BT413" i="4"/>
  <c r="CF413" i="4" s="1"/>
  <c r="CR413" i="4" s="1"/>
  <c r="DT413" i="4" s="1"/>
  <c r="BU413" i="4"/>
  <c r="BV413" i="4"/>
  <c r="CH413" i="4" s="1"/>
  <c r="CT413" i="4" s="1"/>
  <c r="DV413" i="4" s="1"/>
  <c r="BW413" i="4"/>
  <c r="CI413" i="4" s="1"/>
  <c r="CU413" i="4" s="1"/>
  <c r="DW413" i="4" s="1"/>
  <c r="BX413" i="4"/>
  <c r="CJ413" i="4" s="1"/>
  <c r="CV413" i="4" s="1"/>
  <c r="BY413" i="4"/>
  <c r="CK413" i="4" s="1"/>
  <c r="CW413" i="4" s="1"/>
  <c r="CE413" i="4"/>
  <c r="CG413" i="4"/>
  <c r="CS413" i="4" s="1"/>
  <c r="DU413" i="4" s="1"/>
  <c r="CQ413" i="4"/>
  <c r="CZ413" i="4"/>
  <c r="DA413" i="4"/>
  <c r="DB413" i="4"/>
  <c r="DC413" i="4"/>
  <c r="DD413" i="4"/>
  <c r="DE413" i="4"/>
  <c r="DF413" i="4"/>
  <c r="DG413" i="4"/>
  <c r="DH413" i="4"/>
  <c r="DI413" i="4"/>
  <c r="DJ413" i="4"/>
  <c r="DK413" i="4"/>
  <c r="DS413" i="4"/>
  <c r="BN414" i="4"/>
  <c r="BZ414" i="4" s="1"/>
  <c r="CL414" i="4" s="1"/>
  <c r="BO414" i="4"/>
  <c r="CA414" i="4" s="1"/>
  <c r="CM414" i="4" s="1"/>
  <c r="BP414" i="4"/>
  <c r="CB414" i="4" s="1"/>
  <c r="CN414" i="4" s="1"/>
  <c r="BQ414" i="4"/>
  <c r="CC414" i="4" s="1"/>
  <c r="CO414" i="4" s="1"/>
  <c r="BR414" i="4"/>
  <c r="BS414" i="4"/>
  <c r="CE414" i="4" s="1"/>
  <c r="CQ414" i="4" s="1"/>
  <c r="BT414" i="4"/>
  <c r="CF414" i="4" s="1"/>
  <c r="CR414" i="4" s="1"/>
  <c r="BU414" i="4"/>
  <c r="BV414" i="4"/>
  <c r="CH414" i="4" s="1"/>
  <c r="CT414" i="4" s="1"/>
  <c r="BW414" i="4"/>
  <c r="CI414" i="4" s="1"/>
  <c r="CU414" i="4" s="1"/>
  <c r="BX414" i="4"/>
  <c r="CJ414" i="4" s="1"/>
  <c r="CV414" i="4" s="1"/>
  <c r="BY414" i="4"/>
  <c r="CD414" i="4"/>
  <c r="CP414" i="4" s="1"/>
  <c r="CG414" i="4"/>
  <c r="CS414" i="4" s="1"/>
  <c r="CK414" i="4"/>
  <c r="CW414" i="4" s="1"/>
  <c r="DY414" i="4" s="1"/>
  <c r="CZ414" i="4"/>
  <c r="DA414" i="4"/>
  <c r="DB414" i="4"/>
  <c r="DC414" i="4"/>
  <c r="DD414" i="4"/>
  <c r="DR414" i="4" s="1"/>
  <c r="DE414" i="4"/>
  <c r="DS414" i="4" s="1"/>
  <c r="DF414" i="4"/>
  <c r="DG414" i="4"/>
  <c r="DH414" i="4"/>
  <c r="DI414" i="4"/>
  <c r="DJ414" i="4"/>
  <c r="DK414" i="4"/>
  <c r="BN415" i="4"/>
  <c r="BO415" i="4"/>
  <c r="BP415" i="4"/>
  <c r="BQ415" i="4"/>
  <c r="CC415" i="4" s="1"/>
  <c r="CO415" i="4" s="1"/>
  <c r="BR415" i="4"/>
  <c r="CD415" i="4" s="1"/>
  <c r="CP415" i="4" s="1"/>
  <c r="DR415" i="4" s="1"/>
  <c r="BS415" i="4"/>
  <c r="CE415" i="4" s="1"/>
  <c r="CQ415" i="4" s="1"/>
  <c r="DS415" i="4" s="1"/>
  <c r="BT415" i="4"/>
  <c r="CF415" i="4" s="1"/>
  <c r="CR415" i="4" s="1"/>
  <c r="BU415" i="4"/>
  <c r="CG415" i="4" s="1"/>
  <c r="BV415" i="4"/>
  <c r="CH415" i="4" s="1"/>
  <c r="CT415" i="4" s="1"/>
  <c r="BW415" i="4"/>
  <c r="CI415" i="4" s="1"/>
  <c r="CU415" i="4" s="1"/>
  <c r="BX415" i="4"/>
  <c r="BY415" i="4"/>
  <c r="CK415" i="4" s="1"/>
  <c r="CW415" i="4" s="1"/>
  <c r="BZ415" i="4"/>
  <c r="CL415" i="4" s="1"/>
  <c r="DN415" i="4" s="1"/>
  <c r="CA415" i="4"/>
  <c r="CM415" i="4" s="1"/>
  <c r="DO415" i="4" s="1"/>
  <c r="CB415" i="4"/>
  <c r="CN415" i="4" s="1"/>
  <c r="CJ415" i="4"/>
  <c r="CV415" i="4" s="1"/>
  <c r="CS415" i="4"/>
  <c r="CZ415" i="4"/>
  <c r="DA415" i="4"/>
  <c r="DB415" i="4"/>
  <c r="DC415" i="4"/>
  <c r="DD415" i="4"/>
  <c r="DE415" i="4"/>
  <c r="DF415" i="4"/>
  <c r="DG415" i="4"/>
  <c r="DH415" i="4"/>
  <c r="DI415" i="4"/>
  <c r="DJ415" i="4"/>
  <c r="DK415" i="4"/>
  <c r="DX415" i="4"/>
  <c r="DY415" i="4"/>
  <c r="BN416" i="4"/>
  <c r="BZ416" i="4" s="1"/>
  <c r="CL416" i="4" s="1"/>
  <c r="BO416" i="4"/>
  <c r="CA416" i="4" s="1"/>
  <c r="CM416" i="4" s="1"/>
  <c r="BP416" i="4"/>
  <c r="BQ416" i="4"/>
  <c r="CC416" i="4" s="1"/>
  <c r="CO416" i="4" s="1"/>
  <c r="DQ416" i="4" s="1"/>
  <c r="BR416" i="4"/>
  <c r="CD416" i="4" s="1"/>
  <c r="CP416" i="4" s="1"/>
  <c r="BS416" i="4"/>
  <c r="CE416" i="4" s="1"/>
  <c r="CQ416" i="4" s="1"/>
  <c r="BT416" i="4"/>
  <c r="CF416" i="4" s="1"/>
  <c r="CR416" i="4" s="1"/>
  <c r="BU416" i="4"/>
  <c r="BV416" i="4"/>
  <c r="BW416" i="4"/>
  <c r="CI416" i="4" s="1"/>
  <c r="CU416" i="4" s="1"/>
  <c r="BX416" i="4"/>
  <c r="BY416" i="4"/>
  <c r="CB416" i="4"/>
  <c r="CN416" i="4" s="1"/>
  <c r="CG416" i="4"/>
  <c r="CS416" i="4" s="1"/>
  <c r="CH416" i="4"/>
  <c r="CT416" i="4" s="1"/>
  <c r="CJ416" i="4"/>
  <c r="CV416" i="4" s="1"/>
  <c r="CK416" i="4"/>
  <c r="CW416" i="4"/>
  <c r="DY416" i="4" s="1"/>
  <c r="CZ416" i="4"/>
  <c r="DN416" i="4" s="1"/>
  <c r="DA416" i="4"/>
  <c r="DB416" i="4"/>
  <c r="DC416" i="4"/>
  <c r="DD416" i="4"/>
  <c r="DE416" i="4"/>
  <c r="DF416" i="4"/>
  <c r="DG416" i="4"/>
  <c r="DH416" i="4"/>
  <c r="DV416" i="4" s="1"/>
  <c r="DI416" i="4"/>
  <c r="DJ416" i="4"/>
  <c r="DX416" i="4" s="1"/>
  <c r="DK416" i="4"/>
  <c r="BN417" i="4"/>
  <c r="BZ417" i="4" s="1"/>
  <c r="CL417" i="4" s="1"/>
  <c r="BO417" i="4"/>
  <c r="BP417" i="4"/>
  <c r="CB417" i="4" s="1"/>
  <c r="CN417" i="4" s="1"/>
  <c r="BQ417" i="4"/>
  <c r="CC417" i="4" s="1"/>
  <c r="CO417" i="4" s="1"/>
  <c r="BR417" i="4"/>
  <c r="BS417" i="4"/>
  <c r="CE417" i="4" s="1"/>
  <c r="CQ417" i="4" s="1"/>
  <c r="BT417" i="4"/>
  <c r="BU417" i="4"/>
  <c r="BV417" i="4"/>
  <c r="CH417" i="4" s="1"/>
  <c r="CT417" i="4" s="1"/>
  <c r="BW417" i="4"/>
  <c r="BX417" i="4"/>
  <c r="CJ417" i="4" s="1"/>
  <c r="BY417" i="4"/>
  <c r="CK417" i="4" s="1"/>
  <c r="CA417" i="4"/>
  <c r="CM417" i="4" s="1"/>
  <c r="DO417" i="4" s="1"/>
  <c r="CD417" i="4"/>
  <c r="CP417" i="4" s="1"/>
  <c r="CF417" i="4"/>
  <c r="CR417" i="4" s="1"/>
  <c r="CG417" i="4"/>
  <c r="CS417" i="4" s="1"/>
  <c r="CI417" i="4"/>
  <c r="CU417" i="4"/>
  <c r="CV417" i="4"/>
  <c r="CW417" i="4"/>
  <c r="CZ417" i="4"/>
  <c r="DN417" i="4" s="1"/>
  <c r="DA417" i="4"/>
  <c r="DB417" i="4"/>
  <c r="DC417" i="4"/>
  <c r="DD417" i="4"/>
  <c r="DE417" i="4"/>
  <c r="DS417" i="4" s="1"/>
  <c r="DF417" i="4"/>
  <c r="DG417" i="4"/>
  <c r="DU417" i="4" s="1"/>
  <c r="DH417" i="4"/>
  <c r="DI417" i="4"/>
  <c r="DJ417" i="4"/>
  <c r="DK417" i="4"/>
  <c r="DW417" i="4"/>
  <c r="BN418" i="4"/>
  <c r="BZ418" i="4" s="1"/>
  <c r="CL418" i="4" s="1"/>
  <c r="BO418" i="4"/>
  <c r="CA418" i="4" s="1"/>
  <c r="CM418" i="4" s="1"/>
  <c r="BP418" i="4"/>
  <c r="CB418" i="4" s="1"/>
  <c r="BQ418" i="4"/>
  <c r="BR418" i="4"/>
  <c r="BS418" i="4"/>
  <c r="BT418" i="4"/>
  <c r="CF418" i="4" s="1"/>
  <c r="CR418" i="4" s="1"/>
  <c r="DT418" i="4" s="1"/>
  <c r="BU418" i="4"/>
  <c r="CG418" i="4" s="1"/>
  <c r="CS418" i="4" s="1"/>
  <c r="DU418" i="4" s="1"/>
  <c r="BV418" i="4"/>
  <c r="CH418" i="4" s="1"/>
  <c r="CT418" i="4" s="1"/>
  <c r="BW418" i="4"/>
  <c r="CI418" i="4" s="1"/>
  <c r="BX418" i="4"/>
  <c r="CJ418" i="4" s="1"/>
  <c r="BY418" i="4"/>
  <c r="CK418" i="4" s="1"/>
  <c r="CW418" i="4" s="1"/>
  <c r="CC418" i="4"/>
  <c r="CO418" i="4" s="1"/>
  <c r="CD418" i="4"/>
  <c r="CP418" i="4" s="1"/>
  <c r="CE418" i="4"/>
  <c r="CQ418" i="4" s="1"/>
  <c r="CN418" i="4"/>
  <c r="DP418" i="4" s="1"/>
  <c r="CU418" i="4"/>
  <c r="CV418" i="4"/>
  <c r="CZ418" i="4"/>
  <c r="DA418" i="4"/>
  <c r="DB418" i="4"/>
  <c r="DC418" i="4"/>
  <c r="DD418" i="4"/>
  <c r="DE418" i="4"/>
  <c r="DS418" i="4" s="1"/>
  <c r="DF418" i="4"/>
  <c r="DG418" i="4"/>
  <c r="DH418" i="4"/>
  <c r="DI418" i="4"/>
  <c r="DJ418" i="4"/>
  <c r="DK418" i="4"/>
  <c r="DR418" i="4"/>
  <c r="BN419" i="4"/>
  <c r="BZ419" i="4" s="1"/>
  <c r="CL419" i="4" s="1"/>
  <c r="BO419" i="4"/>
  <c r="BP419" i="4"/>
  <c r="BQ419" i="4"/>
  <c r="BR419" i="4"/>
  <c r="CD419" i="4" s="1"/>
  <c r="CP419" i="4" s="1"/>
  <c r="DR419" i="4" s="1"/>
  <c r="BS419" i="4"/>
  <c r="CE419" i="4" s="1"/>
  <c r="CQ419" i="4" s="1"/>
  <c r="DS419" i="4" s="1"/>
  <c r="BT419" i="4"/>
  <c r="CF419" i="4" s="1"/>
  <c r="CR419" i="4" s="1"/>
  <c r="BU419" i="4"/>
  <c r="CG419" i="4" s="1"/>
  <c r="CS419" i="4" s="1"/>
  <c r="BV419" i="4"/>
  <c r="CH419" i="4" s="1"/>
  <c r="CT419" i="4" s="1"/>
  <c r="BW419" i="4"/>
  <c r="CI419" i="4" s="1"/>
  <c r="CU419" i="4" s="1"/>
  <c r="DW419" i="4" s="1"/>
  <c r="BX419" i="4"/>
  <c r="CJ419" i="4" s="1"/>
  <c r="CV419" i="4" s="1"/>
  <c r="BY419" i="4"/>
  <c r="CA419" i="4"/>
  <c r="CM419" i="4" s="1"/>
  <c r="CB419" i="4"/>
  <c r="CN419" i="4" s="1"/>
  <c r="DP419" i="4" s="1"/>
  <c r="CC419" i="4"/>
  <c r="CO419" i="4" s="1"/>
  <c r="CK419" i="4"/>
  <c r="CW419" i="4" s="1"/>
  <c r="CZ419" i="4"/>
  <c r="DA419" i="4"/>
  <c r="DB419" i="4"/>
  <c r="DC419" i="4"/>
  <c r="DQ419" i="4" s="1"/>
  <c r="DD419" i="4"/>
  <c r="DE419" i="4"/>
  <c r="DF419" i="4"/>
  <c r="DG419" i="4"/>
  <c r="DH419" i="4"/>
  <c r="DI419" i="4"/>
  <c r="DJ419" i="4"/>
  <c r="DK419" i="4"/>
  <c r="DY419" i="4"/>
  <c r="BN420" i="4"/>
  <c r="BZ420" i="4" s="1"/>
  <c r="CL420" i="4" s="1"/>
  <c r="BO420" i="4"/>
  <c r="CA420" i="4" s="1"/>
  <c r="CM420" i="4" s="1"/>
  <c r="BP420" i="4"/>
  <c r="BQ420" i="4"/>
  <c r="BR420" i="4"/>
  <c r="CD420" i="4" s="1"/>
  <c r="BS420" i="4"/>
  <c r="CE420" i="4" s="1"/>
  <c r="CQ420" i="4" s="1"/>
  <c r="BT420" i="4"/>
  <c r="BU420" i="4"/>
  <c r="CG420" i="4" s="1"/>
  <c r="CS420" i="4" s="1"/>
  <c r="BV420" i="4"/>
  <c r="CH420" i="4" s="1"/>
  <c r="CT420" i="4" s="1"/>
  <c r="BW420" i="4"/>
  <c r="CI420" i="4" s="1"/>
  <c r="CU420" i="4" s="1"/>
  <c r="BX420" i="4"/>
  <c r="CJ420" i="4" s="1"/>
  <c r="CV420" i="4" s="1"/>
  <c r="BY420" i="4"/>
  <c r="CB420" i="4"/>
  <c r="CN420" i="4" s="1"/>
  <c r="CC420" i="4"/>
  <c r="CO420" i="4" s="1"/>
  <c r="DQ420" i="4" s="1"/>
  <c r="CF420" i="4"/>
  <c r="CR420" i="4" s="1"/>
  <c r="CK420" i="4"/>
  <c r="CP420" i="4"/>
  <c r="CW420" i="4"/>
  <c r="DY420" i="4" s="1"/>
  <c r="CZ420" i="4"/>
  <c r="DN420" i="4" s="1"/>
  <c r="DA420" i="4"/>
  <c r="DO420" i="4" s="1"/>
  <c r="DB420" i="4"/>
  <c r="DP420" i="4" s="1"/>
  <c r="DC420" i="4"/>
  <c r="DD420" i="4"/>
  <c r="DE420" i="4"/>
  <c r="DF420" i="4"/>
  <c r="DG420" i="4"/>
  <c r="DH420" i="4"/>
  <c r="DI420" i="4"/>
  <c r="DW420" i="4" s="1"/>
  <c r="DJ420" i="4"/>
  <c r="DK420" i="4"/>
  <c r="BN421" i="4"/>
  <c r="BZ421" i="4" s="1"/>
  <c r="CL421" i="4" s="1"/>
  <c r="BO421" i="4"/>
  <c r="CA421" i="4" s="1"/>
  <c r="CM421" i="4" s="1"/>
  <c r="BP421" i="4"/>
  <c r="CB421" i="4" s="1"/>
  <c r="BQ421" i="4"/>
  <c r="CC421" i="4" s="1"/>
  <c r="BR421" i="4"/>
  <c r="CD421" i="4" s="1"/>
  <c r="CP421" i="4" s="1"/>
  <c r="DR421" i="4" s="1"/>
  <c r="BS421" i="4"/>
  <c r="BT421" i="4"/>
  <c r="CF421" i="4" s="1"/>
  <c r="CR421" i="4" s="1"/>
  <c r="BU421" i="4"/>
  <c r="CG421" i="4" s="1"/>
  <c r="CS421" i="4" s="1"/>
  <c r="BV421" i="4"/>
  <c r="CH421" i="4" s="1"/>
  <c r="CT421" i="4" s="1"/>
  <c r="BW421" i="4"/>
  <c r="CI421" i="4" s="1"/>
  <c r="CU421" i="4" s="1"/>
  <c r="BX421" i="4"/>
  <c r="CJ421" i="4" s="1"/>
  <c r="CV421" i="4" s="1"/>
  <c r="BY421" i="4"/>
  <c r="CK421" i="4" s="1"/>
  <c r="CE421" i="4"/>
  <c r="CQ421" i="4" s="1"/>
  <c r="CN421" i="4"/>
  <c r="CO421" i="4"/>
  <c r="CW421" i="4"/>
  <c r="CZ421" i="4"/>
  <c r="DA421" i="4"/>
  <c r="DB421" i="4"/>
  <c r="DC421" i="4"/>
  <c r="DD421" i="4"/>
  <c r="DE421" i="4"/>
  <c r="DF421" i="4"/>
  <c r="DG421" i="4"/>
  <c r="DH421" i="4"/>
  <c r="DI421" i="4"/>
  <c r="DJ421" i="4"/>
  <c r="DK421" i="4"/>
  <c r="BN422" i="4"/>
  <c r="BZ422" i="4" s="1"/>
  <c r="CL422" i="4" s="1"/>
  <c r="BO422" i="4"/>
  <c r="CA422" i="4" s="1"/>
  <c r="BP422" i="4"/>
  <c r="CB422" i="4" s="1"/>
  <c r="CN422" i="4" s="1"/>
  <c r="BQ422" i="4"/>
  <c r="BR422" i="4"/>
  <c r="CD422" i="4" s="1"/>
  <c r="CP422" i="4" s="1"/>
  <c r="DR422" i="4" s="1"/>
  <c r="BS422" i="4"/>
  <c r="BT422" i="4"/>
  <c r="BU422" i="4"/>
  <c r="CG422" i="4" s="1"/>
  <c r="CS422" i="4" s="1"/>
  <c r="BV422" i="4"/>
  <c r="CH422" i="4" s="1"/>
  <c r="CT422" i="4" s="1"/>
  <c r="BW422" i="4"/>
  <c r="CI422" i="4" s="1"/>
  <c r="BX422" i="4"/>
  <c r="CJ422" i="4" s="1"/>
  <c r="CV422" i="4" s="1"/>
  <c r="BY422" i="4"/>
  <c r="CK422" i="4" s="1"/>
  <c r="CW422" i="4" s="1"/>
  <c r="DY422" i="4" s="1"/>
  <c r="CC422" i="4"/>
  <c r="CO422" i="4" s="1"/>
  <c r="DQ422" i="4" s="1"/>
  <c r="CE422" i="4"/>
  <c r="CQ422" i="4" s="1"/>
  <c r="CF422" i="4"/>
  <c r="CM422" i="4"/>
  <c r="CR422" i="4"/>
  <c r="CU422" i="4"/>
  <c r="CZ422" i="4"/>
  <c r="DA422" i="4"/>
  <c r="DB422" i="4"/>
  <c r="DC422" i="4"/>
  <c r="DD422" i="4"/>
  <c r="DE422" i="4"/>
  <c r="DF422" i="4"/>
  <c r="DG422" i="4"/>
  <c r="DH422" i="4"/>
  <c r="DI422" i="4"/>
  <c r="DJ422" i="4"/>
  <c r="DK422" i="4"/>
  <c r="DS422" i="4"/>
  <c r="DT422" i="4"/>
  <c r="BN423" i="4"/>
  <c r="BZ423" i="4" s="1"/>
  <c r="CL423" i="4" s="1"/>
  <c r="BO423" i="4"/>
  <c r="CA423" i="4" s="1"/>
  <c r="CM423" i="4" s="1"/>
  <c r="BP423" i="4"/>
  <c r="CB423" i="4" s="1"/>
  <c r="CN423" i="4" s="1"/>
  <c r="BQ423" i="4"/>
  <c r="BR423" i="4"/>
  <c r="BS423" i="4"/>
  <c r="BT423" i="4"/>
  <c r="CF423" i="4" s="1"/>
  <c r="BU423" i="4"/>
  <c r="CG423" i="4" s="1"/>
  <c r="CS423" i="4" s="1"/>
  <c r="BV423" i="4"/>
  <c r="CH423" i="4" s="1"/>
  <c r="CT423" i="4" s="1"/>
  <c r="DV423" i="4" s="1"/>
  <c r="BW423" i="4"/>
  <c r="CI423" i="4" s="1"/>
  <c r="CU423" i="4" s="1"/>
  <c r="BX423" i="4"/>
  <c r="CJ423" i="4" s="1"/>
  <c r="CV423" i="4" s="1"/>
  <c r="BY423" i="4"/>
  <c r="CK423" i="4" s="1"/>
  <c r="CW423" i="4" s="1"/>
  <c r="DY423" i="4" s="1"/>
  <c r="CC423" i="4"/>
  <c r="CO423" i="4" s="1"/>
  <c r="DQ423" i="4" s="1"/>
  <c r="CD423" i="4"/>
  <c r="CP423" i="4" s="1"/>
  <c r="DR423" i="4" s="1"/>
  <c r="CE423" i="4"/>
  <c r="CQ423" i="4" s="1"/>
  <c r="CR423" i="4"/>
  <c r="CZ423" i="4"/>
  <c r="DA423" i="4"/>
  <c r="DB423" i="4"/>
  <c r="DP423" i="4" s="1"/>
  <c r="DC423" i="4"/>
  <c r="DD423" i="4"/>
  <c r="DE423" i="4"/>
  <c r="DS423" i="4" s="1"/>
  <c r="DF423" i="4"/>
  <c r="DG423" i="4"/>
  <c r="DH423" i="4"/>
  <c r="DI423" i="4"/>
  <c r="DJ423" i="4"/>
  <c r="DX423" i="4" s="1"/>
  <c r="DK423" i="4"/>
  <c r="BN424" i="4"/>
  <c r="BZ424" i="4" s="1"/>
  <c r="CL424" i="4" s="1"/>
  <c r="BO424" i="4"/>
  <c r="CA424" i="4" s="1"/>
  <c r="CM424" i="4" s="1"/>
  <c r="BP424" i="4"/>
  <c r="CB424" i="4" s="1"/>
  <c r="CN424" i="4" s="1"/>
  <c r="BQ424" i="4"/>
  <c r="CC424" i="4" s="1"/>
  <c r="CO424" i="4" s="1"/>
  <c r="DQ424" i="4" s="1"/>
  <c r="BR424" i="4"/>
  <c r="CD424" i="4" s="1"/>
  <c r="BS424" i="4"/>
  <c r="CE424" i="4" s="1"/>
  <c r="CQ424" i="4" s="1"/>
  <c r="BT424" i="4"/>
  <c r="BU424" i="4"/>
  <c r="BV424" i="4"/>
  <c r="CH424" i="4" s="1"/>
  <c r="CT424" i="4" s="1"/>
  <c r="BW424" i="4"/>
  <c r="BX424" i="4"/>
  <c r="CJ424" i="4" s="1"/>
  <c r="CV424" i="4" s="1"/>
  <c r="BY424" i="4"/>
  <c r="CF424" i="4"/>
  <c r="CR424" i="4" s="1"/>
  <c r="DT424" i="4" s="1"/>
  <c r="CG424" i="4"/>
  <c r="CS424" i="4" s="1"/>
  <c r="CI424" i="4"/>
  <c r="CU424" i="4" s="1"/>
  <c r="CK424" i="4"/>
  <c r="CW424" i="4" s="1"/>
  <c r="CP424" i="4"/>
  <c r="CZ424" i="4"/>
  <c r="DA424" i="4"/>
  <c r="DO424" i="4" s="1"/>
  <c r="DB424" i="4"/>
  <c r="DC424" i="4"/>
  <c r="DD424" i="4"/>
  <c r="DE424" i="4"/>
  <c r="DF424" i="4"/>
  <c r="DG424" i="4"/>
  <c r="DH424" i="4"/>
  <c r="DI424" i="4"/>
  <c r="DW424" i="4" s="1"/>
  <c r="DJ424" i="4"/>
  <c r="DK424" i="4"/>
  <c r="BN425" i="4"/>
  <c r="BZ425" i="4" s="1"/>
  <c r="CL425" i="4" s="1"/>
  <c r="BO425" i="4"/>
  <c r="CA425" i="4" s="1"/>
  <c r="CM425" i="4" s="1"/>
  <c r="DO425" i="4" s="1"/>
  <c r="BP425" i="4"/>
  <c r="CB425" i="4" s="1"/>
  <c r="CN425" i="4" s="1"/>
  <c r="BQ425" i="4"/>
  <c r="CC425" i="4" s="1"/>
  <c r="CO425" i="4" s="1"/>
  <c r="BR425" i="4"/>
  <c r="CD425" i="4" s="1"/>
  <c r="CP425" i="4" s="1"/>
  <c r="DR425" i="4" s="1"/>
  <c r="BS425" i="4"/>
  <c r="BT425" i="4"/>
  <c r="CF425" i="4" s="1"/>
  <c r="CR425" i="4" s="1"/>
  <c r="DT425" i="4" s="1"/>
  <c r="BU425" i="4"/>
  <c r="CG425" i="4" s="1"/>
  <c r="CS425" i="4" s="1"/>
  <c r="BV425" i="4"/>
  <c r="BW425" i="4"/>
  <c r="CI425" i="4" s="1"/>
  <c r="CU425" i="4" s="1"/>
  <c r="DW425" i="4" s="1"/>
  <c r="BX425" i="4"/>
  <c r="CJ425" i="4" s="1"/>
  <c r="CV425" i="4" s="1"/>
  <c r="BY425" i="4"/>
  <c r="CK425" i="4" s="1"/>
  <c r="CW425" i="4" s="1"/>
  <c r="CE425" i="4"/>
  <c r="CH425" i="4"/>
  <c r="CQ425" i="4"/>
  <c r="CT425" i="4"/>
  <c r="CZ425" i="4"/>
  <c r="DA425" i="4"/>
  <c r="DB425" i="4"/>
  <c r="DC425" i="4"/>
  <c r="DD425" i="4"/>
  <c r="DE425" i="4"/>
  <c r="DS425" i="4" s="1"/>
  <c r="DF425" i="4"/>
  <c r="DG425" i="4"/>
  <c r="DU425" i="4" s="1"/>
  <c r="DH425" i="4"/>
  <c r="DI425" i="4"/>
  <c r="DJ425" i="4"/>
  <c r="DK425" i="4"/>
  <c r="BN426" i="4"/>
  <c r="BZ426" i="4" s="1"/>
  <c r="CL426" i="4" s="1"/>
  <c r="BO426" i="4"/>
  <c r="CA426" i="4" s="1"/>
  <c r="CM426" i="4" s="1"/>
  <c r="BP426" i="4"/>
  <c r="CB426" i="4" s="1"/>
  <c r="CN426" i="4" s="1"/>
  <c r="BQ426" i="4"/>
  <c r="BR426" i="4"/>
  <c r="BS426" i="4"/>
  <c r="CE426" i="4" s="1"/>
  <c r="CQ426" i="4" s="1"/>
  <c r="BT426" i="4"/>
  <c r="BU426" i="4"/>
  <c r="BV426" i="4"/>
  <c r="CH426" i="4" s="1"/>
  <c r="CT426" i="4" s="1"/>
  <c r="BW426" i="4"/>
  <c r="CI426" i="4" s="1"/>
  <c r="CU426" i="4" s="1"/>
  <c r="BX426" i="4"/>
  <c r="BY426" i="4"/>
  <c r="CC426" i="4"/>
  <c r="CO426" i="4" s="1"/>
  <c r="CD426" i="4"/>
  <c r="CP426" i="4" s="1"/>
  <c r="CF426" i="4"/>
  <c r="CR426" i="4" s="1"/>
  <c r="DT426" i="4" s="1"/>
  <c r="CG426" i="4"/>
  <c r="CS426" i="4" s="1"/>
  <c r="CJ426" i="4"/>
  <c r="CV426" i="4" s="1"/>
  <c r="DX426" i="4" s="1"/>
  <c r="CK426" i="4"/>
  <c r="CW426" i="4"/>
  <c r="CZ426" i="4"/>
  <c r="DA426" i="4"/>
  <c r="DB426" i="4"/>
  <c r="DC426" i="4"/>
  <c r="DD426" i="4"/>
  <c r="DE426" i="4"/>
  <c r="DS426" i="4" s="1"/>
  <c r="DF426" i="4"/>
  <c r="DG426" i="4"/>
  <c r="DH426" i="4"/>
  <c r="DI426" i="4"/>
  <c r="DJ426" i="4"/>
  <c r="DK426" i="4"/>
  <c r="BN427" i="4"/>
  <c r="BZ427" i="4" s="1"/>
  <c r="CL427" i="4" s="1"/>
  <c r="BO427" i="4"/>
  <c r="CA427" i="4" s="1"/>
  <c r="CM427" i="4" s="1"/>
  <c r="BP427" i="4"/>
  <c r="CB427" i="4" s="1"/>
  <c r="CN427" i="4" s="1"/>
  <c r="BQ427" i="4"/>
  <c r="CC427" i="4" s="1"/>
  <c r="CO427" i="4" s="1"/>
  <c r="BR427" i="4"/>
  <c r="CD427" i="4" s="1"/>
  <c r="CP427" i="4" s="1"/>
  <c r="BS427" i="4"/>
  <c r="CE427" i="4" s="1"/>
  <c r="CQ427" i="4" s="1"/>
  <c r="BT427" i="4"/>
  <c r="CF427" i="4" s="1"/>
  <c r="CR427" i="4" s="1"/>
  <c r="BU427" i="4"/>
  <c r="CG427" i="4" s="1"/>
  <c r="BV427" i="4"/>
  <c r="CH427" i="4" s="1"/>
  <c r="CT427" i="4" s="1"/>
  <c r="DV427" i="4" s="1"/>
  <c r="BW427" i="4"/>
  <c r="CI427" i="4" s="1"/>
  <c r="CU427" i="4" s="1"/>
  <c r="DW427" i="4" s="1"/>
  <c r="BX427" i="4"/>
  <c r="BY427" i="4"/>
  <c r="CJ427" i="4"/>
  <c r="CV427" i="4" s="1"/>
  <c r="CK427" i="4"/>
  <c r="CW427" i="4" s="1"/>
  <c r="CS427" i="4"/>
  <c r="CZ427" i="4"/>
  <c r="DA427" i="4"/>
  <c r="DB427" i="4"/>
  <c r="DP427" i="4" s="1"/>
  <c r="DC427" i="4"/>
  <c r="DQ427" i="4" s="1"/>
  <c r="DD427" i="4"/>
  <c r="DE427" i="4"/>
  <c r="DS427" i="4" s="1"/>
  <c r="DF427" i="4"/>
  <c r="DG427" i="4"/>
  <c r="DH427" i="4"/>
  <c r="DI427" i="4"/>
  <c r="DJ427" i="4"/>
  <c r="DK427" i="4"/>
  <c r="BN428" i="4"/>
  <c r="BO428" i="4"/>
  <c r="BP428" i="4"/>
  <c r="CB428" i="4" s="1"/>
  <c r="CN428" i="4" s="1"/>
  <c r="DP428" i="4" s="1"/>
  <c r="BQ428" i="4"/>
  <c r="CC428" i="4" s="1"/>
  <c r="CO428" i="4" s="1"/>
  <c r="DQ428" i="4" s="1"/>
  <c r="BR428" i="4"/>
  <c r="CD428" i="4" s="1"/>
  <c r="CP428" i="4" s="1"/>
  <c r="BS428" i="4"/>
  <c r="CE428" i="4" s="1"/>
  <c r="BT428" i="4"/>
  <c r="CF428" i="4" s="1"/>
  <c r="CR428" i="4" s="1"/>
  <c r="BU428" i="4"/>
  <c r="CG428" i="4" s="1"/>
  <c r="CS428" i="4" s="1"/>
  <c r="BV428" i="4"/>
  <c r="CH428" i="4" s="1"/>
  <c r="CT428" i="4" s="1"/>
  <c r="BW428" i="4"/>
  <c r="BX428" i="4"/>
  <c r="CJ428" i="4" s="1"/>
  <c r="CV428" i="4" s="1"/>
  <c r="DX428" i="4" s="1"/>
  <c r="BY428" i="4"/>
  <c r="CK428" i="4" s="1"/>
  <c r="CW428" i="4" s="1"/>
  <c r="DY428" i="4" s="1"/>
  <c r="BZ428" i="4"/>
  <c r="CL428" i="4" s="1"/>
  <c r="DN428" i="4" s="1"/>
  <c r="CA428" i="4"/>
  <c r="CM428" i="4" s="1"/>
  <c r="CI428" i="4"/>
  <c r="CU428" i="4" s="1"/>
  <c r="CQ428" i="4"/>
  <c r="CZ428" i="4"/>
  <c r="DA428" i="4"/>
  <c r="DB428" i="4"/>
  <c r="DC428" i="4"/>
  <c r="DD428" i="4"/>
  <c r="DE428" i="4"/>
  <c r="DF428" i="4"/>
  <c r="DG428" i="4"/>
  <c r="DU428" i="4" s="1"/>
  <c r="DH428" i="4"/>
  <c r="DV428" i="4" s="1"/>
  <c r="DI428" i="4"/>
  <c r="DJ428" i="4"/>
  <c r="DK428" i="4"/>
  <c r="BN429" i="4"/>
  <c r="BZ429" i="4" s="1"/>
  <c r="CL429" i="4" s="1"/>
  <c r="BO429" i="4"/>
  <c r="CA429" i="4" s="1"/>
  <c r="CM429" i="4" s="1"/>
  <c r="BP429" i="4"/>
  <c r="CB429" i="4" s="1"/>
  <c r="CN429" i="4" s="1"/>
  <c r="BQ429" i="4"/>
  <c r="CC429" i="4" s="1"/>
  <c r="CO429" i="4" s="1"/>
  <c r="BR429" i="4"/>
  <c r="CD429" i="4" s="1"/>
  <c r="CP429" i="4" s="1"/>
  <c r="BS429" i="4"/>
  <c r="BT429" i="4"/>
  <c r="CF429" i="4" s="1"/>
  <c r="CR429" i="4" s="1"/>
  <c r="DT429" i="4" s="1"/>
  <c r="BU429" i="4"/>
  <c r="CG429" i="4" s="1"/>
  <c r="CS429" i="4" s="1"/>
  <c r="BV429" i="4"/>
  <c r="BW429" i="4"/>
  <c r="CI429" i="4" s="1"/>
  <c r="CU429" i="4" s="1"/>
  <c r="DW429" i="4" s="1"/>
  <c r="BX429" i="4"/>
  <c r="CJ429" i="4" s="1"/>
  <c r="BY429" i="4"/>
  <c r="CK429" i="4" s="1"/>
  <c r="CW429" i="4" s="1"/>
  <c r="CE429" i="4"/>
  <c r="CH429" i="4"/>
  <c r="CT429" i="4" s="1"/>
  <c r="CQ429" i="4"/>
  <c r="CV429" i="4"/>
  <c r="CZ429" i="4"/>
  <c r="DA429" i="4"/>
  <c r="DB429" i="4"/>
  <c r="DC429" i="4"/>
  <c r="DD429" i="4"/>
  <c r="DE429" i="4"/>
  <c r="DF429" i="4"/>
  <c r="DG429" i="4"/>
  <c r="DU429" i="4" s="1"/>
  <c r="DH429" i="4"/>
  <c r="DV429" i="4" s="1"/>
  <c r="DI429" i="4"/>
  <c r="DJ429" i="4"/>
  <c r="DK429" i="4"/>
  <c r="DS429" i="4"/>
  <c r="BN430" i="4"/>
  <c r="BZ430" i="4" s="1"/>
  <c r="BO430" i="4"/>
  <c r="CA430" i="4" s="1"/>
  <c r="CM430" i="4" s="1"/>
  <c r="BP430" i="4"/>
  <c r="BQ430" i="4"/>
  <c r="CC430" i="4" s="1"/>
  <c r="CO430" i="4" s="1"/>
  <c r="BR430" i="4"/>
  <c r="CD430" i="4" s="1"/>
  <c r="CP430" i="4" s="1"/>
  <c r="BS430" i="4"/>
  <c r="BT430" i="4"/>
  <c r="CF430" i="4" s="1"/>
  <c r="CR430" i="4" s="1"/>
  <c r="DT430" i="4" s="1"/>
  <c r="BU430" i="4"/>
  <c r="CG430" i="4" s="1"/>
  <c r="CS430" i="4" s="1"/>
  <c r="DU430" i="4" s="1"/>
  <c r="BV430" i="4"/>
  <c r="CH430" i="4" s="1"/>
  <c r="CT430" i="4" s="1"/>
  <c r="BW430" i="4"/>
  <c r="CI430" i="4" s="1"/>
  <c r="CU430" i="4" s="1"/>
  <c r="BX430" i="4"/>
  <c r="BY430" i="4"/>
  <c r="CK430" i="4" s="1"/>
  <c r="CW430" i="4" s="1"/>
  <c r="CB430" i="4"/>
  <c r="CN430" i="4" s="1"/>
  <c r="CE430" i="4"/>
  <c r="CQ430" i="4" s="1"/>
  <c r="CJ430" i="4"/>
  <c r="CV430" i="4" s="1"/>
  <c r="DX430" i="4" s="1"/>
  <c r="CL430" i="4"/>
  <c r="CZ430" i="4"/>
  <c r="DA430" i="4"/>
  <c r="DB430" i="4"/>
  <c r="DC430" i="4"/>
  <c r="DD430" i="4"/>
  <c r="DE430" i="4"/>
  <c r="DF430" i="4"/>
  <c r="DG430" i="4"/>
  <c r="DH430" i="4"/>
  <c r="DI430" i="4"/>
  <c r="DJ430" i="4"/>
  <c r="DK430" i="4"/>
  <c r="BN431" i="4"/>
  <c r="BO431" i="4"/>
  <c r="BP431" i="4"/>
  <c r="CB431" i="4" s="1"/>
  <c r="CN431" i="4" s="1"/>
  <c r="DP431" i="4" s="1"/>
  <c r="BQ431" i="4"/>
  <c r="CC431" i="4" s="1"/>
  <c r="CO431" i="4" s="1"/>
  <c r="BR431" i="4"/>
  <c r="CD431" i="4" s="1"/>
  <c r="CP431" i="4" s="1"/>
  <c r="DR431" i="4" s="1"/>
  <c r="BS431" i="4"/>
  <c r="CE431" i="4" s="1"/>
  <c r="CQ431" i="4" s="1"/>
  <c r="DS431" i="4" s="1"/>
  <c r="BT431" i="4"/>
  <c r="CF431" i="4" s="1"/>
  <c r="CR431" i="4" s="1"/>
  <c r="BU431" i="4"/>
  <c r="CG431" i="4" s="1"/>
  <c r="BV431" i="4"/>
  <c r="CH431" i="4" s="1"/>
  <c r="CT431" i="4" s="1"/>
  <c r="BW431" i="4"/>
  <c r="BX431" i="4"/>
  <c r="CJ431" i="4" s="1"/>
  <c r="CV431" i="4" s="1"/>
  <c r="DX431" i="4" s="1"/>
  <c r="BY431" i="4"/>
  <c r="CK431" i="4" s="1"/>
  <c r="CW431" i="4" s="1"/>
  <c r="DY431" i="4" s="1"/>
  <c r="BZ431" i="4"/>
  <c r="CL431" i="4" s="1"/>
  <c r="DN431" i="4" s="1"/>
  <c r="CA431" i="4"/>
  <c r="CM431" i="4" s="1"/>
  <c r="DO431" i="4" s="1"/>
  <c r="CI431" i="4"/>
  <c r="CS431" i="4"/>
  <c r="CU431" i="4"/>
  <c r="DW431" i="4" s="1"/>
  <c r="CZ431" i="4"/>
  <c r="DA431" i="4"/>
  <c r="DB431" i="4"/>
  <c r="DC431" i="4"/>
  <c r="DD431" i="4"/>
  <c r="DE431" i="4"/>
  <c r="DF431" i="4"/>
  <c r="DG431" i="4"/>
  <c r="DH431" i="4"/>
  <c r="DI431" i="4"/>
  <c r="DJ431" i="4"/>
  <c r="DK431" i="4"/>
  <c r="BN432" i="4"/>
  <c r="BZ432" i="4" s="1"/>
  <c r="CL432" i="4" s="1"/>
  <c r="BO432" i="4"/>
  <c r="BP432" i="4"/>
  <c r="BQ432" i="4"/>
  <c r="CC432" i="4" s="1"/>
  <c r="CO432" i="4" s="1"/>
  <c r="DQ432" i="4" s="1"/>
  <c r="BR432" i="4"/>
  <c r="CD432" i="4" s="1"/>
  <c r="CP432" i="4" s="1"/>
  <c r="BS432" i="4"/>
  <c r="CE432" i="4" s="1"/>
  <c r="CQ432" i="4" s="1"/>
  <c r="BT432" i="4"/>
  <c r="CF432" i="4" s="1"/>
  <c r="CR432" i="4" s="1"/>
  <c r="BU432" i="4"/>
  <c r="BV432" i="4"/>
  <c r="CH432" i="4" s="1"/>
  <c r="CT432" i="4" s="1"/>
  <c r="DV432" i="4" s="1"/>
  <c r="BW432" i="4"/>
  <c r="BX432" i="4"/>
  <c r="BY432" i="4"/>
  <c r="CA432" i="4"/>
  <c r="CM432" i="4" s="1"/>
  <c r="CB432" i="4"/>
  <c r="CN432" i="4" s="1"/>
  <c r="DP432" i="4" s="1"/>
  <c r="CG432" i="4"/>
  <c r="CI432" i="4"/>
  <c r="CU432" i="4" s="1"/>
  <c r="CJ432" i="4"/>
  <c r="CV432" i="4" s="1"/>
  <c r="DX432" i="4" s="1"/>
  <c r="CK432" i="4"/>
  <c r="CS432" i="4"/>
  <c r="DU432" i="4" s="1"/>
  <c r="CW432" i="4"/>
  <c r="DY432" i="4" s="1"/>
  <c r="CZ432" i="4"/>
  <c r="DA432" i="4"/>
  <c r="DB432" i="4"/>
  <c r="DC432" i="4"/>
  <c r="DD432" i="4"/>
  <c r="DE432" i="4"/>
  <c r="DF432" i="4"/>
  <c r="DG432" i="4"/>
  <c r="DH432" i="4"/>
  <c r="DI432" i="4"/>
  <c r="DJ432" i="4"/>
  <c r="DK432" i="4"/>
  <c r="DW432" i="4"/>
  <c r="BN433" i="4"/>
  <c r="BZ433" i="4" s="1"/>
  <c r="CL433" i="4" s="1"/>
  <c r="BO433" i="4"/>
  <c r="BP433" i="4"/>
  <c r="CB433" i="4" s="1"/>
  <c r="CN433" i="4" s="1"/>
  <c r="BQ433" i="4"/>
  <c r="CC433" i="4" s="1"/>
  <c r="CO433" i="4" s="1"/>
  <c r="BR433" i="4"/>
  <c r="BS433" i="4"/>
  <c r="CE433" i="4" s="1"/>
  <c r="CQ433" i="4" s="1"/>
  <c r="BT433" i="4"/>
  <c r="BU433" i="4"/>
  <c r="BV433" i="4"/>
  <c r="CH433" i="4" s="1"/>
  <c r="CT433" i="4" s="1"/>
  <c r="BW433" i="4"/>
  <c r="BX433" i="4"/>
  <c r="CJ433" i="4" s="1"/>
  <c r="BY433" i="4"/>
  <c r="CK433" i="4" s="1"/>
  <c r="CA433" i="4"/>
  <c r="CM433" i="4" s="1"/>
  <c r="DO433" i="4" s="1"/>
  <c r="CD433" i="4"/>
  <c r="CP433" i="4" s="1"/>
  <c r="CF433" i="4"/>
  <c r="CR433" i="4" s="1"/>
  <c r="CG433" i="4"/>
  <c r="CS433" i="4" s="1"/>
  <c r="DU433" i="4" s="1"/>
  <c r="CI433" i="4"/>
  <c r="CU433" i="4"/>
  <c r="CV433" i="4"/>
  <c r="CW433" i="4"/>
  <c r="CZ433" i="4"/>
  <c r="DN433" i="4" s="1"/>
  <c r="DA433" i="4"/>
  <c r="DM433" i="4" s="1"/>
  <c r="DB433" i="4"/>
  <c r="DC433" i="4"/>
  <c r="DD433" i="4"/>
  <c r="DE433" i="4"/>
  <c r="DF433" i="4"/>
  <c r="DG433" i="4"/>
  <c r="DH433" i="4"/>
  <c r="DI433" i="4"/>
  <c r="DJ433" i="4"/>
  <c r="DK433" i="4"/>
  <c r="DW433" i="4"/>
  <c r="BN434" i="4"/>
  <c r="BZ434" i="4" s="1"/>
  <c r="CL434" i="4" s="1"/>
  <c r="BO434" i="4"/>
  <c r="CA434" i="4" s="1"/>
  <c r="CM434" i="4" s="1"/>
  <c r="BP434" i="4"/>
  <c r="CB434" i="4" s="1"/>
  <c r="CN434" i="4" s="1"/>
  <c r="DP434" i="4" s="1"/>
  <c r="BQ434" i="4"/>
  <c r="BR434" i="4"/>
  <c r="BS434" i="4"/>
  <c r="BT434" i="4"/>
  <c r="CF434" i="4" s="1"/>
  <c r="CR434" i="4" s="1"/>
  <c r="BU434" i="4"/>
  <c r="BV434" i="4"/>
  <c r="CH434" i="4" s="1"/>
  <c r="CT434" i="4" s="1"/>
  <c r="BW434" i="4"/>
  <c r="CI434" i="4" s="1"/>
  <c r="BX434" i="4"/>
  <c r="CJ434" i="4" s="1"/>
  <c r="BY434" i="4"/>
  <c r="CK434" i="4" s="1"/>
  <c r="CW434" i="4" s="1"/>
  <c r="DY434" i="4" s="1"/>
  <c r="CC434" i="4"/>
  <c r="CO434" i="4" s="1"/>
  <c r="DQ434" i="4" s="1"/>
  <c r="CD434" i="4"/>
  <c r="CP434" i="4" s="1"/>
  <c r="DR434" i="4" s="1"/>
  <c r="CE434" i="4"/>
  <c r="CQ434" i="4" s="1"/>
  <c r="CG434" i="4"/>
  <c r="CS434" i="4"/>
  <c r="CU434" i="4"/>
  <c r="CV434" i="4"/>
  <c r="CZ434" i="4"/>
  <c r="DA434" i="4"/>
  <c r="DB434" i="4"/>
  <c r="DC434" i="4"/>
  <c r="DD434" i="4"/>
  <c r="DE434" i="4"/>
  <c r="DS434" i="4" s="1"/>
  <c r="DF434" i="4"/>
  <c r="DG434" i="4"/>
  <c r="DH434" i="4"/>
  <c r="DI434" i="4"/>
  <c r="DJ434" i="4"/>
  <c r="DK434" i="4"/>
  <c r="DU434" i="4"/>
  <c r="BN435" i="4"/>
  <c r="BZ435" i="4" s="1"/>
  <c r="CL435" i="4" s="1"/>
  <c r="BO435" i="4"/>
  <c r="CA435" i="4" s="1"/>
  <c r="CM435" i="4" s="1"/>
  <c r="BP435" i="4"/>
  <c r="BQ435" i="4"/>
  <c r="BR435" i="4"/>
  <c r="BS435" i="4"/>
  <c r="CE435" i="4" s="1"/>
  <c r="CQ435" i="4" s="1"/>
  <c r="DS435" i="4" s="1"/>
  <c r="BT435" i="4"/>
  <c r="CF435" i="4" s="1"/>
  <c r="CR435" i="4" s="1"/>
  <c r="BU435" i="4"/>
  <c r="CG435" i="4" s="1"/>
  <c r="CS435" i="4" s="1"/>
  <c r="BV435" i="4"/>
  <c r="CH435" i="4" s="1"/>
  <c r="CT435" i="4" s="1"/>
  <c r="BW435" i="4"/>
  <c r="BX435" i="4"/>
  <c r="CJ435" i="4" s="1"/>
  <c r="CV435" i="4" s="1"/>
  <c r="BY435" i="4"/>
  <c r="CK435" i="4" s="1"/>
  <c r="CW435" i="4" s="1"/>
  <c r="CB435" i="4"/>
  <c r="CN435" i="4" s="1"/>
  <c r="CC435" i="4"/>
  <c r="CO435" i="4" s="1"/>
  <c r="DQ435" i="4" s="1"/>
  <c r="CD435" i="4"/>
  <c r="CP435" i="4" s="1"/>
  <c r="CI435" i="4"/>
  <c r="CU435" i="4"/>
  <c r="CZ435" i="4"/>
  <c r="DA435" i="4"/>
  <c r="DB435" i="4"/>
  <c r="DC435" i="4"/>
  <c r="DD435" i="4"/>
  <c r="DR435" i="4" s="1"/>
  <c r="DE435" i="4"/>
  <c r="DF435" i="4"/>
  <c r="DG435" i="4"/>
  <c r="DH435" i="4"/>
  <c r="DI435" i="4"/>
  <c r="DJ435" i="4"/>
  <c r="DK435" i="4"/>
  <c r="DY435" i="4"/>
  <c r="BN436" i="4"/>
  <c r="BZ436" i="4" s="1"/>
  <c r="CL436" i="4" s="1"/>
  <c r="BO436" i="4"/>
  <c r="CA436" i="4" s="1"/>
  <c r="CM436" i="4" s="1"/>
  <c r="BP436" i="4"/>
  <c r="CB436" i="4" s="1"/>
  <c r="CN436" i="4" s="1"/>
  <c r="BQ436" i="4"/>
  <c r="BR436" i="4"/>
  <c r="CD436" i="4" s="1"/>
  <c r="BS436" i="4"/>
  <c r="CE436" i="4" s="1"/>
  <c r="CQ436" i="4" s="1"/>
  <c r="BT436" i="4"/>
  <c r="BU436" i="4"/>
  <c r="CG436" i="4" s="1"/>
  <c r="CS436" i="4" s="1"/>
  <c r="BV436" i="4"/>
  <c r="BW436" i="4"/>
  <c r="CI436" i="4" s="1"/>
  <c r="CU436" i="4" s="1"/>
  <c r="BX436" i="4"/>
  <c r="CJ436" i="4" s="1"/>
  <c r="CV436" i="4" s="1"/>
  <c r="BY436" i="4"/>
  <c r="CC436" i="4"/>
  <c r="CO436" i="4" s="1"/>
  <c r="DQ436" i="4" s="1"/>
  <c r="CF436" i="4"/>
  <c r="CR436" i="4" s="1"/>
  <c r="CH436" i="4"/>
  <c r="CT436" i="4" s="1"/>
  <c r="CK436" i="4"/>
  <c r="CW436" i="4" s="1"/>
  <c r="CP436" i="4"/>
  <c r="CZ436" i="4"/>
  <c r="DA436" i="4"/>
  <c r="DO436" i="4" s="1"/>
  <c r="DB436" i="4"/>
  <c r="DC436" i="4"/>
  <c r="DD436" i="4"/>
  <c r="DE436" i="4"/>
  <c r="DF436" i="4"/>
  <c r="DG436" i="4"/>
  <c r="DH436" i="4"/>
  <c r="DI436" i="4"/>
  <c r="DJ436" i="4"/>
  <c r="DK436" i="4"/>
  <c r="BN437" i="4"/>
  <c r="BZ437" i="4" s="1"/>
  <c r="CL437" i="4" s="1"/>
  <c r="DN437" i="4" s="1"/>
  <c r="BO437" i="4"/>
  <c r="BP437" i="4"/>
  <c r="CB437" i="4" s="1"/>
  <c r="BQ437" i="4"/>
  <c r="CC437" i="4" s="1"/>
  <c r="CO437" i="4" s="1"/>
  <c r="BR437" i="4"/>
  <c r="BS437" i="4"/>
  <c r="CE437" i="4" s="1"/>
  <c r="CQ437" i="4" s="1"/>
  <c r="BT437" i="4"/>
  <c r="CF437" i="4" s="1"/>
  <c r="CR437" i="4" s="1"/>
  <c r="BU437" i="4"/>
  <c r="BV437" i="4"/>
  <c r="CH437" i="4" s="1"/>
  <c r="CT437" i="4" s="1"/>
  <c r="DV437" i="4" s="1"/>
  <c r="BW437" i="4"/>
  <c r="BX437" i="4"/>
  <c r="CJ437" i="4" s="1"/>
  <c r="CV437" i="4" s="1"/>
  <c r="BY437" i="4"/>
  <c r="CK437" i="4" s="1"/>
  <c r="CA437" i="4"/>
  <c r="CM437" i="4" s="1"/>
  <c r="DO437" i="4" s="1"/>
  <c r="CD437" i="4"/>
  <c r="CP437" i="4" s="1"/>
  <c r="CG437" i="4"/>
  <c r="CS437" i="4" s="1"/>
  <c r="CI437" i="4"/>
  <c r="CN437" i="4"/>
  <c r="CU437" i="4"/>
  <c r="DW437" i="4" s="1"/>
  <c r="CW437" i="4"/>
  <c r="CZ437" i="4"/>
  <c r="DA437" i="4"/>
  <c r="DB437" i="4"/>
  <c r="DC437" i="4"/>
  <c r="DD437" i="4"/>
  <c r="DR437" i="4" s="1"/>
  <c r="DE437" i="4"/>
  <c r="DF437" i="4"/>
  <c r="DT437" i="4" s="1"/>
  <c r="DG437" i="4"/>
  <c r="DU437" i="4" s="1"/>
  <c r="DH437" i="4"/>
  <c r="DI437" i="4"/>
  <c r="DJ437" i="4"/>
  <c r="DK437" i="4"/>
  <c r="BN438" i="4"/>
  <c r="BZ438" i="4" s="1"/>
  <c r="CL438" i="4" s="1"/>
  <c r="BO438" i="4"/>
  <c r="CA438" i="4" s="1"/>
  <c r="CM438" i="4" s="1"/>
  <c r="BP438" i="4"/>
  <c r="CB438" i="4" s="1"/>
  <c r="CN438" i="4" s="1"/>
  <c r="BQ438" i="4"/>
  <c r="BR438" i="4"/>
  <c r="CD438" i="4" s="1"/>
  <c r="CP438" i="4" s="1"/>
  <c r="DR438" i="4" s="1"/>
  <c r="BS438" i="4"/>
  <c r="BT438" i="4"/>
  <c r="BU438" i="4"/>
  <c r="CG438" i="4" s="1"/>
  <c r="CS438" i="4" s="1"/>
  <c r="BV438" i="4"/>
  <c r="CH438" i="4" s="1"/>
  <c r="CT438" i="4" s="1"/>
  <c r="BW438" i="4"/>
  <c r="CI438" i="4" s="1"/>
  <c r="CU438" i="4" s="1"/>
  <c r="BX438" i="4"/>
  <c r="BY438" i="4"/>
  <c r="CC438" i="4"/>
  <c r="CO438" i="4" s="1"/>
  <c r="DQ438" i="4" s="1"/>
  <c r="CE438" i="4"/>
  <c r="CQ438" i="4" s="1"/>
  <c r="DS438" i="4" s="1"/>
  <c r="CF438" i="4"/>
  <c r="CR438" i="4" s="1"/>
  <c r="DT438" i="4" s="1"/>
  <c r="CJ438" i="4"/>
  <c r="CV438" i="4" s="1"/>
  <c r="CK438" i="4"/>
  <c r="CW438" i="4"/>
  <c r="DY438" i="4" s="1"/>
  <c r="CZ438" i="4"/>
  <c r="DA438" i="4"/>
  <c r="DB438" i="4"/>
  <c r="DC438" i="4"/>
  <c r="DD438" i="4"/>
  <c r="DE438" i="4"/>
  <c r="DF438" i="4"/>
  <c r="DG438" i="4"/>
  <c r="DH438" i="4"/>
  <c r="DI438" i="4"/>
  <c r="DJ438" i="4"/>
  <c r="DK438" i="4"/>
  <c r="BN439" i="4"/>
  <c r="BZ439" i="4" s="1"/>
  <c r="CL439" i="4" s="1"/>
  <c r="BO439" i="4"/>
  <c r="CA439" i="4" s="1"/>
  <c r="CM439" i="4" s="1"/>
  <c r="BP439" i="4"/>
  <c r="CB439" i="4" s="1"/>
  <c r="CN439" i="4" s="1"/>
  <c r="BQ439" i="4"/>
  <c r="CC439" i="4" s="1"/>
  <c r="CO439" i="4" s="1"/>
  <c r="DQ439" i="4" s="1"/>
  <c r="BR439" i="4"/>
  <c r="BS439" i="4"/>
  <c r="CE439" i="4" s="1"/>
  <c r="CQ439" i="4" s="1"/>
  <c r="BT439" i="4"/>
  <c r="CF439" i="4" s="1"/>
  <c r="CR439" i="4" s="1"/>
  <c r="BU439" i="4"/>
  <c r="CG439" i="4" s="1"/>
  <c r="CS439" i="4" s="1"/>
  <c r="BV439" i="4"/>
  <c r="CH439" i="4" s="1"/>
  <c r="CT439" i="4" s="1"/>
  <c r="DV439" i="4" s="1"/>
  <c r="BW439" i="4"/>
  <c r="CI439" i="4" s="1"/>
  <c r="CU439" i="4" s="1"/>
  <c r="BX439" i="4"/>
  <c r="CJ439" i="4" s="1"/>
  <c r="CV439" i="4" s="1"/>
  <c r="BY439" i="4"/>
  <c r="CK439" i="4" s="1"/>
  <c r="CW439" i="4" s="1"/>
  <c r="CD439" i="4"/>
  <c r="CP439" i="4"/>
  <c r="DR439" i="4" s="1"/>
  <c r="CZ439" i="4"/>
  <c r="DA439" i="4"/>
  <c r="DB439" i="4"/>
  <c r="DP439" i="4" s="1"/>
  <c r="DC439" i="4"/>
  <c r="DD439" i="4"/>
  <c r="DE439" i="4"/>
  <c r="DS439" i="4" s="1"/>
  <c r="DF439" i="4"/>
  <c r="DG439" i="4"/>
  <c r="DH439" i="4"/>
  <c r="DI439" i="4"/>
  <c r="DJ439" i="4"/>
  <c r="DK439" i="4"/>
  <c r="BN440" i="4"/>
  <c r="BO440" i="4"/>
  <c r="BP440" i="4"/>
  <c r="CB440" i="4" s="1"/>
  <c r="CN440" i="4" s="1"/>
  <c r="DP440" i="4" s="1"/>
  <c r="BQ440" i="4"/>
  <c r="CC440" i="4" s="1"/>
  <c r="CO440" i="4" s="1"/>
  <c r="DQ440" i="4" s="1"/>
  <c r="BR440" i="4"/>
  <c r="CD440" i="4" s="1"/>
  <c r="CP440" i="4" s="1"/>
  <c r="BS440" i="4"/>
  <c r="CE440" i="4" s="1"/>
  <c r="BT440" i="4"/>
  <c r="BU440" i="4"/>
  <c r="BV440" i="4"/>
  <c r="CH440" i="4" s="1"/>
  <c r="CT440" i="4" s="1"/>
  <c r="BW440" i="4"/>
  <c r="BX440" i="4"/>
  <c r="CJ440" i="4" s="1"/>
  <c r="CV440" i="4" s="1"/>
  <c r="DX440" i="4" s="1"/>
  <c r="BY440" i="4"/>
  <c r="CK440" i="4" s="1"/>
  <c r="CW440" i="4" s="1"/>
  <c r="DY440" i="4" s="1"/>
  <c r="BZ440" i="4"/>
  <c r="CL440" i="4" s="1"/>
  <c r="CA440" i="4"/>
  <c r="CM440" i="4" s="1"/>
  <c r="CF440" i="4"/>
  <c r="CR440" i="4" s="1"/>
  <c r="CG440" i="4"/>
  <c r="CS440" i="4" s="1"/>
  <c r="CI440" i="4"/>
  <c r="CU440" i="4" s="1"/>
  <c r="CQ440" i="4"/>
  <c r="CZ440" i="4"/>
  <c r="DA440" i="4"/>
  <c r="DB440" i="4"/>
  <c r="DC440" i="4"/>
  <c r="DD440" i="4"/>
  <c r="DE440" i="4"/>
  <c r="DF440" i="4"/>
  <c r="DT440" i="4" s="1"/>
  <c r="DG440" i="4"/>
  <c r="DH440" i="4"/>
  <c r="DI440" i="4"/>
  <c r="DJ440" i="4"/>
  <c r="DK440" i="4"/>
  <c r="BN441" i="4"/>
  <c r="BZ441" i="4" s="1"/>
  <c r="CL441" i="4" s="1"/>
  <c r="DN441" i="4" s="1"/>
  <c r="BO441" i="4"/>
  <c r="CA441" i="4" s="1"/>
  <c r="CM441" i="4" s="1"/>
  <c r="DO441" i="4" s="1"/>
  <c r="BP441" i="4"/>
  <c r="CB441" i="4" s="1"/>
  <c r="CN441" i="4" s="1"/>
  <c r="BQ441" i="4"/>
  <c r="CC441" i="4" s="1"/>
  <c r="BR441" i="4"/>
  <c r="CD441" i="4" s="1"/>
  <c r="CP441" i="4" s="1"/>
  <c r="BS441" i="4"/>
  <c r="BT441" i="4"/>
  <c r="CF441" i="4" s="1"/>
  <c r="CR441" i="4" s="1"/>
  <c r="DT441" i="4" s="1"/>
  <c r="BU441" i="4"/>
  <c r="BV441" i="4"/>
  <c r="CH441" i="4" s="1"/>
  <c r="CT441" i="4" s="1"/>
  <c r="DV441" i="4" s="1"/>
  <c r="BW441" i="4"/>
  <c r="CI441" i="4" s="1"/>
  <c r="CU441" i="4" s="1"/>
  <c r="DW441" i="4" s="1"/>
  <c r="BX441" i="4"/>
  <c r="CJ441" i="4" s="1"/>
  <c r="CV441" i="4" s="1"/>
  <c r="BY441" i="4"/>
  <c r="CK441" i="4" s="1"/>
  <c r="CE441" i="4"/>
  <c r="CG441" i="4"/>
  <c r="CS441" i="4" s="1"/>
  <c r="CO441" i="4"/>
  <c r="CQ441" i="4"/>
  <c r="DS441" i="4" s="1"/>
  <c r="CW441" i="4"/>
  <c r="CZ441" i="4"/>
  <c r="DA441" i="4"/>
  <c r="DB441" i="4"/>
  <c r="DC441" i="4"/>
  <c r="DD441" i="4"/>
  <c r="DE441" i="4"/>
  <c r="DF441" i="4"/>
  <c r="DG441" i="4"/>
  <c r="DH441" i="4"/>
  <c r="DI441" i="4"/>
  <c r="DJ441" i="4"/>
  <c r="DK441" i="4"/>
  <c r="BN442" i="4"/>
  <c r="BZ442" i="4" s="1"/>
  <c r="CL442" i="4" s="1"/>
  <c r="BO442" i="4"/>
  <c r="CA442" i="4" s="1"/>
  <c r="CM442" i="4" s="1"/>
  <c r="BP442" i="4"/>
  <c r="CB442" i="4" s="1"/>
  <c r="CN442" i="4" s="1"/>
  <c r="BQ442" i="4"/>
  <c r="BR442" i="4"/>
  <c r="BS442" i="4"/>
  <c r="BT442" i="4"/>
  <c r="CF442" i="4" s="1"/>
  <c r="CR442" i="4" s="1"/>
  <c r="BU442" i="4"/>
  <c r="CG442" i="4" s="1"/>
  <c r="BV442" i="4"/>
  <c r="CH442" i="4" s="1"/>
  <c r="BW442" i="4"/>
  <c r="CI442" i="4" s="1"/>
  <c r="CU442" i="4" s="1"/>
  <c r="BX442" i="4"/>
  <c r="CJ442" i="4" s="1"/>
  <c r="CV442" i="4" s="1"/>
  <c r="DX442" i="4" s="1"/>
  <c r="BY442" i="4"/>
  <c r="CC442" i="4"/>
  <c r="CO442" i="4" s="1"/>
  <c r="CD442" i="4"/>
  <c r="CP442" i="4" s="1"/>
  <c r="CE442" i="4"/>
  <c r="CQ442" i="4" s="1"/>
  <c r="CK442" i="4"/>
  <c r="CS442" i="4"/>
  <c r="CT442" i="4"/>
  <c r="CW442" i="4"/>
  <c r="CZ442" i="4"/>
  <c r="DA442" i="4"/>
  <c r="DB442" i="4"/>
  <c r="DC442" i="4"/>
  <c r="DD442" i="4"/>
  <c r="DE442" i="4"/>
  <c r="DS442" i="4" s="1"/>
  <c r="DF442" i="4"/>
  <c r="DG442" i="4"/>
  <c r="DU442" i="4" s="1"/>
  <c r="DH442" i="4"/>
  <c r="DI442" i="4"/>
  <c r="DJ442" i="4"/>
  <c r="DK442" i="4"/>
  <c r="BN443" i="4"/>
  <c r="BZ443" i="4" s="1"/>
  <c r="CL443" i="4" s="1"/>
  <c r="DN443" i="4" s="1"/>
  <c r="BO443" i="4"/>
  <c r="CA443" i="4" s="1"/>
  <c r="CM443" i="4" s="1"/>
  <c r="BP443" i="4"/>
  <c r="CB443" i="4" s="1"/>
  <c r="CN443" i="4" s="1"/>
  <c r="BQ443" i="4"/>
  <c r="BR443" i="4"/>
  <c r="CD443" i="4" s="1"/>
  <c r="CP443" i="4" s="1"/>
  <c r="BS443" i="4"/>
  <c r="BT443" i="4"/>
  <c r="CF443" i="4" s="1"/>
  <c r="CR443" i="4" s="1"/>
  <c r="BU443" i="4"/>
  <c r="CG443" i="4" s="1"/>
  <c r="CS443" i="4" s="1"/>
  <c r="BV443" i="4"/>
  <c r="CH443" i="4" s="1"/>
  <c r="CT443" i="4" s="1"/>
  <c r="DV443" i="4" s="1"/>
  <c r="BW443" i="4"/>
  <c r="CI443" i="4" s="1"/>
  <c r="CU443" i="4" s="1"/>
  <c r="DW443" i="4" s="1"/>
  <c r="BX443" i="4"/>
  <c r="BY443" i="4"/>
  <c r="CC443" i="4"/>
  <c r="CO443" i="4" s="1"/>
  <c r="CE443" i="4"/>
  <c r="CQ443" i="4" s="1"/>
  <c r="DS443" i="4" s="1"/>
  <c r="CJ443" i="4"/>
  <c r="CV443" i="4" s="1"/>
  <c r="CK443" i="4"/>
  <c r="CW443" i="4" s="1"/>
  <c r="CZ443" i="4"/>
  <c r="DA443" i="4"/>
  <c r="DB443" i="4"/>
  <c r="DC443" i="4"/>
  <c r="DD443" i="4"/>
  <c r="DE443" i="4"/>
  <c r="DF443" i="4"/>
  <c r="DG443" i="4"/>
  <c r="DH443" i="4"/>
  <c r="DI443" i="4"/>
  <c r="DJ443" i="4"/>
  <c r="DX443" i="4" s="1"/>
  <c r="DK443" i="4"/>
  <c r="DY443" i="4" s="1"/>
  <c r="BN444" i="4"/>
  <c r="BZ444" i="4" s="1"/>
  <c r="CL444" i="4" s="1"/>
  <c r="DN444" i="4" s="1"/>
  <c r="BO444" i="4"/>
  <c r="CA444" i="4" s="1"/>
  <c r="CM444" i="4" s="1"/>
  <c r="BP444" i="4"/>
  <c r="CB444" i="4" s="1"/>
  <c r="CN444" i="4" s="1"/>
  <c r="DP444" i="4" s="1"/>
  <c r="BQ444" i="4"/>
  <c r="CC444" i="4" s="1"/>
  <c r="CO444" i="4" s="1"/>
  <c r="DQ444" i="4" s="1"/>
  <c r="BR444" i="4"/>
  <c r="CD444" i="4" s="1"/>
  <c r="CP444" i="4" s="1"/>
  <c r="BS444" i="4"/>
  <c r="CE444" i="4" s="1"/>
  <c r="BT444" i="4"/>
  <c r="CF444" i="4" s="1"/>
  <c r="CR444" i="4" s="1"/>
  <c r="BU444" i="4"/>
  <c r="BV444" i="4"/>
  <c r="CH444" i="4" s="1"/>
  <c r="CT444" i="4" s="1"/>
  <c r="DV444" i="4" s="1"/>
  <c r="BW444" i="4"/>
  <c r="CI444" i="4" s="1"/>
  <c r="CU444" i="4" s="1"/>
  <c r="BX444" i="4"/>
  <c r="BY444" i="4"/>
  <c r="CK444" i="4" s="1"/>
  <c r="CW444" i="4" s="1"/>
  <c r="DY444" i="4" s="1"/>
  <c r="CG444" i="4"/>
  <c r="CJ444" i="4"/>
  <c r="CV444" i="4" s="1"/>
  <c r="DX444" i="4" s="1"/>
  <c r="CQ444" i="4"/>
  <c r="CS444" i="4"/>
  <c r="CZ444" i="4"/>
  <c r="DA444" i="4"/>
  <c r="DB444" i="4"/>
  <c r="DC444" i="4"/>
  <c r="DD444" i="4"/>
  <c r="DE444" i="4"/>
  <c r="DF444" i="4"/>
  <c r="DG444" i="4"/>
  <c r="DU444" i="4" s="1"/>
  <c r="DH444" i="4"/>
  <c r="DI444" i="4"/>
  <c r="DJ444" i="4"/>
  <c r="DK444" i="4"/>
  <c r="BN445" i="4"/>
  <c r="BZ445" i="4" s="1"/>
  <c r="CL445" i="4" s="1"/>
  <c r="BO445" i="4"/>
  <c r="CA445" i="4" s="1"/>
  <c r="CM445" i="4" s="1"/>
  <c r="DO445" i="4" s="1"/>
  <c r="BP445" i="4"/>
  <c r="CB445" i="4" s="1"/>
  <c r="CN445" i="4" s="1"/>
  <c r="BQ445" i="4"/>
  <c r="CC445" i="4" s="1"/>
  <c r="CO445" i="4" s="1"/>
  <c r="BR445" i="4"/>
  <c r="CD445" i="4" s="1"/>
  <c r="CP445" i="4" s="1"/>
  <c r="BS445" i="4"/>
  <c r="BT445" i="4"/>
  <c r="BU445" i="4"/>
  <c r="CG445" i="4" s="1"/>
  <c r="CS445" i="4" s="1"/>
  <c r="DU445" i="4" s="1"/>
  <c r="BV445" i="4"/>
  <c r="CH445" i="4" s="1"/>
  <c r="CT445" i="4" s="1"/>
  <c r="BW445" i="4"/>
  <c r="CI445" i="4" s="1"/>
  <c r="CU445" i="4" s="1"/>
  <c r="DW445" i="4" s="1"/>
  <c r="BX445" i="4"/>
  <c r="CJ445" i="4" s="1"/>
  <c r="CV445" i="4" s="1"/>
  <c r="BY445" i="4"/>
  <c r="CK445" i="4" s="1"/>
  <c r="CW445" i="4" s="1"/>
  <c r="CE445" i="4"/>
  <c r="CF445" i="4"/>
  <c r="CR445" i="4" s="1"/>
  <c r="DT445" i="4" s="1"/>
  <c r="CQ445" i="4"/>
  <c r="CZ445" i="4"/>
  <c r="DA445" i="4"/>
  <c r="DB445" i="4"/>
  <c r="DC445" i="4"/>
  <c r="DD445" i="4"/>
  <c r="DE445" i="4"/>
  <c r="DF445" i="4"/>
  <c r="DG445" i="4"/>
  <c r="DH445" i="4"/>
  <c r="DV445" i="4" s="1"/>
  <c r="DI445" i="4"/>
  <c r="DJ445" i="4"/>
  <c r="DK445" i="4"/>
  <c r="DS445" i="4"/>
  <c r="BN446" i="4"/>
  <c r="BZ446" i="4" s="1"/>
  <c r="CL446" i="4" s="1"/>
  <c r="BO446" i="4"/>
  <c r="CA446" i="4" s="1"/>
  <c r="CM446" i="4" s="1"/>
  <c r="BP446" i="4"/>
  <c r="CB446" i="4" s="1"/>
  <c r="CN446" i="4" s="1"/>
  <c r="DP446" i="4" s="1"/>
  <c r="BQ446" i="4"/>
  <c r="CC446" i="4" s="1"/>
  <c r="CO446" i="4" s="1"/>
  <c r="BR446" i="4"/>
  <c r="BS446" i="4"/>
  <c r="CE446" i="4" s="1"/>
  <c r="CQ446" i="4" s="1"/>
  <c r="BT446" i="4"/>
  <c r="CF446" i="4" s="1"/>
  <c r="CR446" i="4" s="1"/>
  <c r="BU446" i="4"/>
  <c r="CG446" i="4" s="1"/>
  <c r="CS446" i="4" s="1"/>
  <c r="DU446" i="4" s="1"/>
  <c r="BV446" i="4"/>
  <c r="CH446" i="4" s="1"/>
  <c r="CT446" i="4" s="1"/>
  <c r="BW446" i="4"/>
  <c r="CI446" i="4" s="1"/>
  <c r="CU446" i="4" s="1"/>
  <c r="BX446" i="4"/>
  <c r="CJ446" i="4" s="1"/>
  <c r="CV446" i="4" s="1"/>
  <c r="DX446" i="4" s="1"/>
  <c r="BY446" i="4"/>
  <c r="CK446" i="4" s="1"/>
  <c r="CW446" i="4" s="1"/>
  <c r="CD446" i="4"/>
  <c r="CP446" i="4" s="1"/>
  <c r="CZ446" i="4"/>
  <c r="DA446" i="4"/>
  <c r="DB446" i="4"/>
  <c r="DC446" i="4"/>
  <c r="DM446" i="4" s="1"/>
  <c r="DD446" i="4"/>
  <c r="DR446" i="4" s="1"/>
  <c r="DE446" i="4"/>
  <c r="DF446" i="4"/>
  <c r="DL446" i="4" s="1"/>
  <c r="DG446" i="4"/>
  <c r="DH446" i="4"/>
  <c r="DI446" i="4"/>
  <c r="DJ446" i="4"/>
  <c r="DK446" i="4"/>
  <c r="BN447" i="4"/>
  <c r="BO447" i="4"/>
  <c r="BP447" i="4"/>
  <c r="BQ447" i="4"/>
  <c r="BR447" i="4"/>
  <c r="CD447" i="4" s="1"/>
  <c r="CP447" i="4" s="1"/>
  <c r="DR447" i="4" s="1"/>
  <c r="BS447" i="4"/>
  <c r="CE447" i="4" s="1"/>
  <c r="CQ447" i="4" s="1"/>
  <c r="DS447" i="4" s="1"/>
  <c r="BT447" i="4"/>
  <c r="CF447" i="4" s="1"/>
  <c r="CR447" i="4" s="1"/>
  <c r="BU447" i="4"/>
  <c r="CG447" i="4" s="1"/>
  <c r="BV447" i="4"/>
  <c r="CH447" i="4" s="1"/>
  <c r="CT447" i="4" s="1"/>
  <c r="BW447" i="4"/>
  <c r="CI447" i="4" s="1"/>
  <c r="BX447" i="4"/>
  <c r="CJ447" i="4" s="1"/>
  <c r="CV447" i="4" s="1"/>
  <c r="BY447" i="4"/>
  <c r="BZ447" i="4"/>
  <c r="CL447" i="4" s="1"/>
  <c r="DN447" i="4" s="1"/>
  <c r="CA447" i="4"/>
  <c r="CM447" i="4" s="1"/>
  <c r="DO447" i="4" s="1"/>
  <c r="CB447" i="4"/>
  <c r="CN447" i="4" s="1"/>
  <c r="DP447" i="4" s="1"/>
  <c r="CC447" i="4"/>
  <c r="CO447" i="4" s="1"/>
  <c r="CK447" i="4"/>
  <c r="CW447" i="4" s="1"/>
  <c r="CS447" i="4"/>
  <c r="CU447" i="4"/>
  <c r="DW447" i="4" s="1"/>
  <c r="CZ447" i="4"/>
  <c r="DA447" i="4"/>
  <c r="DB447" i="4"/>
  <c r="DC447" i="4"/>
  <c r="DD447" i="4"/>
  <c r="DE447" i="4"/>
  <c r="DF447" i="4"/>
  <c r="DG447" i="4"/>
  <c r="DH447" i="4"/>
  <c r="DI447" i="4"/>
  <c r="DJ447" i="4"/>
  <c r="DK447" i="4"/>
  <c r="DY447" i="4"/>
  <c r="BN448" i="4"/>
  <c r="BZ448" i="4" s="1"/>
  <c r="CL448" i="4" s="1"/>
  <c r="BO448" i="4"/>
  <c r="CA448" i="4" s="1"/>
  <c r="CM448" i="4" s="1"/>
  <c r="BP448" i="4"/>
  <c r="CB448" i="4" s="1"/>
  <c r="CN448" i="4" s="1"/>
  <c r="DP448" i="4" s="1"/>
  <c r="BQ448" i="4"/>
  <c r="CC448" i="4" s="1"/>
  <c r="CO448" i="4" s="1"/>
  <c r="BR448" i="4"/>
  <c r="CD448" i="4" s="1"/>
  <c r="CP448" i="4" s="1"/>
  <c r="BS448" i="4"/>
  <c r="CE448" i="4" s="1"/>
  <c r="CQ448" i="4" s="1"/>
  <c r="BT448" i="4"/>
  <c r="CF448" i="4" s="1"/>
  <c r="CR448" i="4" s="1"/>
  <c r="BU448" i="4"/>
  <c r="CG448" i="4" s="1"/>
  <c r="CS448" i="4" s="1"/>
  <c r="DU448" i="4" s="1"/>
  <c r="BV448" i="4"/>
  <c r="CH448" i="4" s="1"/>
  <c r="CT448" i="4" s="1"/>
  <c r="BW448" i="4"/>
  <c r="CI448" i="4" s="1"/>
  <c r="CU448" i="4" s="1"/>
  <c r="BX448" i="4"/>
  <c r="CJ448" i="4" s="1"/>
  <c r="CV448" i="4" s="1"/>
  <c r="DX448" i="4" s="1"/>
  <c r="BY448" i="4"/>
  <c r="CK448" i="4"/>
  <c r="CW448" i="4" s="1"/>
  <c r="DY448" i="4" s="1"/>
  <c r="CZ448" i="4"/>
  <c r="DA448" i="4"/>
  <c r="DB448" i="4"/>
  <c r="DC448" i="4"/>
  <c r="DD448" i="4"/>
  <c r="DE448" i="4"/>
  <c r="DF448" i="4"/>
  <c r="DG448" i="4"/>
  <c r="DH448" i="4"/>
  <c r="DI448" i="4"/>
  <c r="DJ448" i="4"/>
  <c r="DK448" i="4"/>
  <c r="BN449" i="4"/>
  <c r="BZ449" i="4" s="1"/>
  <c r="BO449" i="4"/>
  <c r="CA449" i="4" s="1"/>
  <c r="BP449" i="4"/>
  <c r="CB449" i="4" s="1"/>
  <c r="CN449" i="4" s="1"/>
  <c r="BQ449" i="4"/>
  <c r="CC449" i="4" s="1"/>
  <c r="CO449" i="4" s="1"/>
  <c r="BR449" i="4"/>
  <c r="CD449" i="4" s="1"/>
  <c r="CP449" i="4" s="1"/>
  <c r="BS449" i="4"/>
  <c r="CE449" i="4" s="1"/>
  <c r="CQ449" i="4" s="1"/>
  <c r="BT449" i="4"/>
  <c r="BU449" i="4"/>
  <c r="BV449" i="4"/>
  <c r="CH449" i="4" s="1"/>
  <c r="CT449" i="4" s="1"/>
  <c r="BW449" i="4"/>
  <c r="BX449" i="4"/>
  <c r="CJ449" i="4" s="1"/>
  <c r="CV449" i="4" s="1"/>
  <c r="BY449" i="4"/>
  <c r="CK449" i="4" s="1"/>
  <c r="CW449" i="4" s="1"/>
  <c r="CF449" i="4"/>
  <c r="CR449" i="4" s="1"/>
  <c r="CG449" i="4"/>
  <c r="CS449" i="4" s="1"/>
  <c r="CI449" i="4"/>
  <c r="CU449" i="4" s="1"/>
  <c r="CL449" i="4"/>
  <c r="CM449" i="4"/>
  <c r="CZ449" i="4"/>
  <c r="DA449" i="4"/>
  <c r="DB449" i="4"/>
  <c r="DC449" i="4"/>
  <c r="DD449" i="4"/>
  <c r="DR449" i="4" s="1"/>
  <c r="DE449" i="4"/>
  <c r="DS449" i="4" s="1"/>
  <c r="DF449" i="4"/>
  <c r="DT449" i="4" s="1"/>
  <c r="DG449" i="4"/>
  <c r="DH449" i="4"/>
  <c r="DI449" i="4"/>
  <c r="DW449" i="4" s="1"/>
  <c r="DJ449" i="4"/>
  <c r="DK449" i="4"/>
  <c r="DU449" i="4"/>
  <c r="BN450" i="4"/>
  <c r="BZ450" i="4" s="1"/>
  <c r="BO450" i="4"/>
  <c r="CA450" i="4" s="1"/>
  <c r="CM450" i="4" s="1"/>
  <c r="BP450" i="4"/>
  <c r="CB450" i="4" s="1"/>
  <c r="CN450" i="4" s="1"/>
  <c r="BQ450" i="4"/>
  <c r="BR450" i="4"/>
  <c r="CD450" i="4" s="1"/>
  <c r="CP450" i="4" s="1"/>
  <c r="BS450" i="4"/>
  <c r="BT450" i="4"/>
  <c r="BU450" i="4"/>
  <c r="CG450" i="4" s="1"/>
  <c r="CS450" i="4" s="1"/>
  <c r="DU450" i="4" s="1"/>
  <c r="BV450" i="4"/>
  <c r="CH450" i="4" s="1"/>
  <c r="CT450" i="4" s="1"/>
  <c r="BW450" i="4"/>
  <c r="CI450" i="4" s="1"/>
  <c r="CU450" i="4" s="1"/>
  <c r="BX450" i="4"/>
  <c r="CJ450" i="4" s="1"/>
  <c r="CV450" i="4" s="1"/>
  <c r="DX450" i="4" s="1"/>
  <c r="BY450" i="4"/>
  <c r="CK450" i="4" s="1"/>
  <c r="CW450" i="4" s="1"/>
  <c r="CC450" i="4"/>
  <c r="CO450" i="4" s="1"/>
  <c r="DQ450" i="4" s="1"/>
  <c r="CE450" i="4"/>
  <c r="CQ450" i="4" s="1"/>
  <c r="CF450" i="4"/>
  <c r="CR450" i="4" s="1"/>
  <c r="DT450" i="4" s="1"/>
  <c r="CL450" i="4"/>
  <c r="CZ450" i="4"/>
  <c r="DA450" i="4"/>
  <c r="DB450" i="4"/>
  <c r="DC450" i="4"/>
  <c r="DD450" i="4"/>
  <c r="DE450" i="4"/>
  <c r="DF450" i="4"/>
  <c r="DG450" i="4"/>
  <c r="DH450" i="4"/>
  <c r="DI450" i="4"/>
  <c r="DJ450" i="4"/>
  <c r="DK450" i="4"/>
  <c r="BN451" i="4"/>
  <c r="BO451" i="4"/>
  <c r="BP451" i="4"/>
  <c r="CB451" i="4" s="1"/>
  <c r="CN451" i="4" s="1"/>
  <c r="BQ451" i="4"/>
  <c r="CC451" i="4" s="1"/>
  <c r="CO451" i="4" s="1"/>
  <c r="BR451" i="4"/>
  <c r="CD451" i="4" s="1"/>
  <c r="CP451" i="4" s="1"/>
  <c r="BS451" i="4"/>
  <c r="CE451" i="4" s="1"/>
  <c r="CQ451" i="4" s="1"/>
  <c r="DS451" i="4" s="1"/>
  <c r="BT451" i="4"/>
  <c r="CF451" i="4" s="1"/>
  <c r="CR451" i="4" s="1"/>
  <c r="BU451" i="4"/>
  <c r="CG451" i="4" s="1"/>
  <c r="CS451" i="4" s="1"/>
  <c r="BV451" i="4"/>
  <c r="BW451" i="4"/>
  <c r="CI451" i="4" s="1"/>
  <c r="CU451" i="4" s="1"/>
  <c r="BX451" i="4"/>
  <c r="CJ451" i="4" s="1"/>
  <c r="CV451" i="4" s="1"/>
  <c r="DX451" i="4" s="1"/>
  <c r="BY451" i="4"/>
  <c r="BZ451" i="4"/>
  <c r="CL451" i="4" s="1"/>
  <c r="DN451" i="4" s="1"/>
  <c r="CA451" i="4"/>
  <c r="CM451" i="4" s="1"/>
  <c r="DO451" i="4" s="1"/>
  <c r="CH451" i="4"/>
  <c r="CK451" i="4"/>
  <c r="CW451" i="4" s="1"/>
  <c r="DY451" i="4" s="1"/>
  <c r="CT451" i="4"/>
  <c r="DV451" i="4" s="1"/>
  <c r="CZ451" i="4"/>
  <c r="DA451" i="4"/>
  <c r="DB451" i="4"/>
  <c r="DC451" i="4"/>
  <c r="DD451" i="4"/>
  <c r="DE451" i="4"/>
  <c r="DF451" i="4"/>
  <c r="DG451" i="4"/>
  <c r="DH451" i="4"/>
  <c r="DI451" i="4"/>
  <c r="DW451" i="4" s="1"/>
  <c r="DJ451" i="4"/>
  <c r="DK451" i="4"/>
  <c r="DP451" i="4"/>
  <c r="DQ451" i="4"/>
  <c r="BN452" i="4"/>
  <c r="BO452" i="4"/>
  <c r="BP452" i="4"/>
  <c r="BQ452" i="4"/>
  <c r="BR452" i="4"/>
  <c r="CD452" i="4" s="1"/>
  <c r="CP452" i="4" s="1"/>
  <c r="BS452" i="4"/>
  <c r="CE452" i="4" s="1"/>
  <c r="CQ452" i="4" s="1"/>
  <c r="BT452" i="4"/>
  <c r="CF452" i="4" s="1"/>
  <c r="CR452" i="4" s="1"/>
  <c r="BU452" i="4"/>
  <c r="CG452" i="4" s="1"/>
  <c r="CS452" i="4" s="1"/>
  <c r="BV452" i="4"/>
  <c r="BW452" i="4"/>
  <c r="BX452" i="4"/>
  <c r="BY452" i="4"/>
  <c r="BZ452" i="4"/>
  <c r="CL452" i="4" s="1"/>
  <c r="CA452" i="4"/>
  <c r="CM452" i="4" s="1"/>
  <c r="CB452" i="4"/>
  <c r="CC452" i="4"/>
  <c r="CO452" i="4" s="1"/>
  <c r="DQ452" i="4" s="1"/>
  <c r="CH452" i="4"/>
  <c r="CT452" i="4" s="1"/>
  <c r="CI452" i="4"/>
  <c r="CU452" i="4" s="1"/>
  <c r="CJ452" i="4"/>
  <c r="CK452" i="4"/>
  <c r="CN452" i="4"/>
  <c r="DP452" i="4" s="1"/>
  <c r="CV452" i="4"/>
  <c r="CW452" i="4"/>
  <c r="CZ452" i="4"/>
  <c r="DA452" i="4"/>
  <c r="DB452" i="4"/>
  <c r="DC452" i="4"/>
  <c r="DD452" i="4"/>
  <c r="DE452" i="4"/>
  <c r="DF452" i="4"/>
  <c r="DG452" i="4"/>
  <c r="DH452" i="4"/>
  <c r="DI452" i="4"/>
  <c r="DJ452" i="4"/>
  <c r="DK452" i="4"/>
  <c r="DY452" i="4" s="1"/>
  <c r="DO452" i="4"/>
  <c r="DV452" i="4"/>
  <c r="DW452" i="4"/>
  <c r="DX452" i="4"/>
  <c r="BN453" i="4"/>
  <c r="BO453" i="4"/>
  <c r="BP453" i="4"/>
  <c r="CB453" i="4" s="1"/>
  <c r="BQ453" i="4"/>
  <c r="CC453" i="4" s="1"/>
  <c r="CO453" i="4" s="1"/>
  <c r="BR453" i="4"/>
  <c r="CD453" i="4" s="1"/>
  <c r="CP453" i="4" s="1"/>
  <c r="BS453" i="4"/>
  <c r="CE453" i="4" s="1"/>
  <c r="CQ453" i="4" s="1"/>
  <c r="BT453" i="4"/>
  <c r="CF453" i="4" s="1"/>
  <c r="CR453" i="4" s="1"/>
  <c r="BU453" i="4"/>
  <c r="BV453" i="4"/>
  <c r="CH453" i="4" s="1"/>
  <c r="CT453" i="4" s="1"/>
  <c r="DV453" i="4" s="1"/>
  <c r="BW453" i="4"/>
  <c r="CI453" i="4" s="1"/>
  <c r="CU453" i="4" s="1"/>
  <c r="BX453" i="4"/>
  <c r="CJ453" i="4" s="1"/>
  <c r="BY453" i="4"/>
  <c r="CK453" i="4" s="1"/>
  <c r="CW453" i="4" s="1"/>
  <c r="BZ453" i="4"/>
  <c r="CL453" i="4" s="1"/>
  <c r="DN453" i="4" s="1"/>
  <c r="CA453" i="4"/>
  <c r="CM453" i="4" s="1"/>
  <c r="CG453" i="4"/>
  <c r="CS453" i="4" s="1"/>
  <c r="CN453" i="4"/>
  <c r="CV453" i="4"/>
  <c r="CZ453" i="4"/>
  <c r="DA453" i="4"/>
  <c r="DB453" i="4"/>
  <c r="DC453" i="4"/>
  <c r="DD453" i="4"/>
  <c r="DE453" i="4"/>
  <c r="DF453" i="4"/>
  <c r="DG453" i="4"/>
  <c r="DU453" i="4" s="1"/>
  <c r="DH453" i="4"/>
  <c r="DI453" i="4"/>
  <c r="DJ453" i="4"/>
  <c r="DK453" i="4"/>
  <c r="BN454" i="4"/>
  <c r="BZ454" i="4" s="1"/>
  <c r="CL454" i="4" s="1"/>
  <c r="BO454" i="4"/>
  <c r="CA454" i="4" s="1"/>
  <c r="CM454" i="4" s="1"/>
  <c r="BP454" i="4"/>
  <c r="CB454" i="4" s="1"/>
  <c r="CN454" i="4" s="1"/>
  <c r="BQ454" i="4"/>
  <c r="CC454" i="4" s="1"/>
  <c r="CO454" i="4" s="1"/>
  <c r="BR454" i="4"/>
  <c r="CD454" i="4" s="1"/>
  <c r="CP454" i="4" s="1"/>
  <c r="DR454" i="4" s="1"/>
  <c r="BS454" i="4"/>
  <c r="CE454" i="4" s="1"/>
  <c r="CQ454" i="4" s="1"/>
  <c r="BT454" i="4"/>
  <c r="BU454" i="4"/>
  <c r="CG454" i="4" s="1"/>
  <c r="CS454" i="4" s="1"/>
  <c r="BV454" i="4"/>
  <c r="CH454" i="4" s="1"/>
  <c r="BW454" i="4"/>
  <c r="CI454" i="4" s="1"/>
  <c r="CU454" i="4" s="1"/>
  <c r="BX454" i="4"/>
  <c r="CJ454" i="4" s="1"/>
  <c r="CV454" i="4" s="1"/>
  <c r="BY454" i="4"/>
  <c r="CK454" i="4" s="1"/>
  <c r="CW454" i="4" s="1"/>
  <c r="CF454" i="4"/>
  <c r="CR454" i="4"/>
  <c r="DT454" i="4" s="1"/>
  <c r="CT454" i="4"/>
  <c r="CZ454" i="4"/>
  <c r="DA454" i="4"/>
  <c r="DB454" i="4"/>
  <c r="DC454" i="4"/>
  <c r="DD454" i="4"/>
  <c r="DE454" i="4"/>
  <c r="DF454" i="4"/>
  <c r="DG454" i="4"/>
  <c r="DH454" i="4"/>
  <c r="DI454" i="4"/>
  <c r="DJ454" i="4"/>
  <c r="DK454" i="4"/>
  <c r="BN455" i="4"/>
  <c r="BZ455" i="4" s="1"/>
  <c r="CL455" i="4" s="1"/>
  <c r="BO455" i="4"/>
  <c r="CA455" i="4" s="1"/>
  <c r="CM455" i="4" s="1"/>
  <c r="BP455" i="4"/>
  <c r="BQ455" i="4"/>
  <c r="BR455" i="4"/>
  <c r="CD455" i="4" s="1"/>
  <c r="CP455" i="4" s="1"/>
  <c r="DR455" i="4" s="1"/>
  <c r="BS455" i="4"/>
  <c r="BT455" i="4"/>
  <c r="CF455" i="4" s="1"/>
  <c r="CR455" i="4" s="1"/>
  <c r="BU455" i="4"/>
  <c r="CG455" i="4" s="1"/>
  <c r="CS455" i="4" s="1"/>
  <c r="DU455" i="4" s="1"/>
  <c r="BV455" i="4"/>
  <c r="CH455" i="4" s="1"/>
  <c r="CT455" i="4" s="1"/>
  <c r="BW455" i="4"/>
  <c r="CI455" i="4" s="1"/>
  <c r="CU455" i="4" s="1"/>
  <c r="BX455" i="4"/>
  <c r="CJ455" i="4" s="1"/>
  <c r="CV455" i="4" s="1"/>
  <c r="BY455" i="4"/>
  <c r="CB455" i="4"/>
  <c r="CN455" i="4" s="1"/>
  <c r="CC455" i="4"/>
  <c r="CO455" i="4" s="1"/>
  <c r="CE455" i="4"/>
  <c r="CQ455" i="4" s="1"/>
  <c r="CK455" i="4"/>
  <c r="CW455" i="4" s="1"/>
  <c r="CZ455" i="4"/>
  <c r="DA455" i="4"/>
  <c r="DB455" i="4"/>
  <c r="DC455" i="4"/>
  <c r="DD455" i="4"/>
  <c r="DE455" i="4"/>
  <c r="DF455" i="4"/>
  <c r="DG455" i="4"/>
  <c r="DH455" i="4"/>
  <c r="DI455" i="4"/>
  <c r="DJ455" i="4"/>
  <c r="DK455" i="4"/>
  <c r="BN456" i="4"/>
  <c r="BO456" i="4"/>
  <c r="CA456" i="4" s="1"/>
  <c r="CM456" i="4" s="1"/>
  <c r="BP456" i="4"/>
  <c r="CB456" i="4" s="1"/>
  <c r="CN456" i="4" s="1"/>
  <c r="BQ456" i="4"/>
  <c r="CC456" i="4" s="1"/>
  <c r="CO456" i="4" s="1"/>
  <c r="DQ456" i="4" s="1"/>
  <c r="BR456" i="4"/>
  <c r="CD456" i="4" s="1"/>
  <c r="CP456" i="4" s="1"/>
  <c r="BS456" i="4"/>
  <c r="BT456" i="4"/>
  <c r="BU456" i="4"/>
  <c r="BV456" i="4"/>
  <c r="BW456" i="4"/>
  <c r="BX456" i="4"/>
  <c r="CJ456" i="4" s="1"/>
  <c r="CV456" i="4" s="1"/>
  <c r="BY456" i="4"/>
  <c r="CK456" i="4" s="1"/>
  <c r="CW456" i="4" s="1"/>
  <c r="DY456" i="4" s="1"/>
  <c r="BZ456" i="4"/>
  <c r="CL456" i="4" s="1"/>
  <c r="CE456" i="4"/>
  <c r="CQ456" i="4" s="1"/>
  <c r="CF456" i="4"/>
  <c r="CG456" i="4"/>
  <c r="CS456" i="4" s="1"/>
  <c r="CH456" i="4"/>
  <c r="CT456" i="4" s="1"/>
  <c r="CI456" i="4"/>
  <c r="CU456" i="4" s="1"/>
  <c r="CR456" i="4"/>
  <c r="CZ456" i="4"/>
  <c r="DA456" i="4"/>
  <c r="DB456" i="4"/>
  <c r="DC456" i="4"/>
  <c r="DD456" i="4"/>
  <c r="DE456" i="4"/>
  <c r="DF456" i="4"/>
  <c r="DG456" i="4"/>
  <c r="DH456" i="4"/>
  <c r="DV456" i="4" s="1"/>
  <c r="DI456" i="4"/>
  <c r="DJ456" i="4"/>
  <c r="DK456" i="4"/>
  <c r="BN457" i="4"/>
  <c r="BO457" i="4"/>
  <c r="BP457" i="4"/>
  <c r="CB457" i="4" s="1"/>
  <c r="CN457" i="4" s="1"/>
  <c r="BQ457" i="4"/>
  <c r="BR457" i="4"/>
  <c r="CD457" i="4" s="1"/>
  <c r="CP457" i="4" s="1"/>
  <c r="BS457" i="4"/>
  <c r="CE457" i="4" s="1"/>
  <c r="CQ457" i="4" s="1"/>
  <c r="DS457" i="4" s="1"/>
  <c r="BT457" i="4"/>
  <c r="CF457" i="4" s="1"/>
  <c r="CR457" i="4" s="1"/>
  <c r="DT457" i="4" s="1"/>
  <c r="BU457" i="4"/>
  <c r="CG457" i="4" s="1"/>
  <c r="CS457" i="4" s="1"/>
  <c r="BV457" i="4"/>
  <c r="BW457" i="4"/>
  <c r="CI457" i="4" s="1"/>
  <c r="CU457" i="4" s="1"/>
  <c r="BX457" i="4"/>
  <c r="CJ457" i="4" s="1"/>
  <c r="BY457" i="4"/>
  <c r="CK457" i="4" s="1"/>
  <c r="CW457" i="4" s="1"/>
  <c r="BZ457" i="4"/>
  <c r="CL457" i="4" s="1"/>
  <c r="DN457" i="4" s="1"/>
  <c r="CA457" i="4"/>
  <c r="CM457" i="4" s="1"/>
  <c r="CC457" i="4"/>
  <c r="CO457" i="4" s="1"/>
  <c r="CH457" i="4"/>
  <c r="CT457" i="4"/>
  <c r="CV457" i="4"/>
  <c r="CZ457" i="4"/>
  <c r="DA457" i="4"/>
  <c r="DB457" i="4"/>
  <c r="DC457" i="4"/>
  <c r="DD457" i="4"/>
  <c r="DE457" i="4"/>
  <c r="DF457" i="4"/>
  <c r="DG457" i="4"/>
  <c r="DH457" i="4"/>
  <c r="DL457" i="4" s="1"/>
  <c r="DI457" i="4"/>
  <c r="DJ457" i="4"/>
  <c r="DK457" i="4"/>
  <c r="BN458" i="4"/>
  <c r="BZ458" i="4" s="1"/>
  <c r="CL458" i="4" s="1"/>
  <c r="BO458" i="4"/>
  <c r="CA458" i="4" s="1"/>
  <c r="CM458" i="4" s="1"/>
  <c r="BP458" i="4"/>
  <c r="CB458" i="4" s="1"/>
  <c r="CN458" i="4" s="1"/>
  <c r="DP458" i="4" s="1"/>
  <c r="BQ458" i="4"/>
  <c r="BR458" i="4"/>
  <c r="BS458" i="4"/>
  <c r="BT458" i="4"/>
  <c r="CF458" i="4" s="1"/>
  <c r="CR458" i="4" s="1"/>
  <c r="DT458" i="4" s="1"/>
  <c r="BU458" i="4"/>
  <c r="CG458" i="4" s="1"/>
  <c r="CS458" i="4" s="1"/>
  <c r="BV458" i="4"/>
  <c r="CH458" i="4" s="1"/>
  <c r="CT458" i="4" s="1"/>
  <c r="BW458" i="4"/>
  <c r="CI458" i="4" s="1"/>
  <c r="CU458" i="4" s="1"/>
  <c r="BX458" i="4"/>
  <c r="CJ458" i="4" s="1"/>
  <c r="CV458" i="4" s="1"/>
  <c r="DX458" i="4" s="1"/>
  <c r="BY458" i="4"/>
  <c r="CC458" i="4"/>
  <c r="CD458" i="4"/>
  <c r="CP458" i="4" s="1"/>
  <c r="CE458" i="4"/>
  <c r="CQ458" i="4" s="1"/>
  <c r="CK458" i="4"/>
  <c r="CO458" i="4"/>
  <c r="DQ458" i="4" s="1"/>
  <c r="CW458" i="4"/>
  <c r="DY458" i="4" s="1"/>
  <c r="CZ458" i="4"/>
  <c r="DA458" i="4"/>
  <c r="DB458" i="4"/>
  <c r="DC458" i="4"/>
  <c r="DD458" i="4"/>
  <c r="DE458" i="4"/>
  <c r="DS458" i="4" s="1"/>
  <c r="DF458" i="4"/>
  <c r="DG458" i="4"/>
  <c r="DH458" i="4"/>
  <c r="DI458" i="4"/>
  <c r="DJ458" i="4"/>
  <c r="DK458" i="4"/>
  <c r="BN459" i="4"/>
  <c r="BO459" i="4"/>
  <c r="CA459" i="4" s="1"/>
  <c r="CM459" i="4" s="1"/>
  <c r="BP459" i="4"/>
  <c r="CB459" i="4" s="1"/>
  <c r="CN459" i="4" s="1"/>
  <c r="BQ459" i="4"/>
  <c r="CC459" i="4" s="1"/>
  <c r="CO459" i="4" s="1"/>
  <c r="BR459" i="4"/>
  <c r="CD459" i="4" s="1"/>
  <c r="CP459" i="4" s="1"/>
  <c r="BS459" i="4"/>
  <c r="CE459" i="4" s="1"/>
  <c r="CQ459" i="4" s="1"/>
  <c r="BT459" i="4"/>
  <c r="CF459" i="4" s="1"/>
  <c r="CR459" i="4" s="1"/>
  <c r="BU459" i="4"/>
  <c r="BV459" i="4"/>
  <c r="BW459" i="4"/>
  <c r="CI459" i="4" s="1"/>
  <c r="CU459" i="4" s="1"/>
  <c r="BX459" i="4"/>
  <c r="CJ459" i="4" s="1"/>
  <c r="CV459" i="4" s="1"/>
  <c r="BY459" i="4"/>
  <c r="CK459" i="4" s="1"/>
  <c r="CW459" i="4" s="1"/>
  <c r="BZ459" i="4"/>
  <c r="CL459" i="4" s="1"/>
  <c r="CG459" i="4"/>
  <c r="CH459" i="4"/>
  <c r="CS459" i="4"/>
  <c r="DU459" i="4" s="1"/>
  <c r="CT459" i="4"/>
  <c r="CZ459" i="4"/>
  <c r="DA459" i="4"/>
  <c r="DB459" i="4"/>
  <c r="DC459" i="4"/>
  <c r="DD459" i="4"/>
  <c r="DE459" i="4"/>
  <c r="DF459" i="4"/>
  <c r="DG459" i="4"/>
  <c r="DH459" i="4"/>
  <c r="DV459" i="4" s="1"/>
  <c r="DI459" i="4"/>
  <c r="DJ459" i="4"/>
  <c r="DK459" i="4"/>
  <c r="BN460" i="4"/>
  <c r="BZ460" i="4" s="1"/>
  <c r="CL460" i="4" s="1"/>
  <c r="BO460" i="4"/>
  <c r="CA460" i="4" s="1"/>
  <c r="CM460" i="4" s="1"/>
  <c r="BP460" i="4"/>
  <c r="CB460" i="4" s="1"/>
  <c r="CN460" i="4" s="1"/>
  <c r="DP460" i="4" s="1"/>
  <c r="BQ460" i="4"/>
  <c r="BR460" i="4"/>
  <c r="CD460" i="4" s="1"/>
  <c r="CP460" i="4" s="1"/>
  <c r="BS460" i="4"/>
  <c r="BT460" i="4"/>
  <c r="BU460" i="4"/>
  <c r="CG460" i="4" s="1"/>
  <c r="CS460" i="4" s="1"/>
  <c r="DU460" i="4" s="1"/>
  <c r="BV460" i="4"/>
  <c r="CH460" i="4" s="1"/>
  <c r="CT460" i="4" s="1"/>
  <c r="DV460" i="4" s="1"/>
  <c r="BW460" i="4"/>
  <c r="CI460" i="4" s="1"/>
  <c r="CU460" i="4" s="1"/>
  <c r="DW460" i="4" s="1"/>
  <c r="BX460" i="4"/>
  <c r="BY460" i="4"/>
  <c r="CC460" i="4"/>
  <c r="CO460" i="4" s="1"/>
  <c r="CE460" i="4"/>
  <c r="CQ460" i="4" s="1"/>
  <c r="CF460" i="4"/>
  <c r="CR460" i="4" s="1"/>
  <c r="CJ460" i="4"/>
  <c r="CK460" i="4"/>
  <c r="CW460" i="4" s="1"/>
  <c r="CV460" i="4"/>
  <c r="DX460" i="4" s="1"/>
  <c r="CZ460" i="4"/>
  <c r="DA460" i="4"/>
  <c r="DB460" i="4"/>
  <c r="DC460" i="4"/>
  <c r="DQ460" i="4" s="1"/>
  <c r="DD460" i="4"/>
  <c r="DE460" i="4"/>
  <c r="DF460" i="4"/>
  <c r="DG460" i="4"/>
  <c r="DH460" i="4"/>
  <c r="DI460" i="4"/>
  <c r="DJ460" i="4"/>
  <c r="DK460" i="4"/>
  <c r="DM460" i="4"/>
  <c r="BN461" i="4"/>
  <c r="BO461" i="4"/>
  <c r="CA461" i="4" s="1"/>
  <c r="CM461" i="4" s="1"/>
  <c r="BP461" i="4"/>
  <c r="CB461" i="4" s="1"/>
  <c r="CN461" i="4" s="1"/>
  <c r="BQ461" i="4"/>
  <c r="CC461" i="4" s="1"/>
  <c r="CO461" i="4" s="1"/>
  <c r="BR461" i="4"/>
  <c r="CD461" i="4" s="1"/>
  <c r="CP461" i="4" s="1"/>
  <c r="DR461" i="4" s="1"/>
  <c r="BS461" i="4"/>
  <c r="CE461" i="4" s="1"/>
  <c r="CQ461" i="4" s="1"/>
  <c r="BT461" i="4"/>
  <c r="BU461" i="4"/>
  <c r="BV461" i="4"/>
  <c r="BW461" i="4"/>
  <c r="BX461" i="4"/>
  <c r="CJ461" i="4" s="1"/>
  <c r="CV461" i="4" s="1"/>
  <c r="BY461" i="4"/>
  <c r="CK461" i="4" s="1"/>
  <c r="CW461" i="4" s="1"/>
  <c r="DY461" i="4" s="1"/>
  <c r="BZ461" i="4"/>
  <c r="CL461" i="4" s="1"/>
  <c r="CF461" i="4"/>
  <c r="CR461" i="4" s="1"/>
  <c r="CG461" i="4"/>
  <c r="CH461" i="4"/>
  <c r="CT461" i="4" s="1"/>
  <c r="CI461" i="4"/>
  <c r="CU461" i="4" s="1"/>
  <c r="CS461" i="4"/>
  <c r="CZ461" i="4"/>
  <c r="DA461" i="4"/>
  <c r="DO461" i="4" s="1"/>
  <c r="DB461" i="4"/>
  <c r="DC461" i="4"/>
  <c r="DD461" i="4"/>
  <c r="DE461" i="4"/>
  <c r="DF461" i="4"/>
  <c r="DT461" i="4" s="1"/>
  <c r="DG461" i="4"/>
  <c r="DU461" i="4" s="1"/>
  <c r="DH461" i="4"/>
  <c r="DI461" i="4"/>
  <c r="DW461" i="4" s="1"/>
  <c r="DJ461" i="4"/>
  <c r="DK461" i="4"/>
  <c r="BN462" i="4"/>
  <c r="BZ462" i="4" s="1"/>
  <c r="BO462" i="4"/>
  <c r="BP462" i="4"/>
  <c r="BQ462" i="4"/>
  <c r="CC462" i="4" s="1"/>
  <c r="CO462" i="4" s="1"/>
  <c r="BR462" i="4"/>
  <c r="BS462" i="4"/>
  <c r="CE462" i="4" s="1"/>
  <c r="CQ462" i="4" s="1"/>
  <c r="BT462" i="4"/>
  <c r="CF462" i="4" s="1"/>
  <c r="CR462" i="4" s="1"/>
  <c r="BU462" i="4"/>
  <c r="CG462" i="4" s="1"/>
  <c r="CS462" i="4" s="1"/>
  <c r="BV462" i="4"/>
  <c r="CH462" i="4" s="1"/>
  <c r="BW462" i="4"/>
  <c r="CI462" i="4" s="1"/>
  <c r="CU462" i="4" s="1"/>
  <c r="BX462" i="4"/>
  <c r="BY462" i="4"/>
  <c r="CK462" i="4" s="1"/>
  <c r="CW462" i="4" s="1"/>
  <c r="CA462" i="4"/>
  <c r="CM462" i="4" s="1"/>
  <c r="CB462" i="4"/>
  <c r="CN462" i="4" s="1"/>
  <c r="CD462" i="4"/>
  <c r="CP462" i="4" s="1"/>
  <c r="CJ462" i="4"/>
  <c r="CL462" i="4"/>
  <c r="CT462" i="4"/>
  <c r="CV462" i="4"/>
  <c r="CZ462" i="4"/>
  <c r="DA462" i="4"/>
  <c r="DB462" i="4"/>
  <c r="DC462" i="4"/>
  <c r="DD462" i="4"/>
  <c r="DE462" i="4"/>
  <c r="DF462" i="4"/>
  <c r="DL462" i="4" s="1"/>
  <c r="DG462" i="4"/>
  <c r="DH462" i="4"/>
  <c r="DI462" i="4"/>
  <c r="DJ462" i="4"/>
  <c r="DK462" i="4"/>
  <c r="BN463" i="4"/>
  <c r="BZ463" i="4" s="1"/>
  <c r="CL463" i="4" s="1"/>
  <c r="BO463" i="4"/>
  <c r="CA463" i="4" s="1"/>
  <c r="CM463" i="4" s="1"/>
  <c r="BP463" i="4"/>
  <c r="BQ463" i="4"/>
  <c r="CC463" i="4" s="1"/>
  <c r="CO463" i="4" s="1"/>
  <c r="BR463" i="4"/>
  <c r="CD463" i="4" s="1"/>
  <c r="CP463" i="4" s="1"/>
  <c r="DR463" i="4" s="1"/>
  <c r="BS463" i="4"/>
  <c r="BT463" i="4"/>
  <c r="CF463" i="4" s="1"/>
  <c r="CR463" i="4" s="1"/>
  <c r="BU463" i="4"/>
  <c r="BV463" i="4"/>
  <c r="BW463" i="4"/>
  <c r="CI463" i="4" s="1"/>
  <c r="CU463" i="4" s="1"/>
  <c r="BX463" i="4"/>
  <c r="CJ463" i="4" s="1"/>
  <c r="CV463" i="4" s="1"/>
  <c r="BY463" i="4"/>
  <c r="CK463" i="4" s="1"/>
  <c r="CW463" i="4" s="1"/>
  <c r="CB463" i="4"/>
  <c r="CN463" i="4" s="1"/>
  <c r="DP463" i="4" s="1"/>
  <c r="CE463" i="4"/>
  <c r="CQ463" i="4" s="1"/>
  <c r="CG463" i="4"/>
  <c r="CS463" i="4" s="1"/>
  <c r="CH463" i="4"/>
  <c r="CT463" i="4" s="1"/>
  <c r="CZ463" i="4"/>
  <c r="DA463" i="4"/>
  <c r="DB463" i="4"/>
  <c r="DC463" i="4"/>
  <c r="DD463" i="4"/>
  <c r="DE463" i="4"/>
  <c r="DF463" i="4"/>
  <c r="DG463" i="4"/>
  <c r="DH463" i="4"/>
  <c r="DI463" i="4"/>
  <c r="DJ463" i="4"/>
  <c r="DX463" i="4" s="1"/>
  <c r="DK463" i="4"/>
  <c r="BN464" i="4"/>
  <c r="BZ464" i="4" s="1"/>
  <c r="CL464" i="4" s="1"/>
  <c r="BO464" i="4"/>
  <c r="BP464" i="4"/>
  <c r="CB464" i="4" s="1"/>
  <c r="CN464" i="4" s="1"/>
  <c r="DP464" i="4" s="1"/>
  <c r="BQ464" i="4"/>
  <c r="CC464" i="4" s="1"/>
  <c r="CO464" i="4" s="1"/>
  <c r="BR464" i="4"/>
  <c r="CD464" i="4" s="1"/>
  <c r="CP464" i="4" s="1"/>
  <c r="BS464" i="4"/>
  <c r="CE464" i="4" s="1"/>
  <c r="CQ464" i="4" s="1"/>
  <c r="BT464" i="4"/>
  <c r="CF464" i="4" s="1"/>
  <c r="CR464" i="4" s="1"/>
  <c r="DT464" i="4" s="1"/>
  <c r="BU464" i="4"/>
  <c r="BV464" i="4"/>
  <c r="CH464" i="4" s="1"/>
  <c r="CT464" i="4" s="1"/>
  <c r="BW464" i="4"/>
  <c r="BX464" i="4"/>
  <c r="CJ464" i="4" s="1"/>
  <c r="CV464" i="4" s="1"/>
  <c r="DX464" i="4" s="1"/>
  <c r="BY464" i="4"/>
  <c r="CA464" i="4"/>
  <c r="CM464" i="4" s="1"/>
  <c r="CG464" i="4"/>
  <c r="CI464" i="4"/>
  <c r="CK464" i="4"/>
  <c r="CW464" i="4" s="1"/>
  <c r="CS464" i="4"/>
  <c r="CU464" i="4"/>
  <c r="CZ464" i="4"/>
  <c r="DA464" i="4"/>
  <c r="DB464" i="4"/>
  <c r="DC464" i="4"/>
  <c r="DD464" i="4"/>
  <c r="DE464" i="4"/>
  <c r="DF464" i="4"/>
  <c r="DG464" i="4"/>
  <c r="DU464" i="4" s="1"/>
  <c r="DH464" i="4"/>
  <c r="DI464" i="4"/>
  <c r="DJ464" i="4"/>
  <c r="DK464" i="4"/>
  <c r="BN465" i="4"/>
  <c r="BZ465" i="4" s="1"/>
  <c r="CL465" i="4" s="1"/>
  <c r="DN465" i="4" s="1"/>
  <c r="BO465" i="4"/>
  <c r="CA465" i="4" s="1"/>
  <c r="CM465" i="4" s="1"/>
  <c r="BP465" i="4"/>
  <c r="CB465" i="4" s="1"/>
  <c r="BQ465" i="4"/>
  <c r="BR465" i="4"/>
  <c r="CD465" i="4" s="1"/>
  <c r="CP465" i="4" s="1"/>
  <c r="BS465" i="4"/>
  <c r="BT465" i="4"/>
  <c r="CF465" i="4" s="1"/>
  <c r="CR465" i="4" s="1"/>
  <c r="BU465" i="4"/>
  <c r="CG465" i="4" s="1"/>
  <c r="CS465" i="4" s="1"/>
  <c r="BV465" i="4"/>
  <c r="CH465" i="4" s="1"/>
  <c r="CT465" i="4" s="1"/>
  <c r="DV465" i="4" s="1"/>
  <c r="BW465" i="4"/>
  <c r="CI465" i="4" s="1"/>
  <c r="CU465" i="4" s="1"/>
  <c r="DW465" i="4" s="1"/>
  <c r="BX465" i="4"/>
  <c r="CJ465" i="4" s="1"/>
  <c r="BY465" i="4"/>
  <c r="CK465" i="4" s="1"/>
  <c r="CW465" i="4" s="1"/>
  <c r="CC465" i="4"/>
  <c r="CE465" i="4"/>
  <c r="CQ465" i="4" s="1"/>
  <c r="CN465" i="4"/>
  <c r="CO465" i="4"/>
  <c r="CV465" i="4"/>
  <c r="CZ465" i="4"/>
  <c r="DA465" i="4"/>
  <c r="DB465" i="4"/>
  <c r="DC465" i="4"/>
  <c r="DD465" i="4"/>
  <c r="DE465" i="4"/>
  <c r="DF465" i="4"/>
  <c r="DL465" i="4" s="1"/>
  <c r="DG465" i="4"/>
  <c r="DH465" i="4"/>
  <c r="DI465" i="4"/>
  <c r="DJ465" i="4"/>
  <c r="DK465" i="4"/>
  <c r="BN466" i="4"/>
  <c r="BZ466" i="4" s="1"/>
  <c r="BO466" i="4"/>
  <c r="CA466" i="4" s="1"/>
  <c r="CM466" i="4" s="1"/>
  <c r="BP466" i="4"/>
  <c r="CB466" i="4" s="1"/>
  <c r="CN466" i="4" s="1"/>
  <c r="BQ466" i="4"/>
  <c r="CC466" i="4" s="1"/>
  <c r="CO466" i="4" s="1"/>
  <c r="DQ466" i="4" s="1"/>
  <c r="BR466" i="4"/>
  <c r="BS466" i="4"/>
  <c r="BT466" i="4"/>
  <c r="CF466" i="4" s="1"/>
  <c r="CR466" i="4" s="1"/>
  <c r="DT466" i="4" s="1"/>
  <c r="BU466" i="4"/>
  <c r="BV466" i="4"/>
  <c r="CH466" i="4" s="1"/>
  <c r="CT466" i="4" s="1"/>
  <c r="BW466" i="4"/>
  <c r="CI466" i="4" s="1"/>
  <c r="CU466" i="4" s="1"/>
  <c r="BX466" i="4"/>
  <c r="CJ466" i="4" s="1"/>
  <c r="CV466" i="4" s="1"/>
  <c r="BY466" i="4"/>
  <c r="CK466" i="4" s="1"/>
  <c r="CW466" i="4" s="1"/>
  <c r="DY466" i="4" s="1"/>
  <c r="CD466" i="4"/>
  <c r="CP466" i="4" s="1"/>
  <c r="CE466" i="4"/>
  <c r="CG466" i="4"/>
  <c r="CL466" i="4"/>
  <c r="CQ466" i="4"/>
  <c r="CS466" i="4"/>
  <c r="CZ466" i="4"/>
  <c r="DA466" i="4"/>
  <c r="DB466" i="4"/>
  <c r="DC466" i="4"/>
  <c r="DD466" i="4"/>
  <c r="DE466" i="4"/>
  <c r="DS466" i="4" s="1"/>
  <c r="DF466" i="4"/>
  <c r="DG466" i="4"/>
  <c r="DU466" i="4" s="1"/>
  <c r="DH466" i="4"/>
  <c r="DI466" i="4"/>
  <c r="DJ466" i="4"/>
  <c r="DK466" i="4"/>
  <c r="DR466" i="4"/>
  <c r="BN467" i="4"/>
  <c r="BZ467" i="4" s="1"/>
  <c r="CL467" i="4" s="1"/>
  <c r="BO467" i="4"/>
  <c r="BP467" i="4"/>
  <c r="BQ467" i="4"/>
  <c r="BR467" i="4"/>
  <c r="BS467" i="4"/>
  <c r="CE467" i="4" s="1"/>
  <c r="CQ467" i="4" s="1"/>
  <c r="BT467" i="4"/>
  <c r="CF467" i="4" s="1"/>
  <c r="CR467" i="4" s="1"/>
  <c r="BU467" i="4"/>
  <c r="CG467" i="4" s="1"/>
  <c r="CS467" i="4" s="1"/>
  <c r="DU467" i="4" s="1"/>
  <c r="BV467" i="4"/>
  <c r="CH467" i="4" s="1"/>
  <c r="CT467" i="4" s="1"/>
  <c r="BW467" i="4"/>
  <c r="CI467" i="4" s="1"/>
  <c r="CU467" i="4" s="1"/>
  <c r="BX467" i="4"/>
  <c r="BY467" i="4"/>
  <c r="CK467" i="4" s="1"/>
  <c r="CA467" i="4"/>
  <c r="CM467" i="4" s="1"/>
  <c r="CB467" i="4"/>
  <c r="CN467" i="4" s="1"/>
  <c r="CC467" i="4"/>
  <c r="CO467" i="4" s="1"/>
  <c r="CD467" i="4"/>
  <c r="CP467" i="4" s="1"/>
  <c r="DR467" i="4" s="1"/>
  <c r="CJ467" i="4"/>
  <c r="CV467" i="4" s="1"/>
  <c r="CW467" i="4"/>
  <c r="CZ467" i="4"/>
  <c r="DA467" i="4"/>
  <c r="DB467" i="4"/>
  <c r="DP467" i="4" s="1"/>
  <c r="DC467" i="4"/>
  <c r="DD467" i="4"/>
  <c r="DE467" i="4"/>
  <c r="DF467" i="4"/>
  <c r="DG467" i="4"/>
  <c r="DH467" i="4"/>
  <c r="DI467" i="4"/>
  <c r="DJ467" i="4"/>
  <c r="DX467" i="4" s="1"/>
  <c r="DK467" i="4"/>
  <c r="BN468" i="4"/>
  <c r="BO468" i="4"/>
  <c r="CA468" i="4" s="1"/>
  <c r="CM468" i="4" s="1"/>
  <c r="BP468" i="4"/>
  <c r="CB468" i="4" s="1"/>
  <c r="CN468" i="4" s="1"/>
  <c r="BQ468" i="4"/>
  <c r="CC468" i="4" s="1"/>
  <c r="CO468" i="4" s="1"/>
  <c r="BR468" i="4"/>
  <c r="CD468" i="4" s="1"/>
  <c r="CP468" i="4" s="1"/>
  <c r="BS468" i="4"/>
  <c r="CE468" i="4" s="1"/>
  <c r="CQ468" i="4" s="1"/>
  <c r="BT468" i="4"/>
  <c r="CF468" i="4" s="1"/>
  <c r="CR468" i="4" s="1"/>
  <c r="BU468" i="4"/>
  <c r="BV468" i="4"/>
  <c r="BW468" i="4"/>
  <c r="CI468" i="4" s="1"/>
  <c r="CU468" i="4" s="1"/>
  <c r="BX468" i="4"/>
  <c r="CJ468" i="4" s="1"/>
  <c r="CV468" i="4" s="1"/>
  <c r="BY468" i="4"/>
  <c r="CK468" i="4" s="1"/>
  <c r="CW468" i="4" s="1"/>
  <c r="BZ468" i="4"/>
  <c r="CL468" i="4" s="1"/>
  <c r="CG468" i="4"/>
  <c r="CS468" i="4" s="1"/>
  <c r="CH468" i="4"/>
  <c r="CT468" i="4" s="1"/>
  <c r="CZ468" i="4"/>
  <c r="DA468" i="4"/>
  <c r="DB468" i="4"/>
  <c r="DC468" i="4"/>
  <c r="DQ468" i="4" s="1"/>
  <c r="DD468" i="4"/>
  <c r="DE468" i="4"/>
  <c r="DF468" i="4"/>
  <c r="DG468" i="4"/>
  <c r="DH468" i="4"/>
  <c r="DV468" i="4" s="1"/>
  <c r="DI468" i="4"/>
  <c r="DJ468" i="4"/>
  <c r="DK468" i="4"/>
  <c r="BN469" i="4"/>
  <c r="BO469" i="4"/>
  <c r="BP469" i="4"/>
  <c r="CB469" i="4" s="1"/>
  <c r="BQ469" i="4"/>
  <c r="BR469" i="4"/>
  <c r="CD469" i="4" s="1"/>
  <c r="CP469" i="4" s="1"/>
  <c r="DR469" i="4" s="1"/>
  <c r="BS469" i="4"/>
  <c r="CE469" i="4" s="1"/>
  <c r="CQ469" i="4" s="1"/>
  <c r="DS469" i="4" s="1"/>
  <c r="BT469" i="4"/>
  <c r="BU469" i="4"/>
  <c r="CG469" i="4" s="1"/>
  <c r="CS469" i="4" s="1"/>
  <c r="BV469" i="4"/>
  <c r="BW469" i="4"/>
  <c r="BX469" i="4"/>
  <c r="CJ469" i="4" s="1"/>
  <c r="CV469" i="4" s="1"/>
  <c r="BY469" i="4"/>
  <c r="BZ469" i="4"/>
  <c r="CL469" i="4" s="1"/>
  <c r="DN469" i="4" s="1"/>
  <c r="CA469" i="4"/>
  <c r="CM469" i="4" s="1"/>
  <c r="CC469" i="4"/>
  <c r="CO469" i="4" s="1"/>
  <c r="CF469" i="4"/>
  <c r="CR469" i="4" s="1"/>
  <c r="CH469" i="4"/>
  <c r="CI469" i="4"/>
  <c r="CU469" i="4" s="1"/>
  <c r="CK469" i="4"/>
  <c r="CW469" i="4" s="1"/>
  <c r="CN469" i="4"/>
  <c r="CT469" i="4"/>
  <c r="CZ469" i="4"/>
  <c r="DA469" i="4"/>
  <c r="DB469" i="4"/>
  <c r="DC469" i="4"/>
  <c r="DD469" i="4"/>
  <c r="DE469" i="4"/>
  <c r="DF469" i="4"/>
  <c r="DT469" i="4" s="1"/>
  <c r="DG469" i="4"/>
  <c r="DH469" i="4"/>
  <c r="DI469" i="4"/>
  <c r="DJ469" i="4"/>
  <c r="DK469" i="4"/>
  <c r="DY469" i="4" s="1"/>
  <c r="BN470" i="4"/>
  <c r="BZ470" i="4" s="1"/>
  <c r="CL470" i="4" s="1"/>
  <c r="BO470" i="4"/>
  <c r="CA470" i="4" s="1"/>
  <c r="CM470" i="4" s="1"/>
  <c r="DO470" i="4" s="1"/>
  <c r="BP470" i="4"/>
  <c r="BQ470" i="4"/>
  <c r="CC470" i="4" s="1"/>
  <c r="CO470" i="4" s="1"/>
  <c r="BR470" i="4"/>
  <c r="BS470" i="4"/>
  <c r="CE470" i="4" s="1"/>
  <c r="CQ470" i="4" s="1"/>
  <c r="BT470" i="4"/>
  <c r="BU470" i="4"/>
  <c r="CG470" i="4" s="1"/>
  <c r="CS470" i="4" s="1"/>
  <c r="BV470" i="4"/>
  <c r="CH470" i="4" s="1"/>
  <c r="CT470" i="4" s="1"/>
  <c r="BW470" i="4"/>
  <c r="CI470" i="4" s="1"/>
  <c r="CU470" i="4" s="1"/>
  <c r="DW470" i="4" s="1"/>
  <c r="BX470" i="4"/>
  <c r="BY470" i="4"/>
  <c r="CK470" i="4" s="1"/>
  <c r="CW470" i="4" s="1"/>
  <c r="DY470" i="4" s="1"/>
  <c r="CB470" i="4"/>
  <c r="CN470" i="4" s="1"/>
  <c r="CD470" i="4"/>
  <c r="CP470" i="4" s="1"/>
  <c r="CF470" i="4"/>
  <c r="CR470" i="4" s="1"/>
  <c r="CJ470" i="4"/>
  <c r="CV470" i="4"/>
  <c r="CZ470" i="4"/>
  <c r="DA470" i="4"/>
  <c r="DB470" i="4"/>
  <c r="DC470" i="4"/>
  <c r="DD470" i="4"/>
  <c r="DR470" i="4" s="1"/>
  <c r="DE470" i="4"/>
  <c r="DF470" i="4"/>
  <c r="DG470" i="4"/>
  <c r="DH470" i="4"/>
  <c r="DI470" i="4"/>
  <c r="DJ470" i="4"/>
  <c r="DK470" i="4"/>
  <c r="DP470" i="4"/>
  <c r="BN471" i="4"/>
  <c r="BZ471" i="4" s="1"/>
  <c r="CL471" i="4" s="1"/>
  <c r="BO471" i="4"/>
  <c r="CA471" i="4" s="1"/>
  <c r="CM471" i="4" s="1"/>
  <c r="BP471" i="4"/>
  <c r="CB471" i="4" s="1"/>
  <c r="CN471" i="4" s="1"/>
  <c r="BQ471" i="4"/>
  <c r="CC471" i="4" s="1"/>
  <c r="CO471" i="4" s="1"/>
  <c r="BR471" i="4"/>
  <c r="CD471" i="4" s="1"/>
  <c r="CP471" i="4" s="1"/>
  <c r="BS471" i="4"/>
  <c r="CE471" i="4" s="1"/>
  <c r="CQ471" i="4" s="1"/>
  <c r="BT471" i="4"/>
  <c r="CF471" i="4" s="1"/>
  <c r="BU471" i="4"/>
  <c r="BV471" i="4"/>
  <c r="BW471" i="4"/>
  <c r="CI471" i="4" s="1"/>
  <c r="CU471" i="4" s="1"/>
  <c r="BX471" i="4"/>
  <c r="CJ471" i="4" s="1"/>
  <c r="CV471" i="4" s="1"/>
  <c r="BY471" i="4"/>
  <c r="CK471" i="4" s="1"/>
  <c r="CW471" i="4" s="1"/>
  <c r="CG471" i="4"/>
  <c r="CH471" i="4"/>
  <c r="CT471" i="4" s="1"/>
  <c r="CR471" i="4"/>
  <c r="CS471" i="4"/>
  <c r="CZ471" i="4"/>
  <c r="DA471" i="4"/>
  <c r="DB471" i="4"/>
  <c r="DC471" i="4"/>
  <c r="DD471" i="4"/>
  <c r="DE471" i="4"/>
  <c r="DF471" i="4"/>
  <c r="DG471" i="4"/>
  <c r="DU471" i="4" s="1"/>
  <c r="DH471" i="4"/>
  <c r="DI471" i="4"/>
  <c r="DJ471" i="4"/>
  <c r="DK471" i="4"/>
  <c r="BN472" i="4"/>
  <c r="BZ472" i="4" s="1"/>
  <c r="CL472" i="4" s="1"/>
  <c r="BO472" i="4"/>
  <c r="CA472" i="4" s="1"/>
  <c r="CM472" i="4" s="1"/>
  <c r="DO472" i="4" s="1"/>
  <c r="BP472" i="4"/>
  <c r="CB472" i="4" s="1"/>
  <c r="CN472" i="4" s="1"/>
  <c r="BQ472" i="4"/>
  <c r="BR472" i="4"/>
  <c r="CD472" i="4" s="1"/>
  <c r="CP472" i="4" s="1"/>
  <c r="BS472" i="4"/>
  <c r="BT472" i="4"/>
  <c r="CF472" i="4" s="1"/>
  <c r="CR472" i="4" s="1"/>
  <c r="BU472" i="4"/>
  <c r="CG472" i="4" s="1"/>
  <c r="CS472" i="4" s="1"/>
  <c r="BV472" i="4"/>
  <c r="CH472" i="4" s="1"/>
  <c r="CT472" i="4" s="1"/>
  <c r="BW472" i="4"/>
  <c r="CI472" i="4" s="1"/>
  <c r="CU472" i="4" s="1"/>
  <c r="BX472" i="4"/>
  <c r="BY472" i="4"/>
  <c r="CC472" i="4"/>
  <c r="CO472" i="4" s="1"/>
  <c r="CE472" i="4"/>
  <c r="CQ472" i="4" s="1"/>
  <c r="CJ472" i="4"/>
  <c r="CK472" i="4"/>
  <c r="CV472" i="4"/>
  <c r="DX472" i="4" s="1"/>
  <c r="CW472" i="4"/>
  <c r="CZ472" i="4"/>
  <c r="DA472" i="4"/>
  <c r="DM472" i="4" s="1"/>
  <c r="DB472" i="4"/>
  <c r="DC472" i="4"/>
  <c r="DD472" i="4"/>
  <c r="DE472" i="4"/>
  <c r="DF472" i="4"/>
  <c r="DG472" i="4"/>
  <c r="DH472" i="4"/>
  <c r="DI472" i="4"/>
  <c r="DJ472" i="4"/>
  <c r="DK472" i="4"/>
  <c r="BN473" i="4"/>
  <c r="BZ473" i="4" s="1"/>
  <c r="CL473" i="4" s="1"/>
  <c r="DN473" i="4" s="1"/>
  <c r="BO473" i="4"/>
  <c r="CA473" i="4" s="1"/>
  <c r="CM473" i="4" s="1"/>
  <c r="DO473" i="4" s="1"/>
  <c r="BP473" i="4"/>
  <c r="CB473" i="4" s="1"/>
  <c r="CN473" i="4" s="1"/>
  <c r="BQ473" i="4"/>
  <c r="CC473" i="4" s="1"/>
  <c r="CO473" i="4" s="1"/>
  <c r="DQ473" i="4" s="1"/>
  <c r="BR473" i="4"/>
  <c r="BS473" i="4"/>
  <c r="BT473" i="4"/>
  <c r="BU473" i="4"/>
  <c r="CG473" i="4" s="1"/>
  <c r="CS473" i="4" s="1"/>
  <c r="BV473" i="4"/>
  <c r="CH473" i="4" s="1"/>
  <c r="CT473" i="4" s="1"/>
  <c r="DV473" i="4" s="1"/>
  <c r="BW473" i="4"/>
  <c r="CI473" i="4" s="1"/>
  <c r="CU473" i="4" s="1"/>
  <c r="DW473" i="4" s="1"/>
  <c r="BX473" i="4"/>
  <c r="CJ473" i="4" s="1"/>
  <c r="CV473" i="4" s="1"/>
  <c r="BY473" i="4"/>
  <c r="CK473" i="4" s="1"/>
  <c r="CW473" i="4" s="1"/>
  <c r="DY473" i="4" s="1"/>
  <c r="CD473" i="4"/>
  <c r="CE473" i="4"/>
  <c r="CF473" i="4"/>
  <c r="CR473" i="4" s="1"/>
  <c r="CP473" i="4"/>
  <c r="CQ473" i="4"/>
  <c r="CZ473" i="4"/>
  <c r="DA473" i="4"/>
  <c r="DB473" i="4"/>
  <c r="DC473" i="4"/>
  <c r="DD473" i="4"/>
  <c r="DE473" i="4"/>
  <c r="DF473" i="4"/>
  <c r="DT473" i="4" s="1"/>
  <c r="DG473" i="4"/>
  <c r="DH473" i="4"/>
  <c r="DI473" i="4"/>
  <c r="DJ473" i="4"/>
  <c r="DK473" i="4"/>
  <c r="BN474" i="4"/>
  <c r="BZ474" i="4" s="1"/>
  <c r="CL474" i="4" s="1"/>
  <c r="BO474" i="4"/>
  <c r="CA474" i="4" s="1"/>
  <c r="CM474" i="4" s="1"/>
  <c r="BP474" i="4"/>
  <c r="CB474" i="4" s="1"/>
  <c r="CN474" i="4" s="1"/>
  <c r="BQ474" i="4"/>
  <c r="CC474" i="4" s="1"/>
  <c r="CO474" i="4" s="1"/>
  <c r="BR474" i="4"/>
  <c r="CD474" i="4" s="1"/>
  <c r="CP474" i="4" s="1"/>
  <c r="BS474" i="4"/>
  <c r="CE474" i="4" s="1"/>
  <c r="CQ474" i="4" s="1"/>
  <c r="BT474" i="4"/>
  <c r="CF474" i="4" s="1"/>
  <c r="CR474" i="4" s="1"/>
  <c r="BU474" i="4"/>
  <c r="BV474" i="4"/>
  <c r="CH474" i="4" s="1"/>
  <c r="CT474" i="4" s="1"/>
  <c r="BW474" i="4"/>
  <c r="CI474" i="4" s="1"/>
  <c r="CU474" i="4" s="1"/>
  <c r="BX474" i="4"/>
  <c r="BY474" i="4"/>
  <c r="CK474" i="4" s="1"/>
  <c r="CW474" i="4" s="1"/>
  <c r="CG474" i="4"/>
  <c r="CS474" i="4" s="1"/>
  <c r="DU474" i="4" s="1"/>
  <c r="CJ474" i="4"/>
  <c r="CV474" i="4" s="1"/>
  <c r="CZ474" i="4"/>
  <c r="DA474" i="4"/>
  <c r="DB474" i="4"/>
  <c r="DC474" i="4"/>
  <c r="DD474" i="4"/>
  <c r="DE474" i="4"/>
  <c r="DF474" i="4"/>
  <c r="DG474" i="4"/>
  <c r="DH474" i="4"/>
  <c r="DI474" i="4"/>
  <c r="DJ474" i="4"/>
  <c r="DX474" i="4" s="1"/>
  <c r="DK474" i="4"/>
  <c r="BN475" i="4"/>
  <c r="BZ475" i="4" s="1"/>
  <c r="CL475" i="4" s="1"/>
  <c r="DN475" i="4" s="1"/>
  <c r="BO475" i="4"/>
  <c r="CA475" i="4" s="1"/>
  <c r="CM475" i="4" s="1"/>
  <c r="DO475" i="4" s="1"/>
  <c r="BP475" i="4"/>
  <c r="BQ475" i="4"/>
  <c r="BR475" i="4"/>
  <c r="BS475" i="4"/>
  <c r="CE475" i="4" s="1"/>
  <c r="CQ475" i="4" s="1"/>
  <c r="BT475" i="4"/>
  <c r="CF475" i="4" s="1"/>
  <c r="CR475" i="4" s="1"/>
  <c r="BU475" i="4"/>
  <c r="BV475" i="4"/>
  <c r="CH475" i="4" s="1"/>
  <c r="CT475" i="4" s="1"/>
  <c r="DV475" i="4" s="1"/>
  <c r="BW475" i="4"/>
  <c r="CI475" i="4" s="1"/>
  <c r="CU475" i="4" s="1"/>
  <c r="DW475" i="4" s="1"/>
  <c r="BX475" i="4"/>
  <c r="BY475" i="4"/>
  <c r="CK475" i="4" s="1"/>
  <c r="CW475" i="4" s="1"/>
  <c r="DY475" i="4" s="1"/>
  <c r="CB475" i="4"/>
  <c r="CN475" i="4" s="1"/>
  <c r="DP475" i="4" s="1"/>
  <c r="CC475" i="4"/>
  <c r="CO475" i="4" s="1"/>
  <c r="CD475" i="4"/>
  <c r="CP475" i="4" s="1"/>
  <c r="DR475" i="4" s="1"/>
  <c r="CG475" i="4"/>
  <c r="CS475" i="4" s="1"/>
  <c r="CJ475" i="4"/>
  <c r="CV475" i="4" s="1"/>
  <c r="CZ475" i="4"/>
  <c r="DA475" i="4"/>
  <c r="DB475" i="4"/>
  <c r="DC475" i="4"/>
  <c r="DD475" i="4"/>
  <c r="DE475" i="4"/>
  <c r="DF475" i="4"/>
  <c r="DG475" i="4"/>
  <c r="DH475" i="4"/>
  <c r="DI475" i="4"/>
  <c r="DJ475" i="4"/>
  <c r="DK475" i="4"/>
  <c r="DX475" i="4"/>
  <c r="BN476" i="4"/>
  <c r="BZ476" i="4" s="1"/>
  <c r="CL476" i="4" s="1"/>
  <c r="BO476" i="4"/>
  <c r="BP476" i="4"/>
  <c r="CB476" i="4" s="1"/>
  <c r="CN476" i="4" s="1"/>
  <c r="BQ476" i="4"/>
  <c r="CC476" i="4" s="1"/>
  <c r="CO476" i="4" s="1"/>
  <c r="BR476" i="4"/>
  <c r="CD476" i="4" s="1"/>
  <c r="CP476" i="4" s="1"/>
  <c r="BS476" i="4"/>
  <c r="CE476" i="4" s="1"/>
  <c r="CQ476" i="4" s="1"/>
  <c r="DS476" i="4" s="1"/>
  <c r="BT476" i="4"/>
  <c r="CF476" i="4" s="1"/>
  <c r="CR476" i="4" s="1"/>
  <c r="BU476" i="4"/>
  <c r="CG476" i="4" s="1"/>
  <c r="CS476" i="4" s="1"/>
  <c r="BV476" i="4"/>
  <c r="CH476" i="4" s="1"/>
  <c r="CT476" i="4" s="1"/>
  <c r="BW476" i="4"/>
  <c r="BX476" i="4"/>
  <c r="BY476" i="4"/>
  <c r="CK476" i="4" s="1"/>
  <c r="CW476" i="4" s="1"/>
  <c r="CA476" i="4"/>
  <c r="CM476" i="4" s="1"/>
  <c r="CI476" i="4"/>
  <c r="CU476" i="4" s="1"/>
  <c r="CJ476" i="4"/>
  <c r="CV476" i="4" s="1"/>
  <c r="CZ476" i="4"/>
  <c r="DA476" i="4"/>
  <c r="DB476" i="4"/>
  <c r="DC476" i="4"/>
  <c r="DD476" i="4"/>
  <c r="DE476" i="4"/>
  <c r="DF476" i="4"/>
  <c r="DG476" i="4"/>
  <c r="DH476" i="4"/>
  <c r="DI476" i="4"/>
  <c r="DJ476" i="4"/>
  <c r="DK476" i="4"/>
  <c r="BN477" i="4"/>
  <c r="BZ477" i="4" s="1"/>
  <c r="CL477" i="4" s="1"/>
  <c r="BO477" i="4"/>
  <c r="BP477" i="4"/>
  <c r="CB477" i="4" s="1"/>
  <c r="BQ477" i="4"/>
  <c r="BR477" i="4"/>
  <c r="BS477" i="4"/>
  <c r="BT477" i="4"/>
  <c r="CF477" i="4" s="1"/>
  <c r="CR477" i="4" s="1"/>
  <c r="BU477" i="4"/>
  <c r="CG477" i="4" s="1"/>
  <c r="CS477" i="4" s="1"/>
  <c r="DU477" i="4" s="1"/>
  <c r="BV477" i="4"/>
  <c r="CH477" i="4" s="1"/>
  <c r="CT477" i="4" s="1"/>
  <c r="BW477" i="4"/>
  <c r="CI477" i="4" s="1"/>
  <c r="CU477" i="4" s="1"/>
  <c r="BX477" i="4"/>
  <c r="CJ477" i="4" s="1"/>
  <c r="BY477" i="4"/>
  <c r="CA477" i="4"/>
  <c r="CM477" i="4" s="1"/>
  <c r="DO477" i="4" s="1"/>
  <c r="CC477" i="4"/>
  <c r="CO477" i="4" s="1"/>
  <c r="CD477" i="4"/>
  <c r="CP477" i="4" s="1"/>
  <c r="CE477" i="4"/>
  <c r="CQ477" i="4" s="1"/>
  <c r="CK477" i="4"/>
  <c r="CN477" i="4"/>
  <c r="CV477" i="4"/>
  <c r="CW477" i="4"/>
  <c r="CZ477" i="4"/>
  <c r="DA477" i="4"/>
  <c r="DB477" i="4"/>
  <c r="DC477" i="4"/>
  <c r="DD477" i="4"/>
  <c r="DE477" i="4"/>
  <c r="DF477" i="4"/>
  <c r="DG477" i="4"/>
  <c r="DH477" i="4"/>
  <c r="DI477" i="4"/>
  <c r="DJ477" i="4"/>
  <c r="DK477" i="4"/>
  <c r="BN478" i="4"/>
  <c r="BZ478" i="4" s="1"/>
  <c r="CL478" i="4" s="1"/>
  <c r="BO478" i="4"/>
  <c r="CA478" i="4" s="1"/>
  <c r="CM478" i="4" s="1"/>
  <c r="BP478" i="4"/>
  <c r="CB478" i="4" s="1"/>
  <c r="CN478" i="4" s="1"/>
  <c r="DP478" i="4" s="1"/>
  <c r="BQ478" i="4"/>
  <c r="CC478" i="4" s="1"/>
  <c r="CO478" i="4" s="1"/>
  <c r="DQ478" i="4" s="1"/>
  <c r="BR478" i="4"/>
  <c r="BS478" i="4"/>
  <c r="CE478" i="4" s="1"/>
  <c r="CQ478" i="4" s="1"/>
  <c r="BT478" i="4"/>
  <c r="BU478" i="4"/>
  <c r="CG478" i="4" s="1"/>
  <c r="CS478" i="4" s="1"/>
  <c r="BV478" i="4"/>
  <c r="CH478" i="4" s="1"/>
  <c r="CT478" i="4" s="1"/>
  <c r="BW478" i="4"/>
  <c r="CI478" i="4" s="1"/>
  <c r="CU478" i="4" s="1"/>
  <c r="BX478" i="4"/>
  <c r="CJ478" i="4" s="1"/>
  <c r="CV478" i="4" s="1"/>
  <c r="DX478" i="4" s="1"/>
  <c r="BY478" i="4"/>
  <c r="CK478" i="4" s="1"/>
  <c r="CW478" i="4" s="1"/>
  <c r="DY478" i="4" s="1"/>
  <c r="CD478" i="4"/>
  <c r="CP478" i="4" s="1"/>
  <c r="CF478" i="4"/>
  <c r="CR478" i="4"/>
  <c r="DT478" i="4" s="1"/>
  <c r="CZ478" i="4"/>
  <c r="DA478" i="4"/>
  <c r="DB478" i="4"/>
  <c r="DC478" i="4"/>
  <c r="DD478" i="4"/>
  <c r="DE478" i="4"/>
  <c r="DF478" i="4"/>
  <c r="DG478" i="4"/>
  <c r="DH478" i="4"/>
  <c r="DI478" i="4"/>
  <c r="DJ478" i="4"/>
  <c r="DK478" i="4"/>
  <c r="DR478" i="4"/>
  <c r="BN479" i="4"/>
  <c r="BZ479" i="4" s="1"/>
  <c r="CL479" i="4" s="1"/>
  <c r="BO479" i="4"/>
  <c r="CA479" i="4" s="1"/>
  <c r="CM479" i="4" s="1"/>
  <c r="BP479" i="4"/>
  <c r="CB479" i="4" s="1"/>
  <c r="CN479" i="4" s="1"/>
  <c r="BQ479" i="4"/>
  <c r="BR479" i="4"/>
  <c r="CD479" i="4" s="1"/>
  <c r="CP479" i="4" s="1"/>
  <c r="DR479" i="4" s="1"/>
  <c r="BS479" i="4"/>
  <c r="CE479" i="4" s="1"/>
  <c r="CQ479" i="4" s="1"/>
  <c r="DS479" i="4" s="1"/>
  <c r="BT479" i="4"/>
  <c r="CF479" i="4" s="1"/>
  <c r="CR479" i="4" s="1"/>
  <c r="BU479" i="4"/>
  <c r="CG479" i="4" s="1"/>
  <c r="CS479" i="4" s="1"/>
  <c r="DU479" i="4" s="1"/>
  <c r="BV479" i="4"/>
  <c r="BW479" i="4"/>
  <c r="BX479" i="4"/>
  <c r="BY479" i="4"/>
  <c r="CC479" i="4"/>
  <c r="CO479" i="4" s="1"/>
  <c r="CH479" i="4"/>
  <c r="CT479" i="4" s="1"/>
  <c r="CI479" i="4"/>
  <c r="CU479" i="4" s="1"/>
  <c r="CJ479" i="4"/>
  <c r="CV479" i="4" s="1"/>
  <c r="CK479" i="4"/>
  <c r="CW479" i="4" s="1"/>
  <c r="CZ479" i="4"/>
  <c r="DA479" i="4"/>
  <c r="DB479" i="4"/>
  <c r="DC479" i="4"/>
  <c r="DQ479" i="4" s="1"/>
  <c r="DD479" i="4"/>
  <c r="DE479" i="4"/>
  <c r="DF479" i="4"/>
  <c r="DG479" i="4"/>
  <c r="DH479" i="4"/>
  <c r="DV479" i="4" s="1"/>
  <c r="DI479" i="4"/>
  <c r="DJ479" i="4"/>
  <c r="DK479" i="4"/>
  <c r="DV472" i="4" l="1"/>
  <c r="DT442" i="4"/>
  <c r="DT477" i="4"/>
  <c r="DW416" i="4"/>
  <c r="DT408" i="4"/>
  <c r="DQ474" i="4"/>
  <c r="DN472" i="4"/>
  <c r="DL458" i="4"/>
  <c r="CX458" i="4" s="1"/>
  <c r="DZ458" i="4" s="1"/>
  <c r="DW448" i="4"/>
  <c r="DM414" i="4"/>
  <c r="DW316" i="4"/>
  <c r="DT475" i="4"/>
  <c r="DW436" i="4"/>
  <c r="DM418" i="4"/>
  <c r="DL414" i="4"/>
  <c r="DT409" i="4"/>
  <c r="DM376" i="4"/>
  <c r="DX374" i="4"/>
  <c r="DU350" i="4"/>
  <c r="DM265" i="4"/>
  <c r="DM78" i="4"/>
  <c r="CY78" i="4" s="1"/>
  <c r="EA78" i="4" s="1"/>
  <c r="DO78" i="4"/>
  <c r="DS478" i="4"/>
  <c r="DM476" i="4"/>
  <c r="DM474" i="4"/>
  <c r="DU472" i="4"/>
  <c r="DU438" i="4"/>
  <c r="DP436" i="4"/>
  <c r="DL428" i="4"/>
  <c r="CX428" i="4" s="1"/>
  <c r="DV424" i="4"/>
  <c r="DU421" i="4"/>
  <c r="DO419" i="4"/>
  <c r="DL417" i="4"/>
  <c r="DO416" i="4"/>
  <c r="DM416" i="4"/>
  <c r="DP416" i="4"/>
  <c r="DP415" i="4"/>
  <c r="DO376" i="4"/>
  <c r="DQ360" i="4"/>
  <c r="DL320" i="4"/>
  <c r="DM318" i="4"/>
  <c r="DQ315" i="4"/>
  <c r="DS266" i="4"/>
  <c r="DL224" i="4"/>
  <c r="CX224" i="4" s="1"/>
  <c r="DZ224" i="4" s="1"/>
  <c r="DT121" i="4"/>
  <c r="DL121" i="4"/>
  <c r="CX121" i="4" s="1"/>
  <c r="DZ121" i="4" s="1"/>
  <c r="DL476" i="4"/>
  <c r="DT470" i="4"/>
  <c r="DP466" i="4"/>
  <c r="DO463" i="4"/>
  <c r="DV449" i="4"/>
  <c r="DO405" i="4"/>
  <c r="DS391" i="4"/>
  <c r="DU388" i="4"/>
  <c r="DN384" i="4"/>
  <c r="DO377" i="4"/>
  <c r="DL369" i="4"/>
  <c r="DO365" i="4"/>
  <c r="DS340" i="4"/>
  <c r="DV340" i="4"/>
  <c r="DY338" i="4"/>
  <c r="DT328" i="4"/>
  <c r="DV323" i="4"/>
  <c r="DY319" i="4"/>
  <c r="DL307" i="4"/>
  <c r="DV301" i="4"/>
  <c r="DQ295" i="4"/>
  <c r="DM272" i="4"/>
  <c r="CY272" i="4" s="1"/>
  <c r="EA272" i="4" s="1"/>
  <c r="DO272" i="4"/>
  <c r="DY477" i="4"/>
  <c r="DU476" i="4"/>
  <c r="DQ475" i="4"/>
  <c r="DR472" i="4"/>
  <c r="DW471" i="4"/>
  <c r="DM471" i="4"/>
  <c r="DQ470" i="4"/>
  <c r="DM468" i="4"/>
  <c r="CY468" i="4" s="1"/>
  <c r="EA468" i="4" s="1"/>
  <c r="DX468" i="4"/>
  <c r="DP468" i="4"/>
  <c r="DM466" i="4"/>
  <c r="DY465" i="4"/>
  <c r="DQ465" i="4"/>
  <c r="DW464" i="4"/>
  <c r="DM464" i="4"/>
  <c r="DS463" i="4"/>
  <c r="DM462" i="4"/>
  <c r="EA462" i="4" s="1"/>
  <c r="DN460" i="4"/>
  <c r="DR453" i="4"/>
  <c r="DO449" i="4"/>
  <c r="DS446" i="4"/>
  <c r="DN429" i="4"/>
  <c r="DV421" i="4"/>
  <c r="DN421" i="4"/>
  <c r="DV417" i="4"/>
  <c r="DU416" i="4"/>
  <c r="DX414" i="4"/>
  <c r="DP414" i="4"/>
  <c r="DL413" i="4"/>
  <c r="DT400" i="4"/>
  <c r="DY399" i="4"/>
  <c r="DQ399" i="4"/>
  <c r="DL398" i="4"/>
  <c r="CX398" i="4" s="1"/>
  <c r="DZ398" i="4" s="1"/>
  <c r="DR391" i="4"/>
  <c r="DP386" i="4"/>
  <c r="DM385" i="4"/>
  <c r="DU385" i="4"/>
  <c r="DS381" i="4"/>
  <c r="DU378" i="4"/>
  <c r="DT376" i="4"/>
  <c r="DM368" i="4"/>
  <c r="CY368" i="4" s="1"/>
  <c r="DO368" i="4"/>
  <c r="DN368" i="4"/>
  <c r="DQ367" i="4"/>
  <c r="DU366" i="4"/>
  <c r="DY362" i="4"/>
  <c r="DX356" i="4"/>
  <c r="DT354" i="4"/>
  <c r="DQ351" i="4"/>
  <c r="DX346" i="4"/>
  <c r="DQ346" i="4"/>
  <c r="DL345" i="4"/>
  <c r="DR344" i="4"/>
  <c r="DX338" i="4"/>
  <c r="DO336" i="4"/>
  <c r="DP327" i="4"/>
  <c r="DU323" i="4"/>
  <c r="DN320" i="4"/>
  <c r="DS310" i="4"/>
  <c r="DP309" i="4"/>
  <c r="DU301" i="4"/>
  <c r="DV283" i="4"/>
  <c r="DM280" i="4"/>
  <c r="CY280" i="4" s="1"/>
  <c r="EA280" i="4" s="1"/>
  <c r="DY259" i="4"/>
  <c r="DQ258" i="4"/>
  <c r="DP257" i="4"/>
  <c r="DQ256" i="4"/>
  <c r="DX439" i="4"/>
  <c r="DW384" i="4"/>
  <c r="DY374" i="4"/>
  <c r="DU9" i="4"/>
  <c r="DW467" i="4"/>
  <c r="DY460" i="4"/>
  <c r="DN448" i="4"/>
  <c r="DL448" i="4"/>
  <c r="DS473" i="4"/>
  <c r="DN461" i="4"/>
  <c r="DM449" i="4"/>
  <c r="DL393" i="4"/>
  <c r="CX393" i="4" s="1"/>
  <c r="DT391" i="4"/>
  <c r="DM296" i="4"/>
  <c r="CY296" i="4" s="1"/>
  <c r="EA296" i="4" s="1"/>
  <c r="DO296" i="4"/>
  <c r="DS472" i="4"/>
  <c r="DN468" i="4"/>
  <c r="DO429" i="4"/>
  <c r="DO421" i="4"/>
  <c r="DY476" i="4"/>
  <c r="DQ476" i="4"/>
  <c r="DT474" i="4"/>
  <c r="DV471" i="4"/>
  <c r="DS471" i="4"/>
  <c r="DX470" i="4"/>
  <c r="DW468" i="4"/>
  <c r="DO468" i="4"/>
  <c r="DV464" i="4"/>
  <c r="DL464" i="4"/>
  <c r="DR462" i="4"/>
  <c r="DW462" i="4"/>
  <c r="DS461" i="4"/>
  <c r="DY454" i="4"/>
  <c r="DQ454" i="4"/>
  <c r="DY453" i="4"/>
  <c r="DQ453" i="4"/>
  <c r="DN452" i="4"/>
  <c r="DN449" i="4"/>
  <c r="DX447" i="4"/>
  <c r="DX438" i="4"/>
  <c r="DL433" i="4"/>
  <c r="DO432" i="4"/>
  <c r="DM432" i="4"/>
  <c r="DY427" i="4"/>
  <c r="DQ418" i="4"/>
  <c r="DO413" i="4"/>
  <c r="DU405" i="4"/>
  <c r="DU398" i="4"/>
  <c r="DX398" i="4"/>
  <c r="DL397" i="4"/>
  <c r="DL394" i="4"/>
  <c r="DR390" i="4"/>
  <c r="DT385" i="4"/>
  <c r="DN382" i="4"/>
  <c r="DO380" i="4"/>
  <c r="DL379" i="4"/>
  <c r="DP379" i="4"/>
  <c r="DP375" i="4"/>
  <c r="DO371" i="4"/>
  <c r="DP362" i="4"/>
  <c r="DR362" i="4"/>
  <c r="DM361" i="4"/>
  <c r="DO356" i="4"/>
  <c r="DY356" i="4"/>
  <c r="DL355" i="4"/>
  <c r="DP351" i="4"/>
  <c r="DX348" i="4"/>
  <c r="DP348" i="4"/>
  <c r="DW346" i="4"/>
  <c r="DS339" i="4"/>
  <c r="DW338" i="4"/>
  <c r="DX335" i="4"/>
  <c r="DP335" i="4"/>
  <c r="DQ304" i="4"/>
  <c r="DS291" i="4"/>
  <c r="DS290" i="4"/>
  <c r="DM281" i="4"/>
  <c r="EA281" i="4" s="1"/>
  <c r="DQ250" i="4"/>
  <c r="DM240" i="4"/>
  <c r="CY240" i="4" s="1"/>
  <c r="EA240" i="4" s="1"/>
  <c r="DO240" i="4"/>
  <c r="DU478" i="4"/>
  <c r="DO462" i="4"/>
  <c r="DY403" i="4"/>
  <c r="DW401" i="4"/>
  <c r="DL387" i="4"/>
  <c r="CX387" i="4" s="1"/>
  <c r="DZ387" i="4" s="1"/>
  <c r="DN387" i="4"/>
  <c r="DS249" i="4"/>
  <c r="DX479" i="4"/>
  <c r="DV469" i="4"/>
  <c r="DV448" i="4"/>
  <c r="DO435" i="4"/>
  <c r="DN427" i="4"/>
  <c r="DP378" i="4"/>
  <c r="DW479" i="4"/>
  <c r="DM477" i="4"/>
  <c r="CY477" i="4" s="1"/>
  <c r="EA477" i="4" s="1"/>
  <c r="DW474" i="4"/>
  <c r="DW435" i="4"/>
  <c r="DY360" i="4"/>
  <c r="DX114" i="4"/>
  <c r="DX466" i="4"/>
  <c r="DW463" i="4"/>
  <c r="DR451" i="4"/>
  <c r="DP424" i="4"/>
  <c r="DL410" i="4"/>
  <c r="DN366" i="4"/>
  <c r="DT476" i="4"/>
  <c r="DW478" i="4"/>
  <c r="DW477" i="4"/>
  <c r="DP476" i="4"/>
  <c r="DS474" i="4"/>
  <c r="DR471" i="4"/>
  <c r="DP469" i="4"/>
  <c r="DS468" i="4"/>
  <c r="DO465" i="4"/>
  <c r="DM465" i="4"/>
  <c r="DS464" i="4"/>
  <c r="DM463" i="4"/>
  <c r="EA463" i="4" s="1"/>
  <c r="DY462" i="4"/>
  <c r="DQ462" i="4"/>
  <c r="DV461" i="4"/>
  <c r="DW459" i="4"/>
  <c r="DM459" i="4"/>
  <c r="DY457" i="4"/>
  <c r="DY455" i="4"/>
  <c r="DQ455" i="4"/>
  <c r="DM452" i="4"/>
  <c r="CY452" i="4" s="1"/>
  <c r="EA452" i="4" s="1"/>
  <c r="DW438" i="4"/>
  <c r="DO438" i="4"/>
  <c r="DT434" i="4"/>
  <c r="DS433" i="4"/>
  <c r="DN432" i="4"/>
  <c r="DX427" i="4"/>
  <c r="DU426" i="4"/>
  <c r="DY418" i="4"/>
  <c r="DU414" i="4"/>
  <c r="DT405" i="4"/>
  <c r="DX402" i="4"/>
  <c r="DY392" i="4"/>
  <c r="DW388" i="4"/>
  <c r="DL386" i="4"/>
  <c r="CX386" i="4" s="1"/>
  <c r="DU384" i="4"/>
  <c r="DS378" i="4"/>
  <c r="DR377" i="4"/>
  <c r="DV371" i="4"/>
  <c r="DL371" i="4"/>
  <c r="DU368" i="4"/>
  <c r="DW351" i="4"/>
  <c r="DW350" i="4"/>
  <c r="DU342" i="4"/>
  <c r="DU341" i="4"/>
  <c r="DM336" i="4"/>
  <c r="CY336" i="4" s="1"/>
  <c r="EA336" i="4" s="1"/>
  <c r="DU336" i="4"/>
  <c r="DR333" i="4"/>
  <c r="DO332" i="4"/>
  <c r="DQ330" i="4"/>
  <c r="DX329" i="4"/>
  <c r="DV318" i="4"/>
  <c r="DO284" i="4"/>
  <c r="DS243" i="4"/>
  <c r="DY474" i="4"/>
  <c r="DU473" i="4"/>
  <c r="CY460" i="4"/>
  <c r="DL445" i="4"/>
  <c r="DW421" i="4"/>
  <c r="DV387" i="4"/>
  <c r="DR345" i="4"/>
  <c r="DP479" i="4"/>
  <c r="DO467" i="4"/>
  <c r="DO448" i="4"/>
  <c r="DL430" i="4"/>
  <c r="DL429" i="4"/>
  <c r="DR322" i="4"/>
  <c r="DO479" i="4"/>
  <c r="DN456" i="4"/>
  <c r="DN445" i="4"/>
  <c r="DX436" i="4"/>
  <c r="DL424" i="4"/>
  <c r="DV420" i="4"/>
  <c r="DW332" i="4"/>
  <c r="DW326" i="4"/>
  <c r="DL477" i="4"/>
  <c r="DV476" i="4"/>
  <c r="DR473" i="4"/>
  <c r="DY468" i="4"/>
  <c r="DO460" i="4"/>
  <c r="DV457" i="4"/>
  <c r="DP450" i="4"/>
  <c r="DX424" i="4"/>
  <c r="DW377" i="4"/>
  <c r="DW365" i="4"/>
  <c r="DU364" i="4"/>
  <c r="DM478" i="4"/>
  <c r="DX476" i="4"/>
  <c r="DM479" i="4"/>
  <c r="CY479" i="4" s="1"/>
  <c r="DV477" i="4"/>
  <c r="DN477" i="4"/>
  <c r="DR474" i="4"/>
  <c r="DW472" i="4"/>
  <c r="DP472" i="4"/>
  <c r="DY471" i="4"/>
  <c r="DQ471" i="4"/>
  <c r="DW469" i="4"/>
  <c r="DM469" i="4"/>
  <c r="DY467" i="4"/>
  <c r="DQ467" i="4"/>
  <c r="DV467" i="4"/>
  <c r="DN467" i="4"/>
  <c r="DX462" i="4"/>
  <c r="DU462" i="4"/>
  <c r="DR459" i="4"/>
  <c r="DX455" i="4"/>
  <c r="DP455" i="4"/>
  <c r="DO453" i="4"/>
  <c r="DT452" i="4"/>
  <c r="DY439" i="4"/>
  <c r="DL438" i="4"/>
  <c r="DX435" i="4"/>
  <c r="DP435" i="4"/>
  <c r="DV433" i="4"/>
  <c r="DV425" i="4"/>
  <c r="DL421" i="4"/>
  <c r="CX421" i="4" s="1"/>
  <c r="DZ421" i="4" s="1"/>
  <c r="DM417" i="4"/>
  <c r="CY417" i="4" s="1"/>
  <c r="DU406" i="4"/>
  <c r="DM402" i="4"/>
  <c r="DN395" i="4"/>
  <c r="DX384" i="4"/>
  <c r="DP384" i="4"/>
  <c r="DO382" i="4"/>
  <c r="DM382" i="4"/>
  <c r="CY382" i="4" s="1"/>
  <c r="EA382" i="4" s="1"/>
  <c r="DM373" i="4"/>
  <c r="DL365" i="4"/>
  <c r="DP365" i="4"/>
  <c r="DP359" i="4"/>
  <c r="DM357" i="4"/>
  <c r="DL351" i="4"/>
  <c r="DN351" i="4"/>
  <c r="DL350" i="4"/>
  <c r="DV343" i="4"/>
  <c r="DN343" i="4"/>
  <c r="DN332" i="4"/>
  <c r="DP330" i="4"/>
  <c r="DR327" i="4"/>
  <c r="DU324" i="4"/>
  <c r="DS322" i="4"/>
  <c r="DN307" i="4"/>
  <c r="DM293" i="4"/>
  <c r="DX241" i="4"/>
  <c r="DL241" i="4"/>
  <c r="DY220" i="4"/>
  <c r="DT219" i="4"/>
  <c r="DL473" i="4"/>
  <c r="DY472" i="4"/>
  <c r="DT472" i="4"/>
  <c r="DX471" i="4"/>
  <c r="DP471" i="4"/>
  <c r="DU469" i="4"/>
  <c r="DN466" i="4"/>
  <c r="DU465" i="4"/>
  <c r="DY463" i="4"/>
  <c r="DQ463" i="4"/>
  <c r="DT462" i="4"/>
  <c r="DX459" i="4"/>
  <c r="DP459" i="4"/>
  <c r="DW457" i="4"/>
  <c r="DM457" i="4"/>
  <c r="DT456" i="4"/>
  <c r="DX456" i="4"/>
  <c r="DP456" i="4"/>
  <c r="DM454" i="4"/>
  <c r="DT448" i="4"/>
  <c r="DT446" i="4"/>
  <c r="DL442" i="4"/>
  <c r="DM439" i="4"/>
  <c r="DV436" i="4"/>
  <c r="DN436" i="4"/>
  <c r="DX434" i="4"/>
  <c r="DQ431" i="4"/>
  <c r="DN425" i="4"/>
  <c r="DT421" i="4"/>
  <c r="DX418" i="4"/>
  <c r="DT414" i="4"/>
  <c r="DR411" i="4"/>
  <c r="DY410" i="4"/>
  <c r="DQ410" i="4"/>
  <c r="DU409" i="4"/>
  <c r="DX407" i="4"/>
  <c r="DP407" i="4"/>
  <c r="DX404" i="4"/>
  <c r="DX403" i="4"/>
  <c r="DV401" i="4"/>
  <c r="DR394" i="4"/>
  <c r="DX394" i="4"/>
  <c r="DR393" i="4"/>
  <c r="DQ390" i="4"/>
  <c r="DY383" i="4"/>
  <c r="DQ383" i="4"/>
  <c r="DW383" i="4"/>
  <c r="DY382" i="4"/>
  <c r="DV380" i="4"/>
  <c r="DN380" i="4"/>
  <c r="DT378" i="4"/>
  <c r="DP370" i="4"/>
  <c r="DY369" i="4"/>
  <c r="DQ369" i="4"/>
  <c r="DT369" i="4"/>
  <c r="DT368" i="4"/>
  <c r="DQ368" i="4"/>
  <c r="DS359" i="4"/>
  <c r="DX358" i="4"/>
  <c r="DP358" i="4"/>
  <c r="DW357" i="4"/>
  <c r="DU356" i="4"/>
  <c r="DR353" i="4"/>
  <c r="DX352" i="4"/>
  <c r="DV352" i="4"/>
  <c r="DT347" i="4"/>
  <c r="DP344" i="4"/>
  <c r="DS343" i="4"/>
  <c r="DT341" i="4"/>
  <c r="DS336" i="4"/>
  <c r="DU335" i="4"/>
  <c r="DU332" i="4"/>
  <c r="DY332" i="4"/>
  <c r="DR330" i="4"/>
  <c r="DS328" i="4"/>
  <c r="DW327" i="4"/>
  <c r="DY326" i="4"/>
  <c r="DS324" i="4"/>
  <c r="DP321" i="4"/>
  <c r="DQ320" i="4"/>
  <c r="DW319" i="4"/>
  <c r="DY314" i="4"/>
  <c r="DV313" i="4"/>
  <c r="DN311" i="4"/>
  <c r="DP311" i="4"/>
  <c r="DU296" i="4"/>
  <c r="DW281" i="4"/>
  <c r="DX278" i="4"/>
  <c r="DP277" i="4"/>
  <c r="DP276" i="4"/>
  <c r="DU273" i="4"/>
  <c r="DY271" i="4"/>
  <c r="DY267" i="4"/>
  <c r="DN260" i="4"/>
  <c r="DV255" i="4"/>
  <c r="DP250" i="4"/>
  <c r="DN248" i="4"/>
  <c r="DN246" i="4"/>
  <c r="DR245" i="4"/>
  <c r="DO244" i="4"/>
  <c r="DS239" i="4"/>
  <c r="DT209" i="4"/>
  <c r="DU191" i="4"/>
  <c r="DM189" i="4"/>
  <c r="DL176" i="4"/>
  <c r="DP176" i="4"/>
  <c r="DS456" i="4"/>
  <c r="DW453" i="4"/>
  <c r="DS450" i="4"/>
  <c r="DT444" i="4"/>
  <c r="DR443" i="4"/>
  <c r="DY442" i="4"/>
  <c r="DQ442" i="4"/>
  <c r="DR441" i="4"/>
  <c r="DW440" i="4"/>
  <c r="DM440" i="4"/>
  <c r="CY440" i="4" s="1"/>
  <c r="EA440" i="4" s="1"/>
  <c r="DL437" i="4"/>
  <c r="DU436" i="4"/>
  <c r="DP430" i="4"/>
  <c r="DX422" i="4"/>
  <c r="DP422" i="4"/>
  <c r="DU422" i="4"/>
  <c r="DS421" i="4"/>
  <c r="DQ415" i="4"/>
  <c r="DP410" i="4"/>
  <c r="DU410" i="4"/>
  <c r="DM408" i="4"/>
  <c r="DW407" i="4"/>
  <c r="DM407" i="4"/>
  <c r="CY407" i="4" s="1"/>
  <c r="DR407" i="4"/>
  <c r="DO400" i="4"/>
  <c r="DV399" i="4"/>
  <c r="DS398" i="4"/>
  <c r="DP398" i="4"/>
  <c r="DT396" i="4"/>
  <c r="DR395" i="4"/>
  <c r="DY394" i="4"/>
  <c r="DQ394" i="4"/>
  <c r="DU393" i="4"/>
  <c r="DM392" i="4"/>
  <c r="CY392" i="4" s="1"/>
  <c r="EA392" i="4" s="1"/>
  <c r="DP390" i="4"/>
  <c r="DV389" i="4"/>
  <c r="DR387" i="4"/>
  <c r="DY386" i="4"/>
  <c r="DM386" i="4"/>
  <c r="DU386" i="4"/>
  <c r="DR385" i="4"/>
  <c r="DW385" i="4"/>
  <c r="DV381" i="4"/>
  <c r="DL381" i="4"/>
  <c r="DN375" i="4"/>
  <c r="DW370" i="4"/>
  <c r="DS368" i="4"/>
  <c r="DW367" i="4"/>
  <c r="DY366" i="4"/>
  <c r="DQ366" i="4"/>
  <c r="DW363" i="4"/>
  <c r="DO363" i="4"/>
  <c r="DL357" i="4"/>
  <c r="DU357" i="4"/>
  <c r="DR355" i="4"/>
  <c r="DX354" i="4"/>
  <c r="DW349" i="4"/>
  <c r="DO349" i="4"/>
  <c r="DX347" i="4"/>
  <c r="DP347" i="4"/>
  <c r="DO345" i="4"/>
  <c r="DT344" i="4"/>
  <c r="DP343" i="4"/>
  <c r="DX341" i="4"/>
  <c r="DP341" i="4"/>
  <c r="DO339" i="4"/>
  <c r="DQ332" i="4"/>
  <c r="DW331" i="4"/>
  <c r="DS331" i="4"/>
  <c r="DR328" i="4"/>
  <c r="DN327" i="4"/>
  <c r="DV327" i="4"/>
  <c r="DL325" i="4"/>
  <c r="DS323" i="4"/>
  <c r="DR320" i="4"/>
  <c r="DL319" i="4"/>
  <c r="DY318" i="4"/>
  <c r="DR317" i="4"/>
  <c r="DW313" i="4"/>
  <c r="DO313" i="4"/>
  <c r="DY306" i="4"/>
  <c r="DQ306" i="4"/>
  <c r="DX298" i="4"/>
  <c r="DY290" i="4"/>
  <c r="DR285" i="4"/>
  <c r="DY262" i="4"/>
  <c r="DL261" i="4"/>
  <c r="DW260" i="4"/>
  <c r="DY256" i="4"/>
  <c r="DY251" i="4"/>
  <c r="DL191" i="4"/>
  <c r="CX191" i="4" s="1"/>
  <c r="DZ191" i="4" s="1"/>
  <c r="DT191" i="4"/>
  <c r="DM172" i="4"/>
  <c r="DY137" i="4"/>
  <c r="DQ137" i="4"/>
  <c r="DR458" i="4"/>
  <c r="DW458" i="4"/>
  <c r="DO458" i="4"/>
  <c r="DM455" i="4"/>
  <c r="DW455" i="4"/>
  <c r="DO455" i="4"/>
  <c r="DU454" i="4"/>
  <c r="DT453" i="4"/>
  <c r="DR450" i="4"/>
  <c r="DQ447" i="4"/>
  <c r="DW444" i="4"/>
  <c r="DM444" i="4"/>
  <c r="DQ443" i="4"/>
  <c r="DU441" i="4"/>
  <c r="DV440" i="4"/>
  <c r="DL440" i="4"/>
  <c r="DT436" i="4"/>
  <c r="DN434" i="4"/>
  <c r="DS430" i="4"/>
  <c r="DY430" i="4"/>
  <c r="DL426" i="4"/>
  <c r="DL425" i="4"/>
  <c r="DW422" i="4"/>
  <c r="DO422" i="4"/>
  <c r="DN418" i="4"/>
  <c r="DW412" i="4"/>
  <c r="DM412" i="4"/>
  <c r="DT412" i="4"/>
  <c r="DY411" i="4"/>
  <c r="DQ411" i="4"/>
  <c r="DW409" i="4"/>
  <c r="DO409" i="4"/>
  <c r="DL408" i="4"/>
  <c r="CX408" i="4" s="1"/>
  <c r="DZ408" i="4" s="1"/>
  <c r="DL405" i="4"/>
  <c r="CX405" i="4" s="1"/>
  <c r="DZ405" i="4" s="1"/>
  <c r="DL403" i="4"/>
  <c r="CX403" i="4" s="1"/>
  <c r="DS402" i="4"/>
  <c r="DT401" i="4"/>
  <c r="DS399" i="4"/>
  <c r="DR398" i="4"/>
  <c r="DW396" i="4"/>
  <c r="DM396" i="4"/>
  <c r="DQ395" i="4"/>
  <c r="DL392" i="4"/>
  <c r="CX392" i="4" s="1"/>
  <c r="DZ392" i="4" s="1"/>
  <c r="DV391" i="4"/>
  <c r="DN391" i="4"/>
  <c r="DO390" i="4"/>
  <c r="DQ387" i="4"/>
  <c r="DR384" i="4"/>
  <c r="DL380" i="4"/>
  <c r="CX380" i="4" s="1"/>
  <c r="DV378" i="4"/>
  <c r="DV376" i="4"/>
  <c r="DN376" i="4"/>
  <c r="DR368" i="4"/>
  <c r="DL367" i="4"/>
  <c r="DX366" i="4"/>
  <c r="DP366" i="4"/>
  <c r="DT363" i="4"/>
  <c r="DQ361" i="4"/>
  <c r="DT361" i="4"/>
  <c r="DL360" i="4"/>
  <c r="DY359" i="4"/>
  <c r="DT357" i="4"/>
  <c r="DS356" i="4"/>
  <c r="DQ356" i="4"/>
  <c r="DM348" i="4"/>
  <c r="DW347" i="4"/>
  <c r="DR346" i="4"/>
  <c r="DW345" i="4"/>
  <c r="DV339" i="4"/>
  <c r="DN339" i="4"/>
  <c r="DW333" i="4"/>
  <c r="DO333" i="4"/>
  <c r="DS332" i="4"/>
  <c r="DV331" i="4"/>
  <c r="DN328" i="4"/>
  <c r="DS326" i="4"/>
  <c r="DT324" i="4"/>
  <c r="DV321" i="4"/>
  <c r="DP318" i="4"/>
  <c r="DS318" i="4"/>
  <c r="DT317" i="4"/>
  <c r="DQ316" i="4"/>
  <c r="DR316" i="4"/>
  <c r="CI310" i="4"/>
  <c r="CU310" i="4" s="1"/>
  <c r="DW310" i="4" s="1"/>
  <c r="DS294" i="4"/>
  <c r="DL279" i="4"/>
  <c r="DU264" i="4"/>
  <c r="DL256" i="4"/>
  <c r="DT256" i="4"/>
  <c r="DN252" i="4"/>
  <c r="DR242" i="4"/>
  <c r="DO201" i="4"/>
  <c r="DM201" i="4"/>
  <c r="DQ461" i="4"/>
  <c r="DS459" i="4"/>
  <c r="DU457" i="4"/>
  <c r="DV455" i="4"/>
  <c r="DN455" i="4"/>
  <c r="DS454" i="4"/>
  <c r="DM453" i="4"/>
  <c r="CY453" i="4" s="1"/>
  <c r="EA453" i="4" s="1"/>
  <c r="DY450" i="4"/>
  <c r="DQ448" i="4"/>
  <c r="DY446" i="4"/>
  <c r="DP443" i="4"/>
  <c r="DY436" i="4"/>
  <c r="DR430" i="4"/>
  <c r="DW428" i="4"/>
  <c r="DM428" i="4"/>
  <c r="DT428" i="4"/>
  <c r="DR427" i="4"/>
  <c r="DY426" i="4"/>
  <c r="DQ426" i="4"/>
  <c r="DY424" i="4"/>
  <c r="DX420" i="4"/>
  <c r="DX419" i="4"/>
  <c r="DW415" i="4"/>
  <c r="DP411" i="4"/>
  <c r="DW411" i="4"/>
  <c r="DN409" i="4"/>
  <c r="DU408" i="4"/>
  <c r="DV404" i="4"/>
  <c r="DN404" i="4"/>
  <c r="DS403" i="4"/>
  <c r="DT402" i="4"/>
  <c r="DR399" i="4"/>
  <c r="DP395" i="4"/>
  <c r="DM393" i="4"/>
  <c r="DW393" i="4"/>
  <c r="DO393" i="4"/>
  <c r="DU391" i="4"/>
  <c r="DY389" i="4"/>
  <c r="DQ389" i="4"/>
  <c r="DX388" i="4"/>
  <c r="DP388" i="4"/>
  <c r="DX385" i="4"/>
  <c r="DL385" i="4"/>
  <c r="DY384" i="4"/>
  <c r="DT383" i="4"/>
  <c r="DV382" i="4"/>
  <c r="DY379" i="4"/>
  <c r="DS375" i="4"/>
  <c r="DU373" i="4"/>
  <c r="DY372" i="4"/>
  <c r="DQ372" i="4"/>
  <c r="DV368" i="4"/>
  <c r="DS363" i="4"/>
  <c r="DR359" i="4"/>
  <c r="DU358" i="4"/>
  <c r="DM352" i="4"/>
  <c r="DR351" i="4"/>
  <c r="DX351" i="4"/>
  <c r="DX350" i="4"/>
  <c r="DY348" i="4"/>
  <c r="DX345" i="4"/>
  <c r="DX343" i="4"/>
  <c r="DP342" i="4"/>
  <c r="DU340" i="4"/>
  <c r="DU339" i="4"/>
  <c r="DU334" i="4"/>
  <c r="DS333" i="4"/>
  <c r="DV332" i="4"/>
  <c r="DO330" i="4"/>
  <c r="DW330" i="4"/>
  <c r="DS329" i="4"/>
  <c r="DV328" i="4"/>
  <c r="DW323" i="4"/>
  <c r="DO323" i="4"/>
  <c r="DP320" i="4"/>
  <c r="DV320" i="4"/>
  <c r="DX316" i="4"/>
  <c r="DN296" i="4"/>
  <c r="DX289" i="4"/>
  <c r="DR287" i="4"/>
  <c r="DR286" i="4"/>
  <c r="DY278" i="4"/>
  <c r="DT275" i="4"/>
  <c r="DU246" i="4"/>
  <c r="DU245" i="4"/>
  <c r="CX234" i="4"/>
  <c r="DZ234" i="4" s="1"/>
  <c r="DO192" i="4"/>
  <c r="DQ340" i="4"/>
  <c r="DY337" i="4"/>
  <c r="DQ337" i="4"/>
  <c r="DO337" i="4"/>
  <c r="DS335" i="4"/>
  <c r="DY329" i="4"/>
  <c r="DQ329" i="4"/>
  <c r="DY325" i="4"/>
  <c r="DX323" i="4"/>
  <c r="DW317" i="4"/>
  <c r="DX315" i="4"/>
  <c r="DP315" i="4"/>
  <c r="DU314" i="4"/>
  <c r="DS311" i="4"/>
  <c r="DU305" i="4"/>
  <c r="DY302" i="4"/>
  <c r="DT301" i="4"/>
  <c r="DU298" i="4"/>
  <c r="DP294" i="4"/>
  <c r="DY286" i="4"/>
  <c r="DV285" i="4"/>
  <c r="DN280" i="4"/>
  <c r="DY279" i="4"/>
  <c r="DP278" i="4"/>
  <c r="DU277" i="4"/>
  <c r="DT273" i="4"/>
  <c r="DQ272" i="4"/>
  <c r="DU271" i="4"/>
  <c r="DM268" i="4"/>
  <c r="CY268" i="4" s="1"/>
  <c r="EA268" i="4" s="1"/>
  <c r="DX267" i="4"/>
  <c r="DX265" i="4"/>
  <c r="DS261" i="4"/>
  <c r="DY260" i="4"/>
  <c r="DO257" i="4"/>
  <c r="DM253" i="4"/>
  <c r="DY246" i="4"/>
  <c r="DY244" i="4"/>
  <c r="DQ244" i="4"/>
  <c r="DW241" i="4"/>
  <c r="DO241" i="4"/>
  <c r="DQ239" i="4"/>
  <c r="DV228" i="4"/>
  <c r="DP227" i="4"/>
  <c r="DU226" i="4"/>
  <c r="DW224" i="4"/>
  <c r="DQ220" i="4"/>
  <c r="DT212" i="4"/>
  <c r="DS207" i="4"/>
  <c r="DL203" i="4"/>
  <c r="DY197" i="4"/>
  <c r="DL192" i="4"/>
  <c r="DR190" i="4"/>
  <c r="DY189" i="4"/>
  <c r="DQ189" i="4"/>
  <c r="DS24" i="4"/>
  <c r="DR17" i="4"/>
  <c r="DM10" i="4"/>
  <c r="DS10" i="4"/>
  <c r="DU316" i="4"/>
  <c r="DM313" i="4"/>
  <c r="DO309" i="4"/>
  <c r="CI309" i="4"/>
  <c r="CU309" i="4" s="1"/>
  <c r="DW309" i="4" s="1"/>
  <c r="CI306" i="4"/>
  <c r="CU306" i="4" s="1"/>
  <c r="DW306" i="4" s="1"/>
  <c r="DS303" i="4"/>
  <c r="DX302" i="4"/>
  <c r="DU300" i="4"/>
  <c r="DY298" i="4"/>
  <c r="DU297" i="4"/>
  <c r="DS296" i="4"/>
  <c r="DW295" i="4"/>
  <c r="DN286" i="4"/>
  <c r="DU282" i="4"/>
  <c r="DW280" i="4"/>
  <c r="DX274" i="4"/>
  <c r="DV269" i="4"/>
  <c r="DW267" i="4"/>
  <c r="DR261" i="4"/>
  <c r="DQ251" i="4"/>
  <c r="DT249" i="4"/>
  <c r="DY247" i="4"/>
  <c r="DX246" i="4"/>
  <c r="DM244" i="4"/>
  <c r="DV236" i="4"/>
  <c r="DW235" i="4"/>
  <c r="DM235" i="4"/>
  <c r="EA235" i="4" s="1"/>
  <c r="DY233" i="4"/>
  <c r="DQ233" i="4"/>
  <c r="DU221" i="4"/>
  <c r="DL215" i="4"/>
  <c r="DR207" i="4"/>
  <c r="DM203" i="4"/>
  <c r="DQ193" i="4"/>
  <c r="DM160" i="4"/>
  <c r="DY320" i="4"/>
  <c r="DX319" i="4"/>
  <c r="DY317" i="4"/>
  <c r="DR315" i="4"/>
  <c r="DS313" i="4"/>
  <c r="DR311" i="4"/>
  <c r="DM308" i="4"/>
  <c r="DY308" i="4"/>
  <c r="DQ308" i="4"/>
  <c r="DS306" i="4"/>
  <c r="DW302" i="4"/>
  <c r="DS299" i="4"/>
  <c r="DY297" i="4"/>
  <c r="DT297" i="4"/>
  <c r="DY288" i="4"/>
  <c r="DQ288" i="4"/>
  <c r="DO285" i="4"/>
  <c r="DW285" i="4"/>
  <c r="DR283" i="4"/>
  <c r="DY282" i="4"/>
  <c r="DQ282" i="4"/>
  <c r="DO281" i="4"/>
  <c r="DS277" i="4"/>
  <c r="DY276" i="4"/>
  <c r="DQ276" i="4"/>
  <c r="DL275" i="4"/>
  <c r="CX275" i="4" s="1"/>
  <c r="DZ275" i="4" s="1"/>
  <c r="DY275" i="4"/>
  <c r="DW274" i="4"/>
  <c r="DV267" i="4"/>
  <c r="DR262" i="4"/>
  <c r="DV260" i="4"/>
  <c r="DS259" i="4"/>
  <c r="DX255" i="4"/>
  <c r="DX254" i="4"/>
  <c r="DX250" i="4"/>
  <c r="DX247" i="4"/>
  <c r="DQ246" i="4"/>
  <c r="DT244" i="4"/>
  <c r="DT234" i="4"/>
  <c r="DU232" i="4"/>
  <c r="DT228" i="4"/>
  <c r="DL200" i="4"/>
  <c r="CX200" i="4" s="1"/>
  <c r="DZ200" i="4" s="1"/>
  <c r="DP193" i="4"/>
  <c r="DM190" i="4"/>
  <c r="DP166" i="4"/>
  <c r="DX153" i="4"/>
  <c r="DP153" i="4"/>
  <c r="DL149" i="4"/>
  <c r="DT149" i="4"/>
  <c r="DU96" i="4"/>
  <c r="DR314" i="4"/>
  <c r="DX311" i="4"/>
  <c r="DY304" i="4"/>
  <c r="DV303" i="4"/>
  <c r="DV302" i="4"/>
  <c r="DM300" i="4"/>
  <c r="CY300" i="4" s="1"/>
  <c r="EA300" i="4" s="1"/>
  <c r="DW298" i="4"/>
  <c r="DS295" i="4"/>
  <c r="DU294" i="4"/>
  <c r="DM289" i="4"/>
  <c r="CY289" i="4" s="1"/>
  <c r="DT287" i="4"/>
  <c r="DP282" i="4"/>
  <c r="DS279" i="4"/>
  <c r="DV274" i="4"/>
  <c r="DL273" i="4"/>
  <c r="CX273" i="4" s="1"/>
  <c r="DZ273" i="4" s="1"/>
  <c r="DX272" i="4"/>
  <c r="DT272" i="4"/>
  <c r="DQ270" i="4"/>
  <c r="DL268" i="4"/>
  <c r="DP262" i="4"/>
  <c r="DR260" i="4"/>
  <c r="DY258" i="4"/>
  <c r="DX258" i="4"/>
  <c r="DR257" i="4"/>
  <c r="DP251" i="4"/>
  <c r="DT250" i="4"/>
  <c r="DM248" i="4"/>
  <c r="DW247" i="4"/>
  <c r="DU242" i="4"/>
  <c r="DX201" i="4"/>
  <c r="DP201" i="4"/>
  <c r="DO179" i="4"/>
  <c r="DQ166" i="4"/>
  <c r="DW153" i="4"/>
  <c r="DT150" i="4"/>
  <c r="DN145" i="4"/>
  <c r="DM128" i="4"/>
  <c r="DV127" i="4"/>
  <c r="DL116" i="4"/>
  <c r="DW107" i="4"/>
  <c r="DR103" i="4"/>
  <c r="DR100" i="4"/>
  <c r="DP78" i="4"/>
  <c r="DL32" i="4"/>
  <c r="DU233" i="4"/>
  <c r="DP233" i="4"/>
  <c r="DN232" i="4"/>
  <c r="DP232" i="4"/>
  <c r="DM231" i="4"/>
  <c r="DV226" i="4"/>
  <c r="DV224" i="4"/>
  <c r="DN224" i="4"/>
  <c r="DV215" i="4"/>
  <c r="DN215" i="4"/>
  <c r="DM211" i="4"/>
  <c r="CY211" i="4" s="1"/>
  <c r="EA211" i="4" s="1"/>
  <c r="DY208" i="4"/>
  <c r="DM197" i="4"/>
  <c r="DM194" i="4"/>
  <c r="DS191" i="4"/>
  <c r="DV179" i="4"/>
  <c r="DX176" i="4"/>
  <c r="DT169" i="4"/>
  <c r="DW166" i="4"/>
  <c r="DX164" i="4"/>
  <c r="DP161" i="4"/>
  <c r="DX154" i="4"/>
  <c r="DU149" i="4"/>
  <c r="DW128" i="4"/>
  <c r="DO128" i="4"/>
  <c r="DP108" i="4"/>
  <c r="DL38" i="4"/>
  <c r="CX38" i="4" s="1"/>
  <c r="DZ38" i="4" s="1"/>
  <c r="DV227" i="4"/>
  <c r="DU223" i="4"/>
  <c r="DO218" i="4"/>
  <c r="DS217" i="4"/>
  <c r="DN214" i="4"/>
  <c r="DW213" i="4"/>
  <c r="DL211" i="4"/>
  <c r="DZ211" i="4" s="1"/>
  <c r="DV210" i="4"/>
  <c r="DQ199" i="4"/>
  <c r="DW196" i="4"/>
  <c r="DX193" i="4"/>
  <c r="DW186" i="4"/>
  <c r="DO186" i="4"/>
  <c r="DM186" i="4"/>
  <c r="DL180" i="4"/>
  <c r="CX180" i="4" s="1"/>
  <c r="DT156" i="4"/>
  <c r="DW146" i="4"/>
  <c r="DO146" i="4"/>
  <c r="DO120" i="4"/>
  <c r="DM120" i="4"/>
  <c r="DX109" i="4"/>
  <c r="DY82" i="4"/>
  <c r="DT60" i="4"/>
  <c r="DW305" i="4"/>
  <c r="DO305" i="4"/>
  <c r="DU302" i="4"/>
  <c r="DY301" i="4"/>
  <c r="DS301" i="4"/>
  <c r="DS300" i="4"/>
  <c r="DL293" i="4"/>
  <c r="DT289" i="4"/>
  <c r="DL288" i="4"/>
  <c r="DM285" i="4"/>
  <c r="DT283" i="4"/>
  <c r="DO277" i="4"/>
  <c r="DW277" i="4"/>
  <c r="DT276" i="4"/>
  <c r="DW273" i="4"/>
  <c r="DO273" i="4"/>
  <c r="DT269" i="4"/>
  <c r="DU268" i="4"/>
  <c r="DU267" i="4"/>
  <c r="DS267" i="4"/>
  <c r="DT260" i="4"/>
  <c r="DW257" i="4"/>
  <c r="DV256" i="4"/>
  <c r="DV253" i="4"/>
  <c r="DX252" i="4"/>
  <c r="DV252" i="4"/>
  <c r="DV251" i="4"/>
  <c r="DS247" i="4"/>
  <c r="DV234" i="4"/>
  <c r="DO232" i="4"/>
  <c r="DX232" i="4"/>
  <c r="DW230" i="4"/>
  <c r="DT224" i="4"/>
  <c r="DY222" i="4"/>
  <c r="DM218" i="4"/>
  <c r="DS218" i="4"/>
  <c r="DS214" i="4"/>
  <c r="DU210" i="4"/>
  <c r="DY205" i="4"/>
  <c r="DR205" i="4"/>
  <c r="DR202" i="4"/>
  <c r="DQ197" i="4"/>
  <c r="DV195" i="4"/>
  <c r="DM183" i="4"/>
  <c r="DW181" i="4"/>
  <c r="DW180" i="4"/>
  <c r="DQ177" i="4"/>
  <c r="DO170" i="4"/>
  <c r="DR158" i="4"/>
  <c r="DS156" i="4"/>
  <c r="DL146" i="4"/>
  <c r="DU141" i="4"/>
  <c r="DX116" i="4"/>
  <c r="DP116" i="4"/>
  <c r="DO99" i="4"/>
  <c r="DM96" i="4"/>
  <c r="CY96" i="4" s="1"/>
  <c r="DO96" i="4"/>
  <c r="DS71" i="4"/>
  <c r="DM71" i="4"/>
  <c r="DO70" i="4"/>
  <c r="DX301" i="4"/>
  <c r="DP301" i="4"/>
  <c r="DW296" i="4"/>
  <c r="DU295" i="4"/>
  <c r="DQ294" i="4"/>
  <c r="DT292" i="4"/>
  <c r="DW291" i="4"/>
  <c r="DV289" i="4"/>
  <c r="DT286" i="4"/>
  <c r="DM276" i="4"/>
  <c r="DR275" i="4"/>
  <c r="DY272" i="4"/>
  <c r="DS271" i="4"/>
  <c r="DY270" i="4"/>
  <c r="DP269" i="4"/>
  <c r="DS269" i="4"/>
  <c r="DY266" i="4"/>
  <c r="DU266" i="4"/>
  <c r="DW265" i="4"/>
  <c r="DO265" i="4"/>
  <c r="DT261" i="4"/>
  <c r="DM257" i="4"/>
  <c r="CY257" i="4" s="1"/>
  <c r="EA257" i="4" s="1"/>
  <c r="DV254" i="4"/>
  <c r="DN254" i="4"/>
  <c r="DX253" i="4"/>
  <c r="DP253" i="4"/>
  <c r="DS251" i="4"/>
  <c r="DV249" i="4"/>
  <c r="DT248" i="4"/>
  <c r="DL247" i="4"/>
  <c r="DR244" i="4"/>
  <c r="DX242" i="4"/>
  <c r="DP242" i="4"/>
  <c r="DV242" i="4"/>
  <c r="DY239" i="4"/>
  <c r="DV238" i="4"/>
  <c r="DR238" i="4"/>
  <c r="DR236" i="4"/>
  <c r="DX228" i="4"/>
  <c r="DT225" i="4"/>
  <c r="DP222" i="4"/>
  <c r="DT220" i="4"/>
  <c r="DV220" i="4"/>
  <c r="DN220" i="4"/>
  <c r="DM215" i="4"/>
  <c r="CY215" i="4" s="1"/>
  <c r="EA215" i="4" s="1"/>
  <c r="DM214" i="4"/>
  <c r="CY214" i="4" s="1"/>
  <c r="EA214" i="4" s="1"/>
  <c r="DT211" i="4"/>
  <c r="DT210" i="4"/>
  <c r="DW210" i="4"/>
  <c r="DR206" i="4"/>
  <c r="DP205" i="4"/>
  <c r="DQ205" i="4"/>
  <c r="DT204" i="4"/>
  <c r="DQ201" i="4"/>
  <c r="DV199" i="4"/>
  <c r="DP198" i="4"/>
  <c r="DU195" i="4"/>
  <c r="DQ192" i="4"/>
  <c r="DR189" i="4"/>
  <c r="DQ188" i="4"/>
  <c r="DV181" i="4"/>
  <c r="DP177" i="4"/>
  <c r="DY165" i="4"/>
  <c r="DM159" i="4"/>
  <c r="DO159" i="4"/>
  <c r="DY158" i="4"/>
  <c r="DW143" i="4"/>
  <c r="DQ143" i="4"/>
  <c r="DV142" i="4"/>
  <c r="DP135" i="4"/>
  <c r="DM116" i="4"/>
  <c r="DY114" i="4"/>
  <c r="DX101" i="4"/>
  <c r="DR200" i="4"/>
  <c r="DN200" i="4"/>
  <c r="DV196" i="4"/>
  <c r="DW194" i="4"/>
  <c r="DU192" i="4"/>
  <c r="DM191" i="4"/>
  <c r="DU188" i="4"/>
  <c r="DS181" i="4"/>
  <c r="DT180" i="4"/>
  <c r="DO180" i="4"/>
  <c r="DS169" i="4"/>
  <c r="DN166" i="4"/>
  <c r="DL166" i="4"/>
  <c r="DL164" i="4"/>
  <c r="DW160" i="4"/>
  <c r="DR156" i="4"/>
  <c r="DX150" i="4"/>
  <c r="DW135" i="4"/>
  <c r="DX131" i="4"/>
  <c r="DY131" i="4"/>
  <c r="DU129" i="4"/>
  <c r="DT127" i="4"/>
  <c r="DY123" i="4"/>
  <c r="DQ115" i="4"/>
  <c r="DV89" i="4"/>
  <c r="DN89" i="4"/>
  <c r="DP87" i="4"/>
  <c r="DO84" i="4"/>
  <c r="DM84" i="4"/>
  <c r="CY84" i="4" s="1"/>
  <c r="DP82" i="4"/>
  <c r="DQ40" i="4"/>
  <c r="DL25" i="4"/>
  <c r="DP240" i="4"/>
  <c r="DV239" i="4"/>
  <c r="DW238" i="4"/>
  <c r="DO238" i="4"/>
  <c r="DT235" i="4"/>
  <c r="DT229" i="4"/>
  <c r="DS228" i="4"/>
  <c r="DW225" i="4"/>
  <c r="DP223" i="4"/>
  <c r="DR220" i="4"/>
  <c r="DQ219" i="4"/>
  <c r="DX215" i="4"/>
  <c r="DY214" i="4"/>
  <c r="DQ214" i="4"/>
  <c r="DQ213" i="4"/>
  <c r="DY213" i="4"/>
  <c r="DW212" i="4"/>
  <c r="DS211" i="4"/>
  <c r="DM210" i="4"/>
  <c r="DU208" i="4"/>
  <c r="DX203" i="4"/>
  <c r="DT201" i="4"/>
  <c r="DQ200" i="4"/>
  <c r="DL199" i="4"/>
  <c r="CX199" i="4" s="1"/>
  <c r="DU196" i="4"/>
  <c r="DW190" i="4"/>
  <c r="DO190" i="4"/>
  <c r="DM184" i="4"/>
  <c r="CY184" i="4" s="1"/>
  <c r="DT183" i="4"/>
  <c r="DR182" i="4"/>
  <c r="DU179" i="4"/>
  <c r="DN175" i="4"/>
  <c r="DW172" i="4"/>
  <c r="DO172" i="4"/>
  <c r="DM168" i="4"/>
  <c r="DW167" i="4"/>
  <c r="DY167" i="4"/>
  <c r="DQ167" i="4"/>
  <c r="DU166" i="4"/>
  <c r="DQ165" i="4"/>
  <c r="DT163" i="4"/>
  <c r="DY161" i="4"/>
  <c r="DO160" i="4"/>
  <c r="DS158" i="4"/>
  <c r="DO155" i="4"/>
  <c r="DP152" i="4"/>
  <c r="DW150" i="4"/>
  <c r="DV139" i="4"/>
  <c r="DN132" i="4"/>
  <c r="DX123" i="4"/>
  <c r="DO117" i="4"/>
  <c r="DR95" i="4"/>
  <c r="DW89" i="4"/>
  <c r="DO89" i="4"/>
  <c r="DL84" i="4"/>
  <c r="DO82" i="4"/>
  <c r="DN79" i="4"/>
  <c r="DM73" i="4"/>
  <c r="CY73" i="4" s="1"/>
  <c r="EA73" i="4" s="1"/>
  <c r="DR66" i="4"/>
  <c r="DM65" i="4"/>
  <c r="CY65" i="4" s="1"/>
  <c r="EA65" i="4" s="1"/>
  <c r="DO65" i="4"/>
  <c r="DM64" i="4"/>
  <c r="DM62" i="4"/>
  <c r="DO62" i="4"/>
  <c r="DY61" i="4"/>
  <c r="DT47" i="4"/>
  <c r="DV214" i="4"/>
  <c r="DO210" i="4"/>
  <c r="DY204" i="4"/>
  <c r="DT203" i="4"/>
  <c r="DQ203" i="4"/>
  <c r="DS200" i="4"/>
  <c r="DX199" i="4"/>
  <c r="DP199" i="4"/>
  <c r="DX195" i="4"/>
  <c r="DP195" i="4"/>
  <c r="DY193" i="4"/>
  <c r="DV191" i="4"/>
  <c r="DT189" i="4"/>
  <c r="DW187" i="4"/>
  <c r="DU187" i="4"/>
  <c r="DQ186" i="4"/>
  <c r="DR184" i="4"/>
  <c r="DY182" i="4"/>
  <c r="DQ182" i="4"/>
  <c r="DW182" i="4"/>
  <c r="DY181" i="4"/>
  <c r="DU181" i="4"/>
  <c r="DR178" i="4"/>
  <c r="DP164" i="4"/>
  <c r="DX151" i="4"/>
  <c r="DW148" i="4"/>
  <c r="DV147" i="4"/>
  <c r="DM144" i="4"/>
  <c r="DQ128" i="4"/>
  <c r="DL117" i="4"/>
  <c r="DN117" i="4"/>
  <c r="DM115" i="4"/>
  <c r="CY115" i="4" s="1"/>
  <c r="EA115" i="4" s="1"/>
  <c r="DU111" i="4"/>
  <c r="DO101" i="4"/>
  <c r="DP97" i="4"/>
  <c r="DY81" i="4"/>
  <c r="DP70" i="4"/>
  <c r="DT63" i="4"/>
  <c r="DQ67" i="4"/>
  <c r="DM46" i="4"/>
  <c r="DU237" i="4"/>
  <c r="DY235" i="4"/>
  <c r="DQ235" i="4"/>
  <c r="DR233" i="4"/>
  <c r="DR232" i="4"/>
  <c r="DY232" i="4"/>
  <c r="DV231" i="4"/>
  <c r="DY230" i="4"/>
  <c r="DY224" i="4"/>
  <c r="DQ224" i="4"/>
  <c r="DW217" i="4"/>
  <c r="DS215" i="4"/>
  <c r="DP215" i="4"/>
  <c r="DU214" i="4"/>
  <c r="DQ211" i="4"/>
  <c r="DU206" i="4"/>
  <c r="DP204" i="4"/>
  <c r="DP203" i="4"/>
  <c r="DS201" i="4"/>
  <c r="DU190" i="4"/>
  <c r="DS188" i="4"/>
  <c r="DL187" i="4"/>
  <c r="DM185" i="4"/>
  <c r="DV177" i="4"/>
  <c r="DN177" i="4"/>
  <c r="DR165" i="4"/>
  <c r="DW164" i="4"/>
  <c r="DO164" i="4"/>
  <c r="DN163" i="4"/>
  <c r="DM155" i="4"/>
  <c r="DV155" i="4"/>
  <c r="DN155" i="4"/>
  <c r="DQ153" i="4"/>
  <c r="DN152" i="4"/>
  <c r="DW151" i="4"/>
  <c r="DN149" i="4"/>
  <c r="DO148" i="4"/>
  <c r="DM145" i="4"/>
  <c r="DV141" i="4"/>
  <c r="DN141" i="4"/>
  <c r="DX128" i="4"/>
  <c r="DX119" i="4"/>
  <c r="DP119" i="4"/>
  <c r="DQ107" i="4"/>
  <c r="DV93" i="4"/>
  <c r="DO91" i="4"/>
  <c r="DY56" i="4"/>
  <c r="DL30" i="4"/>
  <c r="DZ30" i="4" s="1"/>
  <c r="DT24" i="4"/>
  <c r="DV151" i="4"/>
  <c r="DV148" i="4"/>
  <c r="DV146" i="4"/>
  <c r="DN146" i="4"/>
  <c r="DR143" i="4"/>
  <c r="DN142" i="4"/>
  <c r="DS140" i="4"/>
  <c r="DN134" i="4"/>
  <c r="DV128" i="4"/>
  <c r="DR125" i="4"/>
  <c r="DW124" i="4"/>
  <c r="DU119" i="4"/>
  <c r="DN118" i="4"/>
  <c r="DV118" i="4"/>
  <c r="DV114" i="4"/>
  <c r="DP114" i="4"/>
  <c r="DY109" i="4"/>
  <c r="DQ109" i="4"/>
  <c r="DL108" i="4"/>
  <c r="DL102" i="4"/>
  <c r="DN102" i="4"/>
  <c r="DX102" i="4"/>
  <c r="DP102" i="4"/>
  <c r="DN94" i="4"/>
  <c r="DL94" i="4"/>
  <c r="CX94" i="4" s="1"/>
  <c r="DZ94" i="4" s="1"/>
  <c r="DM88" i="4"/>
  <c r="DV84" i="4"/>
  <c r="DT76" i="4"/>
  <c r="DL73" i="4"/>
  <c r="DV70" i="4"/>
  <c r="DN70" i="4"/>
  <c r="DU69" i="4"/>
  <c r="DU41" i="4"/>
  <c r="DO40" i="4"/>
  <c r="DS36" i="4"/>
  <c r="DS35" i="4"/>
  <c r="CX33" i="4"/>
  <c r="DR33" i="4"/>
  <c r="DT32" i="4"/>
  <c r="DT185" i="4"/>
  <c r="DN183" i="4"/>
  <c r="DV183" i="4"/>
  <c r="DR180" i="4"/>
  <c r="DT179" i="4"/>
  <c r="DR175" i="4"/>
  <c r="DW174" i="4"/>
  <c r="DY173" i="4"/>
  <c r="DQ173" i="4"/>
  <c r="DX170" i="4"/>
  <c r="DR169" i="4"/>
  <c r="DO168" i="4"/>
  <c r="DW168" i="4"/>
  <c r="DS165" i="4"/>
  <c r="DV163" i="4"/>
  <c r="DV160" i="4"/>
  <c r="DN159" i="4"/>
  <c r="DT157" i="4"/>
  <c r="DU155" i="4"/>
  <c r="DW152" i="4"/>
  <c r="DO152" i="4"/>
  <c r="DU151" i="4"/>
  <c r="DQ149" i="4"/>
  <c r="DR148" i="4"/>
  <c r="DR146" i="4"/>
  <c r="DT146" i="4"/>
  <c r="DY145" i="4"/>
  <c r="DQ145" i="4"/>
  <c r="DR142" i="4"/>
  <c r="DT142" i="4"/>
  <c r="DS141" i="4"/>
  <c r="DP141" i="4"/>
  <c r="DV140" i="4"/>
  <c r="DS139" i="4"/>
  <c r="DW137" i="4"/>
  <c r="DY136" i="4"/>
  <c r="DY132" i="4"/>
  <c r="DY125" i="4"/>
  <c r="DT119" i="4"/>
  <c r="DU117" i="4"/>
  <c r="DV115" i="4"/>
  <c r="DN115" i="4"/>
  <c r="DP113" i="4"/>
  <c r="DS110" i="4"/>
  <c r="DO86" i="4"/>
  <c r="DU85" i="4"/>
  <c r="DN85" i="4"/>
  <c r="DT84" i="4"/>
  <c r="DY75" i="4"/>
  <c r="DU62" i="4"/>
  <c r="DL50" i="4"/>
  <c r="CX50" i="4" s="1"/>
  <c r="DZ50" i="4" s="1"/>
  <c r="DT41" i="4"/>
  <c r="DS185" i="4"/>
  <c r="DX185" i="4"/>
  <c r="DT184" i="4"/>
  <c r="DS183" i="4"/>
  <c r="DU183" i="4"/>
  <c r="DY180" i="4"/>
  <c r="DU180" i="4"/>
  <c r="DQ179" i="4"/>
  <c r="DW175" i="4"/>
  <c r="DX173" i="4"/>
  <c r="DP173" i="4"/>
  <c r="DL171" i="4"/>
  <c r="DY166" i="4"/>
  <c r="DR160" i="4"/>
  <c r="DW159" i="4"/>
  <c r="DX155" i="4"/>
  <c r="DV154" i="4"/>
  <c r="DT151" i="4"/>
  <c r="DT148" i="4"/>
  <c r="DX147" i="4"/>
  <c r="DP147" i="4"/>
  <c r="DQ146" i="4"/>
  <c r="DT145" i="4"/>
  <c r="DX145" i="4"/>
  <c r="DP145" i="4"/>
  <c r="DQ142" i="4"/>
  <c r="DS142" i="4"/>
  <c r="DU140" i="4"/>
  <c r="DL137" i="4"/>
  <c r="CX137" i="4" s="1"/>
  <c r="DL134" i="4"/>
  <c r="CX134" i="4" s="1"/>
  <c r="DZ134" i="4" s="1"/>
  <c r="DP132" i="4"/>
  <c r="DW130" i="4"/>
  <c r="DY129" i="4"/>
  <c r="DS124" i="4"/>
  <c r="DV122" i="4"/>
  <c r="DQ118" i="4"/>
  <c r="DS116" i="4"/>
  <c r="DT114" i="4"/>
  <c r="DM111" i="4"/>
  <c r="CY111" i="4" s="1"/>
  <c r="DO111" i="4"/>
  <c r="DW109" i="4"/>
  <c r="DQ104" i="4"/>
  <c r="DT92" i="4"/>
  <c r="DQ91" i="4"/>
  <c r="DU87" i="4"/>
  <c r="DY76" i="4"/>
  <c r="DM74" i="4"/>
  <c r="CY74" i="4" s="1"/>
  <c r="DW65" i="4"/>
  <c r="DW49" i="4"/>
  <c r="DL43" i="4"/>
  <c r="DO42" i="4"/>
  <c r="DW14" i="4"/>
  <c r="DO14" i="4"/>
  <c r="DY187" i="4"/>
  <c r="DS182" i="4"/>
  <c r="DQ181" i="4"/>
  <c r="DX180" i="4"/>
  <c r="DP180" i="4"/>
  <c r="DV175" i="4"/>
  <c r="DS174" i="4"/>
  <c r="DU173" i="4"/>
  <c r="DY171" i="4"/>
  <c r="DQ171" i="4"/>
  <c r="DR166" i="4"/>
  <c r="DM164" i="4"/>
  <c r="DU161" i="4"/>
  <c r="DY150" i="4"/>
  <c r="DS148" i="4"/>
  <c r="DX148" i="4"/>
  <c r="DX146" i="4"/>
  <c r="DS145" i="4"/>
  <c r="DY141" i="4"/>
  <c r="DR140" i="4"/>
  <c r="DU138" i="4"/>
  <c r="DW138" i="4"/>
  <c r="DO138" i="4"/>
  <c r="DY133" i="4"/>
  <c r="DQ133" i="4"/>
  <c r="DM127" i="4"/>
  <c r="CY127" i="4" s="1"/>
  <c r="EA127" i="4" s="1"/>
  <c r="DO127" i="4"/>
  <c r="DW125" i="4"/>
  <c r="DX118" i="4"/>
  <c r="DP118" i="4"/>
  <c r="DS118" i="4"/>
  <c r="DY117" i="4"/>
  <c r="DT116" i="4"/>
  <c r="DS114" i="4"/>
  <c r="DV112" i="4"/>
  <c r="DR109" i="4"/>
  <c r="DO105" i="4"/>
  <c r="DP75" i="4"/>
  <c r="DN72" i="4"/>
  <c r="DS54" i="4"/>
  <c r="DW42" i="4"/>
  <c r="DL15" i="4"/>
  <c r="CX15" i="4" s="1"/>
  <c r="DS47" i="4"/>
  <c r="DP46" i="4"/>
  <c r="DX46" i="4"/>
  <c r="DX35" i="4"/>
  <c r="DL28" i="4"/>
  <c r="CX28" i="4" s="1"/>
  <c r="DT28" i="4"/>
  <c r="DU19" i="4"/>
  <c r="DU17" i="4"/>
  <c r="DY16" i="4"/>
  <c r="DW123" i="4"/>
  <c r="DO123" i="4"/>
  <c r="DN122" i="4"/>
  <c r="DU120" i="4"/>
  <c r="DY119" i="4"/>
  <c r="DT118" i="4"/>
  <c r="DX117" i="4"/>
  <c r="DP117" i="4"/>
  <c r="DR111" i="4"/>
  <c r="DR105" i="4"/>
  <c r="DW104" i="4"/>
  <c r="DS103" i="4"/>
  <c r="DS102" i="4"/>
  <c r="DV101" i="4"/>
  <c r="DU100" i="4"/>
  <c r="DR99" i="4"/>
  <c r="DY98" i="4"/>
  <c r="DQ98" i="4"/>
  <c r="DP96" i="4"/>
  <c r="DW95" i="4"/>
  <c r="DM95" i="4"/>
  <c r="CY95" i="4" s="1"/>
  <c r="EA95" i="4" s="1"/>
  <c r="DT91" i="4"/>
  <c r="DT90" i="4"/>
  <c r="DR89" i="4"/>
  <c r="DQ85" i="4"/>
  <c r="DW83" i="4"/>
  <c r="DO83" i="4"/>
  <c r="DW81" i="4"/>
  <c r="DO79" i="4"/>
  <c r="DY78" i="4"/>
  <c r="DS77" i="4"/>
  <c r="DW75" i="4"/>
  <c r="DS75" i="4"/>
  <c r="DS73" i="4"/>
  <c r="DR71" i="4"/>
  <c r="DX69" i="4"/>
  <c r="DL69" i="4"/>
  <c r="CX69" i="4" s="1"/>
  <c r="DN67" i="4"/>
  <c r="DP59" i="4"/>
  <c r="DR55" i="4"/>
  <c r="DV49" i="4"/>
  <c r="DP35" i="4"/>
  <c r="DM33" i="4"/>
  <c r="DO33" i="4"/>
  <c r="DM32" i="4"/>
  <c r="CY32" i="4" s="1"/>
  <c r="EA32" i="4" s="1"/>
  <c r="DQ32" i="4"/>
  <c r="DT29" i="4"/>
  <c r="DS27" i="4"/>
  <c r="DY19" i="4"/>
  <c r="DT19" i="4"/>
  <c r="DY17" i="4"/>
  <c r="DW111" i="4"/>
  <c r="DN106" i="4"/>
  <c r="DY104" i="4"/>
  <c r="DT100" i="4"/>
  <c r="DY99" i="4"/>
  <c r="DQ99" i="4"/>
  <c r="DP98" i="4"/>
  <c r="DV97" i="4"/>
  <c r="DX96" i="4"/>
  <c r="DS90" i="4"/>
  <c r="DY86" i="4"/>
  <c r="DQ86" i="4"/>
  <c r="DL85" i="4"/>
  <c r="DR83" i="4"/>
  <c r="DN83" i="4"/>
  <c r="DY79" i="4"/>
  <c r="DW79" i="4"/>
  <c r="DU77" i="4"/>
  <c r="DL76" i="4"/>
  <c r="CX76" i="4" s="1"/>
  <c r="DX76" i="4"/>
  <c r="DP76" i="4"/>
  <c r="DY74" i="4"/>
  <c r="DY65" i="4"/>
  <c r="DQ65" i="4"/>
  <c r="DQ64" i="4"/>
  <c r="DU64" i="4"/>
  <c r="DV61" i="4"/>
  <c r="DU59" i="4"/>
  <c r="DX59" i="4"/>
  <c r="DQ56" i="4"/>
  <c r="DT52" i="4"/>
  <c r="DY51" i="4"/>
  <c r="DQ51" i="4"/>
  <c r="DT45" i="4"/>
  <c r="DQ37" i="4"/>
  <c r="DN32" i="4"/>
  <c r="DQ28" i="4"/>
  <c r="DW21" i="4"/>
  <c r="DP138" i="4"/>
  <c r="DS138" i="4"/>
  <c r="DR137" i="4"/>
  <c r="DX137" i="4"/>
  <c r="DT131" i="4"/>
  <c r="DR128" i="4"/>
  <c r="DW122" i="4"/>
  <c r="DQ113" i="4"/>
  <c r="DW112" i="4"/>
  <c r="DX112" i="4"/>
  <c r="DL111" i="4"/>
  <c r="DV111" i="4"/>
  <c r="DN111" i="4"/>
  <c r="DT110" i="4"/>
  <c r="DT109" i="4"/>
  <c r="DO106" i="4"/>
  <c r="DT105" i="4"/>
  <c r="DU104" i="4"/>
  <c r="DU103" i="4"/>
  <c r="DT101" i="4"/>
  <c r="DV100" i="4"/>
  <c r="DX99" i="4"/>
  <c r="DP99" i="4"/>
  <c r="DV99" i="4"/>
  <c r="DN99" i="4"/>
  <c r="DM97" i="4"/>
  <c r="DU95" i="4"/>
  <c r="DR94" i="4"/>
  <c r="DX94" i="4"/>
  <c r="DP94" i="4"/>
  <c r="DW92" i="4"/>
  <c r="DV88" i="4"/>
  <c r="DS84" i="4"/>
  <c r="DS83" i="4"/>
  <c r="DW80" i="4"/>
  <c r="DP79" i="4"/>
  <c r="DX74" i="4"/>
  <c r="DO69" i="4"/>
  <c r="DO57" i="4"/>
  <c r="DV56" i="4"/>
  <c r="DL56" i="4"/>
  <c r="DN56" i="4"/>
  <c r="DV51" i="4"/>
  <c r="DX39" i="4"/>
  <c r="DP39" i="4"/>
  <c r="DT38" i="4"/>
  <c r="DO32" i="4"/>
  <c r="DL23" i="4"/>
  <c r="DU22" i="4"/>
  <c r="DS104" i="4"/>
  <c r="DM102" i="4"/>
  <c r="CY102" i="4" s="1"/>
  <c r="EA102" i="4" s="1"/>
  <c r="DR101" i="4"/>
  <c r="DV98" i="4"/>
  <c r="DT97" i="4"/>
  <c r="DR97" i="4"/>
  <c r="DQ93" i="4"/>
  <c r="DV92" i="4"/>
  <c r="DM91" i="4"/>
  <c r="DX90" i="4"/>
  <c r="DT89" i="4"/>
  <c r="DW77" i="4"/>
  <c r="DR73" i="4"/>
  <c r="DU73" i="4"/>
  <c r="DT66" i="4"/>
  <c r="DS65" i="4"/>
  <c r="DY57" i="4"/>
  <c r="DR54" i="4"/>
  <c r="DU51" i="4"/>
  <c r="DT49" i="4"/>
  <c r="DW48" i="4"/>
  <c r="DR43" i="4"/>
  <c r="DT39" i="4"/>
  <c r="DN38" i="4"/>
  <c r="DY37" i="4"/>
  <c r="DX26" i="4"/>
  <c r="DP26" i="4"/>
  <c r="DR26" i="4"/>
  <c r="DX20" i="4"/>
  <c r="DY12" i="4"/>
  <c r="DW85" i="4"/>
  <c r="DU81" i="4"/>
  <c r="DL80" i="4"/>
  <c r="DN76" i="4"/>
  <c r="DT75" i="4"/>
  <c r="DT73" i="4"/>
  <c r="DQ70" i="4"/>
  <c r="DR63" i="4"/>
  <c r="DW69" i="4"/>
  <c r="DO67" i="4"/>
  <c r="DX62" i="4"/>
  <c r="DQ59" i="4"/>
  <c r="DT55" i="4"/>
  <c r="DT54" i="4"/>
  <c r="DX53" i="4"/>
  <c r="DL51" i="4"/>
  <c r="DN50" i="4"/>
  <c r="DV50" i="4"/>
  <c r="DL48" i="4"/>
  <c r="DV46" i="4"/>
  <c r="DQ43" i="4"/>
  <c r="DP42" i="4"/>
  <c r="DS39" i="4"/>
  <c r="DU38" i="4"/>
  <c r="DQ36" i="4"/>
  <c r="DV33" i="4"/>
  <c r="DN33" i="4"/>
  <c r="DW26" i="4"/>
  <c r="DO20" i="4"/>
  <c r="DX18" i="4"/>
  <c r="DW71" i="4"/>
  <c r="DO71" i="4"/>
  <c r="DS63" i="4"/>
  <c r="DT68" i="4"/>
  <c r="DT67" i="4"/>
  <c r="DV60" i="4"/>
  <c r="DN52" i="4"/>
  <c r="DO46" i="4"/>
  <c r="DV45" i="4"/>
  <c r="DS40" i="4"/>
  <c r="DU39" i="4"/>
  <c r="DV38" i="4"/>
  <c r="DM37" i="4"/>
  <c r="DV34" i="4"/>
  <c r="DW33" i="4"/>
  <c r="DP32" i="4"/>
  <c r="DR31" i="4"/>
  <c r="DR30" i="4"/>
  <c r="DY27" i="4"/>
  <c r="DY25" i="4"/>
  <c r="DL22" i="4"/>
  <c r="CX22" i="4" s="1"/>
  <c r="DM18" i="4"/>
  <c r="DX16" i="4"/>
  <c r="DP16" i="4"/>
  <c r="DQ15" i="4"/>
  <c r="DV13" i="4"/>
  <c r="DX14" i="4"/>
  <c r="DX11" i="4"/>
  <c r="DX37" i="4"/>
  <c r="DY35" i="4"/>
  <c r="DU32" i="4"/>
  <c r="DV27" i="4"/>
  <c r="DR27" i="4"/>
  <c r="DS25" i="4"/>
  <c r="DV24" i="4"/>
  <c r="DR20" i="4"/>
  <c r="DL18" i="4"/>
  <c r="CX18" i="4" s="1"/>
  <c r="DR13" i="4"/>
  <c r="DW54" i="4"/>
  <c r="DR49" i="4"/>
  <c r="DV47" i="4"/>
  <c r="DL45" i="4"/>
  <c r="DO44" i="4"/>
  <c r="DR39" i="4"/>
  <c r="DV36" i="4"/>
  <c r="DS32" i="4"/>
  <c r="DY31" i="4"/>
  <c r="DQ30" i="4"/>
  <c r="DS28" i="4"/>
  <c r="DU25" i="4"/>
  <c r="DP24" i="4"/>
  <c r="DU20" i="4"/>
  <c r="DX17" i="4"/>
  <c r="DX13" i="4"/>
  <c r="DX12" i="4"/>
  <c r="DP12" i="4"/>
  <c r="DP10" i="4"/>
  <c r="DO56" i="4"/>
  <c r="DT53" i="4"/>
  <c r="DQ50" i="4"/>
  <c r="DQ49" i="4"/>
  <c r="DO48" i="4"/>
  <c r="DS46" i="4"/>
  <c r="DN45" i="4"/>
  <c r="DW38" i="4"/>
  <c r="DO38" i="4"/>
  <c r="DS33" i="4"/>
  <c r="DR32" i="4"/>
  <c r="DP28" i="4"/>
  <c r="DW25" i="4"/>
  <c r="DP22" i="4"/>
  <c r="DX22" i="4"/>
  <c r="DT16" i="4"/>
  <c r="DY15" i="4"/>
  <c r="DV15" i="4"/>
  <c r="DN15" i="4"/>
  <c r="DW13" i="4"/>
  <c r="DW12" i="4"/>
  <c r="DV10" i="4"/>
  <c r="DP474" i="4"/>
  <c r="DV415" i="4"/>
  <c r="DP406" i="4"/>
  <c r="DU404" i="4"/>
  <c r="CX401" i="4"/>
  <c r="DZ401" i="4" s="1"/>
  <c r="DV386" i="4"/>
  <c r="CY316" i="4"/>
  <c r="EA316" i="4" s="1"/>
  <c r="CY10" i="4"/>
  <c r="EA10" i="4"/>
  <c r="DW476" i="4"/>
  <c r="CY476" i="4"/>
  <c r="EA476" i="4" s="1"/>
  <c r="DS475" i="4"/>
  <c r="CY474" i="4"/>
  <c r="EA474" i="4"/>
  <c r="CX457" i="4"/>
  <c r="DZ457" i="4" s="1"/>
  <c r="DR457" i="4"/>
  <c r="DW456" i="4"/>
  <c r="DO456" i="4"/>
  <c r="DV447" i="4"/>
  <c r="DW423" i="4"/>
  <c r="DO423" i="4"/>
  <c r="DV419" i="4"/>
  <c r="DN419" i="4"/>
  <c r="DT404" i="4"/>
  <c r="CX383" i="4"/>
  <c r="DZ383" i="4" s="1"/>
  <c r="DU380" i="4"/>
  <c r="CX355" i="4"/>
  <c r="DZ355" i="4" s="1"/>
  <c r="CX350" i="4"/>
  <c r="DZ350" i="4" s="1"/>
  <c r="DX349" i="4"/>
  <c r="DP349" i="4"/>
  <c r="CY459" i="4"/>
  <c r="EA459" i="4" s="1"/>
  <c r="CX381" i="4"/>
  <c r="DZ381" i="4"/>
  <c r="CX357" i="4"/>
  <c r="DZ357" i="4"/>
  <c r="CX440" i="4"/>
  <c r="DZ440" i="4" s="1"/>
  <c r="DR429" i="4"/>
  <c r="CX425" i="4"/>
  <c r="DZ425" i="4" s="1"/>
  <c r="CY412" i="4"/>
  <c r="EA412" i="4" s="1"/>
  <c r="CX397" i="4"/>
  <c r="DZ397" i="4" s="1"/>
  <c r="DY479" i="4"/>
  <c r="DU475" i="4"/>
  <c r="CX464" i="4"/>
  <c r="DZ464" i="4" s="1"/>
  <c r="CY462" i="4"/>
  <c r="CY449" i="4"/>
  <c r="DR445" i="4"/>
  <c r="DU440" i="4"/>
  <c r="DV431" i="4"/>
  <c r="CX413" i="4"/>
  <c r="DZ413" i="4" s="1"/>
  <c r="CY393" i="4"/>
  <c r="EA393" i="4" s="1"/>
  <c r="DQ469" i="4"/>
  <c r="DP438" i="4"/>
  <c r="DQ430" i="4"/>
  <c r="CX477" i="4"/>
  <c r="DZ477" i="4"/>
  <c r="CX476" i="4"/>
  <c r="DZ476" i="4" s="1"/>
  <c r="CY469" i="4"/>
  <c r="EA469" i="4" s="1"/>
  <c r="CX438" i="4"/>
  <c r="DZ438" i="4" s="1"/>
  <c r="DS437" i="4"/>
  <c r="DV435" i="4"/>
  <c r="CX424" i="4"/>
  <c r="DZ424" i="4" s="1"/>
  <c r="DU420" i="4"/>
  <c r="CX417" i="4"/>
  <c r="DZ417" i="4" s="1"/>
  <c r="CX400" i="4"/>
  <c r="DZ400" i="4" s="1"/>
  <c r="DQ477" i="4"/>
  <c r="CY472" i="4"/>
  <c r="EA472" i="4" s="1"/>
  <c r="CY466" i="4"/>
  <c r="EA466" i="4" s="1"/>
  <c r="DV463" i="4"/>
  <c r="DT460" i="4"/>
  <c r="DY459" i="4"/>
  <c r="DQ459" i="4"/>
  <c r="DU458" i="4"/>
  <c r="DU456" i="4"/>
  <c r="DX454" i="4"/>
  <c r="DP454" i="4"/>
  <c r="DQ446" i="4"/>
  <c r="DT432" i="4"/>
  <c r="DU424" i="4"/>
  <c r="DT420" i="4"/>
  <c r="DS405" i="4"/>
  <c r="DX381" i="4"/>
  <c r="DN322" i="4"/>
  <c r="CY252" i="4"/>
  <c r="EA252" i="4" s="1"/>
  <c r="CY478" i="4"/>
  <c r="EA478" i="4" s="1"/>
  <c r="CY471" i="4"/>
  <c r="EA471" i="4"/>
  <c r="CY408" i="4"/>
  <c r="EA408" i="4" s="1"/>
  <c r="CY386" i="4"/>
  <c r="EA386" i="4" s="1"/>
  <c r="CY464" i="4"/>
  <c r="EA464" i="4" s="1"/>
  <c r="CY455" i="4"/>
  <c r="EA455" i="4" s="1"/>
  <c r="DP442" i="4"/>
  <c r="CX429" i="4"/>
  <c r="DZ429" i="4" s="1"/>
  <c r="CX426" i="4"/>
  <c r="DZ426" i="4" s="1"/>
  <c r="DR397" i="4"/>
  <c r="CY396" i="4"/>
  <c r="EA396" i="4" s="1"/>
  <c r="CX293" i="4"/>
  <c r="DZ293" i="4"/>
  <c r="CX445" i="4"/>
  <c r="DZ445" i="4" s="1"/>
  <c r="CY428" i="4"/>
  <c r="EA428" i="4" s="1"/>
  <c r="DR413" i="4"/>
  <c r="DQ398" i="4"/>
  <c r="CX385" i="4"/>
  <c r="DZ385" i="4" s="1"/>
  <c r="CY463" i="4"/>
  <c r="DP426" i="4"/>
  <c r="DU470" i="4"/>
  <c r="DT468" i="4"/>
  <c r="DZ465" i="4"/>
  <c r="CX465" i="4"/>
  <c r="DP462" i="4"/>
  <c r="DQ457" i="4"/>
  <c r="DN435" i="4"/>
  <c r="CX433" i="4"/>
  <c r="DZ433" i="4" s="1"/>
  <c r="DQ414" i="4"/>
  <c r="CY385" i="4"/>
  <c r="EA385" i="4" s="1"/>
  <c r="DT259" i="4"/>
  <c r="CY249" i="4"/>
  <c r="EA249" i="4"/>
  <c r="DS467" i="4"/>
  <c r="DW466" i="4"/>
  <c r="DS465" i="4"/>
  <c r="CX473" i="4"/>
  <c r="DZ473" i="4"/>
  <c r="DQ472" i="4"/>
  <c r="DS470" i="4"/>
  <c r="CY465" i="4"/>
  <c r="DR465" i="4"/>
  <c r="DY464" i="4"/>
  <c r="DQ464" i="4"/>
  <c r="DU463" i="4"/>
  <c r="DS460" i="4"/>
  <c r="CY457" i="4"/>
  <c r="EA457" i="4" s="1"/>
  <c r="DW454" i="4"/>
  <c r="CX442" i="4"/>
  <c r="DZ442" i="4"/>
  <c r="DW439" i="4"/>
  <c r="CY439" i="4"/>
  <c r="EA439" i="4" s="1"/>
  <c r="CY433" i="4"/>
  <c r="DR433" i="4"/>
  <c r="DR417" i="4"/>
  <c r="DT416" i="4"/>
  <c r="DL474" i="4"/>
  <c r="DV458" i="4"/>
  <c r="DT455" i="4"/>
  <c r="DU451" i="4"/>
  <c r="DS448" i="4"/>
  <c r="DP441" i="4"/>
  <c r="DV418" i="4"/>
  <c r="DR412" i="4"/>
  <c r="DP409" i="4"/>
  <c r="DT399" i="4"/>
  <c r="DR396" i="4"/>
  <c r="DX393" i="4"/>
  <c r="DL374" i="4"/>
  <c r="DN374" i="4"/>
  <c r="DX372" i="4"/>
  <c r="DZ351" i="4"/>
  <c r="DX344" i="4"/>
  <c r="DL334" i="4"/>
  <c r="DL333" i="4"/>
  <c r="DL323" i="4"/>
  <c r="DN323" i="4"/>
  <c r="DN313" i="4"/>
  <c r="DL313" i="4"/>
  <c r="DQ301" i="4"/>
  <c r="DM301" i="4"/>
  <c r="DL287" i="4"/>
  <c r="DN478" i="4"/>
  <c r="CX462" i="4"/>
  <c r="DT451" i="4"/>
  <c r="DY445" i="4"/>
  <c r="EA432" i="4"/>
  <c r="DM430" i="4"/>
  <c r="DU325" i="4"/>
  <c r="DV322" i="4"/>
  <c r="DM212" i="4"/>
  <c r="DO212" i="4"/>
  <c r="DO478" i="4"/>
  <c r="DP477" i="4"/>
  <c r="DT465" i="4"/>
  <c r="DS462" i="4"/>
  <c r="DV454" i="4"/>
  <c r="DX449" i="4"/>
  <c r="DM437" i="4"/>
  <c r="DM436" i="4"/>
  <c r="DY433" i="4"/>
  <c r="DM427" i="4"/>
  <c r="DM421" i="4"/>
  <c r="DS420" i="4"/>
  <c r="DY417" i="4"/>
  <c r="DM411" i="4"/>
  <c r="DO408" i="4"/>
  <c r="DM405" i="4"/>
  <c r="DM404" i="4"/>
  <c r="DS404" i="4"/>
  <c r="CY402" i="4"/>
  <c r="EA402" i="4" s="1"/>
  <c r="DY401" i="4"/>
  <c r="DQ401" i="4"/>
  <c r="DM395" i="4"/>
  <c r="DW394" i="4"/>
  <c r="DO394" i="4"/>
  <c r="DO392" i="4"/>
  <c r="DM391" i="4"/>
  <c r="DN386" i="4"/>
  <c r="DP385" i="4"/>
  <c r="DW382" i="4"/>
  <c r="CX379" i="4"/>
  <c r="DZ379" i="4" s="1"/>
  <c r="DR379" i="4"/>
  <c r="CY376" i="4"/>
  <c r="EA376" i="4" s="1"/>
  <c r="DS376" i="4"/>
  <c r="CX373" i="4"/>
  <c r="DZ373" i="4" s="1"/>
  <c r="DR373" i="4"/>
  <c r="CY365" i="4"/>
  <c r="EA365" i="4" s="1"/>
  <c r="DT364" i="4"/>
  <c r="DL364" i="4"/>
  <c r="DM356" i="4"/>
  <c r="DM351" i="4"/>
  <c r="DM346" i="4"/>
  <c r="DO346" i="4"/>
  <c r="CX345" i="4"/>
  <c r="DZ345" i="4" s="1"/>
  <c r="DM338" i="4"/>
  <c r="DO338" i="4"/>
  <c r="CX337" i="4"/>
  <c r="DZ337" i="4" s="1"/>
  <c r="CX320" i="4"/>
  <c r="DZ320" i="4" s="1"/>
  <c r="DW318" i="4"/>
  <c r="DO318" i="4"/>
  <c r="CY313" i="4"/>
  <c r="EA313" i="4"/>
  <c r="CY312" i="4"/>
  <c r="EA312" i="4" s="1"/>
  <c r="DN309" i="4"/>
  <c r="DL309" i="4"/>
  <c r="CX304" i="4"/>
  <c r="DZ304" i="4" s="1"/>
  <c r="DT302" i="4"/>
  <c r="DN301" i="4"/>
  <c r="DL301" i="4"/>
  <c r="CY293" i="4"/>
  <c r="EA293" i="4" s="1"/>
  <c r="DM291" i="4"/>
  <c r="DO291" i="4"/>
  <c r="DS284" i="4"/>
  <c r="DL271" i="4"/>
  <c r="DN271" i="4"/>
  <c r="DS260" i="4"/>
  <c r="DM255" i="4"/>
  <c r="DO255" i="4"/>
  <c r="DN253" i="4"/>
  <c r="DL253" i="4"/>
  <c r="DT247" i="4"/>
  <c r="DT238" i="4"/>
  <c r="DM237" i="4"/>
  <c r="DS234" i="4"/>
  <c r="DM234" i="4"/>
  <c r="DM233" i="4"/>
  <c r="DO233" i="4"/>
  <c r="DV222" i="4"/>
  <c r="DL222" i="4"/>
  <c r="DN222" i="4"/>
  <c r="CY202" i="4"/>
  <c r="EA202" i="4" s="1"/>
  <c r="CX187" i="4"/>
  <c r="DZ187" i="4" s="1"/>
  <c r="DR187" i="4"/>
  <c r="CX184" i="4"/>
  <c r="DZ184" i="4"/>
  <c r="DM181" i="4"/>
  <c r="DO181" i="4"/>
  <c r="DS67" i="4"/>
  <c r="DM67" i="4"/>
  <c r="DU37" i="4"/>
  <c r="DL27" i="4"/>
  <c r="DN27" i="4"/>
  <c r="DM9" i="4"/>
  <c r="DL479" i="4"/>
  <c r="DR477" i="4"/>
  <c r="DN476" i="4"/>
  <c r="DV474" i="4"/>
  <c r="DN474" i="4"/>
  <c r="DO471" i="4"/>
  <c r="DT471" i="4"/>
  <c r="DO469" i="4"/>
  <c r="DU468" i="4"/>
  <c r="DL468" i="4"/>
  <c r="DR468" i="4"/>
  <c r="DO466" i="4"/>
  <c r="DX465" i="4"/>
  <c r="DP465" i="4"/>
  <c r="DO464" i="4"/>
  <c r="DM461" i="4"/>
  <c r="DM456" i="4"/>
  <c r="DS455" i="4"/>
  <c r="DU452" i="4"/>
  <c r="DL443" i="4"/>
  <c r="DR442" i="4"/>
  <c r="DV442" i="4"/>
  <c r="DN442" i="4"/>
  <c r="DN440" i="4"/>
  <c r="DT439" i="4"/>
  <c r="DL436" i="4"/>
  <c r="DR436" i="4"/>
  <c r="DL434" i="4"/>
  <c r="DT433" i="4"/>
  <c r="DX433" i="4"/>
  <c r="DP433" i="4"/>
  <c r="DL427" i="4"/>
  <c r="DR426" i="4"/>
  <c r="DV426" i="4"/>
  <c r="DN426" i="4"/>
  <c r="DN424" i="4"/>
  <c r="DT423" i="4"/>
  <c r="DL420" i="4"/>
  <c r="DR420" i="4"/>
  <c r="DL418" i="4"/>
  <c r="DT417" i="4"/>
  <c r="DX417" i="4"/>
  <c r="DP417" i="4"/>
  <c r="DL411" i="4"/>
  <c r="DV410" i="4"/>
  <c r="DN410" i="4"/>
  <c r="DN408" i="4"/>
  <c r="DT407" i="4"/>
  <c r="DL404" i="4"/>
  <c r="DR404" i="4"/>
  <c r="DN403" i="4"/>
  <c r="DL402" i="4"/>
  <c r="DX401" i="4"/>
  <c r="DP401" i="4"/>
  <c r="DL395" i="4"/>
  <c r="DV394" i="4"/>
  <c r="DN394" i="4"/>
  <c r="DN392" i="4"/>
  <c r="DL391" i="4"/>
  <c r="DL390" i="4"/>
  <c r="DM389" i="4"/>
  <c r="DZ386" i="4"/>
  <c r="DV377" i="4"/>
  <c r="DN377" i="4"/>
  <c r="DL376" i="4"/>
  <c r="DV375" i="4"/>
  <c r="DY373" i="4"/>
  <c r="DQ373" i="4"/>
  <c r="DM371" i="4"/>
  <c r="DX368" i="4"/>
  <c r="DP368" i="4"/>
  <c r="DV366" i="4"/>
  <c r="DL366" i="4"/>
  <c r="DM359" i="4"/>
  <c r="DO359" i="4"/>
  <c r="CY348" i="4"/>
  <c r="EA348" i="4" s="1"/>
  <c r="DL347" i="4"/>
  <c r="DR347" i="4"/>
  <c r="DL346" i="4"/>
  <c r="DN346" i="4"/>
  <c r="DY345" i="4"/>
  <c r="DQ345" i="4"/>
  <c r="DM345" i="4"/>
  <c r="DL343" i="4"/>
  <c r="DV341" i="4"/>
  <c r="DN341" i="4"/>
  <c r="DT336" i="4"/>
  <c r="DM335" i="4"/>
  <c r="DO335" i="4"/>
  <c r="DN334" i="4"/>
  <c r="DW329" i="4"/>
  <c r="DM329" i="4"/>
  <c r="DO329" i="4"/>
  <c r="DM325" i="4"/>
  <c r="DM323" i="4"/>
  <c r="DL321" i="4"/>
  <c r="DM311" i="4"/>
  <c r="DO311" i="4"/>
  <c r="CY308" i="4"/>
  <c r="EA308" i="4" s="1"/>
  <c r="DL291" i="4"/>
  <c r="DN291" i="4"/>
  <c r="DU288" i="4"/>
  <c r="DM288" i="4"/>
  <c r="DM284" i="4"/>
  <c r="DP270" i="4"/>
  <c r="DX264" i="4"/>
  <c r="DP264" i="4"/>
  <c r="DV262" i="4"/>
  <c r="DL262" i="4"/>
  <c r="DN262" i="4"/>
  <c r="DM260" i="4"/>
  <c r="DW243" i="4"/>
  <c r="DT239" i="4"/>
  <c r="DL239" i="4"/>
  <c r="DV233" i="4"/>
  <c r="DL233" i="4"/>
  <c r="DN233" i="4"/>
  <c r="DN231" i="4"/>
  <c r="DL231" i="4"/>
  <c r="DS221" i="4"/>
  <c r="DM221" i="4"/>
  <c r="CY201" i="4"/>
  <c r="EA201" i="4" s="1"/>
  <c r="DQ187" i="4"/>
  <c r="CX171" i="4"/>
  <c r="DZ171" i="4"/>
  <c r="DX165" i="4"/>
  <c r="DQ132" i="4"/>
  <c r="DM132" i="4"/>
  <c r="DM319" i="4"/>
  <c r="DO319" i="4"/>
  <c r="DQ317" i="4"/>
  <c r="DM317" i="4"/>
  <c r="DR299" i="4"/>
  <c r="DL283" i="4"/>
  <c r="DN283" i="4"/>
  <c r="DU260" i="4"/>
  <c r="DM228" i="4"/>
  <c r="DO228" i="4"/>
  <c r="DM219" i="4"/>
  <c r="DP207" i="4"/>
  <c r="CX207" i="4"/>
  <c r="CY191" i="4"/>
  <c r="EA191" i="4" s="1"/>
  <c r="DS179" i="4"/>
  <c r="DM179" i="4"/>
  <c r="CY123" i="4"/>
  <c r="EA123" i="4" s="1"/>
  <c r="DQ14" i="4"/>
  <c r="DM14" i="4"/>
  <c r="DP11" i="4"/>
  <c r="DL11" i="4"/>
  <c r="DL10" i="4"/>
  <c r="DT10" i="4"/>
  <c r="DL471" i="4"/>
  <c r="DM470" i="4"/>
  <c r="DR460" i="4"/>
  <c r="DQ449" i="4"/>
  <c r="DV438" i="4"/>
  <c r="DP429" i="4"/>
  <c r="DL423" i="4"/>
  <c r="DN422" i="4"/>
  <c r="DT419" i="4"/>
  <c r="DR416" i="4"/>
  <c r="DP413" i="4"/>
  <c r="DL407" i="4"/>
  <c r="DN406" i="4"/>
  <c r="DX397" i="4"/>
  <c r="DL368" i="4"/>
  <c r="DL363" i="4"/>
  <c r="DN363" i="4"/>
  <c r="CY352" i="4"/>
  <c r="EA352" i="4" s="1"/>
  <c r="DV349" i="4"/>
  <c r="DR340" i="4"/>
  <c r="DP338" i="4"/>
  <c r="DS337" i="4"/>
  <c r="DU330" i="4"/>
  <c r="DL463" i="4"/>
  <c r="DT447" i="4"/>
  <c r="DR444" i="4"/>
  <c r="DX425" i="4"/>
  <c r="DT415" i="4"/>
  <c r="CX410" i="4"/>
  <c r="CY390" i="4"/>
  <c r="DL377" i="4"/>
  <c r="DL375" i="4"/>
  <c r="DM367" i="4"/>
  <c r="DO367" i="4"/>
  <c r="DM339" i="4"/>
  <c r="DX336" i="4"/>
  <c r="DP336" i="4"/>
  <c r="DL251" i="4"/>
  <c r="DN251" i="4"/>
  <c r="DP228" i="4"/>
  <c r="DL228" i="4"/>
  <c r="CY194" i="4"/>
  <c r="EA194" i="4" s="1"/>
  <c r="DQ180" i="4"/>
  <c r="DM180" i="4"/>
  <c r="DL142" i="4"/>
  <c r="DN112" i="4"/>
  <c r="DL112" i="4"/>
  <c r="DX469" i="4"/>
  <c r="DR448" i="4"/>
  <c r="DY429" i="4"/>
  <c r="DS416" i="4"/>
  <c r="DQ413" i="4"/>
  <c r="DM401" i="4"/>
  <c r="DS400" i="4"/>
  <c r="CY398" i="4"/>
  <c r="EA398" i="4" s="1"/>
  <c r="DY397" i="4"/>
  <c r="DU389" i="4"/>
  <c r="DO388" i="4"/>
  <c r="DQ377" i="4"/>
  <c r="DM377" i="4"/>
  <c r="CX367" i="4"/>
  <c r="DZ367" i="4" s="1"/>
  <c r="DV353" i="4"/>
  <c r="DY341" i="4"/>
  <c r="DL311" i="4"/>
  <c r="DL300" i="4"/>
  <c r="DT300" i="4"/>
  <c r="CX299" i="4"/>
  <c r="DZ299" i="4" s="1"/>
  <c r="DS292" i="4"/>
  <c r="DM292" i="4"/>
  <c r="DM267" i="4"/>
  <c r="DO267" i="4"/>
  <c r="DL460" i="4"/>
  <c r="DX457" i="4"/>
  <c r="DY449" i="4"/>
  <c r="DX445" i="4"/>
  <c r="DL439" i="4"/>
  <c r="DR432" i="4"/>
  <c r="CX414" i="4"/>
  <c r="DZ414" i="4" s="1"/>
  <c r="DM383" i="4"/>
  <c r="DX317" i="4"/>
  <c r="DP316" i="4"/>
  <c r="DL316" i="4"/>
  <c r="DV314" i="4"/>
  <c r="CX279" i="4"/>
  <c r="DZ279" i="4" s="1"/>
  <c r="CX264" i="4"/>
  <c r="DZ264" i="4" s="1"/>
  <c r="CX229" i="4"/>
  <c r="DZ229" i="4" s="1"/>
  <c r="DM207" i="4"/>
  <c r="DM77" i="4"/>
  <c r="DO77" i="4"/>
  <c r="CX43" i="4"/>
  <c r="DZ43" i="4" s="1"/>
  <c r="DL16" i="4"/>
  <c r="DN16" i="4"/>
  <c r="EA479" i="4"/>
  <c r="DS477" i="4"/>
  <c r="DM475" i="4"/>
  <c r="DM473" i="4"/>
  <c r="DL470" i="4"/>
  <c r="DN463" i="4"/>
  <c r="DL459" i="4"/>
  <c r="DL453" i="4"/>
  <c r="DR452" i="4"/>
  <c r="DM443" i="4"/>
  <c r="DO442" i="4"/>
  <c r="DO440" i="4"/>
  <c r="DU439" i="4"/>
  <c r="DQ433" i="4"/>
  <c r="DO426" i="4"/>
  <c r="DU423" i="4"/>
  <c r="DM420" i="4"/>
  <c r="CY418" i="4"/>
  <c r="EA418" i="4" s="1"/>
  <c r="DO410" i="4"/>
  <c r="EA407" i="4"/>
  <c r="DL467" i="4"/>
  <c r="DZ462" i="4"/>
  <c r="DN462" i="4"/>
  <c r="DT459" i="4"/>
  <c r="DL456" i="4"/>
  <c r="DO454" i="4"/>
  <c r="DS453" i="4"/>
  <c r="DP453" i="4"/>
  <c r="DO446" i="4"/>
  <c r="DU443" i="4"/>
  <c r="DM441" i="4"/>
  <c r="DO439" i="4"/>
  <c r="DQ437" i="4"/>
  <c r="DW430" i="4"/>
  <c r="DM425" i="4"/>
  <c r="DM424" i="4"/>
  <c r="DM422" i="4"/>
  <c r="DY421" i="4"/>
  <c r="DM415" i="4"/>
  <c r="DW414" i="4"/>
  <c r="DO412" i="4"/>
  <c r="DU411" i="4"/>
  <c r="DS408" i="4"/>
  <c r="DY405" i="4"/>
  <c r="DM399" i="4"/>
  <c r="DO398" i="4"/>
  <c r="DO396" i="4"/>
  <c r="DU395" i="4"/>
  <c r="DQ391" i="4"/>
  <c r="DM388" i="4"/>
  <c r="DS385" i="4"/>
  <c r="DM384" i="4"/>
  <c r="CY381" i="4"/>
  <c r="EA381" i="4" s="1"/>
  <c r="DP373" i="4"/>
  <c r="DQ370" i="4"/>
  <c r="DN367" i="4"/>
  <c r="DN359" i="4"/>
  <c r="DN357" i="4"/>
  <c r="DP356" i="4"/>
  <c r="DL356" i="4"/>
  <c r="CY353" i="4"/>
  <c r="EA353" i="4" s="1"/>
  <c r="CY344" i="4"/>
  <c r="EA344" i="4" s="1"/>
  <c r="DL339" i="4"/>
  <c r="DM330" i="4"/>
  <c r="DM328" i="4"/>
  <c r="DQ321" i="4"/>
  <c r="DM321" i="4"/>
  <c r="DL315" i="4"/>
  <c r="DN315" i="4"/>
  <c r="DL310" i="4"/>
  <c r="DN310" i="4"/>
  <c r="DP304" i="4"/>
  <c r="DR296" i="4"/>
  <c r="DU256" i="4"/>
  <c r="DM256" i="4"/>
  <c r="DN227" i="4"/>
  <c r="DL227" i="4"/>
  <c r="DT479" i="4"/>
  <c r="DX473" i="4"/>
  <c r="DL466" i="4"/>
  <c r="DN459" i="4"/>
  <c r="DL455" i="4"/>
  <c r="DM451" i="4"/>
  <c r="DW450" i="4"/>
  <c r="DO450" i="4"/>
  <c r="EA449" i="4"/>
  <c r="DL447" i="4"/>
  <c r="DV446" i="4"/>
  <c r="DN446" i="4"/>
  <c r="DT443" i="4"/>
  <c r="DL441" i="4"/>
  <c r="DR440" i="4"/>
  <c r="DN439" i="4"/>
  <c r="DX437" i="4"/>
  <c r="DP437" i="4"/>
  <c r="DL431" i="4"/>
  <c r="DV430" i="4"/>
  <c r="DN430" i="4"/>
  <c r="DT427" i="4"/>
  <c r="DR424" i="4"/>
  <c r="DN423" i="4"/>
  <c r="DL422" i="4"/>
  <c r="DX421" i="4"/>
  <c r="DP421" i="4"/>
  <c r="DL415" i="4"/>
  <c r="DV414" i="4"/>
  <c r="DN414" i="4"/>
  <c r="DT411" i="4"/>
  <c r="DZ410" i="4"/>
  <c r="DL409" i="4"/>
  <c r="DR408" i="4"/>
  <c r="DN407" i="4"/>
  <c r="DL406" i="4"/>
  <c r="DX405" i="4"/>
  <c r="DP405" i="4"/>
  <c r="DR401" i="4"/>
  <c r="DL399" i="4"/>
  <c r="DV398" i="4"/>
  <c r="DN398" i="4"/>
  <c r="DT395" i="4"/>
  <c r="DR392" i="4"/>
  <c r="DL388" i="4"/>
  <c r="DU387" i="4"/>
  <c r="DL384" i="4"/>
  <c r="DT382" i="4"/>
  <c r="DX380" i="4"/>
  <c r="DP380" i="4"/>
  <c r="DM379" i="4"/>
  <c r="DO379" i="4"/>
  <c r="DW378" i="4"/>
  <c r="DM378" i="4"/>
  <c r="DO378" i="4"/>
  <c r="DX376" i="4"/>
  <c r="DT375" i="4"/>
  <c r="DL372" i="4"/>
  <c r="DR372" i="4"/>
  <c r="DU371" i="4"/>
  <c r="DM369" i="4"/>
  <c r="DS369" i="4"/>
  <c r="DX365" i="4"/>
  <c r="DW362" i="4"/>
  <c r="DM362" i="4"/>
  <c r="DO362" i="4"/>
  <c r="DY361" i="4"/>
  <c r="DU359" i="4"/>
  <c r="DR357" i="4"/>
  <c r="DN355" i="4"/>
  <c r="DV354" i="4"/>
  <c r="DL354" i="4"/>
  <c r="DN354" i="4"/>
  <c r="DO351" i="4"/>
  <c r="DL344" i="4"/>
  <c r="DT343" i="4"/>
  <c r="DW342" i="4"/>
  <c r="DM342" i="4"/>
  <c r="DO342" i="4"/>
  <c r="DL336" i="4"/>
  <c r="DL331" i="4"/>
  <c r="DN331" i="4"/>
  <c r="CX319" i="4"/>
  <c r="DZ319" i="4" s="1"/>
  <c r="CX307" i="4"/>
  <c r="DZ307" i="4" s="1"/>
  <c r="DR307" i="4"/>
  <c r="DP305" i="4"/>
  <c r="DL305" i="4"/>
  <c r="DX293" i="4"/>
  <c r="EA289" i="4"/>
  <c r="DN289" i="4"/>
  <c r="DL289" i="4"/>
  <c r="CX285" i="4"/>
  <c r="DZ285" i="4" s="1"/>
  <c r="DN277" i="4"/>
  <c r="DL277" i="4"/>
  <c r="CY276" i="4"/>
  <c r="EA276" i="4" s="1"/>
  <c r="CX268" i="4"/>
  <c r="DZ268" i="4" s="1"/>
  <c r="CX267" i="4"/>
  <c r="DZ267" i="4" s="1"/>
  <c r="DR267" i="4"/>
  <c r="DU263" i="4"/>
  <c r="CX261" i="4"/>
  <c r="DZ261" i="4" s="1"/>
  <c r="CX256" i="4"/>
  <c r="DZ256" i="4" s="1"/>
  <c r="DT254" i="4"/>
  <c r="DV250" i="4"/>
  <c r="DL250" i="4"/>
  <c r="DN250" i="4"/>
  <c r="CY248" i="4"/>
  <c r="DL240" i="4"/>
  <c r="DR240" i="4"/>
  <c r="DN236" i="4"/>
  <c r="DL236" i="4"/>
  <c r="DL218" i="4"/>
  <c r="DN218" i="4"/>
  <c r="CX215" i="4"/>
  <c r="DO199" i="4"/>
  <c r="DM199" i="4"/>
  <c r="DS198" i="4"/>
  <c r="DL195" i="4"/>
  <c r="DT195" i="4"/>
  <c r="DQ176" i="4"/>
  <c r="DM176" i="4"/>
  <c r="DT175" i="4"/>
  <c r="DL175" i="4"/>
  <c r="CX164" i="4"/>
  <c r="DZ164" i="4"/>
  <c r="DN458" i="4"/>
  <c r="DM448" i="4"/>
  <c r="DL444" i="4"/>
  <c r="DX441" i="4"/>
  <c r="DL435" i="4"/>
  <c r="DV434" i="4"/>
  <c r="DT431" i="4"/>
  <c r="DR428" i="4"/>
  <c r="DP425" i="4"/>
  <c r="DL419" i="4"/>
  <c r="DL412" i="4"/>
  <c r="DX409" i="4"/>
  <c r="DV402" i="4"/>
  <c r="DL396" i="4"/>
  <c r="CX394" i="4"/>
  <c r="DZ394" i="4" s="1"/>
  <c r="DP393" i="4"/>
  <c r="DN389" i="4"/>
  <c r="DL389" i="4"/>
  <c r="DM350" i="4"/>
  <c r="DO350" i="4"/>
  <c r="CX341" i="4"/>
  <c r="DZ341" i="4" s="1"/>
  <c r="DV334" i="4"/>
  <c r="CX327" i="4"/>
  <c r="DZ327" i="4" s="1"/>
  <c r="DU326" i="4"/>
  <c r="DU320" i="4"/>
  <c r="CY318" i="4"/>
  <c r="EA318" i="4" s="1"/>
  <c r="DM302" i="4"/>
  <c r="DO302" i="4"/>
  <c r="DL259" i="4"/>
  <c r="DN259" i="4"/>
  <c r="DL255" i="4"/>
  <c r="CY253" i="4"/>
  <c r="EA253" i="4" s="1"/>
  <c r="DM247" i="4"/>
  <c r="DO247" i="4"/>
  <c r="DS227" i="4"/>
  <c r="DM227" i="4"/>
  <c r="DL206" i="4"/>
  <c r="DN206" i="4"/>
  <c r="DQ198" i="4"/>
  <c r="DM198" i="4"/>
  <c r="CY189" i="4"/>
  <c r="EA189" i="4" s="1"/>
  <c r="DS109" i="4"/>
  <c r="DM109" i="4"/>
  <c r="DN88" i="4"/>
  <c r="DL88" i="4"/>
  <c r="DV478" i="4"/>
  <c r="DL472" i="4"/>
  <c r="DM467" i="4"/>
  <c r="DL449" i="4"/>
  <c r="CY446" i="4"/>
  <c r="DQ445" i="4"/>
  <c r="DU435" i="4"/>
  <c r="DS432" i="4"/>
  <c r="DQ429" i="4"/>
  <c r="DM423" i="4"/>
  <c r="DU419" i="4"/>
  <c r="CY414" i="4"/>
  <c r="EA414" i="4" s="1"/>
  <c r="DY413" i="4"/>
  <c r="DU403" i="4"/>
  <c r="DQ397" i="4"/>
  <c r="DY390" i="4"/>
  <c r="DY377" i="4"/>
  <c r="DM363" i="4"/>
  <c r="DN361" i="4"/>
  <c r="DL361" i="4"/>
  <c r="DL359" i="4"/>
  <c r="DN353" i="4"/>
  <c r="DL353" i="4"/>
  <c r="DU347" i="4"/>
  <c r="DQ341" i="4"/>
  <c r="DM340" i="4"/>
  <c r="DM332" i="4"/>
  <c r="DL329" i="4"/>
  <c r="DQ297" i="4"/>
  <c r="DM297" i="4"/>
  <c r="DN269" i="4"/>
  <c r="DL269" i="4"/>
  <c r="DV247" i="4"/>
  <c r="DL223" i="4"/>
  <c r="DN223" i="4"/>
  <c r="DY200" i="4"/>
  <c r="DP137" i="4"/>
  <c r="DL125" i="4"/>
  <c r="CY37" i="4"/>
  <c r="EA37" i="4" s="1"/>
  <c r="DM16" i="4"/>
  <c r="DO16" i="4"/>
  <c r="DV466" i="4"/>
  <c r="DT463" i="4"/>
  <c r="DP457" i="4"/>
  <c r="DS452" i="4"/>
  <c r="DM450" i="4"/>
  <c r="CX446" i="4"/>
  <c r="DZ446" i="4" s="1"/>
  <c r="DP445" i="4"/>
  <c r="DN438" i="4"/>
  <c r="DT435" i="4"/>
  <c r="DL432" i="4"/>
  <c r="CX430" i="4"/>
  <c r="DZ430" i="4" s="1"/>
  <c r="DX429" i="4"/>
  <c r="DV422" i="4"/>
  <c r="DL416" i="4"/>
  <c r="DX413" i="4"/>
  <c r="DV406" i="4"/>
  <c r="DT403" i="4"/>
  <c r="DR400" i="4"/>
  <c r="DP397" i="4"/>
  <c r="DN381" i="4"/>
  <c r="DP377" i="4"/>
  <c r="DT374" i="4"/>
  <c r="DU360" i="4"/>
  <c r="DM360" i="4"/>
  <c r="DN349" i="4"/>
  <c r="DL349" i="4"/>
  <c r="DL340" i="4"/>
  <c r="DM337" i="4"/>
  <c r="DX333" i="4"/>
  <c r="DY324" i="4"/>
  <c r="DL322" i="4"/>
  <c r="DP317" i="4"/>
  <c r="DL314" i="4"/>
  <c r="DN314" i="4"/>
  <c r="DR264" i="4"/>
  <c r="DS252" i="4"/>
  <c r="DL244" i="4"/>
  <c r="DQ191" i="4"/>
  <c r="DS184" i="4"/>
  <c r="CX53" i="4"/>
  <c r="DZ53" i="4" s="1"/>
  <c r="DN39" i="4"/>
  <c r="DL39" i="4"/>
  <c r="DM21" i="4"/>
  <c r="DU21" i="4"/>
  <c r="DX477" i="4"/>
  <c r="DO476" i="4"/>
  <c r="DM458" i="4"/>
  <c r="DN454" i="4"/>
  <c r="DL452" i="4"/>
  <c r="DL450" i="4"/>
  <c r="DP449" i="4"/>
  <c r="DW442" i="4"/>
  <c r="DS436" i="4"/>
  <c r="DM434" i="4"/>
  <c r="DW426" i="4"/>
  <c r="DQ417" i="4"/>
  <c r="DW410" i="4"/>
  <c r="DU407" i="4"/>
  <c r="DL478" i="4"/>
  <c r="DN471" i="4"/>
  <c r="EA465" i="4"/>
  <c r="DN464" i="4"/>
  <c r="DV462" i="4"/>
  <c r="DL461" i="4"/>
  <c r="EA460" i="4"/>
  <c r="DO459" i="4"/>
  <c r="DO457" i="4"/>
  <c r="DR456" i="4"/>
  <c r="DX453" i="4"/>
  <c r="DM447" i="4"/>
  <c r="DW446" i="4"/>
  <c r="DO444" i="4"/>
  <c r="DS440" i="4"/>
  <c r="DM438" i="4"/>
  <c r="DY437" i="4"/>
  <c r="DM431" i="4"/>
  <c r="DO430" i="4"/>
  <c r="DO428" i="4"/>
  <c r="DU427" i="4"/>
  <c r="DS424" i="4"/>
  <c r="DQ421" i="4"/>
  <c r="DO414" i="4"/>
  <c r="DM409" i="4"/>
  <c r="DO407" i="4"/>
  <c r="DM406" i="4"/>
  <c r="DQ405" i="4"/>
  <c r="DW398" i="4"/>
  <c r="DS392" i="4"/>
  <c r="DS384" i="4"/>
  <c r="DO383" i="4"/>
  <c r="DU375" i="4"/>
  <c r="DM372" i="4"/>
  <c r="DN371" i="4"/>
  <c r="DM364" i="4"/>
  <c r="CY361" i="4"/>
  <c r="EA361" i="4" s="1"/>
  <c r="DV357" i="4"/>
  <c r="CX351" i="4"/>
  <c r="DN350" i="4"/>
  <c r="DP345" i="4"/>
  <c r="DS344" i="4"/>
  <c r="DL335" i="4"/>
  <c r="DQ334" i="4"/>
  <c r="DM331" i="4"/>
  <c r="DY321" i="4"/>
  <c r="DX320" i="4"/>
  <c r="DV315" i="4"/>
  <c r="DX304" i="4"/>
  <c r="DN299" i="4"/>
  <c r="DL296" i="4"/>
  <c r="CX288" i="4"/>
  <c r="DZ288" i="4" s="1"/>
  <c r="CY281" i="4"/>
  <c r="DP272" i="4"/>
  <c r="DL272" i="4"/>
  <c r="DM261" i="4"/>
  <c r="DP252" i="4"/>
  <c r="DL252" i="4"/>
  <c r="DX245" i="4"/>
  <c r="CY235" i="4"/>
  <c r="DL217" i="4"/>
  <c r="DN217" i="4"/>
  <c r="DU202" i="4"/>
  <c r="DO153" i="4"/>
  <c r="DM153" i="4"/>
  <c r="DO143" i="4"/>
  <c r="DM143" i="4"/>
  <c r="DL139" i="4"/>
  <c r="DN139" i="4"/>
  <c r="DR476" i="4"/>
  <c r="DO474" i="4"/>
  <c r="DP473" i="4"/>
  <c r="DN479" i="4"/>
  <c r="DL475" i="4"/>
  <c r="DV470" i="4"/>
  <c r="DN470" i="4"/>
  <c r="DL469" i="4"/>
  <c r="DT467" i="4"/>
  <c r="DR464" i="4"/>
  <c r="DX461" i="4"/>
  <c r="DP461" i="4"/>
  <c r="DL454" i="4"/>
  <c r="DL451" i="4"/>
  <c r="DV450" i="4"/>
  <c r="DN450" i="4"/>
  <c r="CX448" i="4"/>
  <c r="DZ448" i="4" s="1"/>
  <c r="DU447" i="4"/>
  <c r="EA446" i="4"/>
  <c r="DM445" i="4"/>
  <c r="DS444" i="4"/>
  <c r="DO443" i="4"/>
  <c r="DM442" i="4"/>
  <c r="DY441" i="4"/>
  <c r="DQ441" i="4"/>
  <c r="DM435" i="4"/>
  <c r="DW434" i="4"/>
  <c r="DO434" i="4"/>
  <c r="EA433" i="4"/>
  <c r="CY432" i="4"/>
  <c r="DU431" i="4"/>
  <c r="DM429" i="4"/>
  <c r="DS428" i="4"/>
  <c r="DO427" i="4"/>
  <c r="DM426" i="4"/>
  <c r="DY425" i="4"/>
  <c r="DQ425" i="4"/>
  <c r="DM419" i="4"/>
  <c r="DW418" i="4"/>
  <c r="DO418" i="4"/>
  <c r="CY416" i="4"/>
  <c r="EA416" i="4" s="1"/>
  <c r="DU415" i="4"/>
  <c r="DM413" i="4"/>
  <c r="DS412" i="4"/>
  <c r="DO411" i="4"/>
  <c r="DM410" i="4"/>
  <c r="DY409" i="4"/>
  <c r="DQ409" i="4"/>
  <c r="DM403" i="4"/>
  <c r="DW402" i="4"/>
  <c r="DO402" i="4"/>
  <c r="CY400" i="4"/>
  <c r="EA400" i="4" s="1"/>
  <c r="DU399" i="4"/>
  <c r="DM397" i="4"/>
  <c r="DS396" i="4"/>
  <c r="DO395" i="4"/>
  <c r="DM394" i="4"/>
  <c r="DY393" i="4"/>
  <c r="DQ393" i="4"/>
  <c r="EA390" i="4"/>
  <c r="DN390" i="4"/>
  <c r="DY388" i="4"/>
  <c r="DQ388" i="4"/>
  <c r="DT387" i="4"/>
  <c r="DY385" i="4"/>
  <c r="DQ385" i="4"/>
  <c r="DR383" i="4"/>
  <c r="DY381" i="4"/>
  <c r="DQ381" i="4"/>
  <c r="DW380" i="4"/>
  <c r="DM380" i="4"/>
  <c r="DN379" i="4"/>
  <c r="DL378" i="4"/>
  <c r="DN378" i="4"/>
  <c r="DW374" i="4"/>
  <c r="DM374" i="4"/>
  <c r="DO374" i="4"/>
  <c r="DV373" i="4"/>
  <c r="DN373" i="4"/>
  <c r="CX371" i="4"/>
  <c r="DZ371" i="4" s="1"/>
  <c r="DM370" i="4"/>
  <c r="DO370" i="4"/>
  <c r="CX369" i="4"/>
  <c r="DZ369" i="4" s="1"/>
  <c r="DX353" i="4"/>
  <c r="DP353" i="4"/>
  <c r="DP352" i="4"/>
  <c r="DL352" i="4"/>
  <c r="DY349" i="4"/>
  <c r="DQ349" i="4"/>
  <c r="DM349" i="4"/>
  <c r="DL348" i="4"/>
  <c r="DR348" i="4"/>
  <c r="DL342" i="4"/>
  <c r="DN342" i="4"/>
  <c r="DM341" i="4"/>
  <c r="CY333" i="4"/>
  <c r="EA333" i="4" s="1"/>
  <c r="DT332" i="4"/>
  <c r="DL332" i="4"/>
  <c r="DL328" i="4"/>
  <c r="DM327" i="4"/>
  <c r="DS327" i="4"/>
  <c r="DL326" i="4"/>
  <c r="DN326" i="4"/>
  <c r="DY322" i="4"/>
  <c r="DM322" i="4"/>
  <c r="DQ319" i="4"/>
  <c r="DS316" i="4"/>
  <c r="CX308" i="4"/>
  <c r="DZ308" i="4" s="1"/>
  <c r="DR308" i="4"/>
  <c r="DX296" i="4"/>
  <c r="DP296" i="4"/>
  <c r="DL295" i="4"/>
  <c r="DN295" i="4"/>
  <c r="DV294" i="4"/>
  <c r="DL294" i="4"/>
  <c r="DN294" i="4"/>
  <c r="DU292" i="4"/>
  <c r="DT290" i="4"/>
  <c r="DM279" i="4"/>
  <c r="DO279" i="4"/>
  <c r="CY264" i="4"/>
  <c r="EA264" i="4" s="1"/>
  <c r="DM259" i="4"/>
  <c r="DO259" i="4"/>
  <c r="DN257" i="4"/>
  <c r="DL257" i="4"/>
  <c r="CY244" i="4"/>
  <c r="EA244" i="4" s="1"/>
  <c r="DL230" i="4"/>
  <c r="DP230" i="4"/>
  <c r="CX212" i="4"/>
  <c r="DZ212" i="4" s="1"/>
  <c r="DL210" i="4"/>
  <c r="DN210" i="4"/>
  <c r="CX208" i="4"/>
  <c r="DZ208" i="4"/>
  <c r="DM193" i="4"/>
  <c r="DX188" i="4"/>
  <c r="DP188" i="4"/>
  <c r="DL188" i="4"/>
  <c r="DS175" i="4"/>
  <c r="DM175" i="4"/>
  <c r="DP155" i="4"/>
  <c r="DL155" i="4"/>
  <c r="DM112" i="4"/>
  <c r="DO112" i="4"/>
  <c r="DL370" i="4"/>
  <c r="DW366" i="4"/>
  <c r="DM366" i="4"/>
  <c r="DO366" i="4"/>
  <c r="DY365" i="4"/>
  <c r="DQ365" i="4"/>
  <c r="DU363" i="4"/>
  <c r="DS360" i="4"/>
  <c r="CY357" i="4"/>
  <c r="EA357" i="4" s="1"/>
  <c r="DM355" i="4"/>
  <c r="DT346" i="4"/>
  <c r="DV345" i="4"/>
  <c r="DN345" i="4"/>
  <c r="DR343" i="4"/>
  <c r="DX340" i="4"/>
  <c r="DP340" i="4"/>
  <c r="DL338" i="4"/>
  <c r="DW334" i="4"/>
  <c r="DM334" i="4"/>
  <c r="DO334" i="4"/>
  <c r="DY333" i="4"/>
  <c r="DQ333" i="4"/>
  <c r="CX325" i="4"/>
  <c r="DZ325" i="4" s="1"/>
  <c r="DR325" i="4"/>
  <c r="DN321" i="4"/>
  <c r="DN319" i="4"/>
  <c r="DV317" i="4"/>
  <c r="DN317" i="4"/>
  <c r="DL317" i="4"/>
  <c r="DV311" i="4"/>
  <c r="DW307" i="4"/>
  <c r="DL303" i="4"/>
  <c r="DP302" i="4"/>
  <c r="DM299" i="4"/>
  <c r="DM287" i="4"/>
  <c r="DO287" i="4"/>
  <c r="DN285" i="4"/>
  <c r="DP284" i="4"/>
  <c r="DL284" i="4"/>
  <c r="DV282" i="4"/>
  <c r="DL282" i="4"/>
  <c r="DN282" i="4"/>
  <c r="CX276" i="4"/>
  <c r="DZ276" i="4" s="1"/>
  <c r="DR276" i="4"/>
  <c r="DM270" i="4"/>
  <c r="DO270" i="4"/>
  <c r="DN267" i="4"/>
  <c r="DQ266" i="4"/>
  <c r="DX261" i="4"/>
  <c r="DN255" i="4"/>
  <c r="DX249" i="4"/>
  <c r="DP249" i="4"/>
  <c r="DY245" i="4"/>
  <c r="DQ245" i="4"/>
  <c r="DM245" i="4"/>
  <c r="DU243" i="4"/>
  <c r="DM242" i="4"/>
  <c r="DO242" i="4"/>
  <c r="CX241" i="4"/>
  <c r="DZ241" i="4" s="1"/>
  <c r="DL238" i="4"/>
  <c r="DM229" i="4"/>
  <c r="DS226" i="4"/>
  <c r="DM226" i="4"/>
  <c r="DX225" i="4"/>
  <c r="CY213" i="4"/>
  <c r="EA213" i="4" s="1"/>
  <c r="CX211" i="4"/>
  <c r="CY210" i="4"/>
  <c r="EA210" i="4"/>
  <c r="CY185" i="4"/>
  <c r="EA185" i="4"/>
  <c r="DL140" i="4"/>
  <c r="DN140" i="4"/>
  <c r="DN287" i="4"/>
  <c r="DX281" i="4"/>
  <c r="DP281" i="4"/>
  <c r="DY277" i="4"/>
  <c r="DQ277" i="4"/>
  <c r="DM277" i="4"/>
  <c r="DU275" i="4"/>
  <c r="DM274" i="4"/>
  <c r="DO274" i="4"/>
  <c r="DT271" i="4"/>
  <c r="DL270" i="4"/>
  <c r="DN270" i="4"/>
  <c r="CY269" i="4"/>
  <c r="EA269" i="4" s="1"/>
  <c r="DP266" i="4"/>
  <c r="CY265" i="4"/>
  <c r="EA265" i="4" s="1"/>
  <c r="DS265" i="4"/>
  <c r="DL260" i="4"/>
  <c r="DW258" i="4"/>
  <c r="DM258" i="4"/>
  <c r="DO258" i="4"/>
  <c r="DY257" i="4"/>
  <c r="DQ257" i="4"/>
  <c r="DX248" i="4"/>
  <c r="DP248" i="4"/>
  <c r="DL248" i="4"/>
  <c r="DW246" i="4"/>
  <c r="DM246" i="4"/>
  <c r="DO246" i="4"/>
  <c r="DX244" i="4"/>
  <c r="DL242" i="4"/>
  <c r="DN242" i="4"/>
  <c r="DY241" i="4"/>
  <c r="DQ241" i="4"/>
  <c r="DM241" i="4"/>
  <c r="DO235" i="4"/>
  <c r="DY234" i="4"/>
  <c r="DR231" i="4"/>
  <c r="DO225" i="4"/>
  <c r="DM225" i="4"/>
  <c r="DT223" i="4"/>
  <c r="DP220" i="4"/>
  <c r="DL220" i="4"/>
  <c r="DM208" i="4"/>
  <c r="DO208" i="4"/>
  <c r="DO205" i="4"/>
  <c r="DM205" i="4"/>
  <c r="DX189" i="4"/>
  <c r="DV178" i="4"/>
  <c r="DN178" i="4"/>
  <c r="DL178" i="4"/>
  <c r="DV157" i="4"/>
  <c r="DL157" i="4"/>
  <c r="DN157" i="4"/>
  <c r="DP150" i="4"/>
  <c r="DL150" i="4"/>
  <c r="CX145" i="4"/>
  <c r="DZ145" i="4" s="1"/>
  <c r="DR145" i="4"/>
  <c r="DM141" i="4"/>
  <c r="DQ141" i="4"/>
  <c r="DO137" i="4"/>
  <c r="DM137" i="4"/>
  <c r="DT136" i="4"/>
  <c r="DM122" i="4"/>
  <c r="DO122" i="4"/>
  <c r="DM107" i="4"/>
  <c r="DO107" i="4"/>
  <c r="DU106" i="4"/>
  <c r="DM106" i="4"/>
  <c r="DN84" i="4"/>
  <c r="CX84" i="4"/>
  <c r="DZ84" i="4" s="1"/>
  <c r="CY83" i="4"/>
  <c r="EA83" i="4" s="1"/>
  <c r="DS68" i="4"/>
  <c r="DM68" i="4"/>
  <c r="DL382" i="4"/>
  <c r="DT370" i="4"/>
  <c r="DV369" i="4"/>
  <c r="DN369" i="4"/>
  <c r="DR367" i="4"/>
  <c r="DX364" i="4"/>
  <c r="DP364" i="4"/>
  <c r="DL362" i="4"/>
  <c r="DW358" i="4"/>
  <c r="DM358" i="4"/>
  <c r="DO358" i="4"/>
  <c r="DY357" i="4"/>
  <c r="DQ357" i="4"/>
  <c r="DU355" i="4"/>
  <c r="DS352" i="4"/>
  <c r="DM347" i="4"/>
  <c r="DT338" i="4"/>
  <c r="DV337" i="4"/>
  <c r="DN337" i="4"/>
  <c r="DR335" i="4"/>
  <c r="DX332" i="4"/>
  <c r="DP332" i="4"/>
  <c r="DX326" i="4"/>
  <c r="DX324" i="4"/>
  <c r="DP324" i="4"/>
  <c r="DL324" i="4"/>
  <c r="DQ323" i="4"/>
  <c r="DX322" i="4"/>
  <c r="DP322" i="4"/>
  <c r="DM320" i="4"/>
  <c r="DX313" i="4"/>
  <c r="DP313" i="4"/>
  <c r="DY309" i="4"/>
  <c r="DQ309" i="4"/>
  <c r="DM309" i="4"/>
  <c r="DU307" i="4"/>
  <c r="DM306" i="4"/>
  <c r="DO306" i="4"/>
  <c r="DT303" i="4"/>
  <c r="DL302" i="4"/>
  <c r="DN302" i="4"/>
  <c r="DU299" i="4"/>
  <c r="DP298" i="4"/>
  <c r="DS297" i="4"/>
  <c r="DL292" i="4"/>
  <c r="DW290" i="4"/>
  <c r="DM290" i="4"/>
  <c r="DO290" i="4"/>
  <c r="DY289" i="4"/>
  <c r="DQ289" i="4"/>
  <c r="DU287" i="4"/>
  <c r="DT282" i="4"/>
  <c r="DX280" i="4"/>
  <c r="DP280" i="4"/>
  <c r="DL280" i="4"/>
  <c r="DW278" i="4"/>
  <c r="DM278" i="4"/>
  <c r="DO278" i="4"/>
  <c r="DX276" i="4"/>
  <c r="DL274" i="4"/>
  <c r="DN274" i="4"/>
  <c r="DY273" i="4"/>
  <c r="DQ273" i="4"/>
  <c r="DM273" i="4"/>
  <c r="DS272" i="4"/>
  <c r="DR269" i="4"/>
  <c r="DR268" i="4"/>
  <c r="DM266" i="4"/>
  <c r="DO266" i="4"/>
  <c r="CX265" i="4"/>
  <c r="DZ265" i="4" s="1"/>
  <c r="DM263" i="4"/>
  <c r="DO263" i="4"/>
  <c r="DN249" i="4"/>
  <c r="DL249" i="4"/>
  <c r="DL246" i="4"/>
  <c r="DP241" i="4"/>
  <c r="DL235" i="4"/>
  <c r="DN235" i="4"/>
  <c r="CY231" i="4"/>
  <c r="EA231" i="4"/>
  <c r="DQ222" i="4"/>
  <c r="DM222" i="4"/>
  <c r="DM220" i="4"/>
  <c r="DO220" i="4"/>
  <c r="DP213" i="4"/>
  <c r="DL205" i="4"/>
  <c r="DN205" i="4"/>
  <c r="DL198" i="4"/>
  <c r="DN198" i="4"/>
  <c r="DP196" i="4"/>
  <c r="DL196" i="4"/>
  <c r="DV168" i="4"/>
  <c r="DN168" i="4"/>
  <c r="DL168" i="4"/>
  <c r="DN160" i="4"/>
  <c r="DL160" i="4"/>
  <c r="DY148" i="4"/>
  <c r="DQ148" i="4"/>
  <c r="DM148" i="4"/>
  <c r="DL129" i="4"/>
  <c r="DT129" i="4"/>
  <c r="DQ124" i="4"/>
  <c r="DM124" i="4"/>
  <c r="CY120" i="4"/>
  <c r="EA120" i="4" s="1"/>
  <c r="DT390" i="4"/>
  <c r="DM387" i="4"/>
  <c r="DW386" i="4"/>
  <c r="DO386" i="4"/>
  <c r="DV385" i="4"/>
  <c r="DN385" i="4"/>
  <c r="DU383" i="4"/>
  <c r="DS380" i="4"/>
  <c r="DM375" i="4"/>
  <c r="DT366" i="4"/>
  <c r="DV365" i="4"/>
  <c r="DN365" i="4"/>
  <c r="DR363" i="4"/>
  <c r="DX360" i="4"/>
  <c r="DP360" i="4"/>
  <c r="DL358" i="4"/>
  <c r="DO355" i="4"/>
  <c r="DW354" i="4"/>
  <c r="DM354" i="4"/>
  <c r="DO354" i="4"/>
  <c r="DY353" i="4"/>
  <c r="DQ353" i="4"/>
  <c r="DU351" i="4"/>
  <c r="DS348" i="4"/>
  <c r="DM343" i="4"/>
  <c r="DT334" i="4"/>
  <c r="DV333" i="4"/>
  <c r="DN333" i="4"/>
  <c r="DR331" i="4"/>
  <c r="DM326" i="4"/>
  <c r="DO326" i="4"/>
  <c r="DM324" i="4"/>
  <c r="DO324" i="4"/>
  <c r="DO322" i="4"/>
  <c r="DS321" i="4"/>
  <c r="DT314" i="4"/>
  <c r="DX312" i="4"/>
  <c r="DP312" i="4"/>
  <c r="DL312" i="4"/>
  <c r="DM310" i="4"/>
  <c r="DO310" i="4"/>
  <c r="DX308" i="4"/>
  <c r="DL306" i="4"/>
  <c r="DN306" i="4"/>
  <c r="DY305" i="4"/>
  <c r="DQ305" i="4"/>
  <c r="DM305" i="4"/>
  <c r="CY304" i="4"/>
  <c r="EA304" i="4" s="1"/>
  <c r="DS304" i="4"/>
  <c r="DR301" i="4"/>
  <c r="DR300" i="4"/>
  <c r="DM298" i="4"/>
  <c r="DO298" i="4"/>
  <c r="CX297" i="4"/>
  <c r="DZ297" i="4" s="1"/>
  <c r="DT296" i="4"/>
  <c r="DM295" i="4"/>
  <c r="DO295" i="4"/>
  <c r="DV281" i="4"/>
  <c r="DN281" i="4"/>
  <c r="DL281" i="4"/>
  <c r="DR279" i="4"/>
  <c r="DL278" i="4"/>
  <c r="DP273" i="4"/>
  <c r="DT270" i="4"/>
  <c r="DY269" i="4"/>
  <c r="DQ269" i="4"/>
  <c r="DY265" i="4"/>
  <c r="DQ265" i="4"/>
  <c r="DS264" i="4"/>
  <c r="DL263" i="4"/>
  <c r="DQ262" i="4"/>
  <c r="DV245" i="4"/>
  <c r="DN245" i="4"/>
  <c r="DL245" i="4"/>
  <c r="DL243" i="4"/>
  <c r="DS240" i="4"/>
  <c r="DL237" i="4"/>
  <c r="DN237" i="4"/>
  <c r="DV232" i="4"/>
  <c r="DL232" i="4"/>
  <c r="DX226" i="4"/>
  <c r="DL202" i="4"/>
  <c r="DN202" i="4"/>
  <c r="DL189" i="4"/>
  <c r="DN189" i="4"/>
  <c r="DT154" i="4"/>
  <c r="DL154" i="4"/>
  <c r="DU114" i="4"/>
  <c r="DM114" i="4"/>
  <c r="DS101" i="4"/>
  <c r="DV329" i="4"/>
  <c r="DN329" i="4"/>
  <c r="DT326" i="4"/>
  <c r="DR323" i="4"/>
  <c r="DL318" i="4"/>
  <c r="DM315" i="4"/>
  <c r="DT306" i="4"/>
  <c r="DV305" i="4"/>
  <c r="DN305" i="4"/>
  <c r="DR303" i="4"/>
  <c r="DX300" i="4"/>
  <c r="DP300" i="4"/>
  <c r="DL298" i="4"/>
  <c r="DW294" i="4"/>
  <c r="DM294" i="4"/>
  <c r="DO294" i="4"/>
  <c r="DY293" i="4"/>
  <c r="DQ293" i="4"/>
  <c r="DU291" i="4"/>
  <c r="DS288" i="4"/>
  <c r="DM283" i="4"/>
  <c r="DT274" i="4"/>
  <c r="DV273" i="4"/>
  <c r="DN273" i="4"/>
  <c r="DR271" i="4"/>
  <c r="DX268" i="4"/>
  <c r="DP268" i="4"/>
  <c r="DL266" i="4"/>
  <c r="DW262" i="4"/>
  <c r="DM262" i="4"/>
  <c r="DO262" i="4"/>
  <c r="DY261" i="4"/>
  <c r="DQ261" i="4"/>
  <c r="DU259" i="4"/>
  <c r="DS256" i="4"/>
  <c r="DM251" i="4"/>
  <c r="DT242" i="4"/>
  <c r="DV241" i="4"/>
  <c r="DN241" i="4"/>
  <c r="CY239" i="4"/>
  <c r="EA239" i="4" s="1"/>
  <c r="DS237" i="4"/>
  <c r="DS229" i="4"/>
  <c r="DN225" i="4"/>
  <c r="DL225" i="4"/>
  <c r="DR224" i="4"/>
  <c r="DM217" i="4"/>
  <c r="DO213" i="4"/>
  <c r="DT207" i="4"/>
  <c r="DT202" i="4"/>
  <c r="DZ199" i="4"/>
  <c r="DY194" i="4"/>
  <c r="DQ194" i="4"/>
  <c r="DN191" i="4"/>
  <c r="DO187" i="4"/>
  <c r="DM187" i="4"/>
  <c r="CY186" i="4"/>
  <c r="EA186" i="4" s="1"/>
  <c r="DP184" i="4"/>
  <c r="DM177" i="4"/>
  <c r="DO177" i="4"/>
  <c r="DW169" i="4"/>
  <c r="DM169" i="4"/>
  <c r="DO169" i="4"/>
  <c r="DS163" i="4"/>
  <c r="DM163" i="4"/>
  <c r="DM157" i="4"/>
  <c r="DO157" i="4"/>
  <c r="CX149" i="4"/>
  <c r="DZ149" i="4" s="1"/>
  <c r="DV133" i="4"/>
  <c r="CX133" i="4"/>
  <c r="DP126" i="4"/>
  <c r="DL126" i="4"/>
  <c r="DS98" i="4"/>
  <c r="DM98" i="4"/>
  <c r="DX328" i="4"/>
  <c r="DP328" i="4"/>
  <c r="DT318" i="4"/>
  <c r="DU315" i="4"/>
  <c r="DS312" i="4"/>
  <c r="DM307" i="4"/>
  <c r="DT298" i="4"/>
  <c r="DV297" i="4"/>
  <c r="DN297" i="4"/>
  <c r="DR295" i="4"/>
  <c r="DX292" i="4"/>
  <c r="DP292" i="4"/>
  <c r="DL290" i="4"/>
  <c r="DW286" i="4"/>
  <c r="DM286" i="4"/>
  <c r="DO286" i="4"/>
  <c r="DY285" i="4"/>
  <c r="DQ285" i="4"/>
  <c r="DU283" i="4"/>
  <c r="DS280" i="4"/>
  <c r="DM275" i="4"/>
  <c r="DT266" i="4"/>
  <c r="DV265" i="4"/>
  <c r="DN265" i="4"/>
  <c r="DR263" i="4"/>
  <c r="DX260" i="4"/>
  <c r="DP260" i="4"/>
  <c r="DL258" i="4"/>
  <c r="DW254" i="4"/>
  <c r="DM254" i="4"/>
  <c r="DO254" i="4"/>
  <c r="DY253" i="4"/>
  <c r="DQ253" i="4"/>
  <c r="DU251" i="4"/>
  <c r="EA248" i="4"/>
  <c r="DS248" i="4"/>
  <c r="DM243" i="4"/>
  <c r="DY238" i="4"/>
  <c r="DQ238" i="4"/>
  <c r="DM238" i="4"/>
  <c r="DY236" i="4"/>
  <c r="DX234" i="4"/>
  <c r="DY231" i="4"/>
  <c r="DR230" i="4"/>
  <c r="DR227" i="4"/>
  <c r="DX224" i="4"/>
  <c r="DP224" i="4"/>
  <c r="DY223" i="4"/>
  <c r="DX221" i="4"/>
  <c r="CY218" i="4"/>
  <c r="EA218" i="4"/>
  <c r="DT214" i="4"/>
  <c r="DU213" i="4"/>
  <c r="DP209" i="4"/>
  <c r="DZ207" i="4"/>
  <c r="CY203" i="4"/>
  <c r="EA203" i="4" s="1"/>
  <c r="CY197" i="4"/>
  <c r="EA197" i="4" s="1"/>
  <c r="DY191" i="4"/>
  <c r="DL181" i="4"/>
  <c r="DN181" i="4"/>
  <c r="DM174" i="4"/>
  <c r="DO174" i="4"/>
  <c r="DU171" i="4"/>
  <c r="DT158" i="4"/>
  <c r="DL158" i="4"/>
  <c r="DQ156" i="4"/>
  <c r="DM156" i="4"/>
  <c r="CY144" i="4"/>
  <c r="EA144" i="4" s="1"/>
  <c r="DM130" i="4"/>
  <c r="DO130" i="4"/>
  <c r="DL100" i="4"/>
  <c r="DN100" i="4"/>
  <c r="DL90" i="4"/>
  <c r="DP90" i="4"/>
  <c r="DM86" i="4"/>
  <c r="DU86" i="4"/>
  <c r="DL330" i="4"/>
  <c r="DV325" i="4"/>
  <c r="DN325" i="4"/>
  <c r="DT322" i="4"/>
  <c r="DS320" i="4"/>
  <c r="DN318" i="4"/>
  <c r="DO315" i="4"/>
  <c r="DW314" i="4"/>
  <c r="DM314" i="4"/>
  <c r="DO314" i="4"/>
  <c r="DY313" i="4"/>
  <c r="DQ313" i="4"/>
  <c r="DU311" i="4"/>
  <c r="DS308" i="4"/>
  <c r="DM303" i="4"/>
  <c r="DT294" i="4"/>
  <c r="DV293" i="4"/>
  <c r="DN293" i="4"/>
  <c r="DR291" i="4"/>
  <c r="DX288" i="4"/>
  <c r="DP288" i="4"/>
  <c r="DL286" i="4"/>
  <c r="DO283" i="4"/>
  <c r="DW282" i="4"/>
  <c r="DM282" i="4"/>
  <c r="DO282" i="4"/>
  <c r="DY281" i="4"/>
  <c r="DQ281" i="4"/>
  <c r="DU279" i="4"/>
  <c r="DS276" i="4"/>
  <c r="DM271" i="4"/>
  <c r="DT262" i="4"/>
  <c r="DV261" i="4"/>
  <c r="DN261" i="4"/>
  <c r="DR259" i="4"/>
  <c r="DX256" i="4"/>
  <c r="DP256" i="4"/>
  <c r="DL254" i="4"/>
  <c r="DO251" i="4"/>
  <c r="DW250" i="4"/>
  <c r="DM250" i="4"/>
  <c r="DO250" i="4"/>
  <c r="DY249" i="4"/>
  <c r="DQ249" i="4"/>
  <c r="DU247" i="4"/>
  <c r="DS244" i="4"/>
  <c r="DX238" i="4"/>
  <c r="DX236" i="4"/>
  <c r="DX235" i="4"/>
  <c r="DX233" i="4"/>
  <c r="DX231" i="4"/>
  <c r="DP231" i="4"/>
  <c r="DP229" i="4"/>
  <c r="DQ227" i="4"/>
  <c r="DL219" i="4"/>
  <c r="DU216" i="4"/>
  <c r="DW209" i="4"/>
  <c r="DM209" i="4"/>
  <c r="DY206" i="4"/>
  <c r="DQ206" i="4"/>
  <c r="DM206" i="4"/>
  <c r="CX203" i="4"/>
  <c r="DZ203" i="4" s="1"/>
  <c r="DR203" i="4"/>
  <c r="DL194" i="4"/>
  <c r="DN194" i="4"/>
  <c r="CY190" i="4"/>
  <c r="EA190" i="4"/>
  <c r="DM170" i="4"/>
  <c r="DR150" i="4"/>
  <c r="DP122" i="4"/>
  <c r="DL122" i="4"/>
  <c r="DQ117" i="4"/>
  <c r="DM117" i="4"/>
  <c r="DM236" i="4"/>
  <c r="DW231" i="4"/>
  <c r="DO231" i="4"/>
  <c r="DQ230" i="4"/>
  <c r="DM230" i="4"/>
  <c r="DW227" i="4"/>
  <c r="DO227" i="4"/>
  <c r="DY226" i="4"/>
  <c r="DQ226" i="4"/>
  <c r="DM224" i="4"/>
  <c r="DR223" i="4"/>
  <c r="DU220" i="4"/>
  <c r="DR219" i="4"/>
  <c r="DT218" i="4"/>
  <c r="DZ215" i="4"/>
  <c r="DR215" i="4"/>
  <c r="DV213" i="4"/>
  <c r="DL213" i="4"/>
  <c r="DN213" i="4"/>
  <c r="DV209" i="4"/>
  <c r="DL209" i="4"/>
  <c r="DN209" i="4"/>
  <c r="DL204" i="4"/>
  <c r="DR204" i="4"/>
  <c r="DW200" i="4"/>
  <c r="DM200" i="4"/>
  <c r="DV197" i="4"/>
  <c r="DL197" i="4"/>
  <c r="DN197" i="4"/>
  <c r="DR195" i="4"/>
  <c r="DS190" i="4"/>
  <c r="DS186" i="4"/>
  <c r="DX183" i="4"/>
  <c r="DP183" i="4"/>
  <c r="DL183" i="4"/>
  <c r="CX176" i="4"/>
  <c r="DZ176" i="4"/>
  <c r="DX172" i="4"/>
  <c r="DL172" i="4"/>
  <c r="CX167" i="4"/>
  <c r="DZ167" i="4" s="1"/>
  <c r="DR167" i="4"/>
  <c r="CY155" i="4"/>
  <c r="EA155" i="4" s="1"/>
  <c r="DU154" i="4"/>
  <c r="DT153" i="4"/>
  <c r="DL153" i="4"/>
  <c r="DQ150" i="4"/>
  <c r="DR149" i="4"/>
  <c r="CY145" i="4"/>
  <c r="EA145" i="4" s="1"/>
  <c r="CX138" i="4"/>
  <c r="DZ138" i="4" s="1"/>
  <c r="DU131" i="4"/>
  <c r="DW126" i="4"/>
  <c r="CY116" i="4"/>
  <c r="EA116" i="4" s="1"/>
  <c r="CX111" i="4"/>
  <c r="DZ111" i="4"/>
  <c r="CY64" i="4"/>
  <c r="EA64" i="4"/>
  <c r="DW239" i="4"/>
  <c r="DO239" i="4"/>
  <c r="DU236" i="4"/>
  <c r="DS233" i="4"/>
  <c r="DS225" i="4"/>
  <c r="DU224" i="4"/>
  <c r="DW221" i="4"/>
  <c r="DX216" i="4"/>
  <c r="DP216" i="4"/>
  <c r="DL216" i="4"/>
  <c r="DW207" i="4"/>
  <c r="DO207" i="4"/>
  <c r="DX204" i="4"/>
  <c r="DU200" i="4"/>
  <c r="DY199" i="4"/>
  <c r="DW192" i="4"/>
  <c r="DM192" i="4"/>
  <c r="DY190" i="4"/>
  <c r="DU189" i="4"/>
  <c r="DM188" i="4"/>
  <c r="DO188" i="4"/>
  <c r="DY186" i="4"/>
  <c r="DL179" i="4"/>
  <c r="DR179" i="4"/>
  <c r="DL174" i="4"/>
  <c r="DN174" i="4"/>
  <c r="CY164" i="4"/>
  <c r="EA164" i="4"/>
  <c r="DV156" i="4"/>
  <c r="DN156" i="4"/>
  <c r="DL156" i="4"/>
  <c r="DS152" i="4"/>
  <c r="DU132" i="4"/>
  <c r="DO129" i="4"/>
  <c r="DM129" i="4"/>
  <c r="DL128" i="4"/>
  <c r="DN128" i="4"/>
  <c r="CY97" i="4"/>
  <c r="EA97" i="4" s="1"/>
  <c r="DV62" i="4"/>
  <c r="DL62" i="4"/>
  <c r="DN62" i="4"/>
  <c r="DM59" i="4"/>
  <c r="DO59" i="4"/>
  <c r="DO236" i="4"/>
  <c r="DM232" i="4"/>
  <c r="DV230" i="4"/>
  <c r="DQ228" i="4"/>
  <c r="DL226" i="4"/>
  <c r="DW223" i="4"/>
  <c r="DO223" i="4"/>
  <c r="DM223" i="4"/>
  <c r="DV221" i="4"/>
  <c r="DN221" i="4"/>
  <c r="DL221" i="4"/>
  <c r="DW219" i="4"/>
  <c r="DO219" i="4"/>
  <c r="DY218" i="4"/>
  <c r="DQ218" i="4"/>
  <c r="DM216" i="4"/>
  <c r="DW215" i="4"/>
  <c r="DO215" i="4"/>
  <c r="DX212" i="4"/>
  <c r="DP212" i="4"/>
  <c r="DS209" i="4"/>
  <c r="DP208" i="4"/>
  <c r="DT206" i="4"/>
  <c r="DS197" i="4"/>
  <c r="DW195" i="4"/>
  <c r="DO195" i="4"/>
  <c r="DM195" i="4"/>
  <c r="DT194" i="4"/>
  <c r="CX182" i="4"/>
  <c r="DZ182" i="4" s="1"/>
  <c r="DU174" i="4"/>
  <c r="DZ162" i="4"/>
  <c r="CX162" i="4"/>
  <c r="DR162" i="4"/>
  <c r="DX159" i="4"/>
  <c r="DP159" i="4"/>
  <c r="DL159" i="4"/>
  <c r="DR154" i="4"/>
  <c r="DM152" i="4"/>
  <c r="DM135" i="4"/>
  <c r="DO135" i="4"/>
  <c r="DW133" i="4"/>
  <c r="DO133" i="4"/>
  <c r="DM133" i="4"/>
  <c r="DU128" i="4"/>
  <c r="DU118" i="4"/>
  <c r="DU115" i="4"/>
  <c r="CX108" i="4"/>
  <c r="DZ108" i="4" s="1"/>
  <c r="DU101" i="4"/>
  <c r="DU97" i="4"/>
  <c r="DL78" i="4"/>
  <c r="DN78" i="4"/>
  <c r="DM75" i="4"/>
  <c r="DO75" i="4"/>
  <c r="CY71" i="4"/>
  <c r="EA71" i="4" s="1"/>
  <c r="DS213" i="4"/>
  <c r="DU212" i="4"/>
  <c r="DW211" i="4"/>
  <c r="DO211" i="4"/>
  <c r="DY210" i="4"/>
  <c r="DQ210" i="4"/>
  <c r="DM204" i="4"/>
  <c r="DV201" i="4"/>
  <c r="DL201" i="4"/>
  <c r="DN201" i="4"/>
  <c r="DX200" i="4"/>
  <c r="DP200" i="4"/>
  <c r="DR199" i="4"/>
  <c r="DT198" i="4"/>
  <c r="CX192" i="4"/>
  <c r="DZ192" i="4" s="1"/>
  <c r="DL190" i="4"/>
  <c r="CY172" i="4"/>
  <c r="EA172" i="4" s="1"/>
  <c r="DL170" i="4"/>
  <c r="DN170" i="4"/>
  <c r="DU167" i="4"/>
  <c r="DM167" i="4"/>
  <c r="DM158" i="4"/>
  <c r="DL151" i="4"/>
  <c r="DN151" i="4"/>
  <c r="DM150" i="4"/>
  <c r="DO150" i="4"/>
  <c r="DT141" i="4"/>
  <c r="DL141" i="4"/>
  <c r="DM140" i="4"/>
  <c r="DS135" i="4"/>
  <c r="DS131" i="4"/>
  <c r="DM131" i="4"/>
  <c r="DU127" i="4"/>
  <c r="DQ125" i="4"/>
  <c r="DV123" i="4"/>
  <c r="DL123" i="4"/>
  <c r="DN123" i="4"/>
  <c r="CY121" i="4"/>
  <c r="EA121" i="4"/>
  <c r="CX116" i="4"/>
  <c r="DZ116" i="4" s="1"/>
  <c r="DM87" i="4"/>
  <c r="DO87" i="4"/>
  <c r="CX73" i="4"/>
  <c r="DZ73" i="4" s="1"/>
  <c r="CX56" i="4"/>
  <c r="DL17" i="4"/>
  <c r="DN17" i="4"/>
  <c r="DL186" i="4"/>
  <c r="CY183" i="4"/>
  <c r="EA183" i="4" s="1"/>
  <c r="DV180" i="4"/>
  <c r="DN180" i="4"/>
  <c r="DX175" i="4"/>
  <c r="DV173" i="4"/>
  <c r="DL173" i="4"/>
  <c r="CY160" i="4"/>
  <c r="EA160" i="4" s="1"/>
  <c r="DW154" i="4"/>
  <c r="DL148" i="4"/>
  <c r="DN148" i="4"/>
  <c r="DL147" i="4"/>
  <c r="DN147" i="4"/>
  <c r="DQ136" i="4"/>
  <c r="DM136" i="4"/>
  <c r="CY128" i="4"/>
  <c r="EA128" i="4"/>
  <c r="DM104" i="4"/>
  <c r="DO104" i="4"/>
  <c r="CX102" i="4"/>
  <c r="DZ102" i="4" s="1"/>
  <c r="DR102" i="4"/>
  <c r="DT96" i="4"/>
  <c r="DL96" i="4"/>
  <c r="DL92" i="4"/>
  <c r="DN92" i="4"/>
  <c r="DO80" i="4"/>
  <c r="DM80" i="4"/>
  <c r="DV229" i="4"/>
  <c r="DN229" i="4"/>
  <c r="DU228" i="4"/>
  <c r="DT226" i="4"/>
  <c r="DL214" i="4"/>
  <c r="DS205" i="4"/>
  <c r="DU204" i="4"/>
  <c r="DW203" i="4"/>
  <c r="DO203" i="4"/>
  <c r="DY202" i="4"/>
  <c r="DQ202" i="4"/>
  <c r="DM196" i="4"/>
  <c r="DV193" i="4"/>
  <c r="DL193" i="4"/>
  <c r="DN193" i="4"/>
  <c r="DX192" i="4"/>
  <c r="DP192" i="4"/>
  <c r="DR191" i="4"/>
  <c r="DT190" i="4"/>
  <c r="DR183" i="4"/>
  <c r="DP181" i="4"/>
  <c r="DM178" i="4"/>
  <c r="DM171" i="4"/>
  <c r="DM166" i="4"/>
  <c r="DO166" i="4"/>
  <c r="DV164" i="4"/>
  <c r="DN164" i="4"/>
  <c r="DX163" i="4"/>
  <c r="DP163" i="4"/>
  <c r="DL163" i="4"/>
  <c r="DV161" i="4"/>
  <c r="DL161" i="4"/>
  <c r="DN161" i="4"/>
  <c r="CY159" i="4"/>
  <c r="EA159" i="4" s="1"/>
  <c r="DR155" i="4"/>
  <c r="DY153" i="4"/>
  <c r="DU150" i="4"/>
  <c r="DW149" i="4"/>
  <c r="DO149" i="4"/>
  <c r="DM149" i="4"/>
  <c r="DM139" i="4"/>
  <c r="DY134" i="4"/>
  <c r="DQ129" i="4"/>
  <c r="DV124" i="4"/>
  <c r="DQ122" i="4"/>
  <c r="DY121" i="4"/>
  <c r="DQ121" i="4"/>
  <c r="DW119" i="4"/>
  <c r="DM119" i="4"/>
  <c r="CX117" i="4"/>
  <c r="DZ117" i="4" s="1"/>
  <c r="DR117" i="4"/>
  <c r="DU108" i="4"/>
  <c r="CX106" i="4"/>
  <c r="DZ106" i="4" s="1"/>
  <c r="DT98" i="4"/>
  <c r="DL98" i="4"/>
  <c r="DW78" i="4"/>
  <c r="DS72" i="4"/>
  <c r="DM72" i="4"/>
  <c r="CX66" i="4"/>
  <c r="DZ66" i="4"/>
  <c r="DL58" i="4"/>
  <c r="DN58" i="4"/>
  <c r="DM55" i="4"/>
  <c r="DO55" i="4"/>
  <c r="DM182" i="4"/>
  <c r="DX179" i="4"/>
  <c r="DP179" i="4"/>
  <c r="DL177" i="4"/>
  <c r="DW173" i="4"/>
  <c r="DM173" i="4"/>
  <c r="DO173" i="4"/>
  <c r="DY172" i="4"/>
  <c r="DQ172" i="4"/>
  <c r="DU170" i="4"/>
  <c r="DS167" i="4"/>
  <c r="DM162" i="4"/>
  <c r="DU148" i="4"/>
  <c r="DM147" i="4"/>
  <c r="DO147" i="4"/>
  <c r="DW142" i="4"/>
  <c r="DM142" i="4"/>
  <c r="DL127" i="4"/>
  <c r="DN127" i="4"/>
  <c r="DQ126" i="4"/>
  <c r="DO125" i="4"/>
  <c r="DM125" i="4"/>
  <c r="DR121" i="4"/>
  <c r="DS120" i="4"/>
  <c r="DV119" i="4"/>
  <c r="DL119" i="4"/>
  <c r="DN119" i="4"/>
  <c r="DL118" i="4"/>
  <c r="DW117" i="4"/>
  <c r="DS115" i="4"/>
  <c r="DM113" i="4"/>
  <c r="DU110" i="4"/>
  <c r="DS106" i="4"/>
  <c r="DL99" i="4"/>
  <c r="DS93" i="4"/>
  <c r="DS79" i="4"/>
  <c r="DP77" i="4"/>
  <c r="DL77" i="4"/>
  <c r="DU70" i="4"/>
  <c r="DN61" i="4"/>
  <c r="DL61" i="4"/>
  <c r="DN47" i="4"/>
  <c r="DL47" i="4"/>
  <c r="DW185" i="4"/>
  <c r="DO185" i="4"/>
  <c r="DV184" i="4"/>
  <c r="DN184" i="4"/>
  <c r="DU182" i="4"/>
  <c r="DT177" i="4"/>
  <c r="DV176" i="4"/>
  <c r="DN176" i="4"/>
  <c r="DR174" i="4"/>
  <c r="DX171" i="4"/>
  <c r="DP171" i="4"/>
  <c r="DL169" i="4"/>
  <c r="DW165" i="4"/>
  <c r="DM165" i="4"/>
  <c r="DO165" i="4"/>
  <c r="DY164" i="4"/>
  <c r="DQ164" i="4"/>
  <c r="DU162" i="4"/>
  <c r="DS159" i="4"/>
  <c r="DM154" i="4"/>
  <c r="DP151" i="4"/>
  <c r="DU139" i="4"/>
  <c r="DL136" i="4"/>
  <c r="DN136" i="4"/>
  <c r="DU134" i="4"/>
  <c r="DY128" i="4"/>
  <c r="DM126" i="4"/>
  <c r="DZ114" i="4"/>
  <c r="DX111" i="4"/>
  <c r="DP111" i="4"/>
  <c r="DY102" i="4"/>
  <c r="DQ102" i="4"/>
  <c r="DQ95" i="4"/>
  <c r="DY93" i="4"/>
  <c r="DM93" i="4"/>
  <c r="DU82" i="4"/>
  <c r="DM82" i="4"/>
  <c r="CX81" i="4"/>
  <c r="DZ81" i="4" s="1"/>
  <c r="DQ79" i="4"/>
  <c r="DM79" i="4"/>
  <c r="DW74" i="4"/>
  <c r="DO74" i="4"/>
  <c r="DL185" i="4"/>
  <c r="DO182" i="4"/>
  <c r="DT173" i="4"/>
  <c r="DV172" i="4"/>
  <c r="DN172" i="4"/>
  <c r="DR170" i="4"/>
  <c r="DX167" i="4"/>
  <c r="DP167" i="4"/>
  <c r="DL165" i="4"/>
  <c r="DO162" i="4"/>
  <c r="DW161" i="4"/>
  <c r="DM161" i="4"/>
  <c r="DO161" i="4"/>
  <c r="DY160" i="4"/>
  <c r="DQ160" i="4"/>
  <c r="DU158" i="4"/>
  <c r="DS155" i="4"/>
  <c r="DT152" i="4"/>
  <c r="DM151" i="4"/>
  <c r="DP146" i="4"/>
  <c r="DL144" i="4"/>
  <c r="DN144" i="4"/>
  <c r="DP143" i="4"/>
  <c r="DX138" i="4"/>
  <c r="DS132" i="4"/>
  <c r="CX130" i="4"/>
  <c r="DZ130" i="4" s="1"/>
  <c r="DS119" i="4"/>
  <c r="DM118" i="4"/>
  <c r="DO118" i="4"/>
  <c r="DX115" i="4"/>
  <c r="DP115" i="4"/>
  <c r="DL115" i="4"/>
  <c r="DM110" i="4"/>
  <c r="DX107" i="4"/>
  <c r="DP107" i="4"/>
  <c r="DL107" i="4"/>
  <c r="DM100" i="4"/>
  <c r="DO100" i="4"/>
  <c r="DL97" i="4"/>
  <c r="DN97" i="4"/>
  <c r="CY91" i="4"/>
  <c r="EA91" i="4" s="1"/>
  <c r="DL86" i="4"/>
  <c r="DP86" i="4"/>
  <c r="DT71" i="4"/>
  <c r="DL71" i="4"/>
  <c r="DN63" i="4"/>
  <c r="DL63" i="4"/>
  <c r="DU56" i="4"/>
  <c r="DY152" i="4"/>
  <c r="DQ152" i="4"/>
  <c r="DM146" i="4"/>
  <c r="DV143" i="4"/>
  <c r="DL143" i="4"/>
  <c r="DN143" i="4"/>
  <c r="DX142" i="4"/>
  <c r="DP142" i="4"/>
  <c r="DR141" i="4"/>
  <c r="DT140" i="4"/>
  <c r="DL132" i="4"/>
  <c r="DS123" i="4"/>
  <c r="DU122" i="4"/>
  <c r="DW121" i="4"/>
  <c r="DO121" i="4"/>
  <c r="DY120" i="4"/>
  <c r="DQ120" i="4"/>
  <c r="DY116" i="4"/>
  <c r="DQ116" i="4"/>
  <c r="DY111" i="4"/>
  <c r="DQ108" i="4"/>
  <c r="DY106" i="4"/>
  <c r="DP104" i="4"/>
  <c r="DL103" i="4"/>
  <c r="DW102" i="4"/>
  <c r="DY101" i="4"/>
  <c r="DQ101" i="4"/>
  <c r="DM101" i="4"/>
  <c r="DR98" i="4"/>
  <c r="DX93" i="4"/>
  <c r="DP93" i="4"/>
  <c r="DL93" i="4"/>
  <c r="DM92" i="4"/>
  <c r="DO92" i="4"/>
  <c r="DX91" i="4"/>
  <c r="DQ90" i="4"/>
  <c r="DV87" i="4"/>
  <c r="DL87" i="4"/>
  <c r="DN87" i="4"/>
  <c r="DY84" i="4"/>
  <c r="DU78" i="4"/>
  <c r="DU75" i="4"/>
  <c r="DU71" i="4"/>
  <c r="DP66" i="4"/>
  <c r="DN64" i="4"/>
  <c r="DL64" i="4"/>
  <c r="DS57" i="4"/>
  <c r="DL44" i="4"/>
  <c r="DN44" i="4"/>
  <c r="DS147" i="4"/>
  <c r="DU146" i="4"/>
  <c r="DW145" i="4"/>
  <c r="DO145" i="4"/>
  <c r="DY144" i="4"/>
  <c r="DQ144" i="4"/>
  <c r="DM138" i="4"/>
  <c r="DV135" i="4"/>
  <c r="DL135" i="4"/>
  <c r="DN135" i="4"/>
  <c r="DX134" i="4"/>
  <c r="DP134" i="4"/>
  <c r="DZ133" i="4"/>
  <c r="DR133" i="4"/>
  <c r="DT132" i="4"/>
  <c r="DL124" i="4"/>
  <c r="DW115" i="4"/>
  <c r="DX113" i="4"/>
  <c r="DW110" i="4"/>
  <c r="DM108" i="4"/>
  <c r="DO108" i="4"/>
  <c r="DS105" i="4"/>
  <c r="DV104" i="4"/>
  <c r="DL104" i="4"/>
  <c r="DN104" i="4"/>
  <c r="DX95" i="4"/>
  <c r="DW90" i="4"/>
  <c r="DM90" i="4"/>
  <c r="DO90" i="4"/>
  <c r="DM89" i="4"/>
  <c r="DQ89" i="4"/>
  <c r="CY88" i="4"/>
  <c r="EA88" i="4" s="1"/>
  <c r="DX82" i="4"/>
  <c r="DS76" i="4"/>
  <c r="DP69" i="4"/>
  <c r="DY59" i="4"/>
  <c r="DM54" i="4"/>
  <c r="DO54" i="4"/>
  <c r="CY50" i="4"/>
  <c r="EA50" i="4" s="1"/>
  <c r="DL152" i="4"/>
  <c r="DS143" i="4"/>
  <c r="DU142" i="4"/>
  <c r="DW141" i="4"/>
  <c r="DO141" i="4"/>
  <c r="DY140" i="4"/>
  <c r="DQ140" i="4"/>
  <c r="DM134" i="4"/>
  <c r="DV131" i="4"/>
  <c r="DL131" i="4"/>
  <c r="DN131" i="4"/>
  <c r="DX130" i="4"/>
  <c r="DP130" i="4"/>
  <c r="DR129" i="4"/>
  <c r="DT128" i="4"/>
  <c r="DL120" i="4"/>
  <c r="DW113" i="4"/>
  <c r="DO113" i="4"/>
  <c r="DL110" i="4"/>
  <c r="DN110" i="4"/>
  <c r="DU109" i="4"/>
  <c r="DY107" i="4"/>
  <c r="DM105" i="4"/>
  <c r="DM103" i="4"/>
  <c r="DO103" i="4"/>
  <c r="DL101" i="4"/>
  <c r="DO95" i="4"/>
  <c r="DL89" i="4"/>
  <c r="DQ77" i="4"/>
  <c r="DU66" i="4"/>
  <c r="DT65" i="4"/>
  <c r="DQ61" i="4"/>
  <c r="DM61" i="4"/>
  <c r="DU50" i="4"/>
  <c r="DQ47" i="4"/>
  <c r="DQ42" i="4"/>
  <c r="DM42" i="4"/>
  <c r="DL113" i="4"/>
  <c r="DV108" i="4"/>
  <c r="DN108" i="4"/>
  <c r="DY105" i="4"/>
  <c r="DQ105" i="4"/>
  <c r="DM99" i="4"/>
  <c r="DW94" i="4"/>
  <c r="DM94" i="4"/>
  <c r="DU92" i="4"/>
  <c r="DU89" i="4"/>
  <c r="DQ83" i="4"/>
  <c r="DZ80" i="4"/>
  <c r="CX80" i="4"/>
  <c r="DS78" i="4"/>
  <c r="DR76" i="4"/>
  <c r="DX72" i="4"/>
  <c r="DP72" i="4"/>
  <c r="DL72" i="4"/>
  <c r="DW63" i="4"/>
  <c r="DM63" i="4"/>
  <c r="DO63" i="4"/>
  <c r="DL65" i="4"/>
  <c r="DR64" i="4"/>
  <c r="CY62" i="4"/>
  <c r="EA62" i="4" s="1"/>
  <c r="DT56" i="4"/>
  <c r="DR50" i="4"/>
  <c r="DO47" i="4"/>
  <c r="DM47" i="4"/>
  <c r="DL46" i="4"/>
  <c r="DN46" i="4"/>
  <c r="DS45" i="4"/>
  <c r="DM45" i="4"/>
  <c r="DV116" i="4"/>
  <c r="DN116" i="4"/>
  <c r="DT113" i="4"/>
  <c r="DR110" i="4"/>
  <c r="DR106" i="4"/>
  <c r="DS100" i="4"/>
  <c r="DU99" i="4"/>
  <c r="DW98" i="4"/>
  <c r="DO98" i="4"/>
  <c r="DY97" i="4"/>
  <c r="DQ97" i="4"/>
  <c r="DS89" i="4"/>
  <c r="DQ88" i="4"/>
  <c r="DR86" i="4"/>
  <c r="DY85" i="4"/>
  <c r="DM81" i="4"/>
  <c r="DO81" i="4"/>
  <c r="DL79" i="4"/>
  <c r="CX75" i="4"/>
  <c r="DZ75" i="4" s="1"/>
  <c r="DR75" i="4"/>
  <c r="DX61" i="4"/>
  <c r="DP61" i="4"/>
  <c r="DL59" i="4"/>
  <c r="DT59" i="4"/>
  <c r="DS58" i="4"/>
  <c r="DZ56" i="4"/>
  <c r="CX51" i="4"/>
  <c r="DZ51" i="4" s="1"/>
  <c r="CX48" i="4"/>
  <c r="DZ48" i="4" s="1"/>
  <c r="DL41" i="4"/>
  <c r="DN41" i="4"/>
  <c r="DL109" i="4"/>
  <c r="DL105" i="4"/>
  <c r="DR96" i="4"/>
  <c r="DR93" i="4"/>
  <c r="CX85" i="4"/>
  <c r="DZ85" i="4" s="1"/>
  <c r="DS82" i="4"/>
  <c r="DY80" i="4"/>
  <c r="DQ80" i="4"/>
  <c r="DW76" i="4"/>
  <c r="DO76" i="4"/>
  <c r="DM76" i="4"/>
  <c r="DU72" i="4"/>
  <c r="DY70" i="4"/>
  <c r="CY69" i="4"/>
  <c r="EA69" i="4"/>
  <c r="DU65" i="4"/>
  <c r="CX60" i="4"/>
  <c r="DZ60" i="4" s="1"/>
  <c r="DR60" i="4"/>
  <c r="DM57" i="4"/>
  <c r="CX45" i="4"/>
  <c r="DZ45" i="4" s="1"/>
  <c r="DV35" i="4"/>
  <c r="DN35" i="4"/>
  <c r="DL35" i="4"/>
  <c r="DL95" i="4"/>
  <c r="DV90" i="4"/>
  <c r="DN90" i="4"/>
  <c r="DT87" i="4"/>
  <c r="DL83" i="4"/>
  <c r="DY73" i="4"/>
  <c r="DQ73" i="4"/>
  <c r="DM70" i="4"/>
  <c r="DY69" i="4"/>
  <c r="DQ66" i="4"/>
  <c r="DS62" i="4"/>
  <c r="DW60" i="4"/>
  <c r="DM60" i="4"/>
  <c r="DW58" i="4"/>
  <c r="DM58" i="4"/>
  <c r="DO58" i="4"/>
  <c r="DL54" i="4"/>
  <c r="DN54" i="4"/>
  <c r="DY53" i="4"/>
  <c r="DQ53" i="4"/>
  <c r="DL49" i="4"/>
  <c r="DN49" i="4"/>
  <c r="CY26" i="4"/>
  <c r="EA26" i="4" s="1"/>
  <c r="DT95" i="4"/>
  <c r="DR92" i="4"/>
  <c r="DX89" i="4"/>
  <c r="DP89" i="4"/>
  <c r="DX85" i="4"/>
  <c r="DP85" i="4"/>
  <c r="DR84" i="4"/>
  <c r="DT83" i="4"/>
  <c r="DL74" i="4"/>
  <c r="DN74" i="4"/>
  <c r="DW72" i="4"/>
  <c r="DX70" i="4"/>
  <c r="DW68" i="4"/>
  <c r="DW66" i="4"/>
  <c r="DM66" i="4"/>
  <c r="DO66" i="4"/>
  <c r="DY62" i="4"/>
  <c r="DQ62" i="4"/>
  <c r="DU60" i="4"/>
  <c r="DM56" i="4"/>
  <c r="DM53" i="4"/>
  <c r="DO53" i="4"/>
  <c r="DX52" i="4"/>
  <c r="DP52" i="4"/>
  <c r="DL52" i="4"/>
  <c r="DS41" i="4"/>
  <c r="DM41" i="4"/>
  <c r="DS38" i="4"/>
  <c r="DM38" i="4"/>
  <c r="DZ33" i="4"/>
  <c r="CX29" i="4"/>
  <c r="DZ29" i="4"/>
  <c r="DL91" i="4"/>
  <c r="DV86" i="4"/>
  <c r="DN86" i="4"/>
  <c r="DM85" i="4"/>
  <c r="DV82" i="4"/>
  <c r="DL82" i="4"/>
  <c r="DN82" i="4"/>
  <c r="DX81" i="4"/>
  <c r="DP81" i="4"/>
  <c r="DR80" i="4"/>
  <c r="DT79" i="4"/>
  <c r="DU74" i="4"/>
  <c r="DW70" i="4"/>
  <c r="DL68" i="4"/>
  <c r="DN68" i="4"/>
  <c r="DU67" i="4"/>
  <c r="DR59" i="4"/>
  <c r="DW57" i="4"/>
  <c r="CX55" i="4"/>
  <c r="DZ55" i="4" s="1"/>
  <c r="DW52" i="4"/>
  <c r="DM52" i="4"/>
  <c r="DO52" i="4"/>
  <c r="CY46" i="4"/>
  <c r="EA46" i="4" s="1"/>
  <c r="DT31" i="4"/>
  <c r="CX30" i="4"/>
  <c r="DL70" i="4"/>
  <c r="DV66" i="4"/>
  <c r="DN66" i="4"/>
  <c r="DT58" i="4"/>
  <c r="DP57" i="4"/>
  <c r="DU54" i="4"/>
  <c r="DU52" i="4"/>
  <c r="DW51" i="4"/>
  <c r="DM51" i="4"/>
  <c r="DO51" i="4"/>
  <c r="DS50" i="4"/>
  <c r="DM49" i="4"/>
  <c r="DO49" i="4"/>
  <c r="DX42" i="4"/>
  <c r="CY33" i="4"/>
  <c r="EA33" i="4" s="1"/>
  <c r="DV73" i="4"/>
  <c r="DN73" i="4"/>
  <c r="DT70" i="4"/>
  <c r="DR68" i="4"/>
  <c r="DX65" i="4"/>
  <c r="DP65" i="4"/>
  <c r="DU61" i="4"/>
  <c r="DQ60" i="4"/>
  <c r="DV59" i="4"/>
  <c r="DV57" i="4"/>
  <c r="DN57" i="4"/>
  <c r="DL57" i="4"/>
  <c r="DY55" i="4"/>
  <c r="DT51" i="4"/>
  <c r="DV42" i="4"/>
  <c r="DL42" i="4"/>
  <c r="DN42" i="4"/>
  <c r="CX32" i="4"/>
  <c r="DZ32" i="4" s="1"/>
  <c r="DL67" i="4"/>
  <c r="DT62" i="4"/>
  <c r="DX60" i="4"/>
  <c r="DP60" i="4"/>
  <c r="DY58" i="4"/>
  <c r="DX56" i="4"/>
  <c r="DP56" i="4"/>
  <c r="DS53" i="4"/>
  <c r="DP50" i="4"/>
  <c r="DX44" i="4"/>
  <c r="DU42" i="4"/>
  <c r="DL37" i="4"/>
  <c r="DN37" i="4"/>
  <c r="DN34" i="4"/>
  <c r="DL34" i="4"/>
  <c r="DU31" i="4"/>
  <c r="DM28" i="4"/>
  <c r="DU26" i="4"/>
  <c r="DY50" i="4"/>
  <c r="DU49" i="4"/>
  <c r="DT46" i="4"/>
  <c r="DM43" i="4"/>
  <c r="DS43" i="4"/>
  <c r="DR41" i="4"/>
  <c r="DM30" i="4"/>
  <c r="DS30" i="4"/>
  <c r="DT21" i="4"/>
  <c r="DY10" i="4"/>
  <c r="DY9" i="4"/>
  <c r="DV53" i="4"/>
  <c r="DN53" i="4"/>
  <c r="DR48" i="4"/>
  <c r="DY47" i="4"/>
  <c r="DR46" i="4"/>
  <c r="DX45" i="4"/>
  <c r="DP45" i="4"/>
  <c r="DM40" i="4"/>
  <c r="DY32" i="4"/>
  <c r="DL24" i="4"/>
  <c r="DN24" i="4"/>
  <c r="DL13" i="4"/>
  <c r="DN13" i="4"/>
  <c r="DR51" i="4"/>
  <c r="DQ48" i="4"/>
  <c r="DX47" i="4"/>
  <c r="DP47" i="4"/>
  <c r="DW45" i="4"/>
  <c r="DO45" i="4"/>
  <c r="DW44" i="4"/>
  <c r="DM44" i="4"/>
  <c r="DT36" i="4"/>
  <c r="DW35" i="4"/>
  <c r="DM35" i="4"/>
  <c r="DO35" i="4"/>
  <c r="DU33" i="4"/>
  <c r="DS26" i="4"/>
  <c r="DZ22" i="4"/>
  <c r="DR22" i="4"/>
  <c r="DP14" i="4"/>
  <c r="CX14" i="4"/>
  <c r="DZ14" i="4" s="1"/>
  <c r="DM13" i="4"/>
  <c r="DU13" i="4"/>
  <c r="DS49" i="4"/>
  <c r="DY46" i="4"/>
  <c r="DQ46" i="4"/>
  <c r="DL40" i="4"/>
  <c r="DM36" i="4"/>
  <c r="DY34" i="4"/>
  <c r="DW32" i="4"/>
  <c r="DW29" i="4"/>
  <c r="DY28" i="4"/>
  <c r="DY22" i="4"/>
  <c r="DQ22" i="4"/>
  <c r="DM22" i="4"/>
  <c r="DX19" i="4"/>
  <c r="DP19" i="4"/>
  <c r="DL19" i="4"/>
  <c r="DM48" i="4"/>
  <c r="DW43" i="4"/>
  <c r="DO43" i="4"/>
  <c r="DU40" i="4"/>
  <c r="DY38" i="4"/>
  <c r="DQ38" i="4"/>
  <c r="DS37" i="4"/>
  <c r="DL36" i="4"/>
  <c r="DX34" i="4"/>
  <c r="DP34" i="4"/>
  <c r="DW31" i="4"/>
  <c r="DM31" i="4"/>
  <c r="DW19" i="4"/>
  <c r="DO19" i="4"/>
  <c r="DM19" i="4"/>
  <c r="DZ18" i="4"/>
  <c r="DT40" i="4"/>
  <c r="DW39" i="4"/>
  <c r="DM39" i="4"/>
  <c r="DO39" i="4"/>
  <c r="DX38" i="4"/>
  <c r="DP38" i="4"/>
  <c r="DR37" i="4"/>
  <c r="DU36" i="4"/>
  <c r="DW34" i="4"/>
  <c r="DM34" i="4"/>
  <c r="DO34" i="4"/>
  <c r="DV31" i="4"/>
  <c r="DL31" i="4"/>
  <c r="DN31" i="4"/>
  <c r="DU29" i="4"/>
  <c r="DQ27" i="4"/>
  <c r="DM27" i="4"/>
  <c r="CX25" i="4"/>
  <c r="DZ25" i="4" s="1"/>
  <c r="DS12" i="4"/>
  <c r="DQ11" i="4"/>
  <c r="DX29" i="4"/>
  <c r="DP29" i="4"/>
  <c r="DR28" i="4"/>
  <c r="DT27" i="4"/>
  <c r="DY23" i="4"/>
  <c r="DU15" i="4"/>
  <c r="DT13" i="4"/>
  <c r="DW11" i="4"/>
  <c r="DO11" i="4"/>
  <c r="DM11" i="4"/>
  <c r="DX33" i="4"/>
  <c r="DP33" i="4"/>
  <c r="DM29" i="4"/>
  <c r="DV26" i="4"/>
  <c r="DL26" i="4"/>
  <c r="DN26" i="4"/>
  <c r="DX25" i="4"/>
  <c r="DP25" i="4"/>
  <c r="CX23" i="4"/>
  <c r="DZ23" i="4" s="1"/>
  <c r="DW22" i="4"/>
  <c r="CY18" i="4"/>
  <c r="EA18" i="4" s="1"/>
  <c r="DU12" i="4"/>
  <c r="DV30" i="4"/>
  <c r="DN30" i="4"/>
  <c r="DM25" i="4"/>
  <c r="DM24" i="4"/>
  <c r="DO24" i="4"/>
  <c r="DL21" i="4"/>
  <c r="DN21" i="4"/>
  <c r="DY18" i="4"/>
  <c r="CY17" i="4"/>
  <c r="EA17" i="4" s="1"/>
  <c r="DR14" i="4"/>
  <c r="DU11" i="4"/>
  <c r="DL9" i="4"/>
  <c r="DU24" i="4"/>
  <c r="DS21" i="4"/>
  <c r="DR18" i="4"/>
  <c r="DU16" i="4"/>
  <c r="DS13" i="4"/>
  <c r="DV11" i="4"/>
  <c r="DN11" i="4"/>
  <c r="DR10" i="4"/>
  <c r="DX23" i="4"/>
  <c r="DP23" i="4"/>
  <c r="DY21" i="4"/>
  <c r="DQ21" i="4"/>
  <c r="DM20" i="4"/>
  <c r="DS16" i="4"/>
  <c r="DX15" i="4"/>
  <c r="DP15" i="4"/>
  <c r="DY13" i="4"/>
  <c r="DQ13" i="4"/>
  <c r="DM12" i="4"/>
  <c r="DX10" i="4"/>
  <c r="DW23" i="4"/>
  <c r="DO23" i="4"/>
  <c r="DM23" i="4"/>
  <c r="DV20" i="4"/>
  <c r="DL20" i="4"/>
  <c r="DN20" i="4"/>
  <c r="DW18" i="4"/>
  <c r="DO18" i="4"/>
  <c r="DT17" i="4"/>
  <c r="DW15" i="4"/>
  <c r="DO15" i="4"/>
  <c r="DM15" i="4"/>
  <c r="DV12" i="4"/>
  <c r="DL12" i="4"/>
  <c r="DN12" i="4"/>
  <c r="DW10" i="4"/>
  <c r="DO10" i="4"/>
  <c r="DT9" i="4"/>
  <c r="BK310" i="4"/>
  <c r="BK309" i="4"/>
  <c r="BK306" i="4"/>
  <c r="EA373" i="4" l="1"/>
  <c r="DZ247" i="4"/>
  <c r="DZ365" i="4"/>
  <c r="EA444" i="4"/>
  <c r="CX166" i="4"/>
  <c r="DZ166" i="4" s="1"/>
  <c r="CY168" i="4"/>
  <c r="EA168" i="4" s="1"/>
  <c r="EA111" i="4"/>
  <c r="CX437" i="4"/>
  <c r="DZ437" i="4" s="1"/>
  <c r="DZ15" i="4"/>
  <c r="DZ28" i="4"/>
  <c r="EA84" i="4"/>
  <c r="DZ137" i="4"/>
  <c r="EA417" i="4"/>
  <c r="CY373" i="4"/>
  <c r="EA184" i="4"/>
  <c r="DZ428" i="4"/>
  <c r="DZ393" i="4"/>
  <c r="CX360" i="4"/>
  <c r="DZ360" i="4" s="1"/>
  <c r="CY444" i="4"/>
  <c r="CX365" i="4"/>
  <c r="CX247" i="4"/>
  <c r="DZ76" i="4"/>
  <c r="DZ180" i="4"/>
  <c r="CY454" i="4"/>
  <c r="EA454" i="4" s="1"/>
  <c r="EA368" i="4"/>
  <c r="CY285" i="4"/>
  <c r="EA285" i="4" s="1"/>
  <c r="DZ69" i="4"/>
  <c r="DZ403" i="4"/>
  <c r="DZ380" i="4"/>
  <c r="EA74" i="4"/>
  <c r="EA96" i="4"/>
  <c r="CX146" i="4"/>
  <c r="DZ146" i="4"/>
  <c r="DZ31" i="4"/>
  <c r="CX31" i="4"/>
  <c r="CY35" i="4"/>
  <c r="EA35" i="4" s="1"/>
  <c r="CY40" i="4"/>
  <c r="EA40" i="4" s="1"/>
  <c r="CY43" i="4"/>
  <c r="EA43" i="4"/>
  <c r="CX34" i="4"/>
  <c r="DZ34" i="4" s="1"/>
  <c r="CX91" i="4"/>
  <c r="DZ91" i="4" s="1"/>
  <c r="CX104" i="4"/>
  <c r="DZ104" i="4" s="1"/>
  <c r="CY92" i="4"/>
  <c r="EA92" i="4" s="1"/>
  <c r="CX58" i="4"/>
  <c r="DZ58" i="4" s="1"/>
  <c r="CX173" i="4"/>
  <c r="DZ173" i="4"/>
  <c r="CX190" i="4"/>
  <c r="DZ190" i="4" s="1"/>
  <c r="CY135" i="4"/>
  <c r="EA135" i="4" s="1"/>
  <c r="CX172" i="4"/>
  <c r="DZ172" i="4" s="1"/>
  <c r="CY170" i="4"/>
  <c r="EA170" i="4" s="1"/>
  <c r="CY238" i="4"/>
  <c r="EA238" i="4"/>
  <c r="CY217" i="4"/>
  <c r="EA217" i="4" s="1"/>
  <c r="CY294" i="4"/>
  <c r="EA294" i="4" s="1"/>
  <c r="CY298" i="4"/>
  <c r="EA298" i="4" s="1"/>
  <c r="CY222" i="4"/>
  <c r="EA222" i="4" s="1"/>
  <c r="CY320" i="4"/>
  <c r="EA320" i="4" s="1"/>
  <c r="CY246" i="4"/>
  <c r="EA246" i="4" s="1"/>
  <c r="CY287" i="4"/>
  <c r="EA287" i="4" s="1"/>
  <c r="CX294" i="4"/>
  <c r="DZ294" i="4"/>
  <c r="CX326" i="4"/>
  <c r="DZ326" i="4" s="1"/>
  <c r="EA380" i="4"/>
  <c r="CY380" i="4"/>
  <c r="CY331" i="4"/>
  <c r="EA331" i="4" s="1"/>
  <c r="CX314" i="4"/>
  <c r="DZ314" i="4" s="1"/>
  <c r="CX412" i="4"/>
  <c r="DZ412" i="4" s="1"/>
  <c r="CY321" i="4"/>
  <c r="EA321" i="4" s="1"/>
  <c r="CX423" i="4"/>
  <c r="DZ423" i="4" s="1"/>
  <c r="CY461" i="4"/>
  <c r="EA461" i="4" s="1"/>
  <c r="CY181" i="4"/>
  <c r="EA181" i="4"/>
  <c r="CY391" i="4"/>
  <c r="EA391" i="4" s="1"/>
  <c r="CY430" i="4"/>
  <c r="EA430" i="4" s="1"/>
  <c r="CY36" i="4"/>
  <c r="EA36" i="4" s="1"/>
  <c r="CY42" i="4"/>
  <c r="EA42" i="4"/>
  <c r="CY138" i="4"/>
  <c r="EA138" i="4" s="1"/>
  <c r="CY154" i="4"/>
  <c r="EA154" i="4" s="1"/>
  <c r="CX177" i="4"/>
  <c r="DZ177" i="4" s="1"/>
  <c r="CY139" i="4"/>
  <c r="EA139" i="4" s="1"/>
  <c r="DZ17" i="4"/>
  <c r="CX17" i="4"/>
  <c r="CY204" i="4"/>
  <c r="EA204" i="4"/>
  <c r="CY152" i="4"/>
  <c r="EA152" i="4" s="1"/>
  <c r="CY216" i="4"/>
  <c r="EA216" i="4" s="1"/>
  <c r="CY262" i="4"/>
  <c r="EA262" i="4" s="1"/>
  <c r="CY107" i="4"/>
  <c r="EA107" i="4" s="1"/>
  <c r="CX220" i="4"/>
  <c r="DZ220" i="4" s="1"/>
  <c r="CY334" i="4"/>
  <c r="EA334" i="4"/>
  <c r="CX342" i="4"/>
  <c r="DZ342" i="4" s="1"/>
  <c r="CY434" i="4"/>
  <c r="EA434" i="4" s="1"/>
  <c r="CY360" i="4"/>
  <c r="EA360" i="4" s="1"/>
  <c r="CX361" i="4"/>
  <c r="DZ361" i="4" s="1"/>
  <c r="CX419" i="4"/>
  <c r="DZ419" i="4" s="1"/>
  <c r="CX236" i="4"/>
  <c r="DZ236" i="4"/>
  <c r="CX289" i="4"/>
  <c r="DZ289" i="4" s="1"/>
  <c r="CX455" i="4"/>
  <c r="DZ455" i="4" s="1"/>
  <c r="CY399" i="4"/>
  <c r="EA399" i="4" s="1"/>
  <c r="CY367" i="4"/>
  <c r="EA367" i="4" s="1"/>
  <c r="CX347" i="4"/>
  <c r="DZ347" i="4" s="1"/>
  <c r="CX74" i="4"/>
  <c r="DZ74" i="4" s="1"/>
  <c r="CX65" i="4"/>
  <c r="DZ65" i="4" s="1"/>
  <c r="CY149" i="4"/>
  <c r="EA149" i="4" s="1"/>
  <c r="CX174" i="4"/>
  <c r="DZ174" i="4" s="1"/>
  <c r="CY230" i="4"/>
  <c r="EA230" i="4" s="1"/>
  <c r="EA174" i="4"/>
  <c r="CY174" i="4"/>
  <c r="CY254" i="4"/>
  <c r="EA254" i="4"/>
  <c r="CY98" i="4"/>
  <c r="EA98" i="4"/>
  <c r="CX225" i="4"/>
  <c r="DZ225" i="4" s="1"/>
  <c r="DZ298" i="4"/>
  <c r="CX298" i="4"/>
  <c r="CX245" i="4"/>
  <c r="DZ245" i="4"/>
  <c r="CY124" i="4"/>
  <c r="EA124" i="4"/>
  <c r="CX260" i="4"/>
  <c r="DZ260" i="4" s="1"/>
  <c r="CY226" i="4"/>
  <c r="EA226" i="4" s="1"/>
  <c r="CX282" i="4"/>
  <c r="DZ282" i="4" s="1"/>
  <c r="CX335" i="4"/>
  <c r="DZ335" i="4" s="1"/>
  <c r="CX322" i="4"/>
  <c r="DZ322" i="4"/>
  <c r="DZ206" i="4"/>
  <c r="CX206" i="4"/>
  <c r="CY384" i="4"/>
  <c r="EA384" i="4" s="1"/>
  <c r="CX375" i="4"/>
  <c r="DZ375" i="4" s="1"/>
  <c r="CY132" i="4"/>
  <c r="EA132" i="4" s="1"/>
  <c r="CX309" i="4"/>
  <c r="DZ309" i="4" s="1"/>
  <c r="CX364" i="4"/>
  <c r="DZ364" i="4" s="1"/>
  <c r="CY436" i="4"/>
  <c r="EA436" i="4" s="1"/>
  <c r="CX313" i="4"/>
  <c r="DZ313" i="4"/>
  <c r="CX20" i="4"/>
  <c r="DZ20" i="4" s="1"/>
  <c r="CY52" i="4"/>
  <c r="EA52" i="4" s="1"/>
  <c r="CY76" i="4"/>
  <c r="EA76" i="4" s="1"/>
  <c r="CX79" i="4"/>
  <c r="DZ79" i="4" s="1"/>
  <c r="CY47" i="4"/>
  <c r="EA47" i="4" s="1"/>
  <c r="CY99" i="4"/>
  <c r="EA99" i="4" s="1"/>
  <c r="CX110" i="4"/>
  <c r="DZ110" i="4" s="1"/>
  <c r="CX64" i="4"/>
  <c r="DZ64" i="4" s="1"/>
  <c r="CX87" i="4"/>
  <c r="DZ87" i="4" s="1"/>
  <c r="CX97" i="4"/>
  <c r="DZ97" i="4" s="1"/>
  <c r="CX77" i="4"/>
  <c r="DZ77" i="4"/>
  <c r="CX127" i="4"/>
  <c r="DZ127" i="4" s="1"/>
  <c r="CY72" i="4"/>
  <c r="EA72" i="4" s="1"/>
  <c r="CY171" i="4"/>
  <c r="EA171" i="4" s="1"/>
  <c r="CX147" i="4"/>
  <c r="DZ147" i="4" s="1"/>
  <c r="CY140" i="4"/>
  <c r="EA140" i="4" s="1"/>
  <c r="CY167" i="4"/>
  <c r="EA167" i="4" s="1"/>
  <c r="DZ159" i="4"/>
  <c r="CX159" i="4"/>
  <c r="CX128" i="4"/>
  <c r="DZ128" i="4" s="1"/>
  <c r="CX197" i="4"/>
  <c r="DZ197" i="4"/>
  <c r="CY117" i="4"/>
  <c r="EA117" i="4" s="1"/>
  <c r="CY209" i="4"/>
  <c r="EA209" i="4" s="1"/>
  <c r="CY243" i="4"/>
  <c r="EA243" i="4" s="1"/>
  <c r="CY275" i="4"/>
  <c r="EA275" i="4" s="1"/>
  <c r="CY307" i="4"/>
  <c r="EA307" i="4" s="1"/>
  <c r="CY157" i="4"/>
  <c r="EA157" i="4"/>
  <c r="CY251" i="4"/>
  <c r="EA251" i="4" s="1"/>
  <c r="CX266" i="4"/>
  <c r="DZ266" i="4" s="1"/>
  <c r="CY354" i="4"/>
  <c r="EA354" i="4" s="1"/>
  <c r="CX168" i="4"/>
  <c r="DZ168" i="4"/>
  <c r="CX205" i="4"/>
  <c r="DZ205" i="4"/>
  <c r="CY263" i="4"/>
  <c r="EA263" i="4" s="1"/>
  <c r="CY278" i="4"/>
  <c r="EA278" i="4" s="1"/>
  <c r="CY309" i="4"/>
  <c r="EA309" i="4" s="1"/>
  <c r="CY122" i="4"/>
  <c r="EA122" i="4" s="1"/>
  <c r="CX303" i="4"/>
  <c r="DZ303" i="4" s="1"/>
  <c r="CX338" i="4"/>
  <c r="DZ338" i="4" s="1"/>
  <c r="CX370" i="4"/>
  <c r="DZ370" i="4" s="1"/>
  <c r="CX210" i="4"/>
  <c r="DZ210" i="4" s="1"/>
  <c r="CX295" i="4"/>
  <c r="DZ295" i="4" s="1"/>
  <c r="CX328" i="4"/>
  <c r="DZ328" i="4" s="1"/>
  <c r="CX348" i="4"/>
  <c r="DZ348" i="4" s="1"/>
  <c r="CY374" i="4"/>
  <c r="EA374" i="4" s="1"/>
  <c r="CY410" i="4"/>
  <c r="EA410" i="4"/>
  <c r="CY429" i="4"/>
  <c r="EA429" i="4" s="1"/>
  <c r="CX469" i="4"/>
  <c r="DZ469" i="4" s="1"/>
  <c r="CX217" i="4"/>
  <c r="DZ217" i="4" s="1"/>
  <c r="CY261" i="4"/>
  <c r="EA261" i="4"/>
  <c r="CY372" i="4"/>
  <c r="EA372" i="4" s="1"/>
  <c r="CY431" i="4"/>
  <c r="EA431" i="4"/>
  <c r="EA16" i="4"/>
  <c r="CY16" i="4"/>
  <c r="CX223" i="4"/>
  <c r="DZ223" i="4" s="1"/>
  <c r="EA340" i="4"/>
  <c r="CY340" i="4"/>
  <c r="CY363" i="4"/>
  <c r="EA363" i="4" s="1"/>
  <c r="CX449" i="4"/>
  <c r="DZ449" i="4"/>
  <c r="CY227" i="4"/>
  <c r="EA227" i="4" s="1"/>
  <c r="CX259" i="4"/>
  <c r="DZ259" i="4" s="1"/>
  <c r="CY378" i="4"/>
  <c r="EA378" i="4"/>
  <c r="CX466" i="4"/>
  <c r="DZ466" i="4"/>
  <c r="CY330" i="4"/>
  <c r="EA330" i="4" s="1"/>
  <c r="EA425" i="4"/>
  <c r="CY425" i="4"/>
  <c r="CY475" i="4"/>
  <c r="EA475" i="4" s="1"/>
  <c r="CX377" i="4"/>
  <c r="DZ377" i="4"/>
  <c r="CX407" i="4"/>
  <c r="DZ407" i="4"/>
  <c r="CY14" i="4"/>
  <c r="EA14" i="4" s="1"/>
  <c r="EA284" i="4"/>
  <c r="CY284" i="4"/>
  <c r="CY345" i="4"/>
  <c r="EA345" i="4" s="1"/>
  <c r="CX390" i="4"/>
  <c r="DZ390" i="4"/>
  <c r="CX402" i="4"/>
  <c r="DZ402" i="4" s="1"/>
  <c r="CX411" i="4"/>
  <c r="DZ411" i="4" s="1"/>
  <c r="CX434" i="4"/>
  <c r="DZ434" i="4"/>
  <c r="CX443" i="4"/>
  <c r="DZ443" i="4"/>
  <c r="CX27" i="4"/>
  <c r="DZ27" i="4" s="1"/>
  <c r="CX253" i="4"/>
  <c r="DZ253" i="4" s="1"/>
  <c r="CY437" i="4"/>
  <c r="EA437" i="4"/>
  <c r="CY15" i="4"/>
  <c r="EA15" i="4"/>
  <c r="CX9" i="4"/>
  <c r="DZ9" i="4" s="1"/>
  <c r="CX21" i="4"/>
  <c r="DZ21" i="4" s="1"/>
  <c r="CY29" i="4"/>
  <c r="EA29" i="4" s="1"/>
  <c r="CY27" i="4"/>
  <c r="EA27" i="4" s="1"/>
  <c r="CY48" i="4"/>
  <c r="EA48" i="4" s="1"/>
  <c r="CX13" i="4"/>
  <c r="DZ13" i="4" s="1"/>
  <c r="CY51" i="4"/>
  <c r="EA51" i="4" s="1"/>
  <c r="CX70" i="4"/>
  <c r="DZ70" i="4" s="1"/>
  <c r="CY38" i="4"/>
  <c r="EA38" i="4" s="1"/>
  <c r="EA66" i="4"/>
  <c r="CY66" i="4"/>
  <c r="CY70" i="4"/>
  <c r="EA70" i="4"/>
  <c r="CX35" i="4"/>
  <c r="DZ35" i="4"/>
  <c r="DZ105" i="4"/>
  <c r="CX105" i="4"/>
  <c r="EA63" i="4"/>
  <c r="CY63" i="4"/>
  <c r="CX101" i="4"/>
  <c r="DZ101" i="4" s="1"/>
  <c r="CX131" i="4"/>
  <c r="DZ131" i="4"/>
  <c r="CY90" i="4"/>
  <c r="EA90" i="4" s="1"/>
  <c r="CY108" i="4"/>
  <c r="EA108" i="4" s="1"/>
  <c r="CX143" i="4"/>
  <c r="DZ143" i="4" s="1"/>
  <c r="CX71" i="4"/>
  <c r="DZ71" i="4" s="1"/>
  <c r="CY79" i="4"/>
  <c r="EA79" i="4" s="1"/>
  <c r="CY113" i="4"/>
  <c r="EA113" i="4"/>
  <c r="CY142" i="4"/>
  <c r="EA142" i="4" s="1"/>
  <c r="CY182" i="4"/>
  <c r="EA182" i="4" s="1"/>
  <c r="CX163" i="4"/>
  <c r="DZ163" i="4" s="1"/>
  <c r="CY178" i="4"/>
  <c r="EA178" i="4" s="1"/>
  <c r="CX193" i="4"/>
  <c r="DZ193" i="4"/>
  <c r="CY104" i="4"/>
  <c r="EA104" i="4" s="1"/>
  <c r="CX123" i="4"/>
  <c r="DZ123" i="4" s="1"/>
  <c r="CX141" i="4"/>
  <c r="DZ141" i="4" s="1"/>
  <c r="CX78" i="4"/>
  <c r="DZ78" i="4" s="1"/>
  <c r="CY133" i="4"/>
  <c r="EA133" i="4"/>
  <c r="CX226" i="4"/>
  <c r="DZ226" i="4" s="1"/>
  <c r="CX62" i="4"/>
  <c r="DZ62" i="4" s="1"/>
  <c r="CY129" i="4"/>
  <c r="EA129" i="4" s="1"/>
  <c r="CX179" i="4"/>
  <c r="DZ179" i="4" s="1"/>
  <c r="CX183" i="4"/>
  <c r="DZ183" i="4" s="1"/>
  <c r="CX194" i="4"/>
  <c r="DZ194" i="4" s="1"/>
  <c r="CY250" i="4"/>
  <c r="EA250" i="4"/>
  <c r="CY282" i="4"/>
  <c r="EA282" i="4" s="1"/>
  <c r="CY314" i="4"/>
  <c r="EA314" i="4" s="1"/>
  <c r="CX330" i="4"/>
  <c r="DZ330" i="4" s="1"/>
  <c r="CY156" i="4"/>
  <c r="EA156" i="4"/>
  <c r="CX181" i="4"/>
  <c r="DZ181" i="4" s="1"/>
  <c r="CX258" i="4"/>
  <c r="DZ258" i="4" s="1"/>
  <c r="CX290" i="4"/>
  <c r="DZ290" i="4" s="1"/>
  <c r="CX126" i="4"/>
  <c r="DZ126" i="4" s="1"/>
  <c r="CY163" i="4"/>
  <c r="EA163" i="4" s="1"/>
  <c r="CX237" i="4"/>
  <c r="DZ237" i="4" s="1"/>
  <c r="CY295" i="4"/>
  <c r="EA295" i="4" s="1"/>
  <c r="CY387" i="4"/>
  <c r="EA387" i="4" s="1"/>
  <c r="CY273" i="4"/>
  <c r="EA273" i="4" s="1"/>
  <c r="CX324" i="4"/>
  <c r="DZ324" i="4" s="1"/>
  <c r="CY358" i="4"/>
  <c r="EA358" i="4"/>
  <c r="CX150" i="4"/>
  <c r="DZ150" i="4" s="1"/>
  <c r="CY225" i="4"/>
  <c r="EA225" i="4" s="1"/>
  <c r="CY229" i="4"/>
  <c r="EA229" i="4" s="1"/>
  <c r="CY270" i="4"/>
  <c r="EA270" i="4" s="1"/>
  <c r="CX284" i="4"/>
  <c r="DZ284" i="4"/>
  <c r="CX188" i="4"/>
  <c r="DZ188" i="4" s="1"/>
  <c r="CX332" i="4"/>
  <c r="DZ332" i="4" s="1"/>
  <c r="CY349" i="4"/>
  <c r="EA349" i="4"/>
  <c r="CY442" i="4"/>
  <c r="EA442" i="4"/>
  <c r="CX139" i="4"/>
  <c r="DZ139" i="4" s="1"/>
  <c r="CX272" i="4"/>
  <c r="DZ272" i="4" s="1"/>
  <c r="CY409" i="4"/>
  <c r="EA409" i="4" s="1"/>
  <c r="CX478" i="4"/>
  <c r="DZ478" i="4" s="1"/>
  <c r="CX244" i="4"/>
  <c r="DZ244" i="4" s="1"/>
  <c r="CX416" i="4"/>
  <c r="DZ416" i="4" s="1"/>
  <c r="CY467" i="4"/>
  <c r="EA467" i="4" s="1"/>
  <c r="CY199" i="4"/>
  <c r="EA199" i="4"/>
  <c r="CX240" i="4"/>
  <c r="DZ240" i="4"/>
  <c r="CX344" i="4"/>
  <c r="DZ344" i="4" s="1"/>
  <c r="CY369" i="4"/>
  <c r="EA369" i="4"/>
  <c r="CX388" i="4"/>
  <c r="DZ388" i="4" s="1"/>
  <c r="CX447" i="4"/>
  <c r="DZ447" i="4" s="1"/>
  <c r="CX339" i="4"/>
  <c r="DZ339" i="4" s="1"/>
  <c r="CY388" i="4"/>
  <c r="EA388" i="4"/>
  <c r="CY443" i="4"/>
  <c r="EA443" i="4" s="1"/>
  <c r="CX460" i="4"/>
  <c r="DZ460" i="4" s="1"/>
  <c r="CX300" i="4"/>
  <c r="DZ300" i="4" s="1"/>
  <c r="CY377" i="4"/>
  <c r="EA377" i="4"/>
  <c r="CY401" i="4"/>
  <c r="EA401" i="4"/>
  <c r="CX142" i="4"/>
  <c r="DZ142" i="4" s="1"/>
  <c r="CX251" i="4"/>
  <c r="DZ251" i="4" s="1"/>
  <c r="CX463" i="4"/>
  <c r="DZ463" i="4" s="1"/>
  <c r="CX283" i="4"/>
  <c r="DZ283" i="4" s="1"/>
  <c r="CX231" i="4"/>
  <c r="DZ231" i="4"/>
  <c r="EA260" i="4"/>
  <c r="CY260" i="4"/>
  <c r="CY288" i="4"/>
  <c r="EA288" i="4" s="1"/>
  <c r="CX391" i="4"/>
  <c r="DZ391" i="4" s="1"/>
  <c r="CY233" i="4"/>
  <c r="EA233" i="4" s="1"/>
  <c r="CY291" i="4"/>
  <c r="EA291" i="4" s="1"/>
  <c r="CY338" i="4"/>
  <c r="EA338" i="4"/>
  <c r="CY395" i="4"/>
  <c r="EA395" i="4" s="1"/>
  <c r="CY411" i="4"/>
  <c r="EA411" i="4" s="1"/>
  <c r="CX374" i="4"/>
  <c r="DZ374" i="4" s="1"/>
  <c r="CY403" i="4"/>
  <c r="EA403" i="4"/>
  <c r="CY350" i="4"/>
  <c r="EA350" i="4" s="1"/>
  <c r="CX218" i="4"/>
  <c r="DZ218" i="4" s="1"/>
  <c r="CX354" i="4"/>
  <c r="DZ354" i="4" s="1"/>
  <c r="CY256" i="4"/>
  <c r="EA256" i="4" s="1"/>
  <c r="CX439" i="4"/>
  <c r="DZ439" i="4" s="1"/>
  <c r="CX10" i="4"/>
  <c r="DZ10" i="4" s="1"/>
  <c r="EA325" i="4"/>
  <c r="CY325" i="4"/>
  <c r="CY351" i="4"/>
  <c r="EA351" i="4" s="1"/>
  <c r="CY301" i="4"/>
  <c r="EA301" i="4"/>
  <c r="CY12" i="4"/>
  <c r="EA12" i="4" s="1"/>
  <c r="CY31" i="4"/>
  <c r="EA31" i="4" s="1"/>
  <c r="CY49" i="4"/>
  <c r="EA49" i="4" s="1"/>
  <c r="CY57" i="4"/>
  <c r="EA57" i="4"/>
  <c r="CY94" i="4"/>
  <c r="EA94" i="4"/>
  <c r="DZ44" i="4"/>
  <c r="CX44" i="4"/>
  <c r="CX103" i="4"/>
  <c r="DZ103" i="4" s="1"/>
  <c r="CX185" i="4"/>
  <c r="DZ185" i="4" s="1"/>
  <c r="CX119" i="4"/>
  <c r="DZ119" i="4"/>
  <c r="CY119" i="4"/>
  <c r="EA119" i="4" s="1"/>
  <c r="CX151" i="4"/>
  <c r="DZ151" i="4" s="1"/>
  <c r="CY223" i="4"/>
  <c r="EA223" i="4" s="1"/>
  <c r="CY315" i="4"/>
  <c r="EA315" i="4" s="1"/>
  <c r="CX243" i="4"/>
  <c r="DZ243" i="4" s="1"/>
  <c r="CX198" i="4"/>
  <c r="DZ198" i="4" s="1"/>
  <c r="CX178" i="4"/>
  <c r="DZ178" i="4" s="1"/>
  <c r="CY435" i="4"/>
  <c r="EA435" i="4" s="1"/>
  <c r="CY447" i="4"/>
  <c r="EA447" i="4" s="1"/>
  <c r="CX329" i="4"/>
  <c r="DZ329" i="4" s="1"/>
  <c r="CY109" i="4"/>
  <c r="EA109" i="4" s="1"/>
  <c r="CY448" i="4"/>
  <c r="EA448" i="4" s="1"/>
  <c r="CX467" i="4"/>
  <c r="DZ467" i="4" s="1"/>
  <c r="CX11" i="4"/>
  <c r="DZ11" i="4" s="1"/>
  <c r="CY319" i="4"/>
  <c r="EA319" i="4" s="1"/>
  <c r="CY9" i="4"/>
  <c r="EA9" i="4" s="1"/>
  <c r="CX271" i="4"/>
  <c r="DZ271" i="4" s="1"/>
  <c r="CY356" i="4"/>
  <c r="EA356" i="4" s="1"/>
  <c r="CY404" i="4"/>
  <c r="EA404" i="4" s="1"/>
  <c r="CX474" i="4"/>
  <c r="DZ474" i="4"/>
  <c r="CX12" i="4"/>
  <c r="DZ12" i="4" s="1"/>
  <c r="CX26" i="4"/>
  <c r="DZ26" i="4"/>
  <c r="CY39" i="4"/>
  <c r="EA39" i="4"/>
  <c r="CY22" i="4"/>
  <c r="EA22" i="4" s="1"/>
  <c r="CX46" i="4"/>
  <c r="DZ46" i="4" s="1"/>
  <c r="CY89" i="4"/>
  <c r="EA89" i="4" s="1"/>
  <c r="CX63" i="4"/>
  <c r="DZ63" i="4" s="1"/>
  <c r="CY93" i="4"/>
  <c r="EA93" i="4"/>
  <c r="CX169" i="4"/>
  <c r="DZ169" i="4" s="1"/>
  <c r="DZ161" i="4"/>
  <c r="CX161" i="4"/>
  <c r="CY192" i="4"/>
  <c r="EA192" i="4" s="1"/>
  <c r="CY286" i="4"/>
  <c r="EA286" i="4"/>
  <c r="CY283" i="4"/>
  <c r="EA283" i="4" s="1"/>
  <c r="DZ154" i="4"/>
  <c r="CX154" i="4"/>
  <c r="CX306" i="4"/>
  <c r="DZ306" i="4" s="1"/>
  <c r="CX270" i="4"/>
  <c r="DZ270" i="4" s="1"/>
  <c r="CX257" i="4"/>
  <c r="DZ257" i="4" s="1"/>
  <c r="CY327" i="4"/>
  <c r="EA327" i="4"/>
  <c r="CX296" i="4"/>
  <c r="DZ296" i="4" s="1"/>
  <c r="CX399" i="4"/>
  <c r="DZ399" i="4" s="1"/>
  <c r="CX431" i="4"/>
  <c r="DZ431" i="4" s="1"/>
  <c r="CY328" i="4"/>
  <c r="EA328" i="4" s="1"/>
  <c r="CY473" i="4"/>
  <c r="EA473" i="4" s="1"/>
  <c r="CX112" i="4"/>
  <c r="DZ112" i="4"/>
  <c r="CY329" i="4"/>
  <c r="EA329" i="4" s="1"/>
  <c r="CY389" i="4"/>
  <c r="EA389" i="4" s="1"/>
  <c r="CY34" i="4"/>
  <c r="EA34" i="4"/>
  <c r="CY44" i="4"/>
  <c r="EA44" i="4" s="1"/>
  <c r="CX68" i="4"/>
  <c r="DZ68" i="4" s="1"/>
  <c r="CX95" i="4"/>
  <c r="DZ95" i="4" s="1"/>
  <c r="CY30" i="4"/>
  <c r="EA30" i="4" s="1"/>
  <c r="CX42" i="4"/>
  <c r="DZ42" i="4" s="1"/>
  <c r="EA85" i="4"/>
  <c r="CY85" i="4"/>
  <c r="CY58" i="4"/>
  <c r="EA58" i="4" s="1"/>
  <c r="CX59" i="4"/>
  <c r="DZ59" i="4" s="1"/>
  <c r="CY61" i="4"/>
  <c r="EA61" i="4"/>
  <c r="DZ152" i="4"/>
  <c r="CX152" i="4"/>
  <c r="CX100" i="4"/>
  <c r="DZ100" i="4" s="1"/>
  <c r="CY310" i="4"/>
  <c r="EA310" i="4"/>
  <c r="CY343" i="4"/>
  <c r="EA343" i="4" s="1"/>
  <c r="CY375" i="4"/>
  <c r="EA375" i="4" s="1"/>
  <c r="CX235" i="4"/>
  <c r="DZ235" i="4" s="1"/>
  <c r="CY290" i="4"/>
  <c r="EA290" i="4"/>
  <c r="CX382" i="4"/>
  <c r="DZ382" i="4"/>
  <c r="CY137" i="4"/>
  <c r="EA137" i="4" s="1"/>
  <c r="CY205" i="4"/>
  <c r="EA205" i="4" s="1"/>
  <c r="DZ238" i="4"/>
  <c r="CX238" i="4"/>
  <c r="CY259" i="4"/>
  <c r="EA259" i="4" s="1"/>
  <c r="CY322" i="4"/>
  <c r="EA322" i="4" s="1"/>
  <c r="CY419" i="4"/>
  <c r="EA419" i="4"/>
  <c r="CX451" i="4"/>
  <c r="DZ451" i="4"/>
  <c r="CY438" i="4"/>
  <c r="EA438" i="4" s="1"/>
  <c r="CY450" i="4"/>
  <c r="EA450" i="4" s="1"/>
  <c r="CX269" i="4"/>
  <c r="DZ269" i="4" s="1"/>
  <c r="CX472" i="4"/>
  <c r="DZ472" i="4" s="1"/>
  <c r="CY302" i="4"/>
  <c r="EA302" i="4"/>
  <c r="DZ396" i="4"/>
  <c r="CX396" i="4"/>
  <c r="CX305" i="4"/>
  <c r="DZ305" i="4" s="1"/>
  <c r="CX310" i="4"/>
  <c r="DZ310" i="4" s="1"/>
  <c r="CX456" i="4"/>
  <c r="DZ456" i="4" s="1"/>
  <c r="DZ311" i="4"/>
  <c r="CX311" i="4"/>
  <c r="CY180" i="4"/>
  <c r="EA180" i="4"/>
  <c r="CY359" i="4"/>
  <c r="EA359" i="4" s="1"/>
  <c r="CY234" i="4"/>
  <c r="EA234" i="4"/>
  <c r="CY212" i="4"/>
  <c r="EA212" i="4" s="1"/>
  <c r="CX323" i="4"/>
  <c r="DZ323" i="4" s="1"/>
  <c r="CY24" i="4"/>
  <c r="EA24" i="4" s="1"/>
  <c r="CX72" i="4"/>
  <c r="DZ72" i="4" s="1"/>
  <c r="CY103" i="4"/>
  <c r="EA103" i="4" s="1"/>
  <c r="CX120" i="4"/>
  <c r="DZ120" i="4" s="1"/>
  <c r="CY134" i="4"/>
  <c r="EA134" i="4" s="1"/>
  <c r="CX132" i="4"/>
  <c r="DZ132" i="4" s="1"/>
  <c r="CY146" i="4"/>
  <c r="EA146" i="4" s="1"/>
  <c r="CX107" i="4"/>
  <c r="DZ107" i="4" s="1"/>
  <c r="CY118" i="4"/>
  <c r="EA118" i="4" s="1"/>
  <c r="CY161" i="4"/>
  <c r="EA161" i="4"/>
  <c r="DZ136" i="4"/>
  <c r="CX136" i="4"/>
  <c r="CX47" i="4"/>
  <c r="DZ47" i="4" s="1"/>
  <c r="CY55" i="4"/>
  <c r="EA55" i="4" s="1"/>
  <c r="CY196" i="4"/>
  <c r="EA196" i="4" s="1"/>
  <c r="CX96" i="4"/>
  <c r="DZ96" i="4" s="1"/>
  <c r="CY87" i="4"/>
  <c r="EA87" i="4" s="1"/>
  <c r="CX170" i="4"/>
  <c r="DZ170" i="4" s="1"/>
  <c r="CY195" i="4"/>
  <c r="EA195" i="4"/>
  <c r="CX221" i="4"/>
  <c r="DZ221" i="4" s="1"/>
  <c r="CY236" i="4"/>
  <c r="EA236" i="4"/>
  <c r="CX219" i="4"/>
  <c r="DZ219" i="4" s="1"/>
  <c r="CY271" i="4"/>
  <c r="EA271" i="4" s="1"/>
  <c r="CY303" i="4"/>
  <c r="EA303" i="4" s="1"/>
  <c r="CX158" i="4"/>
  <c r="DZ158" i="4" s="1"/>
  <c r="CY187" i="4"/>
  <c r="EA187" i="4"/>
  <c r="CX263" i="4"/>
  <c r="DZ263" i="4" s="1"/>
  <c r="DZ278" i="4"/>
  <c r="CX278" i="4"/>
  <c r="CY305" i="4"/>
  <c r="EA305" i="4" s="1"/>
  <c r="CY324" i="4"/>
  <c r="EA324" i="4"/>
  <c r="CX358" i="4"/>
  <c r="DZ358" i="4" s="1"/>
  <c r="CY148" i="4"/>
  <c r="EA148" i="4" s="1"/>
  <c r="CX196" i="4"/>
  <c r="DZ196" i="4" s="1"/>
  <c r="CY266" i="4"/>
  <c r="EA266" i="4" s="1"/>
  <c r="CX302" i="4"/>
  <c r="DZ302" i="4" s="1"/>
  <c r="CY347" i="4"/>
  <c r="EA347" i="4" s="1"/>
  <c r="CX362" i="4"/>
  <c r="DZ362" i="4" s="1"/>
  <c r="CY68" i="4"/>
  <c r="EA68" i="4" s="1"/>
  <c r="CY106" i="4"/>
  <c r="EA106" i="4" s="1"/>
  <c r="CY274" i="4"/>
  <c r="EA274" i="4" s="1"/>
  <c r="CX317" i="4"/>
  <c r="DZ317" i="4"/>
  <c r="CX155" i="4"/>
  <c r="DZ155" i="4" s="1"/>
  <c r="CY370" i="4"/>
  <c r="EA370" i="4" s="1"/>
  <c r="CX378" i="4"/>
  <c r="DZ378" i="4" s="1"/>
  <c r="CY413" i="4"/>
  <c r="EA413" i="4" s="1"/>
  <c r="CX454" i="4"/>
  <c r="DZ454" i="4"/>
  <c r="CX475" i="4"/>
  <c r="DZ475" i="4" s="1"/>
  <c r="CX450" i="4"/>
  <c r="DZ450" i="4" s="1"/>
  <c r="CX39" i="4"/>
  <c r="DZ39" i="4" s="1"/>
  <c r="CX340" i="4"/>
  <c r="DZ340" i="4"/>
  <c r="CX125" i="4"/>
  <c r="DZ125" i="4" s="1"/>
  <c r="CX353" i="4"/>
  <c r="DZ353" i="4" s="1"/>
  <c r="CY247" i="4"/>
  <c r="EA247" i="4" s="1"/>
  <c r="CX435" i="4"/>
  <c r="DZ435" i="4" s="1"/>
  <c r="CX277" i="4"/>
  <c r="DZ277" i="4" s="1"/>
  <c r="CX336" i="4"/>
  <c r="DZ336" i="4" s="1"/>
  <c r="CY379" i="4"/>
  <c r="EA379" i="4"/>
  <c r="CX406" i="4"/>
  <c r="DZ406" i="4" s="1"/>
  <c r="CX227" i="4"/>
  <c r="DZ227" i="4" s="1"/>
  <c r="DZ453" i="4"/>
  <c r="CX453" i="4"/>
  <c r="CY207" i="4"/>
  <c r="EA207" i="4"/>
  <c r="CY267" i="4"/>
  <c r="EA267" i="4" s="1"/>
  <c r="CX368" i="4"/>
  <c r="DZ368" i="4"/>
  <c r="CX471" i="4"/>
  <c r="DZ471" i="4" s="1"/>
  <c r="CY317" i="4"/>
  <c r="EA317" i="4" s="1"/>
  <c r="CX262" i="4"/>
  <c r="DZ262" i="4" s="1"/>
  <c r="CX321" i="4"/>
  <c r="DZ321" i="4"/>
  <c r="CY335" i="4"/>
  <c r="EA335" i="4" s="1"/>
  <c r="CX366" i="4"/>
  <c r="DZ366" i="4" s="1"/>
  <c r="CX376" i="4"/>
  <c r="DZ376" i="4" s="1"/>
  <c r="CX404" i="4"/>
  <c r="DZ404" i="4" s="1"/>
  <c r="CY456" i="4"/>
  <c r="EA456" i="4" s="1"/>
  <c r="CX468" i="4"/>
  <c r="DZ468" i="4" s="1"/>
  <c r="CY255" i="4"/>
  <c r="EA255" i="4" s="1"/>
  <c r="CX301" i="4"/>
  <c r="DZ301" i="4"/>
  <c r="CX333" i="4"/>
  <c r="DZ333" i="4" s="1"/>
  <c r="CX113" i="4"/>
  <c r="DZ113" i="4" s="1"/>
  <c r="CX124" i="4"/>
  <c r="DZ124" i="4" s="1"/>
  <c r="CY82" i="4"/>
  <c r="EA82" i="4" s="1"/>
  <c r="CY165" i="4"/>
  <c r="EA165" i="4" s="1"/>
  <c r="CX61" i="4"/>
  <c r="DZ61" i="4" s="1"/>
  <c r="EA131" i="4"/>
  <c r="CY131" i="4"/>
  <c r="CX153" i="4"/>
  <c r="DZ153" i="4" s="1"/>
  <c r="CX204" i="4"/>
  <c r="DZ204" i="4" s="1"/>
  <c r="CY206" i="4"/>
  <c r="EA206" i="4"/>
  <c r="CY86" i="4"/>
  <c r="EA86" i="4" s="1"/>
  <c r="CY114" i="4"/>
  <c r="EA114" i="4" s="1"/>
  <c r="CX281" i="4"/>
  <c r="DZ281" i="4" s="1"/>
  <c r="CY326" i="4"/>
  <c r="EA326" i="4" s="1"/>
  <c r="CX249" i="4"/>
  <c r="DZ249" i="4"/>
  <c r="CX274" i="4"/>
  <c r="DZ274" i="4" s="1"/>
  <c r="CY141" i="4"/>
  <c r="EA141" i="4" s="1"/>
  <c r="CY208" i="4"/>
  <c r="EA208" i="4" s="1"/>
  <c r="CY258" i="4"/>
  <c r="EA258" i="4" s="1"/>
  <c r="CY277" i="4"/>
  <c r="EA277" i="4"/>
  <c r="CY242" i="4"/>
  <c r="EA242" i="4"/>
  <c r="CY175" i="4"/>
  <c r="EA175" i="4" s="1"/>
  <c r="CY426" i="4"/>
  <c r="EA426" i="4"/>
  <c r="CX432" i="4"/>
  <c r="DZ432" i="4" s="1"/>
  <c r="CX359" i="4"/>
  <c r="DZ359" i="4" s="1"/>
  <c r="CX444" i="4"/>
  <c r="DZ444" i="4" s="1"/>
  <c r="CY451" i="4"/>
  <c r="EA451" i="4" s="1"/>
  <c r="CX356" i="4"/>
  <c r="DZ356" i="4" s="1"/>
  <c r="CX395" i="4"/>
  <c r="DZ395" i="4"/>
  <c r="CX479" i="4"/>
  <c r="DZ479" i="4" s="1"/>
  <c r="CY427" i="4"/>
  <c r="EA427" i="4"/>
  <c r="CX57" i="4"/>
  <c r="DZ57" i="4" s="1"/>
  <c r="CY54" i="4"/>
  <c r="EA54" i="4" s="1"/>
  <c r="CX93" i="4"/>
  <c r="DZ93" i="4" s="1"/>
  <c r="CY110" i="4"/>
  <c r="EA110" i="4"/>
  <c r="CX165" i="4"/>
  <c r="DZ165" i="4"/>
  <c r="CX99" i="4"/>
  <c r="DZ99" i="4" s="1"/>
  <c r="EA162" i="4"/>
  <c r="CY162" i="4"/>
  <c r="CX98" i="4"/>
  <c r="DZ98" i="4" s="1"/>
  <c r="CX216" i="4"/>
  <c r="DZ216" i="4"/>
  <c r="CY130" i="4"/>
  <c r="EA130" i="4" s="1"/>
  <c r="DZ232" i="4"/>
  <c r="CX232" i="4"/>
  <c r="CX160" i="4"/>
  <c r="DZ160" i="4" s="1"/>
  <c r="CY306" i="4"/>
  <c r="EA306" i="4"/>
  <c r="CY241" i="4"/>
  <c r="EA241" i="4"/>
  <c r="EA299" i="4"/>
  <c r="CY299" i="4"/>
  <c r="CY366" i="4"/>
  <c r="EA366" i="4" s="1"/>
  <c r="CY279" i="4"/>
  <c r="EA279" i="4" s="1"/>
  <c r="CX252" i="4"/>
  <c r="DZ252" i="4" s="1"/>
  <c r="CY364" i="4"/>
  <c r="EA364" i="4" s="1"/>
  <c r="CY458" i="4"/>
  <c r="EA458" i="4" s="1"/>
  <c r="CX255" i="4"/>
  <c r="DZ255" i="4" s="1"/>
  <c r="CX389" i="4"/>
  <c r="DZ389" i="4"/>
  <c r="CY342" i="4"/>
  <c r="EA342" i="4"/>
  <c r="CX409" i="4"/>
  <c r="DZ409" i="4" s="1"/>
  <c r="CY422" i="4"/>
  <c r="EA422" i="4"/>
  <c r="CX470" i="4"/>
  <c r="DZ470" i="4" s="1"/>
  <c r="CX228" i="4"/>
  <c r="DZ228" i="4" s="1"/>
  <c r="CX239" i="4"/>
  <c r="DZ239" i="4" s="1"/>
  <c r="CX420" i="4"/>
  <c r="DZ420" i="4" s="1"/>
  <c r="CX222" i="4"/>
  <c r="DZ222" i="4" s="1"/>
  <c r="CX40" i="4"/>
  <c r="DZ40" i="4" s="1"/>
  <c r="CX52" i="4"/>
  <c r="DZ52" i="4"/>
  <c r="CX89" i="4"/>
  <c r="DZ89" i="4" s="1"/>
  <c r="CX115" i="4"/>
  <c r="DZ115" i="4"/>
  <c r="CY126" i="4"/>
  <c r="EA126" i="4"/>
  <c r="CY166" i="4"/>
  <c r="EA166" i="4" s="1"/>
  <c r="CY80" i="4"/>
  <c r="EA80" i="4" s="1"/>
  <c r="CY158" i="4"/>
  <c r="EA158" i="4" s="1"/>
  <c r="CY75" i="4"/>
  <c r="EA75" i="4"/>
  <c r="CY59" i="4"/>
  <c r="EA59" i="4"/>
  <c r="CX156" i="4"/>
  <c r="DZ156" i="4" s="1"/>
  <c r="CX209" i="4"/>
  <c r="DZ209" i="4" s="1"/>
  <c r="CX90" i="4"/>
  <c r="DZ90" i="4"/>
  <c r="CY177" i="4"/>
  <c r="EA177" i="4"/>
  <c r="CX318" i="4"/>
  <c r="DZ318" i="4" s="1"/>
  <c r="CX248" i="4"/>
  <c r="DZ248" i="4" s="1"/>
  <c r="CY245" i="4"/>
  <c r="EA245" i="4" s="1"/>
  <c r="CY355" i="4"/>
  <c r="EA355" i="4" s="1"/>
  <c r="CY397" i="4"/>
  <c r="EA397" i="4" s="1"/>
  <c r="CY406" i="4"/>
  <c r="EA406" i="4" s="1"/>
  <c r="CY332" i="4"/>
  <c r="EA332" i="4" s="1"/>
  <c r="CX195" i="4"/>
  <c r="DZ195" i="4" s="1"/>
  <c r="CX384" i="4"/>
  <c r="DZ384" i="4" s="1"/>
  <c r="CX422" i="4"/>
  <c r="DZ422" i="4"/>
  <c r="CY424" i="4"/>
  <c r="EA424" i="4" s="1"/>
  <c r="CX316" i="4"/>
  <c r="DZ316" i="4"/>
  <c r="CY221" i="4"/>
  <c r="EA221" i="4" s="1"/>
  <c r="CX343" i="4"/>
  <c r="DZ343" i="4" s="1"/>
  <c r="EA371" i="4"/>
  <c r="CY371" i="4"/>
  <c r="CY405" i="4"/>
  <c r="EA405" i="4"/>
  <c r="CX37" i="4"/>
  <c r="DZ37" i="4" s="1"/>
  <c r="CX82" i="4"/>
  <c r="DZ82" i="4" s="1"/>
  <c r="CX54" i="4"/>
  <c r="DZ54" i="4" s="1"/>
  <c r="CY23" i="4"/>
  <c r="EA23" i="4" s="1"/>
  <c r="CX36" i="4"/>
  <c r="DZ36" i="4"/>
  <c r="CY28" i="4"/>
  <c r="EA28" i="4" s="1"/>
  <c r="CX109" i="4"/>
  <c r="DZ109" i="4" s="1"/>
  <c r="CY81" i="4"/>
  <c r="EA81" i="4" s="1"/>
  <c r="CY101" i="4"/>
  <c r="EA101" i="4" s="1"/>
  <c r="CY100" i="4"/>
  <c r="EA100" i="4" s="1"/>
  <c r="CX144" i="4"/>
  <c r="DZ144" i="4" s="1"/>
  <c r="CX214" i="4"/>
  <c r="DZ214" i="4" s="1"/>
  <c r="CX92" i="4"/>
  <c r="DZ92" i="4" s="1"/>
  <c r="CX148" i="4"/>
  <c r="DZ148" i="4" s="1"/>
  <c r="CY200" i="4"/>
  <c r="EA200" i="4" s="1"/>
  <c r="CX213" i="4"/>
  <c r="DZ213" i="4" s="1"/>
  <c r="CY224" i="4"/>
  <c r="EA224" i="4" s="1"/>
  <c r="CX122" i="4"/>
  <c r="DZ122" i="4"/>
  <c r="CX189" i="4"/>
  <c r="DZ189" i="4" s="1"/>
  <c r="CX129" i="4"/>
  <c r="DZ129" i="4" s="1"/>
  <c r="CX280" i="4"/>
  <c r="DZ280" i="4" s="1"/>
  <c r="CX242" i="4"/>
  <c r="DZ242" i="4" s="1"/>
  <c r="CY112" i="4"/>
  <c r="EA112" i="4" s="1"/>
  <c r="CY143" i="4"/>
  <c r="EA143" i="4" s="1"/>
  <c r="CY21" i="4"/>
  <c r="EA21" i="4" s="1"/>
  <c r="CY337" i="4"/>
  <c r="EA337" i="4"/>
  <c r="CY423" i="4"/>
  <c r="EA423" i="4" s="1"/>
  <c r="CY198" i="4"/>
  <c r="EA198" i="4" s="1"/>
  <c r="CX175" i="4"/>
  <c r="DZ175" i="4" s="1"/>
  <c r="CX331" i="4"/>
  <c r="DZ331" i="4" s="1"/>
  <c r="CY420" i="4"/>
  <c r="EA420" i="4" s="1"/>
  <c r="CY77" i="4"/>
  <c r="EA77" i="4"/>
  <c r="CY383" i="4"/>
  <c r="EA383" i="4" s="1"/>
  <c r="DZ363" i="4"/>
  <c r="CX363" i="4"/>
  <c r="CY470" i="4"/>
  <c r="EA470" i="4" s="1"/>
  <c r="CY219" i="4"/>
  <c r="EA219" i="4"/>
  <c r="CY311" i="4"/>
  <c r="EA311" i="4" s="1"/>
  <c r="CX436" i="4"/>
  <c r="DZ436" i="4" s="1"/>
  <c r="CY67" i="4"/>
  <c r="EA67" i="4" s="1"/>
  <c r="CY19" i="4"/>
  <c r="EA19" i="4" s="1"/>
  <c r="CX24" i="4"/>
  <c r="DZ24" i="4"/>
  <c r="CY41" i="4"/>
  <c r="EA41" i="4" s="1"/>
  <c r="CY53" i="4"/>
  <c r="EA53" i="4" s="1"/>
  <c r="CY20" i="4"/>
  <c r="EA20" i="4" s="1"/>
  <c r="CY25" i="4"/>
  <c r="EA25" i="4" s="1"/>
  <c r="CY11" i="4"/>
  <c r="EA11" i="4"/>
  <c r="CX19" i="4"/>
  <c r="DZ19" i="4" s="1"/>
  <c r="CY13" i="4"/>
  <c r="EA13" i="4" s="1"/>
  <c r="CX67" i="4"/>
  <c r="DZ67" i="4" s="1"/>
  <c r="EA56" i="4"/>
  <c r="CY56" i="4"/>
  <c r="CX49" i="4"/>
  <c r="DZ49" i="4" s="1"/>
  <c r="CY60" i="4"/>
  <c r="EA60" i="4" s="1"/>
  <c r="CX83" i="4"/>
  <c r="DZ83" i="4" s="1"/>
  <c r="CX41" i="4"/>
  <c r="DZ41" i="4" s="1"/>
  <c r="CY45" i="4"/>
  <c r="EA45" i="4" s="1"/>
  <c r="CY105" i="4"/>
  <c r="EA105" i="4" s="1"/>
  <c r="CX135" i="4"/>
  <c r="DZ135" i="4" s="1"/>
  <c r="CX86" i="4"/>
  <c r="DZ86" i="4" s="1"/>
  <c r="CY151" i="4"/>
  <c r="EA151" i="4" s="1"/>
  <c r="CX118" i="4"/>
  <c r="DZ118" i="4" s="1"/>
  <c r="CY125" i="4"/>
  <c r="EA125" i="4"/>
  <c r="CY147" i="4"/>
  <c r="EA147" i="4" s="1"/>
  <c r="CY173" i="4"/>
  <c r="EA173" i="4" s="1"/>
  <c r="CY136" i="4"/>
  <c r="EA136" i="4" s="1"/>
  <c r="CX186" i="4"/>
  <c r="DZ186" i="4" s="1"/>
  <c r="CY150" i="4"/>
  <c r="EA150" i="4" s="1"/>
  <c r="CX201" i="4"/>
  <c r="DZ201" i="4" s="1"/>
  <c r="CY232" i="4"/>
  <c r="EA232" i="4" s="1"/>
  <c r="CY188" i="4"/>
  <c r="EA188" i="4" s="1"/>
  <c r="CX254" i="4"/>
  <c r="DZ254" i="4" s="1"/>
  <c r="CX286" i="4"/>
  <c r="DZ286" i="4"/>
  <c r="CY169" i="4"/>
  <c r="EA169" i="4"/>
  <c r="CX202" i="4"/>
  <c r="DZ202" i="4" s="1"/>
  <c r="CX312" i="4"/>
  <c r="DZ312" i="4" s="1"/>
  <c r="CY220" i="4"/>
  <c r="EA220" i="4" s="1"/>
  <c r="CX246" i="4"/>
  <c r="DZ246" i="4" s="1"/>
  <c r="CX292" i="4"/>
  <c r="DZ292" i="4" s="1"/>
  <c r="CX157" i="4"/>
  <c r="DZ157" i="4" s="1"/>
  <c r="CX140" i="4"/>
  <c r="DZ140" i="4" s="1"/>
  <c r="CY193" i="4"/>
  <c r="EA193" i="4" s="1"/>
  <c r="CX230" i="4"/>
  <c r="DZ230" i="4" s="1"/>
  <c r="CY341" i="4"/>
  <c r="EA341" i="4" s="1"/>
  <c r="CX352" i="4"/>
  <c r="DZ352" i="4" s="1"/>
  <c r="CY394" i="4"/>
  <c r="EA394" i="4"/>
  <c r="CY445" i="4"/>
  <c r="EA445" i="4" s="1"/>
  <c r="CY153" i="4"/>
  <c r="EA153" i="4" s="1"/>
  <c r="CX461" i="4"/>
  <c r="DZ461" i="4" s="1"/>
  <c r="CX452" i="4"/>
  <c r="DZ452" i="4" s="1"/>
  <c r="CX349" i="4"/>
  <c r="DZ349" i="4"/>
  <c r="CY297" i="4"/>
  <c r="EA297" i="4"/>
  <c r="DZ88" i="4"/>
  <c r="CX88" i="4"/>
  <c r="CY176" i="4"/>
  <c r="EA176" i="4" s="1"/>
  <c r="CX250" i="4"/>
  <c r="DZ250" i="4" s="1"/>
  <c r="CY362" i="4"/>
  <c r="EA362" i="4" s="1"/>
  <c r="CX372" i="4"/>
  <c r="DZ372" i="4" s="1"/>
  <c r="CX415" i="4"/>
  <c r="DZ415" i="4" s="1"/>
  <c r="CX441" i="4"/>
  <c r="DZ441" i="4" s="1"/>
  <c r="CX315" i="4"/>
  <c r="DZ315" i="4" s="1"/>
  <c r="CY415" i="4"/>
  <c r="EA415" i="4"/>
  <c r="CY441" i="4"/>
  <c r="EA441" i="4" s="1"/>
  <c r="CX459" i="4"/>
  <c r="DZ459" i="4" s="1"/>
  <c r="CX16" i="4"/>
  <c r="DZ16" i="4" s="1"/>
  <c r="CY292" i="4"/>
  <c r="EA292" i="4" s="1"/>
  <c r="CY339" i="4"/>
  <c r="EA339" i="4" s="1"/>
  <c r="CY179" i="4"/>
  <c r="EA179" i="4" s="1"/>
  <c r="CY228" i="4"/>
  <c r="EA228" i="4" s="1"/>
  <c r="CX233" i="4"/>
  <c r="DZ233" i="4" s="1"/>
  <c r="DZ291" i="4"/>
  <c r="CX291" i="4"/>
  <c r="CY323" i="4"/>
  <c r="EA323" i="4" s="1"/>
  <c r="CX346" i="4"/>
  <c r="DZ346" i="4" s="1"/>
  <c r="CX418" i="4"/>
  <c r="DZ418" i="4" s="1"/>
  <c r="CX427" i="4"/>
  <c r="DZ427" i="4" s="1"/>
  <c r="CY237" i="4"/>
  <c r="EA237" i="4" s="1"/>
  <c r="CY346" i="4"/>
  <c r="EA346" i="4" s="1"/>
  <c r="CY421" i="4"/>
  <c r="EA421" i="4"/>
  <c r="CX287" i="4"/>
  <c r="DZ287" i="4" s="1"/>
  <c r="CX334" i="4"/>
  <c r="DZ334" i="4" s="1"/>
  <c r="BN8" i="4"/>
  <c r="BZ8" i="4" s="1"/>
  <c r="CL8" i="4" s="1"/>
  <c r="BO8" i="4"/>
  <c r="CA8" i="4" s="1"/>
  <c r="CM8" i="4" s="1"/>
  <c r="BP8" i="4"/>
  <c r="CB8" i="4" s="1"/>
  <c r="CN8" i="4" s="1"/>
  <c r="BQ8" i="4"/>
  <c r="CC8" i="4" s="1"/>
  <c r="CO8" i="4" s="1"/>
  <c r="BR8" i="4"/>
  <c r="CD8" i="4" s="1"/>
  <c r="CP8" i="4" s="1"/>
  <c r="BS8" i="4"/>
  <c r="CE8" i="4" s="1"/>
  <c r="CQ8" i="4" s="1"/>
  <c r="BT8" i="4"/>
  <c r="CF8" i="4" s="1"/>
  <c r="CR8" i="4" s="1"/>
  <c r="BU8" i="4"/>
  <c r="CG8" i="4" s="1"/>
  <c r="CS8" i="4" s="1"/>
  <c r="BV8" i="4"/>
  <c r="CH8" i="4" s="1"/>
  <c r="CT8" i="4" s="1"/>
  <c r="BW8" i="4"/>
  <c r="CI8" i="4" s="1"/>
  <c r="CU8" i="4" s="1"/>
  <c r="BX8" i="4"/>
  <c r="CJ8" i="4" s="1"/>
  <c r="CV8" i="4" s="1"/>
  <c r="BY8" i="4"/>
  <c r="CK8" i="4" s="1"/>
  <c r="CW8" i="4" s="1"/>
  <c r="CZ8" i="4"/>
  <c r="DA8" i="4"/>
  <c r="DB8" i="4"/>
  <c r="DC8" i="4"/>
  <c r="DD8" i="4"/>
  <c r="DE8" i="4"/>
  <c r="DF8" i="4"/>
  <c r="DG8" i="4"/>
  <c r="DH8" i="4"/>
  <c r="DI8" i="4"/>
  <c r="DJ8" i="4"/>
  <c r="DK8" i="4"/>
  <c r="DU8" i="4" l="1"/>
  <c r="DX8" i="4"/>
  <c r="DQ8" i="4"/>
  <c r="DP8" i="4"/>
  <c r="DY8" i="4"/>
  <c r="DW8" i="4"/>
  <c r="DV8" i="4"/>
  <c r="DR8" i="4"/>
  <c r="DL8" i="4"/>
  <c r="DN8" i="4"/>
  <c r="DT8" i="4"/>
  <c r="DO8" i="4"/>
  <c r="DM8" i="4"/>
  <c r="DS8" i="4"/>
  <c r="CY8" i="4" l="1"/>
  <c r="EA8" i="4" s="1"/>
  <c r="CX8" i="4"/>
  <c r="DZ8" i="4" s="1"/>
  <c r="DK1" i="4"/>
  <c r="DY1" i="4" s="1"/>
  <c r="DJ1" i="4"/>
  <c r="DX1" i="4" s="1"/>
  <c r="DI1" i="4"/>
  <c r="DH1" i="4"/>
  <c r="DG1" i="4"/>
  <c r="DF1" i="4"/>
  <c r="DE1" i="4"/>
  <c r="DD1" i="4"/>
  <c r="DC1" i="4"/>
  <c r="DB1" i="4"/>
  <c r="DA1" i="4"/>
  <c r="CZ1" i="4"/>
  <c r="BY1" i="4"/>
  <c r="CK1" i="4" s="1"/>
  <c r="BX1" i="4"/>
  <c r="CJ1" i="4" s="1"/>
  <c r="BW1" i="4"/>
  <c r="CI1" i="4" s="1"/>
  <c r="CU1" i="4" s="1"/>
  <c r="BV1" i="4"/>
  <c r="CH1" i="4" s="1"/>
  <c r="CT1" i="4" s="1"/>
  <c r="BU1" i="4"/>
  <c r="CG1" i="4" s="1"/>
  <c r="CS1" i="4" s="1"/>
  <c r="BT1" i="4"/>
  <c r="CF1" i="4" s="1"/>
  <c r="CR1" i="4" s="1"/>
  <c r="BS1" i="4"/>
  <c r="CE1" i="4" s="1"/>
  <c r="CQ1" i="4" s="1"/>
  <c r="BR1" i="4"/>
  <c r="CD1" i="4" s="1"/>
  <c r="CP1" i="4" s="1"/>
  <c r="BQ1" i="4"/>
  <c r="CC1" i="4" s="1"/>
  <c r="CO1" i="4" s="1"/>
  <c r="BP1" i="4"/>
  <c r="CB1" i="4" s="1"/>
  <c r="CN1" i="4" s="1"/>
  <c r="BO1" i="4"/>
  <c r="CA1" i="4" s="1"/>
  <c r="CM1" i="4" s="1"/>
  <c r="BN1" i="4"/>
  <c r="BZ1" i="4" s="1"/>
  <c r="CL1" i="4" s="1"/>
  <c r="DS1" i="4" l="1"/>
  <c r="DP1" i="4"/>
  <c r="DQ1" i="4"/>
  <c r="DW1" i="4"/>
  <c r="DM1" i="4"/>
  <c r="CY1" i="4" s="1"/>
  <c r="EA1" i="4" s="1"/>
  <c r="DT1" i="4"/>
  <c r="DU1" i="4"/>
  <c r="DV1" i="4"/>
  <c r="DN1" i="4"/>
  <c r="DL1" i="4"/>
  <c r="DR1" i="4"/>
  <c r="DO1" i="4"/>
  <c r="CX1" i="4" l="1"/>
  <c r="DZ1" i="4" s="1"/>
  <c r="AH128" i="10" l="1"/>
  <c r="Q128" i="10" s="1"/>
  <c r="AG128" i="10"/>
  <c r="P128" i="10" s="1"/>
  <c r="AF128" i="10"/>
  <c r="O128" i="10" s="1"/>
  <c r="AE128" i="10"/>
  <c r="N128" i="10" s="1"/>
  <c r="AD128" i="10"/>
  <c r="AC128" i="10"/>
  <c r="M128" i="10" s="1"/>
  <c r="AB128" i="10"/>
  <c r="L128" i="10" s="1"/>
  <c r="AA128" i="10"/>
  <c r="K128" i="10" s="1"/>
  <c r="Z128" i="10"/>
  <c r="J128" i="10" s="1"/>
  <c r="Y128" i="10"/>
  <c r="I128" i="10" s="1"/>
  <c r="X128" i="10"/>
  <c r="H128" i="10" s="1"/>
  <c r="W128" i="10"/>
  <c r="G128" i="10" s="1"/>
  <c r="V128" i="10"/>
  <c r="F128" i="10" s="1"/>
  <c r="U128" i="10"/>
  <c r="E128" i="10" s="1"/>
  <c r="T128" i="10"/>
  <c r="D128" i="10" s="1"/>
  <c r="S128" i="10"/>
  <c r="C128" i="10" s="1"/>
  <c r="AH127" i="10"/>
  <c r="Q127" i="10" s="1"/>
  <c r="AG127" i="10"/>
  <c r="P127" i="10" s="1"/>
  <c r="AF127" i="10"/>
  <c r="AE127" i="10"/>
  <c r="AD127" i="10"/>
  <c r="AC127" i="10"/>
  <c r="AB127" i="10"/>
  <c r="AA127" i="10"/>
  <c r="Z127" i="10"/>
  <c r="Y127" i="10"/>
  <c r="I127" i="10" s="1"/>
  <c r="X127" i="10"/>
  <c r="W127" i="10"/>
  <c r="V127" i="10"/>
  <c r="U127" i="10"/>
  <c r="T127" i="10"/>
  <c r="S127" i="10"/>
  <c r="AH126" i="10"/>
  <c r="AG126" i="10"/>
  <c r="P126" i="10" s="1"/>
  <c r="AF126" i="10"/>
  <c r="AE126" i="10"/>
  <c r="AD126" i="10"/>
  <c r="AC126" i="10"/>
  <c r="AB126" i="10"/>
  <c r="AA126" i="10"/>
  <c r="Z126" i="10"/>
  <c r="Y126" i="10"/>
  <c r="I126" i="10" s="1"/>
  <c r="X126" i="10"/>
  <c r="W126" i="10"/>
  <c r="V126" i="10"/>
  <c r="U126" i="10"/>
  <c r="T126" i="10"/>
  <c r="S126" i="10"/>
  <c r="AH125" i="10"/>
  <c r="AG125" i="10"/>
  <c r="P125" i="10" s="1"/>
  <c r="AF125" i="10"/>
  <c r="AE125" i="10"/>
  <c r="AD125" i="10"/>
  <c r="AC125" i="10"/>
  <c r="AB125" i="10"/>
  <c r="AA125" i="10"/>
  <c r="Z125" i="10"/>
  <c r="Y125" i="10"/>
  <c r="I125" i="10" s="1"/>
  <c r="X125" i="10"/>
  <c r="W125" i="10"/>
  <c r="G125" i="10" s="1"/>
  <c r="V125" i="10"/>
  <c r="U125" i="10"/>
  <c r="T125" i="10"/>
  <c r="S125" i="10"/>
  <c r="AH124" i="10"/>
  <c r="Q124" i="10" s="1"/>
  <c r="AG124" i="10"/>
  <c r="P124" i="10" s="1"/>
  <c r="AF124" i="10"/>
  <c r="AE124" i="10"/>
  <c r="N124" i="10" s="1"/>
  <c r="AD124" i="10"/>
  <c r="AC124" i="10"/>
  <c r="AB124" i="10"/>
  <c r="AA124" i="10"/>
  <c r="Z124" i="10"/>
  <c r="J124" i="10" s="1"/>
  <c r="Y124" i="10"/>
  <c r="I124" i="10" s="1"/>
  <c r="X124" i="10"/>
  <c r="W124" i="10"/>
  <c r="G124" i="10" s="1"/>
  <c r="V124" i="10"/>
  <c r="U124" i="10"/>
  <c r="T124" i="10"/>
  <c r="S124" i="10"/>
  <c r="AH123" i="10"/>
  <c r="Q123" i="10" s="1"/>
  <c r="AG123" i="10"/>
  <c r="P123" i="10" s="1"/>
  <c r="AF123" i="10"/>
  <c r="AE123" i="10"/>
  <c r="N123" i="10" s="1"/>
  <c r="AD123" i="10"/>
  <c r="AC123" i="10"/>
  <c r="AB123" i="10"/>
  <c r="AA123" i="10"/>
  <c r="Z123" i="10"/>
  <c r="J123" i="10" s="1"/>
  <c r="Y123" i="10"/>
  <c r="I123" i="10" s="1"/>
  <c r="X123" i="10"/>
  <c r="W123" i="10"/>
  <c r="G123" i="10" s="1"/>
  <c r="V123" i="10"/>
  <c r="U123" i="10"/>
  <c r="T123" i="10"/>
  <c r="S123" i="10"/>
  <c r="AH122" i="10"/>
  <c r="Q122" i="10" s="1"/>
  <c r="AG122" i="10"/>
  <c r="P122" i="10" s="1"/>
  <c r="AF122" i="10"/>
  <c r="AE122" i="10"/>
  <c r="N122" i="10" s="1"/>
  <c r="AD122" i="10"/>
  <c r="AC122" i="10"/>
  <c r="AB122" i="10"/>
  <c r="AA122" i="10"/>
  <c r="K122" i="10" s="1"/>
  <c r="Z122" i="10"/>
  <c r="J122" i="10" s="1"/>
  <c r="Y122" i="10"/>
  <c r="I122" i="10" s="1"/>
  <c r="X122" i="10"/>
  <c r="H122" i="10" s="1"/>
  <c r="W122" i="10"/>
  <c r="G122" i="10" s="1"/>
  <c r="V122" i="10"/>
  <c r="U122" i="10"/>
  <c r="T122" i="10"/>
  <c r="S122" i="10"/>
  <c r="AH121" i="10"/>
  <c r="Q121" i="10" s="1"/>
  <c r="AG121" i="10"/>
  <c r="P121" i="10" s="1"/>
  <c r="AF121" i="10"/>
  <c r="O121" i="10" s="1"/>
  <c r="AE121" i="10"/>
  <c r="N121" i="10" s="1"/>
  <c r="AD121" i="10"/>
  <c r="AC121" i="10"/>
  <c r="M121" i="10" s="1"/>
  <c r="AB121" i="10"/>
  <c r="L121" i="10" s="1"/>
  <c r="AA121" i="10"/>
  <c r="K121" i="10" s="1"/>
  <c r="Z121" i="10"/>
  <c r="J121" i="10" s="1"/>
  <c r="Y121" i="10"/>
  <c r="I121" i="10" s="1"/>
  <c r="X121" i="10"/>
  <c r="H121" i="10" s="1"/>
  <c r="W121" i="10"/>
  <c r="G121" i="10" s="1"/>
  <c r="V121" i="10"/>
  <c r="F121" i="10" s="1"/>
  <c r="U121" i="10"/>
  <c r="E121" i="10" s="1"/>
  <c r="T121" i="10"/>
  <c r="D121" i="10" s="1"/>
  <c r="S121" i="10"/>
  <c r="C121" i="10" s="1"/>
  <c r="AH120" i="10"/>
  <c r="Q120" i="10" s="1"/>
  <c r="AG120" i="10"/>
  <c r="P120" i="10" s="1"/>
  <c r="AF120" i="10"/>
  <c r="O120" i="10" s="1"/>
  <c r="AE120" i="10"/>
  <c r="N120" i="10" s="1"/>
  <c r="AD120" i="10"/>
  <c r="AC120" i="10"/>
  <c r="AB120" i="10"/>
  <c r="L120" i="10" s="1"/>
  <c r="AA120" i="10"/>
  <c r="Z120" i="10"/>
  <c r="J120" i="10" s="1"/>
  <c r="Y120" i="10"/>
  <c r="I120" i="10" s="1"/>
  <c r="X120" i="10"/>
  <c r="H120" i="10" s="1"/>
  <c r="W120" i="10"/>
  <c r="G120" i="10" s="1"/>
  <c r="V120" i="10"/>
  <c r="U120" i="10"/>
  <c r="T120" i="10"/>
  <c r="S120" i="10"/>
  <c r="C120" i="10" s="1"/>
  <c r="AH119" i="10"/>
  <c r="Q119" i="10" s="1"/>
  <c r="AG119" i="10"/>
  <c r="P119" i="10" s="1"/>
  <c r="AF119" i="10"/>
  <c r="O119" i="10" s="1"/>
  <c r="AE119" i="10"/>
  <c r="N119" i="10" s="1"/>
  <c r="AD119" i="10"/>
  <c r="AC119" i="10"/>
  <c r="M119" i="10" s="1"/>
  <c r="AB119" i="10"/>
  <c r="L119" i="10" s="1"/>
  <c r="AA119" i="10"/>
  <c r="K119" i="10" s="1"/>
  <c r="Z119" i="10"/>
  <c r="J119" i="10" s="1"/>
  <c r="Y119" i="10"/>
  <c r="I119" i="10" s="1"/>
  <c r="X119" i="10"/>
  <c r="H119" i="10" s="1"/>
  <c r="W119" i="10"/>
  <c r="G119" i="10" s="1"/>
  <c r="V119" i="10"/>
  <c r="U119" i="10"/>
  <c r="E119" i="10" s="1"/>
  <c r="T119" i="10"/>
  <c r="D119" i="10" s="1"/>
  <c r="S119" i="10"/>
  <c r="C119" i="10" s="1"/>
  <c r="AH118" i="10"/>
  <c r="Q118" i="10" s="1"/>
  <c r="AG118" i="10"/>
  <c r="P118" i="10" s="1"/>
  <c r="AF118" i="10"/>
  <c r="O118" i="10" s="1"/>
  <c r="AE118" i="10"/>
  <c r="N118" i="10" s="1"/>
  <c r="AD118" i="10"/>
  <c r="AC118" i="10"/>
  <c r="M118" i="10" s="1"/>
  <c r="AB118" i="10"/>
  <c r="L118" i="10" s="1"/>
  <c r="AA118" i="10"/>
  <c r="K118" i="10" s="1"/>
  <c r="Z118" i="10"/>
  <c r="J118" i="10" s="1"/>
  <c r="Y118" i="10"/>
  <c r="I118" i="10" s="1"/>
  <c r="X118" i="10"/>
  <c r="H118" i="10" s="1"/>
  <c r="W118" i="10"/>
  <c r="G118" i="10" s="1"/>
  <c r="V118" i="10"/>
  <c r="F118" i="10" s="1"/>
  <c r="U118" i="10"/>
  <c r="E118" i="10" s="1"/>
  <c r="T118" i="10"/>
  <c r="D118" i="10" s="1"/>
  <c r="S118" i="10"/>
  <c r="C118" i="10" s="1"/>
  <c r="AH117" i="10"/>
  <c r="Q117" i="10" s="1"/>
  <c r="AG117" i="10"/>
  <c r="P117" i="10" s="1"/>
  <c r="AF117" i="10"/>
  <c r="O117" i="10" s="1"/>
  <c r="AE117" i="10"/>
  <c r="N117" i="10" s="1"/>
  <c r="AD117" i="10"/>
  <c r="AC117" i="10"/>
  <c r="M117" i="10" s="1"/>
  <c r="AB117" i="10"/>
  <c r="L117" i="10" s="1"/>
  <c r="AA117" i="10"/>
  <c r="K117" i="10" s="1"/>
  <c r="Z117" i="10"/>
  <c r="J117" i="10" s="1"/>
  <c r="Y117" i="10"/>
  <c r="I117" i="10" s="1"/>
  <c r="X117" i="10"/>
  <c r="H117" i="10" s="1"/>
  <c r="W117" i="10"/>
  <c r="G117" i="10" s="1"/>
  <c r="V117" i="10"/>
  <c r="F117" i="10" s="1"/>
  <c r="U117" i="10"/>
  <c r="E117" i="10" s="1"/>
  <c r="T117" i="10"/>
  <c r="D117" i="10" s="1"/>
  <c r="S117" i="10"/>
  <c r="C117" i="10" s="1"/>
  <c r="AH116" i="10"/>
  <c r="Q116" i="10" s="1"/>
  <c r="AG116" i="10"/>
  <c r="P116" i="10" s="1"/>
  <c r="AF116" i="10"/>
  <c r="O116" i="10" s="1"/>
  <c r="AE116" i="10"/>
  <c r="N116" i="10" s="1"/>
  <c r="AD116" i="10"/>
  <c r="AC116" i="10"/>
  <c r="M116" i="10" s="1"/>
  <c r="AB116" i="10"/>
  <c r="L116" i="10" s="1"/>
  <c r="AA116" i="10"/>
  <c r="K116" i="10" s="1"/>
  <c r="Z116" i="10"/>
  <c r="J116" i="10" s="1"/>
  <c r="Y116" i="10"/>
  <c r="I116" i="10" s="1"/>
  <c r="X116" i="10"/>
  <c r="H116" i="10" s="1"/>
  <c r="W116" i="10"/>
  <c r="G116" i="10" s="1"/>
  <c r="V116" i="10"/>
  <c r="F116" i="10" s="1"/>
  <c r="U116" i="10"/>
  <c r="E116" i="10" s="1"/>
  <c r="T116" i="10"/>
  <c r="D116" i="10" s="1"/>
  <c r="S116" i="10"/>
  <c r="C116" i="10" s="1"/>
  <c r="AH115" i="10"/>
  <c r="Q115" i="10" s="1"/>
  <c r="AG115" i="10"/>
  <c r="P115" i="10" s="1"/>
  <c r="AF115" i="10"/>
  <c r="O115" i="10" s="1"/>
  <c r="AE115" i="10"/>
  <c r="N115" i="10" s="1"/>
  <c r="AD115" i="10"/>
  <c r="AC115" i="10"/>
  <c r="M115" i="10" s="1"/>
  <c r="AB115" i="10"/>
  <c r="L115" i="10" s="1"/>
  <c r="AA115" i="10"/>
  <c r="K115" i="10" s="1"/>
  <c r="Z115" i="10"/>
  <c r="J115" i="10" s="1"/>
  <c r="Y115" i="10"/>
  <c r="I115" i="10" s="1"/>
  <c r="X115" i="10"/>
  <c r="H115" i="10" s="1"/>
  <c r="W115" i="10"/>
  <c r="G115" i="10" s="1"/>
  <c r="V115" i="10"/>
  <c r="F115" i="10" s="1"/>
  <c r="U115" i="10"/>
  <c r="E115" i="10" s="1"/>
  <c r="T115" i="10"/>
  <c r="D115" i="10" s="1"/>
  <c r="S115" i="10"/>
  <c r="C115" i="10" s="1"/>
  <c r="AH114" i="10"/>
  <c r="Q114" i="10" s="1"/>
  <c r="AG114" i="10"/>
  <c r="P114" i="10" s="1"/>
  <c r="AF114" i="10"/>
  <c r="O114" i="10" s="1"/>
  <c r="AE114" i="10"/>
  <c r="N114" i="10" s="1"/>
  <c r="AD114" i="10"/>
  <c r="AC114" i="10"/>
  <c r="M114" i="10" s="1"/>
  <c r="AB114" i="10"/>
  <c r="L114" i="10" s="1"/>
  <c r="AA114" i="10"/>
  <c r="K114" i="10" s="1"/>
  <c r="Z114" i="10"/>
  <c r="J114" i="10" s="1"/>
  <c r="Y114" i="10"/>
  <c r="I114" i="10" s="1"/>
  <c r="X114" i="10"/>
  <c r="H114" i="10" s="1"/>
  <c r="W114" i="10"/>
  <c r="G114" i="10" s="1"/>
  <c r="V114" i="10"/>
  <c r="F114" i="10" s="1"/>
  <c r="U114" i="10"/>
  <c r="E114" i="10" s="1"/>
  <c r="T114" i="10"/>
  <c r="D114" i="10" s="1"/>
  <c r="S114" i="10"/>
  <c r="C114" i="10" s="1"/>
  <c r="AH113" i="10"/>
  <c r="Q113" i="10" s="1"/>
  <c r="AG113" i="10"/>
  <c r="P113" i="10" s="1"/>
  <c r="AF113" i="10"/>
  <c r="O113" i="10" s="1"/>
  <c r="AE113" i="10"/>
  <c r="AD113" i="10"/>
  <c r="AC113" i="10"/>
  <c r="AB113" i="10"/>
  <c r="L113" i="10" s="1"/>
  <c r="AA113" i="10"/>
  <c r="Z113" i="10"/>
  <c r="J113" i="10" s="1"/>
  <c r="Y113" i="10"/>
  <c r="I113" i="10" s="1"/>
  <c r="X113" i="10"/>
  <c r="H113" i="10" s="1"/>
  <c r="W113" i="10"/>
  <c r="G113" i="10" s="1"/>
  <c r="V113" i="10"/>
  <c r="F113" i="10" s="1"/>
  <c r="U113" i="10"/>
  <c r="T113" i="10"/>
  <c r="S113" i="10"/>
  <c r="AH112" i="10"/>
  <c r="Q112" i="10" s="1"/>
  <c r="AG112" i="10"/>
  <c r="P112" i="10" s="1"/>
  <c r="AF112" i="10"/>
  <c r="O112" i="10" s="1"/>
  <c r="AE112" i="10"/>
  <c r="N112" i="10" s="1"/>
  <c r="AD112" i="10"/>
  <c r="AC112" i="10"/>
  <c r="M112" i="10" s="1"/>
  <c r="AB112" i="10"/>
  <c r="L112" i="10" s="1"/>
  <c r="AA112" i="10"/>
  <c r="K112" i="10" s="1"/>
  <c r="Z112" i="10"/>
  <c r="J112" i="10" s="1"/>
  <c r="Y112" i="10"/>
  <c r="I112" i="10" s="1"/>
  <c r="X112" i="10"/>
  <c r="H112" i="10" s="1"/>
  <c r="W112" i="10"/>
  <c r="G112" i="10" s="1"/>
  <c r="V112" i="10"/>
  <c r="F112" i="10" s="1"/>
  <c r="U112" i="10"/>
  <c r="T112" i="10"/>
  <c r="D112" i="10" s="1"/>
  <c r="S112" i="10"/>
  <c r="AH111" i="10"/>
  <c r="Q111" i="10" s="1"/>
  <c r="AG111" i="10"/>
  <c r="P111" i="10" s="1"/>
  <c r="AF111" i="10"/>
  <c r="O111" i="10" s="1"/>
  <c r="AE111" i="10"/>
  <c r="N111" i="10" s="1"/>
  <c r="AD111" i="10"/>
  <c r="AC111" i="10"/>
  <c r="M111" i="10" s="1"/>
  <c r="AB111" i="10"/>
  <c r="L111" i="10" s="1"/>
  <c r="AA111" i="10"/>
  <c r="K111" i="10" s="1"/>
  <c r="Z111" i="10"/>
  <c r="J111" i="10" s="1"/>
  <c r="Y111" i="10"/>
  <c r="I111" i="10" s="1"/>
  <c r="X111" i="10"/>
  <c r="H111" i="10" s="1"/>
  <c r="W111" i="10"/>
  <c r="G111" i="10" s="1"/>
  <c r="V111" i="10"/>
  <c r="F111" i="10" s="1"/>
  <c r="U111" i="10"/>
  <c r="T111" i="10"/>
  <c r="D111" i="10" s="1"/>
  <c r="S111" i="10"/>
  <c r="AH110" i="10"/>
  <c r="Q110" i="10" s="1"/>
  <c r="AG110" i="10"/>
  <c r="P110" i="10" s="1"/>
  <c r="AF110" i="10"/>
  <c r="O110" i="10" s="1"/>
  <c r="AE110" i="10"/>
  <c r="N110" i="10" s="1"/>
  <c r="AD110" i="10"/>
  <c r="AC110" i="10"/>
  <c r="M110" i="10" s="1"/>
  <c r="AB110" i="10"/>
  <c r="L110" i="10" s="1"/>
  <c r="AA110" i="10"/>
  <c r="K110" i="10" s="1"/>
  <c r="Z110" i="10"/>
  <c r="J110" i="10" s="1"/>
  <c r="Y110" i="10"/>
  <c r="I110" i="10" s="1"/>
  <c r="X110" i="10"/>
  <c r="H110" i="10" s="1"/>
  <c r="W110" i="10"/>
  <c r="G110" i="10" s="1"/>
  <c r="V110" i="10"/>
  <c r="F110" i="10" s="1"/>
  <c r="U110" i="10"/>
  <c r="T110" i="10"/>
  <c r="D110" i="10" s="1"/>
  <c r="S110" i="10"/>
  <c r="AH109" i="10"/>
  <c r="Q109" i="10" s="1"/>
  <c r="AG109" i="10"/>
  <c r="P109" i="10" s="1"/>
  <c r="AF109" i="10"/>
  <c r="O109" i="10" s="1"/>
  <c r="AE109" i="10"/>
  <c r="N109" i="10" s="1"/>
  <c r="AD109" i="10"/>
  <c r="AC109" i="10"/>
  <c r="M109" i="10" s="1"/>
  <c r="AB109" i="10"/>
  <c r="L109" i="10" s="1"/>
  <c r="AA109" i="10"/>
  <c r="K109" i="10" s="1"/>
  <c r="Z109" i="10"/>
  <c r="J109" i="10" s="1"/>
  <c r="Y109" i="10"/>
  <c r="I109" i="10" s="1"/>
  <c r="X109" i="10"/>
  <c r="H109" i="10" s="1"/>
  <c r="W109" i="10"/>
  <c r="G109" i="10" s="1"/>
  <c r="V109" i="10"/>
  <c r="F109" i="10" s="1"/>
  <c r="U109" i="10"/>
  <c r="T109" i="10"/>
  <c r="D109" i="10" s="1"/>
  <c r="S109" i="10"/>
  <c r="AH108" i="10"/>
  <c r="Q108" i="10" s="1"/>
  <c r="AG108" i="10"/>
  <c r="P108" i="10" s="1"/>
  <c r="AF108" i="10"/>
  <c r="O108" i="10" s="1"/>
  <c r="AE108" i="10"/>
  <c r="N108" i="10" s="1"/>
  <c r="AD108" i="10"/>
  <c r="AC108" i="10"/>
  <c r="M108" i="10" s="1"/>
  <c r="AB108" i="10"/>
  <c r="L108" i="10" s="1"/>
  <c r="AA108" i="10"/>
  <c r="K108" i="10" s="1"/>
  <c r="Z108" i="10"/>
  <c r="J108" i="10" s="1"/>
  <c r="Y108" i="10"/>
  <c r="I108" i="10" s="1"/>
  <c r="X108" i="10"/>
  <c r="H108" i="10" s="1"/>
  <c r="W108" i="10"/>
  <c r="G108" i="10" s="1"/>
  <c r="V108" i="10"/>
  <c r="F108" i="10" s="1"/>
  <c r="U108" i="10"/>
  <c r="T108" i="10"/>
  <c r="D108" i="10" s="1"/>
  <c r="S108" i="10"/>
  <c r="AH107" i="10"/>
  <c r="Q107" i="10" s="1"/>
  <c r="AG107" i="10"/>
  <c r="P107" i="10" s="1"/>
  <c r="AF107" i="10"/>
  <c r="O107" i="10" s="1"/>
  <c r="AE107" i="10"/>
  <c r="N107" i="10" s="1"/>
  <c r="AD107" i="10"/>
  <c r="AC107" i="10"/>
  <c r="M107" i="10" s="1"/>
  <c r="AB107" i="10"/>
  <c r="L107" i="10" s="1"/>
  <c r="AA107" i="10"/>
  <c r="K107" i="10" s="1"/>
  <c r="Z107" i="10"/>
  <c r="J107" i="10" s="1"/>
  <c r="Y107" i="10"/>
  <c r="I107" i="10" s="1"/>
  <c r="X107" i="10"/>
  <c r="H107" i="10" s="1"/>
  <c r="W107" i="10"/>
  <c r="G107" i="10" s="1"/>
  <c r="V107" i="10"/>
  <c r="F107" i="10" s="1"/>
  <c r="U107" i="10"/>
  <c r="E107" i="10" s="1"/>
  <c r="T107" i="10"/>
  <c r="D107" i="10" s="1"/>
  <c r="S107" i="10"/>
  <c r="C107" i="10" s="1"/>
  <c r="AH106" i="10"/>
  <c r="Q106" i="10" s="1"/>
  <c r="AG106" i="10"/>
  <c r="P106" i="10" s="1"/>
  <c r="AF106" i="10"/>
  <c r="O106" i="10" s="1"/>
  <c r="AE106" i="10"/>
  <c r="AD106" i="10"/>
  <c r="AC106" i="10"/>
  <c r="M106" i="10" s="1"/>
  <c r="AB106" i="10"/>
  <c r="L106" i="10" s="1"/>
  <c r="AA106" i="10"/>
  <c r="K106" i="10" s="1"/>
  <c r="Z106" i="10"/>
  <c r="J106" i="10" s="1"/>
  <c r="Y106" i="10"/>
  <c r="I106" i="10" s="1"/>
  <c r="X106" i="10"/>
  <c r="H106" i="10" s="1"/>
  <c r="W106" i="10"/>
  <c r="G106" i="10" s="1"/>
  <c r="V106" i="10"/>
  <c r="F106" i="10" s="1"/>
  <c r="U106" i="10"/>
  <c r="T106" i="10"/>
  <c r="S106" i="10"/>
  <c r="AH105" i="10"/>
  <c r="Q105" i="10" s="1"/>
  <c r="AG105" i="10"/>
  <c r="P105" i="10" s="1"/>
  <c r="AF105" i="10"/>
  <c r="O105" i="10" s="1"/>
  <c r="AE105" i="10"/>
  <c r="N105" i="10" s="1"/>
  <c r="AD105" i="10"/>
  <c r="AC105" i="10"/>
  <c r="M105" i="10" s="1"/>
  <c r="AB105" i="10"/>
  <c r="L105" i="10" s="1"/>
  <c r="AA105" i="10"/>
  <c r="K105" i="10" s="1"/>
  <c r="Z105" i="10"/>
  <c r="J105" i="10" s="1"/>
  <c r="Y105" i="10"/>
  <c r="I105" i="10" s="1"/>
  <c r="X105" i="10"/>
  <c r="H105" i="10" s="1"/>
  <c r="W105" i="10"/>
  <c r="G105" i="10" s="1"/>
  <c r="V105" i="10"/>
  <c r="F105" i="10" s="1"/>
  <c r="U105" i="10"/>
  <c r="E105" i="10" s="1"/>
  <c r="T105" i="10"/>
  <c r="D105" i="10" s="1"/>
  <c r="S105" i="10"/>
  <c r="AH104" i="10"/>
  <c r="Q104" i="10" s="1"/>
  <c r="AG104" i="10"/>
  <c r="P104" i="10" s="1"/>
  <c r="AF104" i="10"/>
  <c r="O104" i="10" s="1"/>
  <c r="AE104" i="10"/>
  <c r="N104" i="10" s="1"/>
  <c r="AD104" i="10"/>
  <c r="AC104" i="10"/>
  <c r="M104" i="10" s="1"/>
  <c r="AB104" i="10"/>
  <c r="L104" i="10" s="1"/>
  <c r="AA104" i="10"/>
  <c r="K104" i="10" s="1"/>
  <c r="Z104" i="10"/>
  <c r="J104" i="10" s="1"/>
  <c r="Y104" i="10"/>
  <c r="I104" i="10" s="1"/>
  <c r="X104" i="10"/>
  <c r="H104" i="10" s="1"/>
  <c r="W104" i="10"/>
  <c r="G104" i="10" s="1"/>
  <c r="V104" i="10"/>
  <c r="F104" i="10" s="1"/>
  <c r="U104" i="10"/>
  <c r="E104" i="10" s="1"/>
  <c r="T104" i="10"/>
  <c r="D104" i="10" s="1"/>
  <c r="S104" i="10"/>
  <c r="C104" i="10" s="1"/>
  <c r="AH103" i="10"/>
  <c r="Q103" i="10" s="1"/>
  <c r="AG103" i="10"/>
  <c r="P103" i="10" s="1"/>
  <c r="AF103" i="10"/>
  <c r="O103" i="10" s="1"/>
  <c r="AE103" i="10"/>
  <c r="N103" i="10" s="1"/>
  <c r="AD103" i="10"/>
  <c r="AC103" i="10"/>
  <c r="M103" i="10" s="1"/>
  <c r="AB103" i="10"/>
  <c r="L103" i="10" s="1"/>
  <c r="AA103" i="10"/>
  <c r="K103" i="10" s="1"/>
  <c r="Z103" i="10"/>
  <c r="J103" i="10" s="1"/>
  <c r="Y103" i="10"/>
  <c r="I103" i="10" s="1"/>
  <c r="X103" i="10"/>
  <c r="H103" i="10" s="1"/>
  <c r="W103" i="10"/>
  <c r="G103" i="10" s="1"/>
  <c r="V103" i="10"/>
  <c r="F103" i="10" s="1"/>
  <c r="U103" i="10"/>
  <c r="E103" i="10" s="1"/>
  <c r="T103" i="10"/>
  <c r="D103" i="10" s="1"/>
  <c r="S103" i="10"/>
  <c r="C103" i="10" s="1"/>
  <c r="AH102" i="10"/>
  <c r="Q102" i="10" s="1"/>
  <c r="AG102" i="10"/>
  <c r="P102" i="10" s="1"/>
  <c r="AF102" i="10"/>
  <c r="O102" i="10" s="1"/>
  <c r="AE102" i="10"/>
  <c r="N102" i="10" s="1"/>
  <c r="AD102" i="10"/>
  <c r="AC102" i="10"/>
  <c r="M102" i="10" s="1"/>
  <c r="AB102" i="10"/>
  <c r="L102" i="10" s="1"/>
  <c r="AA102" i="10"/>
  <c r="K102" i="10" s="1"/>
  <c r="Z102" i="10"/>
  <c r="J102" i="10" s="1"/>
  <c r="Y102" i="10"/>
  <c r="I102" i="10" s="1"/>
  <c r="X102" i="10"/>
  <c r="H102" i="10" s="1"/>
  <c r="W102" i="10"/>
  <c r="G102" i="10" s="1"/>
  <c r="V102" i="10"/>
  <c r="F102" i="10" s="1"/>
  <c r="U102" i="10"/>
  <c r="E102" i="10" s="1"/>
  <c r="T102" i="10"/>
  <c r="D102" i="10" s="1"/>
  <c r="S102" i="10"/>
  <c r="C102" i="10" s="1"/>
  <c r="AH101" i="10"/>
  <c r="Q101" i="10" s="1"/>
  <c r="AG101" i="10"/>
  <c r="P101" i="10" s="1"/>
  <c r="AF101" i="10"/>
  <c r="O101" i="10" s="1"/>
  <c r="AE101" i="10"/>
  <c r="N101" i="10" s="1"/>
  <c r="AD101" i="10"/>
  <c r="AC101" i="10"/>
  <c r="M101" i="10" s="1"/>
  <c r="AB101" i="10"/>
  <c r="L101" i="10" s="1"/>
  <c r="AA101" i="10"/>
  <c r="K101" i="10" s="1"/>
  <c r="Z101" i="10"/>
  <c r="J101" i="10" s="1"/>
  <c r="Y101" i="10"/>
  <c r="I101" i="10" s="1"/>
  <c r="X101" i="10"/>
  <c r="H101" i="10" s="1"/>
  <c r="W101" i="10"/>
  <c r="G101" i="10" s="1"/>
  <c r="V101" i="10"/>
  <c r="F101" i="10" s="1"/>
  <c r="U101" i="10"/>
  <c r="E101" i="10" s="1"/>
  <c r="T101" i="10"/>
  <c r="D101" i="10" s="1"/>
  <c r="S101" i="10"/>
  <c r="C101" i="10" s="1"/>
  <c r="AH100" i="10"/>
  <c r="Q100" i="10" s="1"/>
  <c r="AG100" i="10"/>
  <c r="P100" i="10" s="1"/>
  <c r="AF100" i="10"/>
  <c r="O100" i="10" s="1"/>
  <c r="AE100" i="10"/>
  <c r="N100" i="10" s="1"/>
  <c r="AD100" i="10"/>
  <c r="AC100" i="10"/>
  <c r="M100" i="10" s="1"/>
  <c r="AB100" i="10"/>
  <c r="L100" i="10" s="1"/>
  <c r="AA100" i="10"/>
  <c r="K100" i="10" s="1"/>
  <c r="Z100" i="10"/>
  <c r="J100" i="10" s="1"/>
  <c r="Y100" i="10"/>
  <c r="I100" i="10" s="1"/>
  <c r="X100" i="10"/>
  <c r="H100" i="10" s="1"/>
  <c r="W100" i="10"/>
  <c r="G100" i="10" s="1"/>
  <c r="V100" i="10"/>
  <c r="F100" i="10" s="1"/>
  <c r="U100" i="10"/>
  <c r="E100" i="10" s="1"/>
  <c r="T100" i="10"/>
  <c r="D100" i="10" s="1"/>
  <c r="S100" i="10"/>
  <c r="C100" i="10" s="1"/>
  <c r="AH99" i="10"/>
  <c r="Q99" i="10" s="1"/>
  <c r="AG99" i="10"/>
  <c r="P99" i="10" s="1"/>
  <c r="AF99" i="10"/>
  <c r="O99" i="10" s="1"/>
  <c r="AE99" i="10"/>
  <c r="N99" i="10" s="1"/>
  <c r="AD99" i="10"/>
  <c r="AC99" i="10"/>
  <c r="AB99" i="10"/>
  <c r="L99" i="10" s="1"/>
  <c r="AA99" i="10"/>
  <c r="Z99" i="10"/>
  <c r="J99" i="10" s="1"/>
  <c r="Y99" i="10"/>
  <c r="I99" i="10" s="1"/>
  <c r="X99" i="10"/>
  <c r="H99" i="10" s="1"/>
  <c r="W99" i="10"/>
  <c r="V99" i="10"/>
  <c r="U99" i="10"/>
  <c r="T99" i="10"/>
  <c r="D99" i="10" s="1"/>
  <c r="S99" i="10"/>
  <c r="AH98" i="10"/>
  <c r="Q98" i="10" s="1"/>
  <c r="AG98" i="10"/>
  <c r="P98" i="10" s="1"/>
  <c r="AF98" i="10"/>
  <c r="O98" i="10" s="1"/>
  <c r="AE98" i="10"/>
  <c r="N98" i="10" s="1"/>
  <c r="AD98" i="10"/>
  <c r="AC98" i="10"/>
  <c r="AB98" i="10"/>
  <c r="L98" i="10" s="1"/>
  <c r="AA98" i="10"/>
  <c r="K98" i="10" s="1"/>
  <c r="Z98" i="10"/>
  <c r="J98" i="10" s="1"/>
  <c r="Y98" i="10"/>
  <c r="I98" i="10" s="1"/>
  <c r="X98" i="10"/>
  <c r="H98" i="10" s="1"/>
  <c r="W98" i="10"/>
  <c r="G98" i="10" s="1"/>
  <c r="V98" i="10"/>
  <c r="F98" i="10" s="1"/>
  <c r="U98" i="10"/>
  <c r="E98" i="10" s="1"/>
  <c r="T98" i="10"/>
  <c r="D98" i="10" s="1"/>
  <c r="S98" i="10"/>
  <c r="C98" i="10" s="1"/>
  <c r="AH97" i="10"/>
  <c r="Q97" i="10" s="1"/>
  <c r="AG97" i="10"/>
  <c r="P97" i="10" s="1"/>
  <c r="AF97" i="10"/>
  <c r="O97" i="10" s="1"/>
  <c r="AE97" i="10"/>
  <c r="N97" i="10" s="1"/>
  <c r="AD97" i="10"/>
  <c r="AC97" i="10"/>
  <c r="M97" i="10" s="1"/>
  <c r="AB97" i="10"/>
  <c r="L97" i="10" s="1"/>
  <c r="AA97" i="10"/>
  <c r="K97" i="10" s="1"/>
  <c r="Z97" i="10"/>
  <c r="J97" i="10" s="1"/>
  <c r="Y97" i="10"/>
  <c r="I97" i="10" s="1"/>
  <c r="X97" i="10"/>
  <c r="H97" i="10" s="1"/>
  <c r="W97" i="10"/>
  <c r="G97" i="10" s="1"/>
  <c r="V97" i="10"/>
  <c r="F97" i="10" s="1"/>
  <c r="U97" i="10"/>
  <c r="E97" i="10" s="1"/>
  <c r="T97" i="10"/>
  <c r="D97" i="10" s="1"/>
  <c r="S97" i="10"/>
  <c r="C97" i="10" s="1"/>
  <c r="AH96" i="10"/>
  <c r="Q96" i="10" s="1"/>
  <c r="AG96" i="10"/>
  <c r="P96" i="10" s="1"/>
  <c r="AF96" i="10"/>
  <c r="O96" i="10" s="1"/>
  <c r="AE96" i="10"/>
  <c r="N96" i="10" s="1"/>
  <c r="AD96" i="10"/>
  <c r="AC96" i="10"/>
  <c r="M96" i="10" s="1"/>
  <c r="AB96" i="10"/>
  <c r="L96" i="10" s="1"/>
  <c r="AA96" i="10"/>
  <c r="K96" i="10" s="1"/>
  <c r="Z96" i="10"/>
  <c r="J96" i="10" s="1"/>
  <c r="Y96" i="10"/>
  <c r="I96" i="10" s="1"/>
  <c r="X96" i="10"/>
  <c r="H96" i="10" s="1"/>
  <c r="W96" i="10"/>
  <c r="G96" i="10" s="1"/>
  <c r="V96" i="10"/>
  <c r="F96" i="10" s="1"/>
  <c r="U96" i="10"/>
  <c r="E96" i="10" s="1"/>
  <c r="T96" i="10"/>
  <c r="D96" i="10" s="1"/>
  <c r="S96" i="10"/>
  <c r="C96" i="10" s="1"/>
  <c r="AH95" i="10"/>
  <c r="Q95" i="10" s="1"/>
  <c r="AG95" i="10"/>
  <c r="P95" i="10" s="1"/>
  <c r="AF95" i="10"/>
  <c r="O95" i="10" s="1"/>
  <c r="AE95" i="10"/>
  <c r="N95" i="10" s="1"/>
  <c r="AD95" i="10"/>
  <c r="AC95" i="10"/>
  <c r="M95" i="10" s="1"/>
  <c r="AB95" i="10"/>
  <c r="L95" i="10" s="1"/>
  <c r="AA95" i="10"/>
  <c r="K95" i="10" s="1"/>
  <c r="Z95" i="10"/>
  <c r="J95" i="10" s="1"/>
  <c r="Y95" i="10"/>
  <c r="I95" i="10" s="1"/>
  <c r="X95" i="10"/>
  <c r="H95" i="10" s="1"/>
  <c r="W95" i="10"/>
  <c r="G95" i="10" s="1"/>
  <c r="V95" i="10"/>
  <c r="F95" i="10" s="1"/>
  <c r="U95" i="10"/>
  <c r="E95" i="10" s="1"/>
  <c r="T95" i="10"/>
  <c r="D95" i="10" s="1"/>
  <c r="S95" i="10"/>
  <c r="C95" i="10" s="1"/>
  <c r="AH94" i="10"/>
  <c r="Q94" i="10" s="1"/>
  <c r="AG94" i="10"/>
  <c r="P94" i="10" s="1"/>
  <c r="AF94" i="10"/>
  <c r="O94" i="10" s="1"/>
  <c r="AE94" i="10"/>
  <c r="N94" i="10" s="1"/>
  <c r="AD94" i="10"/>
  <c r="AC94" i="10"/>
  <c r="M94" i="10" s="1"/>
  <c r="AB94" i="10"/>
  <c r="L94" i="10" s="1"/>
  <c r="AA94" i="10"/>
  <c r="K94" i="10" s="1"/>
  <c r="Z94" i="10"/>
  <c r="J94" i="10" s="1"/>
  <c r="Y94" i="10"/>
  <c r="I94" i="10" s="1"/>
  <c r="X94" i="10"/>
  <c r="H94" i="10" s="1"/>
  <c r="W94" i="10"/>
  <c r="G94" i="10" s="1"/>
  <c r="V94" i="10"/>
  <c r="F94" i="10" s="1"/>
  <c r="U94" i="10"/>
  <c r="E94" i="10" s="1"/>
  <c r="T94" i="10"/>
  <c r="D94" i="10" s="1"/>
  <c r="S94" i="10"/>
  <c r="C94" i="10" s="1"/>
  <c r="AH93" i="10"/>
  <c r="Q93" i="10" s="1"/>
  <c r="AG93" i="10"/>
  <c r="P93" i="10" s="1"/>
  <c r="AF93" i="10"/>
  <c r="O93" i="10" s="1"/>
  <c r="AE93" i="10"/>
  <c r="N93" i="10" s="1"/>
  <c r="AD93" i="10"/>
  <c r="AC93" i="10"/>
  <c r="M93" i="10" s="1"/>
  <c r="AB93" i="10"/>
  <c r="L93" i="10" s="1"/>
  <c r="AA93" i="10"/>
  <c r="K93" i="10" s="1"/>
  <c r="Z93" i="10"/>
  <c r="J93" i="10" s="1"/>
  <c r="Y93" i="10"/>
  <c r="I93" i="10" s="1"/>
  <c r="X93" i="10"/>
  <c r="H93" i="10" s="1"/>
  <c r="W93" i="10"/>
  <c r="G93" i="10" s="1"/>
  <c r="V93" i="10"/>
  <c r="F93" i="10" s="1"/>
  <c r="U93" i="10"/>
  <c r="E93" i="10" s="1"/>
  <c r="T93" i="10"/>
  <c r="D93" i="10" s="1"/>
  <c r="S93" i="10"/>
  <c r="C93" i="10" s="1"/>
  <c r="AH92" i="10"/>
  <c r="Q92" i="10" s="1"/>
  <c r="AG92" i="10"/>
  <c r="P92" i="10" s="1"/>
  <c r="AF92" i="10"/>
  <c r="O92" i="10" s="1"/>
  <c r="AE92" i="10"/>
  <c r="N92" i="10" s="1"/>
  <c r="AD92" i="10"/>
  <c r="AC92" i="10"/>
  <c r="M92" i="10" s="1"/>
  <c r="AB92" i="10"/>
  <c r="L92" i="10" s="1"/>
  <c r="AA92" i="10"/>
  <c r="K92" i="10" s="1"/>
  <c r="Z92" i="10"/>
  <c r="J92" i="10" s="1"/>
  <c r="Y92" i="10"/>
  <c r="I92" i="10" s="1"/>
  <c r="X92" i="10"/>
  <c r="H92" i="10" s="1"/>
  <c r="W92" i="10"/>
  <c r="V92" i="10"/>
  <c r="F92" i="10" s="1"/>
  <c r="U92" i="10"/>
  <c r="E92" i="10" s="1"/>
  <c r="T92" i="10"/>
  <c r="D92" i="10" s="1"/>
  <c r="S92" i="10"/>
  <c r="C92" i="10" s="1"/>
  <c r="AH91" i="10"/>
  <c r="Q91" i="10" s="1"/>
  <c r="AG91" i="10"/>
  <c r="P91" i="10" s="1"/>
  <c r="AF91" i="10"/>
  <c r="O91" i="10" s="1"/>
  <c r="AE91" i="10"/>
  <c r="N91" i="10" s="1"/>
  <c r="AD91" i="10"/>
  <c r="AC91" i="10"/>
  <c r="M91" i="10" s="1"/>
  <c r="AB91" i="10"/>
  <c r="L91" i="10" s="1"/>
  <c r="AA91" i="10"/>
  <c r="K91" i="10" s="1"/>
  <c r="Z91" i="10"/>
  <c r="J91" i="10" s="1"/>
  <c r="Y91" i="10"/>
  <c r="I91" i="10" s="1"/>
  <c r="X91" i="10"/>
  <c r="H91" i="10" s="1"/>
  <c r="W91" i="10"/>
  <c r="G91" i="10" s="1"/>
  <c r="V91" i="10"/>
  <c r="F91" i="10" s="1"/>
  <c r="U91" i="10"/>
  <c r="E91" i="10" s="1"/>
  <c r="T91" i="10"/>
  <c r="D91" i="10" s="1"/>
  <c r="S91" i="10"/>
  <c r="C91" i="10" s="1"/>
  <c r="AH90" i="10"/>
  <c r="Q90" i="10" s="1"/>
  <c r="AG90" i="10"/>
  <c r="P90" i="10" s="1"/>
  <c r="AF90" i="10"/>
  <c r="O90" i="10" s="1"/>
  <c r="AE90" i="10"/>
  <c r="N90" i="10" s="1"/>
  <c r="AD90" i="10"/>
  <c r="AC90" i="10"/>
  <c r="M90" i="10" s="1"/>
  <c r="AB90" i="10"/>
  <c r="L90" i="10" s="1"/>
  <c r="AA90" i="10"/>
  <c r="K90" i="10" s="1"/>
  <c r="Z90" i="10"/>
  <c r="J90" i="10" s="1"/>
  <c r="Y90" i="10"/>
  <c r="I90" i="10" s="1"/>
  <c r="X90" i="10"/>
  <c r="H90" i="10" s="1"/>
  <c r="W90" i="10"/>
  <c r="G90" i="10" s="1"/>
  <c r="V90" i="10"/>
  <c r="F90" i="10" s="1"/>
  <c r="U90" i="10"/>
  <c r="E90" i="10" s="1"/>
  <c r="T90" i="10"/>
  <c r="D90" i="10" s="1"/>
  <c r="S90" i="10"/>
  <c r="C90" i="10" s="1"/>
  <c r="AH89" i="10"/>
  <c r="Q89" i="10" s="1"/>
  <c r="AG89" i="10"/>
  <c r="P89" i="10" s="1"/>
  <c r="AF89" i="10"/>
  <c r="O89" i="10" s="1"/>
  <c r="AE89" i="10"/>
  <c r="N89" i="10" s="1"/>
  <c r="AD89" i="10"/>
  <c r="AC89" i="10"/>
  <c r="M89" i="10" s="1"/>
  <c r="AB89" i="10"/>
  <c r="L89" i="10" s="1"/>
  <c r="AA89" i="10"/>
  <c r="K89" i="10" s="1"/>
  <c r="Z89" i="10"/>
  <c r="J89" i="10" s="1"/>
  <c r="Y89" i="10"/>
  <c r="I89" i="10" s="1"/>
  <c r="X89" i="10"/>
  <c r="H89" i="10" s="1"/>
  <c r="W89" i="10"/>
  <c r="G89" i="10" s="1"/>
  <c r="V89" i="10"/>
  <c r="F89" i="10" s="1"/>
  <c r="U89" i="10"/>
  <c r="E89" i="10" s="1"/>
  <c r="T89" i="10"/>
  <c r="D89" i="10" s="1"/>
  <c r="S89" i="10"/>
  <c r="C89" i="10" s="1"/>
  <c r="AH88" i="10"/>
  <c r="Q88" i="10" s="1"/>
  <c r="AG88" i="10"/>
  <c r="P88" i="10" s="1"/>
  <c r="AF88" i="10"/>
  <c r="O88" i="10" s="1"/>
  <c r="AE88" i="10"/>
  <c r="N88" i="10" s="1"/>
  <c r="AD88" i="10"/>
  <c r="AC88" i="10"/>
  <c r="M88" i="10" s="1"/>
  <c r="AB88" i="10"/>
  <c r="L88" i="10" s="1"/>
  <c r="AA88" i="10"/>
  <c r="K88" i="10" s="1"/>
  <c r="Z88" i="10"/>
  <c r="J88" i="10" s="1"/>
  <c r="Y88" i="10"/>
  <c r="I88" i="10" s="1"/>
  <c r="X88" i="10"/>
  <c r="H88" i="10" s="1"/>
  <c r="W88" i="10"/>
  <c r="G88" i="10" s="1"/>
  <c r="V88" i="10"/>
  <c r="F88" i="10" s="1"/>
  <c r="U88" i="10"/>
  <c r="E88" i="10" s="1"/>
  <c r="T88" i="10"/>
  <c r="D88" i="10" s="1"/>
  <c r="S88" i="10"/>
  <c r="C88" i="10" s="1"/>
  <c r="AH87" i="10"/>
  <c r="Q87" i="10" s="1"/>
  <c r="AG87" i="10"/>
  <c r="P87" i="10" s="1"/>
  <c r="AF87" i="10"/>
  <c r="O87" i="10" s="1"/>
  <c r="AE87" i="10"/>
  <c r="N87" i="10" s="1"/>
  <c r="AD87" i="10"/>
  <c r="AC87" i="10"/>
  <c r="M87" i="10" s="1"/>
  <c r="AB87" i="10"/>
  <c r="L87" i="10" s="1"/>
  <c r="AA87" i="10"/>
  <c r="K87" i="10" s="1"/>
  <c r="Z87" i="10"/>
  <c r="J87" i="10" s="1"/>
  <c r="Y87" i="10"/>
  <c r="I87" i="10" s="1"/>
  <c r="X87" i="10"/>
  <c r="H87" i="10" s="1"/>
  <c r="W87" i="10"/>
  <c r="G87" i="10" s="1"/>
  <c r="V87" i="10"/>
  <c r="F87" i="10" s="1"/>
  <c r="U87" i="10"/>
  <c r="E87" i="10" s="1"/>
  <c r="T87" i="10"/>
  <c r="D87" i="10" s="1"/>
  <c r="S87" i="10"/>
  <c r="C87" i="10" s="1"/>
  <c r="AH86" i="10"/>
  <c r="Q86" i="10" s="1"/>
  <c r="AG86" i="10"/>
  <c r="P86" i="10" s="1"/>
  <c r="AF86" i="10"/>
  <c r="O86" i="10" s="1"/>
  <c r="AE86" i="10"/>
  <c r="N86" i="10" s="1"/>
  <c r="AD86" i="10"/>
  <c r="AC86" i="10"/>
  <c r="M86" i="10" s="1"/>
  <c r="AB86" i="10"/>
  <c r="L86" i="10" s="1"/>
  <c r="AA86" i="10"/>
  <c r="K86" i="10" s="1"/>
  <c r="Z86" i="10"/>
  <c r="J86" i="10" s="1"/>
  <c r="Y86" i="10"/>
  <c r="I86" i="10" s="1"/>
  <c r="X86" i="10"/>
  <c r="H86" i="10" s="1"/>
  <c r="W86" i="10"/>
  <c r="G86" i="10" s="1"/>
  <c r="V86" i="10"/>
  <c r="F86" i="10" s="1"/>
  <c r="U86" i="10"/>
  <c r="E86" i="10" s="1"/>
  <c r="T86" i="10"/>
  <c r="D86" i="10" s="1"/>
  <c r="S86" i="10"/>
  <c r="C86" i="10" s="1"/>
  <c r="AH85" i="10"/>
  <c r="Q85" i="10" s="1"/>
  <c r="AG85" i="10"/>
  <c r="P85" i="10" s="1"/>
  <c r="AF85" i="10"/>
  <c r="O85" i="10" s="1"/>
  <c r="AE85" i="10"/>
  <c r="AD85" i="10"/>
  <c r="AC85" i="10"/>
  <c r="M85" i="10" s="1"/>
  <c r="AB85" i="10"/>
  <c r="L85" i="10" s="1"/>
  <c r="AA85" i="10"/>
  <c r="K85" i="10" s="1"/>
  <c r="Z85" i="10"/>
  <c r="J85" i="10" s="1"/>
  <c r="Y85" i="10"/>
  <c r="I85" i="10" s="1"/>
  <c r="X85" i="10"/>
  <c r="H85" i="10" s="1"/>
  <c r="W85" i="10"/>
  <c r="V85" i="10"/>
  <c r="U85" i="10"/>
  <c r="E85" i="10" s="1"/>
  <c r="T85" i="10"/>
  <c r="D85" i="10" s="1"/>
  <c r="S85" i="10"/>
  <c r="C85" i="10" s="1"/>
  <c r="AH84" i="10"/>
  <c r="Q84" i="10" s="1"/>
  <c r="AG84" i="10"/>
  <c r="P84" i="10" s="1"/>
  <c r="AF84" i="10"/>
  <c r="O84" i="10" s="1"/>
  <c r="AE84" i="10"/>
  <c r="N84" i="10" s="1"/>
  <c r="AD84" i="10"/>
  <c r="AC84" i="10"/>
  <c r="M84" i="10" s="1"/>
  <c r="AB84" i="10"/>
  <c r="L84" i="10" s="1"/>
  <c r="AA84" i="10"/>
  <c r="K84" i="10" s="1"/>
  <c r="Z84" i="10"/>
  <c r="J84" i="10" s="1"/>
  <c r="Y84" i="10"/>
  <c r="I84" i="10" s="1"/>
  <c r="X84" i="10"/>
  <c r="H84" i="10" s="1"/>
  <c r="W84" i="10"/>
  <c r="G84" i="10" s="1"/>
  <c r="V84" i="10"/>
  <c r="U84" i="10"/>
  <c r="E84" i="10" s="1"/>
  <c r="T84" i="10"/>
  <c r="D84" i="10" s="1"/>
  <c r="S84" i="10"/>
  <c r="C84" i="10" s="1"/>
  <c r="AH83" i="10"/>
  <c r="Q83" i="10" s="1"/>
  <c r="AG83" i="10"/>
  <c r="P83" i="10" s="1"/>
  <c r="AF83" i="10"/>
  <c r="O83" i="10" s="1"/>
  <c r="AE83" i="10"/>
  <c r="N83" i="10" s="1"/>
  <c r="AD83" i="10"/>
  <c r="AC83" i="10"/>
  <c r="M83" i="10" s="1"/>
  <c r="AB83" i="10"/>
  <c r="L83" i="10" s="1"/>
  <c r="AA83" i="10"/>
  <c r="K83" i="10" s="1"/>
  <c r="Z83" i="10"/>
  <c r="J83" i="10" s="1"/>
  <c r="Y83" i="10"/>
  <c r="I83" i="10" s="1"/>
  <c r="X83" i="10"/>
  <c r="H83" i="10" s="1"/>
  <c r="W83" i="10"/>
  <c r="G83" i="10" s="1"/>
  <c r="V83" i="10"/>
  <c r="F83" i="10" s="1"/>
  <c r="U83" i="10"/>
  <c r="E83" i="10" s="1"/>
  <c r="T83" i="10"/>
  <c r="D83" i="10" s="1"/>
  <c r="S83" i="10"/>
  <c r="C83" i="10" s="1"/>
  <c r="AH82" i="10"/>
  <c r="Q82" i="10" s="1"/>
  <c r="AG82" i="10"/>
  <c r="P82" i="10" s="1"/>
  <c r="AF82" i="10"/>
  <c r="O82" i="10" s="1"/>
  <c r="AE82" i="10"/>
  <c r="N82" i="10" s="1"/>
  <c r="AD82" i="10"/>
  <c r="AC82" i="10"/>
  <c r="M82" i="10" s="1"/>
  <c r="AB82" i="10"/>
  <c r="L82" i="10" s="1"/>
  <c r="AA82" i="10"/>
  <c r="K82" i="10" s="1"/>
  <c r="Z82" i="10"/>
  <c r="J82" i="10" s="1"/>
  <c r="Y82" i="10"/>
  <c r="I82" i="10" s="1"/>
  <c r="X82" i="10"/>
  <c r="H82" i="10" s="1"/>
  <c r="W82" i="10"/>
  <c r="G82" i="10" s="1"/>
  <c r="V82" i="10"/>
  <c r="F82" i="10" s="1"/>
  <c r="U82" i="10"/>
  <c r="E82" i="10" s="1"/>
  <c r="T82" i="10"/>
  <c r="D82" i="10" s="1"/>
  <c r="S82" i="10"/>
  <c r="C82" i="10" s="1"/>
  <c r="AH81" i="10"/>
  <c r="Q81" i="10" s="1"/>
  <c r="AG81" i="10"/>
  <c r="P81" i="10" s="1"/>
  <c r="AF81" i="10"/>
  <c r="O81" i="10" s="1"/>
  <c r="AE81" i="10"/>
  <c r="N81" i="10" s="1"/>
  <c r="AD81" i="10"/>
  <c r="AC81" i="10"/>
  <c r="M81" i="10" s="1"/>
  <c r="AB81" i="10"/>
  <c r="L81" i="10" s="1"/>
  <c r="AA81" i="10"/>
  <c r="K81" i="10" s="1"/>
  <c r="Z81" i="10"/>
  <c r="J81" i="10" s="1"/>
  <c r="Y81" i="10"/>
  <c r="I81" i="10" s="1"/>
  <c r="X81" i="10"/>
  <c r="H81" i="10" s="1"/>
  <c r="W81" i="10"/>
  <c r="G81" i="10" s="1"/>
  <c r="V81" i="10"/>
  <c r="F81" i="10" s="1"/>
  <c r="U81" i="10"/>
  <c r="E81" i="10" s="1"/>
  <c r="T81" i="10"/>
  <c r="D81" i="10" s="1"/>
  <c r="S81" i="10"/>
  <c r="C81" i="10" s="1"/>
  <c r="AH80" i="10"/>
  <c r="Q80" i="10" s="1"/>
  <c r="AG80" i="10"/>
  <c r="P80" i="10" s="1"/>
  <c r="AF80" i="10"/>
  <c r="O80" i="10" s="1"/>
  <c r="AE80" i="10"/>
  <c r="N80" i="10" s="1"/>
  <c r="AD80" i="10"/>
  <c r="AC80" i="10"/>
  <c r="M80" i="10" s="1"/>
  <c r="AB80" i="10"/>
  <c r="L80" i="10" s="1"/>
  <c r="AA80" i="10"/>
  <c r="K80" i="10" s="1"/>
  <c r="Z80" i="10"/>
  <c r="J80" i="10" s="1"/>
  <c r="Y80" i="10"/>
  <c r="I80" i="10" s="1"/>
  <c r="X80" i="10"/>
  <c r="H80" i="10" s="1"/>
  <c r="W80" i="10"/>
  <c r="G80" i="10" s="1"/>
  <c r="V80" i="10"/>
  <c r="F80" i="10" s="1"/>
  <c r="U80" i="10"/>
  <c r="E80" i="10" s="1"/>
  <c r="T80" i="10"/>
  <c r="D80" i="10" s="1"/>
  <c r="S80" i="10"/>
  <c r="C80" i="10" s="1"/>
  <c r="AH79" i="10"/>
  <c r="Q79" i="10" s="1"/>
  <c r="AG79" i="10"/>
  <c r="P79" i="10" s="1"/>
  <c r="AF79" i="10"/>
  <c r="O79" i="10" s="1"/>
  <c r="AE79" i="10"/>
  <c r="N79" i="10" s="1"/>
  <c r="AD79" i="10"/>
  <c r="AC79" i="10"/>
  <c r="M79" i="10" s="1"/>
  <c r="AB79" i="10"/>
  <c r="L79" i="10" s="1"/>
  <c r="AA79" i="10"/>
  <c r="K79" i="10" s="1"/>
  <c r="Z79" i="10"/>
  <c r="J79" i="10" s="1"/>
  <c r="Y79" i="10"/>
  <c r="I79" i="10" s="1"/>
  <c r="X79" i="10"/>
  <c r="H79" i="10" s="1"/>
  <c r="W79" i="10"/>
  <c r="G79" i="10" s="1"/>
  <c r="V79" i="10"/>
  <c r="F79" i="10" s="1"/>
  <c r="U79" i="10"/>
  <c r="E79" i="10" s="1"/>
  <c r="T79" i="10"/>
  <c r="D79" i="10" s="1"/>
  <c r="S79" i="10"/>
  <c r="C79" i="10" s="1"/>
  <c r="AH78" i="10"/>
  <c r="Q78" i="10" s="1"/>
  <c r="AG78" i="10"/>
  <c r="P78" i="10" s="1"/>
  <c r="AF78" i="10"/>
  <c r="O78" i="10" s="1"/>
  <c r="AE78" i="10"/>
  <c r="N78" i="10" s="1"/>
  <c r="AD78" i="10"/>
  <c r="AC78" i="10"/>
  <c r="M78" i="10" s="1"/>
  <c r="AB78" i="10"/>
  <c r="L78" i="10" s="1"/>
  <c r="AA78" i="10"/>
  <c r="K78" i="10" s="1"/>
  <c r="Z78" i="10"/>
  <c r="J78" i="10" s="1"/>
  <c r="Y78" i="10"/>
  <c r="I78" i="10" s="1"/>
  <c r="X78" i="10"/>
  <c r="H78" i="10" s="1"/>
  <c r="W78" i="10"/>
  <c r="G78" i="10" s="1"/>
  <c r="V78" i="10"/>
  <c r="U78" i="10"/>
  <c r="E78" i="10" s="1"/>
  <c r="T78" i="10"/>
  <c r="D78" i="10" s="1"/>
  <c r="S78" i="10"/>
  <c r="AH77" i="10"/>
  <c r="Q77" i="10" s="1"/>
  <c r="AG77" i="10"/>
  <c r="P77" i="10" s="1"/>
  <c r="AF77" i="10"/>
  <c r="O77" i="10" s="1"/>
  <c r="AE77" i="10"/>
  <c r="N77" i="10" s="1"/>
  <c r="AD77" i="10"/>
  <c r="AC77" i="10"/>
  <c r="M77" i="10" s="1"/>
  <c r="AB77" i="10"/>
  <c r="L77" i="10" s="1"/>
  <c r="AA77" i="10"/>
  <c r="K77" i="10" s="1"/>
  <c r="Z77" i="10"/>
  <c r="J77" i="10" s="1"/>
  <c r="Y77" i="10"/>
  <c r="I77" i="10" s="1"/>
  <c r="X77" i="10"/>
  <c r="H77" i="10" s="1"/>
  <c r="W77" i="10"/>
  <c r="G77" i="10" s="1"/>
  <c r="V77" i="10"/>
  <c r="F77" i="10" s="1"/>
  <c r="U77" i="10"/>
  <c r="E77" i="10" s="1"/>
  <c r="T77" i="10"/>
  <c r="D77" i="10" s="1"/>
  <c r="S77" i="10"/>
  <c r="AH76" i="10"/>
  <c r="Q76" i="10" s="1"/>
  <c r="AG76" i="10"/>
  <c r="P76" i="10" s="1"/>
  <c r="AF76" i="10"/>
  <c r="O76" i="10" s="1"/>
  <c r="AE76" i="10"/>
  <c r="N76" i="10" s="1"/>
  <c r="AD76" i="10"/>
  <c r="AC76" i="10"/>
  <c r="M76" i="10" s="1"/>
  <c r="AB76" i="10"/>
  <c r="L76" i="10" s="1"/>
  <c r="AA76" i="10"/>
  <c r="K76" i="10" s="1"/>
  <c r="Z76" i="10"/>
  <c r="J76" i="10" s="1"/>
  <c r="Y76" i="10"/>
  <c r="I76" i="10" s="1"/>
  <c r="X76" i="10"/>
  <c r="H76" i="10" s="1"/>
  <c r="W76" i="10"/>
  <c r="G76" i="10" s="1"/>
  <c r="V76" i="10"/>
  <c r="F76" i="10" s="1"/>
  <c r="U76" i="10"/>
  <c r="E76" i="10" s="1"/>
  <c r="T76" i="10"/>
  <c r="D76" i="10" s="1"/>
  <c r="S76" i="10"/>
  <c r="C76" i="10" s="1"/>
  <c r="AH75" i="10"/>
  <c r="Q75" i="10" s="1"/>
  <c r="AG75" i="10"/>
  <c r="P75" i="10" s="1"/>
  <c r="AF75" i="10"/>
  <c r="O75" i="10" s="1"/>
  <c r="AE75" i="10"/>
  <c r="N75" i="10" s="1"/>
  <c r="AD75" i="10"/>
  <c r="AC75" i="10"/>
  <c r="M75" i="10" s="1"/>
  <c r="AB75" i="10"/>
  <c r="L75" i="10" s="1"/>
  <c r="AA75" i="10"/>
  <c r="K75" i="10" s="1"/>
  <c r="Z75" i="10"/>
  <c r="J75" i="10" s="1"/>
  <c r="Y75" i="10"/>
  <c r="I75" i="10" s="1"/>
  <c r="X75" i="10"/>
  <c r="H75" i="10" s="1"/>
  <c r="W75" i="10"/>
  <c r="G75" i="10" s="1"/>
  <c r="V75" i="10"/>
  <c r="F75" i="10" s="1"/>
  <c r="U75" i="10"/>
  <c r="E75" i="10" s="1"/>
  <c r="T75" i="10"/>
  <c r="D75" i="10" s="1"/>
  <c r="S75" i="10"/>
  <c r="C75" i="10" s="1"/>
  <c r="AH74" i="10"/>
  <c r="Q74" i="10" s="1"/>
  <c r="AG74" i="10"/>
  <c r="P74" i="10" s="1"/>
  <c r="AF74" i="10"/>
  <c r="O74" i="10" s="1"/>
  <c r="AE74" i="10"/>
  <c r="N74" i="10" s="1"/>
  <c r="AD74" i="10"/>
  <c r="AC74" i="10"/>
  <c r="M74" i="10" s="1"/>
  <c r="AB74" i="10"/>
  <c r="L74" i="10" s="1"/>
  <c r="AA74" i="10"/>
  <c r="K74" i="10" s="1"/>
  <c r="Z74" i="10"/>
  <c r="J74" i="10" s="1"/>
  <c r="Y74" i="10"/>
  <c r="I74" i="10" s="1"/>
  <c r="X74" i="10"/>
  <c r="H74" i="10" s="1"/>
  <c r="W74" i="10"/>
  <c r="G74" i="10" s="1"/>
  <c r="V74" i="10"/>
  <c r="F74" i="10" s="1"/>
  <c r="U74" i="10"/>
  <c r="E74" i="10" s="1"/>
  <c r="T74" i="10"/>
  <c r="D74" i="10" s="1"/>
  <c r="S74" i="10"/>
  <c r="C74" i="10" s="1"/>
  <c r="AH73" i="10"/>
  <c r="Q73" i="10" s="1"/>
  <c r="AG73" i="10"/>
  <c r="P73" i="10" s="1"/>
  <c r="AF73" i="10"/>
  <c r="O73" i="10" s="1"/>
  <c r="AE73" i="10"/>
  <c r="N73" i="10" s="1"/>
  <c r="AD73" i="10"/>
  <c r="AC73" i="10"/>
  <c r="M73" i="10" s="1"/>
  <c r="AB73" i="10"/>
  <c r="L73" i="10" s="1"/>
  <c r="AA73" i="10"/>
  <c r="K73" i="10" s="1"/>
  <c r="Z73" i="10"/>
  <c r="J73" i="10" s="1"/>
  <c r="Y73" i="10"/>
  <c r="I73" i="10" s="1"/>
  <c r="X73" i="10"/>
  <c r="H73" i="10" s="1"/>
  <c r="W73" i="10"/>
  <c r="G73" i="10" s="1"/>
  <c r="V73" i="10"/>
  <c r="F73" i="10" s="1"/>
  <c r="U73" i="10"/>
  <c r="E73" i="10" s="1"/>
  <c r="T73" i="10"/>
  <c r="D73" i="10" s="1"/>
  <c r="S73" i="10"/>
  <c r="C73" i="10" s="1"/>
  <c r="AH72" i="10"/>
  <c r="Q72" i="10" s="1"/>
  <c r="AG72" i="10"/>
  <c r="P72" i="10" s="1"/>
  <c r="AF72" i="10"/>
  <c r="O72" i="10" s="1"/>
  <c r="AE72" i="10"/>
  <c r="N72" i="10" s="1"/>
  <c r="AD72" i="10"/>
  <c r="AC72" i="10"/>
  <c r="M72" i="10" s="1"/>
  <c r="AB72" i="10"/>
  <c r="L72" i="10" s="1"/>
  <c r="AA72" i="10"/>
  <c r="K72" i="10" s="1"/>
  <c r="Z72" i="10"/>
  <c r="J72" i="10" s="1"/>
  <c r="Y72" i="10"/>
  <c r="I72" i="10" s="1"/>
  <c r="X72" i="10"/>
  <c r="H72" i="10" s="1"/>
  <c r="W72" i="10"/>
  <c r="G72" i="10" s="1"/>
  <c r="V72" i="10"/>
  <c r="F72" i="10" s="1"/>
  <c r="U72" i="10"/>
  <c r="E72" i="10" s="1"/>
  <c r="T72" i="10"/>
  <c r="D72" i="10" s="1"/>
  <c r="S72" i="10"/>
  <c r="C72" i="10" s="1"/>
  <c r="AH71" i="10"/>
  <c r="Q71" i="10" s="1"/>
  <c r="AG71" i="10"/>
  <c r="P71" i="10" s="1"/>
  <c r="AF71" i="10"/>
  <c r="O71" i="10" s="1"/>
  <c r="AE71" i="10"/>
  <c r="AD71" i="10"/>
  <c r="AC71" i="10"/>
  <c r="M71" i="10" s="1"/>
  <c r="AB71" i="10"/>
  <c r="L71" i="10" s="1"/>
  <c r="AA71" i="10"/>
  <c r="Z71" i="10"/>
  <c r="J71" i="10" s="1"/>
  <c r="Y71" i="10"/>
  <c r="I71" i="10" s="1"/>
  <c r="X71" i="10"/>
  <c r="H71" i="10" s="1"/>
  <c r="W71" i="10"/>
  <c r="G71" i="10" s="1"/>
  <c r="V71" i="10"/>
  <c r="U71" i="10"/>
  <c r="E71" i="10" s="1"/>
  <c r="T71" i="10"/>
  <c r="S71" i="10"/>
  <c r="C71" i="10" s="1"/>
  <c r="AH70" i="10"/>
  <c r="Q70" i="10" s="1"/>
  <c r="AG70" i="10"/>
  <c r="P70" i="10" s="1"/>
  <c r="AF70" i="10"/>
  <c r="O70" i="10" s="1"/>
  <c r="AE70" i="10"/>
  <c r="N70" i="10" s="1"/>
  <c r="AD70" i="10"/>
  <c r="AC70" i="10"/>
  <c r="M70" i="10" s="1"/>
  <c r="AB70" i="10"/>
  <c r="AA70" i="10"/>
  <c r="K70" i="10" s="1"/>
  <c r="Z70" i="10"/>
  <c r="J70" i="10" s="1"/>
  <c r="Y70" i="10"/>
  <c r="I70" i="10" s="1"/>
  <c r="X70" i="10"/>
  <c r="H70" i="10" s="1"/>
  <c r="W70" i="10"/>
  <c r="G70" i="10" s="1"/>
  <c r="V70" i="10"/>
  <c r="F70" i="10" s="1"/>
  <c r="U70" i="10"/>
  <c r="E70" i="10" s="1"/>
  <c r="T70" i="10"/>
  <c r="D70" i="10" s="1"/>
  <c r="S70" i="10"/>
  <c r="C70" i="10" s="1"/>
  <c r="AH69" i="10"/>
  <c r="Q69" i="10" s="1"/>
  <c r="AG69" i="10"/>
  <c r="P69" i="10" s="1"/>
  <c r="AF69" i="10"/>
  <c r="O69" i="10" s="1"/>
  <c r="AE69" i="10"/>
  <c r="N69" i="10" s="1"/>
  <c r="AD69" i="10"/>
  <c r="AC69" i="10"/>
  <c r="M69" i="10" s="1"/>
  <c r="AB69" i="10"/>
  <c r="L69" i="10" s="1"/>
  <c r="AA69" i="10"/>
  <c r="K69" i="10" s="1"/>
  <c r="Z69" i="10"/>
  <c r="J69" i="10" s="1"/>
  <c r="Y69" i="10"/>
  <c r="I69" i="10" s="1"/>
  <c r="X69" i="10"/>
  <c r="H69" i="10" s="1"/>
  <c r="W69" i="10"/>
  <c r="G69" i="10" s="1"/>
  <c r="V69" i="10"/>
  <c r="F69" i="10" s="1"/>
  <c r="U69" i="10"/>
  <c r="E69" i="10" s="1"/>
  <c r="T69" i="10"/>
  <c r="D69" i="10" s="1"/>
  <c r="S69" i="10"/>
  <c r="C69" i="10" s="1"/>
  <c r="AH68" i="10"/>
  <c r="Q68" i="10" s="1"/>
  <c r="AG68" i="10"/>
  <c r="P68" i="10" s="1"/>
  <c r="AF68" i="10"/>
  <c r="O68" i="10" s="1"/>
  <c r="AE68" i="10"/>
  <c r="N68" i="10" s="1"/>
  <c r="AD68" i="10"/>
  <c r="AC68" i="10"/>
  <c r="M68" i="10" s="1"/>
  <c r="AB68" i="10"/>
  <c r="L68" i="10" s="1"/>
  <c r="AA68" i="10"/>
  <c r="K68" i="10" s="1"/>
  <c r="Z68" i="10"/>
  <c r="J68" i="10" s="1"/>
  <c r="Y68" i="10"/>
  <c r="I68" i="10" s="1"/>
  <c r="X68" i="10"/>
  <c r="H68" i="10" s="1"/>
  <c r="W68" i="10"/>
  <c r="G68" i="10" s="1"/>
  <c r="V68" i="10"/>
  <c r="F68" i="10" s="1"/>
  <c r="U68" i="10"/>
  <c r="E68" i="10" s="1"/>
  <c r="T68" i="10"/>
  <c r="D68" i="10" s="1"/>
  <c r="S68" i="10"/>
  <c r="C68" i="10" s="1"/>
  <c r="AH67" i="10"/>
  <c r="Q67" i="10" s="1"/>
  <c r="AG67" i="10"/>
  <c r="P67" i="10" s="1"/>
  <c r="AF67" i="10"/>
  <c r="O67" i="10" s="1"/>
  <c r="AE67" i="10"/>
  <c r="N67" i="10" s="1"/>
  <c r="AD67" i="10"/>
  <c r="AC67" i="10"/>
  <c r="M67" i="10" s="1"/>
  <c r="AB67" i="10"/>
  <c r="L67" i="10" s="1"/>
  <c r="AA67" i="10"/>
  <c r="K67" i="10" s="1"/>
  <c r="Z67" i="10"/>
  <c r="J67" i="10" s="1"/>
  <c r="Y67" i="10"/>
  <c r="I67" i="10" s="1"/>
  <c r="X67" i="10"/>
  <c r="H67" i="10" s="1"/>
  <c r="W67" i="10"/>
  <c r="G67" i="10" s="1"/>
  <c r="V67" i="10"/>
  <c r="F67" i="10" s="1"/>
  <c r="U67" i="10"/>
  <c r="E67" i="10" s="1"/>
  <c r="T67" i="10"/>
  <c r="D67" i="10" s="1"/>
  <c r="S67" i="10"/>
  <c r="C67" i="10" s="1"/>
  <c r="AH66" i="10"/>
  <c r="Q66" i="10" s="1"/>
  <c r="AG66" i="10"/>
  <c r="P66" i="10" s="1"/>
  <c r="AF66" i="10"/>
  <c r="O66" i="10" s="1"/>
  <c r="AE66" i="10"/>
  <c r="N66" i="10" s="1"/>
  <c r="AD66" i="10"/>
  <c r="AC66" i="10"/>
  <c r="M66" i="10" s="1"/>
  <c r="AB66" i="10"/>
  <c r="L66" i="10" s="1"/>
  <c r="AA66" i="10"/>
  <c r="K66" i="10" s="1"/>
  <c r="Z66" i="10"/>
  <c r="J66" i="10" s="1"/>
  <c r="Y66" i="10"/>
  <c r="I66" i="10" s="1"/>
  <c r="X66" i="10"/>
  <c r="H66" i="10" s="1"/>
  <c r="W66" i="10"/>
  <c r="G66" i="10" s="1"/>
  <c r="V66" i="10"/>
  <c r="F66" i="10" s="1"/>
  <c r="U66" i="10"/>
  <c r="E66" i="10" s="1"/>
  <c r="T66" i="10"/>
  <c r="D66" i="10" s="1"/>
  <c r="S66" i="10"/>
  <c r="C66" i="10" s="1"/>
  <c r="AH65" i="10"/>
  <c r="Q65" i="10" s="1"/>
  <c r="AG65" i="10"/>
  <c r="P65" i="10" s="1"/>
  <c r="AF65" i="10"/>
  <c r="O65" i="10" s="1"/>
  <c r="AE65" i="10"/>
  <c r="N65" i="10" s="1"/>
  <c r="AD65" i="10"/>
  <c r="AC65" i="10"/>
  <c r="M65" i="10" s="1"/>
  <c r="AB65" i="10"/>
  <c r="L65" i="10" s="1"/>
  <c r="AA65" i="10"/>
  <c r="K65" i="10" s="1"/>
  <c r="Z65" i="10"/>
  <c r="J65" i="10" s="1"/>
  <c r="Y65" i="10"/>
  <c r="I65" i="10" s="1"/>
  <c r="X65" i="10"/>
  <c r="H65" i="10" s="1"/>
  <c r="W65" i="10"/>
  <c r="G65" i="10" s="1"/>
  <c r="V65" i="10"/>
  <c r="F65" i="10" s="1"/>
  <c r="U65" i="10"/>
  <c r="E65" i="10" s="1"/>
  <c r="T65" i="10"/>
  <c r="D65" i="10" s="1"/>
  <c r="S65" i="10"/>
  <c r="C65" i="10" s="1"/>
  <c r="AH64" i="10"/>
  <c r="Q64" i="10" s="1"/>
  <c r="AG64" i="10"/>
  <c r="P64" i="10" s="1"/>
  <c r="AF64" i="10"/>
  <c r="O64" i="10" s="1"/>
  <c r="AE64" i="10"/>
  <c r="N64" i="10" s="1"/>
  <c r="AD64" i="10"/>
  <c r="AC64" i="10"/>
  <c r="M64" i="10" s="1"/>
  <c r="AB64" i="10"/>
  <c r="L64" i="10" s="1"/>
  <c r="AA64" i="10"/>
  <c r="K64" i="10" s="1"/>
  <c r="Z64" i="10"/>
  <c r="J64" i="10" s="1"/>
  <c r="Y64" i="10"/>
  <c r="I64" i="10" s="1"/>
  <c r="X64" i="10"/>
  <c r="H64" i="10" s="1"/>
  <c r="W64" i="10"/>
  <c r="V64" i="10"/>
  <c r="F64" i="10" s="1"/>
  <c r="U64" i="10"/>
  <c r="E64" i="10" s="1"/>
  <c r="T64" i="10"/>
  <c r="D64" i="10" s="1"/>
  <c r="S64" i="10"/>
  <c r="C64" i="10" s="1"/>
  <c r="AH63" i="10"/>
  <c r="Q63" i="10" s="1"/>
  <c r="AG63" i="10"/>
  <c r="P63" i="10" s="1"/>
  <c r="AF63" i="10"/>
  <c r="O63" i="10" s="1"/>
  <c r="AE63" i="10"/>
  <c r="N63" i="10" s="1"/>
  <c r="AD63" i="10"/>
  <c r="AC63" i="10"/>
  <c r="M63" i="10" s="1"/>
  <c r="AB63" i="10"/>
  <c r="L63" i="10" s="1"/>
  <c r="AA63" i="10"/>
  <c r="K63" i="10" s="1"/>
  <c r="Z63" i="10"/>
  <c r="J63" i="10" s="1"/>
  <c r="Y63" i="10"/>
  <c r="I63" i="10" s="1"/>
  <c r="X63" i="10"/>
  <c r="H63" i="10" s="1"/>
  <c r="W63" i="10"/>
  <c r="G63" i="10" s="1"/>
  <c r="V63" i="10"/>
  <c r="F63" i="10" s="1"/>
  <c r="U63" i="10"/>
  <c r="E63" i="10" s="1"/>
  <c r="T63" i="10"/>
  <c r="D63" i="10" s="1"/>
  <c r="S63" i="10"/>
  <c r="C63" i="10" s="1"/>
  <c r="AH62" i="10"/>
  <c r="Q62" i="10" s="1"/>
  <c r="AG62" i="10"/>
  <c r="P62" i="10" s="1"/>
  <c r="AF62" i="10"/>
  <c r="O62" i="10" s="1"/>
  <c r="AE62" i="10"/>
  <c r="N62" i="10" s="1"/>
  <c r="AD62" i="10"/>
  <c r="AC62" i="10"/>
  <c r="M62" i="10" s="1"/>
  <c r="AB62" i="10"/>
  <c r="L62" i="10" s="1"/>
  <c r="AA62" i="10"/>
  <c r="K62" i="10" s="1"/>
  <c r="Z62" i="10"/>
  <c r="J62" i="10" s="1"/>
  <c r="Y62" i="10"/>
  <c r="I62" i="10" s="1"/>
  <c r="X62" i="10"/>
  <c r="H62" i="10" s="1"/>
  <c r="W62" i="10"/>
  <c r="G62" i="10" s="1"/>
  <c r="V62" i="10"/>
  <c r="F62" i="10" s="1"/>
  <c r="U62" i="10"/>
  <c r="E62" i="10" s="1"/>
  <c r="T62" i="10"/>
  <c r="D62" i="10" s="1"/>
  <c r="S62" i="10"/>
  <c r="C62" i="10" s="1"/>
  <c r="AH61" i="10"/>
  <c r="Q61" i="10" s="1"/>
  <c r="AG61" i="10"/>
  <c r="P61" i="10" s="1"/>
  <c r="AF61" i="10"/>
  <c r="O61" i="10" s="1"/>
  <c r="AE61" i="10"/>
  <c r="N61" i="10" s="1"/>
  <c r="AD61" i="10"/>
  <c r="AC61" i="10"/>
  <c r="M61" i="10" s="1"/>
  <c r="AB61" i="10"/>
  <c r="L61" i="10" s="1"/>
  <c r="AA61" i="10"/>
  <c r="K61" i="10" s="1"/>
  <c r="Z61" i="10"/>
  <c r="J61" i="10" s="1"/>
  <c r="Y61" i="10"/>
  <c r="I61" i="10" s="1"/>
  <c r="X61" i="10"/>
  <c r="H61" i="10" s="1"/>
  <c r="W61" i="10"/>
  <c r="G61" i="10" s="1"/>
  <c r="V61" i="10"/>
  <c r="F61" i="10" s="1"/>
  <c r="U61" i="10"/>
  <c r="E61" i="10" s="1"/>
  <c r="T61" i="10"/>
  <c r="D61" i="10" s="1"/>
  <c r="S61" i="10"/>
  <c r="C61" i="10" s="1"/>
  <c r="AH60" i="10"/>
  <c r="Q60" i="10" s="1"/>
  <c r="AG60" i="10"/>
  <c r="P60" i="10" s="1"/>
  <c r="AF60" i="10"/>
  <c r="O60" i="10" s="1"/>
  <c r="AE60" i="10"/>
  <c r="N60" i="10" s="1"/>
  <c r="AD60" i="10"/>
  <c r="AC60" i="10"/>
  <c r="M60" i="10" s="1"/>
  <c r="AB60" i="10"/>
  <c r="L60" i="10" s="1"/>
  <c r="AA60" i="10"/>
  <c r="K60" i="10" s="1"/>
  <c r="Z60" i="10"/>
  <c r="J60" i="10" s="1"/>
  <c r="Y60" i="10"/>
  <c r="I60" i="10" s="1"/>
  <c r="X60" i="10"/>
  <c r="H60" i="10" s="1"/>
  <c r="W60" i="10"/>
  <c r="G60" i="10" s="1"/>
  <c r="V60" i="10"/>
  <c r="F60" i="10" s="1"/>
  <c r="U60" i="10"/>
  <c r="E60" i="10" s="1"/>
  <c r="T60" i="10"/>
  <c r="D60" i="10" s="1"/>
  <c r="S60" i="10"/>
  <c r="C60" i="10" s="1"/>
  <c r="AH59" i="10"/>
  <c r="Q59" i="10" s="1"/>
  <c r="AG59" i="10"/>
  <c r="P59" i="10" s="1"/>
  <c r="AF59" i="10"/>
  <c r="O59" i="10" s="1"/>
  <c r="AE59" i="10"/>
  <c r="N59" i="10" s="1"/>
  <c r="AD59" i="10"/>
  <c r="AC59" i="10"/>
  <c r="M59" i="10" s="1"/>
  <c r="AB59" i="10"/>
  <c r="L59" i="10" s="1"/>
  <c r="AA59" i="10"/>
  <c r="K59" i="10" s="1"/>
  <c r="Z59" i="10"/>
  <c r="J59" i="10" s="1"/>
  <c r="Y59" i="10"/>
  <c r="I59" i="10" s="1"/>
  <c r="X59" i="10"/>
  <c r="H59" i="10" s="1"/>
  <c r="W59" i="10"/>
  <c r="G59" i="10" s="1"/>
  <c r="V59" i="10"/>
  <c r="F59" i="10" s="1"/>
  <c r="U59" i="10"/>
  <c r="E59" i="10" s="1"/>
  <c r="T59" i="10"/>
  <c r="D59" i="10" s="1"/>
  <c r="S59" i="10"/>
  <c r="C59" i="10" s="1"/>
  <c r="AH58" i="10"/>
  <c r="Q58" i="10" s="1"/>
  <c r="AG58" i="10"/>
  <c r="P58" i="10" s="1"/>
  <c r="AF58" i="10"/>
  <c r="O58" i="10" s="1"/>
  <c r="AE58" i="10"/>
  <c r="N58" i="10" s="1"/>
  <c r="AD58" i="10"/>
  <c r="AC58" i="10"/>
  <c r="M58" i="10" s="1"/>
  <c r="AB58" i="10"/>
  <c r="L58" i="10" s="1"/>
  <c r="AA58" i="10"/>
  <c r="K58" i="10" s="1"/>
  <c r="Z58" i="10"/>
  <c r="J58" i="10" s="1"/>
  <c r="Y58" i="10"/>
  <c r="I58" i="10" s="1"/>
  <c r="X58" i="10"/>
  <c r="H58" i="10" s="1"/>
  <c r="W58" i="10"/>
  <c r="G58" i="10" s="1"/>
  <c r="V58" i="10"/>
  <c r="F58" i="10" s="1"/>
  <c r="U58" i="10"/>
  <c r="E58" i="10" s="1"/>
  <c r="T58" i="10"/>
  <c r="D58" i="10" s="1"/>
  <c r="S58" i="10"/>
  <c r="C58" i="10" s="1"/>
  <c r="AH57" i="10"/>
  <c r="Q57" i="10" s="1"/>
  <c r="AG57" i="10"/>
  <c r="P57" i="10" s="1"/>
  <c r="AF57" i="10"/>
  <c r="O57" i="10" s="1"/>
  <c r="AE57" i="10"/>
  <c r="N57" i="10" s="1"/>
  <c r="AD57" i="10"/>
  <c r="AC57" i="10"/>
  <c r="M57" i="10" s="1"/>
  <c r="AB57" i="10"/>
  <c r="L57" i="10" s="1"/>
  <c r="AA57" i="10"/>
  <c r="K57" i="10" s="1"/>
  <c r="Z57" i="10"/>
  <c r="J57" i="10" s="1"/>
  <c r="Y57" i="10"/>
  <c r="I57" i="10" s="1"/>
  <c r="X57" i="10"/>
  <c r="H57" i="10" s="1"/>
  <c r="W57" i="10"/>
  <c r="V57" i="10"/>
  <c r="F57" i="10" s="1"/>
  <c r="U57" i="10"/>
  <c r="T57" i="10"/>
  <c r="D57" i="10" s="1"/>
  <c r="S57" i="10"/>
  <c r="C57" i="10" s="1"/>
  <c r="AH56" i="10"/>
  <c r="Q56" i="10" s="1"/>
  <c r="AG56" i="10"/>
  <c r="P56" i="10" s="1"/>
  <c r="AF56" i="10"/>
  <c r="O56" i="10" s="1"/>
  <c r="AE56" i="10"/>
  <c r="N56" i="10" s="1"/>
  <c r="AD56" i="10"/>
  <c r="AC56" i="10"/>
  <c r="M56" i="10" s="1"/>
  <c r="AB56" i="10"/>
  <c r="L56" i="10" s="1"/>
  <c r="AA56" i="10"/>
  <c r="K56" i="10" s="1"/>
  <c r="Z56" i="10"/>
  <c r="J56" i="10" s="1"/>
  <c r="Y56" i="10"/>
  <c r="I56" i="10" s="1"/>
  <c r="X56" i="10"/>
  <c r="H56" i="10" s="1"/>
  <c r="W56" i="10"/>
  <c r="G56" i="10" s="1"/>
  <c r="V56" i="10"/>
  <c r="F56" i="10" s="1"/>
  <c r="U56" i="10"/>
  <c r="E56" i="10" s="1"/>
  <c r="T56" i="10"/>
  <c r="D56" i="10" s="1"/>
  <c r="S56" i="10"/>
  <c r="C56" i="10" s="1"/>
  <c r="AH55" i="10"/>
  <c r="Q55" i="10" s="1"/>
  <c r="AG55" i="10"/>
  <c r="P55" i="10" s="1"/>
  <c r="AF55" i="10"/>
  <c r="O55" i="10" s="1"/>
  <c r="AE55" i="10"/>
  <c r="N55" i="10" s="1"/>
  <c r="AD55" i="10"/>
  <c r="AC55" i="10"/>
  <c r="M55" i="10" s="1"/>
  <c r="AB55" i="10"/>
  <c r="L55" i="10" s="1"/>
  <c r="AA55" i="10"/>
  <c r="K55" i="10" s="1"/>
  <c r="Z55" i="10"/>
  <c r="J55" i="10" s="1"/>
  <c r="Y55" i="10"/>
  <c r="I55" i="10" s="1"/>
  <c r="X55" i="10"/>
  <c r="H55" i="10" s="1"/>
  <c r="W55" i="10"/>
  <c r="G55" i="10" s="1"/>
  <c r="V55" i="10"/>
  <c r="F55" i="10" s="1"/>
  <c r="U55" i="10"/>
  <c r="E55" i="10" s="1"/>
  <c r="T55" i="10"/>
  <c r="D55" i="10" s="1"/>
  <c r="S55" i="10"/>
  <c r="C55" i="10" s="1"/>
  <c r="AH54" i="10"/>
  <c r="Q54" i="10" s="1"/>
  <c r="AG54" i="10"/>
  <c r="P54" i="10" s="1"/>
  <c r="AF54" i="10"/>
  <c r="O54" i="10" s="1"/>
  <c r="AE54" i="10"/>
  <c r="N54" i="10" s="1"/>
  <c r="AD54" i="10"/>
  <c r="AC54" i="10"/>
  <c r="M54" i="10" s="1"/>
  <c r="AB54" i="10"/>
  <c r="L54" i="10" s="1"/>
  <c r="AA54" i="10"/>
  <c r="K54" i="10" s="1"/>
  <c r="Z54" i="10"/>
  <c r="J54" i="10" s="1"/>
  <c r="Y54" i="10"/>
  <c r="I54" i="10" s="1"/>
  <c r="X54" i="10"/>
  <c r="H54" i="10" s="1"/>
  <c r="W54" i="10"/>
  <c r="G54" i="10" s="1"/>
  <c r="V54" i="10"/>
  <c r="F54" i="10" s="1"/>
  <c r="U54" i="10"/>
  <c r="E54" i="10" s="1"/>
  <c r="T54" i="10"/>
  <c r="D54" i="10" s="1"/>
  <c r="S54" i="10"/>
  <c r="C54" i="10" s="1"/>
  <c r="AH53" i="10"/>
  <c r="Q53" i="10" s="1"/>
  <c r="AG53" i="10"/>
  <c r="P53" i="10" s="1"/>
  <c r="AF53" i="10"/>
  <c r="O53" i="10" s="1"/>
  <c r="AE53" i="10"/>
  <c r="N53" i="10" s="1"/>
  <c r="AD53" i="10"/>
  <c r="AC53" i="10"/>
  <c r="M53" i="10" s="1"/>
  <c r="AB53" i="10"/>
  <c r="L53" i="10" s="1"/>
  <c r="AA53" i="10"/>
  <c r="K53" i="10" s="1"/>
  <c r="Z53" i="10"/>
  <c r="J53" i="10" s="1"/>
  <c r="Y53" i="10"/>
  <c r="I53" i="10" s="1"/>
  <c r="X53" i="10"/>
  <c r="H53" i="10" s="1"/>
  <c r="W53" i="10"/>
  <c r="G53" i="10" s="1"/>
  <c r="V53" i="10"/>
  <c r="F53" i="10" s="1"/>
  <c r="U53" i="10"/>
  <c r="E53" i="10" s="1"/>
  <c r="T53" i="10"/>
  <c r="D53" i="10" s="1"/>
  <c r="S53" i="10"/>
  <c r="C53" i="10" s="1"/>
  <c r="AH52" i="10"/>
  <c r="Q52" i="10" s="1"/>
  <c r="AG52" i="10"/>
  <c r="P52" i="10" s="1"/>
  <c r="AF52" i="10"/>
  <c r="O52" i="10" s="1"/>
  <c r="AE52" i="10"/>
  <c r="N52" i="10" s="1"/>
  <c r="AD52" i="10"/>
  <c r="AC52" i="10"/>
  <c r="M52" i="10" s="1"/>
  <c r="AB52" i="10"/>
  <c r="L52" i="10" s="1"/>
  <c r="AA52" i="10"/>
  <c r="K52" i="10" s="1"/>
  <c r="Z52" i="10"/>
  <c r="J52" i="10" s="1"/>
  <c r="Y52" i="10"/>
  <c r="I52" i="10" s="1"/>
  <c r="X52" i="10"/>
  <c r="H52" i="10" s="1"/>
  <c r="W52" i="10"/>
  <c r="G52" i="10" s="1"/>
  <c r="V52" i="10"/>
  <c r="F52" i="10" s="1"/>
  <c r="U52" i="10"/>
  <c r="E52" i="10" s="1"/>
  <c r="T52" i="10"/>
  <c r="D52" i="10" s="1"/>
  <c r="S52" i="10"/>
  <c r="C52" i="10" s="1"/>
  <c r="AH51" i="10"/>
  <c r="Q51" i="10" s="1"/>
  <c r="AG51" i="10"/>
  <c r="P51" i="10" s="1"/>
  <c r="AF51" i="10"/>
  <c r="O51" i="10" s="1"/>
  <c r="AE51" i="10"/>
  <c r="N51" i="10" s="1"/>
  <c r="AD51" i="10"/>
  <c r="AC51" i="10"/>
  <c r="M51" i="10" s="1"/>
  <c r="AB51" i="10"/>
  <c r="L51" i="10" s="1"/>
  <c r="AA51" i="10"/>
  <c r="K51" i="10" s="1"/>
  <c r="Z51" i="10"/>
  <c r="J51" i="10" s="1"/>
  <c r="Y51" i="10"/>
  <c r="I51" i="10" s="1"/>
  <c r="X51" i="10"/>
  <c r="H51" i="10" s="1"/>
  <c r="W51" i="10"/>
  <c r="G51" i="10" s="1"/>
  <c r="V51" i="10"/>
  <c r="F51" i="10" s="1"/>
  <c r="U51" i="10"/>
  <c r="E51" i="10" s="1"/>
  <c r="T51" i="10"/>
  <c r="D51" i="10" s="1"/>
  <c r="S51" i="10"/>
  <c r="C51" i="10" s="1"/>
  <c r="AH50" i="10"/>
  <c r="Q50" i="10" s="1"/>
  <c r="AG50" i="10"/>
  <c r="P50" i="10" s="1"/>
  <c r="AF50" i="10"/>
  <c r="O50" i="10" s="1"/>
  <c r="AE50" i="10"/>
  <c r="N50" i="10" s="1"/>
  <c r="AD50" i="10"/>
  <c r="AC50" i="10"/>
  <c r="AB50" i="10"/>
  <c r="L50" i="10" s="1"/>
  <c r="AA50" i="10"/>
  <c r="K50" i="10" s="1"/>
  <c r="Z50" i="10"/>
  <c r="J50" i="10" s="1"/>
  <c r="Y50" i="10"/>
  <c r="I50" i="10" s="1"/>
  <c r="X50" i="10"/>
  <c r="H50" i="10" s="1"/>
  <c r="W50" i="10"/>
  <c r="G50" i="10" s="1"/>
  <c r="V50" i="10"/>
  <c r="U50" i="10"/>
  <c r="T50" i="10"/>
  <c r="S50" i="10"/>
  <c r="C50" i="10" s="1"/>
  <c r="AH49" i="10"/>
  <c r="Q49" i="10" s="1"/>
  <c r="AG49" i="10"/>
  <c r="P49" i="10" s="1"/>
  <c r="AF49" i="10"/>
  <c r="O49" i="10" s="1"/>
  <c r="AE49" i="10"/>
  <c r="N49" i="10" s="1"/>
  <c r="AD49" i="10"/>
  <c r="AC49" i="10"/>
  <c r="M49" i="10" s="1"/>
  <c r="AB49" i="10"/>
  <c r="L49" i="10" s="1"/>
  <c r="AA49" i="10"/>
  <c r="K49" i="10" s="1"/>
  <c r="Z49" i="10"/>
  <c r="J49" i="10" s="1"/>
  <c r="Y49" i="10"/>
  <c r="I49" i="10" s="1"/>
  <c r="X49" i="10"/>
  <c r="H49" i="10" s="1"/>
  <c r="W49" i="10"/>
  <c r="G49" i="10" s="1"/>
  <c r="V49" i="10"/>
  <c r="F49" i="10" s="1"/>
  <c r="U49" i="10"/>
  <c r="T49" i="10"/>
  <c r="D49" i="10" s="1"/>
  <c r="S49" i="10"/>
  <c r="C49" i="10" s="1"/>
  <c r="AH48" i="10"/>
  <c r="Q48" i="10" s="1"/>
  <c r="AG48" i="10"/>
  <c r="P48" i="10" s="1"/>
  <c r="AF48" i="10"/>
  <c r="O48" i="10" s="1"/>
  <c r="AE48" i="10"/>
  <c r="N48" i="10" s="1"/>
  <c r="AD48" i="10"/>
  <c r="AC48" i="10"/>
  <c r="M48" i="10" s="1"/>
  <c r="AB48" i="10"/>
  <c r="L48" i="10" s="1"/>
  <c r="AA48" i="10"/>
  <c r="K48" i="10" s="1"/>
  <c r="Z48" i="10"/>
  <c r="J48" i="10" s="1"/>
  <c r="Y48" i="10"/>
  <c r="I48" i="10" s="1"/>
  <c r="X48" i="10"/>
  <c r="H48" i="10" s="1"/>
  <c r="W48" i="10"/>
  <c r="G48" i="10" s="1"/>
  <c r="V48" i="10"/>
  <c r="F48" i="10" s="1"/>
  <c r="U48" i="10"/>
  <c r="T48" i="10"/>
  <c r="D48" i="10" s="1"/>
  <c r="S48" i="10"/>
  <c r="C48" i="10" s="1"/>
  <c r="AH47" i="10"/>
  <c r="Q47" i="10" s="1"/>
  <c r="AG47" i="10"/>
  <c r="P47" i="10" s="1"/>
  <c r="AF47" i="10"/>
  <c r="O47" i="10" s="1"/>
  <c r="AE47" i="10"/>
  <c r="N47" i="10" s="1"/>
  <c r="AD47" i="10"/>
  <c r="AC47" i="10"/>
  <c r="M47" i="10" s="1"/>
  <c r="AB47" i="10"/>
  <c r="L47" i="10" s="1"/>
  <c r="AA47" i="10"/>
  <c r="K47" i="10" s="1"/>
  <c r="Z47" i="10"/>
  <c r="J47" i="10" s="1"/>
  <c r="Y47" i="10"/>
  <c r="I47" i="10" s="1"/>
  <c r="X47" i="10"/>
  <c r="H47" i="10" s="1"/>
  <c r="W47" i="10"/>
  <c r="G47" i="10" s="1"/>
  <c r="V47" i="10"/>
  <c r="F47" i="10" s="1"/>
  <c r="U47" i="10"/>
  <c r="T47" i="10"/>
  <c r="D47" i="10" s="1"/>
  <c r="S47" i="10"/>
  <c r="C47" i="10" s="1"/>
  <c r="AH46" i="10"/>
  <c r="Q46" i="10" s="1"/>
  <c r="AG46" i="10"/>
  <c r="P46" i="10" s="1"/>
  <c r="AF46" i="10"/>
  <c r="O46" i="10" s="1"/>
  <c r="AE46" i="10"/>
  <c r="N46" i="10" s="1"/>
  <c r="AD46" i="10"/>
  <c r="AC46" i="10"/>
  <c r="M46" i="10" s="1"/>
  <c r="AB46" i="10"/>
  <c r="L46" i="10" s="1"/>
  <c r="AA46" i="10"/>
  <c r="K46" i="10" s="1"/>
  <c r="Z46" i="10"/>
  <c r="J46" i="10" s="1"/>
  <c r="Y46" i="10"/>
  <c r="I46" i="10" s="1"/>
  <c r="X46" i="10"/>
  <c r="H46" i="10" s="1"/>
  <c r="W46" i="10"/>
  <c r="G46" i="10" s="1"/>
  <c r="V46" i="10"/>
  <c r="F46" i="10" s="1"/>
  <c r="U46" i="10"/>
  <c r="T46" i="10"/>
  <c r="D46" i="10" s="1"/>
  <c r="S46" i="10"/>
  <c r="C46" i="10" s="1"/>
  <c r="AH45" i="10"/>
  <c r="Q45" i="10" s="1"/>
  <c r="AG45" i="10"/>
  <c r="P45" i="10" s="1"/>
  <c r="AF45" i="10"/>
  <c r="O45" i="10" s="1"/>
  <c r="AE45" i="10"/>
  <c r="N45" i="10" s="1"/>
  <c r="AD45" i="10"/>
  <c r="AC45" i="10"/>
  <c r="M45" i="10" s="1"/>
  <c r="AB45" i="10"/>
  <c r="L45" i="10" s="1"/>
  <c r="AA45" i="10"/>
  <c r="K45" i="10" s="1"/>
  <c r="Z45" i="10"/>
  <c r="J45" i="10" s="1"/>
  <c r="Y45" i="10"/>
  <c r="I45" i="10" s="1"/>
  <c r="X45" i="10"/>
  <c r="H45" i="10" s="1"/>
  <c r="W45" i="10"/>
  <c r="G45" i="10" s="1"/>
  <c r="V45" i="10"/>
  <c r="F45" i="10" s="1"/>
  <c r="U45" i="10"/>
  <c r="T45" i="10"/>
  <c r="D45" i="10" s="1"/>
  <c r="S45" i="10"/>
  <c r="C45" i="10" s="1"/>
  <c r="AH44" i="10"/>
  <c r="Q44" i="10" s="1"/>
  <c r="AG44" i="10"/>
  <c r="P44" i="10" s="1"/>
  <c r="AF44" i="10"/>
  <c r="O44" i="10" s="1"/>
  <c r="AE44" i="10"/>
  <c r="N44" i="10" s="1"/>
  <c r="AD44" i="10"/>
  <c r="AC44" i="10"/>
  <c r="M44" i="10" s="1"/>
  <c r="AB44" i="10"/>
  <c r="L44" i="10" s="1"/>
  <c r="AA44" i="10"/>
  <c r="K44" i="10" s="1"/>
  <c r="Z44" i="10"/>
  <c r="J44" i="10" s="1"/>
  <c r="Y44" i="10"/>
  <c r="I44" i="10" s="1"/>
  <c r="X44" i="10"/>
  <c r="H44" i="10" s="1"/>
  <c r="W44" i="10"/>
  <c r="G44" i="10" s="1"/>
  <c r="V44" i="10"/>
  <c r="F44" i="10" s="1"/>
  <c r="U44" i="10"/>
  <c r="E44" i="10" s="1"/>
  <c r="T44" i="10"/>
  <c r="D44" i="10" s="1"/>
  <c r="S44" i="10"/>
  <c r="C44" i="10" s="1"/>
  <c r="AH43" i="10"/>
  <c r="Q43" i="10" s="1"/>
  <c r="AG43" i="10"/>
  <c r="P43" i="10" s="1"/>
  <c r="AF43" i="10"/>
  <c r="O43" i="10" s="1"/>
  <c r="AE43" i="10"/>
  <c r="N43" i="10" s="1"/>
  <c r="AD43" i="10"/>
  <c r="AC43" i="10"/>
  <c r="M43" i="10" s="1"/>
  <c r="AB43" i="10"/>
  <c r="L43" i="10" s="1"/>
  <c r="AA43" i="10"/>
  <c r="K43" i="10" s="1"/>
  <c r="Z43" i="10"/>
  <c r="J43" i="10" s="1"/>
  <c r="Y43" i="10"/>
  <c r="I43" i="10" s="1"/>
  <c r="X43" i="10"/>
  <c r="H43" i="10" s="1"/>
  <c r="W43" i="10"/>
  <c r="G43" i="10" s="1"/>
  <c r="V43" i="10"/>
  <c r="F43" i="10" s="1"/>
  <c r="U43" i="10"/>
  <c r="T43" i="10"/>
  <c r="D43" i="10" s="1"/>
  <c r="S43" i="10"/>
  <c r="C43" i="10" s="1"/>
  <c r="AH42" i="10"/>
  <c r="Q42" i="10" s="1"/>
  <c r="AG42" i="10"/>
  <c r="P42" i="10" s="1"/>
  <c r="AF42" i="10"/>
  <c r="O42" i="10" s="1"/>
  <c r="AE42" i="10"/>
  <c r="N42" i="10" s="1"/>
  <c r="AD42" i="10"/>
  <c r="AC42" i="10"/>
  <c r="M42" i="10" s="1"/>
  <c r="AB42" i="10"/>
  <c r="L42" i="10" s="1"/>
  <c r="AA42" i="10"/>
  <c r="K42" i="10" s="1"/>
  <c r="Z42" i="10"/>
  <c r="J42" i="10" s="1"/>
  <c r="Y42" i="10"/>
  <c r="I42" i="10" s="1"/>
  <c r="X42" i="10"/>
  <c r="H42" i="10" s="1"/>
  <c r="W42" i="10"/>
  <c r="G42" i="10" s="1"/>
  <c r="V42" i="10"/>
  <c r="F42" i="10" s="1"/>
  <c r="U42" i="10"/>
  <c r="E42" i="10" s="1"/>
  <c r="T42" i="10"/>
  <c r="D42" i="10" s="1"/>
  <c r="S42" i="10"/>
  <c r="C42" i="10" s="1"/>
  <c r="AH41" i="10"/>
  <c r="Q41" i="10" s="1"/>
  <c r="AG41" i="10"/>
  <c r="P41" i="10" s="1"/>
  <c r="AF41" i="10"/>
  <c r="O41" i="10" s="1"/>
  <c r="AE41" i="10"/>
  <c r="N41" i="10" s="1"/>
  <c r="AD41" i="10"/>
  <c r="AC41" i="10"/>
  <c r="M41" i="10" s="1"/>
  <c r="AB41" i="10"/>
  <c r="L41" i="10" s="1"/>
  <c r="AA41" i="10"/>
  <c r="K41" i="10" s="1"/>
  <c r="Z41" i="10"/>
  <c r="J41" i="10" s="1"/>
  <c r="Y41" i="10"/>
  <c r="I41" i="10" s="1"/>
  <c r="X41" i="10"/>
  <c r="H41" i="10" s="1"/>
  <c r="W41" i="10"/>
  <c r="G41" i="10" s="1"/>
  <c r="V41" i="10"/>
  <c r="F41" i="10" s="1"/>
  <c r="U41" i="10"/>
  <c r="E41" i="10" s="1"/>
  <c r="T41" i="10"/>
  <c r="D41" i="10" s="1"/>
  <c r="S41" i="10"/>
  <c r="C41" i="10" s="1"/>
  <c r="AH40" i="10"/>
  <c r="Q40" i="10" s="1"/>
  <c r="AG40" i="10"/>
  <c r="P40" i="10" s="1"/>
  <c r="AF40" i="10"/>
  <c r="O40" i="10" s="1"/>
  <c r="AE40" i="10"/>
  <c r="N40" i="10" s="1"/>
  <c r="AD40" i="10"/>
  <c r="AC40" i="10"/>
  <c r="M40" i="10" s="1"/>
  <c r="AB40" i="10"/>
  <c r="L40" i="10" s="1"/>
  <c r="AA40" i="10"/>
  <c r="K40" i="10" s="1"/>
  <c r="Z40" i="10"/>
  <c r="J40" i="10" s="1"/>
  <c r="Y40" i="10"/>
  <c r="I40" i="10" s="1"/>
  <c r="X40" i="10"/>
  <c r="H40" i="10" s="1"/>
  <c r="W40" i="10"/>
  <c r="G40" i="10" s="1"/>
  <c r="V40" i="10"/>
  <c r="F40" i="10" s="1"/>
  <c r="U40" i="10"/>
  <c r="E40" i="10" s="1"/>
  <c r="T40" i="10"/>
  <c r="D40" i="10" s="1"/>
  <c r="S40" i="10"/>
  <c r="C40" i="10" s="1"/>
  <c r="AH39" i="10"/>
  <c r="Q39" i="10" s="1"/>
  <c r="AG39" i="10"/>
  <c r="P39" i="10" s="1"/>
  <c r="AF39" i="10"/>
  <c r="O39" i="10" s="1"/>
  <c r="AE39" i="10"/>
  <c r="N39" i="10" s="1"/>
  <c r="AD39" i="10"/>
  <c r="AC39" i="10"/>
  <c r="M39" i="10" s="1"/>
  <c r="AB39" i="10"/>
  <c r="L39" i="10" s="1"/>
  <c r="AA39" i="10"/>
  <c r="K39" i="10" s="1"/>
  <c r="Z39" i="10"/>
  <c r="J39" i="10" s="1"/>
  <c r="Y39" i="10"/>
  <c r="I39" i="10" s="1"/>
  <c r="X39" i="10"/>
  <c r="H39" i="10" s="1"/>
  <c r="W39" i="10"/>
  <c r="G39" i="10" s="1"/>
  <c r="V39" i="10"/>
  <c r="F39" i="10" s="1"/>
  <c r="U39" i="10"/>
  <c r="E39" i="10" s="1"/>
  <c r="T39" i="10"/>
  <c r="D39" i="10" s="1"/>
  <c r="S39" i="10"/>
  <c r="C39" i="10" s="1"/>
  <c r="AH38" i="10"/>
  <c r="Q38" i="10" s="1"/>
  <c r="AG38" i="10"/>
  <c r="P38" i="10" s="1"/>
  <c r="AF38" i="10"/>
  <c r="O38" i="10" s="1"/>
  <c r="AE38" i="10"/>
  <c r="N38" i="10" s="1"/>
  <c r="AD38" i="10"/>
  <c r="AC38" i="10"/>
  <c r="M38" i="10" s="1"/>
  <c r="AB38" i="10"/>
  <c r="L38" i="10" s="1"/>
  <c r="AA38" i="10"/>
  <c r="K38" i="10" s="1"/>
  <c r="Z38" i="10"/>
  <c r="J38" i="10" s="1"/>
  <c r="Y38" i="10"/>
  <c r="I38" i="10" s="1"/>
  <c r="X38" i="10"/>
  <c r="H38" i="10" s="1"/>
  <c r="W38" i="10"/>
  <c r="G38" i="10" s="1"/>
  <c r="V38" i="10"/>
  <c r="F38" i="10" s="1"/>
  <c r="U38" i="10"/>
  <c r="E38" i="10" s="1"/>
  <c r="T38" i="10"/>
  <c r="D38" i="10" s="1"/>
  <c r="S38" i="10"/>
  <c r="C38" i="10" s="1"/>
  <c r="AH37" i="10"/>
  <c r="Q37" i="10" s="1"/>
  <c r="AG37" i="10"/>
  <c r="P37" i="10" s="1"/>
  <c r="AF37" i="10"/>
  <c r="O37" i="10" s="1"/>
  <c r="AE37" i="10"/>
  <c r="N37" i="10" s="1"/>
  <c r="AD37" i="10"/>
  <c r="AC37" i="10"/>
  <c r="M37" i="10" s="1"/>
  <c r="AB37" i="10"/>
  <c r="L37" i="10" s="1"/>
  <c r="AA37" i="10"/>
  <c r="K37" i="10" s="1"/>
  <c r="Z37" i="10"/>
  <c r="J37" i="10" s="1"/>
  <c r="Y37" i="10"/>
  <c r="I37" i="10" s="1"/>
  <c r="X37" i="10"/>
  <c r="H37" i="10" s="1"/>
  <c r="W37" i="10"/>
  <c r="G37" i="10" s="1"/>
  <c r="V37" i="10"/>
  <c r="F37" i="10" s="1"/>
  <c r="U37" i="10"/>
  <c r="E37" i="10" s="1"/>
  <c r="T37" i="10"/>
  <c r="D37" i="10" s="1"/>
  <c r="S37" i="10"/>
  <c r="C37" i="10" s="1"/>
  <c r="AH36" i="10"/>
  <c r="Q36" i="10" s="1"/>
  <c r="AG36" i="10"/>
  <c r="P36" i="10" s="1"/>
  <c r="AF36" i="10"/>
  <c r="O36" i="10" s="1"/>
  <c r="AE36" i="10"/>
  <c r="AD36" i="10"/>
  <c r="AC36" i="10"/>
  <c r="AB36" i="10"/>
  <c r="L36" i="10" s="1"/>
  <c r="AA36" i="10"/>
  <c r="K36" i="10" s="1"/>
  <c r="Z36" i="10"/>
  <c r="J36" i="10" s="1"/>
  <c r="Y36" i="10"/>
  <c r="I36" i="10" s="1"/>
  <c r="X36" i="10"/>
  <c r="H36" i="10" s="1"/>
  <c r="W36" i="10"/>
  <c r="G36" i="10" s="1"/>
  <c r="V36" i="10"/>
  <c r="F36" i="10" s="1"/>
  <c r="U36" i="10"/>
  <c r="E36" i="10" s="1"/>
  <c r="T36" i="10"/>
  <c r="D36" i="10" s="1"/>
  <c r="S36" i="10"/>
  <c r="C36" i="10" s="1"/>
  <c r="AH35" i="10"/>
  <c r="Q35" i="10" s="1"/>
  <c r="AG35" i="10"/>
  <c r="P35" i="10" s="1"/>
  <c r="AF35" i="10"/>
  <c r="O35" i="10" s="1"/>
  <c r="AE35" i="10"/>
  <c r="N35" i="10" s="1"/>
  <c r="AD35" i="10"/>
  <c r="AC35" i="10"/>
  <c r="M35" i="10" s="1"/>
  <c r="AB35" i="10"/>
  <c r="L35" i="10" s="1"/>
  <c r="AA35" i="10"/>
  <c r="K35" i="10" s="1"/>
  <c r="Z35" i="10"/>
  <c r="J35" i="10" s="1"/>
  <c r="Y35" i="10"/>
  <c r="I35" i="10" s="1"/>
  <c r="X35" i="10"/>
  <c r="H35" i="10" s="1"/>
  <c r="W35" i="10"/>
  <c r="G35" i="10" s="1"/>
  <c r="V35" i="10"/>
  <c r="F35" i="10" s="1"/>
  <c r="U35" i="10"/>
  <c r="E35" i="10" s="1"/>
  <c r="T35" i="10"/>
  <c r="D35" i="10" s="1"/>
  <c r="S35" i="10"/>
  <c r="C35" i="10" s="1"/>
  <c r="AH34" i="10"/>
  <c r="Q34" i="10" s="1"/>
  <c r="AG34" i="10"/>
  <c r="P34" i="10" s="1"/>
  <c r="AF34" i="10"/>
  <c r="O34" i="10" s="1"/>
  <c r="AE34" i="10"/>
  <c r="N34" i="10" s="1"/>
  <c r="AD34" i="10"/>
  <c r="AC34" i="10"/>
  <c r="M34" i="10" s="1"/>
  <c r="AB34" i="10"/>
  <c r="L34" i="10" s="1"/>
  <c r="AA34" i="10"/>
  <c r="K34" i="10" s="1"/>
  <c r="Z34" i="10"/>
  <c r="J34" i="10" s="1"/>
  <c r="Y34" i="10"/>
  <c r="I34" i="10" s="1"/>
  <c r="X34" i="10"/>
  <c r="H34" i="10" s="1"/>
  <c r="W34" i="10"/>
  <c r="G34" i="10" s="1"/>
  <c r="V34" i="10"/>
  <c r="F34" i="10" s="1"/>
  <c r="U34" i="10"/>
  <c r="E34" i="10" s="1"/>
  <c r="T34" i="10"/>
  <c r="D34" i="10" s="1"/>
  <c r="S34" i="10"/>
  <c r="C34" i="10" s="1"/>
  <c r="AH33" i="10"/>
  <c r="Q33" i="10" s="1"/>
  <c r="AG33" i="10"/>
  <c r="P33" i="10" s="1"/>
  <c r="AF33" i="10"/>
  <c r="O33" i="10" s="1"/>
  <c r="AE33" i="10"/>
  <c r="N33" i="10" s="1"/>
  <c r="AD33" i="10"/>
  <c r="AC33" i="10"/>
  <c r="M33" i="10" s="1"/>
  <c r="AB33" i="10"/>
  <c r="L33" i="10" s="1"/>
  <c r="AA33" i="10"/>
  <c r="K33" i="10" s="1"/>
  <c r="Z33" i="10"/>
  <c r="J33" i="10" s="1"/>
  <c r="Y33" i="10"/>
  <c r="I33" i="10" s="1"/>
  <c r="X33" i="10"/>
  <c r="H33" i="10" s="1"/>
  <c r="W33" i="10"/>
  <c r="G33" i="10" s="1"/>
  <c r="V33" i="10"/>
  <c r="F33" i="10" s="1"/>
  <c r="U33" i="10"/>
  <c r="E33" i="10" s="1"/>
  <c r="T33" i="10"/>
  <c r="D33" i="10" s="1"/>
  <c r="S33" i="10"/>
  <c r="C33" i="10" s="1"/>
  <c r="AH32" i="10"/>
  <c r="Q32" i="10" s="1"/>
  <c r="AG32" i="10"/>
  <c r="P32" i="10" s="1"/>
  <c r="AF32" i="10"/>
  <c r="O32" i="10" s="1"/>
  <c r="AE32" i="10"/>
  <c r="N32" i="10" s="1"/>
  <c r="AD32" i="10"/>
  <c r="AC32" i="10"/>
  <c r="M32" i="10" s="1"/>
  <c r="AB32" i="10"/>
  <c r="L32" i="10" s="1"/>
  <c r="AA32" i="10"/>
  <c r="K32" i="10" s="1"/>
  <c r="Z32" i="10"/>
  <c r="J32" i="10" s="1"/>
  <c r="Y32" i="10"/>
  <c r="I32" i="10" s="1"/>
  <c r="X32" i="10"/>
  <c r="H32" i="10" s="1"/>
  <c r="W32" i="10"/>
  <c r="G32" i="10" s="1"/>
  <c r="V32" i="10"/>
  <c r="F32" i="10" s="1"/>
  <c r="U32" i="10"/>
  <c r="E32" i="10" s="1"/>
  <c r="T32" i="10"/>
  <c r="D32" i="10" s="1"/>
  <c r="S32" i="10"/>
  <c r="C32" i="10" s="1"/>
  <c r="AH31" i="10"/>
  <c r="Q31" i="10" s="1"/>
  <c r="AG31" i="10"/>
  <c r="P31" i="10" s="1"/>
  <c r="AF31" i="10"/>
  <c r="O31" i="10" s="1"/>
  <c r="AE31" i="10"/>
  <c r="N31" i="10" s="1"/>
  <c r="AD31" i="10"/>
  <c r="AC31" i="10"/>
  <c r="M31" i="10" s="1"/>
  <c r="AB31" i="10"/>
  <c r="L31" i="10" s="1"/>
  <c r="AA31" i="10"/>
  <c r="K31" i="10" s="1"/>
  <c r="Z31" i="10"/>
  <c r="J31" i="10" s="1"/>
  <c r="Y31" i="10"/>
  <c r="I31" i="10" s="1"/>
  <c r="X31" i="10"/>
  <c r="H31" i="10" s="1"/>
  <c r="W31" i="10"/>
  <c r="G31" i="10" s="1"/>
  <c r="V31" i="10"/>
  <c r="F31" i="10" s="1"/>
  <c r="U31" i="10"/>
  <c r="E31" i="10" s="1"/>
  <c r="T31" i="10"/>
  <c r="D31" i="10" s="1"/>
  <c r="S31" i="10"/>
  <c r="C31" i="10" s="1"/>
  <c r="AH30" i="10"/>
  <c r="Q30" i="10" s="1"/>
  <c r="AG30" i="10"/>
  <c r="P30" i="10" s="1"/>
  <c r="AF30" i="10"/>
  <c r="O30" i="10" s="1"/>
  <c r="AE30" i="10"/>
  <c r="N30" i="10" s="1"/>
  <c r="AD30" i="10"/>
  <c r="AC30" i="10"/>
  <c r="M30" i="10" s="1"/>
  <c r="AB30" i="10"/>
  <c r="L30" i="10" s="1"/>
  <c r="AA30" i="10"/>
  <c r="K30" i="10" s="1"/>
  <c r="Z30" i="10"/>
  <c r="J30" i="10" s="1"/>
  <c r="Y30" i="10"/>
  <c r="I30" i="10" s="1"/>
  <c r="X30" i="10"/>
  <c r="H30" i="10" s="1"/>
  <c r="W30" i="10"/>
  <c r="G30" i="10" s="1"/>
  <c r="V30" i="10"/>
  <c r="F30" i="10" s="1"/>
  <c r="U30" i="10"/>
  <c r="E30" i="10" s="1"/>
  <c r="T30" i="10"/>
  <c r="D30" i="10" s="1"/>
  <c r="S30" i="10"/>
  <c r="C30" i="10" s="1"/>
  <c r="AH29" i="10"/>
  <c r="Q29" i="10" s="1"/>
  <c r="AG29" i="10"/>
  <c r="AF29" i="10"/>
  <c r="O29" i="10" s="1"/>
  <c r="AE29" i="10"/>
  <c r="AD29" i="10"/>
  <c r="AC29" i="10"/>
  <c r="M29" i="10" s="1"/>
  <c r="AB29" i="10"/>
  <c r="L29" i="10" s="1"/>
  <c r="AA29" i="10"/>
  <c r="Z29" i="10"/>
  <c r="J29" i="10" s="1"/>
  <c r="Y29" i="10"/>
  <c r="I29" i="10" s="1"/>
  <c r="X29" i="10"/>
  <c r="H29" i="10" s="1"/>
  <c r="W29" i="10"/>
  <c r="G29" i="10" s="1"/>
  <c r="V29" i="10"/>
  <c r="F29" i="10" s="1"/>
  <c r="U29" i="10"/>
  <c r="E29" i="10" s="1"/>
  <c r="T29" i="10"/>
  <c r="D29" i="10" s="1"/>
  <c r="S29" i="10"/>
  <c r="C29" i="10" s="1"/>
  <c r="AH28" i="10"/>
  <c r="Q28" i="10" s="1"/>
  <c r="AG28" i="10"/>
  <c r="P28" i="10" s="1"/>
  <c r="AF28" i="10"/>
  <c r="O28" i="10" s="1"/>
  <c r="AE28" i="10"/>
  <c r="N28" i="10" s="1"/>
  <c r="AD28" i="10"/>
  <c r="AC28" i="10"/>
  <c r="M28" i="10" s="1"/>
  <c r="AB28" i="10"/>
  <c r="L28" i="10" s="1"/>
  <c r="AA28" i="10"/>
  <c r="Z28" i="10"/>
  <c r="J28" i="10" s="1"/>
  <c r="Y28" i="10"/>
  <c r="I28" i="10" s="1"/>
  <c r="X28" i="10"/>
  <c r="H28" i="10" s="1"/>
  <c r="W28" i="10"/>
  <c r="G28" i="10" s="1"/>
  <c r="V28" i="10"/>
  <c r="F28" i="10" s="1"/>
  <c r="U28" i="10"/>
  <c r="E28" i="10" s="1"/>
  <c r="T28" i="10"/>
  <c r="D28" i="10" s="1"/>
  <c r="S28" i="10"/>
  <c r="C28" i="10" s="1"/>
  <c r="AH27" i="10"/>
  <c r="Q27" i="10" s="1"/>
  <c r="AG27" i="10"/>
  <c r="P27" i="10" s="1"/>
  <c r="AF27" i="10"/>
  <c r="O27" i="10" s="1"/>
  <c r="AE27" i="10"/>
  <c r="N27" i="10" s="1"/>
  <c r="AD27" i="10"/>
  <c r="AC27" i="10"/>
  <c r="M27" i="10" s="1"/>
  <c r="AB27" i="10"/>
  <c r="L27" i="10" s="1"/>
  <c r="AA27" i="10"/>
  <c r="Z27" i="10"/>
  <c r="J27" i="10" s="1"/>
  <c r="Y27" i="10"/>
  <c r="I27" i="10" s="1"/>
  <c r="X27" i="10"/>
  <c r="H27" i="10" s="1"/>
  <c r="W27" i="10"/>
  <c r="G27" i="10" s="1"/>
  <c r="V27" i="10"/>
  <c r="F27" i="10" s="1"/>
  <c r="U27" i="10"/>
  <c r="E27" i="10" s="1"/>
  <c r="T27" i="10"/>
  <c r="D27" i="10" s="1"/>
  <c r="S27" i="10"/>
  <c r="C27" i="10" s="1"/>
  <c r="AH26" i="10"/>
  <c r="Q26" i="10" s="1"/>
  <c r="AG26" i="10"/>
  <c r="P26" i="10" s="1"/>
  <c r="AF26" i="10"/>
  <c r="O26" i="10" s="1"/>
  <c r="AE26" i="10"/>
  <c r="N26" i="10" s="1"/>
  <c r="AD26" i="10"/>
  <c r="AC26" i="10"/>
  <c r="M26" i="10" s="1"/>
  <c r="AB26" i="10"/>
  <c r="L26" i="10" s="1"/>
  <c r="AA26" i="10"/>
  <c r="Z26" i="10"/>
  <c r="J26" i="10" s="1"/>
  <c r="Y26" i="10"/>
  <c r="I26" i="10" s="1"/>
  <c r="X26" i="10"/>
  <c r="H26" i="10" s="1"/>
  <c r="W26" i="10"/>
  <c r="G26" i="10" s="1"/>
  <c r="V26" i="10"/>
  <c r="F26" i="10" s="1"/>
  <c r="U26" i="10"/>
  <c r="E26" i="10" s="1"/>
  <c r="T26" i="10"/>
  <c r="D26" i="10" s="1"/>
  <c r="S26" i="10"/>
  <c r="C26" i="10" s="1"/>
  <c r="AH25" i="10"/>
  <c r="Q25" i="10" s="1"/>
  <c r="AG25" i="10"/>
  <c r="P25" i="10" s="1"/>
  <c r="AF25" i="10"/>
  <c r="O25" i="10" s="1"/>
  <c r="AE25" i="10"/>
  <c r="N25" i="10" s="1"/>
  <c r="AD25" i="10"/>
  <c r="AC25" i="10"/>
  <c r="M25" i="10" s="1"/>
  <c r="AB25" i="10"/>
  <c r="L25" i="10" s="1"/>
  <c r="AA25" i="10"/>
  <c r="Z25" i="10"/>
  <c r="J25" i="10" s="1"/>
  <c r="Y25" i="10"/>
  <c r="I25" i="10" s="1"/>
  <c r="X25" i="10"/>
  <c r="H25" i="10" s="1"/>
  <c r="W25" i="10"/>
  <c r="G25" i="10" s="1"/>
  <c r="V25" i="10"/>
  <c r="F25" i="10" s="1"/>
  <c r="U25" i="10"/>
  <c r="E25" i="10" s="1"/>
  <c r="T25" i="10"/>
  <c r="D25" i="10" s="1"/>
  <c r="S25" i="10"/>
  <c r="C25" i="10" s="1"/>
  <c r="AH24" i="10"/>
  <c r="Q24" i="10" s="1"/>
  <c r="AG24" i="10"/>
  <c r="P24" i="10" s="1"/>
  <c r="AF24" i="10"/>
  <c r="O24" i="10" s="1"/>
  <c r="AE24" i="10"/>
  <c r="N24" i="10" s="1"/>
  <c r="AD24" i="10"/>
  <c r="AC24" i="10"/>
  <c r="M24" i="10" s="1"/>
  <c r="AB24" i="10"/>
  <c r="L24" i="10" s="1"/>
  <c r="AA24" i="10"/>
  <c r="Z24" i="10"/>
  <c r="J24" i="10" s="1"/>
  <c r="Y24" i="10"/>
  <c r="I24" i="10" s="1"/>
  <c r="X24" i="10"/>
  <c r="H24" i="10" s="1"/>
  <c r="W24" i="10"/>
  <c r="G24" i="10" s="1"/>
  <c r="V24" i="10"/>
  <c r="F24" i="10" s="1"/>
  <c r="U24" i="10"/>
  <c r="E24" i="10" s="1"/>
  <c r="T24" i="10"/>
  <c r="D24" i="10" s="1"/>
  <c r="S24" i="10"/>
  <c r="C24" i="10" s="1"/>
  <c r="AH23" i="10"/>
  <c r="Q23" i="10" s="1"/>
  <c r="AG23" i="10"/>
  <c r="P23" i="10" s="1"/>
  <c r="AF23" i="10"/>
  <c r="O23" i="10" s="1"/>
  <c r="AE23" i="10"/>
  <c r="N23" i="10" s="1"/>
  <c r="AD23" i="10"/>
  <c r="AC23" i="10"/>
  <c r="M23" i="10" s="1"/>
  <c r="AB23" i="10"/>
  <c r="L23" i="10" s="1"/>
  <c r="AA23" i="10"/>
  <c r="K23" i="10" s="1"/>
  <c r="Z23" i="10"/>
  <c r="J23" i="10" s="1"/>
  <c r="Y23" i="10"/>
  <c r="I23" i="10" s="1"/>
  <c r="X23" i="10"/>
  <c r="H23" i="10" s="1"/>
  <c r="W23" i="10"/>
  <c r="G23" i="10" s="1"/>
  <c r="V23" i="10"/>
  <c r="F23" i="10" s="1"/>
  <c r="U23" i="10"/>
  <c r="E23" i="10" s="1"/>
  <c r="T23" i="10"/>
  <c r="D23" i="10" s="1"/>
  <c r="S23" i="10"/>
  <c r="C23" i="10" s="1"/>
  <c r="AH22" i="10"/>
  <c r="Q22" i="10" s="1"/>
  <c r="AG22" i="10"/>
  <c r="P22" i="10" s="1"/>
  <c r="AF22" i="10"/>
  <c r="O22" i="10" s="1"/>
  <c r="AE22" i="10"/>
  <c r="N22" i="10" s="1"/>
  <c r="AD22" i="10"/>
  <c r="AC22" i="10"/>
  <c r="M22" i="10" s="1"/>
  <c r="AB22" i="10"/>
  <c r="L22" i="10" s="1"/>
  <c r="AA22" i="10"/>
  <c r="K22" i="10" s="1"/>
  <c r="Z22" i="10"/>
  <c r="J22" i="10" s="1"/>
  <c r="Y22" i="10"/>
  <c r="I22" i="10" s="1"/>
  <c r="X22" i="10"/>
  <c r="H22" i="10" s="1"/>
  <c r="W22" i="10"/>
  <c r="G22" i="10" s="1"/>
  <c r="V22" i="10"/>
  <c r="U22" i="10"/>
  <c r="T22" i="10"/>
  <c r="D22" i="10" s="1"/>
  <c r="S22" i="10"/>
  <c r="C22" i="10" s="1"/>
  <c r="AH21" i="10"/>
  <c r="Q21" i="10" s="1"/>
  <c r="AG21" i="10"/>
  <c r="P21" i="10" s="1"/>
  <c r="AF21" i="10"/>
  <c r="O21" i="10" s="1"/>
  <c r="AE21" i="10"/>
  <c r="N21" i="10" s="1"/>
  <c r="AD21" i="10"/>
  <c r="AC21" i="10"/>
  <c r="M21" i="10" s="1"/>
  <c r="AB21" i="10"/>
  <c r="L21" i="10" s="1"/>
  <c r="AA21" i="10"/>
  <c r="K21" i="10" s="1"/>
  <c r="Z21" i="10"/>
  <c r="J21" i="10" s="1"/>
  <c r="Y21" i="10"/>
  <c r="I21" i="10" s="1"/>
  <c r="X21" i="10"/>
  <c r="H21" i="10" s="1"/>
  <c r="W21" i="10"/>
  <c r="G21" i="10" s="1"/>
  <c r="V21" i="10"/>
  <c r="F21" i="10" s="1"/>
  <c r="U21" i="10"/>
  <c r="E21" i="10" s="1"/>
  <c r="T21" i="10"/>
  <c r="D21" i="10" s="1"/>
  <c r="S21" i="10"/>
  <c r="C21" i="10" s="1"/>
  <c r="AH20" i="10"/>
  <c r="Q20" i="10" s="1"/>
  <c r="AG20" i="10"/>
  <c r="P20" i="10" s="1"/>
  <c r="AF20" i="10"/>
  <c r="O20" i="10" s="1"/>
  <c r="AE20" i="10"/>
  <c r="N20" i="10" s="1"/>
  <c r="AD20" i="10"/>
  <c r="AC20" i="10"/>
  <c r="M20" i="10" s="1"/>
  <c r="AB20" i="10"/>
  <c r="L20" i="10" s="1"/>
  <c r="AA20" i="10"/>
  <c r="K20" i="10" s="1"/>
  <c r="Z20" i="10"/>
  <c r="J20" i="10" s="1"/>
  <c r="Y20" i="10"/>
  <c r="I20" i="10" s="1"/>
  <c r="X20" i="10"/>
  <c r="H20" i="10" s="1"/>
  <c r="W20" i="10"/>
  <c r="G20" i="10" s="1"/>
  <c r="V20" i="10"/>
  <c r="F20" i="10" s="1"/>
  <c r="U20" i="10"/>
  <c r="E20" i="10" s="1"/>
  <c r="T20" i="10"/>
  <c r="D20" i="10" s="1"/>
  <c r="S20" i="10"/>
  <c r="C20" i="10" s="1"/>
  <c r="AH19" i="10"/>
  <c r="Q19" i="10" s="1"/>
  <c r="AG19" i="10"/>
  <c r="P19" i="10" s="1"/>
  <c r="AF19" i="10"/>
  <c r="O19" i="10" s="1"/>
  <c r="AE19" i="10"/>
  <c r="N19" i="10" s="1"/>
  <c r="AD19" i="10"/>
  <c r="AC19" i="10"/>
  <c r="M19" i="10" s="1"/>
  <c r="AB19" i="10"/>
  <c r="L19" i="10" s="1"/>
  <c r="AA19" i="10"/>
  <c r="K19" i="10" s="1"/>
  <c r="Z19" i="10"/>
  <c r="J19" i="10" s="1"/>
  <c r="Y19" i="10"/>
  <c r="I19" i="10" s="1"/>
  <c r="X19" i="10"/>
  <c r="H19" i="10" s="1"/>
  <c r="W19" i="10"/>
  <c r="G19" i="10" s="1"/>
  <c r="V19" i="10"/>
  <c r="F19" i="10" s="1"/>
  <c r="U19" i="10"/>
  <c r="E19" i="10" s="1"/>
  <c r="T19" i="10"/>
  <c r="D19" i="10" s="1"/>
  <c r="S19" i="10"/>
  <c r="C19" i="10" s="1"/>
  <c r="AH18" i="10"/>
  <c r="Q18" i="10" s="1"/>
  <c r="AG18" i="10"/>
  <c r="P18" i="10" s="1"/>
  <c r="AF18" i="10"/>
  <c r="O18" i="10" s="1"/>
  <c r="AE18" i="10"/>
  <c r="N18" i="10" s="1"/>
  <c r="AD18" i="10"/>
  <c r="AC18" i="10"/>
  <c r="M18" i="10" s="1"/>
  <c r="AB18" i="10"/>
  <c r="L18" i="10" s="1"/>
  <c r="AA18" i="10"/>
  <c r="K18" i="10" s="1"/>
  <c r="Z18" i="10"/>
  <c r="J18" i="10" s="1"/>
  <c r="Y18" i="10"/>
  <c r="I18" i="10" s="1"/>
  <c r="X18" i="10"/>
  <c r="H18" i="10" s="1"/>
  <c r="W18" i="10"/>
  <c r="G18" i="10" s="1"/>
  <c r="V18" i="10"/>
  <c r="F18" i="10" s="1"/>
  <c r="U18" i="10"/>
  <c r="E18" i="10" s="1"/>
  <c r="T18" i="10"/>
  <c r="D18" i="10" s="1"/>
  <c r="S18" i="10"/>
  <c r="C18" i="10" s="1"/>
  <c r="AH17" i="10"/>
  <c r="Q17" i="10" s="1"/>
  <c r="AG17" i="10"/>
  <c r="P17" i="10" s="1"/>
  <c r="AF17" i="10"/>
  <c r="O17" i="10" s="1"/>
  <c r="AE17" i="10"/>
  <c r="N17" i="10" s="1"/>
  <c r="AD17" i="10"/>
  <c r="AC17" i="10"/>
  <c r="M17" i="10" s="1"/>
  <c r="AB17" i="10"/>
  <c r="L17" i="10" s="1"/>
  <c r="AA17" i="10"/>
  <c r="K17" i="10" s="1"/>
  <c r="Z17" i="10"/>
  <c r="J17" i="10" s="1"/>
  <c r="Y17" i="10"/>
  <c r="I17" i="10" s="1"/>
  <c r="X17" i="10"/>
  <c r="H17" i="10" s="1"/>
  <c r="W17" i="10"/>
  <c r="G17" i="10" s="1"/>
  <c r="V17" i="10"/>
  <c r="F17" i="10" s="1"/>
  <c r="U17" i="10"/>
  <c r="E17" i="10" s="1"/>
  <c r="T17" i="10"/>
  <c r="D17" i="10" s="1"/>
  <c r="S17" i="10"/>
  <c r="C17" i="10" s="1"/>
  <c r="AH16" i="10"/>
  <c r="Q16" i="10" s="1"/>
  <c r="AG16" i="10"/>
  <c r="P16" i="10" s="1"/>
  <c r="AF16" i="10"/>
  <c r="O16" i="10" s="1"/>
  <c r="AE16" i="10"/>
  <c r="N16" i="10" s="1"/>
  <c r="AD16" i="10"/>
  <c r="AC16" i="10"/>
  <c r="M16" i="10" s="1"/>
  <c r="AB16" i="10"/>
  <c r="L16" i="10" s="1"/>
  <c r="AA16" i="10"/>
  <c r="K16" i="10" s="1"/>
  <c r="Z16" i="10"/>
  <c r="J16" i="10" s="1"/>
  <c r="Y16" i="10"/>
  <c r="I16" i="10" s="1"/>
  <c r="X16" i="10"/>
  <c r="H16" i="10" s="1"/>
  <c r="W16" i="10"/>
  <c r="G16" i="10" s="1"/>
  <c r="V16" i="10"/>
  <c r="F16" i="10" s="1"/>
  <c r="U16" i="10"/>
  <c r="E16" i="10" s="1"/>
  <c r="T16" i="10"/>
  <c r="D16" i="10" s="1"/>
  <c r="S16" i="10"/>
  <c r="C16" i="10" s="1"/>
  <c r="AH15" i="10"/>
  <c r="Q15" i="10" s="1"/>
  <c r="AG15" i="10"/>
  <c r="P15" i="10" s="1"/>
  <c r="AF15" i="10"/>
  <c r="O15" i="10" s="1"/>
  <c r="AE15" i="10"/>
  <c r="N15" i="10" s="1"/>
  <c r="AD15" i="10"/>
  <c r="AC15" i="10"/>
  <c r="AB15" i="10"/>
  <c r="AA15" i="10"/>
  <c r="K15" i="10" s="1"/>
  <c r="Z15" i="10"/>
  <c r="J15" i="10" s="1"/>
  <c r="Y15" i="10"/>
  <c r="I15" i="10" s="1"/>
  <c r="X15" i="10"/>
  <c r="H15" i="10" s="1"/>
  <c r="W15" i="10"/>
  <c r="G15" i="10" s="1"/>
  <c r="V15" i="10"/>
  <c r="F15" i="10" s="1"/>
  <c r="U15" i="10"/>
  <c r="E15" i="10" s="1"/>
  <c r="T15" i="10"/>
  <c r="S15" i="10"/>
  <c r="AH14" i="10"/>
  <c r="Q14" i="10" s="1"/>
  <c r="AG14" i="10"/>
  <c r="P14" i="10" s="1"/>
  <c r="AF14" i="10"/>
  <c r="O14" i="10" s="1"/>
  <c r="AE14" i="10"/>
  <c r="N14" i="10" s="1"/>
  <c r="AD14" i="10"/>
  <c r="AC14" i="10"/>
  <c r="M14" i="10" s="1"/>
  <c r="AB14" i="10"/>
  <c r="L14" i="10" s="1"/>
  <c r="AA14" i="10"/>
  <c r="K14" i="10" s="1"/>
  <c r="Z14" i="10"/>
  <c r="J14" i="10" s="1"/>
  <c r="Y14" i="10"/>
  <c r="I14" i="10" s="1"/>
  <c r="X14" i="10"/>
  <c r="H14" i="10" s="1"/>
  <c r="W14" i="10"/>
  <c r="G14" i="10" s="1"/>
  <c r="V14" i="10"/>
  <c r="F14" i="10" s="1"/>
  <c r="U14" i="10"/>
  <c r="E14" i="10" s="1"/>
  <c r="T14" i="10"/>
  <c r="D14" i="10" s="1"/>
  <c r="S14" i="10"/>
  <c r="C14" i="10" s="1"/>
  <c r="AH13" i="10"/>
  <c r="Q13" i="10" s="1"/>
  <c r="AG13" i="10"/>
  <c r="P13" i="10" s="1"/>
  <c r="AF13" i="10"/>
  <c r="O13" i="10" s="1"/>
  <c r="AE13" i="10"/>
  <c r="N13" i="10" s="1"/>
  <c r="AD13" i="10"/>
  <c r="AC13" i="10"/>
  <c r="M13" i="10" s="1"/>
  <c r="AB13" i="10"/>
  <c r="L13" i="10" s="1"/>
  <c r="AA13" i="10"/>
  <c r="K13" i="10" s="1"/>
  <c r="Z13" i="10"/>
  <c r="J13" i="10" s="1"/>
  <c r="Y13" i="10"/>
  <c r="I13" i="10" s="1"/>
  <c r="X13" i="10"/>
  <c r="H13" i="10" s="1"/>
  <c r="W13" i="10"/>
  <c r="G13" i="10" s="1"/>
  <c r="V13" i="10"/>
  <c r="F13" i="10" s="1"/>
  <c r="U13" i="10"/>
  <c r="E13" i="10" s="1"/>
  <c r="T13" i="10"/>
  <c r="D13" i="10" s="1"/>
  <c r="S13" i="10"/>
  <c r="C13" i="10" s="1"/>
  <c r="AH12" i="10"/>
  <c r="Q12" i="10" s="1"/>
  <c r="AG12" i="10"/>
  <c r="P12" i="10" s="1"/>
  <c r="AF12" i="10"/>
  <c r="O12" i="10" s="1"/>
  <c r="AE12" i="10"/>
  <c r="N12" i="10" s="1"/>
  <c r="AD12" i="10"/>
  <c r="AC12" i="10"/>
  <c r="M12" i="10" s="1"/>
  <c r="AB12" i="10"/>
  <c r="L12" i="10" s="1"/>
  <c r="AA12" i="10"/>
  <c r="K12" i="10" s="1"/>
  <c r="Z12" i="10"/>
  <c r="J12" i="10" s="1"/>
  <c r="Y12" i="10"/>
  <c r="I12" i="10" s="1"/>
  <c r="X12" i="10"/>
  <c r="H12" i="10" s="1"/>
  <c r="W12" i="10"/>
  <c r="G12" i="10" s="1"/>
  <c r="V12" i="10"/>
  <c r="F12" i="10" s="1"/>
  <c r="U12" i="10"/>
  <c r="E12" i="10" s="1"/>
  <c r="T12" i="10"/>
  <c r="D12" i="10" s="1"/>
  <c r="S12" i="10"/>
  <c r="C12" i="10" s="1"/>
  <c r="AH11" i="10"/>
  <c r="Q11" i="10" s="1"/>
  <c r="AG11" i="10"/>
  <c r="P11" i="10" s="1"/>
  <c r="AF11" i="10"/>
  <c r="O11" i="10" s="1"/>
  <c r="AE11" i="10"/>
  <c r="N11" i="10" s="1"/>
  <c r="AD11" i="10"/>
  <c r="AC11" i="10"/>
  <c r="M11" i="10" s="1"/>
  <c r="AB11" i="10"/>
  <c r="L11" i="10" s="1"/>
  <c r="AA11" i="10"/>
  <c r="K11" i="10" s="1"/>
  <c r="Z11" i="10"/>
  <c r="J11" i="10" s="1"/>
  <c r="Y11" i="10"/>
  <c r="I11" i="10" s="1"/>
  <c r="X11" i="10"/>
  <c r="H11" i="10" s="1"/>
  <c r="W11" i="10"/>
  <c r="G11" i="10" s="1"/>
  <c r="V11" i="10"/>
  <c r="F11" i="10" s="1"/>
  <c r="U11" i="10"/>
  <c r="E11" i="10" s="1"/>
  <c r="T11" i="10"/>
  <c r="D11" i="10" s="1"/>
  <c r="S11" i="10"/>
  <c r="C11" i="10" s="1"/>
  <c r="AH10" i="10"/>
  <c r="Q10" i="10" s="1"/>
  <c r="AG10" i="10"/>
  <c r="P10" i="10" s="1"/>
  <c r="AF10" i="10"/>
  <c r="O10" i="10" s="1"/>
  <c r="AE10" i="10"/>
  <c r="N10" i="10" s="1"/>
  <c r="AD10" i="10"/>
  <c r="AC10" i="10"/>
  <c r="M10" i="10" s="1"/>
  <c r="AB10" i="10"/>
  <c r="L10" i="10" s="1"/>
  <c r="AA10" i="10"/>
  <c r="K10" i="10" s="1"/>
  <c r="Z10" i="10"/>
  <c r="J10" i="10" s="1"/>
  <c r="Y10" i="10"/>
  <c r="I10" i="10" s="1"/>
  <c r="X10" i="10"/>
  <c r="H10" i="10" s="1"/>
  <c r="W10" i="10"/>
  <c r="G10" i="10" s="1"/>
  <c r="V10" i="10"/>
  <c r="F10" i="10" s="1"/>
  <c r="U10" i="10"/>
  <c r="E10" i="10" s="1"/>
  <c r="T10" i="10"/>
  <c r="D10" i="10" s="1"/>
  <c r="S10" i="10"/>
  <c r="C10" i="10" s="1"/>
  <c r="AH128" i="9"/>
  <c r="Q128" i="9" s="1"/>
  <c r="AH127" i="9"/>
  <c r="AH126" i="9"/>
  <c r="AH125" i="9"/>
  <c r="AH124" i="9"/>
  <c r="AH123" i="9"/>
  <c r="AH122" i="9"/>
  <c r="AH121" i="9"/>
  <c r="Q121" i="9" s="1"/>
  <c r="AH120" i="9"/>
  <c r="AH119" i="9"/>
  <c r="AH118" i="9"/>
  <c r="AH117" i="9"/>
  <c r="AH116" i="9"/>
  <c r="AH115" i="9"/>
  <c r="AH114" i="9"/>
  <c r="Q114" i="9" s="1"/>
  <c r="AH113" i="9"/>
  <c r="AH112" i="9"/>
  <c r="AH111" i="9"/>
  <c r="AH110" i="9"/>
  <c r="AH109" i="9"/>
  <c r="AH108" i="9"/>
  <c r="AH107" i="9"/>
  <c r="Q107" i="9" s="1"/>
  <c r="AH106" i="9"/>
  <c r="AH105" i="9"/>
  <c r="AH104" i="9"/>
  <c r="AH103" i="9"/>
  <c r="AH102" i="9"/>
  <c r="AH101" i="9"/>
  <c r="AH100" i="9"/>
  <c r="Q100" i="9" s="1"/>
  <c r="AH99" i="9"/>
  <c r="AH98" i="9"/>
  <c r="AH97" i="9"/>
  <c r="AH96" i="9"/>
  <c r="AH95" i="9"/>
  <c r="AH94" i="9"/>
  <c r="AH93" i="9"/>
  <c r="AH92" i="9"/>
  <c r="AH91" i="9"/>
  <c r="AH90" i="9"/>
  <c r="AH89" i="9"/>
  <c r="AH88" i="9"/>
  <c r="AH87" i="9"/>
  <c r="AH86" i="9"/>
  <c r="Q86" i="9" s="1"/>
  <c r="AH85" i="9"/>
  <c r="AH84" i="9"/>
  <c r="AH83" i="9"/>
  <c r="AH82" i="9"/>
  <c r="AH81" i="9"/>
  <c r="AH80" i="9"/>
  <c r="AH79" i="9"/>
  <c r="Q79" i="9" s="1"/>
  <c r="AH78" i="9"/>
  <c r="AH77" i="9"/>
  <c r="AH76" i="9"/>
  <c r="AH75" i="9"/>
  <c r="AH74" i="9"/>
  <c r="AH73" i="9"/>
  <c r="AH72" i="9"/>
  <c r="Q72" i="9" s="1"/>
  <c r="AH71" i="9"/>
  <c r="AH70" i="9"/>
  <c r="AH69" i="9"/>
  <c r="AH68" i="9"/>
  <c r="AH67" i="9"/>
  <c r="AH66" i="9"/>
  <c r="AH65" i="9"/>
  <c r="Q65" i="9" s="1"/>
  <c r="AH64" i="9"/>
  <c r="AH63" i="9"/>
  <c r="AH62" i="9"/>
  <c r="AH61" i="9"/>
  <c r="AH60" i="9"/>
  <c r="AH59" i="9"/>
  <c r="AH58" i="9"/>
  <c r="AH57" i="9"/>
  <c r="AH56" i="9"/>
  <c r="AH55" i="9"/>
  <c r="AH54" i="9"/>
  <c r="AH53" i="9"/>
  <c r="AH52" i="9"/>
  <c r="AH51" i="9"/>
  <c r="Q51" i="9" s="1"/>
  <c r="AH50" i="9"/>
  <c r="AH49" i="9"/>
  <c r="AH48" i="9"/>
  <c r="AH47" i="9"/>
  <c r="AH46" i="9"/>
  <c r="AH45" i="9"/>
  <c r="AH44" i="9"/>
  <c r="Q44" i="9" s="1"/>
  <c r="AH43" i="9"/>
  <c r="AH42" i="9"/>
  <c r="AH41" i="9"/>
  <c r="AH40" i="9"/>
  <c r="AH39" i="9"/>
  <c r="AH38" i="9"/>
  <c r="AH37" i="9"/>
  <c r="Q37" i="9" s="1"/>
  <c r="AH36" i="9"/>
  <c r="AH35" i="9"/>
  <c r="AH34" i="9"/>
  <c r="AH33" i="9"/>
  <c r="AH32" i="9"/>
  <c r="AH31" i="9"/>
  <c r="AH30" i="9"/>
  <c r="AH29" i="9"/>
  <c r="AH28" i="9"/>
  <c r="AH27" i="9"/>
  <c r="AH26" i="9"/>
  <c r="AH25" i="9"/>
  <c r="AH24" i="9"/>
  <c r="AH23" i="9"/>
  <c r="AH22" i="9"/>
  <c r="AH21" i="9"/>
  <c r="AH20" i="9"/>
  <c r="AH19" i="9"/>
  <c r="AH18" i="9"/>
  <c r="AH17" i="9"/>
  <c r="AH16" i="9"/>
  <c r="Q16" i="9" s="1"/>
  <c r="AH15" i="9"/>
  <c r="AH14" i="9"/>
  <c r="AH13" i="9"/>
  <c r="AH12" i="9"/>
  <c r="AH11" i="9"/>
  <c r="AH10" i="9"/>
  <c r="AG128" i="9"/>
  <c r="P128" i="9" s="1"/>
  <c r="AG127" i="9"/>
  <c r="AG126" i="9"/>
  <c r="AG125" i="9"/>
  <c r="AG124" i="9"/>
  <c r="AG123" i="9"/>
  <c r="AG122" i="9"/>
  <c r="AG121" i="9"/>
  <c r="P121" i="9" s="1"/>
  <c r="AG120" i="9"/>
  <c r="AG119" i="9"/>
  <c r="AG118" i="9"/>
  <c r="AG117" i="9"/>
  <c r="AG116" i="9"/>
  <c r="AG115" i="9"/>
  <c r="AG114" i="9"/>
  <c r="P114" i="9" s="1"/>
  <c r="AG113" i="9"/>
  <c r="AG112" i="9"/>
  <c r="AG111" i="9"/>
  <c r="AG110" i="9"/>
  <c r="AG109" i="9"/>
  <c r="AG108" i="9"/>
  <c r="AG107" i="9"/>
  <c r="P107" i="9" s="1"/>
  <c r="AG106" i="9"/>
  <c r="AG105" i="9"/>
  <c r="AG104" i="9"/>
  <c r="AG103" i="9"/>
  <c r="AG102" i="9"/>
  <c r="AG101" i="9"/>
  <c r="AG100" i="9"/>
  <c r="P100" i="9" s="1"/>
  <c r="AG99" i="9"/>
  <c r="AG98" i="9"/>
  <c r="AG97" i="9"/>
  <c r="AG96" i="9"/>
  <c r="AG95" i="9"/>
  <c r="AG94" i="9"/>
  <c r="AG93" i="9"/>
  <c r="P93" i="9" s="1"/>
  <c r="AG92" i="9"/>
  <c r="AG91" i="9"/>
  <c r="AG90" i="9"/>
  <c r="AG89" i="9"/>
  <c r="AG88" i="9"/>
  <c r="AG87" i="9"/>
  <c r="AG86" i="9"/>
  <c r="P86" i="9" s="1"/>
  <c r="AG85" i="9"/>
  <c r="AG84" i="9"/>
  <c r="AG83" i="9"/>
  <c r="AG82" i="9"/>
  <c r="AG81" i="9"/>
  <c r="AG80" i="9"/>
  <c r="AG79" i="9"/>
  <c r="P79" i="9" s="1"/>
  <c r="AG78" i="9"/>
  <c r="AG77" i="9"/>
  <c r="AG76" i="9"/>
  <c r="AG75" i="9"/>
  <c r="AG74" i="9"/>
  <c r="AG73" i="9"/>
  <c r="AG72" i="9"/>
  <c r="P72" i="9" s="1"/>
  <c r="AG71" i="9"/>
  <c r="AG70" i="9"/>
  <c r="AG69" i="9"/>
  <c r="AG68" i="9"/>
  <c r="AG67" i="9"/>
  <c r="AG66" i="9"/>
  <c r="AG65" i="9"/>
  <c r="P65" i="9" s="1"/>
  <c r="AG64" i="9"/>
  <c r="AG63" i="9"/>
  <c r="AG62" i="9"/>
  <c r="AG61" i="9"/>
  <c r="AG60" i="9"/>
  <c r="AG59" i="9"/>
  <c r="AG58" i="9"/>
  <c r="P58" i="9" s="1"/>
  <c r="AG57" i="9"/>
  <c r="AG56" i="9"/>
  <c r="AG55" i="9"/>
  <c r="AG54" i="9"/>
  <c r="AG53" i="9"/>
  <c r="AG52" i="9"/>
  <c r="AG51" i="9"/>
  <c r="P51" i="9" s="1"/>
  <c r="AG50" i="9"/>
  <c r="AG49" i="9"/>
  <c r="AG48" i="9"/>
  <c r="AG47" i="9"/>
  <c r="AG46" i="9"/>
  <c r="AG45" i="9"/>
  <c r="AG44" i="9"/>
  <c r="AG43" i="9"/>
  <c r="AG42" i="9"/>
  <c r="AG41" i="9"/>
  <c r="AG40" i="9"/>
  <c r="AG39" i="9"/>
  <c r="AG38" i="9"/>
  <c r="AG37" i="9"/>
  <c r="AG36" i="9"/>
  <c r="AG35" i="9"/>
  <c r="AG34" i="9"/>
  <c r="AG33" i="9"/>
  <c r="AG32" i="9"/>
  <c r="AG31" i="9"/>
  <c r="AG30" i="9"/>
  <c r="P30" i="9" s="1"/>
  <c r="AG29" i="9"/>
  <c r="AG28" i="9"/>
  <c r="AG27" i="9"/>
  <c r="AG26" i="9"/>
  <c r="AG25" i="9"/>
  <c r="AG24" i="9"/>
  <c r="AG23" i="9"/>
  <c r="P23" i="9" s="1"/>
  <c r="AG22" i="9"/>
  <c r="AG21" i="9"/>
  <c r="AG20" i="9"/>
  <c r="AG19" i="9"/>
  <c r="AG18" i="9"/>
  <c r="AG17" i="9"/>
  <c r="AG16" i="9"/>
  <c r="AG15" i="9"/>
  <c r="AG14" i="9"/>
  <c r="AG13" i="9"/>
  <c r="AG12" i="9"/>
  <c r="AG11" i="9"/>
  <c r="AG10" i="9"/>
  <c r="AF128" i="9"/>
  <c r="O128" i="9" s="1"/>
  <c r="AF127" i="9"/>
  <c r="AF126" i="9"/>
  <c r="AF125" i="9"/>
  <c r="AF124" i="9"/>
  <c r="AF123" i="9"/>
  <c r="AF122" i="9"/>
  <c r="AF121" i="9"/>
  <c r="AF120" i="9"/>
  <c r="AF119" i="9"/>
  <c r="AF118" i="9"/>
  <c r="AF117" i="9"/>
  <c r="AF116" i="9"/>
  <c r="AF115" i="9"/>
  <c r="AF114" i="9"/>
  <c r="O114" i="9" s="1"/>
  <c r="AF113" i="9"/>
  <c r="AF112" i="9"/>
  <c r="AF111" i="9"/>
  <c r="AF110" i="9"/>
  <c r="AF109" i="9"/>
  <c r="AF108" i="9"/>
  <c r="AF107" i="9"/>
  <c r="O107" i="9" s="1"/>
  <c r="AF106" i="9"/>
  <c r="AF105" i="9"/>
  <c r="AF104" i="9"/>
  <c r="AF103" i="9"/>
  <c r="AF102" i="9"/>
  <c r="AF101" i="9"/>
  <c r="AF100" i="9"/>
  <c r="O100" i="9" s="1"/>
  <c r="AF99" i="9"/>
  <c r="AF98" i="9"/>
  <c r="AF97" i="9"/>
  <c r="AF96" i="9"/>
  <c r="AF95" i="9"/>
  <c r="AF94" i="9"/>
  <c r="AF93" i="9"/>
  <c r="O93" i="9" s="1"/>
  <c r="AF92" i="9"/>
  <c r="AF91" i="9"/>
  <c r="AF90" i="9"/>
  <c r="AF89" i="9"/>
  <c r="AF88" i="9"/>
  <c r="AF87" i="9"/>
  <c r="AF86" i="9"/>
  <c r="O86" i="9" s="1"/>
  <c r="AF85" i="9"/>
  <c r="AF84" i="9"/>
  <c r="AF83" i="9"/>
  <c r="AF82" i="9"/>
  <c r="AF81" i="9"/>
  <c r="AF80" i="9"/>
  <c r="AF79" i="9"/>
  <c r="O79" i="9" s="1"/>
  <c r="AF78" i="9"/>
  <c r="AF77" i="9"/>
  <c r="AF76" i="9"/>
  <c r="AF75" i="9"/>
  <c r="AF74" i="9"/>
  <c r="AF73" i="9"/>
  <c r="AF72" i="9"/>
  <c r="AF71" i="9"/>
  <c r="AF70" i="9"/>
  <c r="AF69" i="9"/>
  <c r="AF68" i="9"/>
  <c r="AF67" i="9"/>
  <c r="AF66" i="9"/>
  <c r="AF65" i="9"/>
  <c r="O65" i="9" s="1"/>
  <c r="AF64" i="9"/>
  <c r="AF63" i="9"/>
  <c r="AF62" i="9"/>
  <c r="AF61" i="9"/>
  <c r="AF60" i="9"/>
  <c r="AF59" i="9"/>
  <c r="AF58" i="9"/>
  <c r="O58" i="9" s="1"/>
  <c r="AF57" i="9"/>
  <c r="AF56" i="9"/>
  <c r="AF55" i="9"/>
  <c r="AF54" i="9"/>
  <c r="AF53" i="9"/>
  <c r="AF52" i="9"/>
  <c r="AF51" i="9"/>
  <c r="AF50" i="9"/>
  <c r="AF49" i="9"/>
  <c r="AF48" i="9"/>
  <c r="AF47" i="9"/>
  <c r="AF46" i="9"/>
  <c r="AF45" i="9"/>
  <c r="AF44" i="9"/>
  <c r="O44" i="9" s="1"/>
  <c r="AF43" i="9"/>
  <c r="AF42" i="9"/>
  <c r="AF41" i="9"/>
  <c r="AF40" i="9"/>
  <c r="AF39" i="9"/>
  <c r="AF38" i="9"/>
  <c r="AF37" i="9"/>
  <c r="O37" i="9" s="1"/>
  <c r="AF36" i="9"/>
  <c r="AF35" i="9"/>
  <c r="AF34" i="9"/>
  <c r="AF33" i="9"/>
  <c r="AF32" i="9"/>
  <c r="AF31" i="9"/>
  <c r="AF30" i="9"/>
  <c r="O30" i="9" s="1"/>
  <c r="AF29" i="9"/>
  <c r="AF28" i="9"/>
  <c r="AF27" i="9"/>
  <c r="AF26" i="9"/>
  <c r="AF25" i="9"/>
  <c r="AF24" i="9"/>
  <c r="AF23" i="9"/>
  <c r="AF22" i="9"/>
  <c r="AF21" i="9"/>
  <c r="AF20" i="9"/>
  <c r="AF19" i="9"/>
  <c r="AF18" i="9"/>
  <c r="AF17" i="9"/>
  <c r="AF16" i="9"/>
  <c r="O16" i="9" s="1"/>
  <c r="AF15" i="9"/>
  <c r="AF14" i="9"/>
  <c r="AF13" i="9"/>
  <c r="AF12" i="9"/>
  <c r="AF11" i="9"/>
  <c r="AF10" i="9"/>
  <c r="AE128" i="9"/>
  <c r="N128" i="9" s="1"/>
  <c r="AE127" i="9"/>
  <c r="AE126" i="9"/>
  <c r="AE125" i="9"/>
  <c r="AE124" i="9"/>
  <c r="AE123" i="9"/>
  <c r="AE122" i="9"/>
  <c r="AE121" i="9"/>
  <c r="N121" i="9" s="1"/>
  <c r="AE120" i="9"/>
  <c r="AE119" i="9"/>
  <c r="AE118" i="9"/>
  <c r="AE117" i="9"/>
  <c r="AE116" i="9"/>
  <c r="AE115" i="9"/>
  <c r="AE114" i="9"/>
  <c r="N114" i="9" s="1"/>
  <c r="AE113" i="9"/>
  <c r="AE112" i="9"/>
  <c r="AE111" i="9"/>
  <c r="AE110" i="9"/>
  <c r="AE109" i="9"/>
  <c r="AE108" i="9"/>
  <c r="AE107" i="9"/>
  <c r="N107" i="9" s="1"/>
  <c r="AE106" i="9"/>
  <c r="AE105" i="9"/>
  <c r="AE104" i="9"/>
  <c r="AE103" i="9"/>
  <c r="AE102" i="9"/>
  <c r="AE101" i="9"/>
  <c r="AE100" i="9"/>
  <c r="N100" i="9" s="1"/>
  <c r="AE99" i="9"/>
  <c r="AE98" i="9"/>
  <c r="AE97" i="9"/>
  <c r="AE96" i="9"/>
  <c r="AE95" i="9"/>
  <c r="AE94" i="9"/>
  <c r="AE93" i="9"/>
  <c r="N93" i="9" s="1"/>
  <c r="AE92" i="9"/>
  <c r="AE91" i="9"/>
  <c r="AE90" i="9"/>
  <c r="AE89" i="9"/>
  <c r="AE88" i="9"/>
  <c r="AE87" i="9"/>
  <c r="AE86" i="9"/>
  <c r="N86" i="9" s="1"/>
  <c r="AE85" i="9"/>
  <c r="AE84" i="9"/>
  <c r="AE83" i="9"/>
  <c r="AE82" i="9"/>
  <c r="AE81" i="9"/>
  <c r="AE80" i="9"/>
  <c r="AE79" i="9"/>
  <c r="N79" i="9" s="1"/>
  <c r="AE78" i="9"/>
  <c r="AE77" i="9"/>
  <c r="AE76" i="9"/>
  <c r="AE75" i="9"/>
  <c r="AE74" i="9"/>
  <c r="AE73" i="9"/>
  <c r="AE72" i="9"/>
  <c r="N72" i="9" s="1"/>
  <c r="AE71" i="9"/>
  <c r="AE70" i="9"/>
  <c r="AE69" i="9"/>
  <c r="AE68" i="9"/>
  <c r="AE67" i="9"/>
  <c r="AE66" i="9"/>
  <c r="AE65" i="9"/>
  <c r="N65" i="9" s="1"/>
  <c r="AE64" i="9"/>
  <c r="AE63" i="9"/>
  <c r="AE62" i="9"/>
  <c r="AE61" i="9"/>
  <c r="AE60" i="9"/>
  <c r="AE59" i="9"/>
  <c r="AE58" i="9"/>
  <c r="N58" i="9" s="1"/>
  <c r="AE57" i="9"/>
  <c r="AE56" i="9"/>
  <c r="AE55" i="9"/>
  <c r="AE54" i="9"/>
  <c r="AE53" i="9"/>
  <c r="AE52" i="9"/>
  <c r="AE51" i="9"/>
  <c r="AE50" i="9"/>
  <c r="AE49" i="9"/>
  <c r="AE48" i="9"/>
  <c r="AE47" i="9"/>
  <c r="AE46" i="9"/>
  <c r="AE45" i="9"/>
  <c r="AE44" i="9"/>
  <c r="N44" i="9" s="1"/>
  <c r="AE43" i="9"/>
  <c r="AE42" i="9"/>
  <c r="AE41" i="9"/>
  <c r="AE40" i="9"/>
  <c r="AE39" i="9"/>
  <c r="AE38" i="9"/>
  <c r="AE37" i="9"/>
  <c r="N37" i="9" s="1"/>
  <c r="AE36" i="9"/>
  <c r="AE35" i="9"/>
  <c r="AE34" i="9"/>
  <c r="AE33" i="9"/>
  <c r="AE32" i="9"/>
  <c r="AE31" i="9"/>
  <c r="AE30" i="9"/>
  <c r="N30" i="9" s="1"/>
  <c r="AE29" i="9"/>
  <c r="AE28" i="9"/>
  <c r="AE27" i="9"/>
  <c r="AE26" i="9"/>
  <c r="AE25" i="9"/>
  <c r="AE24" i="9"/>
  <c r="AE23" i="9"/>
  <c r="AE22" i="9"/>
  <c r="AE21" i="9"/>
  <c r="AE20" i="9"/>
  <c r="AE19" i="9"/>
  <c r="AE18" i="9"/>
  <c r="AE17" i="9"/>
  <c r="AE16" i="9"/>
  <c r="N16" i="9" s="1"/>
  <c r="AE15" i="9"/>
  <c r="AE14" i="9"/>
  <c r="AE13" i="9"/>
  <c r="AE12" i="9"/>
  <c r="AE11" i="9"/>
  <c r="AE10" i="9"/>
  <c r="AD128" i="9"/>
  <c r="AD127" i="9"/>
  <c r="AD126" i="9"/>
  <c r="AD125" i="9"/>
  <c r="AD124" i="9"/>
  <c r="AD123" i="9"/>
  <c r="AD122" i="9"/>
  <c r="AD121" i="9"/>
  <c r="AD120" i="9"/>
  <c r="AD119" i="9"/>
  <c r="AD118" i="9"/>
  <c r="AD117" i="9"/>
  <c r="AD116" i="9"/>
  <c r="AD115" i="9"/>
  <c r="AD114" i="9"/>
  <c r="AD113" i="9"/>
  <c r="AD112" i="9"/>
  <c r="AD111" i="9"/>
  <c r="AD110" i="9"/>
  <c r="AD109" i="9"/>
  <c r="AD108" i="9"/>
  <c r="AD107" i="9"/>
  <c r="AD106" i="9"/>
  <c r="AD105" i="9"/>
  <c r="AD104" i="9"/>
  <c r="AD103" i="9"/>
  <c r="AD102" i="9"/>
  <c r="AD101" i="9"/>
  <c r="AD100" i="9"/>
  <c r="AD99" i="9"/>
  <c r="AD98" i="9"/>
  <c r="AD97" i="9"/>
  <c r="AD96" i="9"/>
  <c r="AD95" i="9"/>
  <c r="AD94" i="9"/>
  <c r="AD93" i="9"/>
  <c r="AD92" i="9"/>
  <c r="AD91" i="9"/>
  <c r="AD90" i="9"/>
  <c r="AD89" i="9"/>
  <c r="AD88" i="9"/>
  <c r="AD87" i="9"/>
  <c r="AD86" i="9"/>
  <c r="AD85" i="9"/>
  <c r="AD84" i="9"/>
  <c r="AD83" i="9"/>
  <c r="AD82" i="9"/>
  <c r="AD81" i="9"/>
  <c r="AD80" i="9"/>
  <c r="AD79" i="9"/>
  <c r="AD78" i="9"/>
  <c r="AD77" i="9"/>
  <c r="AD76" i="9"/>
  <c r="AD75" i="9"/>
  <c r="AD74" i="9"/>
  <c r="AD73" i="9"/>
  <c r="AD72" i="9"/>
  <c r="AD71" i="9"/>
  <c r="AD70" i="9"/>
  <c r="AD69" i="9"/>
  <c r="AD68" i="9"/>
  <c r="AD67" i="9"/>
  <c r="AD66" i="9"/>
  <c r="AD65" i="9"/>
  <c r="AD64" i="9"/>
  <c r="AD63" i="9"/>
  <c r="AD62" i="9"/>
  <c r="AD61" i="9"/>
  <c r="AD60" i="9"/>
  <c r="AD59" i="9"/>
  <c r="AD58" i="9"/>
  <c r="AD57" i="9"/>
  <c r="AD56" i="9"/>
  <c r="AD55" i="9"/>
  <c r="AD54" i="9"/>
  <c r="AD53" i="9"/>
  <c r="AD52" i="9"/>
  <c r="AD51" i="9"/>
  <c r="AD50" i="9"/>
  <c r="AD49" i="9"/>
  <c r="AD48" i="9"/>
  <c r="AD47" i="9"/>
  <c r="AD46" i="9"/>
  <c r="AD45" i="9"/>
  <c r="AD44" i="9"/>
  <c r="AD43" i="9"/>
  <c r="AD42" i="9"/>
  <c r="AD41" i="9"/>
  <c r="AD40" i="9"/>
  <c r="AD39" i="9"/>
  <c r="AD38" i="9"/>
  <c r="AD37" i="9"/>
  <c r="AD36" i="9"/>
  <c r="AD35" i="9"/>
  <c r="AD34" i="9"/>
  <c r="AD33" i="9"/>
  <c r="AD32" i="9"/>
  <c r="AD31" i="9"/>
  <c r="AD30" i="9"/>
  <c r="AD29" i="9"/>
  <c r="AD28" i="9"/>
  <c r="AD27" i="9"/>
  <c r="AD26" i="9"/>
  <c r="AD25" i="9"/>
  <c r="AD24" i="9"/>
  <c r="AD23" i="9"/>
  <c r="AD22" i="9"/>
  <c r="AD21" i="9"/>
  <c r="AD20" i="9"/>
  <c r="AD19" i="9"/>
  <c r="AD18" i="9"/>
  <c r="AD17" i="9"/>
  <c r="AD16" i="9"/>
  <c r="AD15" i="9"/>
  <c r="AD14" i="9"/>
  <c r="AD13" i="9"/>
  <c r="AD12" i="9"/>
  <c r="AD11" i="9"/>
  <c r="AD10" i="9"/>
  <c r="AC128" i="9"/>
  <c r="M128" i="9" s="1"/>
  <c r="AC127" i="9"/>
  <c r="AC126" i="9"/>
  <c r="AC125" i="9"/>
  <c r="AC124" i="9"/>
  <c r="AC123" i="9"/>
  <c r="AC122" i="9"/>
  <c r="AC121" i="9"/>
  <c r="M121" i="9" s="1"/>
  <c r="AC120" i="9"/>
  <c r="AC119" i="9"/>
  <c r="AC118" i="9"/>
  <c r="AC117" i="9"/>
  <c r="AC116" i="9"/>
  <c r="AC115" i="9"/>
  <c r="AC114" i="9"/>
  <c r="M114" i="9" s="1"/>
  <c r="AC113" i="9"/>
  <c r="AC112" i="9"/>
  <c r="AC111" i="9"/>
  <c r="AC110" i="9"/>
  <c r="AC109" i="9"/>
  <c r="AC108" i="9"/>
  <c r="AC107" i="9"/>
  <c r="M107" i="9" s="1"/>
  <c r="AC106" i="9"/>
  <c r="AC105" i="9"/>
  <c r="AC104" i="9"/>
  <c r="AC103" i="9"/>
  <c r="AC102" i="9"/>
  <c r="AC101" i="9"/>
  <c r="AC100" i="9"/>
  <c r="M100" i="9" s="1"/>
  <c r="AC99" i="9"/>
  <c r="AC98" i="9"/>
  <c r="AC97" i="9"/>
  <c r="AC96" i="9"/>
  <c r="AC95" i="9"/>
  <c r="AC94" i="9"/>
  <c r="AC93" i="9"/>
  <c r="M93" i="9" s="1"/>
  <c r="AC92" i="9"/>
  <c r="AC91" i="9"/>
  <c r="AC90" i="9"/>
  <c r="AC89" i="9"/>
  <c r="AC88" i="9"/>
  <c r="AC87" i="9"/>
  <c r="AC86" i="9"/>
  <c r="M86" i="9" s="1"/>
  <c r="AC85" i="9"/>
  <c r="AC84" i="9"/>
  <c r="AC83" i="9"/>
  <c r="AC82" i="9"/>
  <c r="AC81" i="9"/>
  <c r="AC80" i="9"/>
  <c r="AC79" i="9"/>
  <c r="M79" i="9" s="1"/>
  <c r="AC78" i="9"/>
  <c r="AC77" i="9"/>
  <c r="AC76" i="9"/>
  <c r="AC75" i="9"/>
  <c r="AC74" i="9"/>
  <c r="AC73" i="9"/>
  <c r="AC72" i="9"/>
  <c r="M72" i="9" s="1"/>
  <c r="AC71" i="9"/>
  <c r="AC70" i="9"/>
  <c r="AC69" i="9"/>
  <c r="AC68" i="9"/>
  <c r="AC67" i="9"/>
  <c r="AC66" i="9"/>
  <c r="AC65" i="9"/>
  <c r="M65" i="9" s="1"/>
  <c r="AC64" i="9"/>
  <c r="AC63" i="9"/>
  <c r="AC62" i="9"/>
  <c r="AC61" i="9"/>
  <c r="AC60" i="9"/>
  <c r="AC59" i="9"/>
  <c r="AC58" i="9"/>
  <c r="M58" i="9" s="1"/>
  <c r="AC57" i="9"/>
  <c r="AC56" i="9"/>
  <c r="AC55" i="9"/>
  <c r="AC54" i="9"/>
  <c r="AC53" i="9"/>
  <c r="AC52" i="9"/>
  <c r="AC51" i="9"/>
  <c r="M51" i="9" s="1"/>
  <c r="AC50" i="9"/>
  <c r="AC49" i="9"/>
  <c r="AC48" i="9"/>
  <c r="AC47" i="9"/>
  <c r="AC46" i="9"/>
  <c r="AC45" i="9"/>
  <c r="AC44" i="9"/>
  <c r="M44" i="9" s="1"/>
  <c r="AC43" i="9"/>
  <c r="AC42" i="9"/>
  <c r="AC41" i="9"/>
  <c r="AC40" i="9"/>
  <c r="AC39" i="9"/>
  <c r="AC38" i="9"/>
  <c r="AC37" i="9"/>
  <c r="M37" i="9" s="1"/>
  <c r="AC36" i="9"/>
  <c r="AC35" i="9"/>
  <c r="AC34" i="9"/>
  <c r="AC33" i="9"/>
  <c r="AC32" i="9"/>
  <c r="AC31" i="9"/>
  <c r="AC30" i="9"/>
  <c r="M30" i="9" s="1"/>
  <c r="AC29" i="9"/>
  <c r="AC28" i="9"/>
  <c r="AC27" i="9"/>
  <c r="AC26" i="9"/>
  <c r="AC25" i="9"/>
  <c r="AC24" i="9"/>
  <c r="AC23" i="9"/>
  <c r="M23" i="9" s="1"/>
  <c r="AC22" i="9"/>
  <c r="AC21" i="9"/>
  <c r="AC20" i="9"/>
  <c r="AC19" i="9"/>
  <c r="AC18" i="9"/>
  <c r="AC17" i="9"/>
  <c r="AC16" i="9"/>
  <c r="M16" i="9" s="1"/>
  <c r="AC15" i="9"/>
  <c r="AC14" i="9"/>
  <c r="AC13" i="9"/>
  <c r="AC12" i="9"/>
  <c r="AC11" i="9"/>
  <c r="AC10" i="9"/>
  <c r="AB128" i="9"/>
  <c r="L128" i="9" s="1"/>
  <c r="AB127" i="9"/>
  <c r="AB126" i="9"/>
  <c r="AB125" i="9"/>
  <c r="AB124" i="9"/>
  <c r="AB123" i="9"/>
  <c r="AB122" i="9"/>
  <c r="AB121" i="9"/>
  <c r="L121" i="9" s="1"/>
  <c r="AB120" i="9"/>
  <c r="AB119" i="9"/>
  <c r="AB118" i="9"/>
  <c r="AB117" i="9"/>
  <c r="AB116" i="9"/>
  <c r="AB115" i="9"/>
  <c r="AB114" i="9"/>
  <c r="L114" i="9" s="1"/>
  <c r="AB113" i="9"/>
  <c r="AB112" i="9"/>
  <c r="AB111" i="9"/>
  <c r="AB110" i="9"/>
  <c r="AB109" i="9"/>
  <c r="AB108" i="9"/>
  <c r="AB107" i="9"/>
  <c r="L107" i="9" s="1"/>
  <c r="AB106" i="9"/>
  <c r="AB105" i="9"/>
  <c r="AB104" i="9"/>
  <c r="AB103" i="9"/>
  <c r="AB102" i="9"/>
  <c r="AB101" i="9"/>
  <c r="AB100" i="9"/>
  <c r="L100" i="9" s="1"/>
  <c r="AB99" i="9"/>
  <c r="AB98" i="9"/>
  <c r="AB97" i="9"/>
  <c r="AB96" i="9"/>
  <c r="AB95" i="9"/>
  <c r="AB94" i="9"/>
  <c r="AB93" i="9"/>
  <c r="AB92" i="9"/>
  <c r="AB91" i="9"/>
  <c r="AB90" i="9"/>
  <c r="AB89" i="9"/>
  <c r="AB88" i="9"/>
  <c r="AB87" i="9"/>
  <c r="AB86" i="9"/>
  <c r="L86" i="9" s="1"/>
  <c r="AB85" i="9"/>
  <c r="AB84" i="9"/>
  <c r="AB83" i="9"/>
  <c r="AB82" i="9"/>
  <c r="AB81" i="9"/>
  <c r="AB80" i="9"/>
  <c r="AB79" i="9"/>
  <c r="L79" i="9" s="1"/>
  <c r="AB78" i="9"/>
  <c r="AB77" i="9"/>
  <c r="AB76" i="9"/>
  <c r="AB75" i="9"/>
  <c r="AB74" i="9"/>
  <c r="AB73" i="9"/>
  <c r="AB72" i="9"/>
  <c r="L72" i="9" s="1"/>
  <c r="AB71" i="9"/>
  <c r="AB70" i="9"/>
  <c r="AB69" i="9"/>
  <c r="AB68" i="9"/>
  <c r="AB67" i="9"/>
  <c r="AB66" i="9"/>
  <c r="AB65" i="9"/>
  <c r="L65" i="9" s="1"/>
  <c r="AB64" i="9"/>
  <c r="AB63" i="9"/>
  <c r="AB62" i="9"/>
  <c r="AB61" i="9"/>
  <c r="AB60" i="9"/>
  <c r="AB59" i="9"/>
  <c r="AB58" i="9"/>
  <c r="L58" i="9" s="1"/>
  <c r="AB57" i="9"/>
  <c r="AB56" i="9"/>
  <c r="AB55" i="9"/>
  <c r="AB54" i="9"/>
  <c r="AB53" i="9"/>
  <c r="AB52" i="9"/>
  <c r="AB51" i="9"/>
  <c r="L51" i="9" s="1"/>
  <c r="AB50" i="9"/>
  <c r="AB49" i="9"/>
  <c r="AB48" i="9"/>
  <c r="AB47" i="9"/>
  <c r="AB46" i="9"/>
  <c r="AB45" i="9"/>
  <c r="AB44" i="9"/>
  <c r="L44" i="9" s="1"/>
  <c r="AB43" i="9"/>
  <c r="AB42" i="9"/>
  <c r="AB41" i="9"/>
  <c r="AB40" i="9"/>
  <c r="AB39" i="9"/>
  <c r="AB38" i="9"/>
  <c r="AB37" i="9"/>
  <c r="L37" i="9" s="1"/>
  <c r="AB36" i="9"/>
  <c r="AB35" i="9"/>
  <c r="AB34" i="9"/>
  <c r="AB33" i="9"/>
  <c r="AB32" i="9"/>
  <c r="AB31" i="9"/>
  <c r="AB30" i="9"/>
  <c r="L30" i="9" s="1"/>
  <c r="AB29" i="9"/>
  <c r="AB28" i="9"/>
  <c r="AB27" i="9"/>
  <c r="AB26" i="9"/>
  <c r="AB25" i="9"/>
  <c r="AB24" i="9"/>
  <c r="AB23" i="9"/>
  <c r="L23" i="9" s="1"/>
  <c r="AB22" i="9"/>
  <c r="AB21" i="9"/>
  <c r="AB20" i="9"/>
  <c r="AB19" i="9"/>
  <c r="AB18" i="9"/>
  <c r="AB17" i="9"/>
  <c r="AB16" i="9"/>
  <c r="L16" i="9" s="1"/>
  <c r="AB15" i="9"/>
  <c r="AB14" i="9"/>
  <c r="AB13" i="9"/>
  <c r="AB12" i="9"/>
  <c r="AB11" i="9"/>
  <c r="AB10" i="9"/>
  <c r="AA128" i="9"/>
  <c r="K128" i="9" s="1"/>
  <c r="AA127" i="9"/>
  <c r="AA126" i="9"/>
  <c r="AA125" i="9"/>
  <c r="AA124" i="9"/>
  <c r="AA123" i="9"/>
  <c r="AA122" i="9"/>
  <c r="AA121" i="9"/>
  <c r="K121" i="9" s="1"/>
  <c r="AA120" i="9"/>
  <c r="AA119" i="9"/>
  <c r="AA118" i="9"/>
  <c r="AA117" i="9"/>
  <c r="AA116" i="9"/>
  <c r="AA115" i="9"/>
  <c r="AA114" i="9"/>
  <c r="K114" i="9" s="1"/>
  <c r="AA113" i="9"/>
  <c r="AA112" i="9"/>
  <c r="AA111" i="9"/>
  <c r="AA110" i="9"/>
  <c r="AA109" i="9"/>
  <c r="AA108" i="9"/>
  <c r="AA107" i="9"/>
  <c r="K107" i="9" s="1"/>
  <c r="AA106" i="9"/>
  <c r="AA105" i="9"/>
  <c r="AA104" i="9"/>
  <c r="AA103" i="9"/>
  <c r="AA102" i="9"/>
  <c r="AA101" i="9"/>
  <c r="AA100" i="9"/>
  <c r="K100" i="9" s="1"/>
  <c r="AA99" i="9"/>
  <c r="AA98" i="9"/>
  <c r="AA97" i="9"/>
  <c r="AA96" i="9"/>
  <c r="AA95" i="9"/>
  <c r="AA94" i="9"/>
  <c r="AA93" i="9"/>
  <c r="K93" i="9" s="1"/>
  <c r="AA92" i="9"/>
  <c r="AA91" i="9"/>
  <c r="AA90" i="9"/>
  <c r="AA89" i="9"/>
  <c r="AA88" i="9"/>
  <c r="AA87" i="9"/>
  <c r="AA86" i="9"/>
  <c r="K86" i="9" s="1"/>
  <c r="AA85" i="9"/>
  <c r="AA84" i="9"/>
  <c r="AA83" i="9"/>
  <c r="AA82" i="9"/>
  <c r="AA81" i="9"/>
  <c r="AA80" i="9"/>
  <c r="AA79" i="9"/>
  <c r="K79" i="9" s="1"/>
  <c r="AA78" i="9"/>
  <c r="AA77" i="9"/>
  <c r="AA76" i="9"/>
  <c r="AA75" i="9"/>
  <c r="AA74" i="9"/>
  <c r="AA73" i="9"/>
  <c r="AA72" i="9"/>
  <c r="K72" i="9" s="1"/>
  <c r="AA71" i="9"/>
  <c r="AA70" i="9"/>
  <c r="AA69" i="9"/>
  <c r="AA68" i="9"/>
  <c r="AA67" i="9"/>
  <c r="AA66" i="9"/>
  <c r="AA65" i="9"/>
  <c r="K65" i="9" s="1"/>
  <c r="AA64" i="9"/>
  <c r="AA63" i="9"/>
  <c r="AA62" i="9"/>
  <c r="AA61" i="9"/>
  <c r="AA60" i="9"/>
  <c r="AA59" i="9"/>
  <c r="AA58" i="9"/>
  <c r="K58" i="9" s="1"/>
  <c r="AA57" i="9"/>
  <c r="AA56" i="9"/>
  <c r="AA55" i="9"/>
  <c r="AA54" i="9"/>
  <c r="AA53" i="9"/>
  <c r="AA52" i="9"/>
  <c r="AA51" i="9"/>
  <c r="K51" i="9" s="1"/>
  <c r="AA50" i="9"/>
  <c r="AA49" i="9"/>
  <c r="AA48" i="9"/>
  <c r="AA47" i="9"/>
  <c r="AA46" i="9"/>
  <c r="AA45" i="9"/>
  <c r="AA44" i="9"/>
  <c r="K44" i="9" s="1"/>
  <c r="AA43" i="9"/>
  <c r="AA42" i="9"/>
  <c r="AA41" i="9"/>
  <c r="AA40" i="9"/>
  <c r="AA39" i="9"/>
  <c r="AA38" i="9"/>
  <c r="AA37" i="9"/>
  <c r="K37" i="9" s="1"/>
  <c r="AA36" i="9"/>
  <c r="AA35" i="9"/>
  <c r="AA34" i="9"/>
  <c r="AA33" i="9"/>
  <c r="AA32" i="9"/>
  <c r="AA31" i="9"/>
  <c r="AA30" i="9"/>
  <c r="AA29" i="9"/>
  <c r="AA28" i="9"/>
  <c r="AA27" i="9"/>
  <c r="AA26" i="9"/>
  <c r="AA25" i="9"/>
  <c r="AA24" i="9"/>
  <c r="AA23" i="9"/>
  <c r="K23" i="9" s="1"/>
  <c r="AA22" i="9"/>
  <c r="AA21" i="9"/>
  <c r="AA20" i="9"/>
  <c r="AA19" i="9"/>
  <c r="AA18" i="9"/>
  <c r="AA17" i="9"/>
  <c r="AA16" i="9"/>
  <c r="K16" i="9" s="1"/>
  <c r="AA15" i="9"/>
  <c r="AA14" i="9"/>
  <c r="AA13" i="9"/>
  <c r="AA12" i="9"/>
  <c r="AA11" i="9"/>
  <c r="AA10" i="9"/>
  <c r="Z128" i="9"/>
  <c r="J128" i="9" s="1"/>
  <c r="Z127" i="9"/>
  <c r="Z126" i="9"/>
  <c r="Z125" i="9"/>
  <c r="Z124" i="9"/>
  <c r="Z123" i="9"/>
  <c r="Z122" i="9"/>
  <c r="Z121" i="9"/>
  <c r="J121" i="9" s="1"/>
  <c r="Z120" i="9"/>
  <c r="Z119" i="9"/>
  <c r="Z118" i="9"/>
  <c r="Z117" i="9"/>
  <c r="Z116" i="9"/>
  <c r="Z115" i="9"/>
  <c r="Z114" i="9"/>
  <c r="J114" i="9" s="1"/>
  <c r="Z113" i="9"/>
  <c r="Z112" i="9"/>
  <c r="Z111" i="9"/>
  <c r="Z110" i="9"/>
  <c r="Z109" i="9"/>
  <c r="Z108" i="9"/>
  <c r="Z107" i="9"/>
  <c r="J107" i="9" s="1"/>
  <c r="Z106" i="9"/>
  <c r="Z105" i="9"/>
  <c r="Z104" i="9"/>
  <c r="Z103" i="9"/>
  <c r="Z102" i="9"/>
  <c r="Z101" i="9"/>
  <c r="Z100" i="9"/>
  <c r="J100" i="9" s="1"/>
  <c r="Z99" i="9"/>
  <c r="Z98" i="9"/>
  <c r="Z97" i="9"/>
  <c r="Z96" i="9"/>
  <c r="Z95" i="9"/>
  <c r="Z94" i="9"/>
  <c r="Z93" i="9"/>
  <c r="J93" i="9" s="1"/>
  <c r="Z92" i="9"/>
  <c r="Z91" i="9"/>
  <c r="Z90" i="9"/>
  <c r="Z89" i="9"/>
  <c r="Z88" i="9"/>
  <c r="Z87" i="9"/>
  <c r="Z86" i="9"/>
  <c r="J86" i="9" s="1"/>
  <c r="Z85" i="9"/>
  <c r="Z84" i="9"/>
  <c r="Z83" i="9"/>
  <c r="Z82" i="9"/>
  <c r="Z81" i="9"/>
  <c r="Z80" i="9"/>
  <c r="Z79" i="9"/>
  <c r="J79" i="9" s="1"/>
  <c r="Z78" i="9"/>
  <c r="Z77" i="9"/>
  <c r="Z76" i="9"/>
  <c r="Z75" i="9"/>
  <c r="Z74" i="9"/>
  <c r="Z73" i="9"/>
  <c r="Z72" i="9"/>
  <c r="J72" i="9" s="1"/>
  <c r="Z71" i="9"/>
  <c r="Z70" i="9"/>
  <c r="Z69" i="9"/>
  <c r="Z68" i="9"/>
  <c r="Z67" i="9"/>
  <c r="Z66" i="9"/>
  <c r="Z65" i="9"/>
  <c r="J65" i="9" s="1"/>
  <c r="Z64" i="9"/>
  <c r="Z63" i="9"/>
  <c r="Z62" i="9"/>
  <c r="Z61" i="9"/>
  <c r="Z60" i="9"/>
  <c r="Z59" i="9"/>
  <c r="Z58" i="9"/>
  <c r="J58" i="9" s="1"/>
  <c r="Z57" i="9"/>
  <c r="Z56" i="9"/>
  <c r="Z55" i="9"/>
  <c r="Z54" i="9"/>
  <c r="Z53" i="9"/>
  <c r="Z52" i="9"/>
  <c r="Z51" i="9"/>
  <c r="J51" i="9" s="1"/>
  <c r="Z50" i="9"/>
  <c r="Z49" i="9"/>
  <c r="Z48" i="9"/>
  <c r="Z47" i="9"/>
  <c r="Z46" i="9"/>
  <c r="Z45" i="9"/>
  <c r="Z44" i="9"/>
  <c r="J44" i="9" s="1"/>
  <c r="Z43" i="9"/>
  <c r="Z42" i="9"/>
  <c r="Z41" i="9"/>
  <c r="Z40" i="9"/>
  <c r="Z39" i="9"/>
  <c r="Z38" i="9"/>
  <c r="Z37" i="9"/>
  <c r="Z36" i="9"/>
  <c r="Z35" i="9"/>
  <c r="Z34" i="9"/>
  <c r="Z33" i="9"/>
  <c r="Z32" i="9"/>
  <c r="Z31" i="9"/>
  <c r="Z30" i="9"/>
  <c r="J30" i="9" s="1"/>
  <c r="Z29" i="9"/>
  <c r="Z28" i="9"/>
  <c r="Z27" i="9"/>
  <c r="Z26" i="9"/>
  <c r="Z25" i="9"/>
  <c r="Z24" i="9"/>
  <c r="Z23" i="9"/>
  <c r="J23" i="9" s="1"/>
  <c r="Z22" i="9"/>
  <c r="Z21" i="9"/>
  <c r="Z20" i="9"/>
  <c r="Z19" i="9"/>
  <c r="Z18" i="9"/>
  <c r="Z17" i="9"/>
  <c r="Z16" i="9"/>
  <c r="J16" i="9" s="1"/>
  <c r="Z15" i="9"/>
  <c r="Z14" i="9"/>
  <c r="Z13" i="9"/>
  <c r="Z12" i="9"/>
  <c r="Z11" i="9"/>
  <c r="Z10" i="9"/>
  <c r="Y128" i="9"/>
  <c r="I128" i="9" s="1"/>
  <c r="Y127" i="9"/>
  <c r="Y126" i="9"/>
  <c r="Y125" i="9"/>
  <c r="Y124" i="9"/>
  <c r="Y123" i="9"/>
  <c r="Y122" i="9"/>
  <c r="Y121" i="9"/>
  <c r="I121" i="9" s="1"/>
  <c r="Y120" i="9"/>
  <c r="Y119" i="9"/>
  <c r="Y118" i="9"/>
  <c r="Y117" i="9"/>
  <c r="Y116" i="9"/>
  <c r="Y115" i="9"/>
  <c r="Y114" i="9"/>
  <c r="I114" i="9" s="1"/>
  <c r="Y113" i="9"/>
  <c r="Y112" i="9"/>
  <c r="Y111" i="9"/>
  <c r="Y110" i="9"/>
  <c r="Y109" i="9"/>
  <c r="Y108" i="9"/>
  <c r="Y107" i="9"/>
  <c r="I107" i="9" s="1"/>
  <c r="Y106" i="9"/>
  <c r="Y105" i="9"/>
  <c r="Y104" i="9"/>
  <c r="Y103" i="9"/>
  <c r="Y102" i="9"/>
  <c r="Y101" i="9"/>
  <c r="Y100" i="9"/>
  <c r="I100" i="9" s="1"/>
  <c r="Y99" i="9"/>
  <c r="Y98" i="9"/>
  <c r="Y97" i="9"/>
  <c r="Y96" i="9"/>
  <c r="Y95" i="9"/>
  <c r="Y94" i="9"/>
  <c r="Y93" i="9"/>
  <c r="I93" i="9" s="1"/>
  <c r="Y92" i="9"/>
  <c r="Y91" i="9"/>
  <c r="Y90" i="9"/>
  <c r="Y89" i="9"/>
  <c r="Y88" i="9"/>
  <c r="Y87" i="9"/>
  <c r="Y86" i="9"/>
  <c r="I86" i="9" s="1"/>
  <c r="Y85" i="9"/>
  <c r="Y84" i="9"/>
  <c r="Y83" i="9"/>
  <c r="Y82" i="9"/>
  <c r="Y81" i="9"/>
  <c r="Y80" i="9"/>
  <c r="Y79" i="9"/>
  <c r="I79" i="9" s="1"/>
  <c r="Y78" i="9"/>
  <c r="Y77" i="9"/>
  <c r="Y76" i="9"/>
  <c r="Y75" i="9"/>
  <c r="Y74" i="9"/>
  <c r="Y73" i="9"/>
  <c r="Y72" i="9"/>
  <c r="I72" i="9" s="1"/>
  <c r="Y71" i="9"/>
  <c r="Y70" i="9"/>
  <c r="Y69" i="9"/>
  <c r="Y68" i="9"/>
  <c r="Y67" i="9"/>
  <c r="Y66" i="9"/>
  <c r="Y65" i="9"/>
  <c r="I65" i="9" s="1"/>
  <c r="Y64" i="9"/>
  <c r="Y63" i="9"/>
  <c r="Y62" i="9"/>
  <c r="Y61" i="9"/>
  <c r="Y60" i="9"/>
  <c r="Y59" i="9"/>
  <c r="Y58" i="9"/>
  <c r="I58" i="9" s="1"/>
  <c r="Y57" i="9"/>
  <c r="Y56" i="9"/>
  <c r="Y55" i="9"/>
  <c r="Y54" i="9"/>
  <c r="Y53" i="9"/>
  <c r="Y52" i="9"/>
  <c r="Y51" i="9"/>
  <c r="I51" i="9" s="1"/>
  <c r="Y50" i="9"/>
  <c r="Y49" i="9"/>
  <c r="Y48" i="9"/>
  <c r="Y47" i="9"/>
  <c r="Y46" i="9"/>
  <c r="Y45" i="9"/>
  <c r="Y44" i="9"/>
  <c r="I44" i="9" s="1"/>
  <c r="Y43" i="9"/>
  <c r="Y42" i="9"/>
  <c r="Y41" i="9"/>
  <c r="Y40" i="9"/>
  <c r="Y39" i="9"/>
  <c r="Y38" i="9"/>
  <c r="Y37" i="9"/>
  <c r="I37" i="9" s="1"/>
  <c r="Y36" i="9"/>
  <c r="Y35" i="9"/>
  <c r="Y34" i="9"/>
  <c r="Y33" i="9"/>
  <c r="Y32" i="9"/>
  <c r="Y31" i="9"/>
  <c r="Y30" i="9"/>
  <c r="I30" i="9" s="1"/>
  <c r="Y29" i="9"/>
  <c r="Y28" i="9"/>
  <c r="Y27" i="9"/>
  <c r="Y26" i="9"/>
  <c r="Y25" i="9"/>
  <c r="Y24" i="9"/>
  <c r="Y23" i="9"/>
  <c r="I23" i="9" s="1"/>
  <c r="Y22" i="9"/>
  <c r="Y21" i="9"/>
  <c r="Y20" i="9"/>
  <c r="Y19" i="9"/>
  <c r="Y18" i="9"/>
  <c r="Y17" i="9"/>
  <c r="Y16" i="9"/>
  <c r="Y15" i="9"/>
  <c r="Y14" i="9"/>
  <c r="Y13" i="9"/>
  <c r="Y12" i="9"/>
  <c r="Y11" i="9"/>
  <c r="Y10" i="9"/>
  <c r="X128" i="9"/>
  <c r="H128" i="9" s="1"/>
  <c r="X127" i="9"/>
  <c r="X126" i="9"/>
  <c r="X125" i="9"/>
  <c r="X124" i="9"/>
  <c r="X123" i="9"/>
  <c r="X122" i="9"/>
  <c r="X121" i="9"/>
  <c r="H121" i="9" s="1"/>
  <c r="X120" i="9"/>
  <c r="X119" i="9"/>
  <c r="X118" i="9"/>
  <c r="X117" i="9"/>
  <c r="X116" i="9"/>
  <c r="X115" i="9"/>
  <c r="X114" i="9"/>
  <c r="H114" i="9" s="1"/>
  <c r="X113" i="9"/>
  <c r="X112" i="9"/>
  <c r="X111" i="9"/>
  <c r="X110" i="9"/>
  <c r="X109" i="9"/>
  <c r="X108" i="9"/>
  <c r="X107" i="9"/>
  <c r="H107" i="9" s="1"/>
  <c r="X106" i="9"/>
  <c r="X105" i="9"/>
  <c r="X104" i="9"/>
  <c r="X103" i="9"/>
  <c r="X102" i="9"/>
  <c r="X101" i="9"/>
  <c r="X100" i="9"/>
  <c r="H100" i="9" s="1"/>
  <c r="X99" i="9"/>
  <c r="X98" i="9"/>
  <c r="X97" i="9"/>
  <c r="X96" i="9"/>
  <c r="X95" i="9"/>
  <c r="X94" i="9"/>
  <c r="X93" i="9"/>
  <c r="H93" i="9" s="1"/>
  <c r="X92" i="9"/>
  <c r="X91" i="9"/>
  <c r="X90" i="9"/>
  <c r="X89" i="9"/>
  <c r="X88" i="9"/>
  <c r="X87" i="9"/>
  <c r="X86" i="9"/>
  <c r="H86" i="9" s="1"/>
  <c r="X85" i="9"/>
  <c r="X84" i="9"/>
  <c r="X83" i="9"/>
  <c r="X82" i="9"/>
  <c r="X81" i="9"/>
  <c r="X80" i="9"/>
  <c r="X79" i="9"/>
  <c r="H79" i="9" s="1"/>
  <c r="X78" i="9"/>
  <c r="X77" i="9"/>
  <c r="X76" i="9"/>
  <c r="X75" i="9"/>
  <c r="X74" i="9"/>
  <c r="X73" i="9"/>
  <c r="X72" i="9"/>
  <c r="H72" i="9" s="1"/>
  <c r="X71" i="9"/>
  <c r="X70" i="9"/>
  <c r="X69" i="9"/>
  <c r="X68" i="9"/>
  <c r="X67" i="9"/>
  <c r="X66" i="9"/>
  <c r="X65" i="9"/>
  <c r="H65" i="9" s="1"/>
  <c r="X64" i="9"/>
  <c r="X63" i="9"/>
  <c r="X62" i="9"/>
  <c r="X61" i="9"/>
  <c r="X60" i="9"/>
  <c r="X59" i="9"/>
  <c r="X58" i="9"/>
  <c r="H58" i="9" s="1"/>
  <c r="X57" i="9"/>
  <c r="X56" i="9"/>
  <c r="X55" i="9"/>
  <c r="X54" i="9"/>
  <c r="X53" i="9"/>
  <c r="X52" i="9"/>
  <c r="X51" i="9"/>
  <c r="H51" i="9" s="1"/>
  <c r="X50" i="9"/>
  <c r="X49" i="9"/>
  <c r="X48" i="9"/>
  <c r="X47" i="9"/>
  <c r="X46" i="9"/>
  <c r="X45" i="9"/>
  <c r="X44" i="9"/>
  <c r="H44" i="9" s="1"/>
  <c r="X43" i="9"/>
  <c r="X42" i="9"/>
  <c r="X41" i="9"/>
  <c r="X40" i="9"/>
  <c r="X39" i="9"/>
  <c r="X38" i="9"/>
  <c r="X37" i="9"/>
  <c r="H37" i="9" s="1"/>
  <c r="X36" i="9"/>
  <c r="X35" i="9"/>
  <c r="X34" i="9"/>
  <c r="X33" i="9"/>
  <c r="X32" i="9"/>
  <c r="X31" i="9"/>
  <c r="X30" i="9"/>
  <c r="H30" i="9" s="1"/>
  <c r="X29" i="9"/>
  <c r="X28" i="9"/>
  <c r="X27" i="9"/>
  <c r="X26" i="9"/>
  <c r="X25" i="9"/>
  <c r="X24" i="9"/>
  <c r="X23" i="9"/>
  <c r="H23" i="9" s="1"/>
  <c r="X22" i="9"/>
  <c r="X21" i="9"/>
  <c r="X20" i="9"/>
  <c r="X19" i="9"/>
  <c r="X18" i="9"/>
  <c r="X17" i="9"/>
  <c r="X16" i="9"/>
  <c r="H16" i="9" s="1"/>
  <c r="X15" i="9"/>
  <c r="X14" i="9"/>
  <c r="X13" i="9"/>
  <c r="X12" i="9"/>
  <c r="X11" i="9"/>
  <c r="X10" i="9"/>
  <c r="W128" i="9"/>
  <c r="G128" i="9" s="1"/>
  <c r="W127" i="9"/>
  <c r="W126" i="9"/>
  <c r="W125" i="9"/>
  <c r="W124" i="9"/>
  <c r="W123" i="9"/>
  <c r="W122" i="9"/>
  <c r="W121" i="9"/>
  <c r="G121" i="9" s="1"/>
  <c r="W120" i="9"/>
  <c r="W119" i="9"/>
  <c r="W118" i="9"/>
  <c r="W117" i="9"/>
  <c r="W116" i="9"/>
  <c r="W115" i="9"/>
  <c r="W114" i="9"/>
  <c r="G114" i="9" s="1"/>
  <c r="W113" i="9"/>
  <c r="W112" i="9"/>
  <c r="W111" i="9"/>
  <c r="W110" i="9"/>
  <c r="W109" i="9"/>
  <c r="W108" i="9"/>
  <c r="W107" i="9"/>
  <c r="G107" i="9" s="1"/>
  <c r="W106" i="9"/>
  <c r="W105" i="9"/>
  <c r="W104" i="9"/>
  <c r="W103" i="9"/>
  <c r="W102" i="9"/>
  <c r="W101" i="9"/>
  <c r="W100" i="9"/>
  <c r="G100" i="9" s="1"/>
  <c r="W99" i="9"/>
  <c r="W98" i="9"/>
  <c r="W97" i="9"/>
  <c r="W96" i="9"/>
  <c r="W95" i="9"/>
  <c r="W94" i="9"/>
  <c r="W93" i="9"/>
  <c r="G93" i="9" s="1"/>
  <c r="W92" i="9"/>
  <c r="W91" i="9"/>
  <c r="W90" i="9"/>
  <c r="W89" i="9"/>
  <c r="W88" i="9"/>
  <c r="W87" i="9"/>
  <c r="W86" i="9"/>
  <c r="G86" i="9" s="1"/>
  <c r="W85" i="9"/>
  <c r="W84" i="9"/>
  <c r="W83" i="9"/>
  <c r="W82" i="9"/>
  <c r="W81" i="9"/>
  <c r="W80" i="9"/>
  <c r="W79" i="9"/>
  <c r="G79" i="9" s="1"/>
  <c r="W78" i="9"/>
  <c r="W77" i="9"/>
  <c r="W76" i="9"/>
  <c r="W75" i="9"/>
  <c r="W74" i="9"/>
  <c r="W73" i="9"/>
  <c r="W72" i="9"/>
  <c r="G72" i="9" s="1"/>
  <c r="W71" i="9"/>
  <c r="W70" i="9"/>
  <c r="W69" i="9"/>
  <c r="W68" i="9"/>
  <c r="W67" i="9"/>
  <c r="W66" i="9"/>
  <c r="W65" i="9"/>
  <c r="G65" i="9" s="1"/>
  <c r="W64" i="9"/>
  <c r="W63" i="9"/>
  <c r="W62" i="9"/>
  <c r="W61" i="9"/>
  <c r="W60" i="9"/>
  <c r="W59" i="9"/>
  <c r="W58" i="9"/>
  <c r="G58" i="9" s="1"/>
  <c r="W57" i="9"/>
  <c r="W56" i="9"/>
  <c r="W55" i="9"/>
  <c r="W54" i="9"/>
  <c r="W53" i="9"/>
  <c r="W52" i="9"/>
  <c r="W51" i="9"/>
  <c r="G51" i="9" s="1"/>
  <c r="W50" i="9"/>
  <c r="W49" i="9"/>
  <c r="W48" i="9"/>
  <c r="W47" i="9"/>
  <c r="W46" i="9"/>
  <c r="W45" i="9"/>
  <c r="W44" i="9"/>
  <c r="G44" i="9" s="1"/>
  <c r="W43" i="9"/>
  <c r="W42" i="9"/>
  <c r="W41" i="9"/>
  <c r="W40" i="9"/>
  <c r="W39" i="9"/>
  <c r="W38" i="9"/>
  <c r="W37" i="9"/>
  <c r="G37" i="9" s="1"/>
  <c r="W36" i="9"/>
  <c r="W35" i="9"/>
  <c r="W34" i="9"/>
  <c r="W33" i="9"/>
  <c r="W32" i="9"/>
  <c r="W31" i="9"/>
  <c r="W30" i="9"/>
  <c r="G30" i="9" s="1"/>
  <c r="W29" i="9"/>
  <c r="W28" i="9"/>
  <c r="W27" i="9"/>
  <c r="W26" i="9"/>
  <c r="W25" i="9"/>
  <c r="W24" i="9"/>
  <c r="W23" i="9"/>
  <c r="G23" i="9" s="1"/>
  <c r="W22" i="9"/>
  <c r="W21" i="9"/>
  <c r="W20" i="9"/>
  <c r="W19" i="9"/>
  <c r="W18" i="9"/>
  <c r="W17" i="9"/>
  <c r="W16" i="9"/>
  <c r="G16" i="9" s="1"/>
  <c r="W15" i="9"/>
  <c r="W14" i="9"/>
  <c r="W13" i="9"/>
  <c r="W12" i="9"/>
  <c r="W11" i="9"/>
  <c r="W10" i="9"/>
  <c r="V128" i="9"/>
  <c r="F128" i="9" s="1"/>
  <c r="V127" i="9"/>
  <c r="V126" i="9"/>
  <c r="V125" i="9"/>
  <c r="V124" i="9"/>
  <c r="V123" i="9"/>
  <c r="V122" i="9"/>
  <c r="V121" i="9"/>
  <c r="F121" i="9" s="1"/>
  <c r="V120" i="9"/>
  <c r="V119" i="9"/>
  <c r="V118" i="9"/>
  <c r="V117" i="9"/>
  <c r="V116" i="9"/>
  <c r="V115" i="9"/>
  <c r="V114" i="9"/>
  <c r="F114" i="9" s="1"/>
  <c r="V113" i="9"/>
  <c r="V112" i="9"/>
  <c r="V111" i="9"/>
  <c r="V110" i="9"/>
  <c r="V109" i="9"/>
  <c r="V108" i="9"/>
  <c r="V107" i="9"/>
  <c r="F107" i="9" s="1"/>
  <c r="V106" i="9"/>
  <c r="V105" i="9"/>
  <c r="V104" i="9"/>
  <c r="V103" i="9"/>
  <c r="V102" i="9"/>
  <c r="V101" i="9"/>
  <c r="V100" i="9"/>
  <c r="F100" i="9" s="1"/>
  <c r="V99" i="9"/>
  <c r="V98" i="9"/>
  <c r="V97" i="9"/>
  <c r="V96" i="9"/>
  <c r="V95" i="9"/>
  <c r="V94" i="9"/>
  <c r="V93" i="9"/>
  <c r="F93" i="9" s="1"/>
  <c r="V92" i="9"/>
  <c r="V91" i="9"/>
  <c r="V90" i="9"/>
  <c r="V89" i="9"/>
  <c r="V88" i="9"/>
  <c r="V87" i="9"/>
  <c r="V86" i="9"/>
  <c r="F86" i="9" s="1"/>
  <c r="V85" i="9"/>
  <c r="V84" i="9"/>
  <c r="V83" i="9"/>
  <c r="V82" i="9"/>
  <c r="V81" i="9"/>
  <c r="V80" i="9"/>
  <c r="V79" i="9"/>
  <c r="F79" i="9" s="1"/>
  <c r="V78" i="9"/>
  <c r="V77" i="9"/>
  <c r="V76" i="9"/>
  <c r="V75" i="9"/>
  <c r="V74" i="9"/>
  <c r="V73" i="9"/>
  <c r="V72" i="9"/>
  <c r="F72" i="9" s="1"/>
  <c r="V71" i="9"/>
  <c r="V70" i="9"/>
  <c r="V69" i="9"/>
  <c r="V68" i="9"/>
  <c r="V67" i="9"/>
  <c r="V66" i="9"/>
  <c r="V65" i="9"/>
  <c r="F65" i="9" s="1"/>
  <c r="V64" i="9"/>
  <c r="V63" i="9"/>
  <c r="V62" i="9"/>
  <c r="V61" i="9"/>
  <c r="V60" i="9"/>
  <c r="V59" i="9"/>
  <c r="V58" i="9"/>
  <c r="F58" i="9" s="1"/>
  <c r="V57" i="9"/>
  <c r="V56" i="9"/>
  <c r="V55" i="9"/>
  <c r="V54" i="9"/>
  <c r="V53" i="9"/>
  <c r="V52" i="9"/>
  <c r="V51" i="9"/>
  <c r="F51" i="9" s="1"/>
  <c r="V50" i="9"/>
  <c r="V49" i="9"/>
  <c r="V48" i="9"/>
  <c r="V47" i="9"/>
  <c r="V46" i="9"/>
  <c r="V45" i="9"/>
  <c r="V44" i="9"/>
  <c r="F44" i="9" s="1"/>
  <c r="V43" i="9"/>
  <c r="V42" i="9"/>
  <c r="V41" i="9"/>
  <c r="V40" i="9"/>
  <c r="V39" i="9"/>
  <c r="V38" i="9"/>
  <c r="V37" i="9"/>
  <c r="F37" i="9" s="1"/>
  <c r="V36" i="9"/>
  <c r="V35" i="9"/>
  <c r="V34" i="9"/>
  <c r="V33" i="9"/>
  <c r="V32" i="9"/>
  <c r="V31" i="9"/>
  <c r="V30" i="9"/>
  <c r="F30" i="9" s="1"/>
  <c r="V29" i="9"/>
  <c r="V28" i="9"/>
  <c r="V27" i="9"/>
  <c r="V26" i="9"/>
  <c r="V25" i="9"/>
  <c r="V24" i="9"/>
  <c r="V23" i="9"/>
  <c r="F23" i="9" s="1"/>
  <c r="V22" i="9"/>
  <c r="V21" i="9"/>
  <c r="V20" i="9"/>
  <c r="V19" i="9"/>
  <c r="V18" i="9"/>
  <c r="V17" i="9"/>
  <c r="V16" i="9"/>
  <c r="F16" i="9" s="1"/>
  <c r="V15" i="9"/>
  <c r="V14" i="9"/>
  <c r="V13" i="9"/>
  <c r="V12" i="9"/>
  <c r="V11" i="9"/>
  <c r="V10" i="9"/>
  <c r="U128" i="9"/>
  <c r="E128" i="9" s="1"/>
  <c r="U127" i="9"/>
  <c r="U126" i="9"/>
  <c r="U125" i="9"/>
  <c r="U124" i="9"/>
  <c r="U123" i="9"/>
  <c r="U122" i="9"/>
  <c r="U121" i="9"/>
  <c r="E121" i="9" s="1"/>
  <c r="U120" i="9"/>
  <c r="U119" i="9"/>
  <c r="U118" i="9"/>
  <c r="U117" i="9"/>
  <c r="U116" i="9"/>
  <c r="U115" i="9"/>
  <c r="U114" i="9"/>
  <c r="E114" i="9" s="1"/>
  <c r="U113" i="9"/>
  <c r="U112" i="9"/>
  <c r="U111" i="9"/>
  <c r="U110" i="9"/>
  <c r="U109" i="9"/>
  <c r="U108" i="9"/>
  <c r="U107" i="9"/>
  <c r="E107" i="9" s="1"/>
  <c r="U106" i="9"/>
  <c r="U105" i="9"/>
  <c r="U104" i="9"/>
  <c r="U103" i="9"/>
  <c r="U102" i="9"/>
  <c r="U101" i="9"/>
  <c r="U100" i="9"/>
  <c r="E100" i="9" s="1"/>
  <c r="U99" i="9"/>
  <c r="U98" i="9"/>
  <c r="U97" i="9"/>
  <c r="U96" i="9"/>
  <c r="U95" i="9"/>
  <c r="U94" i="9"/>
  <c r="U93" i="9"/>
  <c r="E93" i="9" s="1"/>
  <c r="U92" i="9"/>
  <c r="U91" i="9"/>
  <c r="U90" i="9"/>
  <c r="U89" i="9"/>
  <c r="U88" i="9"/>
  <c r="U87" i="9"/>
  <c r="U86" i="9"/>
  <c r="E86" i="9" s="1"/>
  <c r="U85" i="9"/>
  <c r="U84" i="9"/>
  <c r="U83" i="9"/>
  <c r="U82" i="9"/>
  <c r="U81" i="9"/>
  <c r="U80" i="9"/>
  <c r="U79" i="9"/>
  <c r="E79" i="9" s="1"/>
  <c r="U78" i="9"/>
  <c r="U77" i="9"/>
  <c r="U76" i="9"/>
  <c r="U75" i="9"/>
  <c r="U74" i="9"/>
  <c r="U73" i="9"/>
  <c r="U72" i="9"/>
  <c r="E72" i="9" s="1"/>
  <c r="U71" i="9"/>
  <c r="U70" i="9"/>
  <c r="U69" i="9"/>
  <c r="U68" i="9"/>
  <c r="U67" i="9"/>
  <c r="U66" i="9"/>
  <c r="U65" i="9"/>
  <c r="E65" i="9" s="1"/>
  <c r="U64" i="9"/>
  <c r="U63" i="9"/>
  <c r="U62" i="9"/>
  <c r="U61" i="9"/>
  <c r="U60" i="9"/>
  <c r="U59" i="9"/>
  <c r="U58" i="9"/>
  <c r="E58" i="9" s="1"/>
  <c r="U57" i="9"/>
  <c r="U56" i="9"/>
  <c r="U55" i="9"/>
  <c r="U54" i="9"/>
  <c r="U53" i="9"/>
  <c r="U52" i="9"/>
  <c r="U51" i="9"/>
  <c r="E51" i="9" s="1"/>
  <c r="U50" i="9"/>
  <c r="U49" i="9"/>
  <c r="U48" i="9"/>
  <c r="U47" i="9"/>
  <c r="U46" i="9"/>
  <c r="U45" i="9"/>
  <c r="U44" i="9"/>
  <c r="E44" i="9" s="1"/>
  <c r="U43" i="9"/>
  <c r="U42" i="9"/>
  <c r="U41" i="9"/>
  <c r="U40" i="9"/>
  <c r="U39" i="9"/>
  <c r="U38" i="9"/>
  <c r="U37" i="9"/>
  <c r="E37" i="9" s="1"/>
  <c r="U36" i="9"/>
  <c r="U35" i="9"/>
  <c r="U34" i="9"/>
  <c r="U33" i="9"/>
  <c r="U32" i="9"/>
  <c r="U31" i="9"/>
  <c r="U30" i="9"/>
  <c r="E30" i="9" s="1"/>
  <c r="U29" i="9"/>
  <c r="U28" i="9"/>
  <c r="U27" i="9"/>
  <c r="U26" i="9"/>
  <c r="U25" i="9"/>
  <c r="U24" i="9"/>
  <c r="U23" i="9"/>
  <c r="E23" i="9" s="1"/>
  <c r="U22" i="9"/>
  <c r="U21" i="9"/>
  <c r="U20" i="9"/>
  <c r="U19" i="9"/>
  <c r="U18" i="9"/>
  <c r="U17" i="9"/>
  <c r="U16" i="9"/>
  <c r="E16" i="9" s="1"/>
  <c r="U15" i="9"/>
  <c r="U14" i="9"/>
  <c r="U13" i="9"/>
  <c r="U12" i="9"/>
  <c r="U11" i="9"/>
  <c r="U10" i="9"/>
  <c r="T128" i="9"/>
  <c r="D128" i="9" s="1"/>
  <c r="T127" i="9"/>
  <c r="T126" i="9"/>
  <c r="T125" i="9"/>
  <c r="T124" i="9"/>
  <c r="T123" i="9"/>
  <c r="T122" i="9"/>
  <c r="T121" i="9"/>
  <c r="D121" i="9" s="1"/>
  <c r="T120" i="9"/>
  <c r="T119" i="9"/>
  <c r="T118" i="9"/>
  <c r="T117" i="9"/>
  <c r="T116" i="9"/>
  <c r="T115" i="9"/>
  <c r="T114" i="9"/>
  <c r="D114" i="9" s="1"/>
  <c r="T113" i="9"/>
  <c r="T112" i="9"/>
  <c r="T111" i="9"/>
  <c r="T110" i="9"/>
  <c r="T109" i="9"/>
  <c r="T108" i="9"/>
  <c r="T107" i="9"/>
  <c r="D107" i="9" s="1"/>
  <c r="T106" i="9"/>
  <c r="T105" i="9"/>
  <c r="T104" i="9"/>
  <c r="T103" i="9"/>
  <c r="T102" i="9"/>
  <c r="T101" i="9"/>
  <c r="T100" i="9"/>
  <c r="D100" i="9" s="1"/>
  <c r="T99" i="9"/>
  <c r="T98" i="9"/>
  <c r="T97" i="9"/>
  <c r="T96" i="9"/>
  <c r="T95" i="9"/>
  <c r="T94" i="9"/>
  <c r="T93" i="9"/>
  <c r="D93" i="9" s="1"/>
  <c r="T92" i="9"/>
  <c r="T91" i="9"/>
  <c r="T90" i="9"/>
  <c r="T89" i="9"/>
  <c r="T88" i="9"/>
  <c r="T87" i="9"/>
  <c r="T86" i="9"/>
  <c r="D86" i="9" s="1"/>
  <c r="T85" i="9"/>
  <c r="T84" i="9"/>
  <c r="T83" i="9"/>
  <c r="T82" i="9"/>
  <c r="T81" i="9"/>
  <c r="T80" i="9"/>
  <c r="T79" i="9"/>
  <c r="D79" i="9" s="1"/>
  <c r="T78" i="9"/>
  <c r="T77" i="9"/>
  <c r="T76" i="9"/>
  <c r="T75" i="9"/>
  <c r="T74" i="9"/>
  <c r="T73" i="9"/>
  <c r="T72" i="9"/>
  <c r="D72" i="9" s="1"/>
  <c r="T71" i="9"/>
  <c r="T70" i="9"/>
  <c r="T69" i="9"/>
  <c r="T68" i="9"/>
  <c r="T67" i="9"/>
  <c r="T66" i="9"/>
  <c r="T65" i="9"/>
  <c r="D65" i="9" s="1"/>
  <c r="T64" i="9"/>
  <c r="T63" i="9"/>
  <c r="T62" i="9"/>
  <c r="T61" i="9"/>
  <c r="T60" i="9"/>
  <c r="T59" i="9"/>
  <c r="T58" i="9"/>
  <c r="D58" i="9" s="1"/>
  <c r="T57" i="9"/>
  <c r="T56" i="9"/>
  <c r="T55" i="9"/>
  <c r="T54" i="9"/>
  <c r="T53" i="9"/>
  <c r="T52" i="9"/>
  <c r="T51" i="9"/>
  <c r="D51" i="9" s="1"/>
  <c r="T50" i="9"/>
  <c r="T49" i="9"/>
  <c r="T48" i="9"/>
  <c r="T47" i="9"/>
  <c r="T46" i="9"/>
  <c r="T45" i="9"/>
  <c r="T44" i="9"/>
  <c r="D44" i="9" s="1"/>
  <c r="T43" i="9"/>
  <c r="T42" i="9"/>
  <c r="T41" i="9"/>
  <c r="T40" i="9"/>
  <c r="T39" i="9"/>
  <c r="T38" i="9"/>
  <c r="T37" i="9"/>
  <c r="D37" i="9" s="1"/>
  <c r="T36" i="9"/>
  <c r="T35" i="9"/>
  <c r="T34" i="9"/>
  <c r="T33" i="9"/>
  <c r="T32" i="9"/>
  <c r="T31" i="9"/>
  <c r="T30" i="9"/>
  <c r="D30" i="9" s="1"/>
  <c r="T29" i="9"/>
  <c r="T28" i="9"/>
  <c r="T27" i="9"/>
  <c r="T26" i="9"/>
  <c r="T25" i="9"/>
  <c r="T24" i="9"/>
  <c r="T23" i="9"/>
  <c r="D23" i="9" s="1"/>
  <c r="T22" i="9"/>
  <c r="T21" i="9"/>
  <c r="T20" i="9"/>
  <c r="T19" i="9"/>
  <c r="T18" i="9"/>
  <c r="T17" i="9"/>
  <c r="T16" i="9"/>
  <c r="D16" i="9" s="1"/>
  <c r="T15" i="9"/>
  <c r="T14" i="9"/>
  <c r="T13" i="9"/>
  <c r="T12" i="9"/>
  <c r="T11" i="9"/>
  <c r="T10" i="9"/>
  <c r="S128" i="9"/>
  <c r="C128" i="9" s="1"/>
  <c r="S127" i="9"/>
  <c r="S126" i="9"/>
  <c r="S125" i="9"/>
  <c r="S124" i="9"/>
  <c r="S123" i="9"/>
  <c r="S122" i="9"/>
  <c r="S121" i="9"/>
  <c r="C121" i="9" s="1"/>
  <c r="S120" i="9"/>
  <c r="S119" i="9"/>
  <c r="S118" i="9"/>
  <c r="S117" i="9"/>
  <c r="S116" i="9"/>
  <c r="S115" i="9"/>
  <c r="S114" i="9"/>
  <c r="C114" i="9" s="1"/>
  <c r="S113" i="9"/>
  <c r="S112" i="9"/>
  <c r="S111" i="9"/>
  <c r="S110" i="9"/>
  <c r="S109" i="9"/>
  <c r="S108" i="9"/>
  <c r="S107" i="9"/>
  <c r="C107" i="9" s="1"/>
  <c r="S106" i="9"/>
  <c r="S105" i="9"/>
  <c r="S104" i="9"/>
  <c r="S103" i="9"/>
  <c r="S102" i="9"/>
  <c r="S101" i="9"/>
  <c r="S100" i="9"/>
  <c r="C100" i="9" s="1"/>
  <c r="S99" i="9"/>
  <c r="S98" i="9"/>
  <c r="S97" i="9"/>
  <c r="S96" i="9"/>
  <c r="S95" i="9"/>
  <c r="S94" i="9"/>
  <c r="S93" i="9"/>
  <c r="C93" i="9" s="1"/>
  <c r="S92" i="9"/>
  <c r="S91" i="9"/>
  <c r="S90" i="9"/>
  <c r="S89" i="9"/>
  <c r="S88" i="9"/>
  <c r="S87" i="9"/>
  <c r="S86" i="9"/>
  <c r="C86" i="9" s="1"/>
  <c r="S85" i="9"/>
  <c r="S84" i="9"/>
  <c r="S83" i="9"/>
  <c r="S82" i="9"/>
  <c r="S81" i="9"/>
  <c r="S80" i="9"/>
  <c r="S79" i="9"/>
  <c r="C79" i="9" s="1"/>
  <c r="S78" i="9"/>
  <c r="S77" i="9"/>
  <c r="S76" i="9"/>
  <c r="S75" i="9"/>
  <c r="S74" i="9"/>
  <c r="S73" i="9"/>
  <c r="S72" i="9"/>
  <c r="C72" i="9" s="1"/>
  <c r="S71" i="9"/>
  <c r="S70" i="9"/>
  <c r="S69" i="9"/>
  <c r="S68" i="9"/>
  <c r="S67" i="9"/>
  <c r="S66" i="9"/>
  <c r="S65" i="9"/>
  <c r="C65" i="9" s="1"/>
  <c r="S64" i="9"/>
  <c r="S63" i="9"/>
  <c r="S62" i="9"/>
  <c r="S61" i="9"/>
  <c r="S60" i="9"/>
  <c r="S59" i="9"/>
  <c r="S58" i="9"/>
  <c r="C58" i="9" s="1"/>
  <c r="S57" i="9"/>
  <c r="S56" i="9"/>
  <c r="S55" i="9"/>
  <c r="S54" i="9"/>
  <c r="S53" i="9"/>
  <c r="S52" i="9"/>
  <c r="S51" i="9"/>
  <c r="C51" i="9" s="1"/>
  <c r="S50" i="9"/>
  <c r="S49" i="9"/>
  <c r="S48" i="9"/>
  <c r="S47" i="9"/>
  <c r="S46" i="9"/>
  <c r="S45" i="9"/>
  <c r="S44" i="9"/>
  <c r="C44" i="9" s="1"/>
  <c r="S43" i="9"/>
  <c r="S42" i="9"/>
  <c r="S41" i="9"/>
  <c r="S40" i="9"/>
  <c r="S39" i="9"/>
  <c r="S38" i="9"/>
  <c r="S37" i="9"/>
  <c r="C37" i="9" s="1"/>
  <c r="S36" i="9"/>
  <c r="S35" i="9"/>
  <c r="S34" i="9"/>
  <c r="S33" i="9"/>
  <c r="S32" i="9"/>
  <c r="S31" i="9"/>
  <c r="S30" i="9"/>
  <c r="C30" i="9" s="1"/>
  <c r="S29" i="9"/>
  <c r="S28" i="9"/>
  <c r="S27" i="9"/>
  <c r="S26" i="9"/>
  <c r="S25" i="9"/>
  <c r="S24" i="9"/>
  <c r="S23" i="9"/>
  <c r="S22" i="9"/>
  <c r="S21" i="9"/>
  <c r="S20" i="9"/>
  <c r="S19" i="9"/>
  <c r="S18" i="9"/>
  <c r="S17" i="9"/>
  <c r="S16" i="9"/>
  <c r="C16" i="9" s="1"/>
  <c r="S15" i="9"/>
  <c r="S14" i="9"/>
  <c r="S13" i="9"/>
  <c r="S12" i="9"/>
  <c r="S11" i="9"/>
  <c r="S10" i="9"/>
  <c r="E120" i="10" l="1"/>
  <c r="K113" i="10"/>
  <c r="P29" i="10"/>
  <c r="D122" i="10"/>
  <c r="C15" i="10"/>
  <c r="C99" i="10"/>
  <c r="M36" i="10"/>
  <c r="F85" i="10"/>
  <c r="F99" i="10"/>
  <c r="N36" i="10"/>
  <c r="N85" i="10"/>
  <c r="E106" i="10"/>
  <c r="E57" i="10"/>
  <c r="M98" i="10"/>
  <c r="F84" i="10"/>
  <c r="G92" i="10"/>
  <c r="E99" i="10"/>
  <c r="D15" i="10"/>
  <c r="L70" i="10"/>
  <c r="M15" i="10"/>
  <c r="E43" i="10"/>
  <c r="M113" i="10"/>
  <c r="M122" i="10"/>
  <c r="F122" i="10"/>
  <c r="F123" i="10"/>
  <c r="N29" i="10"/>
  <c r="G57" i="10"/>
  <c r="G64" i="10"/>
  <c r="N71" i="10"/>
  <c r="G85" i="10"/>
  <c r="G126" i="10"/>
  <c r="G99" i="10"/>
  <c r="F71" i="10"/>
  <c r="L15" i="10"/>
  <c r="D120" i="10"/>
  <c r="D71" i="10"/>
  <c r="M99" i="10"/>
  <c r="E22" i="10"/>
  <c r="F22" i="10"/>
  <c r="N106" i="10"/>
  <c r="D113" i="10"/>
  <c r="E122" i="10"/>
  <c r="E123" i="10"/>
  <c r="E124" i="10"/>
  <c r="E125" i="10"/>
  <c r="E126" i="10"/>
  <c r="E127" i="10"/>
  <c r="D106" i="10"/>
  <c r="K120" i="10"/>
  <c r="K123" i="10"/>
  <c r="K124" i="10"/>
  <c r="K125" i="10"/>
  <c r="K126" i="10"/>
  <c r="D123" i="10"/>
  <c r="D124" i="10"/>
  <c r="D125" i="10"/>
  <c r="D126" i="10"/>
  <c r="E45" i="10"/>
  <c r="E46" i="10"/>
  <c r="E47" i="10"/>
  <c r="E50" i="10"/>
  <c r="E108" i="10"/>
  <c r="E109" i="10"/>
  <c r="E110" i="10"/>
  <c r="E111" i="10"/>
  <c r="E112" i="10"/>
  <c r="E113" i="10"/>
  <c r="M120" i="10"/>
  <c r="F119" i="10"/>
  <c r="E49" i="10"/>
  <c r="M50" i="10"/>
  <c r="E48" i="10"/>
  <c r="L125" i="10"/>
  <c r="L127" i="10"/>
  <c r="C127" i="10"/>
  <c r="D50" i="10"/>
  <c r="L126" i="10"/>
  <c r="K127" i="10"/>
  <c r="L122" i="10"/>
  <c r="L123" i="10"/>
  <c r="L124" i="10"/>
  <c r="F50" i="10"/>
  <c r="F78" i="10"/>
  <c r="O122" i="10"/>
  <c r="O123" i="10"/>
  <c r="O124" i="10"/>
  <c r="O125" i="10"/>
  <c r="O126" i="10"/>
  <c r="O127" i="10"/>
  <c r="H123" i="10"/>
  <c r="H124" i="10"/>
  <c r="H125" i="10"/>
  <c r="H126" i="10"/>
  <c r="C77" i="10"/>
  <c r="C78" i="10"/>
  <c r="N125" i="10"/>
  <c r="K71" i="10"/>
  <c r="C108" i="10"/>
  <c r="C109" i="10"/>
  <c r="C110" i="10"/>
  <c r="C111" i="10"/>
  <c r="C112" i="10"/>
  <c r="N126" i="10"/>
  <c r="C105" i="10"/>
  <c r="C106" i="10"/>
  <c r="C122" i="10"/>
  <c r="C123" i="10"/>
  <c r="C124" i="10"/>
  <c r="C125" i="10"/>
  <c r="C126" i="10"/>
  <c r="G127" i="10"/>
  <c r="K99" i="10"/>
  <c r="C113" i="10"/>
  <c r="D127" i="10"/>
  <c r="N127" i="10"/>
  <c r="H127" i="10"/>
  <c r="K25" i="10"/>
  <c r="K26" i="10"/>
  <c r="K27" i="10"/>
  <c r="M42" i="9"/>
  <c r="Q63" i="9"/>
  <c r="N29" i="9"/>
  <c r="P15" i="9"/>
  <c r="P71" i="9"/>
  <c r="L45" i="9"/>
  <c r="M38" i="9"/>
  <c r="M94" i="9"/>
  <c r="O17" i="9"/>
  <c r="O73" i="9"/>
  <c r="P122" i="9"/>
  <c r="M39" i="9"/>
  <c r="O18" i="9"/>
  <c r="K108" i="9"/>
  <c r="N24" i="9"/>
  <c r="P66" i="9"/>
  <c r="K24" i="10"/>
  <c r="K28" i="10"/>
  <c r="K29" i="10"/>
  <c r="L101" i="9"/>
  <c r="N80" i="9"/>
  <c r="P10" i="9"/>
  <c r="Q59" i="9"/>
  <c r="M123" i="10"/>
  <c r="M124" i="10"/>
  <c r="M125" i="10"/>
  <c r="M126" i="10"/>
  <c r="M127" i="10"/>
  <c r="P55" i="9"/>
  <c r="M20" i="9"/>
  <c r="O10" i="9"/>
  <c r="F124" i="10"/>
  <c r="F125" i="10"/>
  <c r="F126" i="10"/>
  <c r="F127" i="10"/>
  <c r="C47" i="9"/>
  <c r="C103" i="9"/>
  <c r="D40" i="9"/>
  <c r="D96" i="9"/>
  <c r="E33" i="9"/>
  <c r="E89" i="9"/>
  <c r="F26" i="9"/>
  <c r="F82" i="9"/>
  <c r="G19" i="9"/>
  <c r="G75" i="9"/>
  <c r="H12" i="9"/>
  <c r="H68" i="9"/>
  <c r="H124" i="9"/>
  <c r="I61" i="9"/>
  <c r="I117" i="9"/>
  <c r="J125" i="10"/>
  <c r="Q125" i="10"/>
  <c r="J126" i="10"/>
  <c r="Q126" i="10"/>
  <c r="J127" i="10"/>
  <c r="Q115" i="9"/>
  <c r="P24" i="9"/>
  <c r="K123" i="9"/>
  <c r="L60" i="9"/>
  <c r="L116" i="9"/>
  <c r="M53" i="9"/>
  <c r="M109" i="9"/>
  <c r="F120" i="10"/>
  <c r="K124" i="9"/>
  <c r="L61" i="9"/>
  <c r="L117" i="9"/>
  <c r="M54" i="9"/>
  <c r="J20" i="9"/>
  <c r="L54" i="9"/>
  <c r="L62" i="9"/>
  <c r="N33" i="9"/>
  <c r="N41" i="9"/>
  <c r="N89" i="9"/>
  <c r="O26" i="9"/>
  <c r="O34" i="9"/>
  <c r="O50" i="9"/>
  <c r="O82" i="9"/>
  <c r="P19" i="9"/>
  <c r="P75" i="9"/>
  <c r="Q12" i="9"/>
  <c r="Q68" i="9"/>
  <c r="Q76" i="9"/>
  <c r="Q124" i="9"/>
  <c r="O21" i="9"/>
  <c r="O77" i="9"/>
  <c r="P14" i="9"/>
  <c r="P70" i="9"/>
  <c r="P47" i="9"/>
  <c r="E73" i="9"/>
  <c r="P39" i="9"/>
  <c r="C34" i="9"/>
  <c r="C90" i="9"/>
  <c r="D27" i="9"/>
  <c r="D83" i="9"/>
  <c r="E20" i="9"/>
  <c r="E76" i="9"/>
  <c r="F13" i="9"/>
  <c r="F69" i="9"/>
  <c r="F125" i="9"/>
  <c r="G62" i="9"/>
  <c r="G118" i="9"/>
  <c r="H55" i="9"/>
  <c r="H111" i="9"/>
  <c r="I11" i="9"/>
  <c r="I48" i="9"/>
  <c r="I104" i="9"/>
  <c r="J41" i="9"/>
  <c r="J97" i="9"/>
  <c r="K18" i="9"/>
  <c r="K34" i="9"/>
  <c r="O47" i="9"/>
  <c r="D24" i="9"/>
  <c r="D80" i="9"/>
  <c r="E17" i="9"/>
  <c r="O102" i="9"/>
  <c r="K27" i="9"/>
  <c r="K59" i="9"/>
  <c r="K83" i="9"/>
  <c r="K115" i="9"/>
  <c r="L20" i="9"/>
  <c r="L52" i="9"/>
  <c r="L76" i="9"/>
  <c r="L108" i="9"/>
  <c r="M13" i="9"/>
  <c r="M45" i="9"/>
  <c r="M69" i="9"/>
  <c r="M101" i="9"/>
  <c r="M125" i="9"/>
  <c r="N113" i="10"/>
  <c r="C31" i="9"/>
  <c r="C87" i="9"/>
  <c r="E19" i="9"/>
  <c r="C20" i="9"/>
  <c r="C28" i="9"/>
  <c r="C36" i="9"/>
  <c r="C84" i="9"/>
  <c r="C92" i="9"/>
  <c r="D21" i="9"/>
  <c r="D29" i="9"/>
  <c r="D77" i="9"/>
  <c r="D85" i="9"/>
  <c r="E14" i="9"/>
  <c r="E22" i="9"/>
  <c r="E70" i="9"/>
  <c r="E78" i="9"/>
  <c r="E126" i="9"/>
  <c r="F15" i="9"/>
  <c r="F63" i="9"/>
  <c r="F71" i="9"/>
  <c r="F119" i="9"/>
  <c r="F127" i="9"/>
  <c r="G56" i="9"/>
  <c r="G64" i="9"/>
  <c r="G112" i="9"/>
  <c r="G120" i="9"/>
  <c r="H49" i="9"/>
  <c r="H57" i="9"/>
  <c r="H105" i="9"/>
  <c r="H113" i="9"/>
  <c r="I42" i="9"/>
  <c r="I50" i="9"/>
  <c r="I98" i="9"/>
  <c r="I106" i="9"/>
  <c r="J35" i="9"/>
  <c r="J43" i="9"/>
  <c r="J91" i="9"/>
  <c r="J99" i="9"/>
  <c r="K28" i="9"/>
  <c r="K36" i="9"/>
  <c r="K60" i="9"/>
  <c r="K84" i="9"/>
  <c r="K92" i="9"/>
  <c r="K116" i="9"/>
  <c r="L21" i="9"/>
  <c r="L29" i="9"/>
  <c r="L53" i="9"/>
  <c r="L77" i="9"/>
  <c r="L85" i="9"/>
  <c r="L109" i="9"/>
  <c r="M14" i="9"/>
  <c r="M22" i="9"/>
  <c r="M46" i="9"/>
  <c r="M70" i="9"/>
  <c r="M78" i="9"/>
  <c r="N104" i="9"/>
  <c r="P42" i="9"/>
  <c r="P90" i="9"/>
  <c r="C10" i="9"/>
  <c r="E108" i="9"/>
  <c r="H87" i="9"/>
  <c r="I24" i="9"/>
  <c r="K10" i="9"/>
  <c r="K66" i="9"/>
  <c r="C11" i="9"/>
  <c r="C27" i="9"/>
  <c r="C35" i="9"/>
  <c r="C59" i="9"/>
  <c r="C67" i="9"/>
  <c r="C83" i="9"/>
  <c r="C91" i="9"/>
  <c r="C115" i="9"/>
  <c r="C123" i="9"/>
  <c r="D20" i="9"/>
  <c r="D28" i="9"/>
  <c r="D52" i="9"/>
  <c r="D60" i="9"/>
  <c r="D76" i="9"/>
  <c r="D84" i="9"/>
  <c r="D108" i="9"/>
  <c r="D116" i="9"/>
  <c r="E13" i="9"/>
  <c r="E21" i="9"/>
  <c r="E45" i="9"/>
  <c r="E53" i="9"/>
  <c r="E69" i="9"/>
  <c r="E77" i="9"/>
  <c r="E101" i="9"/>
  <c r="E109" i="9"/>
  <c r="E125" i="9"/>
  <c r="F14" i="9"/>
  <c r="F38" i="9"/>
  <c r="F46" i="9"/>
  <c r="F62" i="9"/>
  <c r="F70" i="9"/>
  <c r="F94" i="9"/>
  <c r="F102" i="9"/>
  <c r="F118" i="9"/>
  <c r="F126" i="9"/>
  <c r="G31" i="9"/>
  <c r="G39" i="9"/>
  <c r="G55" i="9"/>
  <c r="G63" i="9"/>
  <c r="G87" i="9"/>
  <c r="G95" i="9"/>
  <c r="G111" i="9"/>
  <c r="G119" i="9"/>
  <c r="H24" i="9"/>
  <c r="H32" i="9"/>
  <c r="H48" i="9"/>
  <c r="H56" i="9"/>
  <c r="H80" i="9"/>
  <c r="H88" i="9"/>
  <c r="H104" i="9"/>
  <c r="H112" i="9"/>
  <c r="I17" i="9"/>
  <c r="I25" i="9"/>
  <c r="I41" i="9"/>
  <c r="I49" i="9"/>
  <c r="I73" i="9"/>
  <c r="I81" i="9"/>
  <c r="I97" i="9"/>
  <c r="I105" i="9"/>
  <c r="J10" i="9"/>
  <c r="J18" i="9"/>
  <c r="J34" i="9"/>
  <c r="J42" i="9"/>
  <c r="J66" i="9"/>
  <c r="J74" i="9"/>
  <c r="J90" i="9"/>
  <c r="J98" i="9"/>
  <c r="J122" i="9"/>
  <c r="K11" i="9"/>
  <c r="K35" i="9"/>
  <c r="K67" i="9"/>
  <c r="K91" i="9"/>
  <c r="L12" i="9"/>
  <c r="L28" i="9"/>
  <c r="L84" i="9"/>
  <c r="M21" i="9"/>
  <c r="M77" i="9"/>
  <c r="M85" i="9"/>
  <c r="N15" i="9"/>
  <c r="N71" i="9"/>
  <c r="N127" i="9"/>
  <c r="O64" i="9"/>
  <c r="O120" i="9"/>
  <c r="P57" i="9"/>
  <c r="P113" i="9"/>
  <c r="Q50" i="9"/>
  <c r="Q106" i="9"/>
  <c r="M18" i="9"/>
  <c r="E52" i="9"/>
  <c r="F45" i="9"/>
  <c r="G94" i="9"/>
  <c r="C60" i="9"/>
  <c r="D53" i="9"/>
  <c r="E46" i="9"/>
  <c r="G88" i="9"/>
  <c r="H73" i="9"/>
  <c r="J19" i="9"/>
  <c r="J67" i="9"/>
  <c r="J115" i="9"/>
  <c r="K68" i="9"/>
  <c r="C61" i="9"/>
  <c r="C117" i="9"/>
  <c r="D54" i="9"/>
  <c r="E47" i="9"/>
  <c r="F40" i="9"/>
  <c r="F48" i="9"/>
  <c r="G97" i="9"/>
  <c r="I19" i="9"/>
  <c r="I27" i="9"/>
  <c r="J12" i="9"/>
  <c r="K13" i="9"/>
  <c r="K69" i="9"/>
  <c r="C66" i="9"/>
  <c r="D59" i="9"/>
  <c r="F101" i="9"/>
  <c r="G38" i="9"/>
  <c r="C116" i="9"/>
  <c r="D109" i="9"/>
  <c r="E102" i="9"/>
  <c r="F39" i="9"/>
  <c r="F95" i="9"/>
  <c r="H17" i="9"/>
  <c r="I18" i="9"/>
  <c r="I66" i="9"/>
  <c r="J11" i="9"/>
  <c r="J59" i="9"/>
  <c r="K12" i="9"/>
  <c r="C13" i="9"/>
  <c r="C62" i="9"/>
  <c r="C118" i="9"/>
  <c r="D55" i="9"/>
  <c r="D111" i="9"/>
  <c r="E48" i="9"/>
  <c r="E104" i="9"/>
  <c r="F41" i="9"/>
  <c r="F97" i="9"/>
  <c r="G34" i="9"/>
  <c r="G42" i="9"/>
  <c r="G90" i="9"/>
  <c r="H27" i="9"/>
  <c r="H83" i="9"/>
  <c r="I20" i="9"/>
  <c r="I68" i="9"/>
  <c r="I76" i="9"/>
  <c r="I124" i="9"/>
  <c r="J13" i="9"/>
  <c r="J21" i="9"/>
  <c r="J32" i="9"/>
  <c r="J61" i="9"/>
  <c r="J69" i="9"/>
  <c r="J77" i="9"/>
  <c r="C122" i="9"/>
  <c r="D115" i="9"/>
  <c r="H31" i="9"/>
  <c r="C12" i="9"/>
  <c r="G32" i="9"/>
  <c r="G96" i="9"/>
  <c r="H25" i="9"/>
  <c r="H81" i="9"/>
  <c r="I74" i="9"/>
  <c r="I122" i="9"/>
  <c r="J75" i="9"/>
  <c r="J123" i="9"/>
  <c r="K52" i="9"/>
  <c r="C15" i="9"/>
  <c r="C17" i="9"/>
  <c r="C55" i="9"/>
  <c r="C63" i="9"/>
  <c r="C71" i="9"/>
  <c r="C111" i="9"/>
  <c r="C119" i="9"/>
  <c r="C127" i="9"/>
  <c r="D48" i="9"/>
  <c r="D56" i="9"/>
  <c r="D64" i="9"/>
  <c r="D104" i="9"/>
  <c r="D112" i="9"/>
  <c r="D120" i="9"/>
  <c r="E41" i="9"/>
  <c r="E49" i="9"/>
  <c r="E57" i="9"/>
  <c r="E97" i="9"/>
  <c r="E105" i="9"/>
  <c r="E113" i="9"/>
  <c r="F10" i="9"/>
  <c r="F34" i="9"/>
  <c r="F42" i="9"/>
  <c r="F50" i="9"/>
  <c r="F66" i="9"/>
  <c r="F90" i="9"/>
  <c r="F98" i="9"/>
  <c r="F106" i="9"/>
  <c r="F122" i="9"/>
  <c r="G27" i="9"/>
  <c r="G35" i="9"/>
  <c r="G43" i="9"/>
  <c r="G59" i="9"/>
  <c r="G83" i="9"/>
  <c r="G91" i="9"/>
  <c r="G99" i="9"/>
  <c r="G115" i="9"/>
  <c r="H20" i="9"/>
  <c r="H28" i="9"/>
  <c r="H36" i="9"/>
  <c r="H52" i="9"/>
  <c r="H76" i="9"/>
  <c r="H84" i="9"/>
  <c r="H92" i="9"/>
  <c r="H108" i="9"/>
  <c r="I13" i="9"/>
  <c r="I21" i="9"/>
  <c r="I29" i="9"/>
  <c r="I45" i="9"/>
  <c r="I69" i="9"/>
  <c r="I77" i="9"/>
  <c r="I85" i="9"/>
  <c r="I101" i="9"/>
  <c r="I125" i="9"/>
  <c r="J14" i="9"/>
  <c r="J22" i="9"/>
  <c r="M81" i="9"/>
  <c r="J117" i="9"/>
  <c r="J125" i="9"/>
  <c r="K14" i="9"/>
  <c r="K25" i="9"/>
  <c r="K54" i="9"/>
  <c r="K62" i="9"/>
  <c r="K70" i="9"/>
  <c r="K110" i="9"/>
  <c r="K118" i="9"/>
  <c r="K126" i="9"/>
  <c r="L15" i="9"/>
  <c r="L47" i="9"/>
  <c r="L55" i="9"/>
  <c r="L63" i="9"/>
  <c r="L103" i="9"/>
  <c r="L111" i="9"/>
  <c r="L119" i="9"/>
  <c r="M40" i="9"/>
  <c r="M48" i="9"/>
  <c r="M56" i="9"/>
  <c r="M96" i="9"/>
  <c r="M104" i="9"/>
  <c r="M112" i="9"/>
  <c r="N10" i="9"/>
  <c r="N26" i="9"/>
  <c r="N34" i="9"/>
  <c r="N42" i="9"/>
  <c r="N66" i="9"/>
  <c r="N74" i="9"/>
  <c r="N82" i="9"/>
  <c r="N90" i="9"/>
  <c r="N98" i="9"/>
  <c r="N122" i="9"/>
  <c r="O19" i="9"/>
  <c r="O27" i="9"/>
  <c r="O35" i="9"/>
  <c r="O59" i="9"/>
  <c r="O75" i="9"/>
  <c r="O83" i="9"/>
  <c r="O91" i="9"/>
  <c r="O115" i="9"/>
  <c r="P12" i="9"/>
  <c r="P20" i="9"/>
  <c r="P28" i="9"/>
  <c r="P52" i="9"/>
  <c r="P68" i="9"/>
  <c r="P76" i="9"/>
  <c r="P84" i="9"/>
  <c r="P108" i="9"/>
  <c r="P124" i="9"/>
  <c r="Q13" i="9"/>
  <c r="Q21" i="9"/>
  <c r="Q36" i="9"/>
  <c r="Q45" i="9"/>
  <c r="Q61" i="9"/>
  <c r="Q69" i="9"/>
  <c r="Q77" i="9"/>
  <c r="Q101" i="9"/>
  <c r="Q117" i="9"/>
  <c r="Q125" i="9"/>
  <c r="L25" i="9"/>
  <c r="N12" i="9"/>
  <c r="N20" i="9"/>
  <c r="K90" i="9"/>
  <c r="K122" i="9"/>
  <c r="L27" i="9"/>
  <c r="L59" i="9"/>
  <c r="P32" i="9"/>
  <c r="L93" i="9"/>
  <c r="L91" i="9"/>
  <c r="G15" i="9"/>
  <c r="E24" i="9"/>
  <c r="C39" i="9"/>
  <c r="C95" i="9"/>
  <c r="D32" i="9"/>
  <c r="D88" i="9"/>
  <c r="E25" i="9"/>
  <c r="E81" i="9"/>
  <c r="F18" i="9"/>
  <c r="F74" i="9"/>
  <c r="G11" i="9"/>
  <c r="G67" i="9"/>
  <c r="G123" i="9"/>
  <c r="H60" i="9"/>
  <c r="H116" i="9"/>
  <c r="I53" i="9"/>
  <c r="I109" i="9"/>
  <c r="C38" i="9"/>
  <c r="G66" i="9"/>
  <c r="K46" i="9"/>
  <c r="O51" i="9"/>
  <c r="O45" i="9"/>
  <c r="C18" i="9"/>
  <c r="C26" i="9"/>
  <c r="C42" i="9"/>
  <c r="C50" i="9"/>
  <c r="C82" i="9"/>
  <c r="C98" i="9"/>
  <c r="C106" i="9"/>
  <c r="D19" i="9"/>
  <c r="D35" i="9"/>
  <c r="D43" i="9"/>
  <c r="D75" i="9"/>
  <c r="D91" i="9"/>
  <c r="D99" i="9"/>
  <c r="E12" i="9"/>
  <c r="E28" i="9"/>
  <c r="E36" i="9"/>
  <c r="E68" i="9"/>
  <c r="E84" i="9"/>
  <c r="E92" i="9"/>
  <c r="E124" i="9"/>
  <c r="F21" i="9"/>
  <c r="F29" i="9"/>
  <c r="F61" i="9"/>
  <c r="F77" i="9"/>
  <c r="F85" i="9"/>
  <c r="F117" i="9"/>
  <c r="G14" i="9"/>
  <c r="G22" i="9"/>
  <c r="K26" i="9"/>
  <c r="C43" i="9"/>
  <c r="C99" i="9"/>
  <c r="D36" i="9"/>
  <c r="D68" i="9"/>
  <c r="D92" i="9"/>
  <c r="E29" i="9"/>
  <c r="E61" i="9"/>
  <c r="E85" i="9"/>
  <c r="F22" i="9"/>
  <c r="F78" i="9"/>
  <c r="G71" i="9"/>
  <c r="G127" i="9"/>
  <c r="H64" i="9"/>
  <c r="H120" i="9"/>
  <c r="I57" i="9"/>
  <c r="I113" i="9"/>
  <c r="J50" i="9"/>
  <c r="J106" i="9"/>
  <c r="K43" i="9"/>
  <c r="K99" i="9"/>
  <c r="L36" i="9"/>
  <c r="L92" i="9"/>
  <c r="M29" i="9"/>
  <c r="M15" i="9"/>
  <c r="L74" i="9"/>
  <c r="C29" i="9"/>
  <c r="C53" i="9"/>
  <c r="D14" i="9"/>
  <c r="D38" i="9"/>
  <c r="F120" i="9"/>
  <c r="K53" i="9"/>
  <c r="L46" i="9"/>
  <c r="C24" i="9"/>
  <c r="C32" i="9"/>
  <c r="C40" i="9"/>
  <c r="C64" i="9"/>
  <c r="C80" i="9"/>
  <c r="C88" i="9"/>
  <c r="C96" i="9"/>
  <c r="C120" i="9"/>
  <c r="D17" i="9"/>
  <c r="D25" i="9"/>
  <c r="D33" i="9"/>
  <c r="D41" i="9"/>
  <c r="D49" i="9"/>
  <c r="D57" i="9"/>
  <c r="D73" i="9"/>
  <c r="D81" i="9"/>
  <c r="D89" i="9"/>
  <c r="D113" i="9"/>
  <c r="E10" i="9"/>
  <c r="E18" i="9"/>
  <c r="E26" i="9"/>
  <c r="E42" i="9"/>
  <c r="E50" i="9"/>
  <c r="E66" i="9"/>
  <c r="E74" i="9"/>
  <c r="E82" i="9"/>
  <c r="E106" i="9"/>
  <c r="E122" i="9"/>
  <c r="F11" i="9"/>
  <c r="F19" i="9"/>
  <c r="F43" i="9"/>
  <c r="F59" i="9"/>
  <c r="F67" i="9"/>
  <c r="F75" i="9"/>
  <c r="F99" i="9"/>
  <c r="F115" i="9"/>
  <c r="F123" i="9"/>
  <c r="G12" i="9"/>
  <c r="G36" i="9"/>
  <c r="G52" i="9"/>
  <c r="G60" i="9"/>
  <c r="G68" i="9"/>
  <c r="G76" i="9"/>
  <c r="G92" i="9"/>
  <c r="G108" i="9"/>
  <c r="G116" i="9"/>
  <c r="G124" i="9"/>
  <c r="H29" i="9"/>
  <c r="H45" i="9"/>
  <c r="H53" i="9"/>
  <c r="H61" i="9"/>
  <c r="H85" i="9"/>
  <c r="H101" i="9"/>
  <c r="H109" i="9"/>
  <c r="H117" i="9"/>
  <c r="I22" i="9"/>
  <c r="I38" i="9"/>
  <c r="I46" i="9"/>
  <c r="I54" i="9"/>
  <c r="I70" i="9"/>
  <c r="I78" i="9"/>
  <c r="I94" i="9"/>
  <c r="I102" i="9"/>
  <c r="I126" i="9"/>
  <c r="J15" i="9"/>
  <c r="J39" i="9"/>
  <c r="J63" i="9"/>
  <c r="J71" i="9"/>
  <c r="J95" i="9"/>
  <c r="J119" i="9"/>
  <c r="J127" i="9"/>
  <c r="K24" i="9"/>
  <c r="K32" i="9"/>
  <c r="K56" i="9"/>
  <c r="K64" i="9"/>
  <c r="K88" i="9"/>
  <c r="K120" i="9"/>
  <c r="L57" i="9"/>
  <c r="L81" i="9"/>
  <c r="L113" i="9"/>
  <c r="M50" i="9"/>
  <c r="M74" i="9"/>
  <c r="M106" i="9"/>
  <c r="N36" i="9"/>
  <c r="N60" i="9"/>
  <c r="N92" i="9"/>
  <c r="N116" i="9"/>
  <c r="O29" i="9"/>
  <c r="O53" i="9"/>
  <c r="O85" i="9"/>
  <c r="O109" i="9"/>
  <c r="P22" i="9"/>
  <c r="P46" i="9"/>
  <c r="P78" i="9"/>
  <c r="P102" i="9"/>
  <c r="Q15" i="9"/>
  <c r="Q20" i="9"/>
  <c r="Q23" i="9"/>
  <c r="Q31" i="9"/>
  <c r="Q39" i="9"/>
  <c r="Q71" i="9"/>
  <c r="C49" i="9"/>
  <c r="E11" i="9"/>
  <c r="E75" i="9"/>
  <c r="F12" i="9"/>
  <c r="F68" i="9"/>
  <c r="F124" i="9"/>
  <c r="G21" i="9"/>
  <c r="G61" i="9"/>
  <c r="G117" i="9"/>
  <c r="H54" i="9"/>
  <c r="H110" i="9"/>
  <c r="I47" i="9"/>
  <c r="I103" i="9"/>
  <c r="J40" i="9"/>
  <c r="J96" i="9"/>
  <c r="K33" i="9"/>
  <c r="K57" i="9"/>
  <c r="K89" i="9"/>
  <c r="L18" i="9"/>
  <c r="L26" i="9"/>
  <c r="L34" i="9"/>
  <c r="L82" i="9"/>
  <c r="M19" i="9"/>
  <c r="M75" i="9"/>
  <c r="O54" i="9"/>
  <c r="Q40" i="9"/>
  <c r="G54" i="9"/>
  <c r="G70" i="9"/>
  <c r="G78" i="9"/>
  <c r="G110" i="9"/>
  <c r="G126" i="9"/>
  <c r="H15" i="9"/>
  <c r="H39" i="9"/>
  <c r="H47" i="9"/>
  <c r="H63" i="9"/>
  <c r="H71" i="9"/>
  <c r="H103" i="9"/>
  <c r="H119" i="9"/>
  <c r="H127" i="9"/>
  <c r="I32" i="9"/>
  <c r="L43" i="9"/>
  <c r="Q33" i="9"/>
  <c r="J38" i="9"/>
  <c r="J46" i="9"/>
  <c r="J54" i="9"/>
  <c r="J62" i="9"/>
  <c r="J70" i="9"/>
  <c r="J78" i="9"/>
  <c r="J94" i="9"/>
  <c r="J102" i="9"/>
  <c r="J110" i="9"/>
  <c r="J118" i="9"/>
  <c r="J126" i="9"/>
  <c r="K15" i="9"/>
  <c r="K31" i="9"/>
  <c r="K39" i="9"/>
  <c r="K47" i="9"/>
  <c r="K55" i="9"/>
  <c r="K63" i="9"/>
  <c r="K71" i="9"/>
  <c r="K87" i="9"/>
  <c r="K95" i="9"/>
  <c r="K103" i="9"/>
  <c r="K111" i="9"/>
  <c r="K119" i="9"/>
  <c r="K127" i="9"/>
  <c r="L24" i="9"/>
  <c r="L32" i="9"/>
  <c r="L40" i="9"/>
  <c r="L48" i="9"/>
  <c r="L56" i="9"/>
  <c r="L64" i="9"/>
  <c r="L80" i="9"/>
  <c r="L88" i="9"/>
  <c r="L96" i="9"/>
  <c r="L104" i="9"/>
  <c r="L112" i="9"/>
  <c r="L120" i="9"/>
  <c r="M17" i="9"/>
  <c r="M25" i="9"/>
  <c r="M33" i="9"/>
  <c r="M41" i="9"/>
  <c r="M49" i="9"/>
  <c r="M57" i="9"/>
  <c r="M73" i="9"/>
  <c r="M89" i="9"/>
  <c r="M97" i="9"/>
  <c r="M105" i="9"/>
  <c r="M113" i="9"/>
  <c r="N11" i="9"/>
  <c r="N19" i="9"/>
  <c r="N27" i="9"/>
  <c r="N35" i="9"/>
  <c r="N43" i="9"/>
  <c r="N59" i="9"/>
  <c r="N67" i="9"/>
  <c r="N75" i="9"/>
  <c r="N83" i="9"/>
  <c r="N91" i="9"/>
  <c r="N99" i="9"/>
  <c r="N115" i="9"/>
  <c r="N123" i="9"/>
  <c r="O12" i="9"/>
  <c r="O20" i="9"/>
  <c r="O28" i="9"/>
  <c r="O36" i="9"/>
  <c r="O52" i="9"/>
  <c r="O60" i="9"/>
  <c r="O68" i="9"/>
  <c r="O76" i="9"/>
  <c r="O84" i="9"/>
  <c r="O92" i="9"/>
  <c r="O108" i="9"/>
  <c r="O116" i="9"/>
  <c r="O124" i="9"/>
  <c r="P13" i="9"/>
  <c r="P21" i="9"/>
  <c r="P29" i="9"/>
  <c r="P45" i="9"/>
  <c r="P53" i="9"/>
  <c r="P61" i="9"/>
  <c r="P69" i="9"/>
  <c r="P77" i="9"/>
  <c r="P85" i="9"/>
  <c r="P101" i="9"/>
  <c r="P109" i="9"/>
  <c r="P117" i="9"/>
  <c r="P125" i="9"/>
  <c r="Q14" i="9"/>
  <c r="Q22" i="9"/>
  <c r="Q38" i="9"/>
  <c r="Q46" i="9"/>
  <c r="Q54" i="9"/>
  <c r="Q62" i="9"/>
  <c r="Q70" i="9"/>
  <c r="Q78" i="9"/>
  <c r="Q94" i="9"/>
  <c r="Q102" i="9"/>
  <c r="Q110" i="9"/>
  <c r="Q118" i="9"/>
  <c r="Q126" i="9"/>
  <c r="L83" i="9"/>
  <c r="L115" i="9"/>
  <c r="M28" i="9"/>
  <c r="M52" i="9"/>
  <c r="M76" i="9"/>
  <c r="M108" i="9"/>
  <c r="N14" i="9"/>
  <c r="N22" i="9"/>
  <c r="N38" i="9"/>
  <c r="N54" i="9"/>
  <c r="N62" i="9"/>
  <c r="N94" i="9"/>
  <c r="N118" i="9"/>
  <c r="O22" i="9"/>
  <c r="O31" i="9"/>
  <c r="O55" i="9"/>
  <c r="O87" i="9"/>
  <c r="O111" i="9"/>
  <c r="P11" i="9"/>
  <c r="P40" i="9"/>
  <c r="P48" i="9"/>
  <c r="P64" i="9"/>
  <c r="P80" i="9"/>
  <c r="P104" i="9"/>
  <c r="Q17" i="9"/>
  <c r="Q41" i="9"/>
  <c r="Q73" i="9"/>
  <c r="Q97" i="9"/>
  <c r="O23" i="9"/>
  <c r="N21" i="9"/>
  <c r="N31" i="9"/>
  <c r="N39" i="9"/>
  <c r="N55" i="9"/>
  <c r="N63" i="9"/>
  <c r="N76" i="9"/>
  <c r="N87" i="9"/>
  <c r="N95" i="9"/>
  <c r="N111" i="9"/>
  <c r="N119" i="9"/>
  <c r="O24" i="9"/>
  <c r="O32" i="9"/>
  <c r="O48" i="9"/>
  <c r="O56" i="9"/>
  <c r="O80" i="9"/>
  <c r="O88" i="9"/>
  <c r="O104" i="9"/>
  <c r="O112" i="9"/>
  <c r="P17" i="9"/>
  <c r="P25" i="9"/>
  <c r="P41" i="9"/>
  <c r="P49" i="9"/>
  <c r="P73" i="9"/>
  <c r="P81" i="9"/>
  <c r="P97" i="9"/>
  <c r="P105" i="9"/>
  <c r="Q10" i="9"/>
  <c r="Q18" i="9"/>
  <c r="Q34" i="9"/>
  <c r="Q42" i="9"/>
  <c r="Q52" i="9"/>
  <c r="Q66" i="9"/>
  <c r="Q74" i="9"/>
  <c r="Q90" i="9"/>
  <c r="Q98" i="9"/>
  <c r="Q122" i="9"/>
  <c r="M102" i="9"/>
  <c r="M110" i="9"/>
  <c r="M126" i="9"/>
  <c r="N32" i="9"/>
  <c r="N40" i="9"/>
  <c r="N56" i="9"/>
  <c r="N64" i="9"/>
  <c r="N88" i="9"/>
  <c r="N96" i="9"/>
  <c r="N120" i="9"/>
  <c r="O25" i="9"/>
  <c r="O33" i="9"/>
  <c r="O57" i="9"/>
  <c r="O81" i="9"/>
  <c r="O89" i="9"/>
  <c r="O113" i="9"/>
  <c r="P18" i="9"/>
  <c r="P26" i="9"/>
  <c r="P50" i="9"/>
  <c r="P74" i="9"/>
  <c r="P82" i="9"/>
  <c r="P98" i="9"/>
  <c r="P106" i="9"/>
  <c r="Q11" i="9"/>
  <c r="Q19" i="9"/>
  <c r="Q35" i="9"/>
  <c r="Q43" i="9"/>
  <c r="Q67" i="9"/>
  <c r="Q75" i="9"/>
  <c r="Q91" i="9"/>
  <c r="Q99" i="9"/>
  <c r="Q123" i="9"/>
  <c r="N51" i="9"/>
  <c r="N45" i="9"/>
  <c r="P37" i="9"/>
  <c r="P31" i="9"/>
  <c r="Q30" i="9"/>
  <c r="Q24" i="9"/>
  <c r="D15" i="9"/>
  <c r="K20" i="9"/>
  <c r="Q27" i="9"/>
  <c r="N49" i="9"/>
  <c r="C54" i="9"/>
  <c r="D69" i="9"/>
  <c r="C48" i="9"/>
  <c r="C56" i="9"/>
  <c r="C104" i="9"/>
  <c r="C112" i="9"/>
  <c r="D97" i="9"/>
  <c r="D105" i="9"/>
  <c r="E34" i="9"/>
  <c r="E90" i="9"/>
  <c r="E98" i="9"/>
  <c r="F27" i="9"/>
  <c r="F35" i="9"/>
  <c r="F83" i="9"/>
  <c r="F91" i="9"/>
  <c r="G20" i="9"/>
  <c r="G84" i="9"/>
  <c r="H13" i="9"/>
  <c r="H21" i="9"/>
  <c r="H69" i="9"/>
  <c r="H77" i="9"/>
  <c r="H125" i="9"/>
  <c r="I14" i="9"/>
  <c r="I62" i="9"/>
  <c r="M34" i="9"/>
  <c r="O13" i="9"/>
  <c r="H11" i="9"/>
  <c r="K22" i="9"/>
  <c r="Q28" i="9"/>
  <c r="M87" i="9"/>
  <c r="Q109" i="9"/>
  <c r="C25" i="9"/>
  <c r="C33" i="9"/>
  <c r="C41" i="9"/>
  <c r="C57" i="9"/>
  <c r="C73" i="9"/>
  <c r="C81" i="9"/>
  <c r="C89" i="9"/>
  <c r="C97" i="9"/>
  <c r="C105" i="9"/>
  <c r="C113" i="9"/>
  <c r="D10" i="9"/>
  <c r="D18" i="9"/>
  <c r="D26" i="9"/>
  <c r="D34" i="9"/>
  <c r="D42" i="9"/>
  <c r="D50" i="9"/>
  <c r="D66" i="9"/>
  <c r="D74" i="9"/>
  <c r="D82" i="9"/>
  <c r="D90" i="9"/>
  <c r="D98" i="9"/>
  <c r="D106" i="9"/>
  <c r="D122" i="9"/>
  <c r="E27" i="9"/>
  <c r="E35" i="9"/>
  <c r="E43" i="9"/>
  <c r="E59" i="9"/>
  <c r="E67" i="9"/>
  <c r="E83" i="9"/>
  <c r="E91" i="9"/>
  <c r="E99" i="9"/>
  <c r="E115" i="9"/>
  <c r="E123" i="9"/>
  <c r="F20" i="9"/>
  <c r="F28" i="9"/>
  <c r="F36" i="9"/>
  <c r="F52" i="9"/>
  <c r="F60" i="9"/>
  <c r="F76" i="9"/>
  <c r="F84" i="9"/>
  <c r="F92" i="9"/>
  <c r="F108" i="9"/>
  <c r="F116" i="9"/>
  <c r="G13" i="9"/>
  <c r="G29" i="9"/>
  <c r="G45" i="9"/>
  <c r="G53" i="9"/>
  <c r="G69" i="9"/>
  <c r="G77" i="9"/>
  <c r="G85" i="9"/>
  <c r="G101" i="9"/>
  <c r="G109" i="9"/>
  <c r="G125" i="9"/>
  <c r="H14" i="9"/>
  <c r="H22" i="9"/>
  <c r="H38" i="9"/>
  <c r="H46" i="9"/>
  <c r="H62" i="9"/>
  <c r="H70" i="9"/>
  <c r="H78" i="9"/>
  <c r="H94" i="9"/>
  <c r="J24" i="9"/>
  <c r="J48" i="9"/>
  <c r="K41" i="9"/>
  <c r="M11" i="9"/>
  <c r="M27" i="9"/>
  <c r="M67" i="9"/>
  <c r="L17" i="9"/>
  <c r="K30" i="9"/>
  <c r="E31" i="9"/>
  <c r="J37" i="9"/>
  <c r="K40" i="9"/>
  <c r="E55" i="9"/>
  <c r="F80" i="9"/>
  <c r="P87" i="9"/>
  <c r="C74" i="9"/>
  <c r="D11" i="9"/>
  <c r="E116" i="9"/>
  <c r="G46" i="9"/>
  <c r="H95" i="9"/>
  <c r="I10" i="9"/>
  <c r="D124" i="9"/>
  <c r="F54" i="9"/>
  <c r="F110" i="9"/>
  <c r="H96" i="9"/>
  <c r="I89" i="9"/>
  <c r="J82" i="9"/>
  <c r="K19" i="9"/>
  <c r="K75" i="9"/>
  <c r="L124" i="9"/>
  <c r="M61" i="9"/>
  <c r="P89" i="9"/>
  <c r="O11" i="9"/>
  <c r="C68" i="9"/>
  <c r="C108" i="9"/>
  <c r="D13" i="9"/>
  <c r="D45" i="9"/>
  <c r="D61" i="9"/>
  <c r="D101" i="9"/>
  <c r="D117" i="9"/>
  <c r="E38" i="9"/>
  <c r="E54" i="9"/>
  <c r="E62" i="9"/>
  <c r="E94" i="9"/>
  <c r="E110" i="9"/>
  <c r="E118" i="9"/>
  <c r="F31" i="9"/>
  <c r="F47" i="9"/>
  <c r="F55" i="9"/>
  <c r="F87" i="9"/>
  <c r="F103" i="9"/>
  <c r="F111" i="9"/>
  <c r="G24" i="9"/>
  <c r="G40" i="9"/>
  <c r="G48" i="9"/>
  <c r="G80" i="9"/>
  <c r="G104" i="9"/>
  <c r="H33" i="9"/>
  <c r="H41" i="9"/>
  <c r="H89" i="9"/>
  <c r="H97" i="9"/>
  <c r="I26" i="9"/>
  <c r="I34" i="9"/>
  <c r="I82" i="9"/>
  <c r="I90" i="9"/>
  <c r="J27" i="9"/>
  <c r="J83" i="9"/>
  <c r="K76" i="9"/>
  <c r="L13" i="9"/>
  <c r="L69" i="9"/>
  <c r="L125" i="9"/>
  <c r="M62" i="9"/>
  <c r="M118" i="9"/>
  <c r="N48" i="9"/>
  <c r="N112" i="9"/>
  <c r="O41" i="9"/>
  <c r="O49" i="9"/>
  <c r="O97" i="9"/>
  <c r="O105" i="9"/>
  <c r="O121" i="9"/>
  <c r="O118" i="9"/>
  <c r="P34" i="9"/>
  <c r="Q83" i="9"/>
  <c r="I15" i="9"/>
  <c r="L14" i="9"/>
  <c r="O14" i="9"/>
  <c r="C23" i="9"/>
  <c r="L35" i="9"/>
  <c r="J57" i="9"/>
  <c r="K77" i="9"/>
  <c r="D67" i="9"/>
  <c r="D123" i="9"/>
  <c r="G102" i="9"/>
  <c r="H18" i="9"/>
  <c r="C19" i="9"/>
  <c r="D12" i="9"/>
  <c r="E117" i="9"/>
  <c r="G47" i="9"/>
  <c r="H40" i="9"/>
  <c r="I33" i="9"/>
  <c r="N23" i="9"/>
  <c r="N17" i="9"/>
  <c r="N47" i="9"/>
  <c r="N103" i="9"/>
  <c r="O72" i="9"/>
  <c r="O66" i="9"/>
  <c r="O96" i="9"/>
  <c r="P33" i="9"/>
  <c r="Q26" i="9"/>
  <c r="Q58" i="9"/>
  <c r="Q56" i="9"/>
  <c r="Q82" i="9"/>
  <c r="G28" i="9"/>
  <c r="D125" i="9"/>
  <c r="C52" i="9"/>
  <c r="C76" i="9"/>
  <c r="C124" i="9"/>
  <c r="C21" i="9"/>
  <c r="C45" i="9"/>
  <c r="C69" i="9"/>
  <c r="C77" i="9"/>
  <c r="C85" i="9"/>
  <c r="C101" i="9"/>
  <c r="C109" i="9"/>
  <c r="C125" i="9"/>
  <c r="D22" i="9"/>
  <c r="D46" i="9"/>
  <c r="D62" i="9"/>
  <c r="D70" i="9"/>
  <c r="D78" i="9"/>
  <c r="D94" i="9"/>
  <c r="E15" i="9"/>
  <c r="E111" i="9"/>
  <c r="G17" i="9"/>
  <c r="H42" i="9"/>
  <c r="H50" i="9"/>
  <c r="I35" i="9"/>
  <c r="I59" i="9"/>
  <c r="J52" i="9"/>
  <c r="K29" i="9"/>
  <c r="M71" i="9"/>
  <c r="I16" i="9"/>
  <c r="O15" i="9"/>
  <c r="Q32" i="9"/>
  <c r="E60" i="9"/>
  <c r="F53" i="9"/>
  <c r="F109" i="9"/>
  <c r="L11" i="9"/>
  <c r="H43" i="9"/>
  <c r="C75" i="9"/>
  <c r="G103" i="9"/>
  <c r="J26" i="9"/>
  <c r="L68" i="9"/>
  <c r="M117" i="9"/>
  <c r="O40" i="9"/>
  <c r="L38" i="9"/>
  <c r="C14" i="9"/>
  <c r="C22" i="9"/>
  <c r="C46" i="9"/>
  <c r="C70" i="9"/>
  <c r="C78" i="9"/>
  <c r="C94" i="9"/>
  <c r="C102" i="9"/>
  <c r="C110" i="9"/>
  <c r="C126" i="9"/>
  <c r="D31" i="9"/>
  <c r="D39" i="9"/>
  <c r="D47" i="9"/>
  <c r="D63" i="9"/>
  <c r="D71" i="9"/>
  <c r="D87" i="9"/>
  <c r="D95" i="9"/>
  <c r="D103" i="9"/>
  <c r="D119" i="9"/>
  <c r="D127" i="9"/>
  <c r="E32" i="9"/>
  <c r="E40" i="9"/>
  <c r="E56" i="9"/>
  <c r="E64" i="9"/>
  <c r="E80" i="9"/>
  <c r="E88" i="9"/>
  <c r="E96" i="9"/>
  <c r="E112" i="9"/>
  <c r="E120" i="9"/>
  <c r="F17" i="9"/>
  <c r="F25" i="9"/>
  <c r="F33" i="9"/>
  <c r="F49" i="9"/>
  <c r="F57" i="9"/>
  <c r="F73" i="9"/>
  <c r="F81" i="9"/>
  <c r="F89" i="9"/>
  <c r="F105" i="9"/>
  <c r="F113" i="9"/>
  <c r="G10" i="9"/>
  <c r="G18" i="9"/>
  <c r="G26" i="9"/>
  <c r="G50" i="9"/>
  <c r="G74" i="9"/>
  <c r="G82" i="9"/>
  <c r="G98" i="9"/>
  <c r="G106" i="9"/>
  <c r="G122" i="9"/>
  <c r="H19" i="9"/>
  <c r="H35" i="9"/>
  <c r="H59" i="9"/>
  <c r="H67" i="9"/>
  <c r="H75" i="9"/>
  <c r="H91" i="9"/>
  <c r="H99" i="9"/>
  <c r="H115" i="9"/>
  <c r="H123" i="9"/>
  <c r="I12" i="9"/>
  <c r="I28" i="9"/>
  <c r="I36" i="9"/>
  <c r="I52" i="9"/>
  <c r="I60" i="9"/>
  <c r="I84" i="9"/>
  <c r="I92" i="9"/>
  <c r="I108" i="9"/>
  <c r="I116" i="9"/>
  <c r="J29" i="9"/>
  <c r="J45" i="9"/>
  <c r="J53" i="9"/>
  <c r="J85" i="9"/>
  <c r="J101" i="9"/>
  <c r="J109" i="9"/>
  <c r="K38" i="9"/>
  <c r="K78" i="9"/>
  <c r="K94" i="9"/>
  <c r="K102" i="9"/>
  <c r="L31" i="9"/>
  <c r="L39" i="9"/>
  <c r="L71" i="9"/>
  <c r="L87" i="9"/>
  <c r="L95" i="9"/>
  <c r="L127" i="9"/>
  <c r="M24" i="9"/>
  <c r="M32" i="9"/>
  <c r="M64" i="9"/>
  <c r="M80" i="9"/>
  <c r="M88" i="9"/>
  <c r="M120" i="9"/>
  <c r="N18" i="9"/>
  <c r="N50" i="9"/>
  <c r="N106" i="9"/>
  <c r="O43" i="9"/>
  <c r="O67" i="9"/>
  <c r="O99" i="9"/>
  <c r="O123" i="9"/>
  <c r="P36" i="9"/>
  <c r="P44" i="9"/>
  <c r="P43" i="9"/>
  <c r="P60" i="9"/>
  <c r="P92" i="9"/>
  <c r="P116" i="9"/>
  <c r="Q29" i="9"/>
  <c r="Q53" i="9"/>
  <c r="Q85" i="9"/>
  <c r="Q93" i="9"/>
  <c r="Q88" i="9"/>
  <c r="H34" i="9"/>
  <c r="J49" i="9"/>
  <c r="D102" i="9"/>
  <c r="D110" i="9"/>
  <c r="D118" i="9"/>
  <c r="D126" i="9"/>
  <c r="E39" i="9"/>
  <c r="E63" i="9"/>
  <c r="E71" i="9"/>
  <c r="E87" i="9"/>
  <c r="E95" i="9"/>
  <c r="E103" i="9"/>
  <c r="E119" i="9"/>
  <c r="E127" i="9"/>
  <c r="F24" i="9"/>
  <c r="F32" i="9"/>
  <c r="F56" i="9"/>
  <c r="F64" i="9"/>
  <c r="F88" i="9"/>
  <c r="F96" i="9"/>
  <c r="F104" i="9"/>
  <c r="F112" i="9"/>
  <c r="G25" i="9"/>
  <c r="G33" i="9"/>
  <c r="G41" i="9"/>
  <c r="G49" i="9"/>
  <c r="G57" i="9"/>
  <c r="G73" i="9"/>
  <c r="G81" i="9"/>
  <c r="G89" i="9"/>
  <c r="G105" i="9"/>
  <c r="G113" i="9"/>
  <c r="H10" i="9"/>
  <c r="H26" i="9"/>
  <c r="H66" i="9"/>
  <c r="H74" i="9"/>
  <c r="H82" i="9"/>
  <c r="H90" i="9"/>
  <c r="H98" i="9"/>
  <c r="H106" i="9"/>
  <c r="H122" i="9"/>
  <c r="I43" i="9"/>
  <c r="I67" i="9"/>
  <c r="I75" i="9"/>
  <c r="I83" i="9"/>
  <c r="I91" i="9"/>
  <c r="I99" i="9"/>
  <c r="I115" i="9"/>
  <c r="I123" i="9"/>
  <c r="J28" i="9"/>
  <c r="J36" i="9"/>
  <c r="J60" i="9"/>
  <c r="J68" i="9"/>
  <c r="J76" i="9"/>
  <c r="J84" i="9"/>
  <c r="J92" i="9"/>
  <c r="J108" i="9"/>
  <c r="J116" i="9"/>
  <c r="J124" i="9"/>
  <c r="K21" i="9"/>
  <c r="K45" i="9"/>
  <c r="K61" i="9"/>
  <c r="K85" i="9"/>
  <c r="K101" i="9"/>
  <c r="K109" i="9"/>
  <c r="K117" i="9"/>
  <c r="K125" i="9"/>
  <c r="L22" i="9"/>
  <c r="L70" i="9"/>
  <c r="L78" i="9"/>
  <c r="L94" i="9"/>
  <c r="L102" i="9"/>
  <c r="L110" i="9"/>
  <c r="L118" i="9"/>
  <c r="L126" i="9"/>
  <c r="M31" i="9"/>
  <c r="M47" i="9"/>
  <c r="M55" i="9"/>
  <c r="M63" i="9"/>
  <c r="M95" i="9"/>
  <c r="M103" i="9"/>
  <c r="M111" i="9"/>
  <c r="M119" i="9"/>
  <c r="M127" i="9"/>
  <c r="N25" i="9"/>
  <c r="N57" i="9"/>
  <c r="N73" i="9"/>
  <c r="N81" i="9"/>
  <c r="N97" i="9"/>
  <c r="N105" i="9"/>
  <c r="N113" i="9"/>
  <c r="O42" i="9"/>
  <c r="O74" i="9"/>
  <c r="O90" i="9"/>
  <c r="O98" i="9"/>
  <c r="O106" i="9"/>
  <c r="O122" i="9"/>
  <c r="P27" i="9"/>
  <c r="P35" i="9"/>
  <c r="P59" i="9"/>
  <c r="P67" i="9"/>
  <c r="P83" i="9"/>
  <c r="P91" i="9"/>
  <c r="P99" i="9"/>
  <c r="P115" i="9"/>
  <c r="P123" i="9"/>
  <c r="Q60" i="9"/>
  <c r="Q84" i="9"/>
  <c r="Q92" i="9"/>
  <c r="Q108" i="9"/>
  <c r="P16" i="9"/>
  <c r="I110" i="9"/>
  <c r="I118" i="9"/>
  <c r="J31" i="9"/>
  <c r="J47" i="9"/>
  <c r="J55" i="9"/>
  <c r="J87" i="9"/>
  <c r="J103" i="9"/>
  <c r="J111" i="9"/>
  <c r="K48" i="9"/>
  <c r="K80" i="9"/>
  <c r="K96" i="9"/>
  <c r="K104" i="9"/>
  <c r="K112" i="9"/>
  <c r="L33" i="9"/>
  <c r="L41" i="9"/>
  <c r="L49" i="9"/>
  <c r="L73" i="9"/>
  <c r="L89" i="9"/>
  <c r="L97" i="9"/>
  <c r="L105" i="9"/>
  <c r="M10" i="9"/>
  <c r="M26" i="9"/>
  <c r="M66" i="9"/>
  <c r="M82" i="9"/>
  <c r="M90" i="9"/>
  <c r="M98" i="9"/>
  <c r="M122" i="9"/>
  <c r="N28" i="9"/>
  <c r="N52" i="9"/>
  <c r="N68" i="9"/>
  <c r="N84" i="9"/>
  <c r="N108" i="9"/>
  <c r="N124" i="9"/>
  <c r="O61" i="9"/>
  <c r="O69" i="9"/>
  <c r="O101" i="9"/>
  <c r="O117" i="9"/>
  <c r="O125" i="9"/>
  <c r="P38" i="9"/>
  <c r="P54" i="9"/>
  <c r="P62" i="9"/>
  <c r="P94" i="9"/>
  <c r="P110" i="9"/>
  <c r="P118" i="9"/>
  <c r="P126" i="9"/>
  <c r="Q47" i="9"/>
  <c r="Q55" i="9"/>
  <c r="Q116" i="9"/>
  <c r="P127" i="9"/>
  <c r="H102" i="9"/>
  <c r="H118" i="9"/>
  <c r="H126" i="9"/>
  <c r="I31" i="9"/>
  <c r="I39" i="9"/>
  <c r="I55" i="9"/>
  <c r="I63" i="9"/>
  <c r="I71" i="9"/>
  <c r="I87" i="9"/>
  <c r="I95" i="9"/>
  <c r="I111" i="9"/>
  <c r="I119" i="9"/>
  <c r="I127" i="9"/>
  <c r="J56" i="9"/>
  <c r="J64" i="9"/>
  <c r="J80" i="9"/>
  <c r="J88" i="9"/>
  <c r="J104" i="9"/>
  <c r="J112" i="9"/>
  <c r="J120" i="9"/>
  <c r="K17" i="9"/>
  <c r="K49" i="9"/>
  <c r="K73" i="9"/>
  <c r="K81" i="9"/>
  <c r="K97" i="9"/>
  <c r="K105" i="9"/>
  <c r="K113" i="9"/>
  <c r="L10" i="9"/>
  <c r="L42" i="9"/>
  <c r="L50" i="9"/>
  <c r="L66" i="9"/>
  <c r="L90" i="9"/>
  <c r="L98" i="9"/>
  <c r="L106" i="9"/>
  <c r="L122" i="9"/>
  <c r="M35" i="9"/>
  <c r="M43" i="9"/>
  <c r="M59" i="9"/>
  <c r="M83" i="9"/>
  <c r="M91" i="9"/>
  <c r="M99" i="9"/>
  <c r="M115" i="9"/>
  <c r="M123" i="9"/>
  <c r="N13" i="9"/>
  <c r="N53" i="9"/>
  <c r="N69" i="9"/>
  <c r="N109" i="9"/>
  <c r="N125" i="9"/>
  <c r="O38" i="9"/>
  <c r="O46" i="9"/>
  <c r="O62" i="9"/>
  <c r="P95" i="9"/>
  <c r="P111" i="9"/>
  <c r="Q48" i="9"/>
  <c r="Q64" i="9"/>
  <c r="I40" i="9"/>
  <c r="I56" i="9"/>
  <c r="I64" i="9"/>
  <c r="I80" i="9"/>
  <c r="I88" i="9"/>
  <c r="I96" i="9"/>
  <c r="I112" i="9"/>
  <c r="I120" i="9"/>
  <c r="J17" i="9"/>
  <c r="J25" i="9"/>
  <c r="J33" i="9"/>
  <c r="J73" i="9"/>
  <c r="J81" i="9"/>
  <c r="J89" i="9"/>
  <c r="J105" i="9"/>
  <c r="J113" i="9"/>
  <c r="K42" i="9"/>
  <c r="K50" i="9"/>
  <c r="K74" i="9"/>
  <c r="K82" i="9"/>
  <c r="K98" i="9"/>
  <c r="K106" i="9"/>
  <c r="L19" i="9"/>
  <c r="L67" i="9"/>
  <c r="L75" i="9"/>
  <c r="L99" i="9"/>
  <c r="L123" i="9"/>
  <c r="M12" i="9"/>
  <c r="M36" i="9"/>
  <c r="M60" i="9"/>
  <c r="M68" i="9"/>
  <c r="M84" i="9"/>
  <c r="M92" i="9"/>
  <c r="M116" i="9"/>
  <c r="M124" i="9"/>
  <c r="N46" i="9"/>
  <c r="N70" i="9"/>
  <c r="N78" i="9"/>
  <c r="N102" i="9"/>
  <c r="N110" i="9"/>
  <c r="N126" i="9"/>
  <c r="O39" i="9"/>
  <c r="O63" i="9"/>
  <c r="O71" i="9"/>
  <c r="O95" i="9"/>
  <c r="O103" i="9"/>
  <c r="O119" i="9"/>
  <c r="O127" i="9"/>
  <c r="P56" i="9"/>
  <c r="P88" i="9"/>
  <c r="P96" i="9"/>
  <c r="P112" i="9"/>
  <c r="P120" i="9"/>
  <c r="Q25" i="9"/>
  <c r="Q49" i="9"/>
  <c r="Q57" i="9"/>
  <c r="Q81" i="9"/>
  <c r="Q89" i="9"/>
  <c r="Q105" i="9"/>
  <c r="Q113" i="9"/>
  <c r="N61" i="9"/>
  <c r="N77" i="9"/>
  <c r="N85" i="9"/>
  <c r="N101" i="9"/>
  <c r="N117" i="9"/>
  <c r="O70" i="9"/>
  <c r="O78" i="9"/>
  <c r="O94" i="9"/>
  <c r="O110" i="9"/>
  <c r="O126" i="9"/>
  <c r="P63" i="9"/>
  <c r="P103" i="9"/>
  <c r="P119" i="9"/>
  <c r="Q80" i="9"/>
  <c r="Q96" i="9"/>
  <c r="Q104" i="9"/>
  <c r="Q112" i="9"/>
  <c r="Q120" i="9"/>
  <c r="Q87" i="9"/>
  <c r="Q95" i="9"/>
  <c r="Q103" i="9"/>
  <c r="Q111" i="9"/>
  <c r="Q119" i="9"/>
  <c r="Q127" i="9"/>
  <c r="AH495" i="11" l="1"/>
  <c r="AG495" i="11"/>
  <c r="AF495" i="11"/>
  <c r="AE495" i="11"/>
  <c r="AD495" i="11"/>
  <c r="AC495" i="11"/>
  <c r="AB495" i="11"/>
  <c r="AA495" i="11"/>
  <c r="Z495" i="11"/>
  <c r="Y495" i="11"/>
  <c r="X495" i="11"/>
  <c r="W495" i="11"/>
  <c r="V495" i="11"/>
  <c r="U495" i="11"/>
  <c r="T495" i="11"/>
  <c r="S495" i="11"/>
  <c r="AH493" i="11"/>
  <c r="S68" i="7" s="1"/>
  <c r="AG493" i="11"/>
  <c r="AF493" i="11"/>
  <c r="AE493" i="11"/>
  <c r="S38" i="7" s="1"/>
  <c r="AD493" i="11"/>
  <c r="AC493" i="11"/>
  <c r="AB493" i="11"/>
  <c r="AA493" i="11"/>
  <c r="Z493" i="11"/>
  <c r="Y493" i="11"/>
  <c r="S8" i="7" s="1"/>
  <c r="X493" i="11"/>
  <c r="W493" i="11"/>
  <c r="V493" i="11"/>
  <c r="U493" i="11"/>
  <c r="T493" i="11"/>
  <c r="S493" i="11"/>
  <c r="AH491" i="11"/>
  <c r="AG491" i="11"/>
  <c r="AF491" i="11"/>
  <c r="AE491" i="11"/>
  <c r="AD491" i="11"/>
  <c r="AC491" i="11"/>
  <c r="AB491" i="11"/>
  <c r="AA491" i="11"/>
  <c r="Z491" i="11"/>
  <c r="Y491" i="11"/>
  <c r="G14" i="5" s="1"/>
  <c r="X491" i="11"/>
  <c r="G13" i="5" s="1"/>
  <c r="W491" i="11"/>
  <c r="G12" i="5" s="1"/>
  <c r="V491" i="11"/>
  <c r="G11" i="5" s="1"/>
  <c r="U491" i="11"/>
  <c r="G10" i="5" s="1"/>
  <c r="T491" i="11"/>
  <c r="G9" i="5" s="1"/>
  <c r="S491" i="11"/>
  <c r="G8" i="5" s="1"/>
  <c r="AH489" i="11"/>
  <c r="L488" i="8" s="1"/>
  <c r="AG489" i="11"/>
  <c r="L548" i="8" s="1"/>
  <c r="AF489" i="11"/>
  <c r="L518" i="8" s="1"/>
  <c r="AE489" i="11"/>
  <c r="AD489" i="11"/>
  <c r="AT491" i="11" s="1"/>
  <c r="AC489" i="11"/>
  <c r="AB489" i="11"/>
  <c r="AA489" i="11"/>
  <c r="Z489" i="11"/>
  <c r="L338" i="8" s="1"/>
  <c r="Y489" i="11"/>
  <c r="X489" i="11"/>
  <c r="W489" i="11"/>
  <c r="V489" i="11"/>
  <c r="U489" i="11"/>
  <c r="T489" i="11"/>
  <c r="S489" i="11"/>
  <c r="AH487" i="11"/>
  <c r="AG487" i="11"/>
  <c r="AF487" i="11"/>
  <c r="AE487" i="11"/>
  <c r="AD487" i="11"/>
  <c r="AC487" i="11"/>
  <c r="AB487" i="11"/>
  <c r="AA487" i="11"/>
  <c r="Z487" i="11"/>
  <c r="Y487" i="11"/>
  <c r="X487" i="11"/>
  <c r="W487" i="11"/>
  <c r="V487" i="11"/>
  <c r="U487" i="11"/>
  <c r="T487" i="11"/>
  <c r="S487" i="11"/>
  <c r="AH485" i="11"/>
  <c r="J488" i="8" s="1"/>
  <c r="AG485" i="11"/>
  <c r="J548" i="8" s="1"/>
  <c r="AF485" i="11"/>
  <c r="J518" i="8" s="1"/>
  <c r="AE485" i="11"/>
  <c r="J308" i="8" s="1"/>
  <c r="AD485" i="11"/>
  <c r="AT487" i="11" s="1"/>
  <c r="AC485" i="11"/>
  <c r="J428" i="8" s="1"/>
  <c r="AB485" i="11"/>
  <c r="J398" i="8" s="1"/>
  <c r="AA485" i="11"/>
  <c r="J368" i="8" s="1"/>
  <c r="Z485" i="11"/>
  <c r="J338" i="8" s="1"/>
  <c r="Y485" i="11"/>
  <c r="J98" i="8" s="1"/>
  <c r="X485" i="11"/>
  <c r="J278" i="8" s="1"/>
  <c r="W485" i="11"/>
  <c r="J248" i="8" s="1"/>
  <c r="V485" i="11"/>
  <c r="J218" i="8" s="1"/>
  <c r="U485" i="11"/>
  <c r="J188" i="8" s="1"/>
  <c r="T485" i="11"/>
  <c r="S485" i="11"/>
  <c r="J128" i="8" s="1"/>
  <c r="AH483" i="11"/>
  <c r="AG483" i="11"/>
  <c r="AF483" i="11"/>
  <c r="AE483" i="11"/>
  <c r="AD483" i="11"/>
  <c r="AC483" i="11"/>
  <c r="AB483" i="11"/>
  <c r="AA483" i="11"/>
  <c r="Z483" i="11"/>
  <c r="Y483" i="11"/>
  <c r="X483" i="11"/>
  <c r="W483" i="11"/>
  <c r="V483" i="11"/>
  <c r="U483" i="11"/>
  <c r="T483" i="11"/>
  <c r="S483" i="11"/>
  <c r="AH481" i="11"/>
  <c r="H488" i="8" s="1"/>
  <c r="AG481" i="11"/>
  <c r="H548" i="8" s="1"/>
  <c r="AF481" i="11"/>
  <c r="H518" i="8" s="1"/>
  <c r="AE481" i="11"/>
  <c r="H308" i="8" s="1"/>
  <c r="AD481" i="11"/>
  <c r="AT483" i="11" s="1"/>
  <c r="AC481" i="11"/>
  <c r="H428" i="8" s="1"/>
  <c r="AB481" i="11"/>
  <c r="H398" i="8" s="1"/>
  <c r="AA481" i="11"/>
  <c r="H368" i="8" s="1"/>
  <c r="Z481" i="11"/>
  <c r="H338" i="8" s="1"/>
  <c r="Y481" i="11"/>
  <c r="H98" i="8" s="1"/>
  <c r="X481" i="11"/>
  <c r="H278" i="8" s="1"/>
  <c r="W481" i="11"/>
  <c r="H248" i="8" s="1"/>
  <c r="V481" i="11"/>
  <c r="H218" i="8" s="1"/>
  <c r="U481" i="11"/>
  <c r="H188" i="8" s="1"/>
  <c r="T481" i="11"/>
  <c r="H158" i="8" s="1"/>
  <c r="S481" i="11"/>
  <c r="H128" i="8" s="1"/>
  <c r="AH479" i="11"/>
  <c r="AG479" i="11"/>
  <c r="AF479" i="11"/>
  <c r="AE479" i="11"/>
  <c r="AD479" i="11"/>
  <c r="AC479" i="11"/>
  <c r="AB479" i="11"/>
  <c r="AA479" i="11"/>
  <c r="Z479" i="11"/>
  <c r="Y479" i="11"/>
  <c r="X479" i="11"/>
  <c r="W479" i="11"/>
  <c r="V479" i="11"/>
  <c r="U479" i="11"/>
  <c r="T479" i="11"/>
  <c r="S479" i="11"/>
  <c r="AH477" i="11"/>
  <c r="F488" i="8" s="1"/>
  <c r="AG477" i="11"/>
  <c r="F548" i="8" s="1"/>
  <c r="AF477" i="11"/>
  <c r="AE477" i="11"/>
  <c r="F308" i="8" s="1"/>
  <c r="AD477" i="11"/>
  <c r="AT479" i="11" s="1"/>
  <c r="AC477" i="11"/>
  <c r="F428" i="8" s="1"/>
  <c r="AB477" i="11"/>
  <c r="F398" i="8" s="1"/>
  <c r="AA477" i="11"/>
  <c r="F368" i="8" s="1"/>
  <c r="Z477" i="11"/>
  <c r="F338" i="8" s="1"/>
  <c r="Y477" i="11"/>
  <c r="F98" i="8" s="1"/>
  <c r="X477" i="11"/>
  <c r="F278" i="8" s="1"/>
  <c r="W477" i="11"/>
  <c r="F248" i="8" s="1"/>
  <c r="V477" i="11"/>
  <c r="F218" i="8" s="1"/>
  <c r="U477" i="11"/>
  <c r="F188" i="8" s="1"/>
  <c r="T477" i="11"/>
  <c r="F158" i="8" s="1"/>
  <c r="S477" i="11"/>
  <c r="F128" i="8" s="1"/>
  <c r="AH475" i="11"/>
  <c r="AG475" i="11"/>
  <c r="AF475" i="11"/>
  <c r="AE475" i="11"/>
  <c r="AD475" i="11"/>
  <c r="AC475" i="11"/>
  <c r="AB475" i="11"/>
  <c r="AA475" i="11"/>
  <c r="Z475" i="11"/>
  <c r="Y475" i="11"/>
  <c r="X475" i="11"/>
  <c r="W475" i="11"/>
  <c r="V475" i="11"/>
  <c r="U475" i="11"/>
  <c r="T475" i="11"/>
  <c r="S475" i="11"/>
  <c r="AH473" i="11"/>
  <c r="D488" i="8" s="1"/>
  <c r="AG473" i="11"/>
  <c r="D548" i="8" s="1"/>
  <c r="AF473" i="11"/>
  <c r="D518" i="8" s="1"/>
  <c r="AE473" i="11"/>
  <c r="D308" i="8" s="1"/>
  <c r="AD473" i="11"/>
  <c r="AT475" i="11" s="1"/>
  <c r="AC473" i="11"/>
  <c r="D428" i="8" s="1"/>
  <c r="AB473" i="11"/>
  <c r="D398" i="8" s="1"/>
  <c r="AA473" i="11"/>
  <c r="D368" i="8" s="1"/>
  <c r="Z473" i="11"/>
  <c r="D338" i="8" s="1"/>
  <c r="Y473" i="11"/>
  <c r="D98" i="8" s="1"/>
  <c r="X473" i="11"/>
  <c r="D278" i="8" s="1"/>
  <c r="W473" i="11"/>
  <c r="D248" i="8" s="1"/>
  <c r="V473" i="11"/>
  <c r="D218" i="8" s="1"/>
  <c r="U473" i="11"/>
  <c r="D188" i="8" s="1"/>
  <c r="T473" i="11"/>
  <c r="D158" i="8" s="1"/>
  <c r="S473" i="11"/>
  <c r="AH471" i="11"/>
  <c r="AG471" i="11"/>
  <c r="AF471" i="11"/>
  <c r="AE471" i="11"/>
  <c r="AD471" i="11"/>
  <c r="AC471" i="11"/>
  <c r="AB471" i="11"/>
  <c r="AA471" i="11"/>
  <c r="Z471" i="11"/>
  <c r="Y471" i="11"/>
  <c r="X471" i="11"/>
  <c r="W471" i="11"/>
  <c r="V471" i="11"/>
  <c r="U471" i="11"/>
  <c r="T471" i="11"/>
  <c r="S471" i="11"/>
  <c r="AH469" i="11"/>
  <c r="B488" i="8" s="1"/>
  <c r="AG469" i="11"/>
  <c r="B548" i="8" s="1"/>
  <c r="AF469" i="11"/>
  <c r="B518" i="8" s="1"/>
  <c r="AE469" i="11"/>
  <c r="B308" i="8" s="1"/>
  <c r="AD469" i="11"/>
  <c r="AT471" i="11" s="1"/>
  <c r="AC469" i="11"/>
  <c r="B428" i="8" s="1"/>
  <c r="AB469" i="11"/>
  <c r="B398" i="8" s="1"/>
  <c r="AA469" i="11"/>
  <c r="Z469" i="11"/>
  <c r="B338" i="8" s="1"/>
  <c r="Y469" i="11"/>
  <c r="B98" i="8" s="1"/>
  <c r="X469" i="11"/>
  <c r="B278" i="8" s="1"/>
  <c r="W469" i="11"/>
  <c r="B248" i="8" s="1"/>
  <c r="V469" i="11"/>
  <c r="B218" i="8" s="1"/>
  <c r="U469" i="11"/>
  <c r="B188" i="8" s="1"/>
  <c r="T469" i="11"/>
  <c r="B158" i="8" s="1"/>
  <c r="S469" i="11"/>
  <c r="B128" i="8" s="1"/>
  <c r="AH467" i="11"/>
  <c r="AG467" i="11"/>
  <c r="AF467" i="11"/>
  <c r="AE467" i="11"/>
  <c r="AD467" i="11"/>
  <c r="AC467" i="11"/>
  <c r="AB467" i="11"/>
  <c r="AA467" i="11"/>
  <c r="Z467" i="11"/>
  <c r="Y467" i="11"/>
  <c r="X467" i="11"/>
  <c r="W467" i="11"/>
  <c r="V467" i="11"/>
  <c r="U467" i="11"/>
  <c r="T467" i="11"/>
  <c r="S467" i="11"/>
  <c r="AH465" i="11"/>
  <c r="S88" i="7" s="1"/>
  <c r="AG465" i="11"/>
  <c r="AF465" i="11"/>
  <c r="AE465" i="11"/>
  <c r="S58" i="7" s="1"/>
  <c r="AD465" i="11"/>
  <c r="AC465" i="11"/>
  <c r="AB465" i="11"/>
  <c r="AA465" i="11"/>
  <c r="Z465" i="11"/>
  <c r="Y465" i="11"/>
  <c r="S28" i="7" s="1"/>
  <c r="X465" i="11"/>
  <c r="W465" i="11"/>
  <c r="V465" i="11"/>
  <c r="U465" i="11"/>
  <c r="T465" i="11"/>
  <c r="S465" i="11"/>
  <c r="AH463" i="11"/>
  <c r="L508" i="7" s="1"/>
  <c r="M508" i="7" s="1"/>
  <c r="AG463" i="11"/>
  <c r="L568" i="7" s="1"/>
  <c r="M568" i="7" s="1"/>
  <c r="AF463" i="11"/>
  <c r="L538" i="7" s="1"/>
  <c r="M538" i="7" s="1"/>
  <c r="AE463" i="11"/>
  <c r="L328" i="7" s="1"/>
  <c r="M328" i="7" s="1"/>
  <c r="AD463" i="11"/>
  <c r="AC463" i="11"/>
  <c r="L448" i="7" s="1"/>
  <c r="M448" i="7" s="1"/>
  <c r="AB463" i="11"/>
  <c r="L418" i="7" s="1"/>
  <c r="M418" i="7" s="1"/>
  <c r="AA463" i="11"/>
  <c r="L388" i="7" s="1"/>
  <c r="M388" i="7" s="1"/>
  <c r="Z463" i="11"/>
  <c r="L358" i="7" s="1"/>
  <c r="M358" i="7" s="1"/>
  <c r="Y463" i="11"/>
  <c r="X463" i="11"/>
  <c r="W463" i="11"/>
  <c r="V463" i="11"/>
  <c r="U463" i="11"/>
  <c r="T463" i="11"/>
  <c r="S463" i="11"/>
  <c r="AH461" i="11"/>
  <c r="L508" i="8" s="1"/>
  <c r="M508" i="8" s="1"/>
  <c r="AG461" i="11"/>
  <c r="L568" i="8" s="1"/>
  <c r="M568" i="8" s="1"/>
  <c r="AF461" i="11"/>
  <c r="L538" i="8" s="1"/>
  <c r="M538" i="8" s="1"/>
  <c r="AE461" i="11"/>
  <c r="L328" i="8" s="1"/>
  <c r="M328" i="8" s="1"/>
  <c r="AD461" i="11"/>
  <c r="AC461" i="11"/>
  <c r="L448" i="8" s="1"/>
  <c r="M448" i="8" s="1"/>
  <c r="AB461" i="11"/>
  <c r="L418" i="8" s="1"/>
  <c r="M418" i="8" s="1"/>
  <c r="AA461" i="11"/>
  <c r="L388" i="8" s="1"/>
  <c r="M388" i="8" s="1"/>
  <c r="Z461" i="11"/>
  <c r="L358" i="8" s="1"/>
  <c r="M358" i="8" s="1"/>
  <c r="Y461" i="11"/>
  <c r="X461" i="11"/>
  <c r="W461" i="11"/>
  <c r="V461" i="11"/>
  <c r="U461" i="11"/>
  <c r="T461" i="11"/>
  <c r="S461" i="11"/>
  <c r="AH459" i="11"/>
  <c r="J508" i="7" s="1"/>
  <c r="K508" i="7" s="1"/>
  <c r="AG459" i="11"/>
  <c r="J568" i="7" s="1"/>
  <c r="K568" i="7" s="1"/>
  <c r="AF459" i="11"/>
  <c r="J538" i="7" s="1"/>
  <c r="K538" i="7" s="1"/>
  <c r="AE459" i="11"/>
  <c r="J328" i="7" s="1"/>
  <c r="AD459" i="11"/>
  <c r="AC459" i="11"/>
  <c r="J448" i="7" s="1"/>
  <c r="AB459" i="11"/>
  <c r="J418" i="7" s="1"/>
  <c r="AA459" i="11"/>
  <c r="J388" i="7" s="1"/>
  <c r="K388" i="7" s="1"/>
  <c r="Z459" i="11"/>
  <c r="J358" i="7" s="1"/>
  <c r="Y459" i="11"/>
  <c r="J118" i="7" s="1"/>
  <c r="X459" i="11"/>
  <c r="J298" i="7" s="1"/>
  <c r="W459" i="11"/>
  <c r="J268" i="7" s="1"/>
  <c r="V459" i="11"/>
  <c r="J238" i="7" s="1"/>
  <c r="K238" i="7" s="1"/>
  <c r="U459" i="11"/>
  <c r="J208" i="7" s="1"/>
  <c r="T459" i="11"/>
  <c r="J178" i="7" s="1"/>
  <c r="K178" i="7" s="1"/>
  <c r="S459" i="11"/>
  <c r="J148" i="7" s="1"/>
  <c r="AH457" i="11"/>
  <c r="J508" i="8" s="1"/>
  <c r="K508" i="8" s="1"/>
  <c r="AG457" i="11"/>
  <c r="J568" i="8" s="1"/>
  <c r="K568" i="8" s="1"/>
  <c r="AF457" i="11"/>
  <c r="J538" i="8" s="1"/>
  <c r="K538" i="8" s="1"/>
  <c r="AE457" i="11"/>
  <c r="J328" i="8" s="1"/>
  <c r="AD457" i="11"/>
  <c r="AC457" i="11"/>
  <c r="J448" i="8" s="1"/>
  <c r="AB457" i="11"/>
  <c r="J418" i="8" s="1"/>
  <c r="AA457" i="11"/>
  <c r="J388" i="8" s="1"/>
  <c r="K388" i="8" s="1"/>
  <c r="Z457" i="11"/>
  <c r="J358" i="8" s="1"/>
  <c r="Y457" i="11"/>
  <c r="J118" i="8" s="1"/>
  <c r="X457" i="11"/>
  <c r="J298" i="8" s="1"/>
  <c r="W457" i="11"/>
  <c r="J268" i="8" s="1"/>
  <c r="V457" i="11"/>
  <c r="J238" i="8" s="1"/>
  <c r="K238" i="8" s="1"/>
  <c r="U457" i="11"/>
  <c r="J208" i="8" s="1"/>
  <c r="T457" i="11"/>
  <c r="J178" i="8" s="1"/>
  <c r="K178" i="8" s="1"/>
  <c r="S457" i="11"/>
  <c r="J148" i="8" s="1"/>
  <c r="AH455" i="11"/>
  <c r="H508" i="7" s="1"/>
  <c r="I508" i="7" s="1"/>
  <c r="AG455" i="11"/>
  <c r="H568" i="7" s="1"/>
  <c r="I568" i="7" s="1"/>
  <c r="AF455" i="11"/>
  <c r="H538" i="7" s="1"/>
  <c r="I538" i="7" s="1"/>
  <c r="AE455" i="11"/>
  <c r="H328" i="7" s="1"/>
  <c r="AD455" i="11"/>
  <c r="AC455" i="11"/>
  <c r="H448" i="7" s="1"/>
  <c r="AB455" i="11"/>
  <c r="H418" i="7" s="1"/>
  <c r="AA455" i="11"/>
  <c r="H388" i="7" s="1"/>
  <c r="I388" i="7" s="1"/>
  <c r="Z455" i="11"/>
  <c r="H358" i="7" s="1"/>
  <c r="Y455" i="11"/>
  <c r="H118" i="7" s="1"/>
  <c r="X455" i="11"/>
  <c r="H298" i="7" s="1"/>
  <c r="W455" i="11"/>
  <c r="H268" i="7" s="1"/>
  <c r="V455" i="11"/>
  <c r="H238" i="7" s="1"/>
  <c r="I238" i="7" s="1"/>
  <c r="U455" i="11"/>
  <c r="H208" i="7" s="1"/>
  <c r="T455" i="11"/>
  <c r="H178" i="7" s="1"/>
  <c r="I178" i="7" s="1"/>
  <c r="S455" i="11"/>
  <c r="H148" i="7" s="1"/>
  <c r="AH453" i="11"/>
  <c r="H508" i="8" s="1"/>
  <c r="I508" i="8" s="1"/>
  <c r="AG453" i="11"/>
  <c r="H568" i="8" s="1"/>
  <c r="I568" i="8" s="1"/>
  <c r="AF453" i="11"/>
  <c r="H538" i="8" s="1"/>
  <c r="I538" i="8" s="1"/>
  <c r="AE453" i="11"/>
  <c r="H328" i="8" s="1"/>
  <c r="AD453" i="11"/>
  <c r="AC453" i="11"/>
  <c r="H448" i="8" s="1"/>
  <c r="AB453" i="11"/>
  <c r="H418" i="8" s="1"/>
  <c r="AA453" i="11"/>
  <c r="H388" i="8" s="1"/>
  <c r="I388" i="8" s="1"/>
  <c r="Z453" i="11"/>
  <c r="H358" i="8" s="1"/>
  <c r="Y453" i="11"/>
  <c r="H118" i="8" s="1"/>
  <c r="X453" i="11"/>
  <c r="H298" i="8" s="1"/>
  <c r="W453" i="11"/>
  <c r="H268" i="8" s="1"/>
  <c r="V453" i="11"/>
  <c r="H238" i="8" s="1"/>
  <c r="I238" i="8" s="1"/>
  <c r="U453" i="11"/>
  <c r="H208" i="8" s="1"/>
  <c r="T453" i="11"/>
  <c r="H178" i="8" s="1"/>
  <c r="I178" i="8" s="1"/>
  <c r="S453" i="11"/>
  <c r="H148" i="8" s="1"/>
  <c r="AH451" i="11"/>
  <c r="F508" i="7" s="1"/>
  <c r="G508" i="7" s="1"/>
  <c r="AG451" i="11"/>
  <c r="F568" i="7" s="1"/>
  <c r="G568" i="7" s="1"/>
  <c r="AF451" i="11"/>
  <c r="F538" i="7" s="1"/>
  <c r="G538" i="7" s="1"/>
  <c r="AE451" i="11"/>
  <c r="F328" i="7" s="1"/>
  <c r="AD451" i="11"/>
  <c r="AC451" i="11"/>
  <c r="F448" i="7" s="1"/>
  <c r="AB451" i="11"/>
  <c r="F418" i="7" s="1"/>
  <c r="AA451" i="11"/>
  <c r="F388" i="7" s="1"/>
  <c r="G388" i="7" s="1"/>
  <c r="Z451" i="11"/>
  <c r="F358" i="7" s="1"/>
  <c r="Y451" i="11"/>
  <c r="F118" i="7" s="1"/>
  <c r="X451" i="11"/>
  <c r="F298" i="7" s="1"/>
  <c r="W451" i="11"/>
  <c r="F268" i="7" s="1"/>
  <c r="V451" i="11"/>
  <c r="F238" i="7" s="1"/>
  <c r="G238" i="7" s="1"/>
  <c r="U451" i="11"/>
  <c r="F208" i="7" s="1"/>
  <c r="T451" i="11"/>
  <c r="F178" i="7" s="1"/>
  <c r="G178" i="7" s="1"/>
  <c r="S451" i="11"/>
  <c r="F148" i="7" s="1"/>
  <c r="AH449" i="11"/>
  <c r="F508" i="8" s="1"/>
  <c r="G508" i="8" s="1"/>
  <c r="AG449" i="11"/>
  <c r="F568" i="8" s="1"/>
  <c r="G568" i="8" s="1"/>
  <c r="AF449" i="11"/>
  <c r="F538" i="8" s="1"/>
  <c r="G538" i="8" s="1"/>
  <c r="AE449" i="11"/>
  <c r="F328" i="8" s="1"/>
  <c r="AD449" i="11"/>
  <c r="AT451" i="11" s="1"/>
  <c r="AC449" i="11"/>
  <c r="F448" i="8" s="1"/>
  <c r="AB449" i="11"/>
  <c r="F418" i="8" s="1"/>
  <c r="AA449" i="11"/>
  <c r="F388" i="8" s="1"/>
  <c r="G388" i="8" s="1"/>
  <c r="Z449" i="11"/>
  <c r="F358" i="8" s="1"/>
  <c r="Y449" i="11"/>
  <c r="F118" i="8" s="1"/>
  <c r="X449" i="11"/>
  <c r="F298" i="8" s="1"/>
  <c r="W449" i="11"/>
  <c r="F268" i="8" s="1"/>
  <c r="V449" i="11"/>
  <c r="F238" i="8" s="1"/>
  <c r="G238" i="8" s="1"/>
  <c r="U449" i="11"/>
  <c r="F208" i="8" s="1"/>
  <c r="T449" i="11"/>
  <c r="F178" i="8" s="1"/>
  <c r="G178" i="8" s="1"/>
  <c r="S449" i="11"/>
  <c r="F148" i="8" s="1"/>
  <c r="AH447" i="11"/>
  <c r="D508" i="7" s="1"/>
  <c r="E508" i="7" s="1"/>
  <c r="AG447" i="11"/>
  <c r="D568" i="7" s="1"/>
  <c r="E568" i="7" s="1"/>
  <c r="AF447" i="11"/>
  <c r="D538" i="7" s="1"/>
  <c r="E538" i="7" s="1"/>
  <c r="AE447" i="11"/>
  <c r="D328" i="7" s="1"/>
  <c r="AD447" i="11"/>
  <c r="AC447" i="11"/>
  <c r="D448" i="7" s="1"/>
  <c r="AB447" i="11"/>
  <c r="D418" i="7" s="1"/>
  <c r="AA447" i="11"/>
  <c r="D388" i="7" s="1"/>
  <c r="E388" i="7" s="1"/>
  <c r="Z447" i="11"/>
  <c r="D358" i="7" s="1"/>
  <c r="Y447" i="11"/>
  <c r="D118" i="7" s="1"/>
  <c r="X447" i="11"/>
  <c r="D298" i="7" s="1"/>
  <c r="W447" i="11"/>
  <c r="D268" i="7" s="1"/>
  <c r="V447" i="11"/>
  <c r="D238" i="7" s="1"/>
  <c r="E238" i="7" s="1"/>
  <c r="U447" i="11"/>
  <c r="D208" i="7" s="1"/>
  <c r="T447" i="11"/>
  <c r="D178" i="7" s="1"/>
  <c r="E178" i="7" s="1"/>
  <c r="S447" i="11"/>
  <c r="D148" i="7" s="1"/>
  <c r="AH445" i="11"/>
  <c r="D508" i="8" s="1"/>
  <c r="E508" i="8" s="1"/>
  <c r="AG445" i="11"/>
  <c r="D568" i="8" s="1"/>
  <c r="E568" i="8" s="1"/>
  <c r="AF445" i="11"/>
  <c r="D538" i="8" s="1"/>
  <c r="E538" i="8" s="1"/>
  <c r="AE445" i="11"/>
  <c r="D328" i="8" s="1"/>
  <c r="AD445" i="11"/>
  <c r="AC445" i="11"/>
  <c r="D448" i="8" s="1"/>
  <c r="AB445" i="11"/>
  <c r="D418" i="8" s="1"/>
  <c r="AA445" i="11"/>
  <c r="D388" i="8" s="1"/>
  <c r="E388" i="8" s="1"/>
  <c r="Z445" i="11"/>
  <c r="D358" i="8" s="1"/>
  <c r="Y445" i="11"/>
  <c r="D118" i="8" s="1"/>
  <c r="X445" i="11"/>
  <c r="D298" i="8" s="1"/>
  <c r="W445" i="11"/>
  <c r="D268" i="8" s="1"/>
  <c r="V445" i="11"/>
  <c r="D238" i="8" s="1"/>
  <c r="E238" i="8" s="1"/>
  <c r="U445" i="11"/>
  <c r="D208" i="8" s="1"/>
  <c r="T445" i="11"/>
  <c r="D178" i="8" s="1"/>
  <c r="E178" i="8" s="1"/>
  <c r="S445" i="11"/>
  <c r="D148" i="8" s="1"/>
  <c r="AH443" i="11"/>
  <c r="B508" i="7" s="1"/>
  <c r="C508" i="7" s="1"/>
  <c r="AG443" i="11"/>
  <c r="B568" i="7" s="1"/>
  <c r="C568" i="7" s="1"/>
  <c r="AF443" i="11"/>
  <c r="B538" i="7" s="1"/>
  <c r="C538" i="7" s="1"/>
  <c r="AE443" i="11"/>
  <c r="B328" i="7" s="1"/>
  <c r="AD443" i="11"/>
  <c r="AC443" i="11"/>
  <c r="B448" i="7" s="1"/>
  <c r="AB443" i="11"/>
  <c r="B418" i="7" s="1"/>
  <c r="AA443" i="11"/>
  <c r="B388" i="7" s="1"/>
  <c r="C388" i="7" s="1"/>
  <c r="Z443" i="11"/>
  <c r="B358" i="7" s="1"/>
  <c r="Y443" i="11"/>
  <c r="B118" i="7" s="1"/>
  <c r="X443" i="11"/>
  <c r="B298" i="7" s="1"/>
  <c r="W443" i="11"/>
  <c r="B268" i="7" s="1"/>
  <c r="V443" i="11"/>
  <c r="B238" i="7" s="1"/>
  <c r="C238" i="7" s="1"/>
  <c r="U443" i="11"/>
  <c r="B208" i="7" s="1"/>
  <c r="T443" i="11"/>
  <c r="B178" i="7" s="1"/>
  <c r="C178" i="7" s="1"/>
  <c r="S443" i="11"/>
  <c r="B148" i="7" s="1"/>
  <c r="AH441" i="11"/>
  <c r="B508" i="8" s="1"/>
  <c r="C508" i="8" s="1"/>
  <c r="AG441" i="11"/>
  <c r="B568" i="8" s="1"/>
  <c r="C568" i="8" s="1"/>
  <c r="AF441" i="11"/>
  <c r="B538" i="8" s="1"/>
  <c r="C538" i="8" s="1"/>
  <c r="AE441" i="11"/>
  <c r="B328" i="8" s="1"/>
  <c r="AD441" i="11"/>
  <c r="AC441" i="11"/>
  <c r="B448" i="8" s="1"/>
  <c r="AB441" i="11"/>
  <c r="B418" i="8" s="1"/>
  <c r="AA441" i="11"/>
  <c r="B388" i="8" s="1"/>
  <c r="C388" i="8" s="1"/>
  <c r="Z441" i="11"/>
  <c r="B358" i="8" s="1"/>
  <c r="Y441" i="11"/>
  <c r="B118" i="8" s="1"/>
  <c r="X441" i="11"/>
  <c r="B298" i="8" s="1"/>
  <c r="W441" i="11"/>
  <c r="B268" i="8" s="1"/>
  <c r="V441" i="11"/>
  <c r="B238" i="8" s="1"/>
  <c r="C238" i="8" s="1"/>
  <c r="U441" i="11"/>
  <c r="B208" i="8" s="1"/>
  <c r="T441" i="11"/>
  <c r="B178" i="8" s="1"/>
  <c r="C178" i="8" s="1"/>
  <c r="S441" i="11"/>
  <c r="B148" i="8" s="1"/>
  <c r="AH438" i="11"/>
  <c r="AG438" i="11"/>
  <c r="AF438" i="11"/>
  <c r="AE438" i="11"/>
  <c r="AD438" i="11"/>
  <c r="N477" i="7" s="1"/>
  <c r="AC438" i="11"/>
  <c r="AB438" i="11"/>
  <c r="AA438" i="11"/>
  <c r="Z438" i="11"/>
  <c r="Y438" i="11"/>
  <c r="X438" i="11"/>
  <c r="W438" i="11"/>
  <c r="V438" i="11"/>
  <c r="U438" i="11"/>
  <c r="T438" i="11"/>
  <c r="S438" i="11"/>
  <c r="AH436" i="11"/>
  <c r="S87" i="7" s="1"/>
  <c r="AG436" i="11"/>
  <c r="AF436" i="11"/>
  <c r="AE436" i="11"/>
  <c r="S57" i="7" s="1"/>
  <c r="AD436" i="11"/>
  <c r="N477" i="8" s="1"/>
  <c r="AC436" i="11"/>
  <c r="AB436" i="11"/>
  <c r="AA436" i="11"/>
  <c r="Z436" i="11"/>
  <c r="Y436" i="11"/>
  <c r="S27" i="7" s="1"/>
  <c r="X436" i="11"/>
  <c r="W436" i="11"/>
  <c r="V436" i="11"/>
  <c r="U436" i="11"/>
  <c r="T436" i="11"/>
  <c r="S436" i="11"/>
  <c r="AH434" i="11"/>
  <c r="L507" i="7" s="1"/>
  <c r="M507" i="7" s="1"/>
  <c r="AG434" i="11"/>
  <c r="L567" i="7" s="1"/>
  <c r="M567" i="7" s="1"/>
  <c r="AF434" i="11"/>
  <c r="L537" i="7" s="1"/>
  <c r="M537" i="7" s="1"/>
  <c r="AE434" i="11"/>
  <c r="L327" i="7" s="1"/>
  <c r="M327" i="7" s="1"/>
  <c r="AD434" i="11"/>
  <c r="L477" i="7" s="1"/>
  <c r="AC434" i="11"/>
  <c r="L447" i="7" s="1"/>
  <c r="M447" i="7" s="1"/>
  <c r="AB434" i="11"/>
  <c r="L417" i="7" s="1"/>
  <c r="M417" i="7" s="1"/>
  <c r="AA434" i="11"/>
  <c r="L387" i="7" s="1"/>
  <c r="M387" i="7" s="1"/>
  <c r="Z434" i="11"/>
  <c r="L357" i="7" s="1"/>
  <c r="M357" i="7" s="1"/>
  <c r="Y434" i="11"/>
  <c r="X434" i="11"/>
  <c r="W434" i="11"/>
  <c r="V434" i="11"/>
  <c r="U434" i="11"/>
  <c r="T434" i="11"/>
  <c r="S434" i="11"/>
  <c r="AH432" i="11"/>
  <c r="L507" i="8" s="1"/>
  <c r="M507" i="8" s="1"/>
  <c r="AG432" i="11"/>
  <c r="L567" i="8" s="1"/>
  <c r="M567" i="8" s="1"/>
  <c r="AF432" i="11"/>
  <c r="L537" i="8" s="1"/>
  <c r="M537" i="8" s="1"/>
  <c r="AE432" i="11"/>
  <c r="L327" i="8" s="1"/>
  <c r="M327" i="8" s="1"/>
  <c r="AD432" i="11"/>
  <c r="L477" i="8" s="1"/>
  <c r="AC432" i="11"/>
  <c r="L447" i="8" s="1"/>
  <c r="M447" i="8" s="1"/>
  <c r="AB432" i="11"/>
  <c r="L417" i="8" s="1"/>
  <c r="M417" i="8" s="1"/>
  <c r="AA432" i="11"/>
  <c r="L387" i="8" s="1"/>
  <c r="M387" i="8" s="1"/>
  <c r="Z432" i="11"/>
  <c r="L357" i="8" s="1"/>
  <c r="M357" i="8" s="1"/>
  <c r="Y432" i="11"/>
  <c r="X432" i="11"/>
  <c r="W432" i="11"/>
  <c r="V432" i="11"/>
  <c r="U432" i="11"/>
  <c r="T432" i="11"/>
  <c r="S432" i="11"/>
  <c r="AH430" i="11"/>
  <c r="J507" i="7" s="1"/>
  <c r="K507" i="7" s="1"/>
  <c r="AG430" i="11"/>
  <c r="J567" i="7" s="1"/>
  <c r="K567" i="7" s="1"/>
  <c r="AF430" i="11"/>
  <c r="J537" i="7" s="1"/>
  <c r="K537" i="7" s="1"/>
  <c r="AE430" i="11"/>
  <c r="J327" i="7" s="1"/>
  <c r="AD430" i="11"/>
  <c r="J477" i="7" s="1"/>
  <c r="AC430" i="11"/>
  <c r="J447" i="7" s="1"/>
  <c r="K447" i="7" s="1"/>
  <c r="AB430" i="11"/>
  <c r="J417" i="7" s="1"/>
  <c r="K417" i="7" s="1"/>
  <c r="AA430" i="11"/>
  <c r="J387" i="7" s="1"/>
  <c r="K387" i="7" s="1"/>
  <c r="Z430" i="11"/>
  <c r="J357" i="7" s="1"/>
  <c r="K357" i="7" s="1"/>
  <c r="Y430" i="11"/>
  <c r="J117" i="7" s="1"/>
  <c r="X430" i="11"/>
  <c r="J297" i="7" s="1"/>
  <c r="K297" i="7" s="1"/>
  <c r="W430" i="11"/>
  <c r="J267" i="7" s="1"/>
  <c r="V430" i="11"/>
  <c r="J237" i="7" s="1"/>
  <c r="U430" i="11"/>
  <c r="J207" i="7" s="1"/>
  <c r="T430" i="11"/>
  <c r="J177" i="7" s="1"/>
  <c r="S430" i="11"/>
  <c r="J147" i="7" s="1"/>
  <c r="AH428" i="11"/>
  <c r="J507" i="8" s="1"/>
  <c r="K507" i="8" s="1"/>
  <c r="AG428" i="11"/>
  <c r="J567" i="8" s="1"/>
  <c r="K567" i="8" s="1"/>
  <c r="AF428" i="11"/>
  <c r="J537" i="8" s="1"/>
  <c r="K537" i="8" s="1"/>
  <c r="AE428" i="11"/>
  <c r="J327" i="8" s="1"/>
  <c r="AD428" i="11"/>
  <c r="J477" i="8" s="1"/>
  <c r="AC428" i="11"/>
  <c r="J447" i="8" s="1"/>
  <c r="K447" i="8" s="1"/>
  <c r="AB428" i="11"/>
  <c r="J417" i="8" s="1"/>
  <c r="K417" i="8" s="1"/>
  <c r="AA428" i="11"/>
  <c r="J387" i="8" s="1"/>
  <c r="K387" i="8" s="1"/>
  <c r="Z428" i="11"/>
  <c r="J357" i="8" s="1"/>
  <c r="K357" i="8" s="1"/>
  <c r="Y428" i="11"/>
  <c r="J117" i="8" s="1"/>
  <c r="X428" i="11"/>
  <c r="J297" i="8" s="1"/>
  <c r="W428" i="11"/>
  <c r="J267" i="8" s="1"/>
  <c r="V428" i="11"/>
  <c r="J237" i="8" s="1"/>
  <c r="U428" i="11"/>
  <c r="J207" i="8" s="1"/>
  <c r="T428" i="11"/>
  <c r="J177" i="8" s="1"/>
  <c r="S428" i="11"/>
  <c r="J147" i="8" s="1"/>
  <c r="AH426" i="11"/>
  <c r="H507" i="7" s="1"/>
  <c r="I507" i="7" s="1"/>
  <c r="AG426" i="11"/>
  <c r="H567" i="7" s="1"/>
  <c r="I567" i="7" s="1"/>
  <c r="AF426" i="11"/>
  <c r="H537" i="7" s="1"/>
  <c r="I537" i="7" s="1"/>
  <c r="AE426" i="11"/>
  <c r="H327" i="7" s="1"/>
  <c r="AD426" i="11"/>
  <c r="H477" i="7" s="1"/>
  <c r="AC426" i="11"/>
  <c r="H447" i="7" s="1"/>
  <c r="AB426" i="11"/>
  <c r="H417" i="7" s="1"/>
  <c r="I417" i="7" s="1"/>
  <c r="AA426" i="11"/>
  <c r="H387" i="7" s="1"/>
  <c r="I387" i="7" s="1"/>
  <c r="Z426" i="11"/>
  <c r="H357" i="7" s="1"/>
  <c r="I357" i="7" s="1"/>
  <c r="Y426" i="11"/>
  <c r="H117" i="7" s="1"/>
  <c r="X426" i="11"/>
  <c r="H297" i="7" s="1"/>
  <c r="W426" i="11"/>
  <c r="H267" i="7" s="1"/>
  <c r="V426" i="11"/>
  <c r="H237" i="7" s="1"/>
  <c r="U426" i="11"/>
  <c r="H207" i="7" s="1"/>
  <c r="T426" i="11"/>
  <c r="H177" i="7" s="1"/>
  <c r="S426" i="11"/>
  <c r="H147" i="7" s="1"/>
  <c r="AH424" i="11"/>
  <c r="H507" i="8" s="1"/>
  <c r="I507" i="8" s="1"/>
  <c r="AG424" i="11"/>
  <c r="H567" i="8" s="1"/>
  <c r="I567" i="8" s="1"/>
  <c r="AF424" i="11"/>
  <c r="H537" i="8" s="1"/>
  <c r="I537" i="8" s="1"/>
  <c r="AE424" i="11"/>
  <c r="H327" i="8" s="1"/>
  <c r="AD424" i="11"/>
  <c r="H477" i="8" s="1"/>
  <c r="AC424" i="11"/>
  <c r="H447" i="8" s="1"/>
  <c r="AB424" i="11"/>
  <c r="H417" i="8" s="1"/>
  <c r="I417" i="8" s="1"/>
  <c r="AA424" i="11"/>
  <c r="H387" i="8" s="1"/>
  <c r="I387" i="8" s="1"/>
  <c r="Z424" i="11"/>
  <c r="H357" i="8" s="1"/>
  <c r="I357" i="8" s="1"/>
  <c r="Y424" i="11"/>
  <c r="H117" i="8" s="1"/>
  <c r="X424" i="11"/>
  <c r="H297" i="8" s="1"/>
  <c r="W424" i="11"/>
  <c r="H267" i="8" s="1"/>
  <c r="V424" i="11"/>
  <c r="H237" i="8" s="1"/>
  <c r="U424" i="11"/>
  <c r="H207" i="8" s="1"/>
  <c r="T424" i="11"/>
  <c r="H177" i="8" s="1"/>
  <c r="S424" i="11"/>
  <c r="H147" i="8" s="1"/>
  <c r="AH422" i="11"/>
  <c r="F507" i="7" s="1"/>
  <c r="G507" i="7" s="1"/>
  <c r="AG422" i="11"/>
  <c r="F567" i="7" s="1"/>
  <c r="G567" i="7" s="1"/>
  <c r="AF422" i="11"/>
  <c r="F537" i="7" s="1"/>
  <c r="G537" i="7" s="1"/>
  <c r="AE422" i="11"/>
  <c r="F327" i="7" s="1"/>
  <c r="AD422" i="11"/>
  <c r="F477" i="7" s="1"/>
  <c r="AC422" i="11"/>
  <c r="F447" i="7" s="1"/>
  <c r="AB422" i="11"/>
  <c r="F417" i="7" s="1"/>
  <c r="G417" i="7" s="1"/>
  <c r="AA422" i="11"/>
  <c r="F387" i="7" s="1"/>
  <c r="G387" i="7" s="1"/>
  <c r="Z422" i="11"/>
  <c r="F357" i="7" s="1"/>
  <c r="G357" i="7" s="1"/>
  <c r="Y422" i="11"/>
  <c r="F117" i="7" s="1"/>
  <c r="X422" i="11"/>
  <c r="F297" i="7" s="1"/>
  <c r="W422" i="11"/>
  <c r="F267" i="7" s="1"/>
  <c r="V422" i="11"/>
  <c r="F237" i="7" s="1"/>
  <c r="U422" i="11"/>
  <c r="F207" i="7" s="1"/>
  <c r="T422" i="11"/>
  <c r="F177" i="7" s="1"/>
  <c r="S422" i="11"/>
  <c r="F147" i="7" s="1"/>
  <c r="AH420" i="11"/>
  <c r="F507" i="8" s="1"/>
  <c r="G507" i="8" s="1"/>
  <c r="AG420" i="11"/>
  <c r="F567" i="8" s="1"/>
  <c r="G567" i="8" s="1"/>
  <c r="AF420" i="11"/>
  <c r="F537" i="8" s="1"/>
  <c r="G537" i="8" s="1"/>
  <c r="AE420" i="11"/>
  <c r="F327" i="8" s="1"/>
  <c r="AD420" i="11"/>
  <c r="F477" i="8" s="1"/>
  <c r="AC420" i="11"/>
  <c r="F447" i="8" s="1"/>
  <c r="AB420" i="11"/>
  <c r="F417" i="8" s="1"/>
  <c r="G417" i="8" s="1"/>
  <c r="AA420" i="11"/>
  <c r="F387" i="8" s="1"/>
  <c r="G387" i="8" s="1"/>
  <c r="Z420" i="11"/>
  <c r="F357" i="8" s="1"/>
  <c r="G357" i="8" s="1"/>
  <c r="Y420" i="11"/>
  <c r="F117" i="8" s="1"/>
  <c r="X420" i="11"/>
  <c r="F297" i="8" s="1"/>
  <c r="W420" i="11"/>
  <c r="F267" i="8" s="1"/>
  <c r="V420" i="11"/>
  <c r="F237" i="8" s="1"/>
  <c r="U420" i="11"/>
  <c r="F207" i="8" s="1"/>
  <c r="T420" i="11"/>
  <c r="F177" i="8" s="1"/>
  <c r="S420" i="11"/>
  <c r="F147" i="8" s="1"/>
  <c r="AH418" i="11"/>
  <c r="D507" i="7" s="1"/>
  <c r="E507" i="7" s="1"/>
  <c r="AG418" i="11"/>
  <c r="D567" i="7" s="1"/>
  <c r="E567" i="7" s="1"/>
  <c r="AF418" i="11"/>
  <c r="D537" i="7" s="1"/>
  <c r="E537" i="7" s="1"/>
  <c r="AE418" i="11"/>
  <c r="D327" i="7" s="1"/>
  <c r="AD418" i="11"/>
  <c r="D477" i="7" s="1"/>
  <c r="AC418" i="11"/>
  <c r="D447" i="7" s="1"/>
  <c r="AB418" i="11"/>
  <c r="D417" i="7" s="1"/>
  <c r="E417" i="7" s="1"/>
  <c r="AA418" i="11"/>
  <c r="D387" i="7" s="1"/>
  <c r="E387" i="7" s="1"/>
  <c r="Z418" i="11"/>
  <c r="D357" i="7" s="1"/>
  <c r="E357" i="7" s="1"/>
  <c r="Y418" i="11"/>
  <c r="D117" i="7" s="1"/>
  <c r="X418" i="11"/>
  <c r="D297" i="7" s="1"/>
  <c r="W418" i="11"/>
  <c r="D267" i="7" s="1"/>
  <c r="V418" i="11"/>
  <c r="D237" i="7" s="1"/>
  <c r="U418" i="11"/>
  <c r="D207" i="7" s="1"/>
  <c r="T418" i="11"/>
  <c r="D177" i="7" s="1"/>
  <c r="S418" i="11"/>
  <c r="D147" i="7" s="1"/>
  <c r="AH416" i="11"/>
  <c r="D507" i="8" s="1"/>
  <c r="E507" i="8" s="1"/>
  <c r="AG416" i="11"/>
  <c r="D567" i="8" s="1"/>
  <c r="E567" i="8" s="1"/>
  <c r="AF416" i="11"/>
  <c r="D537" i="8" s="1"/>
  <c r="E537" i="8" s="1"/>
  <c r="AE416" i="11"/>
  <c r="D327" i="8" s="1"/>
  <c r="AD416" i="11"/>
  <c r="D477" i="8" s="1"/>
  <c r="AC416" i="11"/>
  <c r="D447" i="8" s="1"/>
  <c r="AB416" i="11"/>
  <c r="D417" i="8" s="1"/>
  <c r="E417" i="8" s="1"/>
  <c r="AA416" i="11"/>
  <c r="D387" i="8" s="1"/>
  <c r="E387" i="8" s="1"/>
  <c r="Z416" i="11"/>
  <c r="D357" i="8" s="1"/>
  <c r="E357" i="8" s="1"/>
  <c r="Y416" i="11"/>
  <c r="D117" i="8" s="1"/>
  <c r="X416" i="11"/>
  <c r="D297" i="8" s="1"/>
  <c r="W416" i="11"/>
  <c r="D267" i="8" s="1"/>
  <c r="V416" i="11"/>
  <c r="D237" i="8" s="1"/>
  <c r="U416" i="11"/>
  <c r="D207" i="8" s="1"/>
  <c r="T416" i="11"/>
  <c r="D177" i="8" s="1"/>
  <c r="S416" i="11"/>
  <c r="D147" i="8" s="1"/>
  <c r="AH414" i="11"/>
  <c r="B507" i="7" s="1"/>
  <c r="C507" i="7" s="1"/>
  <c r="AG414" i="11"/>
  <c r="B567" i="7" s="1"/>
  <c r="C567" i="7" s="1"/>
  <c r="AF414" i="11"/>
  <c r="B537" i="7" s="1"/>
  <c r="C537" i="7" s="1"/>
  <c r="AE414" i="11"/>
  <c r="B327" i="7" s="1"/>
  <c r="AD414" i="11"/>
  <c r="B477" i="7" s="1"/>
  <c r="AC414" i="11"/>
  <c r="B447" i="7" s="1"/>
  <c r="AB414" i="11"/>
  <c r="B417" i="7" s="1"/>
  <c r="C417" i="7" s="1"/>
  <c r="AA414" i="11"/>
  <c r="B387" i="7" s="1"/>
  <c r="C387" i="7" s="1"/>
  <c r="Z414" i="11"/>
  <c r="B357" i="7" s="1"/>
  <c r="C357" i="7" s="1"/>
  <c r="Y414" i="11"/>
  <c r="B117" i="7" s="1"/>
  <c r="X414" i="11"/>
  <c r="B297" i="7" s="1"/>
  <c r="W414" i="11"/>
  <c r="B267" i="7" s="1"/>
  <c r="V414" i="11"/>
  <c r="B237" i="7" s="1"/>
  <c r="U414" i="11"/>
  <c r="B207" i="7" s="1"/>
  <c r="T414" i="11"/>
  <c r="B177" i="7" s="1"/>
  <c r="S414" i="11"/>
  <c r="B147" i="7" s="1"/>
  <c r="AH412" i="11"/>
  <c r="B507" i="8" s="1"/>
  <c r="C507" i="8" s="1"/>
  <c r="AG412" i="11"/>
  <c r="B567" i="8" s="1"/>
  <c r="C567" i="8" s="1"/>
  <c r="AF412" i="11"/>
  <c r="B537" i="8" s="1"/>
  <c r="C537" i="8" s="1"/>
  <c r="AE412" i="11"/>
  <c r="B327" i="8" s="1"/>
  <c r="AD412" i="11"/>
  <c r="B477" i="8" s="1"/>
  <c r="AC412" i="11"/>
  <c r="B447" i="8" s="1"/>
  <c r="AB412" i="11"/>
  <c r="B417" i="8" s="1"/>
  <c r="C417" i="8" s="1"/>
  <c r="AA412" i="11"/>
  <c r="B387" i="8" s="1"/>
  <c r="C387" i="8" s="1"/>
  <c r="Z412" i="11"/>
  <c r="B357" i="8" s="1"/>
  <c r="C357" i="8" s="1"/>
  <c r="Y412" i="11"/>
  <c r="B117" i="8" s="1"/>
  <c r="X412" i="11"/>
  <c r="B297" i="8" s="1"/>
  <c r="W412" i="11"/>
  <c r="B267" i="8" s="1"/>
  <c r="V412" i="11"/>
  <c r="B237" i="8" s="1"/>
  <c r="U412" i="11"/>
  <c r="B207" i="8" s="1"/>
  <c r="T412" i="11"/>
  <c r="B177" i="8" s="1"/>
  <c r="S412" i="11"/>
  <c r="B147" i="8" s="1"/>
  <c r="AH409" i="11"/>
  <c r="AG409" i="11"/>
  <c r="AF409" i="11"/>
  <c r="AE409" i="11"/>
  <c r="AD409" i="11"/>
  <c r="AC409" i="11"/>
  <c r="AB409" i="11"/>
  <c r="AA409" i="11"/>
  <c r="Z409" i="11"/>
  <c r="Y409" i="11"/>
  <c r="X409" i="11"/>
  <c r="W409" i="11"/>
  <c r="V409" i="11"/>
  <c r="U409" i="11"/>
  <c r="T409" i="11"/>
  <c r="S409" i="11"/>
  <c r="AH407" i="11"/>
  <c r="S86" i="7" s="1"/>
  <c r="AG407" i="11"/>
  <c r="AF407" i="11"/>
  <c r="AE407" i="11"/>
  <c r="S56" i="7" s="1"/>
  <c r="AD407" i="11"/>
  <c r="AC407" i="11"/>
  <c r="AB407" i="11"/>
  <c r="AA407" i="11"/>
  <c r="Z407" i="11"/>
  <c r="Y407" i="11"/>
  <c r="S26" i="7" s="1"/>
  <c r="X407" i="11"/>
  <c r="W407" i="11"/>
  <c r="V407" i="11"/>
  <c r="U407" i="11"/>
  <c r="T407" i="11"/>
  <c r="S407" i="11"/>
  <c r="AH405" i="11"/>
  <c r="L506" i="7" s="1"/>
  <c r="M506" i="7" s="1"/>
  <c r="AG405" i="11"/>
  <c r="L566" i="7" s="1"/>
  <c r="M566" i="7" s="1"/>
  <c r="AF405" i="11"/>
  <c r="L536" i="7" s="1"/>
  <c r="M536" i="7" s="1"/>
  <c r="AE405" i="11"/>
  <c r="L326" i="7" s="1"/>
  <c r="AD405" i="11"/>
  <c r="AC405" i="11"/>
  <c r="L446" i="7" s="1"/>
  <c r="AB405" i="11"/>
  <c r="L416" i="7" s="1"/>
  <c r="AA405" i="11"/>
  <c r="L386" i="7" s="1"/>
  <c r="Z405" i="11"/>
  <c r="L356" i="7" s="1"/>
  <c r="Y405" i="11"/>
  <c r="X405" i="11"/>
  <c r="W405" i="11"/>
  <c r="V405" i="11"/>
  <c r="U405" i="11"/>
  <c r="T405" i="11"/>
  <c r="S405" i="11"/>
  <c r="AH403" i="11"/>
  <c r="L506" i="8" s="1"/>
  <c r="M506" i="8" s="1"/>
  <c r="AG403" i="11"/>
  <c r="L566" i="8" s="1"/>
  <c r="M566" i="8" s="1"/>
  <c r="AF403" i="11"/>
  <c r="L536" i="8" s="1"/>
  <c r="M536" i="8" s="1"/>
  <c r="AE403" i="11"/>
  <c r="L326" i="8" s="1"/>
  <c r="AD403" i="11"/>
  <c r="AC403" i="11"/>
  <c r="L446" i="8" s="1"/>
  <c r="AB403" i="11"/>
  <c r="L416" i="8" s="1"/>
  <c r="AA403" i="11"/>
  <c r="L386" i="8" s="1"/>
  <c r="Z403" i="11"/>
  <c r="L356" i="8" s="1"/>
  <c r="Y403" i="11"/>
  <c r="X403" i="11"/>
  <c r="W403" i="11"/>
  <c r="V403" i="11"/>
  <c r="U403" i="11"/>
  <c r="T403" i="11"/>
  <c r="S403" i="11"/>
  <c r="AH401" i="11"/>
  <c r="J506" i="7" s="1"/>
  <c r="K506" i="7" s="1"/>
  <c r="AG401" i="11"/>
  <c r="J566" i="7" s="1"/>
  <c r="K566" i="7" s="1"/>
  <c r="AF401" i="11"/>
  <c r="J536" i="7" s="1"/>
  <c r="K536" i="7" s="1"/>
  <c r="AE401" i="11"/>
  <c r="J326" i="7" s="1"/>
  <c r="AD401" i="11"/>
  <c r="AC401" i="11"/>
  <c r="J446" i="7" s="1"/>
  <c r="K446" i="7" s="1"/>
  <c r="AB401" i="11"/>
  <c r="J416" i="7" s="1"/>
  <c r="K416" i="7" s="1"/>
  <c r="AA401" i="11"/>
  <c r="J386" i="7" s="1"/>
  <c r="Z401" i="11"/>
  <c r="J356" i="7" s="1"/>
  <c r="K356" i="7" s="1"/>
  <c r="Y401" i="11"/>
  <c r="J116" i="7" s="1"/>
  <c r="X401" i="11"/>
  <c r="J296" i="7" s="1"/>
  <c r="W401" i="11"/>
  <c r="J266" i="7" s="1"/>
  <c r="V401" i="11"/>
  <c r="J236" i="7" s="1"/>
  <c r="U401" i="11"/>
  <c r="J206" i="7" s="1"/>
  <c r="T401" i="11"/>
  <c r="J176" i="7" s="1"/>
  <c r="S401" i="11"/>
  <c r="J146" i="7" s="1"/>
  <c r="AH399" i="11"/>
  <c r="J506" i="8" s="1"/>
  <c r="K506" i="8" s="1"/>
  <c r="AG399" i="11"/>
  <c r="J566" i="8" s="1"/>
  <c r="K566" i="8" s="1"/>
  <c r="AF399" i="11"/>
  <c r="J536" i="8" s="1"/>
  <c r="K536" i="8" s="1"/>
  <c r="AE399" i="11"/>
  <c r="J326" i="8" s="1"/>
  <c r="AD399" i="11"/>
  <c r="AC399" i="11"/>
  <c r="J446" i="8" s="1"/>
  <c r="K446" i="8" s="1"/>
  <c r="AB399" i="11"/>
  <c r="J416" i="8" s="1"/>
  <c r="K416" i="8" s="1"/>
  <c r="AA399" i="11"/>
  <c r="J386" i="8" s="1"/>
  <c r="Z399" i="11"/>
  <c r="J356" i="8" s="1"/>
  <c r="K356" i="8" s="1"/>
  <c r="Y399" i="11"/>
  <c r="J116" i="8" s="1"/>
  <c r="X399" i="11"/>
  <c r="J296" i="8" s="1"/>
  <c r="W399" i="11"/>
  <c r="J266" i="8" s="1"/>
  <c r="V399" i="11"/>
  <c r="J236" i="8" s="1"/>
  <c r="U399" i="11"/>
  <c r="J206" i="8" s="1"/>
  <c r="T399" i="11"/>
  <c r="J176" i="8" s="1"/>
  <c r="S399" i="11"/>
  <c r="J146" i="8" s="1"/>
  <c r="AH397" i="11"/>
  <c r="H506" i="7" s="1"/>
  <c r="I506" i="7" s="1"/>
  <c r="AG397" i="11"/>
  <c r="H566" i="7" s="1"/>
  <c r="I566" i="7" s="1"/>
  <c r="AF397" i="11"/>
  <c r="H536" i="7" s="1"/>
  <c r="I536" i="7" s="1"/>
  <c r="AE397" i="11"/>
  <c r="H326" i="7" s="1"/>
  <c r="AD397" i="11"/>
  <c r="AC397" i="11"/>
  <c r="H446" i="7" s="1"/>
  <c r="AB397" i="11"/>
  <c r="H416" i="7" s="1"/>
  <c r="AA397" i="11"/>
  <c r="H386" i="7" s="1"/>
  <c r="Z397" i="11"/>
  <c r="H356" i="7" s="1"/>
  <c r="Y397" i="11"/>
  <c r="H116" i="7" s="1"/>
  <c r="X397" i="11"/>
  <c r="H296" i="7" s="1"/>
  <c r="W397" i="11"/>
  <c r="H266" i="7" s="1"/>
  <c r="V397" i="11"/>
  <c r="H236" i="7" s="1"/>
  <c r="U397" i="11"/>
  <c r="H206" i="7" s="1"/>
  <c r="T397" i="11"/>
  <c r="H176" i="7" s="1"/>
  <c r="S397" i="11"/>
  <c r="H146" i="7" s="1"/>
  <c r="AH395" i="11"/>
  <c r="H506" i="8" s="1"/>
  <c r="I506" i="8" s="1"/>
  <c r="AG395" i="11"/>
  <c r="H566" i="8" s="1"/>
  <c r="I566" i="8" s="1"/>
  <c r="AF395" i="11"/>
  <c r="H536" i="8" s="1"/>
  <c r="I536" i="8" s="1"/>
  <c r="AE395" i="11"/>
  <c r="H326" i="8" s="1"/>
  <c r="AD395" i="11"/>
  <c r="AT397" i="11" s="1"/>
  <c r="AC395" i="11"/>
  <c r="H446" i="8" s="1"/>
  <c r="AB395" i="11"/>
  <c r="H416" i="8" s="1"/>
  <c r="AA395" i="11"/>
  <c r="H386" i="8" s="1"/>
  <c r="Z395" i="11"/>
  <c r="H356" i="8" s="1"/>
  <c r="Y395" i="11"/>
  <c r="H116" i="8" s="1"/>
  <c r="X395" i="11"/>
  <c r="H296" i="8" s="1"/>
  <c r="W395" i="11"/>
  <c r="H266" i="8" s="1"/>
  <c r="V395" i="11"/>
  <c r="H236" i="8" s="1"/>
  <c r="U395" i="11"/>
  <c r="H206" i="8" s="1"/>
  <c r="T395" i="11"/>
  <c r="H176" i="8" s="1"/>
  <c r="S395" i="11"/>
  <c r="H146" i="8" s="1"/>
  <c r="AH393" i="11"/>
  <c r="F506" i="7" s="1"/>
  <c r="G506" i="7" s="1"/>
  <c r="AG393" i="11"/>
  <c r="F566" i="7" s="1"/>
  <c r="G566" i="7" s="1"/>
  <c r="AF393" i="11"/>
  <c r="F536" i="7" s="1"/>
  <c r="G536" i="7" s="1"/>
  <c r="AE393" i="11"/>
  <c r="F326" i="7" s="1"/>
  <c r="AD393" i="11"/>
  <c r="AC393" i="11"/>
  <c r="F446" i="7" s="1"/>
  <c r="AB393" i="11"/>
  <c r="F416" i="7" s="1"/>
  <c r="AA393" i="11"/>
  <c r="F386" i="7" s="1"/>
  <c r="Z393" i="11"/>
  <c r="F356" i="7" s="1"/>
  <c r="Y393" i="11"/>
  <c r="F116" i="7" s="1"/>
  <c r="X393" i="11"/>
  <c r="F296" i="7" s="1"/>
  <c r="W393" i="11"/>
  <c r="F266" i="7" s="1"/>
  <c r="V393" i="11"/>
  <c r="F236" i="7" s="1"/>
  <c r="U393" i="11"/>
  <c r="F206" i="7" s="1"/>
  <c r="T393" i="11"/>
  <c r="F176" i="7" s="1"/>
  <c r="S393" i="11"/>
  <c r="F146" i="7" s="1"/>
  <c r="AH391" i="11"/>
  <c r="F506" i="8" s="1"/>
  <c r="G506" i="8" s="1"/>
  <c r="AG391" i="11"/>
  <c r="F566" i="8" s="1"/>
  <c r="G566" i="8" s="1"/>
  <c r="AF391" i="11"/>
  <c r="F536" i="8" s="1"/>
  <c r="G536" i="8" s="1"/>
  <c r="AE391" i="11"/>
  <c r="F326" i="8" s="1"/>
  <c r="AD391" i="11"/>
  <c r="AT393" i="11" s="1"/>
  <c r="AC391" i="11"/>
  <c r="F446" i="8" s="1"/>
  <c r="AB391" i="11"/>
  <c r="F416" i="8" s="1"/>
  <c r="AA391" i="11"/>
  <c r="F386" i="8" s="1"/>
  <c r="Z391" i="11"/>
  <c r="F356" i="8" s="1"/>
  <c r="Y391" i="11"/>
  <c r="F116" i="8" s="1"/>
  <c r="X391" i="11"/>
  <c r="F296" i="8" s="1"/>
  <c r="W391" i="11"/>
  <c r="F266" i="8" s="1"/>
  <c r="V391" i="11"/>
  <c r="F236" i="8" s="1"/>
  <c r="U391" i="11"/>
  <c r="F206" i="8" s="1"/>
  <c r="T391" i="11"/>
  <c r="F176" i="8" s="1"/>
  <c r="S391" i="11"/>
  <c r="F146" i="8" s="1"/>
  <c r="AH389" i="11"/>
  <c r="D506" i="7" s="1"/>
  <c r="E506" i="7" s="1"/>
  <c r="AG389" i="11"/>
  <c r="D566" i="7" s="1"/>
  <c r="E566" i="7" s="1"/>
  <c r="AF389" i="11"/>
  <c r="D536" i="7" s="1"/>
  <c r="E536" i="7" s="1"/>
  <c r="AE389" i="11"/>
  <c r="D326" i="7" s="1"/>
  <c r="AD389" i="11"/>
  <c r="AC389" i="11"/>
  <c r="D446" i="7" s="1"/>
  <c r="AB389" i="11"/>
  <c r="D416" i="7" s="1"/>
  <c r="AA389" i="11"/>
  <c r="D386" i="7" s="1"/>
  <c r="Z389" i="11"/>
  <c r="D356" i="7" s="1"/>
  <c r="Y389" i="11"/>
  <c r="D116" i="7" s="1"/>
  <c r="X389" i="11"/>
  <c r="D296" i="7" s="1"/>
  <c r="W389" i="11"/>
  <c r="D266" i="7" s="1"/>
  <c r="V389" i="11"/>
  <c r="D236" i="7" s="1"/>
  <c r="U389" i="11"/>
  <c r="D206" i="7" s="1"/>
  <c r="T389" i="11"/>
  <c r="D176" i="7" s="1"/>
  <c r="S389" i="11"/>
  <c r="D146" i="7" s="1"/>
  <c r="AH387" i="11"/>
  <c r="D506" i="8" s="1"/>
  <c r="E506" i="8" s="1"/>
  <c r="AG387" i="11"/>
  <c r="D566" i="8" s="1"/>
  <c r="E566" i="8" s="1"/>
  <c r="AF387" i="11"/>
  <c r="D536" i="8" s="1"/>
  <c r="E536" i="8" s="1"/>
  <c r="AE387" i="11"/>
  <c r="D326" i="8" s="1"/>
  <c r="AD387" i="11"/>
  <c r="AC387" i="11"/>
  <c r="D446" i="8" s="1"/>
  <c r="AB387" i="11"/>
  <c r="D416" i="8" s="1"/>
  <c r="AA387" i="11"/>
  <c r="D386" i="8" s="1"/>
  <c r="Z387" i="11"/>
  <c r="D356" i="8" s="1"/>
  <c r="Y387" i="11"/>
  <c r="D116" i="8" s="1"/>
  <c r="X387" i="11"/>
  <c r="D296" i="8" s="1"/>
  <c r="W387" i="11"/>
  <c r="D266" i="8" s="1"/>
  <c r="V387" i="11"/>
  <c r="D236" i="8" s="1"/>
  <c r="U387" i="11"/>
  <c r="D206" i="8" s="1"/>
  <c r="T387" i="11"/>
  <c r="D176" i="8" s="1"/>
  <c r="S387" i="11"/>
  <c r="D146" i="8" s="1"/>
  <c r="AH385" i="11"/>
  <c r="B506" i="7" s="1"/>
  <c r="C506" i="7" s="1"/>
  <c r="AG385" i="11"/>
  <c r="B566" i="7" s="1"/>
  <c r="C566" i="7" s="1"/>
  <c r="AF385" i="11"/>
  <c r="B536" i="7" s="1"/>
  <c r="C536" i="7" s="1"/>
  <c r="AE385" i="11"/>
  <c r="B326" i="7" s="1"/>
  <c r="AD385" i="11"/>
  <c r="AC385" i="11"/>
  <c r="B446" i="7" s="1"/>
  <c r="AB385" i="11"/>
  <c r="B416" i="7" s="1"/>
  <c r="AA385" i="11"/>
  <c r="B386" i="7" s="1"/>
  <c r="Z385" i="11"/>
  <c r="B356" i="7" s="1"/>
  <c r="Y385" i="11"/>
  <c r="B116" i="7" s="1"/>
  <c r="X385" i="11"/>
  <c r="B296" i="7" s="1"/>
  <c r="W385" i="11"/>
  <c r="B266" i="7" s="1"/>
  <c r="V385" i="11"/>
  <c r="B236" i="7" s="1"/>
  <c r="U385" i="11"/>
  <c r="B206" i="7" s="1"/>
  <c r="T385" i="11"/>
  <c r="B176" i="7" s="1"/>
  <c r="S385" i="11"/>
  <c r="B146" i="7" s="1"/>
  <c r="AH383" i="11"/>
  <c r="B506" i="8" s="1"/>
  <c r="C506" i="8" s="1"/>
  <c r="AG383" i="11"/>
  <c r="B566" i="8" s="1"/>
  <c r="C566" i="8" s="1"/>
  <c r="AF383" i="11"/>
  <c r="B536" i="8" s="1"/>
  <c r="C536" i="8" s="1"/>
  <c r="AE383" i="11"/>
  <c r="B326" i="8" s="1"/>
  <c r="AD383" i="11"/>
  <c r="AC383" i="11"/>
  <c r="B446" i="8" s="1"/>
  <c r="AB383" i="11"/>
  <c r="B416" i="8" s="1"/>
  <c r="AA383" i="11"/>
  <c r="B386" i="8" s="1"/>
  <c r="Z383" i="11"/>
  <c r="B356" i="8" s="1"/>
  <c r="Y383" i="11"/>
  <c r="B116" i="8" s="1"/>
  <c r="X383" i="11"/>
  <c r="B296" i="8" s="1"/>
  <c r="W383" i="11"/>
  <c r="B266" i="8" s="1"/>
  <c r="V383" i="11"/>
  <c r="B236" i="8" s="1"/>
  <c r="U383" i="11"/>
  <c r="B206" i="8" s="1"/>
  <c r="T383" i="11"/>
  <c r="B176" i="8" s="1"/>
  <c r="S383" i="11"/>
  <c r="B146" i="8" s="1"/>
  <c r="AH380" i="11"/>
  <c r="AG380" i="11"/>
  <c r="AF380" i="11"/>
  <c r="AE380" i="11"/>
  <c r="AD380" i="11"/>
  <c r="AC380" i="11"/>
  <c r="AB380" i="11"/>
  <c r="AA380" i="11"/>
  <c r="Z380" i="11"/>
  <c r="Y380" i="11"/>
  <c r="X380" i="11"/>
  <c r="W380" i="11"/>
  <c r="V380" i="11"/>
  <c r="U380" i="11"/>
  <c r="T380" i="11"/>
  <c r="S380" i="11"/>
  <c r="AH378" i="11"/>
  <c r="S85" i="7" s="1"/>
  <c r="AG378" i="11"/>
  <c r="AF378" i="11"/>
  <c r="AE378" i="11"/>
  <c r="S55" i="7" s="1"/>
  <c r="AD378" i="11"/>
  <c r="AC378" i="11"/>
  <c r="AB378" i="11"/>
  <c r="AA378" i="11"/>
  <c r="Z378" i="11"/>
  <c r="Y378" i="11"/>
  <c r="S25" i="7" s="1"/>
  <c r="X378" i="11"/>
  <c r="W378" i="11"/>
  <c r="V378" i="11"/>
  <c r="U378" i="11"/>
  <c r="T378" i="11"/>
  <c r="S378" i="11"/>
  <c r="AH376" i="11"/>
  <c r="L505" i="7" s="1"/>
  <c r="AG376" i="11"/>
  <c r="L565" i="7" s="1"/>
  <c r="AF376" i="11"/>
  <c r="L535" i="7" s="1"/>
  <c r="AE376" i="11"/>
  <c r="L325" i="7" s="1"/>
  <c r="AD376" i="11"/>
  <c r="AC376" i="11"/>
  <c r="L445" i="7" s="1"/>
  <c r="AB376" i="11"/>
  <c r="L415" i="7" s="1"/>
  <c r="AA376" i="11"/>
  <c r="L385" i="7" s="1"/>
  <c r="Z376" i="11"/>
  <c r="L355" i="7" s="1"/>
  <c r="Y376" i="11"/>
  <c r="X376" i="11"/>
  <c r="W376" i="11"/>
  <c r="V376" i="11"/>
  <c r="U376" i="11"/>
  <c r="T376" i="11"/>
  <c r="S376" i="11"/>
  <c r="AH374" i="11"/>
  <c r="L505" i="8" s="1"/>
  <c r="AG374" i="11"/>
  <c r="L565" i="8" s="1"/>
  <c r="AF374" i="11"/>
  <c r="L535" i="8" s="1"/>
  <c r="AE374" i="11"/>
  <c r="L325" i="8" s="1"/>
  <c r="AD374" i="11"/>
  <c r="AC374" i="11"/>
  <c r="L445" i="8" s="1"/>
  <c r="AB374" i="11"/>
  <c r="L415" i="8" s="1"/>
  <c r="AA374" i="11"/>
  <c r="L385" i="8" s="1"/>
  <c r="Z374" i="11"/>
  <c r="L355" i="8" s="1"/>
  <c r="Y374" i="11"/>
  <c r="X374" i="11"/>
  <c r="W374" i="11"/>
  <c r="V374" i="11"/>
  <c r="U374" i="11"/>
  <c r="T374" i="11"/>
  <c r="S374" i="11"/>
  <c r="AH372" i="11"/>
  <c r="J505" i="7" s="1"/>
  <c r="K505" i="7" s="1"/>
  <c r="AG372" i="11"/>
  <c r="J565" i="7" s="1"/>
  <c r="K565" i="7" s="1"/>
  <c r="AF372" i="11"/>
  <c r="J535" i="7" s="1"/>
  <c r="K535" i="7" s="1"/>
  <c r="AE372" i="11"/>
  <c r="J325" i="7" s="1"/>
  <c r="AD372" i="11"/>
  <c r="AC372" i="11"/>
  <c r="J445" i="7" s="1"/>
  <c r="AB372" i="11"/>
  <c r="J415" i="7" s="1"/>
  <c r="AA372" i="11"/>
  <c r="J385" i="7" s="1"/>
  <c r="Z372" i="11"/>
  <c r="J355" i="7" s="1"/>
  <c r="Y372" i="11"/>
  <c r="J115" i="7" s="1"/>
  <c r="X372" i="11"/>
  <c r="J295" i="7" s="1"/>
  <c r="K295" i="7" s="1"/>
  <c r="W372" i="11"/>
  <c r="J265" i="7" s="1"/>
  <c r="V372" i="11"/>
  <c r="J235" i="7" s="1"/>
  <c r="K235" i="7" s="1"/>
  <c r="U372" i="11"/>
  <c r="J205" i="7" s="1"/>
  <c r="T372" i="11"/>
  <c r="J175" i="7" s="1"/>
  <c r="S372" i="11"/>
  <c r="J145" i="7" s="1"/>
  <c r="AH370" i="11"/>
  <c r="J505" i="8" s="1"/>
  <c r="K505" i="8" s="1"/>
  <c r="AG370" i="11"/>
  <c r="J565" i="8" s="1"/>
  <c r="K565" i="8" s="1"/>
  <c r="AF370" i="11"/>
  <c r="J535" i="8" s="1"/>
  <c r="K535" i="8" s="1"/>
  <c r="AE370" i="11"/>
  <c r="J325" i="8" s="1"/>
  <c r="AD370" i="11"/>
  <c r="AC370" i="11"/>
  <c r="J445" i="8" s="1"/>
  <c r="AB370" i="11"/>
  <c r="J415" i="8" s="1"/>
  <c r="AA370" i="11"/>
  <c r="J385" i="8" s="1"/>
  <c r="Z370" i="11"/>
  <c r="J355" i="8" s="1"/>
  <c r="Y370" i="11"/>
  <c r="J115" i="8" s="1"/>
  <c r="X370" i="11"/>
  <c r="J295" i="8" s="1"/>
  <c r="W370" i="11"/>
  <c r="J265" i="8" s="1"/>
  <c r="V370" i="11"/>
  <c r="J235" i="8" s="1"/>
  <c r="U370" i="11"/>
  <c r="J205" i="8" s="1"/>
  <c r="T370" i="11"/>
  <c r="J175" i="8" s="1"/>
  <c r="S370" i="11"/>
  <c r="J145" i="8" s="1"/>
  <c r="AH368" i="11"/>
  <c r="H505" i="7" s="1"/>
  <c r="I505" i="7" s="1"/>
  <c r="AG368" i="11"/>
  <c r="H565" i="7" s="1"/>
  <c r="I565" i="7" s="1"/>
  <c r="AF368" i="11"/>
  <c r="H535" i="7" s="1"/>
  <c r="I535" i="7" s="1"/>
  <c r="AE368" i="11"/>
  <c r="H325" i="7" s="1"/>
  <c r="AD368" i="11"/>
  <c r="AC368" i="11"/>
  <c r="H445" i="7" s="1"/>
  <c r="AB368" i="11"/>
  <c r="H415" i="7" s="1"/>
  <c r="AA368" i="11"/>
  <c r="H385" i="7" s="1"/>
  <c r="Z368" i="11"/>
  <c r="H355" i="7" s="1"/>
  <c r="Y368" i="11"/>
  <c r="H115" i="7" s="1"/>
  <c r="X368" i="11"/>
  <c r="H295" i="7" s="1"/>
  <c r="W368" i="11"/>
  <c r="H265" i="7" s="1"/>
  <c r="V368" i="11"/>
  <c r="H235" i="7" s="1"/>
  <c r="U368" i="11"/>
  <c r="H205" i="7" s="1"/>
  <c r="T368" i="11"/>
  <c r="H175" i="7" s="1"/>
  <c r="S368" i="11"/>
  <c r="H145" i="7" s="1"/>
  <c r="AH366" i="11"/>
  <c r="H505" i="8" s="1"/>
  <c r="I505" i="8" s="1"/>
  <c r="AG366" i="11"/>
  <c r="H565" i="8" s="1"/>
  <c r="I565" i="8" s="1"/>
  <c r="AF366" i="11"/>
  <c r="H535" i="8" s="1"/>
  <c r="I535" i="8" s="1"/>
  <c r="AE366" i="11"/>
  <c r="H325" i="8" s="1"/>
  <c r="AD366" i="11"/>
  <c r="AT368" i="11" s="1"/>
  <c r="AC366" i="11"/>
  <c r="H445" i="8" s="1"/>
  <c r="AB366" i="11"/>
  <c r="H415" i="8" s="1"/>
  <c r="AA366" i="11"/>
  <c r="H385" i="8" s="1"/>
  <c r="Z366" i="11"/>
  <c r="H355" i="8" s="1"/>
  <c r="Y366" i="11"/>
  <c r="H115" i="8" s="1"/>
  <c r="X366" i="11"/>
  <c r="H295" i="8" s="1"/>
  <c r="W366" i="11"/>
  <c r="H265" i="8" s="1"/>
  <c r="V366" i="11"/>
  <c r="H235" i="8" s="1"/>
  <c r="U366" i="11"/>
  <c r="H205" i="8" s="1"/>
  <c r="T366" i="11"/>
  <c r="H175" i="8" s="1"/>
  <c r="S366" i="11"/>
  <c r="H145" i="8" s="1"/>
  <c r="AH364" i="11"/>
  <c r="F505" i="7" s="1"/>
  <c r="G505" i="7" s="1"/>
  <c r="AG364" i="11"/>
  <c r="F565" i="7" s="1"/>
  <c r="G565" i="7" s="1"/>
  <c r="AF364" i="11"/>
  <c r="F535" i="7" s="1"/>
  <c r="G535" i="7" s="1"/>
  <c r="AE364" i="11"/>
  <c r="F325" i="7" s="1"/>
  <c r="AD364" i="11"/>
  <c r="AC364" i="11"/>
  <c r="F445" i="7" s="1"/>
  <c r="AB364" i="11"/>
  <c r="F415" i="7" s="1"/>
  <c r="AA364" i="11"/>
  <c r="F385" i="7" s="1"/>
  <c r="Z364" i="11"/>
  <c r="F355" i="7" s="1"/>
  <c r="Y364" i="11"/>
  <c r="F115" i="7" s="1"/>
  <c r="X364" i="11"/>
  <c r="F295" i="7" s="1"/>
  <c r="W364" i="11"/>
  <c r="F265" i="7" s="1"/>
  <c r="V364" i="11"/>
  <c r="F235" i="7" s="1"/>
  <c r="U364" i="11"/>
  <c r="F205" i="7" s="1"/>
  <c r="T364" i="11"/>
  <c r="F175" i="7" s="1"/>
  <c r="S364" i="11"/>
  <c r="F145" i="7" s="1"/>
  <c r="AH362" i="11"/>
  <c r="F505" i="8" s="1"/>
  <c r="G505" i="8" s="1"/>
  <c r="AG362" i="11"/>
  <c r="F565" i="8" s="1"/>
  <c r="G565" i="8" s="1"/>
  <c r="AF362" i="11"/>
  <c r="F535" i="8" s="1"/>
  <c r="G535" i="8" s="1"/>
  <c r="AE362" i="11"/>
  <c r="F325" i="8" s="1"/>
  <c r="AD362" i="11"/>
  <c r="AT364" i="11" s="1"/>
  <c r="AC362" i="11"/>
  <c r="F445" i="8" s="1"/>
  <c r="AB362" i="11"/>
  <c r="F415" i="8" s="1"/>
  <c r="AA362" i="11"/>
  <c r="F385" i="8" s="1"/>
  <c r="Z362" i="11"/>
  <c r="F355" i="8" s="1"/>
  <c r="Y362" i="11"/>
  <c r="F115" i="8" s="1"/>
  <c r="X362" i="11"/>
  <c r="F295" i="8" s="1"/>
  <c r="W362" i="11"/>
  <c r="F265" i="8" s="1"/>
  <c r="V362" i="11"/>
  <c r="F235" i="8" s="1"/>
  <c r="U362" i="11"/>
  <c r="F205" i="8" s="1"/>
  <c r="T362" i="11"/>
  <c r="F175" i="8" s="1"/>
  <c r="S362" i="11"/>
  <c r="F145" i="8" s="1"/>
  <c r="AH360" i="11"/>
  <c r="D505" i="7" s="1"/>
  <c r="E505" i="7" s="1"/>
  <c r="AG360" i="11"/>
  <c r="D565" i="7" s="1"/>
  <c r="E565" i="7" s="1"/>
  <c r="AF360" i="11"/>
  <c r="D535" i="7" s="1"/>
  <c r="E535" i="7" s="1"/>
  <c r="AE360" i="11"/>
  <c r="D325" i="7" s="1"/>
  <c r="AD360" i="11"/>
  <c r="AC360" i="11"/>
  <c r="D445" i="7" s="1"/>
  <c r="AB360" i="11"/>
  <c r="D415" i="7" s="1"/>
  <c r="AA360" i="11"/>
  <c r="D385" i="7" s="1"/>
  <c r="Z360" i="11"/>
  <c r="D355" i="7" s="1"/>
  <c r="Y360" i="11"/>
  <c r="D115" i="7" s="1"/>
  <c r="X360" i="11"/>
  <c r="D295" i="7" s="1"/>
  <c r="W360" i="11"/>
  <c r="D265" i="7" s="1"/>
  <c r="V360" i="11"/>
  <c r="D235" i="7" s="1"/>
  <c r="U360" i="11"/>
  <c r="D205" i="7" s="1"/>
  <c r="T360" i="11"/>
  <c r="D175" i="7" s="1"/>
  <c r="S360" i="11"/>
  <c r="D145" i="7" s="1"/>
  <c r="AH358" i="11"/>
  <c r="D505" i="8" s="1"/>
  <c r="E505" i="8" s="1"/>
  <c r="AG358" i="11"/>
  <c r="D565" i="8" s="1"/>
  <c r="E565" i="8" s="1"/>
  <c r="AF358" i="11"/>
  <c r="D535" i="8" s="1"/>
  <c r="E535" i="8" s="1"/>
  <c r="AE358" i="11"/>
  <c r="D325" i="8" s="1"/>
  <c r="AD358" i="11"/>
  <c r="AC358" i="11"/>
  <c r="D445" i="8" s="1"/>
  <c r="AB358" i="11"/>
  <c r="D415" i="8" s="1"/>
  <c r="AA358" i="11"/>
  <c r="D385" i="8" s="1"/>
  <c r="Z358" i="11"/>
  <c r="D355" i="8" s="1"/>
  <c r="Y358" i="11"/>
  <c r="D115" i="8" s="1"/>
  <c r="X358" i="11"/>
  <c r="D295" i="8" s="1"/>
  <c r="W358" i="11"/>
  <c r="D265" i="8" s="1"/>
  <c r="V358" i="11"/>
  <c r="D235" i="8" s="1"/>
  <c r="U358" i="11"/>
  <c r="D205" i="8" s="1"/>
  <c r="T358" i="11"/>
  <c r="D175" i="8" s="1"/>
  <c r="S358" i="11"/>
  <c r="D145" i="8" s="1"/>
  <c r="AH356" i="11"/>
  <c r="B505" i="7" s="1"/>
  <c r="C505" i="7" s="1"/>
  <c r="AG356" i="11"/>
  <c r="B565" i="7" s="1"/>
  <c r="C565" i="7" s="1"/>
  <c r="AF356" i="11"/>
  <c r="B535" i="7" s="1"/>
  <c r="C535" i="7" s="1"/>
  <c r="AE356" i="11"/>
  <c r="B325" i="7" s="1"/>
  <c r="AD356" i="11"/>
  <c r="AC356" i="11"/>
  <c r="B445" i="7" s="1"/>
  <c r="AB356" i="11"/>
  <c r="B415" i="7" s="1"/>
  <c r="AA356" i="11"/>
  <c r="B385" i="7" s="1"/>
  <c r="Z356" i="11"/>
  <c r="B355" i="7" s="1"/>
  <c r="Y356" i="11"/>
  <c r="B115" i="7" s="1"/>
  <c r="X356" i="11"/>
  <c r="B295" i="7" s="1"/>
  <c r="W356" i="11"/>
  <c r="B265" i="7" s="1"/>
  <c r="V356" i="11"/>
  <c r="B235" i="7" s="1"/>
  <c r="U356" i="11"/>
  <c r="B205" i="7" s="1"/>
  <c r="T356" i="11"/>
  <c r="B175" i="7" s="1"/>
  <c r="S356" i="11"/>
  <c r="B145" i="7" s="1"/>
  <c r="AH354" i="11"/>
  <c r="B505" i="8" s="1"/>
  <c r="C505" i="8" s="1"/>
  <c r="AG354" i="11"/>
  <c r="B565" i="8" s="1"/>
  <c r="C565" i="8" s="1"/>
  <c r="AF354" i="11"/>
  <c r="B535" i="8" s="1"/>
  <c r="C535" i="8" s="1"/>
  <c r="AE354" i="11"/>
  <c r="B325" i="8" s="1"/>
  <c r="AD354" i="11"/>
  <c r="AC354" i="11"/>
  <c r="B445" i="8" s="1"/>
  <c r="AB354" i="11"/>
  <c r="B415" i="8" s="1"/>
  <c r="AA354" i="11"/>
  <c r="B385" i="8" s="1"/>
  <c r="Z354" i="11"/>
  <c r="B355" i="8" s="1"/>
  <c r="Y354" i="11"/>
  <c r="B115" i="8" s="1"/>
  <c r="X354" i="11"/>
  <c r="B295" i="8" s="1"/>
  <c r="W354" i="11"/>
  <c r="B265" i="8" s="1"/>
  <c r="V354" i="11"/>
  <c r="B235" i="8" s="1"/>
  <c r="U354" i="11"/>
  <c r="B205" i="8" s="1"/>
  <c r="T354" i="11"/>
  <c r="B175" i="8" s="1"/>
  <c r="S354" i="11"/>
  <c r="B145" i="8" s="1"/>
  <c r="AH351" i="11"/>
  <c r="AG351" i="11"/>
  <c r="AF351" i="11"/>
  <c r="AE351" i="11"/>
  <c r="AD351" i="11"/>
  <c r="AC351" i="11"/>
  <c r="AB351" i="11"/>
  <c r="AA351" i="11"/>
  <c r="Z351" i="11"/>
  <c r="Y351" i="11"/>
  <c r="X351" i="11"/>
  <c r="W351" i="11"/>
  <c r="V351" i="11"/>
  <c r="U351" i="11"/>
  <c r="T351" i="11"/>
  <c r="S351" i="11"/>
  <c r="AH349" i="11"/>
  <c r="S83" i="7" s="1"/>
  <c r="AG349" i="11"/>
  <c r="AF349" i="11"/>
  <c r="AE349" i="11"/>
  <c r="S53" i="7" s="1"/>
  <c r="AD349" i="11"/>
  <c r="AC349" i="11"/>
  <c r="AB349" i="11"/>
  <c r="AA349" i="11"/>
  <c r="Z349" i="11"/>
  <c r="Y349" i="11"/>
  <c r="S23" i="7" s="1"/>
  <c r="X349" i="11"/>
  <c r="W349" i="11"/>
  <c r="V349" i="11"/>
  <c r="U349" i="11"/>
  <c r="T349" i="11"/>
  <c r="S349" i="11"/>
  <c r="AH347" i="11"/>
  <c r="L503" i="7" s="1"/>
  <c r="M503" i="7" s="1"/>
  <c r="AG347" i="11"/>
  <c r="L563" i="7" s="1"/>
  <c r="M563" i="7" s="1"/>
  <c r="AF347" i="11"/>
  <c r="L533" i="7" s="1"/>
  <c r="M533" i="7" s="1"/>
  <c r="AE347" i="11"/>
  <c r="L323" i="7" s="1"/>
  <c r="M323" i="7" s="1"/>
  <c r="AD347" i="11"/>
  <c r="AC347" i="11"/>
  <c r="L443" i="7" s="1"/>
  <c r="M443" i="7" s="1"/>
  <c r="AB347" i="11"/>
  <c r="L413" i="7" s="1"/>
  <c r="M413" i="7" s="1"/>
  <c r="AA347" i="11"/>
  <c r="L383" i="7" s="1"/>
  <c r="M383" i="7" s="1"/>
  <c r="Z347" i="11"/>
  <c r="L353" i="7" s="1"/>
  <c r="M353" i="7" s="1"/>
  <c r="Y347" i="11"/>
  <c r="X347" i="11"/>
  <c r="W347" i="11"/>
  <c r="V347" i="11"/>
  <c r="U347" i="11"/>
  <c r="T347" i="11"/>
  <c r="S347" i="11"/>
  <c r="AH345" i="11"/>
  <c r="L503" i="8" s="1"/>
  <c r="M503" i="8" s="1"/>
  <c r="AG345" i="11"/>
  <c r="L563" i="8" s="1"/>
  <c r="M563" i="8" s="1"/>
  <c r="AF345" i="11"/>
  <c r="L533" i="8" s="1"/>
  <c r="M533" i="8" s="1"/>
  <c r="AE345" i="11"/>
  <c r="L323" i="8" s="1"/>
  <c r="M323" i="8" s="1"/>
  <c r="AD345" i="11"/>
  <c r="AC345" i="11"/>
  <c r="L443" i="8" s="1"/>
  <c r="M443" i="8" s="1"/>
  <c r="AB345" i="11"/>
  <c r="L413" i="8" s="1"/>
  <c r="M413" i="8" s="1"/>
  <c r="AA345" i="11"/>
  <c r="L383" i="8" s="1"/>
  <c r="M383" i="8" s="1"/>
  <c r="Z345" i="11"/>
  <c r="L353" i="8" s="1"/>
  <c r="M353" i="8" s="1"/>
  <c r="Y345" i="11"/>
  <c r="X345" i="11"/>
  <c r="W345" i="11"/>
  <c r="V345" i="11"/>
  <c r="U345" i="11"/>
  <c r="T345" i="11"/>
  <c r="S345" i="11"/>
  <c r="AH343" i="11"/>
  <c r="J503" i="7" s="1"/>
  <c r="K503" i="7" s="1"/>
  <c r="AG343" i="11"/>
  <c r="J563" i="7" s="1"/>
  <c r="K563" i="7" s="1"/>
  <c r="AF343" i="11"/>
  <c r="J533" i="7" s="1"/>
  <c r="K533" i="7" s="1"/>
  <c r="AE343" i="11"/>
  <c r="J323" i="7" s="1"/>
  <c r="AD343" i="11"/>
  <c r="AC343" i="11"/>
  <c r="J443" i="7" s="1"/>
  <c r="AB343" i="11"/>
  <c r="J413" i="7" s="1"/>
  <c r="AA343" i="11"/>
  <c r="J383" i="7" s="1"/>
  <c r="Z343" i="11"/>
  <c r="J353" i="7" s="1"/>
  <c r="K353" i="7" s="1"/>
  <c r="Y343" i="11"/>
  <c r="J113" i="7" s="1"/>
  <c r="X343" i="11"/>
  <c r="J293" i="7" s="1"/>
  <c r="W343" i="11"/>
  <c r="J263" i="7" s="1"/>
  <c r="V343" i="11"/>
  <c r="J233" i="7" s="1"/>
  <c r="K233" i="7" s="1"/>
  <c r="U343" i="11"/>
  <c r="J203" i="7" s="1"/>
  <c r="T343" i="11"/>
  <c r="J173" i="7" s="1"/>
  <c r="K173" i="7" s="1"/>
  <c r="S343" i="11"/>
  <c r="J143" i="7" s="1"/>
  <c r="AH341" i="11"/>
  <c r="J503" i="8" s="1"/>
  <c r="K503" i="8" s="1"/>
  <c r="AG341" i="11"/>
  <c r="J563" i="8" s="1"/>
  <c r="K563" i="8" s="1"/>
  <c r="AF341" i="11"/>
  <c r="J533" i="8" s="1"/>
  <c r="K533" i="8" s="1"/>
  <c r="AE341" i="11"/>
  <c r="J323" i="8" s="1"/>
  <c r="AD341" i="11"/>
  <c r="AC341" i="11"/>
  <c r="J443" i="8" s="1"/>
  <c r="AB341" i="11"/>
  <c r="J413" i="8" s="1"/>
  <c r="AA341" i="11"/>
  <c r="J383" i="8" s="1"/>
  <c r="Z341" i="11"/>
  <c r="J353" i="8" s="1"/>
  <c r="K353" i="8" s="1"/>
  <c r="Y341" i="11"/>
  <c r="J113" i="8" s="1"/>
  <c r="X341" i="11"/>
  <c r="J293" i="8" s="1"/>
  <c r="W341" i="11"/>
  <c r="J263" i="8" s="1"/>
  <c r="V341" i="11"/>
  <c r="J233" i="8" s="1"/>
  <c r="K233" i="8" s="1"/>
  <c r="U341" i="11"/>
  <c r="J203" i="8" s="1"/>
  <c r="T341" i="11"/>
  <c r="J173" i="8" s="1"/>
  <c r="K173" i="8" s="1"/>
  <c r="S341" i="11"/>
  <c r="J143" i="8" s="1"/>
  <c r="AH339" i="11"/>
  <c r="H503" i="7" s="1"/>
  <c r="I503" i="7" s="1"/>
  <c r="AG339" i="11"/>
  <c r="H563" i="7" s="1"/>
  <c r="I563" i="7" s="1"/>
  <c r="AF339" i="11"/>
  <c r="H533" i="7" s="1"/>
  <c r="I533" i="7" s="1"/>
  <c r="AE339" i="11"/>
  <c r="H323" i="7" s="1"/>
  <c r="AD339" i="11"/>
  <c r="AC339" i="11"/>
  <c r="H443" i="7" s="1"/>
  <c r="AB339" i="11"/>
  <c r="H413" i="7" s="1"/>
  <c r="AA339" i="11"/>
  <c r="H383" i="7" s="1"/>
  <c r="I383" i="7" s="1"/>
  <c r="Z339" i="11"/>
  <c r="H353" i="7" s="1"/>
  <c r="Y339" i="11"/>
  <c r="H113" i="7" s="1"/>
  <c r="X339" i="11"/>
  <c r="H293" i="7" s="1"/>
  <c r="W339" i="11"/>
  <c r="H263" i="7" s="1"/>
  <c r="V339" i="11"/>
  <c r="H233" i="7" s="1"/>
  <c r="U339" i="11"/>
  <c r="H203" i="7" s="1"/>
  <c r="T339" i="11"/>
  <c r="H173" i="7" s="1"/>
  <c r="I173" i="7" s="1"/>
  <c r="S339" i="11"/>
  <c r="H143" i="7" s="1"/>
  <c r="AH337" i="11"/>
  <c r="H503" i="8" s="1"/>
  <c r="I503" i="8" s="1"/>
  <c r="AG337" i="11"/>
  <c r="H563" i="8" s="1"/>
  <c r="I563" i="8" s="1"/>
  <c r="AF337" i="11"/>
  <c r="H533" i="8" s="1"/>
  <c r="I533" i="8" s="1"/>
  <c r="AE337" i="11"/>
  <c r="H323" i="8" s="1"/>
  <c r="AD337" i="11"/>
  <c r="AT339" i="11" s="1"/>
  <c r="AC337" i="11"/>
  <c r="H443" i="8" s="1"/>
  <c r="AB337" i="11"/>
  <c r="H413" i="8" s="1"/>
  <c r="AA337" i="11"/>
  <c r="H383" i="8" s="1"/>
  <c r="I383" i="8" s="1"/>
  <c r="Z337" i="11"/>
  <c r="H353" i="8" s="1"/>
  <c r="Y337" i="11"/>
  <c r="H113" i="8" s="1"/>
  <c r="X337" i="11"/>
  <c r="H293" i="8" s="1"/>
  <c r="W337" i="11"/>
  <c r="H263" i="8" s="1"/>
  <c r="V337" i="11"/>
  <c r="H233" i="8" s="1"/>
  <c r="U337" i="11"/>
  <c r="H203" i="8" s="1"/>
  <c r="T337" i="11"/>
  <c r="H173" i="8" s="1"/>
  <c r="I173" i="8" s="1"/>
  <c r="S337" i="11"/>
  <c r="H143" i="8" s="1"/>
  <c r="AH335" i="11"/>
  <c r="F503" i="7" s="1"/>
  <c r="G503" i="7" s="1"/>
  <c r="AG335" i="11"/>
  <c r="F563" i="7" s="1"/>
  <c r="G563" i="7" s="1"/>
  <c r="AF335" i="11"/>
  <c r="F533" i="7" s="1"/>
  <c r="G533" i="7" s="1"/>
  <c r="AE335" i="11"/>
  <c r="F323" i="7" s="1"/>
  <c r="AD335" i="11"/>
  <c r="AC335" i="11"/>
  <c r="F443" i="7" s="1"/>
  <c r="AB335" i="11"/>
  <c r="F413" i="7" s="1"/>
  <c r="AA335" i="11"/>
  <c r="F383" i="7" s="1"/>
  <c r="G383" i="7" s="1"/>
  <c r="Z335" i="11"/>
  <c r="F353" i="7" s="1"/>
  <c r="Y335" i="11"/>
  <c r="F113" i="7" s="1"/>
  <c r="X335" i="11"/>
  <c r="F293" i="7" s="1"/>
  <c r="W335" i="11"/>
  <c r="F263" i="7" s="1"/>
  <c r="V335" i="11"/>
  <c r="F233" i="7" s="1"/>
  <c r="U335" i="11"/>
  <c r="F203" i="7" s="1"/>
  <c r="T335" i="11"/>
  <c r="F173" i="7" s="1"/>
  <c r="G173" i="7" s="1"/>
  <c r="S335" i="11"/>
  <c r="F143" i="7" s="1"/>
  <c r="AH333" i="11"/>
  <c r="F503" i="8" s="1"/>
  <c r="G503" i="8" s="1"/>
  <c r="AG333" i="11"/>
  <c r="F563" i="8" s="1"/>
  <c r="G563" i="8" s="1"/>
  <c r="AF333" i="11"/>
  <c r="F533" i="8" s="1"/>
  <c r="G533" i="8" s="1"/>
  <c r="AE333" i="11"/>
  <c r="F323" i="8" s="1"/>
  <c r="AD333" i="11"/>
  <c r="AC333" i="11"/>
  <c r="F443" i="8" s="1"/>
  <c r="AB333" i="11"/>
  <c r="F413" i="8" s="1"/>
  <c r="AA333" i="11"/>
  <c r="F383" i="8" s="1"/>
  <c r="G383" i="8" s="1"/>
  <c r="Z333" i="11"/>
  <c r="F353" i="8" s="1"/>
  <c r="Y333" i="11"/>
  <c r="F113" i="8" s="1"/>
  <c r="X333" i="11"/>
  <c r="F293" i="8" s="1"/>
  <c r="W333" i="11"/>
  <c r="F263" i="8" s="1"/>
  <c r="V333" i="11"/>
  <c r="F233" i="8" s="1"/>
  <c r="U333" i="11"/>
  <c r="F203" i="8" s="1"/>
  <c r="T333" i="11"/>
  <c r="F173" i="8" s="1"/>
  <c r="G173" i="8" s="1"/>
  <c r="S333" i="11"/>
  <c r="F143" i="8" s="1"/>
  <c r="AH331" i="11"/>
  <c r="D503" i="7" s="1"/>
  <c r="E503" i="7" s="1"/>
  <c r="AG331" i="11"/>
  <c r="D563" i="7" s="1"/>
  <c r="E563" i="7" s="1"/>
  <c r="AF331" i="11"/>
  <c r="D533" i="7" s="1"/>
  <c r="E533" i="7" s="1"/>
  <c r="AE331" i="11"/>
  <c r="D323" i="7" s="1"/>
  <c r="AD331" i="11"/>
  <c r="AC331" i="11"/>
  <c r="D443" i="7" s="1"/>
  <c r="AB331" i="11"/>
  <c r="D413" i="7" s="1"/>
  <c r="AA331" i="11"/>
  <c r="D383" i="7" s="1"/>
  <c r="E383" i="7" s="1"/>
  <c r="Z331" i="11"/>
  <c r="D353" i="7" s="1"/>
  <c r="Y331" i="11"/>
  <c r="D113" i="7" s="1"/>
  <c r="X331" i="11"/>
  <c r="D293" i="7" s="1"/>
  <c r="W331" i="11"/>
  <c r="D263" i="7" s="1"/>
  <c r="V331" i="11"/>
  <c r="D233" i="7" s="1"/>
  <c r="U331" i="11"/>
  <c r="D203" i="7" s="1"/>
  <c r="T331" i="11"/>
  <c r="D173" i="7" s="1"/>
  <c r="E173" i="7" s="1"/>
  <c r="S331" i="11"/>
  <c r="D143" i="7" s="1"/>
  <c r="AH329" i="11"/>
  <c r="D503" i="8" s="1"/>
  <c r="E503" i="8" s="1"/>
  <c r="AG329" i="11"/>
  <c r="D563" i="8" s="1"/>
  <c r="E563" i="8" s="1"/>
  <c r="AF329" i="11"/>
  <c r="D533" i="8" s="1"/>
  <c r="E533" i="8" s="1"/>
  <c r="AE329" i="11"/>
  <c r="D323" i="8" s="1"/>
  <c r="AD329" i="11"/>
  <c r="AC329" i="11"/>
  <c r="D443" i="8" s="1"/>
  <c r="AB329" i="11"/>
  <c r="D413" i="8" s="1"/>
  <c r="AA329" i="11"/>
  <c r="D383" i="8" s="1"/>
  <c r="E383" i="8" s="1"/>
  <c r="Z329" i="11"/>
  <c r="D353" i="8" s="1"/>
  <c r="Y329" i="11"/>
  <c r="D113" i="8" s="1"/>
  <c r="X329" i="11"/>
  <c r="D293" i="8" s="1"/>
  <c r="W329" i="11"/>
  <c r="D263" i="8" s="1"/>
  <c r="V329" i="11"/>
  <c r="D233" i="8" s="1"/>
  <c r="U329" i="11"/>
  <c r="D203" i="8" s="1"/>
  <c r="T329" i="11"/>
  <c r="D173" i="8" s="1"/>
  <c r="E173" i="8" s="1"/>
  <c r="S329" i="11"/>
  <c r="D143" i="8" s="1"/>
  <c r="AH327" i="11"/>
  <c r="B503" i="7" s="1"/>
  <c r="C503" i="7" s="1"/>
  <c r="AG327" i="11"/>
  <c r="B563" i="7" s="1"/>
  <c r="C563" i="7" s="1"/>
  <c r="AF327" i="11"/>
  <c r="B533" i="7" s="1"/>
  <c r="C533" i="7" s="1"/>
  <c r="AE327" i="11"/>
  <c r="B323" i="7" s="1"/>
  <c r="AD327" i="11"/>
  <c r="AC327" i="11"/>
  <c r="B443" i="7" s="1"/>
  <c r="AB327" i="11"/>
  <c r="B413" i="7" s="1"/>
  <c r="AA327" i="11"/>
  <c r="B383" i="7" s="1"/>
  <c r="C383" i="7" s="1"/>
  <c r="Z327" i="11"/>
  <c r="B353" i="7" s="1"/>
  <c r="Y327" i="11"/>
  <c r="B113" i="7" s="1"/>
  <c r="X327" i="11"/>
  <c r="B293" i="7" s="1"/>
  <c r="W327" i="11"/>
  <c r="B263" i="7" s="1"/>
  <c r="V327" i="11"/>
  <c r="B233" i="7" s="1"/>
  <c r="U327" i="11"/>
  <c r="B203" i="7" s="1"/>
  <c r="T327" i="11"/>
  <c r="B173" i="7" s="1"/>
  <c r="C173" i="7" s="1"/>
  <c r="S327" i="11"/>
  <c r="B143" i="7" s="1"/>
  <c r="AH325" i="11"/>
  <c r="B503" i="8" s="1"/>
  <c r="C503" i="8" s="1"/>
  <c r="AG325" i="11"/>
  <c r="B563" i="8" s="1"/>
  <c r="C563" i="8" s="1"/>
  <c r="AF325" i="11"/>
  <c r="B533" i="8" s="1"/>
  <c r="C533" i="8" s="1"/>
  <c r="AE325" i="11"/>
  <c r="B323" i="8" s="1"/>
  <c r="AD325" i="11"/>
  <c r="AC325" i="11"/>
  <c r="B443" i="8" s="1"/>
  <c r="AB325" i="11"/>
  <c r="B413" i="8" s="1"/>
  <c r="AA325" i="11"/>
  <c r="B383" i="8" s="1"/>
  <c r="C383" i="8" s="1"/>
  <c r="Z325" i="11"/>
  <c r="B353" i="8" s="1"/>
  <c r="Y325" i="11"/>
  <c r="B113" i="8" s="1"/>
  <c r="X325" i="11"/>
  <c r="B293" i="8" s="1"/>
  <c r="W325" i="11"/>
  <c r="B263" i="8" s="1"/>
  <c r="V325" i="11"/>
  <c r="B233" i="8" s="1"/>
  <c r="U325" i="11"/>
  <c r="B203" i="8" s="1"/>
  <c r="T325" i="11"/>
  <c r="B173" i="8" s="1"/>
  <c r="C173" i="8" s="1"/>
  <c r="S325" i="11"/>
  <c r="B143" i="8" s="1"/>
  <c r="AH322" i="11"/>
  <c r="AG322" i="11"/>
  <c r="AF322" i="11"/>
  <c r="AE322" i="11"/>
  <c r="AD322" i="11"/>
  <c r="AC322" i="11"/>
  <c r="AB322" i="11"/>
  <c r="AA322" i="11"/>
  <c r="Z322" i="11"/>
  <c r="Y322" i="11"/>
  <c r="X322" i="11"/>
  <c r="W322" i="11"/>
  <c r="V322" i="11"/>
  <c r="U322" i="11"/>
  <c r="T322" i="11"/>
  <c r="S322" i="11"/>
  <c r="AH320" i="11"/>
  <c r="S82" i="7" s="1"/>
  <c r="AG320" i="11"/>
  <c r="AF320" i="11"/>
  <c r="AE320" i="11"/>
  <c r="S52" i="7" s="1"/>
  <c r="AD320" i="11"/>
  <c r="AC320" i="11"/>
  <c r="AB320" i="11"/>
  <c r="AA320" i="11"/>
  <c r="Z320" i="11"/>
  <c r="Y320" i="11"/>
  <c r="S22" i="7" s="1"/>
  <c r="X320" i="11"/>
  <c r="W320" i="11"/>
  <c r="V320" i="11"/>
  <c r="U320" i="11"/>
  <c r="T320" i="11"/>
  <c r="S320" i="11"/>
  <c r="AH318" i="11"/>
  <c r="L502" i="7" s="1"/>
  <c r="AG318" i="11"/>
  <c r="L562" i="7" s="1"/>
  <c r="AF318" i="11"/>
  <c r="L532" i="7" s="1"/>
  <c r="AE318" i="11"/>
  <c r="L322" i="7" s="1"/>
  <c r="AD318" i="11"/>
  <c r="AC318" i="11"/>
  <c r="L442" i="7" s="1"/>
  <c r="AB318" i="11"/>
  <c r="L412" i="7" s="1"/>
  <c r="AA318" i="11"/>
  <c r="L382" i="7" s="1"/>
  <c r="Z318" i="11"/>
  <c r="L352" i="7" s="1"/>
  <c r="Y318" i="11"/>
  <c r="X318" i="11"/>
  <c r="W318" i="11"/>
  <c r="V318" i="11"/>
  <c r="U318" i="11"/>
  <c r="T318" i="11"/>
  <c r="S318" i="11"/>
  <c r="AH316" i="11"/>
  <c r="L502" i="8" s="1"/>
  <c r="AG316" i="11"/>
  <c r="L562" i="8" s="1"/>
  <c r="AF316" i="11"/>
  <c r="L532" i="8" s="1"/>
  <c r="AE316" i="11"/>
  <c r="L322" i="8" s="1"/>
  <c r="AD316" i="11"/>
  <c r="AC316" i="11"/>
  <c r="L442" i="8" s="1"/>
  <c r="AB316" i="11"/>
  <c r="L412" i="8" s="1"/>
  <c r="AA316" i="11"/>
  <c r="L382" i="8" s="1"/>
  <c r="Z316" i="11"/>
  <c r="L352" i="8" s="1"/>
  <c r="Y316" i="11"/>
  <c r="X316" i="11"/>
  <c r="W316" i="11"/>
  <c r="V316" i="11"/>
  <c r="U316" i="11"/>
  <c r="T316" i="11"/>
  <c r="S316" i="11"/>
  <c r="AH314" i="11"/>
  <c r="J502" i="7" s="1"/>
  <c r="K502" i="7" s="1"/>
  <c r="AG314" i="11"/>
  <c r="J562" i="7" s="1"/>
  <c r="K562" i="7" s="1"/>
  <c r="AF314" i="11"/>
  <c r="J532" i="7" s="1"/>
  <c r="K532" i="7" s="1"/>
  <c r="AE314" i="11"/>
  <c r="J322" i="7" s="1"/>
  <c r="K322" i="7" s="1"/>
  <c r="AD314" i="11"/>
  <c r="AC314" i="11"/>
  <c r="J442" i="7" s="1"/>
  <c r="K442" i="7" s="1"/>
  <c r="AB314" i="11"/>
  <c r="J412" i="7" s="1"/>
  <c r="K412" i="7" s="1"/>
  <c r="AA314" i="11"/>
  <c r="J382" i="7" s="1"/>
  <c r="K382" i="7" s="1"/>
  <c r="Z314" i="11"/>
  <c r="J352" i="7" s="1"/>
  <c r="K352" i="7" s="1"/>
  <c r="Y314" i="11"/>
  <c r="J112" i="7" s="1"/>
  <c r="X314" i="11"/>
  <c r="J292" i="7" s="1"/>
  <c r="K292" i="7" s="1"/>
  <c r="W314" i="11"/>
  <c r="J262" i="7" s="1"/>
  <c r="V314" i="11"/>
  <c r="J232" i="7" s="1"/>
  <c r="U314" i="11"/>
  <c r="J202" i="7" s="1"/>
  <c r="T314" i="11"/>
  <c r="J172" i="7" s="1"/>
  <c r="S314" i="11"/>
  <c r="J142" i="7" s="1"/>
  <c r="AH312" i="11"/>
  <c r="J502" i="8" s="1"/>
  <c r="K502" i="8" s="1"/>
  <c r="AG312" i="11"/>
  <c r="J562" i="8" s="1"/>
  <c r="K562" i="8" s="1"/>
  <c r="AF312" i="11"/>
  <c r="J532" i="8" s="1"/>
  <c r="K532" i="8" s="1"/>
  <c r="AE312" i="11"/>
  <c r="J322" i="8" s="1"/>
  <c r="K322" i="8" s="1"/>
  <c r="AD312" i="11"/>
  <c r="AC312" i="11"/>
  <c r="J442" i="8" s="1"/>
  <c r="K442" i="8" s="1"/>
  <c r="AB312" i="11"/>
  <c r="J412" i="8" s="1"/>
  <c r="K412" i="8" s="1"/>
  <c r="AA312" i="11"/>
  <c r="J382" i="8" s="1"/>
  <c r="K382" i="8" s="1"/>
  <c r="Z312" i="11"/>
  <c r="J352" i="8" s="1"/>
  <c r="K352" i="8" s="1"/>
  <c r="Y312" i="11"/>
  <c r="J112" i="8" s="1"/>
  <c r="X312" i="11"/>
  <c r="J292" i="8" s="1"/>
  <c r="K292" i="8" s="1"/>
  <c r="W312" i="11"/>
  <c r="J262" i="8" s="1"/>
  <c r="V312" i="11"/>
  <c r="J232" i="8" s="1"/>
  <c r="U312" i="11"/>
  <c r="J202" i="8" s="1"/>
  <c r="T312" i="11"/>
  <c r="J172" i="8" s="1"/>
  <c r="S312" i="11"/>
  <c r="J142" i="8" s="1"/>
  <c r="AH310" i="11"/>
  <c r="H502" i="7" s="1"/>
  <c r="I502" i="7" s="1"/>
  <c r="AG310" i="11"/>
  <c r="H562" i="7" s="1"/>
  <c r="I562" i="7" s="1"/>
  <c r="AF310" i="11"/>
  <c r="H532" i="7" s="1"/>
  <c r="I532" i="7" s="1"/>
  <c r="AE310" i="11"/>
  <c r="H322" i="7" s="1"/>
  <c r="I322" i="7" s="1"/>
  <c r="AD310" i="11"/>
  <c r="AC310" i="11"/>
  <c r="H442" i="7" s="1"/>
  <c r="AB310" i="11"/>
  <c r="H412" i="7" s="1"/>
  <c r="AA310" i="11"/>
  <c r="H382" i="7" s="1"/>
  <c r="Z310" i="11"/>
  <c r="H352" i="7" s="1"/>
  <c r="Y310" i="11"/>
  <c r="H112" i="7" s="1"/>
  <c r="X310" i="11"/>
  <c r="H292" i="7" s="1"/>
  <c r="W310" i="11"/>
  <c r="H262" i="7" s="1"/>
  <c r="V310" i="11"/>
  <c r="H232" i="7" s="1"/>
  <c r="U310" i="11"/>
  <c r="H202" i="7" s="1"/>
  <c r="T310" i="11"/>
  <c r="H172" i="7" s="1"/>
  <c r="S310" i="11"/>
  <c r="H142" i="7" s="1"/>
  <c r="AH308" i="11"/>
  <c r="H502" i="8" s="1"/>
  <c r="I502" i="8" s="1"/>
  <c r="AG308" i="11"/>
  <c r="H562" i="8" s="1"/>
  <c r="I562" i="8" s="1"/>
  <c r="AF308" i="11"/>
  <c r="H532" i="8" s="1"/>
  <c r="I532" i="8" s="1"/>
  <c r="AE308" i="11"/>
  <c r="H322" i="8" s="1"/>
  <c r="I322" i="8" s="1"/>
  <c r="AD308" i="11"/>
  <c r="AT310" i="11" s="1"/>
  <c r="AC308" i="11"/>
  <c r="H442" i="8" s="1"/>
  <c r="AB308" i="11"/>
  <c r="H412" i="8" s="1"/>
  <c r="AA308" i="11"/>
  <c r="H382" i="8" s="1"/>
  <c r="Z308" i="11"/>
  <c r="H352" i="8" s="1"/>
  <c r="Y308" i="11"/>
  <c r="H112" i="8" s="1"/>
  <c r="X308" i="11"/>
  <c r="H292" i="8" s="1"/>
  <c r="W308" i="11"/>
  <c r="H262" i="8" s="1"/>
  <c r="V308" i="11"/>
  <c r="H232" i="8" s="1"/>
  <c r="U308" i="11"/>
  <c r="H202" i="8" s="1"/>
  <c r="T308" i="11"/>
  <c r="H172" i="8" s="1"/>
  <c r="S308" i="11"/>
  <c r="H142" i="8" s="1"/>
  <c r="AH306" i="11"/>
  <c r="F502" i="7" s="1"/>
  <c r="G502" i="7" s="1"/>
  <c r="AG306" i="11"/>
  <c r="F562" i="7" s="1"/>
  <c r="G562" i="7" s="1"/>
  <c r="AF306" i="11"/>
  <c r="F532" i="7" s="1"/>
  <c r="G532" i="7" s="1"/>
  <c r="AE306" i="11"/>
  <c r="F322" i="7" s="1"/>
  <c r="G322" i="7" s="1"/>
  <c r="AD306" i="11"/>
  <c r="AC306" i="11"/>
  <c r="F442" i="7" s="1"/>
  <c r="AB306" i="11"/>
  <c r="F412" i="7" s="1"/>
  <c r="AA306" i="11"/>
  <c r="F382" i="7" s="1"/>
  <c r="Z306" i="11"/>
  <c r="F352" i="7" s="1"/>
  <c r="Y306" i="11"/>
  <c r="F112" i="7" s="1"/>
  <c r="X306" i="11"/>
  <c r="F292" i="7" s="1"/>
  <c r="W306" i="11"/>
  <c r="F262" i="7" s="1"/>
  <c r="V306" i="11"/>
  <c r="F232" i="7" s="1"/>
  <c r="U306" i="11"/>
  <c r="F202" i="7" s="1"/>
  <c r="T306" i="11"/>
  <c r="F172" i="7" s="1"/>
  <c r="S306" i="11"/>
  <c r="F142" i="7" s="1"/>
  <c r="AH304" i="11"/>
  <c r="F502" i="8" s="1"/>
  <c r="G502" i="8" s="1"/>
  <c r="AG304" i="11"/>
  <c r="F562" i="8" s="1"/>
  <c r="G562" i="8" s="1"/>
  <c r="AF304" i="11"/>
  <c r="F532" i="8" s="1"/>
  <c r="G532" i="8" s="1"/>
  <c r="AE304" i="11"/>
  <c r="F322" i="8" s="1"/>
  <c r="G322" i="8" s="1"/>
  <c r="AD304" i="11"/>
  <c r="AT306" i="11" s="1"/>
  <c r="AC304" i="11"/>
  <c r="F442" i="8" s="1"/>
  <c r="AB304" i="11"/>
  <c r="F412" i="8" s="1"/>
  <c r="AA304" i="11"/>
  <c r="F382" i="8" s="1"/>
  <c r="Z304" i="11"/>
  <c r="F352" i="8" s="1"/>
  <c r="Y304" i="11"/>
  <c r="F112" i="8" s="1"/>
  <c r="X304" i="11"/>
  <c r="F292" i="8" s="1"/>
  <c r="W304" i="11"/>
  <c r="F262" i="8" s="1"/>
  <c r="V304" i="11"/>
  <c r="F232" i="8" s="1"/>
  <c r="U304" i="11"/>
  <c r="F202" i="8" s="1"/>
  <c r="T304" i="11"/>
  <c r="F172" i="8" s="1"/>
  <c r="S304" i="11"/>
  <c r="F142" i="8" s="1"/>
  <c r="AH302" i="11"/>
  <c r="D502" i="7" s="1"/>
  <c r="E502" i="7" s="1"/>
  <c r="AG302" i="11"/>
  <c r="D562" i="7" s="1"/>
  <c r="E562" i="7" s="1"/>
  <c r="AF302" i="11"/>
  <c r="D532" i="7" s="1"/>
  <c r="E532" i="7" s="1"/>
  <c r="AE302" i="11"/>
  <c r="D322" i="7" s="1"/>
  <c r="E322" i="7" s="1"/>
  <c r="AD302" i="11"/>
  <c r="AC302" i="11"/>
  <c r="D442" i="7" s="1"/>
  <c r="AB302" i="11"/>
  <c r="D412" i="7" s="1"/>
  <c r="AA302" i="11"/>
  <c r="D382" i="7" s="1"/>
  <c r="Z302" i="11"/>
  <c r="D352" i="7" s="1"/>
  <c r="Y302" i="11"/>
  <c r="D112" i="7" s="1"/>
  <c r="X302" i="11"/>
  <c r="D292" i="7" s="1"/>
  <c r="W302" i="11"/>
  <c r="D262" i="7" s="1"/>
  <c r="V302" i="11"/>
  <c r="D232" i="7" s="1"/>
  <c r="U302" i="11"/>
  <c r="D202" i="7" s="1"/>
  <c r="T302" i="11"/>
  <c r="D172" i="7" s="1"/>
  <c r="S302" i="11"/>
  <c r="D142" i="7" s="1"/>
  <c r="AH300" i="11"/>
  <c r="D502" i="8" s="1"/>
  <c r="E502" i="8" s="1"/>
  <c r="AG300" i="11"/>
  <c r="D562" i="8" s="1"/>
  <c r="E562" i="8" s="1"/>
  <c r="AF300" i="11"/>
  <c r="D532" i="8" s="1"/>
  <c r="E532" i="8" s="1"/>
  <c r="AE300" i="11"/>
  <c r="D322" i="8" s="1"/>
  <c r="E322" i="8" s="1"/>
  <c r="AD300" i="11"/>
  <c r="AC300" i="11"/>
  <c r="D442" i="8" s="1"/>
  <c r="AB300" i="11"/>
  <c r="D412" i="8" s="1"/>
  <c r="AA300" i="11"/>
  <c r="D382" i="8" s="1"/>
  <c r="Z300" i="11"/>
  <c r="D352" i="8" s="1"/>
  <c r="Y300" i="11"/>
  <c r="D112" i="8" s="1"/>
  <c r="X300" i="11"/>
  <c r="D292" i="8" s="1"/>
  <c r="W300" i="11"/>
  <c r="D262" i="8" s="1"/>
  <c r="V300" i="11"/>
  <c r="D232" i="8" s="1"/>
  <c r="U300" i="11"/>
  <c r="D202" i="8" s="1"/>
  <c r="T300" i="11"/>
  <c r="D172" i="8" s="1"/>
  <c r="S300" i="11"/>
  <c r="D142" i="8" s="1"/>
  <c r="AH298" i="11"/>
  <c r="B502" i="7" s="1"/>
  <c r="C502" i="7" s="1"/>
  <c r="AG298" i="11"/>
  <c r="B562" i="7" s="1"/>
  <c r="C562" i="7" s="1"/>
  <c r="AF298" i="11"/>
  <c r="B532" i="7" s="1"/>
  <c r="C532" i="7" s="1"/>
  <c r="AE298" i="11"/>
  <c r="B322" i="7" s="1"/>
  <c r="C322" i="7" s="1"/>
  <c r="AD298" i="11"/>
  <c r="AC298" i="11"/>
  <c r="B442" i="7" s="1"/>
  <c r="AB298" i="11"/>
  <c r="B412" i="7" s="1"/>
  <c r="AA298" i="11"/>
  <c r="B382" i="7" s="1"/>
  <c r="Z298" i="11"/>
  <c r="B352" i="7" s="1"/>
  <c r="Y298" i="11"/>
  <c r="B112" i="7" s="1"/>
  <c r="X298" i="11"/>
  <c r="B292" i="7" s="1"/>
  <c r="W298" i="11"/>
  <c r="B262" i="7" s="1"/>
  <c r="V298" i="11"/>
  <c r="B232" i="7" s="1"/>
  <c r="U298" i="11"/>
  <c r="B202" i="7" s="1"/>
  <c r="T298" i="11"/>
  <c r="B172" i="7" s="1"/>
  <c r="S298" i="11"/>
  <c r="B142" i="7" s="1"/>
  <c r="AH296" i="11"/>
  <c r="B502" i="8" s="1"/>
  <c r="C502" i="8" s="1"/>
  <c r="AG296" i="11"/>
  <c r="B562" i="8" s="1"/>
  <c r="C562" i="8" s="1"/>
  <c r="AF296" i="11"/>
  <c r="B532" i="8" s="1"/>
  <c r="C532" i="8" s="1"/>
  <c r="AE296" i="11"/>
  <c r="B322" i="8" s="1"/>
  <c r="C322" i="8" s="1"/>
  <c r="AD296" i="11"/>
  <c r="AC296" i="11"/>
  <c r="B442" i="8" s="1"/>
  <c r="AB296" i="11"/>
  <c r="B412" i="8" s="1"/>
  <c r="AA296" i="11"/>
  <c r="B382" i="8" s="1"/>
  <c r="Z296" i="11"/>
  <c r="B352" i="8" s="1"/>
  <c r="Y296" i="11"/>
  <c r="B112" i="8" s="1"/>
  <c r="X296" i="11"/>
  <c r="B292" i="8" s="1"/>
  <c r="W296" i="11"/>
  <c r="B262" i="8" s="1"/>
  <c r="V296" i="11"/>
  <c r="B232" i="8" s="1"/>
  <c r="U296" i="11"/>
  <c r="B202" i="8" s="1"/>
  <c r="T296" i="11"/>
  <c r="B172" i="8" s="1"/>
  <c r="S296" i="11"/>
  <c r="B142" i="8" s="1"/>
  <c r="AH293" i="11"/>
  <c r="AG293" i="11"/>
  <c r="AF293" i="11"/>
  <c r="AE293" i="11"/>
  <c r="AD293" i="11"/>
  <c r="AC293" i="11"/>
  <c r="AB293" i="11"/>
  <c r="AA293" i="11"/>
  <c r="Z293" i="11"/>
  <c r="Y293" i="11"/>
  <c r="X293" i="11"/>
  <c r="W293" i="11"/>
  <c r="V293" i="11"/>
  <c r="U293" i="11"/>
  <c r="T293" i="11"/>
  <c r="S293" i="11"/>
  <c r="AH291" i="11"/>
  <c r="S81" i="7" s="1"/>
  <c r="AG291" i="11"/>
  <c r="AF291" i="11"/>
  <c r="AE291" i="11"/>
  <c r="S51" i="7" s="1"/>
  <c r="AD291" i="11"/>
  <c r="AC291" i="11"/>
  <c r="AB291" i="11"/>
  <c r="AA291" i="11"/>
  <c r="Z291" i="11"/>
  <c r="Y291" i="11"/>
  <c r="S21" i="7" s="1"/>
  <c r="X291" i="11"/>
  <c r="W291" i="11"/>
  <c r="V291" i="11"/>
  <c r="U291" i="11"/>
  <c r="T291" i="11"/>
  <c r="S291" i="11"/>
  <c r="AH289" i="11"/>
  <c r="L501" i="7" s="1"/>
  <c r="M501" i="7" s="1"/>
  <c r="AG289" i="11"/>
  <c r="L561" i="7" s="1"/>
  <c r="AF289" i="11"/>
  <c r="L531" i="7" s="1"/>
  <c r="AE289" i="11"/>
  <c r="L321" i="7" s="1"/>
  <c r="AD289" i="11"/>
  <c r="AC289" i="11"/>
  <c r="L441" i="7" s="1"/>
  <c r="AB289" i="11"/>
  <c r="L411" i="7" s="1"/>
  <c r="AA289" i="11"/>
  <c r="L381" i="7" s="1"/>
  <c r="Z289" i="11"/>
  <c r="L351" i="7" s="1"/>
  <c r="M351" i="7" s="1"/>
  <c r="Y289" i="11"/>
  <c r="X289" i="11"/>
  <c r="W289" i="11"/>
  <c r="V289" i="11"/>
  <c r="U289" i="11"/>
  <c r="T289" i="11"/>
  <c r="S289" i="11"/>
  <c r="AH287" i="11"/>
  <c r="L501" i="8" s="1"/>
  <c r="M501" i="8" s="1"/>
  <c r="AG287" i="11"/>
  <c r="L561" i="8" s="1"/>
  <c r="AF287" i="11"/>
  <c r="L531" i="8" s="1"/>
  <c r="AE287" i="11"/>
  <c r="L321" i="8" s="1"/>
  <c r="AD287" i="11"/>
  <c r="AC287" i="11"/>
  <c r="L441" i="8" s="1"/>
  <c r="AB287" i="11"/>
  <c r="L411" i="8" s="1"/>
  <c r="AA287" i="11"/>
  <c r="L381" i="8" s="1"/>
  <c r="Z287" i="11"/>
  <c r="L351" i="8" s="1"/>
  <c r="M351" i="8" s="1"/>
  <c r="Y287" i="11"/>
  <c r="X287" i="11"/>
  <c r="W287" i="11"/>
  <c r="V287" i="11"/>
  <c r="U287" i="11"/>
  <c r="T287" i="11"/>
  <c r="S287" i="11"/>
  <c r="AH285" i="11"/>
  <c r="J501" i="7" s="1"/>
  <c r="K501" i="7" s="1"/>
  <c r="AG285" i="11"/>
  <c r="J561" i="7" s="1"/>
  <c r="K561" i="7" s="1"/>
  <c r="AF285" i="11"/>
  <c r="J531" i="7" s="1"/>
  <c r="K531" i="7" s="1"/>
  <c r="AE285" i="11"/>
  <c r="J321" i="7" s="1"/>
  <c r="AD285" i="11"/>
  <c r="AC285" i="11"/>
  <c r="J441" i="7" s="1"/>
  <c r="AB285" i="11"/>
  <c r="J411" i="7" s="1"/>
  <c r="AA285" i="11"/>
  <c r="J381" i="7" s="1"/>
  <c r="Z285" i="11"/>
  <c r="J351" i="7" s="1"/>
  <c r="K351" i="7" s="1"/>
  <c r="Y285" i="11"/>
  <c r="J111" i="7" s="1"/>
  <c r="X285" i="11"/>
  <c r="J291" i="7" s="1"/>
  <c r="W285" i="11"/>
  <c r="J261" i="7" s="1"/>
  <c r="V285" i="11"/>
  <c r="J231" i="7" s="1"/>
  <c r="U285" i="11"/>
  <c r="J201" i="7" s="1"/>
  <c r="T285" i="11"/>
  <c r="J171" i="7" s="1"/>
  <c r="S285" i="11"/>
  <c r="J141" i="7" s="1"/>
  <c r="AH283" i="11"/>
  <c r="J501" i="8" s="1"/>
  <c r="K501" i="8" s="1"/>
  <c r="AG283" i="11"/>
  <c r="J561" i="8" s="1"/>
  <c r="K561" i="8" s="1"/>
  <c r="AF283" i="11"/>
  <c r="J531" i="8" s="1"/>
  <c r="K531" i="8" s="1"/>
  <c r="AE283" i="11"/>
  <c r="J321" i="8" s="1"/>
  <c r="AD283" i="11"/>
  <c r="AC283" i="11"/>
  <c r="J441" i="8" s="1"/>
  <c r="AB283" i="11"/>
  <c r="J411" i="8" s="1"/>
  <c r="AA283" i="11"/>
  <c r="Z283" i="11"/>
  <c r="J351" i="8" s="1"/>
  <c r="K351" i="8" s="1"/>
  <c r="Y283" i="11"/>
  <c r="J111" i="8" s="1"/>
  <c r="X283" i="11"/>
  <c r="J291" i="8" s="1"/>
  <c r="W283" i="11"/>
  <c r="J261" i="8" s="1"/>
  <c r="V283" i="11"/>
  <c r="J231" i="8" s="1"/>
  <c r="U283" i="11"/>
  <c r="J201" i="8" s="1"/>
  <c r="T283" i="11"/>
  <c r="J171" i="8" s="1"/>
  <c r="S283" i="11"/>
  <c r="J141" i="8" s="1"/>
  <c r="AH281" i="11"/>
  <c r="H501" i="7" s="1"/>
  <c r="I501" i="7" s="1"/>
  <c r="AG281" i="11"/>
  <c r="H561" i="7" s="1"/>
  <c r="I561" i="7" s="1"/>
  <c r="AF281" i="11"/>
  <c r="H531" i="7" s="1"/>
  <c r="I531" i="7" s="1"/>
  <c r="AE281" i="11"/>
  <c r="H321" i="7" s="1"/>
  <c r="AD281" i="11"/>
  <c r="AC281" i="11"/>
  <c r="H441" i="7" s="1"/>
  <c r="AB281" i="11"/>
  <c r="H411" i="7" s="1"/>
  <c r="AA281" i="11"/>
  <c r="H381" i="7" s="1"/>
  <c r="Z281" i="11"/>
  <c r="H351" i="7" s="1"/>
  <c r="I351" i="7" s="1"/>
  <c r="Y281" i="11"/>
  <c r="H111" i="7" s="1"/>
  <c r="X281" i="11"/>
  <c r="H291" i="7" s="1"/>
  <c r="W281" i="11"/>
  <c r="H261" i="7" s="1"/>
  <c r="V281" i="11"/>
  <c r="H231" i="7" s="1"/>
  <c r="U281" i="11"/>
  <c r="H201" i="7" s="1"/>
  <c r="T281" i="11"/>
  <c r="H171" i="7" s="1"/>
  <c r="S281" i="11"/>
  <c r="H141" i="7" s="1"/>
  <c r="AH279" i="11"/>
  <c r="H501" i="8" s="1"/>
  <c r="I501" i="8" s="1"/>
  <c r="AG279" i="11"/>
  <c r="H561" i="8" s="1"/>
  <c r="I561" i="8" s="1"/>
  <c r="AF279" i="11"/>
  <c r="H531" i="8" s="1"/>
  <c r="I531" i="8" s="1"/>
  <c r="AE279" i="11"/>
  <c r="H321" i="8" s="1"/>
  <c r="AD279" i="11"/>
  <c r="AT281" i="11" s="1"/>
  <c r="AC279" i="11"/>
  <c r="H441" i="8" s="1"/>
  <c r="AB279" i="11"/>
  <c r="H411" i="8" s="1"/>
  <c r="AA279" i="11"/>
  <c r="H381" i="8" s="1"/>
  <c r="Z279" i="11"/>
  <c r="H351" i="8" s="1"/>
  <c r="I351" i="8" s="1"/>
  <c r="Y279" i="11"/>
  <c r="H111" i="8" s="1"/>
  <c r="X279" i="11"/>
  <c r="H291" i="8" s="1"/>
  <c r="W279" i="11"/>
  <c r="H261" i="8" s="1"/>
  <c r="V279" i="11"/>
  <c r="H231" i="8" s="1"/>
  <c r="U279" i="11"/>
  <c r="H201" i="8" s="1"/>
  <c r="T279" i="11"/>
  <c r="H171" i="8" s="1"/>
  <c r="S279" i="11"/>
  <c r="H141" i="8" s="1"/>
  <c r="AH277" i="11"/>
  <c r="F501" i="7" s="1"/>
  <c r="G501" i="7" s="1"/>
  <c r="AG277" i="11"/>
  <c r="F561" i="7" s="1"/>
  <c r="G561" i="7" s="1"/>
  <c r="AF277" i="11"/>
  <c r="F531" i="7" s="1"/>
  <c r="G531" i="7" s="1"/>
  <c r="AE277" i="11"/>
  <c r="F321" i="7" s="1"/>
  <c r="AD277" i="11"/>
  <c r="AC277" i="11"/>
  <c r="F441" i="7" s="1"/>
  <c r="AB277" i="11"/>
  <c r="F411" i="7" s="1"/>
  <c r="AA277" i="11"/>
  <c r="F381" i="7" s="1"/>
  <c r="Z277" i="11"/>
  <c r="F351" i="7" s="1"/>
  <c r="G351" i="7" s="1"/>
  <c r="Y277" i="11"/>
  <c r="F111" i="7" s="1"/>
  <c r="X277" i="11"/>
  <c r="F291" i="7" s="1"/>
  <c r="W277" i="11"/>
  <c r="F261" i="7" s="1"/>
  <c r="V277" i="11"/>
  <c r="F231" i="7" s="1"/>
  <c r="U277" i="11"/>
  <c r="F201" i="7" s="1"/>
  <c r="T277" i="11"/>
  <c r="F171" i="7" s="1"/>
  <c r="S277" i="11"/>
  <c r="F141" i="7" s="1"/>
  <c r="AH275" i="11"/>
  <c r="F501" i="8" s="1"/>
  <c r="G501" i="8" s="1"/>
  <c r="AG275" i="11"/>
  <c r="F561" i="8" s="1"/>
  <c r="G561" i="8" s="1"/>
  <c r="AF275" i="11"/>
  <c r="F531" i="8" s="1"/>
  <c r="G531" i="8" s="1"/>
  <c r="AE275" i="11"/>
  <c r="F321" i="8" s="1"/>
  <c r="G321" i="8" s="1"/>
  <c r="AD275" i="11"/>
  <c r="AT277" i="11" s="1"/>
  <c r="AC275" i="11"/>
  <c r="F441" i="8" s="1"/>
  <c r="G441" i="8" s="1"/>
  <c r="AB275" i="11"/>
  <c r="F411" i="8" s="1"/>
  <c r="AA275" i="11"/>
  <c r="F381" i="8" s="1"/>
  <c r="Z275" i="11"/>
  <c r="F351" i="8" s="1"/>
  <c r="G351" i="8" s="1"/>
  <c r="Y275" i="11"/>
  <c r="F111" i="8" s="1"/>
  <c r="X275" i="11"/>
  <c r="F291" i="8" s="1"/>
  <c r="W275" i="11"/>
  <c r="F261" i="8" s="1"/>
  <c r="V275" i="11"/>
  <c r="F231" i="8" s="1"/>
  <c r="U275" i="11"/>
  <c r="F201" i="8" s="1"/>
  <c r="T275" i="11"/>
  <c r="F171" i="8" s="1"/>
  <c r="S275" i="11"/>
  <c r="F141" i="8" s="1"/>
  <c r="AH273" i="11"/>
  <c r="D501" i="7" s="1"/>
  <c r="E501" i="7" s="1"/>
  <c r="AG273" i="11"/>
  <c r="D561" i="7" s="1"/>
  <c r="E561" i="7" s="1"/>
  <c r="AF273" i="11"/>
  <c r="D531" i="7" s="1"/>
  <c r="E531" i="7" s="1"/>
  <c r="AE273" i="11"/>
  <c r="D321" i="7" s="1"/>
  <c r="AD273" i="11"/>
  <c r="AC273" i="11"/>
  <c r="D441" i="7" s="1"/>
  <c r="AB273" i="11"/>
  <c r="D411" i="7" s="1"/>
  <c r="AA273" i="11"/>
  <c r="D381" i="7" s="1"/>
  <c r="Z273" i="11"/>
  <c r="D351" i="7" s="1"/>
  <c r="E351" i="7" s="1"/>
  <c r="Y273" i="11"/>
  <c r="D111" i="7" s="1"/>
  <c r="X273" i="11"/>
  <c r="D291" i="7" s="1"/>
  <c r="W273" i="11"/>
  <c r="D261" i="7" s="1"/>
  <c r="V273" i="11"/>
  <c r="D231" i="7" s="1"/>
  <c r="U273" i="11"/>
  <c r="D201" i="7" s="1"/>
  <c r="T273" i="11"/>
  <c r="D171" i="7" s="1"/>
  <c r="S273" i="11"/>
  <c r="D141" i="7" s="1"/>
  <c r="AH271" i="11"/>
  <c r="D501" i="8" s="1"/>
  <c r="E501" i="8" s="1"/>
  <c r="AG271" i="11"/>
  <c r="D561" i="8" s="1"/>
  <c r="E561" i="8" s="1"/>
  <c r="AF271" i="11"/>
  <c r="D531" i="8" s="1"/>
  <c r="E531" i="8" s="1"/>
  <c r="AE271" i="11"/>
  <c r="D321" i="8" s="1"/>
  <c r="AD271" i="11"/>
  <c r="AC271" i="11"/>
  <c r="D441" i="8" s="1"/>
  <c r="AB271" i="11"/>
  <c r="D411" i="8" s="1"/>
  <c r="AA271" i="11"/>
  <c r="D381" i="8" s="1"/>
  <c r="Z271" i="11"/>
  <c r="D351" i="8" s="1"/>
  <c r="E351" i="8" s="1"/>
  <c r="Y271" i="11"/>
  <c r="D111" i="8" s="1"/>
  <c r="X271" i="11"/>
  <c r="D291" i="8" s="1"/>
  <c r="W271" i="11"/>
  <c r="D261" i="8" s="1"/>
  <c r="V271" i="11"/>
  <c r="D231" i="8" s="1"/>
  <c r="U271" i="11"/>
  <c r="D201" i="8" s="1"/>
  <c r="T271" i="11"/>
  <c r="D171" i="8" s="1"/>
  <c r="S271" i="11"/>
  <c r="D141" i="8" s="1"/>
  <c r="AH269" i="11"/>
  <c r="B501" i="7" s="1"/>
  <c r="C501" i="7" s="1"/>
  <c r="AG269" i="11"/>
  <c r="B561" i="7" s="1"/>
  <c r="C561" i="7" s="1"/>
  <c r="AF269" i="11"/>
  <c r="B531" i="7" s="1"/>
  <c r="C531" i="7" s="1"/>
  <c r="AE269" i="11"/>
  <c r="B321" i="7" s="1"/>
  <c r="C321" i="7" s="1"/>
  <c r="AD269" i="11"/>
  <c r="AC269" i="11"/>
  <c r="B441" i="7" s="1"/>
  <c r="C441" i="7" s="1"/>
  <c r="AB269" i="11"/>
  <c r="B411" i="7" s="1"/>
  <c r="AA269" i="11"/>
  <c r="B381" i="7" s="1"/>
  <c r="Z269" i="11"/>
  <c r="B351" i="7" s="1"/>
  <c r="C351" i="7" s="1"/>
  <c r="Y269" i="11"/>
  <c r="B111" i="7" s="1"/>
  <c r="X269" i="11"/>
  <c r="B291" i="7" s="1"/>
  <c r="W269" i="11"/>
  <c r="B261" i="7" s="1"/>
  <c r="V269" i="11"/>
  <c r="B231" i="7" s="1"/>
  <c r="U269" i="11"/>
  <c r="B201" i="7" s="1"/>
  <c r="T269" i="11"/>
  <c r="B171" i="7" s="1"/>
  <c r="S269" i="11"/>
  <c r="B141" i="7" s="1"/>
  <c r="AH267" i="11"/>
  <c r="B501" i="8" s="1"/>
  <c r="C501" i="8" s="1"/>
  <c r="AG267" i="11"/>
  <c r="B561" i="8" s="1"/>
  <c r="C561" i="8" s="1"/>
  <c r="AF267" i="11"/>
  <c r="B531" i="8" s="1"/>
  <c r="C531" i="8" s="1"/>
  <c r="AE267" i="11"/>
  <c r="B321" i="8" s="1"/>
  <c r="C321" i="8" s="1"/>
  <c r="AD267" i="11"/>
  <c r="AC267" i="11"/>
  <c r="B441" i="8" s="1"/>
  <c r="C441" i="8" s="1"/>
  <c r="AB267" i="11"/>
  <c r="B411" i="8" s="1"/>
  <c r="AA267" i="11"/>
  <c r="B381" i="8" s="1"/>
  <c r="Z267" i="11"/>
  <c r="B351" i="8" s="1"/>
  <c r="C351" i="8" s="1"/>
  <c r="Y267" i="11"/>
  <c r="B111" i="8" s="1"/>
  <c r="X267" i="11"/>
  <c r="B291" i="8" s="1"/>
  <c r="W267" i="11"/>
  <c r="B261" i="8" s="1"/>
  <c r="V267" i="11"/>
  <c r="B231" i="8" s="1"/>
  <c r="U267" i="11"/>
  <c r="B201" i="8" s="1"/>
  <c r="T267" i="11"/>
  <c r="B171" i="8" s="1"/>
  <c r="S267" i="11"/>
  <c r="B141" i="8" s="1"/>
  <c r="AH264" i="11"/>
  <c r="AG264" i="11"/>
  <c r="AF264" i="11"/>
  <c r="AE264" i="11"/>
  <c r="AD264" i="11"/>
  <c r="AC264" i="11"/>
  <c r="AB264" i="11"/>
  <c r="AA264" i="11"/>
  <c r="Z264" i="11"/>
  <c r="Y264" i="11"/>
  <c r="X264" i="11"/>
  <c r="W264" i="11"/>
  <c r="V264" i="11"/>
  <c r="U264" i="11"/>
  <c r="T264" i="11"/>
  <c r="S264" i="11"/>
  <c r="AH262" i="11"/>
  <c r="S80" i="7" s="1"/>
  <c r="AG262" i="11"/>
  <c r="AF262" i="11"/>
  <c r="AE262" i="11"/>
  <c r="S50" i="7" s="1"/>
  <c r="AD262" i="11"/>
  <c r="AC262" i="11"/>
  <c r="AB262" i="11"/>
  <c r="AA262" i="11"/>
  <c r="Z262" i="11"/>
  <c r="Y262" i="11"/>
  <c r="S20" i="7" s="1"/>
  <c r="X262" i="11"/>
  <c r="W262" i="11"/>
  <c r="V262" i="11"/>
  <c r="U262" i="11"/>
  <c r="T262" i="11"/>
  <c r="S262" i="11"/>
  <c r="AH260" i="11"/>
  <c r="L500" i="7" s="1"/>
  <c r="M500" i="7" s="1"/>
  <c r="AG260" i="11"/>
  <c r="L560" i="7" s="1"/>
  <c r="M560" i="7" s="1"/>
  <c r="AF260" i="11"/>
  <c r="L530" i="7" s="1"/>
  <c r="M530" i="7" s="1"/>
  <c r="AE260" i="11"/>
  <c r="L320" i="7" s="1"/>
  <c r="AD260" i="11"/>
  <c r="AC260" i="11"/>
  <c r="L440" i="7" s="1"/>
  <c r="AB260" i="11"/>
  <c r="L410" i="7" s="1"/>
  <c r="AA260" i="11"/>
  <c r="L380" i="7" s="1"/>
  <c r="Z260" i="11"/>
  <c r="L350" i="7" s="1"/>
  <c r="M350" i="7" s="1"/>
  <c r="Y260" i="11"/>
  <c r="X260" i="11"/>
  <c r="W260" i="11"/>
  <c r="V260" i="11"/>
  <c r="U260" i="11"/>
  <c r="T260" i="11"/>
  <c r="S260" i="11"/>
  <c r="AH258" i="11"/>
  <c r="L500" i="8" s="1"/>
  <c r="M500" i="8" s="1"/>
  <c r="AG258" i="11"/>
  <c r="L560" i="8" s="1"/>
  <c r="M560" i="8" s="1"/>
  <c r="AF258" i="11"/>
  <c r="L530" i="8" s="1"/>
  <c r="M530" i="8" s="1"/>
  <c r="AE258" i="11"/>
  <c r="L320" i="8" s="1"/>
  <c r="AD258" i="11"/>
  <c r="AC258" i="11"/>
  <c r="L440" i="8" s="1"/>
  <c r="AB258" i="11"/>
  <c r="L410" i="8" s="1"/>
  <c r="AA258" i="11"/>
  <c r="L380" i="8" s="1"/>
  <c r="Z258" i="11"/>
  <c r="L350" i="8" s="1"/>
  <c r="M350" i="8" s="1"/>
  <c r="Y258" i="11"/>
  <c r="X258" i="11"/>
  <c r="W258" i="11"/>
  <c r="V258" i="11"/>
  <c r="U258" i="11"/>
  <c r="T258" i="11"/>
  <c r="S258" i="11"/>
  <c r="AH256" i="11"/>
  <c r="J500" i="7" s="1"/>
  <c r="K500" i="7" s="1"/>
  <c r="AG256" i="11"/>
  <c r="J560" i="7" s="1"/>
  <c r="K560" i="7" s="1"/>
  <c r="AF256" i="11"/>
  <c r="J530" i="7" s="1"/>
  <c r="K530" i="7" s="1"/>
  <c r="AE256" i="11"/>
  <c r="J320" i="7" s="1"/>
  <c r="K320" i="7" s="1"/>
  <c r="AD256" i="11"/>
  <c r="AC256" i="11"/>
  <c r="J440" i="7" s="1"/>
  <c r="AB256" i="11"/>
  <c r="J410" i="7" s="1"/>
  <c r="AA256" i="11"/>
  <c r="J380" i="7" s="1"/>
  <c r="Z256" i="11"/>
  <c r="J350" i="7" s="1"/>
  <c r="K350" i="7" s="1"/>
  <c r="Y256" i="11"/>
  <c r="J110" i="7" s="1"/>
  <c r="X256" i="11"/>
  <c r="J290" i="7" s="1"/>
  <c r="W256" i="11"/>
  <c r="J260" i="7" s="1"/>
  <c r="V256" i="11"/>
  <c r="J230" i="7" s="1"/>
  <c r="U256" i="11"/>
  <c r="J200" i="7" s="1"/>
  <c r="T256" i="11"/>
  <c r="J170" i="7" s="1"/>
  <c r="S256" i="11"/>
  <c r="J140" i="7" s="1"/>
  <c r="AH254" i="11"/>
  <c r="J500" i="8" s="1"/>
  <c r="K500" i="8" s="1"/>
  <c r="AG254" i="11"/>
  <c r="J560" i="8" s="1"/>
  <c r="K560" i="8" s="1"/>
  <c r="AF254" i="11"/>
  <c r="J530" i="8" s="1"/>
  <c r="K530" i="8" s="1"/>
  <c r="AE254" i="11"/>
  <c r="J320" i="8" s="1"/>
  <c r="K320" i="8" s="1"/>
  <c r="AD254" i="11"/>
  <c r="AC254" i="11"/>
  <c r="J440" i="8" s="1"/>
  <c r="AB254" i="11"/>
  <c r="J410" i="8" s="1"/>
  <c r="AA254" i="11"/>
  <c r="J380" i="8" s="1"/>
  <c r="Z254" i="11"/>
  <c r="J350" i="8" s="1"/>
  <c r="K350" i="8" s="1"/>
  <c r="Y254" i="11"/>
  <c r="J110" i="8" s="1"/>
  <c r="X254" i="11"/>
  <c r="J290" i="8" s="1"/>
  <c r="W254" i="11"/>
  <c r="J260" i="8" s="1"/>
  <c r="V254" i="11"/>
  <c r="J230" i="8" s="1"/>
  <c r="K230" i="8" s="1"/>
  <c r="U254" i="11"/>
  <c r="J200" i="8" s="1"/>
  <c r="T254" i="11"/>
  <c r="J170" i="8" s="1"/>
  <c r="S254" i="11"/>
  <c r="J140" i="8" s="1"/>
  <c r="AH252" i="11"/>
  <c r="H500" i="7" s="1"/>
  <c r="I500" i="7" s="1"/>
  <c r="AG252" i="11"/>
  <c r="H560" i="7" s="1"/>
  <c r="I560" i="7" s="1"/>
  <c r="AF252" i="11"/>
  <c r="H530" i="7" s="1"/>
  <c r="I530" i="7" s="1"/>
  <c r="AE252" i="11"/>
  <c r="H320" i="7" s="1"/>
  <c r="I320" i="7" s="1"/>
  <c r="AD252" i="11"/>
  <c r="AC252" i="11"/>
  <c r="H440" i="7" s="1"/>
  <c r="AB252" i="11"/>
  <c r="H410" i="7" s="1"/>
  <c r="I410" i="7" s="1"/>
  <c r="AA252" i="11"/>
  <c r="H380" i="7" s="1"/>
  <c r="I380" i="7" s="1"/>
  <c r="Z252" i="11"/>
  <c r="H350" i="7" s="1"/>
  <c r="I350" i="7" s="1"/>
  <c r="Y252" i="11"/>
  <c r="H110" i="7" s="1"/>
  <c r="X252" i="11"/>
  <c r="H290" i="7" s="1"/>
  <c r="W252" i="11"/>
  <c r="H260" i="7" s="1"/>
  <c r="V252" i="11"/>
  <c r="H230" i="7" s="1"/>
  <c r="U252" i="11"/>
  <c r="H200" i="7" s="1"/>
  <c r="T252" i="11"/>
  <c r="H170" i="7" s="1"/>
  <c r="S252" i="11"/>
  <c r="H140" i="7" s="1"/>
  <c r="AH250" i="11"/>
  <c r="H500" i="8" s="1"/>
  <c r="I500" i="8" s="1"/>
  <c r="AG250" i="11"/>
  <c r="H560" i="8" s="1"/>
  <c r="I560" i="8" s="1"/>
  <c r="AF250" i="11"/>
  <c r="H530" i="8" s="1"/>
  <c r="I530" i="8" s="1"/>
  <c r="AE250" i="11"/>
  <c r="H320" i="8" s="1"/>
  <c r="I320" i="8" s="1"/>
  <c r="AD250" i="11"/>
  <c r="AT252" i="11" s="1"/>
  <c r="AC250" i="11"/>
  <c r="H440" i="8" s="1"/>
  <c r="AB250" i="11"/>
  <c r="H410" i="8" s="1"/>
  <c r="I410" i="8" s="1"/>
  <c r="AA250" i="11"/>
  <c r="H380" i="8" s="1"/>
  <c r="I380" i="8" s="1"/>
  <c r="Z250" i="11"/>
  <c r="H350" i="8" s="1"/>
  <c r="I350" i="8" s="1"/>
  <c r="Y250" i="11"/>
  <c r="H110" i="8" s="1"/>
  <c r="X250" i="11"/>
  <c r="H290" i="8" s="1"/>
  <c r="W250" i="11"/>
  <c r="H260" i="8" s="1"/>
  <c r="V250" i="11"/>
  <c r="H230" i="8" s="1"/>
  <c r="U250" i="11"/>
  <c r="H200" i="8" s="1"/>
  <c r="T250" i="11"/>
  <c r="H170" i="8" s="1"/>
  <c r="S250" i="11"/>
  <c r="H140" i="8" s="1"/>
  <c r="AH248" i="11"/>
  <c r="F500" i="7" s="1"/>
  <c r="G500" i="7" s="1"/>
  <c r="AG248" i="11"/>
  <c r="F560" i="7" s="1"/>
  <c r="G560" i="7" s="1"/>
  <c r="AF248" i="11"/>
  <c r="F530" i="7" s="1"/>
  <c r="G530" i="7" s="1"/>
  <c r="AE248" i="11"/>
  <c r="F320" i="7" s="1"/>
  <c r="G320" i="7" s="1"/>
  <c r="AD248" i="11"/>
  <c r="AC248" i="11"/>
  <c r="F440" i="7" s="1"/>
  <c r="AB248" i="11"/>
  <c r="F410" i="7" s="1"/>
  <c r="G410" i="7" s="1"/>
  <c r="AA248" i="11"/>
  <c r="F380" i="7" s="1"/>
  <c r="G380" i="7" s="1"/>
  <c r="Z248" i="11"/>
  <c r="F350" i="7" s="1"/>
  <c r="G350" i="7" s="1"/>
  <c r="Y248" i="11"/>
  <c r="F110" i="7" s="1"/>
  <c r="X248" i="11"/>
  <c r="F290" i="7" s="1"/>
  <c r="W248" i="11"/>
  <c r="F260" i="7" s="1"/>
  <c r="V248" i="11"/>
  <c r="F230" i="7" s="1"/>
  <c r="U248" i="11"/>
  <c r="F200" i="7" s="1"/>
  <c r="T248" i="11"/>
  <c r="F170" i="7" s="1"/>
  <c r="S248" i="11"/>
  <c r="F140" i="7" s="1"/>
  <c r="AH246" i="11"/>
  <c r="F500" i="8" s="1"/>
  <c r="G500" i="8" s="1"/>
  <c r="AG246" i="11"/>
  <c r="F560" i="8" s="1"/>
  <c r="G560" i="8" s="1"/>
  <c r="AF246" i="11"/>
  <c r="F530" i="8" s="1"/>
  <c r="G530" i="8" s="1"/>
  <c r="AE246" i="11"/>
  <c r="F320" i="8" s="1"/>
  <c r="G320" i="8" s="1"/>
  <c r="AD246" i="11"/>
  <c r="AC246" i="11"/>
  <c r="F440" i="8" s="1"/>
  <c r="AB246" i="11"/>
  <c r="F410" i="8" s="1"/>
  <c r="G410" i="8" s="1"/>
  <c r="AA246" i="11"/>
  <c r="F380" i="8" s="1"/>
  <c r="G380" i="8" s="1"/>
  <c r="Z246" i="11"/>
  <c r="F350" i="8" s="1"/>
  <c r="G350" i="8" s="1"/>
  <c r="Y246" i="11"/>
  <c r="F110" i="8" s="1"/>
  <c r="X246" i="11"/>
  <c r="F290" i="8" s="1"/>
  <c r="W246" i="11"/>
  <c r="F260" i="8" s="1"/>
  <c r="V246" i="11"/>
  <c r="F230" i="8" s="1"/>
  <c r="U246" i="11"/>
  <c r="F200" i="8" s="1"/>
  <c r="T246" i="11"/>
  <c r="F170" i="8" s="1"/>
  <c r="S246" i="11"/>
  <c r="F140" i="8" s="1"/>
  <c r="AH244" i="11"/>
  <c r="D500" i="7" s="1"/>
  <c r="E500" i="7" s="1"/>
  <c r="AG244" i="11"/>
  <c r="D560" i="7" s="1"/>
  <c r="E560" i="7" s="1"/>
  <c r="AF244" i="11"/>
  <c r="D530" i="7" s="1"/>
  <c r="E530" i="7" s="1"/>
  <c r="AE244" i="11"/>
  <c r="D320" i="7" s="1"/>
  <c r="E320" i="7" s="1"/>
  <c r="AD244" i="11"/>
  <c r="AC244" i="11"/>
  <c r="D440" i="7" s="1"/>
  <c r="AB244" i="11"/>
  <c r="D410" i="7" s="1"/>
  <c r="E410" i="7" s="1"/>
  <c r="AA244" i="11"/>
  <c r="D380" i="7" s="1"/>
  <c r="E380" i="7" s="1"/>
  <c r="Z244" i="11"/>
  <c r="D350" i="7" s="1"/>
  <c r="E350" i="7" s="1"/>
  <c r="Y244" i="11"/>
  <c r="D110" i="7" s="1"/>
  <c r="X244" i="11"/>
  <c r="D290" i="7" s="1"/>
  <c r="W244" i="11"/>
  <c r="D260" i="7" s="1"/>
  <c r="V244" i="11"/>
  <c r="D230" i="7" s="1"/>
  <c r="U244" i="11"/>
  <c r="D200" i="7" s="1"/>
  <c r="T244" i="11"/>
  <c r="D170" i="7" s="1"/>
  <c r="S244" i="11"/>
  <c r="D140" i="7" s="1"/>
  <c r="AH242" i="11"/>
  <c r="D500" i="8" s="1"/>
  <c r="E500" i="8" s="1"/>
  <c r="AG242" i="11"/>
  <c r="D560" i="8" s="1"/>
  <c r="E560" i="8" s="1"/>
  <c r="AF242" i="11"/>
  <c r="D530" i="8" s="1"/>
  <c r="E530" i="8" s="1"/>
  <c r="AE242" i="11"/>
  <c r="D320" i="8" s="1"/>
  <c r="E320" i="8" s="1"/>
  <c r="AD242" i="11"/>
  <c r="AC242" i="11"/>
  <c r="D440" i="8" s="1"/>
  <c r="AB242" i="11"/>
  <c r="D410" i="8" s="1"/>
  <c r="E410" i="8" s="1"/>
  <c r="AA242" i="11"/>
  <c r="D380" i="8" s="1"/>
  <c r="E380" i="8" s="1"/>
  <c r="Z242" i="11"/>
  <c r="D350" i="8" s="1"/>
  <c r="E350" i="8" s="1"/>
  <c r="Y242" i="11"/>
  <c r="D110" i="8" s="1"/>
  <c r="X242" i="11"/>
  <c r="D290" i="8" s="1"/>
  <c r="W242" i="11"/>
  <c r="D260" i="8" s="1"/>
  <c r="V242" i="11"/>
  <c r="D230" i="8" s="1"/>
  <c r="U242" i="11"/>
  <c r="D200" i="8" s="1"/>
  <c r="T242" i="11"/>
  <c r="D170" i="8" s="1"/>
  <c r="S242" i="11"/>
  <c r="D140" i="8" s="1"/>
  <c r="AH240" i="11"/>
  <c r="B500" i="7" s="1"/>
  <c r="C500" i="7" s="1"/>
  <c r="AG240" i="11"/>
  <c r="B560" i="7" s="1"/>
  <c r="C560" i="7" s="1"/>
  <c r="AF240" i="11"/>
  <c r="B530" i="7" s="1"/>
  <c r="C530" i="7" s="1"/>
  <c r="AE240" i="11"/>
  <c r="B320" i="7" s="1"/>
  <c r="C320" i="7" s="1"/>
  <c r="AD240" i="11"/>
  <c r="AC240" i="11"/>
  <c r="B440" i="7" s="1"/>
  <c r="AB240" i="11"/>
  <c r="B410" i="7" s="1"/>
  <c r="C410" i="7" s="1"/>
  <c r="AA240" i="11"/>
  <c r="B380" i="7" s="1"/>
  <c r="C380" i="7" s="1"/>
  <c r="Z240" i="11"/>
  <c r="B350" i="7" s="1"/>
  <c r="C350" i="7" s="1"/>
  <c r="Y240" i="11"/>
  <c r="B110" i="7" s="1"/>
  <c r="X240" i="11"/>
  <c r="B290" i="7" s="1"/>
  <c r="W240" i="11"/>
  <c r="B260" i="7" s="1"/>
  <c r="V240" i="11"/>
  <c r="B230" i="7" s="1"/>
  <c r="U240" i="11"/>
  <c r="B200" i="7" s="1"/>
  <c r="T240" i="11"/>
  <c r="B170" i="7" s="1"/>
  <c r="S240" i="11"/>
  <c r="B140" i="7" s="1"/>
  <c r="AH238" i="11"/>
  <c r="B500" i="8" s="1"/>
  <c r="C500" i="8" s="1"/>
  <c r="AG238" i="11"/>
  <c r="B560" i="8" s="1"/>
  <c r="C560" i="8" s="1"/>
  <c r="AF238" i="11"/>
  <c r="B530" i="8" s="1"/>
  <c r="C530" i="8" s="1"/>
  <c r="AE238" i="11"/>
  <c r="B320" i="8" s="1"/>
  <c r="C320" i="8" s="1"/>
  <c r="AD238" i="11"/>
  <c r="AC238" i="11"/>
  <c r="B440" i="8" s="1"/>
  <c r="AB238" i="11"/>
  <c r="B410" i="8" s="1"/>
  <c r="C410" i="8" s="1"/>
  <c r="AA238" i="11"/>
  <c r="B380" i="8" s="1"/>
  <c r="C380" i="8" s="1"/>
  <c r="Z238" i="11"/>
  <c r="B350" i="8" s="1"/>
  <c r="C350" i="8" s="1"/>
  <c r="Y238" i="11"/>
  <c r="B110" i="8" s="1"/>
  <c r="X238" i="11"/>
  <c r="B290" i="8" s="1"/>
  <c r="W238" i="11"/>
  <c r="B260" i="8" s="1"/>
  <c r="V238" i="11"/>
  <c r="B230" i="8" s="1"/>
  <c r="U238" i="11"/>
  <c r="B200" i="8" s="1"/>
  <c r="T238" i="11"/>
  <c r="B170" i="8" s="1"/>
  <c r="S238" i="11"/>
  <c r="B140" i="8" s="1"/>
  <c r="AH235" i="11"/>
  <c r="AG235" i="11"/>
  <c r="AF235" i="11"/>
  <c r="AE235" i="11"/>
  <c r="AD235" i="11"/>
  <c r="AC235" i="11"/>
  <c r="AB235" i="11"/>
  <c r="AA235" i="11"/>
  <c r="Z235" i="11"/>
  <c r="Y235" i="11"/>
  <c r="X235" i="11"/>
  <c r="W235" i="11"/>
  <c r="V235" i="11"/>
  <c r="U235" i="11"/>
  <c r="T235" i="11"/>
  <c r="S235" i="11"/>
  <c r="AH233" i="11"/>
  <c r="S78" i="7" s="1"/>
  <c r="AG233" i="11"/>
  <c r="AF233" i="11"/>
  <c r="AE233" i="11"/>
  <c r="S48" i="7" s="1"/>
  <c r="AD233" i="11"/>
  <c r="AC233" i="11"/>
  <c r="AB233" i="11"/>
  <c r="AA233" i="11"/>
  <c r="Z233" i="11"/>
  <c r="Y233" i="11"/>
  <c r="S18" i="7" s="1"/>
  <c r="X233" i="11"/>
  <c r="W233" i="11"/>
  <c r="V233" i="11"/>
  <c r="U233" i="11"/>
  <c r="T233" i="11"/>
  <c r="S233" i="11"/>
  <c r="AH231" i="11"/>
  <c r="L498" i="7" s="1"/>
  <c r="M498" i="7" s="1"/>
  <c r="AG231" i="11"/>
  <c r="L558" i="7" s="1"/>
  <c r="AF231" i="11"/>
  <c r="L528" i="7" s="1"/>
  <c r="AE231" i="11"/>
  <c r="L318" i="7" s="1"/>
  <c r="AD231" i="11"/>
  <c r="AC231" i="11"/>
  <c r="L438" i="7" s="1"/>
  <c r="AB231" i="11"/>
  <c r="L408" i="7" s="1"/>
  <c r="AA231" i="11"/>
  <c r="L378" i="7" s="1"/>
  <c r="Z231" i="11"/>
  <c r="L348" i="7" s="1"/>
  <c r="Y231" i="11"/>
  <c r="X231" i="11"/>
  <c r="W231" i="11"/>
  <c r="V231" i="11"/>
  <c r="U231" i="11"/>
  <c r="T231" i="11"/>
  <c r="S231" i="11"/>
  <c r="AH229" i="11"/>
  <c r="L498" i="8" s="1"/>
  <c r="M498" i="8" s="1"/>
  <c r="AG229" i="11"/>
  <c r="L558" i="8" s="1"/>
  <c r="AF229" i="11"/>
  <c r="L528" i="8" s="1"/>
  <c r="AE229" i="11"/>
  <c r="L318" i="8" s="1"/>
  <c r="AD229" i="11"/>
  <c r="AC229" i="11"/>
  <c r="L438" i="8" s="1"/>
  <c r="AB229" i="11"/>
  <c r="L408" i="8" s="1"/>
  <c r="AA229" i="11"/>
  <c r="L378" i="8" s="1"/>
  <c r="Z229" i="11"/>
  <c r="L348" i="8" s="1"/>
  <c r="Y229" i="11"/>
  <c r="X229" i="11"/>
  <c r="W229" i="11"/>
  <c r="V229" i="11"/>
  <c r="U229" i="11"/>
  <c r="T229" i="11"/>
  <c r="S229" i="11"/>
  <c r="AH227" i="11"/>
  <c r="J498" i="7" s="1"/>
  <c r="K498" i="7" s="1"/>
  <c r="AG227" i="11"/>
  <c r="J558" i="7" s="1"/>
  <c r="K558" i="7" s="1"/>
  <c r="AF227" i="11"/>
  <c r="J528" i="7" s="1"/>
  <c r="K528" i="7" s="1"/>
  <c r="AE227" i="11"/>
  <c r="J318" i="7" s="1"/>
  <c r="AD227" i="11"/>
  <c r="AC227" i="11"/>
  <c r="J438" i="7" s="1"/>
  <c r="AB227" i="11"/>
  <c r="J408" i="7" s="1"/>
  <c r="AA227" i="11"/>
  <c r="J378" i="7" s="1"/>
  <c r="Z227" i="11"/>
  <c r="J348" i="7" s="1"/>
  <c r="K348" i="7" s="1"/>
  <c r="Y227" i="11"/>
  <c r="J108" i="7" s="1"/>
  <c r="X227" i="11"/>
  <c r="J288" i="7" s="1"/>
  <c r="W227" i="11"/>
  <c r="J258" i="7" s="1"/>
  <c r="V227" i="11"/>
  <c r="J228" i="7" s="1"/>
  <c r="U227" i="11"/>
  <c r="J198" i="7" s="1"/>
  <c r="T227" i="11"/>
  <c r="J168" i="7" s="1"/>
  <c r="S227" i="11"/>
  <c r="J138" i="7" s="1"/>
  <c r="AH225" i="11"/>
  <c r="J498" i="8" s="1"/>
  <c r="K498" i="8" s="1"/>
  <c r="AG225" i="11"/>
  <c r="J558" i="8" s="1"/>
  <c r="K558" i="8" s="1"/>
  <c r="AF225" i="11"/>
  <c r="J528" i="8" s="1"/>
  <c r="K528" i="8" s="1"/>
  <c r="AE225" i="11"/>
  <c r="J318" i="8" s="1"/>
  <c r="AD225" i="11"/>
  <c r="AC225" i="11"/>
  <c r="J438" i="8" s="1"/>
  <c r="AB225" i="11"/>
  <c r="J408" i="8" s="1"/>
  <c r="AA225" i="11"/>
  <c r="J378" i="8" s="1"/>
  <c r="Z225" i="11"/>
  <c r="J348" i="8" s="1"/>
  <c r="K348" i="8" s="1"/>
  <c r="Y225" i="11"/>
  <c r="J108" i="8" s="1"/>
  <c r="X225" i="11"/>
  <c r="J288" i="8" s="1"/>
  <c r="W225" i="11"/>
  <c r="J258" i="8" s="1"/>
  <c r="V225" i="11"/>
  <c r="J228" i="8" s="1"/>
  <c r="U225" i="11"/>
  <c r="J198" i="8" s="1"/>
  <c r="T225" i="11"/>
  <c r="J168" i="8" s="1"/>
  <c r="S225" i="11"/>
  <c r="J138" i="8" s="1"/>
  <c r="AH223" i="11"/>
  <c r="H498" i="7" s="1"/>
  <c r="I498" i="7" s="1"/>
  <c r="AG223" i="11"/>
  <c r="H558" i="7" s="1"/>
  <c r="I558" i="7" s="1"/>
  <c r="AF223" i="11"/>
  <c r="H528" i="7" s="1"/>
  <c r="I528" i="7" s="1"/>
  <c r="AE223" i="11"/>
  <c r="H318" i="7" s="1"/>
  <c r="AD223" i="11"/>
  <c r="AC223" i="11"/>
  <c r="H438" i="7" s="1"/>
  <c r="AB223" i="11"/>
  <c r="H408" i="7" s="1"/>
  <c r="AA223" i="11"/>
  <c r="H378" i="7" s="1"/>
  <c r="Z223" i="11"/>
  <c r="H348" i="7" s="1"/>
  <c r="I348" i="7" s="1"/>
  <c r="Y223" i="11"/>
  <c r="H108" i="7" s="1"/>
  <c r="X223" i="11"/>
  <c r="H288" i="7" s="1"/>
  <c r="W223" i="11"/>
  <c r="H258" i="7" s="1"/>
  <c r="V223" i="11"/>
  <c r="H228" i="7" s="1"/>
  <c r="U223" i="11"/>
  <c r="H198" i="7" s="1"/>
  <c r="T223" i="11"/>
  <c r="H168" i="7" s="1"/>
  <c r="S223" i="11"/>
  <c r="H138" i="7" s="1"/>
  <c r="AH221" i="11"/>
  <c r="H498" i="8" s="1"/>
  <c r="I498" i="8" s="1"/>
  <c r="AG221" i="11"/>
  <c r="H558" i="8" s="1"/>
  <c r="I558" i="8" s="1"/>
  <c r="AF221" i="11"/>
  <c r="H528" i="8" s="1"/>
  <c r="I528" i="8" s="1"/>
  <c r="AE221" i="11"/>
  <c r="H318" i="8" s="1"/>
  <c r="AD221" i="11"/>
  <c r="AT223" i="11" s="1"/>
  <c r="AC221" i="11"/>
  <c r="H438" i="8" s="1"/>
  <c r="AB221" i="11"/>
  <c r="H408" i="8" s="1"/>
  <c r="AA221" i="11"/>
  <c r="H378" i="8" s="1"/>
  <c r="Z221" i="11"/>
  <c r="H348" i="8" s="1"/>
  <c r="I348" i="8" s="1"/>
  <c r="Y221" i="11"/>
  <c r="H108" i="8" s="1"/>
  <c r="X221" i="11"/>
  <c r="H288" i="8" s="1"/>
  <c r="W221" i="11"/>
  <c r="H258" i="8" s="1"/>
  <c r="V221" i="11"/>
  <c r="H228" i="8" s="1"/>
  <c r="U221" i="11"/>
  <c r="H198" i="8" s="1"/>
  <c r="T221" i="11"/>
  <c r="H168" i="8" s="1"/>
  <c r="S221" i="11"/>
  <c r="H138" i="8" s="1"/>
  <c r="AH219" i="11"/>
  <c r="F498" i="7" s="1"/>
  <c r="G498" i="7" s="1"/>
  <c r="AG219" i="11"/>
  <c r="F558" i="7" s="1"/>
  <c r="G558" i="7" s="1"/>
  <c r="AF219" i="11"/>
  <c r="F528" i="7" s="1"/>
  <c r="G528" i="7" s="1"/>
  <c r="AE219" i="11"/>
  <c r="F318" i="7" s="1"/>
  <c r="AD219" i="11"/>
  <c r="AC219" i="11"/>
  <c r="F438" i="7" s="1"/>
  <c r="AB219" i="11"/>
  <c r="F408" i="7" s="1"/>
  <c r="AA219" i="11"/>
  <c r="F378" i="7" s="1"/>
  <c r="Z219" i="11"/>
  <c r="F348" i="7" s="1"/>
  <c r="G348" i="7" s="1"/>
  <c r="Y219" i="11"/>
  <c r="F108" i="7" s="1"/>
  <c r="X219" i="11"/>
  <c r="F288" i="7" s="1"/>
  <c r="W219" i="11"/>
  <c r="F258" i="7" s="1"/>
  <c r="V219" i="11"/>
  <c r="F228" i="7" s="1"/>
  <c r="U219" i="11"/>
  <c r="F198" i="7" s="1"/>
  <c r="T219" i="11"/>
  <c r="F168" i="7" s="1"/>
  <c r="S219" i="11"/>
  <c r="F138" i="7" s="1"/>
  <c r="AH217" i="11"/>
  <c r="F498" i="8" s="1"/>
  <c r="G498" i="8" s="1"/>
  <c r="AG217" i="11"/>
  <c r="F558" i="8" s="1"/>
  <c r="G558" i="8" s="1"/>
  <c r="AF217" i="11"/>
  <c r="F528" i="8" s="1"/>
  <c r="G528" i="8" s="1"/>
  <c r="AE217" i="11"/>
  <c r="F318" i="8" s="1"/>
  <c r="AD217" i="11"/>
  <c r="AT219" i="11" s="1"/>
  <c r="AC217" i="11"/>
  <c r="F438" i="8" s="1"/>
  <c r="AB217" i="11"/>
  <c r="F408" i="8" s="1"/>
  <c r="AA217" i="11"/>
  <c r="F378" i="8" s="1"/>
  <c r="Z217" i="11"/>
  <c r="F348" i="8" s="1"/>
  <c r="G348" i="8" s="1"/>
  <c r="Y217" i="11"/>
  <c r="F108" i="8" s="1"/>
  <c r="X217" i="11"/>
  <c r="F288" i="8" s="1"/>
  <c r="W217" i="11"/>
  <c r="F258" i="8" s="1"/>
  <c r="V217" i="11"/>
  <c r="F228" i="8" s="1"/>
  <c r="U217" i="11"/>
  <c r="F198" i="8" s="1"/>
  <c r="T217" i="11"/>
  <c r="F168" i="8" s="1"/>
  <c r="S217" i="11"/>
  <c r="F138" i="8" s="1"/>
  <c r="AH215" i="11"/>
  <c r="D498" i="7" s="1"/>
  <c r="E498" i="7" s="1"/>
  <c r="AG215" i="11"/>
  <c r="D558" i="7" s="1"/>
  <c r="E558" i="7" s="1"/>
  <c r="AF215" i="11"/>
  <c r="D528" i="7" s="1"/>
  <c r="E528" i="7" s="1"/>
  <c r="AE215" i="11"/>
  <c r="D318" i="7" s="1"/>
  <c r="AD215" i="11"/>
  <c r="AC215" i="11"/>
  <c r="D438" i="7" s="1"/>
  <c r="AB215" i="11"/>
  <c r="D408" i="7" s="1"/>
  <c r="AA215" i="11"/>
  <c r="D378" i="7" s="1"/>
  <c r="Z215" i="11"/>
  <c r="D348" i="7" s="1"/>
  <c r="E348" i="7" s="1"/>
  <c r="Y215" i="11"/>
  <c r="D108" i="7" s="1"/>
  <c r="X215" i="11"/>
  <c r="D288" i="7" s="1"/>
  <c r="W215" i="11"/>
  <c r="D258" i="7" s="1"/>
  <c r="V215" i="11"/>
  <c r="D228" i="7" s="1"/>
  <c r="U215" i="11"/>
  <c r="D198" i="7" s="1"/>
  <c r="T215" i="11"/>
  <c r="D168" i="7" s="1"/>
  <c r="S215" i="11"/>
  <c r="D138" i="7" s="1"/>
  <c r="AH213" i="11"/>
  <c r="D498" i="8" s="1"/>
  <c r="E498" i="8" s="1"/>
  <c r="AG213" i="11"/>
  <c r="D558" i="8" s="1"/>
  <c r="E558" i="8" s="1"/>
  <c r="AF213" i="11"/>
  <c r="D528" i="8" s="1"/>
  <c r="E528" i="8" s="1"/>
  <c r="AE213" i="11"/>
  <c r="D318" i="8" s="1"/>
  <c r="AD213" i="11"/>
  <c r="AC213" i="11"/>
  <c r="D438" i="8" s="1"/>
  <c r="AB213" i="11"/>
  <c r="D408" i="8" s="1"/>
  <c r="AA213" i="11"/>
  <c r="D378" i="8" s="1"/>
  <c r="Z213" i="11"/>
  <c r="D348" i="8" s="1"/>
  <c r="E348" i="8" s="1"/>
  <c r="Y213" i="11"/>
  <c r="D108" i="8" s="1"/>
  <c r="X213" i="11"/>
  <c r="D288" i="8" s="1"/>
  <c r="W213" i="11"/>
  <c r="D258" i="8" s="1"/>
  <c r="V213" i="11"/>
  <c r="D228" i="8" s="1"/>
  <c r="U213" i="11"/>
  <c r="D198" i="8" s="1"/>
  <c r="T213" i="11"/>
  <c r="D168" i="8" s="1"/>
  <c r="S213" i="11"/>
  <c r="D138" i="8" s="1"/>
  <c r="AH211" i="11"/>
  <c r="B498" i="7" s="1"/>
  <c r="C498" i="7" s="1"/>
  <c r="AG211" i="11"/>
  <c r="B558" i="7" s="1"/>
  <c r="C558" i="7" s="1"/>
  <c r="AF211" i="11"/>
  <c r="B528" i="7" s="1"/>
  <c r="C528" i="7" s="1"/>
  <c r="AE211" i="11"/>
  <c r="B318" i="7" s="1"/>
  <c r="AD211" i="11"/>
  <c r="AC211" i="11"/>
  <c r="B438" i="7" s="1"/>
  <c r="AB211" i="11"/>
  <c r="B408" i="7" s="1"/>
  <c r="AA211" i="11"/>
  <c r="B378" i="7" s="1"/>
  <c r="Z211" i="11"/>
  <c r="B348" i="7" s="1"/>
  <c r="C348" i="7" s="1"/>
  <c r="Y211" i="11"/>
  <c r="B108" i="7" s="1"/>
  <c r="X211" i="11"/>
  <c r="B288" i="7" s="1"/>
  <c r="W211" i="11"/>
  <c r="B258" i="7" s="1"/>
  <c r="V211" i="11"/>
  <c r="B228" i="7" s="1"/>
  <c r="U211" i="11"/>
  <c r="B198" i="7" s="1"/>
  <c r="T211" i="11"/>
  <c r="B168" i="7" s="1"/>
  <c r="S211" i="11"/>
  <c r="B138" i="7" s="1"/>
  <c r="AH209" i="11"/>
  <c r="B498" i="8" s="1"/>
  <c r="C498" i="8" s="1"/>
  <c r="AG209" i="11"/>
  <c r="B558" i="8" s="1"/>
  <c r="C558" i="8" s="1"/>
  <c r="AF209" i="11"/>
  <c r="B528" i="8" s="1"/>
  <c r="C528" i="8" s="1"/>
  <c r="AE209" i="11"/>
  <c r="B318" i="8" s="1"/>
  <c r="AD209" i="11"/>
  <c r="AC209" i="11"/>
  <c r="B438" i="8" s="1"/>
  <c r="AB209" i="11"/>
  <c r="B408" i="8" s="1"/>
  <c r="AA209" i="11"/>
  <c r="B378" i="8" s="1"/>
  <c r="Z209" i="11"/>
  <c r="B348" i="8" s="1"/>
  <c r="C348" i="8" s="1"/>
  <c r="Y209" i="11"/>
  <c r="B108" i="8" s="1"/>
  <c r="X209" i="11"/>
  <c r="B288" i="8" s="1"/>
  <c r="W209" i="11"/>
  <c r="B258" i="8" s="1"/>
  <c r="V209" i="11"/>
  <c r="B228" i="8" s="1"/>
  <c r="U209" i="11"/>
  <c r="B198" i="8" s="1"/>
  <c r="T209" i="11"/>
  <c r="B168" i="8" s="1"/>
  <c r="S209" i="11"/>
  <c r="B138" i="8" s="1"/>
  <c r="AH206" i="11"/>
  <c r="AG206" i="11"/>
  <c r="AF206" i="11"/>
  <c r="AE206" i="11"/>
  <c r="AD206" i="11"/>
  <c r="AC206" i="11"/>
  <c r="AB206" i="11"/>
  <c r="AA206" i="11"/>
  <c r="Z206" i="11"/>
  <c r="Y206" i="11"/>
  <c r="X206" i="11"/>
  <c r="W206" i="11"/>
  <c r="V206" i="11"/>
  <c r="U206" i="11"/>
  <c r="T206" i="11"/>
  <c r="S206" i="11"/>
  <c r="AH204" i="11"/>
  <c r="S77" i="7" s="1"/>
  <c r="AG204" i="11"/>
  <c r="AF204" i="11"/>
  <c r="AE204" i="11"/>
  <c r="S47" i="7" s="1"/>
  <c r="AD204" i="11"/>
  <c r="AC204" i="11"/>
  <c r="AB204" i="11"/>
  <c r="AA204" i="11"/>
  <c r="Z204" i="11"/>
  <c r="Y204" i="11"/>
  <c r="S17" i="7" s="1"/>
  <c r="X204" i="11"/>
  <c r="W204" i="11"/>
  <c r="V204" i="11"/>
  <c r="U204" i="11"/>
  <c r="T204" i="11"/>
  <c r="S204" i="11"/>
  <c r="AH202" i="11"/>
  <c r="L497" i="7" s="1"/>
  <c r="M497" i="7" s="1"/>
  <c r="AG202" i="11"/>
  <c r="L557" i="7" s="1"/>
  <c r="M557" i="7" s="1"/>
  <c r="AF202" i="11"/>
  <c r="L527" i="7" s="1"/>
  <c r="M527" i="7" s="1"/>
  <c r="AE202" i="11"/>
  <c r="L317" i="7" s="1"/>
  <c r="M317" i="7" s="1"/>
  <c r="AD202" i="11"/>
  <c r="AC202" i="11"/>
  <c r="L437" i="7" s="1"/>
  <c r="M437" i="7" s="1"/>
  <c r="AB202" i="11"/>
  <c r="L407" i="7" s="1"/>
  <c r="M407" i="7" s="1"/>
  <c r="AA202" i="11"/>
  <c r="L377" i="7" s="1"/>
  <c r="M377" i="7" s="1"/>
  <c r="Z202" i="11"/>
  <c r="L347" i="7" s="1"/>
  <c r="M347" i="7" s="1"/>
  <c r="Y202" i="11"/>
  <c r="X202" i="11"/>
  <c r="W202" i="11"/>
  <c r="V202" i="11"/>
  <c r="U202" i="11"/>
  <c r="T202" i="11"/>
  <c r="S202" i="11"/>
  <c r="AH200" i="11"/>
  <c r="L497" i="8" s="1"/>
  <c r="M497" i="8" s="1"/>
  <c r="AG200" i="11"/>
  <c r="L557" i="8" s="1"/>
  <c r="M557" i="8" s="1"/>
  <c r="AF200" i="11"/>
  <c r="L527" i="8" s="1"/>
  <c r="M527" i="8" s="1"/>
  <c r="AE200" i="11"/>
  <c r="L317" i="8" s="1"/>
  <c r="M317" i="8" s="1"/>
  <c r="AD200" i="11"/>
  <c r="AC200" i="11"/>
  <c r="L437" i="8" s="1"/>
  <c r="M437" i="8" s="1"/>
  <c r="AB200" i="11"/>
  <c r="L407" i="8" s="1"/>
  <c r="M407" i="8" s="1"/>
  <c r="AA200" i="11"/>
  <c r="L377" i="8" s="1"/>
  <c r="M377" i="8" s="1"/>
  <c r="Z200" i="11"/>
  <c r="L347" i="8" s="1"/>
  <c r="M347" i="8" s="1"/>
  <c r="Y200" i="11"/>
  <c r="X200" i="11"/>
  <c r="W200" i="11"/>
  <c r="V200" i="11"/>
  <c r="U200" i="11"/>
  <c r="T200" i="11"/>
  <c r="S200" i="11"/>
  <c r="AH198" i="11"/>
  <c r="J497" i="7" s="1"/>
  <c r="AG198" i="11"/>
  <c r="J557" i="7" s="1"/>
  <c r="K557" i="7" s="1"/>
  <c r="AF198" i="11"/>
  <c r="J527" i="7" s="1"/>
  <c r="AE198" i="11"/>
  <c r="J317" i="7" s="1"/>
  <c r="AD198" i="11"/>
  <c r="AC198" i="11"/>
  <c r="J437" i="7" s="1"/>
  <c r="AB198" i="11"/>
  <c r="J407" i="7" s="1"/>
  <c r="AA198" i="11"/>
  <c r="J377" i="7" s="1"/>
  <c r="Z198" i="11"/>
  <c r="J347" i="7" s="1"/>
  <c r="K347" i="7" s="1"/>
  <c r="Y198" i="11"/>
  <c r="J107" i="7" s="1"/>
  <c r="X198" i="11"/>
  <c r="J287" i="7" s="1"/>
  <c r="W198" i="11"/>
  <c r="J257" i="7" s="1"/>
  <c r="V198" i="11"/>
  <c r="J227" i="7" s="1"/>
  <c r="U198" i="11"/>
  <c r="J197" i="7" s="1"/>
  <c r="T198" i="11"/>
  <c r="J167" i="7" s="1"/>
  <c r="S198" i="11"/>
  <c r="J137" i="7" s="1"/>
  <c r="AH196" i="11"/>
  <c r="J497" i="8" s="1"/>
  <c r="AG196" i="11"/>
  <c r="J557" i="8" s="1"/>
  <c r="K557" i="8" s="1"/>
  <c r="AF196" i="11"/>
  <c r="AE196" i="11"/>
  <c r="J317" i="8" s="1"/>
  <c r="AD196" i="11"/>
  <c r="AC196" i="11"/>
  <c r="J437" i="8" s="1"/>
  <c r="AB196" i="11"/>
  <c r="J407" i="8" s="1"/>
  <c r="AA196" i="11"/>
  <c r="J377" i="8" s="1"/>
  <c r="Z196" i="11"/>
  <c r="J347" i="8" s="1"/>
  <c r="K347" i="8" s="1"/>
  <c r="Y196" i="11"/>
  <c r="J107" i="8" s="1"/>
  <c r="X196" i="11"/>
  <c r="J287" i="8" s="1"/>
  <c r="W196" i="11"/>
  <c r="J257" i="8" s="1"/>
  <c r="V196" i="11"/>
  <c r="J227" i="8" s="1"/>
  <c r="U196" i="11"/>
  <c r="J197" i="8" s="1"/>
  <c r="T196" i="11"/>
  <c r="J167" i="8" s="1"/>
  <c r="S196" i="11"/>
  <c r="J137" i="8" s="1"/>
  <c r="AH194" i="11"/>
  <c r="H497" i="7" s="1"/>
  <c r="AG194" i="11"/>
  <c r="H557" i="7" s="1"/>
  <c r="I557" i="7" s="1"/>
  <c r="AF194" i="11"/>
  <c r="H527" i="7" s="1"/>
  <c r="AE194" i="11"/>
  <c r="H317" i="7" s="1"/>
  <c r="AD194" i="11"/>
  <c r="AC194" i="11"/>
  <c r="H437" i="7" s="1"/>
  <c r="AB194" i="11"/>
  <c r="H407" i="7" s="1"/>
  <c r="AA194" i="11"/>
  <c r="H377" i="7" s="1"/>
  <c r="Z194" i="11"/>
  <c r="H347" i="7" s="1"/>
  <c r="I347" i="7" s="1"/>
  <c r="Y194" i="11"/>
  <c r="H107" i="7" s="1"/>
  <c r="X194" i="11"/>
  <c r="H287" i="7" s="1"/>
  <c r="W194" i="11"/>
  <c r="H257" i="7" s="1"/>
  <c r="V194" i="11"/>
  <c r="H227" i="7" s="1"/>
  <c r="U194" i="11"/>
  <c r="H197" i="7" s="1"/>
  <c r="T194" i="11"/>
  <c r="H167" i="7" s="1"/>
  <c r="S194" i="11"/>
  <c r="H137" i="7" s="1"/>
  <c r="AH192" i="11"/>
  <c r="H497" i="8" s="1"/>
  <c r="AG192" i="11"/>
  <c r="H557" i="8" s="1"/>
  <c r="I557" i="8" s="1"/>
  <c r="AF192" i="11"/>
  <c r="H527" i="8" s="1"/>
  <c r="AE192" i="11"/>
  <c r="H317" i="8" s="1"/>
  <c r="AD192" i="11"/>
  <c r="AT194" i="11" s="1"/>
  <c r="AC192" i="11"/>
  <c r="H437" i="8" s="1"/>
  <c r="AB192" i="11"/>
  <c r="H407" i="8" s="1"/>
  <c r="AA192" i="11"/>
  <c r="H377" i="8" s="1"/>
  <c r="Z192" i="11"/>
  <c r="H347" i="8" s="1"/>
  <c r="I347" i="8" s="1"/>
  <c r="Y192" i="11"/>
  <c r="H107" i="8" s="1"/>
  <c r="X192" i="11"/>
  <c r="H287" i="8" s="1"/>
  <c r="W192" i="11"/>
  <c r="H257" i="8" s="1"/>
  <c r="V192" i="11"/>
  <c r="H227" i="8" s="1"/>
  <c r="U192" i="11"/>
  <c r="H197" i="8" s="1"/>
  <c r="T192" i="11"/>
  <c r="H167" i="8" s="1"/>
  <c r="S192" i="11"/>
  <c r="H137" i="8" s="1"/>
  <c r="AH190" i="11"/>
  <c r="F497" i="7" s="1"/>
  <c r="AG190" i="11"/>
  <c r="F557" i="7" s="1"/>
  <c r="G557" i="7" s="1"/>
  <c r="AF190" i="11"/>
  <c r="F527" i="7" s="1"/>
  <c r="AE190" i="11"/>
  <c r="F317" i="7" s="1"/>
  <c r="AD190" i="11"/>
  <c r="AC190" i="11"/>
  <c r="F437" i="7" s="1"/>
  <c r="AB190" i="11"/>
  <c r="F407" i="7" s="1"/>
  <c r="AA190" i="11"/>
  <c r="F377" i="7" s="1"/>
  <c r="Z190" i="11"/>
  <c r="F347" i="7" s="1"/>
  <c r="G347" i="7" s="1"/>
  <c r="Y190" i="11"/>
  <c r="F107" i="7" s="1"/>
  <c r="X190" i="11"/>
  <c r="F287" i="7" s="1"/>
  <c r="W190" i="11"/>
  <c r="F257" i="7" s="1"/>
  <c r="V190" i="11"/>
  <c r="F227" i="7" s="1"/>
  <c r="U190" i="11"/>
  <c r="F197" i="7" s="1"/>
  <c r="T190" i="11"/>
  <c r="F167" i="7" s="1"/>
  <c r="S190" i="11"/>
  <c r="F137" i="7" s="1"/>
  <c r="AH188" i="11"/>
  <c r="F497" i="8" s="1"/>
  <c r="AG188" i="11"/>
  <c r="F557" i="8" s="1"/>
  <c r="G557" i="8" s="1"/>
  <c r="AF188" i="11"/>
  <c r="F527" i="8" s="1"/>
  <c r="AE188" i="11"/>
  <c r="F317" i="8" s="1"/>
  <c r="AD188" i="11"/>
  <c r="AT190" i="11" s="1"/>
  <c r="AC188" i="11"/>
  <c r="F437" i="8" s="1"/>
  <c r="AB188" i="11"/>
  <c r="F407" i="8" s="1"/>
  <c r="AA188" i="11"/>
  <c r="F377" i="8" s="1"/>
  <c r="Z188" i="11"/>
  <c r="F347" i="8" s="1"/>
  <c r="G347" i="8" s="1"/>
  <c r="Y188" i="11"/>
  <c r="F107" i="8" s="1"/>
  <c r="X188" i="11"/>
  <c r="F287" i="8" s="1"/>
  <c r="W188" i="11"/>
  <c r="F257" i="8" s="1"/>
  <c r="V188" i="11"/>
  <c r="F227" i="8" s="1"/>
  <c r="U188" i="11"/>
  <c r="F197" i="8" s="1"/>
  <c r="T188" i="11"/>
  <c r="F167" i="8" s="1"/>
  <c r="S188" i="11"/>
  <c r="F137" i="8" s="1"/>
  <c r="AH186" i="11"/>
  <c r="D497" i="7" s="1"/>
  <c r="AG186" i="11"/>
  <c r="D557" i="7" s="1"/>
  <c r="E557" i="7" s="1"/>
  <c r="AF186" i="11"/>
  <c r="D527" i="7" s="1"/>
  <c r="AE186" i="11"/>
  <c r="D317" i="7" s="1"/>
  <c r="AD186" i="11"/>
  <c r="AC186" i="11"/>
  <c r="D437" i="7" s="1"/>
  <c r="AB186" i="11"/>
  <c r="D407" i="7" s="1"/>
  <c r="AA186" i="11"/>
  <c r="D377" i="7" s="1"/>
  <c r="Z186" i="11"/>
  <c r="D347" i="7" s="1"/>
  <c r="E347" i="7" s="1"/>
  <c r="Y186" i="11"/>
  <c r="D107" i="7" s="1"/>
  <c r="X186" i="11"/>
  <c r="D287" i="7" s="1"/>
  <c r="W186" i="11"/>
  <c r="D257" i="7" s="1"/>
  <c r="V186" i="11"/>
  <c r="D227" i="7" s="1"/>
  <c r="U186" i="11"/>
  <c r="D197" i="7" s="1"/>
  <c r="T186" i="11"/>
  <c r="D167" i="7" s="1"/>
  <c r="S186" i="11"/>
  <c r="D137" i="7" s="1"/>
  <c r="AH184" i="11"/>
  <c r="D497" i="8" s="1"/>
  <c r="AG184" i="11"/>
  <c r="D557" i="8" s="1"/>
  <c r="E557" i="8" s="1"/>
  <c r="AF184" i="11"/>
  <c r="D527" i="8" s="1"/>
  <c r="AE184" i="11"/>
  <c r="D317" i="8" s="1"/>
  <c r="AD184" i="11"/>
  <c r="AC184" i="11"/>
  <c r="D437" i="8" s="1"/>
  <c r="AB184" i="11"/>
  <c r="D407" i="8" s="1"/>
  <c r="AA184" i="11"/>
  <c r="D377" i="8" s="1"/>
  <c r="Z184" i="11"/>
  <c r="D347" i="8" s="1"/>
  <c r="E347" i="8" s="1"/>
  <c r="Y184" i="11"/>
  <c r="D107" i="8" s="1"/>
  <c r="X184" i="11"/>
  <c r="D287" i="8" s="1"/>
  <c r="W184" i="11"/>
  <c r="D257" i="8" s="1"/>
  <c r="V184" i="11"/>
  <c r="D227" i="8" s="1"/>
  <c r="U184" i="11"/>
  <c r="D197" i="8" s="1"/>
  <c r="T184" i="11"/>
  <c r="D167" i="8" s="1"/>
  <c r="S184" i="11"/>
  <c r="D137" i="8" s="1"/>
  <c r="AH182" i="11"/>
  <c r="B497" i="7" s="1"/>
  <c r="AG182" i="11"/>
  <c r="B557" i="7" s="1"/>
  <c r="C557" i="7" s="1"/>
  <c r="AF182" i="11"/>
  <c r="B527" i="7" s="1"/>
  <c r="AE182" i="11"/>
  <c r="B317" i="7" s="1"/>
  <c r="AD182" i="11"/>
  <c r="AC182" i="11"/>
  <c r="B437" i="7" s="1"/>
  <c r="AB182" i="11"/>
  <c r="B407" i="7" s="1"/>
  <c r="AA182" i="11"/>
  <c r="B377" i="7" s="1"/>
  <c r="Z182" i="11"/>
  <c r="B347" i="7" s="1"/>
  <c r="C347" i="7" s="1"/>
  <c r="Y182" i="11"/>
  <c r="B107" i="7" s="1"/>
  <c r="X182" i="11"/>
  <c r="B287" i="7" s="1"/>
  <c r="W182" i="11"/>
  <c r="B257" i="7" s="1"/>
  <c r="V182" i="11"/>
  <c r="B227" i="7" s="1"/>
  <c r="U182" i="11"/>
  <c r="B197" i="7" s="1"/>
  <c r="T182" i="11"/>
  <c r="B167" i="7" s="1"/>
  <c r="S182" i="11"/>
  <c r="B137" i="7" s="1"/>
  <c r="AH180" i="11"/>
  <c r="B497" i="8" s="1"/>
  <c r="AG180" i="11"/>
  <c r="B557" i="8" s="1"/>
  <c r="C557" i="8" s="1"/>
  <c r="AF180" i="11"/>
  <c r="B527" i="8" s="1"/>
  <c r="AE180" i="11"/>
  <c r="B317" i="8" s="1"/>
  <c r="AD180" i="11"/>
  <c r="AC180" i="11"/>
  <c r="B437" i="8" s="1"/>
  <c r="AB180" i="11"/>
  <c r="B407" i="8" s="1"/>
  <c r="AA180" i="11"/>
  <c r="B377" i="8" s="1"/>
  <c r="Z180" i="11"/>
  <c r="B347" i="8" s="1"/>
  <c r="C347" i="8" s="1"/>
  <c r="Y180" i="11"/>
  <c r="B107" i="8" s="1"/>
  <c r="X180" i="11"/>
  <c r="B287" i="8" s="1"/>
  <c r="W180" i="11"/>
  <c r="B257" i="8" s="1"/>
  <c r="V180" i="11"/>
  <c r="B227" i="8" s="1"/>
  <c r="U180" i="11"/>
  <c r="B197" i="8" s="1"/>
  <c r="T180" i="11"/>
  <c r="B167" i="8" s="1"/>
  <c r="S180" i="11"/>
  <c r="B137" i="8" s="1"/>
  <c r="AH177" i="11"/>
  <c r="AG177" i="11"/>
  <c r="AF177" i="11"/>
  <c r="AE177" i="11"/>
  <c r="AD177" i="11"/>
  <c r="AC177" i="11"/>
  <c r="AB177" i="11"/>
  <c r="AA177" i="11"/>
  <c r="Z177" i="11"/>
  <c r="Y177" i="11"/>
  <c r="X177" i="11"/>
  <c r="W177" i="11"/>
  <c r="V177" i="11"/>
  <c r="U177" i="11"/>
  <c r="T177" i="11"/>
  <c r="S177" i="11"/>
  <c r="AH175" i="11"/>
  <c r="S76" i="7" s="1"/>
  <c r="AG175" i="11"/>
  <c r="AF175" i="11"/>
  <c r="AE175" i="11"/>
  <c r="S46" i="7" s="1"/>
  <c r="AD175" i="11"/>
  <c r="AC175" i="11"/>
  <c r="AB175" i="11"/>
  <c r="AA175" i="11"/>
  <c r="Z175" i="11"/>
  <c r="Y175" i="11"/>
  <c r="S16" i="7" s="1"/>
  <c r="X175" i="11"/>
  <c r="W175" i="11"/>
  <c r="V175" i="11"/>
  <c r="U175" i="11"/>
  <c r="T175" i="11"/>
  <c r="S175" i="11"/>
  <c r="AH173" i="11"/>
  <c r="L496" i="7" s="1"/>
  <c r="M496" i="7" s="1"/>
  <c r="AG173" i="11"/>
  <c r="L556" i="7" s="1"/>
  <c r="M556" i="7" s="1"/>
  <c r="AF173" i="11"/>
  <c r="L526" i="7" s="1"/>
  <c r="M526" i="7" s="1"/>
  <c r="AE173" i="11"/>
  <c r="L316" i="7" s="1"/>
  <c r="M316" i="7" s="1"/>
  <c r="AD173" i="11"/>
  <c r="AC173" i="11"/>
  <c r="L436" i="7" s="1"/>
  <c r="M436" i="7" s="1"/>
  <c r="AB173" i="11"/>
  <c r="L406" i="7" s="1"/>
  <c r="M406" i="7" s="1"/>
  <c r="AA173" i="11"/>
  <c r="L376" i="7" s="1"/>
  <c r="M376" i="7" s="1"/>
  <c r="Z173" i="11"/>
  <c r="L346" i="7" s="1"/>
  <c r="M346" i="7" s="1"/>
  <c r="Y173" i="11"/>
  <c r="X173" i="11"/>
  <c r="W173" i="11"/>
  <c r="V173" i="11"/>
  <c r="U173" i="11"/>
  <c r="T173" i="11"/>
  <c r="S173" i="11"/>
  <c r="AH171" i="11"/>
  <c r="L496" i="8" s="1"/>
  <c r="M496" i="8" s="1"/>
  <c r="AG171" i="11"/>
  <c r="L556" i="8" s="1"/>
  <c r="M556" i="8" s="1"/>
  <c r="AF171" i="11"/>
  <c r="L526" i="8" s="1"/>
  <c r="M526" i="8" s="1"/>
  <c r="AE171" i="11"/>
  <c r="L316" i="8" s="1"/>
  <c r="M316" i="8" s="1"/>
  <c r="AD171" i="11"/>
  <c r="AC171" i="11"/>
  <c r="L436" i="8" s="1"/>
  <c r="M436" i="8" s="1"/>
  <c r="AB171" i="11"/>
  <c r="L406" i="8" s="1"/>
  <c r="M406" i="8" s="1"/>
  <c r="AA171" i="11"/>
  <c r="L376" i="8" s="1"/>
  <c r="M376" i="8" s="1"/>
  <c r="Z171" i="11"/>
  <c r="L346" i="8" s="1"/>
  <c r="M346" i="8" s="1"/>
  <c r="Y171" i="11"/>
  <c r="X171" i="11"/>
  <c r="W171" i="11"/>
  <c r="V171" i="11"/>
  <c r="U171" i="11"/>
  <c r="T171" i="11"/>
  <c r="S171" i="11"/>
  <c r="AH169" i="11"/>
  <c r="J496" i="7" s="1"/>
  <c r="AG169" i="11"/>
  <c r="J556" i="7" s="1"/>
  <c r="K556" i="7" s="1"/>
  <c r="AF169" i="11"/>
  <c r="J526" i="7" s="1"/>
  <c r="AE169" i="11"/>
  <c r="J316" i="7" s="1"/>
  <c r="AD169" i="11"/>
  <c r="AC169" i="11"/>
  <c r="J436" i="7" s="1"/>
  <c r="AB169" i="11"/>
  <c r="J406" i="7" s="1"/>
  <c r="AA169" i="11"/>
  <c r="J376" i="7" s="1"/>
  <c r="Z169" i="11"/>
  <c r="J346" i="7" s="1"/>
  <c r="K346" i="7" s="1"/>
  <c r="Y169" i="11"/>
  <c r="J106" i="7" s="1"/>
  <c r="X169" i="11"/>
  <c r="J286" i="7" s="1"/>
  <c r="K286" i="7" s="1"/>
  <c r="W169" i="11"/>
  <c r="J256" i="7" s="1"/>
  <c r="K256" i="7" s="1"/>
  <c r="V169" i="11"/>
  <c r="J226" i="7" s="1"/>
  <c r="U169" i="11"/>
  <c r="J196" i="7" s="1"/>
  <c r="T169" i="11"/>
  <c r="J166" i="7" s="1"/>
  <c r="S169" i="11"/>
  <c r="J136" i="7" s="1"/>
  <c r="AH167" i="11"/>
  <c r="J496" i="8" s="1"/>
  <c r="K496" i="8" s="1"/>
  <c r="AG167" i="11"/>
  <c r="J556" i="8" s="1"/>
  <c r="K556" i="8" s="1"/>
  <c r="AF167" i="11"/>
  <c r="J526" i="8" s="1"/>
  <c r="K526" i="8" s="1"/>
  <c r="AE167" i="11"/>
  <c r="J316" i="8" s="1"/>
  <c r="AD167" i="11"/>
  <c r="AC167" i="11"/>
  <c r="J436" i="8" s="1"/>
  <c r="AB167" i="11"/>
  <c r="J406" i="8" s="1"/>
  <c r="AA167" i="11"/>
  <c r="J376" i="8" s="1"/>
  <c r="Z167" i="11"/>
  <c r="J346" i="8" s="1"/>
  <c r="K346" i="8" s="1"/>
  <c r="Y167" i="11"/>
  <c r="J106" i="8" s="1"/>
  <c r="X167" i="11"/>
  <c r="J286" i="8" s="1"/>
  <c r="K286" i="8" s="1"/>
  <c r="W167" i="11"/>
  <c r="J256" i="8" s="1"/>
  <c r="K256" i="8" s="1"/>
  <c r="V167" i="11"/>
  <c r="J226" i="8" s="1"/>
  <c r="U167" i="11"/>
  <c r="J196" i="8" s="1"/>
  <c r="T167" i="11"/>
  <c r="J166" i="8" s="1"/>
  <c r="S167" i="11"/>
  <c r="J136" i="8" s="1"/>
  <c r="AH165" i="11"/>
  <c r="H496" i="7" s="1"/>
  <c r="AG165" i="11"/>
  <c r="H556" i="7" s="1"/>
  <c r="I556" i="7" s="1"/>
  <c r="AF165" i="11"/>
  <c r="H526" i="7" s="1"/>
  <c r="AE165" i="11"/>
  <c r="H316" i="7" s="1"/>
  <c r="AD165" i="11"/>
  <c r="AC165" i="11"/>
  <c r="H436" i="7" s="1"/>
  <c r="AB165" i="11"/>
  <c r="H406" i="7" s="1"/>
  <c r="AA165" i="11"/>
  <c r="H376" i="7" s="1"/>
  <c r="Z165" i="11"/>
  <c r="H346" i="7" s="1"/>
  <c r="I346" i="7" s="1"/>
  <c r="Y165" i="11"/>
  <c r="H106" i="7" s="1"/>
  <c r="X165" i="11"/>
  <c r="H286" i="7" s="1"/>
  <c r="I286" i="7" s="1"/>
  <c r="W165" i="11"/>
  <c r="H256" i="7" s="1"/>
  <c r="V165" i="11"/>
  <c r="H226" i="7" s="1"/>
  <c r="U165" i="11"/>
  <c r="H196" i="7" s="1"/>
  <c r="T165" i="11"/>
  <c r="H166" i="7" s="1"/>
  <c r="S165" i="11"/>
  <c r="H136" i="7" s="1"/>
  <c r="AH163" i="11"/>
  <c r="H496" i="8" s="1"/>
  <c r="AG163" i="11"/>
  <c r="H556" i="8" s="1"/>
  <c r="I556" i="8" s="1"/>
  <c r="AF163" i="11"/>
  <c r="H526" i="8" s="1"/>
  <c r="AE163" i="11"/>
  <c r="H316" i="8" s="1"/>
  <c r="AD163" i="11"/>
  <c r="AT165" i="11" s="1"/>
  <c r="AC163" i="11"/>
  <c r="H436" i="8" s="1"/>
  <c r="AB163" i="11"/>
  <c r="H406" i="8" s="1"/>
  <c r="AA163" i="11"/>
  <c r="H376" i="8" s="1"/>
  <c r="Z163" i="11"/>
  <c r="H346" i="8" s="1"/>
  <c r="I346" i="8" s="1"/>
  <c r="Y163" i="11"/>
  <c r="H106" i="8" s="1"/>
  <c r="X163" i="11"/>
  <c r="H286" i="8" s="1"/>
  <c r="I286" i="8" s="1"/>
  <c r="W163" i="11"/>
  <c r="H256" i="8" s="1"/>
  <c r="V163" i="11"/>
  <c r="H226" i="8" s="1"/>
  <c r="U163" i="11"/>
  <c r="H196" i="8" s="1"/>
  <c r="T163" i="11"/>
  <c r="H166" i="8" s="1"/>
  <c r="S163" i="11"/>
  <c r="H136" i="8" s="1"/>
  <c r="AH161" i="11"/>
  <c r="F496" i="7" s="1"/>
  <c r="AG161" i="11"/>
  <c r="F556" i="7" s="1"/>
  <c r="G556" i="7" s="1"/>
  <c r="AF161" i="11"/>
  <c r="F526" i="7" s="1"/>
  <c r="AE161" i="11"/>
  <c r="F316" i="7" s="1"/>
  <c r="AD161" i="11"/>
  <c r="AC161" i="11"/>
  <c r="F436" i="7" s="1"/>
  <c r="AB161" i="11"/>
  <c r="F406" i="7" s="1"/>
  <c r="AA161" i="11"/>
  <c r="F376" i="7" s="1"/>
  <c r="Z161" i="11"/>
  <c r="F346" i="7" s="1"/>
  <c r="G346" i="7" s="1"/>
  <c r="Y161" i="11"/>
  <c r="F106" i="7" s="1"/>
  <c r="X161" i="11"/>
  <c r="F286" i="7" s="1"/>
  <c r="G286" i="7" s="1"/>
  <c r="W161" i="11"/>
  <c r="F256" i="7" s="1"/>
  <c r="V161" i="11"/>
  <c r="F226" i="7" s="1"/>
  <c r="U161" i="11"/>
  <c r="F196" i="7" s="1"/>
  <c r="T161" i="11"/>
  <c r="F166" i="7" s="1"/>
  <c r="S161" i="11"/>
  <c r="F136" i="7" s="1"/>
  <c r="AH159" i="11"/>
  <c r="F496" i="8" s="1"/>
  <c r="AG159" i="11"/>
  <c r="F556" i="8" s="1"/>
  <c r="G556" i="8" s="1"/>
  <c r="AF159" i="11"/>
  <c r="F526" i="8" s="1"/>
  <c r="AE159" i="11"/>
  <c r="F316" i="8" s="1"/>
  <c r="AD159" i="11"/>
  <c r="AT161" i="11" s="1"/>
  <c r="AC159" i="11"/>
  <c r="F436" i="8" s="1"/>
  <c r="AB159" i="11"/>
  <c r="F406" i="8" s="1"/>
  <c r="AA159" i="11"/>
  <c r="F376" i="8" s="1"/>
  <c r="Z159" i="11"/>
  <c r="F346" i="8" s="1"/>
  <c r="G346" i="8" s="1"/>
  <c r="Y159" i="11"/>
  <c r="F106" i="8" s="1"/>
  <c r="X159" i="11"/>
  <c r="F286" i="8" s="1"/>
  <c r="G286" i="8" s="1"/>
  <c r="W159" i="11"/>
  <c r="F256" i="8" s="1"/>
  <c r="V159" i="11"/>
  <c r="F226" i="8" s="1"/>
  <c r="U159" i="11"/>
  <c r="F196" i="8" s="1"/>
  <c r="T159" i="11"/>
  <c r="F166" i="8" s="1"/>
  <c r="S159" i="11"/>
  <c r="F136" i="8" s="1"/>
  <c r="AH157" i="11"/>
  <c r="D496" i="7" s="1"/>
  <c r="AG157" i="11"/>
  <c r="D556" i="7" s="1"/>
  <c r="E556" i="7" s="1"/>
  <c r="AF157" i="11"/>
  <c r="D526" i="7" s="1"/>
  <c r="AE157" i="11"/>
  <c r="D316" i="7" s="1"/>
  <c r="AD157" i="11"/>
  <c r="AC157" i="11"/>
  <c r="D436" i="7" s="1"/>
  <c r="AB157" i="11"/>
  <c r="D406" i="7" s="1"/>
  <c r="AA157" i="11"/>
  <c r="D376" i="7" s="1"/>
  <c r="Z157" i="11"/>
  <c r="D346" i="7" s="1"/>
  <c r="E346" i="7" s="1"/>
  <c r="Y157" i="11"/>
  <c r="D106" i="7" s="1"/>
  <c r="X157" i="11"/>
  <c r="D286" i="7" s="1"/>
  <c r="E286" i="7" s="1"/>
  <c r="W157" i="11"/>
  <c r="D256" i="7" s="1"/>
  <c r="V157" i="11"/>
  <c r="D226" i="7" s="1"/>
  <c r="U157" i="11"/>
  <c r="D196" i="7" s="1"/>
  <c r="T157" i="11"/>
  <c r="D166" i="7" s="1"/>
  <c r="S157" i="11"/>
  <c r="D136" i="7" s="1"/>
  <c r="AH155" i="11"/>
  <c r="D496" i="8" s="1"/>
  <c r="AG155" i="11"/>
  <c r="D556" i="8" s="1"/>
  <c r="E556" i="8" s="1"/>
  <c r="AF155" i="11"/>
  <c r="D526" i="8" s="1"/>
  <c r="AE155" i="11"/>
  <c r="D316" i="8" s="1"/>
  <c r="AD155" i="11"/>
  <c r="AC155" i="11"/>
  <c r="D436" i="8" s="1"/>
  <c r="AB155" i="11"/>
  <c r="D406" i="8" s="1"/>
  <c r="AA155" i="11"/>
  <c r="D376" i="8" s="1"/>
  <c r="Z155" i="11"/>
  <c r="D346" i="8" s="1"/>
  <c r="E346" i="8" s="1"/>
  <c r="Y155" i="11"/>
  <c r="D106" i="8" s="1"/>
  <c r="X155" i="11"/>
  <c r="D286" i="8" s="1"/>
  <c r="E286" i="8" s="1"/>
  <c r="W155" i="11"/>
  <c r="D256" i="8" s="1"/>
  <c r="V155" i="11"/>
  <c r="D226" i="8" s="1"/>
  <c r="U155" i="11"/>
  <c r="D196" i="8" s="1"/>
  <c r="T155" i="11"/>
  <c r="D166" i="8" s="1"/>
  <c r="S155" i="11"/>
  <c r="D136" i="8" s="1"/>
  <c r="AH153" i="11"/>
  <c r="B496" i="7" s="1"/>
  <c r="AG153" i="11"/>
  <c r="B556" i="7" s="1"/>
  <c r="C556" i="7" s="1"/>
  <c r="AF153" i="11"/>
  <c r="B526" i="7" s="1"/>
  <c r="AE153" i="11"/>
  <c r="B316" i="7" s="1"/>
  <c r="AD153" i="11"/>
  <c r="AC153" i="11"/>
  <c r="B436" i="7" s="1"/>
  <c r="AB153" i="11"/>
  <c r="B406" i="7" s="1"/>
  <c r="AA153" i="11"/>
  <c r="B376" i="7" s="1"/>
  <c r="Z153" i="11"/>
  <c r="B346" i="7" s="1"/>
  <c r="C346" i="7" s="1"/>
  <c r="Y153" i="11"/>
  <c r="B106" i="7" s="1"/>
  <c r="X153" i="11"/>
  <c r="B286" i="7" s="1"/>
  <c r="C286" i="7" s="1"/>
  <c r="W153" i="11"/>
  <c r="B256" i="7" s="1"/>
  <c r="V153" i="11"/>
  <c r="B226" i="7" s="1"/>
  <c r="U153" i="11"/>
  <c r="B196" i="7" s="1"/>
  <c r="T153" i="11"/>
  <c r="B166" i="7" s="1"/>
  <c r="S153" i="11"/>
  <c r="B136" i="7" s="1"/>
  <c r="AH151" i="11"/>
  <c r="B496" i="8" s="1"/>
  <c r="AG151" i="11"/>
  <c r="B556" i="8" s="1"/>
  <c r="C556" i="8" s="1"/>
  <c r="AF151" i="11"/>
  <c r="B526" i="8" s="1"/>
  <c r="AE151" i="11"/>
  <c r="B316" i="8" s="1"/>
  <c r="AD151" i="11"/>
  <c r="AC151" i="11"/>
  <c r="B436" i="8" s="1"/>
  <c r="AB151" i="11"/>
  <c r="B406" i="8" s="1"/>
  <c r="AA151" i="11"/>
  <c r="B376" i="8" s="1"/>
  <c r="Z151" i="11"/>
  <c r="B346" i="8" s="1"/>
  <c r="C346" i="8" s="1"/>
  <c r="Y151" i="11"/>
  <c r="B106" i="8" s="1"/>
  <c r="X151" i="11"/>
  <c r="B286" i="8" s="1"/>
  <c r="C286" i="8" s="1"/>
  <c r="W151" i="11"/>
  <c r="B256" i="8" s="1"/>
  <c r="V151" i="11"/>
  <c r="B226" i="8" s="1"/>
  <c r="U151" i="11"/>
  <c r="B196" i="8" s="1"/>
  <c r="T151" i="11"/>
  <c r="B166" i="8" s="1"/>
  <c r="S151" i="11"/>
  <c r="B136" i="8" s="1"/>
  <c r="AH148" i="11"/>
  <c r="AG148" i="11"/>
  <c r="AF148" i="11"/>
  <c r="AE148" i="11"/>
  <c r="AD148" i="11"/>
  <c r="AC148" i="11"/>
  <c r="AB148" i="11"/>
  <c r="AA148" i="11"/>
  <c r="Z148" i="11"/>
  <c r="Y148" i="11"/>
  <c r="X148" i="11"/>
  <c r="W148" i="11"/>
  <c r="V148" i="11"/>
  <c r="U148" i="11"/>
  <c r="T148" i="11"/>
  <c r="S148" i="11"/>
  <c r="AH146" i="11"/>
  <c r="S75" i="7" s="1"/>
  <c r="AG146" i="11"/>
  <c r="AF146" i="11"/>
  <c r="AE146" i="11"/>
  <c r="S45" i="7" s="1"/>
  <c r="AD146" i="11"/>
  <c r="AC146" i="11"/>
  <c r="AB146" i="11"/>
  <c r="AA146" i="11"/>
  <c r="Z146" i="11"/>
  <c r="Y146" i="11"/>
  <c r="S15" i="7" s="1"/>
  <c r="X146" i="11"/>
  <c r="W146" i="11"/>
  <c r="V146" i="11"/>
  <c r="U146" i="11"/>
  <c r="T146" i="11"/>
  <c r="S146" i="11"/>
  <c r="AH144" i="11"/>
  <c r="L495" i="7" s="1"/>
  <c r="AG144" i="11"/>
  <c r="L555" i="7" s="1"/>
  <c r="AF144" i="11"/>
  <c r="L525" i="7" s="1"/>
  <c r="AE144" i="11"/>
  <c r="L315" i="7" s="1"/>
  <c r="AD144" i="11"/>
  <c r="AC144" i="11"/>
  <c r="L435" i="7" s="1"/>
  <c r="M435" i="7" s="1"/>
  <c r="AB144" i="11"/>
  <c r="L405" i="7" s="1"/>
  <c r="M405" i="7" s="1"/>
  <c r="AA144" i="11"/>
  <c r="L375" i="7" s="1"/>
  <c r="M375" i="7" s="1"/>
  <c r="Z144" i="11"/>
  <c r="L345" i="7" s="1"/>
  <c r="M345" i="7" s="1"/>
  <c r="Y144" i="11"/>
  <c r="X144" i="11"/>
  <c r="W144" i="11"/>
  <c r="V144" i="11"/>
  <c r="U144" i="11"/>
  <c r="T144" i="11"/>
  <c r="S144" i="11"/>
  <c r="AH142" i="11"/>
  <c r="L495" i="8" s="1"/>
  <c r="AG142" i="11"/>
  <c r="L555" i="8" s="1"/>
  <c r="AF142" i="11"/>
  <c r="L525" i="8" s="1"/>
  <c r="AE142" i="11"/>
  <c r="L315" i="8" s="1"/>
  <c r="AD142" i="11"/>
  <c r="AC142" i="11"/>
  <c r="L435" i="8" s="1"/>
  <c r="M435" i="8" s="1"/>
  <c r="AB142" i="11"/>
  <c r="L405" i="8" s="1"/>
  <c r="M405" i="8" s="1"/>
  <c r="AA142" i="11"/>
  <c r="L375" i="8" s="1"/>
  <c r="M375" i="8" s="1"/>
  <c r="Z142" i="11"/>
  <c r="L345" i="8" s="1"/>
  <c r="M345" i="8" s="1"/>
  <c r="Y142" i="11"/>
  <c r="X142" i="11"/>
  <c r="W142" i="11"/>
  <c r="V142" i="11"/>
  <c r="U142" i="11"/>
  <c r="T142" i="11"/>
  <c r="S142" i="11"/>
  <c r="AH140" i="11"/>
  <c r="J495" i="7" s="1"/>
  <c r="K495" i="7" s="1"/>
  <c r="AG140" i="11"/>
  <c r="J555" i="7" s="1"/>
  <c r="K555" i="7" s="1"/>
  <c r="AF140" i="11"/>
  <c r="J525" i="7" s="1"/>
  <c r="K525" i="7" s="1"/>
  <c r="AE140" i="11"/>
  <c r="J315" i="7" s="1"/>
  <c r="AD140" i="11"/>
  <c r="AC140" i="11"/>
  <c r="J435" i="7" s="1"/>
  <c r="AB140" i="11"/>
  <c r="J405" i="7" s="1"/>
  <c r="AA140" i="11"/>
  <c r="J375" i="7" s="1"/>
  <c r="Z140" i="11"/>
  <c r="J345" i="7" s="1"/>
  <c r="Y140" i="11"/>
  <c r="J105" i="7" s="1"/>
  <c r="X140" i="11"/>
  <c r="J285" i="7" s="1"/>
  <c r="W140" i="11"/>
  <c r="J255" i="7" s="1"/>
  <c r="V140" i="11"/>
  <c r="J225" i="7" s="1"/>
  <c r="U140" i="11"/>
  <c r="J195" i="7" s="1"/>
  <c r="T140" i="11"/>
  <c r="J165" i="7" s="1"/>
  <c r="S140" i="11"/>
  <c r="J135" i="7" s="1"/>
  <c r="AH138" i="11"/>
  <c r="J495" i="8" s="1"/>
  <c r="K495" i="8" s="1"/>
  <c r="AG138" i="11"/>
  <c r="J555" i="8" s="1"/>
  <c r="K555" i="8" s="1"/>
  <c r="AF138" i="11"/>
  <c r="J525" i="8" s="1"/>
  <c r="K525" i="8" s="1"/>
  <c r="AE138" i="11"/>
  <c r="J315" i="8" s="1"/>
  <c r="AD138" i="11"/>
  <c r="AC138" i="11"/>
  <c r="J435" i="8" s="1"/>
  <c r="AB138" i="11"/>
  <c r="J405" i="8" s="1"/>
  <c r="AA138" i="11"/>
  <c r="J375" i="8" s="1"/>
  <c r="Z138" i="11"/>
  <c r="J345" i="8" s="1"/>
  <c r="Y138" i="11"/>
  <c r="J105" i="8" s="1"/>
  <c r="X138" i="11"/>
  <c r="J285" i="8" s="1"/>
  <c r="W138" i="11"/>
  <c r="J255" i="8" s="1"/>
  <c r="V138" i="11"/>
  <c r="J225" i="8" s="1"/>
  <c r="U138" i="11"/>
  <c r="J195" i="8" s="1"/>
  <c r="T138" i="11"/>
  <c r="J165" i="8" s="1"/>
  <c r="S138" i="11"/>
  <c r="J135" i="8" s="1"/>
  <c r="AH136" i="11"/>
  <c r="H495" i="7" s="1"/>
  <c r="I495" i="7" s="1"/>
  <c r="AG136" i="11"/>
  <c r="H555" i="7" s="1"/>
  <c r="I555" i="7" s="1"/>
  <c r="AF136" i="11"/>
  <c r="H525" i="7" s="1"/>
  <c r="I525" i="7" s="1"/>
  <c r="AE136" i="11"/>
  <c r="H315" i="7" s="1"/>
  <c r="AD136" i="11"/>
  <c r="AC136" i="11"/>
  <c r="H435" i="7" s="1"/>
  <c r="AB136" i="11"/>
  <c r="H405" i="7" s="1"/>
  <c r="AA136" i="11"/>
  <c r="H375" i="7" s="1"/>
  <c r="Z136" i="11"/>
  <c r="H345" i="7" s="1"/>
  <c r="Y136" i="11"/>
  <c r="H105" i="7" s="1"/>
  <c r="X136" i="11"/>
  <c r="H285" i="7" s="1"/>
  <c r="W136" i="11"/>
  <c r="H255" i="7" s="1"/>
  <c r="V136" i="11"/>
  <c r="H225" i="7" s="1"/>
  <c r="U136" i="11"/>
  <c r="H195" i="7" s="1"/>
  <c r="T136" i="11"/>
  <c r="H165" i="7" s="1"/>
  <c r="S136" i="11"/>
  <c r="H135" i="7" s="1"/>
  <c r="AH134" i="11"/>
  <c r="H495" i="8" s="1"/>
  <c r="I495" i="8" s="1"/>
  <c r="AG134" i="11"/>
  <c r="H555" i="8" s="1"/>
  <c r="I555" i="8" s="1"/>
  <c r="AF134" i="11"/>
  <c r="H525" i="8" s="1"/>
  <c r="I525" i="8" s="1"/>
  <c r="AE134" i="11"/>
  <c r="H315" i="8" s="1"/>
  <c r="AD134" i="11"/>
  <c r="AT136" i="11" s="1"/>
  <c r="AC134" i="11"/>
  <c r="H435" i="8" s="1"/>
  <c r="AB134" i="11"/>
  <c r="H405" i="8" s="1"/>
  <c r="AA134" i="11"/>
  <c r="H375" i="8" s="1"/>
  <c r="Z134" i="11"/>
  <c r="H345" i="8" s="1"/>
  <c r="Y134" i="11"/>
  <c r="H105" i="8" s="1"/>
  <c r="X134" i="11"/>
  <c r="H285" i="8" s="1"/>
  <c r="W134" i="11"/>
  <c r="H255" i="8" s="1"/>
  <c r="V134" i="11"/>
  <c r="H225" i="8" s="1"/>
  <c r="U134" i="11"/>
  <c r="H195" i="8" s="1"/>
  <c r="T134" i="11"/>
  <c r="H165" i="8" s="1"/>
  <c r="S134" i="11"/>
  <c r="H135" i="8" s="1"/>
  <c r="AH132" i="11"/>
  <c r="F495" i="7" s="1"/>
  <c r="G495" i="7" s="1"/>
  <c r="AG132" i="11"/>
  <c r="F555" i="7" s="1"/>
  <c r="G555" i="7" s="1"/>
  <c r="AF132" i="11"/>
  <c r="F525" i="7" s="1"/>
  <c r="G525" i="7" s="1"/>
  <c r="AE132" i="11"/>
  <c r="F315" i="7" s="1"/>
  <c r="AD132" i="11"/>
  <c r="AC132" i="11"/>
  <c r="F435" i="7" s="1"/>
  <c r="AB132" i="11"/>
  <c r="F405" i="7" s="1"/>
  <c r="AA132" i="11"/>
  <c r="F375" i="7" s="1"/>
  <c r="Z132" i="11"/>
  <c r="F345" i="7" s="1"/>
  <c r="Y132" i="11"/>
  <c r="F105" i="7" s="1"/>
  <c r="X132" i="11"/>
  <c r="F285" i="7" s="1"/>
  <c r="W132" i="11"/>
  <c r="F255" i="7" s="1"/>
  <c r="V132" i="11"/>
  <c r="F225" i="7" s="1"/>
  <c r="U132" i="11"/>
  <c r="F195" i="7" s="1"/>
  <c r="T132" i="11"/>
  <c r="F165" i="7" s="1"/>
  <c r="S132" i="11"/>
  <c r="F135" i="7" s="1"/>
  <c r="AH130" i="11"/>
  <c r="F495" i="8" s="1"/>
  <c r="G495" i="8" s="1"/>
  <c r="AG130" i="11"/>
  <c r="F555" i="8" s="1"/>
  <c r="G555" i="8" s="1"/>
  <c r="AF130" i="11"/>
  <c r="F525" i="8" s="1"/>
  <c r="G525" i="8" s="1"/>
  <c r="AE130" i="11"/>
  <c r="F315" i="8" s="1"/>
  <c r="AD130" i="11"/>
  <c r="AT132" i="11" s="1"/>
  <c r="AC130" i="11"/>
  <c r="F435" i="8" s="1"/>
  <c r="AB130" i="11"/>
  <c r="F405" i="8" s="1"/>
  <c r="AA130" i="11"/>
  <c r="F375" i="8" s="1"/>
  <c r="Z130" i="11"/>
  <c r="F345" i="8" s="1"/>
  <c r="Y130" i="11"/>
  <c r="F105" i="8" s="1"/>
  <c r="X130" i="11"/>
  <c r="F285" i="8" s="1"/>
  <c r="W130" i="11"/>
  <c r="F255" i="8" s="1"/>
  <c r="V130" i="11"/>
  <c r="F225" i="8" s="1"/>
  <c r="U130" i="11"/>
  <c r="F195" i="8" s="1"/>
  <c r="T130" i="11"/>
  <c r="F165" i="8" s="1"/>
  <c r="S130" i="11"/>
  <c r="F135" i="8" s="1"/>
  <c r="AH128" i="11"/>
  <c r="D495" i="7" s="1"/>
  <c r="E495" i="7" s="1"/>
  <c r="AG128" i="11"/>
  <c r="D555" i="7" s="1"/>
  <c r="E555" i="7" s="1"/>
  <c r="AF128" i="11"/>
  <c r="D525" i="7" s="1"/>
  <c r="E525" i="7" s="1"/>
  <c r="AE128" i="11"/>
  <c r="D315" i="7" s="1"/>
  <c r="AD128" i="11"/>
  <c r="AC128" i="11"/>
  <c r="D435" i="7" s="1"/>
  <c r="AB128" i="11"/>
  <c r="D405" i="7" s="1"/>
  <c r="AA128" i="11"/>
  <c r="D375" i="7" s="1"/>
  <c r="Z128" i="11"/>
  <c r="D345" i="7" s="1"/>
  <c r="Y128" i="11"/>
  <c r="D105" i="7" s="1"/>
  <c r="X128" i="11"/>
  <c r="D285" i="7" s="1"/>
  <c r="W128" i="11"/>
  <c r="D255" i="7" s="1"/>
  <c r="V128" i="11"/>
  <c r="D225" i="7" s="1"/>
  <c r="U128" i="11"/>
  <c r="D195" i="7" s="1"/>
  <c r="T128" i="11"/>
  <c r="D165" i="7" s="1"/>
  <c r="S128" i="11"/>
  <c r="D135" i="7" s="1"/>
  <c r="AH126" i="11"/>
  <c r="D495" i="8" s="1"/>
  <c r="E495" i="8" s="1"/>
  <c r="AG126" i="11"/>
  <c r="D555" i="8" s="1"/>
  <c r="E555" i="8" s="1"/>
  <c r="AF126" i="11"/>
  <c r="D525" i="8" s="1"/>
  <c r="E525" i="8" s="1"/>
  <c r="AE126" i="11"/>
  <c r="D315" i="8" s="1"/>
  <c r="AD126" i="11"/>
  <c r="AC126" i="11"/>
  <c r="D435" i="8" s="1"/>
  <c r="AB126" i="11"/>
  <c r="D405" i="8" s="1"/>
  <c r="AA126" i="11"/>
  <c r="D375" i="8" s="1"/>
  <c r="Z126" i="11"/>
  <c r="D345" i="8" s="1"/>
  <c r="Y126" i="11"/>
  <c r="D105" i="8" s="1"/>
  <c r="X126" i="11"/>
  <c r="D285" i="8" s="1"/>
  <c r="W126" i="11"/>
  <c r="D255" i="8" s="1"/>
  <c r="V126" i="11"/>
  <c r="D225" i="8" s="1"/>
  <c r="U126" i="11"/>
  <c r="D195" i="8" s="1"/>
  <c r="T126" i="11"/>
  <c r="D165" i="8" s="1"/>
  <c r="S126" i="11"/>
  <c r="D135" i="8" s="1"/>
  <c r="AH124" i="11"/>
  <c r="B495" i="7" s="1"/>
  <c r="C495" i="7" s="1"/>
  <c r="AG124" i="11"/>
  <c r="B555" i="7" s="1"/>
  <c r="C555" i="7" s="1"/>
  <c r="AF124" i="11"/>
  <c r="B525" i="7" s="1"/>
  <c r="C525" i="7" s="1"/>
  <c r="AE124" i="11"/>
  <c r="B315" i="7" s="1"/>
  <c r="AD124" i="11"/>
  <c r="AC124" i="11"/>
  <c r="B435" i="7" s="1"/>
  <c r="AB124" i="11"/>
  <c r="B405" i="7" s="1"/>
  <c r="AA124" i="11"/>
  <c r="B375" i="7" s="1"/>
  <c r="Z124" i="11"/>
  <c r="B345" i="7" s="1"/>
  <c r="Y124" i="11"/>
  <c r="B105" i="7" s="1"/>
  <c r="X124" i="11"/>
  <c r="B285" i="7" s="1"/>
  <c r="W124" i="11"/>
  <c r="B255" i="7" s="1"/>
  <c r="V124" i="11"/>
  <c r="B225" i="7" s="1"/>
  <c r="U124" i="11"/>
  <c r="B195" i="7" s="1"/>
  <c r="T124" i="11"/>
  <c r="B165" i="7" s="1"/>
  <c r="S124" i="11"/>
  <c r="B135" i="7" s="1"/>
  <c r="AH122" i="11"/>
  <c r="B495" i="8" s="1"/>
  <c r="C495" i="8" s="1"/>
  <c r="AG122" i="11"/>
  <c r="B555" i="8" s="1"/>
  <c r="C555" i="8" s="1"/>
  <c r="AF122" i="11"/>
  <c r="B525" i="8" s="1"/>
  <c r="C525" i="8" s="1"/>
  <c r="AE122" i="11"/>
  <c r="B315" i="8" s="1"/>
  <c r="AD122" i="11"/>
  <c r="AC122" i="11"/>
  <c r="B435" i="8" s="1"/>
  <c r="AB122" i="11"/>
  <c r="B405" i="8" s="1"/>
  <c r="AA122" i="11"/>
  <c r="B375" i="8" s="1"/>
  <c r="Z122" i="11"/>
  <c r="B345" i="8" s="1"/>
  <c r="Y122" i="11"/>
  <c r="B105" i="8" s="1"/>
  <c r="X122" i="11"/>
  <c r="B285" i="8" s="1"/>
  <c r="W122" i="11"/>
  <c r="B255" i="8" s="1"/>
  <c r="V122" i="11"/>
  <c r="B225" i="8" s="1"/>
  <c r="U122" i="11"/>
  <c r="B195" i="8" s="1"/>
  <c r="T122" i="11"/>
  <c r="B165" i="8" s="1"/>
  <c r="S122" i="11"/>
  <c r="B135" i="8" s="1"/>
  <c r="AH119" i="11"/>
  <c r="AG119" i="11"/>
  <c r="AF119" i="11"/>
  <c r="AE119" i="11"/>
  <c r="AD119" i="11"/>
  <c r="AC119" i="11"/>
  <c r="AB119" i="11"/>
  <c r="AA119" i="11"/>
  <c r="Z119" i="11"/>
  <c r="Y119" i="11"/>
  <c r="X119" i="11"/>
  <c r="W119" i="11"/>
  <c r="V119" i="11"/>
  <c r="U119" i="11"/>
  <c r="T119" i="11"/>
  <c r="S119" i="11"/>
  <c r="AH117" i="11"/>
  <c r="S73" i="7" s="1"/>
  <c r="AG117" i="11"/>
  <c r="AF117" i="11"/>
  <c r="AE117" i="11"/>
  <c r="S43" i="7" s="1"/>
  <c r="AD117" i="11"/>
  <c r="AC117" i="11"/>
  <c r="AB117" i="11"/>
  <c r="AA117" i="11"/>
  <c r="Z117" i="11"/>
  <c r="Y117" i="11"/>
  <c r="S13" i="7" s="1"/>
  <c r="X117" i="11"/>
  <c r="W117" i="11"/>
  <c r="V117" i="11"/>
  <c r="U117" i="11"/>
  <c r="T117" i="11"/>
  <c r="S117" i="11"/>
  <c r="AH115" i="11"/>
  <c r="L493" i="7" s="1"/>
  <c r="M493" i="7" s="1"/>
  <c r="AG115" i="11"/>
  <c r="L553" i="7" s="1"/>
  <c r="M553" i="7" s="1"/>
  <c r="AF115" i="11"/>
  <c r="L523" i="7" s="1"/>
  <c r="M523" i="7" s="1"/>
  <c r="AE115" i="11"/>
  <c r="L313" i="7" s="1"/>
  <c r="AD115" i="11"/>
  <c r="AC115" i="11"/>
  <c r="L433" i="7" s="1"/>
  <c r="AB115" i="11"/>
  <c r="L403" i="7" s="1"/>
  <c r="AA115" i="11"/>
  <c r="L373" i="7" s="1"/>
  <c r="Z115" i="11"/>
  <c r="L343" i="7" s="1"/>
  <c r="Y115" i="11"/>
  <c r="X115" i="11"/>
  <c r="W115" i="11"/>
  <c r="V115" i="11"/>
  <c r="U115" i="11"/>
  <c r="T115" i="11"/>
  <c r="S115" i="11"/>
  <c r="AH113" i="11"/>
  <c r="L493" i="8" s="1"/>
  <c r="M493" i="8" s="1"/>
  <c r="AG113" i="11"/>
  <c r="L553" i="8" s="1"/>
  <c r="M553" i="8" s="1"/>
  <c r="AF113" i="11"/>
  <c r="L523" i="8" s="1"/>
  <c r="M523" i="8" s="1"/>
  <c r="AE113" i="11"/>
  <c r="L313" i="8" s="1"/>
  <c r="AD113" i="11"/>
  <c r="AC113" i="11"/>
  <c r="L433" i="8" s="1"/>
  <c r="AB113" i="11"/>
  <c r="L403" i="8" s="1"/>
  <c r="AA113" i="11"/>
  <c r="L373" i="8" s="1"/>
  <c r="Z113" i="11"/>
  <c r="L343" i="8" s="1"/>
  <c r="Y113" i="11"/>
  <c r="X113" i="11"/>
  <c r="W113" i="11"/>
  <c r="V113" i="11"/>
  <c r="U113" i="11"/>
  <c r="T113" i="11"/>
  <c r="S113" i="11"/>
  <c r="AH111" i="11"/>
  <c r="J493" i="7" s="1"/>
  <c r="K493" i="7" s="1"/>
  <c r="AG111" i="11"/>
  <c r="J553" i="7" s="1"/>
  <c r="K553" i="7" s="1"/>
  <c r="AF111" i="11"/>
  <c r="J523" i="7" s="1"/>
  <c r="K523" i="7" s="1"/>
  <c r="AE111" i="11"/>
  <c r="J313" i="7" s="1"/>
  <c r="K313" i="7" s="1"/>
  <c r="AD111" i="11"/>
  <c r="AC111" i="11"/>
  <c r="J433" i="7" s="1"/>
  <c r="K433" i="7" s="1"/>
  <c r="AB111" i="11"/>
  <c r="J403" i="7" s="1"/>
  <c r="K403" i="7" s="1"/>
  <c r="AA111" i="11"/>
  <c r="J373" i="7" s="1"/>
  <c r="K373" i="7" s="1"/>
  <c r="Z111" i="11"/>
  <c r="J343" i="7" s="1"/>
  <c r="K343" i="7" s="1"/>
  <c r="Y111" i="11"/>
  <c r="J103" i="7" s="1"/>
  <c r="X111" i="11"/>
  <c r="J283" i="7" s="1"/>
  <c r="K283" i="7" s="1"/>
  <c r="W111" i="11"/>
  <c r="J253" i="7" s="1"/>
  <c r="K253" i="7" s="1"/>
  <c r="V111" i="11"/>
  <c r="J223" i="7" s="1"/>
  <c r="U111" i="11"/>
  <c r="J193" i="7" s="1"/>
  <c r="T111" i="11"/>
  <c r="J163" i="7" s="1"/>
  <c r="S111" i="11"/>
  <c r="J133" i="7" s="1"/>
  <c r="AH109" i="11"/>
  <c r="J493" i="8" s="1"/>
  <c r="K493" i="8" s="1"/>
  <c r="AG109" i="11"/>
  <c r="J553" i="8" s="1"/>
  <c r="K553" i="8" s="1"/>
  <c r="AF109" i="11"/>
  <c r="J523" i="8" s="1"/>
  <c r="K523" i="8" s="1"/>
  <c r="AE109" i="11"/>
  <c r="J313" i="8" s="1"/>
  <c r="K313" i="8" s="1"/>
  <c r="AD109" i="11"/>
  <c r="AC109" i="11"/>
  <c r="J433" i="8" s="1"/>
  <c r="K433" i="8" s="1"/>
  <c r="AB109" i="11"/>
  <c r="J403" i="8" s="1"/>
  <c r="K403" i="8" s="1"/>
  <c r="AA109" i="11"/>
  <c r="J373" i="8" s="1"/>
  <c r="K373" i="8" s="1"/>
  <c r="Z109" i="11"/>
  <c r="J343" i="8" s="1"/>
  <c r="K343" i="8" s="1"/>
  <c r="Y109" i="11"/>
  <c r="J103" i="8" s="1"/>
  <c r="X109" i="11"/>
  <c r="J283" i="8" s="1"/>
  <c r="K283" i="8" s="1"/>
  <c r="W109" i="11"/>
  <c r="J253" i="8" s="1"/>
  <c r="K253" i="8" s="1"/>
  <c r="V109" i="11"/>
  <c r="J223" i="8" s="1"/>
  <c r="U109" i="11"/>
  <c r="J193" i="8" s="1"/>
  <c r="T109" i="11"/>
  <c r="J163" i="8" s="1"/>
  <c r="S109" i="11"/>
  <c r="J133" i="8" s="1"/>
  <c r="AH107" i="11"/>
  <c r="H493" i="7" s="1"/>
  <c r="I493" i="7" s="1"/>
  <c r="AG107" i="11"/>
  <c r="H553" i="7" s="1"/>
  <c r="I553" i="7" s="1"/>
  <c r="AF107" i="11"/>
  <c r="H523" i="7" s="1"/>
  <c r="I523" i="7" s="1"/>
  <c r="AE107" i="11"/>
  <c r="H313" i="7" s="1"/>
  <c r="I313" i="7" s="1"/>
  <c r="AD107" i="11"/>
  <c r="AC107" i="11"/>
  <c r="H433" i="7" s="1"/>
  <c r="I433" i="7" s="1"/>
  <c r="AB107" i="11"/>
  <c r="H403" i="7" s="1"/>
  <c r="I403" i="7" s="1"/>
  <c r="AA107" i="11"/>
  <c r="H373" i="7" s="1"/>
  <c r="I373" i="7" s="1"/>
  <c r="Z107" i="11"/>
  <c r="H343" i="7" s="1"/>
  <c r="I343" i="7" s="1"/>
  <c r="Y107" i="11"/>
  <c r="H103" i="7" s="1"/>
  <c r="X107" i="11"/>
  <c r="H283" i="7" s="1"/>
  <c r="W107" i="11"/>
  <c r="H253" i="7" s="1"/>
  <c r="I253" i="7" s="1"/>
  <c r="V107" i="11"/>
  <c r="H223" i="7" s="1"/>
  <c r="U107" i="11"/>
  <c r="H193" i="7" s="1"/>
  <c r="T107" i="11"/>
  <c r="H163" i="7" s="1"/>
  <c r="S107" i="11"/>
  <c r="H133" i="7" s="1"/>
  <c r="AH105" i="11"/>
  <c r="H493" i="8" s="1"/>
  <c r="I493" i="8" s="1"/>
  <c r="AG105" i="11"/>
  <c r="H553" i="8" s="1"/>
  <c r="I553" i="8" s="1"/>
  <c r="AF105" i="11"/>
  <c r="H523" i="8" s="1"/>
  <c r="I523" i="8" s="1"/>
  <c r="AE105" i="11"/>
  <c r="H313" i="8" s="1"/>
  <c r="I313" i="8" s="1"/>
  <c r="AD105" i="11"/>
  <c r="AT107" i="11" s="1"/>
  <c r="AC105" i="11"/>
  <c r="H433" i="8" s="1"/>
  <c r="I433" i="8" s="1"/>
  <c r="AB105" i="11"/>
  <c r="H403" i="8" s="1"/>
  <c r="I403" i="8" s="1"/>
  <c r="AA105" i="11"/>
  <c r="H373" i="8" s="1"/>
  <c r="I373" i="8" s="1"/>
  <c r="Z105" i="11"/>
  <c r="H343" i="8" s="1"/>
  <c r="I343" i="8" s="1"/>
  <c r="Y105" i="11"/>
  <c r="H103" i="8" s="1"/>
  <c r="X105" i="11"/>
  <c r="H283" i="8" s="1"/>
  <c r="W105" i="11"/>
  <c r="H253" i="8" s="1"/>
  <c r="I253" i="8" s="1"/>
  <c r="V105" i="11"/>
  <c r="H223" i="8" s="1"/>
  <c r="U105" i="11"/>
  <c r="H193" i="8" s="1"/>
  <c r="T105" i="11"/>
  <c r="H163" i="8" s="1"/>
  <c r="S105" i="11"/>
  <c r="H133" i="8" s="1"/>
  <c r="AH103" i="11"/>
  <c r="F493" i="7" s="1"/>
  <c r="G493" i="7" s="1"/>
  <c r="AG103" i="11"/>
  <c r="F553" i="7" s="1"/>
  <c r="G553" i="7" s="1"/>
  <c r="AF103" i="11"/>
  <c r="F523" i="7" s="1"/>
  <c r="G523" i="7" s="1"/>
  <c r="AE103" i="11"/>
  <c r="F313" i="7" s="1"/>
  <c r="G313" i="7" s="1"/>
  <c r="AD103" i="11"/>
  <c r="AC103" i="11"/>
  <c r="F433" i="7" s="1"/>
  <c r="G433" i="7" s="1"/>
  <c r="AB103" i="11"/>
  <c r="F403" i="7" s="1"/>
  <c r="G403" i="7" s="1"/>
  <c r="AA103" i="11"/>
  <c r="F373" i="7" s="1"/>
  <c r="G373" i="7" s="1"/>
  <c r="Z103" i="11"/>
  <c r="F343" i="7" s="1"/>
  <c r="G343" i="7" s="1"/>
  <c r="Y103" i="11"/>
  <c r="F103" i="7" s="1"/>
  <c r="X103" i="11"/>
  <c r="F283" i="7" s="1"/>
  <c r="W103" i="11"/>
  <c r="F253" i="7" s="1"/>
  <c r="G253" i="7" s="1"/>
  <c r="V103" i="11"/>
  <c r="F223" i="7" s="1"/>
  <c r="U103" i="11"/>
  <c r="F193" i="7" s="1"/>
  <c r="T103" i="11"/>
  <c r="F163" i="7" s="1"/>
  <c r="S103" i="11"/>
  <c r="F133" i="7" s="1"/>
  <c r="AH101" i="11"/>
  <c r="F493" i="8" s="1"/>
  <c r="G493" i="8" s="1"/>
  <c r="AG101" i="11"/>
  <c r="F553" i="8" s="1"/>
  <c r="G553" i="8" s="1"/>
  <c r="AF101" i="11"/>
  <c r="F523" i="8" s="1"/>
  <c r="G523" i="8" s="1"/>
  <c r="AE101" i="11"/>
  <c r="F313" i="8" s="1"/>
  <c r="G313" i="8" s="1"/>
  <c r="AD101" i="11"/>
  <c r="AT103" i="11" s="1"/>
  <c r="AC101" i="11"/>
  <c r="F433" i="8" s="1"/>
  <c r="G433" i="8" s="1"/>
  <c r="AB101" i="11"/>
  <c r="F403" i="8" s="1"/>
  <c r="G403" i="8" s="1"/>
  <c r="AA101" i="11"/>
  <c r="F373" i="8" s="1"/>
  <c r="G373" i="8" s="1"/>
  <c r="Z101" i="11"/>
  <c r="F343" i="8" s="1"/>
  <c r="G343" i="8" s="1"/>
  <c r="Y101" i="11"/>
  <c r="F103" i="8" s="1"/>
  <c r="X101" i="11"/>
  <c r="F283" i="8" s="1"/>
  <c r="W101" i="11"/>
  <c r="F253" i="8" s="1"/>
  <c r="G253" i="8" s="1"/>
  <c r="V101" i="11"/>
  <c r="F223" i="8" s="1"/>
  <c r="U101" i="11"/>
  <c r="F193" i="8" s="1"/>
  <c r="T101" i="11"/>
  <c r="F163" i="8" s="1"/>
  <c r="S101" i="11"/>
  <c r="F133" i="8" s="1"/>
  <c r="AH99" i="11"/>
  <c r="D493" i="7" s="1"/>
  <c r="E493" i="7" s="1"/>
  <c r="AG99" i="11"/>
  <c r="D553" i="7" s="1"/>
  <c r="E553" i="7" s="1"/>
  <c r="AF99" i="11"/>
  <c r="D523" i="7" s="1"/>
  <c r="E523" i="7" s="1"/>
  <c r="AE99" i="11"/>
  <c r="D313" i="7" s="1"/>
  <c r="E313" i="7" s="1"/>
  <c r="AD99" i="11"/>
  <c r="AC99" i="11"/>
  <c r="D433" i="7" s="1"/>
  <c r="E433" i="7" s="1"/>
  <c r="AB99" i="11"/>
  <c r="D403" i="7" s="1"/>
  <c r="E403" i="7" s="1"/>
  <c r="AA99" i="11"/>
  <c r="D373" i="7" s="1"/>
  <c r="E373" i="7" s="1"/>
  <c r="Z99" i="11"/>
  <c r="D343" i="7" s="1"/>
  <c r="E343" i="7" s="1"/>
  <c r="Y99" i="11"/>
  <c r="D103" i="7" s="1"/>
  <c r="X99" i="11"/>
  <c r="D283" i="7" s="1"/>
  <c r="W99" i="11"/>
  <c r="D253" i="7" s="1"/>
  <c r="E253" i="7" s="1"/>
  <c r="V99" i="11"/>
  <c r="D223" i="7" s="1"/>
  <c r="U99" i="11"/>
  <c r="D193" i="7" s="1"/>
  <c r="T99" i="11"/>
  <c r="D163" i="7" s="1"/>
  <c r="S99" i="11"/>
  <c r="D133" i="7" s="1"/>
  <c r="AH97" i="11"/>
  <c r="D493" i="8" s="1"/>
  <c r="E493" i="8" s="1"/>
  <c r="AG97" i="11"/>
  <c r="D553" i="8" s="1"/>
  <c r="E553" i="8" s="1"/>
  <c r="AF97" i="11"/>
  <c r="D523" i="8" s="1"/>
  <c r="E523" i="8" s="1"/>
  <c r="AE97" i="11"/>
  <c r="D313" i="8" s="1"/>
  <c r="E313" i="8" s="1"/>
  <c r="AD97" i="11"/>
  <c r="AC97" i="11"/>
  <c r="D433" i="8" s="1"/>
  <c r="E433" i="8" s="1"/>
  <c r="AB97" i="11"/>
  <c r="D403" i="8" s="1"/>
  <c r="E403" i="8" s="1"/>
  <c r="AA97" i="11"/>
  <c r="D373" i="8" s="1"/>
  <c r="E373" i="8" s="1"/>
  <c r="Z97" i="11"/>
  <c r="D343" i="8" s="1"/>
  <c r="E343" i="8" s="1"/>
  <c r="Y97" i="11"/>
  <c r="D103" i="8" s="1"/>
  <c r="X97" i="11"/>
  <c r="D283" i="8" s="1"/>
  <c r="W97" i="11"/>
  <c r="D253" i="8" s="1"/>
  <c r="E253" i="8" s="1"/>
  <c r="V97" i="11"/>
  <c r="D223" i="8" s="1"/>
  <c r="U97" i="11"/>
  <c r="D193" i="8" s="1"/>
  <c r="T97" i="11"/>
  <c r="D163" i="8" s="1"/>
  <c r="S97" i="11"/>
  <c r="D133" i="8" s="1"/>
  <c r="AH95" i="11"/>
  <c r="B493" i="7" s="1"/>
  <c r="C493" i="7" s="1"/>
  <c r="AG95" i="11"/>
  <c r="B553" i="7" s="1"/>
  <c r="C553" i="7" s="1"/>
  <c r="AF95" i="11"/>
  <c r="B523" i="7" s="1"/>
  <c r="C523" i="7" s="1"/>
  <c r="AE95" i="11"/>
  <c r="B313" i="7" s="1"/>
  <c r="C313" i="7" s="1"/>
  <c r="AD95" i="11"/>
  <c r="AC95" i="11"/>
  <c r="B433" i="7" s="1"/>
  <c r="C433" i="7" s="1"/>
  <c r="AB95" i="11"/>
  <c r="B403" i="7" s="1"/>
  <c r="C403" i="7" s="1"/>
  <c r="AA95" i="11"/>
  <c r="B373" i="7" s="1"/>
  <c r="C373" i="7" s="1"/>
  <c r="Z95" i="11"/>
  <c r="B343" i="7" s="1"/>
  <c r="C343" i="7" s="1"/>
  <c r="Y95" i="11"/>
  <c r="B103" i="7" s="1"/>
  <c r="X95" i="11"/>
  <c r="B283" i="7" s="1"/>
  <c r="W95" i="11"/>
  <c r="B253" i="7" s="1"/>
  <c r="C253" i="7" s="1"/>
  <c r="V95" i="11"/>
  <c r="B223" i="7" s="1"/>
  <c r="U95" i="11"/>
  <c r="B193" i="7" s="1"/>
  <c r="T95" i="11"/>
  <c r="B163" i="7" s="1"/>
  <c r="S95" i="11"/>
  <c r="B133" i="7" s="1"/>
  <c r="AH93" i="11"/>
  <c r="B493" i="8" s="1"/>
  <c r="C493" i="8" s="1"/>
  <c r="AG93" i="11"/>
  <c r="B553" i="8" s="1"/>
  <c r="C553" i="8" s="1"/>
  <c r="AF93" i="11"/>
  <c r="B523" i="8" s="1"/>
  <c r="C523" i="8" s="1"/>
  <c r="AE93" i="11"/>
  <c r="B313" i="8" s="1"/>
  <c r="C313" i="8" s="1"/>
  <c r="AD93" i="11"/>
  <c r="AC93" i="11"/>
  <c r="B433" i="8" s="1"/>
  <c r="C433" i="8" s="1"/>
  <c r="AB93" i="11"/>
  <c r="B403" i="8" s="1"/>
  <c r="C403" i="8" s="1"/>
  <c r="AA93" i="11"/>
  <c r="B373" i="8" s="1"/>
  <c r="C373" i="8" s="1"/>
  <c r="Z93" i="11"/>
  <c r="B343" i="8" s="1"/>
  <c r="C343" i="8" s="1"/>
  <c r="Y93" i="11"/>
  <c r="B103" i="8" s="1"/>
  <c r="X93" i="11"/>
  <c r="B283" i="8" s="1"/>
  <c r="W93" i="11"/>
  <c r="B253" i="8" s="1"/>
  <c r="C253" i="8" s="1"/>
  <c r="V93" i="11"/>
  <c r="B223" i="8" s="1"/>
  <c r="U93" i="11"/>
  <c r="B193" i="8" s="1"/>
  <c r="T93" i="11"/>
  <c r="B163" i="8" s="1"/>
  <c r="S93" i="11"/>
  <c r="B133" i="8" s="1"/>
  <c r="AH90" i="11"/>
  <c r="AG90" i="11"/>
  <c r="AF90" i="11"/>
  <c r="AE90" i="11"/>
  <c r="AD90" i="11"/>
  <c r="AC90" i="11"/>
  <c r="AB90" i="11"/>
  <c r="AA90" i="11"/>
  <c r="Z90" i="11"/>
  <c r="Y90" i="11"/>
  <c r="X90" i="11"/>
  <c r="W90" i="11"/>
  <c r="V90" i="11"/>
  <c r="U90" i="11"/>
  <c r="T90" i="11"/>
  <c r="S90" i="11"/>
  <c r="AH88" i="11"/>
  <c r="S72" i="7" s="1"/>
  <c r="AG88" i="11"/>
  <c r="AF88" i="11"/>
  <c r="AE88" i="11"/>
  <c r="S42" i="7" s="1"/>
  <c r="AD88" i="11"/>
  <c r="AC88" i="11"/>
  <c r="AB88" i="11"/>
  <c r="AA88" i="11"/>
  <c r="Z88" i="11"/>
  <c r="Y88" i="11"/>
  <c r="S12" i="7" s="1"/>
  <c r="X88" i="11"/>
  <c r="W88" i="11"/>
  <c r="V88" i="11"/>
  <c r="U88" i="11"/>
  <c r="T88" i="11"/>
  <c r="S88" i="11"/>
  <c r="AH86" i="11"/>
  <c r="L492" i="7" s="1"/>
  <c r="M492" i="7" s="1"/>
  <c r="AG86" i="11"/>
  <c r="L552" i="7" s="1"/>
  <c r="M552" i="7" s="1"/>
  <c r="AF86" i="11"/>
  <c r="L522" i="7" s="1"/>
  <c r="M522" i="7" s="1"/>
  <c r="AE86" i="11"/>
  <c r="L312" i="7" s="1"/>
  <c r="AD86" i="11"/>
  <c r="AC86" i="11"/>
  <c r="L432" i="7" s="1"/>
  <c r="M432" i="7" s="1"/>
  <c r="AB86" i="11"/>
  <c r="L402" i="7" s="1"/>
  <c r="AA86" i="11"/>
  <c r="L372" i="7" s="1"/>
  <c r="Z86" i="11"/>
  <c r="L342" i="7" s="1"/>
  <c r="M342" i="7" s="1"/>
  <c r="Y86" i="11"/>
  <c r="X86" i="11"/>
  <c r="W86" i="11"/>
  <c r="V86" i="11"/>
  <c r="U86" i="11"/>
  <c r="T86" i="11"/>
  <c r="S86" i="11"/>
  <c r="AH84" i="11"/>
  <c r="L492" i="8" s="1"/>
  <c r="M492" i="8" s="1"/>
  <c r="AG84" i="11"/>
  <c r="L552" i="8" s="1"/>
  <c r="M552" i="8" s="1"/>
  <c r="AF84" i="11"/>
  <c r="L522" i="8" s="1"/>
  <c r="M522" i="8" s="1"/>
  <c r="AE84" i="11"/>
  <c r="L312" i="8" s="1"/>
  <c r="AD84" i="11"/>
  <c r="AC84" i="11"/>
  <c r="L432" i="8" s="1"/>
  <c r="M432" i="8" s="1"/>
  <c r="AB84" i="11"/>
  <c r="L402" i="8" s="1"/>
  <c r="AA84" i="11"/>
  <c r="L372" i="8" s="1"/>
  <c r="Z84" i="11"/>
  <c r="L342" i="8" s="1"/>
  <c r="M342" i="8" s="1"/>
  <c r="Y84" i="11"/>
  <c r="X84" i="11"/>
  <c r="W84" i="11"/>
  <c r="V84" i="11"/>
  <c r="U84" i="11"/>
  <c r="T84" i="11"/>
  <c r="S84" i="11"/>
  <c r="AH82" i="11"/>
  <c r="J492" i="7" s="1"/>
  <c r="K492" i="7" s="1"/>
  <c r="AG82" i="11"/>
  <c r="J552" i="7" s="1"/>
  <c r="K552" i="7" s="1"/>
  <c r="AF82" i="11"/>
  <c r="J522" i="7" s="1"/>
  <c r="K522" i="7" s="1"/>
  <c r="AE82" i="11"/>
  <c r="J312" i="7" s="1"/>
  <c r="K312" i="7" s="1"/>
  <c r="AD82" i="11"/>
  <c r="AC82" i="11"/>
  <c r="J432" i="7" s="1"/>
  <c r="K432" i="7" s="1"/>
  <c r="AB82" i="11"/>
  <c r="J402" i="7" s="1"/>
  <c r="K402" i="7" s="1"/>
  <c r="AA82" i="11"/>
  <c r="J372" i="7" s="1"/>
  <c r="K372" i="7" s="1"/>
  <c r="Z82" i="11"/>
  <c r="J342" i="7" s="1"/>
  <c r="K342" i="7" s="1"/>
  <c r="Y82" i="11"/>
  <c r="J102" i="7" s="1"/>
  <c r="X82" i="11"/>
  <c r="J282" i="7" s="1"/>
  <c r="K282" i="7" s="1"/>
  <c r="W82" i="11"/>
  <c r="J252" i="7" s="1"/>
  <c r="K252" i="7" s="1"/>
  <c r="V82" i="11"/>
  <c r="J222" i="7" s="1"/>
  <c r="K222" i="7" s="1"/>
  <c r="U82" i="11"/>
  <c r="J192" i="7" s="1"/>
  <c r="T82" i="11"/>
  <c r="J162" i="7" s="1"/>
  <c r="K162" i="7" s="1"/>
  <c r="S82" i="11"/>
  <c r="J132" i="7" s="1"/>
  <c r="K132" i="7" s="1"/>
  <c r="AH80" i="11"/>
  <c r="J492" i="8" s="1"/>
  <c r="K492" i="8" s="1"/>
  <c r="AG80" i="11"/>
  <c r="J552" i="8" s="1"/>
  <c r="K552" i="8" s="1"/>
  <c r="AF80" i="11"/>
  <c r="J522" i="8" s="1"/>
  <c r="K522" i="8" s="1"/>
  <c r="AE80" i="11"/>
  <c r="J312" i="8" s="1"/>
  <c r="K312" i="8" s="1"/>
  <c r="AD80" i="11"/>
  <c r="AC80" i="11"/>
  <c r="J432" i="8" s="1"/>
  <c r="K432" i="8" s="1"/>
  <c r="AB80" i="11"/>
  <c r="J402" i="8" s="1"/>
  <c r="K402" i="8" s="1"/>
  <c r="AA80" i="11"/>
  <c r="J372" i="8" s="1"/>
  <c r="K372" i="8" s="1"/>
  <c r="Z80" i="11"/>
  <c r="J342" i="8" s="1"/>
  <c r="K342" i="8" s="1"/>
  <c r="Y80" i="11"/>
  <c r="J102" i="8" s="1"/>
  <c r="X80" i="11"/>
  <c r="J282" i="8" s="1"/>
  <c r="K282" i="8" s="1"/>
  <c r="W80" i="11"/>
  <c r="J252" i="8" s="1"/>
  <c r="K252" i="8" s="1"/>
  <c r="V80" i="11"/>
  <c r="J222" i="8" s="1"/>
  <c r="K222" i="8" s="1"/>
  <c r="U80" i="11"/>
  <c r="J192" i="8" s="1"/>
  <c r="T80" i="11"/>
  <c r="J162" i="8" s="1"/>
  <c r="K162" i="8" s="1"/>
  <c r="S80" i="11"/>
  <c r="J132" i="8" s="1"/>
  <c r="K132" i="8" s="1"/>
  <c r="AH78" i="11"/>
  <c r="H492" i="7" s="1"/>
  <c r="I492" i="7" s="1"/>
  <c r="AG78" i="11"/>
  <c r="H552" i="7" s="1"/>
  <c r="I552" i="7" s="1"/>
  <c r="AF78" i="11"/>
  <c r="H522" i="7" s="1"/>
  <c r="I522" i="7" s="1"/>
  <c r="AE78" i="11"/>
  <c r="H312" i="7" s="1"/>
  <c r="I312" i="7" s="1"/>
  <c r="AD78" i="11"/>
  <c r="AC78" i="11"/>
  <c r="H432" i="7" s="1"/>
  <c r="I432" i="7" s="1"/>
  <c r="AB78" i="11"/>
  <c r="H402" i="7" s="1"/>
  <c r="I402" i="7" s="1"/>
  <c r="AA78" i="11"/>
  <c r="H372" i="7" s="1"/>
  <c r="I372" i="7" s="1"/>
  <c r="Z78" i="11"/>
  <c r="H342" i="7" s="1"/>
  <c r="I342" i="7" s="1"/>
  <c r="Y78" i="11"/>
  <c r="H102" i="7" s="1"/>
  <c r="X78" i="11"/>
  <c r="H282" i="7" s="1"/>
  <c r="I282" i="7" s="1"/>
  <c r="W78" i="11"/>
  <c r="H252" i="7" s="1"/>
  <c r="I252" i="7" s="1"/>
  <c r="V78" i="11"/>
  <c r="H222" i="7" s="1"/>
  <c r="I222" i="7" s="1"/>
  <c r="U78" i="11"/>
  <c r="H192" i="7" s="1"/>
  <c r="T78" i="11"/>
  <c r="H162" i="7" s="1"/>
  <c r="I162" i="7" s="1"/>
  <c r="S78" i="11"/>
  <c r="H132" i="7" s="1"/>
  <c r="AH76" i="11"/>
  <c r="H492" i="8" s="1"/>
  <c r="I492" i="8" s="1"/>
  <c r="AG76" i="11"/>
  <c r="H552" i="8" s="1"/>
  <c r="I552" i="8" s="1"/>
  <c r="AF76" i="11"/>
  <c r="H522" i="8" s="1"/>
  <c r="I522" i="8" s="1"/>
  <c r="AE76" i="11"/>
  <c r="H312" i="8" s="1"/>
  <c r="I312" i="8" s="1"/>
  <c r="AD76" i="11"/>
  <c r="AT78" i="11" s="1"/>
  <c r="AC76" i="11"/>
  <c r="AB76" i="11"/>
  <c r="AA76" i="11"/>
  <c r="Z76" i="11"/>
  <c r="H342" i="8" s="1"/>
  <c r="I342" i="8" s="1"/>
  <c r="Y76" i="11"/>
  <c r="H102" i="8" s="1"/>
  <c r="X76" i="11"/>
  <c r="H282" i="8" s="1"/>
  <c r="I282" i="8" s="1"/>
  <c r="W76" i="11"/>
  <c r="V76" i="11"/>
  <c r="U76" i="11"/>
  <c r="H192" i="8" s="1"/>
  <c r="T76" i="11"/>
  <c r="S76" i="11"/>
  <c r="AH74" i="11"/>
  <c r="F492" i="7" s="1"/>
  <c r="G492" i="7" s="1"/>
  <c r="AG74" i="11"/>
  <c r="F552" i="7" s="1"/>
  <c r="G552" i="7" s="1"/>
  <c r="AF74" i="11"/>
  <c r="F522" i="7" s="1"/>
  <c r="G522" i="7" s="1"/>
  <c r="AE74" i="11"/>
  <c r="F312" i="7" s="1"/>
  <c r="G312" i="7" s="1"/>
  <c r="AD74" i="11"/>
  <c r="AC74" i="11"/>
  <c r="F432" i="7" s="1"/>
  <c r="G432" i="7" s="1"/>
  <c r="AB74" i="11"/>
  <c r="F402" i="7" s="1"/>
  <c r="G402" i="7" s="1"/>
  <c r="AA74" i="11"/>
  <c r="F372" i="7" s="1"/>
  <c r="G372" i="7" s="1"/>
  <c r="Z74" i="11"/>
  <c r="F342" i="7" s="1"/>
  <c r="G342" i="7" s="1"/>
  <c r="Y74" i="11"/>
  <c r="F102" i="7" s="1"/>
  <c r="X74" i="11"/>
  <c r="F282" i="7" s="1"/>
  <c r="G282" i="7" s="1"/>
  <c r="W74" i="11"/>
  <c r="F252" i="7" s="1"/>
  <c r="G252" i="7" s="1"/>
  <c r="V74" i="11"/>
  <c r="F222" i="7" s="1"/>
  <c r="G222" i="7" s="1"/>
  <c r="U74" i="11"/>
  <c r="F192" i="7" s="1"/>
  <c r="T74" i="11"/>
  <c r="F162" i="7" s="1"/>
  <c r="G162" i="7" s="1"/>
  <c r="S74" i="11"/>
  <c r="F132" i="7" s="1"/>
  <c r="AH72" i="11"/>
  <c r="F492" i="8" s="1"/>
  <c r="G492" i="8" s="1"/>
  <c r="AG72" i="11"/>
  <c r="F552" i="8" s="1"/>
  <c r="G552" i="8" s="1"/>
  <c r="AF72" i="11"/>
  <c r="F522" i="8" s="1"/>
  <c r="G522" i="8" s="1"/>
  <c r="AE72" i="11"/>
  <c r="AD72" i="11"/>
  <c r="AT74" i="11" s="1"/>
  <c r="AC72" i="11"/>
  <c r="AB72" i="11"/>
  <c r="AA72" i="11"/>
  <c r="Z72" i="11"/>
  <c r="F342" i="8" s="1"/>
  <c r="G342" i="8" s="1"/>
  <c r="Y72" i="11"/>
  <c r="X72" i="11"/>
  <c r="F282" i="8" s="1"/>
  <c r="G282" i="8" s="1"/>
  <c r="W72" i="11"/>
  <c r="V72" i="11"/>
  <c r="U72" i="11"/>
  <c r="T72" i="11"/>
  <c r="S72" i="11"/>
  <c r="AH70" i="11"/>
  <c r="D492" i="7" s="1"/>
  <c r="E492" i="7" s="1"/>
  <c r="AG70" i="11"/>
  <c r="D552" i="7" s="1"/>
  <c r="E552" i="7" s="1"/>
  <c r="AF70" i="11"/>
  <c r="D522" i="7" s="1"/>
  <c r="E522" i="7" s="1"/>
  <c r="AE70" i="11"/>
  <c r="D312" i="7" s="1"/>
  <c r="E312" i="7" s="1"/>
  <c r="AD70" i="11"/>
  <c r="AC70" i="11"/>
  <c r="D432" i="7" s="1"/>
  <c r="E432" i="7" s="1"/>
  <c r="AB70" i="11"/>
  <c r="D402" i="7" s="1"/>
  <c r="E402" i="7" s="1"/>
  <c r="AA70" i="11"/>
  <c r="D372" i="7" s="1"/>
  <c r="E372" i="7" s="1"/>
  <c r="Z70" i="11"/>
  <c r="D342" i="7" s="1"/>
  <c r="E342" i="7" s="1"/>
  <c r="Y70" i="11"/>
  <c r="D102" i="7" s="1"/>
  <c r="X70" i="11"/>
  <c r="D282" i="7" s="1"/>
  <c r="E282" i="7" s="1"/>
  <c r="W70" i="11"/>
  <c r="D252" i="7" s="1"/>
  <c r="E252" i="7" s="1"/>
  <c r="V70" i="11"/>
  <c r="D222" i="7" s="1"/>
  <c r="E222" i="7" s="1"/>
  <c r="U70" i="11"/>
  <c r="D192" i="7" s="1"/>
  <c r="T70" i="11"/>
  <c r="D162" i="7" s="1"/>
  <c r="E162" i="7" s="1"/>
  <c r="S70" i="11"/>
  <c r="D132" i="7" s="1"/>
  <c r="AH68" i="11"/>
  <c r="D492" i="8" s="1"/>
  <c r="E492" i="8" s="1"/>
  <c r="AG68" i="11"/>
  <c r="D552" i="8" s="1"/>
  <c r="E552" i="8" s="1"/>
  <c r="AF68" i="11"/>
  <c r="D522" i="8" s="1"/>
  <c r="E522" i="8" s="1"/>
  <c r="AE68" i="11"/>
  <c r="D312" i="8" s="1"/>
  <c r="E312" i="8" s="1"/>
  <c r="AD68" i="11"/>
  <c r="AC68" i="11"/>
  <c r="D432" i="8" s="1"/>
  <c r="E432" i="8" s="1"/>
  <c r="AB68" i="11"/>
  <c r="D402" i="8" s="1"/>
  <c r="E402" i="8" s="1"/>
  <c r="AA68" i="11"/>
  <c r="D372" i="8" s="1"/>
  <c r="E372" i="8" s="1"/>
  <c r="Z68" i="11"/>
  <c r="D342" i="8" s="1"/>
  <c r="E342" i="8" s="1"/>
  <c r="Y68" i="11"/>
  <c r="D102" i="8" s="1"/>
  <c r="X68" i="11"/>
  <c r="D282" i="8" s="1"/>
  <c r="E282" i="8" s="1"/>
  <c r="W68" i="11"/>
  <c r="D252" i="8" s="1"/>
  <c r="E252" i="8" s="1"/>
  <c r="V68" i="11"/>
  <c r="D222" i="8" s="1"/>
  <c r="E222" i="8" s="1"/>
  <c r="U68" i="11"/>
  <c r="D192" i="8" s="1"/>
  <c r="T68" i="11"/>
  <c r="D162" i="8" s="1"/>
  <c r="E162" i="8" s="1"/>
  <c r="S68" i="11"/>
  <c r="D132" i="8" s="1"/>
  <c r="AH66" i="11"/>
  <c r="B492" i="7" s="1"/>
  <c r="C492" i="7" s="1"/>
  <c r="AG66" i="11"/>
  <c r="B552" i="7" s="1"/>
  <c r="C552" i="7" s="1"/>
  <c r="AF66" i="11"/>
  <c r="B522" i="7" s="1"/>
  <c r="C522" i="7" s="1"/>
  <c r="AE66" i="11"/>
  <c r="B312" i="7" s="1"/>
  <c r="C312" i="7" s="1"/>
  <c r="AD66" i="11"/>
  <c r="AC66" i="11"/>
  <c r="B432" i="7" s="1"/>
  <c r="C432" i="7" s="1"/>
  <c r="AB66" i="11"/>
  <c r="B402" i="7" s="1"/>
  <c r="C402" i="7" s="1"/>
  <c r="AA66" i="11"/>
  <c r="B372" i="7" s="1"/>
  <c r="C372" i="7" s="1"/>
  <c r="Z66" i="11"/>
  <c r="B342" i="7" s="1"/>
  <c r="C342" i="7" s="1"/>
  <c r="Y66" i="11"/>
  <c r="B102" i="7" s="1"/>
  <c r="X66" i="11"/>
  <c r="B282" i="7" s="1"/>
  <c r="C282" i="7" s="1"/>
  <c r="W66" i="11"/>
  <c r="B252" i="7" s="1"/>
  <c r="C252" i="7" s="1"/>
  <c r="V66" i="11"/>
  <c r="B222" i="7" s="1"/>
  <c r="C222" i="7" s="1"/>
  <c r="U66" i="11"/>
  <c r="B192" i="7" s="1"/>
  <c r="T66" i="11"/>
  <c r="B162" i="7" s="1"/>
  <c r="C162" i="7" s="1"/>
  <c r="S66" i="11"/>
  <c r="B132" i="7" s="1"/>
  <c r="AH64" i="11"/>
  <c r="B492" i="8" s="1"/>
  <c r="C492" i="8" s="1"/>
  <c r="AG64" i="11"/>
  <c r="B552" i="8" s="1"/>
  <c r="C552" i="8" s="1"/>
  <c r="AF64" i="11"/>
  <c r="B522" i="8" s="1"/>
  <c r="C522" i="8" s="1"/>
  <c r="AE64" i="11"/>
  <c r="B312" i="8" s="1"/>
  <c r="C312" i="8" s="1"/>
  <c r="AD64" i="11"/>
  <c r="AC64" i="11"/>
  <c r="B432" i="8" s="1"/>
  <c r="C432" i="8" s="1"/>
  <c r="AB64" i="11"/>
  <c r="B402" i="8" s="1"/>
  <c r="C402" i="8" s="1"/>
  <c r="AA64" i="11"/>
  <c r="B372" i="8" s="1"/>
  <c r="C372" i="8" s="1"/>
  <c r="Z64" i="11"/>
  <c r="B342" i="8" s="1"/>
  <c r="C342" i="8" s="1"/>
  <c r="Y64" i="11"/>
  <c r="B102" i="8" s="1"/>
  <c r="X64" i="11"/>
  <c r="B282" i="8" s="1"/>
  <c r="C282" i="8" s="1"/>
  <c r="W64" i="11"/>
  <c r="B252" i="8" s="1"/>
  <c r="C252" i="8" s="1"/>
  <c r="V64" i="11"/>
  <c r="B222" i="8" s="1"/>
  <c r="C222" i="8" s="1"/>
  <c r="U64" i="11"/>
  <c r="B192" i="8" s="1"/>
  <c r="T64" i="11"/>
  <c r="B162" i="8" s="1"/>
  <c r="C162" i="8" s="1"/>
  <c r="S64" i="11"/>
  <c r="B132" i="8" s="1"/>
  <c r="AH61" i="11"/>
  <c r="AG61" i="11"/>
  <c r="AF61" i="11"/>
  <c r="AE61" i="11"/>
  <c r="AD61" i="11"/>
  <c r="AC61" i="11"/>
  <c r="AB61" i="11"/>
  <c r="AA61" i="11"/>
  <c r="Z61" i="11"/>
  <c r="Y61" i="11"/>
  <c r="X61" i="11"/>
  <c r="W61" i="11"/>
  <c r="V61" i="11"/>
  <c r="U61" i="11"/>
  <c r="T61" i="11"/>
  <c r="S61" i="11"/>
  <c r="AH59" i="11"/>
  <c r="S71" i="7" s="1"/>
  <c r="AG59" i="11"/>
  <c r="AF59" i="11"/>
  <c r="AE59" i="11"/>
  <c r="S41" i="7" s="1"/>
  <c r="AD59" i="11"/>
  <c r="AC59" i="11"/>
  <c r="AB59" i="11"/>
  <c r="AA59" i="11"/>
  <c r="Z59" i="11"/>
  <c r="Y59" i="11"/>
  <c r="S11" i="7" s="1"/>
  <c r="X59" i="11"/>
  <c r="W59" i="11"/>
  <c r="V59" i="11"/>
  <c r="U59" i="11"/>
  <c r="T59" i="11"/>
  <c r="S59" i="11"/>
  <c r="AH57" i="11"/>
  <c r="L491" i="7" s="1"/>
  <c r="M491" i="7" s="1"/>
  <c r="AG57" i="11"/>
  <c r="L551" i="7" s="1"/>
  <c r="M551" i="7" s="1"/>
  <c r="AF57" i="11"/>
  <c r="L521" i="7" s="1"/>
  <c r="M521" i="7" s="1"/>
  <c r="AE57" i="11"/>
  <c r="L311" i="7" s="1"/>
  <c r="AD57" i="11"/>
  <c r="AC57" i="11"/>
  <c r="L431" i="7" s="1"/>
  <c r="AB57" i="11"/>
  <c r="L401" i="7" s="1"/>
  <c r="AA57" i="11"/>
  <c r="L371" i="7" s="1"/>
  <c r="Z57" i="11"/>
  <c r="L341" i="7" s="1"/>
  <c r="M341" i="7" s="1"/>
  <c r="Y57" i="11"/>
  <c r="X57" i="11"/>
  <c r="W57" i="11"/>
  <c r="V57" i="11"/>
  <c r="U57" i="11"/>
  <c r="T57" i="11"/>
  <c r="S57" i="11"/>
  <c r="AH55" i="11"/>
  <c r="L491" i="8" s="1"/>
  <c r="M491" i="8" s="1"/>
  <c r="AG55" i="11"/>
  <c r="L551" i="8" s="1"/>
  <c r="M551" i="8" s="1"/>
  <c r="AF55" i="11"/>
  <c r="L521" i="8" s="1"/>
  <c r="M521" i="8" s="1"/>
  <c r="AE55" i="11"/>
  <c r="L311" i="8" s="1"/>
  <c r="AD55" i="11"/>
  <c r="AC55" i="11"/>
  <c r="L431" i="8" s="1"/>
  <c r="AB55" i="11"/>
  <c r="L401" i="8" s="1"/>
  <c r="AA55" i="11"/>
  <c r="L371" i="8" s="1"/>
  <c r="Z55" i="11"/>
  <c r="L341" i="8" s="1"/>
  <c r="M341" i="8" s="1"/>
  <c r="Y55" i="11"/>
  <c r="X55" i="11"/>
  <c r="W55" i="11"/>
  <c r="V55" i="11"/>
  <c r="U55" i="11"/>
  <c r="T55" i="11"/>
  <c r="S55" i="11"/>
  <c r="AH53" i="11"/>
  <c r="J491" i="7" s="1"/>
  <c r="K491" i="7" s="1"/>
  <c r="AG53" i="11"/>
  <c r="J551" i="7" s="1"/>
  <c r="K551" i="7" s="1"/>
  <c r="AF53" i="11"/>
  <c r="J521" i="7" s="1"/>
  <c r="K521" i="7" s="1"/>
  <c r="AE53" i="11"/>
  <c r="J311" i="7" s="1"/>
  <c r="AD53" i="11"/>
  <c r="AC53" i="11"/>
  <c r="J431" i="7" s="1"/>
  <c r="K431" i="7" s="1"/>
  <c r="AB53" i="11"/>
  <c r="J401" i="7" s="1"/>
  <c r="K401" i="7" s="1"/>
  <c r="AA53" i="11"/>
  <c r="J371" i="7" s="1"/>
  <c r="Z53" i="11"/>
  <c r="J341" i="7" s="1"/>
  <c r="K341" i="7" s="1"/>
  <c r="Y53" i="11"/>
  <c r="J101" i="7" s="1"/>
  <c r="X53" i="11"/>
  <c r="J281" i="7" s="1"/>
  <c r="W53" i="11"/>
  <c r="J251" i="7" s="1"/>
  <c r="V53" i="11"/>
  <c r="J221" i="7" s="1"/>
  <c r="U53" i="11"/>
  <c r="J191" i="7" s="1"/>
  <c r="T53" i="11"/>
  <c r="J161" i="7" s="1"/>
  <c r="K161" i="7" s="1"/>
  <c r="S53" i="11"/>
  <c r="J131" i="7" s="1"/>
  <c r="AH51" i="11"/>
  <c r="J491" i="8" s="1"/>
  <c r="K491" i="8" s="1"/>
  <c r="AG51" i="11"/>
  <c r="J551" i="8" s="1"/>
  <c r="K551" i="8" s="1"/>
  <c r="AF51" i="11"/>
  <c r="J521" i="8" s="1"/>
  <c r="K521" i="8" s="1"/>
  <c r="AE51" i="11"/>
  <c r="J311" i="8" s="1"/>
  <c r="K311" i="8" s="1"/>
  <c r="AD51" i="11"/>
  <c r="AC51" i="11"/>
  <c r="J431" i="8" s="1"/>
  <c r="K431" i="8" s="1"/>
  <c r="AB51" i="11"/>
  <c r="J401" i="8" s="1"/>
  <c r="K401" i="8" s="1"/>
  <c r="AA51" i="11"/>
  <c r="J371" i="8" s="1"/>
  <c r="Z51" i="11"/>
  <c r="J341" i="8" s="1"/>
  <c r="K341" i="8" s="1"/>
  <c r="Y51" i="11"/>
  <c r="J101" i="8" s="1"/>
  <c r="X51" i="11"/>
  <c r="J281" i="8" s="1"/>
  <c r="W51" i="11"/>
  <c r="J251" i="8" s="1"/>
  <c r="V51" i="11"/>
  <c r="J221" i="8" s="1"/>
  <c r="U51" i="11"/>
  <c r="J191" i="8" s="1"/>
  <c r="T51" i="11"/>
  <c r="J161" i="8" s="1"/>
  <c r="K161" i="8" s="1"/>
  <c r="S51" i="11"/>
  <c r="J131" i="8" s="1"/>
  <c r="AH49" i="11"/>
  <c r="H491" i="7" s="1"/>
  <c r="I491" i="7" s="1"/>
  <c r="AG49" i="11"/>
  <c r="H551" i="7" s="1"/>
  <c r="I551" i="7" s="1"/>
  <c r="AF49" i="11"/>
  <c r="H521" i="7" s="1"/>
  <c r="I521" i="7" s="1"/>
  <c r="AE49" i="11"/>
  <c r="H311" i="7" s="1"/>
  <c r="AD49" i="11"/>
  <c r="AC49" i="11"/>
  <c r="H431" i="7" s="1"/>
  <c r="AB49" i="11"/>
  <c r="H401" i="7" s="1"/>
  <c r="AA49" i="11"/>
  <c r="H371" i="7" s="1"/>
  <c r="Z49" i="11"/>
  <c r="H341" i="7" s="1"/>
  <c r="I341" i="7" s="1"/>
  <c r="Y49" i="11"/>
  <c r="H101" i="7" s="1"/>
  <c r="X49" i="11"/>
  <c r="H281" i="7" s="1"/>
  <c r="W49" i="11"/>
  <c r="H251" i="7" s="1"/>
  <c r="V49" i="11"/>
  <c r="H221" i="7" s="1"/>
  <c r="U49" i="11"/>
  <c r="H191" i="7" s="1"/>
  <c r="T49" i="11"/>
  <c r="H161" i="7" s="1"/>
  <c r="S49" i="11"/>
  <c r="H131" i="7" s="1"/>
  <c r="AH47" i="11"/>
  <c r="H491" i="8" s="1"/>
  <c r="I491" i="8" s="1"/>
  <c r="AG47" i="11"/>
  <c r="H551" i="8" s="1"/>
  <c r="I551" i="8" s="1"/>
  <c r="AF47" i="11"/>
  <c r="H521" i="8" s="1"/>
  <c r="I521" i="8" s="1"/>
  <c r="AE47" i="11"/>
  <c r="AD47" i="11"/>
  <c r="AT49" i="11" s="1"/>
  <c r="AC47" i="11"/>
  <c r="AB47" i="11"/>
  <c r="AA47" i="11"/>
  <c r="Z47" i="11"/>
  <c r="H341" i="8" s="1"/>
  <c r="I341" i="8" s="1"/>
  <c r="Y47" i="11"/>
  <c r="H101" i="8" s="1"/>
  <c r="X47" i="11"/>
  <c r="H281" i="8" s="1"/>
  <c r="W47" i="11"/>
  <c r="V47" i="11"/>
  <c r="U47" i="11"/>
  <c r="T47" i="11"/>
  <c r="S47" i="11"/>
  <c r="AH45" i="11"/>
  <c r="F491" i="7" s="1"/>
  <c r="G491" i="7" s="1"/>
  <c r="AG45" i="11"/>
  <c r="F551" i="7" s="1"/>
  <c r="G551" i="7" s="1"/>
  <c r="AF45" i="11"/>
  <c r="F521" i="7" s="1"/>
  <c r="G521" i="7" s="1"/>
  <c r="AE45" i="11"/>
  <c r="F311" i="7" s="1"/>
  <c r="AD45" i="11"/>
  <c r="AC45" i="11"/>
  <c r="F431" i="7" s="1"/>
  <c r="AB45" i="11"/>
  <c r="F401" i="7" s="1"/>
  <c r="AA45" i="11"/>
  <c r="F371" i="7" s="1"/>
  <c r="Z45" i="11"/>
  <c r="F341" i="7" s="1"/>
  <c r="G341" i="7" s="1"/>
  <c r="Y45" i="11"/>
  <c r="F101" i="7" s="1"/>
  <c r="X45" i="11"/>
  <c r="F281" i="7" s="1"/>
  <c r="W45" i="11"/>
  <c r="F251" i="7" s="1"/>
  <c r="V45" i="11"/>
  <c r="F221" i="7" s="1"/>
  <c r="U45" i="11"/>
  <c r="F191" i="7" s="1"/>
  <c r="T45" i="11"/>
  <c r="F161" i="7" s="1"/>
  <c r="S45" i="11"/>
  <c r="F131" i="7" s="1"/>
  <c r="AH43" i="11"/>
  <c r="AG43" i="11"/>
  <c r="F551" i="8" s="1"/>
  <c r="G551" i="8" s="1"/>
  <c r="AF43" i="11"/>
  <c r="F521" i="8" s="1"/>
  <c r="G521" i="8" s="1"/>
  <c r="AE43" i="11"/>
  <c r="AD43" i="11"/>
  <c r="AT45" i="11" s="1"/>
  <c r="AC43" i="11"/>
  <c r="AB43" i="11"/>
  <c r="AA43" i="11"/>
  <c r="Z43" i="11"/>
  <c r="F341" i="8" s="1"/>
  <c r="G341" i="8" s="1"/>
  <c r="Y43" i="11"/>
  <c r="F101" i="8" s="1"/>
  <c r="X43" i="11"/>
  <c r="F281" i="8" s="1"/>
  <c r="W43" i="11"/>
  <c r="V43" i="11"/>
  <c r="U43" i="11"/>
  <c r="T43" i="11"/>
  <c r="S43" i="11"/>
  <c r="AH41" i="11"/>
  <c r="D491" i="7" s="1"/>
  <c r="E491" i="7" s="1"/>
  <c r="AG41" i="11"/>
  <c r="D551" i="7" s="1"/>
  <c r="E551" i="7" s="1"/>
  <c r="AF41" i="11"/>
  <c r="D521" i="7" s="1"/>
  <c r="E521" i="7" s="1"/>
  <c r="AE41" i="11"/>
  <c r="D311" i="7" s="1"/>
  <c r="AD41" i="11"/>
  <c r="AC41" i="11"/>
  <c r="D431" i="7" s="1"/>
  <c r="AB41" i="11"/>
  <c r="D401" i="7" s="1"/>
  <c r="AA41" i="11"/>
  <c r="D371" i="7" s="1"/>
  <c r="Z41" i="11"/>
  <c r="D341" i="7" s="1"/>
  <c r="E341" i="7" s="1"/>
  <c r="Y41" i="11"/>
  <c r="D101" i="7" s="1"/>
  <c r="X41" i="11"/>
  <c r="D281" i="7" s="1"/>
  <c r="W41" i="11"/>
  <c r="D251" i="7" s="1"/>
  <c r="V41" i="11"/>
  <c r="D221" i="7" s="1"/>
  <c r="U41" i="11"/>
  <c r="D191" i="7" s="1"/>
  <c r="T41" i="11"/>
  <c r="D161" i="7" s="1"/>
  <c r="S41" i="11"/>
  <c r="D131" i="7" s="1"/>
  <c r="AH39" i="11"/>
  <c r="D491" i="8" s="1"/>
  <c r="E491" i="8" s="1"/>
  <c r="AG39" i="11"/>
  <c r="D551" i="8" s="1"/>
  <c r="E551" i="8" s="1"/>
  <c r="AF39" i="11"/>
  <c r="D521" i="8" s="1"/>
  <c r="E521" i="8" s="1"/>
  <c r="AE39" i="11"/>
  <c r="D311" i="8" s="1"/>
  <c r="AD39" i="11"/>
  <c r="AC39" i="11"/>
  <c r="D431" i="8" s="1"/>
  <c r="AB39" i="11"/>
  <c r="D401" i="8" s="1"/>
  <c r="AA39" i="11"/>
  <c r="D371" i="8" s="1"/>
  <c r="Z39" i="11"/>
  <c r="D341" i="8" s="1"/>
  <c r="E341" i="8" s="1"/>
  <c r="Y39" i="11"/>
  <c r="D101" i="8" s="1"/>
  <c r="X39" i="11"/>
  <c r="D281" i="8" s="1"/>
  <c r="W39" i="11"/>
  <c r="D251" i="8" s="1"/>
  <c r="V39" i="11"/>
  <c r="D221" i="8" s="1"/>
  <c r="U39" i="11"/>
  <c r="D191" i="8" s="1"/>
  <c r="T39" i="11"/>
  <c r="D161" i="8" s="1"/>
  <c r="S39" i="11"/>
  <c r="D131" i="8" s="1"/>
  <c r="AH37" i="11"/>
  <c r="B491" i="7" s="1"/>
  <c r="C491" i="7" s="1"/>
  <c r="AG37" i="11"/>
  <c r="B551" i="7" s="1"/>
  <c r="C551" i="7" s="1"/>
  <c r="AF37" i="11"/>
  <c r="B521" i="7" s="1"/>
  <c r="C521" i="7" s="1"/>
  <c r="AE37" i="11"/>
  <c r="B311" i="7" s="1"/>
  <c r="AD37" i="11"/>
  <c r="AC37" i="11"/>
  <c r="B431" i="7" s="1"/>
  <c r="AB37" i="11"/>
  <c r="B401" i="7" s="1"/>
  <c r="AA37" i="11"/>
  <c r="B371" i="7" s="1"/>
  <c r="Z37" i="11"/>
  <c r="B341" i="7" s="1"/>
  <c r="C341" i="7" s="1"/>
  <c r="Y37" i="11"/>
  <c r="B101" i="7" s="1"/>
  <c r="X37" i="11"/>
  <c r="B281" i="7" s="1"/>
  <c r="W37" i="11"/>
  <c r="B251" i="7" s="1"/>
  <c r="V37" i="11"/>
  <c r="B221" i="7" s="1"/>
  <c r="U37" i="11"/>
  <c r="B191" i="7" s="1"/>
  <c r="T37" i="11"/>
  <c r="B161" i="7" s="1"/>
  <c r="S37" i="11"/>
  <c r="B131" i="7" s="1"/>
  <c r="AH35" i="11"/>
  <c r="B491" i="8" s="1"/>
  <c r="C491" i="8" s="1"/>
  <c r="AG35" i="11"/>
  <c r="B551" i="8" s="1"/>
  <c r="C551" i="8" s="1"/>
  <c r="AF35" i="11"/>
  <c r="B521" i="8" s="1"/>
  <c r="C521" i="8" s="1"/>
  <c r="AE35" i="11"/>
  <c r="B311" i="8" s="1"/>
  <c r="AD35" i="11"/>
  <c r="AC35" i="11"/>
  <c r="B431" i="8" s="1"/>
  <c r="AB35" i="11"/>
  <c r="B401" i="8" s="1"/>
  <c r="AA35" i="11"/>
  <c r="B371" i="8" s="1"/>
  <c r="Z35" i="11"/>
  <c r="B341" i="8" s="1"/>
  <c r="C341" i="8" s="1"/>
  <c r="Y35" i="11"/>
  <c r="B101" i="8" s="1"/>
  <c r="X35" i="11"/>
  <c r="B281" i="8" s="1"/>
  <c r="W35" i="11"/>
  <c r="B251" i="8" s="1"/>
  <c r="V35" i="11"/>
  <c r="B221" i="8" s="1"/>
  <c r="U35" i="11"/>
  <c r="B191" i="8" s="1"/>
  <c r="T35" i="11"/>
  <c r="B161" i="8" s="1"/>
  <c r="S35" i="11"/>
  <c r="B131" i="8" s="1"/>
  <c r="AH26" i="11"/>
  <c r="L490" i="8" s="1"/>
  <c r="M490" i="8" s="1"/>
  <c r="AG26" i="11"/>
  <c r="L550" i="8" s="1"/>
  <c r="M550" i="8" s="1"/>
  <c r="AF26" i="11"/>
  <c r="L520" i="8" s="1"/>
  <c r="M520" i="8" s="1"/>
  <c r="AE26" i="11"/>
  <c r="L310" i="8" s="1"/>
  <c r="M310" i="8" s="1"/>
  <c r="AD26" i="11"/>
  <c r="AC26" i="11"/>
  <c r="L430" i="8" s="1"/>
  <c r="AB26" i="11"/>
  <c r="L400" i="8" s="1"/>
  <c r="M400" i="8" s="1"/>
  <c r="AA26" i="11"/>
  <c r="L370" i="8" s="1"/>
  <c r="M370" i="8" s="1"/>
  <c r="Z26" i="11"/>
  <c r="L340" i="8" s="1"/>
  <c r="M340" i="8" s="1"/>
  <c r="Y26" i="11"/>
  <c r="X26" i="11"/>
  <c r="W26" i="11"/>
  <c r="V26" i="11"/>
  <c r="U26" i="11"/>
  <c r="T26" i="11"/>
  <c r="S26" i="11"/>
  <c r="AH24" i="11"/>
  <c r="J490" i="7" s="1"/>
  <c r="K490" i="7" s="1"/>
  <c r="AG24" i="11"/>
  <c r="J550" i="7" s="1"/>
  <c r="K550" i="7" s="1"/>
  <c r="AF24" i="11"/>
  <c r="J520" i="7" s="1"/>
  <c r="K520" i="7" s="1"/>
  <c r="AE24" i="11"/>
  <c r="J310" i="7" s="1"/>
  <c r="K310" i="7" s="1"/>
  <c r="AD24" i="11"/>
  <c r="AC24" i="11"/>
  <c r="J430" i="7" s="1"/>
  <c r="K430" i="7" s="1"/>
  <c r="AB24" i="11"/>
  <c r="J400" i="7" s="1"/>
  <c r="K400" i="7" s="1"/>
  <c r="AA24" i="11"/>
  <c r="J370" i="7" s="1"/>
  <c r="K370" i="7" s="1"/>
  <c r="Z24" i="11"/>
  <c r="J340" i="7" s="1"/>
  <c r="K340" i="7" s="1"/>
  <c r="Y24" i="11"/>
  <c r="J100" i="7" s="1"/>
  <c r="K100" i="7" s="1"/>
  <c r="X24" i="11"/>
  <c r="J280" i="7" s="1"/>
  <c r="K280" i="7" s="1"/>
  <c r="W24" i="11"/>
  <c r="J250" i="7" s="1"/>
  <c r="V24" i="11"/>
  <c r="J220" i="7" s="1"/>
  <c r="K220" i="7" s="1"/>
  <c r="U24" i="11"/>
  <c r="J190" i="7" s="1"/>
  <c r="K190" i="7" s="1"/>
  <c r="T24" i="11"/>
  <c r="J160" i="7" s="1"/>
  <c r="S24" i="11"/>
  <c r="J130" i="7" s="1"/>
  <c r="AH20" i="11"/>
  <c r="H490" i="7" s="1"/>
  <c r="I490" i="7" s="1"/>
  <c r="AG20" i="11"/>
  <c r="H550" i="7" s="1"/>
  <c r="I550" i="7" s="1"/>
  <c r="AF20" i="11"/>
  <c r="H520" i="7" s="1"/>
  <c r="I520" i="7" s="1"/>
  <c r="AE20" i="11"/>
  <c r="H310" i="7" s="1"/>
  <c r="I310" i="7" s="1"/>
  <c r="AD20" i="11"/>
  <c r="AC20" i="11"/>
  <c r="H430" i="7" s="1"/>
  <c r="I430" i="7" s="1"/>
  <c r="AB20" i="11"/>
  <c r="H400" i="7" s="1"/>
  <c r="I400" i="7" s="1"/>
  <c r="AA20" i="11"/>
  <c r="H370" i="7" s="1"/>
  <c r="I370" i="7" s="1"/>
  <c r="Z20" i="11"/>
  <c r="H340" i="7" s="1"/>
  <c r="I340" i="7" s="1"/>
  <c r="Y20" i="11"/>
  <c r="H100" i="7" s="1"/>
  <c r="I100" i="7" s="1"/>
  <c r="X20" i="11"/>
  <c r="H280" i="7" s="1"/>
  <c r="I280" i="7" s="1"/>
  <c r="W20" i="11"/>
  <c r="H250" i="7" s="1"/>
  <c r="I250" i="7" s="1"/>
  <c r="V20" i="11"/>
  <c r="H220" i="7" s="1"/>
  <c r="I220" i="7" s="1"/>
  <c r="U20" i="11"/>
  <c r="H190" i="7" s="1"/>
  <c r="I190" i="7" s="1"/>
  <c r="T20" i="11"/>
  <c r="H160" i="7" s="1"/>
  <c r="I160" i="7" s="1"/>
  <c r="S20" i="11"/>
  <c r="H130" i="7" s="1"/>
  <c r="AH18" i="11"/>
  <c r="H490" i="8" s="1"/>
  <c r="I490" i="8" s="1"/>
  <c r="AG18" i="11"/>
  <c r="H550" i="8" s="1"/>
  <c r="I550" i="8" s="1"/>
  <c r="AF18" i="11"/>
  <c r="AE18" i="11"/>
  <c r="AD18" i="11"/>
  <c r="AT20" i="11" s="1"/>
  <c r="AC18" i="11"/>
  <c r="AB18" i="11"/>
  <c r="AA18" i="11"/>
  <c r="Z18" i="11"/>
  <c r="H340" i="8" s="1"/>
  <c r="I340" i="8" s="1"/>
  <c r="Y18" i="11"/>
  <c r="H100" i="8" s="1"/>
  <c r="I100" i="8" s="1"/>
  <c r="X18" i="11"/>
  <c r="H280" i="8" s="1"/>
  <c r="I280" i="8" s="1"/>
  <c r="W18" i="11"/>
  <c r="H250" i="8" s="1"/>
  <c r="V18" i="11"/>
  <c r="U18" i="11"/>
  <c r="T18" i="11"/>
  <c r="S18" i="11"/>
  <c r="AH14" i="11"/>
  <c r="AG14" i="11"/>
  <c r="AF14" i="11"/>
  <c r="AE14" i="11"/>
  <c r="AD14" i="11"/>
  <c r="AT16" i="11" s="1"/>
  <c r="AC14" i="11"/>
  <c r="AB14" i="11"/>
  <c r="AA14" i="11"/>
  <c r="Z14" i="11"/>
  <c r="Y14" i="11"/>
  <c r="F100" i="8" s="1"/>
  <c r="X14" i="11"/>
  <c r="F280" i="8" s="1"/>
  <c r="G280" i="8" s="1"/>
  <c r="W14" i="11"/>
  <c r="F250" i="8" s="1"/>
  <c r="V14" i="11"/>
  <c r="F220" i="8" s="1"/>
  <c r="U14" i="11"/>
  <c r="F190" i="8" s="1"/>
  <c r="T14" i="11"/>
  <c r="F160" i="8" s="1"/>
  <c r="S14" i="11"/>
  <c r="F130" i="8" s="1"/>
  <c r="AX455" i="11"/>
  <c r="AW455" i="11"/>
  <c r="AV455" i="11"/>
  <c r="AU455" i="11"/>
  <c r="AT455" i="11"/>
  <c r="AS455" i="11"/>
  <c r="AR455" i="11"/>
  <c r="AP455" i="11"/>
  <c r="AO455" i="11"/>
  <c r="AX451" i="11"/>
  <c r="AW451" i="11"/>
  <c r="AP451" i="11"/>
  <c r="AO451" i="11"/>
  <c r="AX426" i="11"/>
  <c r="AW426" i="11"/>
  <c r="AV426" i="11"/>
  <c r="AP426" i="11"/>
  <c r="AO426" i="11"/>
  <c r="AN426" i="11"/>
  <c r="AX422" i="11"/>
  <c r="AW422" i="11"/>
  <c r="AP422" i="11"/>
  <c r="AO422" i="11"/>
  <c r="AX397" i="11"/>
  <c r="AW397" i="11"/>
  <c r="AP397" i="11"/>
  <c r="AO397" i="11"/>
  <c r="AX393" i="11"/>
  <c r="AW393" i="11"/>
  <c r="AV393" i="11"/>
  <c r="AP393" i="11"/>
  <c r="AO393" i="11"/>
  <c r="AX368" i="11"/>
  <c r="AW368" i="11"/>
  <c r="AV368" i="11"/>
  <c r="AP368" i="11"/>
  <c r="AO368" i="11"/>
  <c r="AX364" i="11"/>
  <c r="AW364" i="11"/>
  <c r="AP364" i="11"/>
  <c r="AO364" i="11"/>
  <c r="AX339" i="11"/>
  <c r="AW339" i="11"/>
  <c r="AP339" i="11"/>
  <c r="AO339" i="11"/>
  <c r="AX335" i="11"/>
  <c r="AW335" i="11"/>
  <c r="AP335" i="11"/>
  <c r="AO335" i="11"/>
  <c r="AX310" i="11"/>
  <c r="AW310" i="11"/>
  <c r="AP310" i="11"/>
  <c r="AO310" i="11"/>
  <c r="AX306" i="11"/>
  <c r="AW306" i="11"/>
  <c r="AV306" i="11"/>
  <c r="AP306" i="11"/>
  <c r="AO306" i="11"/>
  <c r="AX281" i="11"/>
  <c r="AW281" i="11"/>
  <c r="AP281" i="11"/>
  <c r="AO281" i="11"/>
  <c r="AX277" i="11"/>
  <c r="AW277" i="11"/>
  <c r="AP277" i="11"/>
  <c r="AO277" i="11"/>
  <c r="AX252" i="11"/>
  <c r="AW252" i="11"/>
  <c r="AP252" i="11"/>
  <c r="AO252" i="11"/>
  <c r="AX248" i="11"/>
  <c r="AW248" i="11"/>
  <c r="AP248" i="11"/>
  <c r="AO248" i="11"/>
  <c r="AN248" i="11"/>
  <c r="AX223" i="11"/>
  <c r="AW223" i="11"/>
  <c r="AP223" i="11"/>
  <c r="AO223" i="11"/>
  <c r="AX219" i="11"/>
  <c r="AW219" i="11"/>
  <c r="AP219" i="11"/>
  <c r="AO219" i="11"/>
  <c r="AX194" i="11"/>
  <c r="AW194" i="11"/>
  <c r="AP194" i="11"/>
  <c r="AO194" i="11"/>
  <c r="AX190" i="11"/>
  <c r="AW190" i="11"/>
  <c r="AP190" i="11"/>
  <c r="AO190" i="11"/>
  <c r="AX165" i="11"/>
  <c r="AW165" i="11"/>
  <c r="AP165" i="11"/>
  <c r="AO165" i="11"/>
  <c r="AX161" i="11"/>
  <c r="AW161" i="11"/>
  <c r="AP161" i="11"/>
  <c r="AO161" i="11"/>
  <c r="AX136" i="11"/>
  <c r="AW136" i="11"/>
  <c r="AV136" i="11"/>
  <c r="AP136" i="11"/>
  <c r="AO136" i="11"/>
  <c r="AX132" i="11"/>
  <c r="AW132" i="11"/>
  <c r="AP132" i="11"/>
  <c r="AX107" i="11"/>
  <c r="AW107" i="11"/>
  <c r="AP107" i="11"/>
  <c r="AO107" i="11"/>
  <c r="AX103" i="11"/>
  <c r="AW103" i="11"/>
  <c r="AO103" i="11"/>
  <c r="AX78" i="11"/>
  <c r="AW78" i="11"/>
  <c r="AN45" i="11"/>
  <c r="AW20" i="11"/>
  <c r="AP45" i="11" l="1"/>
  <c r="AV190" i="11"/>
  <c r="AN165" i="11"/>
  <c r="AT335" i="11"/>
  <c r="AS451" i="11"/>
  <c r="AN422" i="11"/>
  <c r="AV451" i="11"/>
  <c r="AR451" i="11"/>
  <c r="AV422" i="11"/>
  <c r="AV78" i="11"/>
  <c r="AN364" i="11"/>
  <c r="AN397" i="11"/>
  <c r="AN281" i="11"/>
  <c r="AN393" i="11"/>
  <c r="AN451" i="11"/>
  <c r="AN455" i="11"/>
  <c r="AV252" i="11"/>
  <c r="AV397" i="11"/>
  <c r="M430" i="8"/>
  <c r="AT248" i="11"/>
  <c r="AV103" i="11"/>
  <c r="AN132" i="11"/>
  <c r="AN223" i="11"/>
  <c r="AV364" i="11"/>
  <c r="AV132" i="11"/>
  <c r="AV248" i="11"/>
  <c r="AN339" i="11"/>
  <c r="AV74" i="11"/>
  <c r="AN107" i="11"/>
  <c r="AN190" i="11"/>
  <c r="AV194" i="11"/>
  <c r="AN306" i="11"/>
  <c r="AV310" i="11"/>
  <c r="G290" i="8"/>
  <c r="I290" i="8"/>
  <c r="G295" i="8"/>
  <c r="I295" i="7"/>
  <c r="AN103" i="11"/>
  <c r="AV107" i="11"/>
  <c r="AN136" i="11"/>
  <c r="AN194" i="11"/>
  <c r="AN252" i="11"/>
  <c r="AN310" i="11"/>
  <c r="AN368" i="11"/>
  <c r="M378" i="8"/>
  <c r="K380" i="7"/>
  <c r="I381" i="7"/>
  <c r="I382" i="7"/>
  <c r="K142" i="7"/>
  <c r="K385" i="7"/>
  <c r="M385" i="8"/>
  <c r="AN161" i="11"/>
  <c r="AV161" i="11"/>
  <c r="AV219" i="11"/>
  <c r="AV277" i="11"/>
  <c r="AV335" i="11"/>
  <c r="I166" i="7"/>
  <c r="K166" i="7"/>
  <c r="M408" i="8"/>
  <c r="K410" i="7"/>
  <c r="I172" i="7"/>
  <c r="I412" i="7"/>
  <c r="K172" i="7"/>
  <c r="I413" i="7"/>
  <c r="M415" i="8"/>
  <c r="I200" i="7"/>
  <c r="I442" i="7"/>
  <c r="K445" i="7"/>
  <c r="K232" i="7"/>
  <c r="I235" i="7"/>
  <c r="M325" i="8"/>
  <c r="K200" i="7"/>
  <c r="M315" i="8"/>
  <c r="I256" i="7"/>
  <c r="M438" i="8"/>
  <c r="K202" i="7"/>
  <c r="M445" i="8"/>
  <c r="M318" i="8"/>
  <c r="K260" i="7"/>
  <c r="K262" i="7"/>
  <c r="K287" i="7"/>
  <c r="M528" i="8"/>
  <c r="I290" i="7"/>
  <c r="M531" i="8"/>
  <c r="I295" i="8"/>
  <c r="AN219" i="11"/>
  <c r="AN277" i="11"/>
  <c r="AN335" i="11"/>
  <c r="M555" i="8"/>
  <c r="M558" i="8"/>
  <c r="M561" i="8"/>
  <c r="K112" i="7"/>
  <c r="I440" i="7"/>
  <c r="K440" i="7"/>
  <c r="I445" i="7"/>
  <c r="K290" i="7"/>
  <c r="AV165" i="11"/>
  <c r="AV223" i="11"/>
  <c r="AV281" i="11"/>
  <c r="AV339" i="11"/>
  <c r="M348" i="8"/>
  <c r="I352" i="8"/>
  <c r="I352" i="7"/>
  <c r="I353" i="8"/>
  <c r="I353" i="7"/>
  <c r="I355" i="8"/>
  <c r="I355" i="7"/>
  <c r="K355" i="7"/>
  <c r="M355" i="8"/>
  <c r="AO49" i="11"/>
  <c r="AW74" i="11"/>
  <c r="AO132" i="11"/>
  <c r="I371" i="7"/>
  <c r="K371" i="7"/>
  <c r="I161" i="7"/>
  <c r="AK393" i="11"/>
  <c r="K526" i="7"/>
  <c r="K230" i="7"/>
  <c r="AK335" i="11"/>
  <c r="K311" i="7"/>
  <c r="I257" i="7"/>
  <c r="K257" i="7"/>
  <c r="AX49" i="11"/>
  <c r="AP103" i="11"/>
  <c r="K496" i="7"/>
  <c r="AS252" i="11"/>
  <c r="AN49" i="11"/>
  <c r="AK219" i="11"/>
  <c r="AS248" i="11"/>
  <c r="AK368" i="11"/>
  <c r="AK451" i="11"/>
  <c r="AS223" i="11"/>
  <c r="AK364" i="11"/>
  <c r="AS219" i="11"/>
  <c r="AK339" i="11"/>
  <c r="AR219" i="11"/>
  <c r="AR248" i="11"/>
  <c r="AK103" i="11"/>
  <c r="AK107" i="11"/>
  <c r="AK132" i="11"/>
  <c r="AK136" i="11"/>
  <c r="AK161" i="11"/>
  <c r="AK165" i="11"/>
  <c r="AK190" i="11"/>
  <c r="AK194" i="11"/>
  <c r="AJ219" i="11"/>
  <c r="AS277" i="11"/>
  <c r="AS281" i="11"/>
  <c r="AS306" i="11"/>
  <c r="AS310" i="11"/>
  <c r="AK397" i="11"/>
  <c r="AK422" i="11"/>
  <c r="AK426" i="11"/>
  <c r="AJ451" i="11"/>
  <c r="AK223" i="11"/>
  <c r="AK248" i="11"/>
  <c r="AS335" i="11"/>
  <c r="AS339" i="11"/>
  <c r="AR364" i="11"/>
  <c r="AK455" i="11"/>
  <c r="K130" i="7"/>
  <c r="AK252" i="11"/>
  <c r="AK277" i="11"/>
  <c r="AS364" i="11"/>
  <c r="AS368" i="11"/>
  <c r="AR393" i="11"/>
  <c r="AR277" i="11"/>
  <c r="AR335" i="11"/>
  <c r="AS103" i="11"/>
  <c r="AS107" i="11"/>
  <c r="AS132" i="11"/>
  <c r="AS136" i="11"/>
  <c r="AS161" i="11"/>
  <c r="AS165" i="11"/>
  <c r="AS190" i="11"/>
  <c r="AS194" i="11"/>
  <c r="AK281" i="11"/>
  <c r="AK306" i="11"/>
  <c r="AK310" i="11"/>
  <c r="AJ335" i="11"/>
  <c r="AS393" i="11"/>
  <c r="AS397" i="11"/>
  <c r="AS422" i="11"/>
  <c r="AS426" i="11"/>
  <c r="AJ194" i="11"/>
  <c r="AJ310" i="11"/>
  <c r="AJ426" i="11"/>
  <c r="AR190" i="11"/>
  <c r="AR306" i="11"/>
  <c r="AR422" i="11"/>
  <c r="AJ252" i="11"/>
  <c r="AJ368" i="11"/>
  <c r="AJ277" i="11"/>
  <c r="AJ393" i="11"/>
  <c r="AR165" i="11"/>
  <c r="AR223" i="11"/>
  <c r="AR281" i="11"/>
  <c r="AR339" i="11"/>
  <c r="AR397" i="11"/>
  <c r="AJ165" i="11"/>
  <c r="AJ223" i="11"/>
  <c r="AJ281" i="11"/>
  <c r="AJ339" i="11"/>
  <c r="AJ397" i="11"/>
  <c r="AR194" i="11"/>
  <c r="AR252" i="11"/>
  <c r="AR310" i="11"/>
  <c r="AR368" i="11"/>
  <c r="AR426" i="11"/>
  <c r="AJ190" i="11"/>
  <c r="AJ248" i="11"/>
  <c r="AJ306" i="11"/>
  <c r="AJ364" i="11"/>
  <c r="AJ422" i="11"/>
  <c r="AQ451" i="11"/>
  <c r="AJ455" i="11"/>
  <c r="AQ103" i="11"/>
  <c r="AI132" i="11"/>
  <c r="AQ136" i="11"/>
  <c r="AI165" i="11"/>
  <c r="AQ190" i="11"/>
  <c r="AI219" i="11"/>
  <c r="AQ223" i="11"/>
  <c r="AI252" i="11"/>
  <c r="AQ277" i="11"/>
  <c r="AI306" i="11"/>
  <c r="AQ310" i="11"/>
  <c r="AI339" i="11"/>
  <c r="AQ364" i="11"/>
  <c r="AI393" i="11"/>
  <c r="AQ397" i="11"/>
  <c r="AI426" i="11"/>
  <c r="AR103" i="11"/>
  <c r="AR107" i="11"/>
  <c r="AR132" i="11"/>
  <c r="AR136" i="11"/>
  <c r="AR161" i="11"/>
  <c r="AL455" i="11"/>
  <c r="AL451" i="11"/>
  <c r="AM455" i="11"/>
  <c r="AI103" i="11"/>
  <c r="AQ107" i="11"/>
  <c r="AI136" i="11"/>
  <c r="AQ161" i="11"/>
  <c r="AI190" i="11"/>
  <c r="AQ194" i="11"/>
  <c r="AI223" i="11"/>
  <c r="AI248" i="11"/>
  <c r="AQ252" i="11"/>
  <c r="AI281" i="11"/>
  <c r="AQ306" i="11"/>
  <c r="AI335" i="11"/>
  <c r="AQ339" i="11"/>
  <c r="AI368" i="11"/>
  <c r="AQ393" i="11"/>
  <c r="AI422" i="11"/>
  <c r="AJ103" i="11"/>
  <c r="AJ132" i="11"/>
  <c r="AJ161" i="11"/>
  <c r="AL103" i="11"/>
  <c r="AL136" i="11"/>
  <c r="AL161" i="11"/>
  <c r="AL165" i="11"/>
  <c r="AL190" i="11"/>
  <c r="AL194" i="11"/>
  <c r="AL219" i="11"/>
  <c r="AL223" i="11"/>
  <c r="AL248" i="11"/>
  <c r="AL252" i="11"/>
  <c r="AL277" i="11"/>
  <c r="AL281" i="11"/>
  <c r="AL306" i="11"/>
  <c r="AL310" i="11"/>
  <c r="AL335" i="11"/>
  <c r="AL339" i="11"/>
  <c r="AL364" i="11"/>
  <c r="AL368" i="11"/>
  <c r="AL393" i="11"/>
  <c r="AL397" i="11"/>
  <c r="AL422" i="11"/>
  <c r="AT422" i="11"/>
  <c r="AL426" i="11"/>
  <c r="AT426" i="11"/>
  <c r="AM451" i="11"/>
  <c r="AU451" i="11"/>
  <c r="AI107" i="11"/>
  <c r="AQ132" i="11"/>
  <c r="AI161" i="11"/>
  <c r="AQ165" i="11"/>
  <c r="AI194" i="11"/>
  <c r="AQ219" i="11"/>
  <c r="AQ248" i="11"/>
  <c r="AI277" i="11"/>
  <c r="AQ281" i="11"/>
  <c r="AI310" i="11"/>
  <c r="AQ335" i="11"/>
  <c r="AI364" i="11"/>
  <c r="AQ368" i="11"/>
  <c r="AI397" i="11"/>
  <c r="AQ422" i="11"/>
  <c r="AQ426" i="11"/>
  <c r="AJ107" i="11"/>
  <c r="AJ136" i="11"/>
  <c r="AL107" i="11"/>
  <c r="AL132" i="11"/>
  <c r="AU78" i="11"/>
  <c r="AM103" i="11"/>
  <c r="AU103" i="11"/>
  <c r="AM107" i="11"/>
  <c r="AU107" i="11"/>
  <c r="AM132" i="11"/>
  <c r="AU132" i="11"/>
  <c r="AM136" i="11"/>
  <c r="AU136" i="11"/>
  <c r="AM161" i="11"/>
  <c r="AU161" i="11"/>
  <c r="AM165" i="11"/>
  <c r="AU165" i="11"/>
  <c r="AM190" i="11"/>
  <c r="AU190" i="11"/>
  <c r="AM194" i="11"/>
  <c r="AU194" i="11"/>
  <c r="AM219" i="11"/>
  <c r="AU219" i="11"/>
  <c r="AM223" i="11"/>
  <c r="AU223" i="11"/>
  <c r="AM248" i="11"/>
  <c r="AU248" i="11"/>
  <c r="AM252" i="11"/>
  <c r="AU252" i="11"/>
  <c r="AM277" i="11"/>
  <c r="AU277" i="11"/>
  <c r="AM281" i="11"/>
  <c r="AU281" i="11"/>
  <c r="AM306" i="11"/>
  <c r="AU306" i="11"/>
  <c r="AM310" i="11"/>
  <c r="AU310" i="11"/>
  <c r="AM335" i="11"/>
  <c r="AU335" i="11"/>
  <c r="AM339" i="11"/>
  <c r="AU339" i="11"/>
  <c r="AM364" i="11"/>
  <c r="AU364" i="11"/>
  <c r="AM368" i="11"/>
  <c r="AU368" i="11"/>
  <c r="AM393" i="11"/>
  <c r="AU393" i="11"/>
  <c r="AM397" i="11"/>
  <c r="AU397" i="11"/>
  <c r="AM422" i="11"/>
  <c r="AU422" i="11"/>
  <c r="AM426" i="11"/>
  <c r="AU426" i="11"/>
  <c r="AX20" i="11"/>
  <c r="AX74" i="11"/>
  <c r="AI455" i="11"/>
  <c r="I130" i="7"/>
  <c r="AI451" i="11"/>
  <c r="AQ455" i="11"/>
  <c r="AV45" i="11"/>
  <c r="AN78" i="11"/>
  <c r="AN20" i="11"/>
  <c r="AV49" i="11"/>
  <c r="AN74" i="11"/>
  <c r="J381" i="8"/>
  <c r="AQ285" i="11"/>
  <c r="K415" i="7"/>
  <c r="I192" i="7"/>
  <c r="I447" i="7"/>
  <c r="I296" i="8"/>
  <c r="K192" i="7"/>
  <c r="K208" i="7"/>
  <c r="K102" i="7"/>
  <c r="K251" i="7"/>
  <c r="K325" i="7"/>
  <c r="AP20" i="11"/>
  <c r="AP49" i="11"/>
  <c r="AP78" i="11"/>
  <c r="H8" i="5"/>
  <c r="L128" i="7"/>
  <c r="B8" i="7"/>
  <c r="H17" i="5"/>
  <c r="N368" i="7"/>
  <c r="D38" i="7"/>
  <c r="H9" i="5"/>
  <c r="L158" i="7"/>
  <c r="D8" i="7"/>
  <c r="I170" i="7"/>
  <c r="K170" i="7"/>
  <c r="M410" i="8"/>
  <c r="L170" i="8"/>
  <c r="D20" i="8"/>
  <c r="N410" i="8"/>
  <c r="F50" i="8"/>
  <c r="L170" i="7"/>
  <c r="D20" i="7"/>
  <c r="N410" i="7"/>
  <c r="F50" i="7"/>
  <c r="I171" i="7"/>
  <c r="I411" i="7"/>
  <c r="K171" i="7"/>
  <c r="K411" i="7"/>
  <c r="M411" i="8"/>
  <c r="L171" i="8"/>
  <c r="D21" i="8"/>
  <c r="N411" i="8"/>
  <c r="F51" i="8"/>
  <c r="L171" i="7"/>
  <c r="D21" i="7"/>
  <c r="N411" i="7"/>
  <c r="F51" i="7"/>
  <c r="M412" i="8"/>
  <c r="L172" i="8"/>
  <c r="D22" i="8"/>
  <c r="F52" i="8"/>
  <c r="N412" i="8"/>
  <c r="L172" i="7"/>
  <c r="D22" i="7"/>
  <c r="N412" i="7"/>
  <c r="F52" i="7"/>
  <c r="K413" i="7"/>
  <c r="L173" i="8"/>
  <c r="M173" i="8" s="1"/>
  <c r="D23" i="8"/>
  <c r="E23" i="8" s="1"/>
  <c r="F53" i="8"/>
  <c r="N413" i="8"/>
  <c r="L173" i="7"/>
  <c r="M173" i="7" s="1"/>
  <c r="D23" i="7"/>
  <c r="E23" i="7" s="1"/>
  <c r="N413" i="7"/>
  <c r="F53" i="7"/>
  <c r="I175" i="7"/>
  <c r="I415" i="7"/>
  <c r="K175" i="7"/>
  <c r="D25" i="8"/>
  <c r="L175" i="8"/>
  <c r="N415" i="8"/>
  <c r="F55" i="8"/>
  <c r="L175" i="7"/>
  <c r="D25" i="7"/>
  <c r="N415" i="7"/>
  <c r="F55" i="7"/>
  <c r="I176" i="7"/>
  <c r="I416" i="7"/>
  <c r="K176" i="7"/>
  <c r="M416" i="8"/>
  <c r="D26" i="8"/>
  <c r="L176" i="8"/>
  <c r="N416" i="8"/>
  <c r="F56" i="8"/>
  <c r="L176" i="7"/>
  <c r="D26" i="7"/>
  <c r="N416" i="7"/>
  <c r="F56" i="7"/>
  <c r="I177" i="7"/>
  <c r="L177" i="8"/>
  <c r="D27" i="8"/>
  <c r="N417" i="8"/>
  <c r="O417" i="8" s="1"/>
  <c r="F57" i="8"/>
  <c r="G57" i="8" s="1"/>
  <c r="L177" i="7"/>
  <c r="D27" i="7"/>
  <c r="N417" i="7"/>
  <c r="O417" i="7" s="1"/>
  <c r="F57" i="7"/>
  <c r="G57" i="7" s="1"/>
  <c r="I418" i="7"/>
  <c r="K418" i="7"/>
  <c r="L178" i="8"/>
  <c r="M178" i="8" s="1"/>
  <c r="D28" i="8"/>
  <c r="E28" i="8" s="1"/>
  <c r="N418" i="8"/>
  <c r="F58" i="8"/>
  <c r="L178" i="7"/>
  <c r="M178" i="7" s="1"/>
  <c r="D28" i="7"/>
  <c r="E28" i="7" s="1"/>
  <c r="N418" i="7"/>
  <c r="F58" i="7"/>
  <c r="B9" i="5"/>
  <c r="B158" i="7"/>
  <c r="B18" i="5"/>
  <c r="B398" i="7"/>
  <c r="C9" i="5"/>
  <c r="D158" i="7"/>
  <c r="C18" i="5"/>
  <c r="D398" i="7"/>
  <c r="D9" i="5"/>
  <c r="F158" i="7"/>
  <c r="D18" i="5"/>
  <c r="F398" i="7"/>
  <c r="E9" i="5"/>
  <c r="H158" i="7"/>
  <c r="E18" i="5"/>
  <c r="H398" i="7"/>
  <c r="F9" i="6"/>
  <c r="J158" i="8"/>
  <c r="F9" i="5"/>
  <c r="J158" i="7"/>
  <c r="F18" i="5"/>
  <c r="J398" i="7"/>
  <c r="G18" i="6"/>
  <c r="L398" i="8"/>
  <c r="G18" i="5"/>
  <c r="L398" i="7"/>
  <c r="H9" i="6"/>
  <c r="L158" i="8"/>
  <c r="D8" i="8"/>
  <c r="H18" i="6"/>
  <c r="N398" i="8"/>
  <c r="F38" i="8"/>
  <c r="AO45" i="11"/>
  <c r="AW49" i="11"/>
  <c r="AO78" i="11"/>
  <c r="AS16" i="11"/>
  <c r="F430" i="8"/>
  <c r="G430" i="8" s="1"/>
  <c r="AK20" i="11"/>
  <c r="H190" i="8"/>
  <c r="AS20" i="11"/>
  <c r="H430" i="8"/>
  <c r="AK45" i="11"/>
  <c r="F191" i="8"/>
  <c r="AS45" i="11"/>
  <c r="F431" i="8"/>
  <c r="AK49" i="11"/>
  <c r="H191" i="8"/>
  <c r="I205" i="8" s="1"/>
  <c r="AS49" i="11"/>
  <c r="H431" i="8"/>
  <c r="I191" i="7"/>
  <c r="I431" i="7"/>
  <c r="K191" i="7"/>
  <c r="M431" i="8"/>
  <c r="L191" i="8"/>
  <c r="F11" i="8"/>
  <c r="N431" i="8"/>
  <c r="H41" i="8"/>
  <c r="L191" i="7"/>
  <c r="F11" i="7"/>
  <c r="N431" i="7"/>
  <c r="H41" i="7"/>
  <c r="AK74" i="11"/>
  <c r="F192" i="8"/>
  <c r="AS74" i="11"/>
  <c r="F432" i="8"/>
  <c r="AS78" i="11"/>
  <c r="H432" i="8"/>
  <c r="I432" i="8" s="1"/>
  <c r="F12" i="8"/>
  <c r="L192" i="8"/>
  <c r="H42" i="8"/>
  <c r="I42" i="8" s="1"/>
  <c r="N432" i="8"/>
  <c r="O432" i="8" s="1"/>
  <c r="L192" i="7"/>
  <c r="F12" i="7"/>
  <c r="N432" i="7"/>
  <c r="O432" i="7" s="1"/>
  <c r="H42" i="7"/>
  <c r="I42" i="7" s="1"/>
  <c r="I193" i="7"/>
  <c r="K193" i="7"/>
  <c r="M433" i="8"/>
  <c r="L193" i="8"/>
  <c r="F13" i="8"/>
  <c r="H43" i="8"/>
  <c r="N433" i="8"/>
  <c r="L193" i="7"/>
  <c r="F13" i="7"/>
  <c r="N433" i="7"/>
  <c r="H43" i="7"/>
  <c r="I195" i="7"/>
  <c r="I435" i="7"/>
  <c r="K195" i="7"/>
  <c r="K435" i="7"/>
  <c r="F15" i="8"/>
  <c r="L195" i="8"/>
  <c r="N435" i="8"/>
  <c r="H45" i="8"/>
  <c r="L195" i="7"/>
  <c r="F15" i="7"/>
  <c r="N435" i="7"/>
  <c r="H45" i="7"/>
  <c r="I196" i="7"/>
  <c r="I436" i="7"/>
  <c r="K196" i="7"/>
  <c r="K436" i="7"/>
  <c r="L196" i="8"/>
  <c r="F16" i="8"/>
  <c r="N436" i="8"/>
  <c r="H46" i="8"/>
  <c r="L196" i="7"/>
  <c r="F16" i="7"/>
  <c r="N436" i="7"/>
  <c r="H46" i="7"/>
  <c r="I197" i="7"/>
  <c r="I437" i="7"/>
  <c r="K197" i="7"/>
  <c r="K437" i="7"/>
  <c r="AI20" i="11"/>
  <c r="H130" i="8"/>
  <c r="AQ45" i="11"/>
  <c r="F371" i="8"/>
  <c r="I131" i="7"/>
  <c r="K131" i="7"/>
  <c r="B11" i="8"/>
  <c r="L131" i="8"/>
  <c r="AQ78" i="11"/>
  <c r="H372" i="8"/>
  <c r="I372" i="8" s="1"/>
  <c r="L132" i="7"/>
  <c r="B12" i="7"/>
  <c r="I133" i="7"/>
  <c r="K133" i="7"/>
  <c r="L133" i="8"/>
  <c r="B13" i="8"/>
  <c r="L135" i="7"/>
  <c r="B15" i="7"/>
  <c r="I376" i="7"/>
  <c r="L136" i="7"/>
  <c r="B16" i="7"/>
  <c r="I377" i="7"/>
  <c r="K377" i="7"/>
  <c r="L137" i="7"/>
  <c r="B17" i="7"/>
  <c r="I138" i="7"/>
  <c r="K138" i="7"/>
  <c r="N378" i="8"/>
  <c r="D48" i="8"/>
  <c r="M381" i="8"/>
  <c r="B21" i="8"/>
  <c r="L141" i="8"/>
  <c r="N381" i="7"/>
  <c r="D51" i="7"/>
  <c r="N383" i="8"/>
  <c r="D53" i="8"/>
  <c r="M386" i="8"/>
  <c r="N386" i="8"/>
  <c r="D56" i="8"/>
  <c r="N386" i="7"/>
  <c r="D56" i="7"/>
  <c r="N388" i="8"/>
  <c r="O388" i="8" s="1"/>
  <c r="D58" i="8"/>
  <c r="E58" i="8" s="1"/>
  <c r="B17" i="6"/>
  <c r="B368" i="8"/>
  <c r="C8" i="6"/>
  <c r="D128" i="8"/>
  <c r="C17" i="5"/>
  <c r="D368" i="7"/>
  <c r="D8" i="5"/>
  <c r="F128" i="7"/>
  <c r="E8" i="5"/>
  <c r="H128" i="7"/>
  <c r="F8" i="5"/>
  <c r="J128" i="7"/>
  <c r="H17" i="6"/>
  <c r="D38" i="8"/>
  <c r="N368" i="8"/>
  <c r="AR16" i="11"/>
  <c r="F400" i="8"/>
  <c r="G400" i="8" s="1"/>
  <c r="AR20" i="11"/>
  <c r="H400" i="8"/>
  <c r="I400" i="8" s="1"/>
  <c r="AJ45" i="11"/>
  <c r="F161" i="8"/>
  <c r="AR49" i="11"/>
  <c r="H401" i="8"/>
  <c r="M402" i="8"/>
  <c r="N402" i="8"/>
  <c r="F42" i="8"/>
  <c r="I163" i="7"/>
  <c r="K163" i="7"/>
  <c r="D13" i="8"/>
  <c r="L163" i="8"/>
  <c r="N406" i="8"/>
  <c r="F46" i="8"/>
  <c r="N407" i="7"/>
  <c r="F47" i="7"/>
  <c r="N408" i="8"/>
  <c r="F48" i="8"/>
  <c r="M371" i="8"/>
  <c r="L131" i="7"/>
  <c r="B11" i="7"/>
  <c r="AQ74" i="11"/>
  <c r="F372" i="8"/>
  <c r="I132" i="7"/>
  <c r="N372" i="8"/>
  <c r="D42" i="8"/>
  <c r="N373" i="7"/>
  <c r="D43" i="7"/>
  <c r="I375" i="7"/>
  <c r="K375" i="7"/>
  <c r="N375" i="7"/>
  <c r="D45" i="7"/>
  <c r="I136" i="7"/>
  <c r="K376" i="7"/>
  <c r="L136" i="8"/>
  <c r="B16" i="8"/>
  <c r="L138" i="8"/>
  <c r="B18" i="8"/>
  <c r="N378" i="7"/>
  <c r="D48" i="7"/>
  <c r="L140" i="7"/>
  <c r="B20" i="7"/>
  <c r="I141" i="7"/>
  <c r="K141" i="7"/>
  <c r="N381" i="8"/>
  <c r="D51" i="8"/>
  <c r="L142" i="7"/>
  <c r="B22" i="7"/>
  <c r="K143" i="7"/>
  <c r="L143" i="7"/>
  <c r="B23" i="7"/>
  <c r="I385" i="7"/>
  <c r="L147" i="8"/>
  <c r="B27" i="8"/>
  <c r="N387" i="7"/>
  <c r="O387" i="7" s="1"/>
  <c r="D57" i="7"/>
  <c r="E57" i="7" s="1"/>
  <c r="L148" i="7"/>
  <c r="B28" i="7"/>
  <c r="B17" i="5"/>
  <c r="B368" i="7"/>
  <c r="G17" i="6"/>
  <c r="L368" i="8"/>
  <c r="AJ20" i="11"/>
  <c r="H160" i="8"/>
  <c r="L161" i="8"/>
  <c r="D11" i="8"/>
  <c r="N401" i="7"/>
  <c r="F41" i="7"/>
  <c r="AJ74" i="11"/>
  <c r="F162" i="8"/>
  <c r="AJ78" i="11"/>
  <c r="H162" i="8"/>
  <c r="I162" i="8" s="1"/>
  <c r="L162" i="8"/>
  <c r="M162" i="8" s="1"/>
  <c r="D12" i="8"/>
  <c r="E12" i="8" s="1"/>
  <c r="I405" i="7"/>
  <c r="K405" i="7"/>
  <c r="L165" i="7"/>
  <c r="D15" i="7"/>
  <c r="K406" i="7"/>
  <c r="I407" i="7"/>
  <c r="K167" i="7"/>
  <c r="L167" i="8"/>
  <c r="D17" i="8"/>
  <c r="K408" i="7"/>
  <c r="L168" i="8"/>
  <c r="D18" i="8"/>
  <c r="L168" i="7"/>
  <c r="D18" i="7"/>
  <c r="K223" i="7"/>
  <c r="H13" i="8"/>
  <c r="L223" i="8"/>
  <c r="L223" i="7"/>
  <c r="H13" i="7"/>
  <c r="K225" i="7"/>
  <c r="AU16" i="11"/>
  <c r="F310" i="8"/>
  <c r="G310" i="8" s="1"/>
  <c r="AU20" i="11"/>
  <c r="H310" i="8"/>
  <c r="I310" i="8" s="1"/>
  <c r="K250" i="7"/>
  <c r="AM45" i="11"/>
  <c r="F251" i="8"/>
  <c r="AU45" i="11"/>
  <c r="F311" i="8"/>
  <c r="AM49" i="11"/>
  <c r="H251" i="8"/>
  <c r="AU49" i="11"/>
  <c r="H311" i="8"/>
  <c r="I251" i="7"/>
  <c r="I311" i="7"/>
  <c r="M311" i="8"/>
  <c r="L251" i="8"/>
  <c r="J11" i="8"/>
  <c r="J41" i="8"/>
  <c r="N311" i="8"/>
  <c r="L251" i="7"/>
  <c r="J11" i="7"/>
  <c r="N311" i="7"/>
  <c r="J41" i="7"/>
  <c r="Q41" i="7" s="1"/>
  <c r="AM74" i="11"/>
  <c r="F252" i="8"/>
  <c r="G252" i="8" s="1"/>
  <c r="AU74" i="11"/>
  <c r="F312" i="8"/>
  <c r="AM78" i="11"/>
  <c r="H252" i="8"/>
  <c r="I252" i="8" s="1"/>
  <c r="M312" i="8"/>
  <c r="J12" i="8"/>
  <c r="K12" i="8" s="1"/>
  <c r="L252" i="8"/>
  <c r="M252" i="8" s="1"/>
  <c r="J42" i="8"/>
  <c r="N312" i="8"/>
  <c r="L252" i="7"/>
  <c r="M252" i="7" s="1"/>
  <c r="J12" i="7"/>
  <c r="K12" i="7" s="1"/>
  <c r="N312" i="7"/>
  <c r="J42" i="7"/>
  <c r="Q42" i="7" s="1"/>
  <c r="M313" i="8"/>
  <c r="L253" i="8"/>
  <c r="M253" i="8" s="1"/>
  <c r="J13" i="8"/>
  <c r="K13" i="8" s="1"/>
  <c r="N313" i="8"/>
  <c r="J43" i="8"/>
  <c r="L253" i="7"/>
  <c r="M253" i="7" s="1"/>
  <c r="J13" i="7"/>
  <c r="K13" i="7" s="1"/>
  <c r="N313" i="7"/>
  <c r="J43" i="7"/>
  <c r="Q43" i="7" s="1"/>
  <c r="I255" i="7"/>
  <c r="I315" i="7"/>
  <c r="K255" i="7"/>
  <c r="K315" i="7"/>
  <c r="J15" i="8"/>
  <c r="L255" i="8"/>
  <c r="N315" i="8"/>
  <c r="J45" i="8"/>
  <c r="L255" i="7"/>
  <c r="J15" i="7"/>
  <c r="N315" i="7"/>
  <c r="J45" i="7"/>
  <c r="Q45" i="7" s="1"/>
  <c r="I316" i="7"/>
  <c r="K316" i="7"/>
  <c r="L256" i="8"/>
  <c r="J16" i="8"/>
  <c r="N316" i="8"/>
  <c r="J46" i="8"/>
  <c r="L256" i="7"/>
  <c r="J16" i="7"/>
  <c r="N316" i="7"/>
  <c r="J46" i="7"/>
  <c r="Q46" i="7" s="1"/>
  <c r="I317" i="7"/>
  <c r="AO20" i="11"/>
  <c r="AW45" i="11"/>
  <c r="AP74" i="11"/>
  <c r="AV16" i="11"/>
  <c r="F520" i="8"/>
  <c r="G526" i="8" s="1"/>
  <c r="AV20" i="11"/>
  <c r="H520" i="8"/>
  <c r="I520" i="8" s="1"/>
  <c r="G281" i="8"/>
  <c r="I281" i="8"/>
  <c r="I281" i="7"/>
  <c r="K281" i="7"/>
  <c r="L11" i="8"/>
  <c r="L281" i="8"/>
  <c r="N521" i="8"/>
  <c r="O521" i="8" s="1"/>
  <c r="B71" i="8"/>
  <c r="C71" i="8" s="1"/>
  <c r="L281" i="7"/>
  <c r="L11" i="7"/>
  <c r="N521" i="7"/>
  <c r="O521" i="7" s="1"/>
  <c r="B71" i="7"/>
  <c r="C71" i="7" s="1"/>
  <c r="L282" i="8"/>
  <c r="M282" i="8" s="1"/>
  <c r="L12" i="8"/>
  <c r="M12" i="8" s="1"/>
  <c r="N522" i="8"/>
  <c r="O522" i="8" s="1"/>
  <c r="B72" i="8"/>
  <c r="C72" i="8" s="1"/>
  <c r="L282" i="7"/>
  <c r="M282" i="7" s="1"/>
  <c r="L12" i="7"/>
  <c r="M12" i="7" s="1"/>
  <c r="N522" i="7"/>
  <c r="O522" i="7" s="1"/>
  <c r="B72" i="7"/>
  <c r="C72" i="7" s="1"/>
  <c r="G283" i="8"/>
  <c r="I283" i="8"/>
  <c r="I283" i="7"/>
  <c r="L283" i="8"/>
  <c r="L13" i="8"/>
  <c r="N523" i="8"/>
  <c r="O523" i="8" s="1"/>
  <c r="B73" i="8"/>
  <c r="C73" i="8" s="1"/>
  <c r="L283" i="7"/>
  <c r="L13" i="7"/>
  <c r="N523" i="7"/>
  <c r="O523" i="7" s="1"/>
  <c r="B73" i="7"/>
  <c r="C73" i="7" s="1"/>
  <c r="G285" i="8"/>
  <c r="I285" i="8"/>
  <c r="I285" i="7"/>
  <c r="K285" i="7"/>
  <c r="M525" i="8"/>
  <c r="L285" i="8"/>
  <c r="L15" i="8"/>
  <c r="N525" i="8"/>
  <c r="B75" i="8"/>
  <c r="L285" i="7"/>
  <c r="L15" i="7"/>
  <c r="N525" i="7"/>
  <c r="B75" i="7"/>
  <c r="I526" i="7"/>
  <c r="L286" i="8"/>
  <c r="M286" i="8" s="1"/>
  <c r="L16" i="8"/>
  <c r="M16" i="8" s="1"/>
  <c r="N526" i="8"/>
  <c r="B76" i="8"/>
  <c r="L286" i="7"/>
  <c r="M286" i="7" s="1"/>
  <c r="L16" i="7"/>
  <c r="M16" i="7" s="1"/>
  <c r="N526" i="7"/>
  <c r="B76" i="7"/>
  <c r="AQ16" i="11"/>
  <c r="F370" i="8"/>
  <c r="G370" i="8" s="1"/>
  <c r="AQ20" i="11"/>
  <c r="H370" i="8"/>
  <c r="I370" i="8" s="1"/>
  <c r="AQ49" i="11"/>
  <c r="H371" i="8"/>
  <c r="AI74" i="11"/>
  <c r="F132" i="8"/>
  <c r="AI78" i="11"/>
  <c r="H132" i="8"/>
  <c r="M372" i="8"/>
  <c r="L132" i="8"/>
  <c r="B12" i="8"/>
  <c r="N372" i="7"/>
  <c r="D42" i="7"/>
  <c r="M373" i="8"/>
  <c r="D43" i="8"/>
  <c r="N373" i="8"/>
  <c r="N375" i="8"/>
  <c r="D45" i="8"/>
  <c r="K136" i="7"/>
  <c r="N376" i="7"/>
  <c r="D46" i="7"/>
  <c r="I137" i="7"/>
  <c r="K137" i="7"/>
  <c r="D47" i="8"/>
  <c r="N377" i="8"/>
  <c r="M380" i="8"/>
  <c r="N380" i="8"/>
  <c r="D50" i="8"/>
  <c r="M382" i="8"/>
  <c r="N382" i="8"/>
  <c r="D52" i="8"/>
  <c r="I143" i="7"/>
  <c r="L143" i="8"/>
  <c r="B23" i="8"/>
  <c r="N383" i="7"/>
  <c r="D53" i="7"/>
  <c r="I145" i="7"/>
  <c r="K145" i="7"/>
  <c r="L145" i="8"/>
  <c r="B25" i="8"/>
  <c r="L145" i="7"/>
  <c r="B25" i="7"/>
  <c r="I146" i="7"/>
  <c r="K146" i="7"/>
  <c r="L146" i="7"/>
  <c r="B26" i="7"/>
  <c r="K147" i="7"/>
  <c r="D57" i="8"/>
  <c r="E57" i="8" s="1"/>
  <c r="N387" i="8"/>
  <c r="O387" i="8" s="1"/>
  <c r="I148" i="7"/>
  <c r="K148" i="7"/>
  <c r="L148" i="8"/>
  <c r="B28" i="8"/>
  <c r="N388" i="7"/>
  <c r="O388" i="7" s="1"/>
  <c r="D58" i="7"/>
  <c r="E58" i="7" s="1"/>
  <c r="B8" i="5"/>
  <c r="B128" i="7"/>
  <c r="C8" i="5"/>
  <c r="D128" i="7"/>
  <c r="D17" i="5"/>
  <c r="F368" i="7"/>
  <c r="H8" i="6"/>
  <c r="L128" i="8"/>
  <c r="B8" i="8"/>
  <c r="K177" i="7"/>
  <c r="K160" i="7"/>
  <c r="AR45" i="11"/>
  <c r="F401" i="8"/>
  <c r="AJ49" i="11"/>
  <c r="H161" i="8"/>
  <c r="M401" i="8"/>
  <c r="N401" i="8"/>
  <c r="F41" i="8"/>
  <c r="AR74" i="11"/>
  <c r="F402" i="8"/>
  <c r="G402" i="8" s="1"/>
  <c r="AR78" i="11"/>
  <c r="H402" i="8"/>
  <c r="I402" i="8" s="1"/>
  <c r="F43" i="8"/>
  <c r="N403" i="8"/>
  <c r="N403" i="7"/>
  <c r="F43" i="7"/>
  <c r="F45" i="8"/>
  <c r="N405" i="8"/>
  <c r="N405" i="7"/>
  <c r="F45" i="7"/>
  <c r="I406" i="7"/>
  <c r="D16" i="8"/>
  <c r="L166" i="8"/>
  <c r="N406" i="7"/>
  <c r="F46" i="7"/>
  <c r="I167" i="7"/>
  <c r="K407" i="7"/>
  <c r="L167" i="7"/>
  <c r="D17" i="7"/>
  <c r="I168" i="7"/>
  <c r="AL49" i="11"/>
  <c r="H221" i="8"/>
  <c r="K221" i="7"/>
  <c r="L221" i="7"/>
  <c r="H11" i="7"/>
  <c r="AL78" i="11"/>
  <c r="H222" i="8"/>
  <c r="I222" i="8" s="1"/>
  <c r="I223" i="7"/>
  <c r="L225" i="7"/>
  <c r="H15" i="7"/>
  <c r="I226" i="7"/>
  <c r="AW16" i="11"/>
  <c r="F550" i="8"/>
  <c r="G550" i="8" s="1"/>
  <c r="I101" i="8"/>
  <c r="I101" i="7"/>
  <c r="K101" i="7"/>
  <c r="L101" i="8"/>
  <c r="N11" i="8"/>
  <c r="D71" i="8"/>
  <c r="E71" i="8" s="1"/>
  <c r="N551" i="8"/>
  <c r="O551" i="8" s="1"/>
  <c r="L101" i="7"/>
  <c r="N11" i="7"/>
  <c r="Q11" i="7" s="1"/>
  <c r="N551" i="7"/>
  <c r="O551" i="7" s="1"/>
  <c r="D71" i="7"/>
  <c r="E71" i="7" s="1"/>
  <c r="AO74" i="11"/>
  <c r="F102" i="8"/>
  <c r="G102" i="8" s="1"/>
  <c r="I102" i="8"/>
  <c r="I102" i="7"/>
  <c r="L102" i="8"/>
  <c r="N12" i="8"/>
  <c r="N552" i="8"/>
  <c r="O552" i="8" s="1"/>
  <c r="D72" i="8"/>
  <c r="E72" i="8" s="1"/>
  <c r="L102" i="7"/>
  <c r="N12" i="7"/>
  <c r="Q12" i="7" s="1"/>
  <c r="N552" i="7"/>
  <c r="O552" i="7" s="1"/>
  <c r="D72" i="7"/>
  <c r="E72" i="7" s="1"/>
  <c r="I103" i="8"/>
  <c r="I103" i="7"/>
  <c r="K103" i="7"/>
  <c r="L103" i="8"/>
  <c r="N13" i="8"/>
  <c r="N553" i="8"/>
  <c r="O553" i="8" s="1"/>
  <c r="D73" i="8"/>
  <c r="E73" i="8" s="1"/>
  <c r="L103" i="7"/>
  <c r="N13" i="7"/>
  <c r="Q13" i="7" s="1"/>
  <c r="N553" i="7"/>
  <c r="O553" i="7" s="1"/>
  <c r="D73" i="7"/>
  <c r="E73" i="7" s="1"/>
  <c r="I105" i="8"/>
  <c r="I105" i="7"/>
  <c r="K105" i="7"/>
  <c r="N15" i="8"/>
  <c r="L105" i="8"/>
  <c r="N555" i="8"/>
  <c r="D75" i="8"/>
  <c r="L105" i="7"/>
  <c r="N15" i="7"/>
  <c r="Q15" i="7" s="1"/>
  <c r="N555" i="7"/>
  <c r="D75" i="7"/>
  <c r="I106" i="8"/>
  <c r="I106" i="7"/>
  <c r="K106" i="7"/>
  <c r="N16" i="8"/>
  <c r="L106" i="8"/>
  <c r="N556" i="8"/>
  <c r="O556" i="8" s="1"/>
  <c r="D76" i="8"/>
  <c r="E76" i="8" s="1"/>
  <c r="L106" i="7"/>
  <c r="N16" i="7"/>
  <c r="Q16" i="7" s="1"/>
  <c r="N556" i="7"/>
  <c r="O556" i="7" s="1"/>
  <c r="D76" i="7"/>
  <c r="E76" i="7" s="1"/>
  <c r="I107" i="8"/>
  <c r="I107" i="7"/>
  <c r="K107" i="7"/>
  <c r="L107" i="8"/>
  <c r="N17" i="8"/>
  <c r="N557" i="8"/>
  <c r="O557" i="8" s="1"/>
  <c r="D77" i="8"/>
  <c r="E77" i="8" s="1"/>
  <c r="L107" i="7"/>
  <c r="N17" i="7"/>
  <c r="Q17" i="7" s="1"/>
  <c r="N557" i="7"/>
  <c r="O557" i="7" s="1"/>
  <c r="D77" i="7"/>
  <c r="E77" i="7" s="1"/>
  <c r="I108" i="8"/>
  <c r="I108" i="7"/>
  <c r="K108" i="7"/>
  <c r="N18" i="8"/>
  <c r="L108" i="8"/>
  <c r="N558" i="8"/>
  <c r="D78" i="8"/>
  <c r="L108" i="7"/>
  <c r="N18" i="7"/>
  <c r="Q18" i="7" s="1"/>
  <c r="N558" i="7"/>
  <c r="D78" i="7"/>
  <c r="I110" i="8"/>
  <c r="I110" i="7"/>
  <c r="K110" i="7"/>
  <c r="N20" i="8"/>
  <c r="L110" i="8"/>
  <c r="N560" i="8"/>
  <c r="O560" i="8" s="1"/>
  <c r="D80" i="8"/>
  <c r="E80" i="8" s="1"/>
  <c r="L110" i="7"/>
  <c r="N20" i="7"/>
  <c r="Q20" i="7" s="1"/>
  <c r="N560" i="7"/>
  <c r="O560" i="7" s="1"/>
  <c r="D80" i="7"/>
  <c r="E80" i="7" s="1"/>
  <c r="I111" i="8"/>
  <c r="I111" i="7"/>
  <c r="K111" i="7"/>
  <c r="L111" i="8"/>
  <c r="N21" i="8"/>
  <c r="N561" i="8"/>
  <c r="D81" i="8"/>
  <c r="L111" i="7"/>
  <c r="N21" i="7"/>
  <c r="Q21" i="7" s="1"/>
  <c r="N561" i="7"/>
  <c r="D81" i="7"/>
  <c r="I112" i="8"/>
  <c r="I112" i="7"/>
  <c r="M562" i="8"/>
  <c r="L112" i="8"/>
  <c r="N22" i="8"/>
  <c r="N562" i="8"/>
  <c r="D82" i="8"/>
  <c r="L112" i="7"/>
  <c r="N22" i="7"/>
  <c r="Q22" i="7" s="1"/>
  <c r="N562" i="7"/>
  <c r="D82" i="7"/>
  <c r="I113" i="8"/>
  <c r="I113" i="7"/>
  <c r="K113" i="7"/>
  <c r="L113" i="8"/>
  <c r="N23" i="8"/>
  <c r="N563" i="8"/>
  <c r="O563" i="8" s="1"/>
  <c r="D83" i="8"/>
  <c r="E83" i="8" s="1"/>
  <c r="L113" i="7"/>
  <c r="N23" i="7"/>
  <c r="Q23" i="7" s="1"/>
  <c r="N563" i="7"/>
  <c r="O563" i="7" s="1"/>
  <c r="D83" i="7"/>
  <c r="E83" i="7" s="1"/>
  <c r="I115" i="8"/>
  <c r="I115" i="7"/>
  <c r="K115" i="7"/>
  <c r="M565" i="8"/>
  <c r="N25" i="8"/>
  <c r="L115" i="8"/>
  <c r="N565" i="8"/>
  <c r="D85" i="8"/>
  <c r="L115" i="7"/>
  <c r="N25" i="7"/>
  <c r="Q25" i="7" s="1"/>
  <c r="N565" i="7"/>
  <c r="D85" i="7"/>
  <c r="I116" i="8"/>
  <c r="I116" i="7"/>
  <c r="K116" i="7"/>
  <c r="N26" i="8"/>
  <c r="L116" i="8"/>
  <c r="N566" i="8"/>
  <c r="O566" i="8" s="1"/>
  <c r="D86" i="8"/>
  <c r="E86" i="8" s="1"/>
  <c r="L116" i="7"/>
  <c r="N26" i="7"/>
  <c r="Q26" i="7" s="1"/>
  <c r="N566" i="7"/>
  <c r="O566" i="7" s="1"/>
  <c r="D86" i="7"/>
  <c r="E86" i="7" s="1"/>
  <c r="I117" i="8"/>
  <c r="I117" i="7"/>
  <c r="K117" i="7"/>
  <c r="L117" i="8"/>
  <c r="N27" i="8"/>
  <c r="D87" i="8"/>
  <c r="E87" i="8" s="1"/>
  <c r="N567" i="8"/>
  <c r="O567" i="8" s="1"/>
  <c r="L117" i="7"/>
  <c r="N27" i="7"/>
  <c r="Q27" i="7" s="1"/>
  <c r="N567" i="7"/>
  <c r="O567" i="7" s="1"/>
  <c r="D87" i="7"/>
  <c r="E87" i="7" s="1"/>
  <c r="I118" i="8"/>
  <c r="I118" i="7"/>
  <c r="AI45" i="11"/>
  <c r="F131" i="8"/>
  <c r="AI49" i="11"/>
  <c r="H131" i="8"/>
  <c r="D41" i="8"/>
  <c r="N371" i="8"/>
  <c r="N371" i="7"/>
  <c r="D41" i="7"/>
  <c r="L133" i="7"/>
  <c r="B13" i="7"/>
  <c r="I135" i="7"/>
  <c r="K135" i="7"/>
  <c r="L135" i="8"/>
  <c r="B15" i="8"/>
  <c r="N376" i="8"/>
  <c r="D46" i="8"/>
  <c r="B17" i="8"/>
  <c r="L137" i="8"/>
  <c r="N377" i="7"/>
  <c r="D47" i="7"/>
  <c r="I378" i="7"/>
  <c r="K378" i="7"/>
  <c r="L138" i="7"/>
  <c r="B18" i="7"/>
  <c r="I140" i="7"/>
  <c r="K140" i="7"/>
  <c r="B20" i="8"/>
  <c r="L140" i="8"/>
  <c r="N380" i="7"/>
  <c r="D50" i="7"/>
  <c r="K381" i="7"/>
  <c r="L141" i="7"/>
  <c r="B21" i="7"/>
  <c r="I142" i="7"/>
  <c r="L142" i="8"/>
  <c r="B22" i="8"/>
  <c r="N382" i="7"/>
  <c r="D52" i="7"/>
  <c r="K383" i="7"/>
  <c r="D55" i="8"/>
  <c r="N385" i="8"/>
  <c r="N385" i="7"/>
  <c r="D55" i="7"/>
  <c r="I386" i="7"/>
  <c r="K386" i="7"/>
  <c r="B26" i="8"/>
  <c r="L146" i="8"/>
  <c r="I147" i="7"/>
  <c r="L147" i="7"/>
  <c r="B27" i="7"/>
  <c r="E17" i="5"/>
  <c r="H368" i="7"/>
  <c r="F17" i="5"/>
  <c r="J368" i="7"/>
  <c r="G17" i="5"/>
  <c r="L368" i="7"/>
  <c r="I401" i="7"/>
  <c r="L161" i="7"/>
  <c r="D11" i="7"/>
  <c r="L162" i="7"/>
  <c r="M162" i="7" s="1"/>
  <c r="D12" i="7"/>
  <c r="E12" i="7" s="1"/>
  <c r="N402" i="7"/>
  <c r="F42" i="7"/>
  <c r="M403" i="8"/>
  <c r="L163" i="7"/>
  <c r="D13" i="7"/>
  <c r="I165" i="7"/>
  <c r="K165" i="7"/>
  <c r="L165" i="8"/>
  <c r="D15" i="8"/>
  <c r="L166" i="7"/>
  <c r="D16" i="7"/>
  <c r="N407" i="8"/>
  <c r="F47" i="8"/>
  <c r="I408" i="7"/>
  <c r="K168" i="7"/>
  <c r="N408" i="7"/>
  <c r="F48" i="7"/>
  <c r="AL20" i="11"/>
  <c r="H220" i="8"/>
  <c r="AL45" i="11"/>
  <c r="F221" i="8"/>
  <c r="I221" i="7"/>
  <c r="H11" i="8"/>
  <c r="L221" i="8"/>
  <c r="AL74" i="11"/>
  <c r="F222" i="8"/>
  <c r="G222" i="8" s="1"/>
  <c r="L222" i="8"/>
  <c r="M222" i="8" s="1"/>
  <c r="H12" i="8"/>
  <c r="I12" i="8" s="1"/>
  <c r="L222" i="7"/>
  <c r="M222" i="7" s="1"/>
  <c r="H12" i="7"/>
  <c r="I12" i="7" s="1"/>
  <c r="I225" i="7"/>
  <c r="L225" i="8"/>
  <c r="H15" i="8"/>
  <c r="AP16" i="11"/>
  <c r="F340" i="8"/>
  <c r="G352" i="8" s="1"/>
  <c r="AX16" i="11"/>
  <c r="F490" i="8"/>
  <c r="G490" i="8" s="1"/>
  <c r="AX45" i="11"/>
  <c r="F491" i="8"/>
  <c r="G491" i="8" s="1"/>
  <c r="N341" i="8"/>
  <c r="O341" i="8" s="1"/>
  <c r="B41" i="8"/>
  <c r="C41" i="8" s="1"/>
  <c r="N491" i="8"/>
  <c r="O491" i="8" s="1"/>
  <c r="F71" i="8"/>
  <c r="G71" i="8" s="1"/>
  <c r="N341" i="7"/>
  <c r="O341" i="7" s="1"/>
  <c r="B41" i="7"/>
  <c r="C41" i="7" s="1"/>
  <c r="N491" i="7"/>
  <c r="O491" i="7" s="1"/>
  <c r="F71" i="7"/>
  <c r="N342" i="8"/>
  <c r="O342" i="8" s="1"/>
  <c r="B42" i="8"/>
  <c r="C42" i="8" s="1"/>
  <c r="N492" i="8"/>
  <c r="O492" i="8" s="1"/>
  <c r="F72" i="8"/>
  <c r="G72" i="8" s="1"/>
  <c r="N342" i="7"/>
  <c r="O342" i="7" s="1"/>
  <c r="B42" i="7"/>
  <c r="C42" i="7" s="1"/>
  <c r="N492" i="7"/>
  <c r="O492" i="7" s="1"/>
  <c r="F72" i="7"/>
  <c r="M343" i="8"/>
  <c r="N343" i="8"/>
  <c r="B43" i="8"/>
  <c r="N493" i="8"/>
  <c r="O493" i="8" s="1"/>
  <c r="F73" i="8"/>
  <c r="G73" i="8" s="1"/>
  <c r="N343" i="7"/>
  <c r="B43" i="7"/>
  <c r="N493" i="7"/>
  <c r="O493" i="7" s="1"/>
  <c r="F73" i="7"/>
  <c r="I345" i="8"/>
  <c r="I345" i="7"/>
  <c r="K345" i="7"/>
  <c r="M495" i="8"/>
  <c r="N345" i="8"/>
  <c r="B45" i="8"/>
  <c r="F75" i="8"/>
  <c r="N495" i="8"/>
  <c r="N345" i="7"/>
  <c r="B45" i="7"/>
  <c r="N495" i="7"/>
  <c r="F75" i="7"/>
  <c r="Q75" i="7" s="1"/>
  <c r="I496" i="8"/>
  <c r="I496" i="7"/>
  <c r="B46" i="8"/>
  <c r="C46" i="8" s="1"/>
  <c r="N346" i="8"/>
  <c r="O346" i="8" s="1"/>
  <c r="F76" i="8"/>
  <c r="N496" i="8"/>
  <c r="N346" i="7"/>
  <c r="O346" i="7" s="1"/>
  <c r="B46" i="7"/>
  <c r="C46" i="7" s="1"/>
  <c r="N496" i="7"/>
  <c r="F76" i="7"/>
  <c r="Q76" i="7" s="1"/>
  <c r="I497" i="8"/>
  <c r="I497" i="7"/>
  <c r="K497" i="7"/>
  <c r="N347" i="8"/>
  <c r="O347" i="8" s="1"/>
  <c r="B47" i="8"/>
  <c r="C47" i="8" s="1"/>
  <c r="N497" i="8"/>
  <c r="F77" i="8"/>
  <c r="N347" i="7"/>
  <c r="O347" i="7" s="1"/>
  <c r="B47" i="7"/>
  <c r="C47" i="7" s="1"/>
  <c r="N497" i="7"/>
  <c r="F77" i="7"/>
  <c r="Q77" i="7" s="1"/>
  <c r="B48" i="8"/>
  <c r="N348" i="8"/>
  <c r="F78" i="8"/>
  <c r="G78" i="8" s="1"/>
  <c r="N498" i="8"/>
  <c r="O498" i="8" s="1"/>
  <c r="N348" i="7"/>
  <c r="B48" i="7"/>
  <c r="N498" i="7"/>
  <c r="O498" i="7" s="1"/>
  <c r="F78" i="7"/>
  <c r="N350" i="8"/>
  <c r="O350" i="8" s="1"/>
  <c r="B50" i="8"/>
  <c r="C50" i="8" s="1"/>
  <c r="N500" i="8"/>
  <c r="O500" i="8" s="1"/>
  <c r="F80" i="8"/>
  <c r="G80" i="8" s="1"/>
  <c r="N350" i="7"/>
  <c r="O350" i="7" s="1"/>
  <c r="B50" i="7"/>
  <c r="C50" i="7" s="1"/>
  <c r="N500" i="7"/>
  <c r="O500" i="7" s="1"/>
  <c r="F80" i="7"/>
  <c r="N351" i="8"/>
  <c r="O351" i="8" s="1"/>
  <c r="B51" i="8"/>
  <c r="C51" i="8" s="1"/>
  <c r="N501" i="8"/>
  <c r="O501" i="8" s="1"/>
  <c r="F81" i="8"/>
  <c r="G81" i="8" s="1"/>
  <c r="N351" i="7"/>
  <c r="O351" i="7" s="1"/>
  <c r="B51" i="7"/>
  <c r="C51" i="7" s="1"/>
  <c r="N501" i="7"/>
  <c r="O501" i="7" s="1"/>
  <c r="F81" i="7"/>
  <c r="M352" i="8"/>
  <c r="M502" i="8"/>
  <c r="N352" i="8"/>
  <c r="B52" i="8"/>
  <c r="N502" i="8"/>
  <c r="F82" i="8"/>
  <c r="N352" i="7"/>
  <c r="B52" i="7"/>
  <c r="N502" i="7"/>
  <c r="F82" i="7"/>
  <c r="Q82" i="7" s="1"/>
  <c r="N353" i="8"/>
  <c r="B53" i="8"/>
  <c r="N503" i="8"/>
  <c r="O503" i="8" s="1"/>
  <c r="F83" i="8"/>
  <c r="G83" i="8" s="1"/>
  <c r="N353" i="7"/>
  <c r="B53" i="7"/>
  <c r="N503" i="7"/>
  <c r="O503" i="7" s="1"/>
  <c r="F83" i="7"/>
  <c r="M505" i="8"/>
  <c r="B55" i="8"/>
  <c r="N355" i="8"/>
  <c r="F85" i="8"/>
  <c r="N505" i="8"/>
  <c r="N355" i="7"/>
  <c r="O355" i="7" s="1"/>
  <c r="B55" i="7"/>
  <c r="C55" i="7" s="1"/>
  <c r="N505" i="7"/>
  <c r="F85" i="7"/>
  <c r="Q85" i="7" s="1"/>
  <c r="I356" i="8"/>
  <c r="I356" i="7"/>
  <c r="M356" i="8"/>
  <c r="N356" i="8"/>
  <c r="B56" i="8"/>
  <c r="N506" i="8"/>
  <c r="O506" i="8" s="1"/>
  <c r="F86" i="8"/>
  <c r="G86" i="8" s="1"/>
  <c r="N356" i="7"/>
  <c r="B56" i="7"/>
  <c r="N506" i="7"/>
  <c r="O506" i="7" s="1"/>
  <c r="F86" i="7"/>
  <c r="N357" i="8"/>
  <c r="O357" i="8" s="1"/>
  <c r="B57" i="8"/>
  <c r="C57" i="8" s="1"/>
  <c r="N507" i="8"/>
  <c r="O507" i="8" s="1"/>
  <c r="F87" i="8"/>
  <c r="G87" i="8" s="1"/>
  <c r="N357" i="7"/>
  <c r="O357" i="7" s="1"/>
  <c r="B57" i="7"/>
  <c r="C57" i="7" s="1"/>
  <c r="N507" i="7"/>
  <c r="O507" i="7" s="1"/>
  <c r="F87" i="7"/>
  <c r="I358" i="8"/>
  <c r="I358" i="7"/>
  <c r="H18" i="5"/>
  <c r="N398" i="7"/>
  <c r="F38" i="7"/>
  <c r="L197" i="8"/>
  <c r="F17" i="8"/>
  <c r="N437" i="8"/>
  <c r="H47" i="8"/>
  <c r="L197" i="7"/>
  <c r="F17" i="7"/>
  <c r="N437" i="7"/>
  <c r="H47" i="7"/>
  <c r="I198" i="7"/>
  <c r="I438" i="7"/>
  <c r="K198" i="7"/>
  <c r="K438" i="7"/>
  <c r="L198" i="8"/>
  <c r="F18" i="8"/>
  <c r="N438" i="8"/>
  <c r="H48" i="8"/>
  <c r="L198" i="7"/>
  <c r="F18" i="7"/>
  <c r="N438" i="7"/>
  <c r="H48" i="7"/>
  <c r="M440" i="8"/>
  <c r="L200" i="8"/>
  <c r="F20" i="8"/>
  <c r="N440" i="8"/>
  <c r="H50" i="8"/>
  <c r="L200" i="7"/>
  <c r="F20" i="7"/>
  <c r="N440" i="7"/>
  <c r="H50" i="7"/>
  <c r="I201" i="7"/>
  <c r="I441" i="7"/>
  <c r="K201" i="7"/>
  <c r="K441" i="7"/>
  <c r="M441" i="8"/>
  <c r="L201" i="8"/>
  <c r="F21" i="8"/>
  <c r="H51" i="8"/>
  <c r="N441" i="8"/>
  <c r="L201" i="7"/>
  <c r="F21" i="7"/>
  <c r="N441" i="7"/>
  <c r="H51" i="7"/>
  <c r="I202" i="7"/>
  <c r="M442" i="8"/>
  <c r="L202" i="8"/>
  <c r="F22" i="8"/>
  <c r="H52" i="8"/>
  <c r="N442" i="8"/>
  <c r="L202" i="7"/>
  <c r="F22" i="7"/>
  <c r="N442" i="7"/>
  <c r="H52" i="7"/>
  <c r="I203" i="7"/>
  <c r="I443" i="7"/>
  <c r="K203" i="7"/>
  <c r="K443" i="7"/>
  <c r="F23" i="8"/>
  <c r="L203" i="8"/>
  <c r="N443" i="8"/>
  <c r="H53" i="8"/>
  <c r="L203" i="7"/>
  <c r="F23" i="7"/>
  <c r="N443" i="7"/>
  <c r="H53" i="7"/>
  <c r="I205" i="7"/>
  <c r="K205" i="7"/>
  <c r="F25" i="8"/>
  <c r="L205" i="8"/>
  <c r="N445" i="8"/>
  <c r="H55" i="8"/>
  <c r="L205" i="7"/>
  <c r="F25" i="7"/>
  <c r="N445" i="7"/>
  <c r="O445" i="7" s="1"/>
  <c r="H55" i="7"/>
  <c r="I55" i="7" s="1"/>
  <c r="I206" i="7"/>
  <c r="I446" i="7"/>
  <c r="K206" i="7"/>
  <c r="M446" i="8"/>
  <c r="L206" i="8"/>
  <c r="F26" i="8"/>
  <c r="N446" i="8"/>
  <c r="H56" i="8"/>
  <c r="L206" i="7"/>
  <c r="F26" i="7"/>
  <c r="N446" i="7"/>
  <c r="H56" i="7"/>
  <c r="I207" i="7"/>
  <c r="K207" i="7"/>
  <c r="L207" i="8"/>
  <c r="F27" i="8"/>
  <c r="N447" i="8"/>
  <c r="H57" i="8"/>
  <c r="L207" i="7"/>
  <c r="F27" i="7"/>
  <c r="N447" i="7"/>
  <c r="H57" i="7"/>
  <c r="I208" i="7"/>
  <c r="I448" i="7"/>
  <c r="K448" i="7"/>
  <c r="L208" i="8"/>
  <c r="F28" i="8"/>
  <c r="N448" i="8"/>
  <c r="H58" i="8"/>
  <c r="L208" i="7"/>
  <c r="F28" i="7"/>
  <c r="N448" i="7"/>
  <c r="H58" i="7"/>
  <c r="B10" i="5"/>
  <c r="B188" i="7"/>
  <c r="B19" i="5"/>
  <c r="B428" i="7"/>
  <c r="C10" i="5"/>
  <c r="D188" i="7"/>
  <c r="C19" i="5"/>
  <c r="D428" i="7"/>
  <c r="D10" i="5"/>
  <c r="F188" i="7"/>
  <c r="D19" i="5"/>
  <c r="F428" i="7"/>
  <c r="E10" i="5"/>
  <c r="H188" i="7"/>
  <c r="E19" i="5"/>
  <c r="H428" i="7"/>
  <c r="F10" i="5"/>
  <c r="J188" i="7"/>
  <c r="F19" i="5"/>
  <c r="J428" i="7"/>
  <c r="G19" i="6"/>
  <c r="L428" i="8"/>
  <c r="G19" i="5"/>
  <c r="L428" i="7"/>
  <c r="H10" i="6"/>
  <c r="L188" i="8"/>
  <c r="F8" i="8"/>
  <c r="H19" i="6"/>
  <c r="N428" i="8"/>
  <c r="H38" i="8"/>
  <c r="H10" i="5"/>
  <c r="L188" i="7"/>
  <c r="F8" i="7"/>
  <c r="H19" i="5"/>
  <c r="N428" i="7"/>
  <c r="H38" i="7"/>
  <c r="K226" i="7"/>
  <c r="L226" i="8"/>
  <c r="H16" i="8"/>
  <c r="L226" i="7"/>
  <c r="H16" i="7"/>
  <c r="I227" i="7"/>
  <c r="K227" i="7"/>
  <c r="L227" i="8"/>
  <c r="H17" i="8"/>
  <c r="L227" i="7"/>
  <c r="H17" i="7"/>
  <c r="I228" i="7"/>
  <c r="K228" i="7"/>
  <c r="L228" i="8"/>
  <c r="H18" i="8"/>
  <c r="L228" i="7"/>
  <c r="H18" i="7"/>
  <c r="I230" i="7"/>
  <c r="L230" i="8"/>
  <c r="H20" i="8"/>
  <c r="L230" i="7"/>
  <c r="H20" i="7"/>
  <c r="I231" i="7"/>
  <c r="K231" i="7"/>
  <c r="L231" i="8"/>
  <c r="H21" i="8"/>
  <c r="L231" i="7"/>
  <c r="H21" i="7"/>
  <c r="I232" i="7"/>
  <c r="H22" i="8"/>
  <c r="L232" i="8"/>
  <c r="L232" i="7"/>
  <c r="H22" i="7"/>
  <c r="I233" i="7"/>
  <c r="H23" i="8"/>
  <c r="L233" i="8"/>
  <c r="L233" i="7"/>
  <c r="H23" i="7"/>
  <c r="L235" i="8"/>
  <c r="H25" i="8"/>
  <c r="L235" i="7"/>
  <c r="M235" i="7" s="1"/>
  <c r="H25" i="7"/>
  <c r="I25" i="7" s="1"/>
  <c r="I236" i="7"/>
  <c r="K236" i="7"/>
  <c r="L236" i="8"/>
  <c r="H26" i="8"/>
  <c r="L236" i="7"/>
  <c r="H26" i="7"/>
  <c r="I237" i="7"/>
  <c r="K237" i="7"/>
  <c r="L237" i="8"/>
  <c r="H27" i="8"/>
  <c r="L237" i="7"/>
  <c r="H27" i="7"/>
  <c r="L238" i="8"/>
  <c r="M238" i="8" s="1"/>
  <c r="H28" i="8"/>
  <c r="I28" i="8" s="1"/>
  <c r="L238" i="7"/>
  <c r="M238" i="7" s="1"/>
  <c r="H28" i="7"/>
  <c r="I28" i="7" s="1"/>
  <c r="B11" i="5"/>
  <c r="B218" i="7"/>
  <c r="C11" i="5"/>
  <c r="D218" i="7"/>
  <c r="D11" i="5"/>
  <c r="F218" i="7"/>
  <c r="E11" i="5"/>
  <c r="H218" i="7"/>
  <c r="F11" i="5"/>
  <c r="J218" i="7"/>
  <c r="H11" i="6"/>
  <c r="L218" i="8"/>
  <c r="H8" i="8"/>
  <c r="H11" i="5"/>
  <c r="L218" i="7"/>
  <c r="H8" i="7"/>
  <c r="K317" i="7"/>
  <c r="L257" i="8"/>
  <c r="J17" i="8"/>
  <c r="N317" i="8"/>
  <c r="J47" i="8"/>
  <c r="L257" i="7"/>
  <c r="J17" i="7"/>
  <c r="N317" i="7"/>
  <c r="J47" i="7"/>
  <c r="Q47" i="7" s="1"/>
  <c r="I258" i="7"/>
  <c r="I318" i="7"/>
  <c r="K258" i="7"/>
  <c r="K318" i="7"/>
  <c r="L258" i="8"/>
  <c r="J18" i="8"/>
  <c r="N318" i="8"/>
  <c r="J48" i="8"/>
  <c r="L258" i="7"/>
  <c r="J18" i="7"/>
  <c r="N318" i="7"/>
  <c r="J48" i="7"/>
  <c r="Q48" i="7" s="1"/>
  <c r="I260" i="7"/>
  <c r="M320" i="8"/>
  <c r="L260" i="8"/>
  <c r="J20" i="8"/>
  <c r="N320" i="8"/>
  <c r="J50" i="8"/>
  <c r="L260" i="7"/>
  <c r="J20" i="7"/>
  <c r="N320" i="7"/>
  <c r="J50" i="7"/>
  <c r="Q50" i="7" s="1"/>
  <c r="I261" i="7"/>
  <c r="I321" i="7"/>
  <c r="K261" i="7"/>
  <c r="K321" i="7"/>
  <c r="M321" i="8"/>
  <c r="J21" i="8"/>
  <c r="L261" i="8"/>
  <c r="J51" i="8"/>
  <c r="N321" i="8"/>
  <c r="L261" i="7"/>
  <c r="J21" i="7"/>
  <c r="N321" i="7"/>
  <c r="J51" i="7"/>
  <c r="Q51" i="7" s="1"/>
  <c r="I262" i="7"/>
  <c r="M322" i="8"/>
  <c r="J22" i="8"/>
  <c r="L262" i="8"/>
  <c r="J52" i="8"/>
  <c r="N322" i="8"/>
  <c r="L262" i="7"/>
  <c r="J22" i="7"/>
  <c r="N322" i="7"/>
  <c r="J52" i="7"/>
  <c r="Q52" i="7" s="1"/>
  <c r="I263" i="7"/>
  <c r="I323" i="7"/>
  <c r="K263" i="7"/>
  <c r="K323" i="7"/>
  <c r="L263" i="8"/>
  <c r="J23" i="8"/>
  <c r="N323" i="8"/>
  <c r="J53" i="8"/>
  <c r="L263" i="7"/>
  <c r="J23" i="7"/>
  <c r="N323" i="7"/>
  <c r="J53" i="7"/>
  <c r="Q53" i="7" s="1"/>
  <c r="I265" i="7"/>
  <c r="I325" i="7"/>
  <c r="K265" i="7"/>
  <c r="L265" i="8"/>
  <c r="J25" i="8"/>
  <c r="J55" i="8"/>
  <c r="N325" i="8"/>
  <c r="L265" i="7"/>
  <c r="J25" i="7"/>
  <c r="N325" i="7"/>
  <c r="J55" i="7"/>
  <c r="Q55" i="7" s="1"/>
  <c r="I266" i="7"/>
  <c r="I326" i="7"/>
  <c r="K266" i="7"/>
  <c r="K326" i="7"/>
  <c r="M326" i="8"/>
  <c r="L266" i="8"/>
  <c r="J26" i="8"/>
  <c r="N326" i="8"/>
  <c r="J56" i="8"/>
  <c r="L266" i="7"/>
  <c r="J26" i="7"/>
  <c r="N326" i="7"/>
  <c r="J56" i="7"/>
  <c r="Q56" i="7" s="1"/>
  <c r="I267" i="7"/>
  <c r="I327" i="7"/>
  <c r="K267" i="7"/>
  <c r="K327" i="7"/>
  <c r="L267" i="8"/>
  <c r="J27" i="8"/>
  <c r="J57" i="8"/>
  <c r="N327" i="8"/>
  <c r="L267" i="7"/>
  <c r="J27" i="7"/>
  <c r="N327" i="7"/>
  <c r="J57" i="7"/>
  <c r="Q57" i="7" s="1"/>
  <c r="I268" i="7"/>
  <c r="I328" i="7"/>
  <c r="K268" i="7"/>
  <c r="K328" i="7"/>
  <c r="L268" i="8"/>
  <c r="J28" i="8"/>
  <c r="N328" i="8"/>
  <c r="J58" i="8"/>
  <c r="L268" i="7"/>
  <c r="J28" i="7"/>
  <c r="N328" i="7"/>
  <c r="J58" i="7"/>
  <c r="Q58" i="7" s="1"/>
  <c r="B12" i="5"/>
  <c r="B248" i="7"/>
  <c r="B20" i="5"/>
  <c r="B308" i="7"/>
  <c r="C12" i="5"/>
  <c r="D248" i="7"/>
  <c r="C20" i="5"/>
  <c r="D308" i="7"/>
  <c r="D12" i="5"/>
  <c r="F248" i="7"/>
  <c r="D20" i="5"/>
  <c r="F308" i="7"/>
  <c r="E12" i="5"/>
  <c r="H248" i="7"/>
  <c r="E20" i="5"/>
  <c r="H308" i="7"/>
  <c r="F12" i="5"/>
  <c r="J248" i="7"/>
  <c r="F20" i="5"/>
  <c r="J308" i="7"/>
  <c r="G20" i="6"/>
  <c r="L308" i="8"/>
  <c r="G20" i="5"/>
  <c r="L308" i="7"/>
  <c r="H12" i="6"/>
  <c r="L248" i="8"/>
  <c r="J8" i="8"/>
  <c r="H20" i="6"/>
  <c r="J38" i="8"/>
  <c r="N308" i="8"/>
  <c r="H12" i="5"/>
  <c r="L248" i="7"/>
  <c r="J8" i="7"/>
  <c r="H20" i="5"/>
  <c r="N308" i="7"/>
  <c r="J38" i="7"/>
  <c r="Q38" i="7" s="1"/>
  <c r="G287" i="8"/>
  <c r="I287" i="8"/>
  <c r="I287" i="7"/>
  <c r="I527" i="7"/>
  <c r="AV198" i="11"/>
  <c r="J527" i="8"/>
  <c r="K527" i="7"/>
  <c r="L287" i="8"/>
  <c r="L17" i="8"/>
  <c r="N527" i="8"/>
  <c r="B77" i="8"/>
  <c r="L287" i="7"/>
  <c r="L17" i="7"/>
  <c r="N527" i="7"/>
  <c r="B77" i="7"/>
  <c r="G288" i="8"/>
  <c r="I288" i="8"/>
  <c r="I288" i="7"/>
  <c r="K288" i="7"/>
  <c r="L288" i="8"/>
  <c r="L18" i="8"/>
  <c r="N528" i="8"/>
  <c r="B78" i="8"/>
  <c r="L288" i="7"/>
  <c r="L18" i="7"/>
  <c r="N528" i="7"/>
  <c r="B78" i="7"/>
  <c r="L20" i="8"/>
  <c r="L290" i="8"/>
  <c r="N530" i="8"/>
  <c r="O530" i="8" s="1"/>
  <c r="B80" i="8"/>
  <c r="C80" i="8" s="1"/>
  <c r="L290" i="7"/>
  <c r="L20" i="7"/>
  <c r="N530" i="7"/>
  <c r="O530" i="7" s="1"/>
  <c r="B80" i="7"/>
  <c r="C80" i="7" s="1"/>
  <c r="G291" i="8"/>
  <c r="I291" i="8"/>
  <c r="I291" i="7"/>
  <c r="K291" i="7"/>
  <c r="L21" i="8"/>
  <c r="L291" i="8"/>
  <c r="N531" i="8"/>
  <c r="B81" i="8"/>
  <c r="L291" i="7"/>
  <c r="L21" i="7"/>
  <c r="N531" i="7"/>
  <c r="B81" i="7"/>
  <c r="G292" i="8"/>
  <c r="I292" i="8"/>
  <c r="I292" i="7"/>
  <c r="M532" i="8"/>
  <c r="L292" i="8"/>
  <c r="L22" i="8"/>
  <c r="N532" i="8"/>
  <c r="B82" i="8"/>
  <c r="L292" i="7"/>
  <c r="L22" i="7"/>
  <c r="N532" i="7"/>
  <c r="B82" i="7"/>
  <c r="G293" i="8"/>
  <c r="I293" i="8"/>
  <c r="I293" i="7"/>
  <c r="K293" i="7"/>
  <c r="L293" i="8"/>
  <c r="L23" i="8"/>
  <c r="N533" i="8"/>
  <c r="O533" i="8" s="1"/>
  <c r="B83" i="8"/>
  <c r="C83" i="8" s="1"/>
  <c r="L293" i="7"/>
  <c r="L23" i="7"/>
  <c r="N533" i="7"/>
  <c r="O533" i="7" s="1"/>
  <c r="B83" i="7"/>
  <c r="C83" i="7" s="1"/>
  <c r="M535" i="8"/>
  <c r="L295" i="8"/>
  <c r="L25" i="8"/>
  <c r="N535" i="8"/>
  <c r="B85" i="8"/>
  <c r="L295" i="7"/>
  <c r="M295" i="7" s="1"/>
  <c r="L25" i="7"/>
  <c r="M25" i="7" s="1"/>
  <c r="N535" i="7"/>
  <c r="B85" i="7"/>
  <c r="G296" i="8"/>
  <c r="I296" i="7"/>
  <c r="K296" i="7"/>
  <c r="L296" i="8"/>
  <c r="L26" i="8"/>
  <c r="N536" i="8"/>
  <c r="O536" i="8" s="1"/>
  <c r="B86" i="8"/>
  <c r="C86" i="8" s="1"/>
  <c r="L296" i="7"/>
  <c r="L26" i="7"/>
  <c r="N536" i="7"/>
  <c r="O536" i="7" s="1"/>
  <c r="B86" i="7"/>
  <c r="C86" i="7" s="1"/>
  <c r="G297" i="8"/>
  <c r="I297" i="8"/>
  <c r="I297" i="7"/>
  <c r="L297" i="8"/>
  <c r="L27" i="8"/>
  <c r="N537" i="8"/>
  <c r="O537" i="8" s="1"/>
  <c r="B87" i="8"/>
  <c r="C87" i="8" s="1"/>
  <c r="L297" i="7"/>
  <c r="L27" i="7"/>
  <c r="N537" i="7"/>
  <c r="O537" i="7" s="1"/>
  <c r="B87" i="7"/>
  <c r="C87" i="7" s="1"/>
  <c r="G298" i="8"/>
  <c r="I298" i="8"/>
  <c r="I298" i="7"/>
  <c r="K298" i="7"/>
  <c r="L28" i="8"/>
  <c r="L298" i="8"/>
  <c r="N538" i="8"/>
  <c r="O538" i="8" s="1"/>
  <c r="B88" i="8"/>
  <c r="C88" i="8" s="1"/>
  <c r="L298" i="7"/>
  <c r="L28" i="7"/>
  <c r="N538" i="7"/>
  <c r="O538" i="7" s="1"/>
  <c r="B88" i="7"/>
  <c r="C88" i="7" s="1"/>
  <c r="B13" i="5"/>
  <c r="B278" i="7"/>
  <c r="B22" i="5"/>
  <c r="B518" i="7"/>
  <c r="C13" i="5"/>
  <c r="D278" i="7"/>
  <c r="C22" i="5"/>
  <c r="D518" i="7"/>
  <c r="D22" i="6"/>
  <c r="F518" i="8"/>
  <c r="D13" i="5"/>
  <c r="F278" i="7"/>
  <c r="D22" i="5"/>
  <c r="F518" i="7"/>
  <c r="E13" i="5"/>
  <c r="H278" i="7"/>
  <c r="E22" i="5"/>
  <c r="H518" i="7"/>
  <c r="F13" i="5"/>
  <c r="J278" i="7"/>
  <c r="F22" i="5"/>
  <c r="J518" i="7"/>
  <c r="G22" i="5"/>
  <c r="L518" i="7"/>
  <c r="L8" i="8"/>
  <c r="L278" i="8"/>
  <c r="H22" i="6"/>
  <c r="N518" i="8"/>
  <c r="B68" i="8"/>
  <c r="H13" i="5"/>
  <c r="L278" i="7"/>
  <c r="L8" i="7"/>
  <c r="H22" i="5"/>
  <c r="N518" i="7"/>
  <c r="B68" i="7"/>
  <c r="K118" i="7"/>
  <c r="N28" i="8"/>
  <c r="L118" i="8"/>
  <c r="N568" i="8"/>
  <c r="O568" i="8" s="1"/>
  <c r="D88" i="8"/>
  <c r="E88" i="8" s="1"/>
  <c r="L118" i="7"/>
  <c r="N28" i="7"/>
  <c r="Q28" i="7" s="1"/>
  <c r="N568" i="7"/>
  <c r="O568" i="7" s="1"/>
  <c r="D88" i="7"/>
  <c r="E88" i="7" s="1"/>
  <c r="B14" i="5"/>
  <c r="B98" i="7"/>
  <c r="B23" i="5"/>
  <c r="B548" i="7"/>
  <c r="C14" i="5"/>
  <c r="D98" i="7"/>
  <c r="C23" i="5"/>
  <c r="D548" i="7"/>
  <c r="D14" i="5"/>
  <c r="F98" i="7"/>
  <c r="D23" i="5"/>
  <c r="F548" i="7"/>
  <c r="E14" i="5"/>
  <c r="H98" i="7"/>
  <c r="E23" i="5"/>
  <c r="H548" i="7"/>
  <c r="F14" i="5"/>
  <c r="J98" i="7"/>
  <c r="F23" i="5"/>
  <c r="J548" i="7"/>
  <c r="G23" i="5"/>
  <c r="L548" i="7"/>
  <c r="N8" i="8"/>
  <c r="L98" i="8"/>
  <c r="H23" i="6"/>
  <c r="N548" i="8"/>
  <c r="D68" i="8"/>
  <c r="H14" i="5"/>
  <c r="L98" i="7"/>
  <c r="N8" i="7"/>
  <c r="Q8" i="7" s="1"/>
  <c r="H23" i="5"/>
  <c r="N548" i="7"/>
  <c r="D68" i="7"/>
  <c r="K358" i="7"/>
  <c r="N358" i="8"/>
  <c r="B58" i="8"/>
  <c r="N508" i="8"/>
  <c r="O508" i="8" s="1"/>
  <c r="F88" i="8"/>
  <c r="G88" i="8" s="1"/>
  <c r="N358" i="7"/>
  <c r="B58" i="7"/>
  <c r="N508" i="7"/>
  <c r="O508" i="7" s="1"/>
  <c r="F88" i="7"/>
  <c r="B16" i="5"/>
  <c r="B338" i="7"/>
  <c r="B24" i="5"/>
  <c r="B488" i="7"/>
  <c r="C16" i="5"/>
  <c r="D338" i="7"/>
  <c r="C24" i="5"/>
  <c r="D488" i="7"/>
  <c r="D16" i="5"/>
  <c r="F338" i="7"/>
  <c r="D24" i="5"/>
  <c r="F488" i="7"/>
  <c r="E16" i="5"/>
  <c r="H338" i="7"/>
  <c r="E24" i="5"/>
  <c r="H488" i="7"/>
  <c r="F16" i="5"/>
  <c r="J338" i="7"/>
  <c r="F24" i="5"/>
  <c r="J488" i="7"/>
  <c r="G16" i="5"/>
  <c r="L338" i="7"/>
  <c r="G24" i="5"/>
  <c r="L488" i="7"/>
  <c r="B38" i="8"/>
  <c r="N338" i="8"/>
  <c r="F68" i="8"/>
  <c r="N488" i="8"/>
  <c r="H16" i="5"/>
  <c r="N338" i="7"/>
  <c r="B38" i="7"/>
  <c r="H24" i="5"/>
  <c r="N488" i="7"/>
  <c r="F68" i="7"/>
  <c r="Q68" i="7" s="1"/>
  <c r="AI471" i="11"/>
  <c r="B8" i="6"/>
  <c r="AQ475" i="11"/>
  <c r="C17" i="6"/>
  <c r="AI479" i="11"/>
  <c r="D8" i="6"/>
  <c r="AQ479" i="11"/>
  <c r="D17" i="6"/>
  <c r="AI483" i="11"/>
  <c r="E8" i="6"/>
  <c r="AQ483" i="11"/>
  <c r="E17" i="6"/>
  <c r="AI487" i="11"/>
  <c r="F8" i="6"/>
  <c r="AQ487" i="11"/>
  <c r="F17" i="6"/>
  <c r="AI491" i="11"/>
  <c r="G8" i="6"/>
  <c r="AJ471" i="11"/>
  <c r="B9" i="6"/>
  <c r="AR471" i="11"/>
  <c r="B18" i="6"/>
  <c r="AJ475" i="11"/>
  <c r="C9" i="6"/>
  <c r="AR475" i="11"/>
  <c r="C18" i="6"/>
  <c r="AJ479" i="11"/>
  <c r="D9" i="6"/>
  <c r="AR479" i="11"/>
  <c r="D18" i="6"/>
  <c r="AJ483" i="11"/>
  <c r="E9" i="6"/>
  <c r="AR483" i="11"/>
  <c r="E18" i="6"/>
  <c r="AR487" i="11"/>
  <c r="F18" i="6"/>
  <c r="AJ491" i="11"/>
  <c r="G9" i="6"/>
  <c r="AK471" i="11"/>
  <c r="B10" i="6"/>
  <c r="AS471" i="11"/>
  <c r="B19" i="6"/>
  <c r="AK475" i="11"/>
  <c r="C10" i="6"/>
  <c r="AS475" i="11"/>
  <c r="C19" i="6"/>
  <c r="AK479" i="11"/>
  <c r="D10" i="6"/>
  <c r="AS479" i="11"/>
  <c r="D19" i="6"/>
  <c r="AK483" i="11"/>
  <c r="E10" i="6"/>
  <c r="AS483" i="11"/>
  <c r="E19" i="6"/>
  <c r="AK487" i="11"/>
  <c r="F10" i="6"/>
  <c r="AS487" i="11"/>
  <c r="F19" i="6"/>
  <c r="AK491" i="11"/>
  <c r="G10" i="6"/>
  <c r="AL479" i="11"/>
  <c r="D11" i="6"/>
  <c r="AL487" i="11"/>
  <c r="F11" i="6"/>
  <c r="AU471" i="11"/>
  <c r="B20" i="6"/>
  <c r="AU475" i="11"/>
  <c r="C20" i="6"/>
  <c r="AU479" i="11"/>
  <c r="D20" i="6"/>
  <c r="AU483" i="11"/>
  <c r="E20" i="6"/>
  <c r="AU487" i="11"/>
  <c r="F20" i="6"/>
  <c r="AN471" i="11"/>
  <c r="B13" i="6"/>
  <c r="AV471" i="11"/>
  <c r="B22" i="6"/>
  <c r="AN475" i="11"/>
  <c r="C13" i="6"/>
  <c r="AV475" i="11"/>
  <c r="C22" i="6"/>
  <c r="AN479" i="11"/>
  <c r="D13" i="6"/>
  <c r="AN483" i="11"/>
  <c r="E13" i="6"/>
  <c r="AV483" i="11"/>
  <c r="E22" i="6"/>
  <c r="AN487" i="11"/>
  <c r="F13" i="6"/>
  <c r="AV487" i="11"/>
  <c r="F22" i="6"/>
  <c r="AN491" i="11"/>
  <c r="G13" i="6"/>
  <c r="AV491" i="11"/>
  <c r="G22" i="6"/>
  <c r="AN495" i="11"/>
  <c r="H13" i="6"/>
  <c r="AL475" i="11"/>
  <c r="C11" i="6"/>
  <c r="AM471" i="11"/>
  <c r="B12" i="6"/>
  <c r="AM475" i="11"/>
  <c r="C12" i="6"/>
  <c r="AM479" i="11"/>
  <c r="D12" i="6"/>
  <c r="AM483" i="11"/>
  <c r="E12" i="6"/>
  <c r="AM487" i="11"/>
  <c r="F12" i="6"/>
  <c r="AM491" i="11"/>
  <c r="G12" i="6"/>
  <c r="AO471" i="11"/>
  <c r="B14" i="6"/>
  <c r="AW471" i="11"/>
  <c r="B23" i="6"/>
  <c r="AO475" i="11"/>
  <c r="C14" i="6"/>
  <c r="AW475" i="11"/>
  <c r="C23" i="6"/>
  <c r="AO479" i="11"/>
  <c r="D14" i="6"/>
  <c r="AW479" i="11"/>
  <c r="D23" i="6"/>
  <c r="AO483" i="11"/>
  <c r="E14" i="6"/>
  <c r="AW483" i="11"/>
  <c r="E23" i="6"/>
  <c r="AO487" i="11"/>
  <c r="F14" i="6"/>
  <c r="AW487" i="11"/>
  <c r="F23" i="6"/>
  <c r="AO491" i="11"/>
  <c r="G14" i="6"/>
  <c r="AW491" i="11"/>
  <c r="G23" i="6"/>
  <c r="AO495" i="11"/>
  <c r="H14" i="6"/>
  <c r="AL471" i="11"/>
  <c r="B11" i="6"/>
  <c r="AL483" i="11"/>
  <c r="E11" i="6"/>
  <c r="AL491" i="11"/>
  <c r="G11" i="6"/>
  <c r="AP471" i="11"/>
  <c r="B16" i="6"/>
  <c r="AX471" i="11"/>
  <c r="B24" i="6"/>
  <c r="AP475" i="11"/>
  <c r="C16" i="6"/>
  <c r="AX475" i="11"/>
  <c r="C24" i="6"/>
  <c r="AP479" i="11"/>
  <c r="D16" i="6"/>
  <c r="AX479" i="11"/>
  <c r="D24" i="6"/>
  <c r="AP483" i="11"/>
  <c r="E16" i="6"/>
  <c r="AX483" i="11"/>
  <c r="E24" i="6"/>
  <c r="AP487" i="11"/>
  <c r="F16" i="6"/>
  <c r="AX487" i="11"/>
  <c r="F24" i="6"/>
  <c r="AP491" i="11"/>
  <c r="G16" i="6"/>
  <c r="AX491" i="11"/>
  <c r="G24" i="6"/>
  <c r="AP495" i="11"/>
  <c r="H16" i="6"/>
  <c r="AX495" i="11"/>
  <c r="H24" i="6"/>
  <c r="AK78" i="11"/>
  <c r="AJ487" i="11"/>
  <c r="AU495" i="11"/>
  <c r="AL495" i="11"/>
  <c r="AS491" i="11"/>
  <c r="AQ495" i="11"/>
  <c r="AQ471" i="11"/>
  <c r="AV479" i="11"/>
  <c r="AI475" i="11"/>
  <c r="AS495" i="11"/>
  <c r="AQ491" i="11"/>
  <c r="AI495" i="11"/>
  <c r="AR495" i="11"/>
  <c r="AT495" i="11"/>
  <c r="AJ495" i="11"/>
  <c r="AR491" i="11"/>
  <c r="AK495" i="11"/>
  <c r="AV495" i="11"/>
  <c r="AW495" i="11"/>
  <c r="AU491" i="11"/>
  <c r="AM20" i="11"/>
  <c r="AM495" i="11"/>
  <c r="I161" i="8" l="1"/>
  <c r="G355" i="8"/>
  <c r="I235" i="8"/>
  <c r="I256" i="8"/>
  <c r="G235" i="8"/>
  <c r="I442" i="8"/>
  <c r="I200" i="8"/>
  <c r="G353" i="8"/>
  <c r="G172" i="8"/>
  <c r="I440" i="8"/>
  <c r="I166" i="8"/>
  <c r="G256" i="8"/>
  <c r="I413" i="8"/>
  <c r="G200" i="8"/>
  <c r="G371" i="8"/>
  <c r="G166" i="8"/>
  <c r="G411" i="8"/>
  <c r="G413" i="8"/>
  <c r="I445" i="8"/>
  <c r="I412" i="8"/>
  <c r="I382" i="8"/>
  <c r="G412" i="8"/>
  <c r="G442" i="8"/>
  <c r="G445" i="8"/>
  <c r="I172" i="8"/>
  <c r="G381" i="8"/>
  <c r="G440" i="8"/>
  <c r="G382" i="8"/>
  <c r="I257" i="8"/>
  <c r="I447" i="8"/>
  <c r="G257" i="8"/>
  <c r="G161" i="8"/>
  <c r="G83" i="7"/>
  <c r="Q83" i="7"/>
  <c r="G81" i="7"/>
  <c r="Q81" i="7"/>
  <c r="G78" i="7"/>
  <c r="Q78" i="7"/>
  <c r="G87" i="7"/>
  <c r="Q87" i="7"/>
  <c r="G86" i="7"/>
  <c r="Q86" i="7"/>
  <c r="G72" i="7"/>
  <c r="Q72" i="7"/>
  <c r="G71" i="7"/>
  <c r="Q71" i="7"/>
  <c r="G88" i="7"/>
  <c r="Q88" i="7"/>
  <c r="G80" i="7"/>
  <c r="Q80" i="7"/>
  <c r="G73" i="7"/>
  <c r="Q73" i="7"/>
  <c r="G195" i="8"/>
  <c r="G202" i="8"/>
  <c r="I381" i="8"/>
  <c r="G497" i="8"/>
  <c r="I228" i="8"/>
  <c r="I441" i="8"/>
  <c r="G108" i="8"/>
  <c r="G138" i="8"/>
  <c r="G176" i="8"/>
  <c r="G266" i="8"/>
  <c r="G117" i="8"/>
  <c r="I411" i="8"/>
  <c r="I321" i="8"/>
  <c r="G103" i="8"/>
  <c r="I201" i="8"/>
  <c r="G251" i="8"/>
  <c r="G315" i="8"/>
  <c r="I407" i="8"/>
  <c r="G326" i="8"/>
  <c r="G113" i="8"/>
  <c r="I143" i="8"/>
  <c r="G267" i="8"/>
  <c r="I136" i="8"/>
  <c r="I527" i="8"/>
  <c r="I133" i="8"/>
  <c r="G132" i="8"/>
  <c r="I311" i="8"/>
  <c r="I436" i="8"/>
  <c r="I526" i="8"/>
  <c r="G193" i="8"/>
  <c r="G318" i="8"/>
  <c r="G207" i="8"/>
  <c r="G165" i="8"/>
  <c r="I416" i="8"/>
  <c r="G258" i="8"/>
  <c r="G227" i="8"/>
  <c r="G378" i="8"/>
  <c r="G220" i="8"/>
  <c r="G140" i="8"/>
  <c r="I146" i="8"/>
  <c r="I418" i="8"/>
  <c r="I145" i="8"/>
  <c r="G265" i="8"/>
  <c r="I237" i="8"/>
  <c r="G236" i="8"/>
  <c r="I232" i="8"/>
  <c r="G231" i="8"/>
  <c r="G145" i="8"/>
  <c r="G385" i="8"/>
  <c r="I198" i="8"/>
  <c r="G237" i="8"/>
  <c r="I206" i="8"/>
  <c r="G496" i="8"/>
  <c r="G221" i="8"/>
  <c r="I408" i="8"/>
  <c r="I137" i="8"/>
  <c r="I131" i="8"/>
  <c r="G100" i="8"/>
  <c r="I405" i="8"/>
  <c r="I141" i="8"/>
  <c r="G191" i="8"/>
  <c r="G136" i="8"/>
  <c r="I406" i="8"/>
  <c r="I326" i="8"/>
  <c r="G233" i="8"/>
  <c r="G206" i="8"/>
  <c r="G141" i="8"/>
  <c r="G137" i="8"/>
  <c r="I142" i="8"/>
  <c r="I148" i="8"/>
  <c r="G260" i="8"/>
  <c r="I231" i="8"/>
  <c r="I227" i="8"/>
  <c r="G447" i="8"/>
  <c r="I226" i="8"/>
  <c r="G148" i="8"/>
  <c r="G317" i="8"/>
  <c r="G255" i="8"/>
  <c r="I140" i="8"/>
  <c r="I251" i="8"/>
  <c r="I265" i="8"/>
  <c r="I267" i="8"/>
  <c r="I250" i="8"/>
  <c r="I255" i="8"/>
  <c r="I266" i="8"/>
  <c r="I260" i="8"/>
  <c r="G432" i="8"/>
  <c r="G438" i="8"/>
  <c r="G436" i="8"/>
  <c r="G437" i="8"/>
  <c r="I258" i="8"/>
  <c r="G448" i="8"/>
  <c r="G443" i="8"/>
  <c r="I268" i="8"/>
  <c r="I371" i="8"/>
  <c r="I375" i="8"/>
  <c r="I160" i="8"/>
  <c r="I176" i="8"/>
  <c r="I175" i="8"/>
  <c r="I167" i="8"/>
  <c r="I171" i="8"/>
  <c r="I168" i="8"/>
  <c r="I165" i="8"/>
  <c r="I170" i="8"/>
  <c r="I177" i="8"/>
  <c r="I163" i="8"/>
  <c r="I262" i="8"/>
  <c r="I261" i="8"/>
  <c r="G446" i="8"/>
  <c r="G435" i="8"/>
  <c r="I430" i="8"/>
  <c r="I446" i="8"/>
  <c r="I435" i="8"/>
  <c r="I437" i="8"/>
  <c r="I443" i="8"/>
  <c r="I448" i="8"/>
  <c r="I438" i="8"/>
  <c r="I263" i="8"/>
  <c r="I220" i="8"/>
  <c r="I233" i="8"/>
  <c r="I236" i="8"/>
  <c r="I230" i="8"/>
  <c r="I225" i="8"/>
  <c r="I223" i="8"/>
  <c r="G520" i="8"/>
  <c r="G527" i="8"/>
  <c r="G162" i="8"/>
  <c r="G167" i="8"/>
  <c r="G170" i="8"/>
  <c r="G340" i="8"/>
  <c r="G358" i="8"/>
  <c r="G345" i="8"/>
  <c r="G356" i="8"/>
  <c r="I191" i="8"/>
  <c r="I193" i="8"/>
  <c r="I197" i="8"/>
  <c r="I202" i="8"/>
  <c r="I203" i="8"/>
  <c r="I208" i="8"/>
  <c r="I195" i="8"/>
  <c r="I207" i="8"/>
  <c r="I192" i="8"/>
  <c r="I196" i="8"/>
  <c r="G312" i="8"/>
  <c r="G323" i="8"/>
  <c r="G328" i="8"/>
  <c r="G325" i="8"/>
  <c r="G327" i="8"/>
  <c r="G316" i="8"/>
  <c r="G372" i="8"/>
  <c r="G376" i="8"/>
  <c r="G375" i="8"/>
  <c r="G250" i="8"/>
  <c r="I431" i="8"/>
  <c r="G190" i="8"/>
  <c r="G415" i="8"/>
  <c r="I328" i="8"/>
  <c r="I323" i="8"/>
  <c r="G261" i="8"/>
  <c r="G208" i="8"/>
  <c r="G205" i="8"/>
  <c r="G203" i="8"/>
  <c r="G160" i="8"/>
  <c r="G116" i="8"/>
  <c r="G112" i="8"/>
  <c r="G107" i="8"/>
  <c r="G163" i="8"/>
  <c r="I132" i="8"/>
  <c r="I138" i="8"/>
  <c r="I401" i="8"/>
  <c r="I385" i="8"/>
  <c r="G143" i="8"/>
  <c r="G197" i="8"/>
  <c r="G418" i="8"/>
  <c r="G177" i="8"/>
  <c r="G175" i="8"/>
  <c r="G101" i="8"/>
  <c r="G142" i="8"/>
  <c r="G262" i="8"/>
  <c r="G232" i="8"/>
  <c r="G228" i="8"/>
  <c r="G201" i="8"/>
  <c r="G406" i="8"/>
  <c r="G133" i="8"/>
  <c r="G226" i="8"/>
  <c r="I221" i="8"/>
  <c r="G168" i="8"/>
  <c r="I376" i="8"/>
  <c r="G135" i="8"/>
  <c r="G146" i="8"/>
  <c r="G405" i="8"/>
  <c r="I130" i="8"/>
  <c r="G196" i="8"/>
  <c r="G192" i="8"/>
  <c r="I190" i="8"/>
  <c r="I415" i="8"/>
  <c r="G111" i="8"/>
  <c r="G106" i="8"/>
  <c r="I315" i="8"/>
  <c r="I327" i="8"/>
  <c r="I325" i="8"/>
  <c r="G118" i="8"/>
  <c r="G115" i="8"/>
  <c r="G110" i="8"/>
  <c r="G105" i="8"/>
  <c r="G401" i="8"/>
  <c r="I317" i="8"/>
  <c r="G223" i="8"/>
  <c r="I377" i="8"/>
  <c r="I386" i="8"/>
  <c r="G268" i="8"/>
  <c r="G263" i="8"/>
  <c r="I318" i="8"/>
  <c r="G230" i="8"/>
  <c r="G198" i="8"/>
  <c r="G225" i="8"/>
  <c r="G408" i="8"/>
  <c r="G407" i="8"/>
  <c r="G131" i="8"/>
  <c r="I378" i="8"/>
  <c r="I316" i="8"/>
  <c r="G311" i="8"/>
  <c r="G147" i="8"/>
  <c r="G377" i="8"/>
  <c r="I147" i="8"/>
  <c r="G386" i="8"/>
  <c r="I135" i="8"/>
  <c r="G130" i="8"/>
  <c r="G431" i="8"/>
  <c r="G416" i="8"/>
  <c r="G171" i="8"/>
  <c r="AX467" i="11"/>
  <c r="AW467" i="11"/>
  <c r="AV467" i="11"/>
  <c r="AU467" i="11"/>
  <c r="AT467" i="11"/>
  <c r="AS467" i="11"/>
  <c r="AR467" i="11"/>
  <c r="AQ467" i="11"/>
  <c r="AP467" i="11"/>
  <c r="AO467" i="11"/>
  <c r="AN467" i="11"/>
  <c r="AM467" i="11"/>
  <c r="AL467" i="11"/>
  <c r="AK467" i="11"/>
  <c r="AJ467" i="11"/>
  <c r="AI467" i="11"/>
  <c r="AX463" i="11"/>
  <c r="AW463" i="11"/>
  <c r="AV463" i="11"/>
  <c r="AU463" i="11"/>
  <c r="AT463" i="11"/>
  <c r="AS463" i="11"/>
  <c r="AR463" i="11"/>
  <c r="AQ463" i="11"/>
  <c r="AP463" i="11"/>
  <c r="AO463" i="11"/>
  <c r="AN463" i="11"/>
  <c r="AM463" i="11"/>
  <c r="AL463" i="11"/>
  <c r="AK463" i="11"/>
  <c r="AJ463" i="11"/>
  <c r="AI463" i="11"/>
  <c r="AX459" i="11"/>
  <c r="AW459" i="11"/>
  <c r="AV459" i="11"/>
  <c r="AU459" i="11"/>
  <c r="AT459" i="11"/>
  <c r="AS459" i="11"/>
  <c r="AR459" i="11"/>
  <c r="AQ459" i="11"/>
  <c r="AP459" i="11"/>
  <c r="AO459" i="11"/>
  <c r="AN459" i="11"/>
  <c r="AM459" i="11"/>
  <c r="AL459" i="11"/>
  <c r="AK459" i="11"/>
  <c r="AJ459" i="11"/>
  <c r="AI459" i="11"/>
  <c r="AX447" i="11"/>
  <c r="AW447" i="11"/>
  <c r="AV447" i="11"/>
  <c r="AU447" i="11"/>
  <c r="AT447" i="11"/>
  <c r="AS447" i="11"/>
  <c r="AR447" i="11"/>
  <c r="AQ447" i="11"/>
  <c r="AP447" i="11"/>
  <c r="AO447" i="11"/>
  <c r="AN447" i="11"/>
  <c r="AM447" i="11"/>
  <c r="AL447" i="11"/>
  <c r="AK447" i="11"/>
  <c r="AJ447" i="11"/>
  <c r="AI447" i="11"/>
  <c r="AX443" i="11"/>
  <c r="AW443" i="11"/>
  <c r="AV443" i="11"/>
  <c r="AU443" i="11"/>
  <c r="AT443" i="11"/>
  <c r="AS443" i="11"/>
  <c r="AR443" i="11"/>
  <c r="AQ443" i="11"/>
  <c r="AP443" i="11"/>
  <c r="AO443" i="11"/>
  <c r="AN443" i="11"/>
  <c r="AM443" i="11"/>
  <c r="AL443" i="11"/>
  <c r="AK443" i="11"/>
  <c r="AJ443" i="11"/>
  <c r="AI443" i="11"/>
  <c r="AX438" i="11"/>
  <c r="AW438" i="11"/>
  <c r="AV438" i="11"/>
  <c r="AU438" i="11"/>
  <c r="AT438" i="11"/>
  <c r="AS438" i="11"/>
  <c r="AR438" i="11"/>
  <c r="AQ438" i="11"/>
  <c r="AP438" i="11"/>
  <c r="AO438" i="11"/>
  <c r="AN438" i="11"/>
  <c r="AM438" i="11"/>
  <c r="AL438" i="11"/>
  <c r="AK438" i="11"/>
  <c r="AJ438" i="11"/>
  <c r="AI438" i="11"/>
  <c r="AX434" i="11"/>
  <c r="AW434" i="11"/>
  <c r="AV434" i="11"/>
  <c r="AU434" i="11"/>
  <c r="AT434" i="11"/>
  <c r="AS434" i="11"/>
  <c r="AR434" i="11"/>
  <c r="AQ434" i="11"/>
  <c r="AP434" i="11"/>
  <c r="AO434" i="11"/>
  <c r="AN434" i="11"/>
  <c r="AM434" i="11"/>
  <c r="AL434" i="11"/>
  <c r="AK434" i="11"/>
  <c r="AJ434" i="11"/>
  <c r="AI434" i="11"/>
  <c r="AX430" i="11"/>
  <c r="AW430" i="11"/>
  <c r="AV430" i="11"/>
  <c r="AU430" i="11"/>
  <c r="AT430" i="11"/>
  <c r="AS430" i="11"/>
  <c r="AR430" i="11"/>
  <c r="AQ430" i="11"/>
  <c r="AP430" i="11"/>
  <c r="AO430" i="11"/>
  <c r="AN430" i="11"/>
  <c r="AM430" i="11"/>
  <c r="AL430" i="11"/>
  <c r="AK430" i="11"/>
  <c r="AJ430" i="11"/>
  <c r="AI430" i="11"/>
  <c r="AX418" i="11"/>
  <c r="AW418" i="11"/>
  <c r="AV418" i="11"/>
  <c r="AU418" i="11"/>
  <c r="AT418" i="11"/>
  <c r="AS418" i="11"/>
  <c r="AR418" i="11"/>
  <c r="AQ418" i="11"/>
  <c r="AP418" i="11"/>
  <c r="AO418" i="11"/>
  <c r="AN418" i="11"/>
  <c r="AM418" i="11"/>
  <c r="AL418" i="11"/>
  <c r="AK418" i="11"/>
  <c r="AJ418" i="11"/>
  <c r="AI418" i="11"/>
  <c r="AX414" i="11"/>
  <c r="AW414" i="11"/>
  <c r="AV414" i="11"/>
  <c r="AU414" i="11"/>
  <c r="AT414" i="11"/>
  <c r="AS414" i="11"/>
  <c r="AR414" i="11"/>
  <c r="AQ414" i="11"/>
  <c r="AP414" i="11"/>
  <c r="AO414" i="11"/>
  <c r="AN414" i="11"/>
  <c r="AM414" i="11"/>
  <c r="AL414" i="11"/>
  <c r="AK414" i="11"/>
  <c r="AJ414" i="11"/>
  <c r="AI414" i="11"/>
  <c r="AX409" i="11"/>
  <c r="AW409" i="11"/>
  <c r="AV409" i="11"/>
  <c r="AU409" i="11"/>
  <c r="AT409" i="11"/>
  <c r="AS409" i="11"/>
  <c r="AR409" i="11"/>
  <c r="AQ409" i="11"/>
  <c r="AP409" i="11"/>
  <c r="AO409" i="11"/>
  <c r="AN409" i="11"/>
  <c r="AM409" i="11"/>
  <c r="AL409" i="11"/>
  <c r="AK409" i="11"/>
  <c r="AJ409" i="11"/>
  <c r="AI409" i="11"/>
  <c r="AX405" i="11"/>
  <c r="AW405" i="11"/>
  <c r="AV405" i="11"/>
  <c r="AU405" i="11"/>
  <c r="AT405" i="11"/>
  <c r="AS405" i="11"/>
  <c r="AR405" i="11"/>
  <c r="AQ405" i="11"/>
  <c r="AP405" i="11"/>
  <c r="AO405" i="11"/>
  <c r="AN405" i="11"/>
  <c r="AM405" i="11"/>
  <c r="AL405" i="11"/>
  <c r="AK405" i="11"/>
  <c r="AJ405" i="11"/>
  <c r="AI405" i="11"/>
  <c r="AX401" i="11"/>
  <c r="AW401" i="11"/>
  <c r="AV401" i="11"/>
  <c r="AU401" i="11"/>
  <c r="AT401" i="11"/>
  <c r="AS401" i="11"/>
  <c r="AR401" i="11"/>
  <c r="AQ401" i="11"/>
  <c r="AP401" i="11"/>
  <c r="AO401" i="11"/>
  <c r="AN401" i="11"/>
  <c r="AM401" i="11"/>
  <c r="AL401" i="11"/>
  <c r="AK401" i="11"/>
  <c r="AJ401" i="11"/>
  <c r="AI401" i="11"/>
  <c r="AX389" i="11"/>
  <c r="AW389" i="11"/>
  <c r="AV389" i="11"/>
  <c r="AU389" i="11"/>
  <c r="AT389" i="11"/>
  <c r="AS389" i="11"/>
  <c r="AR389" i="11"/>
  <c r="AQ389" i="11"/>
  <c r="AP389" i="11"/>
  <c r="AO389" i="11"/>
  <c r="AN389" i="11"/>
  <c r="AM389" i="11"/>
  <c r="AL389" i="11"/>
  <c r="AK389" i="11"/>
  <c r="AJ389" i="11"/>
  <c r="AI389" i="11"/>
  <c r="AX385" i="11"/>
  <c r="AW385" i="11"/>
  <c r="AV385" i="11"/>
  <c r="AU385" i="11"/>
  <c r="AT385" i="11"/>
  <c r="AS385" i="11"/>
  <c r="AR385" i="11"/>
  <c r="AQ385" i="11"/>
  <c r="AP385" i="11"/>
  <c r="AO385" i="11"/>
  <c r="AN385" i="11"/>
  <c r="AM385" i="11"/>
  <c r="AL385" i="11"/>
  <c r="AK385" i="11"/>
  <c r="AJ385" i="11"/>
  <c r="AI385" i="11"/>
  <c r="AX380" i="11"/>
  <c r="AW380" i="11"/>
  <c r="AV380" i="11"/>
  <c r="AU380" i="11"/>
  <c r="AT380" i="11"/>
  <c r="AS380" i="11"/>
  <c r="AR380" i="11"/>
  <c r="AQ380" i="11"/>
  <c r="AP380" i="11"/>
  <c r="AO380" i="11"/>
  <c r="AN380" i="11"/>
  <c r="AM380" i="11"/>
  <c r="AL380" i="11"/>
  <c r="AK380" i="11"/>
  <c r="AJ380" i="11"/>
  <c r="AI380" i="11"/>
  <c r="AX376" i="11"/>
  <c r="AW376" i="11"/>
  <c r="AV376" i="11"/>
  <c r="AU376" i="11"/>
  <c r="AT376" i="11"/>
  <c r="AS376" i="11"/>
  <c r="AR376" i="11"/>
  <c r="AQ376" i="11"/>
  <c r="AP376" i="11"/>
  <c r="AO376" i="11"/>
  <c r="AN376" i="11"/>
  <c r="AM376" i="11"/>
  <c r="AL376" i="11"/>
  <c r="AK376" i="11"/>
  <c r="AJ376" i="11"/>
  <c r="AI376" i="11"/>
  <c r="AX372" i="11"/>
  <c r="AW372" i="11"/>
  <c r="AV372" i="11"/>
  <c r="AU372" i="11"/>
  <c r="AT372" i="11"/>
  <c r="AS372" i="11"/>
  <c r="AR372" i="11"/>
  <c r="AQ372" i="11"/>
  <c r="AP372" i="11"/>
  <c r="AO372" i="11"/>
  <c r="AN372" i="11"/>
  <c r="AM372" i="11"/>
  <c r="AL372" i="11"/>
  <c r="AK372" i="11"/>
  <c r="AJ372" i="11"/>
  <c r="AI372" i="11"/>
  <c r="AX360" i="11"/>
  <c r="AW360" i="11"/>
  <c r="AV360" i="11"/>
  <c r="AU360" i="11"/>
  <c r="AT360" i="11"/>
  <c r="AS360" i="11"/>
  <c r="AR360" i="11"/>
  <c r="AQ360" i="11"/>
  <c r="AP360" i="11"/>
  <c r="AO360" i="11"/>
  <c r="AN360" i="11"/>
  <c r="AM360" i="11"/>
  <c r="AL360" i="11"/>
  <c r="AK360" i="11"/>
  <c r="AJ360" i="11"/>
  <c r="AI360" i="11"/>
  <c r="AX356" i="11"/>
  <c r="AW356" i="11"/>
  <c r="AV356" i="11"/>
  <c r="AU356" i="11"/>
  <c r="AT356" i="11"/>
  <c r="AS356" i="11"/>
  <c r="AR356" i="11"/>
  <c r="AQ356" i="11"/>
  <c r="AP356" i="11"/>
  <c r="AO356" i="11"/>
  <c r="AN356" i="11"/>
  <c r="AM356" i="11"/>
  <c r="AL356" i="11"/>
  <c r="AK356" i="11"/>
  <c r="AJ356" i="11"/>
  <c r="AI356" i="11"/>
  <c r="AX351" i="11"/>
  <c r="AW351" i="11"/>
  <c r="AV351" i="11"/>
  <c r="AU351" i="11"/>
  <c r="AT351" i="11"/>
  <c r="AS351" i="11"/>
  <c r="AR351" i="11"/>
  <c r="AQ351" i="11"/>
  <c r="AP351" i="11"/>
  <c r="AO351" i="11"/>
  <c r="AN351" i="11"/>
  <c r="AM351" i="11"/>
  <c r="AL351" i="11"/>
  <c r="AK351" i="11"/>
  <c r="AJ351" i="11"/>
  <c r="AI351" i="11"/>
  <c r="AX347" i="11"/>
  <c r="AW347" i="11"/>
  <c r="AV347" i="11"/>
  <c r="AU347" i="11"/>
  <c r="AT347" i="11"/>
  <c r="AS347" i="11"/>
  <c r="AR347" i="11"/>
  <c r="AQ347" i="11"/>
  <c r="AP347" i="11"/>
  <c r="AO347" i="11"/>
  <c r="AN347" i="11"/>
  <c r="AM347" i="11"/>
  <c r="AL347" i="11"/>
  <c r="AK347" i="11"/>
  <c r="AJ347" i="11"/>
  <c r="AI347" i="11"/>
  <c r="AX343" i="11"/>
  <c r="AW343" i="11"/>
  <c r="AV343" i="11"/>
  <c r="AU343" i="11"/>
  <c r="AT343" i="11"/>
  <c r="AS343" i="11"/>
  <c r="AR343" i="11"/>
  <c r="AQ343" i="11"/>
  <c r="AP343" i="11"/>
  <c r="AO343" i="11"/>
  <c r="AN343" i="11"/>
  <c r="AM343" i="11"/>
  <c r="AL343" i="11"/>
  <c r="AK343" i="11"/>
  <c r="AJ343" i="11"/>
  <c r="AI343" i="11"/>
  <c r="AX331" i="11"/>
  <c r="AW331" i="11"/>
  <c r="AV331" i="11"/>
  <c r="AU331" i="11"/>
  <c r="AT331" i="11"/>
  <c r="AS331" i="11"/>
  <c r="AR331" i="11"/>
  <c r="AQ331" i="11"/>
  <c r="AP331" i="11"/>
  <c r="AO331" i="11"/>
  <c r="AN331" i="11"/>
  <c r="AM331" i="11"/>
  <c r="AL331" i="11"/>
  <c r="AK331" i="11"/>
  <c r="AJ331" i="11"/>
  <c r="AI331" i="11"/>
  <c r="AX327" i="11"/>
  <c r="AW327" i="11"/>
  <c r="AV327" i="11"/>
  <c r="AU327" i="11"/>
  <c r="AT327" i="11"/>
  <c r="AS327" i="11"/>
  <c r="AR327" i="11"/>
  <c r="AQ327" i="11"/>
  <c r="AP327" i="11"/>
  <c r="AO327" i="11"/>
  <c r="AN327" i="11"/>
  <c r="AM327" i="11"/>
  <c r="AL327" i="11"/>
  <c r="AK327" i="11"/>
  <c r="AJ327" i="11"/>
  <c r="AI327" i="11"/>
  <c r="AX322" i="11"/>
  <c r="AW322" i="11"/>
  <c r="AV322" i="11"/>
  <c r="AU322" i="11"/>
  <c r="AT322" i="11"/>
  <c r="AS322" i="11"/>
  <c r="AR322" i="11"/>
  <c r="AQ322" i="11"/>
  <c r="AP322" i="11"/>
  <c r="AO322" i="11"/>
  <c r="AN322" i="11"/>
  <c r="AM322" i="11"/>
  <c r="AL322" i="11"/>
  <c r="AK322" i="11"/>
  <c r="AJ322" i="11"/>
  <c r="AI322" i="11"/>
  <c r="AX318" i="11"/>
  <c r="AW318" i="11"/>
  <c r="AV318" i="11"/>
  <c r="AU318" i="11"/>
  <c r="AT318" i="11"/>
  <c r="AS318" i="11"/>
  <c r="AR318" i="11"/>
  <c r="AQ318" i="11"/>
  <c r="AP318" i="11"/>
  <c r="AO318" i="11"/>
  <c r="AN318" i="11"/>
  <c r="AM318" i="11"/>
  <c r="AL318" i="11"/>
  <c r="AK318" i="11"/>
  <c r="AJ318" i="11"/>
  <c r="AI318" i="11"/>
  <c r="AX314" i="11"/>
  <c r="AW314" i="11"/>
  <c r="AV314" i="11"/>
  <c r="AU314" i="11"/>
  <c r="AT314" i="11"/>
  <c r="AS314" i="11"/>
  <c r="AR314" i="11"/>
  <c r="AQ314" i="11"/>
  <c r="AP314" i="11"/>
  <c r="AO314" i="11"/>
  <c r="AN314" i="11"/>
  <c r="AM314" i="11"/>
  <c r="AL314" i="11"/>
  <c r="AK314" i="11"/>
  <c r="AJ314" i="11"/>
  <c r="AI314" i="11"/>
  <c r="AX302" i="11"/>
  <c r="AW302" i="11"/>
  <c r="AV302" i="11"/>
  <c r="AU302" i="11"/>
  <c r="AT302" i="11"/>
  <c r="AS302" i="11"/>
  <c r="AR302" i="11"/>
  <c r="AQ302" i="11"/>
  <c r="AP302" i="11"/>
  <c r="AO302" i="11"/>
  <c r="AN302" i="11"/>
  <c r="AM302" i="11"/>
  <c r="AL302" i="11"/>
  <c r="AK302" i="11"/>
  <c r="AJ302" i="11"/>
  <c r="AI302" i="11"/>
  <c r="AX298" i="11"/>
  <c r="AW298" i="11"/>
  <c r="AV298" i="11"/>
  <c r="AU298" i="11"/>
  <c r="AT298" i="11"/>
  <c r="AS298" i="11"/>
  <c r="AR298" i="11"/>
  <c r="AQ298" i="11"/>
  <c r="AP298" i="11"/>
  <c r="AO298" i="11"/>
  <c r="AN298" i="11"/>
  <c r="AM298" i="11"/>
  <c r="AL298" i="11"/>
  <c r="AK298" i="11"/>
  <c r="AJ298" i="11"/>
  <c r="AI298" i="11"/>
  <c r="AX293" i="11"/>
  <c r="AW293" i="11"/>
  <c r="AV293" i="11"/>
  <c r="AU293" i="11"/>
  <c r="AT293" i="11"/>
  <c r="AS293" i="11"/>
  <c r="AR293" i="11"/>
  <c r="AQ293" i="11"/>
  <c r="AP293" i="11"/>
  <c r="AO293" i="11"/>
  <c r="AN293" i="11"/>
  <c r="AM293" i="11"/>
  <c r="AL293" i="11"/>
  <c r="AK293" i="11"/>
  <c r="AJ293" i="11"/>
  <c r="AI293" i="11"/>
  <c r="AX289" i="11"/>
  <c r="AW289" i="11"/>
  <c r="AV289" i="11"/>
  <c r="AU289" i="11"/>
  <c r="AT289" i="11"/>
  <c r="AS289" i="11"/>
  <c r="AR289" i="11"/>
  <c r="AQ289" i="11"/>
  <c r="AP289" i="11"/>
  <c r="AO289" i="11"/>
  <c r="AN289" i="11"/>
  <c r="AM289" i="11"/>
  <c r="AL289" i="11"/>
  <c r="AK289" i="11"/>
  <c r="AJ289" i="11"/>
  <c r="AI289" i="11"/>
  <c r="AX285" i="11"/>
  <c r="AW285" i="11"/>
  <c r="AV285" i="11"/>
  <c r="AU285" i="11"/>
  <c r="AT285" i="11"/>
  <c r="AS285" i="11"/>
  <c r="AR285" i="11"/>
  <c r="AP285" i="11"/>
  <c r="AO285" i="11"/>
  <c r="AN285" i="11"/>
  <c r="AM285" i="11"/>
  <c r="AL285" i="11"/>
  <c r="AK285" i="11"/>
  <c r="AJ285" i="11"/>
  <c r="AI285" i="11"/>
  <c r="AX273" i="11"/>
  <c r="AW273" i="11"/>
  <c r="AV273" i="11"/>
  <c r="AU273" i="11"/>
  <c r="AT273" i="11"/>
  <c r="AS273" i="11"/>
  <c r="AR273" i="11"/>
  <c r="AQ273" i="11"/>
  <c r="AP273" i="11"/>
  <c r="AO273" i="11"/>
  <c r="AN273" i="11"/>
  <c r="AM273" i="11"/>
  <c r="AL273" i="11"/>
  <c r="AK273" i="11"/>
  <c r="AJ273" i="11"/>
  <c r="AI273" i="11"/>
  <c r="AX269" i="11"/>
  <c r="AW269" i="11"/>
  <c r="AV269" i="11"/>
  <c r="AU269" i="11"/>
  <c r="AT269" i="11"/>
  <c r="AS269" i="11"/>
  <c r="AR269" i="11"/>
  <c r="AQ269" i="11"/>
  <c r="AP269" i="11"/>
  <c r="AO269" i="11"/>
  <c r="AN269" i="11"/>
  <c r="AM269" i="11"/>
  <c r="AL269" i="11"/>
  <c r="AK269" i="11"/>
  <c r="AJ269" i="11"/>
  <c r="AI269" i="11"/>
  <c r="AX264" i="11"/>
  <c r="AW264" i="11"/>
  <c r="AV264" i="11"/>
  <c r="AU264" i="11"/>
  <c r="AT264" i="11"/>
  <c r="AS264" i="11"/>
  <c r="AR264" i="11"/>
  <c r="AQ264" i="11"/>
  <c r="AP264" i="11"/>
  <c r="AO264" i="11"/>
  <c r="AN264" i="11"/>
  <c r="AM264" i="11"/>
  <c r="AL264" i="11"/>
  <c r="AK264" i="11"/>
  <c r="AJ264" i="11"/>
  <c r="AI264" i="11"/>
  <c r="AX260" i="11"/>
  <c r="AW260" i="11"/>
  <c r="AV260" i="11"/>
  <c r="AU260" i="11"/>
  <c r="AT260" i="11"/>
  <c r="AS260" i="11"/>
  <c r="AR260" i="11"/>
  <c r="AQ260" i="11"/>
  <c r="AP260" i="11"/>
  <c r="AO260" i="11"/>
  <c r="AN260" i="11"/>
  <c r="AM260" i="11"/>
  <c r="AL260" i="11"/>
  <c r="AK260" i="11"/>
  <c r="AJ260" i="11"/>
  <c r="AI260" i="11"/>
  <c r="AX256" i="11"/>
  <c r="AW256" i="11"/>
  <c r="AV256" i="11"/>
  <c r="AU256" i="11"/>
  <c r="AT256" i="11"/>
  <c r="AS256" i="11"/>
  <c r="AR256" i="11"/>
  <c r="AQ256" i="11"/>
  <c r="AP256" i="11"/>
  <c r="AO256" i="11"/>
  <c r="AN256" i="11"/>
  <c r="AM256" i="11"/>
  <c r="AL256" i="11"/>
  <c r="AK256" i="11"/>
  <c r="AJ256" i="11"/>
  <c r="AI256" i="11"/>
  <c r="AX244" i="11"/>
  <c r="AW244" i="11"/>
  <c r="AV244" i="11"/>
  <c r="AU244" i="11"/>
  <c r="AT244" i="11"/>
  <c r="AS244" i="11"/>
  <c r="AR244" i="11"/>
  <c r="AQ244" i="11"/>
  <c r="AP244" i="11"/>
  <c r="AO244" i="11"/>
  <c r="AN244" i="11"/>
  <c r="AM244" i="11"/>
  <c r="AL244" i="11"/>
  <c r="AK244" i="11"/>
  <c r="AJ244" i="11"/>
  <c r="AI244" i="11"/>
  <c r="AX240" i="11"/>
  <c r="AW240" i="11"/>
  <c r="AV240" i="11"/>
  <c r="AU240" i="11"/>
  <c r="AT240" i="11"/>
  <c r="AS240" i="11"/>
  <c r="AR240" i="11"/>
  <c r="AQ240" i="11"/>
  <c r="AP240" i="11"/>
  <c r="AO240" i="11"/>
  <c r="AN240" i="11"/>
  <c r="AM240" i="11"/>
  <c r="AL240" i="11"/>
  <c r="AK240" i="11"/>
  <c r="AJ240" i="11"/>
  <c r="AI240" i="11"/>
  <c r="AX235" i="11"/>
  <c r="AW235" i="11"/>
  <c r="AV235" i="11"/>
  <c r="AU235" i="11"/>
  <c r="AT235" i="11"/>
  <c r="AS235" i="11"/>
  <c r="AR235" i="11"/>
  <c r="AQ235" i="11"/>
  <c r="AP235" i="11"/>
  <c r="AO235" i="11"/>
  <c r="AN235" i="11"/>
  <c r="AM235" i="11"/>
  <c r="AL235" i="11"/>
  <c r="AK235" i="11"/>
  <c r="AJ235" i="11"/>
  <c r="AI235" i="11"/>
  <c r="AX231" i="11"/>
  <c r="AW231" i="11"/>
  <c r="AV231" i="11"/>
  <c r="AU231" i="11"/>
  <c r="AT231" i="11"/>
  <c r="AS231" i="11"/>
  <c r="AR231" i="11"/>
  <c r="AQ231" i="11"/>
  <c r="AP231" i="11"/>
  <c r="AO231" i="11"/>
  <c r="AN231" i="11"/>
  <c r="AM231" i="11"/>
  <c r="AL231" i="11"/>
  <c r="AK231" i="11"/>
  <c r="AJ231" i="11"/>
  <c r="AI231" i="11"/>
  <c r="AX227" i="11"/>
  <c r="AW227" i="11"/>
  <c r="AV227" i="11"/>
  <c r="AU227" i="11"/>
  <c r="AT227" i="11"/>
  <c r="AS227" i="11"/>
  <c r="AR227" i="11"/>
  <c r="AQ227" i="11"/>
  <c r="AP227" i="11"/>
  <c r="AO227" i="11"/>
  <c r="AN227" i="11"/>
  <c r="AM227" i="11"/>
  <c r="AL227" i="11"/>
  <c r="AK227" i="11"/>
  <c r="AJ227" i="11"/>
  <c r="AI227" i="11"/>
  <c r="AX215" i="11"/>
  <c r="AW215" i="11"/>
  <c r="AV215" i="11"/>
  <c r="AU215" i="11"/>
  <c r="AT215" i="11"/>
  <c r="AS215" i="11"/>
  <c r="AR215" i="11"/>
  <c r="AQ215" i="11"/>
  <c r="AP215" i="11"/>
  <c r="AO215" i="11"/>
  <c r="AN215" i="11"/>
  <c r="AM215" i="11"/>
  <c r="AL215" i="11"/>
  <c r="AK215" i="11"/>
  <c r="AJ215" i="11"/>
  <c r="AI215" i="11"/>
  <c r="AX211" i="11"/>
  <c r="AW211" i="11"/>
  <c r="AV211" i="11"/>
  <c r="AU211" i="11"/>
  <c r="AT211" i="11"/>
  <c r="AS211" i="11"/>
  <c r="AR211" i="11"/>
  <c r="AQ211" i="11"/>
  <c r="AP211" i="11"/>
  <c r="AO211" i="11"/>
  <c r="AN211" i="11"/>
  <c r="AM211" i="11"/>
  <c r="AL211" i="11"/>
  <c r="AK211" i="11"/>
  <c r="AJ211" i="11"/>
  <c r="AI211" i="11"/>
  <c r="AX206" i="11"/>
  <c r="AW206" i="11"/>
  <c r="AV206" i="11"/>
  <c r="AU206" i="11"/>
  <c r="AT206" i="11"/>
  <c r="AS206" i="11"/>
  <c r="AR206" i="11"/>
  <c r="AQ206" i="11"/>
  <c r="AP206" i="11"/>
  <c r="AO206" i="11"/>
  <c r="AN206" i="11"/>
  <c r="AM206" i="11"/>
  <c r="AL206" i="11"/>
  <c r="AK206" i="11"/>
  <c r="AJ206" i="11"/>
  <c r="AI206" i="11"/>
  <c r="AX202" i="11"/>
  <c r="AW202" i="11"/>
  <c r="AV202" i="11"/>
  <c r="AU202" i="11"/>
  <c r="AT202" i="11"/>
  <c r="AS202" i="11"/>
  <c r="AR202" i="11"/>
  <c r="AQ202" i="11"/>
  <c r="AP202" i="11"/>
  <c r="AO202" i="11"/>
  <c r="AN202" i="11"/>
  <c r="AM202" i="11"/>
  <c r="AL202" i="11"/>
  <c r="AK202" i="11"/>
  <c r="AJ202" i="11"/>
  <c r="AI202" i="11"/>
  <c r="AX198" i="11"/>
  <c r="AW198" i="11"/>
  <c r="AU198" i="11"/>
  <c r="AT198" i="11"/>
  <c r="AS198" i="11"/>
  <c r="AR198" i="11"/>
  <c r="AQ198" i="11"/>
  <c r="AP198" i="11"/>
  <c r="AO198" i="11"/>
  <c r="AN198" i="11"/>
  <c r="AM198" i="11"/>
  <c r="AL198" i="11"/>
  <c r="AK198" i="11"/>
  <c r="AJ198" i="11"/>
  <c r="AI198" i="11"/>
  <c r="AX186" i="11"/>
  <c r="AW186" i="11"/>
  <c r="AV186" i="11"/>
  <c r="AU186" i="11"/>
  <c r="AT186" i="11"/>
  <c r="AS186" i="11"/>
  <c r="AR186" i="11"/>
  <c r="AQ186" i="11"/>
  <c r="AP186" i="11"/>
  <c r="AO186" i="11"/>
  <c r="AN186" i="11"/>
  <c r="AM186" i="11"/>
  <c r="AL186" i="11"/>
  <c r="AK186" i="11"/>
  <c r="AJ186" i="11"/>
  <c r="AI186" i="11"/>
  <c r="AX182" i="11"/>
  <c r="AW182" i="11"/>
  <c r="AV182" i="11"/>
  <c r="AU182" i="11"/>
  <c r="AT182" i="11"/>
  <c r="AS182" i="11"/>
  <c r="AR182" i="11"/>
  <c r="AQ182" i="11"/>
  <c r="AP182" i="11"/>
  <c r="AO182" i="11"/>
  <c r="AN182" i="11"/>
  <c r="AM182" i="11"/>
  <c r="AL182" i="11"/>
  <c r="AK182" i="11"/>
  <c r="AJ182" i="11"/>
  <c r="AI182" i="11"/>
  <c r="AX177" i="11"/>
  <c r="AW177" i="11"/>
  <c r="AV177" i="11"/>
  <c r="AU177" i="11"/>
  <c r="AT177" i="11"/>
  <c r="AS177" i="11"/>
  <c r="AR177" i="11"/>
  <c r="AQ177" i="11"/>
  <c r="AP177" i="11"/>
  <c r="AO177" i="11"/>
  <c r="AN177" i="11"/>
  <c r="AM177" i="11"/>
  <c r="AL177" i="11"/>
  <c r="AK177" i="11"/>
  <c r="AJ177" i="11"/>
  <c r="AI177" i="11"/>
  <c r="AX173" i="11"/>
  <c r="AW173" i="11"/>
  <c r="AV173" i="11"/>
  <c r="AU173" i="11"/>
  <c r="AT173" i="11"/>
  <c r="AS173" i="11"/>
  <c r="AR173" i="11"/>
  <c r="AQ173" i="11"/>
  <c r="AP173" i="11"/>
  <c r="AO173" i="11"/>
  <c r="AN173" i="11"/>
  <c r="AM173" i="11"/>
  <c r="AL173" i="11"/>
  <c r="AK173" i="11"/>
  <c r="AJ173" i="11"/>
  <c r="AI173" i="11"/>
  <c r="AX169" i="11"/>
  <c r="AW169" i="11"/>
  <c r="AV169" i="11"/>
  <c r="AU169" i="11"/>
  <c r="AT169" i="11"/>
  <c r="AS169" i="11"/>
  <c r="AR169" i="11"/>
  <c r="AQ169" i="11"/>
  <c r="AP169" i="11"/>
  <c r="AO169" i="11"/>
  <c r="AN169" i="11"/>
  <c r="AM169" i="11"/>
  <c r="AL169" i="11"/>
  <c r="AK169" i="11"/>
  <c r="AJ169" i="11"/>
  <c r="AI169" i="11"/>
  <c r="AX157" i="11"/>
  <c r="AW157" i="11"/>
  <c r="AV157" i="11"/>
  <c r="AU157" i="11"/>
  <c r="AT157" i="11"/>
  <c r="AS157" i="11"/>
  <c r="AR157" i="11"/>
  <c r="AQ157" i="11"/>
  <c r="AP157" i="11"/>
  <c r="AO157" i="11"/>
  <c r="AN157" i="11"/>
  <c r="AM157" i="11"/>
  <c r="AL157" i="11"/>
  <c r="AK157" i="11"/>
  <c r="AJ157" i="11"/>
  <c r="AI157" i="11"/>
  <c r="AX153" i="11"/>
  <c r="AW153" i="11"/>
  <c r="AV153" i="11"/>
  <c r="AU153" i="11"/>
  <c r="AT153" i="11"/>
  <c r="AS153" i="11"/>
  <c r="AR153" i="11"/>
  <c r="AQ153" i="11"/>
  <c r="AP153" i="11"/>
  <c r="AO153" i="11"/>
  <c r="AN153" i="11"/>
  <c r="AM153" i="11"/>
  <c r="AL153" i="11"/>
  <c r="AK153" i="11"/>
  <c r="AJ153" i="11"/>
  <c r="AI153" i="11"/>
  <c r="AX148" i="11"/>
  <c r="AW148" i="11"/>
  <c r="AV148" i="11"/>
  <c r="AU148" i="11"/>
  <c r="AT148" i="11"/>
  <c r="AS148" i="11"/>
  <c r="AR148" i="11"/>
  <c r="AQ148" i="11"/>
  <c r="AP148" i="11"/>
  <c r="AO148" i="11"/>
  <c r="AN148" i="11"/>
  <c r="AM148" i="11"/>
  <c r="AL148" i="11"/>
  <c r="AK148" i="11"/>
  <c r="AJ148" i="11"/>
  <c r="AI148" i="11"/>
  <c r="AX144" i="11"/>
  <c r="AW144" i="11"/>
  <c r="AV144" i="11"/>
  <c r="AU144" i="11"/>
  <c r="AT144" i="11"/>
  <c r="AS144" i="11"/>
  <c r="AR144" i="11"/>
  <c r="AQ144" i="11"/>
  <c r="AP144" i="11"/>
  <c r="AO144" i="11"/>
  <c r="AN144" i="11"/>
  <c r="AM144" i="11"/>
  <c r="AL144" i="11"/>
  <c r="AK144" i="11"/>
  <c r="AJ144" i="11"/>
  <c r="AI144" i="11"/>
  <c r="AX140" i="11"/>
  <c r="AW140" i="11"/>
  <c r="AV140" i="11"/>
  <c r="AU140" i="11"/>
  <c r="AT140" i="11"/>
  <c r="AS140" i="11"/>
  <c r="AR140" i="11"/>
  <c r="AQ140" i="11"/>
  <c r="AP140" i="11"/>
  <c r="AO140" i="11"/>
  <c r="AN140" i="11"/>
  <c r="AM140" i="11"/>
  <c r="AL140" i="11"/>
  <c r="AK140" i="11"/>
  <c r="AJ140" i="11"/>
  <c r="AI140" i="11"/>
  <c r="AX128" i="11"/>
  <c r="AW128" i="11"/>
  <c r="AV128" i="11"/>
  <c r="AU128" i="11"/>
  <c r="AT128" i="11"/>
  <c r="AS128" i="11"/>
  <c r="AR128" i="11"/>
  <c r="AQ128" i="11"/>
  <c r="AP128" i="11"/>
  <c r="AO128" i="11"/>
  <c r="AN128" i="11"/>
  <c r="AM128" i="11"/>
  <c r="AL128" i="11"/>
  <c r="AK128" i="11"/>
  <c r="AJ128" i="11"/>
  <c r="AI128" i="11"/>
  <c r="AX124" i="11"/>
  <c r="AW124" i="11"/>
  <c r="AV124" i="11"/>
  <c r="AU124" i="11"/>
  <c r="AT124" i="11"/>
  <c r="AS124" i="11"/>
  <c r="AR124" i="11"/>
  <c r="AQ124" i="11"/>
  <c r="AP124" i="11"/>
  <c r="AO124" i="11"/>
  <c r="AN124" i="11"/>
  <c r="AM124" i="11"/>
  <c r="AL124" i="11"/>
  <c r="AK124" i="11"/>
  <c r="AJ124" i="11"/>
  <c r="AI124" i="11"/>
  <c r="AX119" i="11"/>
  <c r="AW119" i="11"/>
  <c r="AV119" i="11"/>
  <c r="AU119" i="11"/>
  <c r="AT119" i="11"/>
  <c r="AS119" i="11"/>
  <c r="AR119" i="11"/>
  <c r="AQ119" i="11"/>
  <c r="AP119" i="11"/>
  <c r="AO119" i="11"/>
  <c r="AN119" i="11"/>
  <c r="AM119" i="11"/>
  <c r="AL119" i="11"/>
  <c r="AK119" i="11"/>
  <c r="AJ119" i="11"/>
  <c r="AI119" i="11"/>
  <c r="AX115" i="11"/>
  <c r="AW115" i="11"/>
  <c r="AV115" i="11"/>
  <c r="AU115" i="11"/>
  <c r="AT115" i="11"/>
  <c r="AS115" i="11"/>
  <c r="AR115" i="11"/>
  <c r="AQ115" i="11"/>
  <c r="AP115" i="11"/>
  <c r="AO115" i="11"/>
  <c r="AN115" i="11"/>
  <c r="AM115" i="11"/>
  <c r="AL115" i="11"/>
  <c r="AK115" i="11"/>
  <c r="AJ115" i="11"/>
  <c r="AI115" i="11"/>
  <c r="AX111" i="11"/>
  <c r="AW111" i="11"/>
  <c r="AV111" i="11"/>
  <c r="AU111" i="11"/>
  <c r="AT111" i="11"/>
  <c r="AS111" i="11"/>
  <c r="AR111" i="11"/>
  <c r="AQ111" i="11"/>
  <c r="AP111" i="11"/>
  <c r="AO111" i="11"/>
  <c r="AN111" i="11"/>
  <c r="AM111" i="11"/>
  <c r="AL111" i="11"/>
  <c r="AK111" i="11"/>
  <c r="AJ111" i="11"/>
  <c r="AI111" i="11"/>
  <c r="AX99" i="11"/>
  <c r="AW99" i="11"/>
  <c r="AV99" i="11"/>
  <c r="AU99" i="11"/>
  <c r="AT99" i="11"/>
  <c r="AS99" i="11"/>
  <c r="AR99" i="11"/>
  <c r="AQ99" i="11"/>
  <c r="AP99" i="11"/>
  <c r="AO99" i="11"/>
  <c r="AN99" i="11"/>
  <c r="AM99" i="11"/>
  <c r="AL99" i="11"/>
  <c r="AK99" i="11"/>
  <c r="AJ99" i="11"/>
  <c r="AI99" i="11"/>
  <c r="AX95" i="11"/>
  <c r="AW95" i="11"/>
  <c r="AV95" i="11"/>
  <c r="AU95" i="11"/>
  <c r="AT95" i="11"/>
  <c r="AS95" i="11"/>
  <c r="AR95" i="11"/>
  <c r="AQ95" i="11"/>
  <c r="AP95" i="11"/>
  <c r="AO95" i="11"/>
  <c r="AN95" i="11"/>
  <c r="AM95" i="11"/>
  <c r="AL95" i="11"/>
  <c r="AK95" i="11"/>
  <c r="AJ95" i="11"/>
  <c r="AI95" i="11"/>
  <c r="AX90" i="11"/>
  <c r="AW90" i="11"/>
  <c r="AV90" i="11"/>
  <c r="AU90" i="11"/>
  <c r="AT90" i="11"/>
  <c r="AS90" i="11"/>
  <c r="AR90" i="11"/>
  <c r="AQ90" i="11"/>
  <c r="AP90" i="11"/>
  <c r="AO90" i="11"/>
  <c r="AN90" i="11"/>
  <c r="AM90" i="11"/>
  <c r="AL90" i="11"/>
  <c r="AK90" i="11"/>
  <c r="AJ90" i="11"/>
  <c r="AI90" i="11"/>
  <c r="AX86" i="11"/>
  <c r="AW86" i="11"/>
  <c r="AV86" i="11"/>
  <c r="AU86" i="11"/>
  <c r="AT86" i="11"/>
  <c r="AS86" i="11"/>
  <c r="AR86" i="11"/>
  <c r="AQ86" i="11"/>
  <c r="AP86" i="11"/>
  <c r="AO86" i="11"/>
  <c r="AN86" i="11"/>
  <c r="AM86" i="11"/>
  <c r="AL86" i="11"/>
  <c r="AK86" i="11"/>
  <c r="AJ86" i="11"/>
  <c r="AI86" i="11"/>
  <c r="AX82" i="11"/>
  <c r="AW82" i="11"/>
  <c r="AV82" i="11"/>
  <c r="AU82" i="11"/>
  <c r="AT82" i="11"/>
  <c r="AS82" i="11"/>
  <c r="AR82" i="11"/>
  <c r="AQ82" i="11"/>
  <c r="AP82" i="11"/>
  <c r="AO82" i="11"/>
  <c r="AN82" i="11"/>
  <c r="AM82" i="11"/>
  <c r="AL82" i="11"/>
  <c r="AK82" i="11"/>
  <c r="AJ82" i="11"/>
  <c r="AI82" i="11"/>
  <c r="AX70" i="11"/>
  <c r="AW70" i="11"/>
  <c r="AV70" i="11"/>
  <c r="AU70" i="11"/>
  <c r="AT70" i="11"/>
  <c r="AS70" i="11"/>
  <c r="AR70" i="11"/>
  <c r="AQ70" i="11"/>
  <c r="AP70" i="11"/>
  <c r="AO70" i="11"/>
  <c r="AN70" i="11"/>
  <c r="AM70" i="11"/>
  <c r="AL70" i="11"/>
  <c r="AK70" i="11"/>
  <c r="AJ70" i="11"/>
  <c r="AI70" i="11"/>
  <c r="AX66" i="11"/>
  <c r="AW66" i="11"/>
  <c r="AV66" i="11"/>
  <c r="AU66" i="11"/>
  <c r="AT66" i="11"/>
  <c r="AS66" i="11"/>
  <c r="AR66" i="11"/>
  <c r="AQ66" i="11"/>
  <c r="AP66" i="11"/>
  <c r="AO66" i="11"/>
  <c r="AN66" i="11"/>
  <c r="AM66" i="11"/>
  <c r="AL66" i="11"/>
  <c r="AK66" i="11"/>
  <c r="AJ66" i="11"/>
  <c r="AI66" i="11"/>
  <c r="AX61" i="11"/>
  <c r="AW61" i="11"/>
  <c r="AV61" i="11"/>
  <c r="AU61" i="11"/>
  <c r="AT61" i="11"/>
  <c r="AS61" i="11"/>
  <c r="AR61" i="11"/>
  <c r="AQ61" i="11"/>
  <c r="AP61" i="11"/>
  <c r="AO61" i="11"/>
  <c r="AN61" i="11"/>
  <c r="AM61" i="11"/>
  <c r="AL61" i="11"/>
  <c r="AK61" i="11"/>
  <c r="AJ61" i="11"/>
  <c r="AI61" i="11"/>
  <c r="AX57" i="11"/>
  <c r="AW57" i="11"/>
  <c r="AV57" i="11"/>
  <c r="AU57" i="11"/>
  <c r="AT57" i="11"/>
  <c r="AS57" i="11"/>
  <c r="AR57" i="11"/>
  <c r="AQ57" i="11"/>
  <c r="AP57" i="11"/>
  <c r="AO57" i="11"/>
  <c r="AN57" i="11"/>
  <c r="AM57" i="11"/>
  <c r="AL57" i="11"/>
  <c r="AK57" i="11"/>
  <c r="AJ57" i="11"/>
  <c r="AI57" i="11"/>
  <c r="AX53" i="11"/>
  <c r="AW53" i="11"/>
  <c r="AV53" i="11"/>
  <c r="AU53" i="11"/>
  <c r="AT53" i="11"/>
  <c r="AS53" i="11"/>
  <c r="AR53" i="11"/>
  <c r="AQ53" i="11"/>
  <c r="AP53" i="11"/>
  <c r="AO53" i="11"/>
  <c r="AN53" i="11"/>
  <c r="AM53" i="11"/>
  <c r="AL53" i="11"/>
  <c r="AK53" i="11"/>
  <c r="AJ53" i="11"/>
  <c r="AI53" i="11"/>
  <c r="AX41" i="11"/>
  <c r="AW41" i="11"/>
  <c r="AV41" i="11"/>
  <c r="AU41" i="11"/>
  <c r="AT41" i="11"/>
  <c r="AS41" i="11"/>
  <c r="AR41" i="11"/>
  <c r="AQ41" i="11"/>
  <c r="AP41" i="11"/>
  <c r="AO41" i="11"/>
  <c r="AN41" i="11"/>
  <c r="AM41" i="11"/>
  <c r="AL41" i="11"/>
  <c r="AK41" i="11"/>
  <c r="AJ41" i="11"/>
  <c r="AI41" i="11"/>
  <c r="AX37" i="11"/>
  <c r="AW37" i="11"/>
  <c r="AV37" i="11"/>
  <c r="AU37" i="11"/>
  <c r="AT37" i="11"/>
  <c r="AS37" i="11"/>
  <c r="AR37" i="11"/>
  <c r="AQ37" i="11"/>
  <c r="AP37" i="11"/>
  <c r="AO37" i="11"/>
  <c r="AN37" i="11"/>
  <c r="AM37" i="11"/>
  <c r="AL37" i="11"/>
  <c r="AK37" i="11"/>
  <c r="AJ37" i="11"/>
  <c r="AI37" i="11"/>
  <c r="AH32" i="11"/>
  <c r="AG32" i="11"/>
  <c r="AF32" i="11"/>
  <c r="AE32" i="11"/>
  <c r="AD32" i="11"/>
  <c r="AC32" i="11"/>
  <c r="AB32" i="11"/>
  <c r="AA32" i="11"/>
  <c r="Z32" i="11"/>
  <c r="Y32" i="11"/>
  <c r="X32" i="11"/>
  <c r="W32" i="11"/>
  <c r="V32" i="11"/>
  <c r="U32" i="11"/>
  <c r="T32" i="11"/>
  <c r="S32" i="11"/>
  <c r="AH30" i="11"/>
  <c r="S70" i="7" s="1"/>
  <c r="AG30" i="11"/>
  <c r="AF30" i="11"/>
  <c r="AE30" i="11"/>
  <c r="S40" i="7" s="1"/>
  <c r="AD30" i="11"/>
  <c r="AT32" i="11" s="1"/>
  <c r="AC30" i="11"/>
  <c r="AB30" i="11"/>
  <c r="AA30" i="11"/>
  <c r="Z30" i="11"/>
  <c r="Y30" i="11"/>
  <c r="S10" i="7" s="1"/>
  <c r="X30" i="11"/>
  <c r="W30" i="11"/>
  <c r="V30" i="11"/>
  <c r="U30" i="11"/>
  <c r="T30" i="11"/>
  <c r="S30" i="11"/>
  <c r="AH28" i="11"/>
  <c r="L490" i="7" s="1"/>
  <c r="AG28" i="11"/>
  <c r="L550" i="7" s="1"/>
  <c r="AF28" i="11"/>
  <c r="L520" i="7" s="1"/>
  <c r="AE28" i="11"/>
  <c r="L310" i="7" s="1"/>
  <c r="AD28" i="11"/>
  <c r="AT28" i="11" s="1"/>
  <c r="AC28" i="11"/>
  <c r="L430" i="7" s="1"/>
  <c r="AB28" i="11"/>
  <c r="L400" i="7" s="1"/>
  <c r="AA28" i="11"/>
  <c r="L370" i="7" s="1"/>
  <c r="Z28" i="11"/>
  <c r="L340" i="7" s="1"/>
  <c r="Y28" i="11"/>
  <c r="X28" i="11"/>
  <c r="W28" i="11"/>
  <c r="V28" i="11"/>
  <c r="U28" i="11"/>
  <c r="T28" i="11"/>
  <c r="S28" i="11"/>
  <c r="AX28" i="11"/>
  <c r="AP28" i="11"/>
  <c r="AO28" i="11"/>
  <c r="AN28" i="11"/>
  <c r="AM28" i="11"/>
  <c r="AL28" i="11"/>
  <c r="AK28" i="11"/>
  <c r="AJ28" i="11"/>
  <c r="AI28" i="11"/>
  <c r="AH22" i="11"/>
  <c r="AG22" i="11"/>
  <c r="AF22" i="11"/>
  <c r="AE22" i="11"/>
  <c r="AD22" i="11"/>
  <c r="AT24" i="11" s="1"/>
  <c r="AC22" i="11"/>
  <c r="AB22" i="11"/>
  <c r="AA22" i="11"/>
  <c r="Z22" i="11"/>
  <c r="Y22" i="11"/>
  <c r="X22" i="11"/>
  <c r="W22" i="11"/>
  <c r="V22" i="11"/>
  <c r="U22" i="11"/>
  <c r="T22" i="11"/>
  <c r="S22" i="11"/>
  <c r="AH16" i="11"/>
  <c r="F490" i="7" s="1"/>
  <c r="AG16" i="11"/>
  <c r="F550" i="7" s="1"/>
  <c r="G550" i="7" s="1"/>
  <c r="AF16" i="11"/>
  <c r="F520" i="7" s="1"/>
  <c r="AE16" i="11"/>
  <c r="F310" i="7" s="1"/>
  <c r="G321" i="7" s="1"/>
  <c r="AD16" i="11"/>
  <c r="AC16" i="11"/>
  <c r="F430" i="7" s="1"/>
  <c r="AB16" i="11"/>
  <c r="F400" i="7" s="1"/>
  <c r="AA16" i="11"/>
  <c r="F370" i="7" s="1"/>
  <c r="Z16" i="11"/>
  <c r="F340" i="7" s="1"/>
  <c r="Y16" i="11"/>
  <c r="X16" i="11"/>
  <c r="W16" i="11"/>
  <c r="V16" i="11"/>
  <c r="U16" i="11"/>
  <c r="T16" i="11"/>
  <c r="S16" i="11"/>
  <c r="AH12" i="11"/>
  <c r="D490" i="7" s="1"/>
  <c r="AG12" i="11"/>
  <c r="D550" i="7" s="1"/>
  <c r="E550" i="7" s="1"/>
  <c r="AF12" i="11"/>
  <c r="D520" i="7" s="1"/>
  <c r="AE12" i="11"/>
  <c r="D310" i="7" s="1"/>
  <c r="E321" i="7" s="1"/>
  <c r="AD12" i="11"/>
  <c r="AC12" i="11"/>
  <c r="D430" i="7" s="1"/>
  <c r="AB12" i="11"/>
  <c r="D400" i="7" s="1"/>
  <c r="AA12" i="11"/>
  <c r="D370" i="7" s="1"/>
  <c r="Z12" i="11"/>
  <c r="D340" i="7" s="1"/>
  <c r="Y12" i="11"/>
  <c r="D100" i="7" s="1"/>
  <c r="X12" i="11"/>
  <c r="D280" i="7" s="1"/>
  <c r="W12" i="11"/>
  <c r="D250" i="7" s="1"/>
  <c r="V12" i="11"/>
  <c r="D220" i="7" s="1"/>
  <c r="E235" i="7" s="1"/>
  <c r="U12" i="11"/>
  <c r="D190" i="7" s="1"/>
  <c r="E200" i="7" s="1"/>
  <c r="T12" i="11"/>
  <c r="D160" i="7" s="1"/>
  <c r="S12" i="11"/>
  <c r="D130" i="7" s="1"/>
  <c r="AH10" i="11"/>
  <c r="AG10" i="11"/>
  <c r="AF10" i="11"/>
  <c r="AE10" i="11"/>
  <c r="AD10" i="11"/>
  <c r="AT12" i="11" s="1"/>
  <c r="AC10" i="11"/>
  <c r="AB10" i="11"/>
  <c r="AA10" i="11"/>
  <c r="Z10" i="11"/>
  <c r="Y10" i="11"/>
  <c r="X10" i="11"/>
  <c r="W10" i="11"/>
  <c r="D250" i="8" s="1"/>
  <c r="V10" i="11"/>
  <c r="U10" i="11"/>
  <c r="T10" i="11"/>
  <c r="S10" i="11"/>
  <c r="AH8" i="11"/>
  <c r="B490" i="7" s="1"/>
  <c r="AG8" i="11"/>
  <c r="B550" i="7" s="1"/>
  <c r="C550" i="7" s="1"/>
  <c r="AF8" i="11"/>
  <c r="B520" i="7" s="1"/>
  <c r="AE8" i="11"/>
  <c r="B310" i="7" s="1"/>
  <c r="AD8" i="11"/>
  <c r="AC8" i="11"/>
  <c r="B430" i="7" s="1"/>
  <c r="AB8" i="11"/>
  <c r="B400" i="7" s="1"/>
  <c r="AA8" i="11"/>
  <c r="B370" i="7" s="1"/>
  <c r="Z8" i="11"/>
  <c r="B340" i="7" s="1"/>
  <c r="Y8" i="11"/>
  <c r="B100" i="7" s="1"/>
  <c r="X8" i="11"/>
  <c r="B280" i="7" s="1"/>
  <c r="W8" i="11"/>
  <c r="B250" i="7" s="1"/>
  <c r="V8" i="11"/>
  <c r="B220" i="7" s="1"/>
  <c r="C235" i="7" s="1"/>
  <c r="U8" i="11"/>
  <c r="B190" i="7" s="1"/>
  <c r="C200" i="7" s="1"/>
  <c r="T8" i="11"/>
  <c r="B160" i="7" s="1"/>
  <c r="S8" i="11"/>
  <c r="B130" i="7" s="1"/>
  <c r="T6" i="11"/>
  <c r="B160" i="8" s="1"/>
  <c r="U6" i="11"/>
  <c r="B190" i="8" s="1"/>
  <c r="C200" i="8" s="1"/>
  <c r="V6" i="11"/>
  <c r="B220" i="8" s="1"/>
  <c r="C235" i="8" s="1"/>
  <c r="W6" i="11"/>
  <c r="X6" i="11"/>
  <c r="B280" i="8" s="1"/>
  <c r="Y6" i="11"/>
  <c r="B100" i="8" s="1"/>
  <c r="Z6" i="11"/>
  <c r="AA6" i="11"/>
  <c r="AB6" i="11"/>
  <c r="AC6" i="11"/>
  <c r="AD6" i="11"/>
  <c r="AT8" i="11" s="1"/>
  <c r="AE6" i="11"/>
  <c r="AF6" i="11"/>
  <c r="AG6" i="11"/>
  <c r="AH6" i="11"/>
  <c r="S6" i="11"/>
  <c r="C371" i="7" l="1"/>
  <c r="C382" i="7"/>
  <c r="C381" i="7"/>
  <c r="M555" i="7"/>
  <c r="M561" i="7"/>
  <c r="M558" i="7"/>
  <c r="C412" i="7"/>
  <c r="C413" i="7"/>
  <c r="C411" i="7"/>
  <c r="E161" i="7"/>
  <c r="E166" i="7"/>
  <c r="E172" i="7"/>
  <c r="G411" i="7"/>
  <c r="G412" i="7"/>
  <c r="G413" i="7"/>
  <c r="C290" i="7"/>
  <c r="C295" i="7"/>
  <c r="E290" i="7"/>
  <c r="E295" i="7"/>
  <c r="M321" i="7"/>
  <c r="M315" i="7"/>
  <c r="M325" i="7"/>
  <c r="M318" i="7"/>
  <c r="C161" i="8"/>
  <c r="C172" i="8"/>
  <c r="C166" i="8"/>
  <c r="C352" i="7"/>
  <c r="C353" i="7"/>
  <c r="C355" i="7"/>
  <c r="E352" i="7"/>
  <c r="E355" i="7"/>
  <c r="E353" i="7"/>
  <c r="G352" i="7"/>
  <c r="G353" i="7"/>
  <c r="G355" i="7"/>
  <c r="M528" i="7"/>
  <c r="M531" i="7"/>
  <c r="G371" i="7"/>
  <c r="G382" i="7"/>
  <c r="G381" i="7"/>
  <c r="C161" i="7"/>
  <c r="C172" i="7"/>
  <c r="C166" i="7"/>
  <c r="E412" i="7"/>
  <c r="E413" i="7"/>
  <c r="E411" i="7"/>
  <c r="C445" i="7"/>
  <c r="C442" i="7"/>
  <c r="C440" i="7"/>
  <c r="E441" i="7"/>
  <c r="E440" i="7"/>
  <c r="E442" i="7"/>
  <c r="E445" i="7"/>
  <c r="E371" i="7"/>
  <c r="E381" i="7"/>
  <c r="E382" i="7"/>
  <c r="M348" i="7"/>
  <c r="M355" i="7"/>
  <c r="G441" i="7"/>
  <c r="G442" i="7"/>
  <c r="G440" i="7"/>
  <c r="G445" i="7"/>
  <c r="M381" i="7"/>
  <c r="M385" i="7"/>
  <c r="M378" i="7"/>
  <c r="C295" i="8"/>
  <c r="C290" i="8"/>
  <c r="M411" i="7"/>
  <c r="M415" i="7"/>
  <c r="M408" i="7"/>
  <c r="C257" i="7"/>
  <c r="C256" i="7"/>
  <c r="E257" i="8"/>
  <c r="E256" i="8"/>
  <c r="E257" i="7"/>
  <c r="E256" i="7"/>
  <c r="M438" i="7"/>
  <c r="M445" i="7"/>
  <c r="AU28" i="11"/>
  <c r="AV28" i="11"/>
  <c r="AR28" i="11"/>
  <c r="M446" i="7"/>
  <c r="M441" i="7"/>
  <c r="AS28" i="11"/>
  <c r="AW28" i="11"/>
  <c r="AN12" i="11"/>
  <c r="D280" i="8"/>
  <c r="G520" i="7"/>
  <c r="G527" i="7"/>
  <c r="G526" i="7"/>
  <c r="AV32" i="11"/>
  <c r="N520" i="8"/>
  <c r="B70" i="8"/>
  <c r="AS8" i="11"/>
  <c r="B430" i="8"/>
  <c r="C190" i="8"/>
  <c r="C198" i="8"/>
  <c r="C206" i="8"/>
  <c r="C205" i="8"/>
  <c r="C193" i="8"/>
  <c r="C196" i="8"/>
  <c r="C202" i="8"/>
  <c r="C191" i="8"/>
  <c r="C192" i="8"/>
  <c r="C197" i="8"/>
  <c r="C203" i="8"/>
  <c r="C208" i="8"/>
  <c r="C195" i="8"/>
  <c r="C201" i="8"/>
  <c r="C207" i="8"/>
  <c r="C100" i="7"/>
  <c r="C101" i="7"/>
  <c r="C106" i="7"/>
  <c r="C111" i="7"/>
  <c r="C102" i="7"/>
  <c r="C107" i="7"/>
  <c r="C112" i="7"/>
  <c r="C116" i="7"/>
  <c r="C105" i="7"/>
  <c r="C110" i="7"/>
  <c r="C115" i="7"/>
  <c r="C118" i="7"/>
  <c r="C113" i="7"/>
  <c r="C103" i="7"/>
  <c r="C108" i="7"/>
  <c r="C117" i="7"/>
  <c r="AO12" i="11"/>
  <c r="D100" i="8"/>
  <c r="AW12" i="11"/>
  <c r="D550" i="8"/>
  <c r="E550" i="8" s="1"/>
  <c r="E100" i="7"/>
  <c r="E105" i="7"/>
  <c r="E110" i="7"/>
  <c r="E115" i="7"/>
  <c r="E118" i="7"/>
  <c r="E101" i="7"/>
  <c r="E106" i="7"/>
  <c r="E111" i="7"/>
  <c r="E103" i="7"/>
  <c r="E108" i="7"/>
  <c r="E113" i="7"/>
  <c r="E117" i="7"/>
  <c r="E107" i="7"/>
  <c r="E102" i="7"/>
  <c r="E112" i="7"/>
  <c r="E116" i="7"/>
  <c r="AO16" i="11"/>
  <c r="F100" i="7"/>
  <c r="AO24" i="11"/>
  <c r="J100" i="8"/>
  <c r="K112" i="8" s="1"/>
  <c r="AW24" i="11"/>
  <c r="J550" i="8"/>
  <c r="K550" i="8" s="1"/>
  <c r="M550" i="7"/>
  <c r="M565" i="7"/>
  <c r="M562" i="7"/>
  <c r="AO32" i="11"/>
  <c r="N10" i="8"/>
  <c r="L100" i="8"/>
  <c r="AW32" i="11"/>
  <c r="N550" i="8"/>
  <c r="D70" i="8"/>
  <c r="L100" i="7"/>
  <c r="N10" i="7"/>
  <c r="Q10" i="7" s="1"/>
  <c r="N550" i="7"/>
  <c r="D70" i="7"/>
  <c r="AR8" i="11"/>
  <c r="B400" i="8"/>
  <c r="C160" i="8"/>
  <c r="C167" i="8"/>
  <c r="C168" i="8"/>
  <c r="C177" i="8"/>
  <c r="C175" i="8"/>
  <c r="C165" i="8"/>
  <c r="C170" i="8"/>
  <c r="C163" i="8"/>
  <c r="C176" i="8"/>
  <c r="C171" i="8"/>
  <c r="C340" i="7"/>
  <c r="C356" i="7"/>
  <c r="C358" i="7"/>
  <c r="C345" i="7"/>
  <c r="C490" i="7"/>
  <c r="C496" i="7"/>
  <c r="C497" i="7"/>
  <c r="AP12" i="11"/>
  <c r="D340" i="8"/>
  <c r="AX12" i="11"/>
  <c r="D490" i="8"/>
  <c r="E340" i="7"/>
  <c r="E345" i="7"/>
  <c r="E356" i="7"/>
  <c r="E358" i="7"/>
  <c r="E490" i="7"/>
  <c r="E496" i="7"/>
  <c r="E497" i="7"/>
  <c r="G340" i="7"/>
  <c r="G358" i="7"/>
  <c r="G345" i="7"/>
  <c r="G356" i="7"/>
  <c r="G490" i="7"/>
  <c r="G496" i="7"/>
  <c r="G497" i="7"/>
  <c r="AP24" i="11"/>
  <c r="J340" i="8"/>
  <c r="K355" i="8" s="1"/>
  <c r="AX24" i="11"/>
  <c r="J490" i="8"/>
  <c r="M340" i="7"/>
  <c r="M356" i="7"/>
  <c r="M343" i="7"/>
  <c r="M352" i="7"/>
  <c r="M490" i="7"/>
  <c r="M495" i="7"/>
  <c r="M505" i="7"/>
  <c r="M502" i="7"/>
  <c r="AP32" i="11"/>
  <c r="N340" i="8"/>
  <c r="B40" i="8"/>
  <c r="AX32" i="11"/>
  <c r="F70" i="8"/>
  <c r="N490" i="8"/>
  <c r="N340" i="7"/>
  <c r="B40" i="7"/>
  <c r="N490" i="7"/>
  <c r="F70" i="7"/>
  <c r="Q70" i="7" s="1"/>
  <c r="C280" i="7"/>
  <c r="C281" i="7"/>
  <c r="C293" i="7"/>
  <c r="C287" i="7"/>
  <c r="C283" i="7"/>
  <c r="C285" i="7"/>
  <c r="C291" i="7"/>
  <c r="C296" i="7"/>
  <c r="C292" i="7"/>
  <c r="C298" i="7"/>
  <c r="C288" i="7"/>
  <c r="C297" i="7"/>
  <c r="AV12" i="11"/>
  <c r="D520" i="8"/>
  <c r="AN24" i="11"/>
  <c r="J280" i="8"/>
  <c r="M520" i="7"/>
  <c r="M535" i="7"/>
  <c r="M532" i="7"/>
  <c r="M525" i="7"/>
  <c r="N520" i="7"/>
  <c r="B70" i="7"/>
  <c r="AI8" i="11"/>
  <c r="B130" i="8"/>
  <c r="C370" i="7"/>
  <c r="C378" i="7"/>
  <c r="C386" i="7"/>
  <c r="C377" i="7"/>
  <c r="C375" i="7"/>
  <c r="C376" i="7"/>
  <c r="C385" i="7"/>
  <c r="AQ12" i="11"/>
  <c r="D370" i="8"/>
  <c r="G370" i="7"/>
  <c r="G375" i="7"/>
  <c r="G386" i="7"/>
  <c r="G376" i="7"/>
  <c r="G385" i="7"/>
  <c r="G378" i="7"/>
  <c r="G377" i="7"/>
  <c r="M370" i="7"/>
  <c r="M371" i="7"/>
  <c r="M372" i="7"/>
  <c r="M373" i="7"/>
  <c r="M380" i="7"/>
  <c r="M382" i="7"/>
  <c r="M386" i="7"/>
  <c r="L130" i="7"/>
  <c r="B10" i="7"/>
  <c r="AP8" i="11"/>
  <c r="B340" i="8"/>
  <c r="E160" i="7"/>
  <c r="E170" i="7"/>
  <c r="E163" i="7"/>
  <c r="E175" i="7"/>
  <c r="E168" i="7"/>
  <c r="E176" i="7"/>
  <c r="E177" i="7"/>
  <c r="E171" i="7"/>
  <c r="E165" i="7"/>
  <c r="E167" i="7"/>
  <c r="AJ16" i="11"/>
  <c r="F160" i="7"/>
  <c r="AJ24" i="11"/>
  <c r="J160" i="8"/>
  <c r="L160" i="8"/>
  <c r="D10" i="8"/>
  <c r="N400" i="7"/>
  <c r="F40" i="7"/>
  <c r="C190" i="7"/>
  <c r="C195" i="7"/>
  <c r="C207" i="7"/>
  <c r="C198" i="7"/>
  <c r="C205" i="7"/>
  <c r="C193" i="7"/>
  <c r="C206" i="7"/>
  <c r="C192" i="7"/>
  <c r="C202" i="7"/>
  <c r="C196" i="7"/>
  <c r="C197" i="7"/>
  <c r="C203" i="7"/>
  <c r="C201" i="7"/>
  <c r="C208" i="7"/>
  <c r="C191" i="7"/>
  <c r="AS12" i="11"/>
  <c r="D430" i="8"/>
  <c r="AK24" i="11"/>
  <c r="J190" i="8"/>
  <c r="M430" i="7"/>
  <c r="M433" i="7"/>
  <c r="M440" i="7"/>
  <c r="M442" i="7"/>
  <c r="M431" i="7"/>
  <c r="AK32" i="11"/>
  <c r="L190" i="8"/>
  <c r="M200" i="8" s="1"/>
  <c r="F10" i="8"/>
  <c r="G20" i="8" s="1"/>
  <c r="AS32" i="11"/>
  <c r="N430" i="8"/>
  <c r="O445" i="8" s="1"/>
  <c r="H40" i="8"/>
  <c r="I55" i="8" s="1"/>
  <c r="L190" i="7"/>
  <c r="M200" i="7" s="1"/>
  <c r="F10" i="7"/>
  <c r="G20" i="7" s="1"/>
  <c r="N430" i="7"/>
  <c r="H40" i="7"/>
  <c r="C520" i="7"/>
  <c r="C526" i="7"/>
  <c r="C527" i="7"/>
  <c r="E520" i="7"/>
  <c r="E526" i="7"/>
  <c r="E527" i="7"/>
  <c r="AN32" i="11"/>
  <c r="L280" i="8"/>
  <c r="L10" i="8"/>
  <c r="AQ8" i="11"/>
  <c r="B370" i="8"/>
  <c r="AI12" i="11"/>
  <c r="D130" i="8"/>
  <c r="E370" i="7"/>
  <c r="E385" i="7"/>
  <c r="E378" i="7"/>
  <c r="E377" i="7"/>
  <c r="E376" i="7"/>
  <c r="E375" i="7"/>
  <c r="E386" i="7"/>
  <c r="AI24" i="11"/>
  <c r="J130" i="8"/>
  <c r="K142" i="8" s="1"/>
  <c r="AI32" i="11"/>
  <c r="L130" i="8"/>
  <c r="B10" i="8"/>
  <c r="N370" i="7"/>
  <c r="D40" i="7"/>
  <c r="AX8" i="11"/>
  <c r="B490" i="8"/>
  <c r="C400" i="7"/>
  <c r="C415" i="7"/>
  <c r="C407" i="7"/>
  <c r="C416" i="7"/>
  <c r="C418" i="7"/>
  <c r="C408" i="7"/>
  <c r="C406" i="7"/>
  <c r="C401" i="7"/>
  <c r="C405" i="7"/>
  <c r="AJ12" i="11"/>
  <c r="D160" i="8"/>
  <c r="E400" i="7"/>
  <c r="E405" i="7"/>
  <c r="E406" i="7"/>
  <c r="E407" i="7"/>
  <c r="E416" i="7"/>
  <c r="E401" i="7"/>
  <c r="E408" i="7"/>
  <c r="E415" i="7"/>
  <c r="E418" i="7"/>
  <c r="AR24" i="11"/>
  <c r="J400" i="8"/>
  <c r="M416" i="7"/>
  <c r="M400" i="7"/>
  <c r="M410" i="7"/>
  <c r="M412" i="7"/>
  <c r="M402" i="7"/>
  <c r="M403" i="7"/>
  <c r="M401" i="7"/>
  <c r="L160" i="7"/>
  <c r="D10" i="7"/>
  <c r="AW8" i="11"/>
  <c r="B550" i="8"/>
  <c r="C550" i="8" s="1"/>
  <c r="C430" i="7"/>
  <c r="C431" i="7"/>
  <c r="C437" i="7"/>
  <c r="C443" i="7"/>
  <c r="C448" i="7"/>
  <c r="C438" i="7"/>
  <c r="C435" i="7"/>
  <c r="C447" i="7"/>
  <c r="C436" i="7"/>
  <c r="C446" i="7"/>
  <c r="E190" i="7"/>
  <c r="E192" i="7"/>
  <c r="E196" i="7"/>
  <c r="E197" i="7"/>
  <c r="E203" i="7"/>
  <c r="E201" i="7"/>
  <c r="E206" i="7"/>
  <c r="E191" i="7"/>
  <c r="E208" i="7"/>
  <c r="E193" i="7"/>
  <c r="E198" i="7"/>
  <c r="E202" i="7"/>
  <c r="E195" i="7"/>
  <c r="E205" i="7"/>
  <c r="E207" i="7"/>
  <c r="G430" i="7"/>
  <c r="G437" i="7"/>
  <c r="G443" i="7"/>
  <c r="G448" i="7"/>
  <c r="G435" i="7"/>
  <c r="G447" i="7"/>
  <c r="G431" i="7"/>
  <c r="G438" i="7"/>
  <c r="G436" i="7"/>
  <c r="G446" i="7"/>
  <c r="AV8" i="11"/>
  <c r="B520" i="8"/>
  <c r="C280" i="8"/>
  <c r="C287" i="8"/>
  <c r="C293" i="8"/>
  <c r="C281" i="8"/>
  <c r="C288" i="8"/>
  <c r="C297" i="8"/>
  <c r="C298" i="8"/>
  <c r="C283" i="8"/>
  <c r="C291" i="8"/>
  <c r="C292" i="8"/>
  <c r="C296" i="8"/>
  <c r="C285" i="8"/>
  <c r="C220" i="7"/>
  <c r="C223" i="7"/>
  <c r="C221" i="7"/>
  <c r="C236" i="7"/>
  <c r="C226" i="7"/>
  <c r="C227" i="7"/>
  <c r="C231" i="7"/>
  <c r="C237" i="7"/>
  <c r="C233" i="7"/>
  <c r="C230" i="7"/>
  <c r="C228" i="7"/>
  <c r="C225" i="7"/>
  <c r="C232" i="7"/>
  <c r="AL12" i="11"/>
  <c r="D220" i="8"/>
  <c r="E235" i="8" s="1"/>
  <c r="E220" i="7"/>
  <c r="E237" i="7"/>
  <c r="E221" i="7"/>
  <c r="E228" i="7"/>
  <c r="E232" i="7"/>
  <c r="E227" i="7"/>
  <c r="E231" i="7"/>
  <c r="E226" i="7"/>
  <c r="E223" i="7"/>
  <c r="E233" i="7"/>
  <c r="E236" i="7"/>
  <c r="E225" i="7"/>
  <c r="E230" i="7"/>
  <c r="AL16" i="11"/>
  <c r="F220" i="7"/>
  <c r="G235" i="7" s="1"/>
  <c r="AL24" i="11"/>
  <c r="J220" i="8"/>
  <c r="AL32" i="11"/>
  <c r="L220" i="8"/>
  <c r="M235" i="8" s="1"/>
  <c r="H10" i="8"/>
  <c r="I25" i="8" s="1"/>
  <c r="L220" i="7"/>
  <c r="H10" i="7"/>
  <c r="C220" i="8"/>
  <c r="C221" i="8"/>
  <c r="C227" i="8"/>
  <c r="C231" i="8"/>
  <c r="C237" i="8"/>
  <c r="C233" i="8"/>
  <c r="C236" i="8"/>
  <c r="C225" i="8"/>
  <c r="C226" i="8"/>
  <c r="C228" i="8"/>
  <c r="C223" i="8"/>
  <c r="C230" i="8"/>
  <c r="C232" i="8"/>
  <c r="E280" i="7"/>
  <c r="E297" i="7"/>
  <c r="E292" i="7"/>
  <c r="E298" i="7"/>
  <c r="E293" i="7"/>
  <c r="E281" i="7"/>
  <c r="E287" i="7"/>
  <c r="E285" i="7"/>
  <c r="E296" i="7"/>
  <c r="E283" i="7"/>
  <c r="E291" i="7"/>
  <c r="E288" i="7"/>
  <c r="AN16" i="11"/>
  <c r="F280" i="7"/>
  <c r="AV24" i="11"/>
  <c r="J520" i="8"/>
  <c r="L280" i="7"/>
  <c r="M290" i="7" s="1"/>
  <c r="L10" i="7"/>
  <c r="M20" i="7" s="1"/>
  <c r="C130" i="7"/>
  <c r="C140" i="7"/>
  <c r="C135" i="7"/>
  <c r="C141" i="7"/>
  <c r="C146" i="7"/>
  <c r="C142" i="7"/>
  <c r="C131" i="7"/>
  <c r="C133" i="7"/>
  <c r="C137" i="7"/>
  <c r="C132" i="7"/>
  <c r="C138" i="7"/>
  <c r="C147" i="7"/>
  <c r="C145" i="7"/>
  <c r="C136" i="7"/>
  <c r="C148" i="7"/>
  <c r="C143" i="7"/>
  <c r="E130" i="7"/>
  <c r="E131" i="7"/>
  <c r="E136" i="7"/>
  <c r="E143" i="7"/>
  <c r="E135" i="7"/>
  <c r="E141" i="7"/>
  <c r="E146" i="7"/>
  <c r="E142" i="7"/>
  <c r="E132" i="7"/>
  <c r="E147" i="7"/>
  <c r="E145" i="7"/>
  <c r="E148" i="7"/>
  <c r="E138" i="7"/>
  <c r="E137" i="7"/>
  <c r="E133" i="7"/>
  <c r="E140" i="7"/>
  <c r="AI16" i="11"/>
  <c r="F130" i="7"/>
  <c r="AQ24" i="11"/>
  <c r="J370" i="8"/>
  <c r="AQ28" i="11"/>
  <c r="AQ32" i="11"/>
  <c r="N370" i="8"/>
  <c r="D40" i="8"/>
  <c r="C177" i="7"/>
  <c r="C160" i="7"/>
  <c r="C168" i="7"/>
  <c r="C165" i="7"/>
  <c r="C170" i="7"/>
  <c r="C176" i="7"/>
  <c r="C171" i="7"/>
  <c r="C167" i="7"/>
  <c r="C175" i="7"/>
  <c r="C163" i="7"/>
  <c r="AR12" i="11"/>
  <c r="D400" i="8"/>
  <c r="G400" i="7"/>
  <c r="G415" i="7"/>
  <c r="G408" i="7"/>
  <c r="G401" i="7"/>
  <c r="G405" i="7"/>
  <c r="G416" i="7"/>
  <c r="G418" i="7"/>
  <c r="G406" i="7"/>
  <c r="G407" i="7"/>
  <c r="N400" i="8"/>
  <c r="F40" i="8"/>
  <c r="C100" i="8"/>
  <c r="C117" i="8"/>
  <c r="C102" i="8"/>
  <c r="C107" i="8"/>
  <c r="C112" i="8"/>
  <c r="C116" i="8"/>
  <c r="C103" i="8"/>
  <c r="C108" i="8"/>
  <c r="C113" i="8"/>
  <c r="C105" i="8"/>
  <c r="C110" i="8"/>
  <c r="C115" i="8"/>
  <c r="C118" i="8"/>
  <c r="C106" i="8"/>
  <c r="C101" i="8"/>
  <c r="C111" i="8"/>
  <c r="AK12" i="11"/>
  <c r="D190" i="8"/>
  <c r="E200" i="8" s="1"/>
  <c r="E430" i="7"/>
  <c r="E436" i="7"/>
  <c r="E446" i="7"/>
  <c r="E435" i="7"/>
  <c r="E447" i="7"/>
  <c r="E448" i="7"/>
  <c r="E443" i="7"/>
  <c r="E437" i="7"/>
  <c r="E438" i="7"/>
  <c r="E431" i="7"/>
  <c r="AK16" i="11"/>
  <c r="F190" i="7"/>
  <c r="G200" i="7" s="1"/>
  <c r="AS24" i="11"/>
  <c r="J430" i="8"/>
  <c r="AU8" i="11"/>
  <c r="B310" i="8"/>
  <c r="AM8" i="11"/>
  <c r="B250" i="8"/>
  <c r="C250" i="7"/>
  <c r="C255" i="7"/>
  <c r="C260" i="7"/>
  <c r="C266" i="7"/>
  <c r="C261" i="7"/>
  <c r="C263" i="7"/>
  <c r="C268" i="7"/>
  <c r="C258" i="7"/>
  <c r="C251" i="7"/>
  <c r="C262" i="7"/>
  <c r="C267" i="7"/>
  <c r="C265" i="7"/>
  <c r="C310" i="7"/>
  <c r="C311" i="7"/>
  <c r="C328" i="7"/>
  <c r="C315" i="7"/>
  <c r="C326" i="7"/>
  <c r="C316" i="7"/>
  <c r="C323" i="7"/>
  <c r="C318" i="7"/>
  <c r="C325" i="7"/>
  <c r="C317" i="7"/>
  <c r="C327" i="7"/>
  <c r="E250" i="8"/>
  <c r="E262" i="8"/>
  <c r="E265" i="8"/>
  <c r="E267" i="8"/>
  <c r="E251" i="8"/>
  <c r="E260" i="8"/>
  <c r="E261" i="8"/>
  <c r="E255" i="8"/>
  <c r="E266" i="8"/>
  <c r="E268" i="8"/>
  <c r="E258" i="8"/>
  <c r="E263" i="8"/>
  <c r="AU12" i="11"/>
  <c r="D310" i="8"/>
  <c r="E321" i="8" s="1"/>
  <c r="E250" i="7"/>
  <c r="E251" i="7"/>
  <c r="E258" i="7"/>
  <c r="E262" i="7"/>
  <c r="E260" i="7"/>
  <c r="E265" i="7"/>
  <c r="E267" i="7"/>
  <c r="E261" i="7"/>
  <c r="E268" i="7"/>
  <c r="E266" i="7"/>
  <c r="E255" i="7"/>
  <c r="E263" i="7"/>
  <c r="E310" i="7"/>
  <c r="E325" i="7"/>
  <c r="E327" i="7"/>
  <c r="E318" i="7"/>
  <c r="E315" i="7"/>
  <c r="E316" i="7"/>
  <c r="E326" i="7"/>
  <c r="E317" i="7"/>
  <c r="E323" i="7"/>
  <c r="E311" i="7"/>
  <c r="E328" i="7"/>
  <c r="AM16" i="11"/>
  <c r="F250" i="7"/>
  <c r="G310" i="7"/>
  <c r="G317" i="7"/>
  <c r="G323" i="7"/>
  <c r="G315" i="7"/>
  <c r="G326" i="7"/>
  <c r="G328" i="7"/>
  <c r="G311" i="7"/>
  <c r="G325" i="7"/>
  <c r="G327" i="7"/>
  <c r="G318" i="7"/>
  <c r="G316" i="7"/>
  <c r="AM24" i="11"/>
  <c r="J250" i="8"/>
  <c r="AU24" i="11"/>
  <c r="J310" i="8"/>
  <c r="K325" i="8" s="1"/>
  <c r="M310" i="7"/>
  <c r="M320" i="7"/>
  <c r="M326" i="7"/>
  <c r="M311" i="7"/>
  <c r="M312" i="7"/>
  <c r="M313" i="7"/>
  <c r="M322" i="7"/>
  <c r="AM32" i="11"/>
  <c r="J10" i="8"/>
  <c r="L250" i="8"/>
  <c r="AU32" i="11"/>
  <c r="N310" i="8"/>
  <c r="J40" i="8"/>
  <c r="L250" i="7"/>
  <c r="J10" i="7"/>
  <c r="N310" i="7"/>
  <c r="J40" i="7"/>
  <c r="Q40" i="7" s="1"/>
  <c r="AJ32" i="11"/>
  <c r="AM12" i="11"/>
  <c r="AR32" i="11"/>
  <c r="AN8" i="11"/>
  <c r="AK8" i="11"/>
  <c r="AO8" i="11"/>
  <c r="AL8" i="11"/>
  <c r="AJ8" i="11"/>
  <c r="K260" i="8" l="1"/>
  <c r="K257" i="8"/>
  <c r="K262" i="8"/>
  <c r="K200" i="8"/>
  <c r="K202" i="8"/>
  <c r="O558" i="8"/>
  <c r="O555" i="8"/>
  <c r="O561" i="8"/>
  <c r="E290" i="8"/>
  <c r="E295" i="8"/>
  <c r="E441" i="8"/>
  <c r="E442" i="8"/>
  <c r="E440" i="8"/>
  <c r="E445" i="8"/>
  <c r="C78" i="7"/>
  <c r="C81" i="7"/>
  <c r="C48" i="7"/>
  <c r="C53" i="7"/>
  <c r="C257" i="8"/>
  <c r="C256" i="8"/>
  <c r="O531" i="7"/>
  <c r="O528" i="7"/>
  <c r="O348" i="7"/>
  <c r="O353" i="7"/>
  <c r="E75" i="7"/>
  <c r="E78" i="7"/>
  <c r="E81" i="7"/>
  <c r="C78" i="8"/>
  <c r="C81" i="8"/>
  <c r="M257" i="8"/>
  <c r="M256" i="8"/>
  <c r="O561" i="7"/>
  <c r="O558" i="7"/>
  <c r="O555" i="7"/>
  <c r="O531" i="8"/>
  <c r="O528" i="8"/>
  <c r="M25" i="8"/>
  <c r="M20" i="8"/>
  <c r="K288" i="8"/>
  <c r="K290" i="8"/>
  <c r="K287" i="8"/>
  <c r="K295" i="8"/>
  <c r="E161" i="8"/>
  <c r="E172" i="8"/>
  <c r="E166" i="8"/>
  <c r="M295" i="8"/>
  <c r="M290" i="8"/>
  <c r="G161" i="7"/>
  <c r="G166" i="7"/>
  <c r="G172" i="7"/>
  <c r="C411" i="8"/>
  <c r="C413" i="8"/>
  <c r="C412" i="8"/>
  <c r="C440" i="8"/>
  <c r="C445" i="8"/>
  <c r="C442" i="8"/>
  <c r="E413" i="8"/>
  <c r="E411" i="8"/>
  <c r="E412" i="8"/>
  <c r="K371" i="8"/>
  <c r="K385" i="8"/>
  <c r="K380" i="8"/>
  <c r="G295" i="7"/>
  <c r="G290" i="7"/>
  <c r="K223" i="8"/>
  <c r="K232" i="8"/>
  <c r="K235" i="8"/>
  <c r="K17" i="8"/>
  <c r="K16" i="8"/>
  <c r="G257" i="7"/>
  <c r="G256" i="7"/>
  <c r="E11" i="7"/>
  <c r="E22" i="7"/>
  <c r="E16" i="7"/>
  <c r="C355" i="8"/>
  <c r="C352" i="8"/>
  <c r="C353" i="8"/>
  <c r="M161" i="7"/>
  <c r="M172" i="7"/>
  <c r="M166" i="7"/>
  <c r="K415" i="8"/>
  <c r="K410" i="8"/>
  <c r="C382" i="8"/>
  <c r="C371" i="8"/>
  <c r="C381" i="8"/>
  <c r="M161" i="8"/>
  <c r="M166" i="8"/>
  <c r="M172" i="8"/>
  <c r="E353" i="8"/>
  <c r="E352" i="8"/>
  <c r="E355" i="8"/>
  <c r="M257" i="7"/>
  <c r="M256" i="7"/>
  <c r="O353" i="8"/>
  <c r="O355" i="8"/>
  <c r="O348" i="8"/>
  <c r="E11" i="8"/>
  <c r="E16" i="8"/>
  <c r="E22" i="8"/>
  <c r="K17" i="7"/>
  <c r="K16" i="7"/>
  <c r="K445" i="8"/>
  <c r="K440" i="8"/>
  <c r="K172" i="8"/>
  <c r="K166" i="8"/>
  <c r="E371" i="8"/>
  <c r="E382" i="8"/>
  <c r="E381" i="8"/>
  <c r="C55" i="8"/>
  <c r="C48" i="8"/>
  <c r="C53" i="8"/>
  <c r="E81" i="8"/>
  <c r="E78" i="8"/>
  <c r="E75" i="8"/>
  <c r="K207" i="8"/>
  <c r="K208" i="8"/>
  <c r="K381" i="8"/>
  <c r="K377" i="8"/>
  <c r="K376" i="8"/>
  <c r="K317" i="8"/>
  <c r="K316" i="8"/>
  <c r="K321" i="8"/>
  <c r="K406" i="8"/>
  <c r="K407" i="8"/>
  <c r="K411" i="8"/>
  <c r="K436" i="8"/>
  <c r="K437" i="8"/>
  <c r="K441" i="8"/>
  <c r="C250" i="8"/>
  <c r="C263" i="8"/>
  <c r="C268" i="8"/>
  <c r="C261" i="8"/>
  <c r="C258" i="8"/>
  <c r="C251" i="8"/>
  <c r="C255" i="8"/>
  <c r="C262" i="8"/>
  <c r="C266" i="8"/>
  <c r="C260" i="8"/>
  <c r="C267" i="8"/>
  <c r="C265" i="8"/>
  <c r="O26" i="8"/>
  <c r="O10" i="8"/>
  <c r="O28" i="8"/>
  <c r="O21" i="8"/>
  <c r="O23" i="8"/>
  <c r="O17" i="8"/>
  <c r="O18" i="8"/>
  <c r="O20" i="8"/>
  <c r="O15" i="8"/>
  <c r="O22" i="8"/>
  <c r="O12" i="8"/>
  <c r="O16" i="8"/>
  <c r="O27" i="8"/>
  <c r="O13" i="8"/>
  <c r="O11" i="8"/>
  <c r="O25" i="8"/>
  <c r="C70" i="8"/>
  <c r="C75" i="8"/>
  <c r="C76" i="8"/>
  <c r="C77" i="8"/>
  <c r="C85" i="8"/>
  <c r="C82" i="8"/>
  <c r="G220" i="7"/>
  <c r="G225" i="7"/>
  <c r="G223" i="7"/>
  <c r="G230" i="7"/>
  <c r="G228" i="7"/>
  <c r="G232" i="7"/>
  <c r="G221" i="7"/>
  <c r="G226" i="7"/>
  <c r="G227" i="7"/>
  <c r="G231" i="7"/>
  <c r="G237" i="7"/>
  <c r="G236" i="7"/>
  <c r="G233" i="7"/>
  <c r="C490" i="8"/>
  <c r="C496" i="8"/>
  <c r="C497" i="8"/>
  <c r="O490" i="8"/>
  <c r="O497" i="8"/>
  <c r="O505" i="8"/>
  <c r="O502" i="8"/>
  <c r="O496" i="8"/>
  <c r="O495" i="8"/>
  <c r="O520" i="8"/>
  <c r="O527" i="8"/>
  <c r="O526" i="8"/>
  <c r="O525" i="8"/>
  <c r="O532" i="8"/>
  <c r="O535" i="8"/>
  <c r="K40" i="7"/>
  <c r="K41" i="7"/>
  <c r="K51" i="7"/>
  <c r="K43" i="7"/>
  <c r="K47" i="7"/>
  <c r="K57" i="7"/>
  <c r="K45" i="7"/>
  <c r="K50" i="7"/>
  <c r="K46" i="7"/>
  <c r="K42" i="7"/>
  <c r="K52" i="7"/>
  <c r="K56" i="7"/>
  <c r="K48" i="7"/>
  <c r="K55" i="7"/>
  <c r="K58" i="7"/>
  <c r="K53" i="7"/>
  <c r="K10" i="8"/>
  <c r="K18" i="8"/>
  <c r="K28" i="8"/>
  <c r="K22" i="8"/>
  <c r="K15" i="8"/>
  <c r="K21" i="8"/>
  <c r="K26" i="8"/>
  <c r="K11" i="8"/>
  <c r="K27" i="8"/>
  <c r="K25" i="8"/>
  <c r="K23" i="8"/>
  <c r="K20" i="8"/>
  <c r="G250" i="7"/>
  <c r="G255" i="7"/>
  <c r="G266" i="7"/>
  <c r="G251" i="7"/>
  <c r="G262" i="7"/>
  <c r="G263" i="7"/>
  <c r="G268" i="7"/>
  <c r="G258" i="7"/>
  <c r="G261" i="7"/>
  <c r="G267" i="7"/>
  <c r="G265" i="7"/>
  <c r="G260" i="7"/>
  <c r="E10" i="7"/>
  <c r="E26" i="7"/>
  <c r="E13" i="7"/>
  <c r="E21" i="7"/>
  <c r="E15" i="7"/>
  <c r="E27" i="7"/>
  <c r="E20" i="7"/>
  <c r="E17" i="7"/>
  <c r="E18" i="7"/>
  <c r="E25" i="7"/>
  <c r="G70" i="8"/>
  <c r="G85" i="8"/>
  <c r="G75" i="8"/>
  <c r="G77" i="8"/>
  <c r="G82" i="8"/>
  <c r="G76" i="8"/>
  <c r="M10" i="7"/>
  <c r="M21" i="7"/>
  <c r="M18" i="7"/>
  <c r="M11" i="7"/>
  <c r="M15" i="7"/>
  <c r="M28" i="7"/>
  <c r="M26" i="7"/>
  <c r="M17" i="7"/>
  <c r="M27" i="7"/>
  <c r="M23" i="7"/>
  <c r="M22" i="7"/>
  <c r="M13" i="7"/>
  <c r="M160" i="7"/>
  <c r="M163" i="7"/>
  <c r="M167" i="7"/>
  <c r="M165" i="7"/>
  <c r="M171" i="7"/>
  <c r="M170" i="7"/>
  <c r="M175" i="7"/>
  <c r="M176" i="7"/>
  <c r="M177" i="7"/>
  <c r="M168" i="7"/>
  <c r="E340" i="8"/>
  <c r="E345" i="8"/>
  <c r="E358" i="8"/>
  <c r="E356" i="8"/>
  <c r="M100" i="7"/>
  <c r="M101" i="7"/>
  <c r="M112" i="7"/>
  <c r="M113" i="7"/>
  <c r="M110" i="7"/>
  <c r="M111" i="7"/>
  <c r="M105" i="7"/>
  <c r="M102" i="7"/>
  <c r="M116" i="7"/>
  <c r="M108" i="7"/>
  <c r="M118" i="7"/>
  <c r="M107" i="7"/>
  <c r="M106" i="7"/>
  <c r="M117" i="7"/>
  <c r="M115" i="7"/>
  <c r="M103" i="7"/>
  <c r="K10" i="7"/>
  <c r="K22" i="7"/>
  <c r="K21" i="7"/>
  <c r="K28" i="7"/>
  <c r="K15" i="7"/>
  <c r="K23" i="7"/>
  <c r="K27" i="7"/>
  <c r="K25" i="7"/>
  <c r="K20" i="7"/>
  <c r="K18" i="7"/>
  <c r="K11" i="7"/>
  <c r="K26" i="7"/>
  <c r="K430" i="8"/>
  <c r="K438" i="8"/>
  <c r="K448" i="8"/>
  <c r="K443" i="8"/>
  <c r="K435" i="8"/>
  <c r="G40" i="8"/>
  <c r="G43" i="8"/>
  <c r="G58" i="8"/>
  <c r="G53" i="8"/>
  <c r="G55" i="8"/>
  <c r="G42" i="8"/>
  <c r="G41" i="8"/>
  <c r="G52" i="8"/>
  <c r="G47" i="8"/>
  <c r="G45" i="8"/>
  <c r="G50" i="8"/>
  <c r="G46" i="8"/>
  <c r="G51" i="8"/>
  <c r="G48" i="8"/>
  <c r="G56" i="8"/>
  <c r="O370" i="8"/>
  <c r="O381" i="8"/>
  <c r="O375" i="8"/>
  <c r="O383" i="8"/>
  <c r="O378" i="8"/>
  <c r="O372" i="8"/>
  <c r="O371" i="8"/>
  <c r="O377" i="8"/>
  <c r="O373" i="8"/>
  <c r="O376" i="8"/>
  <c r="O386" i="8"/>
  <c r="O385" i="8"/>
  <c r="O380" i="8"/>
  <c r="O382" i="8"/>
  <c r="M280" i="7"/>
  <c r="M292" i="7"/>
  <c r="M297" i="7"/>
  <c r="M288" i="7"/>
  <c r="M283" i="7"/>
  <c r="M293" i="7"/>
  <c r="M298" i="7"/>
  <c r="M281" i="7"/>
  <c r="M291" i="7"/>
  <c r="M285" i="7"/>
  <c r="M296" i="7"/>
  <c r="M287" i="7"/>
  <c r="I10" i="8"/>
  <c r="I18" i="8"/>
  <c r="I16" i="8"/>
  <c r="I13" i="8"/>
  <c r="I23" i="8"/>
  <c r="I17" i="8"/>
  <c r="I22" i="8"/>
  <c r="I20" i="8"/>
  <c r="I11" i="8"/>
  <c r="I15" i="8"/>
  <c r="I26" i="8"/>
  <c r="I27" i="8"/>
  <c r="I21" i="8"/>
  <c r="O370" i="7"/>
  <c r="O386" i="7"/>
  <c r="O375" i="7"/>
  <c r="O371" i="7"/>
  <c r="O378" i="7"/>
  <c r="O380" i="7"/>
  <c r="O385" i="7"/>
  <c r="O381" i="7"/>
  <c r="O382" i="7"/>
  <c r="O373" i="7"/>
  <c r="O372" i="7"/>
  <c r="O376" i="7"/>
  <c r="O383" i="7"/>
  <c r="O377" i="7"/>
  <c r="K160" i="8"/>
  <c r="K170" i="8"/>
  <c r="K177" i="8"/>
  <c r="K167" i="8"/>
  <c r="K171" i="8"/>
  <c r="K175" i="8"/>
  <c r="K168" i="8"/>
  <c r="K165" i="8"/>
  <c r="K176" i="8"/>
  <c r="K163" i="8"/>
  <c r="C10" i="7"/>
  <c r="C22" i="7"/>
  <c r="C12" i="7"/>
  <c r="C28" i="7"/>
  <c r="C16" i="7"/>
  <c r="C13" i="7"/>
  <c r="C17" i="7"/>
  <c r="C27" i="7"/>
  <c r="C11" i="7"/>
  <c r="C26" i="7"/>
  <c r="C18" i="7"/>
  <c r="C25" i="7"/>
  <c r="C21" i="7"/>
  <c r="C20" i="7"/>
  <c r="C23" i="7"/>
  <c r="C15" i="7"/>
  <c r="E370" i="8"/>
  <c r="E376" i="8"/>
  <c r="E385" i="8"/>
  <c r="E386" i="8"/>
  <c r="E378" i="8"/>
  <c r="E375" i="8"/>
  <c r="E377" i="8"/>
  <c r="C40" i="8"/>
  <c r="C58" i="8"/>
  <c r="C56" i="8"/>
  <c r="C52" i="8"/>
  <c r="C43" i="8"/>
  <c r="C45" i="8"/>
  <c r="E70" i="8"/>
  <c r="E85" i="8"/>
  <c r="E82" i="8"/>
  <c r="K130" i="8"/>
  <c r="K137" i="8"/>
  <c r="K131" i="8"/>
  <c r="K147" i="8"/>
  <c r="K136" i="8"/>
  <c r="K133" i="8"/>
  <c r="K138" i="8"/>
  <c r="K145" i="8"/>
  <c r="K141" i="8"/>
  <c r="K143" i="8"/>
  <c r="K135" i="8"/>
  <c r="K148" i="8"/>
  <c r="K146" i="8"/>
  <c r="K140" i="8"/>
  <c r="G10" i="7"/>
  <c r="G23" i="7"/>
  <c r="G18" i="7"/>
  <c r="G13" i="7"/>
  <c r="G12" i="7"/>
  <c r="G26" i="7"/>
  <c r="G27" i="7"/>
  <c r="G25" i="7"/>
  <c r="G15" i="7"/>
  <c r="G22" i="7"/>
  <c r="G11" i="7"/>
  <c r="G28" i="7"/>
  <c r="G17" i="7"/>
  <c r="G16" i="7"/>
  <c r="G21" i="7"/>
  <c r="O520" i="7"/>
  <c r="O525" i="7"/>
  <c r="O532" i="7"/>
  <c r="O527" i="7"/>
  <c r="O526" i="7"/>
  <c r="O535" i="7"/>
  <c r="O340" i="7"/>
  <c r="O345" i="7"/>
  <c r="O352" i="7"/>
  <c r="O356" i="7"/>
  <c r="O343" i="7"/>
  <c r="O358" i="7"/>
  <c r="G130" i="7"/>
  <c r="G133" i="7"/>
  <c r="G141" i="7"/>
  <c r="G143" i="7"/>
  <c r="G137" i="7"/>
  <c r="G147" i="7"/>
  <c r="G132" i="7"/>
  <c r="G135" i="7"/>
  <c r="G138" i="7"/>
  <c r="G136" i="7"/>
  <c r="G145" i="7"/>
  <c r="G142" i="7"/>
  <c r="G131" i="7"/>
  <c r="G140" i="7"/>
  <c r="G146" i="7"/>
  <c r="G148" i="7"/>
  <c r="E130" i="8"/>
  <c r="E143" i="8"/>
  <c r="E135" i="8"/>
  <c r="E145" i="8"/>
  <c r="E141" i="8"/>
  <c r="E142" i="8"/>
  <c r="E140" i="8"/>
  <c r="E133" i="8"/>
  <c r="E137" i="8"/>
  <c r="E148" i="8"/>
  <c r="E138" i="8"/>
  <c r="E136" i="8"/>
  <c r="E131" i="8"/>
  <c r="E146" i="8"/>
  <c r="E147" i="8"/>
  <c r="E132" i="8"/>
  <c r="K340" i="8"/>
  <c r="K345" i="8"/>
  <c r="K358" i="8"/>
  <c r="I40" i="8"/>
  <c r="I45" i="8"/>
  <c r="I46" i="8"/>
  <c r="I48" i="8"/>
  <c r="I52" i="8"/>
  <c r="I58" i="8"/>
  <c r="I41" i="8"/>
  <c r="I57" i="8"/>
  <c r="I43" i="8"/>
  <c r="I56" i="8"/>
  <c r="I51" i="8"/>
  <c r="I47" i="8"/>
  <c r="I53" i="8"/>
  <c r="I50" i="8"/>
  <c r="O310" i="7"/>
  <c r="O323" i="7"/>
  <c r="O327" i="7"/>
  <c r="O313" i="7"/>
  <c r="O326" i="7"/>
  <c r="O321" i="7"/>
  <c r="O312" i="7"/>
  <c r="O325" i="7"/>
  <c r="O322" i="7"/>
  <c r="O316" i="7"/>
  <c r="O315" i="7"/>
  <c r="O318" i="7"/>
  <c r="O320" i="7"/>
  <c r="O311" i="7"/>
  <c r="O317" i="7"/>
  <c r="O328" i="7"/>
  <c r="E40" i="8"/>
  <c r="E50" i="8"/>
  <c r="E45" i="8"/>
  <c r="E47" i="8"/>
  <c r="E43" i="8"/>
  <c r="E56" i="8"/>
  <c r="E55" i="8"/>
  <c r="E42" i="8"/>
  <c r="E46" i="8"/>
  <c r="E51" i="8"/>
  <c r="E52" i="8"/>
  <c r="E53" i="8"/>
  <c r="E48" i="8"/>
  <c r="E41" i="8"/>
  <c r="C520" i="8"/>
  <c r="C526" i="8"/>
  <c r="C527" i="8"/>
  <c r="K400" i="8"/>
  <c r="K418" i="8"/>
  <c r="K413" i="8"/>
  <c r="K408" i="8"/>
  <c r="K405" i="8"/>
  <c r="M160" i="8"/>
  <c r="M163" i="8"/>
  <c r="M165" i="8"/>
  <c r="M167" i="8"/>
  <c r="M171" i="8"/>
  <c r="M176" i="8"/>
  <c r="M170" i="8"/>
  <c r="M177" i="8"/>
  <c r="M168" i="8"/>
  <c r="M175" i="8"/>
  <c r="M250" i="7"/>
  <c r="M267" i="7"/>
  <c r="M260" i="7"/>
  <c r="M262" i="7"/>
  <c r="M265" i="7"/>
  <c r="M268" i="7"/>
  <c r="M255" i="7"/>
  <c r="M266" i="7"/>
  <c r="M251" i="7"/>
  <c r="M261" i="7"/>
  <c r="M258" i="7"/>
  <c r="M263" i="7"/>
  <c r="K250" i="8"/>
  <c r="K263" i="8"/>
  <c r="K268" i="8"/>
  <c r="K258" i="8"/>
  <c r="K251" i="8"/>
  <c r="K261" i="8"/>
  <c r="K255" i="8"/>
  <c r="K266" i="8"/>
  <c r="K267" i="8"/>
  <c r="K265" i="8"/>
  <c r="O400" i="8"/>
  <c r="O412" i="8"/>
  <c r="O407" i="8"/>
  <c r="O413" i="8"/>
  <c r="O418" i="8"/>
  <c r="O415" i="8"/>
  <c r="O403" i="8"/>
  <c r="O406" i="8"/>
  <c r="O410" i="8"/>
  <c r="O405" i="8"/>
  <c r="O401" i="8"/>
  <c r="O411" i="8"/>
  <c r="O416" i="8"/>
  <c r="O408" i="8"/>
  <c r="O402" i="8"/>
  <c r="K520" i="8"/>
  <c r="K527" i="8"/>
  <c r="M220" i="8"/>
  <c r="M227" i="8"/>
  <c r="M233" i="8"/>
  <c r="M228" i="8"/>
  <c r="M230" i="8"/>
  <c r="M221" i="8"/>
  <c r="M223" i="8"/>
  <c r="M237" i="8"/>
  <c r="M226" i="8"/>
  <c r="M231" i="8"/>
  <c r="M236" i="8"/>
  <c r="M232" i="8"/>
  <c r="M225" i="8"/>
  <c r="C10" i="8"/>
  <c r="C13" i="8"/>
  <c r="C15" i="8"/>
  <c r="C21" i="8"/>
  <c r="C18" i="8"/>
  <c r="C28" i="8"/>
  <c r="C22" i="8"/>
  <c r="C17" i="8"/>
  <c r="C25" i="8"/>
  <c r="C27" i="8"/>
  <c r="C26" i="8"/>
  <c r="C12" i="8"/>
  <c r="C11" i="8"/>
  <c r="C23" i="8"/>
  <c r="C16" i="8"/>
  <c r="C20" i="8"/>
  <c r="M10" i="8"/>
  <c r="M21" i="8"/>
  <c r="M17" i="8"/>
  <c r="M11" i="8"/>
  <c r="M27" i="8"/>
  <c r="M13" i="8"/>
  <c r="M15" i="8"/>
  <c r="M23" i="8"/>
  <c r="M28" i="8"/>
  <c r="M26" i="8"/>
  <c r="M18" i="8"/>
  <c r="M22" i="8"/>
  <c r="G18" i="8"/>
  <c r="G10" i="8"/>
  <c r="G11" i="8"/>
  <c r="G26" i="8"/>
  <c r="G12" i="8"/>
  <c r="G23" i="8"/>
  <c r="G22" i="8"/>
  <c r="G15" i="8"/>
  <c r="G17" i="8"/>
  <c r="G28" i="8"/>
  <c r="G25" i="8"/>
  <c r="G16" i="8"/>
  <c r="G27" i="8"/>
  <c r="G21" i="8"/>
  <c r="G13" i="8"/>
  <c r="K190" i="8"/>
  <c r="K198" i="8"/>
  <c r="K206" i="8"/>
  <c r="K191" i="8"/>
  <c r="K192" i="8"/>
  <c r="K205" i="8"/>
  <c r="K193" i="8"/>
  <c r="K196" i="8"/>
  <c r="K197" i="8"/>
  <c r="K203" i="8"/>
  <c r="K195" i="8"/>
  <c r="K201" i="8"/>
  <c r="M130" i="7"/>
  <c r="M133" i="7"/>
  <c r="M143" i="7"/>
  <c r="M148" i="7"/>
  <c r="M132" i="7"/>
  <c r="M138" i="7"/>
  <c r="M145" i="7"/>
  <c r="M136" i="7"/>
  <c r="M142" i="7"/>
  <c r="M131" i="7"/>
  <c r="M140" i="7"/>
  <c r="M146" i="7"/>
  <c r="M141" i="7"/>
  <c r="M135" i="7"/>
  <c r="M137" i="7"/>
  <c r="M147" i="7"/>
  <c r="C130" i="8"/>
  <c r="C135" i="8"/>
  <c r="C141" i="8"/>
  <c r="C148" i="8"/>
  <c r="C132" i="8"/>
  <c r="C133" i="8"/>
  <c r="C138" i="8"/>
  <c r="C140" i="8"/>
  <c r="C142" i="8"/>
  <c r="C145" i="8"/>
  <c r="C136" i="8"/>
  <c r="C146" i="8"/>
  <c r="C147" i="8"/>
  <c r="C131" i="8"/>
  <c r="C137" i="8"/>
  <c r="C143" i="8"/>
  <c r="K280" i="8"/>
  <c r="K293" i="8"/>
  <c r="K296" i="8"/>
  <c r="K281" i="8"/>
  <c r="K297" i="8"/>
  <c r="K291" i="8"/>
  <c r="K285" i="8"/>
  <c r="K298" i="8"/>
  <c r="G70" i="7"/>
  <c r="G85" i="7"/>
  <c r="G77" i="7"/>
  <c r="G82" i="7"/>
  <c r="G76" i="7"/>
  <c r="G75" i="7"/>
  <c r="O340" i="8"/>
  <c r="O358" i="8"/>
  <c r="O356" i="8"/>
  <c r="O343" i="8"/>
  <c r="O345" i="8"/>
  <c r="O352" i="8"/>
  <c r="O550" i="8"/>
  <c r="O565" i="8"/>
  <c r="O562" i="8"/>
  <c r="E100" i="8"/>
  <c r="E102" i="8"/>
  <c r="E107" i="8"/>
  <c r="E101" i="8"/>
  <c r="E106" i="8"/>
  <c r="E111" i="8"/>
  <c r="E116" i="8"/>
  <c r="E112" i="8"/>
  <c r="E103" i="8"/>
  <c r="E108" i="8"/>
  <c r="E113" i="8"/>
  <c r="E117" i="8"/>
  <c r="E110" i="8"/>
  <c r="E118" i="8"/>
  <c r="E115" i="8"/>
  <c r="E105" i="8"/>
  <c r="G40" i="7"/>
  <c r="G56" i="7"/>
  <c r="G47" i="7"/>
  <c r="G46" i="7"/>
  <c r="G51" i="7"/>
  <c r="G52" i="7"/>
  <c r="G45" i="7"/>
  <c r="G43" i="7"/>
  <c r="G41" i="7"/>
  <c r="G53" i="7"/>
  <c r="G55" i="7"/>
  <c r="G48" i="7"/>
  <c r="G50" i="7"/>
  <c r="G42" i="7"/>
  <c r="G58" i="7"/>
  <c r="M250" i="8"/>
  <c r="M258" i="8"/>
  <c r="M261" i="8"/>
  <c r="M268" i="8"/>
  <c r="M255" i="8"/>
  <c r="M260" i="8"/>
  <c r="M267" i="8"/>
  <c r="M266" i="8"/>
  <c r="M265" i="8"/>
  <c r="M262" i="8"/>
  <c r="M263" i="8"/>
  <c r="M251" i="8"/>
  <c r="O400" i="7"/>
  <c r="O415" i="7"/>
  <c r="O406" i="7"/>
  <c r="O411" i="7"/>
  <c r="O407" i="7"/>
  <c r="O405" i="7"/>
  <c r="O408" i="7"/>
  <c r="O413" i="7"/>
  <c r="O403" i="7"/>
  <c r="O412" i="7"/>
  <c r="O402" i="7"/>
  <c r="O410" i="7"/>
  <c r="O416" i="7"/>
  <c r="O418" i="7"/>
  <c r="O401" i="7"/>
  <c r="O550" i="7"/>
  <c r="O565" i="7"/>
  <c r="O562" i="7"/>
  <c r="G100" i="7"/>
  <c r="G103" i="7"/>
  <c r="G108" i="7"/>
  <c r="G113" i="7"/>
  <c r="G117" i="7"/>
  <c r="G105" i="7"/>
  <c r="G110" i="7"/>
  <c r="G115" i="7"/>
  <c r="G118" i="7"/>
  <c r="G107" i="7"/>
  <c r="G112" i="7"/>
  <c r="G116" i="7"/>
  <c r="G106" i="7"/>
  <c r="G101" i="7"/>
  <c r="G102" i="7"/>
  <c r="G111" i="7"/>
  <c r="C310" i="8"/>
  <c r="C323" i="8"/>
  <c r="C328" i="8"/>
  <c r="C317" i="8"/>
  <c r="C316" i="8"/>
  <c r="C325" i="8"/>
  <c r="C327" i="8"/>
  <c r="C311" i="8"/>
  <c r="C326" i="8"/>
  <c r="C315" i="8"/>
  <c r="C318" i="8"/>
  <c r="C340" i="8"/>
  <c r="C356" i="8"/>
  <c r="C345" i="8"/>
  <c r="C358" i="8"/>
  <c r="E310" i="8"/>
  <c r="E318" i="8"/>
  <c r="E315" i="8"/>
  <c r="E325" i="8"/>
  <c r="E327" i="8"/>
  <c r="E311" i="8"/>
  <c r="E326" i="8"/>
  <c r="E317" i="8"/>
  <c r="E323" i="8"/>
  <c r="E328" i="8"/>
  <c r="E316" i="8"/>
  <c r="M220" i="7"/>
  <c r="M233" i="7"/>
  <c r="M230" i="7"/>
  <c r="M231" i="7"/>
  <c r="M225" i="7"/>
  <c r="M223" i="7"/>
  <c r="M227" i="7"/>
  <c r="M226" i="7"/>
  <c r="M221" i="7"/>
  <c r="M237" i="7"/>
  <c r="M228" i="7"/>
  <c r="M232" i="7"/>
  <c r="M236" i="7"/>
  <c r="E40" i="7"/>
  <c r="E52" i="7"/>
  <c r="E46" i="7"/>
  <c r="E45" i="7"/>
  <c r="E50" i="7"/>
  <c r="E55" i="7"/>
  <c r="E43" i="7"/>
  <c r="E48" i="7"/>
  <c r="E56" i="7"/>
  <c r="E53" i="7"/>
  <c r="E41" i="7"/>
  <c r="E47" i="7"/>
  <c r="E42" i="7"/>
  <c r="E51" i="7"/>
  <c r="O430" i="8"/>
  <c r="O441" i="8"/>
  <c r="O440" i="8"/>
  <c r="O443" i="8"/>
  <c r="O438" i="8"/>
  <c r="O433" i="8"/>
  <c r="O436" i="8"/>
  <c r="O437" i="8"/>
  <c r="O448" i="8"/>
  <c r="O435" i="8"/>
  <c r="O447" i="8"/>
  <c r="O446" i="8"/>
  <c r="O431" i="8"/>
  <c r="O442" i="8"/>
  <c r="K40" i="8"/>
  <c r="K45" i="8"/>
  <c r="K57" i="8"/>
  <c r="K48" i="8"/>
  <c r="K58" i="8"/>
  <c r="K56" i="8"/>
  <c r="K51" i="8"/>
  <c r="K46" i="8"/>
  <c r="K52" i="8"/>
  <c r="K43" i="8"/>
  <c r="K47" i="8"/>
  <c r="K53" i="8"/>
  <c r="K42" i="8"/>
  <c r="K55" i="8"/>
  <c r="K50" i="8"/>
  <c r="K41" i="8"/>
  <c r="G190" i="7"/>
  <c r="G195" i="7"/>
  <c r="G202" i="7"/>
  <c r="G207" i="7"/>
  <c r="G191" i="7"/>
  <c r="G201" i="7"/>
  <c r="G198" i="7"/>
  <c r="G192" i="7"/>
  <c r="G206" i="7"/>
  <c r="G193" i="7"/>
  <c r="G205" i="7"/>
  <c r="G196" i="7"/>
  <c r="G197" i="7"/>
  <c r="G203" i="7"/>
  <c r="G208" i="7"/>
  <c r="E160" i="8"/>
  <c r="E165" i="8"/>
  <c r="E175" i="8"/>
  <c r="E177" i="8"/>
  <c r="E170" i="8"/>
  <c r="E167" i="8"/>
  <c r="E176" i="8"/>
  <c r="E171" i="8"/>
  <c r="E163" i="8"/>
  <c r="E168" i="8"/>
  <c r="M130" i="8"/>
  <c r="M138" i="8"/>
  <c r="M136" i="8"/>
  <c r="M146" i="8"/>
  <c r="M131" i="8"/>
  <c r="M133" i="8"/>
  <c r="M140" i="8"/>
  <c r="M142" i="8"/>
  <c r="M137" i="8"/>
  <c r="M148" i="8"/>
  <c r="M135" i="8"/>
  <c r="M145" i="8"/>
  <c r="M141" i="8"/>
  <c r="M132" i="8"/>
  <c r="M143" i="8"/>
  <c r="M147" i="8"/>
  <c r="M280" i="8"/>
  <c r="M287" i="8"/>
  <c r="M293" i="8"/>
  <c r="M297" i="8"/>
  <c r="M283" i="8"/>
  <c r="M296" i="8"/>
  <c r="M298" i="8"/>
  <c r="M291" i="8"/>
  <c r="M281" i="8"/>
  <c r="M288" i="8"/>
  <c r="M292" i="8"/>
  <c r="M285" i="8"/>
  <c r="I40" i="7"/>
  <c r="I56" i="7"/>
  <c r="I47" i="7"/>
  <c r="I52" i="7"/>
  <c r="I43" i="7"/>
  <c r="I45" i="7"/>
  <c r="I48" i="7"/>
  <c r="I46" i="7"/>
  <c r="I53" i="7"/>
  <c r="I58" i="7"/>
  <c r="I50" i="7"/>
  <c r="I51" i="7"/>
  <c r="I41" i="7"/>
  <c r="I57" i="7"/>
  <c r="M190" i="8"/>
  <c r="M208" i="8"/>
  <c r="M206" i="8"/>
  <c r="M198" i="8"/>
  <c r="M205" i="8"/>
  <c r="M192" i="8"/>
  <c r="M201" i="8"/>
  <c r="M197" i="8"/>
  <c r="M202" i="8"/>
  <c r="M203" i="8"/>
  <c r="M191" i="8"/>
  <c r="M195" i="8"/>
  <c r="M193" i="8"/>
  <c r="M207" i="8"/>
  <c r="M196" i="8"/>
  <c r="G177" i="7"/>
  <c r="G160" i="7"/>
  <c r="G171" i="7"/>
  <c r="G176" i="7"/>
  <c r="G163" i="7"/>
  <c r="G167" i="7"/>
  <c r="G170" i="7"/>
  <c r="G165" i="7"/>
  <c r="G175" i="7"/>
  <c r="G168" i="7"/>
  <c r="O490" i="7"/>
  <c r="O495" i="7"/>
  <c r="O497" i="7"/>
  <c r="O505" i="7"/>
  <c r="O502" i="7"/>
  <c r="O496" i="7"/>
  <c r="C400" i="8"/>
  <c r="C416" i="8"/>
  <c r="C405" i="8"/>
  <c r="C418" i="8"/>
  <c r="C401" i="8"/>
  <c r="C407" i="8"/>
  <c r="C406" i="8"/>
  <c r="C408" i="8"/>
  <c r="C415" i="8"/>
  <c r="C430" i="8"/>
  <c r="C438" i="8"/>
  <c r="C436" i="8"/>
  <c r="C431" i="8"/>
  <c r="C437" i="8"/>
  <c r="C435" i="8"/>
  <c r="C446" i="8"/>
  <c r="C443" i="8"/>
  <c r="C448" i="8"/>
  <c r="C447" i="8"/>
  <c r="E280" i="8"/>
  <c r="E292" i="8"/>
  <c r="E298" i="8"/>
  <c r="E293" i="8"/>
  <c r="E288" i="8"/>
  <c r="E283" i="8"/>
  <c r="E285" i="8"/>
  <c r="E287" i="8"/>
  <c r="E291" i="8"/>
  <c r="E281" i="8"/>
  <c r="E297" i="8"/>
  <c r="E296" i="8"/>
  <c r="E220" i="8"/>
  <c r="E223" i="8"/>
  <c r="E228" i="8"/>
  <c r="E232" i="8"/>
  <c r="E226" i="8"/>
  <c r="E227" i="8"/>
  <c r="E231" i="8"/>
  <c r="E237" i="8"/>
  <c r="E221" i="8"/>
  <c r="E236" i="8"/>
  <c r="E233" i="8"/>
  <c r="E230" i="8"/>
  <c r="E225" i="8"/>
  <c r="E70" i="7"/>
  <c r="E82" i="7"/>
  <c r="E85" i="7"/>
  <c r="M190" i="7"/>
  <c r="M206" i="7"/>
  <c r="M197" i="7"/>
  <c r="M205" i="7"/>
  <c r="M208" i="7"/>
  <c r="M198" i="7"/>
  <c r="M203" i="7"/>
  <c r="M193" i="7"/>
  <c r="M207" i="7"/>
  <c r="M196" i="7"/>
  <c r="M195" i="7"/>
  <c r="M202" i="7"/>
  <c r="M191" i="7"/>
  <c r="M201" i="7"/>
  <c r="M192" i="7"/>
  <c r="E490" i="8"/>
  <c r="E497" i="8"/>
  <c r="E496" i="8"/>
  <c r="E190" i="8"/>
  <c r="E201" i="8"/>
  <c r="E205" i="8"/>
  <c r="E191" i="8"/>
  <c r="E197" i="8"/>
  <c r="E203" i="8"/>
  <c r="E208" i="8"/>
  <c r="E195" i="8"/>
  <c r="E207" i="8"/>
  <c r="E202" i="8"/>
  <c r="E196" i="8"/>
  <c r="E193" i="8"/>
  <c r="E198" i="8"/>
  <c r="E206" i="8"/>
  <c r="E192" i="8"/>
  <c r="I10" i="7"/>
  <c r="I23" i="7"/>
  <c r="I18" i="7"/>
  <c r="I15" i="7"/>
  <c r="I26" i="7"/>
  <c r="I13" i="7"/>
  <c r="I21" i="7"/>
  <c r="I11" i="7"/>
  <c r="I20" i="7"/>
  <c r="I17" i="7"/>
  <c r="I27" i="7"/>
  <c r="I16" i="7"/>
  <c r="I22" i="7"/>
  <c r="E10" i="8"/>
  <c r="E25" i="8"/>
  <c r="E26" i="8"/>
  <c r="E17" i="8"/>
  <c r="E20" i="8"/>
  <c r="E21" i="8"/>
  <c r="E27" i="8"/>
  <c r="E13" i="8"/>
  <c r="E15" i="8"/>
  <c r="E18" i="8"/>
  <c r="O10" i="7"/>
  <c r="O25" i="7"/>
  <c r="O11" i="7"/>
  <c r="O18" i="7"/>
  <c r="O15" i="7"/>
  <c r="O23" i="7"/>
  <c r="O26" i="7"/>
  <c r="O28" i="7"/>
  <c r="O21" i="7"/>
  <c r="O22" i="7"/>
  <c r="O20" i="7"/>
  <c r="O16" i="7"/>
  <c r="O17" i="7"/>
  <c r="O13" i="7"/>
  <c r="O27" i="7"/>
  <c r="O12" i="7"/>
  <c r="K310" i="8"/>
  <c r="K323" i="8"/>
  <c r="K328" i="8"/>
  <c r="K327" i="8"/>
  <c r="K318" i="8"/>
  <c r="K326" i="8"/>
  <c r="K315" i="8"/>
  <c r="C370" i="8"/>
  <c r="C386" i="8"/>
  <c r="C385" i="8"/>
  <c r="C375" i="8"/>
  <c r="C378" i="8"/>
  <c r="C377" i="8"/>
  <c r="C376" i="8"/>
  <c r="O310" i="8"/>
  <c r="O328" i="8"/>
  <c r="O313" i="8"/>
  <c r="O320" i="8"/>
  <c r="O321" i="8"/>
  <c r="O326" i="8"/>
  <c r="O327" i="8"/>
  <c r="O323" i="8"/>
  <c r="O311" i="8"/>
  <c r="O317" i="8"/>
  <c r="O322" i="8"/>
  <c r="O318" i="8"/>
  <c r="O312" i="8"/>
  <c r="O315" i="8"/>
  <c r="O316" i="8"/>
  <c r="O325" i="8"/>
  <c r="E400" i="8"/>
  <c r="E401" i="8"/>
  <c r="E405" i="8"/>
  <c r="E408" i="8"/>
  <c r="E418" i="8"/>
  <c r="E415" i="8"/>
  <c r="E407" i="8"/>
  <c r="E406" i="8"/>
  <c r="E416" i="8"/>
  <c r="K370" i="8"/>
  <c r="K375" i="8"/>
  <c r="K378" i="8"/>
  <c r="K386" i="8"/>
  <c r="K383" i="8"/>
  <c r="G280" i="7"/>
  <c r="G288" i="7"/>
  <c r="G292" i="7"/>
  <c r="G283" i="7"/>
  <c r="G285" i="7"/>
  <c r="G291" i="7"/>
  <c r="G296" i="7"/>
  <c r="G298" i="7"/>
  <c r="G287" i="7"/>
  <c r="G297" i="7"/>
  <c r="G293" i="7"/>
  <c r="G281" i="7"/>
  <c r="K220" i="8"/>
  <c r="K227" i="8"/>
  <c r="K231" i="8"/>
  <c r="K237" i="8"/>
  <c r="K236" i="8"/>
  <c r="K226" i="8"/>
  <c r="K221" i="8"/>
  <c r="K225" i="8"/>
  <c r="K228" i="8"/>
  <c r="O430" i="7"/>
  <c r="O446" i="7"/>
  <c r="O438" i="7"/>
  <c r="O436" i="7"/>
  <c r="O435" i="7"/>
  <c r="O443" i="7"/>
  <c r="O440" i="7"/>
  <c r="O447" i="7"/>
  <c r="O431" i="7"/>
  <c r="O442" i="7"/>
  <c r="O448" i="7"/>
  <c r="O433" i="7"/>
  <c r="O437" i="7"/>
  <c r="O441" i="7"/>
  <c r="E430" i="8"/>
  <c r="E446" i="8"/>
  <c r="E435" i="8"/>
  <c r="E447" i="8"/>
  <c r="E431" i="8"/>
  <c r="E437" i="8"/>
  <c r="E443" i="8"/>
  <c r="E448" i="8"/>
  <c r="E438" i="8"/>
  <c r="E436" i="8"/>
  <c r="C70" i="7"/>
  <c r="C76" i="7"/>
  <c r="C75" i="7"/>
  <c r="C85" i="7"/>
  <c r="C82" i="7"/>
  <c r="C77" i="7"/>
  <c r="E520" i="8"/>
  <c r="E526" i="8"/>
  <c r="E527" i="8"/>
  <c r="C40" i="7"/>
  <c r="C45" i="7"/>
  <c r="C43" i="7"/>
  <c r="C52" i="7"/>
  <c r="C56" i="7"/>
  <c r="C58" i="7"/>
  <c r="K490" i="8"/>
  <c r="K497" i="8"/>
  <c r="M100" i="8"/>
  <c r="M113" i="8"/>
  <c r="M115" i="8"/>
  <c r="M101" i="8"/>
  <c r="M112" i="8"/>
  <c r="M108" i="8"/>
  <c r="M107" i="8"/>
  <c r="M116" i="8"/>
  <c r="M118" i="8"/>
  <c r="M111" i="8"/>
  <c r="M110" i="8"/>
  <c r="M117" i="8"/>
  <c r="M102" i="8"/>
  <c r="M106" i="8"/>
  <c r="M105" i="8"/>
  <c r="M103" i="8"/>
  <c r="K100" i="8"/>
  <c r="K103" i="8"/>
  <c r="K108" i="8"/>
  <c r="K107" i="8"/>
  <c r="K116" i="8"/>
  <c r="K102" i="8"/>
  <c r="K113" i="8"/>
  <c r="K117" i="8"/>
  <c r="K105" i="8"/>
  <c r="K110" i="8"/>
  <c r="K115" i="8"/>
  <c r="K118" i="8"/>
  <c r="K101" i="8"/>
  <c r="K111" i="8"/>
  <c r="K106" i="8"/>
</calcChain>
</file>

<file path=xl/comments1.xml><?xml version="1.0" encoding="utf-8"?>
<comments xmlns="http://schemas.openxmlformats.org/spreadsheetml/2006/main">
  <authors>
    <author>Lisa Cowan</author>
    <author>Estridge, Robert</author>
    <author>Lee, Cynthia M.</author>
    <author>..</author>
    <author>Jeannie Reed</author>
  </authors>
  <commentList>
    <comment ref="B61" authorId="0" shapeId="0">
      <text>
        <r>
          <rPr>
            <b/>
            <sz val="9"/>
            <color indexed="81"/>
            <rFont val="Tahoma"/>
            <family val="2"/>
          </rPr>
          <t>Lisa Cowan:</t>
        </r>
        <r>
          <rPr>
            <sz val="9"/>
            <color indexed="81"/>
            <rFont val="Tahoma"/>
            <family val="2"/>
          </rPr>
          <t xml:space="preserve">
Formerly National Park Community College</t>
        </r>
      </text>
    </comment>
    <comment ref="B63" authorId="0" shapeId="0">
      <text>
        <r>
          <rPr>
            <b/>
            <sz val="9"/>
            <color indexed="81"/>
            <rFont val="Tahoma"/>
            <family val="2"/>
          </rPr>
          <t>Lisa Cowan:</t>
        </r>
        <r>
          <rPr>
            <sz val="9"/>
            <color indexed="81"/>
            <rFont val="Tahoma"/>
            <family val="2"/>
          </rPr>
          <t xml:space="preserve">
Formerly Mid-South Community College.</t>
        </r>
      </text>
    </comment>
    <comment ref="B82" authorId="0" shapeId="0">
      <text>
        <r>
          <rPr>
            <b/>
            <sz val="9"/>
            <color indexed="81"/>
            <rFont val="Tahoma"/>
            <family val="2"/>
          </rPr>
          <t>Lisa Cowan:</t>
        </r>
        <r>
          <rPr>
            <sz val="9"/>
            <color indexed="81"/>
            <rFont val="Tahoma"/>
            <family val="2"/>
          </rPr>
          <t xml:space="preserve">
All of the Delaware Tech Campuses are now being reported a single college under the Terry Campus.</t>
        </r>
      </text>
    </comment>
    <comment ref="B114" authorId="1" shapeId="0">
      <text>
        <r>
          <rPr>
            <b/>
            <sz val="9"/>
            <color indexed="81"/>
            <rFont val="Tahoma"/>
            <family val="2"/>
          </rPr>
          <t>Pasco-Hernando Community College</t>
        </r>
        <r>
          <rPr>
            <sz val="9"/>
            <color indexed="81"/>
            <rFont val="Tahoma"/>
            <family val="2"/>
          </rPr>
          <t xml:space="preserve"> renamed </t>
        </r>
        <r>
          <rPr>
            <b/>
            <sz val="9"/>
            <color indexed="81"/>
            <rFont val="Tahoma"/>
            <family val="2"/>
          </rPr>
          <t>Pasco-Hernando State College</t>
        </r>
      </text>
    </comment>
    <comment ref="B126" authorId="0" shapeId="0">
      <text>
        <r>
          <rPr>
            <b/>
            <sz val="9"/>
            <color indexed="81"/>
            <rFont val="Tahoma"/>
            <family val="2"/>
          </rPr>
          <t>Lisa Cowan:</t>
        </r>
        <r>
          <rPr>
            <sz val="9"/>
            <color indexed="81"/>
            <rFont val="Tahoma"/>
            <family val="2"/>
          </rPr>
          <t xml:space="preserve">
Combined with Southern Polytechnic State University Fall 2015.</t>
        </r>
      </text>
    </comment>
    <comment ref="B156" authorId="2" shapeId="0">
      <text>
        <r>
          <rPr>
            <b/>
            <sz val="8"/>
            <color indexed="81"/>
            <rFont val="Tahoma"/>
            <family val="2"/>
          </rPr>
          <t>Lee, Cynthia M.:</t>
        </r>
        <r>
          <rPr>
            <sz val="8"/>
            <color indexed="81"/>
            <rFont val="Tahoma"/>
            <family val="2"/>
          </rPr>
          <t xml:space="preserve">
Central Georgia and Middle Georgia merged starting Fall Semester and became Central Georgia with a new IPEDS# 483045 - their merged data was reported to IPEDS.</t>
        </r>
      </text>
    </comment>
    <comment ref="C158" authorId="2" shapeId="0">
      <text>
        <r>
          <rPr>
            <b/>
            <sz val="8"/>
            <color indexed="81"/>
            <rFont val="Tahoma"/>
            <family val="2"/>
          </rPr>
          <t>Lee, Cynthia M.:</t>
        </r>
        <r>
          <rPr>
            <sz val="8"/>
            <color indexed="81"/>
            <rFont val="Tahoma"/>
            <family val="2"/>
          </rPr>
          <t xml:space="preserve">
Altamaha and Okefenokee merged in Fall 2014 to Coastal Pines Technical College
IPEDS # 485458</t>
        </r>
      </text>
    </comment>
    <comment ref="B161" authorId="2" shapeId="0">
      <text>
        <r>
          <rPr>
            <b/>
            <sz val="8"/>
            <color indexed="81"/>
            <rFont val="Tahoma"/>
            <family val="2"/>
          </rPr>
          <t>Lee, Cynthia M.:</t>
        </r>
        <r>
          <rPr>
            <sz val="8"/>
            <color indexed="81"/>
            <rFont val="Tahoma"/>
            <family val="2"/>
          </rPr>
          <t xml:space="preserve">
DeKalb was renamed to Georgia Piedmont as of 10/1/11</t>
        </r>
      </text>
    </comment>
    <comment ref="C171" authorId="2" shapeId="0">
      <text>
        <r>
          <rPr>
            <b/>
            <sz val="9"/>
            <color indexed="81"/>
            <rFont val="Tahoma"/>
            <family val="2"/>
          </rPr>
          <t>Lee, Cynthia M.: Southern Regional new merger from Moultrie and Southwest GA</t>
        </r>
        <r>
          <rPr>
            <sz val="9"/>
            <color indexed="81"/>
            <rFont val="Tahoma"/>
            <family val="2"/>
          </rPr>
          <t xml:space="preserve">
</t>
        </r>
      </text>
    </comment>
    <comment ref="B177" authorId="0" shapeId="0">
      <text>
        <r>
          <rPr>
            <b/>
            <sz val="9"/>
            <color indexed="81"/>
            <rFont val="Tahoma"/>
            <family val="2"/>
          </rPr>
          <t xml:space="preserve">Lisa Cowan: </t>
        </r>
        <r>
          <rPr>
            <sz val="9"/>
            <color indexed="81"/>
            <rFont val="Tahoma"/>
            <family val="2"/>
          </rPr>
          <t xml:space="preserve">
"Beginning with the 2014-15 IPEDS reporting cycle, the University of Mississippi and the University of Mississippi Medical Center data were combined.  Combined graduation and retention trends begin with the 2006 Cohort." -M.G.</t>
        </r>
      </text>
    </comment>
    <comment ref="B377" authorId="3" shapeId="0">
      <text>
        <r>
          <rPr>
            <b/>
            <sz val="9"/>
            <color indexed="81"/>
            <rFont val="Tahoma"/>
            <family val="2"/>
          </rPr>
          <t>..:</t>
        </r>
        <r>
          <rPr>
            <sz val="9"/>
            <color indexed="81"/>
            <rFont val="Tahoma"/>
            <family val="2"/>
          </rPr>
          <t xml:space="preserve">
San Marcos is no longer a part of the name.</t>
        </r>
      </text>
    </comment>
    <comment ref="B379" authorId="3" shapeId="0">
      <text>
        <r>
          <rPr>
            <b/>
            <sz val="9"/>
            <color indexed="81"/>
            <rFont val="Tahoma"/>
            <family val="2"/>
          </rPr>
          <t>..:</t>
        </r>
        <r>
          <rPr>
            <sz val="9"/>
            <color indexed="81"/>
            <rFont val="Tahoma"/>
            <family val="2"/>
          </rPr>
          <t xml:space="preserve">
UT Brownsville and UT Pan American merged and became UT-Rio Grande Valley.</t>
        </r>
      </text>
    </comment>
    <comment ref="AM379" authorId="0" shapeId="0">
      <text>
        <r>
          <rPr>
            <b/>
            <sz val="9"/>
            <color indexed="81"/>
            <rFont val="Tahoma"/>
            <family val="2"/>
          </rPr>
          <t>Lisa Cowan:</t>
        </r>
        <r>
          <rPr>
            <sz val="9"/>
            <color indexed="81"/>
            <rFont val="Tahoma"/>
            <family val="2"/>
          </rPr>
          <t xml:space="preserve">
Formula adding the original 2015-16 UT-Rio Grande Valley entry to the 2015-16 UT-Brownsville entry.</t>
        </r>
      </text>
    </comment>
    <comment ref="AS379" authorId="0" shapeId="0">
      <text>
        <r>
          <rPr>
            <b/>
            <sz val="9"/>
            <color indexed="81"/>
            <rFont val="Tahoma"/>
            <family val="2"/>
          </rPr>
          <t>Lisa Cowan:</t>
        </r>
        <r>
          <rPr>
            <sz val="9"/>
            <color indexed="81"/>
            <rFont val="Tahoma"/>
            <family val="2"/>
          </rPr>
          <t xml:space="preserve">
Formula adding the original 2015-16 UT-Rio Grande Valley entry to the 2015-16 UT-Brownsville entry.</t>
        </r>
      </text>
    </comment>
    <comment ref="BK379" authorId="0" shapeId="0">
      <text>
        <r>
          <rPr>
            <b/>
            <sz val="9"/>
            <color indexed="81"/>
            <rFont val="Tahoma"/>
            <family val="2"/>
          </rPr>
          <t>Lisa Cowan:</t>
        </r>
        <r>
          <rPr>
            <sz val="9"/>
            <color indexed="81"/>
            <rFont val="Tahoma"/>
            <family val="2"/>
          </rPr>
          <t xml:space="preserve">
Formula adding the original 2015-16 UT-Rio Grande Valley entry to the 2015-16 UT-Brownsville entry.</t>
        </r>
      </text>
    </comment>
    <comment ref="B475" authorId="4" shapeId="0">
      <text>
        <r>
          <rPr>
            <b/>
            <sz val="9"/>
            <color indexed="81"/>
            <rFont val="Tahoma"/>
            <family val="2"/>
          </rPr>
          <t>Jeannie Reed:</t>
        </r>
        <r>
          <rPr>
            <sz val="9"/>
            <color indexed="81"/>
            <rFont val="Tahoma"/>
            <family val="2"/>
          </rPr>
          <t xml:space="preserve">
New Fall 2014</t>
        </r>
      </text>
    </comment>
  </commentList>
</comments>
</file>

<file path=xl/sharedStrings.xml><?xml version="1.0" encoding="utf-8"?>
<sst xmlns="http://schemas.openxmlformats.org/spreadsheetml/2006/main" count="7452" uniqueCount="918">
  <si>
    <t>Institution</t>
  </si>
  <si>
    <t>Category</t>
  </si>
  <si>
    <t>State</t>
  </si>
  <si>
    <t>Professor</t>
  </si>
  <si>
    <t>Associate Professor</t>
  </si>
  <si>
    <t>Assistant Professor</t>
  </si>
  <si>
    <t>Instructor</t>
  </si>
  <si>
    <t xml:space="preserve"> </t>
  </si>
  <si>
    <t>9-month</t>
  </si>
  <si>
    <t>10-month</t>
  </si>
  <si>
    <t>11-month</t>
  </si>
  <si>
    <t>12-month</t>
  </si>
  <si>
    <t>Professors</t>
  </si>
  <si>
    <t>(outlays / service months)</t>
  </si>
  <si>
    <t xml:space="preserve"> (weighted average salary per month * 9)</t>
  </si>
  <si>
    <t xml:space="preserve"> (#9 + #10 + #11 + #12)</t>
  </si>
  <si>
    <t xml:space="preserve"> (#9 * 9) + (#10 * 10) + (#11 * 11) + (#12 * 12)</t>
  </si>
  <si>
    <t>Notes</t>
  </si>
  <si>
    <t>ID</t>
  </si>
  <si>
    <t>ALL RANKS</t>
  </si>
  <si>
    <t>SC</t>
  </si>
  <si>
    <t>Single Rank</t>
  </si>
  <si>
    <t>Asso 
Professor</t>
  </si>
  <si>
    <t>Asst Professor</t>
  </si>
  <si>
    <t>Other</t>
  </si>
  <si>
    <t>Asso Professor</t>
  </si>
  <si>
    <t>Note</t>
  </si>
  <si>
    <t>ID #</t>
  </si>
  <si>
    <t>AL</t>
  </si>
  <si>
    <t>AR</t>
  </si>
  <si>
    <t>DE</t>
  </si>
  <si>
    <t>FL</t>
  </si>
  <si>
    <t>GA</t>
  </si>
  <si>
    <t>KY</t>
  </si>
  <si>
    <t>LA</t>
  </si>
  <si>
    <t>MD</t>
  </si>
  <si>
    <t>MS</t>
  </si>
  <si>
    <t>NC</t>
  </si>
  <si>
    <t>OK</t>
  </si>
  <si>
    <t>TN</t>
  </si>
  <si>
    <t>TX</t>
  </si>
  <si>
    <t>VA</t>
  </si>
  <si>
    <t>WV</t>
  </si>
  <si>
    <t>New # Prof9</t>
  </si>
  <si>
    <t>New # Asc9</t>
  </si>
  <si>
    <t>New # Ast9</t>
  </si>
  <si>
    <t>New # Inst9</t>
  </si>
  <si>
    <t>New # SR9</t>
  </si>
  <si>
    <t>New # Prof11</t>
  </si>
  <si>
    <t>New # Asc11</t>
  </si>
  <si>
    <t>New # Ast11</t>
  </si>
  <si>
    <t>New # Inst11</t>
  </si>
  <si>
    <t>New # SR11</t>
  </si>
  <si>
    <t>New 9mEqv Prof</t>
  </si>
  <si>
    <t>Old # Prof9</t>
  </si>
  <si>
    <t>Old # Prof10</t>
  </si>
  <si>
    <t>New # Prof10</t>
  </si>
  <si>
    <t>Old # Prof11</t>
  </si>
  <si>
    <t>Old # Prof12</t>
  </si>
  <si>
    <t>New # Prof12</t>
  </si>
  <si>
    <t>Old # Asc9</t>
  </si>
  <si>
    <t>Old # Asc10</t>
  </si>
  <si>
    <t>New # Asc10</t>
  </si>
  <si>
    <t>Old # Asc11</t>
  </si>
  <si>
    <t>Old # Asc12</t>
  </si>
  <si>
    <t>New # Asc12</t>
  </si>
  <si>
    <t>New # Ast10</t>
  </si>
  <si>
    <t>Old # Ast9</t>
  </si>
  <si>
    <t>Old # Ast10</t>
  </si>
  <si>
    <t>Old # Ast11</t>
  </si>
  <si>
    <t>Old # Ast12</t>
  </si>
  <si>
    <t>New # Ast12</t>
  </si>
  <si>
    <t>Old # Inst9</t>
  </si>
  <si>
    <t>Old # Inst10</t>
  </si>
  <si>
    <t>New # Inst10</t>
  </si>
  <si>
    <t>Old # Inst11</t>
  </si>
  <si>
    <t>Old # Inst12</t>
  </si>
  <si>
    <t>New # Inst12</t>
  </si>
  <si>
    <t>Old # SR9</t>
  </si>
  <si>
    <t>Old # SR10</t>
  </si>
  <si>
    <t>New # SR10</t>
  </si>
  <si>
    <t>Old # SR11</t>
  </si>
  <si>
    <t>Old # SR12</t>
  </si>
  <si>
    <t>New # SR12</t>
  </si>
  <si>
    <t>Old SM Prof</t>
  </si>
  <si>
    <t>New SM Prof</t>
  </si>
  <si>
    <t>Old SM Asc</t>
  </si>
  <si>
    <t>New SM Asc</t>
  </si>
  <si>
    <t>Old SM Ast</t>
  </si>
  <si>
    <t>New SM Ast</t>
  </si>
  <si>
    <t>Old SM Inst</t>
  </si>
  <si>
    <t>New SM Inst</t>
  </si>
  <si>
    <t>Old SM SR</t>
  </si>
  <si>
    <t>New SM SR</t>
  </si>
  <si>
    <t>New $ Prof</t>
  </si>
  <si>
    <t>Old $ Prof</t>
  </si>
  <si>
    <t>Old $ Asc</t>
  </si>
  <si>
    <t>New $ Asc</t>
  </si>
  <si>
    <t>Old $ Ast</t>
  </si>
  <si>
    <t>New $ Ast</t>
  </si>
  <si>
    <t>Old $  Inst</t>
  </si>
  <si>
    <t>New $  Inst</t>
  </si>
  <si>
    <t>Old $  SR</t>
  </si>
  <si>
    <t>New $  SR</t>
  </si>
  <si>
    <t>Old Avg p/m Prof</t>
  </si>
  <si>
    <t>New Avg p/m Prof</t>
  </si>
  <si>
    <t>Old Avg p/m Asc</t>
  </si>
  <si>
    <t>New Avg p/m Asc</t>
  </si>
  <si>
    <t>Old Avg p/m Ast</t>
  </si>
  <si>
    <t>New Avg p/m Ast</t>
  </si>
  <si>
    <t>Old Avg p/m Inst</t>
  </si>
  <si>
    <t>New Avg p/m Inst</t>
  </si>
  <si>
    <t>Old Avg p/m SR</t>
  </si>
  <si>
    <t>New Avg p/m SR</t>
  </si>
  <si>
    <t>Old 9mEqv Prof</t>
  </si>
  <si>
    <t>Old 9mEqv Asc</t>
  </si>
  <si>
    <t>New 9mEqv Asc</t>
  </si>
  <si>
    <t>Old 9mEqv Ast</t>
  </si>
  <si>
    <t>New 9mEqv Ast</t>
  </si>
  <si>
    <t>Old 9mEqv Inst</t>
  </si>
  <si>
    <t>New 9mEqv Inst</t>
  </si>
  <si>
    <t>Old 9mEqv SR</t>
  </si>
  <si>
    <t>New 9mEqv SR</t>
  </si>
  <si>
    <t>Old 9mEqv AR</t>
  </si>
  <si>
    <t>New 9mEqv AR</t>
  </si>
  <si>
    <t>Old # Prof Tot</t>
  </si>
  <si>
    <t>New # Prof Tot</t>
  </si>
  <si>
    <t>Old # Asc Tot</t>
  </si>
  <si>
    <t>New # Asc Tot</t>
  </si>
  <si>
    <t>Old # Ast Tot</t>
  </si>
  <si>
    <t>New # Ast Tot</t>
  </si>
  <si>
    <t>Old # Inst Tot</t>
  </si>
  <si>
    <t>New # Inst Tot</t>
  </si>
  <si>
    <t>Old # Oth Tot</t>
  </si>
  <si>
    <t>New # Oth Tot</t>
  </si>
  <si>
    <t>Old # SR Tot</t>
  </si>
  <si>
    <t>New # SR Tot</t>
  </si>
  <si>
    <t>Old # AR Tot</t>
  </si>
  <si>
    <t>New # AR Tot</t>
  </si>
  <si>
    <t>Old # Oth9</t>
  </si>
  <si>
    <t>New # Oth9</t>
  </si>
  <si>
    <t>Old # Oth10</t>
  </si>
  <si>
    <t>New # Oth10</t>
  </si>
  <si>
    <t>Old # Oth11</t>
  </si>
  <si>
    <t>New # Oth11</t>
  </si>
  <si>
    <t>Old # Oth12</t>
  </si>
  <si>
    <t>New # Oth12</t>
  </si>
  <si>
    <t>Old SM Oth</t>
  </si>
  <si>
    <t>New SM Oth</t>
  </si>
  <si>
    <t>Old $  Oth</t>
  </si>
  <si>
    <t>New $  Oth</t>
  </si>
  <si>
    <t>Old Avg p/m Oth</t>
  </si>
  <si>
    <t>New Avg p/m Oth</t>
  </si>
  <si>
    <t>Old 9mEqv Oth</t>
  </si>
  <si>
    <t>New 9mEqv Oth</t>
  </si>
  <si>
    <t>Other, 
Lecturer/No-Rank/Other</t>
  </si>
  <si>
    <t>Single Rank
[for 2-yr cols]</t>
  </si>
  <si>
    <r>
      <t xml:space="preserve">Other
</t>
    </r>
    <r>
      <rPr>
        <b/>
        <sz val="10"/>
        <color rgb="FFC00000"/>
        <rFont val="Arial"/>
        <family val="2"/>
      </rPr>
      <t>Lect / No Rank / Oth</t>
    </r>
  </si>
  <si>
    <t>Single Rank (for two-year colleges)</t>
  </si>
  <si>
    <t>Table 142</t>
  </si>
  <si>
    <t>Weighted Average Full-Time Faculty Salaries</t>
  </si>
  <si>
    <t>Associate</t>
  </si>
  <si>
    <t>Assistant</t>
  </si>
  <si>
    <t>Undesignated/</t>
  </si>
  <si>
    <t>Single</t>
  </si>
  <si>
    <t>All</t>
  </si>
  <si>
    <t>Rank</t>
  </si>
  <si>
    <t>Ranks</t>
  </si>
  <si>
    <t>Four-Year 1</t>
  </si>
  <si>
    <t>Four-Year 2</t>
  </si>
  <si>
    <t>Four-Year 3</t>
  </si>
  <si>
    <t>Four-Year 4</t>
  </si>
  <si>
    <t>Four-Year 5</t>
  </si>
  <si>
    <t>Four-Year 6</t>
  </si>
  <si>
    <t>All Four-Year</t>
  </si>
  <si>
    <t>Two-Year with Bachelor's</t>
  </si>
  <si>
    <t>Two-Year 1</t>
  </si>
  <si>
    <t>Two-Year 2</t>
  </si>
  <si>
    <t>Two-Year 3</t>
  </si>
  <si>
    <t>All Two-Year</t>
  </si>
  <si>
    <t>Technical Institute or College 1</t>
  </si>
  <si>
    <t>Technical Institute or College 2</t>
  </si>
  <si>
    <t>All Technical Institutes or Colleges</t>
  </si>
  <si>
    <t>Table 143</t>
  </si>
  <si>
    <t>Weighted Average Salaries of Full-Time Faculty</t>
  </si>
  <si>
    <t>% change</t>
  </si>
  <si>
    <t>Old All Ranks</t>
  </si>
  <si>
    <t>Average</t>
  </si>
  <si>
    <t>SREB states</t>
  </si>
  <si>
    <t>Alabama</t>
  </si>
  <si>
    <t>Arkansas</t>
  </si>
  <si>
    <t>Delaware</t>
  </si>
  <si>
    <t>Florida</t>
  </si>
  <si>
    <t>Georgia</t>
  </si>
  <si>
    <t>Kentucky</t>
  </si>
  <si>
    <t>Louisiana</t>
  </si>
  <si>
    <t>Maryland</t>
  </si>
  <si>
    <t>Mississippi</t>
  </si>
  <si>
    <t>North Carolina</t>
  </si>
  <si>
    <t>Oklahoma</t>
  </si>
  <si>
    <t>South Carolina</t>
  </si>
  <si>
    <t>Tennessee</t>
  </si>
  <si>
    <t>Texas</t>
  </si>
  <si>
    <t>Virginia</t>
  </si>
  <si>
    <t>West Virginia</t>
  </si>
  <si>
    <t>Table 144</t>
  </si>
  <si>
    <t>Table 145</t>
  </si>
  <si>
    <t>Technical     Institute or    College 1</t>
  </si>
  <si>
    <t xml:space="preserve">Notes: Salaries reported as 11-12 month appointments have been converted to 9-10 month equivalence by reducing the reported amounts by 2/11. States with distinct 10, 11 and 12 month appointments have been converted by reducing the amounts by 1/10, 2/11 and 3/12 respectively. </t>
  </si>
  <si>
    <t>Table 146</t>
  </si>
  <si>
    <t>Weighted Average Salaries and Salary Rankings of Full-Time Faculty</t>
  </si>
  <si>
    <t>Undesignated/ Other</t>
  </si>
  <si>
    <t>All Ranks</t>
  </si>
  <si>
    <t>Table 147</t>
  </si>
  <si>
    <t>Table 148</t>
  </si>
  <si>
    <t>Georgia*</t>
  </si>
  <si>
    <t>Table 149</t>
  </si>
  <si>
    <t>Table 150</t>
  </si>
  <si>
    <t>Table 151</t>
  </si>
  <si>
    <t>Table 152</t>
  </si>
  <si>
    <t>Table 153</t>
  </si>
  <si>
    <t>Table 154</t>
  </si>
  <si>
    <t>Table 155</t>
  </si>
  <si>
    <t>Table 156</t>
  </si>
  <si>
    <t>Table 157</t>
  </si>
  <si>
    <t>Table 158</t>
  </si>
  <si>
    <t>Table 159</t>
  </si>
  <si>
    <t>Table 160</t>
  </si>
  <si>
    <t>Table 161</t>
  </si>
  <si>
    <t xml:space="preserve"> December 2012</t>
  </si>
  <si>
    <t>Distribution of Full-Time Instructional Faculty</t>
  </si>
  <si>
    <t>Percent</t>
  </si>
  <si>
    <t>Number</t>
  </si>
  <si>
    <t>Four-Year</t>
  </si>
  <si>
    <t>Two-Year</t>
  </si>
  <si>
    <t>Technical Institutes</t>
  </si>
  <si>
    <t>All 
4-Yr</t>
  </si>
  <si>
    <t>with Bach- elor's</t>
  </si>
  <si>
    <t>All 
2-Yr</t>
  </si>
  <si>
    <t>All 4-Yr</t>
  </si>
  <si>
    <t>Size Un-kown</t>
  </si>
  <si>
    <t>SREB</t>
  </si>
  <si>
    <t>size un- known</t>
  </si>
  <si>
    <t>Row Labels</t>
  </si>
  <si>
    <t>Column Labels</t>
  </si>
  <si>
    <t>Sum of Old # Prof Tot</t>
  </si>
  <si>
    <t>Total Sum of Old # Prof Tot</t>
  </si>
  <si>
    <t>Total Sum of New # Prof Tot</t>
  </si>
  <si>
    <t>Sum of New # Prof Tot</t>
  </si>
  <si>
    <t>Total Sum of Old # Asc Tot</t>
  </si>
  <si>
    <t>Sum of Old # Asc Tot</t>
  </si>
  <si>
    <t>Total Sum of New # Asc Tot</t>
  </si>
  <si>
    <t>Sum of New # Asc Tot</t>
  </si>
  <si>
    <t>Total Sum of Old # Ast Tot</t>
  </si>
  <si>
    <t>Sum of Old # Ast Tot</t>
  </si>
  <si>
    <t>Total Sum of New # Ast Tot</t>
  </si>
  <si>
    <t>Sum of New # Ast Tot</t>
  </si>
  <si>
    <t>Total Sum of Old # Inst Tot</t>
  </si>
  <si>
    <t>Sum of Old # Inst Tot</t>
  </si>
  <si>
    <t>Total Sum of New # Inst Tot</t>
  </si>
  <si>
    <t>Sum of New # Inst Tot</t>
  </si>
  <si>
    <t>Total Sum of Old # Oth Tot</t>
  </si>
  <si>
    <t>Sum of Old # Oth Tot</t>
  </si>
  <si>
    <t>Total Sum of New # Oth Tot</t>
  </si>
  <si>
    <t>Sum of New # Oth Tot</t>
  </si>
  <si>
    <t>Total Sum of Old # SR Tot</t>
  </si>
  <si>
    <t>Sum of Old # SR Tot</t>
  </si>
  <si>
    <t>Total Sum of New # SR Tot</t>
  </si>
  <si>
    <t>Sum of New # SR Tot</t>
  </si>
  <si>
    <t>Total Sum of Old # AR Tot</t>
  </si>
  <si>
    <t>Sum of Old # AR Tot</t>
  </si>
  <si>
    <t>Total Sum of New # AR Tot</t>
  </si>
  <si>
    <t>Sum of New # AR Tot</t>
  </si>
  <si>
    <t xml:space="preserve"> (# x 9mEqv)</t>
  </si>
  <si>
    <t>Old 9mEqv Outlay Prof</t>
  </si>
  <si>
    <t>New 9mEqv Outlay Prof</t>
  </si>
  <si>
    <t>Old 9mEqv Outlay Asc</t>
  </si>
  <si>
    <t>New 9mEqv Outlay Asc</t>
  </si>
  <si>
    <t>Old 9mEqv Outlay Ast</t>
  </si>
  <si>
    <t>New 9mEqv Outlay Ast</t>
  </si>
  <si>
    <t>Old 9mEqv Outlay Inst</t>
  </si>
  <si>
    <t>New 9mEqv Outlay Inst</t>
  </si>
  <si>
    <t>Old 9mEqv Outlay Oth</t>
  </si>
  <si>
    <t>New 9mEqv Outlay Oth</t>
  </si>
  <si>
    <t>Old 9mEqv Outlay SR</t>
  </si>
  <si>
    <t>New 9mEqv Outlay SR</t>
  </si>
  <si>
    <t>New 9mEqv Outlay AR</t>
  </si>
  <si>
    <t>Old 9mEqv Outlay AR</t>
  </si>
  <si>
    <t>Technical</t>
  </si>
  <si>
    <t>Four-Year Total</t>
  </si>
  <si>
    <t>Two-Year Total</t>
  </si>
  <si>
    <t>Technical Total</t>
  </si>
  <si>
    <t>Weighted Averages</t>
  </si>
  <si>
    <t>Section A: Numbers of Full-Time, Non-Medical Instructional Staff</t>
  </si>
  <si>
    <t>Section B: Salary Outlays</t>
  </si>
  <si>
    <t>Section C: Calculated Service Months by Rank</t>
  </si>
  <si>
    <t>Section D: Calculated Weighted Average Salary per Month</t>
  </si>
  <si>
    <t>Section E: Calculated Weighted Average 9-month-equivalent Salary</t>
  </si>
  <si>
    <t>Section F. Calculated Headcount Totals</t>
  </si>
  <si>
    <t>Section G: Calculated 9-month Equivalent Products</t>
  </si>
  <si>
    <t>x</t>
  </si>
  <si>
    <t xml:space="preserve">Formula </t>
  </si>
  <si>
    <t xml:space="preserve"> Old # Prof Tot</t>
  </si>
  <si>
    <t>Total  Old # Prof Tot</t>
  </si>
  <si>
    <t xml:space="preserve"> Old 9mEqv Outlay Prof</t>
  </si>
  <si>
    <t>Total  Old 9mEqv Outlay Prof</t>
  </si>
  <si>
    <t xml:space="preserve"> New # Prof Tot</t>
  </si>
  <si>
    <t>Total  New # Prof Tot</t>
  </si>
  <si>
    <t xml:space="preserve"> New 9mEqv Outlay Prof</t>
  </si>
  <si>
    <t>Total  New 9mEqv Outlay Prof</t>
  </si>
  <si>
    <t xml:space="preserve"> Old # Asc Tot</t>
  </si>
  <si>
    <t>Total  Old # Asc Tot</t>
  </si>
  <si>
    <t xml:space="preserve"> Old 9mEqv Outlay Asc</t>
  </si>
  <si>
    <t>Total  Old 9mEqv Outlay Asc</t>
  </si>
  <si>
    <t xml:space="preserve"> New # Asc Tot</t>
  </si>
  <si>
    <t>Total  New # Asc Tot</t>
  </si>
  <si>
    <t xml:space="preserve"> New 9mEqv Outlay Asc</t>
  </si>
  <si>
    <t>Total  New 9mEqv Outlay Asc</t>
  </si>
  <si>
    <t xml:space="preserve"> Old # Ast Tot</t>
  </si>
  <si>
    <t>Total  Old # Ast Tot</t>
  </si>
  <si>
    <t xml:space="preserve"> Old 9mEqv Outlay Ast</t>
  </si>
  <si>
    <t>Total  Old 9mEqv Outlay Ast</t>
  </si>
  <si>
    <t xml:space="preserve"> New # Ast Tot</t>
  </si>
  <si>
    <t>Total  New # Ast Tot</t>
  </si>
  <si>
    <t xml:space="preserve"> New 9mEqv Outlay Ast</t>
  </si>
  <si>
    <t>Total  New 9mEqv Outlay Ast</t>
  </si>
  <si>
    <t xml:space="preserve"> Old # Inst Tot</t>
  </si>
  <si>
    <t>Total  Old # Inst Tot</t>
  </si>
  <si>
    <t xml:space="preserve"> Old 9mEqv Outlay Inst</t>
  </si>
  <si>
    <t>Total  Old 9mEqv Outlay Inst</t>
  </si>
  <si>
    <t xml:space="preserve"> New # Inst Tot</t>
  </si>
  <si>
    <t>Total  New # Inst Tot</t>
  </si>
  <si>
    <t xml:space="preserve"> New 9mEqv Outlay Inst</t>
  </si>
  <si>
    <t>Total  New 9mEqv Outlay Inst</t>
  </si>
  <si>
    <t xml:space="preserve"> Old # Oth Tot</t>
  </si>
  <si>
    <t>Total  Old # Oth Tot</t>
  </si>
  <si>
    <t xml:space="preserve"> Old 9mEqv Outlay Oth</t>
  </si>
  <si>
    <t>Total  Old 9mEqv Outlay Oth</t>
  </si>
  <si>
    <t xml:space="preserve"> New # Oth Tot</t>
  </si>
  <si>
    <t>Total  New # Oth Tot</t>
  </si>
  <si>
    <t xml:space="preserve"> New 9mEqv Outlay Oth</t>
  </si>
  <si>
    <t>Total  New 9mEqv Outlay Oth</t>
  </si>
  <si>
    <t xml:space="preserve"> Old # SR Tot</t>
  </si>
  <si>
    <t>Total  Old # SR Tot</t>
  </si>
  <si>
    <t xml:space="preserve"> Old 9mEqv Outlay SR</t>
  </si>
  <si>
    <t>Total  Old 9mEqv Outlay SR</t>
  </si>
  <si>
    <t xml:space="preserve"> New # SR Tot</t>
  </si>
  <si>
    <t>Total  New # SR Tot</t>
  </si>
  <si>
    <t xml:space="preserve"> New 9mEqv Outlay SR</t>
  </si>
  <si>
    <t>Total  New 9mEqv Outlay SR</t>
  </si>
  <si>
    <t xml:space="preserve"> Old # AR Tot</t>
  </si>
  <si>
    <t>Total  Old # AR Tot</t>
  </si>
  <si>
    <t xml:space="preserve"> Old 9mEqv Outlay AR</t>
  </si>
  <si>
    <t>Total  Old 9mEqv Outlay AR</t>
  </si>
  <si>
    <t xml:space="preserve"> New # AR Tot</t>
  </si>
  <si>
    <t>Total  New # AR Tot</t>
  </si>
  <si>
    <t xml:space="preserve"> New 9mEqv Outlay AR</t>
  </si>
  <si>
    <t>Total  New 9mEqv Outlay AR</t>
  </si>
  <si>
    <t>Percent Change in Average Salaries</t>
  </si>
  <si>
    <t>N/A</t>
  </si>
  <si>
    <t>Note: The formula for calculating weighted average salaries changed in 2012-13 because IPEDS changed the categories of contract length in the HR survey.  Nine-month equivalent salaries are now calculated by dividing the total salary outlay by the total number of service months and multiplying by 9.</t>
  </si>
  <si>
    <t>Part 9:  Faculty Salaries</t>
  </si>
  <si>
    <t>Public Technical Institute or College Size Unknown, 2013-14</t>
  </si>
  <si>
    <t>Public Technical Institute or College Size Unknown, 2012-13</t>
  </si>
  <si>
    <t>Table 141</t>
  </si>
  <si>
    <t>XXX Table 161 XXX</t>
  </si>
  <si>
    <t>XXX  Table 161  XXX</t>
  </si>
  <si>
    <r>
      <t xml:space="preserve">Data Columns:  </t>
    </r>
    <r>
      <rPr>
        <sz val="10"/>
        <rFont val="Arial"/>
        <family val="2"/>
      </rPr>
      <t xml:space="preserve">White = New Data, Peach = Old Data, Purple/Grey = Calculated Data. </t>
    </r>
    <r>
      <rPr>
        <b/>
        <sz val="10"/>
        <rFont val="Arial"/>
        <family val="2"/>
      </rPr>
      <t xml:space="preserve"> Please highlight changes in YELLOW</t>
    </r>
  </si>
  <si>
    <t>Comments:  Please look for comments and answer questions; add comments as needed</t>
  </si>
  <si>
    <t>2014-15</t>
  </si>
  <si>
    <t>Public Institutions, SREB States, 2014-15</t>
  </si>
  <si>
    <t>Public Four-Year Institutions, 2014-15</t>
  </si>
  <si>
    <t>Public Two-Year Institutions, 2014-15</t>
  </si>
  <si>
    <t>Public Technical Institutes or Colleges, 2014-15</t>
  </si>
  <si>
    <t>Public Four-Year 1 Institutions, 2014-15</t>
  </si>
  <si>
    <t>Public Four-Year 2 Institutions, 2014-15</t>
  </si>
  <si>
    <t>Public Four-Year 3 Institutions, 2014-15</t>
  </si>
  <si>
    <t>Public Four-Year 4 Institutions, 2014-15</t>
  </si>
  <si>
    <t>Public Four-Year 5 Institutions, 2014-15</t>
  </si>
  <si>
    <t>Public Four-Year 6 Institutions, 2014-15</t>
  </si>
  <si>
    <t>Public Two-Year, 2014-15</t>
  </si>
  <si>
    <t>Public Two-Year with Bachelor's, 2014-15</t>
  </si>
  <si>
    <t>Public Two-Year 1, 2014-15</t>
  </si>
  <si>
    <t>Public Two-Year 2, 2014-15</t>
  </si>
  <si>
    <t>Public Two-Year 3, 2014-15</t>
  </si>
  <si>
    <t>Public Two-Year Size Unknown, 2014-15</t>
  </si>
  <si>
    <t>Public Technical Institute or College 1, 2014-15</t>
  </si>
  <si>
    <t>Public Technical Institute or College 2, 2014-15</t>
  </si>
  <si>
    <t>Public Universities, Colleges and Technical Institutes, 2014-15</t>
  </si>
  <si>
    <t/>
  </si>
  <si>
    <t>2015-16</t>
  </si>
  <si>
    <t>FORMULAS</t>
  </si>
  <si>
    <t>University of Delaware</t>
  </si>
  <si>
    <t>Delaware State University</t>
  </si>
  <si>
    <t>Delaware Technical and Community College--Terry</t>
  </si>
  <si>
    <t>Oklahoma State University Main Campus</t>
  </si>
  <si>
    <t>University of Oklahoma Norman Campus</t>
  </si>
  <si>
    <t>Northeastern State University</t>
  </si>
  <si>
    <t>University of Central Oklahoma</t>
  </si>
  <si>
    <t xml:space="preserve">Southeastern Oklahoma State University </t>
  </si>
  <si>
    <t xml:space="preserve">Cameron University </t>
  </si>
  <si>
    <t xml:space="preserve">East Central University </t>
  </si>
  <si>
    <t>Langston University</t>
  </si>
  <si>
    <t xml:space="preserve">Northwestern Oklahoma State University </t>
  </si>
  <si>
    <t>Southwestern Oklahoma State University</t>
  </si>
  <si>
    <t xml:space="preserve">Oklahoma Panhandle State University </t>
  </si>
  <si>
    <t>Rogers State University</t>
  </si>
  <si>
    <t>University of Science and Arts of Oklahoma</t>
  </si>
  <si>
    <t xml:space="preserve">Oklahoma State University Technical Branch-Okmulgee </t>
  </si>
  <si>
    <t xml:space="preserve">Oklahoma State University-Oklahoma City </t>
  </si>
  <si>
    <t xml:space="preserve">Oklahoma City Community College </t>
  </si>
  <si>
    <t xml:space="preserve">Rose State College </t>
  </si>
  <si>
    <t xml:space="preserve">Tulsa Community College </t>
  </si>
  <si>
    <t>Carl Albert State College</t>
  </si>
  <si>
    <t xml:space="preserve">Northern Oklahoma College </t>
  </si>
  <si>
    <t xml:space="preserve">Connors State College </t>
  </si>
  <si>
    <t xml:space="preserve">Eastern Oklahoma State College </t>
  </si>
  <si>
    <t xml:space="preserve">Murray State College </t>
  </si>
  <si>
    <t xml:space="preserve">Northeastern Oklahoma A &amp; M College </t>
  </si>
  <si>
    <t>Redlands Community College</t>
  </si>
  <si>
    <t xml:space="preserve">Seminole State College </t>
  </si>
  <si>
    <t xml:space="preserve">Western Oklahoma State College </t>
  </si>
  <si>
    <t xml:space="preserve">Met the criteria for Two-Year 1 in 2015-16. </t>
  </si>
  <si>
    <t>Met the criteria for Four-Year 4 in 2015-16.</t>
  </si>
  <si>
    <t>Reclassified: Met the criteria for Two-Year 2 institution in 2013-14, 2014-15, and 2015-16.</t>
  </si>
  <si>
    <t>Reclassified: Met the criteria for Two-Year 3 institution in 2013-14, 2014-15, and 2015-16.</t>
  </si>
  <si>
    <t>Albany Technical College</t>
  </si>
  <si>
    <t>Athens Technical College</t>
  </si>
  <si>
    <t>Atlanta Technical College</t>
  </si>
  <si>
    <t>Augusta Technical College</t>
  </si>
  <si>
    <t>Central Georgia Technical College</t>
  </si>
  <si>
    <t>Chattahoochee Technical College</t>
  </si>
  <si>
    <t>Coastal Pines Technical College</t>
  </si>
  <si>
    <t>Columbus Technical College</t>
  </si>
  <si>
    <t>Georgia Northwestern Technical College</t>
  </si>
  <si>
    <t>Georgia Piedmont Technical College</t>
  </si>
  <si>
    <t>Gwinnett Technical College</t>
  </si>
  <si>
    <t>Lanier Technical College</t>
  </si>
  <si>
    <t>North Georgia Technical College</t>
  </si>
  <si>
    <t>Oconee Fall Line Technical College</t>
  </si>
  <si>
    <t>Ogeechee Technical College</t>
  </si>
  <si>
    <t>Savannah Technical College</t>
  </si>
  <si>
    <t>South Georgia Technical College</t>
  </si>
  <si>
    <t>Southeastern Technical College</t>
  </si>
  <si>
    <t>Southern Crescent Technical College</t>
  </si>
  <si>
    <t>Southern Regional Technical College</t>
  </si>
  <si>
    <t>West Georgia Technical College</t>
  </si>
  <si>
    <t>Wiregrass Georgia Technical College</t>
  </si>
  <si>
    <t xml:space="preserve">Canadian Valley Technology Center                 </t>
  </si>
  <si>
    <t xml:space="preserve">Francis Tuttle Technology Center                  </t>
  </si>
  <si>
    <t xml:space="preserve">Metro Technology Centers                          </t>
  </si>
  <si>
    <t xml:space="preserve">Autry Technology Center                           </t>
  </si>
  <si>
    <t xml:space="preserve">Caddo Kiowa Technology Center                     </t>
  </si>
  <si>
    <t xml:space="preserve">Central Technology Center                         </t>
  </si>
  <si>
    <t xml:space="preserve">Chisholm Trail Technology Center                  </t>
  </si>
  <si>
    <t xml:space="preserve">Eastern Oklahoma County Technology Center         </t>
  </si>
  <si>
    <t xml:space="preserve">Gordon Cooper Technology Center                   </t>
  </si>
  <si>
    <t xml:space="preserve">Great Plains Technology Center                    </t>
  </si>
  <si>
    <t xml:space="preserve">Green Country Technology Center                   </t>
  </si>
  <si>
    <t xml:space="preserve">High Plains Technology Center                     </t>
  </si>
  <si>
    <t xml:space="preserve">Indian Capital Technology Center-Muskogee         </t>
  </si>
  <si>
    <t xml:space="preserve">Indian Capital Technology Center-Sallisaw         </t>
  </si>
  <si>
    <t xml:space="preserve">Indian Capital Technology Center-Stilwell         </t>
  </si>
  <si>
    <t xml:space="preserve">Indian Capital Technology Center-Tahlequah        </t>
  </si>
  <si>
    <t xml:space="preserve">Kiamichi Technology Center-Atoka                  </t>
  </si>
  <si>
    <t xml:space="preserve">Kiamichi Technology Center-Durant                 </t>
  </si>
  <si>
    <t xml:space="preserve">Kiamichi Technology Center-Hugo                   </t>
  </si>
  <si>
    <t xml:space="preserve">Kiamichi Technology Center-Idabel                 </t>
  </si>
  <si>
    <t xml:space="preserve">Kiamichi Technology Center-McAlester              </t>
  </si>
  <si>
    <t xml:space="preserve">Kiamichi Technology Center-Poteau                 </t>
  </si>
  <si>
    <t xml:space="preserve">Kiamichi Technology Center-Spiro                  </t>
  </si>
  <si>
    <t xml:space="preserve">Kiamichi Technology Center-Stigler                </t>
  </si>
  <si>
    <t xml:space="preserve">Kiamichi Technology Center-Talihina               </t>
  </si>
  <si>
    <t xml:space="preserve">Meridian Technology Center                        </t>
  </si>
  <si>
    <t xml:space="preserve">Mid-America Technology Center                     </t>
  </si>
  <si>
    <t xml:space="preserve">Mid-Del Technology Center                         </t>
  </si>
  <si>
    <t xml:space="preserve">Moore Norman Technology Center                    </t>
  </si>
  <si>
    <t xml:space="preserve">Northeast Technology Center-Afton                 </t>
  </si>
  <si>
    <t>Northeast Technology Center-Claremore</t>
  </si>
  <si>
    <t xml:space="preserve">Northeast Technology Center-Kansas                </t>
  </si>
  <si>
    <t xml:space="preserve">Northeast Technology Center-Pryor                 </t>
  </si>
  <si>
    <t xml:space="preserve">Northwest Technology Center-Alva                  </t>
  </si>
  <si>
    <t xml:space="preserve">Northwest Technology Center-Fairview              </t>
  </si>
  <si>
    <t xml:space="preserve">Pioneer Technology Center                         </t>
  </si>
  <si>
    <t xml:space="preserve">Pontotoc Technology Center                        </t>
  </si>
  <si>
    <t xml:space="preserve">Red River Technology Center                       </t>
  </si>
  <si>
    <t xml:space="preserve">Southern Oklahoma Technology Center               </t>
  </si>
  <si>
    <t xml:space="preserve">Southwest Technology Center                       </t>
  </si>
  <si>
    <t xml:space="preserve">Tri County Technology Center                      </t>
  </si>
  <si>
    <t xml:space="preserve">Tulsa County Area Voc Tech School Dist 18-Peoria  </t>
  </si>
  <si>
    <t xml:space="preserve">Tulsa Technology Center-Broken Arrow Campus       </t>
  </si>
  <si>
    <t xml:space="preserve">Tulsa Technology Center-Lemley Campus             </t>
  </si>
  <si>
    <r>
      <t xml:space="preserve">Tulsa Technology Center-Owasso - </t>
    </r>
    <r>
      <rPr>
        <sz val="10"/>
        <color rgb="FFFF0000"/>
        <rFont val="Arial"/>
        <family val="2"/>
      </rPr>
      <t>NEW</t>
    </r>
  </si>
  <si>
    <t xml:space="preserve">Tulsa Technology Center-Riverside Campus          </t>
  </si>
  <si>
    <r>
      <t xml:space="preserve">Tulsa Technology Center-Sand Springs - </t>
    </r>
    <r>
      <rPr>
        <sz val="10"/>
        <color rgb="FFFF0000"/>
        <rFont val="Arial"/>
        <family val="2"/>
      </rPr>
      <t>NEW</t>
    </r>
  </si>
  <si>
    <t xml:space="preserve">Wes Watkins Technology Center                     </t>
  </si>
  <si>
    <t xml:space="preserve">Western Technology Center                         </t>
  </si>
  <si>
    <t>Met the criteria for Technical Institute or College 2 in 2015-16.</t>
  </si>
  <si>
    <t>Met the criteria for Technical Institute or College 1 in 2015-16.</t>
  </si>
  <si>
    <t>Reclassified: Met the criteria for Technical Institute or College 1 in 2013-14, 2014-15, and 2015-16.</t>
  </si>
  <si>
    <t xml:space="preserve">North Carolina State University </t>
  </si>
  <si>
    <t xml:space="preserve">University of North Carolina at Chapel Hill </t>
  </si>
  <si>
    <t>University of North Carolina at Charlotte</t>
  </si>
  <si>
    <t>University of North Carolina at Greensboro</t>
  </si>
  <si>
    <t xml:space="preserve">East Carolina University </t>
  </si>
  <si>
    <t xml:space="preserve">Appalachian State University </t>
  </si>
  <si>
    <t>North Carolina A&amp;T State University</t>
  </si>
  <si>
    <t xml:space="preserve">North Carolina Central University </t>
  </si>
  <si>
    <t>University of North Carolina at Wilmington</t>
  </si>
  <si>
    <t xml:space="preserve">Western Carolina University </t>
  </si>
  <si>
    <t xml:space="preserve">Fayetteville State University </t>
  </si>
  <si>
    <t>University of North Carolina at Pembroke</t>
  </si>
  <si>
    <t xml:space="preserve">Winston-Salem State University </t>
  </si>
  <si>
    <t xml:space="preserve">Elizabeth City State University </t>
  </si>
  <si>
    <t>University of North Carolina at Asheville</t>
  </si>
  <si>
    <t>Mississippi State University</t>
  </si>
  <si>
    <t>University of Southern Mississippi</t>
  </si>
  <si>
    <t xml:space="preserve">Jackson State University </t>
  </si>
  <si>
    <t>University of Mississippi</t>
  </si>
  <si>
    <t>Alcorn State University</t>
  </si>
  <si>
    <t>Delta State University</t>
  </si>
  <si>
    <t>Mississippi Valley State University</t>
  </si>
  <si>
    <t>Mississippi University for Women</t>
  </si>
  <si>
    <t>Met the criteria for Four-Year 1 in 2015-16.</t>
  </si>
  <si>
    <t>Met the criteria for Four-Year 3 in 2015-16.</t>
  </si>
  <si>
    <t>West Virginia University</t>
  </si>
  <si>
    <t xml:space="preserve">Marshall University </t>
  </si>
  <si>
    <t>Fairmont State University</t>
  </si>
  <si>
    <t xml:space="preserve">Shepherd University </t>
  </si>
  <si>
    <t xml:space="preserve">Bluefield State College </t>
  </si>
  <si>
    <t xml:space="preserve">Concord University </t>
  </si>
  <si>
    <t xml:space="preserve">Glenville State College </t>
  </si>
  <si>
    <t>West Liberty University</t>
  </si>
  <si>
    <t xml:space="preserve">West Virginia State University </t>
  </si>
  <si>
    <t>West Virginia University Institute of Technology</t>
  </si>
  <si>
    <t>Potomac State College of West Virginia University</t>
  </si>
  <si>
    <t>West Virginia University at Parkersburg</t>
  </si>
  <si>
    <t>New River Community &amp; Technical College</t>
  </si>
  <si>
    <t>Pierpont Community &amp; Technical College</t>
  </si>
  <si>
    <t>Blue Ridge Community &amp; Technical College</t>
  </si>
  <si>
    <t>BridgeValley Community &amp; Technical College</t>
  </si>
  <si>
    <t>New</t>
  </si>
  <si>
    <t>Eastern West Virginia Community &amp; Technical College</t>
  </si>
  <si>
    <t>Mountwest Community &amp; Technical College</t>
  </si>
  <si>
    <t xml:space="preserve">Southern West Virginia Community &amp; Technical College </t>
  </si>
  <si>
    <t>West Virginia Northern Community College</t>
  </si>
  <si>
    <t>Met the criteria for Four-Year 5 in 2014-15 and 2015-16.</t>
  </si>
  <si>
    <t>Reclassified: Met the criteria for Four-Year 6 in 2013-14, 2014-15, and 2015-16.</t>
  </si>
  <si>
    <t>Met the criteria for Two-Year 3 in 2014-15 and 2015-16.</t>
  </si>
  <si>
    <t>Met the criteria for Two-Year 2 in 2014-15 and 2015-16.</t>
  </si>
  <si>
    <t xml:space="preserve">Auburn University  </t>
  </si>
  <si>
    <t xml:space="preserve">University of Alabama </t>
  </si>
  <si>
    <t>University of Alabama at Birmingham</t>
  </si>
  <si>
    <t>University of Alabama in Huntsville</t>
  </si>
  <si>
    <t>Alabama Agricultural &amp; Mechanical University</t>
  </si>
  <si>
    <t xml:space="preserve">Jacksonville State University </t>
  </si>
  <si>
    <t>Troy University</t>
  </si>
  <si>
    <t>University of South Alabama</t>
  </si>
  <si>
    <t xml:space="preserve">Alabama State University </t>
  </si>
  <si>
    <t>Auburn University at Montgomery</t>
  </si>
  <si>
    <t>University of North Alabama</t>
  </si>
  <si>
    <t>University of Montevallo</t>
  </si>
  <si>
    <t>University of West Alabama</t>
  </si>
  <si>
    <t>Athens State University</t>
  </si>
  <si>
    <t>Gadsden State Community College</t>
  </si>
  <si>
    <t>Jefferson State Community College</t>
  </si>
  <si>
    <t xml:space="preserve">John C. Calhoun State Community College </t>
  </si>
  <si>
    <t>Bevill State Community College</t>
  </si>
  <si>
    <t>Bishop State Community College</t>
  </si>
  <si>
    <t>Enterprise-Ozark Community College</t>
  </si>
  <si>
    <t>George C. Wallace State Community College - Dothan</t>
  </si>
  <si>
    <t>James H. Faulkner State Community College</t>
  </si>
  <si>
    <t xml:space="preserve">Lawson State Community College </t>
  </si>
  <si>
    <t xml:space="preserve">Northeast Alabama State Community College </t>
  </si>
  <si>
    <t>Northwest-Shoals Community College</t>
  </si>
  <si>
    <t>Shelton State Community College</t>
  </si>
  <si>
    <t>Southern Union State Community College</t>
  </si>
  <si>
    <t>Wallace Community College - Hanceville</t>
  </si>
  <si>
    <t>Alabama Southern Community College</t>
  </si>
  <si>
    <t>Central Alabama Community College</t>
  </si>
  <si>
    <t xml:space="preserve">Chattahoochee Valley State Community College </t>
  </si>
  <si>
    <t>George Corley Wallace State Community College - Selma</t>
  </si>
  <si>
    <t>Jefferson Davis Community College</t>
  </si>
  <si>
    <t xml:space="preserve">Lurleen B. Wallace Community College </t>
  </si>
  <si>
    <t xml:space="preserve">Snead State Community College </t>
  </si>
  <si>
    <t xml:space="preserve">Trenholm State Technical College </t>
  </si>
  <si>
    <t xml:space="preserve">J.F. Drake State Technical College </t>
  </si>
  <si>
    <t xml:space="preserve">J.F. Ingram State Technical College </t>
  </si>
  <si>
    <t xml:space="preserve">Reid State Technical College </t>
  </si>
  <si>
    <t>Met the criteria for Four-Year 3 in 2014-15 and 2015-16.</t>
  </si>
  <si>
    <t>Reclassified: Met the criteria for Two-Year 2 in 2013-14, 2014-15, and 2015-16.</t>
  </si>
  <si>
    <t>Met the criteria for Two-Year 3 in 2015-16.</t>
  </si>
  <si>
    <t>Met the criteria for Two-Year 2 in 2015-16.</t>
  </si>
  <si>
    <t xml:space="preserve">Broward College </t>
  </si>
  <si>
    <t xml:space="preserve">Chipola College </t>
  </si>
  <si>
    <t xml:space="preserve">Daytona State College </t>
  </si>
  <si>
    <t>Florida SouthWestern State College</t>
  </si>
  <si>
    <t>Florida State College at Jacksonville</t>
  </si>
  <si>
    <t xml:space="preserve">Gulf Coast State College </t>
  </si>
  <si>
    <t xml:space="preserve">Indian River State College </t>
  </si>
  <si>
    <t xml:space="preserve">Miami Dade College </t>
  </si>
  <si>
    <t>Northwest Florida State College</t>
  </si>
  <si>
    <t xml:space="preserve">Palm Beach State College </t>
  </si>
  <si>
    <t xml:space="preserve">Pensacola State College </t>
  </si>
  <si>
    <t xml:space="preserve">Polk State College </t>
  </si>
  <si>
    <t xml:space="preserve">Santa Fe College </t>
  </si>
  <si>
    <t>Seminole State College of Florida</t>
  </si>
  <si>
    <t xml:space="preserve">St. Johns River State College </t>
  </si>
  <si>
    <t xml:space="preserve">St. Petersburg College </t>
  </si>
  <si>
    <t>State College of Florida, Manatee-Sarasota</t>
  </si>
  <si>
    <t>College of Central Florida</t>
  </si>
  <si>
    <t>Eastern Florida State College</t>
  </si>
  <si>
    <t xml:space="preserve">Hillsborough Community College </t>
  </si>
  <si>
    <t xml:space="preserve">Tallahassee Community College </t>
  </si>
  <si>
    <t xml:space="preserve">Valencia College </t>
  </si>
  <si>
    <t>Florida Gateway College</t>
  </si>
  <si>
    <t xml:space="preserve">Lake-Sumter State College </t>
  </si>
  <si>
    <t xml:space="preserve">South Florida State College </t>
  </si>
  <si>
    <t xml:space="preserve">Florida Keys Community College </t>
  </si>
  <si>
    <t xml:space="preserve">North Florida Community College </t>
  </si>
  <si>
    <t>Reclassified: Met the criteria for Two-Year with Bachelor's in 2013-14, 2014-15, and 2015-16.</t>
  </si>
  <si>
    <t xml:space="preserve">Met the criteria for Two-Year with Bachelor's in 2015-16. </t>
  </si>
  <si>
    <t>Met the criteria for Two-Year with Bachelor's in 2014-15 and 2015-16.</t>
  </si>
  <si>
    <t xml:space="preserve">Florida Atlantic University </t>
  </si>
  <si>
    <t>Florida International University</t>
  </si>
  <si>
    <t xml:space="preserve">Florida State University </t>
  </si>
  <si>
    <t xml:space="preserve">University of Central Florida </t>
  </si>
  <si>
    <t>University of Florida</t>
  </si>
  <si>
    <t xml:space="preserve">University of South Florida </t>
  </si>
  <si>
    <t xml:space="preserve">Florida Agricultural &amp; Mechanical University </t>
  </si>
  <si>
    <t>University of North Florida</t>
  </si>
  <si>
    <t>University of West Florida</t>
  </si>
  <si>
    <t>Florida Gulf Coast University</t>
  </si>
  <si>
    <t>New College of Florida</t>
  </si>
  <si>
    <t>Met the criteria for Four-Year 2 in 2015-16.</t>
  </si>
  <si>
    <t xml:space="preserve">Georgia State University </t>
  </si>
  <si>
    <t>University of Georgia</t>
  </si>
  <si>
    <t>Georgia Institute of Technology</t>
  </si>
  <si>
    <t>Georgia Southern University</t>
  </si>
  <si>
    <t>Kennesaw State University</t>
  </si>
  <si>
    <t>University of West Georgia</t>
  </si>
  <si>
    <t xml:space="preserve">Valdosta State University </t>
  </si>
  <si>
    <t xml:space="preserve">Albany State University </t>
  </si>
  <si>
    <t>Armstrong Atlantic State University</t>
  </si>
  <si>
    <t>Clayton State University</t>
  </si>
  <si>
    <t>Columbus State University</t>
  </si>
  <si>
    <t>Georgia College and State University</t>
  </si>
  <si>
    <t>Georgia Regents University</t>
  </si>
  <si>
    <t>University of North Georgia</t>
  </si>
  <si>
    <t>Fort Valley State University</t>
  </si>
  <si>
    <t>Georgia Southwestern State University</t>
  </si>
  <si>
    <t>Savannah State University</t>
  </si>
  <si>
    <t xml:space="preserve">Dalton State College </t>
  </si>
  <si>
    <t>Georgia Gwinnett College</t>
  </si>
  <si>
    <t>Middle Georgia State College</t>
  </si>
  <si>
    <t xml:space="preserve">Abraham Baldwin Agricultural College </t>
  </si>
  <si>
    <t xml:space="preserve">College of Coastal Georgia </t>
  </si>
  <si>
    <t xml:space="preserve">Gordon State College </t>
  </si>
  <si>
    <t xml:space="preserve">Georgia Perimeter College </t>
  </si>
  <si>
    <t>Atlanta Metropolitan State College</t>
  </si>
  <si>
    <t xml:space="preserve">Bainbridge State College </t>
  </si>
  <si>
    <t xml:space="preserve">Darton State College </t>
  </si>
  <si>
    <t>East Georgia State College</t>
  </si>
  <si>
    <t>Georgia Highlands College</t>
  </si>
  <si>
    <t>South Georgia State College</t>
  </si>
  <si>
    <t>University of Arkansas, Fayetteville</t>
  </si>
  <si>
    <t>University of Arkansas at Little Rock</t>
  </si>
  <si>
    <t>Arkansas State University</t>
  </si>
  <si>
    <t>Arkansas Tech University</t>
  </si>
  <si>
    <t xml:space="preserve">University of Central Arkansas </t>
  </si>
  <si>
    <t>Henderson State University</t>
  </si>
  <si>
    <t>Southern Arkansas University</t>
  </si>
  <si>
    <t>University of Arkansas at Monticello</t>
  </si>
  <si>
    <t>University of Arkansas at Fort Smith</t>
  </si>
  <si>
    <t>University of Arkansas at Pine Bluff</t>
  </si>
  <si>
    <t xml:space="preserve">Northwest Arkansas Community College </t>
  </si>
  <si>
    <t>Pulaski Technical College</t>
  </si>
  <si>
    <t>Arkansas State University-Beebe</t>
  </si>
  <si>
    <t>Arkansas Northeastern College</t>
  </si>
  <si>
    <t>Arkansas State University Mountain Home</t>
  </si>
  <si>
    <t>Arkansas State University-Newport</t>
  </si>
  <si>
    <t>Black River Technical College</t>
  </si>
  <si>
    <t>College of the Ouachitas</t>
  </si>
  <si>
    <t>Cossatot Community College of the University of Arkansas</t>
  </si>
  <si>
    <t xml:space="preserve">East Arkansas Community College </t>
  </si>
  <si>
    <t>North Arkansas College</t>
  </si>
  <si>
    <t xml:space="preserve">Ozarka College </t>
  </si>
  <si>
    <t>Phillips Community College of the Univ of Arkansas</t>
  </si>
  <si>
    <t xml:space="preserve">Rich Mountain Community College </t>
  </si>
  <si>
    <t>South Arkansas Community College</t>
  </si>
  <si>
    <t>Southeast Arkansas College</t>
  </si>
  <si>
    <t>Southern Arkansas University Tech</t>
  </si>
  <si>
    <t>University of Arkansas Community College at Batesville</t>
  </si>
  <si>
    <t>University of Arkansas Community College at Hope</t>
  </si>
  <si>
    <t>University of Arkansas Community College at Morrilton</t>
  </si>
  <si>
    <t xml:space="preserve">Met the criteria for Two-Year 2 in 2015-16. </t>
  </si>
  <si>
    <t xml:space="preserve">Met the criteria for Two-Year 3 in 2015-16. </t>
  </si>
  <si>
    <t>Clemson University</t>
  </si>
  <si>
    <t>University of South Carolina-Columbia</t>
  </si>
  <si>
    <t>College of Charleston</t>
  </si>
  <si>
    <t xml:space="preserve">The Citadel, the Military College of South Carolina </t>
  </si>
  <si>
    <t xml:space="preserve">Winthrop University </t>
  </si>
  <si>
    <t>Coastal Carolina University</t>
  </si>
  <si>
    <t xml:space="preserve">Francis Marion University </t>
  </si>
  <si>
    <t xml:space="preserve">South Carolina State University </t>
  </si>
  <si>
    <t>Lander University</t>
  </si>
  <si>
    <t>University of South Carolina-Aiken</t>
  </si>
  <si>
    <t>University of South Carolina-Beaufort</t>
  </si>
  <si>
    <t>University of South Carolina-Upstate</t>
  </si>
  <si>
    <t xml:space="preserve">Florence-Darlington Technical College </t>
  </si>
  <si>
    <t xml:space="preserve">Greenville Technical College </t>
  </si>
  <si>
    <t xml:space="preserve">Horry-Georgetown Technical College </t>
  </si>
  <si>
    <t xml:space="preserve">Midlands Technical College </t>
  </si>
  <si>
    <t xml:space="preserve">Piedmont Technical College </t>
  </si>
  <si>
    <t xml:space="preserve">Tri-County Technical College </t>
  </si>
  <si>
    <t xml:space="preserve">Trident Technical College </t>
  </si>
  <si>
    <t xml:space="preserve">Aiken Technical College </t>
  </si>
  <si>
    <t xml:space="preserve">Central Carolina Technical College </t>
  </si>
  <si>
    <t xml:space="preserve">Orangeburg-Calhoun Technical College </t>
  </si>
  <si>
    <t xml:space="preserve">Spartanburg Community College </t>
  </si>
  <si>
    <t xml:space="preserve">York Technical College </t>
  </si>
  <si>
    <t xml:space="preserve">Denmark Technical College </t>
  </si>
  <si>
    <t xml:space="preserve">Northeastern Technical College </t>
  </si>
  <si>
    <t>Technical College of the Lowcountry</t>
  </si>
  <si>
    <t>University of South Carolina-Lancaster</t>
  </si>
  <si>
    <t>University of South Carolina-Salkehatchie</t>
  </si>
  <si>
    <t>University of South Carolina-Sumter</t>
  </si>
  <si>
    <t>University of South Carolina-Union</t>
  </si>
  <si>
    <t xml:space="preserve">Willamsburg Technical College </t>
  </si>
  <si>
    <t>University of Memphis</t>
  </si>
  <si>
    <t>University of Tennessee, Knoxville</t>
  </si>
  <si>
    <t xml:space="preserve">Tennessee State University </t>
  </si>
  <si>
    <t xml:space="preserve">Austin Peay State University </t>
  </si>
  <si>
    <t xml:space="preserve">East Tennessee State University </t>
  </si>
  <si>
    <t xml:space="preserve">Middle Tennessee State University </t>
  </si>
  <si>
    <t xml:space="preserve">Tennessee Technological University </t>
  </si>
  <si>
    <t>University of Tennessee at Chattanooga</t>
  </si>
  <si>
    <t>University of Tennessee at Martin</t>
  </si>
  <si>
    <t xml:space="preserve">Chattanooga State Technical Community College </t>
  </si>
  <si>
    <t>Nashville State Technical Community College</t>
  </si>
  <si>
    <t>Pellissippi State Technical Community College</t>
  </si>
  <si>
    <t>Southwest Tennessee Community College</t>
  </si>
  <si>
    <t xml:space="preserve">Volunteer State Community College </t>
  </si>
  <si>
    <t xml:space="preserve">Cleveland State Community College </t>
  </si>
  <si>
    <t xml:space="preserve">Columbia State Community College </t>
  </si>
  <si>
    <t xml:space="preserve">Dyersburg State Community College </t>
  </si>
  <si>
    <t xml:space="preserve">Jackson State Community College </t>
  </si>
  <si>
    <t xml:space="preserve">Motlow State Community College </t>
  </si>
  <si>
    <t>Northeast State Technical Community College</t>
  </si>
  <si>
    <t xml:space="preserve">Roane State Community College </t>
  </si>
  <si>
    <t xml:space="preserve">Walters State Community College </t>
  </si>
  <si>
    <t>Tennessee College of Applied Technology at Chattanooga</t>
  </si>
  <si>
    <t>219824B</t>
  </si>
  <si>
    <t>Tennessee College of Applied Technology at Athens</t>
  </si>
  <si>
    <t>Tennessee College of Applied Technology at Covington</t>
  </si>
  <si>
    <t>Tennessee College of Applied Technology at Crossville</t>
  </si>
  <si>
    <t>Tennessee College of Applied Technology at Crump</t>
  </si>
  <si>
    <t>Tennessee College of Applied Technology at Dickson</t>
  </si>
  <si>
    <t>Tennessee College of Applied Technology at Elizabethton</t>
  </si>
  <si>
    <t>Tennessee College of Applied Technology at Harriman</t>
  </si>
  <si>
    <t>Tennessee College of Applied Technology at Hartsville</t>
  </si>
  <si>
    <t>Tennessee College of Applied Technology at Hohenwald</t>
  </si>
  <si>
    <t>Tennessee College of Applied Technology at Jacksboro</t>
  </si>
  <si>
    <t>Tennessee College of Applied Technology at Jackson</t>
  </si>
  <si>
    <t>Tennessee College of Applied Technology at Knoxville</t>
  </si>
  <si>
    <t>Tennessee College of Applied Technology at Livingston</t>
  </si>
  <si>
    <t>Tennessee College of Applied Technology at McKenzie</t>
  </si>
  <si>
    <t>Tennessee College of Applied Technology at McMinnville</t>
  </si>
  <si>
    <t>Tennessee College of Applied Technology at Memphis</t>
  </si>
  <si>
    <t>Tennessee College of Applied Technology at Morristown</t>
  </si>
  <si>
    <t>Tennessee College of Applied Technology at Murfreesboro</t>
  </si>
  <si>
    <t>Tennessee College of Applied Technology at Nashville</t>
  </si>
  <si>
    <t>Tennessee College of Applied Technology at Newbern</t>
  </si>
  <si>
    <t>Tennessee College of Applied Technology at Oneida</t>
  </si>
  <si>
    <t>Tennessee College of Applied Technology at Paris</t>
  </si>
  <si>
    <t>Tennessee College of Applied Technology at Pulaski</t>
  </si>
  <si>
    <t>Tennessee College of Applied Technology at Ripley</t>
  </si>
  <si>
    <t>Tennessee College of Applied Technology at Shelbyville</t>
  </si>
  <si>
    <t>Tennessee College of Applied Technology at Whiteville</t>
  </si>
  <si>
    <t>Reclassified: Met the criteria for Four-Year 2 in 2013-14, 2014-15, and 2015-16.</t>
  </si>
  <si>
    <t xml:space="preserve">Texas A &amp; M University </t>
  </si>
  <si>
    <t xml:space="preserve">Texas Tech University </t>
  </si>
  <si>
    <t>University of Houston</t>
  </si>
  <si>
    <t>University of North Texas</t>
  </si>
  <si>
    <t>University of Texas at Arlington</t>
  </si>
  <si>
    <t>University of Texas at Austin</t>
  </si>
  <si>
    <t>University of Texas at Dallas</t>
  </si>
  <si>
    <t>Texas Woman's University</t>
  </si>
  <si>
    <t>University of Texas at El Paso</t>
  </si>
  <si>
    <t>University of Texas at San Antonio</t>
  </si>
  <si>
    <t>Angelo State University</t>
  </si>
  <si>
    <t>Lamar University</t>
  </si>
  <si>
    <t xml:space="preserve">Midwestern State University  </t>
  </si>
  <si>
    <t>Prairie View A &amp; M University</t>
  </si>
  <si>
    <t xml:space="preserve">Sam Houston State University </t>
  </si>
  <si>
    <t>Stephen F. Austin State University</t>
  </si>
  <si>
    <t xml:space="preserve">Sul Ross State University </t>
  </si>
  <si>
    <t xml:space="preserve">Tarleton State University  </t>
  </si>
  <si>
    <t>Texas A&amp;M International University</t>
  </si>
  <si>
    <t>Texas A&amp;M University-Commerce</t>
  </si>
  <si>
    <t xml:space="preserve">Texas A&amp;M University-Corpus Christi </t>
  </si>
  <si>
    <t>Texas A&amp;M University-Kingsville</t>
  </si>
  <si>
    <t xml:space="preserve">Texas Southern University </t>
  </si>
  <si>
    <t>Texas State University</t>
  </si>
  <si>
    <t xml:space="preserve">University of Houston-Clear Lake </t>
  </si>
  <si>
    <t>University of Texas - Rio Grande Valley</t>
  </si>
  <si>
    <t>University of Texas at Tyler</t>
  </si>
  <si>
    <t>University of Texas of the Permian Basin</t>
  </si>
  <si>
    <t>West Texas A &amp; M University</t>
  </si>
  <si>
    <t>Texas A &amp; M University - Central Texas</t>
  </si>
  <si>
    <t>Texas A &amp; M -Texarkana</t>
  </si>
  <si>
    <t>University of Houston-Victoria</t>
  </si>
  <si>
    <t>Sul Ross State University-Rio Grande College</t>
  </si>
  <si>
    <t>228501B</t>
  </si>
  <si>
    <t>Texas A &amp; M University - San Antonio</t>
  </si>
  <si>
    <t>University of Houston-Downtown</t>
  </si>
  <si>
    <t>Texas A &amp; M University at Galveston</t>
  </si>
  <si>
    <t xml:space="preserve">Brazosport College </t>
  </si>
  <si>
    <t xml:space="preserve">Midland College </t>
  </si>
  <si>
    <t>South Texas College</t>
  </si>
  <si>
    <t xml:space="preserve">Amarillo College </t>
  </si>
  <si>
    <t xml:space="preserve">Austin Community College </t>
  </si>
  <si>
    <t xml:space="preserve">Blinn College </t>
  </si>
  <si>
    <t>Brookhaven College  (DCCCD)</t>
  </si>
  <si>
    <t xml:space="preserve">Central Texas College </t>
  </si>
  <si>
    <t>Collin County Community College District</t>
  </si>
  <si>
    <t xml:space="preserve">Del Mar College </t>
  </si>
  <si>
    <t>Eastfield College  (DCCCD)</t>
  </si>
  <si>
    <t>El Centro College  (DCCCD)</t>
  </si>
  <si>
    <t>El Paso County Community College District</t>
  </si>
  <si>
    <t>Houston Community College</t>
  </si>
  <si>
    <t xml:space="preserve">Kilgore College </t>
  </si>
  <si>
    <t xml:space="preserve">Laredo Community College </t>
  </si>
  <si>
    <t>Lone Star College System District</t>
  </si>
  <si>
    <t xml:space="preserve">McLennan Community College </t>
  </si>
  <si>
    <t xml:space="preserve">Navarro College </t>
  </si>
  <si>
    <t>North Central Texas Community College</t>
  </si>
  <si>
    <t>North Lake College  (DCCCD)</t>
  </si>
  <si>
    <t>Northwest Vista College (ACCD)</t>
  </si>
  <si>
    <t>Palo Alto College (ACCD)</t>
  </si>
  <si>
    <t>Richland College  (DCCCD)</t>
  </si>
  <si>
    <t>San Antonio College (ACCD)</t>
  </si>
  <si>
    <t>San Jacinto College</t>
  </si>
  <si>
    <t xml:space="preserve">South Plains College </t>
  </si>
  <si>
    <t>St. Philip's College  (ACCD)</t>
  </si>
  <si>
    <t>Tarrant County College</t>
  </si>
  <si>
    <t>Trinity Valley Community College</t>
  </si>
  <si>
    <t xml:space="preserve">Tyler Junior College </t>
  </si>
  <si>
    <t xml:space="preserve">Alvin Community College </t>
  </si>
  <si>
    <t xml:space="preserve">Angelina College </t>
  </si>
  <si>
    <t>Cedar Valley College (DCCCD)</t>
  </si>
  <si>
    <t xml:space="preserve">Cisco Junior College </t>
  </si>
  <si>
    <t>Coastal Bend College</t>
  </si>
  <si>
    <t>College of the Mainland</t>
  </si>
  <si>
    <t xml:space="preserve">Grayson County College </t>
  </si>
  <si>
    <t>Hill College</t>
  </si>
  <si>
    <t>Howard College (HCJCD)</t>
  </si>
  <si>
    <t>Lamar Institute of Technology</t>
  </si>
  <si>
    <t>Lamar State College-Port Arthur</t>
  </si>
  <si>
    <t xml:space="preserve">Lee College </t>
  </si>
  <si>
    <t>Mountain View College (DCCCD)</t>
  </si>
  <si>
    <t xml:space="preserve">Northeast Texas Community College </t>
  </si>
  <si>
    <t xml:space="preserve">Odessa College </t>
  </si>
  <si>
    <t>Paris Junior College</t>
  </si>
  <si>
    <t xml:space="preserve">Southwest Texas Junior College </t>
  </si>
  <si>
    <t xml:space="preserve">Temple College </t>
  </si>
  <si>
    <t xml:space="preserve">Texarkana College </t>
  </si>
  <si>
    <t xml:space="preserve">Texas Southmost College </t>
  </si>
  <si>
    <t xml:space="preserve">Texas State Technical College-Harlingen </t>
  </si>
  <si>
    <t>Texas State Technical College-Waco</t>
  </si>
  <si>
    <t xml:space="preserve">Vernon College </t>
  </si>
  <si>
    <t xml:space="preserve">Victoria College </t>
  </si>
  <si>
    <t xml:space="preserve">Weatherford College </t>
  </si>
  <si>
    <t xml:space="preserve">Wharton County Junior College </t>
  </si>
  <si>
    <t xml:space="preserve">Clarendon College </t>
  </si>
  <si>
    <t xml:space="preserve">Frank Phillips College </t>
  </si>
  <si>
    <t xml:space="preserve">Galveston College </t>
  </si>
  <si>
    <t>Lamar State College-Orange</t>
  </si>
  <si>
    <t>Northeast Lakeview College (ACCD)</t>
  </si>
  <si>
    <t>???</t>
  </si>
  <si>
    <t>Panola College</t>
  </si>
  <si>
    <t xml:space="preserve">Ranger College </t>
  </si>
  <si>
    <t>Southwest Collegiate Institute for the Deaf (HCJCD)</t>
  </si>
  <si>
    <t>Texas State Technical College-Marshall</t>
  </si>
  <si>
    <t>Texas State Technical College-West Texas</t>
  </si>
  <si>
    <t xml:space="preserve">Western Texas College </t>
  </si>
  <si>
    <t>University of North Texas at Dallas</t>
  </si>
  <si>
    <t>Now Degree Granting</t>
  </si>
  <si>
    <t>Texas State Technical College</t>
  </si>
  <si>
    <t>Met the criteria for Four-Year 1 in 2014-15 and 2015-16.</t>
  </si>
  <si>
    <t>Met the criteria for Four-Year 2 in 2014-15 and 2015-16.</t>
  </si>
  <si>
    <t>National Park College</t>
  </si>
  <si>
    <t>Arkansas State University Mid-South</t>
  </si>
  <si>
    <t>Reclassified: Met the criteria for Four-Year 4 in 2013-14, 2014-15, and 2015-16.</t>
  </si>
  <si>
    <t xml:space="preserve">Met the criteria for Four-Year 6 in 2014-15 and 2015-16. </t>
  </si>
  <si>
    <t xml:space="preserve">Met the criteria for Four-Year 6 in 2015-16. </t>
  </si>
  <si>
    <t xml:space="preserve">Met the criteria for Two-Year with Bachelor's in 2014-15 and 2015-16. </t>
  </si>
  <si>
    <t xml:space="preserve">Pasco-Hernando State College </t>
  </si>
  <si>
    <t>Public Institutions, SREB States, 2015-16</t>
  </si>
  <si>
    <t>Public Four-Year Institutions, 2015-16</t>
  </si>
  <si>
    <t>Public Two-Year Institutions, 2015-16</t>
  </si>
  <si>
    <t>Public Technical Institutes or Colleges, 2015-16</t>
  </si>
  <si>
    <t>Public Four-Year 1 Institutions, 2015-16</t>
  </si>
  <si>
    <t>Public Four-Year 2 Institutions, 2015-16</t>
  </si>
  <si>
    <t>Public Four-Year 3 Institutions, 2015-16</t>
  </si>
  <si>
    <t>Public Four-Year 4 Institutions, 2015-16</t>
  </si>
  <si>
    <t>Public Four-Year 5 Institutions, 2015-16</t>
  </si>
  <si>
    <t>Public Four-Year 6 Institutions, 2015-16</t>
  </si>
  <si>
    <t>Public Two-Year, 2015-16</t>
  </si>
  <si>
    <t>Public Two-Year with Bachelor's, 2015-16</t>
  </si>
  <si>
    <t>Public Two-Year 1, 2015-16</t>
  </si>
  <si>
    <t>Public Two-Year 2, 2015-16</t>
  </si>
  <si>
    <t>Public Two-Year 3, 2015-16</t>
  </si>
  <si>
    <t>Public Two-Year Size Unknown, 2015-16</t>
  </si>
  <si>
    <t>Public Technical Institute or College 1, 2015-16</t>
  </si>
  <si>
    <t>Public Technical Institute or College 2, 2015-16</t>
  </si>
  <si>
    <t>Public Universities, Colleges and Technical Institutes, 2015-16</t>
  </si>
  <si>
    <t xml:space="preserve">  March 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</si>
</sst>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9">
    <numFmt numFmtId="5" formatCode="&quot;$&quot;#,##0_);\(&quot;$&quot;#,##0\)"/>
    <numFmt numFmtId="43" formatCode="_(* #,##0.00_);_(* \(#,##0.00\);_(* &quot;-&quot;??_);_(@_)"/>
    <numFmt numFmtId="164" formatCode="0_)"/>
    <numFmt numFmtId="165" formatCode="_(* #,##0_);_(* \(#,##0\);_(* &quot;-&quot;??_);_(@_)"/>
    <numFmt numFmtId="166" formatCode="#,##0.000_);\(#,##0.000\)"/>
    <numFmt numFmtId="167" formatCode="0.0%"/>
    <numFmt numFmtId="168" formatCode=";;;"/>
    <numFmt numFmtId="169" formatCode="&quot;$&quot;#,##0"/>
    <numFmt numFmtId="170" formatCode="General_)"/>
  </numFmts>
  <fonts count="75">
    <font>
      <sz val="12"/>
      <name val="AGaramond"/>
    </font>
    <font>
      <sz val="11"/>
      <color theme="1"/>
      <name val="Calibri"/>
      <family val="2"/>
      <scheme val="minor"/>
    </font>
    <font>
      <sz val="11"/>
      <color theme="1"/>
      <name val="Calibri"/>
      <family val="2"/>
      <scheme val="minor"/>
    </font>
    <font>
      <sz val="12"/>
      <name val="AGaramond"/>
      <family val="1"/>
    </font>
    <font>
      <b/>
      <sz val="10"/>
      <name val="Arial"/>
      <family val="2"/>
    </font>
    <font>
      <sz val="10"/>
      <name val="Arial"/>
      <family val="2"/>
    </font>
    <font>
      <sz val="8"/>
      <name val="AGaramond"/>
      <family val="1"/>
    </font>
    <font>
      <b/>
      <sz val="10"/>
      <color indexed="12"/>
      <name val="Arial"/>
      <family val="2"/>
    </font>
    <font>
      <sz val="12"/>
      <name val="AGaramond"/>
      <family val="3"/>
    </font>
    <font>
      <b/>
      <sz val="10"/>
      <color rgb="FF0000FF"/>
      <name val="Arial"/>
      <family val="2"/>
    </font>
    <font>
      <sz val="11"/>
      <color theme="1"/>
      <name val="Calibri"/>
      <family val="2"/>
      <scheme val="minor"/>
    </font>
    <font>
      <i/>
      <sz val="10"/>
      <color rgb="FF0000FF"/>
      <name val="Arial"/>
      <family val="2"/>
    </font>
    <font>
      <sz val="12"/>
      <name val="AGaramond"/>
      <family val="1"/>
    </font>
    <font>
      <b/>
      <sz val="12"/>
      <color theme="0"/>
      <name val="Arial"/>
      <family val="2"/>
    </font>
    <font>
      <b/>
      <sz val="12"/>
      <name val="Arial"/>
      <family val="2"/>
    </font>
    <font>
      <sz val="10"/>
      <color rgb="FF0000FF"/>
      <name val="Arial"/>
      <family val="2"/>
    </font>
    <font>
      <b/>
      <i/>
      <sz val="10"/>
      <color rgb="FFC00000"/>
      <name val="Arial"/>
      <family val="2"/>
    </font>
    <font>
      <b/>
      <sz val="8"/>
      <color rgb="FF0000FF"/>
      <name val="Arial"/>
      <family val="2"/>
    </font>
    <font>
      <sz val="10"/>
      <color rgb="FFC00000"/>
      <name val="Arial"/>
      <family val="2"/>
    </font>
    <font>
      <b/>
      <sz val="10"/>
      <color rgb="FFC00000"/>
      <name val="Arial"/>
      <family val="2"/>
    </font>
    <font>
      <sz val="8"/>
      <name val="Arial"/>
      <family val="2"/>
    </font>
    <font>
      <b/>
      <sz val="14"/>
      <name val="Arial"/>
      <family val="2"/>
    </font>
    <font>
      <b/>
      <sz val="9"/>
      <name val="Arial"/>
      <family val="2"/>
    </font>
    <font>
      <sz val="12"/>
      <name val="Arial"/>
      <family val="2"/>
    </font>
    <font>
      <sz val="10"/>
      <color indexed="12"/>
      <name val="Arial"/>
      <family val="2"/>
    </font>
    <font>
      <sz val="14"/>
      <name val="Arial"/>
      <family val="2"/>
    </font>
    <font>
      <i/>
      <sz val="14"/>
      <name val="Arial"/>
      <family val="2"/>
    </font>
    <font>
      <b/>
      <i/>
      <sz val="14"/>
      <color indexed="8"/>
      <name val="Arial"/>
      <family val="2"/>
    </font>
    <font>
      <b/>
      <i/>
      <sz val="12"/>
      <name val="Arial"/>
      <family val="2"/>
    </font>
    <font>
      <b/>
      <sz val="9"/>
      <color indexed="8"/>
      <name val="Arial"/>
      <family val="2"/>
    </font>
    <font>
      <sz val="9"/>
      <name val="Arial"/>
      <family val="2"/>
    </font>
    <font>
      <sz val="10"/>
      <color indexed="8"/>
      <name val="Arial"/>
      <family val="2"/>
    </font>
    <font>
      <b/>
      <sz val="10"/>
      <color indexed="43"/>
      <name val="Arial"/>
      <family val="2"/>
    </font>
    <font>
      <i/>
      <sz val="12"/>
      <name val="Arial"/>
      <family val="2"/>
    </font>
    <font>
      <sz val="10"/>
      <color theme="1"/>
      <name val="Arial"/>
      <family val="2"/>
    </font>
    <font>
      <sz val="10"/>
      <name val="Helv"/>
    </font>
    <font>
      <sz val="11"/>
      <color indexed="8"/>
      <name val="Calibri"/>
      <family val="2"/>
    </font>
    <font>
      <sz val="10"/>
      <name val="Courier"/>
      <family val="3"/>
    </font>
    <font>
      <sz val="10"/>
      <color rgb="FF000000"/>
      <name val="Times New Roman"/>
      <family val="1"/>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8"/>
      <name val="Arial"/>
      <family val="2"/>
    </font>
    <font>
      <sz val="11"/>
      <name val="Calibri"/>
      <family val="2"/>
    </font>
    <font>
      <b/>
      <sz val="10"/>
      <color theme="0"/>
      <name val="Arial"/>
      <family val="2"/>
    </font>
    <font>
      <sz val="10"/>
      <name val="Arial"/>
      <family val="2"/>
    </font>
    <font>
      <sz val="10"/>
      <color rgb="FFFFFF00"/>
      <name val="Arial"/>
      <family val="2"/>
    </font>
    <font>
      <b/>
      <sz val="8"/>
      <name val="Times New Roman"/>
      <family val="1"/>
    </font>
    <font>
      <b/>
      <sz val="8"/>
      <color rgb="FFC00000"/>
      <name val="Times New Roman"/>
      <family val="1"/>
    </font>
    <font>
      <b/>
      <sz val="9"/>
      <color indexed="81"/>
      <name val="Tahoma"/>
      <family val="2"/>
    </font>
    <font>
      <sz val="9"/>
      <color indexed="81"/>
      <name val="Tahoma"/>
      <family val="2"/>
    </font>
    <font>
      <b/>
      <sz val="8"/>
      <color indexed="81"/>
      <name val="Tahoma"/>
      <family val="2"/>
    </font>
    <font>
      <sz val="8"/>
      <color indexed="81"/>
      <name val="Tahoma"/>
      <family val="2"/>
    </font>
    <font>
      <sz val="10"/>
      <color rgb="FFFF0000"/>
      <name val="Arial"/>
      <family val="2"/>
    </font>
    <font>
      <b/>
      <sz val="8"/>
      <color rgb="FFFF0000"/>
      <name val="Times New Roman"/>
      <family val="1"/>
    </font>
    <font>
      <b/>
      <sz val="10"/>
      <name val="Times New Roman"/>
      <family val="1"/>
    </font>
    <font>
      <b/>
      <sz val="10"/>
      <color rgb="FFC00000"/>
      <name val="Times New Roman"/>
      <family val="1"/>
    </font>
    <font>
      <sz val="10"/>
      <name val="Arial"/>
      <family val="2"/>
    </font>
    <font>
      <sz val="12"/>
      <color rgb="FFFF0000"/>
      <name val="Arial"/>
      <family val="2"/>
    </font>
    <font>
      <sz val="14"/>
      <color rgb="FFFF0000"/>
      <name val="Arial"/>
      <family val="2"/>
    </font>
    <font>
      <i/>
      <sz val="14"/>
      <color rgb="FFFF0000"/>
      <name val="Arial"/>
      <family val="2"/>
    </font>
    <font>
      <b/>
      <sz val="12"/>
      <color rgb="FFFF0000"/>
      <name val="Arial"/>
      <family val="2"/>
    </font>
  </fonts>
  <fills count="54">
    <fill>
      <patternFill patternType="none"/>
    </fill>
    <fill>
      <patternFill patternType="gray125"/>
    </fill>
    <fill>
      <patternFill patternType="solid">
        <fgColor theme="1"/>
        <bgColor indexed="64"/>
      </patternFill>
    </fill>
    <fill>
      <patternFill patternType="solid">
        <fgColor theme="0" tint="-0.14999847407452621"/>
        <bgColor indexed="64"/>
      </patternFill>
    </fill>
    <fill>
      <patternFill patternType="solid">
        <fgColor theme="0"/>
        <bgColor indexed="64"/>
      </patternFill>
    </fill>
    <fill>
      <patternFill patternType="solid">
        <fgColor theme="9" tint="0.59999389629810485"/>
        <bgColor indexed="64"/>
      </patternFill>
    </fill>
    <fill>
      <patternFill patternType="solid">
        <fgColor rgb="FFB1A0C7"/>
        <bgColor indexed="64"/>
      </patternFill>
    </fill>
    <fill>
      <patternFill patternType="solid">
        <fgColor indexed="13"/>
        <bgColor indexed="64"/>
      </patternFill>
    </fill>
    <fill>
      <patternFill patternType="solid">
        <fgColor indexed="16"/>
        <bgColor indexed="64"/>
      </patternFill>
    </fill>
    <fill>
      <patternFill patternType="solid">
        <fgColor rgb="FFC00000"/>
        <bgColor indexed="64"/>
      </patternFill>
    </fill>
    <fill>
      <patternFill patternType="solid">
        <fgColor rgb="FFFFFFCC"/>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FFFF00"/>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indexed="43"/>
        <bgColor indexed="64"/>
      </patternFill>
    </fill>
    <fill>
      <patternFill patternType="solid">
        <fgColor indexed="45"/>
        <bgColor indexed="64"/>
      </patternFill>
    </fill>
    <fill>
      <patternFill patternType="solid">
        <fgColor indexed="45"/>
        <bgColor indexed="42"/>
      </patternFill>
    </fill>
    <fill>
      <patternFill patternType="solid">
        <fgColor rgb="FFFF99CC"/>
        <bgColor indexed="64"/>
      </patternFill>
    </fill>
    <fill>
      <patternFill patternType="solid">
        <fgColor indexed="47"/>
        <bgColor indexed="64"/>
      </patternFill>
    </fill>
    <fill>
      <patternFill patternType="solid">
        <fgColor indexed="46"/>
        <bgColor indexed="64"/>
      </patternFill>
    </fill>
    <fill>
      <patternFill patternType="solid">
        <fgColor indexed="42"/>
        <bgColor indexed="64"/>
      </patternFill>
    </fill>
    <fill>
      <patternFill patternType="solid">
        <fgColor indexed="15"/>
        <bgColor indexed="64"/>
      </patternFill>
    </fill>
    <fill>
      <patternFill patternType="solid">
        <fgColor rgb="FF00FFFF"/>
        <bgColor indexed="64"/>
      </patternFill>
    </fill>
    <fill>
      <patternFill patternType="solid">
        <fgColor rgb="FFCCFFCC"/>
        <bgColor indexed="64"/>
      </patternFill>
    </fill>
    <fill>
      <patternFill patternType="solid">
        <fgColor indexed="44"/>
        <bgColor indexed="64"/>
      </patternFill>
    </fill>
    <fill>
      <patternFill patternType="solid">
        <fgColor indexed="44"/>
        <bgColor indexed="42"/>
      </patternFill>
    </fill>
    <fill>
      <patternFill patternType="solid">
        <fgColor indexed="47"/>
        <bgColor indexed="42"/>
      </patternFill>
    </fill>
    <fill>
      <patternFill patternType="solid">
        <fgColor indexed="51"/>
        <bgColor indexed="64"/>
      </patternFill>
    </fill>
    <fill>
      <patternFill patternType="solid">
        <fgColor rgb="FFFFCC00"/>
        <bgColor indexed="64"/>
      </patternFill>
    </fill>
    <fill>
      <patternFill patternType="solid">
        <fgColor rgb="FFFF0000"/>
        <bgColor indexed="64"/>
      </patternFill>
    </fill>
    <fill>
      <patternFill patternType="solid">
        <fgColor indexed="42"/>
        <bgColor indexed="42"/>
      </patternFill>
    </fill>
    <fill>
      <patternFill patternType="solid">
        <fgColor theme="8" tint="0.79998168889431442"/>
        <bgColor indexed="64"/>
      </patternFill>
    </fill>
  </fills>
  <borders count="58">
    <border>
      <left/>
      <right/>
      <top/>
      <bottom/>
      <diagonal/>
    </border>
    <border>
      <left/>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right/>
      <top/>
      <bottom style="double">
        <color indexed="64"/>
      </bottom>
      <diagonal/>
    </border>
    <border>
      <left style="medium">
        <color indexed="64"/>
      </left>
      <right/>
      <top/>
      <bottom style="thin">
        <color indexed="64"/>
      </bottom>
      <diagonal/>
    </border>
    <border>
      <left style="medium">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medium">
        <color indexed="64"/>
      </left>
      <right/>
      <top style="thin">
        <color indexed="64"/>
      </top>
      <bottom/>
      <diagonal/>
    </border>
    <border>
      <left style="thin">
        <color indexed="64"/>
      </left>
      <right/>
      <top/>
      <bottom style="thin">
        <color indexed="64"/>
      </bottom>
      <diagonal/>
    </border>
    <border>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style="thin">
        <color indexed="64"/>
      </left>
      <right style="medium">
        <color indexed="64"/>
      </right>
      <top/>
      <bottom/>
      <diagonal/>
    </border>
    <border>
      <left/>
      <right/>
      <top/>
      <bottom style="medium">
        <color indexed="64"/>
      </bottom>
      <diagonal/>
    </border>
    <border>
      <left/>
      <right style="medium">
        <color indexed="64"/>
      </right>
      <top/>
      <bottom/>
      <diagonal/>
    </border>
    <border>
      <left/>
      <right style="medium">
        <color indexed="64"/>
      </right>
      <top style="thin">
        <color indexed="64"/>
      </top>
      <bottom/>
      <diagonal/>
    </border>
    <border>
      <left/>
      <right/>
      <top style="thin">
        <color indexed="8"/>
      </top>
      <bottom/>
      <diagonal/>
    </border>
    <border>
      <left/>
      <right/>
      <top/>
      <bottom style="thin">
        <color indexed="8"/>
      </bottom>
      <diagonal/>
    </border>
    <border>
      <left/>
      <right/>
      <top style="thin">
        <color indexed="8"/>
      </top>
      <bottom style="thin">
        <color indexed="8"/>
      </bottom>
      <diagonal/>
    </border>
    <border>
      <left style="thin">
        <color indexed="8"/>
      </left>
      <right/>
      <top style="thin">
        <color indexed="8"/>
      </top>
      <bottom style="thin">
        <color indexed="8"/>
      </bottom>
      <diagonal/>
    </border>
    <border>
      <left style="thin">
        <color indexed="8"/>
      </left>
      <right/>
      <top/>
      <bottom style="thin">
        <color indexed="8"/>
      </bottom>
      <diagonal/>
    </border>
    <border>
      <left style="thin">
        <color indexed="8"/>
      </left>
      <right/>
      <top/>
      <bottom/>
      <diagonal/>
    </border>
    <border>
      <left style="thin">
        <color indexed="8"/>
      </left>
      <right/>
      <top/>
      <bottom style="thin">
        <color indexed="64"/>
      </bottom>
      <diagonal/>
    </border>
    <border>
      <left style="thin">
        <color indexed="64"/>
      </left>
      <right/>
      <top style="thin">
        <color indexed="8"/>
      </top>
      <bottom/>
      <diagonal/>
    </border>
    <border>
      <left style="thin">
        <color indexed="64"/>
      </left>
      <right/>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style="thin">
        <color rgb="FFB2B2B2"/>
      </left>
      <right style="thin">
        <color rgb="FFB2B2B2"/>
      </right>
      <top style="thin">
        <color rgb="FFB2B2B2"/>
      </top>
      <bottom style="thin">
        <color rgb="FFB2B2B2"/>
      </bottom>
      <diagonal/>
    </border>
    <border>
      <left style="medium">
        <color indexed="64"/>
      </left>
      <right style="medium">
        <color indexed="64"/>
      </right>
      <top/>
      <bottom/>
      <diagonal/>
    </border>
    <border>
      <left style="thin">
        <color indexed="8"/>
      </left>
      <right/>
      <top style="thin">
        <color indexed="65"/>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s>
  <cellStyleXfs count="10772">
    <xf numFmtId="164" fontId="0" fillId="0" borderId="0"/>
    <xf numFmtId="166" fontId="3" fillId="0" borderId="0"/>
    <xf numFmtId="43" fontId="3" fillId="0" borderId="0" applyFont="0" applyFill="0" applyBorder="0" applyAlignment="0" applyProtection="0"/>
    <xf numFmtId="43" fontId="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66" fontId="3" fillId="0" borderId="0"/>
    <xf numFmtId="0" fontId="10" fillId="0" borderId="0"/>
    <xf numFmtId="43" fontId="5" fillId="0" borderId="0" applyFont="0" applyFill="0" applyBorder="0" applyAlignment="0" applyProtection="0"/>
    <xf numFmtId="9" fontId="12" fillId="0" borderId="0" applyFont="0" applyFill="0" applyBorder="0" applyAlignment="0" applyProtection="0"/>
    <xf numFmtId="164" fontId="3" fillId="0" borderId="0"/>
    <xf numFmtId="164" fontId="3" fillId="0" borderId="0"/>
    <xf numFmtId="3" fontId="5" fillId="0" borderId="40" applyFont="0"/>
    <xf numFmtId="164" fontId="4" fillId="0" borderId="41" applyNumberFormat="0" applyFont="0" applyBorder="0" applyAlignment="0"/>
    <xf numFmtId="164" fontId="8" fillId="0" borderId="0"/>
    <xf numFmtId="9" fontId="8" fillId="0" borderId="0" applyFont="0" applyFill="0" applyBorder="0" applyAlignment="0" applyProtection="0"/>
    <xf numFmtId="43" fontId="8"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9" fontId="3"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5" fillId="0" borderId="0"/>
    <xf numFmtId="0" fontId="2" fillId="0" borderId="0"/>
    <xf numFmtId="3" fontId="20" fillId="0" borderId="0"/>
    <xf numFmtId="43" fontId="3" fillId="0" borderId="0" applyFont="0" applyFill="0" applyBorder="0" applyAlignment="0" applyProtection="0"/>
    <xf numFmtId="170" fontId="35" fillId="0" borderId="0"/>
    <xf numFmtId="170" fontId="35" fillId="0" borderId="0"/>
    <xf numFmtId="0" fontId="5" fillId="0" borderId="0"/>
    <xf numFmtId="3" fontId="5" fillId="0" borderId="40" applyFont="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3" fontId="3" fillId="0" borderId="0" applyFont="0" applyFill="0" applyBorder="0" applyAlignment="0" applyProtection="0"/>
    <xf numFmtId="0" fontId="5" fillId="0" borderId="0"/>
    <xf numFmtId="0" fontId="5" fillId="0" borderId="0"/>
    <xf numFmtId="0" fontId="34" fillId="0" borderId="0"/>
    <xf numFmtId="9" fontId="34" fillId="0" borderId="0" applyFont="0" applyFill="0" applyBorder="0" applyAlignment="0" applyProtection="0"/>
    <xf numFmtId="0" fontId="2" fillId="0" borderId="0"/>
    <xf numFmtId="0" fontId="2" fillId="0" borderId="0"/>
    <xf numFmtId="0" fontId="34" fillId="0" borderId="0"/>
    <xf numFmtId="9" fontId="34" fillId="0" borderId="0" applyFont="0" applyFill="0" applyBorder="0" applyAlignment="0" applyProtection="0"/>
    <xf numFmtId="43" fontId="34" fillId="0" borderId="0" applyFont="0" applyFill="0" applyBorder="0" applyAlignment="0" applyProtection="0"/>
    <xf numFmtId="0" fontId="36" fillId="0" borderId="0"/>
    <xf numFmtId="0" fontId="36" fillId="0" borderId="0"/>
    <xf numFmtId="0" fontId="36" fillId="0" borderId="0"/>
    <xf numFmtId="0" fontId="36" fillId="0" borderId="0"/>
    <xf numFmtId="0" fontId="31" fillId="0" borderId="0"/>
    <xf numFmtId="0" fontId="31" fillId="0" borderId="0">
      <alignment vertical="top"/>
    </xf>
    <xf numFmtId="0" fontId="5" fillId="0" borderId="0"/>
    <xf numFmtId="0" fontId="5"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37" fillId="0" borderId="0">
      <alignment horizontal="left" wrapText="1"/>
    </xf>
    <xf numFmtId="0" fontId="34" fillId="0" borderId="0"/>
    <xf numFmtId="0" fontId="23" fillId="0" borderId="0"/>
    <xf numFmtId="0" fontId="5" fillId="0" borderId="0"/>
    <xf numFmtId="0" fontId="5" fillId="0" borderId="0"/>
    <xf numFmtId="0" fontId="2" fillId="0" borderId="0"/>
    <xf numFmtId="0" fontId="34" fillId="0" borderId="0"/>
    <xf numFmtId="0" fontId="5" fillId="0" borderId="0"/>
    <xf numFmtId="0" fontId="5" fillId="0" borderId="0"/>
    <xf numFmtId="0" fontId="5" fillId="0" borderId="0"/>
    <xf numFmtId="0" fontId="5" fillId="0" borderId="0"/>
    <xf numFmtId="0" fontId="2" fillId="0" borderId="0"/>
    <xf numFmtId="9" fontId="34" fillId="0" borderId="0" applyFont="0" applyFill="0" applyBorder="0" applyAlignment="0" applyProtection="0"/>
    <xf numFmtId="164" fontId="3" fillId="0" borderId="0"/>
    <xf numFmtId="0" fontId="34"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164" fontId="8" fillId="0" borderId="0"/>
    <xf numFmtId="43" fontId="8"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3" fontId="20" fillId="0" borderId="0"/>
    <xf numFmtId="170" fontId="35" fillId="0" borderId="0"/>
    <xf numFmtId="170" fontId="35" fillId="0" borderId="0"/>
    <xf numFmtId="0" fontId="5" fillId="0" borderId="0"/>
    <xf numFmtId="0" fontId="5" fillId="0" borderId="0"/>
    <xf numFmtId="0" fontId="2" fillId="0" borderId="0"/>
    <xf numFmtId="0" fontId="5" fillId="0" borderId="0"/>
    <xf numFmtId="0" fontId="2" fillId="0" borderId="0"/>
    <xf numFmtId="0" fontId="5" fillId="0" borderId="0"/>
    <xf numFmtId="0" fontId="2" fillId="0" borderId="0"/>
    <xf numFmtId="0" fontId="2" fillId="0" borderId="0"/>
    <xf numFmtId="9" fontId="8"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164" fontId="3" fillId="0" borderId="0"/>
    <xf numFmtId="9" fontId="34" fillId="0" borderId="0" applyFont="0" applyFill="0" applyBorder="0" applyAlignment="0" applyProtection="0"/>
    <xf numFmtId="164" fontId="3" fillId="0" borderId="0"/>
    <xf numFmtId="0" fontId="5"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4" fontId="3" fillId="0" borderId="0"/>
    <xf numFmtId="164" fontId="3" fillId="0" borderId="0"/>
    <xf numFmtId="164" fontId="3"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5"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164" fontId="3"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170" fontId="35"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164" fontId="3"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164" fontId="3"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170" fontId="35"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38" fillId="0" borderId="0"/>
    <xf numFmtId="0" fontId="2" fillId="0" borderId="0"/>
    <xf numFmtId="0" fontId="38" fillId="0" borderId="0"/>
    <xf numFmtId="0" fontId="2" fillId="0" borderId="0"/>
    <xf numFmtId="0" fontId="38"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164" fontId="3" fillId="0" borderId="0"/>
    <xf numFmtId="164" fontId="3" fillId="0" borderId="0"/>
    <xf numFmtId="164"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164" fontId="3" fillId="0" borderId="0"/>
    <xf numFmtId="164" fontId="3" fillId="0" borderId="0"/>
    <xf numFmtId="164" fontId="3"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164" fontId="3" fillId="0" borderId="0"/>
    <xf numFmtId="164" fontId="3"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164" fontId="3"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38" fillId="0" borderId="0"/>
    <xf numFmtId="0" fontId="2" fillId="0" borderId="0"/>
    <xf numFmtId="0" fontId="2" fillId="0" borderId="0"/>
    <xf numFmtId="0" fontId="2" fillId="0" borderId="0"/>
    <xf numFmtId="164" fontId="3" fillId="0" borderId="0"/>
    <xf numFmtId="164" fontId="3"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xf numFmtId="164" fontId="3" fillId="0" borderId="0"/>
    <xf numFmtId="164" fontId="3" fillId="0" borderId="0"/>
    <xf numFmtId="0" fontId="2" fillId="0" borderId="0"/>
    <xf numFmtId="0" fontId="2" fillId="0" borderId="0"/>
    <xf numFmtId="0" fontId="2" fillId="0" borderId="0"/>
    <xf numFmtId="0" fontId="2" fillId="0" borderId="0"/>
    <xf numFmtId="0" fontId="2"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39" applyNumberFormat="0" applyFont="0" applyAlignment="0" applyProtection="0"/>
    <xf numFmtId="0" fontId="36" fillId="11" borderId="0" applyNumberFormat="0" applyBorder="0" applyAlignment="0" applyProtection="0"/>
    <xf numFmtId="0" fontId="36" fillId="12"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36" fillId="16" borderId="0" applyNumberFormat="0" applyBorder="0" applyAlignment="0" applyProtection="0"/>
    <xf numFmtId="0" fontId="36" fillId="17" borderId="0" applyNumberFormat="0" applyBorder="0" applyAlignment="0" applyProtection="0"/>
    <xf numFmtId="0" fontId="36" fillId="18" borderId="0" applyNumberFormat="0" applyBorder="0" applyAlignment="0" applyProtection="0"/>
    <xf numFmtId="0" fontId="36" fillId="19" borderId="0" applyNumberFormat="0" applyBorder="0" applyAlignment="0" applyProtection="0"/>
    <xf numFmtId="0" fontId="36" fillId="14" borderId="0" applyNumberFormat="0" applyBorder="0" applyAlignment="0" applyProtection="0"/>
    <xf numFmtId="0" fontId="36" fillId="17" borderId="0" applyNumberFormat="0" applyBorder="0" applyAlignment="0" applyProtection="0"/>
    <xf numFmtId="0" fontId="36" fillId="20" borderId="0" applyNumberFormat="0" applyBorder="0" applyAlignment="0" applyProtection="0"/>
    <xf numFmtId="0" fontId="39" fillId="21" borderId="0" applyNumberFormat="0" applyBorder="0" applyAlignment="0" applyProtection="0"/>
    <xf numFmtId="0" fontId="39" fillId="18" borderId="0" applyNumberFormat="0" applyBorder="0" applyAlignment="0" applyProtection="0"/>
    <xf numFmtId="0" fontId="39" fillId="19" borderId="0" applyNumberFormat="0" applyBorder="0" applyAlignment="0" applyProtection="0"/>
    <xf numFmtId="0" fontId="39" fillId="22" borderId="0" applyNumberFormat="0" applyBorder="0" applyAlignment="0" applyProtection="0"/>
    <xf numFmtId="0" fontId="39" fillId="23" borderId="0" applyNumberFormat="0" applyBorder="0" applyAlignment="0" applyProtection="0"/>
    <xf numFmtId="0" fontId="39" fillId="24" borderId="0" applyNumberFormat="0" applyBorder="0" applyAlignment="0" applyProtection="0"/>
    <xf numFmtId="0" fontId="39" fillId="25" borderId="0" applyNumberFormat="0" applyBorder="0" applyAlignment="0" applyProtection="0"/>
    <xf numFmtId="0" fontId="39" fillId="26" borderId="0" applyNumberFormat="0" applyBorder="0" applyAlignment="0" applyProtection="0"/>
    <xf numFmtId="0" fontId="39" fillId="27" borderId="0" applyNumberFormat="0" applyBorder="0" applyAlignment="0" applyProtection="0"/>
    <xf numFmtId="0" fontId="39" fillId="22" borderId="0" applyNumberFormat="0" applyBorder="0" applyAlignment="0" applyProtection="0"/>
    <xf numFmtId="0" fontId="39" fillId="23" borderId="0" applyNumberFormat="0" applyBorder="0" applyAlignment="0" applyProtection="0"/>
    <xf numFmtId="0" fontId="39" fillId="28" borderId="0" applyNumberFormat="0" applyBorder="0" applyAlignment="0" applyProtection="0"/>
    <xf numFmtId="0" fontId="40" fillId="12" borderId="0" applyNumberFormat="0" applyBorder="0" applyAlignment="0" applyProtection="0"/>
    <xf numFmtId="0" fontId="41" fillId="29" borderId="42" applyNumberFormat="0" applyAlignment="0" applyProtection="0"/>
    <xf numFmtId="0" fontId="42" fillId="30" borderId="43" applyNumberFormat="0" applyAlignment="0" applyProtection="0"/>
    <xf numFmtId="43" fontId="36" fillId="0" borderId="0" applyFont="0" applyFill="0" applyBorder="0" applyAlignment="0" applyProtection="0"/>
    <xf numFmtId="0" fontId="43" fillId="0" borderId="0" applyNumberFormat="0" applyFill="0" applyBorder="0" applyAlignment="0" applyProtection="0"/>
    <xf numFmtId="0" fontId="44" fillId="13" borderId="0" applyNumberFormat="0" applyBorder="0" applyAlignment="0" applyProtection="0"/>
    <xf numFmtId="0" fontId="45" fillId="0" borderId="44" applyNumberFormat="0" applyFill="0" applyAlignment="0" applyProtection="0"/>
    <xf numFmtId="0" fontId="46" fillId="0" borderId="45" applyNumberFormat="0" applyFill="0" applyAlignment="0" applyProtection="0"/>
    <xf numFmtId="0" fontId="47" fillId="0" borderId="46" applyNumberFormat="0" applyFill="0" applyAlignment="0" applyProtection="0"/>
    <xf numFmtId="0" fontId="47" fillId="0" borderId="0" applyNumberFormat="0" applyFill="0" applyBorder="0" applyAlignment="0" applyProtection="0"/>
    <xf numFmtId="0" fontId="48" fillId="16" borderId="42" applyNumberFormat="0" applyAlignment="0" applyProtection="0"/>
    <xf numFmtId="0" fontId="49" fillId="0" borderId="47" applyNumberFormat="0" applyFill="0" applyAlignment="0" applyProtection="0"/>
    <xf numFmtId="0" fontId="50" fillId="31" borderId="0" applyNumberFormat="0" applyBorder="0" applyAlignment="0" applyProtection="0"/>
    <xf numFmtId="0" fontId="36" fillId="0" borderId="0"/>
    <xf numFmtId="0" fontId="5" fillId="32" borderId="48" applyNumberFormat="0" applyFont="0" applyAlignment="0" applyProtection="0"/>
    <xf numFmtId="0" fontId="36" fillId="32" borderId="48" applyNumberFormat="0" applyFont="0" applyAlignment="0" applyProtection="0"/>
    <xf numFmtId="0" fontId="51" fillId="29" borderId="49" applyNumberFormat="0" applyAlignment="0" applyProtection="0"/>
    <xf numFmtId="9" fontId="5" fillId="0" borderId="0" applyFont="0" applyFill="0" applyBorder="0" applyAlignment="0" applyProtection="0"/>
    <xf numFmtId="9" fontId="36" fillId="0" borderId="0" applyFont="0" applyFill="0" applyBorder="0" applyAlignment="0" applyProtection="0"/>
    <xf numFmtId="0" fontId="52" fillId="0" borderId="0" applyNumberFormat="0" applyFill="0" applyBorder="0" applyAlignment="0" applyProtection="0"/>
    <xf numFmtId="0" fontId="53" fillId="0" borderId="50" applyNumberFormat="0" applyFill="0" applyAlignment="0" applyProtection="0"/>
    <xf numFmtId="0" fontId="54" fillId="0" borderId="0" applyNumberFormat="0" applyFill="0" applyBorder="0" applyAlignment="0" applyProtection="0"/>
    <xf numFmtId="0" fontId="36" fillId="32" borderId="48" applyNumberFormat="0" applyFont="0" applyAlignment="0" applyProtection="0"/>
    <xf numFmtId="0" fontId="5" fillId="32" borderId="48" applyNumberFormat="0" applyFont="0" applyAlignment="0" applyProtection="0"/>
    <xf numFmtId="0" fontId="48" fillId="16" borderId="42" applyNumberFormat="0" applyAlignment="0" applyProtection="0"/>
    <xf numFmtId="0" fontId="41" fillId="29" borderId="42" applyNumberFormat="0" applyAlignment="0" applyProtection="0"/>
    <xf numFmtId="0" fontId="51" fillId="29" borderId="49" applyNumberFormat="0" applyAlignment="0" applyProtection="0"/>
    <xf numFmtId="0" fontId="53" fillId="0" borderId="50" applyNumberFormat="0" applyFill="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39"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164" fontId="3"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8"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xf numFmtId="164" fontId="3" fillId="0" borderId="0"/>
    <xf numFmtId="164" fontId="3" fillId="0" borderId="0"/>
    <xf numFmtId="0" fontId="2" fillId="0" borderId="0"/>
    <xf numFmtId="0" fontId="2" fillId="0" borderId="0"/>
    <xf numFmtId="0" fontId="2" fillId="0" borderId="0"/>
    <xf numFmtId="0" fontId="2" fillId="0" borderId="0"/>
    <xf numFmtId="0" fontId="2" fillId="0" borderId="0"/>
    <xf numFmtId="164" fontId="3" fillId="0" borderId="0"/>
    <xf numFmtId="164" fontId="3" fillId="0" borderId="0"/>
    <xf numFmtId="164" fontId="3" fillId="0" borderId="0"/>
    <xf numFmtId="164" fontId="3" fillId="0" borderId="0"/>
    <xf numFmtId="164" fontId="3" fillId="0" borderId="0"/>
    <xf numFmtId="164"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10" borderId="39" applyNumberFormat="0" applyFont="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 fontId="2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 fontId="20" fillId="0" borderId="0"/>
    <xf numFmtId="0" fontId="2" fillId="0" borderId="0"/>
    <xf numFmtId="0" fontId="2" fillId="0" borderId="0"/>
    <xf numFmtId="0" fontId="2" fillId="0" borderId="0"/>
    <xf numFmtId="0" fontId="2" fillId="0" borderId="0"/>
    <xf numFmtId="0" fontId="2" fillId="0" borderId="0"/>
    <xf numFmtId="0" fontId="2" fillId="0" borderId="0"/>
    <xf numFmtId="3" fontId="20"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39" applyNumberFormat="0" applyFont="0" applyAlignment="0" applyProtection="0"/>
    <xf numFmtId="3" fontId="20"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xf numFmtId="170" fontId="35"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xf numFmtId="164" fontId="3"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39" applyNumberFormat="0" applyFont="0" applyAlignment="0" applyProtection="0"/>
    <xf numFmtId="164" fontId="3"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0" borderId="39"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10" borderId="39" applyNumberFormat="0" applyFont="0" applyAlignment="0" applyProtection="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xf numFmtId="164" fontId="3" fillId="0" borderId="0"/>
    <xf numFmtId="170" fontId="35" fillId="0" borderId="0"/>
    <xf numFmtId="170" fontId="35" fillId="0" borderId="0"/>
    <xf numFmtId="170" fontId="35" fillId="0" borderId="0"/>
    <xf numFmtId="164" fontId="3" fillId="0" borderId="0"/>
    <xf numFmtId="164" fontId="3" fillId="0" borderId="0"/>
    <xf numFmtId="164" fontId="3" fillId="0" borderId="0"/>
    <xf numFmtId="164"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43" fontId="2" fillId="0" borderId="0" applyFont="0" applyFill="0" applyBorder="0" applyAlignment="0" applyProtection="0"/>
    <xf numFmtId="43"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3" fontId="20" fillId="0" borderId="0"/>
    <xf numFmtId="0" fontId="1" fillId="0" borderId="0"/>
    <xf numFmtId="164" fontId="3" fillId="0" borderId="0"/>
    <xf numFmtId="164" fontId="8" fillId="0" borderId="0"/>
    <xf numFmtId="3" fontId="20" fillId="0" borderId="0"/>
    <xf numFmtId="164" fontId="3" fillId="0" borderId="0"/>
    <xf numFmtId="164" fontId="8" fillId="0" borderId="0"/>
    <xf numFmtId="3" fontId="20" fillId="0" borderId="0"/>
    <xf numFmtId="164" fontId="8" fillId="0" borderId="0"/>
    <xf numFmtId="3" fontId="20" fillId="0" borderId="0"/>
    <xf numFmtId="164" fontId="8" fillId="0" borderId="0"/>
    <xf numFmtId="164" fontId="8" fillId="0" borderId="0"/>
    <xf numFmtId="164" fontId="8" fillId="0" borderId="0"/>
    <xf numFmtId="37" fontId="37" fillId="0" borderId="0"/>
  </cellStyleXfs>
  <cellXfs count="690">
    <xf numFmtId="164" fontId="0" fillId="0" borderId="0" xfId="0"/>
    <xf numFmtId="165" fontId="4" fillId="0" borderId="0" xfId="2" applyNumberFormat="1" applyFont="1" applyFill="1" applyBorder="1" applyProtection="1">
      <protection locked="0"/>
    </xf>
    <xf numFmtId="0" fontId="13" fillId="2" borderId="7" xfId="3" applyNumberFormat="1" applyFont="1" applyFill="1" applyBorder="1" applyAlignment="1" applyProtection="1">
      <alignment horizontal="left"/>
      <protection locked="0"/>
    </xf>
    <xf numFmtId="165" fontId="14" fillId="0" borderId="1" xfId="2" applyNumberFormat="1" applyFont="1" applyFill="1" applyBorder="1" applyAlignment="1" applyProtection="1">
      <alignment horizontal="left"/>
      <protection locked="0"/>
    </xf>
    <xf numFmtId="165" fontId="14" fillId="0" borderId="8" xfId="2" applyNumberFormat="1" applyFont="1" applyFill="1" applyBorder="1" applyAlignment="1" applyProtection="1">
      <alignment horizontal="left"/>
      <protection locked="0"/>
    </xf>
    <xf numFmtId="165" fontId="11" fillId="3" borderId="1" xfId="2" applyNumberFormat="1" applyFont="1" applyFill="1" applyBorder="1" applyAlignment="1" applyProtection="1">
      <alignment horizontal="centerContinuous" vertical="center"/>
      <protection locked="0"/>
    </xf>
    <xf numFmtId="165" fontId="17" fillId="3" borderId="1" xfId="2" applyNumberFormat="1" applyFont="1" applyFill="1" applyBorder="1" applyAlignment="1" applyProtection="1">
      <alignment horizontal="centerContinuous" vertical="center"/>
      <protection locked="0"/>
    </xf>
    <xf numFmtId="165" fontId="4" fillId="0" borderId="12" xfId="2" applyNumberFormat="1" applyFont="1" applyFill="1" applyBorder="1" applyAlignment="1" applyProtection="1">
      <alignment horizontal="centerContinuous" wrapText="1"/>
      <protection locked="0"/>
    </xf>
    <xf numFmtId="165" fontId="4" fillId="0" borderId="15" xfId="2" applyNumberFormat="1" applyFont="1" applyFill="1" applyBorder="1" applyAlignment="1" applyProtection="1">
      <alignment horizontal="center" wrapText="1"/>
      <protection locked="0"/>
    </xf>
    <xf numFmtId="165" fontId="9" fillId="3" borderId="10" xfId="2" applyNumberFormat="1" applyFont="1" applyFill="1" applyBorder="1" applyAlignment="1" applyProtection="1">
      <alignment horizontal="centerContinuous" vertical="center"/>
      <protection locked="0"/>
    </xf>
    <xf numFmtId="165" fontId="9" fillId="6" borderId="15" xfId="2" applyNumberFormat="1" applyFont="1" applyFill="1" applyBorder="1" applyAlignment="1" applyProtection="1">
      <alignment horizontal="centerContinuous" vertical="center"/>
      <protection locked="0"/>
    </xf>
    <xf numFmtId="165" fontId="9" fillId="6" borderId="14" xfId="2" applyNumberFormat="1" applyFont="1" applyFill="1" applyBorder="1" applyAlignment="1" applyProtection="1">
      <alignment horizontal="centerContinuous" vertical="center"/>
      <protection locked="0"/>
    </xf>
    <xf numFmtId="165" fontId="9" fillId="3" borderId="9" xfId="2" applyNumberFormat="1" applyFont="1" applyFill="1" applyBorder="1" applyAlignment="1" applyProtection="1">
      <alignment horizontal="left"/>
      <protection locked="0"/>
    </xf>
    <xf numFmtId="165" fontId="9" fillId="3" borderId="0" xfId="2" applyNumberFormat="1" applyFont="1" applyFill="1" applyBorder="1" applyAlignment="1" applyProtection="1">
      <alignment horizontal="left"/>
      <protection locked="0"/>
    </xf>
    <xf numFmtId="165" fontId="9" fillId="3" borderId="2" xfId="2" applyNumberFormat="1" applyFont="1" applyFill="1" applyBorder="1" applyAlignment="1" applyProtection="1">
      <alignment horizontal="left"/>
      <protection locked="0"/>
    </xf>
    <xf numFmtId="165" fontId="9" fillId="4" borderId="2" xfId="2" applyNumberFormat="1" applyFont="1" applyFill="1" applyBorder="1" applyAlignment="1" applyProtection="1">
      <alignment horizontal="left"/>
      <protection locked="0"/>
    </xf>
    <xf numFmtId="165" fontId="9" fillId="3" borderId="3" xfId="2" applyNumberFormat="1" applyFont="1" applyFill="1" applyBorder="1" applyAlignment="1" applyProtection="1">
      <alignment horizontal="left"/>
      <protection locked="0"/>
    </xf>
    <xf numFmtId="0" fontId="9" fillId="3" borderId="2" xfId="2" applyNumberFormat="1" applyFont="1" applyFill="1" applyBorder="1" applyAlignment="1" applyProtection="1">
      <alignment horizontal="left"/>
      <protection locked="0"/>
    </xf>
    <xf numFmtId="165" fontId="9" fillId="4" borderId="0" xfId="2" applyNumberFormat="1" applyFont="1" applyFill="1" applyBorder="1" applyAlignment="1" applyProtection="1">
      <alignment horizontal="left"/>
      <protection locked="0"/>
    </xf>
    <xf numFmtId="165" fontId="9" fillId="3" borderId="17" xfId="2" applyNumberFormat="1" applyFont="1" applyFill="1" applyBorder="1" applyAlignment="1" applyProtection="1">
      <alignment horizontal="left"/>
      <protection locked="0"/>
    </xf>
    <xf numFmtId="3" fontId="5" fillId="4" borderId="6" xfId="2" applyNumberFormat="1" applyFont="1" applyFill="1" applyBorder="1" applyAlignment="1" applyProtection="1">
      <alignment horizontal="right" vertical="center"/>
      <protection locked="0"/>
    </xf>
    <xf numFmtId="3" fontId="18" fillId="4" borderId="22" xfId="2" applyNumberFormat="1" applyFont="1" applyFill="1" applyBorder="1" applyAlignment="1" applyProtection="1">
      <alignment horizontal="right" vertical="center"/>
      <protection locked="0"/>
    </xf>
    <xf numFmtId="49" fontId="5" fillId="7" borderId="0" xfId="2" applyNumberFormat="1" applyFont="1" applyFill="1" applyBorder="1" applyAlignment="1" applyProtection="1">
      <alignment horizontal="center" wrapText="1"/>
    </xf>
    <xf numFmtId="49" fontId="5" fillId="7" borderId="0" xfId="2" applyNumberFormat="1" applyFont="1" applyFill="1" applyBorder="1" applyAlignment="1" applyProtection="1">
      <alignment horizontal="left" wrapText="1"/>
    </xf>
    <xf numFmtId="3" fontId="5" fillId="0" borderId="6" xfId="2" applyNumberFormat="1" applyFont="1" applyFill="1" applyBorder="1" applyAlignment="1" applyProtection="1">
      <alignment horizontal="center" wrapText="1"/>
      <protection locked="0"/>
    </xf>
    <xf numFmtId="3" fontId="15" fillId="0" borderId="6" xfId="2" applyNumberFormat="1" applyFont="1" applyFill="1" applyBorder="1" applyAlignment="1" applyProtection="1">
      <alignment horizontal="center" wrapText="1"/>
      <protection locked="0"/>
    </xf>
    <xf numFmtId="3" fontId="15" fillId="6" borderId="9" xfId="2" applyNumberFormat="1" applyFont="1" applyFill="1" applyBorder="1" applyAlignment="1" applyProtection="1">
      <alignment horizontal="center"/>
    </xf>
    <xf numFmtId="3" fontId="15" fillId="3" borderId="4" xfId="2" applyNumberFormat="1" applyFont="1" applyFill="1" applyBorder="1" applyAlignment="1" applyProtection="1">
      <alignment horizontal="center"/>
    </xf>
    <xf numFmtId="3" fontId="15" fillId="6" borderId="4" xfId="2" applyNumberFormat="1" applyFont="1" applyFill="1" applyBorder="1" applyAlignment="1" applyProtection="1">
      <alignment horizontal="center"/>
    </xf>
    <xf numFmtId="3" fontId="15" fillId="3" borderId="0" xfId="2" applyNumberFormat="1" applyFont="1" applyFill="1" applyBorder="1" applyAlignment="1" applyProtection="1">
      <alignment horizontal="center"/>
    </xf>
    <xf numFmtId="3" fontId="15" fillId="3" borderId="6" xfId="2" applyNumberFormat="1" applyFont="1" applyFill="1" applyBorder="1" applyAlignment="1" applyProtection="1">
      <alignment horizontal="center"/>
    </xf>
    <xf numFmtId="165" fontId="9" fillId="3" borderId="9" xfId="2" applyNumberFormat="1" applyFont="1" applyFill="1" applyBorder="1" applyAlignment="1" applyProtection="1">
      <alignment horizontal="centerContinuous"/>
      <protection locked="0"/>
    </xf>
    <xf numFmtId="165" fontId="9" fillId="3" borderId="0" xfId="2" applyNumberFormat="1" applyFont="1" applyFill="1" applyBorder="1" applyAlignment="1" applyProtection="1">
      <alignment horizontal="centerContinuous"/>
      <protection locked="0"/>
    </xf>
    <xf numFmtId="165" fontId="9" fillId="3" borderId="2" xfId="2" applyNumberFormat="1" applyFont="1" applyFill="1" applyBorder="1" applyAlignment="1" applyProtection="1">
      <alignment horizontal="centerContinuous"/>
      <protection locked="0"/>
    </xf>
    <xf numFmtId="0" fontId="13" fillId="2" borderId="0" xfId="3" applyNumberFormat="1" applyFont="1" applyFill="1" applyBorder="1" applyAlignment="1" applyProtection="1">
      <alignment horizontal="left"/>
      <protection locked="0"/>
    </xf>
    <xf numFmtId="165" fontId="14" fillId="0" borderId="9" xfId="2" applyNumberFormat="1" applyFont="1" applyFill="1" applyBorder="1" applyAlignment="1" applyProtection="1">
      <alignment horizontal="left"/>
      <protection locked="0"/>
    </xf>
    <xf numFmtId="165" fontId="14" fillId="0" borderId="0" xfId="2" applyNumberFormat="1" applyFont="1" applyFill="1" applyBorder="1" applyAlignment="1" applyProtection="1">
      <alignment horizontal="left"/>
      <protection locked="0"/>
    </xf>
    <xf numFmtId="165" fontId="14" fillId="0" borderId="24" xfId="2" applyNumberFormat="1" applyFont="1" applyFill="1" applyBorder="1" applyAlignment="1" applyProtection="1">
      <alignment horizontal="left"/>
      <protection locked="0"/>
    </xf>
    <xf numFmtId="165" fontId="9" fillId="3" borderId="2" xfId="2" applyNumberFormat="1" applyFont="1" applyFill="1" applyBorder="1" applyAlignment="1" applyProtection="1">
      <alignment horizontal="left" wrapText="1"/>
      <protection locked="0"/>
    </xf>
    <xf numFmtId="165" fontId="9" fillId="3" borderId="2" xfId="2" applyNumberFormat="1" applyFont="1" applyFill="1" applyBorder="1" applyAlignment="1" applyProtection="1">
      <alignment horizontal="centerContinuous" wrapText="1"/>
      <protection locked="0"/>
    </xf>
    <xf numFmtId="165" fontId="17" fillId="3" borderId="1" xfId="2" applyNumberFormat="1" applyFont="1" applyFill="1" applyBorder="1" applyAlignment="1" applyProtection="1">
      <alignment horizontal="centerContinuous" vertical="center" wrapText="1"/>
      <protection locked="0"/>
    </xf>
    <xf numFmtId="165" fontId="9" fillId="3" borderId="3" xfId="2" applyNumberFormat="1" applyFont="1" applyFill="1" applyBorder="1" applyAlignment="1" applyProtection="1">
      <alignment horizontal="centerContinuous"/>
      <protection locked="0"/>
    </xf>
    <xf numFmtId="165" fontId="9" fillId="4" borderId="2" xfId="2" applyNumberFormat="1" applyFont="1" applyFill="1" applyBorder="1" applyAlignment="1" applyProtection="1">
      <alignment horizontal="centerContinuous" wrapText="1"/>
      <protection locked="0"/>
    </xf>
    <xf numFmtId="165" fontId="17" fillId="4" borderId="1" xfId="2" applyNumberFormat="1" applyFont="1" applyFill="1" applyBorder="1" applyAlignment="1" applyProtection="1">
      <alignment horizontal="centerContinuous" vertical="center" wrapText="1"/>
      <protection locked="0"/>
    </xf>
    <xf numFmtId="165" fontId="14" fillId="0" borderId="13" xfId="2" applyNumberFormat="1" applyFont="1" applyFill="1" applyBorder="1" applyAlignment="1" applyProtection="1">
      <alignment horizontal="left"/>
      <protection locked="0"/>
    </xf>
    <xf numFmtId="165" fontId="9" fillId="3" borderId="16" xfId="2" applyNumberFormat="1" applyFont="1" applyFill="1" applyBorder="1" applyAlignment="1" applyProtection="1">
      <alignment horizontal="left"/>
      <protection locked="0"/>
    </xf>
    <xf numFmtId="165" fontId="9" fillId="3" borderId="25" xfId="2" applyNumberFormat="1" applyFont="1" applyFill="1" applyBorder="1" applyAlignment="1" applyProtection="1">
      <alignment horizontal="left"/>
      <protection locked="0"/>
    </xf>
    <xf numFmtId="165" fontId="4" fillId="0" borderId="11" xfId="2" applyNumberFormat="1" applyFont="1" applyFill="1" applyBorder="1" applyAlignment="1" applyProtection="1">
      <alignment horizontal="centerContinuous"/>
      <protection locked="0"/>
    </xf>
    <xf numFmtId="165" fontId="4" fillId="0" borderId="10" xfId="2" applyNumberFormat="1" applyFont="1" applyFill="1" applyBorder="1" applyAlignment="1" applyProtection="1">
      <alignment horizontal="centerContinuous"/>
      <protection locked="0"/>
    </xf>
    <xf numFmtId="0" fontId="9" fillId="3" borderId="2" xfId="2" applyNumberFormat="1" applyFont="1" applyFill="1" applyBorder="1" applyAlignment="1" applyProtection="1">
      <alignment horizontal="centerContinuous"/>
      <protection locked="0"/>
    </xf>
    <xf numFmtId="165" fontId="9" fillId="4" borderId="9" xfId="2" applyNumberFormat="1" applyFont="1" applyFill="1" applyBorder="1" applyAlignment="1" applyProtection="1">
      <alignment horizontal="left"/>
      <protection locked="0"/>
    </xf>
    <xf numFmtId="165" fontId="9" fillId="4" borderId="4" xfId="2" applyNumberFormat="1" applyFont="1" applyFill="1" applyBorder="1" applyAlignment="1" applyProtection="1">
      <alignment horizontal="left"/>
      <protection locked="0"/>
    </xf>
    <xf numFmtId="165" fontId="14" fillId="0" borderId="2" xfId="2" applyNumberFormat="1" applyFont="1" applyFill="1" applyBorder="1" applyAlignment="1" applyProtection="1">
      <alignment horizontal="left"/>
      <protection locked="0"/>
    </xf>
    <xf numFmtId="165" fontId="9" fillId="4" borderId="8" xfId="2" applyNumberFormat="1" applyFont="1" applyFill="1" applyBorder="1" applyAlignment="1" applyProtection="1">
      <alignment horizontal="centerContinuous"/>
      <protection locked="0"/>
    </xf>
    <xf numFmtId="165" fontId="9" fillId="4" borderId="5" xfId="2" applyNumberFormat="1" applyFont="1" applyFill="1" applyBorder="1" applyAlignment="1" applyProtection="1">
      <alignment horizontal="centerContinuous"/>
      <protection locked="0"/>
    </xf>
    <xf numFmtId="165" fontId="9" fillId="4" borderId="2" xfId="2" applyNumberFormat="1" applyFont="1" applyFill="1" applyBorder="1" applyAlignment="1" applyProtection="1">
      <alignment horizontal="centerContinuous"/>
      <protection locked="0"/>
    </xf>
    <xf numFmtId="0" fontId="9" fillId="4" borderId="2" xfId="2" applyNumberFormat="1" applyFont="1" applyFill="1" applyBorder="1" applyAlignment="1" applyProtection="1">
      <alignment horizontal="centerContinuous"/>
      <protection locked="0"/>
    </xf>
    <xf numFmtId="165" fontId="9" fillId="4" borderId="0" xfId="2" applyNumberFormat="1" applyFont="1" applyFill="1" applyBorder="1" applyAlignment="1" applyProtection="1">
      <alignment horizontal="centerContinuous"/>
      <protection locked="0"/>
    </xf>
    <xf numFmtId="165" fontId="16" fillId="4" borderId="8" xfId="2" applyNumberFormat="1" applyFont="1" applyFill="1" applyBorder="1" applyAlignment="1" applyProtection="1">
      <alignment horizontal="left" vertical="center"/>
      <protection locked="0"/>
    </xf>
    <xf numFmtId="165" fontId="14" fillId="4" borderId="1" xfId="2" applyNumberFormat="1" applyFont="1" applyFill="1" applyBorder="1" applyAlignment="1" applyProtection="1">
      <alignment horizontal="left"/>
      <protection locked="0"/>
    </xf>
    <xf numFmtId="165" fontId="14" fillId="4" borderId="13" xfId="2" applyNumberFormat="1" applyFont="1" applyFill="1" applyBorder="1" applyAlignment="1" applyProtection="1">
      <alignment horizontal="left"/>
      <protection locked="0"/>
    </xf>
    <xf numFmtId="165" fontId="16" fillId="4" borderId="8" xfId="2" applyNumberFormat="1" applyFont="1" applyFill="1" applyBorder="1" applyAlignment="1" applyProtection="1">
      <alignment vertical="center"/>
      <protection locked="0"/>
    </xf>
    <xf numFmtId="165" fontId="14" fillId="4" borderId="1" xfId="2" applyNumberFormat="1" applyFont="1" applyFill="1" applyBorder="1" applyAlignment="1" applyProtection="1">
      <alignment horizontal="centerContinuous"/>
      <protection locked="0"/>
    </xf>
    <xf numFmtId="165" fontId="14" fillId="4" borderId="13" xfId="2" applyNumberFormat="1" applyFont="1" applyFill="1" applyBorder="1" applyAlignment="1" applyProtection="1">
      <alignment horizontal="centerContinuous"/>
      <protection locked="0"/>
    </xf>
    <xf numFmtId="164" fontId="21" fillId="0" borderId="0" xfId="0" applyFont="1" applyFill="1" applyAlignment="1" applyProtection="1">
      <alignment horizontal="centerContinuous"/>
    </xf>
    <xf numFmtId="168" fontId="4" fillId="0" borderId="0" xfId="0" applyNumberFormat="1" applyFont="1" applyAlignment="1" applyProtection="1">
      <alignment horizontal="centerContinuous"/>
    </xf>
    <xf numFmtId="164" fontId="4" fillId="0" borderId="0" xfId="0" applyFont="1" applyAlignment="1" applyProtection="1">
      <alignment horizontal="centerContinuous"/>
    </xf>
    <xf numFmtId="164" fontId="4" fillId="0" borderId="0" xfId="0" applyFont="1" applyFill="1" applyAlignment="1" applyProtection="1">
      <alignment horizontal="centerContinuous"/>
    </xf>
    <xf numFmtId="164" fontId="5" fillId="0" borderId="0" xfId="0" applyFont="1" applyAlignment="1" applyProtection="1">
      <alignment horizontal="centerContinuous"/>
    </xf>
    <xf numFmtId="164" fontId="5" fillId="0" borderId="0" xfId="0" applyFont="1" applyFill="1" applyAlignment="1" applyProtection="1">
      <alignment horizontal="centerContinuous"/>
    </xf>
    <xf numFmtId="164" fontId="22" fillId="0" borderId="26" xfId="0" applyFont="1" applyBorder="1" applyAlignment="1" applyProtection="1">
      <alignment horizontal="left" vertical="center"/>
    </xf>
    <xf numFmtId="37" fontId="22" fillId="0" borderId="26" xfId="0" applyNumberFormat="1" applyFont="1" applyBorder="1" applyAlignment="1" applyProtection="1">
      <alignment horizontal="center" vertical="center"/>
    </xf>
    <xf numFmtId="37" fontId="22" fillId="0" borderId="26" xfId="0" applyNumberFormat="1" applyFont="1" applyFill="1" applyBorder="1" applyAlignment="1" applyProtection="1">
      <alignment horizontal="center" vertical="center"/>
    </xf>
    <xf numFmtId="164" fontId="22" fillId="0" borderId="27" xfId="0" applyFont="1" applyBorder="1" applyAlignment="1" applyProtection="1">
      <alignment horizontal="left" vertical="center"/>
    </xf>
    <xf numFmtId="37" fontId="22" fillId="0" borderId="27" xfId="0" applyNumberFormat="1" applyFont="1" applyBorder="1" applyAlignment="1" applyProtection="1">
      <alignment horizontal="center" vertical="center"/>
    </xf>
    <xf numFmtId="37" fontId="22" fillId="0" borderId="27" xfId="0" applyNumberFormat="1" applyFont="1" applyFill="1" applyBorder="1" applyAlignment="1" applyProtection="1">
      <alignment horizontal="center" vertical="center"/>
    </xf>
    <xf numFmtId="37" fontId="5" fillId="0" borderId="0" xfId="0" applyNumberFormat="1" applyFont="1" applyAlignment="1" applyProtection="1">
      <alignment horizontal="left"/>
    </xf>
    <xf numFmtId="169" fontId="5" fillId="0" borderId="0" xfId="0" applyNumberFormat="1" applyFont="1" applyAlignment="1" applyProtection="1"/>
    <xf numFmtId="3" fontId="5" fillId="0" borderId="0" xfId="2" applyNumberFormat="1" applyFont="1" applyAlignment="1" applyProtection="1"/>
    <xf numFmtId="37" fontId="4" fillId="0" borderId="0" xfId="0" applyNumberFormat="1" applyFont="1" applyAlignment="1" applyProtection="1">
      <alignment horizontal="right"/>
    </xf>
    <xf numFmtId="37" fontId="4" fillId="0" borderId="1" xfId="0" applyNumberFormat="1" applyFont="1" applyBorder="1" applyAlignment="1" applyProtection="1">
      <alignment horizontal="right"/>
    </xf>
    <xf numFmtId="3" fontId="5" fillId="0" borderId="1" xfId="2" applyNumberFormat="1" applyFont="1" applyBorder="1" applyAlignment="1" applyProtection="1"/>
    <xf numFmtId="164" fontId="23" fillId="0" borderId="0" xfId="0" applyFont="1"/>
    <xf numFmtId="164" fontId="23" fillId="0" borderId="0" xfId="0" applyFont="1" applyFill="1"/>
    <xf numFmtId="49" fontId="20" fillId="0" borderId="0" xfId="0" applyNumberFormat="1" applyFont="1" applyFill="1" applyAlignment="1">
      <alignment horizontal="right"/>
    </xf>
    <xf numFmtId="168" fontId="4" fillId="0" borderId="0" xfId="0" applyNumberFormat="1" applyFont="1" applyFill="1" applyAlignment="1" applyProtection="1">
      <alignment horizontal="centerContinuous"/>
    </xf>
    <xf numFmtId="164" fontId="22" fillId="0" borderId="26" xfId="0" applyFont="1" applyFill="1" applyBorder="1" applyAlignment="1" applyProtection="1">
      <alignment horizontal="left" vertical="center"/>
    </xf>
    <xf numFmtId="164" fontId="22" fillId="0" borderId="27" xfId="0" applyFont="1" applyFill="1" applyBorder="1" applyAlignment="1" applyProtection="1">
      <alignment horizontal="left" vertical="center"/>
    </xf>
    <xf numFmtId="37" fontId="5" fillId="0" borderId="0" xfId="0" applyNumberFormat="1" applyFont="1" applyFill="1" applyAlignment="1" applyProtection="1">
      <alignment horizontal="left"/>
    </xf>
    <xf numFmtId="37" fontId="4" fillId="0" borderId="0" xfId="0" applyNumberFormat="1" applyFont="1" applyFill="1" applyAlignment="1" applyProtection="1">
      <alignment horizontal="right"/>
    </xf>
    <xf numFmtId="37" fontId="4" fillId="0" borderId="1" xfId="0" applyNumberFormat="1" applyFont="1" applyFill="1" applyBorder="1" applyAlignment="1" applyProtection="1">
      <alignment horizontal="right"/>
    </xf>
    <xf numFmtId="164" fontId="0" fillId="0" borderId="0" xfId="0" applyFill="1"/>
    <xf numFmtId="164" fontId="5" fillId="0" borderId="0" xfId="0" applyFont="1" applyFill="1"/>
    <xf numFmtId="164" fontId="14" fillId="0" borderId="0" xfId="0" applyFont="1" applyFill="1" applyAlignment="1" applyProtection="1">
      <alignment horizontal="centerContinuous"/>
    </xf>
    <xf numFmtId="164" fontId="0" fillId="0" borderId="0" xfId="0" applyFill="1" applyAlignment="1">
      <alignment horizontal="centerContinuous"/>
    </xf>
    <xf numFmtId="37" fontId="5" fillId="0" borderId="0" xfId="0" applyNumberFormat="1" applyFont="1" applyFill="1" applyAlignment="1" applyProtection="1">
      <alignment horizontal="centerContinuous"/>
    </xf>
    <xf numFmtId="164" fontId="5" fillId="0" borderId="26" xfId="0" applyFont="1" applyFill="1" applyBorder="1" applyAlignment="1" applyProtection="1">
      <alignment horizontal="left"/>
    </xf>
    <xf numFmtId="37" fontId="22" fillId="0" borderId="28" xfId="0" applyNumberFormat="1" applyFont="1" applyFill="1" applyBorder="1" applyAlignment="1" applyProtection="1">
      <alignment horizontal="centerContinuous"/>
    </xf>
    <xf numFmtId="164" fontId="22" fillId="0" borderId="28" xfId="0" applyFont="1" applyFill="1" applyBorder="1" applyAlignment="1" applyProtection="1">
      <alignment horizontal="centerContinuous"/>
    </xf>
    <xf numFmtId="37" fontId="22" fillId="0" borderId="29" xfId="0" applyNumberFormat="1" applyFont="1" applyFill="1" applyBorder="1" applyAlignment="1" applyProtection="1">
      <alignment horizontal="centerContinuous"/>
    </xf>
    <xf numFmtId="164" fontId="24" fillId="0" borderId="0" xfId="0" applyFont="1" applyFill="1"/>
    <xf numFmtId="164" fontId="5" fillId="0" borderId="0" xfId="0" applyFont="1" applyFill="1" applyAlignment="1">
      <alignment horizontal="left"/>
    </xf>
    <xf numFmtId="164" fontId="5" fillId="0" borderId="27" xfId="0" applyFont="1" applyFill="1" applyBorder="1" applyAlignment="1" applyProtection="1">
      <alignment horizontal="left"/>
    </xf>
    <xf numFmtId="164" fontId="22" fillId="0" borderId="27" xfId="0" applyFont="1" applyFill="1" applyBorder="1" applyAlignment="1" applyProtection="1">
      <alignment horizontal="center"/>
    </xf>
    <xf numFmtId="37" fontId="22" fillId="0" borderId="27" xfId="0" applyNumberFormat="1" applyFont="1" applyFill="1" applyBorder="1" applyAlignment="1" applyProtection="1">
      <alignment horizontal="center"/>
    </xf>
    <xf numFmtId="164" fontId="22" fillId="0" borderId="30" xfId="0" applyFont="1" applyFill="1" applyBorder="1" applyAlignment="1" applyProtection="1">
      <alignment horizontal="center"/>
    </xf>
    <xf numFmtId="37" fontId="5" fillId="0" borderId="0" xfId="0" applyNumberFormat="1" applyFont="1" applyFill="1" applyAlignment="1" applyProtection="1">
      <alignment horizontal="left" vertical="center"/>
    </xf>
    <xf numFmtId="169"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right" vertical="center"/>
    </xf>
    <xf numFmtId="164" fontId="0" fillId="0" borderId="0" xfId="0" applyFill="1" applyAlignment="1">
      <alignment vertical="center"/>
    </xf>
    <xf numFmtId="167" fontId="24" fillId="0" borderId="0" xfId="23" applyNumberFormat="1" applyFont="1" applyFill="1" applyAlignment="1">
      <alignment vertical="center"/>
    </xf>
    <xf numFmtId="164" fontId="5" fillId="0" borderId="0" xfId="0" applyFont="1" applyFill="1" applyAlignment="1">
      <alignment vertical="center"/>
    </xf>
    <xf numFmtId="165" fontId="5" fillId="0" borderId="0" xfId="2" applyNumberFormat="1" applyFont="1" applyFill="1" applyAlignment="1">
      <alignment vertical="center"/>
    </xf>
    <xf numFmtId="169" fontId="5" fillId="0" borderId="0" xfId="0" applyNumberFormat="1" applyFont="1" applyFill="1" applyAlignment="1" applyProtection="1">
      <alignment horizontal="right"/>
    </xf>
    <xf numFmtId="5" fontId="5" fillId="0" borderId="0" xfId="0" applyNumberFormat="1" applyFont="1" applyFill="1" applyAlignment="1" applyProtection="1">
      <alignment horizontal="right"/>
    </xf>
    <xf numFmtId="164" fontId="0" fillId="0" borderId="0" xfId="0" applyFill="1" applyBorder="1"/>
    <xf numFmtId="167" fontId="24" fillId="0" borderId="0" xfId="23" applyNumberFormat="1" applyFont="1" applyFill="1"/>
    <xf numFmtId="165" fontId="5" fillId="0" borderId="0" xfId="2" applyNumberFormat="1" applyFont="1" applyFill="1"/>
    <xf numFmtId="164" fontId="5" fillId="0" borderId="0" xfId="0" applyFont="1" applyFill="1" applyAlignment="1" applyProtection="1">
      <alignment horizontal="left"/>
    </xf>
    <xf numFmtId="3" fontId="5" fillId="0" borderId="0" xfId="0" applyNumberFormat="1" applyFont="1" applyFill="1" applyBorder="1" applyAlignment="1" applyProtection="1">
      <alignment horizontal="right"/>
    </xf>
    <xf numFmtId="0" fontId="5" fillId="0" borderId="0" xfId="0" applyNumberFormat="1" applyFont="1" applyFill="1" applyBorder="1" applyAlignment="1" applyProtection="1">
      <alignment horizontal="right"/>
    </xf>
    <xf numFmtId="37" fontId="5" fillId="0" borderId="1" xfId="0" applyNumberFormat="1" applyFont="1" applyFill="1" applyBorder="1" applyAlignment="1" applyProtection="1">
      <alignment horizontal="left"/>
    </xf>
    <xf numFmtId="3" fontId="5" fillId="0" borderId="1" xfId="0" applyNumberFormat="1" applyFont="1" applyFill="1" applyBorder="1" applyAlignment="1" applyProtection="1">
      <alignment horizontal="right"/>
    </xf>
    <xf numFmtId="0" fontId="5" fillId="0" borderId="1" xfId="0" applyNumberFormat="1" applyFont="1" applyFill="1" applyBorder="1" applyAlignment="1" applyProtection="1">
      <alignment horizontal="right"/>
    </xf>
    <xf numFmtId="37" fontId="22" fillId="0" borderId="28" xfId="0" applyNumberFormat="1" applyFont="1" applyFill="1" applyBorder="1" applyAlignment="1" applyProtection="1">
      <alignment horizontal="centerContinuous" vertical="center" wrapText="1"/>
    </xf>
    <xf numFmtId="164" fontId="22" fillId="0" borderId="28" xfId="0" applyFont="1" applyFill="1" applyBorder="1" applyAlignment="1" applyProtection="1">
      <alignment horizontal="centerContinuous" vertical="center" wrapText="1"/>
    </xf>
    <xf numFmtId="37" fontId="22" fillId="0" borderId="0" xfId="0" applyNumberFormat="1" applyFont="1" applyFill="1" applyBorder="1" applyAlignment="1" applyProtection="1">
      <alignment horizontal="centerContinuous"/>
    </xf>
    <xf numFmtId="164" fontId="22" fillId="0" borderId="0" xfId="0" applyFont="1" applyFill="1" applyBorder="1" applyAlignment="1" applyProtection="1">
      <alignment horizontal="centerContinuous"/>
    </xf>
    <xf numFmtId="164" fontId="22" fillId="0" borderId="27" xfId="0" applyFont="1" applyFill="1" applyBorder="1" applyAlignment="1" applyProtection="1">
      <alignment horizontal="right"/>
    </xf>
    <xf numFmtId="37" fontId="22" fillId="0" borderId="27" xfId="0" applyNumberFormat="1" applyFont="1" applyFill="1" applyBorder="1" applyAlignment="1" applyProtection="1">
      <alignment horizontal="right"/>
    </xf>
    <xf numFmtId="164" fontId="22" fillId="0" borderId="30" xfId="0" applyFont="1" applyFill="1" applyBorder="1" applyAlignment="1" applyProtection="1">
      <alignment horizontal="right"/>
    </xf>
    <xf numFmtId="164" fontId="22" fillId="0" borderId="0" xfId="0" applyFont="1" applyFill="1" applyBorder="1" applyAlignment="1" applyProtection="1">
      <alignment horizontal="right"/>
    </xf>
    <xf numFmtId="37" fontId="22" fillId="0" borderId="0" xfId="0" applyNumberFormat="1" applyFont="1" applyFill="1" applyBorder="1" applyAlignment="1" applyProtection="1">
      <alignment horizontal="right"/>
    </xf>
    <xf numFmtId="169" fontId="5" fillId="0" borderId="0" xfId="0" applyNumberFormat="1" applyFont="1" applyFill="1" applyAlignment="1" applyProtection="1">
      <alignment horizontal="right" vertical="center"/>
    </xf>
    <xf numFmtId="169" fontId="5" fillId="0" borderId="26" xfId="0" applyNumberFormat="1" applyFont="1" applyFill="1" applyBorder="1" applyAlignment="1" applyProtection="1">
      <alignment horizontal="right" vertical="center"/>
    </xf>
    <xf numFmtId="169" fontId="5" fillId="0" borderId="33" xfId="0" applyNumberFormat="1" applyFont="1" applyFill="1" applyBorder="1" applyAlignment="1" applyProtection="1">
      <alignment horizontal="right" vertical="center"/>
    </xf>
    <xf numFmtId="164" fontId="0" fillId="0" borderId="0" xfId="0" applyFill="1" applyBorder="1" applyAlignment="1">
      <alignment vertical="center"/>
    </xf>
    <xf numFmtId="164" fontId="5" fillId="0" borderId="0" xfId="0" applyFont="1" applyFill="1" applyAlignment="1" applyProtection="1">
      <alignment horizontal="right"/>
    </xf>
    <xf numFmtId="5" fontId="5" fillId="0" borderId="0" xfId="0" applyNumberFormat="1" applyFont="1" applyFill="1" applyAlignment="1" applyProtection="1">
      <alignment horizontal="left"/>
    </xf>
    <xf numFmtId="164" fontId="5" fillId="0" borderId="31" xfId="0" applyFont="1" applyFill="1" applyBorder="1"/>
    <xf numFmtId="3" fontId="5" fillId="0" borderId="0" xfId="2" applyNumberFormat="1" applyFont="1" applyFill="1" applyAlignment="1" applyProtection="1">
      <alignment horizontal="right"/>
    </xf>
    <xf numFmtId="3" fontId="5" fillId="0" borderId="0" xfId="2" applyNumberFormat="1" applyFont="1" applyFill="1"/>
    <xf numFmtId="3" fontId="5" fillId="0" borderId="31" xfId="2" applyNumberFormat="1" applyFont="1" applyFill="1" applyBorder="1"/>
    <xf numFmtId="37" fontId="5" fillId="0" borderId="27" xfId="0" applyNumberFormat="1" applyFont="1" applyFill="1" applyBorder="1" applyAlignment="1" applyProtection="1">
      <alignment horizontal="left"/>
    </xf>
    <xf numFmtId="3" fontId="5" fillId="0" borderId="1" xfId="2" applyNumberFormat="1" applyFont="1" applyFill="1" applyBorder="1" applyAlignment="1" applyProtection="1">
      <alignment horizontal="right"/>
    </xf>
    <xf numFmtId="3" fontId="5" fillId="0" borderId="1" xfId="2" applyNumberFormat="1" applyFont="1" applyFill="1" applyBorder="1"/>
    <xf numFmtId="3" fontId="5" fillId="0" borderId="32" xfId="2" applyNumberFormat="1" applyFont="1" applyFill="1" applyBorder="1"/>
    <xf numFmtId="164" fontId="20" fillId="0" borderId="0" xfId="0" applyFont="1" applyFill="1" applyBorder="1" applyAlignment="1" applyProtection="1">
      <alignment horizontal="left" vertical="top" wrapText="1"/>
    </xf>
    <xf numFmtId="164" fontId="0" fillId="0" borderId="0" xfId="0" applyFill="1" applyBorder="1" applyAlignment="1"/>
    <xf numFmtId="3" fontId="5" fillId="0" borderId="0" xfId="0" applyNumberFormat="1" applyFont="1" applyFill="1" applyAlignment="1" applyProtection="1">
      <alignment horizontal="right"/>
    </xf>
    <xf numFmtId="164" fontId="5" fillId="0" borderId="26" xfId="0" applyFont="1" applyFill="1" applyBorder="1" applyAlignment="1" applyProtection="1">
      <alignment horizontal="left" vertical="center"/>
    </xf>
    <xf numFmtId="37" fontId="22" fillId="0" borderId="28" xfId="0" applyNumberFormat="1" applyFont="1" applyFill="1" applyBorder="1" applyAlignment="1" applyProtection="1">
      <alignment horizontal="centerContinuous" wrapText="1"/>
    </xf>
    <xf numFmtId="164" fontId="22" fillId="0" borderId="28" xfId="0" applyFont="1" applyFill="1" applyBorder="1" applyAlignment="1" applyProtection="1">
      <alignment horizontal="centerContinuous" wrapText="1"/>
    </xf>
    <xf numFmtId="37" fontId="22" fillId="0" borderId="29" xfId="0" applyNumberFormat="1" applyFont="1" applyFill="1" applyBorder="1" applyAlignment="1" applyProtection="1">
      <alignment horizontal="centerContinuous" wrapText="1"/>
    </xf>
    <xf numFmtId="37" fontId="22" fillId="0" borderId="0" xfId="0" applyNumberFormat="1" applyFont="1" applyFill="1" applyBorder="1" applyAlignment="1" applyProtection="1">
      <alignment horizontal="centerContinuous" vertical="center"/>
    </xf>
    <xf numFmtId="164" fontId="22" fillId="0" borderId="0" xfId="0" applyFont="1" applyFill="1" applyBorder="1" applyAlignment="1" applyProtection="1">
      <alignment horizontal="centerContinuous" vertical="center"/>
    </xf>
    <xf numFmtId="3" fontId="5" fillId="0" borderId="0" xfId="2" applyNumberFormat="1" applyFont="1" applyFill="1" applyAlignment="1" applyProtection="1">
      <alignment horizontal="right" vertical="center"/>
    </xf>
    <xf numFmtId="3" fontId="5" fillId="0" borderId="2" xfId="0" applyNumberFormat="1" applyFont="1" applyFill="1" applyBorder="1"/>
    <xf numFmtId="3" fontId="5" fillId="0" borderId="0" xfId="0" applyNumberFormat="1" applyFont="1" applyFill="1" applyBorder="1"/>
    <xf numFmtId="3" fontId="5" fillId="0" borderId="31" xfId="0" applyNumberFormat="1" applyFont="1" applyFill="1" applyBorder="1"/>
    <xf numFmtId="3" fontId="5" fillId="0" borderId="32" xfId="0" applyNumberFormat="1" applyFont="1" applyFill="1" applyBorder="1"/>
    <xf numFmtId="164" fontId="21" fillId="0" borderId="0" xfId="0" applyFont="1" applyFill="1" applyAlignment="1" applyProtection="1"/>
    <xf numFmtId="164" fontId="5" fillId="0" borderId="0" xfId="0" applyFont="1" applyFill="1" applyAlignment="1" applyProtection="1"/>
    <xf numFmtId="164" fontId="14" fillId="0" borderId="0" xfId="0" applyFont="1" applyFill="1" applyAlignment="1" applyProtection="1"/>
    <xf numFmtId="37" fontId="22" fillId="0" borderId="26" xfId="0" applyNumberFormat="1" applyFont="1" applyFill="1" applyBorder="1" applyAlignment="1" applyProtection="1">
      <alignment horizontal="centerContinuous"/>
    </xf>
    <xf numFmtId="164" fontId="22" fillId="0" borderId="26" xfId="0" applyFont="1" applyFill="1" applyBorder="1" applyAlignment="1" applyProtection="1">
      <alignment horizontal="centerContinuous"/>
    </xf>
    <xf numFmtId="37" fontId="22" fillId="0" borderId="26" xfId="0" applyNumberFormat="1" applyFont="1" applyFill="1" applyBorder="1" applyAlignment="1" applyProtection="1">
      <alignment horizontal="centerContinuous" wrapText="1"/>
    </xf>
    <xf numFmtId="164" fontId="22" fillId="0" borderId="26" xfId="0" applyFont="1" applyFill="1" applyBorder="1" applyAlignment="1" applyProtection="1">
      <alignment horizontal="centerContinuous" wrapText="1"/>
    </xf>
    <xf numFmtId="0" fontId="5" fillId="0" borderId="0" xfId="0" applyNumberFormat="1" applyFont="1" applyFill="1" applyAlignment="1" applyProtection="1">
      <alignment horizontal="right"/>
    </xf>
    <xf numFmtId="164" fontId="5" fillId="0" borderId="0" xfId="0" applyFont="1" applyFill="1" applyAlignment="1" applyProtection="1">
      <alignment horizontal="right" vertical="center"/>
    </xf>
    <xf numFmtId="5" fontId="5" fillId="0" borderId="0" xfId="0" applyNumberFormat="1" applyFont="1" applyFill="1" applyAlignment="1" applyProtection="1">
      <alignment horizontal="right" vertical="center"/>
    </xf>
    <xf numFmtId="37" fontId="5" fillId="0" borderId="0" xfId="0" applyNumberFormat="1" applyFont="1" applyFill="1" applyAlignment="1" applyProtection="1">
      <alignment horizontal="right"/>
    </xf>
    <xf numFmtId="165" fontId="5" fillId="0" borderId="0" xfId="0" applyNumberFormat="1" applyFont="1" applyFill="1" applyAlignment="1" applyProtection="1">
      <alignment horizontal="right"/>
    </xf>
    <xf numFmtId="37" fontId="5" fillId="0" borderId="0" xfId="0" applyNumberFormat="1" applyFont="1" applyFill="1" applyBorder="1" applyAlignment="1" applyProtection="1">
      <alignment horizontal="right"/>
    </xf>
    <xf numFmtId="37" fontId="5" fillId="0" borderId="1" xfId="0" applyNumberFormat="1" applyFont="1" applyFill="1" applyBorder="1" applyAlignment="1" applyProtection="1">
      <alignment horizontal="right"/>
    </xf>
    <xf numFmtId="164" fontId="6" fillId="0" borderId="0" xfId="0" applyFont="1" applyFill="1" applyAlignment="1">
      <alignment wrapText="1"/>
    </xf>
    <xf numFmtId="164" fontId="5" fillId="0" borderId="0" xfId="0" applyFont="1" applyFill="1" applyBorder="1" applyAlignment="1" applyProtection="1">
      <alignment horizontal="centerContinuous"/>
    </xf>
    <xf numFmtId="5" fontId="5" fillId="0" borderId="0" xfId="0" applyNumberFormat="1" applyFont="1" applyFill="1" applyBorder="1" applyAlignment="1" applyProtection="1">
      <alignment horizontal="right" vertical="center"/>
    </xf>
    <xf numFmtId="169" fontId="5" fillId="0" borderId="0" xfId="0" applyNumberFormat="1" applyFont="1" applyFill="1" applyBorder="1" applyAlignment="1" applyProtection="1">
      <alignment horizontal="right"/>
    </xf>
    <xf numFmtId="5" fontId="5" fillId="0" borderId="0" xfId="0" applyNumberFormat="1" applyFont="1" applyFill="1" applyBorder="1" applyAlignment="1" applyProtection="1">
      <alignment horizontal="right"/>
    </xf>
    <xf numFmtId="3" fontId="5" fillId="0" borderId="0" xfId="0" applyNumberFormat="1" applyFont="1" applyFill="1" applyAlignment="1" applyProtection="1">
      <alignment horizontal="right" vertical="center"/>
    </xf>
    <xf numFmtId="0" fontId="5" fillId="0" borderId="0" xfId="0" applyNumberFormat="1" applyFont="1" applyFill="1" applyAlignment="1" applyProtection="1">
      <alignment horizontal="right" vertical="center"/>
    </xf>
    <xf numFmtId="164" fontId="8" fillId="0" borderId="0" xfId="0" applyFont="1" applyFill="1"/>
    <xf numFmtId="169" fontId="5" fillId="0" borderId="1" xfId="0" applyNumberFormat="1" applyFont="1" applyFill="1" applyBorder="1" applyAlignment="1" applyProtection="1">
      <alignment horizontal="right" vertical="center"/>
    </xf>
    <xf numFmtId="164" fontId="5" fillId="0" borderId="27" xfId="0" applyFont="1" applyFill="1" applyBorder="1" applyAlignment="1" applyProtection="1">
      <alignment horizontal="centerContinuous"/>
    </xf>
    <xf numFmtId="164" fontId="6" fillId="0" borderId="0" xfId="0" applyFont="1" applyFill="1"/>
    <xf numFmtId="164" fontId="20" fillId="0" borderId="0" xfId="0" applyFont="1" applyFill="1" applyBorder="1" applyAlignment="1" applyProtection="1">
      <alignment horizontal="left" wrapText="1"/>
    </xf>
    <xf numFmtId="164" fontId="0" fillId="0" borderId="0" xfId="0" applyFill="1" applyAlignment="1">
      <alignment wrapText="1"/>
    </xf>
    <xf numFmtId="0" fontId="5" fillId="0" borderId="0" xfId="0" applyNumberFormat="1" applyFont="1" applyAlignment="1" applyProtection="1">
      <alignment horizontal="centerContinuous"/>
    </xf>
    <xf numFmtId="0" fontId="5" fillId="0" borderId="0" xfId="0" applyNumberFormat="1" applyFont="1" applyFill="1" applyAlignment="1" applyProtection="1">
      <alignment horizontal="centerContinuous"/>
    </xf>
    <xf numFmtId="0" fontId="0" fillId="0" borderId="0" xfId="0" applyNumberFormat="1" applyFill="1" applyAlignment="1">
      <alignment horizontal="centerContinuous"/>
    </xf>
    <xf numFmtId="0" fontId="0" fillId="0" borderId="0" xfId="0" applyNumberFormat="1" applyAlignment="1">
      <alignment horizontal="centerContinuous"/>
    </xf>
    <xf numFmtId="0" fontId="5" fillId="0" borderId="0" xfId="0" applyNumberFormat="1" applyFont="1" applyAlignment="1">
      <alignment horizontal="centerContinuous"/>
    </xf>
    <xf numFmtId="0" fontId="21" fillId="0" borderId="0" xfId="0" applyNumberFormat="1" applyFont="1" applyAlignment="1" applyProtection="1">
      <alignment horizontal="centerContinuous"/>
    </xf>
    <xf numFmtId="164" fontId="23" fillId="0" borderId="0" xfId="0" applyFont="1" applyBorder="1" applyAlignment="1">
      <alignment horizontal="centerContinuous"/>
    </xf>
    <xf numFmtId="164" fontId="25" fillId="0" borderId="0" xfId="0" applyFont="1" applyAlignment="1">
      <alignment horizontal="centerContinuous"/>
    </xf>
    <xf numFmtId="164" fontId="25" fillId="0" borderId="0" xfId="0" applyFont="1" applyBorder="1" applyAlignment="1">
      <alignment horizontal="centerContinuous"/>
    </xf>
    <xf numFmtId="164" fontId="25" fillId="8" borderId="0" xfId="0" applyFont="1" applyFill="1" applyAlignment="1">
      <alignment horizontal="centerContinuous"/>
    </xf>
    <xf numFmtId="165" fontId="25" fillId="0" borderId="0" xfId="2" applyNumberFormat="1" applyFont="1" applyAlignment="1">
      <alignment horizontal="centerContinuous"/>
    </xf>
    <xf numFmtId="165" fontId="25" fillId="0" borderId="0" xfId="2" applyNumberFormat="1" applyFont="1" applyBorder="1" applyAlignment="1">
      <alignment horizontal="centerContinuous"/>
    </xf>
    <xf numFmtId="165" fontId="23" fillId="0" borderId="0" xfId="2" applyNumberFormat="1" applyFont="1"/>
    <xf numFmtId="37" fontId="14" fillId="0" borderId="0" xfId="0" applyNumberFormat="1" applyFont="1" applyBorder="1" applyAlignment="1" applyProtection="1">
      <alignment horizontal="centerContinuous"/>
    </xf>
    <xf numFmtId="164" fontId="26" fillId="0" borderId="0" xfId="0" applyFont="1" applyBorder="1" applyAlignment="1">
      <alignment horizontal="centerContinuous"/>
    </xf>
    <xf numFmtId="164" fontId="26" fillId="0" borderId="0" xfId="0" applyFont="1" applyAlignment="1">
      <alignment horizontal="centerContinuous"/>
    </xf>
    <xf numFmtId="164" fontId="26" fillId="8" borderId="0" xfId="0" applyFont="1" applyFill="1" applyAlignment="1">
      <alignment horizontal="centerContinuous"/>
    </xf>
    <xf numFmtId="165" fontId="26" fillId="0" borderId="0" xfId="2" applyNumberFormat="1" applyFont="1" applyAlignment="1">
      <alignment horizontal="centerContinuous"/>
    </xf>
    <xf numFmtId="165" fontId="26" fillId="0" borderId="0" xfId="2" applyNumberFormat="1" applyFont="1" applyBorder="1" applyAlignment="1">
      <alignment horizontal="centerContinuous"/>
    </xf>
    <xf numFmtId="165" fontId="20" fillId="0" borderId="0" xfId="2" applyNumberFormat="1" applyFont="1"/>
    <xf numFmtId="164" fontId="20" fillId="0" borderId="0" xfId="0" applyFont="1"/>
    <xf numFmtId="165" fontId="27" fillId="0" borderId="0" xfId="2" applyNumberFormat="1" applyFont="1" applyAlignment="1">
      <alignment horizontal="centerContinuous"/>
    </xf>
    <xf numFmtId="164" fontId="28" fillId="0" borderId="0" xfId="0" applyFont="1" applyBorder="1"/>
    <xf numFmtId="164" fontId="23" fillId="0" borderId="0" xfId="0" applyFont="1" applyBorder="1"/>
    <xf numFmtId="164" fontId="23" fillId="8" borderId="0" xfId="0" applyFont="1" applyFill="1"/>
    <xf numFmtId="165" fontId="23" fillId="0" borderId="0" xfId="2" applyNumberFormat="1" applyFont="1" applyBorder="1"/>
    <xf numFmtId="164" fontId="28" fillId="0" borderId="16" xfId="0" applyFont="1" applyBorder="1"/>
    <xf numFmtId="165" fontId="29" fillId="0" borderId="10" xfId="2" applyNumberFormat="1" applyFont="1" applyBorder="1" applyAlignment="1" applyProtection="1">
      <alignment horizontal="centerContinuous"/>
    </xf>
    <xf numFmtId="164" fontId="30" fillId="0" borderId="11" xfId="0" applyFont="1" applyBorder="1" applyAlignment="1">
      <alignment horizontal="centerContinuous"/>
    </xf>
    <xf numFmtId="165" fontId="30" fillId="0" borderId="11" xfId="2" applyNumberFormat="1" applyFont="1" applyBorder="1" applyAlignment="1">
      <alignment horizontal="centerContinuous"/>
    </xf>
    <xf numFmtId="164" fontId="28" fillId="0" borderId="1" xfId="0" applyFont="1" applyBorder="1"/>
    <xf numFmtId="165" fontId="29" fillId="0" borderId="18" xfId="2" applyNumberFormat="1" applyFont="1" applyBorder="1" applyAlignment="1" applyProtection="1">
      <alignment horizontal="centerContinuous"/>
    </xf>
    <xf numFmtId="164" fontId="30" fillId="0" borderId="1" xfId="0" applyFont="1" applyBorder="1" applyAlignment="1">
      <alignment horizontal="centerContinuous"/>
    </xf>
    <xf numFmtId="164" fontId="22" fillId="0" borderId="10" xfId="0" applyFont="1" applyBorder="1" applyAlignment="1">
      <alignment horizontal="centerContinuous"/>
    </xf>
    <xf numFmtId="164" fontId="22" fillId="0" borderId="1" xfId="0" applyFont="1" applyBorder="1" applyAlignment="1">
      <alignment horizontal="centerContinuous"/>
    </xf>
    <xf numFmtId="164" fontId="22" fillId="0" borderId="12" xfId="0" applyFont="1" applyBorder="1" applyAlignment="1">
      <alignment horizontal="centerContinuous"/>
    </xf>
    <xf numFmtId="165" fontId="30" fillId="0" borderId="1" xfId="2" applyNumberFormat="1" applyFont="1" applyBorder="1" applyAlignment="1">
      <alignment horizontal="centerContinuous"/>
    </xf>
    <xf numFmtId="165" fontId="22" fillId="0" borderId="10" xfId="2" applyNumberFormat="1" applyFont="1" applyBorder="1" applyAlignment="1">
      <alignment horizontal="centerContinuous"/>
    </xf>
    <xf numFmtId="165" fontId="22" fillId="0" borderId="1" xfId="2" applyNumberFormat="1" applyFont="1" applyBorder="1" applyAlignment="1">
      <alignment horizontal="centerContinuous"/>
    </xf>
    <xf numFmtId="165" fontId="22" fillId="0" borderId="12" xfId="2" applyNumberFormat="1" applyFont="1" applyBorder="1" applyAlignment="1">
      <alignment horizontal="centerContinuous"/>
    </xf>
    <xf numFmtId="164" fontId="28" fillId="0" borderId="11" xfId="0" applyFont="1" applyBorder="1"/>
    <xf numFmtId="164" fontId="22" fillId="0" borderId="10" xfId="0" applyFont="1" applyBorder="1" applyAlignment="1">
      <alignment horizontal="center"/>
    </xf>
    <xf numFmtId="164" fontId="22" fillId="0" borderId="11" xfId="0" applyFont="1" applyBorder="1" applyAlignment="1">
      <alignment horizontal="center"/>
    </xf>
    <xf numFmtId="164" fontId="22" fillId="0" borderId="15" xfId="0" applyFont="1" applyBorder="1" applyAlignment="1">
      <alignment horizontal="center" wrapText="1"/>
    </xf>
    <xf numFmtId="164" fontId="22" fillId="0" borderId="11" xfId="0" applyFont="1" applyBorder="1" applyAlignment="1">
      <alignment horizontal="center" wrapText="1"/>
    </xf>
    <xf numFmtId="164" fontId="22" fillId="8" borderId="11" xfId="0" applyFont="1" applyFill="1" applyBorder="1" applyAlignment="1">
      <alignment horizontal="center"/>
    </xf>
    <xf numFmtId="165" fontId="22" fillId="0" borderId="10" xfId="2" applyNumberFormat="1" applyFont="1" applyBorder="1" applyAlignment="1">
      <alignment horizontal="center"/>
    </xf>
    <xf numFmtId="165" fontId="22" fillId="0" borderId="11" xfId="2" applyNumberFormat="1" applyFont="1" applyBorder="1" applyAlignment="1">
      <alignment horizontal="center"/>
    </xf>
    <xf numFmtId="165" fontId="22" fillId="0" borderId="15" xfId="2" applyNumberFormat="1" applyFont="1" applyBorder="1" applyAlignment="1">
      <alignment horizontal="center" wrapText="1"/>
    </xf>
    <xf numFmtId="165" fontId="22" fillId="0" borderId="11" xfId="2" applyNumberFormat="1" applyFont="1" applyBorder="1" applyAlignment="1">
      <alignment horizontal="center" wrapText="1"/>
    </xf>
    <xf numFmtId="165" fontId="22" fillId="0" borderId="10" xfId="2" applyNumberFormat="1" applyFont="1" applyBorder="1" applyAlignment="1">
      <alignment horizontal="center" wrapText="1"/>
    </xf>
    <xf numFmtId="37" fontId="31" fillId="0" borderId="0" xfId="0" applyNumberFormat="1" applyFont="1" applyBorder="1" applyAlignment="1" applyProtection="1">
      <alignment vertical="center"/>
    </xf>
    <xf numFmtId="37" fontId="31" fillId="0" borderId="16" xfId="0" applyNumberFormat="1" applyFont="1" applyBorder="1" applyAlignment="1" applyProtection="1">
      <alignment vertical="center"/>
    </xf>
    <xf numFmtId="9" fontId="31" fillId="0" borderId="3" xfId="0" applyNumberFormat="1" applyFont="1" applyBorder="1" applyAlignment="1">
      <alignment vertical="center"/>
    </xf>
    <xf numFmtId="9" fontId="31" fillId="0" borderId="16" xfId="0" applyNumberFormat="1" applyFont="1" applyBorder="1" applyAlignment="1">
      <alignment vertical="center"/>
    </xf>
    <xf numFmtId="9" fontId="31" fillId="0" borderId="19" xfId="0" applyNumberFormat="1" applyFont="1" applyBorder="1" applyAlignment="1">
      <alignment vertical="center"/>
    </xf>
    <xf numFmtId="9" fontId="32" fillId="8" borderId="0" xfId="0" applyNumberFormat="1" applyFont="1" applyFill="1" applyBorder="1" applyAlignment="1">
      <alignment vertical="center"/>
    </xf>
    <xf numFmtId="165" fontId="31" fillId="0" borderId="3" xfId="2" applyNumberFormat="1" applyFont="1" applyBorder="1" applyAlignment="1">
      <alignment vertical="center"/>
    </xf>
    <xf numFmtId="165" fontId="31" fillId="0" borderId="16" xfId="2" applyNumberFormat="1" applyFont="1" applyBorder="1" applyAlignment="1">
      <alignment vertical="center"/>
    </xf>
    <xf numFmtId="9" fontId="31" fillId="0" borderId="2" xfId="0" applyNumberFormat="1" applyFont="1" applyBorder="1" applyAlignment="1">
      <alignment vertical="center"/>
    </xf>
    <xf numFmtId="9" fontId="31" fillId="0" borderId="0" xfId="0" applyNumberFormat="1" applyFont="1" applyBorder="1" applyAlignment="1">
      <alignment vertical="center"/>
    </xf>
    <xf numFmtId="9" fontId="31" fillId="0" borderId="4" xfId="0" applyNumberFormat="1" applyFont="1" applyBorder="1" applyAlignment="1">
      <alignment vertical="center"/>
    </xf>
    <xf numFmtId="9" fontId="31" fillId="8" borderId="0" xfId="0" applyNumberFormat="1" applyFont="1" applyFill="1" applyBorder="1" applyAlignment="1">
      <alignment vertical="center"/>
    </xf>
    <xf numFmtId="165" fontId="31" fillId="0" borderId="2" xfId="2" applyNumberFormat="1" applyFont="1" applyBorder="1" applyAlignment="1">
      <alignment vertical="center"/>
    </xf>
    <xf numFmtId="165" fontId="31" fillId="0" borderId="0" xfId="2" applyNumberFormat="1" applyFont="1" applyBorder="1" applyAlignment="1">
      <alignment vertical="center"/>
    </xf>
    <xf numFmtId="37" fontId="31" fillId="0" borderId="5" xfId="0" applyNumberFormat="1" applyFont="1" applyBorder="1" applyAlignment="1" applyProtection="1">
      <alignment vertical="center"/>
    </xf>
    <xf numFmtId="9" fontId="31" fillId="0" borderId="18" xfId="0" applyNumberFormat="1" applyFont="1" applyBorder="1" applyAlignment="1">
      <alignment vertical="center"/>
    </xf>
    <xf numFmtId="9" fontId="31" fillId="0" borderId="1" xfId="0" applyNumberFormat="1" applyFont="1" applyBorder="1" applyAlignment="1">
      <alignment vertical="center"/>
    </xf>
    <xf numFmtId="9" fontId="31" fillId="0" borderId="5" xfId="0" applyNumberFormat="1" applyFont="1" applyBorder="1" applyAlignment="1">
      <alignment vertical="center"/>
    </xf>
    <xf numFmtId="9" fontId="31" fillId="8" borderId="1" xfId="0" applyNumberFormat="1" applyFont="1" applyFill="1" applyBorder="1" applyAlignment="1">
      <alignment vertical="center"/>
    </xf>
    <xf numFmtId="165" fontId="31" fillId="0" borderId="18" xfId="2" applyNumberFormat="1" applyFont="1" applyBorder="1" applyAlignment="1">
      <alignment vertical="center"/>
    </xf>
    <xf numFmtId="165" fontId="31" fillId="0" borderId="1" xfId="2" applyNumberFormat="1" applyFont="1" applyBorder="1" applyAlignment="1">
      <alignment vertical="center"/>
    </xf>
    <xf numFmtId="165" fontId="23" fillId="0" borderId="0" xfId="2" applyNumberFormat="1" applyFont="1" applyAlignment="1">
      <alignment vertical="top"/>
    </xf>
    <xf numFmtId="164" fontId="23" fillId="0" borderId="0" xfId="0" applyFont="1" applyAlignment="1">
      <alignment vertical="top"/>
    </xf>
    <xf numFmtId="164" fontId="20" fillId="0" borderId="0" xfId="0" applyFont="1" applyBorder="1" applyAlignment="1">
      <alignment horizontal="right"/>
    </xf>
    <xf numFmtId="164" fontId="5" fillId="0" borderId="0" xfId="0" applyNumberFormat="1" applyFont="1" applyFill="1" applyAlignment="1" applyProtection="1">
      <alignment horizontal="centerContinuous" vertical="center"/>
    </xf>
    <xf numFmtId="164" fontId="0" fillId="0" borderId="0" xfId="0" applyNumberFormat="1" applyFont="1" applyFill="1" applyAlignment="1">
      <alignment horizontal="centerContinuous" vertical="center"/>
    </xf>
    <xf numFmtId="164" fontId="5" fillId="0" borderId="0" xfId="0" applyNumberFormat="1" applyFont="1" applyFill="1" applyAlignment="1">
      <alignment horizontal="centerContinuous" vertical="center"/>
    </xf>
    <xf numFmtId="164" fontId="21" fillId="0" borderId="0" xfId="0" applyNumberFormat="1" applyFont="1" applyFill="1" applyAlignment="1" applyProtection="1">
      <alignment horizontal="centerContinuous" vertical="center"/>
    </xf>
    <xf numFmtId="164" fontId="25" fillId="0" borderId="0" xfId="0" applyFont="1" applyFill="1" applyBorder="1" applyAlignment="1">
      <alignment horizontal="centerContinuous"/>
    </xf>
    <xf numFmtId="164" fontId="25" fillId="0" borderId="0" xfId="0" applyFont="1" applyFill="1" applyAlignment="1">
      <alignment horizontal="centerContinuous"/>
    </xf>
    <xf numFmtId="37" fontId="21" fillId="0" borderId="0" xfId="0" applyNumberFormat="1" applyFont="1" applyBorder="1" applyAlignment="1" applyProtection="1">
      <alignment horizontal="centerContinuous"/>
    </xf>
    <xf numFmtId="37" fontId="33" fillId="0" borderId="0" xfId="0" applyNumberFormat="1" applyFont="1" applyBorder="1" applyAlignment="1" applyProtection="1">
      <alignment horizontal="centerContinuous"/>
    </xf>
    <xf numFmtId="164" fontId="5" fillId="0" borderId="0" xfId="0" applyFont="1"/>
    <xf numFmtId="3" fontId="5" fillId="0" borderId="0" xfId="0" applyNumberFormat="1" applyFont="1"/>
    <xf numFmtId="164" fontId="5" fillId="0" borderId="0" xfId="0" applyFont="1" applyBorder="1" applyAlignment="1">
      <alignment horizontal="left" indent="1"/>
    </xf>
    <xf numFmtId="3" fontId="5" fillId="0" borderId="0" xfId="0" applyNumberFormat="1" applyFont="1" applyBorder="1"/>
    <xf numFmtId="3" fontId="15" fillId="0" borderId="1" xfId="0" applyNumberFormat="1" applyFont="1" applyBorder="1"/>
    <xf numFmtId="3" fontId="4" fillId="3" borderId="0" xfId="0" applyNumberFormat="1" applyFont="1" applyFill="1"/>
    <xf numFmtId="164" fontId="5" fillId="0" borderId="0" xfId="0" applyFont="1" applyBorder="1"/>
    <xf numFmtId="3" fontId="4" fillId="3" borderId="0" xfId="0" applyNumberFormat="1" applyFont="1" applyFill="1" applyAlignment="1">
      <alignment wrapText="1"/>
    </xf>
    <xf numFmtId="164" fontId="5" fillId="0" borderId="0" xfId="0" applyFont="1" applyBorder="1" applyAlignment="1">
      <alignment wrapText="1"/>
    </xf>
    <xf numFmtId="3" fontId="4" fillId="3" borderId="0" xfId="0" applyNumberFormat="1" applyFont="1" applyFill="1" applyAlignment="1"/>
    <xf numFmtId="3" fontId="15" fillId="0" borderId="23" xfId="0" applyNumberFormat="1" applyFont="1" applyBorder="1"/>
    <xf numFmtId="3" fontId="4" fillId="3" borderId="1" xfId="0" applyNumberFormat="1" applyFont="1" applyFill="1" applyBorder="1"/>
    <xf numFmtId="3" fontId="4" fillId="3" borderId="2" xfId="0" applyNumberFormat="1" applyFont="1" applyFill="1" applyBorder="1"/>
    <xf numFmtId="3" fontId="5" fillId="0" borderId="2" xfId="0" applyNumberFormat="1" applyFont="1" applyBorder="1"/>
    <xf numFmtId="3" fontId="15" fillId="0" borderId="18" xfId="0" applyNumberFormat="1" applyFont="1" applyBorder="1"/>
    <xf numFmtId="3" fontId="15" fillId="0" borderId="34" xfId="0" applyNumberFormat="1" applyFont="1" applyBorder="1"/>
    <xf numFmtId="3" fontId="4" fillId="3" borderId="3" xfId="0" applyNumberFormat="1" applyFont="1" applyFill="1" applyBorder="1" applyAlignment="1"/>
    <xf numFmtId="3" fontId="5" fillId="3" borderId="0" xfId="0" applyNumberFormat="1" applyFont="1" applyFill="1"/>
    <xf numFmtId="3" fontId="5" fillId="3" borderId="0" xfId="0" applyNumberFormat="1" applyFont="1" applyFill="1" applyBorder="1"/>
    <xf numFmtId="3" fontId="15" fillId="3" borderId="1" xfId="0" applyNumberFormat="1" applyFont="1" applyFill="1" applyBorder="1"/>
    <xf numFmtId="3" fontId="15" fillId="3" borderId="23" xfId="0" applyNumberFormat="1" applyFont="1" applyFill="1" applyBorder="1"/>
    <xf numFmtId="49" fontId="5" fillId="9" borderId="20" xfId="24" applyNumberFormat="1" applyFont="1" applyFill="1" applyBorder="1" applyAlignment="1" applyProtection="1">
      <alignment horizontal="center"/>
      <protection locked="0"/>
    </xf>
    <xf numFmtId="49" fontId="5" fillId="9" borderId="21" xfId="24" applyNumberFormat="1" applyFont="1" applyFill="1" applyBorder="1" applyAlignment="1" applyProtection="1">
      <alignment horizontal="left"/>
      <protection locked="0"/>
    </xf>
    <xf numFmtId="49" fontId="5" fillId="9" borderId="21" xfId="24" applyNumberFormat="1" applyFont="1" applyFill="1" applyBorder="1" applyAlignment="1" applyProtection="1">
      <alignment horizontal="center"/>
      <protection locked="0"/>
    </xf>
    <xf numFmtId="1" fontId="5" fillId="9" borderId="21" xfId="24" applyNumberFormat="1" applyFont="1" applyFill="1" applyBorder="1" applyAlignment="1" applyProtection="1">
      <alignment horizontal="center"/>
      <protection locked="0"/>
    </xf>
    <xf numFmtId="3" fontId="15" fillId="6" borderId="20" xfId="2" applyNumberFormat="1" applyFont="1" applyFill="1" applyBorder="1" applyAlignment="1" applyProtection="1">
      <alignment horizontal="center"/>
    </xf>
    <xf numFmtId="3" fontId="15" fillId="3" borderId="35" xfId="2" applyNumberFormat="1" applyFont="1" applyFill="1" applyBorder="1" applyAlignment="1" applyProtection="1">
      <alignment horizontal="center"/>
    </xf>
    <xf numFmtId="3" fontId="15" fillId="6" borderId="35" xfId="2" applyNumberFormat="1" applyFont="1" applyFill="1" applyBorder="1" applyAlignment="1" applyProtection="1">
      <alignment horizontal="center"/>
    </xf>
    <xf numFmtId="3" fontId="15" fillId="3" borderId="21" xfId="2" applyNumberFormat="1" applyFont="1" applyFill="1" applyBorder="1" applyAlignment="1" applyProtection="1">
      <alignment horizontal="center"/>
    </xf>
    <xf numFmtId="3" fontId="15" fillId="6" borderId="36" xfId="2" applyNumberFormat="1" applyFont="1" applyFill="1" applyBorder="1" applyAlignment="1" applyProtection="1">
      <alignment horizontal="center"/>
    </xf>
    <xf numFmtId="3" fontId="15" fillId="6" borderId="37" xfId="2" applyNumberFormat="1" applyFont="1" applyFill="1" applyBorder="1" applyAlignment="1" applyProtection="1">
      <alignment horizontal="center"/>
    </xf>
    <xf numFmtId="3" fontId="15" fillId="3" borderId="38" xfId="2" applyNumberFormat="1" applyFont="1" applyFill="1" applyBorder="1" applyAlignment="1" applyProtection="1">
      <alignment horizontal="center"/>
    </xf>
    <xf numFmtId="3" fontId="4" fillId="3" borderId="0" xfId="0" applyNumberFormat="1" applyFont="1" applyFill="1" applyBorder="1"/>
    <xf numFmtId="3" fontId="4" fillId="3" borderId="18" xfId="0" applyNumberFormat="1" applyFont="1" applyFill="1" applyBorder="1"/>
    <xf numFmtId="3" fontId="4" fillId="3" borderId="2" xfId="0" applyNumberFormat="1" applyFont="1" applyFill="1" applyBorder="1" applyAlignment="1"/>
    <xf numFmtId="3" fontId="4" fillId="3" borderId="16" xfId="0" applyNumberFormat="1" applyFont="1" applyFill="1" applyBorder="1" applyAlignment="1"/>
    <xf numFmtId="3" fontId="4" fillId="3" borderId="19" xfId="0" applyNumberFormat="1" applyFont="1" applyFill="1" applyBorder="1" applyAlignment="1">
      <alignment wrapText="1"/>
    </xf>
    <xf numFmtId="3" fontId="4" fillId="3" borderId="4" xfId="0" applyNumberFormat="1" applyFont="1" applyFill="1" applyBorder="1"/>
    <xf numFmtId="164" fontId="5" fillId="3" borderId="4" xfId="0" applyFont="1" applyFill="1" applyBorder="1"/>
    <xf numFmtId="167" fontId="9" fillId="3" borderId="5" xfId="23" applyNumberFormat="1" applyFont="1" applyFill="1" applyBorder="1"/>
    <xf numFmtId="167" fontId="9" fillId="3" borderId="51" xfId="23" applyNumberFormat="1" applyFont="1" applyFill="1" applyBorder="1"/>
    <xf numFmtId="167" fontId="9" fillId="34" borderId="1" xfId="23" applyNumberFormat="1" applyFont="1" applyFill="1" applyBorder="1"/>
    <xf numFmtId="49" fontId="55" fillId="9" borderId="21" xfId="24" applyNumberFormat="1" applyFont="1" applyFill="1" applyBorder="1" applyAlignment="1" applyProtection="1">
      <alignment horizontal="left"/>
      <protection locked="0"/>
    </xf>
    <xf numFmtId="167" fontId="9" fillId="0" borderId="1" xfId="23" applyNumberFormat="1" applyFont="1" applyFill="1" applyBorder="1"/>
    <xf numFmtId="164" fontId="0" fillId="0" borderId="0" xfId="0" quotePrefix="1"/>
    <xf numFmtId="165" fontId="5" fillId="33" borderId="0" xfId="2" applyNumberFormat="1" applyFont="1" applyFill="1" applyAlignment="1">
      <alignment vertical="center"/>
    </xf>
    <xf numFmtId="165" fontId="5" fillId="33" borderId="0" xfId="2" applyNumberFormat="1" applyFont="1" applyFill="1"/>
    <xf numFmtId="169" fontId="5" fillId="0" borderId="2" xfId="0" applyNumberFormat="1" applyFont="1" applyFill="1" applyBorder="1" applyAlignment="1" applyProtection="1">
      <alignment horizontal="right"/>
    </xf>
    <xf numFmtId="3" fontId="5" fillId="0" borderId="2" xfId="0" applyNumberFormat="1" applyFont="1" applyFill="1" applyBorder="1" applyAlignment="1" applyProtection="1">
      <alignment horizontal="right"/>
    </xf>
    <xf numFmtId="3" fontId="5" fillId="0" borderId="18" xfId="0" applyNumberFormat="1" applyFont="1" applyFill="1" applyBorder="1" applyAlignment="1" applyProtection="1">
      <alignment horizontal="right"/>
    </xf>
    <xf numFmtId="165" fontId="31" fillId="0" borderId="19" xfId="2" applyNumberFormat="1" applyFont="1" applyBorder="1" applyAlignment="1">
      <alignment vertical="center"/>
    </xf>
    <xf numFmtId="165" fontId="31" fillId="0" borderId="4" xfId="2" applyNumberFormat="1" applyFont="1" applyBorder="1" applyAlignment="1">
      <alignment vertical="center"/>
    </xf>
    <xf numFmtId="165" fontId="31" fillId="0" borderId="5" xfId="2" applyNumberFormat="1" applyFont="1" applyBorder="1" applyAlignment="1">
      <alignment vertical="center"/>
    </xf>
    <xf numFmtId="164" fontId="0" fillId="0" borderId="0" xfId="0" applyFill="1" applyAlignment="1">
      <alignment vertical="top"/>
    </xf>
    <xf numFmtId="164" fontId="56" fillId="0" borderId="0" xfId="0" applyFont="1" applyAlignment="1">
      <alignment vertical="center"/>
    </xf>
    <xf numFmtId="164" fontId="6" fillId="0" borderId="0" xfId="0" applyFont="1" applyFill="1" applyBorder="1" applyAlignment="1">
      <alignment wrapText="1"/>
    </xf>
    <xf numFmtId="164" fontId="26" fillId="0" borderId="0" xfId="0" applyFont="1" applyFill="1" applyAlignment="1">
      <alignment horizontal="centerContinuous"/>
    </xf>
    <xf numFmtId="167" fontId="31" fillId="0" borderId="16" xfId="0" applyNumberFormat="1" applyFont="1" applyBorder="1" applyAlignment="1">
      <alignment vertical="center"/>
    </xf>
    <xf numFmtId="164" fontId="30" fillId="0" borderId="12" xfId="0" applyFont="1" applyBorder="1" applyAlignment="1">
      <alignment horizontal="centerContinuous"/>
    </xf>
    <xf numFmtId="164" fontId="30" fillId="0" borderId="5" xfId="0" applyFont="1" applyBorder="1" applyAlignment="1">
      <alignment horizontal="centerContinuous"/>
    </xf>
    <xf numFmtId="9" fontId="31" fillId="0" borderId="52" xfId="0" applyNumberFormat="1" applyFont="1" applyBorder="1" applyAlignment="1">
      <alignment vertical="center"/>
    </xf>
    <xf numFmtId="9" fontId="31" fillId="0" borderId="6" xfId="0" applyNumberFormat="1" applyFont="1" applyBorder="1" applyAlignment="1">
      <alignment vertical="center"/>
    </xf>
    <xf numFmtId="9" fontId="31" fillId="0" borderId="53" xfId="0" applyNumberFormat="1" applyFont="1" applyBorder="1" applyAlignment="1">
      <alignment vertical="center"/>
    </xf>
    <xf numFmtId="164" fontId="23" fillId="0" borderId="3" xfId="0" applyFont="1" applyBorder="1"/>
    <xf numFmtId="164" fontId="23" fillId="0" borderId="18" xfId="0" applyFont="1" applyBorder="1"/>
    <xf numFmtId="164" fontId="23" fillId="0" borderId="10" xfId="0" applyFont="1" applyBorder="1"/>
    <xf numFmtId="37" fontId="31" fillId="0" borderId="2" xfId="0" applyNumberFormat="1" applyFont="1" applyBorder="1" applyAlignment="1" applyProtection="1">
      <alignment vertical="center"/>
    </xf>
    <xf numFmtId="37" fontId="31" fillId="0" borderId="18" xfId="0" applyNumberFormat="1" applyFont="1" applyBorder="1" applyAlignment="1" applyProtection="1">
      <alignment vertical="center"/>
    </xf>
    <xf numFmtId="37" fontId="31" fillId="0" borderId="3" xfId="0" applyNumberFormat="1" applyFont="1" applyBorder="1" applyAlignment="1" applyProtection="1">
      <alignment vertical="center"/>
    </xf>
    <xf numFmtId="165" fontId="4" fillId="5" borderId="11" xfId="2" applyNumberFormat="1" applyFont="1" applyFill="1" applyBorder="1" applyAlignment="1" applyProtection="1">
      <alignment horizontal="center" wrapText="1"/>
      <protection locked="0"/>
    </xf>
    <xf numFmtId="49" fontId="5" fillId="7" borderId="3" xfId="2" applyNumberFormat="1" applyFont="1" applyFill="1" applyBorder="1" applyAlignment="1" applyProtection="1">
      <alignment horizontal="center" wrapText="1"/>
    </xf>
    <xf numFmtId="165" fontId="5" fillId="0" borderId="0" xfId="2" applyNumberFormat="1" applyFont="1" applyFill="1" applyBorder="1"/>
    <xf numFmtId="164" fontId="5" fillId="0" borderId="2" xfId="0" applyFont="1" applyFill="1" applyBorder="1"/>
    <xf numFmtId="164" fontId="5" fillId="0" borderId="0" xfId="0" applyFont="1" applyFill="1" applyBorder="1"/>
    <xf numFmtId="167" fontId="9" fillId="0" borderId="18" xfId="23" applyNumberFormat="1" applyFont="1" applyFill="1" applyBorder="1" applyAlignment="1">
      <alignment horizontal="left" indent="1"/>
    </xf>
    <xf numFmtId="167" fontId="9" fillId="0" borderId="34" xfId="23" applyNumberFormat="1" applyFont="1" applyFill="1" applyBorder="1" applyAlignment="1">
      <alignment horizontal="left" indent="1"/>
    </xf>
    <xf numFmtId="167" fontId="9" fillId="0" borderId="23" xfId="23" applyNumberFormat="1" applyFont="1" applyFill="1" applyBorder="1"/>
    <xf numFmtId="167" fontId="9" fillId="34" borderId="18" xfId="23" applyNumberFormat="1" applyFont="1" applyFill="1" applyBorder="1" applyAlignment="1">
      <alignment horizontal="left" indent="1"/>
    </xf>
    <xf numFmtId="167" fontId="9" fillId="34" borderId="23" xfId="23" applyNumberFormat="1" applyFont="1" applyFill="1" applyBorder="1"/>
    <xf numFmtId="167" fontId="9" fillId="35" borderId="1" xfId="23" applyNumberFormat="1" applyFont="1" applyFill="1" applyBorder="1"/>
    <xf numFmtId="3" fontId="15" fillId="34" borderId="1" xfId="0" applyNumberFormat="1" applyFont="1" applyFill="1" applyBorder="1"/>
    <xf numFmtId="164" fontId="20" fillId="0" borderId="0" xfId="0" quotePrefix="1" applyFont="1" applyBorder="1"/>
    <xf numFmtId="3" fontId="5" fillId="5" borderId="0" xfId="2" applyNumberFormat="1" applyFont="1" applyFill="1" applyBorder="1"/>
    <xf numFmtId="3" fontId="5" fillId="0" borderId="0" xfId="2" applyNumberFormat="1" applyFont="1" applyFill="1" applyBorder="1"/>
    <xf numFmtId="3" fontId="5" fillId="5" borderId="9" xfId="2" applyNumberFormat="1" applyFont="1" applyFill="1" applyBorder="1"/>
    <xf numFmtId="165" fontId="4" fillId="0" borderId="0" xfId="2" applyNumberFormat="1" applyFont="1" applyFill="1" applyBorder="1" applyAlignment="1" applyProtection="1">
      <alignment horizontal="left"/>
      <protection locked="0"/>
    </xf>
    <xf numFmtId="164" fontId="4" fillId="0" borderId="0" xfId="134" applyFont="1" applyBorder="1" applyAlignment="1" applyProtection="1">
      <alignment horizontal="left"/>
      <protection locked="0"/>
    </xf>
    <xf numFmtId="165" fontId="9" fillId="3" borderId="19" xfId="2" applyNumberFormat="1" applyFont="1" applyFill="1" applyBorder="1" applyAlignment="1" applyProtection="1">
      <alignment horizontal="left"/>
      <protection locked="0"/>
    </xf>
    <xf numFmtId="0" fontId="9" fillId="3" borderId="5" xfId="2" applyNumberFormat="1" applyFont="1" applyFill="1" applyBorder="1" applyAlignment="1" applyProtection="1">
      <alignment horizontal="left"/>
      <protection locked="0"/>
    </xf>
    <xf numFmtId="165" fontId="17" fillId="3" borderId="5" xfId="2" applyNumberFormat="1" applyFont="1" applyFill="1" applyBorder="1" applyAlignment="1" applyProtection="1">
      <alignment horizontal="centerContinuous" vertical="center"/>
      <protection locked="0"/>
    </xf>
    <xf numFmtId="165" fontId="57" fillId="2" borderId="1" xfId="2" applyNumberFormat="1" applyFont="1" applyFill="1" applyBorder="1" applyProtection="1">
      <protection locked="0"/>
    </xf>
    <xf numFmtId="165" fontId="57" fillId="2" borderId="1" xfId="2" applyNumberFormat="1" applyFont="1" applyFill="1" applyBorder="1" applyAlignment="1" applyProtection="1">
      <alignment horizontal="right"/>
      <protection locked="0"/>
    </xf>
    <xf numFmtId="165" fontId="9" fillId="3" borderId="15" xfId="2" applyNumberFormat="1" applyFont="1" applyFill="1" applyBorder="1" applyAlignment="1" applyProtection="1">
      <alignment horizontal="centerContinuous" vertical="center"/>
      <protection locked="0"/>
    </xf>
    <xf numFmtId="49" fontId="5" fillId="7" borderId="52" xfId="2" applyNumberFormat="1" applyFont="1" applyFill="1" applyBorder="1" applyAlignment="1" applyProtection="1">
      <alignment horizontal="center" wrapText="1"/>
    </xf>
    <xf numFmtId="165" fontId="5" fillId="0" borderId="0" xfId="2" applyNumberFormat="1" applyFont="1" applyFill="1" applyBorder="1" applyAlignment="1">
      <alignment wrapText="1"/>
    </xf>
    <xf numFmtId="49" fontId="5" fillId="0" borderId="0" xfId="2" applyNumberFormat="1" applyFont="1" applyFill="1" applyBorder="1" applyAlignment="1">
      <alignment horizontal="center"/>
    </xf>
    <xf numFmtId="49" fontId="5" fillId="0" borderId="0" xfId="2" applyNumberFormat="1" applyFont="1" applyFill="1" applyBorder="1" applyAlignment="1">
      <alignment horizontal="left"/>
    </xf>
    <xf numFmtId="165" fontId="7" fillId="0" borderId="0" xfId="2" applyNumberFormat="1" applyFont="1" applyFill="1" applyBorder="1" applyAlignment="1">
      <alignment horizontal="center"/>
    </xf>
    <xf numFmtId="165" fontId="5" fillId="0" borderId="0" xfId="2" applyNumberFormat="1" applyFont="1" applyFill="1" applyBorder="1" applyAlignment="1"/>
    <xf numFmtId="3" fontId="15" fillId="6" borderId="54" xfId="2" applyNumberFormat="1" applyFont="1" applyFill="1" applyBorder="1" applyAlignment="1" applyProtection="1">
      <alignment horizontal="right"/>
    </xf>
    <xf numFmtId="3" fontId="15" fillId="3" borderId="6" xfId="2" applyNumberFormat="1" applyFont="1" applyFill="1" applyBorder="1" applyAlignment="1" applyProtection="1">
      <alignment horizontal="right"/>
    </xf>
    <xf numFmtId="3" fontId="15" fillId="6" borderId="6" xfId="2" applyNumberFormat="1" applyFont="1" applyFill="1" applyBorder="1" applyAlignment="1" applyProtection="1">
      <alignment horizontal="right"/>
    </xf>
    <xf numFmtId="49" fontId="5" fillId="7" borderId="17" xfId="2" applyNumberFormat="1" applyFont="1" applyFill="1" applyBorder="1" applyAlignment="1" applyProtection="1">
      <alignment horizontal="center" wrapText="1"/>
    </xf>
    <xf numFmtId="3" fontId="5" fillId="0" borderId="0" xfId="0" applyNumberFormat="1" applyFont="1" applyFill="1"/>
    <xf numFmtId="3" fontId="5" fillId="5" borderId="52" xfId="2" applyNumberFormat="1" applyFont="1" applyFill="1" applyBorder="1" applyAlignment="1">
      <alignment horizontal="right"/>
    </xf>
    <xf numFmtId="3" fontId="5" fillId="0" borderId="52" xfId="0" applyNumberFormat="1" applyFont="1" applyFill="1" applyBorder="1" applyAlignment="1">
      <alignment horizontal="right"/>
    </xf>
    <xf numFmtId="3" fontId="5" fillId="0" borderId="3" xfId="0" applyNumberFormat="1" applyFont="1" applyFill="1" applyBorder="1" applyAlignment="1">
      <alignment horizontal="right"/>
    </xf>
    <xf numFmtId="3" fontId="5" fillId="5" borderId="55" xfId="2" applyNumberFormat="1" applyFont="1" applyFill="1" applyBorder="1" applyAlignment="1">
      <alignment horizontal="right"/>
    </xf>
    <xf numFmtId="164" fontId="58" fillId="0" borderId="0" xfId="0" applyFont="1"/>
    <xf numFmtId="164" fontId="58" fillId="0" borderId="0" xfId="0" applyFont="1" applyAlignment="1">
      <alignment horizontal="left"/>
    </xf>
    <xf numFmtId="164" fontId="58" fillId="0" borderId="0" xfId="0" applyFont="1" applyAlignment="1">
      <alignment horizontal="left" indent="1"/>
    </xf>
    <xf numFmtId="3" fontId="58" fillId="0" borderId="0" xfId="0" applyNumberFormat="1" applyFont="1"/>
    <xf numFmtId="164" fontId="58" fillId="0" borderId="1" xfId="0" applyFont="1" applyBorder="1" applyAlignment="1"/>
    <xf numFmtId="3" fontId="58" fillId="0" borderId="1" xfId="0" applyNumberFormat="1" applyFont="1" applyBorder="1"/>
    <xf numFmtId="3" fontId="58" fillId="0" borderId="0" xfId="0" applyNumberFormat="1" applyFont="1" applyBorder="1"/>
    <xf numFmtId="164" fontId="58" fillId="0" borderId="1" xfId="0" applyFont="1" applyBorder="1" applyAlignment="1">
      <alignment horizontal="left" indent="1"/>
    </xf>
    <xf numFmtId="164" fontId="58" fillId="0" borderId="23" xfId="0" applyFont="1" applyBorder="1" applyAlignment="1">
      <alignment horizontal="left" indent="1"/>
    </xf>
    <xf numFmtId="3" fontId="58" fillId="0" borderId="23" xfId="0" applyNumberFormat="1" applyFont="1" applyBorder="1"/>
    <xf numFmtId="3" fontId="58" fillId="0" borderId="0" xfId="0" applyNumberFormat="1" applyFont="1" applyFill="1"/>
    <xf numFmtId="3" fontId="58" fillId="0" borderId="1" xfId="0" applyNumberFormat="1" applyFont="1" applyFill="1" applyBorder="1"/>
    <xf numFmtId="3" fontId="58" fillId="0" borderId="23" xfId="0" applyNumberFormat="1" applyFont="1" applyFill="1" applyBorder="1"/>
    <xf numFmtId="3" fontId="15" fillId="0" borderId="1" xfId="0" applyNumberFormat="1" applyFont="1" applyFill="1" applyBorder="1"/>
    <xf numFmtId="3" fontId="15" fillId="0" borderId="23" xfId="0" applyNumberFormat="1" applyFont="1" applyFill="1" applyBorder="1"/>
    <xf numFmtId="167" fontId="9" fillId="34" borderId="5" xfId="23" applyNumberFormat="1" applyFont="1" applyFill="1" applyBorder="1"/>
    <xf numFmtId="167" fontId="9" fillId="0" borderId="18" xfId="23" applyNumberFormat="1" applyFont="1" applyFill="1" applyBorder="1"/>
    <xf numFmtId="3" fontId="58" fillId="35" borderId="0" xfId="0" applyNumberFormat="1" applyFont="1" applyFill="1"/>
    <xf numFmtId="3" fontId="15" fillId="35" borderId="1" xfId="0" applyNumberFormat="1" applyFont="1" applyFill="1" applyBorder="1"/>
    <xf numFmtId="3" fontId="15" fillId="35" borderId="18" xfId="0" applyNumberFormat="1" applyFont="1" applyFill="1" applyBorder="1"/>
    <xf numFmtId="164" fontId="22" fillId="0" borderId="11" xfId="0" applyFont="1" applyFill="1" applyBorder="1" applyAlignment="1">
      <alignment horizontal="center"/>
    </xf>
    <xf numFmtId="9" fontId="32" fillId="0" borderId="0" xfId="0" applyNumberFormat="1" applyFont="1" applyFill="1" applyBorder="1" applyAlignment="1">
      <alignment vertical="center"/>
    </xf>
    <xf numFmtId="9" fontId="31" fillId="0" borderId="0" xfId="0" applyNumberFormat="1" applyFont="1" applyFill="1" applyBorder="1" applyAlignment="1">
      <alignment vertical="center"/>
    </xf>
    <xf numFmtId="9" fontId="31" fillId="0" borderId="1" xfId="0" applyNumberFormat="1" applyFont="1" applyFill="1" applyBorder="1" applyAlignment="1">
      <alignment vertical="center"/>
    </xf>
    <xf numFmtId="167" fontId="31" fillId="0" borderId="0" xfId="0" applyNumberFormat="1" applyFont="1" applyBorder="1" applyAlignment="1">
      <alignment vertical="center"/>
    </xf>
    <xf numFmtId="10" fontId="31" fillId="0" borderId="0" xfId="0" applyNumberFormat="1" applyFont="1" applyBorder="1" applyAlignment="1">
      <alignment vertical="center"/>
    </xf>
    <xf numFmtId="167" fontId="31" fillId="0" borderId="2" xfId="0" applyNumberFormat="1" applyFont="1" applyBorder="1" applyAlignment="1">
      <alignment vertical="center"/>
    </xf>
    <xf numFmtId="10" fontId="31" fillId="0" borderId="2" xfId="0" applyNumberFormat="1" applyFont="1" applyBorder="1" applyAlignment="1">
      <alignment vertical="center"/>
    </xf>
    <xf numFmtId="167" fontId="31" fillId="0" borderId="4" xfId="0" applyNumberFormat="1" applyFont="1" applyBorder="1" applyAlignment="1">
      <alignment vertical="center"/>
    </xf>
    <xf numFmtId="167" fontId="31" fillId="0" borderId="3" xfId="0" applyNumberFormat="1" applyFont="1" applyBorder="1" applyAlignment="1">
      <alignment vertical="center"/>
    </xf>
    <xf numFmtId="164" fontId="30" fillId="8" borderId="15" xfId="0" quotePrefix="1" applyFont="1" applyFill="1" applyBorder="1" applyAlignment="1">
      <alignment horizontal="centerContinuous"/>
    </xf>
    <xf numFmtId="164" fontId="30" fillId="0" borderId="15" xfId="0" quotePrefix="1" applyFont="1" applyFill="1" applyBorder="1" applyAlignment="1">
      <alignment horizontal="centerContinuous"/>
    </xf>
    <xf numFmtId="49" fontId="5" fillId="9" borderId="2" xfId="24" applyNumberFormat="1" applyFont="1" applyFill="1" applyBorder="1" applyAlignment="1" applyProtection="1">
      <alignment horizontal="center"/>
      <protection locked="0"/>
    </xf>
    <xf numFmtId="49" fontId="4" fillId="9" borderId="0" xfId="24" applyNumberFormat="1" applyFont="1" applyFill="1" applyBorder="1" applyAlignment="1" applyProtection="1">
      <alignment horizontal="left"/>
      <protection locked="0"/>
    </xf>
    <xf numFmtId="1" fontId="5" fillId="9" borderId="0" xfId="24" applyNumberFormat="1" applyFont="1" applyFill="1" applyBorder="1" applyAlignment="1" applyProtection="1">
      <alignment horizontal="center"/>
      <protection locked="0"/>
    </xf>
    <xf numFmtId="49" fontId="59" fillId="9" borderId="0" xfId="24" applyNumberFormat="1" applyFont="1" applyFill="1" applyBorder="1" applyAlignment="1" applyProtection="1">
      <alignment horizontal="left"/>
      <protection locked="0"/>
    </xf>
    <xf numFmtId="49" fontId="5" fillId="36" borderId="0" xfId="10760" applyNumberFormat="1" applyFont="1" applyFill="1" applyBorder="1" applyAlignment="1" applyProtection="1">
      <alignment horizontal="center"/>
      <protection locked="0"/>
    </xf>
    <xf numFmtId="49" fontId="5" fillId="36" borderId="0" xfId="10760" applyNumberFormat="1" applyFont="1" applyFill="1" applyBorder="1" applyAlignment="1" applyProtection="1">
      <alignment horizontal="left"/>
      <protection locked="0"/>
    </xf>
    <xf numFmtId="49" fontId="60" fillId="36" borderId="0" xfId="24" applyNumberFormat="1" applyFont="1" applyFill="1" applyBorder="1" applyAlignment="1" applyProtection="1">
      <alignment horizontal="left"/>
      <protection locked="0"/>
    </xf>
    <xf numFmtId="1" fontId="5" fillId="36" borderId="0" xfId="24" applyNumberFormat="1" applyFont="1" applyFill="1" applyBorder="1" applyAlignment="1" applyProtection="1">
      <alignment horizontal="center"/>
      <protection locked="0"/>
    </xf>
    <xf numFmtId="3" fontId="5" fillId="5" borderId="6" xfId="2" applyNumberFormat="1" applyFont="1" applyFill="1" applyBorder="1" applyAlignment="1">
      <alignment horizontal="right"/>
    </xf>
    <xf numFmtId="3" fontId="5" fillId="0" borderId="6" xfId="0" applyNumberFormat="1" applyFont="1" applyFill="1" applyBorder="1" applyAlignment="1">
      <alignment horizontal="right"/>
    </xf>
    <xf numFmtId="3" fontId="5" fillId="0" borderId="2" xfId="0" applyNumberFormat="1" applyFont="1" applyFill="1" applyBorder="1" applyAlignment="1">
      <alignment horizontal="right"/>
    </xf>
    <xf numFmtId="3" fontId="5" fillId="5" borderId="54" xfId="2" applyNumberFormat="1" applyFont="1" applyFill="1" applyBorder="1" applyAlignment="1">
      <alignment horizontal="right"/>
    </xf>
    <xf numFmtId="3" fontId="5" fillId="0" borderId="22" xfId="0" applyNumberFormat="1" applyFont="1" applyFill="1" applyBorder="1" applyAlignment="1">
      <alignment horizontal="right"/>
    </xf>
    <xf numFmtId="49" fontId="61" fillId="36" borderId="0" xfId="24" applyNumberFormat="1" applyFont="1" applyFill="1" applyBorder="1" applyAlignment="1" applyProtection="1">
      <alignment horizontal="left"/>
      <protection locked="0"/>
    </xf>
    <xf numFmtId="1" fontId="5" fillId="36" borderId="0" xfId="10761" applyNumberFormat="1" applyFont="1" applyFill="1" applyBorder="1" applyAlignment="1" applyProtection="1">
      <alignment horizontal="center"/>
      <protection locked="0"/>
    </xf>
    <xf numFmtId="0" fontId="5" fillId="36" borderId="0" xfId="10762" applyNumberFormat="1" applyFont="1" applyFill="1" applyBorder="1" applyAlignment="1" applyProtection="1">
      <protection locked="0"/>
    </xf>
    <xf numFmtId="0" fontId="60" fillId="36" borderId="0" xfId="10762" applyNumberFormat="1" applyFont="1" applyFill="1" applyBorder="1" applyAlignment="1" applyProtection="1">
      <protection locked="0"/>
    </xf>
    <xf numFmtId="3" fontId="15" fillId="5" borderId="6" xfId="2" applyNumberFormat="1" applyFont="1" applyFill="1" applyBorder="1" applyAlignment="1">
      <alignment horizontal="right"/>
    </xf>
    <xf numFmtId="3" fontId="15" fillId="0" borderId="6" xfId="0" applyNumberFormat="1" applyFont="1" applyFill="1" applyBorder="1" applyAlignment="1">
      <alignment horizontal="right"/>
    </xf>
    <xf numFmtId="3" fontId="15" fillId="5" borderId="54" xfId="2" applyNumberFormat="1" applyFont="1" applyFill="1" applyBorder="1" applyAlignment="1">
      <alignment horizontal="right"/>
    </xf>
    <xf numFmtId="49" fontId="5" fillId="37" borderId="2" xfId="10763" applyNumberFormat="1" applyFont="1" applyFill="1" applyBorder="1" applyAlignment="1" applyProtection="1">
      <alignment horizontal="center"/>
      <protection locked="0"/>
    </xf>
    <xf numFmtId="49" fontId="5" fillId="37" borderId="0" xfId="10763" applyNumberFormat="1" applyFont="1" applyFill="1" applyBorder="1" applyAlignment="1" applyProtection="1">
      <alignment horizontal="left"/>
      <protection locked="0"/>
    </xf>
    <xf numFmtId="49" fontId="60" fillId="37" borderId="0" xfId="10763" applyNumberFormat="1" applyFont="1" applyFill="1" applyBorder="1" applyAlignment="1" applyProtection="1">
      <alignment horizontal="left"/>
      <protection locked="0"/>
    </xf>
    <xf numFmtId="1" fontId="5" fillId="37" borderId="0" xfId="10764" applyNumberFormat="1" applyFont="1" applyFill="1" applyBorder="1" applyAlignment="1" applyProtection="1">
      <alignment horizontal="center"/>
      <protection locked="0"/>
    </xf>
    <xf numFmtId="1" fontId="5" fillId="37" borderId="0" xfId="10761" applyNumberFormat="1" applyFont="1" applyFill="1" applyBorder="1" applyAlignment="1" applyProtection="1">
      <alignment horizontal="center"/>
      <protection locked="0"/>
    </xf>
    <xf numFmtId="49" fontId="61" fillId="37" borderId="0" xfId="10763" applyNumberFormat="1" applyFont="1" applyFill="1" applyBorder="1" applyAlignment="1" applyProtection="1">
      <alignment horizontal="left"/>
      <protection locked="0"/>
    </xf>
    <xf numFmtId="49" fontId="5" fillId="37" borderId="2" xfId="10765" applyNumberFormat="1" applyFont="1" applyFill="1" applyBorder="1" applyAlignment="1" applyProtection="1">
      <alignment horizontal="center"/>
      <protection locked="0"/>
    </xf>
    <xf numFmtId="49" fontId="5" fillId="37" borderId="0" xfId="10765" applyNumberFormat="1" applyFont="1" applyFill="1" applyBorder="1" applyAlignment="1" applyProtection="1">
      <alignment horizontal="left"/>
      <protection locked="0"/>
    </xf>
    <xf numFmtId="49" fontId="60" fillId="37" borderId="0" xfId="10765" applyNumberFormat="1" applyFont="1" applyFill="1" applyBorder="1" applyAlignment="1" applyProtection="1">
      <alignment horizontal="left"/>
      <protection locked="0"/>
    </xf>
    <xf numFmtId="1" fontId="5" fillId="37" borderId="0" xfId="10765" applyNumberFormat="1" applyFont="1" applyFill="1" applyBorder="1" applyAlignment="1" applyProtection="1">
      <alignment horizontal="center"/>
      <protection locked="0"/>
    </xf>
    <xf numFmtId="1" fontId="5" fillId="38" borderId="0" xfId="10766" applyNumberFormat="1" applyFont="1" applyFill="1" applyBorder="1" applyAlignment="1" applyProtection="1">
      <alignment horizontal="center"/>
      <protection locked="0"/>
    </xf>
    <xf numFmtId="49" fontId="5" fillId="37" borderId="0" xfId="10764" applyNumberFormat="1" applyFont="1" applyFill="1" applyBorder="1" applyAlignment="1" applyProtection="1">
      <alignment horizontal="left"/>
      <protection locked="0"/>
    </xf>
    <xf numFmtId="49" fontId="5" fillId="37" borderId="2" xfId="10764" applyNumberFormat="1" applyFont="1" applyFill="1" applyBorder="1" applyAlignment="1" applyProtection="1">
      <alignment horizontal="center"/>
      <protection locked="0"/>
    </xf>
    <xf numFmtId="3" fontId="5" fillId="37" borderId="0" xfId="10765" applyFont="1" applyFill="1" applyBorder="1" applyAlignment="1" applyProtection="1">
      <protection locked="0"/>
    </xf>
    <xf numFmtId="1" fontId="19" fillId="37" borderId="0" xfId="10761" applyNumberFormat="1" applyFont="1" applyFill="1" applyBorder="1" applyAlignment="1" applyProtection="1">
      <alignment horizontal="center"/>
      <protection locked="0"/>
    </xf>
    <xf numFmtId="49" fontId="60" fillId="37" borderId="0" xfId="10764" applyNumberFormat="1" applyFont="1" applyFill="1" applyBorder="1" applyAlignment="1" applyProtection="1">
      <alignment horizontal="left"/>
      <protection locked="0"/>
    </xf>
    <xf numFmtId="1" fontId="5" fillId="37" borderId="0" xfId="24" applyNumberFormat="1" applyFont="1" applyFill="1" applyBorder="1" applyAlignment="1" applyProtection="1">
      <alignment horizontal="center"/>
      <protection locked="0"/>
    </xf>
    <xf numFmtId="49" fontId="5" fillId="39" borderId="0" xfId="10764" applyNumberFormat="1" applyFont="1" applyFill="1" applyBorder="1" applyAlignment="1" applyProtection="1">
      <alignment horizontal="left"/>
      <protection locked="0"/>
    </xf>
    <xf numFmtId="49" fontId="60" fillId="39" borderId="0" xfId="10764" applyNumberFormat="1" applyFont="1" applyFill="1" applyBorder="1" applyAlignment="1" applyProtection="1">
      <alignment horizontal="left"/>
      <protection locked="0"/>
    </xf>
    <xf numFmtId="49" fontId="5" fillId="39" borderId="0" xfId="10763" applyNumberFormat="1" applyFont="1" applyFill="1" applyBorder="1" applyAlignment="1" applyProtection="1">
      <alignment horizontal="left"/>
      <protection locked="0"/>
    </xf>
    <xf numFmtId="49" fontId="60" fillId="39" borderId="0" xfId="10763" applyNumberFormat="1" applyFont="1" applyFill="1" applyBorder="1" applyAlignment="1" applyProtection="1">
      <alignment horizontal="left"/>
      <protection locked="0"/>
    </xf>
    <xf numFmtId="1" fontId="5" fillId="37" borderId="0" xfId="10763" applyNumberFormat="1" applyFont="1" applyFill="1" applyBorder="1" applyAlignment="1" applyProtection="1">
      <alignment horizontal="center"/>
      <protection locked="0"/>
    </xf>
    <xf numFmtId="49" fontId="5" fillId="40" borderId="2" xfId="10764" applyNumberFormat="1" applyFont="1" applyFill="1" applyBorder="1" applyAlignment="1" applyProtection="1">
      <alignment horizontal="center"/>
      <protection locked="0"/>
    </xf>
    <xf numFmtId="49" fontId="5" fillId="40" borderId="0" xfId="10763" applyNumberFormat="1" applyFont="1" applyFill="1" applyBorder="1" applyAlignment="1" applyProtection="1">
      <alignment horizontal="left"/>
      <protection locked="0"/>
    </xf>
    <xf numFmtId="49" fontId="60" fillId="40" borderId="0" xfId="10763" applyNumberFormat="1" applyFont="1" applyFill="1" applyBorder="1" applyAlignment="1" applyProtection="1">
      <alignment horizontal="left"/>
      <protection locked="0"/>
    </xf>
    <xf numFmtId="1" fontId="5" fillId="40" borderId="0" xfId="10764" applyNumberFormat="1" applyFont="1" applyFill="1" applyBorder="1" applyAlignment="1" applyProtection="1">
      <alignment horizontal="center"/>
      <protection locked="0"/>
    </xf>
    <xf numFmtId="1" fontId="5" fillId="40" borderId="0" xfId="10761" applyNumberFormat="1" applyFont="1" applyFill="1" applyBorder="1" applyAlignment="1" applyProtection="1">
      <alignment horizontal="center"/>
      <protection locked="0"/>
    </xf>
    <xf numFmtId="49" fontId="5" fillId="40" borderId="0" xfId="10764" applyNumberFormat="1" applyFont="1" applyFill="1" applyBorder="1" applyAlignment="1" applyProtection="1">
      <alignment horizontal="left"/>
      <protection locked="0"/>
    </xf>
    <xf numFmtId="49" fontId="60" fillId="40" borderId="0" xfId="10764" applyNumberFormat="1" applyFont="1" applyFill="1" applyBorder="1" applyAlignment="1" applyProtection="1">
      <alignment horizontal="left"/>
      <protection locked="0"/>
    </xf>
    <xf numFmtId="49" fontId="61" fillId="40" borderId="0" xfId="10763" applyNumberFormat="1" applyFont="1" applyFill="1" applyBorder="1" applyAlignment="1" applyProtection="1">
      <alignment horizontal="left"/>
      <protection locked="0"/>
    </xf>
    <xf numFmtId="1" fontId="5" fillId="40" borderId="0" xfId="24" applyNumberFormat="1" applyFont="1" applyFill="1" applyBorder="1" applyAlignment="1" applyProtection="1">
      <alignment horizontal="center"/>
      <protection locked="0"/>
    </xf>
    <xf numFmtId="164" fontId="5" fillId="40" borderId="0" xfId="10763" applyFont="1" applyFill="1" applyBorder="1" applyProtection="1">
      <protection locked="0"/>
    </xf>
    <xf numFmtId="49" fontId="5" fillId="40" borderId="2" xfId="2" applyNumberFormat="1" applyFont="1" applyFill="1" applyBorder="1" applyAlignment="1" applyProtection="1">
      <alignment horizontal="center"/>
      <protection locked="0"/>
    </xf>
    <xf numFmtId="49" fontId="5" fillId="40" borderId="0" xfId="2" applyNumberFormat="1" applyFont="1" applyFill="1" applyBorder="1" applyAlignment="1" applyProtection="1">
      <alignment horizontal="left"/>
      <protection locked="0"/>
    </xf>
    <xf numFmtId="49" fontId="60" fillId="40" borderId="0" xfId="87" applyNumberFormat="1" applyFont="1" applyFill="1" applyBorder="1" applyAlignment="1" applyProtection="1">
      <alignment horizontal="left"/>
      <protection locked="0"/>
    </xf>
    <xf numFmtId="0" fontId="5" fillId="40" borderId="0" xfId="10767" applyNumberFormat="1" applyFont="1" applyFill="1" applyBorder="1" applyAlignment="1" applyProtection="1">
      <alignment horizontal="center"/>
      <protection locked="0"/>
    </xf>
    <xf numFmtId="1" fontId="5" fillId="40" borderId="0" xfId="87" applyNumberFormat="1" applyFont="1" applyFill="1" applyBorder="1" applyAlignment="1" applyProtection="1">
      <alignment horizontal="center"/>
      <protection locked="0"/>
    </xf>
    <xf numFmtId="49" fontId="5" fillId="40" borderId="0" xfId="10767" applyNumberFormat="1" applyFont="1" applyFill="1" applyBorder="1" applyAlignment="1" applyProtection="1">
      <alignment horizontal="left"/>
      <protection locked="0"/>
    </xf>
    <xf numFmtId="49" fontId="60" fillId="40" borderId="0" xfId="10767" applyNumberFormat="1" applyFont="1" applyFill="1" applyBorder="1" applyAlignment="1" applyProtection="1">
      <alignment horizontal="left"/>
      <protection locked="0"/>
    </xf>
    <xf numFmtId="1" fontId="5" fillId="40" borderId="0" xfId="10767" applyNumberFormat="1" applyFont="1" applyFill="1" applyBorder="1" applyAlignment="1" applyProtection="1">
      <alignment horizontal="center"/>
      <protection locked="0"/>
    </xf>
    <xf numFmtId="1" fontId="19" fillId="40" borderId="0" xfId="10761" applyNumberFormat="1" applyFont="1" applyFill="1" applyBorder="1" applyAlignment="1" applyProtection="1">
      <alignment horizontal="center"/>
      <protection locked="0"/>
    </xf>
    <xf numFmtId="49" fontId="5" fillId="41" borderId="0" xfId="10763" applyNumberFormat="1" applyFont="1" applyFill="1" applyBorder="1" applyAlignment="1" applyProtection="1">
      <alignment horizontal="center"/>
      <protection locked="0"/>
    </xf>
    <xf numFmtId="49" fontId="5" fillId="41" borderId="0" xfId="10763" applyNumberFormat="1" applyFont="1" applyFill="1" applyBorder="1" applyAlignment="1" applyProtection="1">
      <alignment horizontal="left"/>
      <protection locked="0"/>
    </xf>
    <xf numFmtId="49" fontId="4" fillId="41" borderId="0" xfId="10763" applyNumberFormat="1" applyFont="1" applyFill="1" applyBorder="1" applyAlignment="1" applyProtection="1">
      <alignment horizontal="left"/>
      <protection locked="0"/>
    </xf>
    <xf numFmtId="1" fontId="5" fillId="41" borderId="0" xfId="10764" applyNumberFormat="1" applyFont="1" applyFill="1" applyBorder="1" applyAlignment="1" applyProtection="1">
      <alignment horizontal="center"/>
      <protection locked="0"/>
    </xf>
    <xf numFmtId="1" fontId="5" fillId="41" borderId="0" xfId="10761" applyNumberFormat="1" applyFont="1" applyFill="1" applyBorder="1" applyAlignment="1" applyProtection="1">
      <alignment horizontal="center"/>
      <protection locked="0"/>
    </xf>
    <xf numFmtId="49" fontId="5" fillId="41" borderId="2" xfId="10763" applyNumberFormat="1" applyFont="1" applyFill="1" applyBorder="1" applyAlignment="1" applyProtection="1">
      <alignment horizontal="center"/>
      <protection locked="0"/>
    </xf>
    <xf numFmtId="49" fontId="19" fillId="41" borderId="0" xfId="10763" applyNumberFormat="1" applyFont="1" applyFill="1" applyBorder="1" applyAlignment="1" applyProtection="1">
      <alignment horizontal="left"/>
      <protection locked="0"/>
    </xf>
    <xf numFmtId="1" fontId="19" fillId="41" borderId="0" xfId="10761" applyNumberFormat="1" applyFont="1" applyFill="1" applyBorder="1" applyAlignment="1" applyProtection="1">
      <alignment horizontal="center"/>
      <protection locked="0"/>
    </xf>
    <xf numFmtId="1" fontId="5" fillId="41" borderId="0" xfId="24" applyNumberFormat="1" applyFont="1" applyFill="1" applyBorder="1" applyAlignment="1" applyProtection="1">
      <alignment horizontal="center"/>
      <protection locked="0"/>
    </xf>
    <xf numFmtId="1" fontId="4" fillId="41" borderId="0" xfId="10761" applyNumberFormat="1" applyFont="1" applyFill="1" applyBorder="1" applyAlignment="1" applyProtection="1">
      <alignment horizontal="center"/>
      <protection locked="0"/>
    </xf>
    <xf numFmtId="49" fontId="5" fillId="42" borderId="0" xfId="10760" applyNumberFormat="1" applyFont="1" applyFill="1" applyBorder="1" applyAlignment="1" applyProtection="1">
      <alignment horizontal="center"/>
      <protection locked="0"/>
    </xf>
    <xf numFmtId="49" fontId="5" fillId="42" borderId="0" xfId="10763" applyNumberFormat="1" applyFont="1" applyFill="1" applyBorder="1" applyAlignment="1" applyProtection="1">
      <alignment horizontal="left"/>
      <protection locked="0"/>
    </xf>
    <xf numFmtId="49" fontId="60" fillId="42" borderId="0" xfId="10763" applyNumberFormat="1" applyFont="1" applyFill="1" applyBorder="1" applyAlignment="1" applyProtection="1">
      <alignment horizontal="left"/>
      <protection locked="0"/>
    </xf>
    <xf numFmtId="1" fontId="5" fillId="42" borderId="0" xfId="10764" applyNumberFormat="1" applyFont="1" applyFill="1" applyBorder="1" applyAlignment="1" applyProtection="1">
      <alignment horizontal="center"/>
      <protection locked="0"/>
    </xf>
    <xf numFmtId="1" fontId="5" fillId="42" borderId="0" xfId="10761" applyNumberFormat="1" applyFont="1" applyFill="1" applyBorder="1" applyAlignment="1" applyProtection="1">
      <alignment horizontal="center"/>
      <protection locked="0"/>
    </xf>
    <xf numFmtId="49" fontId="5" fillId="42" borderId="0" xfId="10760" applyNumberFormat="1" applyFont="1" applyFill="1" applyBorder="1" applyAlignment="1" applyProtection="1">
      <alignment horizontal="left"/>
      <protection locked="0"/>
    </xf>
    <xf numFmtId="49" fontId="5" fillId="42" borderId="2" xfId="10760" applyNumberFormat="1" applyFont="1" applyFill="1" applyBorder="1" applyAlignment="1" applyProtection="1">
      <alignment horizontal="center"/>
      <protection locked="0"/>
    </xf>
    <xf numFmtId="49" fontId="5" fillId="41" borderId="0" xfId="10764" applyNumberFormat="1" applyFont="1" applyFill="1" applyBorder="1" applyAlignment="1" applyProtection="1">
      <alignment horizontal="center"/>
      <protection locked="0"/>
    </xf>
    <xf numFmtId="49" fontId="60" fillId="41" borderId="0" xfId="10764" applyNumberFormat="1" applyFont="1" applyFill="1" applyBorder="1" applyAlignment="1" applyProtection="1">
      <alignment horizontal="left"/>
      <protection locked="0"/>
    </xf>
    <xf numFmtId="49" fontId="60" fillId="41" borderId="0" xfId="10763" applyNumberFormat="1" applyFont="1" applyFill="1" applyBorder="1" applyAlignment="1" applyProtection="1">
      <alignment horizontal="left"/>
      <protection locked="0"/>
    </xf>
    <xf numFmtId="1" fontId="5" fillId="41" borderId="0" xfId="10763" applyNumberFormat="1" applyFont="1" applyFill="1" applyBorder="1" applyAlignment="1" applyProtection="1">
      <alignment horizontal="center"/>
      <protection locked="0"/>
    </xf>
    <xf numFmtId="0" fontId="5" fillId="41" borderId="0" xfId="24" applyNumberFormat="1" applyFont="1" applyFill="1" applyBorder="1" applyAlignment="1" applyProtection="1">
      <alignment horizontal="center"/>
      <protection locked="0"/>
    </xf>
    <xf numFmtId="49" fontId="5" fillId="41" borderId="0" xfId="10760" applyNumberFormat="1" applyFont="1" applyFill="1" applyBorder="1" applyAlignment="1" applyProtection="1">
      <alignment horizontal="left"/>
      <protection locked="0"/>
    </xf>
    <xf numFmtId="164" fontId="5" fillId="41" borderId="0" xfId="10763" applyFont="1" applyFill="1" applyBorder="1" applyProtection="1">
      <protection locked="0"/>
    </xf>
    <xf numFmtId="164" fontId="60" fillId="41" borderId="0" xfId="10763" applyFont="1" applyFill="1" applyBorder="1" applyProtection="1">
      <protection locked="0"/>
    </xf>
    <xf numFmtId="49" fontId="61" fillId="41" borderId="0" xfId="10763" applyNumberFormat="1" applyFont="1" applyFill="1" applyBorder="1" applyAlignment="1" applyProtection="1">
      <alignment horizontal="left"/>
      <protection locked="0"/>
    </xf>
    <xf numFmtId="49" fontId="61" fillId="41" borderId="0" xfId="10764" applyNumberFormat="1" applyFont="1" applyFill="1" applyBorder="1" applyAlignment="1" applyProtection="1">
      <alignment horizontal="left"/>
      <protection locked="0"/>
    </xf>
    <xf numFmtId="1" fontId="4" fillId="41" borderId="0" xfId="24" applyNumberFormat="1" applyFont="1" applyFill="1" applyBorder="1" applyAlignment="1" applyProtection="1">
      <alignment horizontal="center"/>
      <protection locked="0"/>
    </xf>
    <xf numFmtId="49" fontId="5" fillId="37" borderId="2" xfId="10760" applyNumberFormat="1" applyFont="1" applyFill="1" applyBorder="1" applyAlignment="1" applyProtection="1">
      <alignment horizontal="center"/>
      <protection locked="0"/>
    </xf>
    <xf numFmtId="49" fontId="5" fillId="37" borderId="0" xfId="10760" applyNumberFormat="1" applyFont="1" applyFill="1" applyBorder="1" applyAlignment="1" applyProtection="1">
      <alignment horizontal="left"/>
      <protection locked="0"/>
    </xf>
    <xf numFmtId="49" fontId="4" fillId="37" borderId="0" xfId="24" applyNumberFormat="1" applyFont="1" applyFill="1" applyBorder="1" applyAlignment="1" applyProtection="1">
      <alignment horizontal="left"/>
      <protection locked="0"/>
    </xf>
    <xf numFmtId="3" fontId="5" fillId="0" borderId="56" xfId="0" applyNumberFormat="1" applyFont="1" applyFill="1" applyBorder="1" applyAlignment="1">
      <alignment horizontal="right"/>
    </xf>
    <xf numFmtId="49" fontId="5" fillId="37" borderId="0" xfId="24" applyNumberFormat="1" applyFont="1" applyFill="1" applyBorder="1" applyAlignment="1" applyProtection="1">
      <alignment horizontal="left"/>
      <protection locked="0"/>
    </xf>
    <xf numFmtId="49" fontId="60" fillId="37" borderId="0" xfId="24" applyNumberFormat="1" applyFont="1" applyFill="1" applyBorder="1" applyAlignment="1" applyProtection="1">
      <alignment horizontal="left"/>
      <protection locked="0"/>
    </xf>
    <xf numFmtId="49" fontId="5" fillId="37" borderId="2" xfId="24" applyNumberFormat="1" applyFont="1" applyFill="1" applyBorder="1" applyAlignment="1" applyProtection="1">
      <alignment horizontal="center"/>
      <protection locked="0"/>
    </xf>
    <xf numFmtId="49" fontId="5" fillId="37" borderId="0" xfId="10768" applyNumberFormat="1" applyFont="1" applyFill="1" applyBorder="1" applyAlignment="1" applyProtection="1">
      <alignment horizontal="left"/>
      <protection locked="0"/>
    </xf>
    <xf numFmtId="49" fontId="4" fillId="37" borderId="0" xfId="10768" applyNumberFormat="1" applyFont="1" applyFill="1" applyBorder="1" applyAlignment="1" applyProtection="1">
      <alignment horizontal="left"/>
      <protection locked="0"/>
    </xf>
    <xf numFmtId="49" fontId="5" fillId="37" borderId="0" xfId="10769" applyNumberFormat="1" applyFont="1" applyFill="1" applyBorder="1" applyAlignment="1" applyProtection="1">
      <alignment horizontal="center"/>
      <protection locked="0"/>
    </xf>
    <xf numFmtId="49" fontId="60" fillId="37" borderId="0" xfId="10761" applyNumberFormat="1" applyFont="1" applyFill="1" applyBorder="1" applyAlignment="1" applyProtection="1">
      <alignment horizontal="left"/>
      <protection locked="0"/>
    </xf>
    <xf numFmtId="49" fontId="5" fillId="37" borderId="0" xfId="10760" applyNumberFormat="1" applyFont="1" applyFill="1" applyBorder="1" applyAlignment="1" applyProtection="1">
      <alignment horizontal="center"/>
      <protection locked="0"/>
    </xf>
    <xf numFmtId="3" fontId="5" fillId="37" borderId="0" xfId="10765" applyFont="1" applyFill="1" applyBorder="1" applyAlignment="1" applyProtection="1">
      <alignment horizontal="left"/>
      <protection locked="0"/>
    </xf>
    <xf numFmtId="3" fontId="60" fillId="37" borderId="0" xfId="10765" applyFont="1" applyFill="1" applyBorder="1" applyAlignment="1" applyProtection="1">
      <protection locked="0"/>
    </xf>
    <xf numFmtId="49" fontId="61" fillId="39" borderId="0" xfId="10763" applyNumberFormat="1" applyFont="1" applyFill="1" applyBorder="1" applyAlignment="1" applyProtection="1">
      <alignment horizontal="left"/>
      <protection locked="0"/>
    </xf>
    <xf numFmtId="1" fontId="19" fillId="37" borderId="0" xfId="24" applyNumberFormat="1" applyFont="1" applyFill="1" applyBorder="1" applyAlignment="1" applyProtection="1">
      <alignment horizontal="center"/>
      <protection locked="0"/>
    </xf>
    <xf numFmtId="1" fontId="4" fillId="37" borderId="0" xfId="24" applyNumberFormat="1" applyFont="1" applyFill="1" applyBorder="1" applyAlignment="1" applyProtection="1">
      <alignment horizontal="center"/>
      <protection locked="0"/>
    </xf>
    <xf numFmtId="49" fontId="5" fillId="43" borderId="0" xfId="10761" applyNumberFormat="1" applyFont="1" applyFill="1" applyBorder="1" applyAlignment="1" applyProtection="1">
      <alignment horizontal="center"/>
      <protection locked="0"/>
    </xf>
    <xf numFmtId="49" fontId="5" fillId="43" borderId="0" xfId="24" applyNumberFormat="1" applyFont="1" applyFill="1" applyBorder="1" applyAlignment="1" applyProtection="1">
      <alignment horizontal="left"/>
      <protection locked="0"/>
    </xf>
    <xf numFmtId="3" fontId="61" fillId="43" borderId="0" xfId="10765" applyFont="1" applyFill="1" applyBorder="1" applyAlignment="1" applyProtection="1">
      <protection locked="0"/>
    </xf>
    <xf numFmtId="1" fontId="5" fillId="43" borderId="0" xfId="10761" applyNumberFormat="1" applyFont="1" applyFill="1" applyBorder="1" applyAlignment="1" applyProtection="1">
      <alignment horizontal="center"/>
      <protection locked="0"/>
    </xf>
    <xf numFmtId="1" fontId="4" fillId="43" borderId="0" xfId="10761" applyNumberFormat="1" applyFont="1" applyFill="1" applyBorder="1" applyAlignment="1" applyProtection="1">
      <alignment horizontal="center"/>
      <protection locked="0"/>
    </xf>
    <xf numFmtId="0" fontId="34" fillId="0" borderId="53" xfId="0" applyNumberFormat="1" applyFont="1" applyBorder="1" applyAlignment="1">
      <alignment horizontal="right"/>
    </xf>
    <xf numFmtId="169" fontId="0" fillId="0" borderId="6" xfId="0" applyNumberFormat="1" applyBorder="1" applyAlignment="1">
      <alignment horizontal="right"/>
    </xf>
    <xf numFmtId="49" fontId="5" fillId="43" borderId="0" xfId="10761" applyNumberFormat="1" applyFont="1" applyFill="1" applyBorder="1" applyAlignment="1" applyProtection="1">
      <alignment horizontal="left"/>
      <protection locked="0"/>
    </xf>
    <xf numFmtId="49" fontId="60" fillId="43" borderId="0" xfId="10761" applyNumberFormat="1" applyFont="1" applyFill="1" applyBorder="1" applyAlignment="1" applyProtection="1">
      <alignment horizontal="left"/>
      <protection locked="0"/>
    </xf>
    <xf numFmtId="169" fontId="0" fillId="0" borderId="52" xfId="0" applyNumberFormat="1" applyBorder="1" applyAlignment="1">
      <alignment horizontal="right"/>
    </xf>
    <xf numFmtId="49" fontId="60" fillId="43" borderId="0" xfId="24" applyNumberFormat="1" applyFont="1" applyFill="1" applyBorder="1" applyAlignment="1" applyProtection="1">
      <alignment horizontal="left"/>
      <protection locked="0"/>
    </xf>
    <xf numFmtId="49" fontId="5" fillId="44" borderId="0" xfId="24" applyNumberFormat="1" applyFont="1" applyFill="1" applyBorder="1" applyAlignment="1" applyProtection="1">
      <alignment horizontal="left"/>
      <protection locked="0"/>
    </xf>
    <xf numFmtId="1" fontId="5" fillId="43" borderId="0" xfId="24" applyNumberFormat="1" applyFont="1" applyFill="1" applyBorder="1" applyAlignment="1" applyProtection="1">
      <alignment horizontal="center"/>
      <protection locked="0"/>
    </xf>
    <xf numFmtId="49" fontId="67" fillId="43" borderId="0" xfId="24" applyNumberFormat="1" applyFont="1" applyFill="1" applyBorder="1" applyAlignment="1" applyProtection="1">
      <alignment horizontal="left"/>
      <protection locked="0"/>
    </xf>
    <xf numFmtId="1" fontId="19" fillId="43" borderId="0" xfId="10761" applyNumberFormat="1" applyFont="1" applyFill="1" applyBorder="1" applyAlignment="1" applyProtection="1">
      <alignment horizontal="center"/>
      <protection locked="0"/>
    </xf>
    <xf numFmtId="49" fontId="5" fillId="43" borderId="0" xfId="10765" applyNumberFormat="1" applyFont="1" applyFill="1" applyBorder="1" applyAlignment="1" applyProtection="1">
      <alignment horizontal="center"/>
      <protection locked="0"/>
    </xf>
    <xf numFmtId="1" fontId="5" fillId="43" borderId="0" xfId="10765" applyNumberFormat="1" applyFont="1" applyFill="1" applyBorder="1" applyAlignment="1" applyProtection="1">
      <alignment horizontal="center"/>
      <protection locked="0"/>
    </xf>
    <xf numFmtId="0" fontId="34" fillId="0" borderId="57" xfId="0" applyNumberFormat="1" applyFont="1" applyBorder="1" applyAlignment="1">
      <alignment horizontal="right"/>
    </xf>
    <xf numFmtId="169" fontId="0" fillId="0" borderId="57" xfId="0" applyNumberFormat="1" applyBorder="1" applyAlignment="1">
      <alignment horizontal="right"/>
    </xf>
    <xf numFmtId="49" fontId="61" fillId="43" borderId="0" xfId="24" applyNumberFormat="1" applyFont="1" applyFill="1" applyBorder="1" applyAlignment="1" applyProtection="1">
      <alignment horizontal="left"/>
      <protection locked="0"/>
    </xf>
    <xf numFmtId="1" fontId="19" fillId="43" borderId="0" xfId="24" applyNumberFormat="1" applyFont="1" applyFill="1" applyBorder="1" applyAlignment="1" applyProtection="1">
      <alignment horizontal="center"/>
      <protection locked="0"/>
    </xf>
    <xf numFmtId="49" fontId="5" fillId="42" borderId="0" xfId="24" applyNumberFormat="1" applyFont="1" applyFill="1" applyBorder="1" applyAlignment="1" applyProtection="1">
      <alignment horizontal="center"/>
      <protection locked="0"/>
    </xf>
    <xf numFmtId="49" fontId="5" fillId="42" borderId="0" xfId="24" applyNumberFormat="1" applyFont="1" applyFill="1" applyBorder="1" applyAlignment="1" applyProtection="1">
      <alignment horizontal="left"/>
      <protection locked="0"/>
    </xf>
    <xf numFmtId="49" fontId="61" fillId="42" borderId="0" xfId="24" applyNumberFormat="1" applyFont="1" applyFill="1" applyBorder="1" applyAlignment="1" applyProtection="1">
      <alignment horizontal="left"/>
      <protection locked="0"/>
    </xf>
    <xf numFmtId="1" fontId="5" fillId="42" borderId="0" xfId="24" applyNumberFormat="1" applyFont="1" applyFill="1" applyBorder="1" applyAlignment="1" applyProtection="1">
      <alignment horizontal="center"/>
      <protection locked="0"/>
    </xf>
    <xf numFmtId="49" fontId="60" fillId="42" borderId="0" xfId="24" applyNumberFormat="1" applyFont="1" applyFill="1" applyBorder="1" applyAlignment="1" applyProtection="1">
      <alignment horizontal="left"/>
      <protection locked="0"/>
    </xf>
    <xf numFmtId="49" fontId="5" fillId="45" borderId="0" xfId="24" applyNumberFormat="1" applyFont="1" applyFill="1" applyBorder="1" applyAlignment="1" applyProtection="1">
      <alignment horizontal="left"/>
      <protection locked="0"/>
    </xf>
    <xf numFmtId="1" fontId="4" fillId="42" borderId="0" xfId="24" applyNumberFormat="1" applyFont="1" applyFill="1" applyBorder="1" applyAlignment="1" applyProtection="1">
      <alignment horizontal="center"/>
      <protection locked="0"/>
    </xf>
    <xf numFmtId="49" fontId="5" fillId="46" borderId="0" xfId="24" applyNumberFormat="1" applyFont="1" applyFill="1" applyBorder="1" applyAlignment="1" applyProtection="1">
      <alignment horizontal="center"/>
      <protection locked="0"/>
    </xf>
    <xf numFmtId="49" fontId="5" fillId="46" borderId="0" xfId="24" applyNumberFormat="1" applyFont="1" applyFill="1" applyBorder="1" applyAlignment="1" applyProtection="1">
      <alignment horizontal="left"/>
      <protection locked="0"/>
    </xf>
    <xf numFmtId="49" fontId="60" fillId="46" borderId="0" xfId="24" applyNumberFormat="1" applyFont="1" applyFill="1" applyBorder="1" applyAlignment="1" applyProtection="1">
      <alignment horizontal="left"/>
      <protection locked="0"/>
    </xf>
    <xf numFmtId="49" fontId="5" fillId="46" borderId="0" xfId="87" applyNumberFormat="1" applyFont="1" applyFill="1" applyBorder="1" applyAlignment="1" applyProtection="1">
      <alignment horizontal="center"/>
      <protection locked="0"/>
    </xf>
    <xf numFmtId="1" fontId="5" fillId="46" borderId="0" xfId="24" applyNumberFormat="1" applyFont="1" applyFill="1" applyBorder="1" applyAlignment="1" applyProtection="1">
      <alignment horizontal="center"/>
      <protection locked="0"/>
    </xf>
    <xf numFmtId="164" fontId="0" fillId="0" borderId="0" xfId="0" applyNumberFormat="1" applyAlignment="1">
      <alignment horizontal="center"/>
    </xf>
    <xf numFmtId="3" fontId="0" fillId="0" borderId="0" xfId="0" applyNumberFormat="1" applyAlignment="1">
      <alignment horizontal="center"/>
    </xf>
    <xf numFmtId="3" fontId="0" fillId="0" borderId="0" xfId="0" applyNumberFormat="1"/>
    <xf numFmtId="49" fontId="61" fillId="46" borderId="0" xfId="24" applyNumberFormat="1" applyFont="1" applyFill="1" applyBorder="1" applyAlignment="1" applyProtection="1">
      <alignment horizontal="left"/>
      <protection locked="0"/>
    </xf>
    <xf numFmtId="1" fontId="4" fillId="46" borderId="0" xfId="24" applyNumberFormat="1" applyFont="1" applyFill="1" applyBorder="1" applyAlignment="1" applyProtection="1">
      <alignment horizontal="center"/>
      <protection locked="0"/>
    </xf>
    <xf numFmtId="1" fontId="19" fillId="46" borderId="0" xfId="24" applyNumberFormat="1" applyFont="1" applyFill="1" applyBorder="1" applyAlignment="1" applyProtection="1">
      <alignment horizontal="center"/>
      <protection locked="0"/>
    </xf>
    <xf numFmtId="0" fontId="5" fillId="46" borderId="0" xfId="87" applyNumberFormat="1" applyFont="1" applyFill="1" applyBorder="1" applyAlignment="1" applyProtection="1">
      <alignment horizontal="center"/>
      <protection locked="0"/>
    </xf>
    <xf numFmtId="49" fontId="5" fillId="46" borderId="0" xfId="2" applyNumberFormat="1" applyFont="1" applyFill="1" applyBorder="1" applyAlignment="1" applyProtection="1">
      <alignment horizontal="center"/>
      <protection locked="0"/>
    </xf>
    <xf numFmtId="3" fontId="5" fillId="46" borderId="0" xfId="10765" applyFont="1" applyFill="1" applyBorder="1" applyAlignment="1" applyProtection="1">
      <protection locked="0"/>
    </xf>
    <xf numFmtId="1" fontId="5" fillId="46" borderId="0" xfId="10761" applyNumberFormat="1" applyFont="1" applyFill="1" applyBorder="1" applyAlignment="1" applyProtection="1">
      <alignment horizontal="center"/>
      <protection locked="0"/>
    </xf>
    <xf numFmtId="49" fontId="5" fillId="46" borderId="2" xfId="24" applyNumberFormat="1" applyFont="1" applyFill="1" applyBorder="1" applyAlignment="1" applyProtection="1">
      <alignment horizontal="center"/>
      <protection locked="0"/>
    </xf>
    <xf numFmtId="49" fontId="5" fillId="46" borderId="0" xfId="10765" applyNumberFormat="1" applyFont="1" applyFill="1" applyBorder="1" applyAlignment="1" applyProtection="1">
      <alignment horizontal="left"/>
      <protection locked="0"/>
    </xf>
    <xf numFmtId="1" fontId="5" fillId="47" borderId="0" xfId="10766" applyNumberFormat="1" applyFont="1" applyFill="1" applyBorder="1" applyAlignment="1" applyProtection="1">
      <alignment horizontal="center"/>
      <protection locked="0"/>
    </xf>
    <xf numFmtId="49" fontId="5" fillId="40" borderId="2" xfId="24" applyNumberFormat="1" applyFont="1" applyFill="1" applyBorder="1" applyAlignment="1" applyProtection="1">
      <alignment horizontal="center"/>
      <protection locked="0"/>
    </xf>
    <xf numFmtId="49" fontId="5" fillId="40" borderId="0" xfId="24" applyNumberFormat="1" applyFont="1" applyFill="1" applyBorder="1" applyAlignment="1" applyProtection="1">
      <alignment horizontal="left"/>
      <protection locked="0"/>
    </xf>
    <xf numFmtId="49" fontId="60" fillId="40" borderId="0" xfId="24" applyNumberFormat="1" applyFont="1" applyFill="1" applyBorder="1" applyAlignment="1" applyProtection="1">
      <alignment horizontal="left"/>
      <protection locked="0"/>
    </xf>
    <xf numFmtId="49" fontId="61" fillId="40" borderId="0" xfId="24" applyNumberFormat="1" applyFont="1" applyFill="1" applyBorder="1" applyAlignment="1" applyProtection="1">
      <alignment horizontal="left"/>
      <protection locked="0"/>
    </xf>
    <xf numFmtId="49" fontId="5" fillId="40" borderId="2" xfId="10765" applyNumberFormat="1" applyFont="1" applyFill="1" applyBorder="1" applyAlignment="1" applyProtection="1">
      <alignment horizontal="center"/>
      <protection locked="0"/>
    </xf>
    <xf numFmtId="49" fontId="5" fillId="40" borderId="0" xfId="10765" applyNumberFormat="1" applyFont="1" applyFill="1" applyBorder="1" applyAlignment="1" applyProtection="1">
      <alignment horizontal="left"/>
      <protection locked="0"/>
    </xf>
    <xf numFmtId="49" fontId="60" fillId="40" borderId="0" xfId="10765" applyNumberFormat="1" applyFont="1" applyFill="1" applyBorder="1" applyAlignment="1" applyProtection="1">
      <alignment horizontal="left"/>
      <protection locked="0"/>
    </xf>
    <xf numFmtId="1" fontId="5" fillId="40" borderId="0" xfId="10765" applyNumberFormat="1" applyFont="1" applyFill="1" applyBorder="1" applyAlignment="1" applyProtection="1">
      <alignment horizontal="center"/>
      <protection locked="0"/>
    </xf>
    <xf numFmtId="1" fontId="5" fillId="48" borderId="0" xfId="10766" applyNumberFormat="1" applyFont="1" applyFill="1" applyBorder="1" applyAlignment="1" applyProtection="1">
      <alignment horizontal="center"/>
      <protection locked="0"/>
    </xf>
    <xf numFmtId="49" fontId="60" fillId="40" borderId="0" xfId="10761" applyNumberFormat="1" applyFont="1" applyFill="1" applyBorder="1" applyAlignment="1" applyProtection="1">
      <alignment horizontal="left"/>
      <protection locked="0"/>
    </xf>
    <xf numFmtId="164" fontId="5" fillId="40" borderId="0" xfId="24" applyFont="1" applyFill="1" applyBorder="1" applyAlignment="1" applyProtection="1">
      <protection locked="0"/>
    </xf>
    <xf numFmtId="164" fontId="60" fillId="40" borderId="0" xfId="24" applyFont="1" applyFill="1" applyBorder="1" applyAlignment="1" applyProtection="1">
      <protection locked="0"/>
    </xf>
    <xf numFmtId="49" fontId="5" fillId="40" borderId="0" xfId="24" applyNumberFormat="1" applyFont="1" applyFill="1" applyBorder="1" applyAlignment="1" applyProtection="1">
      <alignment horizontal="center"/>
      <protection locked="0"/>
    </xf>
    <xf numFmtId="1" fontId="4" fillId="40" borderId="0" xfId="24" applyNumberFormat="1" applyFont="1" applyFill="1" applyBorder="1" applyAlignment="1" applyProtection="1">
      <alignment horizontal="center"/>
      <protection locked="0"/>
    </xf>
    <xf numFmtId="49" fontId="5" fillId="49" borderId="2" xfId="10763" applyNumberFormat="1" applyFont="1" applyFill="1" applyBorder="1" applyAlignment="1" applyProtection="1">
      <alignment horizontal="center"/>
      <protection locked="0"/>
    </xf>
    <xf numFmtId="49" fontId="5" fillId="49" borderId="0" xfId="10763" applyNumberFormat="1" applyFont="1" applyFill="1" applyBorder="1" applyAlignment="1" applyProtection="1">
      <alignment horizontal="left"/>
      <protection locked="0"/>
    </xf>
    <xf numFmtId="49" fontId="60" fillId="49" borderId="0" xfId="10763" applyNumberFormat="1" applyFont="1" applyFill="1" applyBorder="1" applyAlignment="1" applyProtection="1">
      <alignment horizontal="left"/>
      <protection locked="0"/>
    </xf>
    <xf numFmtId="1" fontId="5" fillId="49" borderId="0" xfId="10764" applyNumberFormat="1" applyFont="1" applyFill="1" applyBorder="1" applyAlignment="1" applyProtection="1">
      <alignment horizontal="center"/>
      <protection locked="0"/>
    </xf>
    <xf numFmtId="1" fontId="5" fillId="49" borderId="0" xfId="10761" applyNumberFormat="1" applyFont="1" applyFill="1" applyBorder="1" applyAlignment="1" applyProtection="1">
      <alignment horizontal="center"/>
      <protection locked="0"/>
    </xf>
    <xf numFmtId="49" fontId="61" fillId="49" borderId="0" xfId="10763" applyNumberFormat="1" applyFont="1" applyFill="1" applyBorder="1" applyAlignment="1" applyProtection="1">
      <alignment horizontal="left"/>
      <protection locked="0"/>
    </xf>
    <xf numFmtId="3" fontId="5" fillId="49" borderId="0" xfId="10765" applyFont="1" applyFill="1" applyBorder="1" applyAlignment="1" applyProtection="1">
      <protection locked="0"/>
    </xf>
    <xf numFmtId="3" fontId="60" fillId="49" borderId="0" xfId="10765" applyFont="1" applyFill="1" applyBorder="1" applyAlignment="1" applyProtection="1">
      <protection locked="0"/>
    </xf>
    <xf numFmtId="49" fontId="5" fillId="49" borderId="2" xfId="10764" applyNumberFormat="1" applyFont="1" applyFill="1" applyBorder="1" applyAlignment="1" applyProtection="1">
      <alignment horizontal="center"/>
      <protection locked="0"/>
    </xf>
    <xf numFmtId="49" fontId="5" fillId="50" borderId="0" xfId="10763" applyNumberFormat="1" applyFont="1" applyFill="1" applyBorder="1" applyAlignment="1" applyProtection="1">
      <alignment horizontal="left"/>
      <protection locked="0"/>
    </xf>
    <xf numFmtId="49" fontId="60" fillId="50" borderId="0" xfId="10763" applyNumberFormat="1" applyFont="1" applyFill="1" applyBorder="1" applyAlignment="1" applyProtection="1">
      <alignment horizontal="left"/>
      <protection locked="0"/>
    </xf>
    <xf numFmtId="49" fontId="5" fillId="49" borderId="0" xfId="10764" applyNumberFormat="1" applyFont="1" applyFill="1" applyBorder="1" applyAlignment="1" applyProtection="1">
      <alignment horizontal="left"/>
      <protection locked="0"/>
    </xf>
    <xf numFmtId="49" fontId="60" fillId="49" borderId="0" xfId="10770" applyNumberFormat="1" applyFont="1" applyFill="1" applyBorder="1" applyAlignment="1" applyProtection="1">
      <alignment horizontal="left"/>
      <protection locked="0"/>
    </xf>
    <xf numFmtId="49" fontId="67" fillId="50" borderId="0" xfId="10763" applyNumberFormat="1" applyFont="1" applyFill="1" applyBorder="1" applyAlignment="1" applyProtection="1">
      <alignment horizontal="left"/>
      <protection locked="0"/>
    </xf>
    <xf numFmtId="49" fontId="5" fillId="49" borderId="0" xfId="10765" applyNumberFormat="1" applyFont="1" applyFill="1" applyBorder="1" applyAlignment="1" applyProtection="1">
      <alignment horizontal="left"/>
      <protection locked="0"/>
    </xf>
    <xf numFmtId="49" fontId="5" fillId="36" borderId="0" xfId="10763" applyNumberFormat="1" applyFont="1" applyFill="1" applyBorder="1" applyAlignment="1" applyProtection="1">
      <alignment horizontal="center"/>
      <protection locked="0"/>
    </xf>
    <xf numFmtId="49" fontId="5" fillId="36" borderId="0" xfId="10763" applyNumberFormat="1" applyFont="1" applyFill="1" applyBorder="1" applyAlignment="1" applyProtection="1">
      <alignment horizontal="left"/>
      <protection locked="0"/>
    </xf>
    <xf numFmtId="49" fontId="4" fillId="36" borderId="0" xfId="10763" applyNumberFormat="1" applyFont="1" applyFill="1" applyBorder="1" applyAlignment="1" applyProtection="1">
      <alignment horizontal="left"/>
      <protection locked="0"/>
    </xf>
    <xf numFmtId="1" fontId="5" fillId="36" borderId="0" xfId="10763" applyNumberFormat="1" applyFont="1" applyFill="1" applyBorder="1" applyAlignment="1" applyProtection="1">
      <alignment horizontal="center"/>
      <protection locked="0"/>
    </xf>
    <xf numFmtId="1" fontId="5" fillId="36" borderId="0" xfId="10764" applyNumberFormat="1" applyFont="1" applyFill="1" applyBorder="1" applyAlignment="1" applyProtection="1">
      <alignment horizontal="center"/>
      <protection locked="0"/>
    </xf>
    <xf numFmtId="49" fontId="5" fillId="36" borderId="0" xfId="10764" applyNumberFormat="1" applyFont="1" applyFill="1" applyBorder="1" applyAlignment="1" applyProtection="1">
      <alignment horizontal="left"/>
      <protection locked="0"/>
    </xf>
    <xf numFmtId="49" fontId="68" fillId="36" borderId="0" xfId="10763" applyNumberFormat="1" applyFont="1" applyFill="1" applyBorder="1" applyAlignment="1" applyProtection="1">
      <alignment horizontal="left"/>
      <protection locked="0"/>
    </xf>
    <xf numFmtId="49" fontId="69" fillId="36" borderId="0" xfId="10763" applyNumberFormat="1" applyFont="1" applyFill="1" applyBorder="1" applyAlignment="1" applyProtection="1">
      <alignment horizontal="left"/>
      <protection locked="0"/>
    </xf>
    <xf numFmtId="1" fontId="19" fillId="36" borderId="0" xfId="24" applyNumberFormat="1" applyFont="1" applyFill="1" applyBorder="1" applyAlignment="1" applyProtection="1">
      <alignment horizontal="center"/>
      <protection locked="0"/>
    </xf>
    <xf numFmtId="49" fontId="68" fillId="36" borderId="0" xfId="10764" applyNumberFormat="1" applyFont="1" applyFill="1" applyBorder="1" applyAlignment="1" applyProtection="1">
      <alignment horizontal="left"/>
      <protection locked="0"/>
    </xf>
    <xf numFmtId="1" fontId="5" fillId="42" borderId="0" xfId="10763" applyNumberFormat="1" applyFont="1" applyFill="1" applyBorder="1" applyAlignment="1" applyProtection="1">
      <alignment horizontal="center"/>
      <protection locked="0"/>
    </xf>
    <xf numFmtId="37" fontId="5" fillId="42" borderId="0" xfId="10771" applyFont="1" applyFill="1" applyBorder="1" applyAlignment="1" applyProtection="1">
      <protection locked="0"/>
    </xf>
    <xf numFmtId="37" fontId="5" fillId="33" borderId="0" xfId="10771" applyFont="1" applyFill="1" applyBorder="1" applyAlignment="1" applyProtection="1">
      <protection locked="0"/>
    </xf>
    <xf numFmtId="37" fontId="60" fillId="33" borderId="0" xfId="10771" applyFont="1" applyFill="1" applyBorder="1" applyAlignment="1" applyProtection="1">
      <protection locked="0"/>
    </xf>
    <xf numFmtId="1" fontId="5" fillId="33" borderId="0" xfId="10763" applyNumberFormat="1" applyFont="1" applyFill="1" applyBorder="1" applyAlignment="1" applyProtection="1">
      <alignment horizontal="center"/>
      <protection locked="0"/>
    </xf>
    <xf numFmtId="49" fontId="61" fillId="42" borderId="0" xfId="10763" applyNumberFormat="1" applyFont="1" applyFill="1" applyBorder="1" applyAlignment="1" applyProtection="1">
      <alignment horizontal="left"/>
      <protection locked="0"/>
    </xf>
    <xf numFmtId="49" fontId="5" fillId="42" borderId="0" xfId="10764" applyNumberFormat="1" applyFont="1" applyFill="1" applyBorder="1" applyAlignment="1" applyProtection="1">
      <alignment horizontal="center"/>
      <protection locked="0"/>
    </xf>
    <xf numFmtId="1" fontId="5" fillId="42" borderId="0" xfId="10765" quotePrefix="1" applyNumberFormat="1" applyFont="1" applyFill="1" applyBorder="1" applyAlignment="1" applyProtection="1">
      <alignment horizontal="center"/>
      <protection locked="0"/>
    </xf>
    <xf numFmtId="3" fontId="5" fillId="42" borderId="0" xfId="10765" applyFont="1" applyFill="1" applyBorder="1" applyAlignment="1" applyProtection="1">
      <protection locked="0"/>
    </xf>
    <xf numFmtId="3" fontId="60" fillId="42" borderId="0" xfId="10765" applyFont="1" applyFill="1" applyBorder="1" applyAlignment="1" applyProtection="1">
      <protection locked="0"/>
    </xf>
    <xf numFmtId="1" fontId="5" fillId="42" borderId="0" xfId="10765" applyNumberFormat="1" applyFont="1" applyFill="1" applyBorder="1" applyAlignment="1" applyProtection="1">
      <alignment horizontal="center"/>
      <protection locked="0"/>
    </xf>
    <xf numFmtId="1" fontId="5" fillId="52" borderId="0" xfId="10766" applyNumberFormat="1" applyFont="1" applyFill="1" applyBorder="1" applyAlignment="1" applyProtection="1">
      <alignment horizontal="center"/>
      <protection locked="0"/>
    </xf>
    <xf numFmtId="49" fontId="60" fillId="42" borderId="0" xfId="10764" applyNumberFormat="1" applyFont="1" applyFill="1" applyBorder="1" applyAlignment="1" applyProtection="1">
      <alignment horizontal="left"/>
      <protection locked="0"/>
    </xf>
    <xf numFmtId="49" fontId="5" fillId="42" borderId="0" xfId="10765" applyNumberFormat="1" applyFont="1" applyFill="1" applyBorder="1" applyAlignment="1" applyProtection="1">
      <alignment horizontal="left"/>
      <protection locked="0"/>
    </xf>
    <xf numFmtId="49" fontId="60" fillId="42" borderId="0" xfId="10765" applyNumberFormat="1" applyFont="1" applyFill="1" applyBorder="1" applyAlignment="1" applyProtection="1">
      <alignment horizontal="left"/>
      <protection locked="0"/>
    </xf>
    <xf numFmtId="49" fontId="61" fillId="42" borderId="0" xfId="10764" applyNumberFormat="1" applyFont="1" applyFill="1" applyBorder="1" applyAlignment="1" applyProtection="1">
      <alignment horizontal="left"/>
      <protection locked="0"/>
    </xf>
    <xf numFmtId="1" fontId="19" fillId="42" borderId="0" xfId="24" applyNumberFormat="1" applyFont="1" applyFill="1" applyBorder="1" applyAlignment="1" applyProtection="1">
      <alignment horizontal="center"/>
      <protection locked="0"/>
    </xf>
    <xf numFmtId="1" fontId="19" fillId="42" borderId="0" xfId="10765" quotePrefix="1" applyNumberFormat="1" applyFont="1" applyFill="1" applyBorder="1" applyAlignment="1" applyProtection="1">
      <alignment horizontal="center"/>
      <protection locked="0"/>
    </xf>
    <xf numFmtId="49" fontId="60" fillId="33" borderId="0" xfId="10763" applyNumberFormat="1" applyFont="1" applyFill="1" applyBorder="1" applyAlignment="1" applyProtection="1">
      <alignment horizontal="left"/>
      <protection locked="0"/>
    </xf>
    <xf numFmtId="0" fontId="5" fillId="33" borderId="0" xfId="10765" applyNumberFormat="1" applyFont="1" applyFill="1" applyBorder="1" applyAlignment="1" applyProtection="1">
      <alignment horizontal="center"/>
      <protection locked="0"/>
    </xf>
    <xf numFmtId="49" fontId="5" fillId="51" borderId="0" xfId="10764" applyNumberFormat="1" applyFont="1" applyFill="1" applyBorder="1" applyAlignment="1" applyProtection="1">
      <alignment horizontal="center"/>
      <protection locked="0"/>
    </xf>
    <xf numFmtId="49" fontId="5" fillId="51" borderId="0" xfId="10763" applyNumberFormat="1" applyFont="1" applyFill="1" applyBorder="1" applyAlignment="1" applyProtection="1">
      <alignment horizontal="left"/>
      <protection locked="0"/>
    </xf>
    <xf numFmtId="49" fontId="60" fillId="51" borderId="0" xfId="10765" applyNumberFormat="1" applyFont="1" applyFill="1" applyBorder="1" applyAlignment="1" applyProtection="1">
      <alignment horizontal="left"/>
      <protection locked="0"/>
    </xf>
    <xf numFmtId="0" fontId="5" fillId="51" borderId="0" xfId="10765" applyNumberFormat="1" applyFont="1" applyFill="1" applyBorder="1" applyAlignment="1" applyProtection="1">
      <alignment horizontal="center"/>
      <protection locked="0"/>
    </xf>
    <xf numFmtId="1" fontId="5" fillId="51" borderId="0" xfId="24" applyNumberFormat="1" applyFont="1" applyFill="1" applyBorder="1" applyAlignment="1" applyProtection="1">
      <alignment horizontal="center"/>
      <protection locked="0"/>
    </xf>
    <xf numFmtId="1" fontId="4" fillId="42" borderId="0" xfId="10761" applyNumberFormat="1" applyFont="1" applyFill="1" applyBorder="1" applyAlignment="1" applyProtection="1">
      <alignment horizontal="center"/>
      <protection locked="0"/>
    </xf>
    <xf numFmtId="49" fontId="5" fillId="40" borderId="0" xfId="10761" applyNumberFormat="1" applyFont="1" applyFill="1" applyBorder="1" applyAlignment="1" applyProtection="1">
      <alignment horizontal="left"/>
      <protection locked="0"/>
    </xf>
    <xf numFmtId="164" fontId="20" fillId="0" borderId="0" xfId="0" applyFont="1" applyFill="1" applyBorder="1" applyAlignment="1" applyProtection="1">
      <alignment horizontal="left" vertical="top" wrapText="1"/>
    </xf>
    <xf numFmtId="164" fontId="6" fillId="0" borderId="0" xfId="0" applyFont="1" applyFill="1" applyAlignment="1">
      <alignment wrapText="1"/>
    </xf>
    <xf numFmtId="164" fontId="70" fillId="0" borderId="0" xfId="0" applyFont="1"/>
    <xf numFmtId="164" fontId="70" fillId="0" borderId="0" xfId="0" pivotButton="1" applyFont="1"/>
    <xf numFmtId="164" fontId="70" fillId="0" borderId="0" xfId="0" applyFont="1" applyAlignment="1">
      <alignment horizontal="left"/>
    </xf>
    <xf numFmtId="164" fontId="70" fillId="0" borderId="0" xfId="0" applyFont="1" applyAlignment="1">
      <alignment horizontal="left" indent="1"/>
    </xf>
    <xf numFmtId="3" fontId="70" fillId="0" borderId="0" xfId="0" applyNumberFormat="1" applyFont="1"/>
    <xf numFmtId="164" fontId="70" fillId="0" borderId="1" xfId="0" applyFont="1" applyBorder="1" applyAlignment="1">
      <alignment horizontal="left" indent="1"/>
    </xf>
    <xf numFmtId="3" fontId="70" fillId="0" borderId="1" xfId="0" applyNumberFormat="1" applyFont="1" applyBorder="1"/>
    <xf numFmtId="3" fontId="70" fillId="0" borderId="0" xfId="0" pivotButton="1" applyNumberFormat="1" applyFont="1"/>
    <xf numFmtId="164" fontId="70" fillId="0" borderId="23" xfId="0" applyFont="1" applyBorder="1" applyAlignment="1">
      <alignment horizontal="left" indent="1"/>
    </xf>
    <xf numFmtId="3" fontId="70" fillId="0" borderId="23" xfId="0" applyNumberFormat="1" applyFont="1" applyBorder="1"/>
    <xf numFmtId="3" fontId="70" fillId="0" borderId="0" xfId="0" applyNumberFormat="1" applyFont="1" applyBorder="1"/>
    <xf numFmtId="3" fontId="70" fillId="0" borderId="0" xfId="0" applyNumberFormat="1" applyFont="1" applyFill="1"/>
    <xf numFmtId="3" fontId="70" fillId="0" borderId="1" xfId="0" applyNumberFormat="1" applyFont="1" applyFill="1" applyBorder="1"/>
    <xf numFmtId="3" fontId="70" fillId="0" borderId="23" xfId="0" applyNumberFormat="1" applyFont="1" applyFill="1" applyBorder="1"/>
    <xf numFmtId="3" fontId="70" fillId="35" borderId="0" xfId="0" applyNumberFormat="1" applyFont="1" applyFill="1"/>
    <xf numFmtId="0" fontId="66" fillId="0" borderId="0" xfId="0" applyNumberFormat="1" applyFont="1" applyAlignment="1" applyProtection="1">
      <alignment horizontal="centerContinuous"/>
    </xf>
    <xf numFmtId="164" fontId="71" fillId="0" borderId="0" xfId="0" applyFont="1" applyBorder="1" applyAlignment="1">
      <alignment horizontal="centerContinuous"/>
    </xf>
    <xf numFmtId="164" fontId="72" fillId="0" borderId="0" xfId="0" applyFont="1" applyAlignment="1">
      <alignment horizontal="centerContinuous"/>
    </xf>
    <xf numFmtId="164" fontId="73" fillId="0" borderId="0" xfId="0" applyFont="1" applyBorder="1" applyAlignment="1">
      <alignment horizontal="centerContinuous"/>
    </xf>
    <xf numFmtId="164" fontId="73" fillId="0" borderId="0" xfId="0" applyFont="1" applyAlignment="1">
      <alignment horizontal="centerContinuous"/>
    </xf>
    <xf numFmtId="164" fontId="20" fillId="0" borderId="0" xfId="0" applyFont="1" applyFill="1" applyBorder="1" applyAlignment="1" applyProtection="1">
      <alignment horizontal="left" vertical="top" wrapText="1"/>
    </xf>
    <xf numFmtId="164" fontId="5" fillId="0" borderId="0" xfId="0" pivotButton="1" applyFont="1"/>
    <xf numFmtId="164" fontId="5" fillId="0" borderId="0" xfId="0" applyFont="1" applyAlignment="1">
      <alignment horizontal="left"/>
    </xf>
    <xf numFmtId="164" fontId="5" fillId="0" borderId="0" xfId="0" applyFont="1" applyAlignment="1">
      <alignment horizontal="left" indent="1"/>
    </xf>
    <xf numFmtId="3" fontId="5" fillId="0" borderId="0" xfId="0" pivotButton="1" applyNumberFormat="1" applyFont="1"/>
    <xf numFmtId="164" fontId="5" fillId="0" borderId="1" xfId="0" applyFont="1" applyBorder="1" applyAlignment="1"/>
    <xf numFmtId="164" fontId="25" fillId="53" borderId="0" xfId="0" applyFont="1" applyFill="1" applyAlignment="1">
      <alignment horizontal="centerContinuous"/>
    </xf>
    <xf numFmtId="164" fontId="74" fillId="0" borderId="0" xfId="0" applyFont="1" applyFill="1" applyBorder="1"/>
    <xf numFmtId="165" fontId="31" fillId="0" borderId="52" xfId="2" applyNumberFormat="1" applyFont="1" applyBorder="1" applyAlignment="1">
      <alignment vertical="center"/>
    </xf>
    <xf numFmtId="165" fontId="31" fillId="0" borderId="6" xfId="2" applyNumberFormat="1" applyFont="1" applyBorder="1" applyAlignment="1">
      <alignment vertical="center"/>
    </xf>
    <xf numFmtId="165" fontId="31" fillId="0" borderId="53" xfId="2" applyNumberFormat="1" applyFont="1" applyBorder="1" applyAlignment="1">
      <alignment vertical="center"/>
    </xf>
    <xf numFmtId="164" fontId="14" fillId="0" borderId="0" xfId="0" applyFont="1" applyAlignment="1" applyProtection="1">
      <alignment horizontal="center"/>
    </xf>
    <xf numFmtId="164" fontId="20" fillId="0" borderId="16" xfId="0" applyFont="1" applyFill="1" applyBorder="1" applyAlignment="1" applyProtection="1">
      <alignment horizontal="left" vertical="top" wrapText="1"/>
    </xf>
    <xf numFmtId="164" fontId="14" fillId="0" borderId="0" xfId="0" applyFont="1" applyFill="1" applyAlignment="1" applyProtection="1">
      <alignment horizontal="center"/>
    </xf>
    <xf numFmtId="164" fontId="20" fillId="0" borderId="0" xfId="0" applyFont="1" applyFill="1" applyAlignment="1" applyProtection="1">
      <alignment vertical="top" wrapText="1"/>
    </xf>
    <xf numFmtId="164" fontId="6" fillId="0" borderId="0" xfId="0" applyFont="1" applyFill="1" applyAlignment="1">
      <alignment vertical="top" wrapText="1"/>
    </xf>
    <xf numFmtId="164" fontId="20" fillId="0" borderId="0" xfId="0" applyFont="1" applyFill="1" applyAlignment="1" applyProtection="1">
      <alignment horizontal="left" vertical="top" wrapText="1"/>
    </xf>
    <xf numFmtId="164" fontId="21" fillId="0" borderId="0" xfId="0" applyFont="1" applyFill="1" applyAlignment="1" applyProtection="1">
      <alignment horizontal="center"/>
    </xf>
    <xf numFmtId="164" fontId="0" fillId="0" borderId="0" xfId="0" applyFill="1" applyAlignment="1">
      <alignment vertical="top" wrapText="1"/>
    </xf>
    <xf numFmtId="164" fontId="20" fillId="0" borderId="0" xfId="0" applyFont="1" applyFill="1" applyBorder="1" applyAlignment="1" applyProtection="1">
      <alignment horizontal="left" vertical="top" wrapText="1"/>
    </xf>
    <xf numFmtId="164" fontId="21" fillId="53" borderId="0" xfId="0" applyFont="1" applyFill="1" applyAlignment="1" applyProtection="1">
      <alignment horizontal="center"/>
    </xf>
    <xf numFmtId="164" fontId="20" fillId="0" borderId="0" xfId="0" applyFont="1" applyFill="1" applyAlignment="1" applyProtection="1">
      <alignment wrapText="1"/>
    </xf>
    <xf numFmtId="164" fontId="6" fillId="0" borderId="0" xfId="0" applyFont="1" applyFill="1" applyAlignment="1">
      <alignment wrapText="1"/>
    </xf>
    <xf numFmtId="164" fontId="0" fillId="0" borderId="0" xfId="0" applyFill="1" applyAlignment="1">
      <alignment horizontal="left" vertical="top" wrapText="1"/>
    </xf>
    <xf numFmtId="49" fontId="4" fillId="4" borderId="2" xfId="134" applyNumberFormat="1" applyFont="1" applyFill="1" applyBorder="1" applyAlignment="1" applyProtection="1">
      <alignment horizontal="left"/>
      <protection locked="0"/>
    </xf>
    <xf numFmtId="49" fontId="4" fillId="4" borderId="0" xfId="134" applyNumberFormat="1" applyFont="1" applyFill="1" applyBorder="1" applyAlignment="1" applyProtection="1">
      <alignment horizontal="left"/>
      <protection locked="0"/>
    </xf>
    <xf numFmtId="164" fontId="30" fillId="0" borderId="11" xfId="0" applyFont="1" applyFill="1" applyBorder="1" applyAlignment="1">
      <alignment horizontal="centerContinuous"/>
    </xf>
    <xf numFmtId="164" fontId="30" fillId="0" borderId="1" xfId="0" applyFont="1" applyFill="1" applyBorder="1" applyAlignment="1">
      <alignment horizontal="centerContinuous"/>
    </xf>
    <xf numFmtId="164" fontId="22" fillId="0" borderId="10" xfId="0" applyFont="1" applyFill="1" applyBorder="1" applyAlignment="1">
      <alignment horizontal="centerContinuous"/>
    </xf>
    <xf numFmtId="164" fontId="22" fillId="0" borderId="1" xfId="0" applyFont="1" applyFill="1" applyBorder="1" applyAlignment="1">
      <alignment horizontal="centerContinuous"/>
    </xf>
    <xf numFmtId="164" fontId="22" fillId="0" borderId="15" xfId="0" applyFont="1" applyFill="1" applyBorder="1" applyAlignment="1">
      <alignment horizontal="center" wrapText="1"/>
    </xf>
    <xf numFmtId="164" fontId="22" fillId="0" borderId="11" xfId="0" applyFont="1" applyFill="1" applyBorder="1" applyAlignment="1">
      <alignment horizontal="center" wrapText="1"/>
    </xf>
    <xf numFmtId="9" fontId="31" fillId="0" borderId="16" xfId="0" applyNumberFormat="1" applyFont="1" applyFill="1" applyBorder="1" applyAlignment="1">
      <alignment vertical="center"/>
    </xf>
    <xf numFmtId="9" fontId="31" fillId="0" borderId="3" xfId="0" applyNumberFormat="1" applyFont="1" applyFill="1" applyBorder="1" applyAlignment="1">
      <alignment vertical="center"/>
    </xf>
    <xf numFmtId="9" fontId="31" fillId="0" borderId="2" xfId="0" applyNumberFormat="1" applyFont="1" applyFill="1" applyBorder="1" applyAlignment="1">
      <alignment vertical="center"/>
    </xf>
    <xf numFmtId="167" fontId="31" fillId="0" borderId="2" xfId="0" applyNumberFormat="1" applyFont="1" applyFill="1" applyBorder="1" applyAlignment="1">
      <alignment vertical="center"/>
    </xf>
    <xf numFmtId="10" fontId="31" fillId="0" borderId="2" xfId="0" applyNumberFormat="1" applyFont="1" applyFill="1" applyBorder="1" applyAlignment="1">
      <alignment vertical="center"/>
    </xf>
    <xf numFmtId="9" fontId="31" fillId="0" borderId="18" xfId="0" applyNumberFormat="1" applyFont="1" applyFill="1" applyBorder="1" applyAlignment="1">
      <alignment vertical="center"/>
    </xf>
    <xf numFmtId="167" fontId="31" fillId="0" borderId="0" xfId="0" applyNumberFormat="1" applyFont="1" applyFill="1" applyBorder="1" applyAlignment="1">
      <alignment vertical="center"/>
    </xf>
  </cellXfs>
  <cellStyles count="10772">
    <cellStyle name="20% - Accent1 2" xfId="1329"/>
    <cellStyle name="20% - Accent2 2" xfId="1330"/>
    <cellStyle name="20% - Accent3 2" xfId="1331"/>
    <cellStyle name="20% - Accent4 2" xfId="1332"/>
    <cellStyle name="20% - Accent5 2" xfId="1333"/>
    <cellStyle name="20% - Accent6 2" xfId="1334"/>
    <cellStyle name="40% - Accent1 2" xfId="1335"/>
    <cellStyle name="40% - Accent2 2" xfId="1336"/>
    <cellStyle name="40% - Accent3 2" xfId="1337"/>
    <cellStyle name="40% - Accent4 2" xfId="1338"/>
    <cellStyle name="40% - Accent5 2" xfId="1339"/>
    <cellStyle name="40% - Accent6 2" xfId="1340"/>
    <cellStyle name="60% - Accent1 2" xfId="1341"/>
    <cellStyle name="60% - Accent2 2" xfId="1342"/>
    <cellStyle name="60% - Accent3 2" xfId="1343"/>
    <cellStyle name="60% - Accent4 2" xfId="1344"/>
    <cellStyle name="60% - Accent5 2" xfId="1345"/>
    <cellStyle name="60% - Accent6 2" xfId="1346"/>
    <cellStyle name="Accent1 2" xfId="1347"/>
    <cellStyle name="Accent2 2" xfId="1348"/>
    <cellStyle name="Accent3 2" xfId="1349"/>
    <cellStyle name="Accent4 2" xfId="1350"/>
    <cellStyle name="Accent5 2" xfId="1351"/>
    <cellStyle name="Accent6 2" xfId="1352"/>
    <cellStyle name="Bad 2" xfId="1353"/>
    <cellStyle name="Calculation 2" xfId="1354"/>
    <cellStyle name="Calculation 3" xfId="1378"/>
    <cellStyle name="Check Cell 2" xfId="1355"/>
    <cellStyle name="Comma 2" xfId="2"/>
    <cellStyle name="Comma 2 2" xfId="87"/>
    <cellStyle name="Comma 2 3" xfId="135"/>
    <cellStyle name="Comma 2 4" xfId="1356"/>
    <cellStyle name="Comma 2 5" xfId="30"/>
    <cellStyle name="Comma 3" xfId="22"/>
    <cellStyle name="Comma 3 2" xfId="3"/>
    <cellStyle name="Comma 4" xfId="96"/>
    <cellStyle name="Comma 5" xfId="106"/>
    <cellStyle name="Comma 5 10" xfId="648"/>
    <cellStyle name="Comma 5 10 2" xfId="963"/>
    <cellStyle name="Comma 5 10 2 2" xfId="1915"/>
    <cellStyle name="Comma 5 10 2 2 2" xfId="7204"/>
    <cellStyle name="Comma 5 10 2 3" xfId="3245"/>
    <cellStyle name="Comma 5 10 2 3 2" xfId="8261"/>
    <cellStyle name="Comma 5 10 2 4" xfId="6320"/>
    <cellStyle name="Comma 5 10 2 5" xfId="9715"/>
    <cellStyle name="Comma 5 10 2 6" xfId="4797"/>
    <cellStyle name="Comma 5 10 3" xfId="1392"/>
    <cellStyle name="Comma 5 10 3 2" xfId="2316"/>
    <cellStyle name="Comma 5 10 3 2 2" xfId="7598"/>
    <cellStyle name="Comma 5 10 3 3" xfId="3594"/>
    <cellStyle name="Comma 5 10 3 3 2" xfId="8609"/>
    <cellStyle name="Comma 5 10 3 4" xfId="6688"/>
    <cellStyle name="Comma 5 10 3 5" xfId="10063"/>
    <cellStyle name="Comma 5 10 3 6" xfId="5192"/>
    <cellStyle name="Comma 5 10 4" xfId="1600"/>
    <cellStyle name="Comma 5 10 4 2" xfId="3979"/>
    <cellStyle name="Comma 5 10 4 2 2" xfId="8994"/>
    <cellStyle name="Comma 5 10 4 3" xfId="10448"/>
    <cellStyle name="Comma 5 10 4 4" xfId="6889"/>
    <cellStyle name="Comma 5 10 5" xfId="2933"/>
    <cellStyle name="Comma 5 10 5 2" xfId="7949"/>
    <cellStyle name="Comma 5 10 6" xfId="6005"/>
    <cellStyle name="Comma 5 10 7" xfId="9405"/>
    <cellStyle name="Comma 5 10 8" xfId="4482"/>
    <cellStyle name="Comma 5 11" xfId="962"/>
    <cellStyle name="Comma 5 11 2" xfId="1914"/>
    <cellStyle name="Comma 5 11 2 2" xfId="7203"/>
    <cellStyle name="Comma 5 11 3" xfId="3244"/>
    <cellStyle name="Comma 5 11 3 2" xfId="8260"/>
    <cellStyle name="Comma 5 11 4" xfId="6319"/>
    <cellStyle name="Comma 5 11 5" xfId="9714"/>
    <cellStyle name="Comma 5 11 6" xfId="4796"/>
    <cellStyle name="Comma 5 12" xfId="457"/>
    <cellStyle name="Comma 5 12 2" xfId="2284"/>
    <cellStyle name="Comma 5 12 2 2" xfId="7566"/>
    <cellStyle name="Comma 5 12 3" xfId="3593"/>
    <cellStyle name="Comma 5 12 3 2" xfId="8608"/>
    <cellStyle name="Comma 5 12 4" xfId="5824"/>
    <cellStyle name="Comma 5 12 5" xfId="10062"/>
    <cellStyle name="Comma 5 12 6" xfId="5160"/>
    <cellStyle name="Comma 5 13" xfId="1418"/>
    <cellStyle name="Comma 5 13 2" xfId="3947"/>
    <cellStyle name="Comma 5 13 2 2" xfId="8962"/>
    <cellStyle name="Comma 5 13 3" xfId="10416"/>
    <cellStyle name="Comma 5 13 4" xfId="6710"/>
    <cellStyle name="Comma 5 14" xfId="2901"/>
    <cellStyle name="Comma 5 14 2" xfId="9373"/>
    <cellStyle name="Comma 5 14 3" xfId="7917"/>
    <cellStyle name="Comma 5 15" xfId="5512"/>
    <cellStyle name="Comma 5 16" xfId="9333"/>
    <cellStyle name="Comma 5 17" xfId="4304"/>
    <cellStyle name="Comma 5 2" xfId="107"/>
    <cellStyle name="Comma 5 2 10" xfId="964"/>
    <cellStyle name="Comma 5 2 10 2" xfId="1916"/>
    <cellStyle name="Comma 5 2 10 2 2" xfId="7205"/>
    <cellStyle name="Comma 5 2 10 3" xfId="3246"/>
    <cellStyle name="Comma 5 2 10 3 2" xfId="8262"/>
    <cellStyle name="Comma 5 2 10 4" xfId="6321"/>
    <cellStyle name="Comma 5 2 10 5" xfId="9716"/>
    <cellStyle name="Comma 5 2 10 6" xfId="4798"/>
    <cellStyle name="Comma 5 2 11" xfId="458"/>
    <cellStyle name="Comma 5 2 11 2" xfId="2285"/>
    <cellStyle name="Comma 5 2 11 2 2" xfId="7567"/>
    <cellStyle name="Comma 5 2 11 3" xfId="3595"/>
    <cellStyle name="Comma 5 2 11 3 2" xfId="8610"/>
    <cellStyle name="Comma 5 2 11 4" xfId="5825"/>
    <cellStyle name="Comma 5 2 11 5" xfId="10064"/>
    <cellStyle name="Comma 5 2 11 6" xfId="5161"/>
    <cellStyle name="Comma 5 2 12" xfId="1419"/>
    <cellStyle name="Comma 5 2 12 2" xfId="3948"/>
    <cellStyle name="Comma 5 2 12 2 2" xfId="8963"/>
    <cellStyle name="Comma 5 2 12 3" xfId="10417"/>
    <cellStyle name="Comma 5 2 12 4" xfId="6711"/>
    <cellStyle name="Comma 5 2 13" xfId="2902"/>
    <cellStyle name="Comma 5 2 13 2" xfId="9374"/>
    <cellStyle name="Comma 5 2 13 3" xfId="7918"/>
    <cellStyle name="Comma 5 2 14" xfId="5513"/>
    <cellStyle name="Comma 5 2 15" xfId="9334"/>
    <cellStyle name="Comma 5 2 16" xfId="4305"/>
    <cellStyle name="Comma 5 2 2" xfId="155"/>
    <cellStyle name="Comma 5 2 2 10" xfId="2914"/>
    <cellStyle name="Comma 5 2 2 10 2" xfId="9386"/>
    <cellStyle name="Comma 5 2 2 10 3" xfId="7930"/>
    <cellStyle name="Comma 5 2 2 11" xfId="5538"/>
    <cellStyle name="Comma 5 2 2 12" xfId="9356"/>
    <cellStyle name="Comma 5 2 2 13" xfId="4318"/>
    <cellStyle name="Comma 5 2 2 2" xfId="220"/>
    <cellStyle name="Comma 5 2 2 2 10" xfId="9488"/>
    <cellStyle name="Comma 5 2 2 2 11" xfId="4348"/>
    <cellStyle name="Comma 5 2 2 2 2" xfId="429"/>
    <cellStyle name="Comma 5 2 2 2 2 2" xfId="935"/>
    <cellStyle name="Comma 5 2 2 2 2 2 2" xfId="1887"/>
    <cellStyle name="Comma 5 2 2 2 2 2 2 2" xfId="7176"/>
    <cellStyle name="Comma 5 2 2 2 2 2 3" xfId="3249"/>
    <cellStyle name="Comma 5 2 2 2 2 2 3 2" xfId="8265"/>
    <cellStyle name="Comma 5 2 2 2 2 2 4" xfId="6292"/>
    <cellStyle name="Comma 5 2 2 2 2 2 5" xfId="9719"/>
    <cellStyle name="Comma 5 2 2 2 2 2 6" xfId="4769"/>
    <cellStyle name="Comma 5 2 2 2 2 3" xfId="967"/>
    <cellStyle name="Comma 5 2 2 2 2 3 2" xfId="1919"/>
    <cellStyle name="Comma 5 2 2 2 2 3 2 2" xfId="7208"/>
    <cellStyle name="Comma 5 2 2 2 2 3 3" xfId="3598"/>
    <cellStyle name="Comma 5 2 2 2 2 3 3 2" xfId="8613"/>
    <cellStyle name="Comma 5 2 2 2 2 3 4" xfId="6324"/>
    <cellStyle name="Comma 5 2 2 2 2 3 5" xfId="10067"/>
    <cellStyle name="Comma 5 2 2 2 2 3 6" xfId="4801"/>
    <cellStyle name="Comma 5 2 2 2 2 4" xfId="615"/>
    <cellStyle name="Comma 5 2 2 2 2 4 2" xfId="2603"/>
    <cellStyle name="Comma 5 2 2 2 2 4 2 2" xfId="7885"/>
    <cellStyle name="Comma 5 2 2 2 2 4 3" xfId="4266"/>
    <cellStyle name="Comma 5 2 2 2 2 4 3 2" xfId="9281"/>
    <cellStyle name="Comma 5 2 2 2 2 4 4" xfId="5973"/>
    <cellStyle name="Comma 5 2 2 2 2 4 5" xfId="10735"/>
    <cellStyle name="Comma 5 2 2 2 2 4 6" xfId="5479"/>
    <cellStyle name="Comma 5 2 2 2 2 5" xfId="1570"/>
    <cellStyle name="Comma 5 2 2 2 2 5 2" xfId="6859"/>
    <cellStyle name="Comma 5 2 2 2 2 6" xfId="3222"/>
    <cellStyle name="Comma 5 2 2 2 2 6 2" xfId="8238"/>
    <cellStyle name="Comma 5 2 2 2 2 7" xfId="5799"/>
    <cellStyle name="Comma 5 2 2 2 2 8" xfId="9692"/>
    <cellStyle name="Comma 5 2 2 2 2 9" xfId="4452"/>
    <cellStyle name="Comma 5 2 2 2 3" xfId="322"/>
    <cellStyle name="Comma 5 2 2 2 3 2" xfId="968"/>
    <cellStyle name="Comma 5 2 2 2 3 2 2" xfId="1920"/>
    <cellStyle name="Comma 5 2 2 2 3 2 2 2" xfId="7209"/>
    <cellStyle name="Comma 5 2 2 2 3 2 3" xfId="3250"/>
    <cellStyle name="Comma 5 2 2 2 3 2 3 2" xfId="8266"/>
    <cellStyle name="Comma 5 2 2 2 3 2 4" xfId="6325"/>
    <cellStyle name="Comma 5 2 2 2 3 2 5" xfId="9720"/>
    <cellStyle name="Comma 5 2 2 2 3 2 6" xfId="4802"/>
    <cellStyle name="Comma 5 2 2 2 3 3" xfId="831"/>
    <cellStyle name="Comma 5 2 2 2 3 3 2" xfId="2499"/>
    <cellStyle name="Comma 5 2 2 2 3 3 2 2" xfId="7781"/>
    <cellStyle name="Comma 5 2 2 2 3 3 3" xfId="3599"/>
    <cellStyle name="Comma 5 2 2 2 3 3 3 2" xfId="8614"/>
    <cellStyle name="Comma 5 2 2 2 3 3 4" xfId="6188"/>
    <cellStyle name="Comma 5 2 2 2 3 3 5" xfId="10068"/>
    <cellStyle name="Comma 5 2 2 2 3 3 6" xfId="5375"/>
    <cellStyle name="Comma 5 2 2 2 3 4" xfId="1783"/>
    <cellStyle name="Comma 5 2 2 2 3 4 2" xfId="4162"/>
    <cellStyle name="Comma 5 2 2 2 3 4 2 2" xfId="9177"/>
    <cellStyle name="Comma 5 2 2 2 3 4 3" xfId="10631"/>
    <cellStyle name="Comma 5 2 2 2 3 4 4" xfId="7072"/>
    <cellStyle name="Comma 5 2 2 2 3 5" xfId="3118"/>
    <cellStyle name="Comma 5 2 2 2 3 5 2" xfId="8134"/>
    <cellStyle name="Comma 5 2 2 2 3 6" xfId="5695"/>
    <cellStyle name="Comma 5 2 2 2 3 7" xfId="9588"/>
    <cellStyle name="Comma 5 2 2 2 3 8" xfId="4665"/>
    <cellStyle name="Comma 5 2 2 2 4" xfId="731"/>
    <cellStyle name="Comma 5 2 2 2 4 2" xfId="1683"/>
    <cellStyle name="Comma 5 2 2 2 4 2 2" xfId="6972"/>
    <cellStyle name="Comma 5 2 2 2 4 3" xfId="3248"/>
    <cellStyle name="Comma 5 2 2 2 4 3 2" xfId="8264"/>
    <cellStyle name="Comma 5 2 2 2 4 4" xfId="6088"/>
    <cellStyle name="Comma 5 2 2 2 4 5" xfId="9718"/>
    <cellStyle name="Comma 5 2 2 2 4 6" xfId="4565"/>
    <cellStyle name="Comma 5 2 2 2 5" xfId="966"/>
    <cellStyle name="Comma 5 2 2 2 5 2" xfId="1918"/>
    <cellStyle name="Comma 5 2 2 2 5 2 2" xfId="7207"/>
    <cellStyle name="Comma 5 2 2 2 5 3" xfId="3597"/>
    <cellStyle name="Comma 5 2 2 2 5 3 2" xfId="8612"/>
    <cellStyle name="Comma 5 2 2 2 5 4" xfId="6323"/>
    <cellStyle name="Comma 5 2 2 2 5 5" xfId="10066"/>
    <cellStyle name="Comma 5 2 2 2 5 6" xfId="4800"/>
    <cellStyle name="Comma 5 2 2 2 6" xfId="508"/>
    <cellStyle name="Comma 5 2 2 2 6 2" xfId="2399"/>
    <cellStyle name="Comma 5 2 2 2 6 2 2" xfId="7681"/>
    <cellStyle name="Comma 5 2 2 2 6 3" xfId="4062"/>
    <cellStyle name="Comma 5 2 2 2 6 3 2" xfId="9077"/>
    <cellStyle name="Comma 5 2 2 2 6 4" xfId="5869"/>
    <cellStyle name="Comma 5 2 2 2 6 5" xfId="10531"/>
    <cellStyle name="Comma 5 2 2 2 6 6" xfId="5275"/>
    <cellStyle name="Comma 5 2 2 2 7" xfId="1466"/>
    <cellStyle name="Comma 5 2 2 2 7 2" xfId="6755"/>
    <cellStyle name="Comma 5 2 2 2 8" xfId="3018"/>
    <cellStyle name="Comma 5 2 2 2 8 2" xfId="8034"/>
    <cellStyle name="Comma 5 2 2 2 9" xfId="5595"/>
    <cellStyle name="Comma 5 2 2 3" xfId="265"/>
    <cellStyle name="Comma 5 2 2 3 10" xfId="4391"/>
    <cellStyle name="Comma 5 2 2 3 2" xfId="367"/>
    <cellStyle name="Comma 5 2 2 3 2 2" xfId="970"/>
    <cellStyle name="Comma 5 2 2 3 2 2 2" xfId="1922"/>
    <cellStyle name="Comma 5 2 2 3 2 2 2 2" xfId="7211"/>
    <cellStyle name="Comma 5 2 2 3 2 2 3" xfId="3252"/>
    <cellStyle name="Comma 5 2 2 3 2 2 3 2" xfId="8268"/>
    <cellStyle name="Comma 5 2 2 3 2 2 4" xfId="6327"/>
    <cellStyle name="Comma 5 2 2 3 2 2 5" xfId="9722"/>
    <cellStyle name="Comma 5 2 2 3 2 2 6" xfId="4804"/>
    <cellStyle name="Comma 5 2 2 3 2 3" xfId="874"/>
    <cellStyle name="Comma 5 2 2 3 2 3 2" xfId="2542"/>
    <cellStyle name="Comma 5 2 2 3 2 3 2 2" xfId="7824"/>
    <cellStyle name="Comma 5 2 2 3 2 3 3" xfId="3601"/>
    <cellStyle name="Comma 5 2 2 3 2 3 3 2" xfId="8616"/>
    <cellStyle name="Comma 5 2 2 3 2 3 4" xfId="6231"/>
    <cellStyle name="Comma 5 2 2 3 2 3 5" xfId="10070"/>
    <cellStyle name="Comma 5 2 2 3 2 3 6" xfId="5418"/>
    <cellStyle name="Comma 5 2 2 3 2 4" xfId="1826"/>
    <cellStyle name="Comma 5 2 2 3 2 4 2" xfId="4205"/>
    <cellStyle name="Comma 5 2 2 3 2 4 2 2" xfId="9220"/>
    <cellStyle name="Comma 5 2 2 3 2 4 3" xfId="10674"/>
    <cellStyle name="Comma 5 2 2 3 2 4 4" xfId="7115"/>
    <cellStyle name="Comma 5 2 2 3 2 5" xfId="3161"/>
    <cellStyle name="Comma 5 2 2 3 2 5 2" xfId="8177"/>
    <cellStyle name="Comma 5 2 2 3 2 6" xfId="5738"/>
    <cellStyle name="Comma 5 2 2 3 2 7" xfId="9631"/>
    <cellStyle name="Comma 5 2 2 3 2 8" xfId="4708"/>
    <cellStyle name="Comma 5 2 2 3 3" xfId="774"/>
    <cellStyle name="Comma 5 2 2 3 3 2" xfId="1726"/>
    <cellStyle name="Comma 5 2 2 3 3 2 2" xfId="7015"/>
    <cellStyle name="Comma 5 2 2 3 3 3" xfId="3251"/>
    <cellStyle name="Comma 5 2 2 3 3 3 2" xfId="8267"/>
    <cellStyle name="Comma 5 2 2 3 3 4" xfId="6131"/>
    <cellStyle name="Comma 5 2 2 3 3 5" xfId="9721"/>
    <cellStyle name="Comma 5 2 2 3 3 6" xfId="4608"/>
    <cellStyle name="Comma 5 2 2 3 4" xfId="969"/>
    <cellStyle name="Comma 5 2 2 3 4 2" xfId="1921"/>
    <cellStyle name="Comma 5 2 2 3 4 2 2" xfId="7210"/>
    <cellStyle name="Comma 5 2 2 3 4 3" xfId="3600"/>
    <cellStyle name="Comma 5 2 2 3 4 3 2" xfId="8615"/>
    <cellStyle name="Comma 5 2 2 3 4 4" xfId="6326"/>
    <cellStyle name="Comma 5 2 2 3 4 5" xfId="10069"/>
    <cellStyle name="Comma 5 2 2 3 4 6" xfId="4803"/>
    <cellStyle name="Comma 5 2 2 3 5" xfId="554"/>
    <cellStyle name="Comma 5 2 2 3 5 2" xfId="2442"/>
    <cellStyle name="Comma 5 2 2 3 5 2 2" xfId="7724"/>
    <cellStyle name="Comma 5 2 2 3 5 3" xfId="4105"/>
    <cellStyle name="Comma 5 2 2 3 5 3 2" xfId="9120"/>
    <cellStyle name="Comma 5 2 2 3 5 4" xfId="5912"/>
    <cellStyle name="Comma 5 2 2 3 5 5" xfId="10574"/>
    <cellStyle name="Comma 5 2 2 3 5 6" xfId="5318"/>
    <cellStyle name="Comma 5 2 2 3 6" xfId="1509"/>
    <cellStyle name="Comma 5 2 2 3 6 2" xfId="6798"/>
    <cellStyle name="Comma 5 2 2 3 7" xfId="3061"/>
    <cellStyle name="Comma 5 2 2 3 7 2" xfId="8077"/>
    <cellStyle name="Comma 5 2 2 3 8" xfId="5638"/>
    <cellStyle name="Comma 5 2 2 3 9" xfId="9531"/>
    <cellStyle name="Comma 5 2 2 4" xfId="186"/>
    <cellStyle name="Comma 5 2 2 4 10" xfId="4423"/>
    <cellStyle name="Comma 5 2 2 4 2" xfId="400"/>
    <cellStyle name="Comma 5 2 2 4 2 2" xfId="972"/>
    <cellStyle name="Comma 5 2 2 4 2 2 2" xfId="1924"/>
    <cellStyle name="Comma 5 2 2 4 2 2 2 2" xfId="7213"/>
    <cellStyle name="Comma 5 2 2 4 2 2 3" xfId="3254"/>
    <cellStyle name="Comma 5 2 2 4 2 2 3 2" xfId="8270"/>
    <cellStyle name="Comma 5 2 2 4 2 2 4" xfId="6329"/>
    <cellStyle name="Comma 5 2 2 4 2 2 5" xfId="9724"/>
    <cellStyle name="Comma 5 2 2 4 2 2 6" xfId="4806"/>
    <cellStyle name="Comma 5 2 2 4 2 3" xfId="906"/>
    <cellStyle name="Comma 5 2 2 4 2 3 2" xfId="2574"/>
    <cellStyle name="Comma 5 2 2 4 2 3 2 2" xfId="7856"/>
    <cellStyle name="Comma 5 2 2 4 2 3 3" xfId="3603"/>
    <cellStyle name="Comma 5 2 2 4 2 3 3 2" xfId="8618"/>
    <cellStyle name="Comma 5 2 2 4 2 3 4" xfId="6263"/>
    <cellStyle name="Comma 5 2 2 4 2 3 5" xfId="10072"/>
    <cellStyle name="Comma 5 2 2 4 2 3 6" xfId="5450"/>
    <cellStyle name="Comma 5 2 2 4 2 4" xfId="1858"/>
    <cellStyle name="Comma 5 2 2 4 2 4 2" xfId="4237"/>
    <cellStyle name="Comma 5 2 2 4 2 4 2 2" xfId="9252"/>
    <cellStyle name="Comma 5 2 2 4 2 4 3" xfId="10706"/>
    <cellStyle name="Comma 5 2 2 4 2 4 4" xfId="7147"/>
    <cellStyle name="Comma 5 2 2 4 2 5" xfId="3193"/>
    <cellStyle name="Comma 5 2 2 4 2 5 2" xfId="8209"/>
    <cellStyle name="Comma 5 2 2 4 2 6" xfId="5770"/>
    <cellStyle name="Comma 5 2 2 4 2 7" xfId="9663"/>
    <cellStyle name="Comma 5 2 2 4 2 8" xfId="4740"/>
    <cellStyle name="Comma 5 2 2 4 3" xfId="701"/>
    <cellStyle name="Comma 5 2 2 4 3 2" xfId="1653"/>
    <cellStyle name="Comma 5 2 2 4 3 2 2" xfId="6942"/>
    <cellStyle name="Comma 5 2 2 4 3 3" xfId="3253"/>
    <cellStyle name="Comma 5 2 2 4 3 3 2" xfId="8269"/>
    <cellStyle name="Comma 5 2 2 4 3 4" xfId="6058"/>
    <cellStyle name="Comma 5 2 2 4 3 5" xfId="9723"/>
    <cellStyle name="Comma 5 2 2 4 3 6" xfId="4535"/>
    <cellStyle name="Comma 5 2 2 4 4" xfId="971"/>
    <cellStyle name="Comma 5 2 2 4 4 2" xfId="1923"/>
    <cellStyle name="Comma 5 2 2 4 4 2 2" xfId="7212"/>
    <cellStyle name="Comma 5 2 2 4 4 3" xfId="3602"/>
    <cellStyle name="Comma 5 2 2 4 4 3 2" xfId="8617"/>
    <cellStyle name="Comma 5 2 2 4 4 4" xfId="6328"/>
    <cellStyle name="Comma 5 2 2 4 4 5" xfId="10071"/>
    <cellStyle name="Comma 5 2 2 4 4 6" xfId="4805"/>
    <cellStyle name="Comma 5 2 2 4 5" xfId="586"/>
    <cellStyle name="Comma 5 2 2 4 5 2" xfId="2369"/>
    <cellStyle name="Comma 5 2 2 4 5 2 2" xfId="7651"/>
    <cellStyle name="Comma 5 2 2 4 5 3" xfId="4032"/>
    <cellStyle name="Comma 5 2 2 4 5 3 2" xfId="9047"/>
    <cellStyle name="Comma 5 2 2 4 5 4" xfId="5944"/>
    <cellStyle name="Comma 5 2 2 4 5 5" xfId="10501"/>
    <cellStyle name="Comma 5 2 2 4 5 6" xfId="5245"/>
    <cellStyle name="Comma 5 2 2 4 6" xfId="1541"/>
    <cellStyle name="Comma 5 2 2 4 6 2" xfId="6830"/>
    <cellStyle name="Comma 5 2 2 4 7" xfId="2988"/>
    <cellStyle name="Comma 5 2 2 4 7 2" xfId="8004"/>
    <cellStyle name="Comma 5 2 2 4 8" xfId="5565"/>
    <cellStyle name="Comma 5 2 2 4 9" xfId="9458"/>
    <cellStyle name="Comma 5 2 2 5" xfId="292"/>
    <cellStyle name="Comma 5 2 2 5 2" xfId="973"/>
    <cellStyle name="Comma 5 2 2 5 2 2" xfId="1925"/>
    <cellStyle name="Comma 5 2 2 5 2 2 2" xfId="7214"/>
    <cellStyle name="Comma 5 2 2 5 2 3" xfId="3255"/>
    <cellStyle name="Comma 5 2 2 5 2 3 2" xfId="8271"/>
    <cellStyle name="Comma 5 2 2 5 2 4" xfId="6330"/>
    <cellStyle name="Comma 5 2 2 5 2 5" xfId="9725"/>
    <cellStyle name="Comma 5 2 2 5 2 6" xfId="4807"/>
    <cellStyle name="Comma 5 2 2 5 3" xfId="801"/>
    <cellStyle name="Comma 5 2 2 5 3 2" xfId="2469"/>
    <cellStyle name="Comma 5 2 2 5 3 2 2" xfId="7751"/>
    <cellStyle name="Comma 5 2 2 5 3 3" xfId="3604"/>
    <cellStyle name="Comma 5 2 2 5 3 3 2" xfId="8619"/>
    <cellStyle name="Comma 5 2 2 5 3 4" xfId="6158"/>
    <cellStyle name="Comma 5 2 2 5 3 5" xfId="10073"/>
    <cellStyle name="Comma 5 2 2 5 3 6" xfId="5345"/>
    <cellStyle name="Comma 5 2 2 5 4" xfId="1753"/>
    <cellStyle name="Comma 5 2 2 5 4 2" xfId="4132"/>
    <cellStyle name="Comma 5 2 2 5 4 2 2" xfId="9147"/>
    <cellStyle name="Comma 5 2 2 5 4 3" xfId="10601"/>
    <cellStyle name="Comma 5 2 2 5 4 4" xfId="7042"/>
    <cellStyle name="Comma 5 2 2 5 5" xfId="3088"/>
    <cellStyle name="Comma 5 2 2 5 5 2" xfId="8104"/>
    <cellStyle name="Comma 5 2 2 5 6" xfId="5665"/>
    <cellStyle name="Comma 5 2 2 5 7" xfId="9558"/>
    <cellStyle name="Comma 5 2 2 5 8" xfId="4635"/>
    <cellStyle name="Comma 5 2 2 6" xfId="674"/>
    <cellStyle name="Comma 5 2 2 6 2" xfId="974"/>
    <cellStyle name="Comma 5 2 2 6 2 2" xfId="1926"/>
    <cellStyle name="Comma 5 2 2 6 2 2 2" xfId="7215"/>
    <cellStyle name="Comma 5 2 2 6 2 3" xfId="3256"/>
    <cellStyle name="Comma 5 2 2 6 2 3 2" xfId="8272"/>
    <cellStyle name="Comma 5 2 2 6 2 4" xfId="6331"/>
    <cellStyle name="Comma 5 2 2 6 2 5" xfId="9726"/>
    <cellStyle name="Comma 5 2 2 6 2 6" xfId="4808"/>
    <cellStyle name="Comma 5 2 2 6 3" xfId="1383"/>
    <cellStyle name="Comma 5 2 2 6 3 2" xfId="2342"/>
    <cellStyle name="Comma 5 2 2 6 3 2 2" xfId="7624"/>
    <cellStyle name="Comma 5 2 2 6 3 3" xfId="3605"/>
    <cellStyle name="Comma 5 2 2 6 3 3 2" xfId="8620"/>
    <cellStyle name="Comma 5 2 2 6 3 4" xfId="6679"/>
    <cellStyle name="Comma 5 2 2 6 3 5" xfId="10074"/>
    <cellStyle name="Comma 5 2 2 6 3 6" xfId="5218"/>
    <cellStyle name="Comma 5 2 2 6 4" xfId="1626"/>
    <cellStyle name="Comma 5 2 2 6 4 2" xfId="4005"/>
    <cellStyle name="Comma 5 2 2 6 4 2 2" xfId="9020"/>
    <cellStyle name="Comma 5 2 2 6 4 3" xfId="10474"/>
    <cellStyle name="Comma 5 2 2 6 4 4" xfId="6915"/>
    <cellStyle name="Comma 5 2 2 6 5" xfId="2959"/>
    <cellStyle name="Comma 5 2 2 6 5 2" xfId="7975"/>
    <cellStyle name="Comma 5 2 2 6 6" xfId="6031"/>
    <cellStyle name="Comma 5 2 2 6 7" xfId="9431"/>
    <cellStyle name="Comma 5 2 2 6 8" xfId="4508"/>
    <cellStyle name="Comma 5 2 2 7" xfId="965"/>
    <cellStyle name="Comma 5 2 2 7 2" xfId="1917"/>
    <cellStyle name="Comma 5 2 2 7 2 2" xfId="7206"/>
    <cellStyle name="Comma 5 2 2 7 3" xfId="3247"/>
    <cellStyle name="Comma 5 2 2 7 3 2" xfId="8263"/>
    <cellStyle name="Comma 5 2 2 7 4" xfId="6322"/>
    <cellStyle name="Comma 5 2 2 7 5" xfId="9717"/>
    <cellStyle name="Comma 5 2 2 7 6" xfId="4799"/>
    <cellStyle name="Comma 5 2 2 8" xfId="474"/>
    <cellStyle name="Comma 5 2 2 8 2" xfId="2297"/>
    <cellStyle name="Comma 5 2 2 8 2 2" xfId="7579"/>
    <cellStyle name="Comma 5 2 2 8 3" xfId="3596"/>
    <cellStyle name="Comma 5 2 2 8 3 2" xfId="8611"/>
    <cellStyle name="Comma 5 2 2 8 4" xfId="5838"/>
    <cellStyle name="Comma 5 2 2 8 5" xfId="10065"/>
    <cellStyle name="Comma 5 2 2 8 6" xfId="5173"/>
    <cellStyle name="Comma 5 2 2 9" xfId="1433"/>
    <cellStyle name="Comma 5 2 2 9 2" xfId="3960"/>
    <cellStyle name="Comma 5 2 2 9 2 2" xfId="8975"/>
    <cellStyle name="Comma 5 2 2 9 3" xfId="10429"/>
    <cellStyle name="Comma 5 2 2 9 4" xfId="6724"/>
    <cellStyle name="Comma 5 2 3" xfId="163"/>
    <cellStyle name="Comma 5 2 3 10" xfId="2922"/>
    <cellStyle name="Comma 5 2 3 10 2" xfId="9394"/>
    <cellStyle name="Comma 5 2 3 10 3" xfId="7938"/>
    <cellStyle name="Comma 5 2 3 11" xfId="5546"/>
    <cellStyle name="Comma 5 2 3 12" xfId="9364"/>
    <cellStyle name="Comma 5 2 3 13" xfId="4324"/>
    <cellStyle name="Comma 5 2 3 2" xfId="228"/>
    <cellStyle name="Comma 5 2 3 2 10" xfId="9496"/>
    <cellStyle name="Comma 5 2 3 2 11" xfId="4356"/>
    <cellStyle name="Comma 5 2 3 2 2" xfId="437"/>
    <cellStyle name="Comma 5 2 3 2 2 2" xfId="943"/>
    <cellStyle name="Comma 5 2 3 2 2 2 2" xfId="1895"/>
    <cellStyle name="Comma 5 2 3 2 2 2 2 2" xfId="7184"/>
    <cellStyle name="Comma 5 2 3 2 2 2 3" xfId="3259"/>
    <cellStyle name="Comma 5 2 3 2 2 2 3 2" xfId="8275"/>
    <cellStyle name="Comma 5 2 3 2 2 2 4" xfId="6300"/>
    <cellStyle name="Comma 5 2 3 2 2 2 5" xfId="9729"/>
    <cellStyle name="Comma 5 2 3 2 2 2 6" xfId="4777"/>
    <cellStyle name="Comma 5 2 3 2 2 3" xfId="977"/>
    <cellStyle name="Comma 5 2 3 2 2 3 2" xfId="1929"/>
    <cellStyle name="Comma 5 2 3 2 2 3 2 2" xfId="7218"/>
    <cellStyle name="Comma 5 2 3 2 2 3 3" xfId="3608"/>
    <cellStyle name="Comma 5 2 3 2 2 3 3 2" xfId="8623"/>
    <cellStyle name="Comma 5 2 3 2 2 3 4" xfId="6334"/>
    <cellStyle name="Comma 5 2 3 2 2 3 5" xfId="10077"/>
    <cellStyle name="Comma 5 2 3 2 2 3 6" xfId="4811"/>
    <cellStyle name="Comma 5 2 3 2 2 4" xfId="623"/>
    <cellStyle name="Comma 5 2 3 2 2 4 2" xfId="2611"/>
    <cellStyle name="Comma 5 2 3 2 2 4 2 2" xfId="7893"/>
    <cellStyle name="Comma 5 2 3 2 2 4 3" xfId="4274"/>
    <cellStyle name="Comma 5 2 3 2 2 4 3 2" xfId="9289"/>
    <cellStyle name="Comma 5 2 3 2 2 4 4" xfId="5981"/>
    <cellStyle name="Comma 5 2 3 2 2 4 5" xfId="10743"/>
    <cellStyle name="Comma 5 2 3 2 2 4 6" xfId="5487"/>
    <cellStyle name="Comma 5 2 3 2 2 5" xfId="1578"/>
    <cellStyle name="Comma 5 2 3 2 2 5 2" xfId="6867"/>
    <cellStyle name="Comma 5 2 3 2 2 6" xfId="3230"/>
    <cellStyle name="Comma 5 2 3 2 2 6 2" xfId="8246"/>
    <cellStyle name="Comma 5 2 3 2 2 7" xfId="5807"/>
    <cellStyle name="Comma 5 2 3 2 2 8" xfId="9700"/>
    <cellStyle name="Comma 5 2 3 2 2 9" xfId="4460"/>
    <cellStyle name="Comma 5 2 3 2 3" xfId="330"/>
    <cellStyle name="Comma 5 2 3 2 3 2" xfId="978"/>
    <cellStyle name="Comma 5 2 3 2 3 2 2" xfId="1930"/>
    <cellStyle name="Comma 5 2 3 2 3 2 2 2" xfId="7219"/>
    <cellStyle name="Comma 5 2 3 2 3 2 3" xfId="3260"/>
    <cellStyle name="Comma 5 2 3 2 3 2 3 2" xfId="8276"/>
    <cellStyle name="Comma 5 2 3 2 3 2 4" xfId="6335"/>
    <cellStyle name="Comma 5 2 3 2 3 2 5" xfId="9730"/>
    <cellStyle name="Comma 5 2 3 2 3 2 6" xfId="4812"/>
    <cellStyle name="Comma 5 2 3 2 3 3" xfId="839"/>
    <cellStyle name="Comma 5 2 3 2 3 3 2" xfId="2507"/>
    <cellStyle name="Comma 5 2 3 2 3 3 2 2" xfId="7789"/>
    <cellStyle name="Comma 5 2 3 2 3 3 3" xfId="3609"/>
    <cellStyle name="Comma 5 2 3 2 3 3 3 2" xfId="8624"/>
    <cellStyle name="Comma 5 2 3 2 3 3 4" xfId="6196"/>
    <cellStyle name="Comma 5 2 3 2 3 3 5" xfId="10078"/>
    <cellStyle name="Comma 5 2 3 2 3 3 6" xfId="5383"/>
    <cellStyle name="Comma 5 2 3 2 3 4" xfId="1791"/>
    <cellStyle name="Comma 5 2 3 2 3 4 2" xfId="4170"/>
    <cellStyle name="Comma 5 2 3 2 3 4 2 2" xfId="9185"/>
    <cellStyle name="Comma 5 2 3 2 3 4 3" xfId="10639"/>
    <cellStyle name="Comma 5 2 3 2 3 4 4" xfId="7080"/>
    <cellStyle name="Comma 5 2 3 2 3 5" xfId="3126"/>
    <cellStyle name="Comma 5 2 3 2 3 5 2" xfId="8142"/>
    <cellStyle name="Comma 5 2 3 2 3 6" xfId="5703"/>
    <cellStyle name="Comma 5 2 3 2 3 7" xfId="9596"/>
    <cellStyle name="Comma 5 2 3 2 3 8" xfId="4673"/>
    <cellStyle name="Comma 5 2 3 2 4" xfId="739"/>
    <cellStyle name="Comma 5 2 3 2 4 2" xfId="1691"/>
    <cellStyle name="Comma 5 2 3 2 4 2 2" xfId="6980"/>
    <cellStyle name="Comma 5 2 3 2 4 3" xfId="3258"/>
    <cellStyle name="Comma 5 2 3 2 4 3 2" xfId="8274"/>
    <cellStyle name="Comma 5 2 3 2 4 4" xfId="6096"/>
    <cellStyle name="Comma 5 2 3 2 4 5" xfId="9728"/>
    <cellStyle name="Comma 5 2 3 2 4 6" xfId="4573"/>
    <cellStyle name="Comma 5 2 3 2 5" xfId="976"/>
    <cellStyle name="Comma 5 2 3 2 5 2" xfId="1928"/>
    <cellStyle name="Comma 5 2 3 2 5 2 2" xfId="7217"/>
    <cellStyle name="Comma 5 2 3 2 5 3" xfId="3607"/>
    <cellStyle name="Comma 5 2 3 2 5 3 2" xfId="8622"/>
    <cellStyle name="Comma 5 2 3 2 5 4" xfId="6333"/>
    <cellStyle name="Comma 5 2 3 2 5 5" xfId="10076"/>
    <cellStyle name="Comma 5 2 3 2 5 6" xfId="4810"/>
    <cellStyle name="Comma 5 2 3 2 6" xfId="516"/>
    <cellStyle name="Comma 5 2 3 2 6 2" xfId="2407"/>
    <cellStyle name="Comma 5 2 3 2 6 2 2" xfId="7689"/>
    <cellStyle name="Comma 5 2 3 2 6 3" xfId="4070"/>
    <cellStyle name="Comma 5 2 3 2 6 3 2" xfId="9085"/>
    <cellStyle name="Comma 5 2 3 2 6 4" xfId="5877"/>
    <cellStyle name="Comma 5 2 3 2 6 5" xfId="10539"/>
    <cellStyle name="Comma 5 2 3 2 6 6" xfId="5283"/>
    <cellStyle name="Comma 5 2 3 2 7" xfId="1474"/>
    <cellStyle name="Comma 5 2 3 2 7 2" xfId="6763"/>
    <cellStyle name="Comma 5 2 3 2 8" xfId="3026"/>
    <cellStyle name="Comma 5 2 3 2 8 2" xfId="8042"/>
    <cellStyle name="Comma 5 2 3 2 9" xfId="5603"/>
    <cellStyle name="Comma 5 2 3 3" xfId="273"/>
    <cellStyle name="Comma 5 2 3 3 10" xfId="4399"/>
    <cellStyle name="Comma 5 2 3 3 2" xfId="375"/>
    <cellStyle name="Comma 5 2 3 3 2 2" xfId="980"/>
    <cellStyle name="Comma 5 2 3 3 2 2 2" xfId="1932"/>
    <cellStyle name="Comma 5 2 3 3 2 2 2 2" xfId="7221"/>
    <cellStyle name="Comma 5 2 3 3 2 2 3" xfId="3262"/>
    <cellStyle name="Comma 5 2 3 3 2 2 3 2" xfId="8278"/>
    <cellStyle name="Comma 5 2 3 3 2 2 4" xfId="6337"/>
    <cellStyle name="Comma 5 2 3 3 2 2 5" xfId="9732"/>
    <cellStyle name="Comma 5 2 3 3 2 2 6" xfId="4814"/>
    <cellStyle name="Comma 5 2 3 3 2 3" xfId="882"/>
    <cellStyle name="Comma 5 2 3 3 2 3 2" xfId="2550"/>
    <cellStyle name="Comma 5 2 3 3 2 3 2 2" xfId="7832"/>
    <cellStyle name="Comma 5 2 3 3 2 3 3" xfId="3611"/>
    <cellStyle name="Comma 5 2 3 3 2 3 3 2" xfId="8626"/>
    <cellStyle name="Comma 5 2 3 3 2 3 4" xfId="6239"/>
    <cellStyle name="Comma 5 2 3 3 2 3 5" xfId="10080"/>
    <cellStyle name="Comma 5 2 3 3 2 3 6" xfId="5426"/>
    <cellStyle name="Comma 5 2 3 3 2 4" xfId="1834"/>
    <cellStyle name="Comma 5 2 3 3 2 4 2" xfId="4213"/>
    <cellStyle name="Comma 5 2 3 3 2 4 2 2" xfId="9228"/>
    <cellStyle name="Comma 5 2 3 3 2 4 3" xfId="10682"/>
    <cellStyle name="Comma 5 2 3 3 2 4 4" xfId="7123"/>
    <cellStyle name="Comma 5 2 3 3 2 5" xfId="3169"/>
    <cellStyle name="Comma 5 2 3 3 2 5 2" xfId="8185"/>
    <cellStyle name="Comma 5 2 3 3 2 6" xfId="5746"/>
    <cellStyle name="Comma 5 2 3 3 2 7" xfId="9639"/>
    <cellStyle name="Comma 5 2 3 3 2 8" xfId="4716"/>
    <cellStyle name="Comma 5 2 3 3 3" xfId="782"/>
    <cellStyle name="Comma 5 2 3 3 3 2" xfId="1734"/>
    <cellStyle name="Comma 5 2 3 3 3 2 2" xfId="7023"/>
    <cellStyle name="Comma 5 2 3 3 3 3" xfId="3261"/>
    <cellStyle name="Comma 5 2 3 3 3 3 2" xfId="8277"/>
    <cellStyle name="Comma 5 2 3 3 3 4" xfId="6139"/>
    <cellStyle name="Comma 5 2 3 3 3 5" xfId="9731"/>
    <cellStyle name="Comma 5 2 3 3 3 6" xfId="4616"/>
    <cellStyle name="Comma 5 2 3 3 4" xfId="979"/>
    <cellStyle name="Comma 5 2 3 3 4 2" xfId="1931"/>
    <cellStyle name="Comma 5 2 3 3 4 2 2" xfId="7220"/>
    <cellStyle name="Comma 5 2 3 3 4 3" xfId="3610"/>
    <cellStyle name="Comma 5 2 3 3 4 3 2" xfId="8625"/>
    <cellStyle name="Comma 5 2 3 3 4 4" xfId="6336"/>
    <cellStyle name="Comma 5 2 3 3 4 5" xfId="10079"/>
    <cellStyle name="Comma 5 2 3 3 4 6" xfId="4813"/>
    <cellStyle name="Comma 5 2 3 3 5" xfId="562"/>
    <cellStyle name="Comma 5 2 3 3 5 2" xfId="2450"/>
    <cellStyle name="Comma 5 2 3 3 5 2 2" xfId="7732"/>
    <cellStyle name="Comma 5 2 3 3 5 3" xfId="4113"/>
    <cellStyle name="Comma 5 2 3 3 5 3 2" xfId="9128"/>
    <cellStyle name="Comma 5 2 3 3 5 4" xfId="5920"/>
    <cellStyle name="Comma 5 2 3 3 5 5" xfId="10582"/>
    <cellStyle name="Comma 5 2 3 3 5 6" xfId="5326"/>
    <cellStyle name="Comma 5 2 3 3 6" xfId="1517"/>
    <cellStyle name="Comma 5 2 3 3 6 2" xfId="6806"/>
    <cellStyle name="Comma 5 2 3 3 7" xfId="3069"/>
    <cellStyle name="Comma 5 2 3 3 7 2" xfId="8085"/>
    <cellStyle name="Comma 5 2 3 3 8" xfId="5646"/>
    <cellStyle name="Comma 5 2 3 3 9" xfId="9539"/>
    <cellStyle name="Comma 5 2 3 4" xfId="192"/>
    <cellStyle name="Comma 5 2 3 4 10" xfId="4429"/>
    <cellStyle name="Comma 5 2 3 4 2" xfId="406"/>
    <cellStyle name="Comma 5 2 3 4 2 2" xfId="982"/>
    <cellStyle name="Comma 5 2 3 4 2 2 2" xfId="1934"/>
    <cellStyle name="Comma 5 2 3 4 2 2 2 2" xfId="7223"/>
    <cellStyle name="Comma 5 2 3 4 2 2 3" xfId="3264"/>
    <cellStyle name="Comma 5 2 3 4 2 2 3 2" xfId="8280"/>
    <cellStyle name="Comma 5 2 3 4 2 2 4" xfId="6339"/>
    <cellStyle name="Comma 5 2 3 4 2 2 5" xfId="9734"/>
    <cellStyle name="Comma 5 2 3 4 2 2 6" xfId="4816"/>
    <cellStyle name="Comma 5 2 3 4 2 3" xfId="912"/>
    <cellStyle name="Comma 5 2 3 4 2 3 2" xfId="2580"/>
    <cellStyle name="Comma 5 2 3 4 2 3 2 2" xfId="7862"/>
    <cellStyle name="Comma 5 2 3 4 2 3 3" xfId="3613"/>
    <cellStyle name="Comma 5 2 3 4 2 3 3 2" xfId="8628"/>
    <cellStyle name="Comma 5 2 3 4 2 3 4" xfId="6269"/>
    <cellStyle name="Comma 5 2 3 4 2 3 5" xfId="10082"/>
    <cellStyle name="Comma 5 2 3 4 2 3 6" xfId="5456"/>
    <cellStyle name="Comma 5 2 3 4 2 4" xfId="1864"/>
    <cellStyle name="Comma 5 2 3 4 2 4 2" xfId="4243"/>
    <cellStyle name="Comma 5 2 3 4 2 4 2 2" xfId="9258"/>
    <cellStyle name="Comma 5 2 3 4 2 4 3" xfId="10712"/>
    <cellStyle name="Comma 5 2 3 4 2 4 4" xfId="7153"/>
    <cellStyle name="Comma 5 2 3 4 2 5" xfId="3199"/>
    <cellStyle name="Comma 5 2 3 4 2 5 2" xfId="8215"/>
    <cellStyle name="Comma 5 2 3 4 2 6" xfId="5776"/>
    <cellStyle name="Comma 5 2 3 4 2 7" xfId="9669"/>
    <cellStyle name="Comma 5 2 3 4 2 8" xfId="4746"/>
    <cellStyle name="Comma 5 2 3 4 3" xfId="707"/>
    <cellStyle name="Comma 5 2 3 4 3 2" xfId="1659"/>
    <cellStyle name="Comma 5 2 3 4 3 2 2" xfId="6948"/>
    <cellStyle name="Comma 5 2 3 4 3 3" xfId="3263"/>
    <cellStyle name="Comma 5 2 3 4 3 3 2" xfId="8279"/>
    <cellStyle name="Comma 5 2 3 4 3 4" xfId="6064"/>
    <cellStyle name="Comma 5 2 3 4 3 5" xfId="9733"/>
    <cellStyle name="Comma 5 2 3 4 3 6" xfId="4541"/>
    <cellStyle name="Comma 5 2 3 4 4" xfId="981"/>
    <cellStyle name="Comma 5 2 3 4 4 2" xfId="1933"/>
    <cellStyle name="Comma 5 2 3 4 4 2 2" xfId="7222"/>
    <cellStyle name="Comma 5 2 3 4 4 3" xfId="3612"/>
    <cellStyle name="Comma 5 2 3 4 4 3 2" xfId="8627"/>
    <cellStyle name="Comma 5 2 3 4 4 4" xfId="6338"/>
    <cellStyle name="Comma 5 2 3 4 4 5" xfId="10081"/>
    <cellStyle name="Comma 5 2 3 4 4 6" xfId="4815"/>
    <cellStyle name="Comma 5 2 3 4 5" xfId="592"/>
    <cellStyle name="Comma 5 2 3 4 5 2" xfId="2375"/>
    <cellStyle name="Comma 5 2 3 4 5 2 2" xfId="7657"/>
    <cellStyle name="Comma 5 2 3 4 5 3" xfId="4038"/>
    <cellStyle name="Comma 5 2 3 4 5 3 2" xfId="9053"/>
    <cellStyle name="Comma 5 2 3 4 5 4" xfId="5950"/>
    <cellStyle name="Comma 5 2 3 4 5 5" xfId="10507"/>
    <cellStyle name="Comma 5 2 3 4 5 6" xfId="5251"/>
    <cellStyle name="Comma 5 2 3 4 6" xfId="1547"/>
    <cellStyle name="Comma 5 2 3 4 6 2" xfId="6836"/>
    <cellStyle name="Comma 5 2 3 4 7" xfId="2994"/>
    <cellStyle name="Comma 5 2 3 4 7 2" xfId="8010"/>
    <cellStyle name="Comma 5 2 3 4 8" xfId="5571"/>
    <cellStyle name="Comma 5 2 3 4 9" xfId="9464"/>
    <cellStyle name="Comma 5 2 3 5" xfId="298"/>
    <cellStyle name="Comma 5 2 3 5 2" xfId="983"/>
    <cellStyle name="Comma 5 2 3 5 2 2" xfId="1935"/>
    <cellStyle name="Comma 5 2 3 5 2 2 2" xfId="7224"/>
    <cellStyle name="Comma 5 2 3 5 2 3" xfId="3265"/>
    <cellStyle name="Comma 5 2 3 5 2 3 2" xfId="8281"/>
    <cellStyle name="Comma 5 2 3 5 2 4" xfId="6340"/>
    <cellStyle name="Comma 5 2 3 5 2 5" xfId="9735"/>
    <cellStyle name="Comma 5 2 3 5 2 6" xfId="4817"/>
    <cellStyle name="Comma 5 2 3 5 3" xfId="807"/>
    <cellStyle name="Comma 5 2 3 5 3 2" xfId="2475"/>
    <cellStyle name="Comma 5 2 3 5 3 2 2" xfId="7757"/>
    <cellStyle name="Comma 5 2 3 5 3 3" xfId="3614"/>
    <cellStyle name="Comma 5 2 3 5 3 3 2" xfId="8629"/>
    <cellStyle name="Comma 5 2 3 5 3 4" xfId="6164"/>
    <cellStyle name="Comma 5 2 3 5 3 5" xfId="10083"/>
    <cellStyle name="Comma 5 2 3 5 3 6" xfId="5351"/>
    <cellStyle name="Comma 5 2 3 5 4" xfId="1759"/>
    <cellStyle name="Comma 5 2 3 5 4 2" xfId="4138"/>
    <cellStyle name="Comma 5 2 3 5 4 2 2" xfId="9153"/>
    <cellStyle name="Comma 5 2 3 5 4 3" xfId="10607"/>
    <cellStyle name="Comma 5 2 3 5 4 4" xfId="7048"/>
    <cellStyle name="Comma 5 2 3 5 5" xfId="3094"/>
    <cellStyle name="Comma 5 2 3 5 5 2" xfId="8110"/>
    <cellStyle name="Comma 5 2 3 5 6" xfId="5671"/>
    <cellStyle name="Comma 5 2 3 5 7" xfId="9564"/>
    <cellStyle name="Comma 5 2 3 5 8" xfId="4641"/>
    <cellStyle name="Comma 5 2 3 6" xfId="682"/>
    <cellStyle name="Comma 5 2 3 6 2" xfId="984"/>
    <cellStyle name="Comma 5 2 3 6 2 2" xfId="1936"/>
    <cellStyle name="Comma 5 2 3 6 2 2 2" xfId="7225"/>
    <cellStyle name="Comma 5 2 3 6 2 3" xfId="3266"/>
    <cellStyle name="Comma 5 2 3 6 2 3 2" xfId="8282"/>
    <cellStyle name="Comma 5 2 3 6 2 4" xfId="6341"/>
    <cellStyle name="Comma 5 2 3 6 2 5" xfId="9736"/>
    <cellStyle name="Comma 5 2 3 6 2 6" xfId="4818"/>
    <cellStyle name="Comma 5 2 3 6 3" xfId="1381"/>
    <cellStyle name="Comma 5 2 3 6 3 2" xfId="2350"/>
    <cellStyle name="Comma 5 2 3 6 3 2 2" xfId="7632"/>
    <cellStyle name="Comma 5 2 3 6 3 3" xfId="3615"/>
    <cellStyle name="Comma 5 2 3 6 3 3 2" xfId="8630"/>
    <cellStyle name="Comma 5 2 3 6 3 4" xfId="6677"/>
    <cellStyle name="Comma 5 2 3 6 3 5" xfId="10084"/>
    <cellStyle name="Comma 5 2 3 6 3 6" xfId="5226"/>
    <cellStyle name="Comma 5 2 3 6 4" xfId="1634"/>
    <cellStyle name="Comma 5 2 3 6 4 2" xfId="4013"/>
    <cellStyle name="Comma 5 2 3 6 4 2 2" xfId="9028"/>
    <cellStyle name="Comma 5 2 3 6 4 3" xfId="10482"/>
    <cellStyle name="Comma 5 2 3 6 4 4" xfId="6923"/>
    <cellStyle name="Comma 5 2 3 6 5" xfId="2967"/>
    <cellStyle name="Comma 5 2 3 6 5 2" xfId="7983"/>
    <cellStyle name="Comma 5 2 3 6 6" xfId="6039"/>
    <cellStyle name="Comma 5 2 3 6 7" xfId="9439"/>
    <cellStyle name="Comma 5 2 3 6 8" xfId="4516"/>
    <cellStyle name="Comma 5 2 3 7" xfId="975"/>
    <cellStyle name="Comma 5 2 3 7 2" xfId="1927"/>
    <cellStyle name="Comma 5 2 3 7 2 2" xfId="7216"/>
    <cellStyle name="Comma 5 2 3 7 3" xfId="3257"/>
    <cellStyle name="Comma 5 2 3 7 3 2" xfId="8273"/>
    <cellStyle name="Comma 5 2 3 7 4" xfId="6332"/>
    <cellStyle name="Comma 5 2 3 7 5" xfId="9727"/>
    <cellStyle name="Comma 5 2 3 7 6" xfId="4809"/>
    <cellStyle name="Comma 5 2 3 8" xfId="480"/>
    <cellStyle name="Comma 5 2 3 8 2" xfId="2305"/>
    <cellStyle name="Comma 5 2 3 8 2 2" xfId="7587"/>
    <cellStyle name="Comma 5 2 3 8 3" xfId="3606"/>
    <cellStyle name="Comma 5 2 3 8 3 2" xfId="8621"/>
    <cellStyle name="Comma 5 2 3 8 4" xfId="5844"/>
    <cellStyle name="Comma 5 2 3 8 5" xfId="10075"/>
    <cellStyle name="Comma 5 2 3 8 6" xfId="5181"/>
    <cellStyle name="Comma 5 2 3 9" xfId="1441"/>
    <cellStyle name="Comma 5 2 3 9 2" xfId="3968"/>
    <cellStyle name="Comma 5 2 3 9 2 2" xfId="8983"/>
    <cellStyle name="Comma 5 2 3 9 3" xfId="10437"/>
    <cellStyle name="Comma 5 2 3 9 4" xfId="6731"/>
    <cellStyle name="Comma 5 2 4" xfId="131"/>
    <cellStyle name="Comma 5 2 4 10" xfId="5524"/>
    <cellStyle name="Comma 5 2 4 11" xfId="9344"/>
    <cellStyle name="Comma 5 2 4 12" xfId="4336"/>
    <cellStyle name="Comma 5 2 4 2" xfId="252"/>
    <cellStyle name="Comma 5 2 4 2 10" xfId="4379"/>
    <cellStyle name="Comma 5 2 4 2 2" xfId="354"/>
    <cellStyle name="Comma 5 2 4 2 2 2" xfId="987"/>
    <cellStyle name="Comma 5 2 4 2 2 2 2" xfId="1939"/>
    <cellStyle name="Comma 5 2 4 2 2 2 2 2" xfId="7228"/>
    <cellStyle name="Comma 5 2 4 2 2 2 3" xfId="3269"/>
    <cellStyle name="Comma 5 2 4 2 2 2 3 2" xfId="8285"/>
    <cellStyle name="Comma 5 2 4 2 2 2 4" xfId="6344"/>
    <cellStyle name="Comma 5 2 4 2 2 2 5" xfId="9739"/>
    <cellStyle name="Comma 5 2 4 2 2 2 6" xfId="4821"/>
    <cellStyle name="Comma 5 2 4 2 2 3" xfId="862"/>
    <cellStyle name="Comma 5 2 4 2 2 3 2" xfId="2530"/>
    <cellStyle name="Comma 5 2 4 2 2 3 2 2" xfId="7812"/>
    <cellStyle name="Comma 5 2 4 2 2 3 3" xfId="3618"/>
    <cellStyle name="Comma 5 2 4 2 2 3 3 2" xfId="8633"/>
    <cellStyle name="Comma 5 2 4 2 2 3 4" xfId="6219"/>
    <cellStyle name="Comma 5 2 4 2 2 3 5" xfId="10087"/>
    <cellStyle name="Comma 5 2 4 2 2 3 6" xfId="5406"/>
    <cellStyle name="Comma 5 2 4 2 2 4" xfId="1814"/>
    <cellStyle name="Comma 5 2 4 2 2 4 2" xfId="4193"/>
    <cellStyle name="Comma 5 2 4 2 2 4 2 2" xfId="9208"/>
    <cellStyle name="Comma 5 2 4 2 2 4 3" xfId="10662"/>
    <cellStyle name="Comma 5 2 4 2 2 4 4" xfId="7103"/>
    <cellStyle name="Comma 5 2 4 2 2 5" xfId="3149"/>
    <cellStyle name="Comma 5 2 4 2 2 5 2" xfId="8165"/>
    <cellStyle name="Comma 5 2 4 2 2 6" xfId="5726"/>
    <cellStyle name="Comma 5 2 4 2 2 7" xfId="9619"/>
    <cellStyle name="Comma 5 2 4 2 2 8" xfId="4696"/>
    <cellStyle name="Comma 5 2 4 2 3" xfId="762"/>
    <cellStyle name="Comma 5 2 4 2 3 2" xfId="1714"/>
    <cellStyle name="Comma 5 2 4 2 3 2 2" xfId="7003"/>
    <cellStyle name="Comma 5 2 4 2 3 3" xfId="3268"/>
    <cellStyle name="Comma 5 2 4 2 3 3 2" xfId="8284"/>
    <cellStyle name="Comma 5 2 4 2 3 4" xfId="6119"/>
    <cellStyle name="Comma 5 2 4 2 3 5" xfId="9738"/>
    <cellStyle name="Comma 5 2 4 2 3 6" xfId="4596"/>
    <cellStyle name="Comma 5 2 4 2 4" xfId="986"/>
    <cellStyle name="Comma 5 2 4 2 4 2" xfId="1938"/>
    <cellStyle name="Comma 5 2 4 2 4 2 2" xfId="7227"/>
    <cellStyle name="Comma 5 2 4 2 4 3" xfId="3617"/>
    <cellStyle name="Comma 5 2 4 2 4 3 2" xfId="8632"/>
    <cellStyle name="Comma 5 2 4 2 4 4" xfId="6343"/>
    <cellStyle name="Comma 5 2 4 2 4 5" xfId="10086"/>
    <cellStyle name="Comma 5 2 4 2 4 6" xfId="4820"/>
    <cellStyle name="Comma 5 2 4 2 5" xfId="541"/>
    <cellStyle name="Comma 5 2 4 2 5 2" xfId="2430"/>
    <cellStyle name="Comma 5 2 4 2 5 2 2" xfId="7712"/>
    <cellStyle name="Comma 5 2 4 2 5 3" xfId="4093"/>
    <cellStyle name="Comma 5 2 4 2 5 3 2" xfId="9108"/>
    <cellStyle name="Comma 5 2 4 2 5 4" xfId="5900"/>
    <cellStyle name="Comma 5 2 4 2 5 5" xfId="10562"/>
    <cellStyle name="Comma 5 2 4 2 5 6" xfId="5306"/>
    <cellStyle name="Comma 5 2 4 2 6" xfId="1497"/>
    <cellStyle name="Comma 5 2 4 2 6 2" xfId="6786"/>
    <cellStyle name="Comma 5 2 4 2 7" xfId="3049"/>
    <cellStyle name="Comma 5 2 4 2 7 2" xfId="8065"/>
    <cellStyle name="Comma 5 2 4 2 8" xfId="5626"/>
    <cellStyle name="Comma 5 2 4 2 9" xfId="9519"/>
    <cellStyle name="Comma 5 2 4 3" xfId="207"/>
    <cellStyle name="Comma 5 2 4 3 10" xfId="4441"/>
    <cellStyle name="Comma 5 2 4 3 2" xfId="418"/>
    <cellStyle name="Comma 5 2 4 3 2 2" xfId="989"/>
    <cellStyle name="Comma 5 2 4 3 2 2 2" xfId="1941"/>
    <cellStyle name="Comma 5 2 4 3 2 2 2 2" xfId="7230"/>
    <cellStyle name="Comma 5 2 4 3 2 2 3" xfId="3271"/>
    <cellStyle name="Comma 5 2 4 3 2 2 3 2" xfId="8287"/>
    <cellStyle name="Comma 5 2 4 3 2 2 4" xfId="6346"/>
    <cellStyle name="Comma 5 2 4 3 2 2 5" xfId="9741"/>
    <cellStyle name="Comma 5 2 4 3 2 2 6" xfId="4823"/>
    <cellStyle name="Comma 5 2 4 3 2 3" xfId="924"/>
    <cellStyle name="Comma 5 2 4 3 2 3 2" xfId="2592"/>
    <cellStyle name="Comma 5 2 4 3 2 3 2 2" xfId="7874"/>
    <cellStyle name="Comma 5 2 4 3 2 3 3" xfId="3620"/>
    <cellStyle name="Comma 5 2 4 3 2 3 3 2" xfId="8635"/>
    <cellStyle name="Comma 5 2 4 3 2 3 4" xfId="6281"/>
    <cellStyle name="Comma 5 2 4 3 2 3 5" xfId="10089"/>
    <cellStyle name="Comma 5 2 4 3 2 3 6" xfId="5468"/>
    <cellStyle name="Comma 5 2 4 3 2 4" xfId="1876"/>
    <cellStyle name="Comma 5 2 4 3 2 4 2" xfId="4255"/>
    <cellStyle name="Comma 5 2 4 3 2 4 2 2" xfId="9270"/>
    <cellStyle name="Comma 5 2 4 3 2 4 3" xfId="10724"/>
    <cellStyle name="Comma 5 2 4 3 2 4 4" xfId="7165"/>
    <cellStyle name="Comma 5 2 4 3 2 5" xfId="3211"/>
    <cellStyle name="Comma 5 2 4 3 2 5 2" xfId="8227"/>
    <cellStyle name="Comma 5 2 4 3 2 6" xfId="5788"/>
    <cellStyle name="Comma 5 2 4 3 2 7" xfId="9681"/>
    <cellStyle name="Comma 5 2 4 3 2 8" xfId="4758"/>
    <cellStyle name="Comma 5 2 4 3 3" xfId="719"/>
    <cellStyle name="Comma 5 2 4 3 3 2" xfId="1671"/>
    <cellStyle name="Comma 5 2 4 3 3 2 2" xfId="6960"/>
    <cellStyle name="Comma 5 2 4 3 3 3" xfId="3270"/>
    <cellStyle name="Comma 5 2 4 3 3 3 2" xfId="8286"/>
    <cellStyle name="Comma 5 2 4 3 3 4" xfId="6076"/>
    <cellStyle name="Comma 5 2 4 3 3 5" xfId="9740"/>
    <cellStyle name="Comma 5 2 4 3 3 6" xfId="4553"/>
    <cellStyle name="Comma 5 2 4 3 4" xfId="988"/>
    <cellStyle name="Comma 5 2 4 3 4 2" xfId="1940"/>
    <cellStyle name="Comma 5 2 4 3 4 2 2" xfId="7229"/>
    <cellStyle name="Comma 5 2 4 3 4 3" xfId="3619"/>
    <cellStyle name="Comma 5 2 4 3 4 3 2" xfId="8634"/>
    <cellStyle name="Comma 5 2 4 3 4 4" xfId="6345"/>
    <cellStyle name="Comma 5 2 4 3 4 5" xfId="10088"/>
    <cellStyle name="Comma 5 2 4 3 4 6" xfId="4822"/>
    <cellStyle name="Comma 5 2 4 3 5" xfId="604"/>
    <cellStyle name="Comma 5 2 4 3 5 2" xfId="2387"/>
    <cellStyle name="Comma 5 2 4 3 5 2 2" xfId="7669"/>
    <cellStyle name="Comma 5 2 4 3 5 3" xfId="4050"/>
    <cellStyle name="Comma 5 2 4 3 5 3 2" xfId="9065"/>
    <cellStyle name="Comma 5 2 4 3 5 4" xfId="5962"/>
    <cellStyle name="Comma 5 2 4 3 5 5" xfId="10519"/>
    <cellStyle name="Comma 5 2 4 3 5 6" xfId="5263"/>
    <cellStyle name="Comma 5 2 4 3 6" xfId="1559"/>
    <cellStyle name="Comma 5 2 4 3 6 2" xfId="6848"/>
    <cellStyle name="Comma 5 2 4 3 7" xfId="3006"/>
    <cellStyle name="Comma 5 2 4 3 7 2" xfId="8022"/>
    <cellStyle name="Comma 5 2 4 3 8" xfId="5583"/>
    <cellStyle name="Comma 5 2 4 3 9" xfId="9476"/>
    <cellStyle name="Comma 5 2 4 4" xfId="310"/>
    <cellStyle name="Comma 5 2 4 4 2" xfId="990"/>
    <cellStyle name="Comma 5 2 4 4 2 2" xfId="1942"/>
    <cellStyle name="Comma 5 2 4 4 2 2 2" xfId="7231"/>
    <cellStyle name="Comma 5 2 4 4 2 3" xfId="3272"/>
    <cellStyle name="Comma 5 2 4 4 2 3 2" xfId="8288"/>
    <cellStyle name="Comma 5 2 4 4 2 4" xfId="6347"/>
    <cellStyle name="Comma 5 2 4 4 2 5" xfId="9742"/>
    <cellStyle name="Comma 5 2 4 4 2 6" xfId="4824"/>
    <cellStyle name="Comma 5 2 4 4 3" xfId="819"/>
    <cellStyle name="Comma 5 2 4 4 3 2" xfId="2487"/>
    <cellStyle name="Comma 5 2 4 4 3 2 2" xfId="7769"/>
    <cellStyle name="Comma 5 2 4 4 3 3" xfId="3621"/>
    <cellStyle name="Comma 5 2 4 4 3 3 2" xfId="8636"/>
    <cellStyle name="Comma 5 2 4 4 3 4" xfId="6176"/>
    <cellStyle name="Comma 5 2 4 4 3 5" xfId="10090"/>
    <cellStyle name="Comma 5 2 4 4 3 6" xfId="5363"/>
    <cellStyle name="Comma 5 2 4 4 4" xfId="1771"/>
    <cellStyle name="Comma 5 2 4 4 4 2" xfId="4150"/>
    <cellStyle name="Comma 5 2 4 4 4 2 2" xfId="9165"/>
    <cellStyle name="Comma 5 2 4 4 4 3" xfId="10619"/>
    <cellStyle name="Comma 5 2 4 4 4 4" xfId="7060"/>
    <cellStyle name="Comma 5 2 4 4 5" xfId="3106"/>
    <cellStyle name="Comma 5 2 4 4 5 2" xfId="8122"/>
    <cellStyle name="Comma 5 2 4 4 6" xfId="5683"/>
    <cellStyle name="Comma 5 2 4 4 7" xfId="9576"/>
    <cellStyle name="Comma 5 2 4 4 8" xfId="4653"/>
    <cellStyle name="Comma 5 2 4 5" xfId="660"/>
    <cellStyle name="Comma 5 2 4 5 2" xfId="1612"/>
    <cellStyle name="Comma 5 2 4 5 2 2" xfId="6901"/>
    <cellStyle name="Comma 5 2 4 5 3" xfId="3267"/>
    <cellStyle name="Comma 5 2 4 5 3 2" xfId="8283"/>
    <cellStyle name="Comma 5 2 4 5 4" xfId="6017"/>
    <cellStyle name="Comma 5 2 4 5 5" xfId="9737"/>
    <cellStyle name="Comma 5 2 4 5 6" xfId="4494"/>
    <cellStyle name="Comma 5 2 4 6" xfId="985"/>
    <cellStyle name="Comma 5 2 4 6 2" xfId="1937"/>
    <cellStyle name="Comma 5 2 4 6 2 2" xfId="7226"/>
    <cellStyle name="Comma 5 2 4 6 3" xfId="3616"/>
    <cellStyle name="Comma 5 2 4 6 3 2" xfId="8631"/>
    <cellStyle name="Comma 5 2 4 6 4" xfId="6342"/>
    <cellStyle name="Comma 5 2 4 6 5" xfId="10085"/>
    <cellStyle name="Comma 5 2 4 6 6" xfId="4819"/>
    <cellStyle name="Comma 5 2 4 7" xfId="495"/>
    <cellStyle name="Comma 5 2 4 7 2" xfId="2328"/>
    <cellStyle name="Comma 5 2 4 7 2 2" xfId="7610"/>
    <cellStyle name="Comma 5 2 4 7 3" xfId="3991"/>
    <cellStyle name="Comma 5 2 4 7 3 2" xfId="9006"/>
    <cellStyle name="Comma 5 2 4 7 4" xfId="5856"/>
    <cellStyle name="Comma 5 2 4 7 5" xfId="10460"/>
    <cellStyle name="Comma 5 2 4 7 6" xfId="5204"/>
    <cellStyle name="Comma 5 2 4 8" xfId="1454"/>
    <cellStyle name="Comma 5 2 4 8 2" xfId="9417"/>
    <cellStyle name="Comma 5 2 4 8 3" xfId="6743"/>
    <cellStyle name="Comma 5 2 4 9" xfId="2945"/>
    <cellStyle name="Comma 5 2 4 9 2" xfId="7961"/>
    <cellStyle name="Comma 5 2 5" xfId="235"/>
    <cellStyle name="Comma 5 2 5 10" xfId="4362"/>
    <cellStyle name="Comma 5 2 5 2" xfId="337"/>
    <cellStyle name="Comma 5 2 5 2 2" xfId="992"/>
    <cellStyle name="Comma 5 2 5 2 2 2" xfId="1944"/>
    <cellStyle name="Comma 5 2 5 2 2 2 2" xfId="7233"/>
    <cellStyle name="Comma 5 2 5 2 2 3" xfId="3274"/>
    <cellStyle name="Comma 5 2 5 2 2 3 2" xfId="8290"/>
    <cellStyle name="Comma 5 2 5 2 2 4" xfId="6349"/>
    <cellStyle name="Comma 5 2 5 2 2 5" xfId="9744"/>
    <cellStyle name="Comma 5 2 5 2 2 6" xfId="4826"/>
    <cellStyle name="Comma 5 2 5 2 3" xfId="845"/>
    <cellStyle name="Comma 5 2 5 2 3 2" xfId="2513"/>
    <cellStyle name="Comma 5 2 5 2 3 2 2" xfId="7795"/>
    <cellStyle name="Comma 5 2 5 2 3 3" xfId="3623"/>
    <cellStyle name="Comma 5 2 5 2 3 3 2" xfId="8638"/>
    <cellStyle name="Comma 5 2 5 2 3 4" xfId="6202"/>
    <cellStyle name="Comma 5 2 5 2 3 5" xfId="10092"/>
    <cellStyle name="Comma 5 2 5 2 3 6" xfId="5389"/>
    <cellStyle name="Comma 5 2 5 2 4" xfId="1797"/>
    <cellStyle name="Comma 5 2 5 2 4 2" xfId="4176"/>
    <cellStyle name="Comma 5 2 5 2 4 2 2" xfId="9191"/>
    <cellStyle name="Comma 5 2 5 2 4 3" xfId="10645"/>
    <cellStyle name="Comma 5 2 5 2 4 4" xfId="7086"/>
    <cellStyle name="Comma 5 2 5 2 5" xfId="3132"/>
    <cellStyle name="Comma 5 2 5 2 5 2" xfId="8148"/>
    <cellStyle name="Comma 5 2 5 2 6" xfId="5709"/>
    <cellStyle name="Comma 5 2 5 2 7" xfId="9602"/>
    <cellStyle name="Comma 5 2 5 2 8" xfId="4679"/>
    <cellStyle name="Comma 5 2 5 3" xfId="745"/>
    <cellStyle name="Comma 5 2 5 3 2" xfId="1697"/>
    <cellStyle name="Comma 5 2 5 3 2 2" xfId="6986"/>
    <cellStyle name="Comma 5 2 5 3 3" xfId="3273"/>
    <cellStyle name="Comma 5 2 5 3 3 2" xfId="8289"/>
    <cellStyle name="Comma 5 2 5 3 4" xfId="6102"/>
    <cellStyle name="Comma 5 2 5 3 5" xfId="9743"/>
    <cellStyle name="Comma 5 2 5 3 6" xfId="4579"/>
    <cellStyle name="Comma 5 2 5 4" xfId="991"/>
    <cellStyle name="Comma 5 2 5 4 2" xfId="1943"/>
    <cellStyle name="Comma 5 2 5 4 2 2" xfId="7232"/>
    <cellStyle name="Comma 5 2 5 4 3" xfId="3622"/>
    <cellStyle name="Comma 5 2 5 4 3 2" xfId="8637"/>
    <cellStyle name="Comma 5 2 5 4 4" xfId="6348"/>
    <cellStyle name="Comma 5 2 5 4 5" xfId="10091"/>
    <cellStyle name="Comma 5 2 5 4 6" xfId="4825"/>
    <cellStyle name="Comma 5 2 5 5" xfId="524"/>
    <cellStyle name="Comma 5 2 5 5 2" xfId="2413"/>
    <cellStyle name="Comma 5 2 5 5 2 2" xfId="7695"/>
    <cellStyle name="Comma 5 2 5 5 3" xfId="4076"/>
    <cellStyle name="Comma 5 2 5 5 3 2" xfId="9091"/>
    <cellStyle name="Comma 5 2 5 5 4" xfId="5883"/>
    <cellStyle name="Comma 5 2 5 5 5" xfId="10545"/>
    <cellStyle name="Comma 5 2 5 5 6" xfId="5289"/>
    <cellStyle name="Comma 5 2 5 6" xfId="1480"/>
    <cellStyle name="Comma 5 2 5 6 2" xfId="6769"/>
    <cellStyle name="Comma 5 2 5 7" xfId="3032"/>
    <cellStyle name="Comma 5 2 5 7 2" xfId="8048"/>
    <cellStyle name="Comma 5 2 5 8" xfId="5609"/>
    <cellStyle name="Comma 5 2 5 9" xfId="9502"/>
    <cellStyle name="Comma 5 2 6" xfId="173"/>
    <cellStyle name="Comma 5 2 6 10" xfId="4410"/>
    <cellStyle name="Comma 5 2 6 2" xfId="387"/>
    <cellStyle name="Comma 5 2 6 2 2" xfId="994"/>
    <cellStyle name="Comma 5 2 6 2 2 2" xfId="1946"/>
    <cellStyle name="Comma 5 2 6 2 2 2 2" xfId="7235"/>
    <cellStyle name="Comma 5 2 6 2 2 3" xfId="3276"/>
    <cellStyle name="Comma 5 2 6 2 2 3 2" xfId="8292"/>
    <cellStyle name="Comma 5 2 6 2 2 4" xfId="6351"/>
    <cellStyle name="Comma 5 2 6 2 2 5" xfId="9746"/>
    <cellStyle name="Comma 5 2 6 2 2 6" xfId="4828"/>
    <cellStyle name="Comma 5 2 6 2 3" xfId="893"/>
    <cellStyle name="Comma 5 2 6 2 3 2" xfId="2561"/>
    <cellStyle name="Comma 5 2 6 2 3 2 2" xfId="7843"/>
    <cellStyle name="Comma 5 2 6 2 3 3" xfId="3625"/>
    <cellStyle name="Comma 5 2 6 2 3 3 2" xfId="8640"/>
    <cellStyle name="Comma 5 2 6 2 3 4" xfId="6250"/>
    <cellStyle name="Comma 5 2 6 2 3 5" xfId="10094"/>
    <cellStyle name="Comma 5 2 6 2 3 6" xfId="5437"/>
    <cellStyle name="Comma 5 2 6 2 4" xfId="1845"/>
    <cellStyle name="Comma 5 2 6 2 4 2" xfId="4224"/>
    <cellStyle name="Comma 5 2 6 2 4 2 2" xfId="9239"/>
    <cellStyle name="Comma 5 2 6 2 4 3" xfId="10693"/>
    <cellStyle name="Comma 5 2 6 2 4 4" xfId="7134"/>
    <cellStyle name="Comma 5 2 6 2 5" xfId="3180"/>
    <cellStyle name="Comma 5 2 6 2 5 2" xfId="8196"/>
    <cellStyle name="Comma 5 2 6 2 6" xfId="5757"/>
    <cellStyle name="Comma 5 2 6 2 7" xfId="9650"/>
    <cellStyle name="Comma 5 2 6 2 8" xfId="4727"/>
    <cellStyle name="Comma 5 2 6 3" xfId="688"/>
    <cellStyle name="Comma 5 2 6 3 2" xfId="1640"/>
    <cellStyle name="Comma 5 2 6 3 2 2" xfId="6929"/>
    <cellStyle name="Comma 5 2 6 3 3" xfId="3275"/>
    <cellStyle name="Comma 5 2 6 3 3 2" xfId="8291"/>
    <cellStyle name="Comma 5 2 6 3 4" xfId="6045"/>
    <cellStyle name="Comma 5 2 6 3 5" xfId="9745"/>
    <cellStyle name="Comma 5 2 6 3 6" xfId="4522"/>
    <cellStyle name="Comma 5 2 6 4" xfId="993"/>
    <cellStyle name="Comma 5 2 6 4 2" xfId="1945"/>
    <cellStyle name="Comma 5 2 6 4 2 2" xfId="7234"/>
    <cellStyle name="Comma 5 2 6 4 3" xfId="3624"/>
    <cellStyle name="Comma 5 2 6 4 3 2" xfId="8639"/>
    <cellStyle name="Comma 5 2 6 4 4" xfId="6350"/>
    <cellStyle name="Comma 5 2 6 4 5" xfId="10093"/>
    <cellStyle name="Comma 5 2 6 4 6" xfId="4827"/>
    <cellStyle name="Comma 5 2 6 5" xfId="573"/>
    <cellStyle name="Comma 5 2 6 5 2" xfId="2356"/>
    <cellStyle name="Comma 5 2 6 5 2 2" xfId="7638"/>
    <cellStyle name="Comma 5 2 6 5 3" xfId="4019"/>
    <cellStyle name="Comma 5 2 6 5 3 2" xfId="9034"/>
    <cellStyle name="Comma 5 2 6 5 4" xfId="5931"/>
    <cellStyle name="Comma 5 2 6 5 5" xfId="10488"/>
    <cellStyle name="Comma 5 2 6 5 6" xfId="5232"/>
    <cellStyle name="Comma 5 2 6 6" xfId="1528"/>
    <cellStyle name="Comma 5 2 6 6 2" xfId="6817"/>
    <cellStyle name="Comma 5 2 6 7" xfId="2975"/>
    <cellStyle name="Comma 5 2 6 7 2" xfId="7991"/>
    <cellStyle name="Comma 5 2 6 8" xfId="5552"/>
    <cellStyle name="Comma 5 2 6 9" xfId="9445"/>
    <cellStyle name="Comma 5 2 7" xfId="443"/>
    <cellStyle name="Comma 5 2 7 2" xfId="949"/>
    <cellStyle name="Comma 5 2 7 2 2" xfId="1901"/>
    <cellStyle name="Comma 5 2 7 2 2 2" xfId="7190"/>
    <cellStyle name="Comma 5 2 7 2 3" xfId="3277"/>
    <cellStyle name="Comma 5 2 7 2 3 2" xfId="8293"/>
    <cellStyle name="Comma 5 2 7 2 4" xfId="6306"/>
    <cellStyle name="Comma 5 2 7 2 5" xfId="9747"/>
    <cellStyle name="Comma 5 2 7 2 6" xfId="4783"/>
    <cellStyle name="Comma 5 2 7 3" xfId="995"/>
    <cellStyle name="Comma 5 2 7 3 2" xfId="1947"/>
    <cellStyle name="Comma 5 2 7 3 2 2" xfId="7236"/>
    <cellStyle name="Comma 5 2 7 3 3" xfId="3626"/>
    <cellStyle name="Comma 5 2 7 3 3 2" xfId="8641"/>
    <cellStyle name="Comma 5 2 7 3 4" xfId="6352"/>
    <cellStyle name="Comma 5 2 7 3 5" xfId="10095"/>
    <cellStyle name="Comma 5 2 7 3 6" xfId="4829"/>
    <cellStyle name="Comma 5 2 7 4" xfId="629"/>
    <cellStyle name="Comma 5 2 7 4 2" xfId="2617"/>
    <cellStyle name="Comma 5 2 7 4 2 2" xfId="7899"/>
    <cellStyle name="Comma 5 2 7 4 3" xfId="4280"/>
    <cellStyle name="Comma 5 2 7 4 3 2" xfId="9295"/>
    <cellStyle name="Comma 5 2 7 4 4" xfId="5987"/>
    <cellStyle name="Comma 5 2 7 4 5" xfId="10749"/>
    <cellStyle name="Comma 5 2 7 4 6" xfId="5493"/>
    <cellStyle name="Comma 5 2 7 5" xfId="1584"/>
    <cellStyle name="Comma 5 2 7 5 2" xfId="6873"/>
    <cellStyle name="Comma 5 2 7 6" xfId="3236"/>
    <cellStyle name="Comma 5 2 7 6 2" xfId="8252"/>
    <cellStyle name="Comma 5 2 7 7" xfId="5813"/>
    <cellStyle name="Comma 5 2 7 8" xfId="9706"/>
    <cellStyle name="Comma 5 2 7 9" xfId="4466"/>
    <cellStyle name="Comma 5 2 8" xfId="279"/>
    <cellStyle name="Comma 5 2 8 2" xfId="996"/>
    <cellStyle name="Comma 5 2 8 2 2" xfId="1948"/>
    <cellStyle name="Comma 5 2 8 2 2 2" xfId="7237"/>
    <cellStyle name="Comma 5 2 8 2 3" xfId="3278"/>
    <cellStyle name="Comma 5 2 8 2 3 2" xfId="8294"/>
    <cellStyle name="Comma 5 2 8 2 4" xfId="6353"/>
    <cellStyle name="Comma 5 2 8 2 5" xfId="9748"/>
    <cellStyle name="Comma 5 2 8 2 6" xfId="4830"/>
    <cellStyle name="Comma 5 2 8 3" xfId="788"/>
    <cellStyle name="Comma 5 2 8 3 2" xfId="2456"/>
    <cellStyle name="Comma 5 2 8 3 2 2" xfId="7738"/>
    <cellStyle name="Comma 5 2 8 3 3" xfId="3627"/>
    <cellStyle name="Comma 5 2 8 3 3 2" xfId="8642"/>
    <cellStyle name="Comma 5 2 8 3 4" xfId="6145"/>
    <cellStyle name="Comma 5 2 8 3 5" xfId="10096"/>
    <cellStyle name="Comma 5 2 8 3 6" xfId="5332"/>
    <cellStyle name="Comma 5 2 8 4" xfId="1740"/>
    <cellStyle name="Comma 5 2 8 4 2" xfId="4119"/>
    <cellStyle name="Comma 5 2 8 4 2 2" xfId="9134"/>
    <cellStyle name="Comma 5 2 8 4 3" xfId="10588"/>
    <cellStyle name="Comma 5 2 8 4 4" xfId="7029"/>
    <cellStyle name="Comma 5 2 8 5" xfId="3075"/>
    <cellStyle name="Comma 5 2 8 5 2" xfId="8091"/>
    <cellStyle name="Comma 5 2 8 6" xfId="5652"/>
    <cellStyle name="Comma 5 2 8 7" xfId="9545"/>
    <cellStyle name="Comma 5 2 8 8" xfId="4622"/>
    <cellStyle name="Comma 5 2 9" xfId="649"/>
    <cellStyle name="Comma 5 2 9 2" xfId="997"/>
    <cellStyle name="Comma 5 2 9 2 2" xfId="1949"/>
    <cellStyle name="Comma 5 2 9 2 2 2" xfId="7238"/>
    <cellStyle name="Comma 5 2 9 2 3" xfId="3279"/>
    <cellStyle name="Comma 5 2 9 2 3 2" xfId="8295"/>
    <cellStyle name="Comma 5 2 9 2 4" xfId="6354"/>
    <cellStyle name="Comma 5 2 9 2 5" xfId="9749"/>
    <cellStyle name="Comma 5 2 9 2 6" xfId="4831"/>
    <cellStyle name="Comma 5 2 9 3" xfId="1389"/>
    <cellStyle name="Comma 5 2 9 3 2" xfId="2317"/>
    <cellStyle name="Comma 5 2 9 3 2 2" xfId="7599"/>
    <cellStyle name="Comma 5 2 9 3 3" xfId="3628"/>
    <cellStyle name="Comma 5 2 9 3 3 2" xfId="8643"/>
    <cellStyle name="Comma 5 2 9 3 4" xfId="6685"/>
    <cellStyle name="Comma 5 2 9 3 5" xfId="10097"/>
    <cellStyle name="Comma 5 2 9 3 6" xfId="5193"/>
    <cellStyle name="Comma 5 2 9 4" xfId="1601"/>
    <cellStyle name="Comma 5 2 9 4 2" xfId="3980"/>
    <cellStyle name="Comma 5 2 9 4 2 2" xfId="8995"/>
    <cellStyle name="Comma 5 2 9 4 3" xfId="10449"/>
    <cellStyle name="Comma 5 2 9 4 4" xfId="6890"/>
    <cellStyle name="Comma 5 2 9 5" xfId="2934"/>
    <cellStyle name="Comma 5 2 9 5 2" xfId="7950"/>
    <cellStyle name="Comma 5 2 9 6" xfId="6006"/>
    <cellStyle name="Comma 5 2 9 7" xfId="9406"/>
    <cellStyle name="Comma 5 2 9 8" xfId="4483"/>
    <cellStyle name="Comma 5 3" xfId="154"/>
    <cellStyle name="Comma 5 3 10" xfId="2913"/>
    <cellStyle name="Comma 5 3 10 2" xfId="9385"/>
    <cellStyle name="Comma 5 3 10 3" xfId="7929"/>
    <cellStyle name="Comma 5 3 11" xfId="5537"/>
    <cellStyle name="Comma 5 3 12" xfId="9355"/>
    <cellStyle name="Comma 5 3 13" xfId="4317"/>
    <cellStyle name="Comma 5 3 2" xfId="219"/>
    <cellStyle name="Comma 5 3 2 10" xfId="9487"/>
    <cellStyle name="Comma 5 3 2 11" xfId="4347"/>
    <cellStyle name="Comma 5 3 2 2" xfId="428"/>
    <cellStyle name="Comma 5 3 2 2 2" xfId="934"/>
    <cellStyle name="Comma 5 3 2 2 2 2" xfId="1886"/>
    <cellStyle name="Comma 5 3 2 2 2 2 2" xfId="7175"/>
    <cellStyle name="Comma 5 3 2 2 2 3" xfId="3282"/>
    <cellStyle name="Comma 5 3 2 2 2 3 2" xfId="8298"/>
    <cellStyle name="Comma 5 3 2 2 2 4" xfId="6291"/>
    <cellStyle name="Comma 5 3 2 2 2 5" xfId="9752"/>
    <cellStyle name="Comma 5 3 2 2 2 6" xfId="4768"/>
    <cellStyle name="Comma 5 3 2 2 3" xfId="1000"/>
    <cellStyle name="Comma 5 3 2 2 3 2" xfId="1952"/>
    <cellStyle name="Comma 5 3 2 2 3 2 2" xfId="7241"/>
    <cellStyle name="Comma 5 3 2 2 3 3" xfId="3631"/>
    <cellStyle name="Comma 5 3 2 2 3 3 2" xfId="8646"/>
    <cellStyle name="Comma 5 3 2 2 3 4" xfId="6357"/>
    <cellStyle name="Comma 5 3 2 2 3 5" xfId="10100"/>
    <cellStyle name="Comma 5 3 2 2 3 6" xfId="4834"/>
    <cellStyle name="Comma 5 3 2 2 4" xfId="614"/>
    <cellStyle name="Comma 5 3 2 2 4 2" xfId="2602"/>
    <cellStyle name="Comma 5 3 2 2 4 2 2" xfId="7884"/>
    <cellStyle name="Comma 5 3 2 2 4 3" xfId="4265"/>
    <cellStyle name="Comma 5 3 2 2 4 3 2" xfId="9280"/>
    <cellStyle name="Comma 5 3 2 2 4 4" xfId="5972"/>
    <cellStyle name="Comma 5 3 2 2 4 5" xfId="10734"/>
    <cellStyle name="Comma 5 3 2 2 4 6" xfId="5478"/>
    <cellStyle name="Comma 5 3 2 2 5" xfId="1569"/>
    <cellStyle name="Comma 5 3 2 2 5 2" xfId="6858"/>
    <cellStyle name="Comma 5 3 2 2 6" xfId="3221"/>
    <cellStyle name="Comma 5 3 2 2 6 2" xfId="8237"/>
    <cellStyle name="Comma 5 3 2 2 7" xfId="5798"/>
    <cellStyle name="Comma 5 3 2 2 8" xfId="9691"/>
    <cellStyle name="Comma 5 3 2 2 9" xfId="4451"/>
    <cellStyle name="Comma 5 3 2 3" xfId="321"/>
    <cellStyle name="Comma 5 3 2 3 2" xfId="1001"/>
    <cellStyle name="Comma 5 3 2 3 2 2" xfId="1953"/>
    <cellStyle name="Comma 5 3 2 3 2 2 2" xfId="7242"/>
    <cellStyle name="Comma 5 3 2 3 2 3" xfId="3283"/>
    <cellStyle name="Comma 5 3 2 3 2 3 2" xfId="8299"/>
    <cellStyle name="Comma 5 3 2 3 2 4" xfId="6358"/>
    <cellStyle name="Comma 5 3 2 3 2 5" xfId="9753"/>
    <cellStyle name="Comma 5 3 2 3 2 6" xfId="4835"/>
    <cellStyle name="Comma 5 3 2 3 3" xfId="830"/>
    <cellStyle name="Comma 5 3 2 3 3 2" xfId="2498"/>
    <cellStyle name="Comma 5 3 2 3 3 2 2" xfId="7780"/>
    <cellStyle name="Comma 5 3 2 3 3 3" xfId="3632"/>
    <cellStyle name="Comma 5 3 2 3 3 3 2" xfId="8647"/>
    <cellStyle name="Comma 5 3 2 3 3 4" xfId="6187"/>
    <cellStyle name="Comma 5 3 2 3 3 5" xfId="10101"/>
    <cellStyle name="Comma 5 3 2 3 3 6" xfId="5374"/>
    <cellStyle name="Comma 5 3 2 3 4" xfId="1782"/>
    <cellStyle name="Comma 5 3 2 3 4 2" xfId="4161"/>
    <cellStyle name="Comma 5 3 2 3 4 2 2" xfId="9176"/>
    <cellStyle name="Comma 5 3 2 3 4 3" xfId="10630"/>
    <cellStyle name="Comma 5 3 2 3 4 4" xfId="7071"/>
    <cellStyle name="Comma 5 3 2 3 5" xfId="3117"/>
    <cellStyle name="Comma 5 3 2 3 5 2" xfId="8133"/>
    <cellStyle name="Comma 5 3 2 3 6" xfId="5694"/>
    <cellStyle name="Comma 5 3 2 3 7" xfId="9587"/>
    <cellStyle name="Comma 5 3 2 3 8" xfId="4664"/>
    <cellStyle name="Comma 5 3 2 4" xfId="730"/>
    <cellStyle name="Comma 5 3 2 4 2" xfId="1682"/>
    <cellStyle name="Comma 5 3 2 4 2 2" xfId="6971"/>
    <cellStyle name="Comma 5 3 2 4 3" xfId="3281"/>
    <cellStyle name="Comma 5 3 2 4 3 2" xfId="8297"/>
    <cellStyle name="Comma 5 3 2 4 4" xfId="6087"/>
    <cellStyle name="Comma 5 3 2 4 5" xfId="9751"/>
    <cellStyle name="Comma 5 3 2 4 6" xfId="4564"/>
    <cellStyle name="Comma 5 3 2 5" xfId="999"/>
    <cellStyle name="Comma 5 3 2 5 2" xfId="1951"/>
    <cellStyle name="Comma 5 3 2 5 2 2" xfId="7240"/>
    <cellStyle name="Comma 5 3 2 5 3" xfId="3630"/>
    <cellStyle name="Comma 5 3 2 5 3 2" xfId="8645"/>
    <cellStyle name="Comma 5 3 2 5 4" xfId="6356"/>
    <cellStyle name="Comma 5 3 2 5 5" xfId="10099"/>
    <cellStyle name="Comma 5 3 2 5 6" xfId="4833"/>
    <cellStyle name="Comma 5 3 2 6" xfId="507"/>
    <cellStyle name="Comma 5 3 2 6 2" xfId="2398"/>
    <cellStyle name="Comma 5 3 2 6 2 2" xfId="7680"/>
    <cellStyle name="Comma 5 3 2 6 3" xfId="4061"/>
    <cellStyle name="Comma 5 3 2 6 3 2" xfId="9076"/>
    <cellStyle name="Comma 5 3 2 6 4" xfId="5868"/>
    <cellStyle name="Comma 5 3 2 6 5" xfId="10530"/>
    <cellStyle name="Comma 5 3 2 6 6" xfId="5274"/>
    <cellStyle name="Comma 5 3 2 7" xfId="1465"/>
    <cellStyle name="Comma 5 3 2 7 2" xfId="6754"/>
    <cellStyle name="Comma 5 3 2 8" xfId="3017"/>
    <cellStyle name="Comma 5 3 2 8 2" xfId="8033"/>
    <cellStyle name="Comma 5 3 2 9" xfId="5594"/>
    <cellStyle name="Comma 5 3 3" xfId="264"/>
    <cellStyle name="Comma 5 3 3 10" xfId="4390"/>
    <cellStyle name="Comma 5 3 3 2" xfId="366"/>
    <cellStyle name="Comma 5 3 3 2 2" xfId="1003"/>
    <cellStyle name="Comma 5 3 3 2 2 2" xfId="1955"/>
    <cellStyle name="Comma 5 3 3 2 2 2 2" xfId="7244"/>
    <cellStyle name="Comma 5 3 3 2 2 3" xfId="3285"/>
    <cellStyle name="Comma 5 3 3 2 2 3 2" xfId="8301"/>
    <cellStyle name="Comma 5 3 3 2 2 4" xfId="6360"/>
    <cellStyle name="Comma 5 3 3 2 2 5" xfId="9755"/>
    <cellStyle name="Comma 5 3 3 2 2 6" xfId="4837"/>
    <cellStyle name="Comma 5 3 3 2 3" xfId="873"/>
    <cellStyle name="Comma 5 3 3 2 3 2" xfId="2541"/>
    <cellStyle name="Comma 5 3 3 2 3 2 2" xfId="7823"/>
    <cellStyle name="Comma 5 3 3 2 3 3" xfId="3634"/>
    <cellStyle name="Comma 5 3 3 2 3 3 2" xfId="8649"/>
    <cellStyle name="Comma 5 3 3 2 3 4" xfId="6230"/>
    <cellStyle name="Comma 5 3 3 2 3 5" xfId="10103"/>
    <cellStyle name="Comma 5 3 3 2 3 6" xfId="5417"/>
    <cellStyle name="Comma 5 3 3 2 4" xfId="1825"/>
    <cellStyle name="Comma 5 3 3 2 4 2" xfId="4204"/>
    <cellStyle name="Comma 5 3 3 2 4 2 2" xfId="9219"/>
    <cellStyle name="Comma 5 3 3 2 4 3" xfId="10673"/>
    <cellStyle name="Comma 5 3 3 2 4 4" xfId="7114"/>
    <cellStyle name="Comma 5 3 3 2 5" xfId="3160"/>
    <cellStyle name="Comma 5 3 3 2 5 2" xfId="8176"/>
    <cellStyle name="Comma 5 3 3 2 6" xfId="5737"/>
    <cellStyle name="Comma 5 3 3 2 7" xfId="9630"/>
    <cellStyle name="Comma 5 3 3 2 8" xfId="4707"/>
    <cellStyle name="Comma 5 3 3 3" xfId="773"/>
    <cellStyle name="Comma 5 3 3 3 2" xfId="1725"/>
    <cellStyle name="Comma 5 3 3 3 2 2" xfId="7014"/>
    <cellStyle name="Comma 5 3 3 3 3" xfId="3284"/>
    <cellStyle name="Comma 5 3 3 3 3 2" xfId="8300"/>
    <cellStyle name="Comma 5 3 3 3 4" xfId="6130"/>
    <cellStyle name="Comma 5 3 3 3 5" xfId="9754"/>
    <cellStyle name="Comma 5 3 3 3 6" xfId="4607"/>
    <cellStyle name="Comma 5 3 3 4" xfId="1002"/>
    <cellStyle name="Comma 5 3 3 4 2" xfId="1954"/>
    <cellStyle name="Comma 5 3 3 4 2 2" xfId="7243"/>
    <cellStyle name="Comma 5 3 3 4 3" xfId="3633"/>
    <cellStyle name="Comma 5 3 3 4 3 2" xfId="8648"/>
    <cellStyle name="Comma 5 3 3 4 4" xfId="6359"/>
    <cellStyle name="Comma 5 3 3 4 5" xfId="10102"/>
    <cellStyle name="Comma 5 3 3 4 6" xfId="4836"/>
    <cellStyle name="Comma 5 3 3 5" xfId="553"/>
    <cellStyle name="Comma 5 3 3 5 2" xfId="2441"/>
    <cellStyle name="Comma 5 3 3 5 2 2" xfId="7723"/>
    <cellStyle name="Comma 5 3 3 5 3" xfId="4104"/>
    <cellStyle name="Comma 5 3 3 5 3 2" xfId="9119"/>
    <cellStyle name="Comma 5 3 3 5 4" xfId="5911"/>
    <cellStyle name="Comma 5 3 3 5 5" xfId="10573"/>
    <cellStyle name="Comma 5 3 3 5 6" xfId="5317"/>
    <cellStyle name="Comma 5 3 3 6" xfId="1508"/>
    <cellStyle name="Comma 5 3 3 6 2" xfId="6797"/>
    <cellStyle name="Comma 5 3 3 7" xfId="3060"/>
    <cellStyle name="Comma 5 3 3 7 2" xfId="8076"/>
    <cellStyle name="Comma 5 3 3 8" xfId="5637"/>
    <cellStyle name="Comma 5 3 3 9" xfId="9530"/>
    <cellStyle name="Comma 5 3 4" xfId="185"/>
    <cellStyle name="Comma 5 3 4 10" xfId="4422"/>
    <cellStyle name="Comma 5 3 4 2" xfId="399"/>
    <cellStyle name="Comma 5 3 4 2 2" xfId="1005"/>
    <cellStyle name="Comma 5 3 4 2 2 2" xfId="1957"/>
    <cellStyle name="Comma 5 3 4 2 2 2 2" xfId="7246"/>
    <cellStyle name="Comma 5 3 4 2 2 3" xfId="3287"/>
    <cellStyle name="Comma 5 3 4 2 2 3 2" xfId="8303"/>
    <cellStyle name="Comma 5 3 4 2 2 4" xfId="6362"/>
    <cellStyle name="Comma 5 3 4 2 2 5" xfId="9757"/>
    <cellStyle name="Comma 5 3 4 2 2 6" xfId="4839"/>
    <cellStyle name="Comma 5 3 4 2 3" xfId="905"/>
    <cellStyle name="Comma 5 3 4 2 3 2" xfId="2573"/>
    <cellStyle name="Comma 5 3 4 2 3 2 2" xfId="7855"/>
    <cellStyle name="Comma 5 3 4 2 3 3" xfId="3636"/>
    <cellStyle name="Comma 5 3 4 2 3 3 2" xfId="8651"/>
    <cellStyle name="Comma 5 3 4 2 3 4" xfId="6262"/>
    <cellStyle name="Comma 5 3 4 2 3 5" xfId="10105"/>
    <cellStyle name="Comma 5 3 4 2 3 6" xfId="5449"/>
    <cellStyle name="Comma 5 3 4 2 4" xfId="1857"/>
    <cellStyle name="Comma 5 3 4 2 4 2" xfId="4236"/>
    <cellStyle name="Comma 5 3 4 2 4 2 2" xfId="9251"/>
    <cellStyle name="Comma 5 3 4 2 4 3" xfId="10705"/>
    <cellStyle name="Comma 5 3 4 2 4 4" xfId="7146"/>
    <cellStyle name="Comma 5 3 4 2 5" xfId="3192"/>
    <cellStyle name="Comma 5 3 4 2 5 2" xfId="8208"/>
    <cellStyle name="Comma 5 3 4 2 6" xfId="5769"/>
    <cellStyle name="Comma 5 3 4 2 7" xfId="9662"/>
    <cellStyle name="Comma 5 3 4 2 8" xfId="4739"/>
    <cellStyle name="Comma 5 3 4 3" xfId="700"/>
    <cellStyle name="Comma 5 3 4 3 2" xfId="1652"/>
    <cellStyle name="Comma 5 3 4 3 2 2" xfId="6941"/>
    <cellStyle name="Comma 5 3 4 3 3" xfId="3286"/>
    <cellStyle name="Comma 5 3 4 3 3 2" xfId="8302"/>
    <cellStyle name="Comma 5 3 4 3 4" xfId="6057"/>
    <cellStyle name="Comma 5 3 4 3 5" xfId="9756"/>
    <cellStyle name="Comma 5 3 4 3 6" xfId="4534"/>
    <cellStyle name="Comma 5 3 4 4" xfId="1004"/>
    <cellStyle name="Comma 5 3 4 4 2" xfId="1956"/>
    <cellStyle name="Comma 5 3 4 4 2 2" xfId="7245"/>
    <cellStyle name="Comma 5 3 4 4 3" xfId="3635"/>
    <cellStyle name="Comma 5 3 4 4 3 2" xfId="8650"/>
    <cellStyle name="Comma 5 3 4 4 4" xfId="6361"/>
    <cellStyle name="Comma 5 3 4 4 5" xfId="10104"/>
    <cellStyle name="Comma 5 3 4 4 6" xfId="4838"/>
    <cellStyle name="Comma 5 3 4 5" xfId="585"/>
    <cellStyle name="Comma 5 3 4 5 2" xfId="2368"/>
    <cellStyle name="Comma 5 3 4 5 2 2" xfId="7650"/>
    <cellStyle name="Comma 5 3 4 5 3" xfId="4031"/>
    <cellStyle name="Comma 5 3 4 5 3 2" xfId="9046"/>
    <cellStyle name="Comma 5 3 4 5 4" xfId="5943"/>
    <cellStyle name="Comma 5 3 4 5 5" xfId="10500"/>
    <cellStyle name="Comma 5 3 4 5 6" xfId="5244"/>
    <cellStyle name="Comma 5 3 4 6" xfId="1540"/>
    <cellStyle name="Comma 5 3 4 6 2" xfId="6829"/>
    <cellStyle name="Comma 5 3 4 7" xfId="2987"/>
    <cellStyle name="Comma 5 3 4 7 2" xfId="8003"/>
    <cellStyle name="Comma 5 3 4 8" xfId="5564"/>
    <cellStyle name="Comma 5 3 4 9" xfId="9457"/>
    <cellStyle name="Comma 5 3 5" xfId="291"/>
    <cellStyle name="Comma 5 3 5 2" xfId="1006"/>
    <cellStyle name="Comma 5 3 5 2 2" xfId="1958"/>
    <cellStyle name="Comma 5 3 5 2 2 2" xfId="7247"/>
    <cellStyle name="Comma 5 3 5 2 3" xfId="3288"/>
    <cellStyle name="Comma 5 3 5 2 3 2" xfId="8304"/>
    <cellStyle name="Comma 5 3 5 2 4" xfId="6363"/>
    <cellStyle name="Comma 5 3 5 2 5" xfId="9758"/>
    <cellStyle name="Comma 5 3 5 2 6" xfId="4840"/>
    <cellStyle name="Comma 5 3 5 3" xfId="800"/>
    <cellStyle name="Comma 5 3 5 3 2" xfId="2468"/>
    <cellStyle name="Comma 5 3 5 3 2 2" xfId="7750"/>
    <cellStyle name="Comma 5 3 5 3 3" xfId="3637"/>
    <cellStyle name="Comma 5 3 5 3 3 2" xfId="8652"/>
    <cellStyle name="Comma 5 3 5 3 4" xfId="6157"/>
    <cellStyle name="Comma 5 3 5 3 5" xfId="10106"/>
    <cellStyle name="Comma 5 3 5 3 6" xfId="5344"/>
    <cellStyle name="Comma 5 3 5 4" xfId="1752"/>
    <cellStyle name="Comma 5 3 5 4 2" xfId="4131"/>
    <cellStyle name="Comma 5 3 5 4 2 2" xfId="9146"/>
    <cellStyle name="Comma 5 3 5 4 3" xfId="10600"/>
    <cellStyle name="Comma 5 3 5 4 4" xfId="7041"/>
    <cellStyle name="Comma 5 3 5 5" xfId="3087"/>
    <cellStyle name="Comma 5 3 5 5 2" xfId="8103"/>
    <cellStyle name="Comma 5 3 5 6" xfId="5664"/>
    <cellStyle name="Comma 5 3 5 7" xfId="9557"/>
    <cellStyle name="Comma 5 3 5 8" xfId="4634"/>
    <cellStyle name="Comma 5 3 6" xfId="673"/>
    <cellStyle name="Comma 5 3 6 2" xfId="1007"/>
    <cellStyle name="Comma 5 3 6 2 2" xfId="1959"/>
    <cellStyle name="Comma 5 3 6 2 2 2" xfId="7248"/>
    <cellStyle name="Comma 5 3 6 2 3" xfId="3289"/>
    <cellStyle name="Comma 5 3 6 2 3 2" xfId="8305"/>
    <cellStyle name="Comma 5 3 6 2 4" xfId="6364"/>
    <cellStyle name="Comma 5 3 6 2 5" xfId="9759"/>
    <cellStyle name="Comma 5 3 6 2 6" xfId="4841"/>
    <cellStyle name="Comma 5 3 6 3" xfId="1398"/>
    <cellStyle name="Comma 5 3 6 3 2" xfId="2341"/>
    <cellStyle name="Comma 5 3 6 3 2 2" xfId="7623"/>
    <cellStyle name="Comma 5 3 6 3 3" xfId="3638"/>
    <cellStyle name="Comma 5 3 6 3 3 2" xfId="8653"/>
    <cellStyle name="Comma 5 3 6 3 4" xfId="6694"/>
    <cellStyle name="Comma 5 3 6 3 5" xfId="10107"/>
    <cellStyle name="Comma 5 3 6 3 6" xfId="5217"/>
    <cellStyle name="Comma 5 3 6 4" xfId="1625"/>
    <cellStyle name="Comma 5 3 6 4 2" xfId="4004"/>
    <cellStyle name="Comma 5 3 6 4 2 2" xfId="9019"/>
    <cellStyle name="Comma 5 3 6 4 3" xfId="10473"/>
    <cellStyle name="Comma 5 3 6 4 4" xfId="6914"/>
    <cellStyle name="Comma 5 3 6 5" xfId="2958"/>
    <cellStyle name="Comma 5 3 6 5 2" xfId="7974"/>
    <cellStyle name="Comma 5 3 6 6" xfId="6030"/>
    <cellStyle name="Comma 5 3 6 7" xfId="9430"/>
    <cellStyle name="Comma 5 3 6 8" xfId="4507"/>
    <cellStyle name="Comma 5 3 7" xfId="998"/>
    <cellStyle name="Comma 5 3 7 2" xfId="1950"/>
    <cellStyle name="Comma 5 3 7 2 2" xfId="7239"/>
    <cellStyle name="Comma 5 3 7 3" xfId="3280"/>
    <cellStyle name="Comma 5 3 7 3 2" xfId="8296"/>
    <cellStyle name="Comma 5 3 7 4" xfId="6355"/>
    <cellStyle name="Comma 5 3 7 5" xfId="9750"/>
    <cellStyle name="Comma 5 3 7 6" xfId="4832"/>
    <cellStyle name="Comma 5 3 8" xfId="473"/>
    <cellStyle name="Comma 5 3 8 2" xfId="2296"/>
    <cellStyle name="Comma 5 3 8 2 2" xfId="7578"/>
    <cellStyle name="Comma 5 3 8 3" xfId="3629"/>
    <cellStyle name="Comma 5 3 8 3 2" xfId="8644"/>
    <cellStyle name="Comma 5 3 8 4" xfId="5837"/>
    <cellStyle name="Comma 5 3 8 5" xfId="10098"/>
    <cellStyle name="Comma 5 3 8 6" xfId="5172"/>
    <cellStyle name="Comma 5 3 9" xfId="1432"/>
    <cellStyle name="Comma 5 3 9 2" xfId="3959"/>
    <cellStyle name="Comma 5 3 9 2 2" xfId="8974"/>
    <cellStyle name="Comma 5 3 9 3" xfId="10428"/>
    <cellStyle name="Comma 5 3 9 4" xfId="6723"/>
    <cellStyle name="Comma 5 4" xfId="162"/>
    <cellStyle name="Comma 5 4 10" xfId="2921"/>
    <cellStyle name="Comma 5 4 10 2" xfId="9393"/>
    <cellStyle name="Comma 5 4 10 3" xfId="7937"/>
    <cellStyle name="Comma 5 4 11" xfId="5545"/>
    <cellStyle name="Comma 5 4 12" xfId="9363"/>
    <cellStyle name="Comma 5 4 13" xfId="4323"/>
    <cellStyle name="Comma 5 4 2" xfId="227"/>
    <cellStyle name="Comma 5 4 2 10" xfId="9495"/>
    <cellStyle name="Comma 5 4 2 11" xfId="4355"/>
    <cellStyle name="Comma 5 4 2 2" xfId="436"/>
    <cellStyle name="Comma 5 4 2 2 2" xfId="942"/>
    <cellStyle name="Comma 5 4 2 2 2 2" xfId="1894"/>
    <cellStyle name="Comma 5 4 2 2 2 2 2" xfId="7183"/>
    <cellStyle name="Comma 5 4 2 2 2 3" xfId="3292"/>
    <cellStyle name="Comma 5 4 2 2 2 3 2" xfId="8308"/>
    <cellStyle name="Comma 5 4 2 2 2 4" xfId="6299"/>
    <cellStyle name="Comma 5 4 2 2 2 5" xfId="9762"/>
    <cellStyle name="Comma 5 4 2 2 2 6" xfId="4776"/>
    <cellStyle name="Comma 5 4 2 2 3" xfId="1010"/>
    <cellStyle name="Comma 5 4 2 2 3 2" xfId="1962"/>
    <cellStyle name="Comma 5 4 2 2 3 2 2" xfId="7251"/>
    <cellStyle name="Comma 5 4 2 2 3 3" xfId="3641"/>
    <cellStyle name="Comma 5 4 2 2 3 3 2" xfId="8656"/>
    <cellStyle name="Comma 5 4 2 2 3 4" xfId="6367"/>
    <cellStyle name="Comma 5 4 2 2 3 5" xfId="10110"/>
    <cellStyle name="Comma 5 4 2 2 3 6" xfId="4844"/>
    <cellStyle name="Comma 5 4 2 2 4" xfId="622"/>
    <cellStyle name="Comma 5 4 2 2 4 2" xfId="2610"/>
    <cellStyle name="Comma 5 4 2 2 4 2 2" xfId="7892"/>
    <cellStyle name="Comma 5 4 2 2 4 3" xfId="4273"/>
    <cellStyle name="Comma 5 4 2 2 4 3 2" xfId="9288"/>
    <cellStyle name="Comma 5 4 2 2 4 4" xfId="5980"/>
    <cellStyle name="Comma 5 4 2 2 4 5" xfId="10742"/>
    <cellStyle name="Comma 5 4 2 2 4 6" xfId="5486"/>
    <cellStyle name="Comma 5 4 2 2 5" xfId="1577"/>
    <cellStyle name="Comma 5 4 2 2 5 2" xfId="6866"/>
    <cellStyle name="Comma 5 4 2 2 6" xfId="3229"/>
    <cellStyle name="Comma 5 4 2 2 6 2" xfId="8245"/>
    <cellStyle name="Comma 5 4 2 2 7" xfId="5806"/>
    <cellStyle name="Comma 5 4 2 2 8" xfId="9699"/>
    <cellStyle name="Comma 5 4 2 2 9" xfId="4459"/>
    <cellStyle name="Comma 5 4 2 3" xfId="329"/>
    <cellStyle name="Comma 5 4 2 3 2" xfId="1011"/>
    <cellStyle name="Comma 5 4 2 3 2 2" xfId="1963"/>
    <cellStyle name="Comma 5 4 2 3 2 2 2" xfId="7252"/>
    <cellStyle name="Comma 5 4 2 3 2 3" xfId="3293"/>
    <cellStyle name="Comma 5 4 2 3 2 3 2" xfId="8309"/>
    <cellStyle name="Comma 5 4 2 3 2 4" xfId="6368"/>
    <cellStyle name="Comma 5 4 2 3 2 5" xfId="9763"/>
    <cellStyle name="Comma 5 4 2 3 2 6" xfId="4845"/>
    <cellStyle name="Comma 5 4 2 3 3" xfId="838"/>
    <cellStyle name="Comma 5 4 2 3 3 2" xfId="2506"/>
    <cellStyle name="Comma 5 4 2 3 3 2 2" xfId="7788"/>
    <cellStyle name="Comma 5 4 2 3 3 3" xfId="3642"/>
    <cellStyle name="Comma 5 4 2 3 3 3 2" xfId="8657"/>
    <cellStyle name="Comma 5 4 2 3 3 4" xfId="6195"/>
    <cellStyle name="Comma 5 4 2 3 3 5" xfId="10111"/>
    <cellStyle name="Comma 5 4 2 3 3 6" xfId="5382"/>
    <cellStyle name="Comma 5 4 2 3 4" xfId="1790"/>
    <cellStyle name="Comma 5 4 2 3 4 2" xfId="4169"/>
    <cellStyle name="Comma 5 4 2 3 4 2 2" xfId="9184"/>
    <cellStyle name="Comma 5 4 2 3 4 3" xfId="10638"/>
    <cellStyle name="Comma 5 4 2 3 4 4" xfId="7079"/>
    <cellStyle name="Comma 5 4 2 3 5" xfId="3125"/>
    <cellStyle name="Comma 5 4 2 3 5 2" xfId="8141"/>
    <cellStyle name="Comma 5 4 2 3 6" xfId="5702"/>
    <cellStyle name="Comma 5 4 2 3 7" xfId="9595"/>
    <cellStyle name="Comma 5 4 2 3 8" xfId="4672"/>
    <cellStyle name="Comma 5 4 2 4" xfId="738"/>
    <cellStyle name="Comma 5 4 2 4 2" xfId="1690"/>
    <cellStyle name="Comma 5 4 2 4 2 2" xfId="6979"/>
    <cellStyle name="Comma 5 4 2 4 3" xfId="3291"/>
    <cellStyle name="Comma 5 4 2 4 3 2" xfId="8307"/>
    <cellStyle name="Comma 5 4 2 4 4" xfId="6095"/>
    <cellStyle name="Comma 5 4 2 4 5" xfId="9761"/>
    <cellStyle name="Comma 5 4 2 4 6" xfId="4572"/>
    <cellStyle name="Comma 5 4 2 5" xfId="1009"/>
    <cellStyle name="Comma 5 4 2 5 2" xfId="1961"/>
    <cellStyle name="Comma 5 4 2 5 2 2" xfId="7250"/>
    <cellStyle name="Comma 5 4 2 5 3" xfId="3640"/>
    <cellStyle name="Comma 5 4 2 5 3 2" xfId="8655"/>
    <cellStyle name="Comma 5 4 2 5 4" xfId="6366"/>
    <cellStyle name="Comma 5 4 2 5 5" xfId="10109"/>
    <cellStyle name="Comma 5 4 2 5 6" xfId="4843"/>
    <cellStyle name="Comma 5 4 2 6" xfId="515"/>
    <cellStyle name="Comma 5 4 2 6 2" xfId="2406"/>
    <cellStyle name="Comma 5 4 2 6 2 2" xfId="7688"/>
    <cellStyle name="Comma 5 4 2 6 3" xfId="4069"/>
    <cellStyle name="Comma 5 4 2 6 3 2" xfId="9084"/>
    <cellStyle name="Comma 5 4 2 6 4" xfId="5876"/>
    <cellStyle name="Comma 5 4 2 6 5" xfId="10538"/>
    <cellStyle name="Comma 5 4 2 6 6" xfId="5282"/>
    <cellStyle name="Comma 5 4 2 7" xfId="1473"/>
    <cellStyle name="Comma 5 4 2 7 2" xfId="6762"/>
    <cellStyle name="Comma 5 4 2 8" xfId="3025"/>
    <cellStyle name="Comma 5 4 2 8 2" xfId="8041"/>
    <cellStyle name="Comma 5 4 2 9" xfId="5602"/>
    <cellStyle name="Comma 5 4 3" xfId="272"/>
    <cellStyle name="Comma 5 4 3 10" xfId="4398"/>
    <cellStyle name="Comma 5 4 3 2" xfId="374"/>
    <cellStyle name="Comma 5 4 3 2 2" xfId="1013"/>
    <cellStyle name="Comma 5 4 3 2 2 2" xfId="1965"/>
    <cellStyle name="Comma 5 4 3 2 2 2 2" xfId="7254"/>
    <cellStyle name="Comma 5 4 3 2 2 3" xfId="3295"/>
    <cellStyle name="Comma 5 4 3 2 2 3 2" xfId="8311"/>
    <cellStyle name="Comma 5 4 3 2 2 4" xfId="6370"/>
    <cellStyle name="Comma 5 4 3 2 2 5" xfId="9765"/>
    <cellStyle name="Comma 5 4 3 2 2 6" xfId="4847"/>
    <cellStyle name="Comma 5 4 3 2 3" xfId="881"/>
    <cellStyle name="Comma 5 4 3 2 3 2" xfId="2549"/>
    <cellStyle name="Comma 5 4 3 2 3 2 2" xfId="7831"/>
    <cellStyle name="Comma 5 4 3 2 3 3" xfId="3644"/>
    <cellStyle name="Comma 5 4 3 2 3 3 2" xfId="8659"/>
    <cellStyle name="Comma 5 4 3 2 3 4" xfId="6238"/>
    <cellStyle name="Comma 5 4 3 2 3 5" xfId="10113"/>
    <cellStyle name="Comma 5 4 3 2 3 6" xfId="5425"/>
    <cellStyle name="Comma 5 4 3 2 4" xfId="1833"/>
    <cellStyle name="Comma 5 4 3 2 4 2" xfId="4212"/>
    <cellStyle name="Comma 5 4 3 2 4 2 2" xfId="9227"/>
    <cellStyle name="Comma 5 4 3 2 4 3" xfId="10681"/>
    <cellStyle name="Comma 5 4 3 2 4 4" xfId="7122"/>
    <cellStyle name="Comma 5 4 3 2 5" xfId="3168"/>
    <cellStyle name="Comma 5 4 3 2 5 2" xfId="8184"/>
    <cellStyle name="Comma 5 4 3 2 6" xfId="5745"/>
    <cellStyle name="Comma 5 4 3 2 7" xfId="9638"/>
    <cellStyle name="Comma 5 4 3 2 8" xfId="4715"/>
    <cellStyle name="Comma 5 4 3 3" xfId="781"/>
    <cellStyle name="Comma 5 4 3 3 2" xfId="1733"/>
    <cellStyle name="Comma 5 4 3 3 2 2" xfId="7022"/>
    <cellStyle name="Comma 5 4 3 3 3" xfId="3294"/>
    <cellStyle name="Comma 5 4 3 3 3 2" xfId="8310"/>
    <cellStyle name="Comma 5 4 3 3 4" xfId="6138"/>
    <cellStyle name="Comma 5 4 3 3 5" xfId="9764"/>
    <cellStyle name="Comma 5 4 3 3 6" xfId="4615"/>
    <cellStyle name="Comma 5 4 3 4" xfId="1012"/>
    <cellStyle name="Comma 5 4 3 4 2" xfId="1964"/>
    <cellStyle name="Comma 5 4 3 4 2 2" xfId="7253"/>
    <cellStyle name="Comma 5 4 3 4 3" xfId="3643"/>
    <cellStyle name="Comma 5 4 3 4 3 2" xfId="8658"/>
    <cellStyle name="Comma 5 4 3 4 4" xfId="6369"/>
    <cellStyle name="Comma 5 4 3 4 5" xfId="10112"/>
    <cellStyle name="Comma 5 4 3 4 6" xfId="4846"/>
    <cellStyle name="Comma 5 4 3 5" xfId="561"/>
    <cellStyle name="Comma 5 4 3 5 2" xfId="2449"/>
    <cellStyle name="Comma 5 4 3 5 2 2" xfId="7731"/>
    <cellStyle name="Comma 5 4 3 5 3" xfId="4112"/>
    <cellStyle name="Comma 5 4 3 5 3 2" xfId="9127"/>
    <cellStyle name="Comma 5 4 3 5 4" xfId="5919"/>
    <cellStyle name="Comma 5 4 3 5 5" xfId="10581"/>
    <cellStyle name="Comma 5 4 3 5 6" xfId="5325"/>
    <cellStyle name="Comma 5 4 3 6" xfId="1516"/>
    <cellStyle name="Comma 5 4 3 6 2" xfId="6805"/>
    <cellStyle name="Comma 5 4 3 7" xfId="3068"/>
    <cellStyle name="Comma 5 4 3 7 2" xfId="8084"/>
    <cellStyle name="Comma 5 4 3 8" xfId="5645"/>
    <cellStyle name="Comma 5 4 3 9" xfId="9538"/>
    <cellStyle name="Comma 5 4 4" xfId="191"/>
    <cellStyle name="Comma 5 4 4 10" xfId="4428"/>
    <cellStyle name="Comma 5 4 4 2" xfId="405"/>
    <cellStyle name="Comma 5 4 4 2 2" xfId="1015"/>
    <cellStyle name="Comma 5 4 4 2 2 2" xfId="1967"/>
    <cellStyle name="Comma 5 4 4 2 2 2 2" xfId="7256"/>
    <cellStyle name="Comma 5 4 4 2 2 3" xfId="3297"/>
    <cellStyle name="Comma 5 4 4 2 2 3 2" xfId="8313"/>
    <cellStyle name="Comma 5 4 4 2 2 4" xfId="6372"/>
    <cellStyle name="Comma 5 4 4 2 2 5" xfId="9767"/>
    <cellStyle name="Comma 5 4 4 2 2 6" xfId="4849"/>
    <cellStyle name="Comma 5 4 4 2 3" xfId="911"/>
    <cellStyle name="Comma 5 4 4 2 3 2" xfId="2579"/>
    <cellStyle name="Comma 5 4 4 2 3 2 2" xfId="7861"/>
    <cellStyle name="Comma 5 4 4 2 3 3" xfId="3646"/>
    <cellStyle name="Comma 5 4 4 2 3 3 2" xfId="8661"/>
    <cellStyle name="Comma 5 4 4 2 3 4" xfId="6268"/>
    <cellStyle name="Comma 5 4 4 2 3 5" xfId="10115"/>
    <cellStyle name="Comma 5 4 4 2 3 6" xfId="5455"/>
    <cellStyle name="Comma 5 4 4 2 4" xfId="1863"/>
    <cellStyle name="Comma 5 4 4 2 4 2" xfId="4242"/>
    <cellStyle name="Comma 5 4 4 2 4 2 2" xfId="9257"/>
    <cellStyle name="Comma 5 4 4 2 4 3" xfId="10711"/>
    <cellStyle name="Comma 5 4 4 2 4 4" xfId="7152"/>
    <cellStyle name="Comma 5 4 4 2 5" xfId="3198"/>
    <cellStyle name="Comma 5 4 4 2 5 2" xfId="8214"/>
    <cellStyle name="Comma 5 4 4 2 6" xfId="5775"/>
    <cellStyle name="Comma 5 4 4 2 7" xfId="9668"/>
    <cellStyle name="Comma 5 4 4 2 8" xfId="4745"/>
    <cellStyle name="Comma 5 4 4 3" xfId="706"/>
    <cellStyle name="Comma 5 4 4 3 2" xfId="1658"/>
    <cellStyle name="Comma 5 4 4 3 2 2" xfId="6947"/>
    <cellStyle name="Comma 5 4 4 3 3" xfId="3296"/>
    <cellStyle name="Comma 5 4 4 3 3 2" xfId="8312"/>
    <cellStyle name="Comma 5 4 4 3 4" xfId="6063"/>
    <cellStyle name="Comma 5 4 4 3 5" xfId="9766"/>
    <cellStyle name="Comma 5 4 4 3 6" xfId="4540"/>
    <cellStyle name="Comma 5 4 4 4" xfId="1014"/>
    <cellStyle name="Comma 5 4 4 4 2" xfId="1966"/>
    <cellStyle name="Comma 5 4 4 4 2 2" xfId="7255"/>
    <cellStyle name="Comma 5 4 4 4 3" xfId="3645"/>
    <cellStyle name="Comma 5 4 4 4 3 2" xfId="8660"/>
    <cellStyle name="Comma 5 4 4 4 4" xfId="6371"/>
    <cellStyle name="Comma 5 4 4 4 5" xfId="10114"/>
    <cellStyle name="Comma 5 4 4 4 6" xfId="4848"/>
    <cellStyle name="Comma 5 4 4 5" xfId="591"/>
    <cellStyle name="Comma 5 4 4 5 2" xfId="2374"/>
    <cellStyle name="Comma 5 4 4 5 2 2" xfId="7656"/>
    <cellStyle name="Comma 5 4 4 5 3" xfId="4037"/>
    <cellStyle name="Comma 5 4 4 5 3 2" xfId="9052"/>
    <cellStyle name="Comma 5 4 4 5 4" xfId="5949"/>
    <cellStyle name="Comma 5 4 4 5 5" xfId="10506"/>
    <cellStyle name="Comma 5 4 4 5 6" xfId="5250"/>
    <cellStyle name="Comma 5 4 4 6" xfId="1546"/>
    <cellStyle name="Comma 5 4 4 6 2" xfId="6835"/>
    <cellStyle name="Comma 5 4 4 7" xfId="2993"/>
    <cellStyle name="Comma 5 4 4 7 2" xfId="8009"/>
    <cellStyle name="Comma 5 4 4 8" xfId="5570"/>
    <cellStyle name="Comma 5 4 4 9" xfId="9463"/>
    <cellStyle name="Comma 5 4 5" xfId="297"/>
    <cellStyle name="Comma 5 4 5 2" xfId="1016"/>
    <cellStyle name="Comma 5 4 5 2 2" xfId="1968"/>
    <cellStyle name="Comma 5 4 5 2 2 2" xfId="7257"/>
    <cellStyle name="Comma 5 4 5 2 3" xfId="3298"/>
    <cellStyle name="Comma 5 4 5 2 3 2" xfId="8314"/>
    <cellStyle name="Comma 5 4 5 2 4" xfId="6373"/>
    <cellStyle name="Comma 5 4 5 2 5" xfId="9768"/>
    <cellStyle name="Comma 5 4 5 2 6" xfId="4850"/>
    <cellStyle name="Comma 5 4 5 3" xfId="806"/>
    <cellStyle name="Comma 5 4 5 3 2" xfId="2474"/>
    <cellStyle name="Comma 5 4 5 3 2 2" xfId="7756"/>
    <cellStyle name="Comma 5 4 5 3 3" xfId="3647"/>
    <cellStyle name="Comma 5 4 5 3 3 2" xfId="8662"/>
    <cellStyle name="Comma 5 4 5 3 4" xfId="6163"/>
    <cellStyle name="Comma 5 4 5 3 5" xfId="10116"/>
    <cellStyle name="Comma 5 4 5 3 6" xfId="5350"/>
    <cellStyle name="Comma 5 4 5 4" xfId="1758"/>
    <cellStyle name="Comma 5 4 5 4 2" xfId="4137"/>
    <cellStyle name="Comma 5 4 5 4 2 2" xfId="9152"/>
    <cellStyle name="Comma 5 4 5 4 3" xfId="10606"/>
    <cellStyle name="Comma 5 4 5 4 4" xfId="7047"/>
    <cellStyle name="Comma 5 4 5 5" xfId="3093"/>
    <cellStyle name="Comma 5 4 5 5 2" xfId="8109"/>
    <cellStyle name="Comma 5 4 5 6" xfId="5670"/>
    <cellStyle name="Comma 5 4 5 7" xfId="9563"/>
    <cellStyle name="Comma 5 4 5 8" xfId="4640"/>
    <cellStyle name="Comma 5 4 6" xfId="681"/>
    <cellStyle name="Comma 5 4 6 2" xfId="1017"/>
    <cellStyle name="Comma 5 4 6 2 2" xfId="1969"/>
    <cellStyle name="Comma 5 4 6 2 2 2" xfId="7258"/>
    <cellStyle name="Comma 5 4 6 2 3" xfId="3299"/>
    <cellStyle name="Comma 5 4 6 2 3 2" xfId="8315"/>
    <cellStyle name="Comma 5 4 6 2 4" xfId="6374"/>
    <cellStyle name="Comma 5 4 6 2 5" xfId="9769"/>
    <cellStyle name="Comma 5 4 6 2 6" xfId="4851"/>
    <cellStyle name="Comma 5 4 6 3" xfId="1382"/>
    <cellStyle name="Comma 5 4 6 3 2" xfId="2349"/>
    <cellStyle name="Comma 5 4 6 3 2 2" xfId="7631"/>
    <cellStyle name="Comma 5 4 6 3 3" xfId="3648"/>
    <cellStyle name="Comma 5 4 6 3 3 2" xfId="8663"/>
    <cellStyle name="Comma 5 4 6 3 4" xfId="6678"/>
    <cellStyle name="Comma 5 4 6 3 5" xfId="10117"/>
    <cellStyle name="Comma 5 4 6 3 6" xfId="5225"/>
    <cellStyle name="Comma 5 4 6 4" xfId="1633"/>
    <cellStyle name="Comma 5 4 6 4 2" xfId="4012"/>
    <cellStyle name="Comma 5 4 6 4 2 2" xfId="9027"/>
    <cellStyle name="Comma 5 4 6 4 3" xfId="10481"/>
    <cellStyle name="Comma 5 4 6 4 4" xfId="6922"/>
    <cellStyle name="Comma 5 4 6 5" xfId="2966"/>
    <cellStyle name="Comma 5 4 6 5 2" xfId="7982"/>
    <cellStyle name="Comma 5 4 6 6" xfId="6038"/>
    <cellStyle name="Comma 5 4 6 7" xfId="9438"/>
    <cellStyle name="Comma 5 4 6 8" xfId="4515"/>
    <cellStyle name="Comma 5 4 7" xfId="1008"/>
    <cellStyle name="Comma 5 4 7 2" xfId="1960"/>
    <cellStyle name="Comma 5 4 7 2 2" xfId="7249"/>
    <cellStyle name="Comma 5 4 7 3" xfId="3290"/>
    <cellStyle name="Comma 5 4 7 3 2" xfId="8306"/>
    <cellStyle name="Comma 5 4 7 4" xfId="6365"/>
    <cellStyle name="Comma 5 4 7 5" xfId="9760"/>
    <cellStyle name="Comma 5 4 7 6" xfId="4842"/>
    <cellStyle name="Comma 5 4 8" xfId="479"/>
    <cellStyle name="Comma 5 4 8 2" xfId="2304"/>
    <cellStyle name="Comma 5 4 8 2 2" xfId="7586"/>
    <cellStyle name="Comma 5 4 8 3" xfId="3639"/>
    <cellStyle name="Comma 5 4 8 3 2" xfId="8654"/>
    <cellStyle name="Comma 5 4 8 4" xfId="5843"/>
    <cellStyle name="Comma 5 4 8 5" xfId="10108"/>
    <cellStyle name="Comma 5 4 8 6" xfId="5180"/>
    <cellStyle name="Comma 5 4 9" xfId="1440"/>
    <cellStyle name="Comma 5 4 9 2" xfId="3967"/>
    <cellStyle name="Comma 5 4 9 2 2" xfId="8982"/>
    <cellStyle name="Comma 5 4 9 3" xfId="10436"/>
    <cellStyle name="Comma 5 4 9 4" xfId="6730"/>
    <cellStyle name="Comma 5 5" xfId="130"/>
    <cellStyle name="Comma 5 5 10" xfId="5523"/>
    <cellStyle name="Comma 5 5 11" xfId="9343"/>
    <cellStyle name="Comma 5 5 12" xfId="4335"/>
    <cellStyle name="Comma 5 5 2" xfId="251"/>
    <cellStyle name="Comma 5 5 2 10" xfId="4378"/>
    <cellStyle name="Comma 5 5 2 2" xfId="353"/>
    <cellStyle name="Comma 5 5 2 2 2" xfId="1020"/>
    <cellStyle name="Comma 5 5 2 2 2 2" xfId="1972"/>
    <cellStyle name="Comma 5 5 2 2 2 2 2" xfId="7261"/>
    <cellStyle name="Comma 5 5 2 2 2 3" xfId="3302"/>
    <cellStyle name="Comma 5 5 2 2 2 3 2" xfId="8318"/>
    <cellStyle name="Comma 5 5 2 2 2 4" xfId="6377"/>
    <cellStyle name="Comma 5 5 2 2 2 5" xfId="9772"/>
    <cellStyle name="Comma 5 5 2 2 2 6" xfId="4854"/>
    <cellStyle name="Comma 5 5 2 2 3" xfId="861"/>
    <cellStyle name="Comma 5 5 2 2 3 2" xfId="2529"/>
    <cellStyle name="Comma 5 5 2 2 3 2 2" xfId="7811"/>
    <cellStyle name="Comma 5 5 2 2 3 3" xfId="3651"/>
    <cellStyle name="Comma 5 5 2 2 3 3 2" xfId="8666"/>
    <cellStyle name="Comma 5 5 2 2 3 4" xfId="6218"/>
    <cellStyle name="Comma 5 5 2 2 3 5" xfId="10120"/>
    <cellStyle name="Comma 5 5 2 2 3 6" xfId="5405"/>
    <cellStyle name="Comma 5 5 2 2 4" xfId="1813"/>
    <cellStyle name="Comma 5 5 2 2 4 2" xfId="4192"/>
    <cellStyle name="Comma 5 5 2 2 4 2 2" xfId="9207"/>
    <cellStyle name="Comma 5 5 2 2 4 3" xfId="10661"/>
    <cellStyle name="Comma 5 5 2 2 4 4" xfId="7102"/>
    <cellStyle name="Comma 5 5 2 2 5" xfId="3148"/>
    <cellStyle name="Comma 5 5 2 2 5 2" xfId="8164"/>
    <cellStyle name="Comma 5 5 2 2 6" xfId="5725"/>
    <cellStyle name="Comma 5 5 2 2 7" xfId="9618"/>
    <cellStyle name="Comma 5 5 2 2 8" xfId="4695"/>
    <cellStyle name="Comma 5 5 2 3" xfId="761"/>
    <cellStyle name="Comma 5 5 2 3 2" xfId="1713"/>
    <cellStyle name="Comma 5 5 2 3 2 2" xfId="7002"/>
    <cellStyle name="Comma 5 5 2 3 3" xfId="3301"/>
    <cellStyle name="Comma 5 5 2 3 3 2" xfId="8317"/>
    <cellStyle name="Comma 5 5 2 3 4" xfId="6118"/>
    <cellStyle name="Comma 5 5 2 3 5" xfId="9771"/>
    <cellStyle name="Comma 5 5 2 3 6" xfId="4595"/>
    <cellStyle name="Comma 5 5 2 4" xfId="1019"/>
    <cellStyle name="Comma 5 5 2 4 2" xfId="1971"/>
    <cellStyle name="Comma 5 5 2 4 2 2" xfId="7260"/>
    <cellStyle name="Comma 5 5 2 4 3" xfId="3650"/>
    <cellStyle name="Comma 5 5 2 4 3 2" xfId="8665"/>
    <cellStyle name="Comma 5 5 2 4 4" xfId="6376"/>
    <cellStyle name="Comma 5 5 2 4 5" xfId="10119"/>
    <cellStyle name="Comma 5 5 2 4 6" xfId="4853"/>
    <cellStyle name="Comma 5 5 2 5" xfId="540"/>
    <cellStyle name="Comma 5 5 2 5 2" xfId="2429"/>
    <cellStyle name="Comma 5 5 2 5 2 2" xfId="7711"/>
    <cellStyle name="Comma 5 5 2 5 3" xfId="4092"/>
    <cellStyle name="Comma 5 5 2 5 3 2" xfId="9107"/>
    <cellStyle name="Comma 5 5 2 5 4" xfId="5899"/>
    <cellStyle name="Comma 5 5 2 5 5" xfId="10561"/>
    <cellStyle name="Comma 5 5 2 5 6" xfId="5305"/>
    <cellStyle name="Comma 5 5 2 6" xfId="1496"/>
    <cellStyle name="Comma 5 5 2 6 2" xfId="6785"/>
    <cellStyle name="Comma 5 5 2 7" xfId="3048"/>
    <cellStyle name="Comma 5 5 2 7 2" xfId="8064"/>
    <cellStyle name="Comma 5 5 2 8" xfId="5625"/>
    <cellStyle name="Comma 5 5 2 9" xfId="9518"/>
    <cellStyle name="Comma 5 5 3" xfId="206"/>
    <cellStyle name="Comma 5 5 3 10" xfId="4440"/>
    <cellStyle name="Comma 5 5 3 2" xfId="417"/>
    <cellStyle name="Comma 5 5 3 2 2" xfId="1022"/>
    <cellStyle name="Comma 5 5 3 2 2 2" xfId="1974"/>
    <cellStyle name="Comma 5 5 3 2 2 2 2" xfId="7263"/>
    <cellStyle name="Comma 5 5 3 2 2 3" xfId="3304"/>
    <cellStyle name="Comma 5 5 3 2 2 3 2" xfId="8320"/>
    <cellStyle name="Comma 5 5 3 2 2 4" xfId="6379"/>
    <cellStyle name="Comma 5 5 3 2 2 5" xfId="9774"/>
    <cellStyle name="Comma 5 5 3 2 2 6" xfId="4856"/>
    <cellStyle name="Comma 5 5 3 2 3" xfId="923"/>
    <cellStyle name="Comma 5 5 3 2 3 2" xfId="2591"/>
    <cellStyle name="Comma 5 5 3 2 3 2 2" xfId="7873"/>
    <cellStyle name="Comma 5 5 3 2 3 3" xfId="3653"/>
    <cellStyle name="Comma 5 5 3 2 3 3 2" xfId="8668"/>
    <cellStyle name="Comma 5 5 3 2 3 4" xfId="6280"/>
    <cellStyle name="Comma 5 5 3 2 3 5" xfId="10122"/>
    <cellStyle name="Comma 5 5 3 2 3 6" xfId="5467"/>
    <cellStyle name="Comma 5 5 3 2 4" xfId="1875"/>
    <cellStyle name="Comma 5 5 3 2 4 2" xfId="4254"/>
    <cellStyle name="Comma 5 5 3 2 4 2 2" xfId="9269"/>
    <cellStyle name="Comma 5 5 3 2 4 3" xfId="10723"/>
    <cellStyle name="Comma 5 5 3 2 4 4" xfId="7164"/>
    <cellStyle name="Comma 5 5 3 2 5" xfId="3210"/>
    <cellStyle name="Comma 5 5 3 2 5 2" xfId="8226"/>
    <cellStyle name="Comma 5 5 3 2 6" xfId="5787"/>
    <cellStyle name="Comma 5 5 3 2 7" xfId="9680"/>
    <cellStyle name="Comma 5 5 3 2 8" xfId="4757"/>
    <cellStyle name="Comma 5 5 3 3" xfId="718"/>
    <cellStyle name="Comma 5 5 3 3 2" xfId="1670"/>
    <cellStyle name="Comma 5 5 3 3 2 2" xfId="6959"/>
    <cellStyle name="Comma 5 5 3 3 3" xfId="3303"/>
    <cellStyle name="Comma 5 5 3 3 3 2" xfId="8319"/>
    <cellStyle name="Comma 5 5 3 3 4" xfId="6075"/>
    <cellStyle name="Comma 5 5 3 3 5" xfId="9773"/>
    <cellStyle name="Comma 5 5 3 3 6" xfId="4552"/>
    <cellStyle name="Comma 5 5 3 4" xfId="1021"/>
    <cellStyle name="Comma 5 5 3 4 2" xfId="1973"/>
    <cellStyle name="Comma 5 5 3 4 2 2" xfId="7262"/>
    <cellStyle name="Comma 5 5 3 4 3" xfId="3652"/>
    <cellStyle name="Comma 5 5 3 4 3 2" xfId="8667"/>
    <cellStyle name="Comma 5 5 3 4 4" xfId="6378"/>
    <cellStyle name="Comma 5 5 3 4 5" xfId="10121"/>
    <cellStyle name="Comma 5 5 3 4 6" xfId="4855"/>
    <cellStyle name="Comma 5 5 3 5" xfId="603"/>
    <cellStyle name="Comma 5 5 3 5 2" xfId="2386"/>
    <cellStyle name="Comma 5 5 3 5 2 2" xfId="7668"/>
    <cellStyle name="Comma 5 5 3 5 3" xfId="4049"/>
    <cellStyle name="Comma 5 5 3 5 3 2" xfId="9064"/>
    <cellStyle name="Comma 5 5 3 5 4" xfId="5961"/>
    <cellStyle name="Comma 5 5 3 5 5" xfId="10518"/>
    <cellStyle name="Comma 5 5 3 5 6" xfId="5262"/>
    <cellStyle name="Comma 5 5 3 6" xfId="1558"/>
    <cellStyle name="Comma 5 5 3 6 2" xfId="6847"/>
    <cellStyle name="Comma 5 5 3 7" xfId="3005"/>
    <cellStyle name="Comma 5 5 3 7 2" xfId="8021"/>
    <cellStyle name="Comma 5 5 3 8" xfId="5582"/>
    <cellStyle name="Comma 5 5 3 9" xfId="9475"/>
    <cellStyle name="Comma 5 5 4" xfId="309"/>
    <cellStyle name="Comma 5 5 4 2" xfId="1023"/>
    <cellStyle name="Comma 5 5 4 2 2" xfId="1975"/>
    <cellStyle name="Comma 5 5 4 2 2 2" xfId="7264"/>
    <cellStyle name="Comma 5 5 4 2 3" xfId="3305"/>
    <cellStyle name="Comma 5 5 4 2 3 2" xfId="8321"/>
    <cellStyle name="Comma 5 5 4 2 4" xfId="6380"/>
    <cellStyle name="Comma 5 5 4 2 5" xfId="9775"/>
    <cellStyle name="Comma 5 5 4 2 6" xfId="4857"/>
    <cellStyle name="Comma 5 5 4 3" xfId="818"/>
    <cellStyle name="Comma 5 5 4 3 2" xfId="2486"/>
    <cellStyle name="Comma 5 5 4 3 2 2" xfId="7768"/>
    <cellStyle name="Comma 5 5 4 3 3" xfId="3654"/>
    <cellStyle name="Comma 5 5 4 3 3 2" xfId="8669"/>
    <cellStyle name="Comma 5 5 4 3 4" xfId="6175"/>
    <cellStyle name="Comma 5 5 4 3 5" xfId="10123"/>
    <cellStyle name="Comma 5 5 4 3 6" xfId="5362"/>
    <cellStyle name="Comma 5 5 4 4" xfId="1770"/>
    <cellStyle name="Comma 5 5 4 4 2" xfId="4149"/>
    <cellStyle name="Comma 5 5 4 4 2 2" xfId="9164"/>
    <cellStyle name="Comma 5 5 4 4 3" xfId="10618"/>
    <cellStyle name="Comma 5 5 4 4 4" xfId="7059"/>
    <cellStyle name="Comma 5 5 4 5" xfId="3105"/>
    <cellStyle name="Comma 5 5 4 5 2" xfId="8121"/>
    <cellStyle name="Comma 5 5 4 6" xfId="5682"/>
    <cellStyle name="Comma 5 5 4 7" xfId="9575"/>
    <cellStyle name="Comma 5 5 4 8" xfId="4652"/>
    <cellStyle name="Comma 5 5 5" xfId="659"/>
    <cellStyle name="Comma 5 5 5 2" xfId="1611"/>
    <cellStyle name="Comma 5 5 5 2 2" xfId="6900"/>
    <cellStyle name="Comma 5 5 5 3" xfId="3300"/>
    <cellStyle name="Comma 5 5 5 3 2" xfId="8316"/>
    <cellStyle name="Comma 5 5 5 4" xfId="6016"/>
    <cellStyle name="Comma 5 5 5 5" xfId="9770"/>
    <cellStyle name="Comma 5 5 5 6" xfId="4493"/>
    <cellStyle name="Comma 5 5 6" xfId="1018"/>
    <cellStyle name="Comma 5 5 6 2" xfId="1970"/>
    <cellStyle name="Comma 5 5 6 2 2" xfId="7259"/>
    <cellStyle name="Comma 5 5 6 3" xfId="3649"/>
    <cellStyle name="Comma 5 5 6 3 2" xfId="8664"/>
    <cellStyle name="Comma 5 5 6 4" xfId="6375"/>
    <cellStyle name="Comma 5 5 6 5" xfId="10118"/>
    <cellStyle name="Comma 5 5 6 6" xfId="4852"/>
    <cellStyle name="Comma 5 5 7" xfId="494"/>
    <cellStyle name="Comma 5 5 7 2" xfId="2327"/>
    <cellStyle name="Comma 5 5 7 2 2" xfId="7609"/>
    <cellStyle name="Comma 5 5 7 3" xfId="3990"/>
    <cellStyle name="Comma 5 5 7 3 2" xfId="9005"/>
    <cellStyle name="Comma 5 5 7 4" xfId="5855"/>
    <cellStyle name="Comma 5 5 7 5" xfId="10459"/>
    <cellStyle name="Comma 5 5 7 6" xfId="5203"/>
    <cellStyle name="Comma 5 5 8" xfId="1453"/>
    <cellStyle name="Comma 5 5 8 2" xfId="9416"/>
    <cellStyle name="Comma 5 5 8 3" xfId="6742"/>
    <cellStyle name="Comma 5 5 9" xfId="2944"/>
    <cellStyle name="Comma 5 5 9 2" xfId="7960"/>
    <cellStyle name="Comma 5 6" xfId="234"/>
    <cellStyle name="Comma 5 6 10" xfId="4361"/>
    <cellStyle name="Comma 5 6 2" xfId="336"/>
    <cellStyle name="Comma 5 6 2 2" xfId="1025"/>
    <cellStyle name="Comma 5 6 2 2 2" xfId="1977"/>
    <cellStyle name="Comma 5 6 2 2 2 2" xfId="7266"/>
    <cellStyle name="Comma 5 6 2 2 3" xfId="3307"/>
    <cellStyle name="Comma 5 6 2 2 3 2" xfId="8323"/>
    <cellStyle name="Comma 5 6 2 2 4" xfId="6382"/>
    <cellStyle name="Comma 5 6 2 2 5" xfId="9777"/>
    <cellStyle name="Comma 5 6 2 2 6" xfId="4859"/>
    <cellStyle name="Comma 5 6 2 3" xfId="844"/>
    <cellStyle name="Comma 5 6 2 3 2" xfId="2512"/>
    <cellStyle name="Comma 5 6 2 3 2 2" xfId="7794"/>
    <cellStyle name="Comma 5 6 2 3 3" xfId="3656"/>
    <cellStyle name="Comma 5 6 2 3 3 2" xfId="8671"/>
    <cellStyle name="Comma 5 6 2 3 4" xfId="6201"/>
    <cellStyle name="Comma 5 6 2 3 5" xfId="10125"/>
    <cellStyle name="Comma 5 6 2 3 6" xfId="5388"/>
    <cellStyle name="Comma 5 6 2 4" xfId="1796"/>
    <cellStyle name="Comma 5 6 2 4 2" xfId="4175"/>
    <cellStyle name="Comma 5 6 2 4 2 2" xfId="9190"/>
    <cellStyle name="Comma 5 6 2 4 3" xfId="10644"/>
    <cellStyle name="Comma 5 6 2 4 4" xfId="7085"/>
    <cellStyle name="Comma 5 6 2 5" xfId="3131"/>
    <cellStyle name="Comma 5 6 2 5 2" xfId="8147"/>
    <cellStyle name="Comma 5 6 2 6" xfId="5708"/>
    <cellStyle name="Comma 5 6 2 7" xfId="9601"/>
    <cellStyle name="Comma 5 6 2 8" xfId="4678"/>
    <cellStyle name="Comma 5 6 3" xfId="744"/>
    <cellStyle name="Comma 5 6 3 2" xfId="1696"/>
    <cellStyle name="Comma 5 6 3 2 2" xfId="6985"/>
    <cellStyle name="Comma 5 6 3 3" xfId="3306"/>
    <cellStyle name="Comma 5 6 3 3 2" xfId="8322"/>
    <cellStyle name="Comma 5 6 3 4" xfId="6101"/>
    <cellStyle name="Comma 5 6 3 5" xfId="9776"/>
    <cellStyle name="Comma 5 6 3 6" xfId="4578"/>
    <cellStyle name="Comma 5 6 4" xfId="1024"/>
    <cellStyle name="Comma 5 6 4 2" xfId="1976"/>
    <cellStyle name="Comma 5 6 4 2 2" xfId="7265"/>
    <cellStyle name="Comma 5 6 4 3" xfId="3655"/>
    <cellStyle name="Comma 5 6 4 3 2" xfId="8670"/>
    <cellStyle name="Comma 5 6 4 4" xfId="6381"/>
    <cellStyle name="Comma 5 6 4 5" xfId="10124"/>
    <cellStyle name="Comma 5 6 4 6" xfId="4858"/>
    <cellStyle name="Comma 5 6 5" xfId="523"/>
    <cellStyle name="Comma 5 6 5 2" xfId="2412"/>
    <cellStyle name="Comma 5 6 5 2 2" xfId="7694"/>
    <cellStyle name="Comma 5 6 5 3" xfId="4075"/>
    <cellStyle name="Comma 5 6 5 3 2" xfId="9090"/>
    <cellStyle name="Comma 5 6 5 4" xfId="5882"/>
    <cellStyle name="Comma 5 6 5 5" xfId="10544"/>
    <cellStyle name="Comma 5 6 5 6" xfId="5288"/>
    <cellStyle name="Comma 5 6 6" xfId="1479"/>
    <cellStyle name="Comma 5 6 6 2" xfId="6768"/>
    <cellStyle name="Comma 5 6 7" xfId="3031"/>
    <cellStyle name="Comma 5 6 7 2" xfId="8047"/>
    <cellStyle name="Comma 5 6 8" xfId="5608"/>
    <cellStyle name="Comma 5 6 9" xfId="9501"/>
    <cellStyle name="Comma 5 7" xfId="172"/>
    <cellStyle name="Comma 5 7 10" xfId="4409"/>
    <cellStyle name="Comma 5 7 2" xfId="386"/>
    <cellStyle name="Comma 5 7 2 2" xfId="1027"/>
    <cellStyle name="Comma 5 7 2 2 2" xfId="1979"/>
    <cellStyle name="Comma 5 7 2 2 2 2" xfId="7268"/>
    <cellStyle name="Comma 5 7 2 2 3" xfId="3309"/>
    <cellStyle name="Comma 5 7 2 2 3 2" xfId="8325"/>
    <cellStyle name="Comma 5 7 2 2 4" xfId="6384"/>
    <cellStyle name="Comma 5 7 2 2 5" xfId="9779"/>
    <cellStyle name="Comma 5 7 2 2 6" xfId="4861"/>
    <cellStyle name="Comma 5 7 2 3" xfId="892"/>
    <cellStyle name="Comma 5 7 2 3 2" xfId="2560"/>
    <cellStyle name="Comma 5 7 2 3 2 2" xfId="7842"/>
    <cellStyle name="Comma 5 7 2 3 3" xfId="3658"/>
    <cellStyle name="Comma 5 7 2 3 3 2" xfId="8673"/>
    <cellStyle name="Comma 5 7 2 3 4" xfId="6249"/>
    <cellStyle name="Comma 5 7 2 3 5" xfId="10127"/>
    <cellStyle name="Comma 5 7 2 3 6" xfId="5436"/>
    <cellStyle name="Comma 5 7 2 4" xfId="1844"/>
    <cellStyle name="Comma 5 7 2 4 2" xfId="4223"/>
    <cellStyle name="Comma 5 7 2 4 2 2" xfId="9238"/>
    <cellStyle name="Comma 5 7 2 4 3" xfId="10692"/>
    <cellStyle name="Comma 5 7 2 4 4" xfId="7133"/>
    <cellStyle name="Comma 5 7 2 5" xfId="3179"/>
    <cellStyle name="Comma 5 7 2 5 2" xfId="8195"/>
    <cellStyle name="Comma 5 7 2 6" xfId="5756"/>
    <cellStyle name="Comma 5 7 2 7" xfId="9649"/>
    <cellStyle name="Comma 5 7 2 8" xfId="4726"/>
    <cellStyle name="Comma 5 7 3" xfId="687"/>
    <cellStyle name="Comma 5 7 3 2" xfId="1639"/>
    <cellStyle name="Comma 5 7 3 2 2" xfId="6928"/>
    <cellStyle name="Comma 5 7 3 3" xfId="3308"/>
    <cellStyle name="Comma 5 7 3 3 2" xfId="8324"/>
    <cellStyle name="Comma 5 7 3 4" xfId="6044"/>
    <cellStyle name="Comma 5 7 3 5" xfId="9778"/>
    <cellStyle name="Comma 5 7 3 6" xfId="4521"/>
    <cellStyle name="Comma 5 7 4" xfId="1026"/>
    <cellStyle name="Comma 5 7 4 2" xfId="1978"/>
    <cellStyle name="Comma 5 7 4 2 2" xfId="7267"/>
    <cellStyle name="Comma 5 7 4 3" xfId="3657"/>
    <cellStyle name="Comma 5 7 4 3 2" xfId="8672"/>
    <cellStyle name="Comma 5 7 4 4" xfId="6383"/>
    <cellStyle name="Comma 5 7 4 5" xfId="10126"/>
    <cellStyle name="Comma 5 7 4 6" xfId="4860"/>
    <cellStyle name="Comma 5 7 5" xfId="572"/>
    <cellStyle name="Comma 5 7 5 2" xfId="2355"/>
    <cellStyle name="Comma 5 7 5 2 2" xfId="7637"/>
    <cellStyle name="Comma 5 7 5 3" xfId="4018"/>
    <cellStyle name="Comma 5 7 5 3 2" xfId="9033"/>
    <cellStyle name="Comma 5 7 5 4" xfId="5930"/>
    <cellStyle name="Comma 5 7 5 5" xfId="10487"/>
    <cellStyle name="Comma 5 7 5 6" xfId="5231"/>
    <cellStyle name="Comma 5 7 6" xfId="1527"/>
    <cellStyle name="Comma 5 7 6 2" xfId="6816"/>
    <cellStyle name="Comma 5 7 7" xfId="2974"/>
    <cellStyle name="Comma 5 7 7 2" xfId="7990"/>
    <cellStyle name="Comma 5 7 8" xfId="5551"/>
    <cellStyle name="Comma 5 7 9" xfId="9444"/>
    <cellStyle name="Comma 5 8" xfId="442"/>
    <cellStyle name="Comma 5 8 2" xfId="948"/>
    <cellStyle name="Comma 5 8 2 2" xfId="1900"/>
    <cellStyle name="Comma 5 8 2 2 2" xfId="7189"/>
    <cellStyle name="Comma 5 8 2 3" xfId="3310"/>
    <cellStyle name="Comma 5 8 2 3 2" xfId="8326"/>
    <cellStyle name="Comma 5 8 2 4" xfId="6305"/>
    <cellStyle name="Comma 5 8 2 5" xfId="9780"/>
    <cellStyle name="Comma 5 8 2 6" xfId="4782"/>
    <cellStyle name="Comma 5 8 3" xfId="1028"/>
    <cellStyle name="Comma 5 8 3 2" xfId="1980"/>
    <cellStyle name="Comma 5 8 3 2 2" xfId="7269"/>
    <cellStyle name="Comma 5 8 3 3" xfId="3659"/>
    <cellStyle name="Comma 5 8 3 3 2" xfId="8674"/>
    <cellStyle name="Comma 5 8 3 4" xfId="6385"/>
    <cellStyle name="Comma 5 8 3 5" xfId="10128"/>
    <cellStyle name="Comma 5 8 3 6" xfId="4862"/>
    <cellStyle name="Comma 5 8 4" xfId="628"/>
    <cellStyle name="Comma 5 8 4 2" xfId="2616"/>
    <cellStyle name="Comma 5 8 4 2 2" xfId="7898"/>
    <cellStyle name="Comma 5 8 4 3" xfId="4279"/>
    <cellStyle name="Comma 5 8 4 3 2" xfId="9294"/>
    <cellStyle name="Comma 5 8 4 4" xfId="5986"/>
    <cellStyle name="Comma 5 8 4 5" xfId="10748"/>
    <cellStyle name="Comma 5 8 4 6" xfId="5492"/>
    <cellStyle name="Comma 5 8 5" xfId="1583"/>
    <cellStyle name="Comma 5 8 5 2" xfId="6872"/>
    <cellStyle name="Comma 5 8 6" xfId="3235"/>
    <cellStyle name="Comma 5 8 6 2" xfId="8251"/>
    <cellStyle name="Comma 5 8 7" xfId="5812"/>
    <cellStyle name="Comma 5 8 8" xfId="9705"/>
    <cellStyle name="Comma 5 8 9" xfId="4465"/>
    <cellStyle name="Comma 5 9" xfId="278"/>
    <cellStyle name="Comma 5 9 2" xfId="1029"/>
    <cellStyle name="Comma 5 9 2 2" xfId="1981"/>
    <cellStyle name="Comma 5 9 2 2 2" xfId="7270"/>
    <cellStyle name="Comma 5 9 2 3" xfId="3311"/>
    <cellStyle name="Comma 5 9 2 3 2" xfId="8327"/>
    <cellStyle name="Comma 5 9 2 4" xfId="6386"/>
    <cellStyle name="Comma 5 9 2 5" xfId="9781"/>
    <cellStyle name="Comma 5 9 2 6" xfId="4863"/>
    <cellStyle name="Comma 5 9 3" xfId="787"/>
    <cellStyle name="Comma 5 9 3 2" xfId="2455"/>
    <cellStyle name="Comma 5 9 3 2 2" xfId="7737"/>
    <cellStyle name="Comma 5 9 3 3" xfId="3660"/>
    <cellStyle name="Comma 5 9 3 3 2" xfId="8675"/>
    <cellStyle name="Comma 5 9 3 4" xfId="6144"/>
    <cellStyle name="Comma 5 9 3 5" xfId="10129"/>
    <cellStyle name="Comma 5 9 3 6" xfId="5331"/>
    <cellStyle name="Comma 5 9 4" xfId="1739"/>
    <cellStyle name="Comma 5 9 4 2" xfId="4118"/>
    <cellStyle name="Comma 5 9 4 2 2" xfId="9133"/>
    <cellStyle name="Comma 5 9 4 3" xfId="10587"/>
    <cellStyle name="Comma 5 9 4 4" xfId="7028"/>
    <cellStyle name="Comma 5 9 5" xfId="3074"/>
    <cellStyle name="Comma 5 9 5 2" xfId="8090"/>
    <cellStyle name="Comma 5 9 6" xfId="5651"/>
    <cellStyle name="Comma 5 9 7" xfId="9544"/>
    <cellStyle name="Comma 5 9 8" xfId="4621"/>
    <cellStyle name="Comma 6" xfId="64"/>
    <cellStyle name="Comma 6 10" xfId="2906"/>
    <cellStyle name="Comma 6 10 2" xfId="9378"/>
    <cellStyle name="Comma 6 10 3" xfId="7922"/>
    <cellStyle name="Comma 6 11" xfId="5505"/>
    <cellStyle name="Comma 6 12" xfId="9348"/>
    <cellStyle name="Comma 6 13" xfId="4321"/>
    <cellStyle name="Comma 6 2" xfId="137"/>
    <cellStyle name="Comma 6 2 10" xfId="5528"/>
    <cellStyle name="Comma 6 2 11" xfId="9421"/>
    <cellStyle name="Comma 6 2 12" xfId="4340"/>
    <cellStyle name="Comma 6 2 2" xfId="211"/>
    <cellStyle name="Comma 6 2 2 10" xfId="4444"/>
    <cellStyle name="Comma 6 2 2 2" xfId="421"/>
    <cellStyle name="Comma 6 2 2 2 2" xfId="1033"/>
    <cellStyle name="Comma 6 2 2 2 2 2" xfId="1985"/>
    <cellStyle name="Comma 6 2 2 2 2 2 2" xfId="7274"/>
    <cellStyle name="Comma 6 2 2 2 2 3" xfId="3315"/>
    <cellStyle name="Comma 6 2 2 2 2 3 2" xfId="8331"/>
    <cellStyle name="Comma 6 2 2 2 2 4" xfId="6390"/>
    <cellStyle name="Comma 6 2 2 2 2 5" xfId="9785"/>
    <cellStyle name="Comma 6 2 2 2 2 6" xfId="4867"/>
    <cellStyle name="Comma 6 2 2 2 3" xfId="927"/>
    <cellStyle name="Comma 6 2 2 2 3 2" xfId="2595"/>
    <cellStyle name="Comma 6 2 2 2 3 2 2" xfId="7877"/>
    <cellStyle name="Comma 6 2 2 2 3 3" xfId="3664"/>
    <cellStyle name="Comma 6 2 2 2 3 3 2" xfId="8679"/>
    <cellStyle name="Comma 6 2 2 2 3 4" xfId="6284"/>
    <cellStyle name="Comma 6 2 2 2 3 5" xfId="10133"/>
    <cellStyle name="Comma 6 2 2 2 3 6" xfId="5471"/>
    <cellStyle name="Comma 6 2 2 2 4" xfId="1879"/>
    <cellStyle name="Comma 6 2 2 2 4 2" xfId="4258"/>
    <cellStyle name="Comma 6 2 2 2 4 2 2" xfId="9273"/>
    <cellStyle name="Comma 6 2 2 2 4 3" xfId="10727"/>
    <cellStyle name="Comma 6 2 2 2 4 4" xfId="7168"/>
    <cellStyle name="Comma 6 2 2 2 5" xfId="3214"/>
    <cellStyle name="Comma 6 2 2 2 5 2" xfId="8230"/>
    <cellStyle name="Comma 6 2 2 2 6" xfId="5791"/>
    <cellStyle name="Comma 6 2 2 2 7" xfId="9684"/>
    <cellStyle name="Comma 6 2 2 2 8" xfId="4761"/>
    <cellStyle name="Comma 6 2 2 3" xfId="723"/>
    <cellStyle name="Comma 6 2 2 3 2" xfId="1675"/>
    <cellStyle name="Comma 6 2 2 3 2 2" xfId="6964"/>
    <cellStyle name="Comma 6 2 2 3 3" xfId="3314"/>
    <cellStyle name="Comma 6 2 2 3 3 2" xfId="8330"/>
    <cellStyle name="Comma 6 2 2 3 4" xfId="6080"/>
    <cellStyle name="Comma 6 2 2 3 5" xfId="9784"/>
    <cellStyle name="Comma 6 2 2 3 6" xfId="4557"/>
    <cellStyle name="Comma 6 2 2 4" xfId="1032"/>
    <cellStyle name="Comma 6 2 2 4 2" xfId="1984"/>
    <cellStyle name="Comma 6 2 2 4 2 2" xfId="7273"/>
    <cellStyle name="Comma 6 2 2 4 3" xfId="3663"/>
    <cellStyle name="Comma 6 2 2 4 3 2" xfId="8678"/>
    <cellStyle name="Comma 6 2 2 4 4" xfId="6389"/>
    <cellStyle name="Comma 6 2 2 4 5" xfId="10132"/>
    <cellStyle name="Comma 6 2 2 4 6" xfId="4866"/>
    <cellStyle name="Comma 6 2 2 5" xfId="607"/>
    <cellStyle name="Comma 6 2 2 5 2" xfId="2391"/>
    <cellStyle name="Comma 6 2 2 5 2 2" xfId="7673"/>
    <cellStyle name="Comma 6 2 2 5 3" xfId="4054"/>
    <cellStyle name="Comma 6 2 2 5 3 2" xfId="9069"/>
    <cellStyle name="Comma 6 2 2 5 4" xfId="5965"/>
    <cellStyle name="Comma 6 2 2 5 5" xfId="10523"/>
    <cellStyle name="Comma 6 2 2 5 6" xfId="5267"/>
    <cellStyle name="Comma 6 2 2 6" xfId="1562"/>
    <cellStyle name="Comma 6 2 2 6 2" xfId="6851"/>
    <cellStyle name="Comma 6 2 2 7" xfId="3010"/>
    <cellStyle name="Comma 6 2 2 7 2" xfId="8026"/>
    <cellStyle name="Comma 6 2 2 8" xfId="5587"/>
    <cellStyle name="Comma 6 2 2 9" xfId="9480"/>
    <cellStyle name="Comma 6 2 3" xfId="378"/>
    <cellStyle name="Comma 6 2 3 2" xfId="885"/>
    <cellStyle name="Comma 6 2 3 2 2" xfId="1837"/>
    <cellStyle name="Comma 6 2 3 2 2 2" xfId="7126"/>
    <cellStyle name="Comma 6 2 3 2 3" xfId="3316"/>
    <cellStyle name="Comma 6 2 3 2 3 2" xfId="8332"/>
    <cellStyle name="Comma 6 2 3 2 4" xfId="6242"/>
    <cellStyle name="Comma 6 2 3 2 5" xfId="9786"/>
    <cellStyle name="Comma 6 2 3 2 6" xfId="4719"/>
    <cellStyle name="Comma 6 2 3 3" xfId="1034"/>
    <cellStyle name="Comma 6 2 3 3 2" xfId="1986"/>
    <cellStyle name="Comma 6 2 3 3 2 2" xfId="7275"/>
    <cellStyle name="Comma 6 2 3 3 3" xfId="3665"/>
    <cellStyle name="Comma 6 2 3 3 3 2" xfId="8680"/>
    <cellStyle name="Comma 6 2 3 3 4" xfId="6391"/>
    <cellStyle name="Comma 6 2 3 3 5" xfId="10134"/>
    <cellStyle name="Comma 6 2 3 3 6" xfId="4868"/>
    <cellStyle name="Comma 6 2 3 4" xfId="565"/>
    <cellStyle name="Comma 6 2 3 4 2" xfId="2553"/>
    <cellStyle name="Comma 6 2 3 4 2 2" xfId="7835"/>
    <cellStyle name="Comma 6 2 3 4 3" xfId="4216"/>
    <cellStyle name="Comma 6 2 3 4 3 2" xfId="9231"/>
    <cellStyle name="Comma 6 2 3 4 4" xfId="5923"/>
    <cellStyle name="Comma 6 2 3 4 5" xfId="10685"/>
    <cellStyle name="Comma 6 2 3 4 6" xfId="5429"/>
    <cellStyle name="Comma 6 2 3 5" xfId="1520"/>
    <cellStyle name="Comma 6 2 3 5 2" xfId="6809"/>
    <cellStyle name="Comma 6 2 3 6" xfId="3172"/>
    <cellStyle name="Comma 6 2 3 6 2" xfId="8188"/>
    <cellStyle name="Comma 6 2 3 7" xfId="5749"/>
    <cellStyle name="Comma 6 2 3 8" xfId="9642"/>
    <cellStyle name="Comma 6 2 3 9" xfId="4402"/>
    <cellStyle name="Comma 6 2 4" xfId="314"/>
    <cellStyle name="Comma 6 2 4 2" xfId="1035"/>
    <cellStyle name="Comma 6 2 4 2 2" xfId="1987"/>
    <cellStyle name="Comma 6 2 4 2 2 2" xfId="7276"/>
    <cellStyle name="Comma 6 2 4 2 3" xfId="3317"/>
    <cellStyle name="Comma 6 2 4 2 3 2" xfId="8333"/>
    <cellStyle name="Comma 6 2 4 2 4" xfId="6392"/>
    <cellStyle name="Comma 6 2 4 2 5" xfId="9787"/>
    <cellStyle name="Comma 6 2 4 2 6" xfId="4869"/>
    <cellStyle name="Comma 6 2 4 3" xfId="823"/>
    <cellStyle name="Comma 6 2 4 3 2" xfId="2491"/>
    <cellStyle name="Comma 6 2 4 3 2 2" xfId="7773"/>
    <cellStyle name="Comma 6 2 4 3 3" xfId="3666"/>
    <cellStyle name="Comma 6 2 4 3 3 2" xfId="8681"/>
    <cellStyle name="Comma 6 2 4 3 4" xfId="6180"/>
    <cellStyle name="Comma 6 2 4 3 5" xfId="10135"/>
    <cellStyle name="Comma 6 2 4 3 6" xfId="5367"/>
    <cellStyle name="Comma 6 2 4 4" xfId="1775"/>
    <cellStyle name="Comma 6 2 4 4 2" xfId="4154"/>
    <cellStyle name="Comma 6 2 4 4 2 2" xfId="9169"/>
    <cellStyle name="Comma 6 2 4 4 3" xfId="10623"/>
    <cellStyle name="Comma 6 2 4 4 4" xfId="7064"/>
    <cellStyle name="Comma 6 2 4 5" xfId="3110"/>
    <cellStyle name="Comma 6 2 4 5 2" xfId="8126"/>
    <cellStyle name="Comma 6 2 4 6" xfId="5687"/>
    <cellStyle name="Comma 6 2 4 7" xfId="9580"/>
    <cellStyle name="Comma 6 2 4 8" xfId="4657"/>
    <cellStyle name="Comma 6 2 5" xfId="664"/>
    <cellStyle name="Comma 6 2 5 2" xfId="1616"/>
    <cellStyle name="Comma 6 2 5 2 2" xfId="6905"/>
    <cellStyle name="Comma 6 2 5 3" xfId="3313"/>
    <cellStyle name="Comma 6 2 5 3 2" xfId="8329"/>
    <cellStyle name="Comma 6 2 5 4" xfId="6021"/>
    <cellStyle name="Comma 6 2 5 5" xfId="9783"/>
    <cellStyle name="Comma 6 2 5 6" xfId="4498"/>
    <cellStyle name="Comma 6 2 6" xfId="1031"/>
    <cellStyle name="Comma 6 2 6 2" xfId="1983"/>
    <cellStyle name="Comma 6 2 6 2 2" xfId="7272"/>
    <cellStyle name="Comma 6 2 6 3" xfId="3662"/>
    <cellStyle name="Comma 6 2 6 3 2" xfId="8677"/>
    <cellStyle name="Comma 6 2 6 4" xfId="6388"/>
    <cellStyle name="Comma 6 2 6 5" xfId="10131"/>
    <cellStyle name="Comma 6 2 6 6" xfId="4865"/>
    <cellStyle name="Comma 6 2 7" xfId="499"/>
    <cellStyle name="Comma 6 2 7 2" xfId="2332"/>
    <cellStyle name="Comma 6 2 7 2 2" xfId="7614"/>
    <cellStyle name="Comma 6 2 7 3" xfId="3995"/>
    <cellStyle name="Comma 6 2 7 3 2" xfId="9010"/>
    <cellStyle name="Comma 6 2 7 4" xfId="5860"/>
    <cellStyle name="Comma 6 2 7 5" xfId="10464"/>
    <cellStyle name="Comma 6 2 7 6" xfId="5208"/>
    <cellStyle name="Comma 6 2 8" xfId="1458"/>
    <cellStyle name="Comma 6 2 8 2" xfId="6747"/>
    <cellStyle name="Comma 6 2 9" xfId="2949"/>
    <cellStyle name="Comma 6 2 9 2" xfId="7965"/>
    <cellStyle name="Comma 6 3" xfId="256"/>
    <cellStyle name="Comma 6 3 10" xfId="4383"/>
    <cellStyle name="Comma 6 3 2" xfId="358"/>
    <cellStyle name="Comma 6 3 2 2" xfId="1037"/>
    <cellStyle name="Comma 6 3 2 2 2" xfId="1989"/>
    <cellStyle name="Comma 6 3 2 2 2 2" xfId="7278"/>
    <cellStyle name="Comma 6 3 2 2 3" xfId="3319"/>
    <cellStyle name="Comma 6 3 2 2 3 2" xfId="8335"/>
    <cellStyle name="Comma 6 3 2 2 4" xfId="6394"/>
    <cellStyle name="Comma 6 3 2 2 5" xfId="9789"/>
    <cellStyle name="Comma 6 3 2 2 6" xfId="4871"/>
    <cellStyle name="Comma 6 3 2 3" xfId="866"/>
    <cellStyle name="Comma 6 3 2 3 2" xfId="2534"/>
    <cellStyle name="Comma 6 3 2 3 2 2" xfId="7816"/>
    <cellStyle name="Comma 6 3 2 3 3" xfId="3668"/>
    <cellStyle name="Comma 6 3 2 3 3 2" xfId="8683"/>
    <cellStyle name="Comma 6 3 2 3 4" xfId="6223"/>
    <cellStyle name="Comma 6 3 2 3 5" xfId="10137"/>
    <cellStyle name="Comma 6 3 2 3 6" xfId="5410"/>
    <cellStyle name="Comma 6 3 2 4" xfId="1818"/>
    <cellStyle name="Comma 6 3 2 4 2" xfId="4197"/>
    <cellStyle name="Comma 6 3 2 4 2 2" xfId="9212"/>
    <cellStyle name="Comma 6 3 2 4 3" xfId="10666"/>
    <cellStyle name="Comma 6 3 2 4 4" xfId="7107"/>
    <cellStyle name="Comma 6 3 2 5" xfId="3153"/>
    <cellStyle name="Comma 6 3 2 5 2" xfId="8169"/>
    <cellStyle name="Comma 6 3 2 6" xfId="5730"/>
    <cellStyle name="Comma 6 3 2 7" xfId="9623"/>
    <cellStyle name="Comma 6 3 2 8" xfId="4700"/>
    <cellStyle name="Comma 6 3 3" xfId="766"/>
    <cellStyle name="Comma 6 3 3 2" xfId="1718"/>
    <cellStyle name="Comma 6 3 3 2 2" xfId="7007"/>
    <cellStyle name="Comma 6 3 3 3" xfId="3318"/>
    <cellStyle name="Comma 6 3 3 3 2" xfId="8334"/>
    <cellStyle name="Comma 6 3 3 4" xfId="6123"/>
    <cellStyle name="Comma 6 3 3 5" xfId="9788"/>
    <cellStyle name="Comma 6 3 3 6" xfId="4600"/>
    <cellStyle name="Comma 6 3 4" xfId="1036"/>
    <cellStyle name="Comma 6 3 4 2" xfId="1988"/>
    <cellStyle name="Comma 6 3 4 2 2" xfId="7277"/>
    <cellStyle name="Comma 6 3 4 3" xfId="3667"/>
    <cellStyle name="Comma 6 3 4 3 2" xfId="8682"/>
    <cellStyle name="Comma 6 3 4 4" xfId="6393"/>
    <cellStyle name="Comma 6 3 4 5" xfId="10136"/>
    <cellStyle name="Comma 6 3 4 6" xfId="4870"/>
    <cellStyle name="Comma 6 3 5" xfId="545"/>
    <cellStyle name="Comma 6 3 5 2" xfId="2434"/>
    <cellStyle name="Comma 6 3 5 2 2" xfId="7716"/>
    <cellStyle name="Comma 6 3 5 3" xfId="4097"/>
    <cellStyle name="Comma 6 3 5 3 2" xfId="9112"/>
    <cellStyle name="Comma 6 3 5 4" xfId="5904"/>
    <cellStyle name="Comma 6 3 5 5" xfId="10566"/>
    <cellStyle name="Comma 6 3 5 6" xfId="5310"/>
    <cellStyle name="Comma 6 3 6" xfId="1501"/>
    <cellStyle name="Comma 6 3 6 2" xfId="6790"/>
    <cellStyle name="Comma 6 3 7" xfId="3053"/>
    <cellStyle name="Comma 6 3 7 2" xfId="8069"/>
    <cellStyle name="Comma 6 3 8" xfId="5630"/>
    <cellStyle name="Comma 6 3 9" xfId="9523"/>
    <cellStyle name="Comma 6 4" xfId="189"/>
    <cellStyle name="Comma 6 4 10" xfId="4426"/>
    <cellStyle name="Comma 6 4 2" xfId="403"/>
    <cellStyle name="Comma 6 4 2 2" xfId="1039"/>
    <cellStyle name="Comma 6 4 2 2 2" xfId="1991"/>
    <cellStyle name="Comma 6 4 2 2 2 2" xfId="7280"/>
    <cellStyle name="Comma 6 4 2 2 3" xfId="3321"/>
    <cellStyle name="Comma 6 4 2 2 3 2" xfId="8337"/>
    <cellStyle name="Comma 6 4 2 2 4" xfId="6396"/>
    <cellStyle name="Comma 6 4 2 2 5" xfId="9791"/>
    <cellStyle name="Comma 6 4 2 2 6" xfId="4873"/>
    <cellStyle name="Comma 6 4 2 3" xfId="909"/>
    <cellStyle name="Comma 6 4 2 3 2" xfId="2577"/>
    <cellStyle name="Comma 6 4 2 3 2 2" xfId="7859"/>
    <cellStyle name="Comma 6 4 2 3 3" xfId="3670"/>
    <cellStyle name="Comma 6 4 2 3 3 2" xfId="8685"/>
    <cellStyle name="Comma 6 4 2 3 4" xfId="6266"/>
    <cellStyle name="Comma 6 4 2 3 5" xfId="10139"/>
    <cellStyle name="Comma 6 4 2 3 6" xfId="5453"/>
    <cellStyle name="Comma 6 4 2 4" xfId="1861"/>
    <cellStyle name="Comma 6 4 2 4 2" xfId="4240"/>
    <cellStyle name="Comma 6 4 2 4 2 2" xfId="9255"/>
    <cellStyle name="Comma 6 4 2 4 3" xfId="10709"/>
    <cellStyle name="Comma 6 4 2 4 4" xfId="7150"/>
    <cellStyle name="Comma 6 4 2 5" xfId="3196"/>
    <cellStyle name="Comma 6 4 2 5 2" xfId="8212"/>
    <cellStyle name="Comma 6 4 2 6" xfId="5773"/>
    <cellStyle name="Comma 6 4 2 7" xfId="9666"/>
    <cellStyle name="Comma 6 4 2 8" xfId="4743"/>
    <cellStyle name="Comma 6 4 3" xfId="704"/>
    <cellStyle name="Comma 6 4 3 2" xfId="1656"/>
    <cellStyle name="Comma 6 4 3 2 2" xfId="6945"/>
    <cellStyle name="Comma 6 4 3 3" xfId="3320"/>
    <cellStyle name="Comma 6 4 3 3 2" xfId="8336"/>
    <cellStyle name="Comma 6 4 3 4" xfId="6061"/>
    <cellStyle name="Comma 6 4 3 5" xfId="9790"/>
    <cellStyle name="Comma 6 4 3 6" xfId="4538"/>
    <cellStyle name="Comma 6 4 4" xfId="1038"/>
    <cellStyle name="Comma 6 4 4 2" xfId="1990"/>
    <cellStyle name="Comma 6 4 4 2 2" xfId="7279"/>
    <cellStyle name="Comma 6 4 4 3" xfId="3669"/>
    <cellStyle name="Comma 6 4 4 3 2" xfId="8684"/>
    <cellStyle name="Comma 6 4 4 4" xfId="6395"/>
    <cellStyle name="Comma 6 4 4 5" xfId="10138"/>
    <cellStyle name="Comma 6 4 4 6" xfId="4872"/>
    <cellStyle name="Comma 6 4 5" xfId="589"/>
    <cellStyle name="Comma 6 4 5 2" xfId="2372"/>
    <cellStyle name="Comma 6 4 5 2 2" xfId="7654"/>
    <cellStyle name="Comma 6 4 5 3" xfId="4035"/>
    <cellStyle name="Comma 6 4 5 3 2" xfId="9050"/>
    <cellStyle name="Comma 6 4 5 4" xfId="5947"/>
    <cellStyle name="Comma 6 4 5 5" xfId="10504"/>
    <cellStyle name="Comma 6 4 5 6" xfId="5248"/>
    <cellStyle name="Comma 6 4 6" xfId="1544"/>
    <cellStyle name="Comma 6 4 6 2" xfId="6833"/>
    <cellStyle name="Comma 6 4 7" xfId="2991"/>
    <cellStyle name="Comma 6 4 7 2" xfId="8007"/>
    <cellStyle name="Comma 6 4 8" xfId="5568"/>
    <cellStyle name="Comma 6 4 9" xfId="9461"/>
    <cellStyle name="Comma 6 5" xfId="295"/>
    <cellStyle name="Comma 6 5 2" xfId="1040"/>
    <cellStyle name="Comma 6 5 2 2" xfId="1992"/>
    <cellStyle name="Comma 6 5 2 2 2" xfId="7281"/>
    <cellStyle name="Comma 6 5 2 3" xfId="3322"/>
    <cellStyle name="Comma 6 5 2 3 2" xfId="8338"/>
    <cellStyle name="Comma 6 5 2 4" xfId="6397"/>
    <cellStyle name="Comma 6 5 2 5" xfId="9792"/>
    <cellStyle name="Comma 6 5 2 6" xfId="4874"/>
    <cellStyle name="Comma 6 5 3" xfId="804"/>
    <cellStyle name="Comma 6 5 3 2" xfId="2472"/>
    <cellStyle name="Comma 6 5 3 2 2" xfId="7754"/>
    <cellStyle name="Comma 6 5 3 3" xfId="3671"/>
    <cellStyle name="Comma 6 5 3 3 2" xfId="8686"/>
    <cellStyle name="Comma 6 5 3 4" xfId="6161"/>
    <cellStyle name="Comma 6 5 3 5" xfId="10140"/>
    <cellStyle name="Comma 6 5 3 6" xfId="5348"/>
    <cellStyle name="Comma 6 5 4" xfId="1756"/>
    <cellStyle name="Comma 6 5 4 2" xfId="4135"/>
    <cellStyle name="Comma 6 5 4 2 2" xfId="9150"/>
    <cellStyle name="Comma 6 5 4 3" xfId="10604"/>
    <cellStyle name="Comma 6 5 4 4" xfId="7045"/>
    <cellStyle name="Comma 6 5 5" xfId="3091"/>
    <cellStyle name="Comma 6 5 5 2" xfId="8107"/>
    <cellStyle name="Comma 6 5 6" xfId="5668"/>
    <cellStyle name="Comma 6 5 7" xfId="9561"/>
    <cellStyle name="Comma 6 5 8" xfId="4638"/>
    <cellStyle name="Comma 6 6" xfId="641"/>
    <cellStyle name="Comma 6 6 2" xfId="1041"/>
    <cellStyle name="Comma 6 6 2 2" xfId="1993"/>
    <cellStyle name="Comma 6 6 2 2 2" xfId="7282"/>
    <cellStyle name="Comma 6 6 2 3" xfId="3323"/>
    <cellStyle name="Comma 6 6 2 3 2" xfId="8339"/>
    <cellStyle name="Comma 6 6 2 4" xfId="6398"/>
    <cellStyle name="Comma 6 6 2 5" xfId="9793"/>
    <cellStyle name="Comma 6 6 2 6" xfId="4875"/>
    <cellStyle name="Comma 6 6 3" xfId="1400"/>
    <cellStyle name="Comma 6 6 3 2" xfId="2309"/>
    <cellStyle name="Comma 6 6 3 2 2" xfId="7591"/>
    <cellStyle name="Comma 6 6 3 3" xfId="3672"/>
    <cellStyle name="Comma 6 6 3 3 2" xfId="8687"/>
    <cellStyle name="Comma 6 6 3 4" xfId="6696"/>
    <cellStyle name="Comma 6 6 3 5" xfId="10141"/>
    <cellStyle name="Comma 6 6 3 6" xfId="5185"/>
    <cellStyle name="Comma 6 6 4" xfId="1593"/>
    <cellStyle name="Comma 6 6 4 2" xfId="3972"/>
    <cellStyle name="Comma 6 6 4 2 2" xfId="8987"/>
    <cellStyle name="Comma 6 6 4 3" xfId="10441"/>
    <cellStyle name="Comma 6 6 4 4" xfId="6882"/>
    <cellStyle name="Comma 6 6 5" xfId="2926"/>
    <cellStyle name="Comma 6 6 5 2" xfId="7942"/>
    <cellStyle name="Comma 6 6 6" xfId="5998"/>
    <cellStyle name="Comma 6 6 7" xfId="9398"/>
    <cellStyle name="Comma 6 6 8" xfId="4475"/>
    <cellStyle name="Comma 6 7" xfId="1030"/>
    <cellStyle name="Comma 6 7 2" xfId="1982"/>
    <cellStyle name="Comma 6 7 2 2" xfId="7271"/>
    <cellStyle name="Comma 6 7 3" xfId="3312"/>
    <cellStyle name="Comma 6 7 3 2" xfId="8328"/>
    <cellStyle name="Comma 6 7 4" xfId="6387"/>
    <cellStyle name="Comma 6 7 5" xfId="9782"/>
    <cellStyle name="Comma 6 7 6" xfId="4864"/>
    <cellStyle name="Comma 6 8" xfId="477"/>
    <cellStyle name="Comma 6 8 2" xfId="2289"/>
    <cellStyle name="Comma 6 8 2 2" xfId="7571"/>
    <cellStyle name="Comma 6 8 3" xfId="3661"/>
    <cellStyle name="Comma 6 8 3 2" xfId="8676"/>
    <cellStyle name="Comma 6 8 4" xfId="5841"/>
    <cellStyle name="Comma 6 8 5" xfId="10130"/>
    <cellStyle name="Comma 6 8 6" xfId="5165"/>
    <cellStyle name="Comma 6 9" xfId="1436"/>
    <cellStyle name="Comma 6 9 2" xfId="3952"/>
    <cellStyle name="Comma 6 9 2 2" xfId="8967"/>
    <cellStyle name="Comma 6 9 3" xfId="10421"/>
    <cellStyle name="Comma 6 9 4" xfId="6727"/>
    <cellStyle name="Comma 7" xfId="70"/>
    <cellStyle name="Explanatory Text 2" xfId="1357"/>
    <cellStyle name="Good 2" xfId="1358"/>
    <cellStyle name="Heading 1 2" xfId="1359"/>
    <cellStyle name="Heading 2 2" xfId="1360"/>
    <cellStyle name="Heading 3 2" xfId="1361"/>
    <cellStyle name="Heading 4 2" xfId="1362"/>
    <cellStyle name="Input 2" xfId="1363"/>
    <cellStyle name="Input 3" xfId="1377"/>
    <cellStyle name="Linked Cell 2" xfId="1364"/>
    <cellStyle name="Neutral 2" xfId="1365"/>
    <cellStyle name="Normal" xfId="0" builtinId="0"/>
    <cellStyle name="Normal 10" xfId="85"/>
    <cellStyle name="Normal 10 10" xfId="9326"/>
    <cellStyle name="Normal 10 2" xfId="120"/>
    <cellStyle name="Normal 10 2 10" xfId="2917"/>
    <cellStyle name="Normal 10 2 10 2" xfId="9389"/>
    <cellStyle name="Normal 10 2 10 3" xfId="7933"/>
    <cellStyle name="Normal 10 2 11" xfId="5516"/>
    <cellStyle name="Normal 10 2 12" xfId="9330"/>
    <cellStyle name="Normal 10 2 13" xfId="4314"/>
    <cellStyle name="Normal 10 2 2" xfId="158"/>
    <cellStyle name="Normal 10 2 2 10" xfId="5541"/>
    <cellStyle name="Normal 10 2 2 11" xfId="9359"/>
    <cellStyle name="Normal 10 2 2 12" xfId="4351"/>
    <cellStyle name="Normal 10 2 2 2" xfId="268"/>
    <cellStyle name="Normal 10 2 2 2 10" xfId="4394"/>
    <cellStyle name="Normal 10 2 2 2 2" xfId="370"/>
    <cellStyle name="Normal 10 2 2 2 2 2" xfId="1046"/>
    <cellStyle name="Normal 10 2 2 2 2 2 2" xfId="1998"/>
    <cellStyle name="Normal 10 2 2 2 2 2 2 2" xfId="7287"/>
    <cellStyle name="Normal 10 2 2 2 2 2 3" xfId="3328"/>
    <cellStyle name="Normal 10 2 2 2 2 2 3 2" xfId="8344"/>
    <cellStyle name="Normal 10 2 2 2 2 2 4" xfId="6403"/>
    <cellStyle name="Normal 10 2 2 2 2 2 5" xfId="9798"/>
    <cellStyle name="Normal 10 2 2 2 2 2 6" xfId="4880"/>
    <cellStyle name="Normal 10 2 2 2 2 3" xfId="877"/>
    <cellStyle name="Normal 10 2 2 2 2 3 2" xfId="2545"/>
    <cellStyle name="Normal 10 2 2 2 2 3 2 2" xfId="7827"/>
    <cellStyle name="Normal 10 2 2 2 2 3 3" xfId="3677"/>
    <cellStyle name="Normal 10 2 2 2 2 3 3 2" xfId="8692"/>
    <cellStyle name="Normal 10 2 2 2 2 3 4" xfId="6234"/>
    <cellStyle name="Normal 10 2 2 2 2 3 5" xfId="10146"/>
    <cellStyle name="Normal 10 2 2 2 2 3 6" xfId="5421"/>
    <cellStyle name="Normal 10 2 2 2 2 4" xfId="1829"/>
    <cellStyle name="Normal 10 2 2 2 2 4 2" xfId="4208"/>
    <cellStyle name="Normal 10 2 2 2 2 4 2 2" xfId="9223"/>
    <cellStyle name="Normal 10 2 2 2 2 4 3" xfId="10677"/>
    <cellStyle name="Normal 10 2 2 2 2 4 4" xfId="7118"/>
    <cellStyle name="Normal 10 2 2 2 2 5" xfId="3164"/>
    <cellStyle name="Normal 10 2 2 2 2 5 2" xfId="8180"/>
    <cellStyle name="Normal 10 2 2 2 2 6" xfId="5741"/>
    <cellStyle name="Normal 10 2 2 2 2 7" xfId="9634"/>
    <cellStyle name="Normal 10 2 2 2 2 8" xfId="4711"/>
    <cellStyle name="Normal 10 2 2 2 2_Degree data" xfId="2710"/>
    <cellStyle name="Normal 10 2 2 2 3" xfId="777"/>
    <cellStyle name="Normal 10 2 2 2 3 2" xfId="1729"/>
    <cellStyle name="Normal 10 2 2 2 3 2 2" xfId="7018"/>
    <cellStyle name="Normal 10 2 2 2 3 3" xfId="3327"/>
    <cellStyle name="Normal 10 2 2 2 3 3 2" xfId="8343"/>
    <cellStyle name="Normal 10 2 2 2 3 4" xfId="6134"/>
    <cellStyle name="Normal 10 2 2 2 3 5" xfId="9797"/>
    <cellStyle name="Normal 10 2 2 2 3 6" xfId="4611"/>
    <cellStyle name="Normal 10 2 2 2 4" xfId="1045"/>
    <cellStyle name="Normal 10 2 2 2 4 2" xfId="1997"/>
    <cellStyle name="Normal 10 2 2 2 4 2 2" xfId="7286"/>
    <cellStyle name="Normal 10 2 2 2 4 3" xfId="3676"/>
    <cellStyle name="Normal 10 2 2 2 4 3 2" xfId="8691"/>
    <cellStyle name="Normal 10 2 2 2 4 4" xfId="6402"/>
    <cellStyle name="Normal 10 2 2 2 4 5" xfId="10145"/>
    <cellStyle name="Normal 10 2 2 2 4 6" xfId="4879"/>
    <cellStyle name="Normal 10 2 2 2 5" xfId="557"/>
    <cellStyle name="Normal 10 2 2 2 5 2" xfId="2445"/>
    <cellStyle name="Normal 10 2 2 2 5 2 2" xfId="7727"/>
    <cellStyle name="Normal 10 2 2 2 5 3" xfId="4108"/>
    <cellStyle name="Normal 10 2 2 2 5 3 2" xfId="9123"/>
    <cellStyle name="Normal 10 2 2 2 5 4" xfId="5915"/>
    <cellStyle name="Normal 10 2 2 2 5 5" xfId="10577"/>
    <cellStyle name="Normal 10 2 2 2 5 6" xfId="5321"/>
    <cellStyle name="Normal 10 2 2 2 6" xfId="1512"/>
    <cellStyle name="Normal 10 2 2 2 6 2" xfId="6801"/>
    <cellStyle name="Normal 10 2 2 2 7" xfId="3064"/>
    <cellStyle name="Normal 10 2 2 2 7 2" xfId="8080"/>
    <cellStyle name="Normal 10 2 2 2 8" xfId="5641"/>
    <cellStyle name="Normal 10 2 2 2 9" xfId="9534"/>
    <cellStyle name="Normal 10 2 2 2_Degree data" xfId="2706"/>
    <cellStyle name="Normal 10 2 2 3" xfId="223"/>
    <cellStyle name="Normal 10 2 2 3 10" xfId="4455"/>
    <cellStyle name="Normal 10 2 2 3 2" xfId="432"/>
    <cellStyle name="Normal 10 2 2 3 2 2" xfId="1048"/>
    <cellStyle name="Normal 10 2 2 3 2 2 2" xfId="2000"/>
    <cellStyle name="Normal 10 2 2 3 2 2 2 2" xfId="7289"/>
    <cellStyle name="Normal 10 2 2 3 2 2 3" xfId="3330"/>
    <cellStyle name="Normal 10 2 2 3 2 2 3 2" xfId="8346"/>
    <cellStyle name="Normal 10 2 2 3 2 2 4" xfId="6405"/>
    <cellStyle name="Normal 10 2 2 3 2 2 5" xfId="9800"/>
    <cellStyle name="Normal 10 2 2 3 2 2 6" xfId="4882"/>
    <cellStyle name="Normal 10 2 2 3 2 3" xfId="938"/>
    <cellStyle name="Normal 10 2 2 3 2 3 2" xfId="2606"/>
    <cellStyle name="Normal 10 2 2 3 2 3 2 2" xfId="7888"/>
    <cellStyle name="Normal 10 2 2 3 2 3 3" xfId="3679"/>
    <cellStyle name="Normal 10 2 2 3 2 3 3 2" xfId="8694"/>
    <cellStyle name="Normal 10 2 2 3 2 3 4" xfId="6295"/>
    <cellStyle name="Normal 10 2 2 3 2 3 5" xfId="10148"/>
    <cellStyle name="Normal 10 2 2 3 2 3 6" xfId="5482"/>
    <cellStyle name="Normal 10 2 2 3 2 4" xfId="1890"/>
    <cellStyle name="Normal 10 2 2 3 2 4 2" xfId="4269"/>
    <cellStyle name="Normal 10 2 2 3 2 4 2 2" xfId="9284"/>
    <cellStyle name="Normal 10 2 2 3 2 4 3" xfId="10738"/>
    <cellStyle name="Normal 10 2 2 3 2 4 4" xfId="7179"/>
    <cellStyle name="Normal 10 2 2 3 2 5" xfId="3225"/>
    <cellStyle name="Normal 10 2 2 3 2 5 2" xfId="8241"/>
    <cellStyle name="Normal 10 2 2 3 2 6" xfId="5802"/>
    <cellStyle name="Normal 10 2 2 3 2 7" xfId="9695"/>
    <cellStyle name="Normal 10 2 2 3 2 8" xfId="4772"/>
    <cellStyle name="Normal 10 2 2 3 2_Degree data" xfId="1416"/>
    <cellStyle name="Normal 10 2 2 3 3" xfId="734"/>
    <cellStyle name="Normal 10 2 2 3 3 2" xfId="1686"/>
    <cellStyle name="Normal 10 2 2 3 3 2 2" xfId="6975"/>
    <cellStyle name="Normal 10 2 2 3 3 3" xfId="3329"/>
    <cellStyle name="Normal 10 2 2 3 3 3 2" xfId="8345"/>
    <cellStyle name="Normal 10 2 2 3 3 4" xfId="6091"/>
    <cellStyle name="Normal 10 2 2 3 3 5" xfId="9799"/>
    <cellStyle name="Normal 10 2 2 3 3 6" xfId="4568"/>
    <cellStyle name="Normal 10 2 2 3 4" xfId="1047"/>
    <cellStyle name="Normal 10 2 2 3 4 2" xfId="1999"/>
    <cellStyle name="Normal 10 2 2 3 4 2 2" xfId="7288"/>
    <cellStyle name="Normal 10 2 2 3 4 3" xfId="3678"/>
    <cellStyle name="Normal 10 2 2 3 4 3 2" xfId="8693"/>
    <cellStyle name="Normal 10 2 2 3 4 4" xfId="6404"/>
    <cellStyle name="Normal 10 2 2 3 4 5" xfId="10147"/>
    <cellStyle name="Normal 10 2 2 3 4 6" xfId="4881"/>
    <cellStyle name="Normal 10 2 2 3 5" xfId="618"/>
    <cellStyle name="Normal 10 2 2 3 5 2" xfId="2402"/>
    <cellStyle name="Normal 10 2 2 3 5 2 2" xfId="7684"/>
    <cellStyle name="Normal 10 2 2 3 5 3" xfId="4065"/>
    <cellStyle name="Normal 10 2 2 3 5 3 2" xfId="9080"/>
    <cellStyle name="Normal 10 2 2 3 5 4" xfId="5976"/>
    <cellStyle name="Normal 10 2 2 3 5 5" xfId="10534"/>
    <cellStyle name="Normal 10 2 2 3 5 6" xfId="5278"/>
    <cellStyle name="Normal 10 2 2 3 6" xfId="1573"/>
    <cellStyle name="Normal 10 2 2 3 6 2" xfId="6862"/>
    <cellStyle name="Normal 10 2 2 3 7" xfId="3021"/>
    <cellStyle name="Normal 10 2 2 3 7 2" xfId="8037"/>
    <cellStyle name="Normal 10 2 2 3 8" xfId="5598"/>
    <cellStyle name="Normal 10 2 2 3 9" xfId="9491"/>
    <cellStyle name="Normal 10 2 2 3_Degree data" xfId="2660"/>
    <cellStyle name="Normal 10 2 2 4" xfId="325"/>
    <cellStyle name="Normal 10 2 2 4 2" xfId="1049"/>
    <cellStyle name="Normal 10 2 2 4 2 2" xfId="2001"/>
    <cellStyle name="Normal 10 2 2 4 2 2 2" xfId="7290"/>
    <cellStyle name="Normal 10 2 2 4 2 3" xfId="3331"/>
    <cellStyle name="Normal 10 2 2 4 2 3 2" xfId="8347"/>
    <cellStyle name="Normal 10 2 2 4 2 4" xfId="6406"/>
    <cellStyle name="Normal 10 2 2 4 2 5" xfId="9801"/>
    <cellStyle name="Normal 10 2 2 4 2 6" xfId="4883"/>
    <cellStyle name="Normal 10 2 2 4 3" xfId="834"/>
    <cellStyle name="Normal 10 2 2 4 3 2" xfId="2502"/>
    <cellStyle name="Normal 10 2 2 4 3 2 2" xfId="7784"/>
    <cellStyle name="Normal 10 2 2 4 3 3" xfId="3680"/>
    <cellStyle name="Normal 10 2 2 4 3 3 2" xfId="8695"/>
    <cellStyle name="Normal 10 2 2 4 3 4" xfId="6191"/>
    <cellStyle name="Normal 10 2 2 4 3 5" xfId="10149"/>
    <cellStyle name="Normal 10 2 2 4 3 6" xfId="5378"/>
    <cellStyle name="Normal 10 2 2 4 4" xfId="1786"/>
    <cellStyle name="Normal 10 2 2 4 4 2" xfId="4165"/>
    <cellStyle name="Normal 10 2 2 4 4 2 2" xfId="9180"/>
    <cellStyle name="Normal 10 2 2 4 4 3" xfId="10634"/>
    <cellStyle name="Normal 10 2 2 4 4 4" xfId="7075"/>
    <cellStyle name="Normal 10 2 2 4 5" xfId="3121"/>
    <cellStyle name="Normal 10 2 2 4 5 2" xfId="8137"/>
    <cellStyle name="Normal 10 2 2 4 6" xfId="5698"/>
    <cellStyle name="Normal 10 2 2 4 7" xfId="9591"/>
    <cellStyle name="Normal 10 2 2 4 8" xfId="4668"/>
    <cellStyle name="Normal 10 2 2 4_Degree data" xfId="2659"/>
    <cellStyle name="Normal 10 2 2 5" xfId="677"/>
    <cellStyle name="Normal 10 2 2 5 2" xfId="1629"/>
    <cellStyle name="Normal 10 2 2 5 2 2" xfId="6918"/>
    <cellStyle name="Normal 10 2 2 5 3" xfId="3326"/>
    <cellStyle name="Normal 10 2 2 5 3 2" xfId="8342"/>
    <cellStyle name="Normal 10 2 2 5 4" xfId="6034"/>
    <cellStyle name="Normal 10 2 2 5 5" xfId="9796"/>
    <cellStyle name="Normal 10 2 2 5 6" xfId="4511"/>
    <cellStyle name="Normal 10 2 2 6" xfId="1044"/>
    <cellStyle name="Normal 10 2 2 6 2" xfId="1996"/>
    <cellStyle name="Normal 10 2 2 6 2 2" xfId="7285"/>
    <cellStyle name="Normal 10 2 2 6 3" xfId="3675"/>
    <cellStyle name="Normal 10 2 2 6 3 2" xfId="8690"/>
    <cellStyle name="Normal 10 2 2 6 4" xfId="6401"/>
    <cellStyle name="Normal 10 2 2 6 5" xfId="10144"/>
    <cellStyle name="Normal 10 2 2 6 6" xfId="4878"/>
    <cellStyle name="Normal 10 2 2 7" xfId="511"/>
    <cellStyle name="Normal 10 2 2 7 2" xfId="2345"/>
    <cellStyle name="Normal 10 2 2 7 2 2" xfId="7627"/>
    <cellStyle name="Normal 10 2 2 7 3" xfId="4008"/>
    <cellStyle name="Normal 10 2 2 7 3 2" xfId="9023"/>
    <cellStyle name="Normal 10 2 2 7 4" xfId="5872"/>
    <cellStyle name="Normal 10 2 2 7 5" xfId="10477"/>
    <cellStyle name="Normal 10 2 2 7 6" xfId="5221"/>
    <cellStyle name="Normal 10 2 2 8" xfId="1469"/>
    <cellStyle name="Normal 10 2 2 8 2" xfId="9434"/>
    <cellStyle name="Normal 10 2 2 8 3" xfId="6758"/>
    <cellStyle name="Normal 10 2 2 9" xfId="2962"/>
    <cellStyle name="Normal 10 2 2 9 2" xfId="7978"/>
    <cellStyle name="Normal 10 2 2_Degree data" xfId="2678"/>
    <cellStyle name="Normal 10 2 3" xfId="242"/>
    <cellStyle name="Normal 10 2 3 10" xfId="4369"/>
    <cellStyle name="Normal 10 2 3 2" xfId="344"/>
    <cellStyle name="Normal 10 2 3 2 2" xfId="1051"/>
    <cellStyle name="Normal 10 2 3 2 2 2" xfId="2003"/>
    <cellStyle name="Normal 10 2 3 2 2 2 2" xfId="7292"/>
    <cellStyle name="Normal 10 2 3 2 2 3" xfId="3333"/>
    <cellStyle name="Normal 10 2 3 2 2 3 2" xfId="8349"/>
    <cellStyle name="Normal 10 2 3 2 2 4" xfId="6408"/>
    <cellStyle name="Normal 10 2 3 2 2 5" xfId="9803"/>
    <cellStyle name="Normal 10 2 3 2 2 6" xfId="4885"/>
    <cellStyle name="Normal 10 2 3 2 3" xfId="852"/>
    <cellStyle name="Normal 10 2 3 2 3 2" xfId="2520"/>
    <cellStyle name="Normal 10 2 3 2 3 2 2" xfId="7802"/>
    <cellStyle name="Normal 10 2 3 2 3 3" xfId="3682"/>
    <cellStyle name="Normal 10 2 3 2 3 3 2" xfId="8697"/>
    <cellStyle name="Normal 10 2 3 2 3 4" xfId="6209"/>
    <cellStyle name="Normal 10 2 3 2 3 5" xfId="10151"/>
    <cellStyle name="Normal 10 2 3 2 3 6" xfId="5396"/>
    <cellStyle name="Normal 10 2 3 2 4" xfId="1804"/>
    <cellStyle name="Normal 10 2 3 2 4 2" xfId="4183"/>
    <cellStyle name="Normal 10 2 3 2 4 2 2" xfId="9198"/>
    <cellStyle name="Normal 10 2 3 2 4 3" xfId="10652"/>
    <cellStyle name="Normal 10 2 3 2 4 4" xfId="7093"/>
    <cellStyle name="Normal 10 2 3 2 5" xfId="3139"/>
    <cellStyle name="Normal 10 2 3 2 5 2" xfId="8155"/>
    <cellStyle name="Normal 10 2 3 2 6" xfId="5716"/>
    <cellStyle name="Normal 10 2 3 2 7" xfId="9609"/>
    <cellStyle name="Normal 10 2 3 2 8" xfId="4686"/>
    <cellStyle name="Normal 10 2 3 2_Degree data" xfId="2649"/>
    <cellStyle name="Normal 10 2 3 3" xfId="752"/>
    <cellStyle name="Normal 10 2 3 3 2" xfId="1704"/>
    <cellStyle name="Normal 10 2 3 3 2 2" xfId="6993"/>
    <cellStyle name="Normal 10 2 3 3 3" xfId="3332"/>
    <cellStyle name="Normal 10 2 3 3 3 2" xfId="8348"/>
    <cellStyle name="Normal 10 2 3 3 4" xfId="6109"/>
    <cellStyle name="Normal 10 2 3 3 5" xfId="9802"/>
    <cellStyle name="Normal 10 2 3 3 6" xfId="4586"/>
    <cellStyle name="Normal 10 2 3 4" xfId="1050"/>
    <cellStyle name="Normal 10 2 3 4 2" xfId="2002"/>
    <cellStyle name="Normal 10 2 3 4 2 2" xfId="7291"/>
    <cellStyle name="Normal 10 2 3 4 3" xfId="3681"/>
    <cellStyle name="Normal 10 2 3 4 3 2" xfId="8696"/>
    <cellStyle name="Normal 10 2 3 4 4" xfId="6407"/>
    <cellStyle name="Normal 10 2 3 4 5" xfId="10150"/>
    <cellStyle name="Normal 10 2 3 4 6" xfId="4884"/>
    <cellStyle name="Normal 10 2 3 5" xfId="531"/>
    <cellStyle name="Normal 10 2 3 5 2" xfId="2420"/>
    <cellStyle name="Normal 10 2 3 5 2 2" xfId="7702"/>
    <cellStyle name="Normal 10 2 3 5 3" xfId="4083"/>
    <cellStyle name="Normal 10 2 3 5 3 2" xfId="9098"/>
    <cellStyle name="Normal 10 2 3 5 4" xfId="5890"/>
    <cellStyle name="Normal 10 2 3 5 5" xfId="10552"/>
    <cellStyle name="Normal 10 2 3 5 6" xfId="5296"/>
    <cellStyle name="Normal 10 2 3 6" xfId="1487"/>
    <cellStyle name="Normal 10 2 3 6 2" xfId="6776"/>
    <cellStyle name="Normal 10 2 3 7" xfId="3039"/>
    <cellStyle name="Normal 10 2 3 7 2" xfId="8055"/>
    <cellStyle name="Normal 10 2 3 8" xfId="5616"/>
    <cellStyle name="Normal 10 2 3 9" xfId="9509"/>
    <cellStyle name="Normal 10 2 3_Degree data" xfId="2703"/>
    <cellStyle name="Normal 10 2 4" xfId="182"/>
    <cellStyle name="Normal 10 2 4 10" xfId="4419"/>
    <cellStyle name="Normal 10 2 4 2" xfId="396"/>
    <cellStyle name="Normal 10 2 4 2 2" xfId="1053"/>
    <cellStyle name="Normal 10 2 4 2 2 2" xfId="2005"/>
    <cellStyle name="Normal 10 2 4 2 2 2 2" xfId="7294"/>
    <cellStyle name="Normal 10 2 4 2 2 3" xfId="3335"/>
    <cellStyle name="Normal 10 2 4 2 2 3 2" xfId="8351"/>
    <cellStyle name="Normal 10 2 4 2 2 4" xfId="6410"/>
    <cellStyle name="Normal 10 2 4 2 2 5" xfId="9805"/>
    <cellStyle name="Normal 10 2 4 2 2 6" xfId="4887"/>
    <cellStyle name="Normal 10 2 4 2 3" xfId="902"/>
    <cellStyle name="Normal 10 2 4 2 3 2" xfId="2570"/>
    <cellStyle name="Normal 10 2 4 2 3 2 2" xfId="7852"/>
    <cellStyle name="Normal 10 2 4 2 3 3" xfId="3684"/>
    <cellStyle name="Normal 10 2 4 2 3 3 2" xfId="8699"/>
    <cellStyle name="Normal 10 2 4 2 3 4" xfId="6259"/>
    <cellStyle name="Normal 10 2 4 2 3 5" xfId="10153"/>
    <cellStyle name="Normal 10 2 4 2 3 6" xfId="5446"/>
    <cellStyle name="Normal 10 2 4 2 4" xfId="1854"/>
    <cellStyle name="Normal 10 2 4 2 4 2" xfId="4233"/>
    <cellStyle name="Normal 10 2 4 2 4 2 2" xfId="9248"/>
    <cellStyle name="Normal 10 2 4 2 4 3" xfId="10702"/>
    <cellStyle name="Normal 10 2 4 2 4 4" xfId="7143"/>
    <cellStyle name="Normal 10 2 4 2 5" xfId="3189"/>
    <cellStyle name="Normal 10 2 4 2 5 2" xfId="8205"/>
    <cellStyle name="Normal 10 2 4 2 6" xfId="5766"/>
    <cellStyle name="Normal 10 2 4 2 7" xfId="9659"/>
    <cellStyle name="Normal 10 2 4 2 8" xfId="4736"/>
    <cellStyle name="Normal 10 2 4 2_Degree data" xfId="2682"/>
    <cellStyle name="Normal 10 2 4 3" xfId="697"/>
    <cellStyle name="Normal 10 2 4 3 2" xfId="1649"/>
    <cellStyle name="Normal 10 2 4 3 2 2" xfId="6938"/>
    <cellStyle name="Normal 10 2 4 3 3" xfId="3334"/>
    <cellStyle name="Normal 10 2 4 3 3 2" xfId="8350"/>
    <cellStyle name="Normal 10 2 4 3 4" xfId="6054"/>
    <cellStyle name="Normal 10 2 4 3 5" xfId="9804"/>
    <cellStyle name="Normal 10 2 4 3 6" xfId="4531"/>
    <cellStyle name="Normal 10 2 4 4" xfId="1052"/>
    <cellStyle name="Normal 10 2 4 4 2" xfId="2004"/>
    <cellStyle name="Normal 10 2 4 4 2 2" xfId="7293"/>
    <cellStyle name="Normal 10 2 4 4 3" xfId="3683"/>
    <cellStyle name="Normal 10 2 4 4 3 2" xfId="8698"/>
    <cellStyle name="Normal 10 2 4 4 4" xfId="6409"/>
    <cellStyle name="Normal 10 2 4 4 5" xfId="10152"/>
    <cellStyle name="Normal 10 2 4 4 6" xfId="4886"/>
    <cellStyle name="Normal 10 2 4 5" xfId="582"/>
    <cellStyle name="Normal 10 2 4 5 2" xfId="2365"/>
    <cellStyle name="Normal 10 2 4 5 2 2" xfId="7647"/>
    <cellStyle name="Normal 10 2 4 5 3" xfId="4028"/>
    <cellStyle name="Normal 10 2 4 5 3 2" xfId="9043"/>
    <cellStyle name="Normal 10 2 4 5 4" xfId="5940"/>
    <cellStyle name="Normal 10 2 4 5 5" xfId="10497"/>
    <cellStyle name="Normal 10 2 4 5 6" xfId="5241"/>
    <cellStyle name="Normal 10 2 4 6" xfId="1537"/>
    <cellStyle name="Normal 10 2 4 6 2" xfId="6826"/>
    <cellStyle name="Normal 10 2 4 7" xfId="2984"/>
    <cellStyle name="Normal 10 2 4 7 2" xfId="8000"/>
    <cellStyle name="Normal 10 2 4 8" xfId="5561"/>
    <cellStyle name="Normal 10 2 4 9" xfId="9454"/>
    <cellStyle name="Normal 10 2 4_Degree data" xfId="2690"/>
    <cellStyle name="Normal 10 2 5" xfId="288"/>
    <cellStyle name="Normal 10 2 5 2" xfId="1054"/>
    <cellStyle name="Normal 10 2 5 2 2" xfId="2006"/>
    <cellStyle name="Normal 10 2 5 2 2 2" xfId="7295"/>
    <cellStyle name="Normal 10 2 5 2 3" xfId="3336"/>
    <cellStyle name="Normal 10 2 5 2 3 2" xfId="8352"/>
    <cellStyle name="Normal 10 2 5 2 4" xfId="6411"/>
    <cellStyle name="Normal 10 2 5 2 5" xfId="9806"/>
    <cellStyle name="Normal 10 2 5 2 6" xfId="4888"/>
    <cellStyle name="Normal 10 2 5 3" xfId="797"/>
    <cellStyle name="Normal 10 2 5 3 2" xfId="2465"/>
    <cellStyle name="Normal 10 2 5 3 2 2" xfId="7747"/>
    <cellStyle name="Normal 10 2 5 3 3" xfId="3685"/>
    <cellStyle name="Normal 10 2 5 3 3 2" xfId="8700"/>
    <cellStyle name="Normal 10 2 5 3 4" xfId="6154"/>
    <cellStyle name="Normal 10 2 5 3 5" xfId="10154"/>
    <cellStyle name="Normal 10 2 5 3 6" xfId="5341"/>
    <cellStyle name="Normal 10 2 5 4" xfId="1749"/>
    <cellStyle name="Normal 10 2 5 4 2" xfId="4128"/>
    <cellStyle name="Normal 10 2 5 4 2 2" xfId="9143"/>
    <cellStyle name="Normal 10 2 5 4 3" xfId="10597"/>
    <cellStyle name="Normal 10 2 5 4 4" xfId="7038"/>
    <cellStyle name="Normal 10 2 5 5" xfId="3084"/>
    <cellStyle name="Normal 10 2 5 5 2" xfId="8100"/>
    <cellStyle name="Normal 10 2 5 6" xfId="5661"/>
    <cellStyle name="Normal 10 2 5 7" xfId="9554"/>
    <cellStyle name="Normal 10 2 5 8" xfId="4631"/>
    <cellStyle name="Normal 10 2 5_Degree data" xfId="2633"/>
    <cellStyle name="Normal 10 2 6" xfId="652"/>
    <cellStyle name="Normal 10 2 6 2" xfId="1055"/>
    <cellStyle name="Normal 10 2 6 2 2" xfId="2007"/>
    <cellStyle name="Normal 10 2 6 2 2 2" xfId="7296"/>
    <cellStyle name="Normal 10 2 6 2 3" xfId="3337"/>
    <cellStyle name="Normal 10 2 6 2 3 2" xfId="8353"/>
    <cellStyle name="Normal 10 2 6 2 4" xfId="6412"/>
    <cellStyle name="Normal 10 2 6 2 5" xfId="9807"/>
    <cellStyle name="Normal 10 2 6 2 6" xfId="4889"/>
    <cellStyle name="Normal 10 2 6 3" xfId="1394"/>
    <cellStyle name="Normal 10 2 6 3 2" xfId="2320"/>
    <cellStyle name="Normal 10 2 6 3 2 2" xfId="7602"/>
    <cellStyle name="Normal 10 2 6 3 3" xfId="3686"/>
    <cellStyle name="Normal 10 2 6 3 3 2" xfId="8701"/>
    <cellStyle name="Normal 10 2 6 3 4" xfId="6690"/>
    <cellStyle name="Normal 10 2 6 3 5" xfId="10155"/>
    <cellStyle name="Normal 10 2 6 3 6" xfId="5196"/>
    <cellStyle name="Normal 10 2 6 4" xfId="1604"/>
    <cellStyle name="Normal 10 2 6 4 2" xfId="3983"/>
    <cellStyle name="Normal 10 2 6 4 2 2" xfId="8998"/>
    <cellStyle name="Normal 10 2 6 4 3" xfId="10452"/>
    <cellStyle name="Normal 10 2 6 4 4" xfId="6893"/>
    <cellStyle name="Normal 10 2 6 5" xfId="2937"/>
    <cellStyle name="Normal 10 2 6 5 2" xfId="7953"/>
    <cellStyle name="Normal 10 2 6 6" xfId="6009"/>
    <cellStyle name="Normal 10 2 6 7" xfId="9409"/>
    <cellStyle name="Normal 10 2 6 8" xfId="4486"/>
    <cellStyle name="Normal 10 2 6_Degree data" xfId="2698"/>
    <cellStyle name="Normal 10 2 7" xfId="1043"/>
    <cellStyle name="Normal 10 2 7 2" xfId="1995"/>
    <cellStyle name="Normal 10 2 7 2 2" xfId="7284"/>
    <cellStyle name="Normal 10 2 7 3" xfId="3325"/>
    <cellStyle name="Normal 10 2 7 3 2" xfId="8341"/>
    <cellStyle name="Normal 10 2 7 4" xfId="6400"/>
    <cellStyle name="Normal 10 2 7 5" xfId="9795"/>
    <cellStyle name="Normal 10 2 7 6" xfId="4877"/>
    <cellStyle name="Normal 10 2 8" xfId="470"/>
    <cellStyle name="Normal 10 2 8 2" xfId="2300"/>
    <cellStyle name="Normal 10 2 8 2 2" xfId="7582"/>
    <cellStyle name="Normal 10 2 8 3" xfId="3674"/>
    <cellStyle name="Normal 10 2 8 3 2" xfId="8689"/>
    <cellStyle name="Normal 10 2 8 4" xfId="5834"/>
    <cellStyle name="Normal 10 2 8 5" xfId="10143"/>
    <cellStyle name="Normal 10 2 8 6" xfId="5176"/>
    <cellStyle name="Normal 10 2 9" xfId="1429"/>
    <cellStyle name="Normal 10 2 9 2" xfId="3963"/>
    <cellStyle name="Normal 10 2 9 2 2" xfId="8978"/>
    <cellStyle name="Normal 10 2 9 3" xfId="10432"/>
    <cellStyle name="Normal 10 2 9 4" xfId="6720"/>
    <cellStyle name="Normal 10 2_Degree data" xfId="2674"/>
    <cellStyle name="Normal 10 3" xfId="149"/>
    <cellStyle name="Normal 10 3 2" xfId="146"/>
    <cellStyle name="Normal 10 3 2 2" xfId="215"/>
    <cellStyle name="Normal 10 3 2 3" xfId="380"/>
    <cellStyle name="Normal 10 3 2 3 2" xfId="886"/>
    <cellStyle name="Normal 10 3 2 3 2 2" xfId="1838"/>
    <cellStyle name="Normal 10 3 2 3 2 2 2" xfId="7127"/>
    <cellStyle name="Normal 10 3 2 3 2 3" xfId="3339"/>
    <cellStyle name="Normal 10 3 2 3 2 3 2" xfId="8355"/>
    <cellStyle name="Normal 10 3 2 3 2 4" xfId="6243"/>
    <cellStyle name="Normal 10 3 2 3 2 5" xfId="9809"/>
    <cellStyle name="Normal 10 3 2 3 2 6" xfId="4720"/>
    <cellStyle name="Normal 10 3 2 3 3" xfId="1057"/>
    <cellStyle name="Normal 10 3 2 3 3 2" xfId="2009"/>
    <cellStyle name="Normal 10 3 2 3 3 2 2" xfId="7298"/>
    <cellStyle name="Normal 10 3 2 3 3 3" xfId="3688"/>
    <cellStyle name="Normal 10 3 2 3 3 3 2" xfId="8703"/>
    <cellStyle name="Normal 10 3 2 3 3 4" xfId="6414"/>
    <cellStyle name="Normal 10 3 2 3 3 5" xfId="10157"/>
    <cellStyle name="Normal 10 3 2 3 3 6" xfId="4891"/>
    <cellStyle name="Normal 10 3 2 3 4" xfId="566"/>
    <cellStyle name="Normal 10 3 2 3 4 2" xfId="2554"/>
    <cellStyle name="Normal 10 3 2 3 4 2 2" xfId="7836"/>
    <cellStyle name="Normal 10 3 2 3 4 3" xfId="4217"/>
    <cellStyle name="Normal 10 3 2 3 4 3 2" xfId="9232"/>
    <cellStyle name="Normal 10 3 2 3 4 4" xfId="5924"/>
    <cellStyle name="Normal 10 3 2 3 4 5" xfId="10686"/>
    <cellStyle name="Normal 10 3 2 3 4 6" xfId="5430"/>
    <cellStyle name="Normal 10 3 2 3 5" xfId="1521"/>
    <cellStyle name="Normal 10 3 2 3 5 2" xfId="6810"/>
    <cellStyle name="Normal 10 3 2 3 6" xfId="3173"/>
    <cellStyle name="Normal 10 3 2 3 6 2" xfId="8189"/>
    <cellStyle name="Normal 10 3 2 3 7" xfId="5750"/>
    <cellStyle name="Normal 10 3 2 3 8" xfId="9643"/>
    <cellStyle name="Normal 10 3 2 3 9" xfId="4403"/>
    <cellStyle name="Normal 10 3 2 3_Degree data" xfId="2643"/>
    <cellStyle name="Normal 10 3 2 4" xfId="668"/>
    <cellStyle name="Normal 10 3 2 4 2" xfId="1620"/>
    <cellStyle name="Normal 10 3 2 4 2 2" xfId="6909"/>
    <cellStyle name="Normal 10 3 2 4 3" xfId="3338"/>
    <cellStyle name="Normal 10 3 2 4 3 2" xfId="8354"/>
    <cellStyle name="Normal 10 3 2 4 4" xfId="6025"/>
    <cellStyle name="Normal 10 3 2 4 5" xfId="9808"/>
    <cellStyle name="Normal 10 3 2 4 6" xfId="4502"/>
    <cellStyle name="Normal 10 3 2 5" xfId="1056"/>
    <cellStyle name="Normal 10 3 2 5 2" xfId="2008"/>
    <cellStyle name="Normal 10 3 2 5 2 2" xfId="7297"/>
    <cellStyle name="Normal 10 3 2 5 3" xfId="3687"/>
    <cellStyle name="Normal 10 3 2 5 3 2" xfId="8702"/>
    <cellStyle name="Normal 10 3 2 5 4" xfId="6413"/>
    <cellStyle name="Normal 10 3 2 5 5" xfId="10156"/>
    <cellStyle name="Normal 10 3 2 5 6" xfId="4890"/>
    <cellStyle name="Normal 10 3 2 6" xfId="2336"/>
    <cellStyle name="Normal 10 3 2 6 2" xfId="3999"/>
    <cellStyle name="Normal 10 3 2 6 2 2" xfId="9014"/>
    <cellStyle name="Normal 10 3 2 6 3" xfId="7618"/>
    <cellStyle name="Normal 10 3 2 6 4" xfId="10468"/>
    <cellStyle name="Normal 10 3 2 6 5" xfId="5212"/>
    <cellStyle name="Normal 10 3 2 7" xfId="2953"/>
    <cellStyle name="Normal 10 3 2 7 2" xfId="7969"/>
    <cellStyle name="Normal 10 3 2 8" xfId="5532"/>
    <cellStyle name="Normal 10 3 2 9" xfId="9425"/>
    <cellStyle name="Normal 10 3 2_Degree data" xfId="2707"/>
    <cellStyle name="Normal 10 3 3" xfId="178"/>
    <cellStyle name="Normal 10 3 3 10" xfId="4415"/>
    <cellStyle name="Normal 10 3 3 2" xfId="392"/>
    <cellStyle name="Normal 10 3 3 2 2" xfId="1059"/>
    <cellStyle name="Normal 10 3 3 2 2 2" xfId="2011"/>
    <cellStyle name="Normal 10 3 3 2 2 2 2" xfId="7300"/>
    <cellStyle name="Normal 10 3 3 2 2 3" xfId="3341"/>
    <cellStyle name="Normal 10 3 3 2 2 3 2" xfId="8357"/>
    <cellStyle name="Normal 10 3 3 2 2 4" xfId="6416"/>
    <cellStyle name="Normal 10 3 3 2 2 5" xfId="9811"/>
    <cellStyle name="Normal 10 3 3 2 2 6" xfId="4893"/>
    <cellStyle name="Normal 10 3 3 2 3" xfId="898"/>
    <cellStyle name="Normal 10 3 3 2 3 2" xfId="2566"/>
    <cellStyle name="Normal 10 3 3 2 3 2 2" xfId="7848"/>
    <cellStyle name="Normal 10 3 3 2 3 3" xfId="3690"/>
    <cellStyle name="Normal 10 3 3 2 3 3 2" xfId="8705"/>
    <cellStyle name="Normal 10 3 3 2 3 4" xfId="6255"/>
    <cellStyle name="Normal 10 3 3 2 3 5" xfId="10159"/>
    <cellStyle name="Normal 10 3 3 2 3 6" xfId="5442"/>
    <cellStyle name="Normal 10 3 3 2 4" xfId="1850"/>
    <cellStyle name="Normal 10 3 3 2 4 2" xfId="4229"/>
    <cellStyle name="Normal 10 3 3 2 4 2 2" xfId="9244"/>
    <cellStyle name="Normal 10 3 3 2 4 3" xfId="10698"/>
    <cellStyle name="Normal 10 3 3 2 4 4" xfId="7139"/>
    <cellStyle name="Normal 10 3 3 2 5" xfId="3185"/>
    <cellStyle name="Normal 10 3 3 2 5 2" xfId="8201"/>
    <cellStyle name="Normal 10 3 3 2 6" xfId="5762"/>
    <cellStyle name="Normal 10 3 3 2 7" xfId="9655"/>
    <cellStyle name="Normal 10 3 3 2 8" xfId="4732"/>
    <cellStyle name="Normal 10 3 3 2_Degree data" xfId="2689"/>
    <cellStyle name="Normal 10 3 3 3" xfId="693"/>
    <cellStyle name="Normal 10 3 3 3 2" xfId="1645"/>
    <cellStyle name="Normal 10 3 3 3 2 2" xfId="6934"/>
    <cellStyle name="Normal 10 3 3 3 3" xfId="3340"/>
    <cellStyle name="Normal 10 3 3 3 3 2" xfId="8356"/>
    <cellStyle name="Normal 10 3 3 3 4" xfId="6050"/>
    <cellStyle name="Normal 10 3 3 3 5" xfId="9810"/>
    <cellStyle name="Normal 10 3 3 3 6" xfId="4527"/>
    <cellStyle name="Normal 10 3 3 4" xfId="1058"/>
    <cellStyle name="Normal 10 3 3 4 2" xfId="2010"/>
    <cellStyle name="Normal 10 3 3 4 2 2" xfId="7299"/>
    <cellStyle name="Normal 10 3 3 4 3" xfId="3689"/>
    <cellStyle name="Normal 10 3 3 4 3 2" xfId="8704"/>
    <cellStyle name="Normal 10 3 3 4 4" xfId="6415"/>
    <cellStyle name="Normal 10 3 3 4 5" xfId="10158"/>
    <cellStyle name="Normal 10 3 3 4 6" xfId="4892"/>
    <cellStyle name="Normal 10 3 3 5" xfId="578"/>
    <cellStyle name="Normal 10 3 3 5 2" xfId="2361"/>
    <cellStyle name="Normal 10 3 3 5 2 2" xfId="7643"/>
    <cellStyle name="Normal 10 3 3 5 3" xfId="4024"/>
    <cellStyle name="Normal 10 3 3 5 3 2" xfId="9039"/>
    <cellStyle name="Normal 10 3 3 5 4" xfId="5936"/>
    <cellStyle name="Normal 10 3 3 5 5" xfId="10493"/>
    <cellStyle name="Normal 10 3 3 5 6" xfId="5237"/>
    <cellStyle name="Normal 10 3 3 6" xfId="1533"/>
    <cellStyle name="Normal 10 3 3 6 2" xfId="6822"/>
    <cellStyle name="Normal 10 3 3 7" xfId="2980"/>
    <cellStyle name="Normal 10 3 3 7 2" xfId="7996"/>
    <cellStyle name="Normal 10 3 3 8" xfId="5557"/>
    <cellStyle name="Normal 10 3 3 9" xfId="9450"/>
    <cellStyle name="Normal 10 3 3_Degree data" xfId="2716"/>
    <cellStyle name="Normal 10 3 4" xfId="284"/>
    <cellStyle name="Normal 10 3 4 2" xfId="1060"/>
    <cellStyle name="Normal 10 3 4 2 2" xfId="2012"/>
    <cellStyle name="Normal 10 3 4 2 2 2" xfId="7301"/>
    <cellStyle name="Normal 10 3 4 2 3" xfId="3342"/>
    <cellStyle name="Normal 10 3 4 2 3 2" xfId="8358"/>
    <cellStyle name="Normal 10 3 4 2 4" xfId="6417"/>
    <cellStyle name="Normal 10 3 4 2 5" xfId="9812"/>
    <cellStyle name="Normal 10 3 4 2 6" xfId="4894"/>
    <cellStyle name="Normal 10 3 4 3" xfId="793"/>
    <cellStyle name="Normal 10 3 4 3 2" xfId="2461"/>
    <cellStyle name="Normal 10 3 4 3 2 2" xfId="7743"/>
    <cellStyle name="Normal 10 3 4 3 3" xfId="3691"/>
    <cellStyle name="Normal 10 3 4 3 3 2" xfId="8706"/>
    <cellStyle name="Normal 10 3 4 3 4" xfId="6150"/>
    <cellStyle name="Normal 10 3 4 3 5" xfId="10160"/>
    <cellStyle name="Normal 10 3 4 3 6" xfId="5337"/>
    <cellStyle name="Normal 10 3 4 4" xfId="1745"/>
    <cellStyle name="Normal 10 3 4 4 2" xfId="4124"/>
    <cellStyle name="Normal 10 3 4 4 2 2" xfId="9139"/>
    <cellStyle name="Normal 10 3 4 4 3" xfId="10593"/>
    <cellStyle name="Normal 10 3 4 4 4" xfId="7034"/>
    <cellStyle name="Normal 10 3 4 5" xfId="3080"/>
    <cellStyle name="Normal 10 3 4 5 2" xfId="8096"/>
    <cellStyle name="Normal 10 3 4 6" xfId="5657"/>
    <cellStyle name="Normal 10 3 4 7" xfId="9550"/>
    <cellStyle name="Normal 10 3 4 8" xfId="4627"/>
    <cellStyle name="Normal 10 3 4_Degree data" xfId="2721"/>
    <cellStyle name="Normal 10 3 5" xfId="466"/>
    <cellStyle name="Normal 10 3 5 2" xfId="5830"/>
    <cellStyle name="Normal 10 3 6" xfId="1425"/>
    <cellStyle name="Normal 10 3 6 2" xfId="6716"/>
    <cellStyle name="Normal 10 3 7" xfId="4310"/>
    <cellStyle name="Normal 10 4" xfId="127"/>
    <cellStyle name="Normal 10 4 10" xfId="5520"/>
    <cellStyle name="Normal 10 4 11" xfId="9340"/>
    <cellStyle name="Normal 10 4 12" xfId="4332"/>
    <cellStyle name="Normal 10 4 2" xfId="248"/>
    <cellStyle name="Normal 10 4 2 10" xfId="4375"/>
    <cellStyle name="Normal 10 4 2 2" xfId="350"/>
    <cellStyle name="Normal 10 4 2 2 2" xfId="1063"/>
    <cellStyle name="Normal 10 4 2 2 2 2" xfId="2015"/>
    <cellStyle name="Normal 10 4 2 2 2 2 2" xfId="7304"/>
    <cellStyle name="Normal 10 4 2 2 2 3" xfId="3345"/>
    <cellStyle name="Normal 10 4 2 2 2 3 2" xfId="8361"/>
    <cellStyle name="Normal 10 4 2 2 2 4" xfId="6420"/>
    <cellStyle name="Normal 10 4 2 2 2 5" xfId="9815"/>
    <cellStyle name="Normal 10 4 2 2 2 6" xfId="4897"/>
    <cellStyle name="Normal 10 4 2 2 3" xfId="858"/>
    <cellStyle name="Normal 10 4 2 2 3 2" xfId="2526"/>
    <cellStyle name="Normal 10 4 2 2 3 2 2" xfId="7808"/>
    <cellStyle name="Normal 10 4 2 2 3 3" xfId="3694"/>
    <cellStyle name="Normal 10 4 2 2 3 3 2" xfId="8709"/>
    <cellStyle name="Normal 10 4 2 2 3 4" xfId="6215"/>
    <cellStyle name="Normal 10 4 2 2 3 5" xfId="10163"/>
    <cellStyle name="Normal 10 4 2 2 3 6" xfId="5402"/>
    <cellStyle name="Normal 10 4 2 2 4" xfId="1810"/>
    <cellStyle name="Normal 10 4 2 2 4 2" xfId="4189"/>
    <cellStyle name="Normal 10 4 2 2 4 2 2" xfId="9204"/>
    <cellStyle name="Normal 10 4 2 2 4 3" xfId="10658"/>
    <cellStyle name="Normal 10 4 2 2 4 4" xfId="7099"/>
    <cellStyle name="Normal 10 4 2 2 5" xfId="3145"/>
    <cellStyle name="Normal 10 4 2 2 5 2" xfId="8161"/>
    <cellStyle name="Normal 10 4 2 2 6" xfId="5722"/>
    <cellStyle name="Normal 10 4 2 2 7" xfId="9615"/>
    <cellStyle name="Normal 10 4 2 2 8" xfId="4692"/>
    <cellStyle name="Normal 10 4 2 2_Degree data" xfId="2650"/>
    <cellStyle name="Normal 10 4 2 3" xfId="758"/>
    <cellStyle name="Normal 10 4 2 3 2" xfId="1710"/>
    <cellStyle name="Normal 10 4 2 3 2 2" xfId="6999"/>
    <cellStyle name="Normal 10 4 2 3 3" xfId="3344"/>
    <cellStyle name="Normal 10 4 2 3 3 2" xfId="8360"/>
    <cellStyle name="Normal 10 4 2 3 4" xfId="6115"/>
    <cellStyle name="Normal 10 4 2 3 5" xfId="9814"/>
    <cellStyle name="Normal 10 4 2 3 6" xfId="4592"/>
    <cellStyle name="Normal 10 4 2 4" xfId="1062"/>
    <cellStyle name="Normal 10 4 2 4 2" xfId="2014"/>
    <cellStyle name="Normal 10 4 2 4 2 2" xfId="7303"/>
    <cellStyle name="Normal 10 4 2 4 3" xfId="3693"/>
    <cellStyle name="Normal 10 4 2 4 3 2" xfId="8708"/>
    <cellStyle name="Normal 10 4 2 4 4" xfId="6419"/>
    <cellStyle name="Normal 10 4 2 4 5" xfId="10162"/>
    <cellStyle name="Normal 10 4 2 4 6" xfId="4896"/>
    <cellStyle name="Normal 10 4 2 5" xfId="537"/>
    <cellStyle name="Normal 10 4 2 5 2" xfId="2426"/>
    <cellStyle name="Normal 10 4 2 5 2 2" xfId="7708"/>
    <cellStyle name="Normal 10 4 2 5 3" xfId="4089"/>
    <cellStyle name="Normal 10 4 2 5 3 2" xfId="9104"/>
    <cellStyle name="Normal 10 4 2 5 4" xfId="5896"/>
    <cellStyle name="Normal 10 4 2 5 5" xfId="10558"/>
    <cellStyle name="Normal 10 4 2 5 6" xfId="5302"/>
    <cellStyle name="Normal 10 4 2 6" xfId="1493"/>
    <cellStyle name="Normal 10 4 2 6 2" xfId="6782"/>
    <cellStyle name="Normal 10 4 2 7" xfId="3045"/>
    <cellStyle name="Normal 10 4 2 7 2" xfId="8061"/>
    <cellStyle name="Normal 10 4 2 8" xfId="5622"/>
    <cellStyle name="Normal 10 4 2 9" xfId="9515"/>
    <cellStyle name="Normal 10 4 2_Degree data" xfId="1446"/>
    <cellStyle name="Normal 10 4 3" xfId="203"/>
    <cellStyle name="Normal 10 4 3 10" xfId="4437"/>
    <cellStyle name="Normal 10 4 3 2" xfId="414"/>
    <cellStyle name="Normal 10 4 3 2 2" xfId="1065"/>
    <cellStyle name="Normal 10 4 3 2 2 2" xfId="2017"/>
    <cellStyle name="Normal 10 4 3 2 2 2 2" xfId="7306"/>
    <cellStyle name="Normal 10 4 3 2 2 3" xfId="3347"/>
    <cellStyle name="Normal 10 4 3 2 2 3 2" xfId="8363"/>
    <cellStyle name="Normal 10 4 3 2 2 4" xfId="6422"/>
    <cellStyle name="Normal 10 4 3 2 2 5" xfId="9817"/>
    <cellStyle name="Normal 10 4 3 2 2 6" xfId="4899"/>
    <cellStyle name="Normal 10 4 3 2 3" xfId="920"/>
    <cellStyle name="Normal 10 4 3 2 3 2" xfId="2588"/>
    <cellStyle name="Normal 10 4 3 2 3 2 2" xfId="7870"/>
    <cellStyle name="Normal 10 4 3 2 3 3" xfId="3696"/>
    <cellStyle name="Normal 10 4 3 2 3 3 2" xfId="8711"/>
    <cellStyle name="Normal 10 4 3 2 3 4" xfId="6277"/>
    <cellStyle name="Normal 10 4 3 2 3 5" xfId="10165"/>
    <cellStyle name="Normal 10 4 3 2 3 6" xfId="5464"/>
    <cellStyle name="Normal 10 4 3 2 4" xfId="1872"/>
    <cellStyle name="Normal 10 4 3 2 4 2" xfId="4251"/>
    <cellStyle name="Normal 10 4 3 2 4 2 2" xfId="9266"/>
    <cellStyle name="Normal 10 4 3 2 4 3" xfId="10720"/>
    <cellStyle name="Normal 10 4 3 2 4 4" xfId="7161"/>
    <cellStyle name="Normal 10 4 3 2 5" xfId="3207"/>
    <cellStyle name="Normal 10 4 3 2 5 2" xfId="8223"/>
    <cellStyle name="Normal 10 4 3 2 6" xfId="5784"/>
    <cellStyle name="Normal 10 4 3 2 7" xfId="9677"/>
    <cellStyle name="Normal 10 4 3 2 8" xfId="4754"/>
    <cellStyle name="Normal 10 4 3 2_Degree data" xfId="1412"/>
    <cellStyle name="Normal 10 4 3 3" xfId="715"/>
    <cellStyle name="Normal 10 4 3 3 2" xfId="1667"/>
    <cellStyle name="Normal 10 4 3 3 2 2" xfId="6956"/>
    <cellStyle name="Normal 10 4 3 3 3" xfId="3346"/>
    <cellStyle name="Normal 10 4 3 3 3 2" xfId="8362"/>
    <cellStyle name="Normal 10 4 3 3 4" xfId="6072"/>
    <cellStyle name="Normal 10 4 3 3 5" xfId="9816"/>
    <cellStyle name="Normal 10 4 3 3 6" xfId="4549"/>
    <cellStyle name="Normal 10 4 3 4" xfId="1064"/>
    <cellStyle name="Normal 10 4 3 4 2" xfId="2016"/>
    <cellStyle name="Normal 10 4 3 4 2 2" xfId="7305"/>
    <cellStyle name="Normal 10 4 3 4 3" xfId="3695"/>
    <cellStyle name="Normal 10 4 3 4 3 2" xfId="8710"/>
    <cellStyle name="Normal 10 4 3 4 4" xfId="6421"/>
    <cellStyle name="Normal 10 4 3 4 5" xfId="10164"/>
    <cellStyle name="Normal 10 4 3 4 6" xfId="4898"/>
    <cellStyle name="Normal 10 4 3 5" xfId="600"/>
    <cellStyle name="Normal 10 4 3 5 2" xfId="2383"/>
    <cellStyle name="Normal 10 4 3 5 2 2" xfId="7665"/>
    <cellStyle name="Normal 10 4 3 5 3" xfId="4046"/>
    <cellStyle name="Normal 10 4 3 5 3 2" xfId="9061"/>
    <cellStyle name="Normal 10 4 3 5 4" xfId="5958"/>
    <cellStyle name="Normal 10 4 3 5 5" xfId="10515"/>
    <cellStyle name="Normal 10 4 3 5 6" xfId="5259"/>
    <cellStyle name="Normal 10 4 3 6" xfId="1555"/>
    <cellStyle name="Normal 10 4 3 6 2" xfId="6844"/>
    <cellStyle name="Normal 10 4 3 7" xfId="3002"/>
    <cellStyle name="Normal 10 4 3 7 2" xfId="8018"/>
    <cellStyle name="Normal 10 4 3 8" xfId="5579"/>
    <cellStyle name="Normal 10 4 3 9" xfId="9472"/>
    <cellStyle name="Normal 10 4 3_Degree data" xfId="1437"/>
    <cellStyle name="Normal 10 4 4" xfId="306"/>
    <cellStyle name="Normal 10 4 4 2" xfId="1066"/>
    <cellStyle name="Normal 10 4 4 2 2" xfId="2018"/>
    <cellStyle name="Normal 10 4 4 2 2 2" xfId="7307"/>
    <cellStyle name="Normal 10 4 4 2 3" xfId="3348"/>
    <cellStyle name="Normal 10 4 4 2 3 2" xfId="8364"/>
    <cellStyle name="Normal 10 4 4 2 4" xfId="6423"/>
    <cellStyle name="Normal 10 4 4 2 5" xfId="9818"/>
    <cellStyle name="Normal 10 4 4 2 6" xfId="4900"/>
    <cellStyle name="Normal 10 4 4 3" xfId="815"/>
    <cellStyle name="Normal 10 4 4 3 2" xfId="2483"/>
    <cellStyle name="Normal 10 4 4 3 2 2" xfId="7765"/>
    <cellStyle name="Normal 10 4 4 3 3" xfId="3697"/>
    <cellStyle name="Normal 10 4 4 3 3 2" xfId="8712"/>
    <cellStyle name="Normal 10 4 4 3 4" xfId="6172"/>
    <cellStyle name="Normal 10 4 4 3 5" xfId="10166"/>
    <cellStyle name="Normal 10 4 4 3 6" xfId="5359"/>
    <cellStyle name="Normal 10 4 4 4" xfId="1767"/>
    <cellStyle name="Normal 10 4 4 4 2" xfId="4146"/>
    <cellStyle name="Normal 10 4 4 4 2 2" xfId="9161"/>
    <cellStyle name="Normal 10 4 4 4 3" xfId="10615"/>
    <cellStyle name="Normal 10 4 4 4 4" xfId="7056"/>
    <cellStyle name="Normal 10 4 4 5" xfId="3102"/>
    <cellStyle name="Normal 10 4 4 5 2" xfId="8118"/>
    <cellStyle name="Normal 10 4 4 6" xfId="5679"/>
    <cellStyle name="Normal 10 4 4 7" xfId="9572"/>
    <cellStyle name="Normal 10 4 4 8" xfId="4649"/>
    <cellStyle name="Normal 10 4 4_Degree data" xfId="2275"/>
    <cellStyle name="Normal 10 4 5" xfId="656"/>
    <cellStyle name="Normal 10 4 5 2" xfId="1608"/>
    <cellStyle name="Normal 10 4 5 2 2" xfId="6897"/>
    <cellStyle name="Normal 10 4 5 3" xfId="3343"/>
    <cellStyle name="Normal 10 4 5 3 2" xfId="8359"/>
    <cellStyle name="Normal 10 4 5 4" xfId="6013"/>
    <cellStyle name="Normal 10 4 5 5" xfId="9813"/>
    <cellStyle name="Normal 10 4 5 6" xfId="4490"/>
    <cellStyle name="Normal 10 4 6" xfId="1061"/>
    <cellStyle name="Normal 10 4 6 2" xfId="2013"/>
    <cellStyle name="Normal 10 4 6 2 2" xfId="7302"/>
    <cellStyle name="Normal 10 4 6 3" xfId="3692"/>
    <cellStyle name="Normal 10 4 6 3 2" xfId="8707"/>
    <cellStyle name="Normal 10 4 6 4" xfId="6418"/>
    <cellStyle name="Normal 10 4 6 5" xfId="10161"/>
    <cellStyle name="Normal 10 4 6 6" xfId="4895"/>
    <cellStyle name="Normal 10 4 7" xfId="491"/>
    <cellStyle name="Normal 10 4 7 2" xfId="2324"/>
    <cellStyle name="Normal 10 4 7 2 2" xfId="7606"/>
    <cellStyle name="Normal 10 4 7 3" xfId="3987"/>
    <cellStyle name="Normal 10 4 7 3 2" xfId="9002"/>
    <cellStyle name="Normal 10 4 7 4" xfId="5852"/>
    <cellStyle name="Normal 10 4 7 5" xfId="10456"/>
    <cellStyle name="Normal 10 4 7 6" xfId="5200"/>
    <cellStyle name="Normal 10 4 8" xfId="1450"/>
    <cellStyle name="Normal 10 4 8 2" xfId="9413"/>
    <cellStyle name="Normal 10 4 8 3" xfId="6739"/>
    <cellStyle name="Normal 10 4 9" xfId="2941"/>
    <cellStyle name="Normal 10 4 9 2" xfId="7957"/>
    <cellStyle name="Normal 10 4_Degree data" xfId="2719"/>
    <cellStyle name="Normal 10 5" xfId="239"/>
    <cellStyle name="Normal 10 5 10" xfId="4366"/>
    <cellStyle name="Normal 10 5 2" xfId="341"/>
    <cellStyle name="Normal 10 5 2 2" xfId="1068"/>
    <cellStyle name="Normal 10 5 2 2 2" xfId="2020"/>
    <cellStyle name="Normal 10 5 2 2 2 2" xfId="7309"/>
    <cellStyle name="Normal 10 5 2 2 3" xfId="3350"/>
    <cellStyle name="Normal 10 5 2 2 3 2" xfId="8366"/>
    <cellStyle name="Normal 10 5 2 2 4" xfId="6425"/>
    <cellStyle name="Normal 10 5 2 2 5" xfId="9820"/>
    <cellStyle name="Normal 10 5 2 2 6" xfId="4902"/>
    <cellStyle name="Normal 10 5 2 3" xfId="849"/>
    <cellStyle name="Normal 10 5 2 3 2" xfId="2517"/>
    <cellStyle name="Normal 10 5 2 3 2 2" xfId="7799"/>
    <cellStyle name="Normal 10 5 2 3 3" xfId="3699"/>
    <cellStyle name="Normal 10 5 2 3 3 2" xfId="8714"/>
    <cellStyle name="Normal 10 5 2 3 4" xfId="6206"/>
    <cellStyle name="Normal 10 5 2 3 5" xfId="10168"/>
    <cellStyle name="Normal 10 5 2 3 6" xfId="5393"/>
    <cellStyle name="Normal 10 5 2 4" xfId="1801"/>
    <cellStyle name="Normal 10 5 2 4 2" xfId="4180"/>
    <cellStyle name="Normal 10 5 2 4 2 2" xfId="9195"/>
    <cellStyle name="Normal 10 5 2 4 3" xfId="10649"/>
    <cellStyle name="Normal 10 5 2 4 4" xfId="7090"/>
    <cellStyle name="Normal 10 5 2 5" xfId="3136"/>
    <cellStyle name="Normal 10 5 2 5 2" xfId="8152"/>
    <cellStyle name="Normal 10 5 2 6" xfId="5713"/>
    <cellStyle name="Normal 10 5 2 7" xfId="9606"/>
    <cellStyle name="Normal 10 5 2 8" xfId="4683"/>
    <cellStyle name="Normal 10 5 2_Degree data" xfId="2641"/>
    <cellStyle name="Normal 10 5 3" xfId="749"/>
    <cellStyle name="Normal 10 5 3 2" xfId="1701"/>
    <cellStyle name="Normal 10 5 3 2 2" xfId="6990"/>
    <cellStyle name="Normal 10 5 3 3" xfId="3349"/>
    <cellStyle name="Normal 10 5 3 3 2" xfId="8365"/>
    <cellStyle name="Normal 10 5 3 4" xfId="6106"/>
    <cellStyle name="Normal 10 5 3 5" xfId="9819"/>
    <cellStyle name="Normal 10 5 3 6" xfId="4583"/>
    <cellStyle name="Normal 10 5 4" xfId="1067"/>
    <cellStyle name="Normal 10 5 4 2" xfId="2019"/>
    <cellStyle name="Normal 10 5 4 2 2" xfId="7308"/>
    <cellStyle name="Normal 10 5 4 3" xfId="3698"/>
    <cellStyle name="Normal 10 5 4 3 2" xfId="8713"/>
    <cellStyle name="Normal 10 5 4 4" xfId="6424"/>
    <cellStyle name="Normal 10 5 4 5" xfId="10167"/>
    <cellStyle name="Normal 10 5 4 6" xfId="4901"/>
    <cellStyle name="Normal 10 5 5" xfId="528"/>
    <cellStyle name="Normal 10 5 5 2" xfId="2417"/>
    <cellStyle name="Normal 10 5 5 2 2" xfId="7699"/>
    <cellStyle name="Normal 10 5 5 3" xfId="4080"/>
    <cellStyle name="Normal 10 5 5 3 2" xfId="9095"/>
    <cellStyle name="Normal 10 5 5 4" xfId="5887"/>
    <cellStyle name="Normal 10 5 5 5" xfId="10549"/>
    <cellStyle name="Normal 10 5 5 6" xfId="5293"/>
    <cellStyle name="Normal 10 5 6" xfId="1484"/>
    <cellStyle name="Normal 10 5 6 2" xfId="6773"/>
    <cellStyle name="Normal 10 5 7" xfId="3036"/>
    <cellStyle name="Normal 10 5 7 2" xfId="8052"/>
    <cellStyle name="Normal 10 5 8" xfId="5613"/>
    <cellStyle name="Normal 10 5 9" xfId="9506"/>
    <cellStyle name="Normal 10 5_Degree data" xfId="2639"/>
    <cellStyle name="Normal 10 6" xfId="1042"/>
    <cellStyle name="Normal 10 6 2" xfId="1994"/>
    <cellStyle name="Normal 10 6 2 2" xfId="7283"/>
    <cellStyle name="Normal 10 6 3" xfId="3324"/>
    <cellStyle name="Normal 10 6 3 2" xfId="8340"/>
    <cellStyle name="Normal 10 6 4" xfId="6399"/>
    <cellStyle name="Normal 10 6 5" xfId="9794"/>
    <cellStyle name="Normal 10 6 6" xfId="4876"/>
    <cellStyle name="Normal 10 7" xfId="1393"/>
    <cellStyle name="Normal 10 7 2" xfId="2281"/>
    <cellStyle name="Normal 10 7 2 2" xfId="7563"/>
    <cellStyle name="Normal 10 7 3" xfId="3673"/>
    <cellStyle name="Normal 10 7 3 2" xfId="8688"/>
    <cellStyle name="Normal 10 7 4" xfId="6689"/>
    <cellStyle name="Normal 10 7 5" xfId="10142"/>
    <cellStyle name="Normal 10 7 6" xfId="5157"/>
    <cellStyle name="Normal 10 8" xfId="2712"/>
    <cellStyle name="Normal 10 8 2" xfId="3944"/>
    <cellStyle name="Normal 10 8 2 2" xfId="8959"/>
    <cellStyle name="Normal 10 8 3" xfId="10413"/>
    <cellStyle name="Normal 10 8 4" xfId="7909"/>
    <cellStyle name="Normal 10 9" xfId="2897"/>
    <cellStyle name="Normal 10 9 2" xfId="9370"/>
    <cellStyle name="Normal 10 9 3" xfId="7913"/>
    <cellStyle name="Normal 10_Degree data" xfId="2628"/>
    <cellStyle name="Normal 100" xfId="9322"/>
    <cellStyle name="Normal 101" xfId="4301"/>
    <cellStyle name="Normal 102" xfId="5153"/>
    <cellStyle name="Normal 103" xfId="10758"/>
    <cellStyle name="Normal 11" xfId="86"/>
    <cellStyle name="Normal 112" xfId="10759"/>
    <cellStyle name="Normal 12" xfId="77"/>
    <cellStyle name="Normal 12 2" xfId="99"/>
    <cellStyle name="Normal 12 3" xfId="145"/>
    <cellStyle name="Normal 13" xfId="31"/>
    <cellStyle name="Normal 13 2" xfId="100"/>
    <cellStyle name="Normal 13 3" xfId="90"/>
    <cellStyle name="Normal 13 3 2" xfId="123"/>
    <cellStyle name="Normal 13 3 3" xfId="169"/>
    <cellStyle name="Normal 14" xfId="75"/>
    <cellStyle name="Normal 14 2" xfId="98"/>
    <cellStyle name="Normal 14 3" xfId="144"/>
    <cellStyle name="Normal 15" xfId="76"/>
    <cellStyle name="Normal 15 2" xfId="1069"/>
    <cellStyle name="Normal 15 2 2" xfId="1390"/>
    <cellStyle name="Normal 15 2 2 2" xfId="2625"/>
    <cellStyle name="Normal 15 2 2 2 2" xfId="7907"/>
    <cellStyle name="Normal 15 2 2 3" xfId="3700"/>
    <cellStyle name="Normal 15 2 2 3 2" xfId="8715"/>
    <cellStyle name="Normal 15 2 2 4" xfId="6686"/>
    <cellStyle name="Normal 15 2 2 5" xfId="10169"/>
    <cellStyle name="Normal 15 2 2 6" xfId="5501"/>
    <cellStyle name="Normal 15 2 3" xfId="2021"/>
    <cellStyle name="Normal 15 2 3 2" xfId="4288"/>
    <cellStyle name="Normal 15 2 3 2 2" xfId="9303"/>
    <cellStyle name="Normal 15 2 3 3" xfId="10757"/>
    <cellStyle name="Normal 15 2 3 4" xfId="7310"/>
    <cellStyle name="Normal 15 2 4" xfId="3351"/>
    <cellStyle name="Normal 15 2 4 2" xfId="8367"/>
    <cellStyle name="Normal 15 2 5" xfId="6426"/>
    <cellStyle name="Normal 15 2 6" xfId="9821"/>
    <cellStyle name="Normal 15 2 7" xfId="4903"/>
    <cellStyle name="Normal 15 2_Degree data" xfId="2737"/>
    <cellStyle name="Normal 16" xfId="32"/>
    <cellStyle name="Normal 17" xfId="33"/>
    <cellStyle name="Normal 18" xfId="34"/>
    <cellStyle name="Normal 19" xfId="69"/>
    <cellStyle name="Normal 19 2" xfId="117"/>
    <cellStyle name="Normal 19 3" xfId="141"/>
    <cellStyle name="Normal 2" xfId="1"/>
    <cellStyle name="Normal 2 2" xfId="25"/>
    <cellStyle name="Normal 2 2 2" xfId="67"/>
    <cellStyle name="Normal 2 3" xfId="112"/>
    <cellStyle name="Normal 2 3 2" xfId="113"/>
    <cellStyle name="Normal 2 4" xfId="20"/>
    <cellStyle name="Normal 2 4 2" xfId="447"/>
    <cellStyle name="Normal 2 4 3" xfId="134"/>
    <cellStyle name="Normal 2 5" xfId="21"/>
    <cellStyle name="Normal 2 5 10" xfId="643"/>
    <cellStyle name="Normal 2 5 10 2" xfId="1071"/>
    <cellStyle name="Normal 2 5 10 2 2" xfId="2023"/>
    <cellStyle name="Normal 2 5 10 2 2 2" xfId="7312"/>
    <cellStyle name="Normal 2 5 10 2 3" xfId="3353"/>
    <cellStyle name="Normal 2 5 10 2 3 2" xfId="8369"/>
    <cellStyle name="Normal 2 5 10 2 4" xfId="6428"/>
    <cellStyle name="Normal 2 5 10 2 5" xfId="9823"/>
    <cellStyle name="Normal 2 5 10 2 6" xfId="4905"/>
    <cellStyle name="Normal 2 5 10 3" xfId="1384"/>
    <cellStyle name="Normal 2 5 10 3 2" xfId="2311"/>
    <cellStyle name="Normal 2 5 10 3 2 2" xfId="7593"/>
    <cellStyle name="Normal 2 5 10 3 3" xfId="3702"/>
    <cellStyle name="Normal 2 5 10 3 3 2" xfId="8717"/>
    <cellStyle name="Normal 2 5 10 3 4" xfId="6680"/>
    <cellStyle name="Normal 2 5 10 3 5" xfId="10171"/>
    <cellStyle name="Normal 2 5 10 3 6" xfId="5187"/>
    <cellStyle name="Normal 2 5 10 4" xfId="1595"/>
    <cellStyle name="Normal 2 5 10 4 2" xfId="3974"/>
    <cellStyle name="Normal 2 5 10 4 2 2" xfId="8989"/>
    <cellStyle name="Normal 2 5 10 4 3" xfId="10443"/>
    <cellStyle name="Normal 2 5 10 4 4" xfId="6884"/>
    <cellStyle name="Normal 2 5 10 5" xfId="2928"/>
    <cellStyle name="Normal 2 5 10 5 2" xfId="7944"/>
    <cellStyle name="Normal 2 5 10 6" xfId="6000"/>
    <cellStyle name="Normal 2 5 10 7" xfId="9400"/>
    <cellStyle name="Normal 2 5 10 8" xfId="4477"/>
    <cellStyle name="Normal 2 5 10_Degree data" xfId="2734"/>
    <cellStyle name="Normal 2 5 11" xfId="1070"/>
    <cellStyle name="Normal 2 5 11 2" xfId="2022"/>
    <cellStyle name="Normal 2 5 11 2 2" xfId="7311"/>
    <cellStyle name="Normal 2 5 11 3" xfId="3352"/>
    <cellStyle name="Normal 2 5 11 3 2" xfId="8368"/>
    <cellStyle name="Normal 2 5 11 4" xfId="6427"/>
    <cellStyle name="Normal 2 5 11 5" xfId="9822"/>
    <cellStyle name="Normal 2 5 11 6" xfId="4904"/>
    <cellStyle name="Normal 2 5 12" xfId="460"/>
    <cellStyle name="Normal 2 5 12 2" xfId="2279"/>
    <cellStyle name="Normal 2 5 12 2 2" xfId="7561"/>
    <cellStyle name="Normal 2 5 12 3" xfId="3701"/>
    <cellStyle name="Normal 2 5 12 3 2" xfId="8716"/>
    <cellStyle name="Normal 2 5 12 4" xfId="5827"/>
    <cellStyle name="Normal 2 5 12 5" xfId="10170"/>
    <cellStyle name="Normal 2 5 12 6" xfId="5155"/>
    <cellStyle name="Normal 2 5 13" xfId="1421"/>
    <cellStyle name="Normal 2 5 13 2" xfId="3942"/>
    <cellStyle name="Normal 2 5 13 2 2" xfId="8957"/>
    <cellStyle name="Normal 2 5 13 3" xfId="10411"/>
    <cellStyle name="Normal 2 5 13 4" xfId="6713"/>
    <cellStyle name="Normal 2 5 14" xfId="2895"/>
    <cellStyle name="Normal 2 5 14 2" xfId="9368"/>
    <cellStyle name="Normal 2 5 14 3" xfId="7911"/>
    <cellStyle name="Normal 2 5 15" xfId="5507"/>
    <cellStyle name="Normal 2 5 16" xfId="9328"/>
    <cellStyle name="Normal 2 5 17" xfId="4307"/>
    <cellStyle name="Normal 2 5 18" xfId="66"/>
    <cellStyle name="Normal 2 5 2" xfId="114"/>
    <cellStyle name="Normal 2 5 2 10" xfId="1435"/>
    <cellStyle name="Normal 2 5 2 10 2" xfId="3950"/>
    <cellStyle name="Normal 2 5 2 10 2 2" xfId="8965"/>
    <cellStyle name="Normal 2 5 2 10 3" xfId="10419"/>
    <cellStyle name="Normal 2 5 2 10 4" xfId="6726"/>
    <cellStyle name="Normal 2 5 2 11" xfId="2904"/>
    <cellStyle name="Normal 2 5 2 11 2" xfId="9376"/>
    <cellStyle name="Normal 2 5 2 11 3" xfId="7920"/>
    <cellStyle name="Normal 2 5 2 12" xfId="5515"/>
    <cellStyle name="Normal 2 5 2 13" xfId="9336"/>
    <cellStyle name="Normal 2 5 2 14" xfId="4320"/>
    <cellStyle name="Normal 2 5 2 2" xfId="157"/>
    <cellStyle name="Normal 2 5 2 2 10" xfId="5540"/>
    <cellStyle name="Normal 2 5 2 2 11" xfId="9358"/>
    <cellStyle name="Normal 2 5 2 2 12" xfId="4350"/>
    <cellStyle name="Normal 2 5 2 2 2" xfId="267"/>
    <cellStyle name="Normal 2 5 2 2 2 10" xfId="4393"/>
    <cellStyle name="Normal 2 5 2 2 2 2" xfId="369"/>
    <cellStyle name="Normal 2 5 2 2 2 2 2" xfId="1075"/>
    <cellStyle name="Normal 2 5 2 2 2 2 2 2" xfId="2027"/>
    <cellStyle name="Normal 2 5 2 2 2 2 2 2 2" xfId="7316"/>
    <cellStyle name="Normal 2 5 2 2 2 2 2 3" xfId="3357"/>
    <cellStyle name="Normal 2 5 2 2 2 2 2 3 2" xfId="8373"/>
    <cellStyle name="Normal 2 5 2 2 2 2 2 4" xfId="6432"/>
    <cellStyle name="Normal 2 5 2 2 2 2 2 5" xfId="9827"/>
    <cellStyle name="Normal 2 5 2 2 2 2 2 6" xfId="4909"/>
    <cellStyle name="Normal 2 5 2 2 2 2 3" xfId="876"/>
    <cellStyle name="Normal 2 5 2 2 2 2 3 2" xfId="2544"/>
    <cellStyle name="Normal 2 5 2 2 2 2 3 2 2" xfId="7826"/>
    <cellStyle name="Normal 2 5 2 2 2 2 3 3" xfId="3706"/>
    <cellStyle name="Normal 2 5 2 2 2 2 3 3 2" xfId="8721"/>
    <cellStyle name="Normal 2 5 2 2 2 2 3 4" xfId="6233"/>
    <cellStyle name="Normal 2 5 2 2 2 2 3 5" xfId="10175"/>
    <cellStyle name="Normal 2 5 2 2 2 2 3 6" xfId="5420"/>
    <cellStyle name="Normal 2 5 2 2 2 2 4" xfId="1828"/>
    <cellStyle name="Normal 2 5 2 2 2 2 4 2" xfId="4207"/>
    <cellStyle name="Normal 2 5 2 2 2 2 4 2 2" xfId="9222"/>
    <cellStyle name="Normal 2 5 2 2 2 2 4 3" xfId="10676"/>
    <cellStyle name="Normal 2 5 2 2 2 2 4 4" xfId="7117"/>
    <cellStyle name="Normal 2 5 2 2 2 2 5" xfId="3163"/>
    <cellStyle name="Normal 2 5 2 2 2 2 5 2" xfId="8179"/>
    <cellStyle name="Normal 2 5 2 2 2 2 6" xfId="5740"/>
    <cellStyle name="Normal 2 5 2 2 2 2 7" xfId="9633"/>
    <cellStyle name="Normal 2 5 2 2 2 2 8" xfId="4710"/>
    <cellStyle name="Normal 2 5 2 2 2 2_Degree data" xfId="2669"/>
    <cellStyle name="Normal 2 5 2 2 2 3" xfId="776"/>
    <cellStyle name="Normal 2 5 2 2 2 3 2" xfId="1728"/>
    <cellStyle name="Normal 2 5 2 2 2 3 2 2" xfId="7017"/>
    <cellStyle name="Normal 2 5 2 2 2 3 3" xfId="3356"/>
    <cellStyle name="Normal 2 5 2 2 2 3 3 2" xfId="8372"/>
    <cellStyle name="Normal 2 5 2 2 2 3 4" xfId="6133"/>
    <cellStyle name="Normal 2 5 2 2 2 3 5" xfId="9826"/>
    <cellStyle name="Normal 2 5 2 2 2 3 6" xfId="4610"/>
    <cellStyle name="Normal 2 5 2 2 2 4" xfId="1074"/>
    <cellStyle name="Normal 2 5 2 2 2 4 2" xfId="2026"/>
    <cellStyle name="Normal 2 5 2 2 2 4 2 2" xfId="7315"/>
    <cellStyle name="Normal 2 5 2 2 2 4 3" xfId="3705"/>
    <cellStyle name="Normal 2 5 2 2 2 4 3 2" xfId="8720"/>
    <cellStyle name="Normal 2 5 2 2 2 4 4" xfId="6431"/>
    <cellStyle name="Normal 2 5 2 2 2 4 5" xfId="10174"/>
    <cellStyle name="Normal 2 5 2 2 2 4 6" xfId="4908"/>
    <cellStyle name="Normal 2 5 2 2 2 5" xfId="556"/>
    <cellStyle name="Normal 2 5 2 2 2 5 2" xfId="2444"/>
    <cellStyle name="Normal 2 5 2 2 2 5 2 2" xfId="7726"/>
    <cellStyle name="Normal 2 5 2 2 2 5 3" xfId="4107"/>
    <cellStyle name="Normal 2 5 2 2 2 5 3 2" xfId="9122"/>
    <cellStyle name="Normal 2 5 2 2 2 5 4" xfId="5914"/>
    <cellStyle name="Normal 2 5 2 2 2 5 5" xfId="10576"/>
    <cellStyle name="Normal 2 5 2 2 2 5 6" xfId="5320"/>
    <cellStyle name="Normal 2 5 2 2 2 6" xfId="1511"/>
    <cellStyle name="Normal 2 5 2 2 2 6 2" xfId="6800"/>
    <cellStyle name="Normal 2 5 2 2 2 7" xfId="3063"/>
    <cellStyle name="Normal 2 5 2 2 2 7 2" xfId="8079"/>
    <cellStyle name="Normal 2 5 2 2 2 8" xfId="5640"/>
    <cellStyle name="Normal 2 5 2 2 2 9" xfId="9533"/>
    <cellStyle name="Normal 2 5 2 2 2_Degree data" xfId="2730"/>
    <cellStyle name="Normal 2 5 2 2 3" xfId="222"/>
    <cellStyle name="Normal 2 5 2 2 3 10" xfId="4454"/>
    <cellStyle name="Normal 2 5 2 2 3 2" xfId="431"/>
    <cellStyle name="Normal 2 5 2 2 3 2 2" xfId="1077"/>
    <cellStyle name="Normal 2 5 2 2 3 2 2 2" xfId="2029"/>
    <cellStyle name="Normal 2 5 2 2 3 2 2 2 2" xfId="7318"/>
    <cellStyle name="Normal 2 5 2 2 3 2 2 3" xfId="3359"/>
    <cellStyle name="Normal 2 5 2 2 3 2 2 3 2" xfId="8375"/>
    <cellStyle name="Normal 2 5 2 2 3 2 2 4" xfId="6434"/>
    <cellStyle name="Normal 2 5 2 2 3 2 2 5" xfId="9829"/>
    <cellStyle name="Normal 2 5 2 2 3 2 2 6" xfId="4911"/>
    <cellStyle name="Normal 2 5 2 2 3 2 3" xfId="937"/>
    <cellStyle name="Normal 2 5 2 2 3 2 3 2" xfId="2605"/>
    <cellStyle name="Normal 2 5 2 2 3 2 3 2 2" xfId="7887"/>
    <cellStyle name="Normal 2 5 2 2 3 2 3 3" xfId="3708"/>
    <cellStyle name="Normal 2 5 2 2 3 2 3 3 2" xfId="8723"/>
    <cellStyle name="Normal 2 5 2 2 3 2 3 4" xfId="6294"/>
    <cellStyle name="Normal 2 5 2 2 3 2 3 5" xfId="10177"/>
    <cellStyle name="Normal 2 5 2 2 3 2 3 6" xfId="5481"/>
    <cellStyle name="Normal 2 5 2 2 3 2 4" xfId="1889"/>
    <cellStyle name="Normal 2 5 2 2 3 2 4 2" xfId="4268"/>
    <cellStyle name="Normal 2 5 2 2 3 2 4 2 2" xfId="9283"/>
    <cellStyle name="Normal 2 5 2 2 3 2 4 3" xfId="10737"/>
    <cellStyle name="Normal 2 5 2 2 3 2 4 4" xfId="7178"/>
    <cellStyle name="Normal 2 5 2 2 3 2 5" xfId="3224"/>
    <cellStyle name="Normal 2 5 2 2 3 2 5 2" xfId="8240"/>
    <cellStyle name="Normal 2 5 2 2 3 2 6" xfId="5801"/>
    <cellStyle name="Normal 2 5 2 2 3 2 7" xfId="9694"/>
    <cellStyle name="Normal 2 5 2 2 3 2 8" xfId="4771"/>
    <cellStyle name="Normal 2 5 2 2 3 2_Degree data" xfId="2676"/>
    <cellStyle name="Normal 2 5 2 2 3 3" xfId="733"/>
    <cellStyle name="Normal 2 5 2 2 3 3 2" xfId="1685"/>
    <cellStyle name="Normal 2 5 2 2 3 3 2 2" xfId="6974"/>
    <cellStyle name="Normal 2 5 2 2 3 3 3" xfId="3358"/>
    <cellStyle name="Normal 2 5 2 2 3 3 3 2" xfId="8374"/>
    <cellStyle name="Normal 2 5 2 2 3 3 4" xfId="6090"/>
    <cellStyle name="Normal 2 5 2 2 3 3 5" xfId="9828"/>
    <cellStyle name="Normal 2 5 2 2 3 3 6" xfId="4567"/>
    <cellStyle name="Normal 2 5 2 2 3 4" xfId="1076"/>
    <cellStyle name="Normal 2 5 2 2 3 4 2" xfId="2028"/>
    <cellStyle name="Normal 2 5 2 2 3 4 2 2" xfId="7317"/>
    <cellStyle name="Normal 2 5 2 2 3 4 3" xfId="3707"/>
    <cellStyle name="Normal 2 5 2 2 3 4 3 2" xfId="8722"/>
    <cellStyle name="Normal 2 5 2 2 3 4 4" xfId="6433"/>
    <cellStyle name="Normal 2 5 2 2 3 4 5" xfId="10176"/>
    <cellStyle name="Normal 2 5 2 2 3 4 6" xfId="4910"/>
    <cellStyle name="Normal 2 5 2 2 3 5" xfId="617"/>
    <cellStyle name="Normal 2 5 2 2 3 5 2" xfId="2401"/>
    <cellStyle name="Normal 2 5 2 2 3 5 2 2" xfId="7683"/>
    <cellStyle name="Normal 2 5 2 2 3 5 3" xfId="4064"/>
    <cellStyle name="Normal 2 5 2 2 3 5 3 2" xfId="9079"/>
    <cellStyle name="Normal 2 5 2 2 3 5 4" xfId="5975"/>
    <cellStyle name="Normal 2 5 2 2 3 5 5" xfId="10533"/>
    <cellStyle name="Normal 2 5 2 2 3 5 6" xfId="5277"/>
    <cellStyle name="Normal 2 5 2 2 3 6" xfId="1572"/>
    <cellStyle name="Normal 2 5 2 2 3 6 2" xfId="6861"/>
    <cellStyle name="Normal 2 5 2 2 3 7" xfId="3020"/>
    <cellStyle name="Normal 2 5 2 2 3 7 2" xfId="8036"/>
    <cellStyle name="Normal 2 5 2 2 3 8" xfId="5597"/>
    <cellStyle name="Normal 2 5 2 2 3 9" xfId="9490"/>
    <cellStyle name="Normal 2 5 2 2 3_Degree data" xfId="2631"/>
    <cellStyle name="Normal 2 5 2 2 4" xfId="324"/>
    <cellStyle name="Normal 2 5 2 2 4 2" xfId="1078"/>
    <cellStyle name="Normal 2 5 2 2 4 2 2" xfId="2030"/>
    <cellStyle name="Normal 2 5 2 2 4 2 2 2" xfId="7319"/>
    <cellStyle name="Normal 2 5 2 2 4 2 3" xfId="3360"/>
    <cellStyle name="Normal 2 5 2 2 4 2 3 2" xfId="8376"/>
    <cellStyle name="Normal 2 5 2 2 4 2 4" xfId="6435"/>
    <cellStyle name="Normal 2 5 2 2 4 2 5" xfId="9830"/>
    <cellStyle name="Normal 2 5 2 2 4 2 6" xfId="4912"/>
    <cellStyle name="Normal 2 5 2 2 4 3" xfId="833"/>
    <cellStyle name="Normal 2 5 2 2 4 3 2" xfId="2501"/>
    <cellStyle name="Normal 2 5 2 2 4 3 2 2" xfId="7783"/>
    <cellStyle name="Normal 2 5 2 2 4 3 3" xfId="3709"/>
    <cellStyle name="Normal 2 5 2 2 4 3 3 2" xfId="8724"/>
    <cellStyle name="Normal 2 5 2 2 4 3 4" xfId="6190"/>
    <cellStyle name="Normal 2 5 2 2 4 3 5" xfId="10178"/>
    <cellStyle name="Normal 2 5 2 2 4 3 6" xfId="5377"/>
    <cellStyle name="Normal 2 5 2 2 4 4" xfId="1785"/>
    <cellStyle name="Normal 2 5 2 2 4 4 2" xfId="4164"/>
    <cellStyle name="Normal 2 5 2 2 4 4 2 2" xfId="9179"/>
    <cellStyle name="Normal 2 5 2 2 4 4 3" xfId="10633"/>
    <cellStyle name="Normal 2 5 2 2 4 4 4" xfId="7074"/>
    <cellStyle name="Normal 2 5 2 2 4 5" xfId="3120"/>
    <cellStyle name="Normal 2 5 2 2 4 5 2" xfId="8136"/>
    <cellStyle name="Normal 2 5 2 2 4 6" xfId="5697"/>
    <cellStyle name="Normal 2 5 2 2 4 7" xfId="9590"/>
    <cellStyle name="Normal 2 5 2 2 4 8" xfId="4667"/>
    <cellStyle name="Normal 2 5 2 2 4_Degree data" xfId="2657"/>
    <cellStyle name="Normal 2 5 2 2 5" xfId="676"/>
    <cellStyle name="Normal 2 5 2 2 5 2" xfId="1079"/>
    <cellStyle name="Normal 2 5 2 2 5 2 2" xfId="2031"/>
    <cellStyle name="Normal 2 5 2 2 5 2 2 2" xfId="7320"/>
    <cellStyle name="Normal 2 5 2 2 5 2 3" xfId="3361"/>
    <cellStyle name="Normal 2 5 2 2 5 2 3 2" xfId="8377"/>
    <cellStyle name="Normal 2 5 2 2 5 2 4" xfId="6436"/>
    <cellStyle name="Normal 2 5 2 2 5 2 5" xfId="9831"/>
    <cellStyle name="Normal 2 5 2 2 5 2 6" xfId="4913"/>
    <cellStyle name="Normal 2 5 2 2 5 3" xfId="1395"/>
    <cellStyle name="Normal 2 5 2 2 5 3 2" xfId="2344"/>
    <cellStyle name="Normal 2 5 2 2 5 3 2 2" xfId="7626"/>
    <cellStyle name="Normal 2 5 2 2 5 3 3" xfId="3710"/>
    <cellStyle name="Normal 2 5 2 2 5 3 3 2" xfId="8725"/>
    <cellStyle name="Normal 2 5 2 2 5 3 4" xfId="6691"/>
    <cellStyle name="Normal 2 5 2 2 5 3 5" xfId="10179"/>
    <cellStyle name="Normal 2 5 2 2 5 3 6" xfId="5220"/>
    <cellStyle name="Normal 2 5 2 2 5 4" xfId="1628"/>
    <cellStyle name="Normal 2 5 2 2 5 4 2" xfId="4007"/>
    <cellStyle name="Normal 2 5 2 2 5 4 2 2" xfId="9022"/>
    <cellStyle name="Normal 2 5 2 2 5 4 3" xfId="10476"/>
    <cellStyle name="Normal 2 5 2 2 5 4 4" xfId="6917"/>
    <cellStyle name="Normal 2 5 2 2 5 5" xfId="2961"/>
    <cellStyle name="Normal 2 5 2 2 5 5 2" xfId="7977"/>
    <cellStyle name="Normal 2 5 2 2 5 6" xfId="6033"/>
    <cellStyle name="Normal 2 5 2 2 5 7" xfId="9433"/>
    <cellStyle name="Normal 2 5 2 2 5 8" xfId="4510"/>
    <cellStyle name="Normal 2 5 2 2 5_Degree data" xfId="2627"/>
    <cellStyle name="Normal 2 5 2 2 6" xfId="1073"/>
    <cellStyle name="Normal 2 5 2 2 6 2" xfId="2025"/>
    <cellStyle name="Normal 2 5 2 2 6 2 2" xfId="7314"/>
    <cellStyle name="Normal 2 5 2 2 6 3" xfId="3355"/>
    <cellStyle name="Normal 2 5 2 2 6 3 2" xfId="8371"/>
    <cellStyle name="Normal 2 5 2 2 6 4" xfId="6430"/>
    <cellStyle name="Normal 2 5 2 2 6 5" xfId="9825"/>
    <cellStyle name="Normal 2 5 2 2 6 6" xfId="4907"/>
    <cellStyle name="Normal 2 5 2 2 7" xfId="510"/>
    <cellStyle name="Normal 2 5 2 2 7 2" xfId="2299"/>
    <cellStyle name="Normal 2 5 2 2 7 2 2" xfId="7581"/>
    <cellStyle name="Normal 2 5 2 2 7 3" xfId="3704"/>
    <cellStyle name="Normal 2 5 2 2 7 3 2" xfId="8719"/>
    <cellStyle name="Normal 2 5 2 2 7 4" xfId="5871"/>
    <cellStyle name="Normal 2 5 2 2 7 5" xfId="10173"/>
    <cellStyle name="Normal 2 5 2 2 7 6" xfId="5175"/>
    <cellStyle name="Normal 2 5 2 2 8" xfId="1468"/>
    <cellStyle name="Normal 2 5 2 2 8 2" xfId="3962"/>
    <cellStyle name="Normal 2 5 2 2 8 2 2" xfId="8977"/>
    <cellStyle name="Normal 2 5 2 2 8 3" xfId="10431"/>
    <cellStyle name="Normal 2 5 2 2 8 4" xfId="6757"/>
    <cellStyle name="Normal 2 5 2 2 9" xfId="2916"/>
    <cellStyle name="Normal 2 5 2 2 9 2" xfId="9388"/>
    <cellStyle name="Normal 2 5 2 2 9 3" xfId="7932"/>
    <cellStyle name="Normal 2 5 2 2_Degree data" xfId="2732"/>
    <cellStyle name="Normal 2 5 2 3" xfId="133"/>
    <cellStyle name="Normal 2 5 2 3 10" xfId="5526"/>
    <cellStyle name="Normal 2 5 2 3 11" xfId="9346"/>
    <cellStyle name="Normal 2 5 2 3 12" xfId="4338"/>
    <cellStyle name="Normal 2 5 2 3 2" xfId="254"/>
    <cellStyle name="Normal 2 5 2 3 2 10" xfId="4381"/>
    <cellStyle name="Normal 2 5 2 3 2 2" xfId="356"/>
    <cellStyle name="Normal 2 5 2 3 2 2 2" xfId="1082"/>
    <cellStyle name="Normal 2 5 2 3 2 2 2 2" xfId="2034"/>
    <cellStyle name="Normal 2 5 2 3 2 2 2 2 2" xfId="7323"/>
    <cellStyle name="Normal 2 5 2 3 2 2 2 3" xfId="3364"/>
    <cellStyle name="Normal 2 5 2 3 2 2 2 3 2" xfId="8380"/>
    <cellStyle name="Normal 2 5 2 3 2 2 2 4" xfId="6439"/>
    <cellStyle name="Normal 2 5 2 3 2 2 2 5" xfId="9834"/>
    <cellStyle name="Normal 2 5 2 3 2 2 2 6" xfId="4916"/>
    <cellStyle name="Normal 2 5 2 3 2 2 3" xfId="864"/>
    <cellStyle name="Normal 2 5 2 3 2 2 3 2" xfId="2532"/>
    <cellStyle name="Normal 2 5 2 3 2 2 3 2 2" xfId="7814"/>
    <cellStyle name="Normal 2 5 2 3 2 2 3 3" xfId="3713"/>
    <cellStyle name="Normal 2 5 2 3 2 2 3 3 2" xfId="8728"/>
    <cellStyle name="Normal 2 5 2 3 2 2 3 4" xfId="6221"/>
    <cellStyle name="Normal 2 5 2 3 2 2 3 5" xfId="10182"/>
    <cellStyle name="Normal 2 5 2 3 2 2 3 6" xfId="5408"/>
    <cellStyle name="Normal 2 5 2 3 2 2 4" xfId="1816"/>
    <cellStyle name="Normal 2 5 2 3 2 2 4 2" xfId="4195"/>
    <cellStyle name="Normal 2 5 2 3 2 2 4 2 2" xfId="9210"/>
    <cellStyle name="Normal 2 5 2 3 2 2 4 3" xfId="10664"/>
    <cellStyle name="Normal 2 5 2 3 2 2 4 4" xfId="7105"/>
    <cellStyle name="Normal 2 5 2 3 2 2 5" xfId="3151"/>
    <cellStyle name="Normal 2 5 2 3 2 2 5 2" xfId="8167"/>
    <cellStyle name="Normal 2 5 2 3 2 2 6" xfId="5728"/>
    <cellStyle name="Normal 2 5 2 3 2 2 7" xfId="9621"/>
    <cellStyle name="Normal 2 5 2 3 2 2 8" xfId="4698"/>
    <cellStyle name="Normal 2 5 2 3 2 2_Degree data" xfId="2661"/>
    <cellStyle name="Normal 2 5 2 3 2 3" xfId="764"/>
    <cellStyle name="Normal 2 5 2 3 2 3 2" xfId="1716"/>
    <cellStyle name="Normal 2 5 2 3 2 3 2 2" xfId="7005"/>
    <cellStyle name="Normal 2 5 2 3 2 3 3" xfId="3363"/>
    <cellStyle name="Normal 2 5 2 3 2 3 3 2" xfId="8379"/>
    <cellStyle name="Normal 2 5 2 3 2 3 4" xfId="6121"/>
    <cellStyle name="Normal 2 5 2 3 2 3 5" xfId="9833"/>
    <cellStyle name="Normal 2 5 2 3 2 3 6" xfId="4598"/>
    <cellStyle name="Normal 2 5 2 3 2 4" xfId="1081"/>
    <cellStyle name="Normal 2 5 2 3 2 4 2" xfId="2033"/>
    <cellStyle name="Normal 2 5 2 3 2 4 2 2" xfId="7322"/>
    <cellStyle name="Normal 2 5 2 3 2 4 3" xfId="3712"/>
    <cellStyle name="Normal 2 5 2 3 2 4 3 2" xfId="8727"/>
    <cellStyle name="Normal 2 5 2 3 2 4 4" xfId="6438"/>
    <cellStyle name="Normal 2 5 2 3 2 4 5" xfId="10181"/>
    <cellStyle name="Normal 2 5 2 3 2 4 6" xfId="4915"/>
    <cellStyle name="Normal 2 5 2 3 2 5" xfId="543"/>
    <cellStyle name="Normal 2 5 2 3 2 5 2" xfId="2432"/>
    <cellStyle name="Normal 2 5 2 3 2 5 2 2" xfId="7714"/>
    <cellStyle name="Normal 2 5 2 3 2 5 3" xfId="4095"/>
    <cellStyle name="Normal 2 5 2 3 2 5 3 2" xfId="9110"/>
    <cellStyle name="Normal 2 5 2 3 2 5 4" xfId="5902"/>
    <cellStyle name="Normal 2 5 2 3 2 5 5" xfId="10564"/>
    <cellStyle name="Normal 2 5 2 3 2 5 6" xfId="5308"/>
    <cellStyle name="Normal 2 5 2 3 2 6" xfId="1499"/>
    <cellStyle name="Normal 2 5 2 3 2 6 2" xfId="6788"/>
    <cellStyle name="Normal 2 5 2 3 2 7" xfId="3051"/>
    <cellStyle name="Normal 2 5 2 3 2 7 2" xfId="8067"/>
    <cellStyle name="Normal 2 5 2 3 2 8" xfId="5628"/>
    <cellStyle name="Normal 2 5 2 3 2 9" xfId="9521"/>
    <cellStyle name="Normal 2 5 2 3 2_Degree data" xfId="2725"/>
    <cellStyle name="Normal 2 5 2 3 3" xfId="209"/>
    <cellStyle name="Normal 2 5 2 3 3 10" xfId="4443"/>
    <cellStyle name="Normal 2 5 2 3 3 2" xfId="420"/>
    <cellStyle name="Normal 2 5 2 3 3 2 2" xfId="1084"/>
    <cellStyle name="Normal 2 5 2 3 3 2 2 2" xfId="2036"/>
    <cellStyle name="Normal 2 5 2 3 3 2 2 2 2" xfId="7325"/>
    <cellStyle name="Normal 2 5 2 3 3 2 2 3" xfId="3366"/>
    <cellStyle name="Normal 2 5 2 3 3 2 2 3 2" xfId="8382"/>
    <cellStyle name="Normal 2 5 2 3 3 2 2 4" xfId="6441"/>
    <cellStyle name="Normal 2 5 2 3 3 2 2 5" xfId="9836"/>
    <cellStyle name="Normal 2 5 2 3 3 2 2 6" xfId="4918"/>
    <cellStyle name="Normal 2 5 2 3 3 2 3" xfId="926"/>
    <cellStyle name="Normal 2 5 2 3 3 2 3 2" xfId="2594"/>
    <cellStyle name="Normal 2 5 2 3 3 2 3 2 2" xfId="7876"/>
    <cellStyle name="Normal 2 5 2 3 3 2 3 3" xfId="3715"/>
    <cellStyle name="Normal 2 5 2 3 3 2 3 3 2" xfId="8730"/>
    <cellStyle name="Normal 2 5 2 3 3 2 3 4" xfId="6283"/>
    <cellStyle name="Normal 2 5 2 3 3 2 3 5" xfId="10184"/>
    <cellStyle name="Normal 2 5 2 3 3 2 3 6" xfId="5470"/>
    <cellStyle name="Normal 2 5 2 3 3 2 4" xfId="1878"/>
    <cellStyle name="Normal 2 5 2 3 3 2 4 2" xfId="4257"/>
    <cellStyle name="Normal 2 5 2 3 3 2 4 2 2" xfId="9272"/>
    <cellStyle name="Normal 2 5 2 3 3 2 4 3" xfId="10726"/>
    <cellStyle name="Normal 2 5 2 3 3 2 4 4" xfId="7167"/>
    <cellStyle name="Normal 2 5 2 3 3 2 5" xfId="3213"/>
    <cellStyle name="Normal 2 5 2 3 3 2 5 2" xfId="8229"/>
    <cellStyle name="Normal 2 5 2 3 3 2 6" xfId="5790"/>
    <cellStyle name="Normal 2 5 2 3 3 2 7" xfId="9683"/>
    <cellStyle name="Normal 2 5 2 3 3 2 8" xfId="4760"/>
    <cellStyle name="Normal 2 5 2 3 3 2_Degree data" xfId="2726"/>
    <cellStyle name="Normal 2 5 2 3 3 3" xfId="721"/>
    <cellStyle name="Normal 2 5 2 3 3 3 2" xfId="1673"/>
    <cellStyle name="Normal 2 5 2 3 3 3 2 2" xfId="6962"/>
    <cellStyle name="Normal 2 5 2 3 3 3 3" xfId="3365"/>
    <cellStyle name="Normal 2 5 2 3 3 3 3 2" xfId="8381"/>
    <cellStyle name="Normal 2 5 2 3 3 3 4" xfId="6078"/>
    <cellStyle name="Normal 2 5 2 3 3 3 5" xfId="9835"/>
    <cellStyle name="Normal 2 5 2 3 3 3 6" xfId="4555"/>
    <cellStyle name="Normal 2 5 2 3 3 4" xfId="1083"/>
    <cellStyle name="Normal 2 5 2 3 3 4 2" xfId="2035"/>
    <cellStyle name="Normal 2 5 2 3 3 4 2 2" xfId="7324"/>
    <cellStyle name="Normal 2 5 2 3 3 4 3" xfId="3714"/>
    <cellStyle name="Normal 2 5 2 3 3 4 3 2" xfId="8729"/>
    <cellStyle name="Normal 2 5 2 3 3 4 4" xfId="6440"/>
    <cellStyle name="Normal 2 5 2 3 3 4 5" xfId="10183"/>
    <cellStyle name="Normal 2 5 2 3 3 4 6" xfId="4917"/>
    <cellStyle name="Normal 2 5 2 3 3 5" xfId="606"/>
    <cellStyle name="Normal 2 5 2 3 3 5 2" xfId="2389"/>
    <cellStyle name="Normal 2 5 2 3 3 5 2 2" xfId="7671"/>
    <cellStyle name="Normal 2 5 2 3 3 5 3" xfId="4052"/>
    <cellStyle name="Normal 2 5 2 3 3 5 3 2" xfId="9067"/>
    <cellStyle name="Normal 2 5 2 3 3 5 4" xfId="5964"/>
    <cellStyle name="Normal 2 5 2 3 3 5 5" xfId="10521"/>
    <cellStyle name="Normal 2 5 2 3 3 5 6" xfId="5265"/>
    <cellStyle name="Normal 2 5 2 3 3 6" xfId="1561"/>
    <cellStyle name="Normal 2 5 2 3 3 6 2" xfId="6850"/>
    <cellStyle name="Normal 2 5 2 3 3 7" xfId="3008"/>
    <cellStyle name="Normal 2 5 2 3 3 7 2" xfId="8024"/>
    <cellStyle name="Normal 2 5 2 3 3 8" xfId="5585"/>
    <cellStyle name="Normal 2 5 2 3 3 9" xfId="9478"/>
    <cellStyle name="Normal 2 5 2 3 3_Degree data" xfId="2272"/>
    <cellStyle name="Normal 2 5 2 3 4" xfId="312"/>
    <cellStyle name="Normal 2 5 2 3 4 2" xfId="1085"/>
    <cellStyle name="Normal 2 5 2 3 4 2 2" xfId="2037"/>
    <cellStyle name="Normal 2 5 2 3 4 2 2 2" xfId="7326"/>
    <cellStyle name="Normal 2 5 2 3 4 2 3" xfId="3367"/>
    <cellStyle name="Normal 2 5 2 3 4 2 3 2" xfId="8383"/>
    <cellStyle name="Normal 2 5 2 3 4 2 4" xfId="6442"/>
    <cellStyle name="Normal 2 5 2 3 4 2 5" xfId="9837"/>
    <cellStyle name="Normal 2 5 2 3 4 2 6" xfId="4919"/>
    <cellStyle name="Normal 2 5 2 3 4 3" xfId="821"/>
    <cellStyle name="Normal 2 5 2 3 4 3 2" xfId="2489"/>
    <cellStyle name="Normal 2 5 2 3 4 3 2 2" xfId="7771"/>
    <cellStyle name="Normal 2 5 2 3 4 3 3" xfId="3716"/>
    <cellStyle name="Normal 2 5 2 3 4 3 3 2" xfId="8731"/>
    <cellStyle name="Normal 2 5 2 3 4 3 4" xfId="6178"/>
    <cellStyle name="Normal 2 5 2 3 4 3 5" xfId="10185"/>
    <cellStyle name="Normal 2 5 2 3 4 3 6" xfId="5365"/>
    <cellStyle name="Normal 2 5 2 3 4 4" xfId="1773"/>
    <cellStyle name="Normal 2 5 2 3 4 4 2" xfId="4152"/>
    <cellStyle name="Normal 2 5 2 3 4 4 2 2" xfId="9167"/>
    <cellStyle name="Normal 2 5 2 3 4 4 3" xfId="10621"/>
    <cellStyle name="Normal 2 5 2 3 4 4 4" xfId="7062"/>
    <cellStyle name="Normal 2 5 2 3 4 5" xfId="3108"/>
    <cellStyle name="Normal 2 5 2 3 4 5 2" xfId="8124"/>
    <cellStyle name="Normal 2 5 2 3 4 6" xfId="5685"/>
    <cellStyle name="Normal 2 5 2 3 4 7" xfId="9578"/>
    <cellStyle name="Normal 2 5 2 3 4 8" xfId="4655"/>
    <cellStyle name="Normal 2 5 2 3 4_Degree data" xfId="2720"/>
    <cellStyle name="Normal 2 5 2 3 5" xfId="662"/>
    <cellStyle name="Normal 2 5 2 3 5 2" xfId="1614"/>
    <cellStyle name="Normal 2 5 2 3 5 2 2" xfId="6903"/>
    <cellStyle name="Normal 2 5 2 3 5 3" xfId="3362"/>
    <cellStyle name="Normal 2 5 2 3 5 3 2" xfId="8378"/>
    <cellStyle name="Normal 2 5 2 3 5 4" xfId="6019"/>
    <cellStyle name="Normal 2 5 2 3 5 5" xfId="9832"/>
    <cellStyle name="Normal 2 5 2 3 5 6" xfId="4496"/>
    <cellStyle name="Normal 2 5 2 3 6" xfId="1080"/>
    <cellStyle name="Normal 2 5 2 3 6 2" xfId="2032"/>
    <cellStyle name="Normal 2 5 2 3 6 2 2" xfId="7321"/>
    <cellStyle name="Normal 2 5 2 3 6 3" xfId="3711"/>
    <cellStyle name="Normal 2 5 2 3 6 3 2" xfId="8726"/>
    <cellStyle name="Normal 2 5 2 3 6 4" xfId="6437"/>
    <cellStyle name="Normal 2 5 2 3 6 5" xfId="10180"/>
    <cellStyle name="Normal 2 5 2 3 6 6" xfId="4914"/>
    <cellStyle name="Normal 2 5 2 3 7" xfId="497"/>
    <cellStyle name="Normal 2 5 2 3 7 2" xfId="2330"/>
    <cellStyle name="Normal 2 5 2 3 7 2 2" xfId="7612"/>
    <cellStyle name="Normal 2 5 2 3 7 3" xfId="3993"/>
    <cellStyle name="Normal 2 5 2 3 7 3 2" xfId="9008"/>
    <cellStyle name="Normal 2 5 2 3 7 4" xfId="5858"/>
    <cellStyle name="Normal 2 5 2 3 7 5" xfId="10462"/>
    <cellStyle name="Normal 2 5 2 3 7 6" xfId="5206"/>
    <cellStyle name="Normal 2 5 2 3 8" xfId="1456"/>
    <cellStyle name="Normal 2 5 2 3 8 2" xfId="9419"/>
    <cellStyle name="Normal 2 5 2 3 8 3" xfId="6745"/>
    <cellStyle name="Normal 2 5 2 3 9" xfId="2947"/>
    <cellStyle name="Normal 2 5 2 3 9 2" xfId="7963"/>
    <cellStyle name="Normal 2 5 2 3_Degree data" xfId="2630"/>
    <cellStyle name="Normal 2 5 2 4" xfId="244"/>
    <cellStyle name="Normal 2 5 2 4 10" xfId="4371"/>
    <cellStyle name="Normal 2 5 2 4 2" xfId="346"/>
    <cellStyle name="Normal 2 5 2 4 2 2" xfId="1087"/>
    <cellStyle name="Normal 2 5 2 4 2 2 2" xfId="2039"/>
    <cellStyle name="Normal 2 5 2 4 2 2 2 2" xfId="7328"/>
    <cellStyle name="Normal 2 5 2 4 2 2 3" xfId="3369"/>
    <cellStyle name="Normal 2 5 2 4 2 2 3 2" xfId="8385"/>
    <cellStyle name="Normal 2 5 2 4 2 2 4" xfId="6444"/>
    <cellStyle name="Normal 2 5 2 4 2 2 5" xfId="9839"/>
    <cellStyle name="Normal 2 5 2 4 2 2 6" xfId="4921"/>
    <cellStyle name="Normal 2 5 2 4 2 3" xfId="854"/>
    <cellStyle name="Normal 2 5 2 4 2 3 2" xfId="2522"/>
    <cellStyle name="Normal 2 5 2 4 2 3 2 2" xfId="7804"/>
    <cellStyle name="Normal 2 5 2 4 2 3 3" xfId="3718"/>
    <cellStyle name="Normal 2 5 2 4 2 3 3 2" xfId="8733"/>
    <cellStyle name="Normal 2 5 2 4 2 3 4" xfId="6211"/>
    <cellStyle name="Normal 2 5 2 4 2 3 5" xfId="10187"/>
    <cellStyle name="Normal 2 5 2 4 2 3 6" xfId="5398"/>
    <cellStyle name="Normal 2 5 2 4 2 4" xfId="1806"/>
    <cellStyle name="Normal 2 5 2 4 2 4 2" xfId="4185"/>
    <cellStyle name="Normal 2 5 2 4 2 4 2 2" xfId="9200"/>
    <cellStyle name="Normal 2 5 2 4 2 4 3" xfId="10654"/>
    <cellStyle name="Normal 2 5 2 4 2 4 4" xfId="7095"/>
    <cellStyle name="Normal 2 5 2 4 2 5" xfId="3141"/>
    <cellStyle name="Normal 2 5 2 4 2 5 2" xfId="8157"/>
    <cellStyle name="Normal 2 5 2 4 2 6" xfId="5718"/>
    <cellStyle name="Normal 2 5 2 4 2 7" xfId="9611"/>
    <cellStyle name="Normal 2 5 2 4 2 8" xfId="4688"/>
    <cellStyle name="Normal 2 5 2 4 2_Degree data" xfId="2685"/>
    <cellStyle name="Normal 2 5 2 4 3" xfId="754"/>
    <cellStyle name="Normal 2 5 2 4 3 2" xfId="1706"/>
    <cellStyle name="Normal 2 5 2 4 3 2 2" xfId="6995"/>
    <cellStyle name="Normal 2 5 2 4 3 3" xfId="3368"/>
    <cellStyle name="Normal 2 5 2 4 3 3 2" xfId="8384"/>
    <cellStyle name="Normal 2 5 2 4 3 4" xfId="6111"/>
    <cellStyle name="Normal 2 5 2 4 3 5" xfId="9838"/>
    <cellStyle name="Normal 2 5 2 4 3 6" xfId="4588"/>
    <cellStyle name="Normal 2 5 2 4 4" xfId="1086"/>
    <cellStyle name="Normal 2 5 2 4 4 2" xfId="2038"/>
    <cellStyle name="Normal 2 5 2 4 4 2 2" xfId="7327"/>
    <cellStyle name="Normal 2 5 2 4 4 3" xfId="3717"/>
    <cellStyle name="Normal 2 5 2 4 4 3 2" xfId="8732"/>
    <cellStyle name="Normal 2 5 2 4 4 4" xfId="6443"/>
    <cellStyle name="Normal 2 5 2 4 4 5" xfId="10186"/>
    <cellStyle name="Normal 2 5 2 4 4 6" xfId="4920"/>
    <cellStyle name="Normal 2 5 2 4 5" xfId="533"/>
    <cellStyle name="Normal 2 5 2 4 5 2" xfId="2422"/>
    <cellStyle name="Normal 2 5 2 4 5 2 2" xfId="7704"/>
    <cellStyle name="Normal 2 5 2 4 5 3" xfId="4085"/>
    <cellStyle name="Normal 2 5 2 4 5 3 2" xfId="9100"/>
    <cellStyle name="Normal 2 5 2 4 5 4" xfId="5892"/>
    <cellStyle name="Normal 2 5 2 4 5 5" xfId="10554"/>
    <cellStyle name="Normal 2 5 2 4 5 6" xfId="5298"/>
    <cellStyle name="Normal 2 5 2 4 6" xfId="1489"/>
    <cellStyle name="Normal 2 5 2 4 6 2" xfId="6778"/>
    <cellStyle name="Normal 2 5 2 4 7" xfId="3041"/>
    <cellStyle name="Normal 2 5 2 4 7 2" xfId="8057"/>
    <cellStyle name="Normal 2 5 2 4 8" xfId="5618"/>
    <cellStyle name="Normal 2 5 2 4 9" xfId="9511"/>
    <cellStyle name="Normal 2 5 2 4_Degree data" xfId="2651"/>
    <cellStyle name="Normal 2 5 2 5" xfId="188"/>
    <cellStyle name="Normal 2 5 2 5 10" xfId="4425"/>
    <cellStyle name="Normal 2 5 2 5 2" xfId="402"/>
    <cellStyle name="Normal 2 5 2 5 2 2" xfId="1089"/>
    <cellStyle name="Normal 2 5 2 5 2 2 2" xfId="2041"/>
    <cellStyle name="Normal 2 5 2 5 2 2 2 2" xfId="7330"/>
    <cellStyle name="Normal 2 5 2 5 2 2 3" xfId="3371"/>
    <cellStyle name="Normal 2 5 2 5 2 2 3 2" xfId="8387"/>
    <cellStyle name="Normal 2 5 2 5 2 2 4" xfId="6446"/>
    <cellStyle name="Normal 2 5 2 5 2 2 5" xfId="9841"/>
    <cellStyle name="Normal 2 5 2 5 2 2 6" xfId="4923"/>
    <cellStyle name="Normal 2 5 2 5 2 3" xfId="908"/>
    <cellStyle name="Normal 2 5 2 5 2 3 2" xfId="2576"/>
    <cellStyle name="Normal 2 5 2 5 2 3 2 2" xfId="7858"/>
    <cellStyle name="Normal 2 5 2 5 2 3 3" xfId="3720"/>
    <cellStyle name="Normal 2 5 2 5 2 3 3 2" xfId="8735"/>
    <cellStyle name="Normal 2 5 2 5 2 3 4" xfId="6265"/>
    <cellStyle name="Normal 2 5 2 5 2 3 5" xfId="10189"/>
    <cellStyle name="Normal 2 5 2 5 2 3 6" xfId="5452"/>
    <cellStyle name="Normal 2 5 2 5 2 4" xfId="1860"/>
    <cellStyle name="Normal 2 5 2 5 2 4 2" xfId="4239"/>
    <cellStyle name="Normal 2 5 2 5 2 4 2 2" xfId="9254"/>
    <cellStyle name="Normal 2 5 2 5 2 4 3" xfId="10708"/>
    <cellStyle name="Normal 2 5 2 5 2 4 4" xfId="7149"/>
    <cellStyle name="Normal 2 5 2 5 2 5" xfId="3195"/>
    <cellStyle name="Normal 2 5 2 5 2 5 2" xfId="8211"/>
    <cellStyle name="Normal 2 5 2 5 2 6" xfId="5772"/>
    <cellStyle name="Normal 2 5 2 5 2 7" xfId="9665"/>
    <cellStyle name="Normal 2 5 2 5 2 8" xfId="4742"/>
    <cellStyle name="Normal 2 5 2 5 2_Degree data" xfId="2626"/>
    <cellStyle name="Normal 2 5 2 5 3" xfId="703"/>
    <cellStyle name="Normal 2 5 2 5 3 2" xfId="1655"/>
    <cellStyle name="Normal 2 5 2 5 3 2 2" xfId="6944"/>
    <cellStyle name="Normal 2 5 2 5 3 3" xfId="3370"/>
    <cellStyle name="Normal 2 5 2 5 3 3 2" xfId="8386"/>
    <cellStyle name="Normal 2 5 2 5 3 4" xfId="6060"/>
    <cellStyle name="Normal 2 5 2 5 3 5" xfId="9840"/>
    <cellStyle name="Normal 2 5 2 5 3 6" xfId="4537"/>
    <cellStyle name="Normal 2 5 2 5 4" xfId="1088"/>
    <cellStyle name="Normal 2 5 2 5 4 2" xfId="2040"/>
    <cellStyle name="Normal 2 5 2 5 4 2 2" xfId="7329"/>
    <cellStyle name="Normal 2 5 2 5 4 3" xfId="3719"/>
    <cellStyle name="Normal 2 5 2 5 4 3 2" xfId="8734"/>
    <cellStyle name="Normal 2 5 2 5 4 4" xfId="6445"/>
    <cellStyle name="Normal 2 5 2 5 4 5" xfId="10188"/>
    <cellStyle name="Normal 2 5 2 5 4 6" xfId="4922"/>
    <cellStyle name="Normal 2 5 2 5 5" xfId="588"/>
    <cellStyle name="Normal 2 5 2 5 5 2" xfId="2371"/>
    <cellStyle name="Normal 2 5 2 5 5 2 2" xfId="7653"/>
    <cellStyle name="Normal 2 5 2 5 5 3" xfId="4034"/>
    <cellStyle name="Normal 2 5 2 5 5 3 2" xfId="9049"/>
    <cellStyle name="Normal 2 5 2 5 5 4" xfId="5946"/>
    <cellStyle name="Normal 2 5 2 5 5 5" xfId="10503"/>
    <cellStyle name="Normal 2 5 2 5 5 6" xfId="5247"/>
    <cellStyle name="Normal 2 5 2 5 6" xfId="1543"/>
    <cellStyle name="Normal 2 5 2 5 6 2" xfId="6832"/>
    <cellStyle name="Normal 2 5 2 5 7" xfId="2990"/>
    <cellStyle name="Normal 2 5 2 5 7 2" xfId="8006"/>
    <cellStyle name="Normal 2 5 2 5 8" xfId="5567"/>
    <cellStyle name="Normal 2 5 2 5 9" xfId="9460"/>
    <cellStyle name="Normal 2 5 2 5_Degree data" xfId="2717"/>
    <cellStyle name="Normal 2 5 2 6" xfId="294"/>
    <cellStyle name="Normal 2 5 2 6 2" xfId="1090"/>
    <cellStyle name="Normal 2 5 2 6 2 2" xfId="2042"/>
    <cellStyle name="Normal 2 5 2 6 2 2 2" xfId="7331"/>
    <cellStyle name="Normal 2 5 2 6 2 3" xfId="3372"/>
    <cellStyle name="Normal 2 5 2 6 2 3 2" xfId="8388"/>
    <cellStyle name="Normal 2 5 2 6 2 4" xfId="6447"/>
    <cellStyle name="Normal 2 5 2 6 2 5" xfId="9842"/>
    <cellStyle name="Normal 2 5 2 6 2 6" xfId="4924"/>
    <cellStyle name="Normal 2 5 2 6 3" xfId="803"/>
    <cellStyle name="Normal 2 5 2 6 3 2" xfId="2471"/>
    <cellStyle name="Normal 2 5 2 6 3 2 2" xfId="7753"/>
    <cellStyle name="Normal 2 5 2 6 3 3" xfId="3721"/>
    <cellStyle name="Normal 2 5 2 6 3 3 2" xfId="8736"/>
    <cellStyle name="Normal 2 5 2 6 3 4" xfId="6160"/>
    <cellStyle name="Normal 2 5 2 6 3 5" xfId="10190"/>
    <cellStyle name="Normal 2 5 2 6 3 6" xfId="5347"/>
    <cellStyle name="Normal 2 5 2 6 4" xfId="1755"/>
    <cellStyle name="Normal 2 5 2 6 4 2" xfId="4134"/>
    <cellStyle name="Normal 2 5 2 6 4 2 2" xfId="9149"/>
    <cellStyle name="Normal 2 5 2 6 4 3" xfId="10603"/>
    <cellStyle name="Normal 2 5 2 6 4 4" xfId="7044"/>
    <cellStyle name="Normal 2 5 2 6 5" xfId="3090"/>
    <cellStyle name="Normal 2 5 2 6 5 2" xfId="8106"/>
    <cellStyle name="Normal 2 5 2 6 6" xfId="5667"/>
    <cellStyle name="Normal 2 5 2 6 7" xfId="9560"/>
    <cellStyle name="Normal 2 5 2 6 8" xfId="4637"/>
    <cellStyle name="Normal 2 5 2 6_Degree data" xfId="2695"/>
    <cellStyle name="Normal 2 5 2 7" xfId="651"/>
    <cellStyle name="Normal 2 5 2 7 2" xfId="1091"/>
    <cellStyle name="Normal 2 5 2 7 2 2" xfId="2043"/>
    <cellStyle name="Normal 2 5 2 7 2 2 2" xfId="7332"/>
    <cellStyle name="Normal 2 5 2 7 2 3" xfId="3373"/>
    <cellStyle name="Normal 2 5 2 7 2 3 2" xfId="8389"/>
    <cellStyle name="Normal 2 5 2 7 2 4" xfId="6448"/>
    <cellStyle name="Normal 2 5 2 7 2 5" xfId="9843"/>
    <cellStyle name="Normal 2 5 2 7 2 6" xfId="4925"/>
    <cellStyle name="Normal 2 5 2 7 3" xfId="503"/>
    <cellStyle name="Normal 2 5 2 7 3 2" xfId="2319"/>
    <cellStyle name="Normal 2 5 2 7 3 2 2" xfId="7601"/>
    <cellStyle name="Normal 2 5 2 7 3 3" xfId="3722"/>
    <cellStyle name="Normal 2 5 2 7 3 3 2" xfId="8737"/>
    <cellStyle name="Normal 2 5 2 7 3 4" xfId="5864"/>
    <cellStyle name="Normal 2 5 2 7 3 5" xfId="10191"/>
    <cellStyle name="Normal 2 5 2 7 3 6" xfId="5195"/>
    <cellStyle name="Normal 2 5 2 7 4" xfId="1603"/>
    <cellStyle name="Normal 2 5 2 7 4 2" xfId="3982"/>
    <cellStyle name="Normal 2 5 2 7 4 2 2" xfId="8997"/>
    <cellStyle name="Normal 2 5 2 7 4 3" xfId="10451"/>
    <cellStyle name="Normal 2 5 2 7 4 4" xfId="6892"/>
    <cellStyle name="Normal 2 5 2 7 5" xfId="2936"/>
    <cellStyle name="Normal 2 5 2 7 5 2" xfId="7952"/>
    <cellStyle name="Normal 2 5 2 7 6" xfId="6008"/>
    <cellStyle name="Normal 2 5 2 7 7" xfId="9408"/>
    <cellStyle name="Normal 2 5 2 7 8" xfId="4485"/>
    <cellStyle name="Normal 2 5 2 7_Degree data" xfId="2735"/>
    <cellStyle name="Normal 2 5 2 8" xfId="1072"/>
    <cellStyle name="Normal 2 5 2 8 2" xfId="2024"/>
    <cellStyle name="Normal 2 5 2 8 2 2" xfId="7313"/>
    <cellStyle name="Normal 2 5 2 8 3" xfId="3354"/>
    <cellStyle name="Normal 2 5 2 8 3 2" xfId="8370"/>
    <cellStyle name="Normal 2 5 2 8 4" xfId="6429"/>
    <cellStyle name="Normal 2 5 2 8 5" xfId="9824"/>
    <cellStyle name="Normal 2 5 2 8 6" xfId="4906"/>
    <cellStyle name="Normal 2 5 2 9" xfId="476"/>
    <cellStyle name="Normal 2 5 2 9 2" xfId="2287"/>
    <cellStyle name="Normal 2 5 2 9 2 2" xfId="7569"/>
    <cellStyle name="Normal 2 5 2 9 3" xfId="3703"/>
    <cellStyle name="Normal 2 5 2 9 3 2" xfId="8718"/>
    <cellStyle name="Normal 2 5 2 9 4" xfId="5840"/>
    <cellStyle name="Normal 2 5 2 9 5" xfId="10172"/>
    <cellStyle name="Normal 2 5 2 9 6" xfId="5163"/>
    <cellStyle name="Normal 2 5 2_Degree data" xfId="2731"/>
    <cellStyle name="Normal 2 5 3" xfId="139"/>
    <cellStyle name="Normal 2 5 3 10" xfId="2908"/>
    <cellStyle name="Normal 2 5 3 10 2" xfId="9380"/>
    <cellStyle name="Normal 2 5 3 10 3" xfId="7924"/>
    <cellStyle name="Normal 2 5 3 11" xfId="5530"/>
    <cellStyle name="Normal 2 5 3 12" xfId="9350"/>
    <cellStyle name="Normal 2 5 3 13" xfId="4312"/>
    <cellStyle name="Normal 2 5 3 2" xfId="213"/>
    <cellStyle name="Normal 2 5 3 2 10" xfId="9482"/>
    <cellStyle name="Normal 2 5 3 2 11" xfId="4342"/>
    <cellStyle name="Normal 2 5 3 2 2" xfId="423"/>
    <cellStyle name="Normal 2 5 3 2 2 2" xfId="929"/>
    <cellStyle name="Normal 2 5 3 2 2 2 2" xfId="1881"/>
    <cellStyle name="Normal 2 5 3 2 2 2 2 2" xfId="7170"/>
    <cellStyle name="Normal 2 5 3 2 2 2 3" xfId="3376"/>
    <cellStyle name="Normal 2 5 3 2 2 2 3 2" xfId="8392"/>
    <cellStyle name="Normal 2 5 3 2 2 2 4" xfId="6286"/>
    <cellStyle name="Normal 2 5 3 2 2 2 5" xfId="9846"/>
    <cellStyle name="Normal 2 5 3 2 2 2 6" xfId="4763"/>
    <cellStyle name="Normal 2 5 3 2 2 3" xfId="1094"/>
    <cellStyle name="Normal 2 5 3 2 2 3 2" xfId="2046"/>
    <cellStyle name="Normal 2 5 3 2 2 3 2 2" xfId="7335"/>
    <cellStyle name="Normal 2 5 3 2 2 3 3" xfId="3725"/>
    <cellStyle name="Normal 2 5 3 2 2 3 3 2" xfId="8740"/>
    <cellStyle name="Normal 2 5 3 2 2 3 4" xfId="6451"/>
    <cellStyle name="Normal 2 5 3 2 2 3 5" xfId="10194"/>
    <cellStyle name="Normal 2 5 3 2 2 3 6" xfId="4928"/>
    <cellStyle name="Normal 2 5 3 2 2 4" xfId="609"/>
    <cellStyle name="Normal 2 5 3 2 2 4 2" xfId="2597"/>
    <cellStyle name="Normal 2 5 3 2 2 4 2 2" xfId="7879"/>
    <cellStyle name="Normal 2 5 3 2 2 4 3" xfId="4260"/>
    <cellStyle name="Normal 2 5 3 2 2 4 3 2" xfId="9275"/>
    <cellStyle name="Normal 2 5 3 2 2 4 4" xfId="5967"/>
    <cellStyle name="Normal 2 5 3 2 2 4 5" xfId="10729"/>
    <cellStyle name="Normal 2 5 3 2 2 4 6" xfId="5473"/>
    <cellStyle name="Normal 2 5 3 2 2 5" xfId="1564"/>
    <cellStyle name="Normal 2 5 3 2 2 5 2" xfId="6853"/>
    <cellStyle name="Normal 2 5 3 2 2 6" xfId="3216"/>
    <cellStyle name="Normal 2 5 3 2 2 6 2" xfId="8232"/>
    <cellStyle name="Normal 2 5 3 2 2 7" xfId="5793"/>
    <cellStyle name="Normal 2 5 3 2 2 8" xfId="9686"/>
    <cellStyle name="Normal 2 5 3 2 2 9" xfId="4446"/>
    <cellStyle name="Normal 2 5 3 2 2_Degree data" xfId="2723"/>
    <cellStyle name="Normal 2 5 3 2 3" xfId="316"/>
    <cellStyle name="Normal 2 5 3 2 3 2" xfId="1095"/>
    <cellStyle name="Normal 2 5 3 2 3 2 2" xfId="2047"/>
    <cellStyle name="Normal 2 5 3 2 3 2 2 2" xfId="7336"/>
    <cellStyle name="Normal 2 5 3 2 3 2 3" xfId="3377"/>
    <cellStyle name="Normal 2 5 3 2 3 2 3 2" xfId="8393"/>
    <cellStyle name="Normal 2 5 3 2 3 2 4" xfId="6452"/>
    <cellStyle name="Normal 2 5 3 2 3 2 5" xfId="9847"/>
    <cellStyle name="Normal 2 5 3 2 3 2 6" xfId="4929"/>
    <cellStyle name="Normal 2 5 3 2 3 3" xfId="825"/>
    <cellStyle name="Normal 2 5 3 2 3 3 2" xfId="2493"/>
    <cellStyle name="Normal 2 5 3 2 3 3 2 2" xfId="7775"/>
    <cellStyle name="Normal 2 5 3 2 3 3 3" xfId="3726"/>
    <cellStyle name="Normal 2 5 3 2 3 3 3 2" xfId="8741"/>
    <cellStyle name="Normal 2 5 3 2 3 3 4" xfId="6182"/>
    <cellStyle name="Normal 2 5 3 2 3 3 5" xfId="10195"/>
    <cellStyle name="Normal 2 5 3 2 3 3 6" xfId="5369"/>
    <cellStyle name="Normal 2 5 3 2 3 4" xfId="1777"/>
    <cellStyle name="Normal 2 5 3 2 3 4 2" xfId="4156"/>
    <cellStyle name="Normal 2 5 3 2 3 4 2 2" xfId="9171"/>
    <cellStyle name="Normal 2 5 3 2 3 4 3" xfId="10625"/>
    <cellStyle name="Normal 2 5 3 2 3 4 4" xfId="7066"/>
    <cellStyle name="Normal 2 5 3 2 3 5" xfId="3112"/>
    <cellStyle name="Normal 2 5 3 2 3 5 2" xfId="8128"/>
    <cellStyle name="Normal 2 5 3 2 3 6" xfId="5689"/>
    <cellStyle name="Normal 2 5 3 2 3 7" xfId="9582"/>
    <cellStyle name="Normal 2 5 3 2 3 8" xfId="4659"/>
    <cellStyle name="Normal 2 5 3 2 3_Degree data" xfId="2664"/>
    <cellStyle name="Normal 2 5 3 2 4" xfId="725"/>
    <cellStyle name="Normal 2 5 3 2 4 2" xfId="1677"/>
    <cellStyle name="Normal 2 5 3 2 4 2 2" xfId="6966"/>
    <cellStyle name="Normal 2 5 3 2 4 3" xfId="3375"/>
    <cellStyle name="Normal 2 5 3 2 4 3 2" xfId="8391"/>
    <cellStyle name="Normal 2 5 3 2 4 4" xfId="6082"/>
    <cellStyle name="Normal 2 5 3 2 4 5" xfId="9845"/>
    <cellStyle name="Normal 2 5 3 2 4 6" xfId="4559"/>
    <cellStyle name="Normal 2 5 3 2 5" xfId="1093"/>
    <cellStyle name="Normal 2 5 3 2 5 2" xfId="2045"/>
    <cellStyle name="Normal 2 5 3 2 5 2 2" xfId="7334"/>
    <cellStyle name="Normal 2 5 3 2 5 3" xfId="3724"/>
    <cellStyle name="Normal 2 5 3 2 5 3 2" xfId="8739"/>
    <cellStyle name="Normal 2 5 3 2 5 4" xfId="6450"/>
    <cellStyle name="Normal 2 5 3 2 5 5" xfId="10193"/>
    <cellStyle name="Normal 2 5 3 2 5 6" xfId="4927"/>
    <cellStyle name="Normal 2 5 3 2 6" xfId="501"/>
    <cellStyle name="Normal 2 5 3 2 6 2" xfId="2393"/>
    <cellStyle name="Normal 2 5 3 2 6 2 2" xfId="7675"/>
    <cellStyle name="Normal 2 5 3 2 6 3" xfId="4056"/>
    <cellStyle name="Normal 2 5 3 2 6 3 2" xfId="9071"/>
    <cellStyle name="Normal 2 5 3 2 6 4" xfId="5862"/>
    <cellStyle name="Normal 2 5 3 2 6 5" xfId="10525"/>
    <cellStyle name="Normal 2 5 3 2 6 6" xfId="5269"/>
    <cellStyle name="Normal 2 5 3 2 7" xfId="1460"/>
    <cellStyle name="Normal 2 5 3 2 7 2" xfId="6749"/>
    <cellStyle name="Normal 2 5 3 2 8" xfId="3012"/>
    <cellStyle name="Normal 2 5 3 2 8 2" xfId="8028"/>
    <cellStyle name="Normal 2 5 3 2 9" xfId="5589"/>
    <cellStyle name="Normal 2 5 3 2_Degree data" xfId="2699"/>
    <cellStyle name="Normal 2 5 3 3" xfId="258"/>
    <cellStyle name="Normal 2 5 3 3 10" xfId="4385"/>
    <cellStyle name="Normal 2 5 3 3 2" xfId="360"/>
    <cellStyle name="Normal 2 5 3 3 2 2" xfId="1097"/>
    <cellStyle name="Normal 2 5 3 3 2 2 2" xfId="2049"/>
    <cellStyle name="Normal 2 5 3 3 2 2 2 2" xfId="7338"/>
    <cellStyle name="Normal 2 5 3 3 2 2 3" xfId="3379"/>
    <cellStyle name="Normal 2 5 3 3 2 2 3 2" xfId="8395"/>
    <cellStyle name="Normal 2 5 3 3 2 2 4" xfId="6454"/>
    <cellStyle name="Normal 2 5 3 3 2 2 5" xfId="9849"/>
    <cellStyle name="Normal 2 5 3 3 2 2 6" xfId="4931"/>
    <cellStyle name="Normal 2 5 3 3 2 3" xfId="868"/>
    <cellStyle name="Normal 2 5 3 3 2 3 2" xfId="2536"/>
    <cellStyle name="Normal 2 5 3 3 2 3 2 2" xfId="7818"/>
    <cellStyle name="Normal 2 5 3 3 2 3 3" xfId="3728"/>
    <cellStyle name="Normal 2 5 3 3 2 3 3 2" xfId="8743"/>
    <cellStyle name="Normal 2 5 3 3 2 3 4" xfId="6225"/>
    <cellStyle name="Normal 2 5 3 3 2 3 5" xfId="10197"/>
    <cellStyle name="Normal 2 5 3 3 2 3 6" xfId="5412"/>
    <cellStyle name="Normal 2 5 3 3 2 4" xfId="1820"/>
    <cellStyle name="Normal 2 5 3 3 2 4 2" xfId="4199"/>
    <cellStyle name="Normal 2 5 3 3 2 4 2 2" xfId="9214"/>
    <cellStyle name="Normal 2 5 3 3 2 4 3" xfId="10668"/>
    <cellStyle name="Normal 2 5 3 3 2 4 4" xfId="7109"/>
    <cellStyle name="Normal 2 5 3 3 2 5" xfId="3155"/>
    <cellStyle name="Normal 2 5 3 3 2 5 2" xfId="8171"/>
    <cellStyle name="Normal 2 5 3 3 2 6" xfId="5732"/>
    <cellStyle name="Normal 2 5 3 3 2 7" xfId="9625"/>
    <cellStyle name="Normal 2 5 3 3 2 8" xfId="4702"/>
    <cellStyle name="Normal 2 5 3 3 2_Degree data" xfId="2705"/>
    <cellStyle name="Normal 2 5 3 3 3" xfId="768"/>
    <cellStyle name="Normal 2 5 3 3 3 2" xfId="1720"/>
    <cellStyle name="Normal 2 5 3 3 3 2 2" xfId="7009"/>
    <cellStyle name="Normal 2 5 3 3 3 3" xfId="3378"/>
    <cellStyle name="Normal 2 5 3 3 3 3 2" xfId="8394"/>
    <cellStyle name="Normal 2 5 3 3 3 4" xfId="6125"/>
    <cellStyle name="Normal 2 5 3 3 3 5" xfId="9848"/>
    <cellStyle name="Normal 2 5 3 3 3 6" xfId="4602"/>
    <cellStyle name="Normal 2 5 3 3 4" xfId="1096"/>
    <cellStyle name="Normal 2 5 3 3 4 2" xfId="2048"/>
    <cellStyle name="Normal 2 5 3 3 4 2 2" xfId="7337"/>
    <cellStyle name="Normal 2 5 3 3 4 3" xfId="3727"/>
    <cellStyle name="Normal 2 5 3 3 4 3 2" xfId="8742"/>
    <cellStyle name="Normal 2 5 3 3 4 4" xfId="6453"/>
    <cellStyle name="Normal 2 5 3 3 4 5" xfId="10196"/>
    <cellStyle name="Normal 2 5 3 3 4 6" xfId="4930"/>
    <cellStyle name="Normal 2 5 3 3 5" xfId="547"/>
    <cellStyle name="Normal 2 5 3 3 5 2" xfId="2436"/>
    <cellStyle name="Normal 2 5 3 3 5 2 2" xfId="7718"/>
    <cellStyle name="Normal 2 5 3 3 5 3" xfId="4099"/>
    <cellStyle name="Normal 2 5 3 3 5 3 2" xfId="9114"/>
    <cellStyle name="Normal 2 5 3 3 5 4" xfId="5906"/>
    <cellStyle name="Normal 2 5 3 3 5 5" xfId="10568"/>
    <cellStyle name="Normal 2 5 3 3 5 6" xfId="5312"/>
    <cellStyle name="Normal 2 5 3 3 6" xfId="1503"/>
    <cellStyle name="Normal 2 5 3 3 6 2" xfId="6792"/>
    <cellStyle name="Normal 2 5 3 3 7" xfId="3055"/>
    <cellStyle name="Normal 2 5 3 3 7 2" xfId="8071"/>
    <cellStyle name="Normal 2 5 3 3 8" xfId="5632"/>
    <cellStyle name="Normal 2 5 3 3 9" xfId="9525"/>
    <cellStyle name="Normal 2 5 3 3_Degree data" xfId="2668"/>
    <cellStyle name="Normal 2 5 3 4" xfId="180"/>
    <cellStyle name="Normal 2 5 3 4 10" xfId="4417"/>
    <cellStyle name="Normal 2 5 3 4 2" xfId="394"/>
    <cellStyle name="Normal 2 5 3 4 2 2" xfId="1099"/>
    <cellStyle name="Normal 2 5 3 4 2 2 2" xfId="2051"/>
    <cellStyle name="Normal 2 5 3 4 2 2 2 2" xfId="7340"/>
    <cellStyle name="Normal 2 5 3 4 2 2 3" xfId="3381"/>
    <cellStyle name="Normal 2 5 3 4 2 2 3 2" xfId="8397"/>
    <cellStyle name="Normal 2 5 3 4 2 2 4" xfId="6456"/>
    <cellStyle name="Normal 2 5 3 4 2 2 5" xfId="9851"/>
    <cellStyle name="Normal 2 5 3 4 2 2 6" xfId="4933"/>
    <cellStyle name="Normal 2 5 3 4 2 3" xfId="900"/>
    <cellStyle name="Normal 2 5 3 4 2 3 2" xfId="2568"/>
    <cellStyle name="Normal 2 5 3 4 2 3 2 2" xfId="7850"/>
    <cellStyle name="Normal 2 5 3 4 2 3 3" xfId="3730"/>
    <cellStyle name="Normal 2 5 3 4 2 3 3 2" xfId="8745"/>
    <cellStyle name="Normal 2 5 3 4 2 3 4" xfId="6257"/>
    <cellStyle name="Normal 2 5 3 4 2 3 5" xfId="10199"/>
    <cellStyle name="Normal 2 5 3 4 2 3 6" xfId="5444"/>
    <cellStyle name="Normal 2 5 3 4 2 4" xfId="1852"/>
    <cellStyle name="Normal 2 5 3 4 2 4 2" xfId="4231"/>
    <cellStyle name="Normal 2 5 3 4 2 4 2 2" xfId="9246"/>
    <cellStyle name="Normal 2 5 3 4 2 4 3" xfId="10700"/>
    <cellStyle name="Normal 2 5 3 4 2 4 4" xfId="7141"/>
    <cellStyle name="Normal 2 5 3 4 2 5" xfId="3187"/>
    <cellStyle name="Normal 2 5 3 4 2 5 2" xfId="8203"/>
    <cellStyle name="Normal 2 5 3 4 2 6" xfId="5764"/>
    <cellStyle name="Normal 2 5 3 4 2 7" xfId="9657"/>
    <cellStyle name="Normal 2 5 3 4 2 8" xfId="4734"/>
    <cellStyle name="Normal 2 5 3 4 2_Degree data" xfId="2722"/>
    <cellStyle name="Normal 2 5 3 4 3" xfId="695"/>
    <cellStyle name="Normal 2 5 3 4 3 2" xfId="1647"/>
    <cellStyle name="Normal 2 5 3 4 3 2 2" xfId="6936"/>
    <cellStyle name="Normal 2 5 3 4 3 3" xfId="3380"/>
    <cellStyle name="Normal 2 5 3 4 3 3 2" xfId="8396"/>
    <cellStyle name="Normal 2 5 3 4 3 4" xfId="6052"/>
    <cellStyle name="Normal 2 5 3 4 3 5" xfId="9850"/>
    <cellStyle name="Normal 2 5 3 4 3 6" xfId="4529"/>
    <cellStyle name="Normal 2 5 3 4 4" xfId="1098"/>
    <cellStyle name="Normal 2 5 3 4 4 2" xfId="2050"/>
    <cellStyle name="Normal 2 5 3 4 4 2 2" xfId="7339"/>
    <cellStyle name="Normal 2 5 3 4 4 3" xfId="3729"/>
    <cellStyle name="Normal 2 5 3 4 4 3 2" xfId="8744"/>
    <cellStyle name="Normal 2 5 3 4 4 4" xfId="6455"/>
    <cellStyle name="Normal 2 5 3 4 4 5" xfId="10198"/>
    <cellStyle name="Normal 2 5 3 4 4 6" xfId="4932"/>
    <cellStyle name="Normal 2 5 3 4 5" xfId="580"/>
    <cellStyle name="Normal 2 5 3 4 5 2" xfId="2363"/>
    <cellStyle name="Normal 2 5 3 4 5 2 2" xfId="7645"/>
    <cellStyle name="Normal 2 5 3 4 5 3" xfId="4026"/>
    <cellStyle name="Normal 2 5 3 4 5 3 2" xfId="9041"/>
    <cellStyle name="Normal 2 5 3 4 5 4" xfId="5938"/>
    <cellStyle name="Normal 2 5 3 4 5 5" xfId="10495"/>
    <cellStyle name="Normal 2 5 3 4 5 6" xfId="5239"/>
    <cellStyle name="Normal 2 5 3 4 6" xfId="1535"/>
    <cellStyle name="Normal 2 5 3 4 6 2" xfId="6824"/>
    <cellStyle name="Normal 2 5 3 4 7" xfId="2982"/>
    <cellStyle name="Normal 2 5 3 4 7 2" xfId="7998"/>
    <cellStyle name="Normal 2 5 3 4 8" xfId="5559"/>
    <cellStyle name="Normal 2 5 3 4 9" xfId="9452"/>
    <cellStyle name="Normal 2 5 3 4_Degree data" xfId="1422"/>
    <cellStyle name="Normal 2 5 3 5" xfId="286"/>
    <cellStyle name="Normal 2 5 3 5 2" xfId="1100"/>
    <cellStyle name="Normal 2 5 3 5 2 2" xfId="2052"/>
    <cellStyle name="Normal 2 5 3 5 2 2 2" xfId="7341"/>
    <cellStyle name="Normal 2 5 3 5 2 3" xfId="3382"/>
    <cellStyle name="Normal 2 5 3 5 2 3 2" xfId="8398"/>
    <cellStyle name="Normal 2 5 3 5 2 4" xfId="6457"/>
    <cellStyle name="Normal 2 5 3 5 2 5" xfId="9852"/>
    <cellStyle name="Normal 2 5 3 5 2 6" xfId="4934"/>
    <cellStyle name="Normal 2 5 3 5 3" xfId="795"/>
    <cellStyle name="Normal 2 5 3 5 3 2" xfId="2463"/>
    <cellStyle name="Normal 2 5 3 5 3 2 2" xfId="7745"/>
    <cellStyle name="Normal 2 5 3 5 3 3" xfId="3731"/>
    <cellStyle name="Normal 2 5 3 5 3 3 2" xfId="8746"/>
    <cellStyle name="Normal 2 5 3 5 3 4" xfId="6152"/>
    <cellStyle name="Normal 2 5 3 5 3 5" xfId="10200"/>
    <cellStyle name="Normal 2 5 3 5 3 6" xfId="5339"/>
    <cellStyle name="Normal 2 5 3 5 4" xfId="1747"/>
    <cellStyle name="Normal 2 5 3 5 4 2" xfId="4126"/>
    <cellStyle name="Normal 2 5 3 5 4 2 2" xfId="9141"/>
    <cellStyle name="Normal 2 5 3 5 4 3" xfId="10595"/>
    <cellStyle name="Normal 2 5 3 5 4 4" xfId="7036"/>
    <cellStyle name="Normal 2 5 3 5 5" xfId="3082"/>
    <cellStyle name="Normal 2 5 3 5 5 2" xfId="8098"/>
    <cellStyle name="Normal 2 5 3 5 6" xfId="5659"/>
    <cellStyle name="Normal 2 5 3 5 7" xfId="9552"/>
    <cellStyle name="Normal 2 5 3 5 8" xfId="4629"/>
    <cellStyle name="Normal 2 5 3 5_Degree data" xfId="2653"/>
    <cellStyle name="Normal 2 5 3 6" xfId="666"/>
    <cellStyle name="Normal 2 5 3 6 2" xfId="1101"/>
    <cellStyle name="Normal 2 5 3 6 2 2" xfId="2053"/>
    <cellStyle name="Normal 2 5 3 6 2 2 2" xfId="7342"/>
    <cellStyle name="Normal 2 5 3 6 2 3" xfId="3383"/>
    <cellStyle name="Normal 2 5 3 6 2 3 2" xfId="8399"/>
    <cellStyle name="Normal 2 5 3 6 2 4" xfId="6458"/>
    <cellStyle name="Normal 2 5 3 6 2 5" xfId="9853"/>
    <cellStyle name="Normal 2 5 3 6 2 6" xfId="4935"/>
    <cellStyle name="Normal 2 5 3 6 3" xfId="1397"/>
    <cellStyle name="Normal 2 5 3 6 3 2" xfId="2334"/>
    <cellStyle name="Normal 2 5 3 6 3 2 2" xfId="7616"/>
    <cellStyle name="Normal 2 5 3 6 3 3" xfId="3732"/>
    <cellStyle name="Normal 2 5 3 6 3 3 2" xfId="8747"/>
    <cellStyle name="Normal 2 5 3 6 3 4" xfId="6693"/>
    <cellStyle name="Normal 2 5 3 6 3 5" xfId="10201"/>
    <cellStyle name="Normal 2 5 3 6 3 6" xfId="5210"/>
    <cellStyle name="Normal 2 5 3 6 4" xfId="1618"/>
    <cellStyle name="Normal 2 5 3 6 4 2" xfId="3997"/>
    <cellStyle name="Normal 2 5 3 6 4 2 2" xfId="9012"/>
    <cellStyle name="Normal 2 5 3 6 4 3" xfId="10466"/>
    <cellStyle name="Normal 2 5 3 6 4 4" xfId="6907"/>
    <cellStyle name="Normal 2 5 3 6 5" xfId="2951"/>
    <cellStyle name="Normal 2 5 3 6 5 2" xfId="7967"/>
    <cellStyle name="Normal 2 5 3 6 6" xfId="6023"/>
    <cellStyle name="Normal 2 5 3 6 7" xfId="9423"/>
    <cellStyle name="Normal 2 5 3 6 8" xfId="4500"/>
    <cellStyle name="Normal 2 5 3 6_Degree data" xfId="2680"/>
    <cellStyle name="Normal 2 5 3 7" xfId="1092"/>
    <cellStyle name="Normal 2 5 3 7 2" xfId="2044"/>
    <cellStyle name="Normal 2 5 3 7 2 2" xfId="7333"/>
    <cellStyle name="Normal 2 5 3 7 3" xfId="3374"/>
    <cellStyle name="Normal 2 5 3 7 3 2" xfId="8390"/>
    <cellStyle name="Normal 2 5 3 7 4" xfId="6449"/>
    <cellStyle name="Normal 2 5 3 7 5" xfId="9844"/>
    <cellStyle name="Normal 2 5 3 7 6" xfId="4926"/>
    <cellStyle name="Normal 2 5 3 8" xfId="468"/>
    <cellStyle name="Normal 2 5 3 8 2" xfId="2291"/>
    <cellStyle name="Normal 2 5 3 8 2 2" xfId="7573"/>
    <cellStyle name="Normal 2 5 3 8 3" xfId="3723"/>
    <cellStyle name="Normal 2 5 3 8 3 2" xfId="8738"/>
    <cellStyle name="Normal 2 5 3 8 4" xfId="5832"/>
    <cellStyle name="Normal 2 5 3 8 5" xfId="10192"/>
    <cellStyle name="Normal 2 5 3 8 6" xfId="5167"/>
    <cellStyle name="Normal 2 5 3 9" xfId="1427"/>
    <cellStyle name="Normal 2 5 3 9 2" xfId="3954"/>
    <cellStyle name="Normal 2 5 3 9 2 2" xfId="8969"/>
    <cellStyle name="Normal 2 5 3 9 3" xfId="10423"/>
    <cellStyle name="Normal 2 5 3 9 4" xfId="6718"/>
    <cellStyle name="Normal 2 5 3_Degree data" xfId="2738"/>
    <cellStyle name="Normal 2 5 4" xfId="165"/>
    <cellStyle name="Normal 2 5 4 10" xfId="2924"/>
    <cellStyle name="Normal 2 5 4 10 2" xfId="9396"/>
    <cellStyle name="Normal 2 5 4 10 3" xfId="7940"/>
    <cellStyle name="Normal 2 5 4 11" xfId="5548"/>
    <cellStyle name="Normal 2 5 4 12" xfId="9366"/>
    <cellStyle name="Normal 2 5 4 13" xfId="4325"/>
    <cellStyle name="Normal 2 5 4 2" xfId="230"/>
    <cellStyle name="Normal 2 5 4 2 10" xfId="9498"/>
    <cellStyle name="Normal 2 5 4 2 11" xfId="4358"/>
    <cellStyle name="Normal 2 5 4 2 2" xfId="439"/>
    <cellStyle name="Normal 2 5 4 2 2 2" xfId="945"/>
    <cellStyle name="Normal 2 5 4 2 2 2 2" xfId="1897"/>
    <cellStyle name="Normal 2 5 4 2 2 2 2 2" xfId="7186"/>
    <cellStyle name="Normal 2 5 4 2 2 2 3" xfId="3386"/>
    <cellStyle name="Normal 2 5 4 2 2 2 3 2" xfId="8402"/>
    <cellStyle name="Normal 2 5 4 2 2 2 4" xfId="6302"/>
    <cellStyle name="Normal 2 5 4 2 2 2 5" xfId="9856"/>
    <cellStyle name="Normal 2 5 4 2 2 2 6" xfId="4779"/>
    <cellStyle name="Normal 2 5 4 2 2 3" xfId="1104"/>
    <cellStyle name="Normal 2 5 4 2 2 3 2" xfId="2056"/>
    <cellStyle name="Normal 2 5 4 2 2 3 2 2" xfId="7345"/>
    <cellStyle name="Normal 2 5 4 2 2 3 3" xfId="3735"/>
    <cellStyle name="Normal 2 5 4 2 2 3 3 2" xfId="8750"/>
    <cellStyle name="Normal 2 5 4 2 2 3 4" xfId="6461"/>
    <cellStyle name="Normal 2 5 4 2 2 3 5" xfId="10204"/>
    <cellStyle name="Normal 2 5 4 2 2 3 6" xfId="4938"/>
    <cellStyle name="Normal 2 5 4 2 2 4" xfId="625"/>
    <cellStyle name="Normal 2 5 4 2 2 4 2" xfId="2613"/>
    <cellStyle name="Normal 2 5 4 2 2 4 2 2" xfId="7895"/>
    <cellStyle name="Normal 2 5 4 2 2 4 3" xfId="4276"/>
    <cellStyle name="Normal 2 5 4 2 2 4 3 2" xfId="9291"/>
    <cellStyle name="Normal 2 5 4 2 2 4 4" xfId="5983"/>
    <cellStyle name="Normal 2 5 4 2 2 4 5" xfId="10745"/>
    <cellStyle name="Normal 2 5 4 2 2 4 6" xfId="5489"/>
    <cellStyle name="Normal 2 5 4 2 2 5" xfId="1580"/>
    <cellStyle name="Normal 2 5 4 2 2 5 2" xfId="6869"/>
    <cellStyle name="Normal 2 5 4 2 2 6" xfId="3232"/>
    <cellStyle name="Normal 2 5 4 2 2 6 2" xfId="8248"/>
    <cellStyle name="Normal 2 5 4 2 2 7" xfId="5809"/>
    <cellStyle name="Normal 2 5 4 2 2 8" xfId="9702"/>
    <cellStyle name="Normal 2 5 4 2 2 9" xfId="4462"/>
    <cellStyle name="Normal 2 5 4 2 2_Degree data" xfId="2646"/>
    <cellStyle name="Normal 2 5 4 2 3" xfId="332"/>
    <cellStyle name="Normal 2 5 4 2 3 2" xfId="1105"/>
    <cellStyle name="Normal 2 5 4 2 3 2 2" xfId="2057"/>
    <cellStyle name="Normal 2 5 4 2 3 2 2 2" xfId="7346"/>
    <cellStyle name="Normal 2 5 4 2 3 2 3" xfId="3387"/>
    <cellStyle name="Normal 2 5 4 2 3 2 3 2" xfId="8403"/>
    <cellStyle name="Normal 2 5 4 2 3 2 4" xfId="6462"/>
    <cellStyle name="Normal 2 5 4 2 3 2 5" xfId="9857"/>
    <cellStyle name="Normal 2 5 4 2 3 2 6" xfId="4939"/>
    <cellStyle name="Normal 2 5 4 2 3 3" xfId="841"/>
    <cellStyle name="Normal 2 5 4 2 3 3 2" xfId="2509"/>
    <cellStyle name="Normal 2 5 4 2 3 3 2 2" xfId="7791"/>
    <cellStyle name="Normal 2 5 4 2 3 3 3" xfId="3736"/>
    <cellStyle name="Normal 2 5 4 2 3 3 3 2" xfId="8751"/>
    <cellStyle name="Normal 2 5 4 2 3 3 4" xfId="6198"/>
    <cellStyle name="Normal 2 5 4 2 3 3 5" xfId="10205"/>
    <cellStyle name="Normal 2 5 4 2 3 3 6" xfId="5385"/>
    <cellStyle name="Normal 2 5 4 2 3 4" xfId="1793"/>
    <cellStyle name="Normal 2 5 4 2 3 4 2" xfId="4172"/>
    <cellStyle name="Normal 2 5 4 2 3 4 2 2" xfId="9187"/>
    <cellStyle name="Normal 2 5 4 2 3 4 3" xfId="10641"/>
    <cellStyle name="Normal 2 5 4 2 3 4 4" xfId="7082"/>
    <cellStyle name="Normal 2 5 4 2 3 5" xfId="3128"/>
    <cellStyle name="Normal 2 5 4 2 3 5 2" xfId="8144"/>
    <cellStyle name="Normal 2 5 4 2 3 6" xfId="5705"/>
    <cellStyle name="Normal 2 5 4 2 3 7" xfId="9598"/>
    <cellStyle name="Normal 2 5 4 2 3 8" xfId="4675"/>
    <cellStyle name="Normal 2 5 4 2 3_Degree data" xfId="1414"/>
    <cellStyle name="Normal 2 5 4 2 4" xfId="741"/>
    <cellStyle name="Normal 2 5 4 2 4 2" xfId="1693"/>
    <cellStyle name="Normal 2 5 4 2 4 2 2" xfId="6982"/>
    <cellStyle name="Normal 2 5 4 2 4 3" xfId="3385"/>
    <cellStyle name="Normal 2 5 4 2 4 3 2" xfId="8401"/>
    <cellStyle name="Normal 2 5 4 2 4 4" xfId="6098"/>
    <cellStyle name="Normal 2 5 4 2 4 5" xfId="9855"/>
    <cellStyle name="Normal 2 5 4 2 4 6" xfId="4575"/>
    <cellStyle name="Normal 2 5 4 2 5" xfId="1103"/>
    <cellStyle name="Normal 2 5 4 2 5 2" xfId="2055"/>
    <cellStyle name="Normal 2 5 4 2 5 2 2" xfId="7344"/>
    <cellStyle name="Normal 2 5 4 2 5 3" xfId="3734"/>
    <cellStyle name="Normal 2 5 4 2 5 3 2" xfId="8749"/>
    <cellStyle name="Normal 2 5 4 2 5 4" xfId="6460"/>
    <cellStyle name="Normal 2 5 4 2 5 5" xfId="10203"/>
    <cellStyle name="Normal 2 5 4 2 5 6" xfId="4937"/>
    <cellStyle name="Normal 2 5 4 2 6" xfId="518"/>
    <cellStyle name="Normal 2 5 4 2 6 2" xfId="2409"/>
    <cellStyle name="Normal 2 5 4 2 6 2 2" xfId="7691"/>
    <cellStyle name="Normal 2 5 4 2 6 3" xfId="4072"/>
    <cellStyle name="Normal 2 5 4 2 6 3 2" xfId="9087"/>
    <cellStyle name="Normal 2 5 4 2 6 4" xfId="5879"/>
    <cellStyle name="Normal 2 5 4 2 6 5" xfId="10541"/>
    <cellStyle name="Normal 2 5 4 2 6 6" xfId="5285"/>
    <cellStyle name="Normal 2 5 4 2 7" xfId="1476"/>
    <cellStyle name="Normal 2 5 4 2 7 2" xfId="6765"/>
    <cellStyle name="Normal 2 5 4 2 8" xfId="3028"/>
    <cellStyle name="Normal 2 5 4 2 8 2" xfId="8044"/>
    <cellStyle name="Normal 2 5 4 2 9" xfId="5605"/>
    <cellStyle name="Normal 2 5 4 2_Degree data" xfId="2640"/>
    <cellStyle name="Normal 2 5 4 3" xfId="275"/>
    <cellStyle name="Normal 2 5 4 3 10" xfId="4401"/>
    <cellStyle name="Normal 2 5 4 3 2" xfId="377"/>
    <cellStyle name="Normal 2 5 4 3 2 2" xfId="1107"/>
    <cellStyle name="Normal 2 5 4 3 2 2 2" xfId="2059"/>
    <cellStyle name="Normal 2 5 4 3 2 2 2 2" xfId="7348"/>
    <cellStyle name="Normal 2 5 4 3 2 2 3" xfId="3389"/>
    <cellStyle name="Normal 2 5 4 3 2 2 3 2" xfId="8405"/>
    <cellStyle name="Normal 2 5 4 3 2 2 4" xfId="6464"/>
    <cellStyle name="Normal 2 5 4 3 2 2 5" xfId="9859"/>
    <cellStyle name="Normal 2 5 4 3 2 2 6" xfId="4941"/>
    <cellStyle name="Normal 2 5 4 3 2 3" xfId="884"/>
    <cellStyle name="Normal 2 5 4 3 2 3 2" xfId="2552"/>
    <cellStyle name="Normal 2 5 4 3 2 3 2 2" xfId="7834"/>
    <cellStyle name="Normal 2 5 4 3 2 3 3" xfId="3738"/>
    <cellStyle name="Normal 2 5 4 3 2 3 3 2" xfId="8753"/>
    <cellStyle name="Normal 2 5 4 3 2 3 4" xfId="6241"/>
    <cellStyle name="Normal 2 5 4 3 2 3 5" xfId="10207"/>
    <cellStyle name="Normal 2 5 4 3 2 3 6" xfId="5428"/>
    <cellStyle name="Normal 2 5 4 3 2 4" xfId="1836"/>
    <cellStyle name="Normal 2 5 4 3 2 4 2" xfId="4215"/>
    <cellStyle name="Normal 2 5 4 3 2 4 2 2" xfId="9230"/>
    <cellStyle name="Normal 2 5 4 3 2 4 3" xfId="10684"/>
    <cellStyle name="Normal 2 5 4 3 2 4 4" xfId="7125"/>
    <cellStyle name="Normal 2 5 4 3 2 5" xfId="3171"/>
    <cellStyle name="Normal 2 5 4 3 2 5 2" xfId="8187"/>
    <cellStyle name="Normal 2 5 4 3 2 6" xfId="5748"/>
    <cellStyle name="Normal 2 5 4 3 2 7" xfId="9641"/>
    <cellStyle name="Normal 2 5 4 3 2 8" xfId="4718"/>
    <cellStyle name="Normal 2 5 4 3 2_Degree data" xfId="2658"/>
    <cellStyle name="Normal 2 5 4 3 3" xfId="784"/>
    <cellStyle name="Normal 2 5 4 3 3 2" xfId="1736"/>
    <cellStyle name="Normal 2 5 4 3 3 2 2" xfId="7025"/>
    <cellStyle name="Normal 2 5 4 3 3 3" xfId="3388"/>
    <cellStyle name="Normal 2 5 4 3 3 3 2" xfId="8404"/>
    <cellStyle name="Normal 2 5 4 3 3 4" xfId="6141"/>
    <cellStyle name="Normal 2 5 4 3 3 5" xfId="9858"/>
    <cellStyle name="Normal 2 5 4 3 3 6" xfId="4618"/>
    <cellStyle name="Normal 2 5 4 3 4" xfId="1106"/>
    <cellStyle name="Normal 2 5 4 3 4 2" xfId="2058"/>
    <cellStyle name="Normal 2 5 4 3 4 2 2" xfId="7347"/>
    <cellStyle name="Normal 2 5 4 3 4 3" xfId="3737"/>
    <cellStyle name="Normal 2 5 4 3 4 3 2" xfId="8752"/>
    <cellStyle name="Normal 2 5 4 3 4 4" xfId="6463"/>
    <cellStyle name="Normal 2 5 4 3 4 5" xfId="10206"/>
    <cellStyle name="Normal 2 5 4 3 4 6" xfId="4940"/>
    <cellStyle name="Normal 2 5 4 3 5" xfId="564"/>
    <cellStyle name="Normal 2 5 4 3 5 2" xfId="2452"/>
    <cellStyle name="Normal 2 5 4 3 5 2 2" xfId="7734"/>
    <cellStyle name="Normal 2 5 4 3 5 3" xfId="4115"/>
    <cellStyle name="Normal 2 5 4 3 5 3 2" xfId="9130"/>
    <cellStyle name="Normal 2 5 4 3 5 4" xfId="5922"/>
    <cellStyle name="Normal 2 5 4 3 5 5" xfId="10584"/>
    <cellStyle name="Normal 2 5 4 3 5 6" xfId="5328"/>
    <cellStyle name="Normal 2 5 4 3 6" xfId="1519"/>
    <cellStyle name="Normal 2 5 4 3 6 2" xfId="6808"/>
    <cellStyle name="Normal 2 5 4 3 7" xfId="3071"/>
    <cellStyle name="Normal 2 5 4 3 7 2" xfId="8087"/>
    <cellStyle name="Normal 2 5 4 3 8" xfId="5648"/>
    <cellStyle name="Normal 2 5 4 3 9" xfId="9541"/>
    <cellStyle name="Normal 2 5 4 3_Degree data" xfId="2741"/>
    <cellStyle name="Normal 2 5 4 4" xfId="193"/>
    <cellStyle name="Normal 2 5 4 4 10" xfId="4430"/>
    <cellStyle name="Normal 2 5 4 4 2" xfId="407"/>
    <cellStyle name="Normal 2 5 4 4 2 2" xfId="1109"/>
    <cellStyle name="Normal 2 5 4 4 2 2 2" xfId="2061"/>
    <cellStyle name="Normal 2 5 4 4 2 2 2 2" xfId="7350"/>
    <cellStyle name="Normal 2 5 4 4 2 2 3" xfId="3391"/>
    <cellStyle name="Normal 2 5 4 4 2 2 3 2" xfId="8407"/>
    <cellStyle name="Normal 2 5 4 4 2 2 4" xfId="6466"/>
    <cellStyle name="Normal 2 5 4 4 2 2 5" xfId="9861"/>
    <cellStyle name="Normal 2 5 4 4 2 2 6" xfId="4943"/>
    <cellStyle name="Normal 2 5 4 4 2 3" xfId="913"/>
    <cellStyle name="Normal 2 5 4 4 2 3 2" xfId="2581"/>
    <cellStyle name="Normal 2 5 4 4 2 3 2 2" xfId="7863"/>
    <cellStyle name="Normal 2 5 4 4 2 3 3" xfId="3740"/>
    <cellStyle name="Normal 2 5 4 4 2 3 3 2" xfId="8755"/>
    <cellStyle name="Normal 2 5 4 4 2 3 4" xfId="6270"/>
    <cellStyle name="Normal 2 5 4 4 2 3 5" xfId="10209"/>
    <cellStyle name="Normal 2 5 4 4 2 3 6" xfId="5457"/>
    <cellStyle name="Normal 2 5 4 4 2 4" xfId="1865"/>
    <cellStyle name="Normal 2 5 4 4 2 4 2" xfId="4244"/>
    <cellStyle name="Normal 2 5 4 4 2 4 2 2" xfId="9259"/>
    <cellStyle name="Normal 2 5 4 4 2 4 3" xfId="10713"/>
    <cellStyle name="Normal 2 5 4 4 2 4 4" xfId="7154"/>
    <cellStyle name="Normal 2 5 4 4 2 5" xfId="3200"/>
    <cellStyle name="Normal 2 5 4 4 2 5 2" xfId="8216"/>
    <cellStyle name="Normal 2 5 4 4 2 6" xfId="5777"/>
    <cellStyle name="Normal 2 5 4 4 2 7" xfId="9670"/>
    <cellStyle name="Normal 2 5 4 4 2 8" xfId="4747"/>
    <cellStyle name="Normal 2 5 4 4 2_Degree data" xfId="2638"/>
    <cellStyle name="Normal 2 5 4 4 3" xfId="708"/>
    <cellStyle name="Normal 2 5 4 4 3 2" xfId="1660"/>
    <cellStyle name="Normal 2 5 4 4 3 2 2" xfId="6949"/>
    <cellStyle name="Normal 2 5 4 4 3 3" xfId="3390"/>
    <cellStyle name="Normal 2 5 4 4 3 3 2" xfId="8406"/>
    <cellStyle name="Normal 2 5 4 4 3 4" xfId="6065"/>
    <cellStyle name="Normal 2 5 4 4 3 5" xfId="9860"/>
    <cellStyle name="Normal 2 5 4 4 3 6" xfId="4542"/>
    <cellStyle name="Normal 2 5 4 4 4" xfId="1108"/>
    <cellStyle name="Normal 2 5 4 4 4 2" xfId="2060"/>
    <cellStyle name="Normal 2 5 4 4 4 2 2" xfId="7349"/>
    <cellStyle name="Normal 2 5 4 4 4 3" xfId="3739"/>
    <cellStyle name="Normal 2 5 4 4 4 3 2" xfId="8754"/>
    <cellStyle name="Normal 2 5 4 4 4 4" xfId="6465"/>
    <cellStyle name="Normal 2 5 4 4 4 5" xfId="10208"/>
    <cellStyle name="Normal 2 5 4 4 4 6" xfId="4942"/>
    <cellStyle name="Normal 2 5 4 4 5" xfId="593"/>
    <cellStyle name="Normal 2 5 4 4 5 2" xfId="2376"/>
    <cellStyle name="Normal 2 5 4 4 5 2 2" xfId="7658"/>
    <cellStyle name="Normal 2 5 4 4 5 3" xfId="4039"/>
    <cellStyle name="Normal 2 5 4 4 5 3 2" xfId="9054"/>
    <cellStyle name="Normal 2 5 4 4 5 4" xfId="5951"/>
    <cellStyle name="Normal 2 5 4 4 5 5" xfId="10508"/>
    <cellStyle name="Normal 2 5 4 4 5 6" xfId="5252"/>
    <cellStyle name="Normal 2 5 4 4 6" xfId="1548"/>
    <cellStyle name="Normal 2 5 4 4 6 2" xfId="6837"/>
    <cellStyle name="Normal 2 5 4 4 7" xfId="2995"/>
    <cellStyle name="Normal 2 5 4 4 7 2" xfId="8011"/>
    <cellStyle name="Normal 2 5 4 4 8" xfId="5572"/>
    <cellStyle name="Normal 2 5 4 4 9" xfId="9465"/>
    <cellStyle name="Normal 2 5 4 4_Degree data" xfId="2711"/>
    <cellStyle name="Normal 2 5 4 5" xfId="299"/>
    <cellStyle name="Normal 2 5 4 5 2" xfId="1110"/>
    <cellStyle name="Normal 2 5 4 5 2 2" xfId="2062"/>
    <cellStyle name="Normal 2 5 4 5 2 2 2" xfId="7351"/>
    <cellStyle name="Normal 2 5 4 5 2 3" xfId="3392"/>
    <cellStyle name="Normal 2 5 4 5 2 3 2" xfId="8408"/>
    <cellStyle name="Normal 2 5 4 5 2 4" xfId="6467"/>
    <cellStyle name="Normal 2 5 4 5 2 5" xfId="9862"/>
    <cellStyle name="Normal 2 5 4 5 2 6" xfId="4944"/>
    <cellStyle name="Normal 2 5 4 5 3" xfId="808"/>
    <cellStyle name="Normal 2 5 4 5 3 2" xfId="2476"/>
    <cellStyle name="Normal 2 5 4 5 3 2 2" xfId="7758"/>
    <cellStyle name="Normal 2 5 4 5 3 3" xfId="3741"/>
    <cellStyle name="Normal 2 5 4 5 3 3 2" xfId="8756"/>
    <cellStyle name="Normal 2 5 4 5 3 4" xfId="6165"/>
    <cellStyle name="Normal 2 5 4 5 3 5" xfId="10210"/>
    <cellStyle name="Normal 2 5 4 5 3 6" xfId="5352"/>
    <cellStyle name="Normal 2 5 4 5 4" xfId="1760"/>
    <cellStyle name="Normal 2 5 4 5 4 2" xfId="4139"/>
    <cellStyle name="Normal 2 5 4 5 4 2 2" xfId="9154"/>
    <cellStyle name="Normal 2 5 4 5 4 3" xfId="10608"/>
    <cellStyle name="Normal 2 5 4 5 4 4" xfId="7049"/>
    <cellStyle name="Normal 2 5 4 5 5" xfId="3095"/>
    <cellStyle name="Normal 2 5 4 5 5 2" xfId="8111"/>
    <cellStyle name="Normal 2 5 4 5 6" xfId="5672"/>
    <cellStyle name="Normal 2 5 4 5 7" xfId="9565"/>
    <cellStyle name="Normal 2 5 4 5 8" xfId="4642"/>
    <cellStyle name="Normal 2 5 4 5_Degree data" xfId="2713"/>
    <cellStyle name="Normal 2 5 4 6" xfId="684"/>
    <cellStyle name="Normal 2 5 4 6 2" xfId="1111"/>
    <cellStyle name="Normal 2 5 4 6 2 2" xfId="2063"/>
    <cellStyle name="Normal 2 5 4 6 2 2 2" xfId="7352"/>
    <cellStyle name="Normal 2 5 4 6 2 3" xfId="3393"/>
    <cellStyle name="Normal 2 5 4 6 2 3 2" xfId="8409"/>
    <cellStyle name="Normal 2 5 4 6 2 4" xfId="6468"/>
    <cellStyle name="Normal 2 5 4 6 2 5" xfId="9863"/>
    <cellStyle name="Normal 2 5 4 6 2 6" xfId="4945"/>
    <cellStyle name="Normal 2 5 4 6 3" xfId="1399"/>
    <cellStyle name="Normal 2 5 4 6 3 2" xfId="2352"/>
    <cellStyle name="Normal 2 5 4 6 3 2 2" xfId="7634"/>
    <cellStyle name="Normal 2 5 4 6 3 3" xfId="3742"/>
    <cellStyle name="Normal 2 5 4 6 3 3 2" xfId="8757"/>
    <cellStyle name="Normal 2 5 4 6 3 4" xfId="6695"/>
    <cellStyle name="Normal 2 5 4 6 3 5" xfId="10211"/>
    <cellStyle name="Normal 2 5 4 6 3 6" xfId="5228"/>
    <cellStyle name="Normal 2 5 4 6 4" xfId="1636"/>
    <cellStyle name="Normal 2 5 4 6 4 2" xfId="4015"/>
    <cellStyle name="Normal 2 5 4 6 4 2 2" xfId="9030"/>
    <cellStyle name="Normal 2 5 4 6 4 3" xfId="10484"/>
    <cellStyle name="Normal 2 5 4 6 4 4" xfId="6925"/>
    <cellStyle name="Normal 2 5 4 6 5" xfId="2969"/>
    <cellStyle name="Normal 2 5 4 6 5 2" xfId="7985"/>
    <cellStyle name="Normal 2 5 4 6 6" xfId="6041"/>
    <cellStyle name="Normal 2 5 4 6 7" xfId="9441"/>
    <cellStyle name="Normal 2 5 4 6 8" xfId="4518"/>
    <cellStyle name="Normal 2 5 4 6_Degree data" xfId="2642"/>
    <cellStyle name="Normal 2 5 4 7" xfId="1102"/>
    <cellStyle name="Normal 2 5 4 7 2" xfId="2054"/>
    <cellStyle name="Normal 2 5 4 7 2 2" xfId="7343"/>
    <cellStyle name="Normal 2 5 4 7 3" xfId="3384"/>
    <cellStyle name="Normal 2 5 4 7 3 2" xfId="8400"/>
    <cellStyle name="Normal 2 5 4 7 4" xfId="6459"/>
    <cellStyle name="Normal 2 5 4 7 5" xfId="9854"/>
    <cellStyle name="Normal 2 5 4 7 6" xfId="4936"/>
    <cellStyle name="Normal 2 5 4 8" xfId="481"/>
    <cellStyle name="Normal 2 5 4 8 2" xfId="2307"/>
    <cellStyle name="Normal 2 5 4 8 2 2" xfId="7589"/>
    <cellStyle name="Normal 2 5 4 8 3" xfId="3733"/>
    <cellStyle name="Normal 2 5 4 8 3 2" xfId="8748"/>
    <cellStyle name="Normal 2 5 4 8 4" xfId="5845"/>
    <cellStyle name="Normal 2 5 4 8 5" xfId="10202"/>
    <cellStyle name="Normal 2 5 4 8 6" xfId="5183"/>
    <cellStyle name="Normal 2 5 4 9" xfId="1442"/>
    <cellStyle name="Normal 2 5 4 9 2" xfId="3970"/>
    <cellStyle name="Normal 2 5 4 9 2 2" xfId="8985"/>
    <cellStyle name="Normal 2 5 4 9 3" xfId="10439"/>
    <cellStyle name="Normal 2 5 4 9 4" xfId="6732"/>
    <cellStyle name="Normal 2 5 4_Degree data" xfId="2702"/>
    <cellStyle name="Normal 2 5 5" xfId="125"/>
    <cellStyle name="Normal 2 5 5 10" xfId="5518"/>
    <cellStyle name="Normal 2 5 5 11" xfId="9338"/>
    <cellStyle name="Normal 2 5 5 12" xfId="4330"/>
    <cellStyle name="Normal 2 5 5 2" xfId="246"/>
    <cellStyle name="Normal 2 5 5 2 10" xfId="4373"/>
    <cellStyle name="Normal 2 5 5 2 2" xfId="348"/>
    <cellStyle name="Normal 2 5 5 2 2 2" xfId="1114"/>
    <cellStyle name="Normal 2 5 5 2 2 2 2" xfId="2066"/>
    <cellStyle name="Normal 2 5 5 2 2 2 2 2" xfId="7355"/>
    <cellStyle name="Normal 2 5 5 2 2 2 3" xfId="3396"/>
    <cellStyle name="Normal 2 5 5 2 2 2 3 2" xfId="8412"/>
    <cellStyle name="Normal 2 5 5 2 2 2 4" xfId="6471"/>
    <cellStyle name="Normal 2 5 5 2 2 2 5" xfId="9866"/>
    <cellStyle name="Normal 2 5 5 2 2 2 6" xfId="4948"/>
    <cellStyle name="Normal 2 5 5 2 2 3" xfId="856"/>
    <cellStyle name="Normal 2 5 5 2 2 3 2" xfId="2524"/>
    <cellStyle name="Normal 2 5 5 2 2 3 2 2" xfId="7806"/>
    <cellStyle name="Normal 2 5 5 2 2 3 3" xfId="3745"/>
    <cellStyle name="Normal 2 5 5 2 2 3 3 2" xfId="8760"/>
    <cellStyle name="Normal 2 5 5 2 2 3 4" xfId="6213"/>
    <cellStyle name="Normal 2 5 5 2 2 3 5" xfId="10214"/>
    <cellStyle name="Normal 2 5 5 2 2 3 6" xfId="5400"/>
    <cellStyle name="Normal 2 5 5 2 2 4" xfId="1808"/>
    <cellStyle name="Normal 2 5 5 2 2 4 2" xfId="4187"/>
    <cellStyle name="Normal 2 5 5 2 2 4 2 2" xfId="9202"/>
    <cellStyle name="Normal 2 5 5 2 2 4 3" xfId="10656"/>
    <cellStyle name="Normal 2 5 5 2 2 4 4" xfId="7097"/>
    <cellStyle name="Normal 2 5 5 2 2 5" xfId="3143"/>
    <cellStyle name="Normal 2 5 5 2 2 5 2" xfId="8159"/>
    <cellStyle name="Normal 2 5 5 2 2 6" xfId="5720"/>
    <cellStyle name="Normal 2 5 5 2 2 7" xfId="9613"/>
    <cellStyle name="Normal 2 5 5 2 2 8" xfId="4690"/>
    <cellStyle name="Normal 2 5 5 2 2_Degree data" xfId="2273"/>
    <cellStyle name="Normal 2 5 5 2 3" xfId="756"/>
    <cellStyle name="Normal 2 5 5 2 3 2" xfId="1708"/>
    <cellStyle name="Normal 2 5 5 2 3 2 2" xfId="6997"/>
    <cellStyle name="Normal 2 5 5 2 3 3" xfId="3395"/>
    <cellStyle name="Normal 2 5 5 2 3 3 2" xfId="8411"/>
    <cellStyle name="Normal 2 5 5 2 3 4" xfId="6113"/>
    <cellStyle name="Normal 2 5 5 2 3 5" xfId="9865"/>
    <cellStyle name="Normal 2 5 5 2 3 6" xfId="4590"/>
    <cellStyle name="Normal 2 5 5 2 4" xfId="1113"/>
    <cellStyle name="Normal 2 5 5 2 4 2" xfId="2065"/>
    <cellStyle name="Normal 2 5 5 2 4 2 2" xfId="7354"/>
    <cellStyle name="Normal 2 5 5 2 4 3" xfId="3744"/>
    <cellStyle name="Normal 2 5 5 2 4 3 2" xfId="8759"/>
    <cellStyle name="Normal 2 5 5 2 4 4" xfId="6470"/>
    <cellStyle name="Normal 2 5 5 2 4 5" xfId="10213"/>
    <cellStyle name="Normal 2 5 5 2 4 6" xfId="4947"/>
    <cellStyle name="Normal 2 5 5 2 5" xfId="535"/>
    <cellStyle name="Normal 2 5 5 2 5 2" xfId="2424"/>
    <cellStyle name="Normal 2 5 5 2 5 2 2" xfId="7706"/>
    <cellStyle name="Normal 2 5 5 2 5 3" xfId="4087"/>
    <cellStyle name="Normal 2 5 5 2 5 3 2" xfId="9102"/>
    <cellStyle name="Normal 2 5 5 2 5 4" xfId="5894"/>
    <cellStyle name="Normal 2 5 5 2 5 5" xfId="10556"/>
    <cellStyle name="Normal 2 5 5 2 5 6" xfId="5300"/>
    <cellStyle name="Normal 2 5 5 2 6" xfId="1491"/>
    <cellStyle name="Normal 2 5 5 2 6 2" xfId="6780"/>
    <cellStyle name="Normal 2 5 5 2 7" xfId="3043"/>
    <cellStyle name="Normal 2 5 5 2 7 2" xfId="8059"/>
    <cellStyle name="Normal 2 5 5 2 8" xfId="5620"/>
    <cellStyle name="Normal 2 5 5 2 9" xfId="9513"/>
    <cellStyle name="Normal 2 5 5 2_Degree data" xfId="2696"/>
    <cellStyle name="Normal 2 5 5 3" xfId="201"/>
    <cellStyle name="Normal 2 5 5 3 10" xfId="4435"/>
    <cellStyle name="Normal 2 5 5 3 2" xfId="412"/>
    <cellStyle name="Normal 2 5 5 3 2 2" xfId="1116"/>
    <cellStyle name="Normal 2 5 5 3 2 2 2" xfId="2068"/>
    <cellStyle name="Normal 2 5 5 3 2 2 2 2" xfId="7357"/>
    <cellStyle name="Normal 2 5 5 3 2 2 3" xfId="3398"/>
    <cellStyle name="Normal 2 5 5 3 2 2 3 2" xfId="8414"/>
    <cellStyle name="Normal 2 5 5 3 2 2 4" xfId="6473"/>
    <cellStyle name="Normal 2 5 5 3 2 2 5" xfId="9868"/>
    <cellStyle name="Normal 2 5 5 3 2 2 6" xfId="4950"/>
    <cellStyle name="Normal 2 5 5 3 2 3" xfId="918"/>
    <cellStyle name="Normal 2 5 5 3 2 3 2" xfId="2586"/>
    <cellStyle name="Normal 2 5 5 3 2 3 2 2" xfId="7868"/>
    <cellStyle name="Normal 2 5 5 3 2 3 3" xfId="3747"/>
    <cellStyle name="Normal 2 5 5 3 2 3 3 2" xfId="8762"/>
    <cellStyle name="Normal 2 5 5 3 2 3 4" xfId="6275"/>
    <cellStyle name="Normal 2 5 5 3 2 3 5" xfId="10216"/>
    <cellStyle name="Normal 2 5 5 3 2 3 6" xfId="5462"/>
    <cellStyle name="Normal 2 5 5 3 2 4" xfId="1870"/>
    <cellStyle name="Normal 2 5 5 3 2 4 2" xfId="4249"/>
    <cellStyle name="Normal 2 5 5 3 2 4 2 2" xfId="9264"/>
    <cellStyle name="Normal 2 5 5 3 2 4 3" xfId="10718"/>
    <cellStyle name="Normal 2 5 5 3 2 4 4" xfId="7159"/>
    <cellStyle name="Normal 2 5 5 3 2 5" xfId="3205"/>
    <cellStyle name="Normal 2 5 5 3 2 5 2" xfId="8221"/>
    <cellStyle name="Normal 2 5 5 3 2 6" xfId="5782"/>
    <cellStyle name="Normal 2 5 5 3 2 7" xfId="9675"/>
    <cellStyle name="Normal 2 5 5 3 2 8" xfId="4752"/>
    <cellStyle name="Normal 2 5 5 3 2_Degree data" xfId="2688"/>
    <cellStyle name="Normal 2 5 5 3 3" xfId="713"/>
    <cellStyle name="Normal 2 5 5 3 3 2" xfId="1665"/>
    <cellStyle name="Normal 2 5 5 3 3 2 2" xfId="6954"/>
    <cellStyle name="Normal 2 5 5 3 3 3" xfId="3397"/>
    <cellStyle name="Normal 2 5 5 3 3 3 2" xfId="8413"/>
    <cellStyle name="Normal 2 5 5 3 3 4" xfId="6070"/>
    <cellStyle name="Normal 2 5 5 3 3 5" xfId="9867"/>
    <cellStyle name="Normal 2 5 5 3 3 6" xfId="4547"/>
    <cellStyle name="Normal 2 5 5 3 4" xfId="1115"/>
    <cellStyle name="Normal 2 5 5 3 4 2" xfId="2067"/>
    <cellStyle name="Normal 2 5 5 3 4 2 2" xfId="7356"/>
    <cellStyle name="Normal 2 5 5 3 4 3" xfId="3746"/>
    <cellStyle name="Normal 2 5 5 3 4 3 2" xfId="8761"/>
    <cellStyle name="Normal 2 5 5 3 4 4" xfId="6472"/>
    <cellStyle name="Normal 2 5 5 3 4 5" xfId="10215"/>
    <cellStyle name="Normal 2 5 5 3 4 6" xfId="4949"/>
    <cellStyle name="Normal 2 5 5 3 5" xfId="598"/>
    <cellStyle name="Normal 2 5 5 3 5 2" xfId="2381"/>
    <cellStyle name="Normal 2 5 5 3 5 2 2" xfId="7663"/>
    <cellStyle name="Normal 2 5 5 3 5 3" xfId="4044"/>
    <cellStyle name="Normal 2 5 5 3 5 3 2" xfId="9059"/>
    <cellStyle name="Normal 2 5 5 3 5 4" xfId="5956"/>
    <cellStyle name="Normal 2 5 5 3 5 5" xfId="10513"/>
    <cellStyle name="Normal 2 5 5 3 5 6" xfId="5257"/>
    <cellStyle name="Normal 2 5 5 3 6" xfId="1553"/>
    <cellStyle name="Normal 2 5 5 3 6 2" xfId="6842"/>
    <cellStyle name="Normal 2 5 5 3 7" xfId="3000"/>
    <cellStyle name="Normal 2 5 5 3 7 2" xfId="8016"/>
    <cellStyle name="Normal 2 5 5 3 8" xfId="5577"/>
    <cellStyle name="Normal 2 5 5 3 9" xfId="9470"/>
    <cellStyle name="Normal 2 5 5 3_Degree data" xfId="2718"/>
    <cellStyle name="Normal 2 5 5 4" xfId="304"/>
    <cellStyle name="Normal 2 5 5 4 2" xfId="1117"/>
    <cellStyle name="Normal 2 5 5 4 2 2" xfId="2069"/>
    <cellStyle name="Normal 2 5 5 4 2 2 2" xfId="7358"/>
    <cellStyle name="Normal 2 5 5 4 2 3" xfId="3399"/>
    <cellStyle name="Normal 2 5 5 4 2 3 2" xfId="8415"/>
    <cellStyle name="Normal 2 5 5 4 2 4" xfId="6474"/>
    <cellStyle name="Normal 2 5 5 4 2 5" xfId="9869"/>
    <cellStyle name="Normal 2 5 5 4 2 6" xfId="4951"/>
    <cellStyle name="Normal 2 5 5 4 3" xfId="813"/>
    <cellStyle name="Normal 2 5 5 4 3 2" xfId="2481"/>
    <cellStyle name="Normal 2 5 5 4 3 2 2" xfId="7763"/>
    <cellStyle name="Normal 2 5 5 4 3 3" xfId="3748"/>
    <cellStyle name="Normal 2 5 5 4 3 3 2" xfId="8763"/>
    <cellStyle name="Normal 2 5 5 4 3 4" xfId="6170"/>
    <cellStyle name="Normal 2 5 5 4 3 5" xfId="10217"/>
    <cellStyle name="Normal 2 5 5 4 3 6" xfId="5357"/>
    <cellStyle name="Normal 2 5 5 4 4" xfId="1765"/>
    <cellStyle name="Normal 2 5 5 4 4 2" xfId="4144"/>
    <cellStyle name="Normal 2 5 5 4 4 2 2" xfId="9159"/>
    <cellStyle name="Normal 2 5 5 4 4 3" xfId="10613"/>
    <cellStyle name="Normal 2 5 5 4 4 4" xfId="7054"/>
    <cellStyle name="Normal 2 5 5 4 5" xfId="3100"/>
    <cellStyle name="Normal 2 5 5 4 5 2" xfId="8116"/>
    <cellStyle name="Normal 2 5 5 4 6" xfId="5677"/>
    <cellStyle name="Normal 2 5 5 4 7" xfId="9570"/>
    <cellStyle name="Normal 2 5 5 4 8" xfId="4647"/>
    <cellStyle name="Normal 2 5 5 4_Degree data" xfId="2667"/>
    <cellStyle name="Normal 2 5 5 5" xfId="654"/>
    <cellStyle name="Normal 2 5 5 5 2" xfId="1606"/>
    <cellStyle name="Normal 2 5 5 5 2 2" xfId="6895"/>
    <cellStyle name="Normal 2 5 5 5 3" xfId="3394"/>
    <cellStyle name="Normal 2 5 5 5 3 2" xfId="8410"/>
    <cellStyle name="Normal 2 5 5 5 4" xfId="6011"/>
    <cellStyle name="Normal 2 5 5 5 5" xfId="9864"/>
    <cellStyle name="Normal 2 5 5 5 6" xfId="4488"/>
    <cellStyle name="Normal 2 5 5 6" xfId="1112"/>
    <cellStyle name="Normal 2 5 5 6 2" xfId="2064"/>
    <cellStyle name="Normal 2 5 5 6 2 2" xfId="7353"/>
    <cellStyle name="Normal 2 5 5 6 3" xfId="3743"/>
    <cellStyle name="Normal 2 5 5 6 3 2" xfId="8758"/>
    <cellStyle name="Normal 2 5 5 6 4" xfId="6469"/>
    <cellStyle name="Normal 2 5 5 6 5" xfId="10212"/>
    <cellStyle name="Normal 2 5 5 6 6" xfId="4946"/>
    <cellStyle name="Normal 2 5 5 7" xfId="489"/>
    <cellStyle name="Normal 2 5 5 7 2" xfId="2322"/>
    <cellStyle name="Normal 2 5 5 7 2 2" xfId="7604"/>
    <cellStyle name="Normal 2 5 5 7 3" xfId="3985"/>
    <cellStyle name="Normal 2 5 5 7 3 2" xfId="9000"/>
    <cellStyle name="Normal 2 5 5 7 4" xfId="5850"/>
    <cellStyle name="Normal 2 5 5 7 5" xfId="10454"/>
    <cellStyle name="Normal 2 5 5 7 6" xfId="5198"/>
    <cellStyle name="Normal 2 5 5 8" xfId="1448"/>
    <cellStyle name="Normal 2 5 5 8 2" xfId="9411"/>
    <cellStyle name="Normal 2 5 5 8 3" xfId="6737"/>
    <cellStyle name="Normal 2 5 5 9" xfId="2939"/>
    <cellStyle name="Normal 2 5 5 9 2" xfId="7955"/>
    <cellStyle name="Normal 2 5 5_Degree data" xfId="2675"/>
    <cellStyle name="Normal 2 5 6" xfId="237"/>
    <cellStyle name="Normal 2 5 6 10" xfId="4364"/>
    <cellStyle name="Normal 2 5 6 2" xfId="339"/>
    <cellStyle name="Normal 2 5 6 2 2" xfId="1119"/>
    <cellStyle name="Normal 2 5 6 2 2 2" xfId="2071"/>
    <cellStyle name="Normal 2 5 6 2 2 2 2" xfId="7360"/>
    <cellStyle name="Normal 2 5 6 2 2 3" xfId="3401"/>
    <cellStyle name="Normal 2 5 6 2 2 3 2" xfId="8417"/>
    <cellStyle name="Normal 2 5 6 2 2 4" xfId="6476"/>
    <cellStyle name="Normal 2 5 6 2 2 5" xfId="9871"/>
    <cellStyle name="Normal 2 5 6 2 2 6" xfId="4953"/>
    <cellStyle name="Normal 2 5 6 2 3" xfId="847"/>
    <cellStyle name="Normal 2 5 6 2 3 2" xfId="2515"/>
    <cellStyle name="Normal 2 5 6 2 3 2 2" xfId="7797"/>
    <cellStyle name="Normal 2 5 6 2 3 3" xfId="3750"/>
    <cellStyle name="Normal 2 5 6 2 3 3 2" xfId="8765"/>
    <cellStyle name="Normal 2 5 6 2 3 4" xfId="6204"/>
    <cellStyle name="Normal 2 5 6 2 3 5" xfId="10219"/>
    <cellStyle name="Normal 2 5 6 2 3 6" xfId="5391"/>
    <cellStyle name="Normal 2 5 6 2 4" xfId="1799"/>
    <cellStyle name="Normal 2 5 6 2 4 2" xfId="4178"/>
    <cellStyle name="Normal 2 5 6 2 4 2 2" xfId="9193"/>
    <cellStyle name="Normal 2 5 6 2 4 3" xfId="10647"/>
    <cellStyle name="Normal 2 5 6 2 4 4" xfId="7088"/>
    <cellStyle name="Normal 2 5 6 2 5" xfId="3134"/>
    <cellStyle name="Normal 2 5 6 2 5 2" xfId="8150"/>
    <cellStyle name="Normal 2 5 6 2 6" xfId="5711"/>
    <cellStyle name="Normal 2 5 6 2 7" xfId="9604"/>
    <cellStyle name="Normal 2 5 6 2 8" xfId="4681"/>
    <cellStyle name="Normal 2 5 6 2_Degree data" xfId="2276"/>
    <cellStyle name="Normal 2 5 6 3" xfId="747"/>
    <cellStyle name="Normal 2 5 6 3 2" xfId="1699"/>
    <cellStyle name="Normal 2 5 6 3 2 2" xfId="6988"/>
    <cellStyle name="Normal 2 5 6 3 3" xfId="3400"/>
    <cellStyle name="Normal 2 5 6 3 3 2" xfId="8416"/>
    <cellStyle name="Normal 2 5 6 3 4" xfId="6104"/>
    <cellStyle name="Normal 2 5 6 3 5" xfId="9870"/>
    <cellStyle name="Normal 2 5 6 3 6" xfId="4581"/>
    <cellStyle name="Normal 2 5 6 4" xfId="1118"/>
    <cellStyle name="Normal 2 5 6 4 2" xfId="2070"/>
    <cellStyle name="Normal 2 5 6 4 2 2" xfId="7359"/>
    <cellStyle name="Normal 2 5 6 4 3" xfId="3749"/>
    <cellStyle name="Normal 2 5 6 4 3 2" xfId="8764"/>
    <cellStyle name="Normal 2 5 6 4 4" xfId="6475"/>
    <cellStyle name="Normal 2 5 6 4 5" xfId="10218"/>
    <cellStyle name="Normal 2 5 6 4 6" xfId="4952"/>
    <cellStyle name="Normal 2 5 6 5" xfId="526"/>
    <cellStyle name="Normal 2 5 6 5 2" xfId="2415"/>
    <cellStyle name="Normal 2 5 6 5 2 2" xfId="7697"/>
    <cellStyle name="Normal 2 5 6 5 3" xfId="4078"/>
    <cellStyle name="Normal 2 5 6 5 3 2" xfId="9093"/>
    <cellStyle name="Normal 2 5 6 5 4" xfId="5885"/>
    <cellStyle name="Normal 2 5 6 5 5" xfId="10547"/>
    <cellStyle name="Normal 2 5 6 5 6" xfId="5291"/>
    <cellStyle name="Normal 2 5 6 6" xfId="1482"/>
    <cellStyle name="Normal 2 5 6 6 2" xfId="6771"/>
    <cellStyle name="Normal 2 5 6 7" xfId="3034"/>
    <cellStyle name="Normal 2 5 6 7 2" xfId="8050"/>
    <cellStyle name="Normal 2 5 6 8" xfId="5611"/>
    <cellStyle name="Normal 2 5 6 9" xfId="9504"/>
    <cellStyle name="Normal 2 5 6_Degree data" xfId="2697"/>
    <cellStyle name="Normal 2 5 7" xfId="175"/>
    <cellStyle name="Normal 2 5 7 10" xfId="4412"/>
    <cellStyle name="Normal 2 5 7 2" xfId="389"/>
    <cellStyle name="Normal 2 5 7 2 2" xfId="1121"/>
    <cellStyle name="Normal 2 5 7 2 2 2" xfId="2073"/>
    <cellStyle name="Normal 2 5 7 2 2 2 2" xfId="7362"/>
    <cellStyle name="Normal 2 5 7 2 2 3" xfId="3403"/>
    <cellStyle name="Normal 2 5 7 2 2 3 2" xfId="8419"/>
    <cellStyle name="Normal 2 5 7 2 2 4" xfId="6478"/>
    <cellStyle name="Normal 2 5 7 2 2 5" xfId="9873"/>
    <cellStyle name="Normal 2 5 7 2 2 6" xfId="4955"/>
    <cellStyle name="Normal 2 5 7 2 3" xfId="895"/>
    <cellStyle name="Normal 2 5 7 2 3 2" xfId="2563"/>
    <cellStyle name="Normal 2 5 7 2 3 2 2" xfId="7845"/>
    <cellStyle name="Normal 2 5 7 2 3 3" xfId="3752"/>
    <cellStyle name="Normal 2 5 7 2 3 3 2" xfId="8767"/>
    <cellStyle name="Normal 2 5 7 2 3 4" xfId="6252"/>
    <cellStyle name="Normal 2 5 7 2 3 5" xfId="10221"/>
    <cellStyle name="Normal 2 5 7 2 3 6" xfId="5439"/>
    <cellStyle name="Normal 2 5 7 2 4" xfId="1847"/>
    <cellStyle name="Normal 2 5 7 2 4 2" xfId="4226"/>
    <cellStyle name="Normal 2 5 7 2 4 2 2" xfId="9241"/>
    <cellStyle name="Normal 2 5 7 2 4 3" xfId="10695"/>
    <cellStyle name="Normal 2 5 7 2 4 4" xfId="7136"/>
    <cellStyle name="Normal 2 5 7 2 5" xfId="3182"/>
    <cellStyle name="Normal 2 5 7 2 5 2" xfId="8198"/>
    <cellStyle name="Normal 2 5 7 2 6" xfId="5759"/>
    <cellStyle name="Normal 2 5 7 2 7" xfId="9652"/>
    <cellStyle name="Normal 2 5 7 2 8" xfId="4729"/>
    <cellStyle name="Normal 2 5 7 2_Degree data" xfId="2729"/>
    <cellStyle name="Normal 2 5 7 3" xfId="690"/>
    <cellStyle name="Normal 2 5 7 3 2" xfId="1642"/>
    <cellStyle name="Normal 2 5 7 3 2 2" xfId="6931"/>
    <cellStyle name="Normal 2 5 7 3 3" xfId="3402"/>
    <cellStyle name="Normal 2 5 7 3 3 2" xfId="8418"/>
    <cellStyle name="Normal 2 5 7 3 4" xfId="6047"/>
    <cellStyle name="Normal 2 5 7 3 5" xfId="9872"/>
    <cellStyle name="Normal 2 5 7 3 6" xfId="4524"/>
    <cellStyle name="Normal 2 5 7 4" xfId="1120"/>
    <cellStyle name="Normal 2 5 7 4 2" xfId="2072"/>
    <cellStyle name="Normal 2 5 7 4 2 2" xfId="7361"/>
    <cellStyle name="Normal 2 5 7 4 3" xfId="3751"/>
    <cellStyle name="Normal 2 5 7 4 3 2" xfId="8766"/>
    <cellStyle name="Normal 2 5 7 4 4" xfId="6477"/>
    <cellStyle name="Normal 2 5 7 4 5" xfId="10220"/>
    <cellStyle name="Normal 2 5 7 4 6" xfId="4954"/>
    <cellStyle name="Normal 2 5 7 5" xfId="575"/>
    <cellStyle name="Normal 2 5 7 5 2" xfId="2358"/>
    <cellStyle name="Normal 2 5 7 5 2 2" xfId="7640"/>
    <cellStyle name="Normal 2 5 7 5 3" xfId="4021"/>
    <cellStyle name="Normal 2 5 7 5 3 2" xfId="9036"/>
    <cellStyle name="Normal 2 5 7 5 4" xfId="5933"/>
    <cellStyle name="Normal 2 5 7 5 5" xfId="10490"/>
    <cellStyle name="Normal 2 5 7 5 6" xfId="5234"/>
    <cellStyle name="Normal 2 5 7 6" xfId="1530"/>
    <cellStyle name="Normal 2 5 7 6 2" xfId="6819"/>
    <cellStyle name="Normal 2 5 7 7" xfId="2977"/>
    <cellStyle name="Normal 2 5 7 7 2" xfId="7993"/>
    <cellStyle name="Normal 2 5 7 8" xfId="5554"/>
    <cellStyle name="Normal 2 5 7 9" xfId="9447"/>
    <cellStyle name="Normal 2 5 7_Degree data" xfId="2686"/>
    <cellStyle name="Normal 2 5 8" xfId="445"/>
    <cellStyle name="Normal 2 5 8 2" xfId="951"/>
    <cellStyle name="Normal 2 5 8 2 2" xfId="1903"/>
    <cellStyle name="Normal 2 5 8 2 2 2" xfId="7192"/>
    <cellStyle name="Normal 2 5 8 2 3" xfId="3404"/>
    <cellStyle name="Normal 2 5 8 2 3 2" xfId="8420"/>
    <cellStyle name="Normal 2 5 8 2 4" xfId="6308"/>
    <cellStyle name="Normal 2 5 8 2 5" xfId="9874"/>
    <cellStyle name="Normal 2 5 8 2 6" xfId="4785"/>
    <cellStyle name="Normal 2 5 8 3" xfId="1122"/>
    <cellStyle name="Normal 2 5 8 3 2" xfId="2074"/>
    <cellStyle name="Normal 2 5 8 3 2 2" xfId="7363"/>
    <cellStyle name="Normal 2 5 8 3 3" xfId="3753"/>
    <cellStyle name="Normal 2 5 8 3 3 2" xfId="8768"/>
    <cellStyle name="Normal 2 5 8 3 4" xfId="6479"/>
    <cellStyle name="Normal 2 5 8 3 5" xfId="10222"/>
    <cellStyle name="Normal 2 5 8 3 6" xfId="4956"/>
    <cellStyle name="Normal 2 5 8 4" xfId="631"/>
    <cellStyle name="Normal 2 5 8 4 2" xfId="2619"/>
    <cellStyle name="Normal 2 5 8 4 2 2" xfId="7901"/>
    <cellStyle name="Normal 2 5 8 4 3" xfId="4282"/>
    <cellStyle name="Normal 2 5 8 4 3 2" xfId="9297"/>
    <cellStyle name="Normal 2 5 8 4 4" xfId="5989"/>
    <cellStyle name="Normal 2 5 8 4 5" xfId="10751"/>
    <cellStyle name="Normal 2 5 8 4 6" xfId="5495"/>
    <cellStyle name="Normal 2 5 8 5" xfId="1586"/>
    <cellStyle name="Normal 2 5 8 5 2" xfId="6875"/>
    <cellStyle name="Normal 2 5 8 6" xfId="3238"/>
    <cellStyle name="Normal 2 5 8 6 2" xfId="8254"/>
    <cellStyle name="Normal 2 5 8 7" xfId="5815"/>
    <cellStyle name="Normal 2 5 8 8" xfId="9708"/>
    <cellStyle name="Normal 2 5 8 9" xfId="4468"/>
    <cellStyle name="Normal 2 5 8_Degree data" xfId="2271"/>
    <cellStyle name="Normal 2 5 9" xfId="281"/>
    <cellStyle name="Normal 2 5 9 2" xfId="1123"/>
    <cellStyle name="Normal 2 5 9 2 2" xfId="2075"/>
    <cellStyle name="Normal 2 5 9 2 2 2" xfId="7364"/>
    <cellStyle name="Normal 2 5 9 2 3" xfId="3405"/>
    <cellStyle name="Normal 2 5 9 2 3 2" xfId="8421"/>
    <cellStyle name="Normal 2 5 9 2 4" xfId="6480"/>
    <cellStyle name="Normal 2 5 9 2 5" xfId="9875"/>
    <cellStyle name="Normal 2 5 9 2 6" xfId="4957"/>
    <cellStyle name="Normal 2 5 9 3" xfId="790"/>
    <cellStyle name="Normal 2 5 9 3 2" xfId="2458"/>
    <cellStyle name="Normal 2 5 9 3 2 2" xfId="7740"/>
    <cellStyle name="Normal 2 5 9 3 3" xfId="3754"/>
    <cellStyle name="Normal 2 5 9 3 3 2" xfId="8769"/>
    <cellStyle name="Normal 2 5 9 3 4" xfId="6147"/>
    <cellStyle name="Normal 2 5 9 3 5" xfId="10223"/>
    <cellStyle name="Normal 2 5 9 3 6" xfId="5334"/>
    <cellStyle name="Normal 2 5 9 4" xfId="1742"/>
    <cellStyle name="Normal 2 5 9 4 2" xfId="4121"/>
    <cellStyle name="Normal 2 5 9 4 2 2" xfId="9136"/>
    <cellStyle name="Normal 2 5 9 4 3" xfId="10590"/>
    <cellStyle name="Normal 2 5 9 4 4" xfId="7031"/>
    <cellStyle name="Normal 2 5 9 5" xfId="3077"/>
    <cellStyle name="Normal 2 5 9 5 2" xfId="8093"/>
    <cellStyle name="Normal 2 5 9 6" xfId="5654"/>
    <cellStyle name="Normal 2 5 9 7" xfId="9547"/>
    <cellStyle name="Normal 2 5 9 8" xfId="4624"/>
    <cellStyle name="Normal 2 5 9_Degree data" xfId="2637"/>
    <cellStyle name="Normal 2 5_Degree data" xfId="2736"/>
    <cellStyle name="Normal 2 6" xfId="449"/>
    <cellStyle name="Normal 2 6 2" xfId="1124"/>
    <cellStyle name="Normal 2 6 3" xfId="634"/>
    <cellStyle name="Normal 2 6_Degree data" xfId="2670"/>
    <cellStyle name="Normal 2 7" xfId="1366"/>
    <cellStyle name="Normal 2 8" xfId="28"/>
    <cellStyle name="Normal 20" xfId="116"/>
    <cellStyle name="Normal 21" xfId="73"/>
    <cellStyle name="Normal 22" xfId="118"/>
    <cellStyle name="Normal 23" xfId="119"/>
    <cellStyle name="Normal 24" xfId="81"/>
    <cellStyle name="Normal 25" xfId="57"/>
    <cellStyle name="Normal 26" xfId="58"/>
    <cellStyle name="Normal 27" xfId="35"/>
    <cellStyle name="Normal 28" xfId="36"/>
    <cellStyle name="Normal 29" xfId="37"/>
    <cellStyle name="Normal 3" xfId="71"/>
    <cellStyle name="Normal 3 2" xfId="102"/>
    <cellStyle name="Normal 3 2 2" xfId="452"/>
    <cellStyle name="Normal 3 2 2 2" xfId="955"/>
    <cellStyle name="Normal 3 2 2 2 2" xfId="1907"/>
    <cellStyle name="Normal 3 2 2 2 2 2" xfId="7196"/>
    <cellStyle name="Normal 3 2 2 2 3" xfId="3406"/>
    <cellStyle name="Normal 3 2 2 2 3 2" xfId="8422"/>
    <cellStyle name="Normal 3 2 2 2 4" xfId="6312"/>
    <cellStyle name="Normal 3 2 2 2 5" xfId="9876"/>
    <cellStyle name="Normal 3 2 2 2 6" xfId="4789"/>
    <cellStyle name="Normal 3 2 2 3" xfId="1125"/>
    <cellStyle name="Normal 3 2 2 3 2" xfId="2076"/>
    <cellStyle name="Normal 3 2 2 3 2 2" xfId="7365"/>
    <cellStyle name="Normal 3 2 2 3 3" xfId="3755"/>
    <cellStyle name="Normal 3 2 2 3 3 2" xfId="8770"/>
    <cellStyle name="Normal 3 2 2 3 4" xfId="6481"/>
    <cellStyle name="Normal 3 2 2 3 5" xfId="10224"/>
    <cellStyle name="Normal 3 2 2 3 6" xfId="4958"/>
    <cellStyle name="Normal 3 2 2 4" xfId="636"/>
    <cellStyle name="Normal 3 2 2 4 2" xfId="2623"/>
    <cellStyle name="Normal 3 2 2 4 2 2" xfId="7905"/>
    <cellStyle name="Normal 3 2 2 4 3" xfId="4286"/>
    <cellStyle name="Normal 3 2 2 4 3 2" xfId="9301"/>
    <cellStyle name="Normal 3 2 2 4 4" xfId="5993"/>
    <cellStyle name="Normal 3 2 2 4 5" xfId="10755"/>
    <cellStyle name="Normal 3 2 2 4 6" xfId="5499"/>
    <cellStyle name="Normal 3 2 2 5" xfId="1590"/>
    <cellStyle name="Normal 3 2 2 5 2" xfId="6879"/>
    <cellStyle name="Normal 3 2 2 6" xfId="3242"/>
    <cellStyle name="Normal 3 2 2 6 2" xfId="8258"/>
    <cellStyle name="Normal 3 2 2 7" xfId="5819"/>
    <cellStyle name="Normal 3 2 2 8" xfId="9712"/>
    <cellStyle name="Normal 3 2 2 9" xfId="4472"/>
    <cellStyle name="Normal 3 2 2_Degree data" xfId="1413"/>
    <cellStyle name="Normal 3 3" xfId="143"/>
    <cellStyle name="Normal 30" xfId="38"/>
    <cellStyle name="Normal 31" xfId="39"/>
    <cellStyle name="Normal 32" xfId="40"/>
    <cellStyle name="Normal 33" xfId="41"/>
    <cellStyle name="Normal 34" xfId="42"/>
    <cellStyle name="Normal 35" xfId="43"/>
    <cellStyle name="Normal 36" xfId="44"/>
    <cellStyle name="Normal 37" xfId="45"/>
    <cellStyle name="Normal 38" xfId="82"/>
    <cellStyle name="Normal 39" xfId="46"/>
    <cellStyle name="Normal 4" xfId="88"/>
    <cellStyle name="Normal 4 2" xfId="115"/>
    <cellStyle name="Normal 4 2 2" xfId="451"/>
    <cellStyle name="Normal 4 3" xfId="89"/>
    <cellStyle name="Normal 4 4" xfId="446"/>
    <cellStyle name="Normal 4 4 2" xfId="952"/>
    <cellStyle name="Normal 4 4 2 2" xfId="1904"/>
    <cellStyle name="Normal 4 4 2 2 2" xfId="7193"/>
    <cellStyle name="Normal 4 4 2 3" xfId="3407"/>
    <cellStyle name="Normal 4 4 2 3 2" xfId="8423"/>
    <cellStyle name="Normal 4 4 2 4" xfId="6309"/>
    <cellStyle name="Normal 4 4 2 5" xfId="9877"/>
    <cellStyle name="Normal 4 4 2 6" xfId="4786"/>
    <cellStyle name="Normal 4 4 3" xfId="1126"/>
    <cellStyle name="Normal 4 4 3 2" xfId="2077"/>
    <cellStyle name="Normal 4 4 3 2 2" xfId="7366"/>
    <cellStyle name="Normal 4 4 3 3" xfId="3756"/>
    <cellStyle name="Normal 4 4 3 3 2" xfId="8771"/>
    <cellStyle name="Normal 4 4 3 4" xfId="6482"/>
    <cellStyle name="Normal 4 4 3 5" xfId="10225"/>
    <cellStyle name="Normal 4 4 3 6" xfId="4959"/>
    <cellStyle name="Normal 4 4 4" xfId="632"/>
    <cellStyle name="Normal 4 4 4 2" xfId="2620"/>
    <cellStyle name="Normal 4 4 4 2 2" xfId="7902"/>
    <cellStyle name="Normal 4 4 4 3" xfId="4283"/>
    <cellStyle name="Normal 4 4 4 3 2" xfId="9298"/>
    <cellStyle name="Normal 4 4 4 4" xfId="5990"/>
    <cellStyle name="Normal 4 4 4 5" xfId="10752"/>
    <cellStyle name="Normal 4 4 4 6" xfId="5496"/>
    <cellStyle name="Normal 4 4 5" xfId="1587"/>
    <cellStyle name="Normal 4 4 5 2" xfId="6876"/>
    <cellStyle name="Normal 4 4 6" xfId="3239"/>
    <cellStyle name="Normal 4 4 6 2" xfId="8255"/>
    <cellStyle name="Normal 4 4 7" xfId="5816"/>
    <cellStyle name="Normal 4 4 8" xfId="9709"/>
    <cellStyle name="Normal 4 4 9" xfId="4469"/>
    <cellStyle name="Normal 4 4_Degree data" xfId="2728"/>
    <cellStyle name="Normal 40" xfId="47"/>
    <cellStyle name="Normal 41" xfId="48"/>
    <cellStyle name="Normal 42" xfId="49"/>
    <cellStyle name="Normal 43" xfId="50"/>
    <cellStyle name="Normal 44" xfId="51"/>
    <cellStyle name="Normal 45" xfId="52"/>
    <cellStyle name="Normal 46" xfId="53"/>
    <cellStyle name="Normal 47" xfId="54"/>
    <cellStyle name="Normal 48" xfId="55"/>
    <cellStyle name="Normal 49" xfId="59"/>
    <cellStyle name="Normal 5" xfId="68"/>
    <cellStyle name="Normal 5 10" xfId="1386"/>
    <cellStyle name="Normal 5 10 2" xfId="2280"/>
    <cellStyle name="Normal 5 10 2 2" xfId="7562"/>
    <cellStyle name="Normal 5 10 3" xfId="3757"/>
    <cellStyle name="Normal 5 10 3 2" xfId="8772"/>
    <cellStyle name="Normal 5 10 4" xfId="6682"/>
    <cellStyle name="Normal 5 10 5" xfId="10226"/>
    <cellStyle name="Normal 5 10 6" xfId="5156"/>
    <cellStyle name="Normal 5 11" xfId="2700"/>
    <cellStyle name="Normal 5 11 2" xfId="3943"/>
    <cellStyle name="Normal 5 11 2 2" xfId="8958"/>
    <cellStyle name="Normal 5 11 3" xfId="10412"/>
    <cellStyle name="Normal 5 11 4" xfId="7908"/>
    <cellStyle name="Normal 5 12" xfId="2896"/>
    <cellStyle name="Normal 5 12 2" xfId="9369"/>
    <cellStyle name="Normal 5 12 3" xfId="7912"/>
    <cellStyle name="Normal 5 13" xfId="5508"/>
    <cellStyle name="Normal 5 14" xfId="9325"/>
    <cellStyle name="Normal 5 2" xfId="72"/>
    <cellStyle name="Normal 5 2 10" xfId="9329"/>
    <cellStyle name="Normal 5 2 11" xfId="4313"/>
    <cellStyle name="Normal 5 2 2" xfId="159"/>
    <cellStyle name="Normal 5 2 2 10" xfId="9360"/>
    <cellStyle name="Normal 5 2 2 2" xfId="142"/>
    <cellStyle name="Normal 5 2 2 2 10" xfId="9318"/>
    <cellStyle name="Normal 5 2 2 2 11" xfId="4352"/>
    <cellStyle name="Normal 5 2 2 2 2" xfId="224"/>
    <cellStyle name="Normal 5 2 2 2 2 10" xfId="4456"/>
    <cellStyle name="Normal 5 2 2 2 2 2" xfId="433"/>
    <cellStyle name="Normal 5 2 2 2 2 2 2" xfId="1130"/>
    <cellStyle name="Normal 5 2 2 2 2 2 2 2" xfId="2081"/>
    <cellStyle name="Normal 5 2 2 2 2 2 2 2 2" xfId="7370"/>
    <cellStyle name="Normal 5 2 2 2 2 2 2 3" xfId="3411"/>
    <cellStyle name="Normal 5 2 2 2 2 2 2 3 2" xfId="8427"/>
    <cellStyle name="Normal 5 2 2 2 2 2 2 4" xfId="6486"/>
    <cellStyle name="Normal 5 2 2 2 2 2 2 5" xfId="9881"/>
    <cellStyle name="Normal 5 2 2 2 2 2 2 6" xfId="4963"/>
    <cellStyle name="Normal 5 2 2 2 2 2 3" xfId="939"/>
    <cellStyle name="Normal 5 2 2 2 2 2 3 2" xfId="2607"/>
    <cellStyle name="Normal 5 2 2 2 2 2 3 2 2" xfId="7889"/>
    <cellStyle name="Normal 5 2 2 2 2 2 3 3" xfId="3760"/>
    <cellStyle name="Normal 5 2 2 2 2 2 3 3 2" xfId="8775"/>
    <cellStyle name="Normal 5 2 2 2 2 2 3 4" xfId="6296"/>
    <cellStyle name="Normal 5 2 2 2 2 2 3 5" xfId="10229"/>
    <cellStyle name="Normal 5 2 2 2 2 2 3 6" xfId="5483"/>
    <cellStyle name="Normal 5 2 2 2 2 2 4" xfId="1891"/>
    <cellStyle name="Normal 5 2 2 2 2 2 4 2" xfId="4270"/>
    <cellStyle name="Normal 5 2 2 2 2 2 4 2 2" xfId="9285"/>
    <cellStyle name="Normal 5 2 2 2 2 2 4 3" xfId="10739"/>
    <cellStyle name="Normal 5 2 2 2 2 2 4 4" xfId="7180"/>
    <cellStyle name="Normal 5 2 2 2 2 2 5" xfId="3226"/>
    <cellStyle name="Normal 5 2 2 2 2 2 5 2" xfId="8242"/>
    <cellStyle name="Normal 5 2 2 2 2 2 6" xfId="5803"/>
    <cellStyle name="Normal 5 2 2 2 2 2 7" xfId="9696"/>
    <cellStyle name="Normal 5 2 2 2 2 2 8" xfId="4773"/>
    <cellStyle name="Normal 5 2 2 2 2 2_Degree data" xfId="2647"/>
    <cellStyle name="Normal 5 2 2 2 2 3" xfId="735"/>
    <cellStyle name="Normal 5 2 2 2 2 3 2" xfId="1687"/>
    <cellStyle name="Normal 5 2 2 2 2 3 2 2" xfId="6976"/>
    <cellStyle name="Normal 5 2 2 2 2 3 3" xfId="3410"/>
    <cellStyle name="Normal 5 2 2 2 2 3 3 2" xfId="8426"/>
    <cellStyle name="Normal 5 2 2 2 2 3 4" xfId="6092"/>
    <cellStyle name="Normal 5 2 2 2 2 3 5" xfId="9880"/>
    <cellStyle name="Normal 5 2 2 2 2 3 6" xfId="4569"/>
    <cellStyle name="Normal 5 2 2 2 2 4" xfId="1129"/>
    <cellStyle name="Normal 5 2 2 2 2 4 2" xfId="2080"/>
    <cellStyle name="Normal 5 2 2 2 2 4 2 2" xfId="7369"/>
    <cellStyle name="Normal 5 2 2 2 2 4 3" xfId="3759"/>
    <cellStyle name="Normal 5 2 2 2 2 4 3 2" xfId="8774"/>
    <cellStyle name="Normal 5 2 2 2 2 4 4" xfId="6485"/>
    <cellStyle name="Normal 5 2 2 2 2 4 5" xfId="10228"/>
    <cellStyle name="Normal 5 2 2 2 2 4 6" xfId="4962"/>
    <cellStyle name="Normal 5 2 2 2 2 5" xfId="619"/>
    <cellStyle name="Normal 5 2 2 2 2 5 2" xfId="2403"/>
    <cellStyle name="Normal 5 2 2 2 2 5 2 2" xfId="7685"/>
    <cellStyle name="Normal 5 2 2 2 2 5 3" xfId="4066"/>
    <cellStyle name="Normal 5 2 2 2 2 5 3 2" xfId="9081"/>
    <cellStyle name="Normal 5 2 2 2 2 5 4" xfId="5977"/>
    <cellStyle name="Normal 5 2 2 2 2 5 5" xfId="10535"/>
    <cellStyle name="Normal 5 2 2 2 2 5 6" xfId="5279"/>
    <cellStyle name="Normal 5 2 2 2 2 6" xfId="1574"/>
    <cellStyle name="Normal 5 2 2 2 2 6 2" xfId="6863"/>
    <cellStyle name="Normal 5 2 2 2 2 7" xfId="3022"/>
    <cellStyle name="Normal 5 2 2 2 2 7 2" xfId="8038"/>
    <cellStyle name="Normal 5 2 2 2 2 8" xfId="5599"/>
    <cellStyle name="Normal 5 2 2 2 2 9" xfId="9492"/>
    <cellStyle name="Normal 5 2 2 2 2_Degree data" xfId="2634"/>
    <cellStyle name="Normal 5 2 2 2 3" xfId="379"/>
    <cellStyle name="Normal 5 2 2 2 4" xfId="326"/>
    <cellStyle name="Normal 5 2 2 2 4 2" xfId="1131"/>
    <cellStyle name="Normal 5 2 2 2 4 2 2" xfId="2082"/>
    <cellStyle name="Normal 5 2 2 2 4 2 2 2" xfId="7371"/>
    <cellStyle name="Normal 5 2 2 2 4 2 3" xfId="3412"/>
    <cellStyle name="Normal 5 2 2 2 4 2 3 2" xfId="8428"/>
    <cellStyle name="Normal 5 2 2 2 4 2 4" xfId="6487"/>
    <cellStyle name="Normal 5 2 2 2 4 2 5" xfId="9882"/>
    <cellStyle name="Normal 5 2 2 2 4 2 6" xfId="4964"/>
    <cellStyle name="Normal 5 2 2 2 4 3" xfId="835"/>
    <cellStyle name="Normal 5 2 2 2 4 3 2" xfId="2503"/>
    <cellStyle name="Normal 5 2 2 2 4 3 2 2" xfId="7785"/>
    <cellStyle name="Normal 5 2 2 2 4 3 3" xfId="3761"/>
    <cellStyle name="Normal 5 2 2 2 4 3 3 2" xfId="8776"/>
    <cellStyle name="Normal 5 2 2 2 4 3 4" xfId="6192"/>
    <cellStyle name="Normal 5 2 2 2 4 3 5" xfId="10230"/>
    <cellStyle name="Normal 5 2 2 2 4 3 6" xfId="5379"/>
    <cellStyle name="Normal 5 2 2 2 4 4" xfId="1787"/>
    <cellStyle name="Normal 5 2 2 2 4 4 2" xfId="4166"/>
    <cellStyle name="Normal 5 2 2 2 4 4 2 2" xfId="9181"/>
    <cellStyle name="Normal 5 2 2 2 4 4 3" xfId="10635"/>
    <cellStyle name="Normal 5 2 2 2 4 4 4" xfId="7076"/>
    <cellStyle name="Normal 5 2 2 2 4 5" xfId="3122"/>
    <cellStyle name="Normal 5 2 2 2 4 5 2" xfId="8138"/>
    <cellStyle name="Normal 5 2 2 2 4 6" xfId="5699"/>
    <cellStyle name="Normal 5 2 2 2 4 7" xfId="9592"/>
    <cellStyle name="Normal 5 2 2 2 4 8" xfId="4669"/>
    <cellStyle name="Normal 5 2 2 2 4_Degree data" xfId="2662"/>
    <cellStyle name="Normal 5 2 2 2 5" xfId="512"/>
    <cellStyle name="Normal 5 2 2 2 5 2" xfId="5873"/>
    <cellStyle name="Normal 5 2 2 2 6" xfId="1470"/>
    <cellStyle name="Normal 5 2 2 2 6 2" xfId="6759"/>
    <cellStyle name="Normal 5 2 2 2 7" xfId="5503"/>
    <cellStyle name="Normal 5 2 2 2 8" xfId="9319"/>
    <cellStyle name="Normal 5 2 2 2 9" xfId="9317"/>
    <cellStyle name="Normal 5 2 2 3" xfId="269"/>
    <cellStyle name="Normal 5 2 2 3 10" xfId="4395"/>
    <cellStyle name="Normal 5 2 2 3 2" xfId="371"/>
    <cellStyle name="Normal 5 2 2 3 2 2" xfId="1133"/>
    <cellStyle name="Normal 5 2 2 3 2 2 2" xfId="2084"/>
    <cellStyle name="Normal 5 2 2 3 2 2 2 2" xfId="7373"/>
    <cellStyle name="Normal 5 2 2 3 2 2 3" xfId="3414"/>
    <cellStyle name="Normal 5 2 2 3 2 2 3 2" xfId="8430"/>
    <cellStyle name="Normal 5 2 2 3 2 2 4" xfId="6489"/>
    <cellStyle name="Normal 5 2 2 3 2 2 5" xfId="9884"/>
    <cellStyle name="Normal 5 2 2 3 2 2 6" xfId="4966"/>
    <cellStyle name="Normal 5 2 2 3 2 3" xfId="878"/>
    <cellStyle name="Normal 5 2 2 3 2 3 2" xfId="2546"/>
    <cellStyle name="Normal 5 2 2 3 2 3 2 2" xfId="7828"/>
    <cellStyle name="Normal 5 2 2 3 2 3 3" xfId="3763"/>
    <cellStyle name="Normal 5 2 2 3 2 3 3 2" xfId="8778"/>
    <cellStyle name="Normal 5 2 2 3 2 3 4" xfId="6235"/>
    <cellStyle name="Normal 5 2 2 3 2 3 5" xfId="10232"/>
    <cellStyle name="Normal 5 2 2 3 2 3 6" xfId="5422"/>
    <cellStyle name="Normal 5 2 2 3 2 4" xfId="1830"/>
    <cellStyle name="Normal 5 2 2 3 2 4 2" xfId="4209"/>
    <cellStyle name="Normal 5 2 2 3 2 4 2 2" xfId="9224"/>
    <cellStyle name="Normal 5 2 2 3 2 4 3" xfId="10678"/>
    <cellStyle name="Normal 5 2 2 3 2 4 4" xfId="7119"/>
    <cellStyle name="Normal 5 2 2 3 2 5" xfId="3165"/>
    <cellStyle name="Normal 5 2 2 3 2 5 2" xfId="8181"/>
    <cellStyle name="Normal 5 2 2 3 2 6" xfId="5742"/>
    <cellStyle name="Normal 5 2 2 3 2 7" xfId="9635"/>
    <cellStyle name="Normal 5 2 2 3 2 8" xfId="4712"/>
    <cellStyle name="Normal 5 2 2 3 2_Degree data" xfId="2739"/>
    <cellStyle name="Normal 5 2 2 3 3" xfId="778"/>
    <cellStyle name="Normal 5 2 2 3 3 2" xfId="1730"/>
    <cellStyle name="Normal 5 2 2 3 3 2 2" xfId="7019"/>
    <cellStyle name="Normal 5 2 2 3 3 3" xfId="3413"/>
    <cellStyle name="Normal 5 2 2 3 3 3 2" xfId="8429"/>
    <cellStyle name="Normal 5 2 2 3 3 4" xfId="6135"/>
    <cellStyle name="Normal 5 2 2 3 3 5" xfId="9883"/>
    <cellStyle name="Normal 5 2 2 3 3 6" xfId="4612"/>
    <cellStyle name="Normal 5 2 2 3 4" xfId="1132"/>
    <cellStyle name="Normal 5 2 2 3 4 2" xfId="2083"/>
    <cellStyle name="Normal 5 2 2 3 4 2 2" xfId="7372"/>
    <cellStyle name="Normal 5 2 2 3 4 3" xfId="3762"/>
    <cellStyle name="Normal 5 2 2 3 4 3 2" xfId="8777"/>
    <cellStyle name="Normal 5 2 2 3 4 4" xfId="6488"/>
    <cellStyle name="Normal 5 2 2 3 4 5" xfId="10231"/>
    <cellStyle name="Normal 5 2 2 3 4 6" xfId="4965"/>
    <cellStyle name="Normal 5 2 2 3 5" xfId="558"/>
    <cellStyle name="Normal 5 2 2 3 5 2" xfId="2446"/>
    <cellStyle name="Normal 5 2 2 3 5 2 2" xfId="7728"/>
    <cellStyle name="Normal 5 2 2 3 5 3" xfId="4109"/>
    <cellStyle name="Normal 5 2 2 3 5 3 2" xfId="9124"/>
    <cellStyle name="Normal 5 2 2 3 5 4" xfId="5916"/>
    <cellStyle name="Normal 5 2 2 3 5 5" xfId="10578"/>
    <cellStyle name="Normal 5 2 2 3 5 6" xfId="5322"/>
    <cellStyle name="Normal 5 2 2 3 6" xfId="1513"/>
    <cellStyle name="Normal 5 2 2 3 6 2" xfId="6802"/>
    <cellStyle name="Normal 5 2 2 3 7" xfId="3065"/>
    <cellStyle name="Normal 5 2 2 3 7 2" xfId="8081"/>
    <cellStyle name="Normal 5 2 2 3 8" xfId="5642"/>
    <cellStyle name="Normal 5 2 2 3 9" xfId="9535"/>
    <cellStyle name="Normal 5 2 2 3_Degree data" xfId="2740"/>
    <cellStyle name="Normal 5 2 2 4" xfId="678"/>
    <cellStyle name="Normal 5 2 2 4 2" xfId="1134"/>
    <cellStyle name="Normal 5 2 2 4 2 2" xfId="2085"/>
    <cellStyle name="Normal 5 2 2 4 2 2 2" xfId="7374"/>
    <cellStyle name="Normal 5 2 2 4 2 3" xfId="3415"/>
    <cellStyle name="Normal 5 2 2 4 2 3 2" xfId="8431"/>
    <cellStyle name="Normal 5 2 2 4 2 4" xfId="6490"/>
    <cellStyle name="Normal 5 2 2 4 2 5" xfId="9885"/>
    <cellStyle name="Normal 5 2 2 4 2 6" xfId="4967"/>
    <cellStyle name="Normal 5 2 2 4 3" xfId="1388"/>
    <cellStyle name="Normal 5 2 2 4 3 2" xfId="2346"/>
    <cellStyle name="Normal 5 2 2 4 3 2 2" xfId="7628"/>
    <cellStyle name="Normal 5 2 2 4 3 3" xfId="3764"/>
    <cellStyle name="Normal 5 2 2 4 3 3 2" xfId="8779"/>
    <cellStyle name="Normal 5 2 2 4 3 4" xfId="6684"/>
    <cellStyle name="Normal 5 2 2 4 3 5" xfId="10233"/>
    <cellStyle name="Normal 5 2 2 4 3 6" xfId="5222"/>
    <cellStyle name="Normal 5 2 2 4 4" xfId="1630"/>
    <cellStyle name="Normal 5 2 2 4 4 2" xfId="4009"/>
    <cellStyle name="Normal 5 2 2 4 4 2 2" xfId="9024"/>
    <cellStyle name="Normal 5 2 2 4 4 3" xfId="10478"/>
    <cellStyle name="Normal 5 2 2 4 4 4" xfId="6919"/>
    <cellStyle name="Normal 5 2 2 4 5" xfId="2963"/>
    <cellStyle name="Normal 5 2 2 4 5 2" xfId="7979"/>
    <cellStyle name="Normal 5 2 2 4 6" xfId="6035"/>
    <cellStyle name="Normal 5 2 2 4 7" xfId="9435"/>
    <cellStyle name="Normal 5 2 2 4 8" xfId="4512"/>
    <cellStyle name="Normal 5 2 2 4_Degree data" xfId="2693"/>
    <cellStyle name="Normal 5 2 2 5" xfId="1128"/>
    <cellStyle name="Normal 5 2 2 5 2" xfId="2079"/>
    <cellStyle name="Normal 5 2 2 5 2 2" xfId="7368"/>
    <cellStyle name="Normal 5 2 2 5 3" xfId="3409"/>
    <cellStyle name="Normal 5 2 2 5 3 2" xfId="8425"/>
    <cellStyle name="Normal 5 2 2 5 4" xfId="6484"/>
    <cellStyle name="Normal 5 2 2 5 5" xfId="9879"/>
    <cellStyle name="Normal 5 2 2 5 6" xfId="4961"/>
    <cellStyle name="Normal 5 2 2 6" xfId="1396"/>
    <cellStyle name="Normal 5 2 2 6 2" xfId="2301"/>
    <cellStyle name="Normal 5 2 2 6 2 2" xfId="7583"/>
    <cellStyle name="Normal 5 2 2 6 3" xfId="3758"/>
    <cellStyle name="Normal 5 2 2 6 3 2" xfId="8773"/>
    <cellStyle name="Normal 5 2 2 6 4" xfId="6692"/>
    <cellStyle name="Normal 5 2 2 6 5" xfId="10227"/>
    <cellStyle name="Normal 5 2 2 6 6" xfId="5177"/>
    <cellStyle name="Normal 5 2 2 7" xfId="1438"/>
    <cellStyle name="Normal 5 2 2 7 2" xfId="3964"/>
    <cellStyle name="Normal 5 2 2 7 2 2" xfId="8979"/>
    <cellStyle name="Normal 5 2 2 7 3" xfId="10433"/>
    <cellStyle name="Normal 5 2 2 7 4" xfId="6728"/>
    <cellStyle name="Normal 5 2 2 8" xfId="2918"/>
    <cellStyle name="Normal 5 2 2 8 2" xfId="9390"/>
    <cellStyle name="Normal 5 2 2 8 3" xfId="7934"/>
    <cellStyle name="Normal 5 2 2 9" xfId="5542"/>
    <cellStyle name="Normal 5 2 2_Degree data" xfId="2652"/>
    <cellStyle name="Normal 5 2 3" xfId="260"/>
    <cellStyle name="Normal 5 2 4" xfId="241"/>
    <cellStyle name="Normal 5 2 4 10" xfId="4368"/>
    <cellStyle name="Normal 5 2 4 2" xfId="343"/>
    <cellStyle name="Normal 5 2 4 2 2" xfId="1136"/>
    <cellStyle name="Normal 5 2 4 2 2 2" xfId="2087"/>
    <cellStyle name="Normal 5 2 4 2 2 2 2" xfId="7376"/>
    <cellStyle name="Normal 5 2 4 2 2 3" xfId="3417"/>
    <cellStyle name="Normal 5 2 4 2 2 3 2" xfId="8433"/>
    <cellStyle name="Normal 5 2 4 2 2 4" xfId="6492"/>
    <cellStyle name="Normal 5 2 4 2 2 5" xfId="9887"/>
    <cellStyle name="Normal 5 2 4 2 2 6" xfId="4969"/>
    <cellStyle name="Normal 5 2 4 2 3" xfId="851"/>
    <cellStyle name="Normal 5 2 4 2 3 2" xfId="2519"/>
    <cellStyle name="Normal 5 2 4 2 3 2 2" xfId="7801"/>
    <cellStyle name="Normal 5 2 4 2 3 3" xfId="3766"/>
    <cellStyle name="Normal 5 2 4 2 3 3 2" xfId="8781"/>
    <cellStyle name="Normal 5 2 4 2 3 4" xfId="6208"/>
    <cellStyle name="Normal 5 2 4 2 3 5" xfId="10235"/>
    <cellStyle name="Normal 5 2 4 2 3 6" xfId="5395"/>
    <cellStyle name="Normal 5 2 4 2 4" xfId="1803"/>
    <cellStyle name="Normal 5 2 4 2 4 2" xfId="4182"/>
    <cellStyle name="Normal 5 2 4 2 4 2 2" xfId="9197"/>
    <cellStyle name="Normal 5 2 4 2 4 3" xfId="10651"/>
    <cellStyle name="Normal 5 2 4 2 4 4" xfId="7092"/>
    <cellStyle name="Normal 5 2 4 2 5" xfId="3138"/>
    <cellStyle name="Normal 5 2 4 2 5 2" xfId="8154"/>
    <cellStyle name="Normal 5 2 4 2 6" xfId="5715"/>
    <cellStyle name="Normal 5 2 4 2 7" xfId="9608"/>
    <cellStyle name="Normal 5 2 4 2 8" xfId="4685"/>
    <cellStyle name="Normal 5 2 4 2_Degree data" xfId="2644"/>
    <cellStyle name="Normal 5 2 4 3" xfId="751"/>
    <cellStyle name="Normal 5 2 4 3 2" xfId="1703"/>
    <cellStyle name="Normal 5 2 4 3 2 2" xfId="6992"/>
    <cellStyle name="Normal 5 2 4 3 3" xfId="3416"/>
    <cellStyle name="Normal 5 2 4 3 3 2" xfId="8432"/>
    <cellStyle name="Normal 5 2 4 3 4" xfId="6108"/>
    <cellStyle name="Normal 5 2 4 3 5" xfId="9886"/>
    <cellStyle name="Normal 5 2 4 3 6" xfId="4585"/>
    <cellStyle name="Normal 5 2 4 4" xfId="1135"/>
    <cellStyle name="Normal 5 2 4 4 2" xfId="2086"/>
    <cellStyle name="Normal 5 2 4 4 2 2" xfId="7375"/>
    <cellStyle name="Normal 5 2 4 4 3" xfId="3765"/>
    <cellStyle name="Normal 5 2 4 4 3 2" xfId="8780"/>
    <cellStyle name="Normal 5 2 4 4 4" xfId="6491"/>
    <cellStyle name="Normal 5 2 4 4 5" xfId="10234"/>
    <cellStyle name="Normal 5 2 4 4 6" xfId="4968"/>
    <cellStyle name="Normal 5 2 4 5" xfId="530"/>
    <cellStyle name="Normal 5 2 4 5 2" xfId="2419"/>
    <cellStyle name="Normal 5 2 4 5 2 2" xfId="7701"/>
    <cellStyle name="Normal 5 2 4 5 3" xfId="4082"/>
    <cellStyle name="Normal 5 2 4 5 3 2" xfId="9097"/>
    <cellStyle name="Normal 5 2 4 5 4" xfId="5889"/>
    <cellStyle name="Normal 5 2 4 5 5" xfId="10551"/>
    <cellStyle name="Normal 5 2 4 5 6" xfId="5295"/>
    <cellStyle name="Normal 5 2 4 6" xfId="1486"/>
    <cellStyle name="Normal 5 2 4 6 2" xfId="6775"/>
    <cellStyle name="Normal 5 2 4 7" xfId="3038"/>
    <cellStyle name="Normal 5 2 4 7 2" xfId="8054"/>
    <cellStyle name="Normal 5 2 4 8" xfId="5615"/>
    <cellStyle name="Normal 5 2 4 9" xfId="9508"/>
    <cellStyle name="Normal 5 2 4_Degree data" xfId="2684"/>
    <cellStyle name="Normal 5 2 5" xfId="181"/>
    <cellStyle name="Normal 5 2 5 10" xfId="4418"/>
    <cellStyle name="Normal 5 2 5 2" xfId="395"/>
    <cellStyle name="Normal 5 2 5 2 2" xfId="1138"/>
    <cellStyle name="Normal 5 2 5 2 2 2" xfId="2089"/>
    <cellStyle name="Normal 5 2 5 2 2 2 2" xfId="7378"/>
    <cellStyle name="Normal 5 2 5 2 2 3" xfId="3419"/>
    <cellStyle name="Normal 5 2 5 2 2 3 2" xfId="8435"/>
    <cellStyle name="Normal 5 2 5 2 2 4" xfId="6494"/>
    <cellStyle name="Normal 5 2 5 2 2 5" xfId="9889"/>
    <cellStyle name="Normal 5 2 5 2 2 6" xfId="4971"/>
    <cellStyle name="Normal 5 2 5 2 3" xfId="901"/>
    <cellStyle name="Normal 5 2 5 2 3 2" xfId="2569"/>
    <cellStyle name="Normal 5 2 5 2 3 2 2" xfId="7851"/>
    <cellStyle name="Normal 5 2 5 2 3 3" xfId="3768"/>
    <cellStyle name="Normal 5 2 5 2 3 3 2" xfId="8783"/>
    <cellStyle name="Normal 5 2 5 2 3 4" xfId="6258"/>
    <cellStyle name="Normal 5 2 5 2 3 5" xfId="10237"/>
    <cellStyle name="Normal 5 2 5 2 3 6" xfId="5445"/>
    <cellStyle name="Normal 5 2 5 2 4" xfId="1853"/>
    <cellStyle name="Normal 5 2 5 2 4 2" xfId="4232"/>
    <cellStyle name="Normal 5 2 5 2 4 2 2" xfId="9247"/>
    <cellStyle name="Normal 5 2 5 2 4 3" xfId="10701"/>
    <cellStyle name="Normal 5 2 5 2 4 4" xfId="7142"/>
    <cellStyle name="Normal 5 2 5 2 5" xfId="3188"/>
    <cellStyle name="Normal 5 2 5 2 5 2" xfId="8204"/>
    <cellStyle name="Normal 5 2 5 2 6" xfId="5765"/>
    <cellStyle name="Normal 5 2 5 2 7" xfId="9658"/>
    <cellStyle name="Normal 5 2 5 2 8" xfId="4735"/>
    <cellStyle name="Normal 5 2 5 2_Degree data" xfId="2656"/>
    <cellStyle name="Normal 5 2 5 3" xfId="696"/>
    <cellStyle name="Normal 5 2 5 3 2" xfId="1648"/>
    <cellStyle name="Normal 5 2 5 3 2 2" xfId="6937"/>
    <cellStyle name="Normal 5 2 5 3 3" xfId="3418"/>
    <cellStyle name="Normal 5 2 5 3 3 2" xfId="8434"/>
    <cellStyle name="Normal 5 2 5 3 4" xfId="6053"/>
    <cellStyle name="Normal 5 2 5 3 5" xfId="9888"/>
    <cellStyle name="Normal 5 2 5 3 6" xfId="4530"/>
    <cellStyle name="Normal 5 2 5 4" xfId="1137"/>
    <cellStyle name="Normal 5 2 5 4 2" xfId="2088"/>
    <cellStyle name="Normal 5 2 5 4 2 2" xfId="7377"/>
    <cellStyle name="Normal 5 2 5 4 3" xfId="3767"/>
    <cellStyle name="Normal 5 2 5 4 3 2" xfId="8782"/>
    <cellStyle name="Normal 5 2 5 4 4" xfId="6493"/>
    <cellStyle name="Normal 5 2 5 4 5" xfId="10236"/>
    <cellStyle name="Normal 5 2 5 4 6" xfId="4970"/>
    <cellStyle name="Normal 5 2 5 5" xfId="581"/>
    <cellStyle name="Normal 5 2 5 5 2" xfId="2364"/>
    <cellStyle name="Normal 5 2 5 5 2 2" xfId="7646"/>
    <cellStyle name="Normal 5 2 5 5 3" xfId="4027"/>
    <cellStyle name="Normal 5 2 5 5 3 2" xfId="9042"/>
    <cellStyle name="Normal 5 2 5 5 4" xfId="5939"/>
    <cellStyle name="Normal 5 2 5 5 5" xfId="10496"/>
    <cellStyle name="Normal 5 2 5 5 6" xfId="5240"/>
    <cellStyle name="Normal 5 2 5 6" xfId="1536"/>
    <cellStyle name="Normal 5 2 5 6 2" xfId="6825"/>
    <cellStyle name="Normal 5 2 5 7" xfId="2983"/>
    <cellStyle name="Normal 5 2 5 7 2" xfId="7999"/>
    <cellStyle name="Normal 5 2 5 8" xfId="5560"/>
    <cellStyle name="Normal 5 2 5 9" xfId="9453"/>
    <cellStyle name="Normal 5 2 5_Degree data" xfId="2681"/>
    <cellStyle name="Normal 5 2 6" xfId="453"/>
    <cellStyle name="Normal 5 2 6 2" xfId="956"/>
    <cellStyle name="Normal 5 2 6 2 2" xfId="1908"/>
    <cellStyle name="Normal 5 2 6 2 2 2" xfId="7197"/>
    <cellStyle name="Normal 5 2 6 2 3" xfId="3420"/>
    <cellStyle name="Normal 5 2 6 2 3 2" xfId="8436"/>
    <cellStyle name="Normal 5 2 6 2 4" xfId="6313"/>
    <cellStyle name="Normal 5 2 6 2 5" xfId="9890"/>
    <cellStyle name="Normal 5 2 6 2 6" xfId="4790"/>
    <cellStyle name="Normal 5 2 6 3" xfId="1139"/>
    <cellStyle name="Normal 5 2 6 3 2" xfId="2090"/>
    <cellStyle name="Normal 5 2 6 3 2 2" xfId="7379"/>
    <cellStyle name="Normal 5 2 6 3 3" xfId="3769"/>
    <cellStyle name="Normal 5 2 6 3 3 2" xfId="8784"/>
    <cellStyle name="Normal 5 2 6 3 4" xfId="6495"/>
    <cellStyle name="Normal 5 2 6 3 5" xfId="10238"/>
    <cellStyle name="Normal 5 2 6 3 6" xfId="4972"/>
    <cellStyle name="Normal 5 2 6 4" xfId="637"/>
    <cellStyle name="Normal 5 2 6 4 2" xfId="2624"/>
    <cellStyle name="Normal 5 2 6 4 2 2" xfId="7906"/>
    <cellStyle name="Normal 5 2 6 4 3" xfId="4287"/>
    <cellStyle name="Normal 5 2 6 4 3 2" xfId="9302"/>
    <cellStyle name="Normal 5 2 6 4 4" xfId="5994"/>
    <cellStyle name="Normal 5 2 6 4 5" xfId="10756"/>
    <cellStyle name="Normal 5 2 6 4 6" xfId="5500"/>
    <cellStyle name="Normal 5 2 6 5" xfId="1591"/>
    <cellStyle name="Normal 5 2 6 5 2" xfId="6880"/>
    <cellStyle name="Normal 5 2 6 6" xfId="3243"/>
    <cellStyle name="Normal 5 2 6 6 2" xfId="8259"/>
    <cellStyle name="Normal 5 2 6 7" xfId="5820"/>
    <cellStyle name="Normal 5 2 6 8" xfId="9713"/>
    <cellStyle name="Normal 5 2 6 9" xfId="4473"/>
    <cellStyle name="Normal 5 2 6_Degree data" xfId="2727"/>
    <cellStyle name="Normal 5 2 7" xfId="287"/>
    <cellStyle name="Normal 5 2 7 2" xfId="1140"/>
    <cellStyle name="Normal 5 2 7 2 2" xfId="2091"/>
    <cellStyle name="Normal 5 2 7 2 2 2" xfId="7380"/>
    <cellStyle name="Normal 5 2 7 2 3" xfId="3421"/>
    <cellStyle name="Normal 5 2 7 2 3 2" xfId="8437"/>
    <cellStyle name="Normal 5 2 7 2 4" xfId="6496"/>
    <cellStyle name="Normal 5 2 7 2 5" xfId="9891"/>
    <cellStyle name="Normal 5 2 7 2 6" xfId="4973"/>
    <cellStyle name="Normal 5 2 7 3" xfId="796"/>
    <cellStyle name="Normal 5 2 7 3 2" xfId="2464"/>
    <cellStyle name="Normal 5 2 7 3 2 2" xfId="7746"/>
    <cellStyle name="Normal 5 2 7 3 3" xfId="3770"/>
    <cellStyle name="Normal 5 2 7 3 3 2" xfId="8785"/>
    <cellStyle name="Normal 5 2 7 3 4" xfId="6153"/>
    <cellStyle name="Normal 5 2 7 3 5" xfId="10239"/>
    <cellStyle name="Normal 5 2 7 3 6" xfId="5340"/>
    <cellStyle name="Normal 5 2 7 4" xfId="1748"/>
    <cellStyle name="Normal 5 2 7 4 2" xfId="4127"/>
    <cellStyle name="Normal 5 2 7 4 2 2" xfId="9142"/>
    <cellStyle name="Normal 5 2 7 4 3" xfId="10596"/>
    <cellStyle name="Normal 5 2 7 4 4" xfId="7037"/>
    <cellStyle name="Normal 5 2 7 5" xfId="3083"/>
    <cellStyle name="Normal 5 2 7 5 2" xfId="8099"/>
    <cellStyle name="Normal 5 2 7 6" xfId="5660"/>
    <cellStyle name="Normal 5 2 7 7" xfId="9553"/>
    <cellStyle name="Normal 5 2 7 8" xfId="4630"/>
    <cellStyle name="Normal 5 2 7_Degree data" xfId="2629"/>
    <cellStyle name="Normal 5 2 8" xfId="469"/>
    <cellStyle name="Normal 5 2 8 2" xfId="5833"/>
    <cellStyle name="Normal 5 2 9" xfId="1428"/>
    <cellStyle name="Normal 5 2 9 2" xfId="6719"/>
    <cellStyle name="Normal 5 3" xfId="92"/>
    <cellStyle name="Normal 5 3 10" xfId="2910"/>
    <cellStyle name="Normal 5 3 10 2" xfId="9382"/>
    <cellStyle name="Normal 5 3 10 3" xfId="7926"/>
    <cellStyle name="Normal 5 3 11" xfId="5509"/>
    <cellStyle name="Normal 5 3 12" xfId="9352"/>
    <cellStyle name="Normal 5 3 13" xfId="4309"/>
    <cellStyle name="Normal 5 3 2" xfId="150"/>
    <cellStyle name="Normal 5 3 2 10" xfId="5534"/>
    <cellStyle name="Normal 5 3 2 11" xfId="9427"/>
    <cellStyle name="Normal 5 3 2 12" xfId="4344"/>
    <cellStyle name="Normal 5 3 2 2" xfId="216"/>
    <cellStyle name="Normal 5 3 2 2 10" xfId="4448"/>
    <cellStyle name="Normal 5 3 2 2 2" xfId="425"/>
    <cellStyle name="Normal 5 3 2 2 2 2" xfId="1144"/>
    <cellStyle name="Normal 5 3 2 2 2 2 2" xfId="2095"/>
    <cellStyle name="Normal 5 3 2 2 2 2 2 2" xfId="7384"/>
    <cellStyle name="Normal 5 3 2 2 2 2 3" xfId="3425"/>
    <cellStyle name="Normal 5 3 2 2 2 2 3 2" xfId="8441"/>
    <cellStyle name="Normal 5 3 2 2 2 2 4" xfId="6500"/>
    <cellStyle name="Normal 5 3 2 2 2 2 5" xfId="9895"/>
    <cellStyle name="Normal 5 3 2 2 2 2 6" xfId="4977"/>
    <cellStyle name="Normal 5 3 2 2 2 3" xfId="931"/>
    <cellStyle name="Normal 5 3 2 2 2 3 2" xfId="2599"/>
    <cellStyle name="Normal 5 3 2 2 2 3 2 2" xfId="7881"/>
    <cellStyle name="Normal 5 3 2 2 2 3 3" xfId="3774"/>
    <cellStyle name="Normal 5 3 2 2 2 3 3 2" xfId="8789"/>
    <cellStyle name="Normal 5 3 2 2 2 3 4" xfId="6288"/>
    <cellStyle name="Normal 5 3 2 2 2 3 5" xfId="10243"/>
    <cellStyle name="Normal 5 3 2 2 2 3 6" xfId="5475"/>
    <cellStyle name="Normal 5 3 2 2 2 4" xfId="1883"/>
    <cellStyle name="Normal 5 3 2 2 2 4 2" xfId="4262"/>
    <cellStyle name="Normal 5 3 2 2 2 4 2 2" xfId="9277"/>
    <cellStyle name="Normal 5 3 2 2 2 4 3" xfId="10731"/>
    <cellStyle name="Normal 5 3 2 2 2 4 4" xfId="7172"/>
    <cellStyle name="Normal 5 3 2 2 2 5" xfId="3218"/>
    <cellStyle name="Normal 5 3 2 2 2 5 2" xfId="8234"/>
    <cellStyle name="Normal 5 3 2 2 2 6" xfId="5795"/>
    <cellStyle name="Normal 5 3 2 2 2 7" xfId="9688"/>
    <cellStyle name="Normal 5 3 2 2 2 8" xfId="4765"/>
    <cellStyle name="Normal 5 3 2 2 2_Degree data" xfId="2679"/>
    <cellStyle name="Normal 5 3 2 2 3" xfId="727"/>
    <cellStyle name="Normal 5 3 2 2 3 2" xfId="1679"/>
    <cellStyle name="Normal 5 3 2 2 3 2 2" xfId="6968"/>
    <cellStyle name="Normal 5 3 2 2 3 3" xfId="3424"/>
    <cellStyle name="Normal 5 3 2 2 3 3 2" xfId="8440"/>
    <cellStyle name="Normal 5 3 2 2 3 4" xfId="6084"/>
    <cellStyle name="Normal 5 3 2 2 3 5" xfId="9894"/>
    <cellStyle name="Normal 5 3 2 2 3 6" xfId="4561"/>
    <cellStyle name="Normal 5 3 2 2 4" xfId="1143"/>
    <cellStyle name="Normal 5 3 2 2 4 2" xfId="2094"/>
    <cellStyle name="Normal 5 3 2 2 4 2 2" xfId="7383"/>
    <cellStyle name="Normal 5 3 2 2 4 3" xfId="3773"/>
    <cellStyle name="Normal 5 3 2 2 4 3 2" xfId="8788"/>
    <cellStyle name="Normal 5 3 2 2 4 4" xfId="6499"/>
    <cellStyle name="Normal 5 3 2 2 4 5" xfId="10242"/>
    <cellStyle name="Normal 5 3 2 2 4 6" xfId="4976"/>
    <cellStyle name="Normal 5 3 2 2 5" xfId="611"/>
    <cellStyle name="Normal 5 3 2 2 5 2" xfId="2395"/>
    <cellStyle name="Normal 5 3 2 2 5 2 2" xfId="7677"/>
    <cellStyle name="Normal 5 3 2 2 5 3" xfId="4058"/>
    <cellStyle name="Normal 5 3 2 2 5 3 2" xfId="9073"/>
    <cellStyle name="Normal 5 3 2 2 5 4" xfId="5969"/>
    <cellStyle name="Normal 5 3 2 2 5 5" xfId="10527"/>
    <cellStyle name="Normal 5 3 2 2 5 6" xfId="5271"/>
    <cellStyle name="Normal 5 3 2 2 6" xfId="1566"/>
    <cellStyle name="Normal 5 3 2 2 6 2" xfId="6855"/>
    <cellStyle name="Normal 5 3 2 2 7" xfId="3014"/>
    <cellStyle name="Normal 5 3 2 2 7 2" xfId="8030"/>
    <cellStyle name="Normal 5 3 2 2 8" xfId="5591"/>
    <cellStyle name="Normal 5 3 2 2 9" xfId="9484"/>
    <cellStyle name="Normal 5 3 2 2_Degree data" xfId="2714"/>
    <cellStyle name="Normal 5 3 2 3" xfId="382"/>
    <cellStyle name="Normal 5 3 2 3 2" xfId="888"/>
    <cellStyle name="Normal 5 3 2 3 2 2" xfId="1840"/>
    <cellStyle name="Normal 5 3 2 3 2 2 2" xfId="7129"/>
    <cellStyle name="Normal 5 3 2 3 2 3" xfId="3426"/>
    <cellStyle name="Normal 5 3 2 3 2 3 2" xfId="8442"/>
    <cellStyle name="Normal 5 3 2 3 2 4" xfId="6245"/>
    <cellStyle name="Normal 5 3 2 3 2 5" xfId="9896"/>
    <cellStyle name="Normal 5 3 2 3 2 6" xfId="4722"/>
    <cellStyle name="Normal 5 3 2 3 3" xfId="1145"/>
    <cellStyle name="Normal 5 3 2 3 3 2" xfId="2096"/>
    <cellStyle name="Normal 5 3 2 3 3 2 2" xfId="7385"/>
    <cellStyle name="Normal 5 3 2 3 3 3" xfId="3775"/>
    <cellStyle name="Normal 5 3 2 3 3 3 2" xfId="8790"/>
    <cellStyle name="Normal 5 3 2 3 3 4" xfId="6501"/>
    <cellStyle name="Normal 5 3 2 3 3 5" xfId="10244"/>
    <cellStyle name="Normal 5 3 2 3 3 6" xfId="4978"/>
    <cellStyle name="Normal 5 3 2 3 4" xfId="568"/>
    <cellStyle name="Normal 5 3 2 3 4 2" xfId="2556"/>
    <cellStyle name="Normal 5 3 2 3 4 2 2" xfId="7838"/>
    <cellStyle name="Normal 5 3 2 3 4 3" xfId="4219"/>
    <cellStyle name="Normal 5 3 2 3 4 3 2" xfId="9234"/>
    <cellStyle name="Normal 5 3 2 3 4 4" xfId="5926"/>
    <cellStyle name="Normal 5 3 2 3 4 5" xfId="10688"/>
    <cellStyle name="Normal 5 3 2 3 4 6" xfId="5432"/>
    <cellStyle name="Normal 5 3 2 3 5" xfId="1523"/>
    <cellStyle name="Normal 5 3 2 3 5 2" xfId="6812"/>
    <cellStyle name="Normal 5 3 2 3 6" xfId="3175"/>
    <cellStyle name="Normal 5 3 2 3 6 2" xfId="8191"/>
    <cellStyle name="Normal 5 3 2 3 7" xfId="5752"/>
    <cellStyle name="Normal 5 3 2 3 8" xfId="9645"/>
    <cellStyle name="Normal 5 3 2 3 9" xfId="4405"/>
    <cellStyle name="Normal 5 3 2 3_Degree data" xfId="2673"/>
    <cellStyle name="Normal 5 3 2 4" xfId="318"/>
    <cellStyle name="Normal 5 3 2 4 2" xfId="1146"/>
    <cellStyle name="Normal 5 3 2 4 2 2" xfId="2097"/>
    <cellStyle name="Normal 5 3 2 4 2 2 2" xfId="7386"/>
    <cellStyle name="Normal 5 3 2 4 2 3" xfId="3427"/>
    <cellStyle name="Normal 5 3 2 4 2 3 2" xfId="8443"/>
    <cellStyle name="Normal 5 3 2 4 2 4" xfId="6502"/>
    <cellStyle name="Normal 5 3 2 4 2 5" xfId="9897"/>
    <cellStyle name="Normal 5 3 2 4 2 6" xfId="4979"/>
    <cellStyle name="Normal 5 3 2 4 3" xfId="827"/>
    <cellStyle name="Normal 5 3 2 4 3 2" xfId="2495"/>
    <cellStyle name="Normal 5 3 2 4 3 2 2" xfId="7777"/>
    <cellStyle name="Normal 5 3 2 4 3 3" xfId="3776"/>
    <cellStyle name="Normal 5 3 2 4 3 3 2" xfId="8791"/>
    <cellStyle name="Normal 5 3 2 4 3 4" xfId="6184"/>
    <cellStyle name="Normal 5 3 2 4 3 5" xfId="10245"/>
    <cellStyle name="Normal 5 3 2 4 3 6" xfId="5371"/>
    <cellStyle name="Normal 5 3 2 4 4" xfId="1779"/>
    <cellStyle name="Normal 5 3 2 4 4 2" xfId="4158"/>
    <cellStyle name="Normal 5 3 2 4 4 2 2" xfId="9173"/>
    <cellStyle name="Normal 5 3 2 4 4 3" xfId="10627"/>
    <cellStyle name="Normal 5 3 2 4 4 4" xfId="7068"/>
    <cellStyle name="Normal 5 3 2 4 5" xfId="3114"/>
    <cellStyle name="Normal 5 3 2 4 5 2" xfId="8130"/>
    <cellStyle name="Normal 5 3 2 4 6" xfId="5691"/>
    <cellStyle name="Normal 5 3 2 4 7" xfId="9584"/>
    <cellStyle name="Normal 5 3 2 4 8" xfId="4661"/>
    <cellStyle name="Normal 5 3 2 4_Degree data" xfId="2691"/>
    <cellStyle name="Normal 5 3 2 5" xfId="670"/>
    <cellStyle name="Normal 5 3 2 5 2" xfId="1622"/>
    <cellStyle name="Normal 5 3 2 5 2 2" xfId="6911"/>
    <cellStyle name="Normal 5 3 2 5 3" xfId="3423"/>
    <cellStyle name="Normal 5 3 2 5 3 2" xfId="8439"/>
    <cellStyle name="Normal 5 3 2 5 4" xfId="6027"/>
    <cellStyle name="Normal 5 3 2 5 5" xfId="9893"/>
    <cellStyle name="Normal 5 3 2 5 6" xfId="4504"/>
    <cellStyle name="Normal 5 3 2 6" xfId="1142"/>
    <cellStyle name="Normal 5 3 2 6 2" xfId="2093"/>
    <cellStyle name="Normal 5 3 2 6 2 2" xfId="7382"/>
    <cellStyle name="Normal 5 3 2 6 3" xfId="3772"/>
    <cellStyle name="Normal 5 3 2 6 3 2" xfId="8787"/>
    <cellStyle name="Normal 5 3 2 6 4" xfId="6498"/>
    <cellStyle name="Normal 5 3 2 6 5" xfId="10241"/>
    <cellStyle name="Normal 5 3 2 6 6" xfId="4975"/>
    <cellStyle name="Normal 5 3 2 7" xfId="504"/>
    <cellStyle name="Normal 5 3 2 7 2" xfId="2338"/>
    <cellStyle name="Normal 5 3 2 7 2 2" xfId="7620"/>
    <cellStyle name="Normal 5 3 2 7 3" xfId="4001"/>
    <cellStyle name="Normal 5 3 2 7 3 2" xfId="9016"/>
    <cellStyle name="Normal 5 3 2 7 4" xfId="5865"/>
    <cellStyle name="Normal 5 3 2 7 5" xfId="10470"/>
    <cellStyle name="Normal 5 3 2 7 6" xfId="5214"/>
    <cellStyle name="Normal 5 3 2 8" xfId="1462"/>
    <cellStyle name="Normal 5 3 2 8 2" xfId="6751"/>
    <cellStyle name="Normal 5 3 2 9" xfId="2955"/>
    <cellStyle name="Normal 5 3 2 9 2" xfId="7971"/>
    <cellStyle name="Normal 5 3 2_Degree data" xfId="2677"/>
    <cellStyle name="Normal 5 3 3" xfId="261"/>
    <cellStyle name="Normal 5 3 3 10" xfId="4387"/>
    <cellStyle name="Normal 5 3 3 2" xfId="363"/>
    <cellStyle name="Normal 5 3 3 2 2" xfId="1148"/>
    <cellStyle name="Normal 5 3 3 2 2 2" xfId="2099"/>
    <cellStyle name="Normal 5 3 3 2 2 2 2" xfId="7388"/>
    <cellStyle name="Normal 5 3 3 2 2 3" xfId="3429"/>
    <cellStyle name="Normal 5 3 3 2 2 3 2" xfId="8445"/>
    <cellStyle name="Normal 5 3 3 2 2 4" xfId="6504"/>
    <cellStyle name="Normal 5 3 3 2 2 5" xfId="9899"/>
    <cellStyle name="Normal 5 3 3 2 2 6" xfId="4981"/>
    <cellStyle name="Normal 5 3 3 2 3" xfId="870"/>
    <cellStyle name="Normal 5 3 3 2 3 2" xfId="2538"/>
    <cellStyle name="Normal 5 3 3 2 3 2 2" xfId="7820"/>
    <cellStyle name="Normal 5 3 3 2 3 3" xfId="3778"/>
    <cellStyle name="Normal 5 3 3 2 3 3 2" xfId="8793"/>
    <cellStyle name="Normal 5 3 3 2 3 4" xfId="6227"/>
    <cellStyle name="Normal 5 3 3 2 3 5" xfId="10247"/>
    <cellStyle name="Normal 5 3 3 2 3 6" xfId="5414"/>
    <cellStyle name="Normal 5 3 3 2 4" xfId="1822"/>
    <cellStyle name="Normal 5 3 3 2 4 2" xfId="4201"/>
    <cellStyle name="Normal 5 3 3 2 4 2 2" xfId="9216"/>
    <cellStyle name="Normal 5 3 3 2 4 3" xfId="10670"/>
    <cellStyle name="Normal 5 3 3 2 4 4" xfId="7111"/>
    <cellStyle name="Normal 5 3 3 2 5" xfId="3157"/>
    <cellStyle name="Normal 5 3 3 2 5 2" xfId="8173"/>
    <cellStyle name="Normal 5 3 3 2 6" xfId="5734"/>
    <cellStyle name="Normal 5 3 3 2 7" xfId="9627"/>
    <cellStyle name="Normal 5 3 3 2 8" xfId="4704"/>
    <cellStyle name="Normal 5 3 3 2_Degree data" xfId="2635"/>
    <cellStyle name="Normal 5 3 3 3" xfId="770"/>
    <cellStyle name="Normal 5 3 3 3 2" xfId="1722"/>
    <cellStyle name="Normal 5 3 3 3 2 2" xfId="7011"/>
    <cellStyle name="Normal 5 3 3 3 3" xfId="3428"/>
    <cellStyle name="Normal 5 3 3 3 3 2" xfId="8444"/>
    <cellStyle name="Normal 5 3 3 3 4" xfId="6127"/>
    <cellStyle name="Normal 5 3 3 3 5" xfId="9898"/>
    <cellStyle name="Normal 5 3 3 3 6" xfId="4604"/>
    <cellStyle name="Normal 5 3 3 4" xfId="1147"/>
    <cellStyle name="Normal 5 3 3 4 2" xfId="2098"/>
    <cellStyle name="Normal 5 3 3 4 2 2" xfId="7387"/>
    <cellStyle name="Normal 5 3 3 4 3" xfId="3777"/>
    <cellStyle name="Normal 5 3 3 4 3 2" xfId="8792"/>
    <cellStyle name="Normal 5 3 3 4 4" xfId="6503"/>
    <cellStyle name="Normal 5 3 3 4 5" xfId="10246"/>
    <cellStyle name="Normal 5 3 3 4 6" xfId="4980"/>
    <cellStyle name="Normal 5 3 3 5" xfId="550"/>
    <cellStyle name="Normal 5 3 3 5 2" xfId="2438"/>
    <cellStyle name="Normal 5 3 3 5 2 2" xfId="7720"/>
    <cellStyle name="Normal 5 3 3 5 3" xfId="4101"/>
    <cellStyle name="Normal 5 3 3 5 3 2" xfId="9116"/>
    <cellStyle name="Normal 5 3 3 5 4" xfId="5908"/>
    <cellStyle name="Normal 5 3 3 5 5" xfId="10570"/>
    <cellStyle name="Normal 5 3 3 5 6" xfId="5314"/>
    <cellStyle name="Normal 5 3 3 6" xfId="1505"/>
    <cellStyle name="Normal 5 3 3 6 2" xfId="6794"/>
    <cellStyle name="Normal 5 3 3 7" xfId="3057"/>
    <cellStyle name="Normal 5 3 3 7 2" xfId="8073"/>
    <cellStyle name="Normal 5 3 3 8" xfId="5634"/>
    <cellStyle name="Normal 5 3 3 9" xfId="9527"/>
    <cellStyle name="Normal 5 3 3_Degree data" xfId="2655"/>
    <cellStyle name="Normal 5 3 4" xfId="177"/>
    <cellStyle name="Normal 5 3 4 10" xfId="4414"/>
    <cellStyle name="Normal 5 3 4 2" xfId="391"/>
    <cellStyle name="Normal 5 3 4 2 2" xfId="1150"/>
    <cellStyle name="Normal 5 3 4 2 2 2" xfId="2101"/>
    <cellStyle name="Normal 5 3 4 2 2 2 2" xfId="7390"/>
    <cellStyle name="Normal 5 3 4 2 2 3" xfId="3431"/>
    <cellStyle name="Normal 5 3 4 2 2 3 2" xfId="8447"/>
    <cellStyle name="Normal 5 3 4 2 2 4" xfId="6506"/>
    <cellStyle name="Normal 5 3 4 2 2 5" xfId="9901"/>
    <cellStyle name="Normal 5 3 4 2 2 6" xfId="4983"/>
    <cellStyle name="Normal 5 3 4 2 3" xfId="897"/>
    <cellStyle name="Normal 5 3 4 2 3 2" xfId="2565"/>
    <cellStyle name="Normal 5 3 4 2 3 2 2" xfId="7847"/>
    <cellStyle name="Normal 5 3 4 2 3 3" xfId="3780"/>
    <cellStyle name="Normal 5 3 4 2 3 3 2" xfId="8795"/>
    <cellStyle name="Normal 5 3 4 2 3 4" xfId="6254"/>
    <cellStyle name="Normal 5 3 4 2 3 5" xfId="10249"/>
    <cellStyle name="Normal 5 3 4 2 3 6" xfId="5441"/>
    <cellStyle name="Normal 5 3 4 2 4" xfId="1849"/>
    <cellStyle name="Normal 5 3 4 2 4 2" xfId="4228"/>
    <cellStyle name="Normal 5 3 4 2 4 2 2" xfId="9243"/>
    <cellStyle name="Normal 5 3 4 2 4 3" xfId="10697"/>
    <cellStyle name="Normal 5 3 4 2 4 4" xfId="7138"/>
    <cellStyle name="Normal 5 3 4 2 5" xfId="3184"/>
    <cellStyle name="Normal 5 3 4 2 5 2" xfId="8200"/>
    <cellStyle name="Normal 5 3 4 2 6" xfId="5761"/>
    <cellStyle name="Normal 5 3 4 2 7" xfId="9654"/>
    <cellStyle name="Normal 5 3 4 2 8" xfId="4731"/>
    <cellStyle name="Normal 5 3 4 2_Degree data" xfId="2724"/>
    <cellStyle name="Normal 5 3 4 3" xfId="692"/>
    <cellStyle name="Normal 5 3 4 3 2" xfId="1644"/>
    <cellStyle name="Normal 5 3 4 3 2 2" xfId="6933"/>
    <cellStyle name="Normal 5 3 4 3 3" xfId="3430"/>
    <cellStyle name="Normal 5 3 4 3 3 2" xfId="8446"/>
    <cellStyle name="Normal 5 3 4 3 4" xfId="6049"/>
    <cellStyle name="Normal 5 3 4 3 5" xfId="9900"/>
    <cellStyle name="Normal 5 3 4 3 6" xfId="4526"/>
    <cellStyle name="Normal 5 3 4 4" xfId="1149"/>
    <cellStyle name="Normal 5 3 4 4 2" xfId="2100"/>
    <cellStyle name="Normal 5 3 4 4 2 2" xfId="7389"/>
    <cellStyle name="Normal 5 3 4 4 3" xfId="3779"/>
    <cellStyle name="Normal 5 3 4 4 3 2" xfId="8794"/>
    <cellStyle name="Normal 5 3 4 4 4" xfId="6505"/>
    <cellStyle name="Normal 5 3 4 4 5" xfId="10248"/>
    <cellStyle name="Normal 5 3 4 4 6" xfId="4982"/>
    <cellStyle name="Normal 5 3 4 5" xfId="577"/>
    <cellStyle name="Normal 5 3 4 5 2" xfId="2360"/>
    <cellStyle name="Normal 5 3 4 5 2 2" xfId="7642"/>
    <cellStyle name="Normal 5 3 4 5 3" xfId="4023"/>
    <cellStyle name="Normal 5 3 4 5 3 2" xfId="9038"/>
    <cellStyle name="Normal 5 3 4 5 4" xfId="5935"/>
    <cellStyle name="Normal 5 3 4 5 5" xfId="10492"/>
    <cellStyle name="Normal 5 3 4 5 6" xfId="5236"/>
    <cellStyle name="Normal 5 3 4 6" xfId="1532"/>
    <cellStyle name="Normal 5 3 4 6 2" xfId="6821"/>
    <cellStyle name="Normal 5 3 4 7" xfId="2979"/>
    <cellStyle name="Normal 5 3 4 7 2" xfId="7995"/>
    <cellStyle name="Normal 5 3 4 8" xfId="5556"/>
    <cellStyle name="Normal 5 3 4 9" xfId="9449"/>
    <cellStyle name="Normal 5 3 4_Degree data" xfId="2683"/>
    <cellStyle name="Normal 5 3 5" xfId="283"/>
    <cellStyle name="Normal 5 3 5 2" xfId="1151"/>
    <cellStyle name="Normal 5 3 5 2 2" xfId="2102"/>
    <cellStyle name="Normal 5 3 5 2 2 2" xfId="7391"/>
    <cellStyle name="Normal 5 3 5 2 3" xfId="3432"/>
    <cellStyle name="Normal 5 3 5 2 3 2" xfId="8448"/>
    <cellStyle name="Normal 5 3 5 2 4" xfId="6507"/>
    <cellStyle name="Normal 5 3 5 2 5" xfId="9902"/>
    <cellStyle name="Normal 5 3 5 2 6" xfId="4984"/>
    <cellStyle name="Normal 5 3 5 3" xfId="792"/>
    <cellStyle name="Normal 5 3 5 3 2" xfId="2460"/>
    <cellStyle name="Normal 5 3 5 3 2 2" xfId="7742"/>
    <cellStyle name="Normal 5 3 5 3 3" xfId="3781"/>
    <cellStyle name="Normal 5 3 5 3 3 2" xfId="8796"/>
    <cellStyle name="Normal 5 3 5 3 4" xfId="6149"/>
    <cellStyle name="Normal 5 3 5 3 5" xfId="10250"/>
    <cellStyle name="Normal 5 3 5 3 6" xfId="5336"/>
    <cellStyle name="Normal 5 3 5 4" xfId="1744"/>
    <cellStyle name="Normal 5 3 5 4 2" xfId="4123"/>
    <cellStyle name="Normal 5 3 5 4 2 2" xfId="9138"/>
    <cellStyle name="Normal 5 3 5 4 3" xfId="10592"/>
    <cellStyle name="Normal 5 3 5 4 4" xfId="7033"/>
    <cellStyle name="Normal 5 3 5 5" xfId="3079"/>
    <cellStyle name="Normal 5 3 5 5 2" xfId="8095"/>
    <cellStyle name="Normal 5 3 5 6" xfId="5656"/>
    <cellStyle name="Normal 5 3 5 7" xfId="9549"/>
    <cellStyle name="Normal 5 3 5 8" xfId="4626"/>
    <cellStyle name="Normal 5 3 5_Degree data" xfId="2687"/>
    <cellStyle name="Normal 5 3 6" xfId="645"/>
    <cellStyle name="Normal 5 3 6 2" xfId="1152"/>
    <cellStyle name="Normal 5 3 6 2 2" xfId="2103"/>
    <cellStyle name="Normal 5 3 6 2 2 2" xfId="7392"/>
    <cellStyle name="Normal 5 3 6 2 3" xfId="3433"/>
    <cellStyle name="Normal 5 3 6 2 3 2" xfId="8449"/>
    <cellStyle name="Normal 5 3 6 2 4" xfId="6508"/>
    <cellStyle name="Normal 5 3 6 2 5" xfId="9903"/>
    <cellStyle name="Normal 5 3 6 2 6" xfId="4985"/>
    <cellStyle name="Normal 5 3 6 3" xfId="455"/>
    <cellStyle name="Normal 5 3 6 3 2" xfId="2313"/>
    <cellStyle name="Normal 5 3 6 3 2 2" xfId="7595"/>
    <cellStyle name="Normal 5 3 6 3 3" xfId="3782"/>
    <cellStyle name="Normal 5 3 6 3 3 2" xfId="8797"/>
    <cellStyle name="Normal 5 3 6 3 4" xfId="5822"/>
    <cellStyle name="Normal 5 3 6 3 5" xfId="10251"/>
    <cellStyle name="Normal 5 3 6 3 6" xfId="5189"/>
    <cellStyle name="Normal 5 3 6 4" xfId="1597"/>
    <cellStyle name="Normal 5 3 6 4 2" xfId="3976"/>
    <cellStyle name="Normal 5 3 6 4 2 2" xfId="8991"/>
    <cellStyle name="Normal 5 3 6 4 3" xfId="10445"/>
    <cellStyle name="Normal 5 3 6 4 4" xfId="6886"/>
    <cellStyle name="Normal 5 3 6 5" xfId="2930"/>
    <cellStyle name="Normal 5 3 6 5 2" xfId="7946"/>
    <cellStyle name="Normal 5 3 6 6" xfId="6002"/>
    <cellStyle name="Normal 5 3 6 7" xfId="9402"/>
    <cellStyle name="Normal 5 3 6 8" xfId="4479"/>
    <cellStyle name="Normal 5 3 6_Degree data" xfId="2715"/>
    <cellStyle name="Normal 5 3 7" xfId="1141"/>
    <cellStyle name="Normal 5 3 7 2" xfId="2092"/>
    <cellStyle name="Normal 5 3 7 2 2" xfId="7381"/>
    <cellStyle name="Normal 5 3 7 3" xfId="3422"/>
    <cellStyle name="Normal 5 3 7 3 2" xfId="8438"/>
    <cellStyle name="Normal 5 3 7 4" xfId="6497"/>
    <cellStyle name="Normal 5 3 7 5" xfId="9892"/>
    <cellStyle name="Normal 5 3 7 6" xfId="4974"/>
    <cellStyle name="Normal 5 3 8" xfId="465"/>
    <cellStyle name="Normal 5 3 8 2" xfId="2293"/>
    <cellStyle name="Normal 5 3 8 2 2" xfId="7575"/>
    <cellStyle name="Normal 5 3 8 3" xfId="3771"/>
    <cellStyle name="Normal 5 3 8 3 2" xfId="8786"/>
    <cellStyle name="Normal 5 3 8 4" xfId="5829"/>
    <cellStyle name="Normal 5 3 8 5" xfId="10240"/>
    <cellStyle name="Normal 5 3 8 6" xfId="5169"/>
    <cellStyle name="Normal 5 3 9" xfId="1424"/>
    <cellStyle name="Normal 5 3 9 2" xfId="3956"/>
    <cellStyle name="Normal 5 3 9 2 2" xfId="8971"/>
    <cellStyle name="Normal 5 3 9 3" xfId="10425"/>
    <cellStyle name="Normal 5 3 9 4" xfId="6715"/>
    <cellStyle name="Normal 5 3_Degree data" xfId="2704"/>
    <cellStyle name="Normal 5 4" xfId="140"/>
    <cellStyle name="Normal 5 4 10" xfId="5531"/>
    <cellStyle name="Normal 5 4 11" xfId="9351"/>
    <cellStyle name="Normal 5 4 12" xfId="4343"/>
    <cellStyle name="Normal 5 4 2" xfId="259"/>
    <cellStyle name="Normal 5 4 2 10" xfId="4386"/>
    <cellStyle name="Normal 5 4 2 2" xfId="361"/>
    <cellStyle name="Normal 5 4 2 2 2" xfId="1155"/>
    <cellStyle name="Normal 5 4 2 2 2 2" xfId="2106"/>
    <cellStyle name="Normal 5 4 2 2 2 2 2" xfId="7395"/>
    <cellStyle name="Normal 5 4 2 2 2 3" xfId="3436"/>
    <cellStyle name="Normal 5 4 2 2 2 3 2" xfId="8452"/>
    <cellStyle name="Normal 5 4 2 2 2 4" xfId="6511"/>
    <cellStyle name="Normal 5 4 2 2 2 5" xfId="9906"/>
    <cellStyle name="Normal 5 4 2 2 2 6" xfId="4988"/>
    <cellStyle name="Normal 5 4 2 2 3" xfId="869"/>
    <cellStyle name="Normal 5 4 2 2 3 2" xfId="2537"/>
    <cellStyle name="Normal 5 4 2 2 3 2 2" xfId="7819"/>
    <cellStyle name="Normal 5 4 2 2 3 3" xfId="3785"/>
    <cellStyle name="Normal 5 4 2 2 3 3 2" xfId="8800"/>
    <cellStyle name="Normal 5 4 2 2 3 4" xfId="6226"/>
    <cellStyle name="Normal 5 4 2 2 3 5" xfId="10254"/>
    <cellStyle name="Normal 5 4 2 2 3 6" xfId="5413"/>
    <cellStyle name="Normal 5 4 2 2 4" xfId="1821"/>
    <cellStyle name="Normal 5 4 2 2 4 2" xfId="4200"/>
    <cellStyle name="Normal 5 4 2 2 4 2 2" xfId="9215"/>
    <cellStyle name="Normal 5 4 2 2 4 3" xfId="10669"/>
    <cellStyle name="Normal 5 4 2 2 4 4" xfId="7110"/>
    <cellStyle name="Normal 5 4 2 2 5" xfId="3156"/>
    <cellStyle name="Normal 5 4 2 2 5 2" xfId="8172"/>
    <cellStyle name="Normal 5 4 2 2 6" xfId="5733"/>
    <cellStyle name="Normal 5 4 2 2 7" xfId="9626"/>
    <cellStyle name="Normal 5 4 2 2 8" xfId="4703"/>
    <cellStyle name="Normal 5 4 2 2_Degree data" xfId="2671"/>
    <cellStyle name="Normal 5 4 2 3" xfId="769"/>
    <cellStyle name="Normal 5 4 2 3 2" xfId="1721"/>
    <cellStyle name="Normal 5 4 2 3 2 2" xfId="7010"/>
    <cellStyle name="Normal 5 4 2 3 3" xfId="3435"/>
    <cellStyle name="Normal 5 4 2 3 3 2" xfId="8451"/>
    <cellStyle name="Normal 5 4 2 3 4" xfId="6126"/>
    <cellStyle name="Normal 5 4 2 3 5" xfId="9905"/>
    <cellStyle name="Normal 5 4 2 3 6" xfId="4603"/>
    <cellStyle name="Normal 5 4 2 4" xfId="1154"/>
    <cellStyle name="Normal 5 4 2 4 2" xfId="2105"/>
    <cellStyle name="Normal 5 4 2 4 2 2" xfId="7394"/>
    <cellStyle name="Normal 5 4 2 4 3" xfId="3784"/>
    <cellStyle name="Normal 5 4 2 4 3 2" xfId="8799"/>
    <cellStyle name="Normal 5 4 2 4 4" xfId="6510"/>
    <cellStyle name="Normal 5 4 2 4 5" xfId="10253"/>
    <cellStyle name="Normal 5 4 2 4 6" xfId="4987"/>
    <cellStyle name="Normal 5 4 2 5" xfId="548"/>
    <cellStyle name="Normal 5 4 2 5 2" xfId="2437"/>
    <cellStyle name="Normal 5 4 2 5 2 2" xfId="7719"/>
    <cellStyle name="Normal 5 4 2 5 3" xfId="4100"/>
    <cellStyle name="Normal 5 4 2 5 3 2" xfId="9115"/>
    <cellStyle name="Normal 5 4 2 5 4" xfId="5907"/>
    <cellStyle name="Normal 5 4 2 5 5" xfId="10569"/>
    <cellStyle name="Normal 5 4 2 5 6" xfId="5313"/>
    <cellStyle name="Normal 5 4 2 6" xfId="1504"/>
    <cellStyle name="Normal 5 4 2 6 2" xfId="6793"/>
    <cellStyle name="Normal 5 4 2 7" xfId="3056"/>
    <cellStyle name="Normal 5 4 2 7 2" xfId="8072"/>
    <cellStyle name="Normal 5 4 2 8" xfId="5633"/>
    <cellStyle name="Normal 5 4 2 9" xfId="9526"/>
    <cellStyle name="Normal 5 4 2_Degree data" xfId="2666"/>
    <cellStyle name="Normal 5 4 3" xfId="214"/>
    <cellStyle name="Normal 5 4 3 10" xfId="4447"/>
    <cellStyle name="Normal 5 4 3 2" xfId="424"/>
    <cellStyle name="Normal 5 4 3 2 2" xfId="1157"/>
    <cellStyle name="Normal 5 4 3 2 2 2" xfId="2108"/>
    <cellStyle name="Normal 5 4 3 2 2 2 2" xfId="7397"/>
    <cellStyle name="Normal 5 4 3 2 2 3" xfId="3438"/>
    <cellStyle name="Normal 5 4 3 2 2 3 2" xfId="8454"/>
    <cellStyle name="Normal 5 4 3 2 2 4" xfId="6513"/>
    <cellStyle name="Normal 5 4 3 2 2 5" xfId="9908"/>
    <cellStyle name="Normal 5 4 3 2 2 6" xfId="4990"/>
    <cellStyle name="Normal 5 4 3 2 3" xfId="930"/>
    <cellStyle name="Normal 5 4 3 2 3 2" xfId="2598"/>
    <cellStyle name="Normal 5 4 3 2 3 2 2" xfId="7880"/>
    <cellStyle name="Normal 5 4 3 2 3 3" xfId="3787"/>
    <cellStyle name="Normal 5 4 3 2 3 3 2" xfId="8802"/>
    <cellStyle name="Normal 5 4 3 2 3 4" xfId="6287"/>
    <cellStyle name="Normal 5 4 3 2 3 5" xfId="10256"/>
    <cellStyle name="Normal 5 4 3 2 3 6" xfId="5474"/>
    <cellStyle name="Normal 5 4 3 2 4" xfId="1882"/>
    <cellStyle name="Normal 5 4 3 2 4 2" xfId="4261"/>
    <cellStyle name="Normal 5 4 3 2 4 2 2" xfId="9276"/>
    <cellStyle name="Normal 5 4 3 2 4 3" xfId="10730"/>
    <cellStyle name="Normal 5 4 3 2 4 4" xfId="7171"/>
    <cellStyle name="Normal 5 4 3 2 5" xfId="3217"/>
    <cellStyle name="Normal 5 4 3 2 5 2" xfId="8233"/>
    <cellStyle name="Normal 5 4 3 2 6" xfId="5794"/>
    <cellStyle name="Normal 5 4 3 2 7" xfId="9687"/>
    <cellStyle name="Normal 5 4 3 2 8" xfId="4764"/>
    <cellStyle name="Normal 5 4 3 2_Degree data" xfId="2274"/>
    <cellStyle name="Normal 5 4 3 3" xfId="726"/>
    <cellStyle name="Normal 5 4 3 3 2" xfId="1678"/>
    <cellStyle name="Normal 5 4 3 3 2 2" xfId="6967"/>
    <cellStyle name="Normal 5 4 3 3 3" xfId="3437"/>
    <cellStyle name="Normal 5 4 3 3 3 2" xfId="8453"/>
    <cellStyle name="Normal 5 4 3 3 4" xfId="6083"/>
    <cellStyle name="Normal 5 4 3 3 5" xfId="9907"/>
    <cellStyle name="Normal 5 4 3 3 6" xfId="4560"/>
    <cellStyle name="Normal 5 4 3 4" xfId="1156"/>
    <cellStyle name="Normal 5 4 3 4 2" xfId="2107"/>
    <cellStyle name="Normal 5 4 3 4 2 2" xfId="7396"/>
    <cellStyle name="Normal 5 4 3 4 3" xfId="3786"/>
    <cellStyle name="Normal 5 4 3 4 3 2" xfId="8801"/>
    <cellStyle name="Normal 5 4 3 4 4" xfId="6512"/>
    <cellStyle name="Normal 5 4 3 4 5" xfId="10255"/>
    <cellStyle name="Normal 5 4 3 4 6" xfId="4989"/>
    <cellStyle name="Normal 5 4 3 5" xfId="610"/>
    <cellStyle name="Normal 5 4 3 5 2" xfId="2394"/>
    <cellStyle name="Normal 5 4 3 5 2 2" xfId="7676"/>
    <cellStyle name="Normal 5 4 3 5 3" xfId="4057"/>
    <cellStyle name="Normal 5 4 3 5 3 2" xfId="9072"/>
    <cellStyle name="Normal 5 4 3 5 4" xfId="5968"/>
    <cellStyle name="Normal 5 4 3 5 5" xfId="10526"/>
    <cellStyle name="Normal 5 4 3 5 6" xfId="5270"/>
    <cellStyle name="Normal 5 4 3 6" xfId="1565"/>
    <cellStyle name="Normal 5 4 3 6 2" xfId="6854"/>
    <cellStyle name="Normal 5 4 3 7" xfId="3013"/>
    <cellStyle name="Normal 5 4 3 7 2" xfId="8029"/>
    <cellStyle name="Normal 5 4 3 8" xfId="5590"/>
    <cellStyle name="Normal 5 4 3 9" xfId="9483"/>
    <cellStyle name="Normal 5 4 3_Degree data" xfId="2648"/>
    <cellStyle name="Normal 5 4 4" xfId="317"/>
    <cellStyle name="Normal 5 4 4 2" xfId="1158"/>
    <cellStyle name="Normal 5 4 4 2 2" xfId="2109"/>
    <cellStyle name="Normal 5 4 4 2 2 2" xfId="7398"/>
    <cellStyle name="Normal 5 4 4 2 3" xfId="3439"/>
    <cellStyle name="Normal 5 4 4 2 3 2" xfId="8455"/>
    <cellStyle name="Normal 5 4 4 2 4" xfId="6514"/>
    <cellStyle name="Normal 5 4 4 2 5" xfId="9909"/>
    <cellStyle name="Normal 5 4 4 2 6" xfId="4991"/>
    <cellStyle name="Normal 5 4 4 3" xfId="826"/>
    <cellStyle name="Normal 5 4 4 3 2" xfId="2494"/>
    <cellStyle name="Normal 5 4 4 3 2 2" xfId="7776"/>
    <cellStyle name="Normal 5 4 4 3 3" xfId="3788"/>
    <cellStyle name="Normal 5 4 4 3 3 2" xfId="8803"/>
    <cellStyle name="Normal 5 4 4 3 4" xfId="6183"/>
    <cellStyle name="Normal 5 4 4 3 5" xfId="10257"/>
    <cellStyle name="Normal 5 4 4 3 6" xfId="5370"/>
    <cellStyle name="Normal 5 4 4 4" xfId="1778"/>
    <cellStyle name="Normal 5 4 4 4 2" xfId="4157"/>
    <cellStyle name="Normal 5 4 4 4 2 2" xfId="9172"/>
    <cellStyle name="Normal 5 4 4 4 3" xfId="10626"/>
    <cellStyle name="Normal 5 4 4 4 4" xfId="7067"/>
    <cellStyle name="Normal 5 4 4 5" xfId="3113"/>
    <cellStyle name="Normal 5 4 4 5 2" xfId="8129"/>
    <cellStyle name="Normal 5 4 4 6" xfId="5690"/>
    <cellStyle name="Normal 5 4 4 7" xfId="9583"/>
    <cellStyle name="Normal 5 4 4 8" xfId="4660"/>
    <cellStyle name="Normal 5 4 4_Degree data" xfId="2654"/>
    <cellStyle name="Normal 5 4 5" xfId="667"/>
    <cellStyle name="Normal 5 4 5 2" xfId="1159"/>
    <cellStyle name="Normal 5 4 5 2 2" xfId="2110"/>
    <cellStyle name="Normal 5 4 5 2 2 2" xfId="7399"/>
    <cellStyle name="Normal 5 4 5 2 3" xfId="3440"/>
    <cellStyle name="Normal 5 4 5 2 3 2" xfId="8456"/>
    <cellStyle name="Normal 5 4 5 2 4" xfId="6515"/>
    <cellStyle name="Normal 5 4 5 2 5" xfId="9910"/>
    <cellStyle name="Normal 5 4 5 2 6" xfId="4992"/>
    <cellStyle name="Normal 5 4 5 3" xfId="1387"/>
    <cellStyle name="Normal 5 4 5 3 2" xfId="2335"/>
    <cellStyle name="Normal 5 4 5 3 2 2" xfId="7617"/>
    <cellStyle name="Normal 5 4 5 3 3" xfId="3789"/>
    <cellStyle name="Normal 5 4 5 3 3 2" xfId="8804"/>
    <cellStyle name="Normal 5 4 5 3 4" xfId="6683"/>
    <cellStyle name="Normal 5 4 5 3 5" xfId="10258"/>
    <cellStyle name="Normal 5 4 5 3 6" xfId="5211"/>
    <cellStyle name="Normal 5 4 5 4" xfId="1619"/>
    <cellStyle name="Normal 5 4 5 4 2" xfId="3998"/>
    <cellStyle name="Normal 5 4 5 4 2 2" xfId="9013"/>
    <cellStyle name="Normal 5 4 5 4 3" xfId="10467"/>
    <cellStyle name="Normal 5 4 5 4 4" xfId="6908"/>
    <cellStyle name="Normal 5 4 5 5" xfId="2952"/>
    <cellStyle name="Normal 5 4 5 5 2" xfId="7968"/>
    <cellStyle name="Normal 5 4 5 6" xfId="6024"/>
    <cellStyle name="Normal 5 4 5 7" xfId="9424"/>
    <cellStyle name="Normal 5 4 5 8" xfId="4501"/>
    <cellStyle name="Normal 5 4 5_Degree data" xfId="2733"/>
    <cellStyle name="Normal 5 4 6" xfId="1153"/>
    <cellStyle name="Normal 5 4 6 2" xfId="2104"/>
    <cellStyle name="Normal 5 4 6 2 2" xfId="7393"/>
    <cellStyle name="Normal 5 4 6 3" xfId="3434"/>
    <cellStyle name="Normal 5 4 6 3 2" xfId="8450"/>
    <cellStyle name="Normal 5 4 6 4" xfId="6509"/>
    <cellStyle name="Normal 5 4 6 5" xfId="9904"/>
    <cellStyle name="Normal 5 4 6 6" xfId="4986"/>
    <cellStyle name="Normal 5 4 7" xfId="502"/>
    <cellStyle name="Normal 5 4 7 2" xfId="2292"/>
    <cellStyle name="Normal 5 4 7 2 2" xfId="7574"/>
    <cellStyle name="Normal 5 4 7 3" xfId="3783"/>
    <cellStyle name="Normal 5 4 7 3 2" xfId="8798"/>
    <cellStyle name="Normal 5 4 7 4" xfId="5863"/>
    <cellStyle name="Normal 5 4 7 5" xfId="10252"/>
    <cellStyle name="Normal 5 4 7 6" xfId="5168"/>
    <cellStyle name="Normal 5 4 8" xfId="1461"/>
    <cellStyle name="Normal 5 4 8 2" xfId="3955"/>
    <cellStyle name="Normal 5 4 8 2 2" xfId="8970"/>
    <cellStyle name="Normal 5 4 8 3" xfId="10424"/>
    <cellStyle name="Normal 5 4 8 4" xfId="6750"/>
    <cellStyle name="Normal 5 4 9" xfId="2909"/>
    <cellStyle name="Normal 5 4 9 2" xfId="9381"/>
    <cellStyle name="Normal 5 4 9 3" xfId="7925"/>
    <cellStyle name="Normal 5 4_Degree data" xfId="2632"/>
    <cellStyle name="Normal 5 5" xfId="126"/>
    <cellStyle name="Normal 5 5 10" xfId="5519"/>
    <cellStyle name="Normal 5 5 11" xfId="9339"/>
    <cellStyle name="Normal 5 5 12" xfId="4331"/>
    <cellStyle name="Normal 5 5 2" xfId="247"/>
    <cellStyle name="Normal 5 5 2 10" xfId="4374"/>
    <cellStyle name="Normal 5 5 2 2" xfId="349"/>
    <cellStyle name="Normal 5 5 2 2 2" xfId="1162"/>
    <cellStyle name="Normal 5 5 2 2 2 2" xfId="2113"/>
    <cellStyle name="Normal 5 5 2 2 2 2 2" xfId="7402"/>
    <cellStyle name="Normal 5 5 2 2 2 3" xfId="3443"/>
    <cellStyle name="Normal 5 5 2 2 2 3 2" xfId="8459"/>
    <cellStyle name="Normal 5 5 2 2 2 4" xfId="6518"/>
    <cellStyle name="Normal 5 5 2 2 2 5" xfId="9913"/>
    <cellStyle name="Normal 5 5 2 2 2 6" xfId="4995"/>
    <cellStyle name="Normal 5 5 2 2 3" xfId="857"/>
    <cellStyle name="Normal 5 5 2 2 3 2" xfId="2525"/>
    <cellStyle name="Normal 5 5 2 2 3 2 2" xfId="7807"/>
    <cellStyle name="Normal 5 5 2 2 3 3" xfId="3792"/>
    <cellStyle name="Normal 5 5 2 2 3 3 2" xfId="8807"/>
    <cellStyle name="Normal 5 5 2 2 3 4" xfId="6214"/>
    <cellStyle name="Normal 5 5 2 2 3 5" xfId="10261"/>
    <cellStyle name="Normal 5 5 2 2 3 6" xfId="5401"/>
    <cellStyle name="Normal 5 5 2 2 4" xfId="1809"/>
    <cellStyle name="Normal 5 5 2 2 4 2" xfId="4188"/>
    <cellStyle name="Normal 5 5 2 2 4 2 2" xfId="9203"/>
    <cellStyle name="Normal 5 5 2 2 4 3" xfId="10657"/>
    <cellStyle name="Normal 5 5 2 2 4 4" xfId="7098"/>
    <cellStyle name="Normal 5 5 2 2 5" xfId="3144"/>
    <cellStyle name="Normal 5 5 2 2 5 2" xfId="8160"/>
    <cellStyle name="Normal 5 5 2 2 6" xfId="5721"/>
    <cellStyle name="Normal 5 5 2 2 7" xfId="9614"/>
    <cellStyle name="Normal 5 5 2 2 8" xfId="4691"/>
    <cellStyle name="Normal 5 5 2 2_Degree data" xfId="2708"/>
    <cellStyle name="Normal 5 5 2 3" xfId="757"/>
    <cellStyle name="Normal 5 5 2 3 2" xfId="1709"/>
    <cellStyle name="Normal 5 5 2 3 2 2" xfId="6998"/>
    <cellStyle name="Normal 5 5 2 3 3" xfId="3442"/>
    <cellStyle name="Normal 5 5 2 3 3 2" xfId="8458"/>
    <cellStyle name="Normal 5 5 2 3 4" xfId="6114"/>
    <cellStyle name="Normal 5 5 2 3 5" xfId="9912"/>
    <cellStyle name="Normal 5 5 2 3 6" xfId="4591"/>
    <cellStyle name="Normal 5 5 2 4" xfId="1161"/>
    <cellStyle name="Normal 5 5 2 4 2" xfId="2112"/>
    <cellStyle name="Normal 5 5 2 4 2 2" xfId="7401"/>
    <cellStyle name="Normal 5 5 2 4 3" xfId="3791"/>
    <cellStyle name="Normal 5 5 2 4 3 2" xfId="8806"/>
    <cellStyle name="Normal 5 5 2 4 4" xfId="6517"/>
    <cellStyle name="Normal 5 5 2 4 5" xfId="10260"/>
    <cellStyle name="Normal 5 5 2 4 6" xfId="4994"/>
    <cellStyle name="Normal 5 5 2 5" xfId="536"/>
    <cellStyle name="Normal 5 5 2 5 2" xfId="2425"/>
    <cellStyle name="Normal 5 5 2 5 2 2" xfId="7707"/>
    <cellStyle name="Normal 5 5 2 5 3" xfId="4088"/>
    <cellStyle name="Normal 5 5 2 5 3 2" xfId="9103"/>
    <cellStyle name="Normal 5 5 2 5 4" xfId="5895"/>
    <cellStyle name="Normal 5 5 2 5 5" xfId="10557"/>
    <cellStyle name="Normal 5 5 2 5 6" xfId="5301"/>
    <cellStyle name="Normal 5 5 2 6" xfId="1492"/>
    <cellStyle name="Normal 5 5 2 6 2" xfId="6781"/>
    <cellStyle name="Normal 5 5 2 7" xfId="3044"/>
    <cellStyle name="Normal 5 5 2 7 2" xfId="8060"/>
    <cellStyle name="Normal 5 5 2 8" xfId="5621"/>
    <cellStyle name="Normal 5 5 2 9" xfId="9514"/>
    <cellStyle name="Normal 5 5 2_Degree data" xfId="2694"/>
    <cellStyle name="Normal 5 5 3" xfId="202"/>
    <cellStyle name="Normal 5 5 3 10" xfId="4436"/>
    <cellStyle name="Normal 5 5 3 2" xfId="413"/>
    <cellStyle name="Normal 5 5 3 2 2" xfId="1164"/>
    <cellStyle name="Normal 5 5 3 2 2 2" xfId="2115"/>
    <cellStyle name="Normal 5 5 3 2 2 2 2" xfId="7404"/>
    <cellStyle name="Normal 5 5 3 2 2 3" xfId="3445"/>
    <cellStyle name="Normal 5 5 3 2 2 3 2" xfId="8461"/>
    <cellStyle name="Normal 5 5 3 2 2 4" xfId="6520"/>
    <cellStyle name="Normal 5 5 3 2 2 5" xfId="9915"/>
    <cellStyle name="Normal 5 5 3 2 2 6" xfId="4997"/>
    <cellStyle name="Normal 5 5 3 2 3" xfId="919"/>
    <cellStyle name="Normal 5 5 3 2 3 2" xfId="2587"/>
    <cellStyle name="Normal 5 5 3 2 3 2 2" xfId="7869"/>
    <cellStyle name="Normal 5 5 3 2 3 3" xfId="3794"/>
    <cellStyle name="Normal 5 5 3 2 3 3 2" xfId="8809"/>
    <cellStyle name="Normal 5 5 3 2 3 4" xfId="6276"/>
    <cellStyle name="Normal 5 5 3 2 3 5" xfId="10263"/>
    <cellStyle name="Normal 5 5 3 2 3 6" xfId="5463"/>
    <cellStyle name="Normal 5 5 3 2 4" xfId="1871"/>
    <cellStyle name="Normal 5 5 3 2 4 2" xfId="4250"/>
    <cellStyle name="Normal 5 5 3 2 4 2 2" xfId="9265"/>
    <cellStyle name="Normal 5 5 3 2 4 3" xfId="10719"/>
    <cellStyle name="Normal 5 5 3 2 4 4" xfId="7160"/>
    <cellStyle name="Normal 5 5 3 2 5" xfId="3206"/>
    <cellStyle name="Normal 5 5 3 2 5 2" xfId="8222"/>
    <cellStyle name="Normal 5 5 3 2 6" xfId="5783"/>
    <cellStyle name="Normal 5 5 3 2 7" xfId="9676"/>
    <cellStyle name="Normal 5 5 3 2 8" xfId="4753"/>
    <cellStyle name="Normal 5 5 3 2_Degree data" xfId="2663"/>
    <cellStyle name="Normal 5 5 3 3" xfId="714"/>
    <cellStyle name="Normal 5 5 3 3 2" xfId="1666"/>
    <cellStyle name="Normal 5 5 3 3 2 2" xfId="6955"/>
    <cellStyle name="Normal 5 5 3 3 3" xfId="3444"/>
    <cellStyle name="Normal 5 5 3 3 3 2" xfId="8460"/>
    <cellStyle name="Normal 5 5 3 3 4" xfId="6071"/>
    <cellStyle name="Normal 5 5 3 3 5" xfId="9914"/>
    <cellStyle name="Normal 5 5 3 3 6" xfId="4548"/>
    <cellStyle name="Normal 5 5 3 4" xfId="1163"/>
    <cellStyle name="Normal 5 5 3 4 2" xfId="2114"/>
    <cellStyle name="Normal 5 5 3 4 2 2" xfId="7403"/>
    <cellStyle name="Normal 5 5 3 4 3" xfId="3793"/>
    <cellStyle name="Normal 5 5 3 4 3 2" xfId="8808"/>
    <cellStyle name="Normal 5 5 3 4 4" xfId="6519"/>
    <cellStyle name="Normal 5 5 3 4 5" xfId="10262"/>
    <cellStyle name="Normal 5 5 3 4 6" xfId="4996"/>
    <cellStyle name="Normal 5 5 3 5" xfId="599"/>
    <cellStyle name="Normal 5 5 3 5 2" xfId="2382"/>
    <cellStyle name="Normal 5 5 3 5 2 2" xfId="7664"/>
    <cellStyle name="Normal 5 5 3 5 3" xfId="4045"/>
    <cellStyle name="Normal 5 5 3 5 3 2" xfId="9060"/>
    <cellStyle name="Normal 5 5 3 5 4" xfId="5957"/>
    <cellStyle name="Normal 5 5 3 5 5" xfId="10514"/>
    <cellStyle name="Normal 5 5 3 5 6" xfId="5258"/>
    <cellStyle name="Normal 5 5 3 6" xfId="1554"/>
    <cellStyle name="Normal 5 5 3 6 2" xfId="6843"/>
    <cellStyle name="Normal 5 5 3 7" xfId="3001"/>
    <cellStyle name="Normal 5 5 3 7 2" xfId="8017"/>
    <cellStyle name="Normal 5 5 3 8" xfId="5578"/>
    <cellStyle name="Normal 5 5 3 9" xfId="9471"/>
    <cellStyle name="Normal 5 5 3_Degree data" xfId="2692"/>
    <cellStyle name="Normal 5 5 4" xfId="305"/>
    <cellStyle name="Normal 5 5 4 2" xfId="1165"/>
    <cellStyle name="Normal 5 5 4 2 2" xfId="2116"/>
    <cellStyle name="Normal 5 5 4 2 2 2" xfId="7405"/>
    <cellStyle name="Normal 5 5 4 2 3" xfId="3446"/>
    <cellStyle name="Normal 5 5 4 2 3 2" xfId="8462"/>
    <cellStyle name="Normal 5 5 4 2 4" xfId="6521"/>
    <cellStyle name="Normal 5 5 4 2 5" xfId="9916"/>
    <cellStyle name="Normal 5 5 4 2 6" xfId="4998"/>
    <cellStyle name="Normal 5 5 4 3" xfId="814"/>
    <cellStyle name="Normal 5 5 4 3 2" xfId="2482"/>
    <cellStyle name="Normal 5 5 4 3 2 2" xfId="7764"/>
    <cellStyle name="Normal 5 5 4 3 3" xfId="3795"/>
    <cellStyle name="Normal 5 5 4 3 3 2" xfId="8810"/>
    <cellStyle name="Normal 5 5 4 3 4" xfId="6171"/>
    <cellStyle name="Normal 5 5 4 3 5" xfId="10264"/>
    <cellStyle name="Normal 5 5 4 3 6" xfId="5358"/>
    <cellStyle name="Normal 5 5 4 4" xfId="1766"/>
    <cellStyle name="Normal 5 5 4 4 2" xfId="4145"/>
    <cellStyle name="Normal 5 5 4 4 2 2" xfId="9160"/>
    <cellStyle name="Normal 5 5 4 4 3" xfId="10614"/>
    <cellStyle name="Normal 5 5 4 4 4" xfId="7055"/>
    <cellStyle name="Normal 5 5 4 5" xfId="3101"/>
    <cellStyle name="Normal 5 5 4 5 2" xfId="8117"/>
    <cellStyle name="Normal 5 5 4 6" xfId="5678"/>
    <cellStyle name="Normal 5 5 4 7" xfId="9571"/>
    <cellStyle name="Normal 5 5 4 8" xfId="4648"/>
    <cellStyle name="Normal 5 5 4_Degree data" xfId="2701"/>
    <cellStyle name="Normal 5 5 5" xfId="655"/>
    <cellStyle name="Normal 5 5 5 2" xfId="1607"/>
    <cellStyle name="Normal 5 5 5 2 2" xfId="6896"/>
    <cellStyle name="Normal 5 5 5 3" xfId="3441"/>
    <cellStyle name="Normal 5 5 5 3 2" xfId="8457"/>
    <cellStyle name="Normal 5 5 5 4" xfId="6012"/>
    <cellStyle name="Normal 5 5 5 5" xfId="9911"/>
    <cellStyle name="Normal 5 5 5 6" xfId="4489"/>
    <cellStyle name="Normal 5 5 6" xfId="1160"/>
    <cellStyle name="Normal 5 5 6 2" xfId="2111"/>
    <cellStyle name="Normal 5 5 6 2 2" xfId="7400"/>
    <cellStyle name="Normal 5 5 6 3" xfId="3790"/>
    <cellStyle name="Normal 5 5 6 3 2" xfId="8805"/>
    <cellStyle name="Normal 5 5 6 4" xfId="6516"/>
    <cellStyle name="Normal 5 5 6 5" xfId="10259"/>
    <cellStyle name="Normal 5 5 6 6" xfId="4993"/>
    <cellStyle name="Normal 5 5 7" xfId="490"/>
    <cellStyle name="Normal 5 5 7 2" xfId="2323"/>
    <cellStyle name="Normal 5 5 7 2 2" xfId="7605"/>
    <cellStyle name="Normal 5 5 7 3" xfId="3986"/>
    <cellStyle name="Normal 5 5 7 3 2" xfId="9001"/>
    <cellStyle name="Normal 5 5 7 4" xfId="5851"/>
    <cellStyle name="Normal 5 5 7 5" xfId="10455"/>
    <cellStyle name="Normal 5 5 7 6" xfId="5199"/>
    <cellStyle name="Normal 5 5 8" xfId="1449"/>
    <cellStyle name="Normal 5 5 8 2" xfId="9412"/>
    <cellStyle name="Normal 5 5 8 3" xfId="6738"/>
    <cellStyle name="Normal 5 5 9" xfId="2940"/>
    <cellStyle name="Normal 5 5 9 2" xfId="7956"/>
    <cellStyle name="Normal 5 5_Degree data" xfId="2636"/>
    <cellStyle name="Normal 5 6" xfId="238"/>
    <cellStyle name="Normal 5 6 10" xfId="4365"/>
    <cellStyle name="Normal 5 6 2" xfId="340"/>
    <cellStyle name="Normal 5 6 2 2" xfId="1167"/>
    <cellStyle name="Normal 5 6 2 2 2" xfId="2118"/>
    <cellStyle name="Normal 5 6 2 2 2 2" xfId="7407"/>
    <cellStyle name="Normal 5 6 2 2 3" xfId="3448"/>
    <cellStyle name="Normal 5 6 2 2 3 2" xfId="8464"/>
    <cellStyle name="Normal 5 6 2 2 4" xfId="6523"/>
    <cellStyle name="Normal 5 6 2 2 5" xfId="9918"/>
    <cellStyle name="Normal 5 6 2 2 6" xfId="5000"/>
    <cellStyle name="Normal 5 6 2 3" xfId="848"/>
    <cellStyle name="Normal 5 6 2 3 2" xfId="2516"/>
    <cellStyle name="Normal 5 6 2 3 2 2" xfId="7798"/>
    <cellStyle name="Normal 5 6 2 3 3" xfId="3797"/>
    <cellStyle name="Normal 5 6 2 3 3 2" xfId="8812"/>
    <cellStyle name="Normal 5 6 2 3 4" xfId="6205"/>
    <cellStyle name="Normal 5 6 2 3 5" xfId="10266"/>
    <cellStyle name="Normal 5 6 2 3 6" xfId="5392"/>
    <cellStyle name="Normal 5 6 2 4" xfId="1800"/>
    <cellStyle name="Normal 5 6 2 4 2" xfId="4179"/>
    <cellStyle name="Normal 5 6 2 4 2 2" xfId="9194"/>
    <cellStyle name="Normal 5 6 2 4 3" xfId="10648"/>
    <cellStyle name="Normal 5 6 2 4 4" xfId="7089"/>
    <cellStyle name="Normal 5 6 2 5" xfId="3135"/>
    <cellStyle name="Normal 5 6 2 5 2" xfId="8151"/>
    <cellStyle name="Normal 5 6 2 6" xfId="5712"/>
    <cellStyle name="Normal 5 6 2 7" xfId="9605"/>
    <cellStyle name="Normal 5 6 2 8" xfId="4682"/>
    <cellStyle name="Normal 5 6 2_Degree data" xfId="2672"/>
    <cellStyle name="Normal 5 6 3" xfId="748"/>
    <cellStyle name="Normal 5 6 3 2" xfId="1700"/>
    <cellStyle name="Normal 5 6 3 2 2" xfId="6989"/>
    <cellStyle name="Normal 5 6 3 3" xfId="3447"/>
    <cellStyle name="Normal 5 6 3 3 2" xfId="8463"/>
    <cellStyle name="Normal 5 6 3 4" xfId="6105"/>
    <cellStyle name="Normal 5 6 3 5" xfId="9917"/>
    <cellStyle name="Normal 5 6 3 6" xfId="4582"/>
    <cellStyle name="Normal 5 6 4" xfId="1166"/>
    <cellStyle name="Normal 5 6 4 2" xfId="2117"/>
    <cellStyle name="Normal 5 6 4 2 2" xfId="7406"/>
    <cellStyle name="Normal 5 6 4 3" xfId="3796"/>
    <cellStyle name="Normal 5 6 4 3 2" xfId="8811"/>
    <cellStyle name="Normal 5 6 4 4" xfId="6522"/>
    <cellStyle name="Normal 5 6 4 5" xfId="10265"/>
    <cellStyle name="Normal 5 6 4 6" xfId="4999"/>
    <cellStyle name="Normal 5 6 5" xfId="527"/>
    <cellStyle name="Normal 5 6 5 2" xfId="2416"/>
    <cellStyle name="Normal 5 6 5 2 2" xfId="7698"/>
    <cellStyle name="Normal 5 6 5 3" xfId="4079"/>
    <cellStyle name="Normal 5 6 5 3 2" xfId="9094"/>
    <cellStyle name="Normal 5 6 5 4" xfId="5886"/>
    <cellStyle name="Normal 5 6 5 5" xfId="10548"/>
    <cellStyle name="Normal 5 6 5 6" xfId="5292"/>
    <cellStyle name="Normal 5 6 6" xfId="1483"/>
    <cellStyle name="Normal 5 6 6 2" xfId="6772"/>
    <cellStyle name="Normal 5 6 7" xfId="3035"/>
    <cellStyle name="Normal 5 6 7 2" xfId="8051"/>
    <cellStyle name="Normal 5 6 8" xfId="5612"/>
    <cellStyle name="Normal 5 6 9" xfId="9505"/>
    <cellStyle name="Normal 5 6_Degree data" xfId="2665"/>
    <cellStyle name="Normal 5 7" xfId="448"/>
    <cellStyle name="Normal 5 7 2" xfId="953"/>
    <cellStyle name="Normal 5 7 2 2" xfId="1905"/>
    <cellStyle name="Normal 5 7 2 2 2" xfId="7194"/>
    <cellStyle name="Normal 5 7 2 3" xfId="3449"/>
    <cellStyle name="Normal 5 7 2 3 2" xfId="8465"/>
    <cellStyle name="Normal 5 7 2 4" xfId="6310"/>
    <cellStyle name="Normal 5 7 2 5" xfId="9919"/>
    <cellStyle name="Normal 5 7 2 6" xfId="4787"/>
    <cellStyle name="Normal 5 7 3" xfId="1168"/>
    <cellStyle name="Normal 5 7 3 2" xfId="2119"/>
    <cellStyle name="Normal 5 7 3 2 2" xfId="7408"/>
    <cellStyle name="Normal 5 7 3 3" xfId="3798"/>
    <cellStyle name="Normal 5 7 3 3 2" xfId="8813"/>
    <cellStyle name="Normal 5 7 3 4" xfId="6524"/>
    <cellStyle name="Normal 5 7 3 5" xfId="10267"/>
    <cellStyle name="Normal 5 7 3 6" xfId="5001"/>
    <cellStyle name="Normal 5 7 4" xfId="633"/>
    <cellStyle name="Normal 5 7 4 2" xfId="2621"/>
    <cellStyle name="Normal 5 7 4 2 2" xfId="7903"/>
    <cellStyle name="Normal 5 7 4 3" xfId="4284"/>
    <cellStyle name="Normal 5 7 4 3 2" xfId="9299"/>
    <cellStyle name="Normal 5 7 4 4" xfId="5991"/>
    <cellStyle name="Normal 5 7 4 5" xfId="10753"/>
    <cellStyle name="Normal 5 7 4 6" xfId="5497"/>
    <cellStyle name="Normal 5 7 5" xfId="1588"/>
    <cellStyle name="Normal 5 7 5 2" xfId="6877"/>
    <cellStyle name="Normal 5 7 6" xfId="3240"/>
    <cellStyle name="Normal 5 7 6 2" xfId="8256"/>
    <cellStyle name="Normal 5 7 7" xfId="5817"/>
    <cellStyle name="Normal 5 7 8" xfId="9710"/>
    <cellStyle name="Normal 5 7 9" xfId="4470"/>
    <cellStyle name="Normal 5 7_Degree data" xfId="2709"/>
    <cellStyle name="Normal 5 8" xfId="644"/>
    <cellStyle name="Normal 5 8 2" xfId="1169"/>
    <cellStyle name="Normal 5 8 2 2" xfId="2120"/>
    <cellStyle name="Normal 5 8 2 2 2" xfId="7409"/>
    <cellStyle name="Normal 5 8 2 3" xfId="3450"/>
    <cellStyle name="Normal 5 8 2 3 2" xfId="8466"/>
    <cellStyle name="Normal 5 8 2 4" xfId="6525"/>
    <cellStyle name="Normal 5 8 2 5" xfId="9920"/>
    <cellStyle name="Normal 5 8 2 6" xfId="5002"/>
    <cellStyle name="Normal 5 8 3" xfId="1391"/>
    <cellStyle name="Normal 5 8 3 2" xfId="2312"/>
    <cellStyle name="Normal 5 8 3 2 2" xfId="7594"/>
    <cellStyle name="Normal 5 8 3 3" xfId="3799"/>
    <cellStyle name="Normal 5 8 3 3 2" xfId="8814"/>
    <cellStyle name="Normal 5 8 3 4" xfId="6687"/>
    <cellStyle name="Normal 5 8 3 5" xfId="10268"/>
    <cellStyle name="Normal 5 8 3 6" xfId="5188"/>
    <cellStyle name="Normal 5 8 4" xfId="1596"/>
    <cellStyle name="Normal 5 8 4 2" xfId="3975"/>
    <cellStyle name="Normal 5 8 4 2 2" xfId="8990"/>
    <cellStyle name="Normal 5 8 4 3" xfId="10444"/>
    <cellStyle name="Normal 5 8 4 4" xfId="6885"/>
    <cellStyle name="Normal 5 8 5" xfId="2929"/>
    <cellStyle name="Normal 5 8 5 2" xfId="7945"/>
    <cellStyle name="Normal 5 8 6" xfId="6001"/>
    <cellStyle name="Normal 5 8 7" xfId="9401"/>
    <cellStyle name="Normal 5 8 8" xfId="4478"/>
    <cellStyle name="Normal 5 8_Degree data" xfId="2742"/>
    <cellStyle name="Normal 5 9" xfId="1127"/>
    <cellStyle name="Normal 5 9 2" xfId="2078"/>
    <cellStyle name="Normal 5 9 2 2" xfId="7367"/>
    <cellStyle name="Normal 5 9 3" xfId="3408"/>
    <cellStyle name="Normal 5 9 3 2" xfId="8424"/>
    <cellStyle name="Normal 5 9 4" xfId="6483"/>
    <cellStyle name="Normal 5 9 5" xfId="9878"/>
    <cellStyle name="Normal 5 9 6" xfId="4960"/>
    <cellStyle name="Normal 5_Degree data" xfId="2645"/>
    <cellStyle name="Normal 50" xfId="60"/>
    <cellStyle name="Normal 51" xfId="61"/>
    <cellStyle name="Normal 52" xfId="56"/>
    <cellStyle name="Normal 53" xfId="78"/>
    <cellStyle name="Normal 54" xfId="79"/>
    <cellStyle name="Normal 55" xfId="80"/>
    <cellStyle name="Normal 56" xfId="109"/>
    <cellStyle name="Normal 57" xfId="63"/>
    <cellStyle name="Normal 57 10" xfId="440"/>
    <cellStyle name="Normal 57 10 2" xfId="946"/>
    <cellStyle name="Normal 57 10 2 2" xfId="1898"/>
    <cellStyle name="Normal 57 10 2 2 2" xfId="7187"/>
    <cellStyle name="Normal 57 10 2 3" xfId="3452"/>
    <cellStyle name="Normal 57 10 2 3 2" xfId="8468"/>
    <cellStyle name="Normal 57 10 2 4" xfId="6303"/>
    <cellStyle name="Normal 57 10 2 5" xfId="9922"/>
    <cellStyle name="Normal 57 10 2 6" xfId="4780"/>
    <cellStyle name="Normal 57 10 3" xfId="1171"/>
    <cellStyle name="Normal 57 10 3 2" xfId="2122"/>
    <cellStyle name="Normal 57 10 3 2 2" xfId="7411"/>
    <cellStyle name="Normal 57 10 3 3" xfId="3801"/>
    <cellStyle name="Normal 57 10 3 3 2" xfId="8816"/>
    <cellStyle name="Normal 57 10 3 4" xfId="6527"/>
    <cellStyle name="Normal 57 10 3 5" xfId="10270"/>
    <cellStyle name="Normal 57 10 3 6" xfId="5004"/>
    <cellStyle name="Normal 57 10 4" xfId="626"/>
    <cellStyle name="Normal 57 10 4 2" xfId="2614"/>
    <cellStyle name="Normal 57 10 4 2 2" xfId="7896"/>
    <cellStyle name="Normal 57 10 4 3" xfId="4277"/>
    <cellStyle name="Normal 57 10 4 3 2" xfId="9292"/>
    <cellStyle name="Normal 57 10 4 4" xfId="5984"/>
    <cellStyle name="Normal 57 10 4 5" xfId="10746"/>
    <cellStyle name="Normal 57 10 4 6" xfId="5490"/>
    <cellStyle name="Normal 57 10 5" xfId="1581"/>
    <cellStyle name="Normal 57 10 5 2" xfId="6870"/>
    <cellStyle name="Normal 57 10 6" xfId="3233"/>
    <cellStyle name="Normal 57 10 6 2" xfId="8249"/>
    <cellStyle name="Normal 57 10 7" xfId="5810"/>
    <cellStyle name="Normal 57 10 8" xfId="9703"/>
    <cellStyle name="Normal 57 10 9" xfId="4463"/>
    <cellStyle name="Normal 57 10_Degree data" xfId="2744"/>
    <cellStyle name="Normal 57 11" xfId="276"/>
    <cellStyle name="Normal 57 11 2" xfId="1172"/>
    <cellStyle name="Normal 57 11 2 2" xfId="2123"/>
    <cellStyle name="Normal 57 11 2 2 2" xfId="7412"/>
    <cellStyle name="Normal 57 11 2 3" xfId="3453"/>
    <cellStyle name="Normal 57 11 2 3 2" xfId="8469"/>
    <cellStyle name="Normal 57 11 2 4" xfId="6528"/>
    <cellStyle name="Normal 57 11 2 5" xfId="9923"/>
    <cellStyle name="Normal 57 11 2 6" xfId="5005"/>
    <cellStyle name="Normal 57 11 3" xfId="785"/>
    <cellStyle name="Normal 57 11 3 2" xfId="2453"/>
    <cellStyle name="Normal 57 11 3 2 2" xfId="7735"/>
    <cellStyle name="Normal 57 11 3 3" xfId="3802"/>
    <cellStyle name="Normal 57 11 3 3 2" xfId="8817"/>
    <cellStyle name="Normal 57 11 3 4" xfId="6142"/>
    <cellStyle name="Normal 57 11 3 5" xfId="10271"/>
    <cellStyle name="Normal 57 11 3 6" xfId="5329"/>
    <cellStyle name="Normal 57 11 4" xfId="1737"/>
    <cellStyle name="Normal 57 11 4 2" xfId="4116"/>
    <cellStyle name="Normal 57 11 4 2 2" xfId="9131"/>
    <cellStyle name="Normal 57 11 4 3" xfId="10585"/>
    <cellStyle name="Normal 57 11 4 4" xfId="7026"/>
    <cellStyle name="Normal 57 11 5" xfId="3072"/>
    <cellStyle name="Normal 57 11 5 2" xfId="8088"/>
    <cellStyle name="Normal 57 11 6" xfId="5649"/>
    <cellStyle name="Normal 57 11 7" xfId="9542"/>
    <cellStyle name="Normal 57 11 8" xfId="4619"/>
    <cellStyle name="Normal 57 11_Degree data" xfId="2745"/>
    <cellStyle name="Normal 57 12" xfId="640"/>
    <cellStyle name="Normal 57 12 2" xfId="1173"/>
    <cellStyle name="Normal 57 12 2 2" xfId="2124"/>
    <cellStyle name="Normal 57 12 2 2 2" xfId="7413"/>
    <cellStyle name="Normal 57 12 2 3" xfId="3454"/>
    <cellStyle name="Normal 57 12 2 3 2" xfId="8470"/>
    <cellStyle name="Normal 57 12 2 4" xfId="6529"/>
    <cellStyle name="Normal 57 12 2 5" xfId="9924"/>
    <cellStyle name="Normal 57 12 2 6" xfId="5006"/>
    <cellStyle name="Normal 57 12 3" xfId="1385"/>
    <cellStyle name="Normal 57 12 3 2" xfId="2308"/>
    <cellStyle name="Normal 57 12 3 2 2" xfId="7590"/>
    <cellStyle name="Normal 57 12 3 3" xfId="3803"/>
    <cellStyle name="Normal 57 12 3 3 2" xfId="8818"/>
    <cellStyle name="Normal 57 12 3 4" xfId="6681"/>
    <cellStyle name="Normal 57 12 3 5" xfId="10272"/>
    <cellStyle name="Normal 57 12 3 6" xfId="5184"/>
    <cellStyle name="Normal 57 12 4" xfId="1592"/>
    <cellStyle name="Normal 57 12 4 2" xfId="3971"/>
    <cellStyle name="Normal 57 12 4 2 2" xfId="8986"/>
    <cellStyle name="Normal 57 12 4 3" xfId="10440"/>
    <cellStyle name="Normal 57 12 4 4" xfId="6881"/>
    <cellStyle name="Normal 57 12 5" xfId="2925"/>
    <cellStyle name="Normal 57 12 5 2" xfId="7941"/>
    <cellStyle name="Normal 57 12 6" xfId="5997"/>
    <cellStyle name="Normal 57 12 7" xfId="9397"/>
    <cellStyle name="Normal 57 12 8" xfId="4474"/>
    <cellStyle name="Normal 57 12_Degree data" xfId="2746"/>
    <cellStyle name="Normal 57 13" xfId="1170"/>
    <cellStyle name="Normal 57 13 2" xfId="2121"/>
    <cellStyle name="Normal 57 13 2 2" xfId="7410"/>
    <cellStyle name="Normal 57 13 3" xfId="3451"/>
    <cellStyle name="Normal 57 13 3 2" xfId="8467"/>
    <cellStyle name="Normal 57 13 4" xfId="6526"/>
    <cellStyle name="Normal 57 13 5" xfId="9921"/>
    <cellStyle name="Normal 57 13 6" xfId="5003"/>
    <cellStyle name="Normal 57 14" xfId="454"/>
    <cellStyle name="Normal 57 14 2" xfId="2278"/>
    <cellStyle name="Normal 57 14 2 2" xfId="7560"/>
    <cellStyle name="Normal 57 14 3" xfId="3800"/>
    <cellStyle name="Normal 57 14 3 2" xfId="8815"/>
    <cellStyle name="Normal 57 14 4" xfId="5821"/>
    <cellStyle name="Normal 57 14 5" xfId="10269"/>
    <cellStyle name="Normal 57 14 6" xfId="5154"/>
    <cellStyle name="Normal 57 15" xfId="1415"/>
    <cellStyle name="Normal 57 15 2" xfId="3941"/>
    <cellStyle name="Normal 57 15 2 2" xfId="8956"/>
    <cellStyle name="Normal 57 15 3" xfId="10410"/>
    <cellStyle name="Normal 57 15 4" xfId="6708"/>
    <cellStyle name="Normal 57 16" xfId="2894"/>
    <cellStyle name="Normal 57 16 2" xfId="9367"/>
    <cellStyle name="Normal 57 16 3" xfId="7910"/>
    <cellStyle name="Normal 57 17" xfId="5504"/>
    <cellStyle name="Normal 57 18" xfId="9324"/>
    <cellStyle name="Normal 57 19" xfId="4302"/>
    <cellStyle name="Normal 57 2" xfId="103"/>
    <cellStyle name="Normal 57 3" xfId="93"/>
    <cellStyle name="Normal 57 3 10" xfId="1430"/>
    <cellStyle name="Normal 57 3 10 2" xfId="3945"/>
    <cellStyle name="Normal 57 3 10 2 2" xfId="8960"/>
    <cellStyle name="Normal 57 3 10 3" xfId="10414"/>
    <cellStyle name="Normal 57 3 10 4" xfId="6721"/>
    <cellStyle name="Normal 57 3 11" xfId="2898"/>
    <cellStyle name="Normal 57 3 11 2" xfId="9371"/>
    <cellStyle name="Normal 57 3 11 3" xfId="7914"/>
    <cellStyle name="Normal 57 3 12" xfId="5510"/>
    <cellStyle name="Normal 57 3 13" xfId="9331"/>
    <cellStyle name="Normal 57 3 14" xfId="4315"/>
    <cellStyle name="Normal 57 3 2" xfId="151"/>
    <cellStyle name="Normal 57 3 2 10" xfId="5535"/>
    <cellStyle name="Normal 57 3 2 11" xfId="9353"/>
    <cellStyle name="Normal 57 3 2 12" xfId="4345"/>
    <cellStyle name="Normal 57 3 2 2" xfId="262"/>
    <cellStyle name="Normal 57 3 2 2 10" xfId="4388"/>
    <cellStyle name="Normal 57 3 2 2 2" xfId="364"/>
    <cellStyle name="Normal 57 3 2 2 2 2" xfId="1177"/>
    <cellStyle name="Normal 57 3 2 2 2 2 2" xfId="2128"/>
    <cellStyle name="Normal 57 3 2 2 2 2 2 2" xfId="7417"/>
    <cellStyle name="Normal 57 3 2 2 2 2 3" xfId="3458"/>
    <cellStyle name="Normal 57 3 2 2 2 2 3 2" xfId="8474"/>
    <cellStyle name="Normal 57 3 2 2 2 2 4" xfId="6533"/>
    <cellStyle name="Normal 57 3 2 2 2 2 5" xfId="9928"/>
    <cellStyle name="Normal 57 3 2 2 2 2 6" xfId="5010"/>
    <cellStyle name="Normal 57 3 2 2 2 3" xfId="871"/>
    <cellStyle name="Normal 57 3 2 2 2 3 2" xfId="2539"/>
    <cellStyle name="Normal 57 3 2 2 2 3 2 2" xfId="7821"/>
    <cellStyle name="Normal 57 3 2 2 2 3 3" xfId="3807"/>
    <cellStyle name="Normal 57 3 2 2 2 3 3 2" xfId="8822"/>
    <cellStyle name="Normal 57 3 2 2 2 3 4" xfId="6228"/>
    <cellStyle name="Normal 57 3 2 2 2 3 5" xfId="10276"/>
    <cellStyle name="Normal 57 3 2 2 2 3 6" xfId="5415"/>
    <cellStyle name="Normal 57 3 2 2 2 4" xfId="1823"/>
    <cellStyle name="Normal 57 3 2 2 2 4 2" xfId="4202"/>
    <cellStyle name="Normal 57 3 2 2 2 4 2 2" xfId="9217"/>
    <cellStyle name="Normal 57 3 2 2 2 4 3" xfId="10671"/>
    <cellStyle name="Normal 57 3 2 2 2 4 4" xfId="7112"/>
    <cellStyle name="Normal 57 3 2 2 2 5" xfId="3158"/>
    <cellStyle name="Normal 57 3 2 2 2 5 2" xfId="8174"/>
    <cellStyle name="Normal 57 3 2 2 2 6" xfId="5735"/>
    <cellStyle name="Normal 57 3 2 2 2 7" xfId="9628"/>
    <cellStyle name="Normal 57 3 2 2 2 8" xfId="4705"/>
    <cellStyle name="Normal 57 3 2 2 2_Degree data" xfId="2750"/>
    <cellStyle name="Normal 57 3 2 2 3" xfId="771"/>
    <cellStyle name="Normal 57 3 2 2 3 2" xfId="1723"/>
    <cellStyle name="Normal 57 3 2 2 3 2 2" xfId="7012"/>
    <cellStyle name="Normal 57 3 2 2 3 3" xfId="3457"/>
    <cellStyle name="Normal 57 3 2 2 3 3 2" xfId="8473"/>
    <cellStyle name="Normal 57 3 2 2 3 4" xfId="6128"/>
    <cellStyle name="Normal 57 3 2 2 3 5" xfId="9927"/>
    <cellStyle name="Normal 57 3 2 2 3 6" xfId="4605"/>
    <cellStyle name="Normal 57 3 2 2 4" xfId="1176"/>
    <cellStyle name="Normal 57 3 2 2 4 2" xfId="2127"/>
    <cellStyle name="Normal 57 3 2 2 4 2 2" xfId="7416"/>
    <cellStyle name="Normal 57 3 2 2 4 3" xfId="3806"/>
    <cellStyle name="Normal 57 3 2 2 4 3 2" xfId="8821"/>
    <cellStyle name="Normal 57 3 2 2 4 4" xfId="6532"/>
    <cellStyle name="Normal 57 3 2 2 4 5" xfId="10275"/>
    <cellStyle name="Normal 57 3 2 2 4 6" xfId="5009"/>
    <cellStyle name="Normal 57 3 2 2 5" xfId="551"/>
    <cellStyle name="Normal 57 3 2 2 5 2" xfId="2439"/>
    <cellStyle name="Normal 57 3 2 2 5 2 2" xfId="7721"/>
    <cellStyle name="Normal 57 3 2 2 5 3" xfId="4102"/>
    <cellStyle name="Normal 57 3 2 2 5 3 2" xfId="9117"/>
    <cellStyle name="Normal 57 3 2 2 5 4" xfId="5909"/>
    <cellStyle name="Normal 57 3 2 2 5 5" xfId="10571"/>
    <cellStyle name="Normal 57 3 2 2 5 6" xfId="5315"/>
    <cellStyle name="Normal 57 3 2 2 6" xfId="1506"/>
    <cellStyle name="Normal 57 3 2 2 6 2" xfId="6795"/>
    <cellStyle name="Normal 57 3 2 2 7" xfId="3058"/>
    <cellStyle name="Normal 57 3 2 2 7 2" xfId="8074"/>
    <cellStyle name="Normal 57 3 2 2 8" xfId="5635"/>
    <cellStyle name="Normal 57 3 2 2 9" xfId="9528"/>
    <cellStyle name="Normal 57 3 2 2_Degree data" xfId="2749"/>
    <cellStyle name="Normal 57 3 2 3" xfId="217"/>
    <cellStyle name="Normal 57 3 2 3 10" xfId="4449"/>
    <cellStyle name="Normal 57 3 2 3 2" xfId="426"/>
    <cellStyle name="Normal 57 3 2 3 2 2" xfId="1179"/>
    <cellStyle name="Normal 57 3 2 3 2 2 2" xfId="2130"/>
    <cellStyle name="Normal 57 3 2 3 2 2 2 2" xfId="7419"/>
    <cellStyle name="Normal 57 3 2 3 2 2 3" xfId="3460"/>
    <cellStyle name="Normal 57 3 2 3 2 2 3 2" xfId="8476"/>
    <cellStyle name="Normal 57 3 2 3 2 2 4" xfId="6535"/>
    <cellStyle name="Normal 57 3 2 3 2 2 5" xfId="9930"/>
    <cellStyle name="Normal 57 3 2 3 2 2 6" xfId="5012"/>
    <cellStyle name="Normal 57 3 2 3 2 3" xfId="932"/>
    <cellStyle name="Normal 57 3 2 3 2 3 2" xfId="2600"/>
    <cellStyle name="Normal 57 3 2 3 2 3 2 2" xfId="7882"/>
    <cellStyle name="Normal 57 3 2 3 2 3 3" xfId="3809"/>
    <cellStyle name="Normal 57 3 2 3 2 3 3 2" xfId="8824"/>
    <cellStyle name="Normal 57 3 2 3 2 3 4" xfId="6289"/>
    <cellStyle name="Normal 57 3 2 3 2 3 5" xfId="10278"/>
    <cellStyle name="Normal 57 3 2 3 2 3 6" xfId="5476"/>
    <cellStyle name="Normal 57 3 2 3 2 4" xfId="1884"/>
    <cellStyle name="Normal 57 3 2 3 2 4 2" xfId="4263"/>
    <cellStyle name="Normal 57 3 2 3 2 4 2 2" xfId="9278"/>
    <cellStyle name="Normal 57 3 2 3 2 4 3" xfId="10732"/>
    <cellStyle name="Normal 57 3 2 3 2 4 4" xfId="7173"/>
    <cellStyle name="Normal 57 3 2 3 2 5" xfId="3219"/>
    <cellStyle name="Normal 57 3 2 3 2 5 2" xfId="8235"/>
    <cellStyle name="Normal 57 3 2 3 2 6" xfId="5796"/>
    <cellStyle name="Normal 57 3 2 3 2 7" xfId="9689"/>
    <cellStyle name="Normal 57 3 2 3 2 8" xfId="4766"/>
    <cellStyle name="Normal 57 3 2 3 2_Degree data" xfId="2752"/>
    <cellStyle name="Normal 57 3 2 3 3" xfId="728"/>
    <cellStyle name="Normal 57 3 2 3 3 2" xfId="1680"/>
    <cellStyle name="Normal 57 3 2 3 3 2 2" xfId="6969"/>
    <cellStyle name="Normal 57 3 2 3 3 3" xfId="3459"/>
    <cellStyle name="Normal 57 3 2 3 3 3 2" xfId="8475"/>
    <cellStyle name="Normal 57 3 2 3 3 4" xfId="6085"/>
    <cellStyle name="Normal 57 3 2 3 3 5" xfId="9929"/>
    <cellStyle name="Normal 57 3 2 3 3 6" xfId="4562"/>
    <cellStyle name="Normal 57 3 2 3 4" xfId="1178"/>
    <cellStyle name="Normal 57 3 2 3 4 2" xfId="2129"/>
    <cellStyle name="Normal 57 3 2 3 4 2 2" xfId="7418"/>
    <cellStyle name="Normal 57 3 2 3 4 3" xfId="3808"/>
    <cellStyle name="Normal 57 3 2 3 4 3 2" xfId="8823"/>
    <cellStyle name="Normal 57 3 2 3 4 4" xfId="6534"/>
    <cellStyle name="Normal 57 3 2 3 4 5" xfId="10277"/>
    <cellStyle name="Normal 57 3 2 3 4 6" xfId="5011"/>
    <cellStyle name="Normal 57 3 2 3 5" xfId="612"/>
    <cellStyle name="Normal 57 3 2 3 5 2" xfId="2396"/>
    <cellStyle name="Normal 57 3 2 3 5 2 2" xfId="7678"/>
    <cellStyle name="Normal 57 3 2 3 5 3" xfId="4059"/>
    <cellStyle name="Normal 57 3 2 3 5 3 2" xfId="9074"/>
    <cellStyle name="Normal 57 3 2 3 5 4" xfId="5970"/>
    <cellStyle name="Normal 57 3 2 3 5 5" xfId="10528"/>
    <cellStyle name="Normal 57 3 2 3 5 6" xfId="5272"/>
    <cellStyle name="Normal 57 3 2 3 6" xfId="1567"/>
    <cellStyle name="Normal 57 3 2 3 6 2" xfId="6856"/>
    <cellStyle name="Normal 57 3 2 3 7" xfId="3015"/>
    <cellStyle name="Normal 57 3 2 3 7 2" xfId="8031"/>
    <cellStyle name="Normal 57 3 2 3 8" xfId="5592"/>
    <cellStyle name="Normal 57 3 2 3 9" xfId="9485"/>
    <cellStyle name="Normal 57 3 2 3_Degree data" xfId="2751"/>
    <cellStyle name="Normal 57 3 2 4" xfId="319"/>
    <cellStyle name="Normal 57 3 2 4 2" xfId="1180"/>
    <cellStyle name="Normal 57 3 2 4 2 2" xfId="2131"/>
    <cellStyle name="Normal 57 3 2 4 2 2 2" xfId="7420"/>
    <cellStyle name="Normal 57 3 2 4 2 3" xfId="3461"/>
    <cellStyle name="Normal 57 3 2 4 2 3 2" xfId="8477"/>
    <cellStyle name="Normal 57 3 2 4 2 4" xfId="6536"/>
    <cellStyle name="Normal 57 3 2 4 2 5" xfId="9931"/>
    <cellStyle name="Normal 57 3 2 4 2 6" xfId="5013"/>
    <cellStyle name="Normal 57 3 2 4 3" xfId="828"/>
    <cellStyle name="Normal 57 3 2 4 3 2" xfId="2496"/>
    <cellStyle name="Normal 57 3 2 4 3 2 2" xfId="7778"/>
    <cellStyle name="Normal 57 3 2 4 3 3" xfId="3810"/>
    <cellStyle name="Normal 57 3 2 4 3 3 2" xfId="8825"/>
    <cellStyle name="Normal 57 3 2 4 3 4" xfId="6185"/>
    <cellStyle name="Normal 57 3 2 4 3 5" xfId="10279"/>
    <cellStyle name="Normal 57 3 2 4 3 6" xfId="5372"/>
    <cellStyle name="Normal 57 3 2 4 4" xfId="1780"/>
    <cellStyle name="Normal 57 3 2 4 4 2" xfId="4159"/>
    <cellStyle name="Normal 57 3 2 4 4 2 2" xfId="9174"/>
    <cellStyle name="Normal 57 3 2 4 4 3" xfId="10628"/>
    <cellStyle name="Normal 57 3 2 4 4 4" xfId="7069"/>
    <cellStyle name="Normal 57 3 2 4 5" xfId="3115"/>
    <cellStyle name="Normal 57 3 2 4 5 2" xfId="8131"/>
    <cellStyle name="Normal 57 3 2 4 6" xfId="5692"/>
    <cellStyle name="Normal 57 3 2 4 7" xfId="9585"/>
    <cellStyle name="Normal 57 3 2 4 8" xfId="4662"/>
    <cellStyle name="Normal 57 3 2 4_Degree data" xfId="2753"/>
    <cellStyle name="Normal 57 3 2 5" xfId="671"/>
    <cellStyle name="Normal 57 3 2 5 2" xfId="1181"/>
    <cellStyle name="Normal 57 3 2 5 2 2" xfId="2132"/>
    <cellStyle name="Normal 57 3 2 5 2 2 2" xfId="7421"/>
    <cellStyle name="Normal 57 3 2 5 2 3" xfId="3462"/>
    <cellStyle name="Normal 57 3 2 5 2 3 2" xfId="8478"/>
    <cellStyle name="Normal 57 3 2 5 2 4" xfId="6537"/>
    <cellStyle name="Normal 57 3 2 5 2 5" xfId="9932"/>
    <cellStyle name="Normal 57 3 2 5 2 6" xfId="5014"/>
    <cellStyle name="Normal 57 3 2 5 3" xfId="1401"/>
    <cellStyle name="Normal 57 3 2 5 3 2" xfId="2339"/>
    <cellStyle name="Normal 57 3 2 5 3 2 2" xfId="7621"/>
    <cellStyle name="Normal 57 3 2 5 3 3" xfId="3811"/>
    <cellStyle name="Normal 57 3 2 5 3 3 2" xfId="8826"/>
    <cellStyle name="Normal 57 3 2 5 3 4" xfId="6697"/>
    <cellStyle name="Normal 57 3 2 5 3 5" xfId="10280"/>
    <cellStyle name="Normal 57 3 2 5 3 6" xfId="5215"/>
    <cellStyle name="Normal 57 3 2 5 4" xfId="1623"/>
    <cellStyle name="Normal 57 3 2 5 4 2" xfId="4002"/>
    <cellStyle name="Normal 57 3 2 5 4 2 2" xfId="9017"/>
    <cellStyle name="Normal 57 3 2 5 4 3" xfId="10471"/>
    <cellStyle name="Normal 57 3 2 5 4 4" xfId="6912"/>
    <cellStyle name="Normal 57 3 2 5 5" xfId="2956"/>
    <cellStyle name="Normal 57 3 2 5 5 2" xfId="7972"/>
    <cellStyle name="Normal 57 3 2 5 6" xfId="6028"/>
    <cellStyle name="Normal 57 3 2 5 7" xfId="9428"/>
    <cellStyle name="Normal 57 3 2 5 8" xfId="4505"/>
    <cellStyle name="Normal 57 3 2 5_Degree data" xfId="2754"/>
    <cellStyle name="Normal 57 3 2 6" xfId="1175"/>
    <cellStyle name="Normal 57 3 2 6 2" xfId="2126"/>
    <cellStyle name="Normal 57 3 2 6 2 2" xfId="7415"/>
    <cellStyle name="Normal 57 3 2 6 3" xfId="3456"/>
    <cellStyle name="Normal 57 3 2 6 3 2" xfId="8472"/>
    <cellStyle name="Normal 57 3 2 6 4" xfId="6531"/>
    <cellStyle name="Normal 57 3 2 6 5" xfId="9926"/>
    <cellStyle name="Normal 57 3 2 6 6" xfId="5008"/>
    <cellStyle name="Normal 57 3 2 7" xfId="505"/>
    <cellStyle name="Normal 57 3 2 7 2" xfId="2294"/>
    <cellStyle name="Normal 57 3 2 7 2 2" xfId="7576"/>
    <cellStyle name="Normal 57 3 2 7 3" xfId="3805"/>
    <cellStyle name="Normal 57 3 2 7 3 2" xfId="8820"/>
    <cellStyle name="Normal 57 3 2 7 4" xfId="5866"/>
    <cellStyle name="Normal 57 3 2 7 5" xfId="10274"/>
    <cellStyle name="Normal 57 3 2 7 6" xfId="5170"/>
    <cellStyle name="Normal 57 3 2 8" xfId="1463"/>
    <cellStyle name="Normal 57 3 2 8 2" xfId="3957"/>
    <cellStyle name="Normal 57 3 2 8 2 2" xfId="8972"/>
    <cellStyle name="Normal 57 3 2 8 3" xfId="10426"/>
    <cellStyle name="Normal 57 3 2 8 4" xfId="6752"/>
    <cellStyle name="Normal 57 3 2 9" xfId="2911"/>
    <cellStyle name="Normal 57 3 2 9 2" xfId="9383"/>
    <cellStyle name="Normal 57 3 2 9 3" xfId="7927"/>
    <cellStyle name="Normal 57 3 2_Degree data" xfId="2748"/>
    <cellStyle name="Normal 57 3 3" xfId="128"/>
    <cellStyle name="Normal 57 3 3 10" xfId="5521"/>
    <cellStyle name="Normal 57 3 3 11" xfId="9341"/>
    <cellStyle name="Normal 57 3 3 12" xfId="4333"/>
    <cellStyle name="Normal 57 3 3 2" xfId="249"/>
    <cellStyle name="Normal 57 3 3 2 10" xfId="4376"/>
    <cellStyle name="Normal 57 3 3 2 2" xfId="351"/>
    <cellStyle name="Normal 57 3 3 2 2 2" xfId="1184"/>
    <cellStyle name="Normal 57 3 3 2 2 2 2" xfId="2135"/>
    <cellStyle name="Normal 57 3 3 2 2 2 2 2" xfId="7424"/>
    <cellStyle name="Normal 57 3 3 2 2 2 3" xfId="3465"/>
    <cellStyle name="Normal 57 3 3 2 2 2 3 2" xfId="8481"/>
    <cellStyle name="Normal 57 3 3 2 2 2 4" xfId="6540"/>
    <cellStyle name="Normal 57 3 3 2 2 2 5" xfId="9935"/>
    <cellStyle name="Normal 57 3 3 2 2 2 6" xfId="5017"/>
    <cellStyle name="Normal 57 3 3 2 2 3" xfId="859"/>
    <cellStyle name="Normal 57 3 3 2 2 3 2" xfId="2527"/>
    <cellStyle name="Normal 57 3 3 2 2 3 2 2" xfId="7809"/>
    <cellStyle name="Normal 57 3 3 2 2 3 3" xfId="3814"/>
    <cellStyle name="Normal 57 3 3 2 2 3 3 2" xfId="8829"/>
    <cellStyle name="Normal 57 3 3 2 2 3 4" xfId="6216"/>
    <cellStyle name="Normal 57 3 3 2 2 3 5" xfId="10283"/>
    <cellStyle name="Normal 57 3 3 2 2 3 6" xfId="5403"/>
    <cellStyle name="Normal 57 3 3 2 2 4" xfId="1811"/>
    <cellStyle name="Normal 57 3 3 2 2 4 2" xfId="4190"/>
    <cellStyle name="Normal 57 3 3 2 2 4 2 2" xfId="9205"/>
    <cellStyle name="Normal 57 3 3 2 2 4 3" xfId="10659"/>
    <cellStyle name="Normal 57 3 3 2 2 4 4" xfId="7100"/>
    <cellStyle name="Normal 57 3 3 2 2 5" xfId="3146"/>
    <cellStyle name="Normal 57 3 3 2 2 5 2" xfId="8162"/>
    <cellStyle name="Normal 57 3 3 2 2 6" xfId="5723"/>
    <cellStyle name="Normal 57 3 3 2 2 7" xfId="9616"/>
    <cellStyle name="Normal 57 3 3 2 2 8" xfId="4693"/>
    <cellStyle name="Normal 57 3 3 2 2_Degree data" xfId="2757"/>
    <cellStyle name="Normal 57 3 3 2 3" xfId="759"/>
    <cellStyle name="Normal 57 3 3 2 3 2" xfId="1711"/>
    <cellStyle name="Normal 57 3 3 2 3 2 2" xfId="7000"/>
    <cellStyle name="Normal 57 3 3 2 3 3" xfId="3464"/>
    <cellStyle name="Normal 57 3 3 2 3 3 2" xfId="8480"/>
    <cellStyle name="Normal 57 3 3 2 3 4" xfId="6116"/>
    <cellStyle name="Normal 57 3 3 2 3 5" xfId="9934"/>
    <cellStyle name="Normal 57 3 3 2 3 6" xfId="4593"/>
    <cellStyle name="Normal 57 3 3 2 4" xfId="1183"/>
    <cellStyle name="Normal 57 3 3 2 4 2" xfId="2134"/>
    <cellStyle name="Normal 57 3 3 2 4 2 2" xfId="7423"/>
    <cellStyle name="Normal 57 3 3 2 4 3" xfId="3813"/>
    <cellStyle name="Normal 57 3 3 2 4 3 2" xfId="8828"/>
    <cellStyle name="Normal 57 3 3 2 4 4" xfId="6539"/>
    <cellStyle name="Normal 57 3 3 2 4 5" xfId="10282"/>
    <cellStyle name="Normal 57 3 3 2 4 6" xfId="5016"/>
    <cellStyle name="Normal 57 3 3 2 5" xfId="538"/>
    <cellStyle name="Normal 57 3 3 2 5 2" xfId="2427"/>
    <cellStyle name="Normal 57 3 3 2 5 2 2" xfId="7709"/>
    <cellStyle name="Normal 57 3 3 2 5 3" xfId="4090"/>
    <cellStyle name="Normal 57 3 3 2 5 3 2" xfId="9105"/>
    <cellStyle name="Normal 57 3 3 2 5 4" xfId="5897"/>
    <cellStyle name="Normal 57 3 3 2 5 5" xfId="10559"/>
    <cellStyle name="Normal 57 3 3 2 5 6" xfId="5303"/>
    <cellStyle name="Normal 57 3 3 2 6" xfId="1494"/>
    <cellStyle name="Normal 57 3 3 2 6 2" xfId="6783"/>
    <cellStyle name="Normal 57 3 3 2 7" xfId="3046"/>
    <cellStyle name="Normal 57 3 3 2 7 2" xfId="8062"/>
    <cellStyle name="Normal 57 3 3 2 8" xfId="5623"/>
    <cellStyle name="Normal 57 3 3 2 9" xfId="9516"/>
    <cellStyle name="Normal 57 3 3 2_Degree data" xfId="2756"/>
    <cellStyle name="Normal 57 3 3 3" xfId="204"/>
    <cellStyle name="Normal 57 3 3 3 10" xfId="4438"/>
    <cellStyle name="Normal 57 3 3 3 2" xfId="415"/>
    <cellStyle name="Normal 57 3 3 3 2 2" xfId="1186"/>
    <cellStyle name="Normal 57 3 3 3 2 2 2" xfId="2137"/>
    <cellStyle name="Normal 57 3 3 3 2 2 2 2" xfId="7426"/>
    <cellStyle name="Normal 57 3 3 3 2 2 3" xfId="3467"/>
    <cellStyle name="Normal 57 3 3 3 2 2 3 2" xfId="8483"/>
    <cellStyle name="Normal 57 3 3 3 2 2 4" xfId="6542"/>
    <cellStyle name="Normal 57 3 3 3 2 2 5" xfId="9937"/>
    <cellStyle name="Normal 57 3 3 3 2 2 6" xfId="5019"/>
    <cellStyle name="Normal 57 3 3 3 2 3" xfId="921"/>
    <cellStyle name="Normal 57 3 3 3 2 3 2" xfId="2589"/>
    <cellStyle name="Normal 57 3 3 3 2 3 2 2" xfId="7871"/>
    <cellStyle name="Normal 57 3 3 3 2 3 3" xfId="3816"/>
    <cellStyle name="Normal 57 3 3 3 2 3 3 2" xfId="8831"/>
    <cellStyle name="Normal 57 3 3 3 2 3 4" xfId="6278"/>
    <cellStyle name="Normal 57 3 3 3 2 3 5" xfId="10285"/>
    <cellStyle name="Normal 57 3 3 3 2 3 6" xfId="5465"/>
    <cellStyle name="Normal 57 3 3 3 2 4" xfId="1873"/>
    <cellStyle name="Normal 57 3 3 3 2 4 2" xfId="4252"/>
    <cellStyle name="Normal 57 3 3 3 2 4 2 2" xfId="9267"/>
    <cellStyle name="Normal 57 3 3 3 2 4 3" xfId="10721"/>
    <cellStyle name="Normal 57 3 3 3 2 4 4" xfId="7162"/>
    <cellStyle name="Normal 57 3 3 3 2 5" xfId="3208"/>
    <cellStyle name="Normal 57 3 3 3 2 5 2" xfId="8224"/>
    <cellStyle name="Normal 57 3 3 3 2 6" xfId="5785"/>
    <cellStyle name="Normal 57 3 3 3 2 7" xfId="9678"/>
    <cellStyle name="Normal 57 3 3 3 2 8" xfId="4755"/>
    <cellStyle name="Normal 57 3 3 3 2_Degree data" xfId="2759"/>
    <cellStyle name="Normal 57 3 3 3 3" xfId="716"/>
    <cellStyle name="Normal 57 3 3 3 3 2" xfId="1668"/>
    <cellStyle name="Normal 57 3 3 3 3 2 2" xfId="6957"/>
    <cellStyle name="Normal 57 3 3 3 3 3" xfId="3466"/>
    <cellStyle name="Normal 57 3 3 3 3 3 2" xfId="8482"/>
    <cellStyle name="Normal 57 3 3 3 3 4" xfId="6073"/>
    <cellStyle name="Normal 57 3 3 3 3 5" xfId="9936"/>
    <cellStyle name="Normal 57 3 3 3 3 6" xfId="4550"/>
    <cellStyle name="Normal 57 3 3 3 4" xfId="1185"/>
    <cellStyle name="Normal 57 3 3 3 4 2" xfId="2136"/>
    <cellStyle name="Normal 57 3 3 3 4 2 2" xfId="7425"/>
    <cellStyle name="Normal 57 3 3 3 4 3" xfId="3815"/>
    <cellStyle name="Normal 57 3 3 3 4 3 2" xfId="8830"/>
    <cellStyle name="Normal 57 3 3 3 4 4" xfId="6541"/>
    <cellStyle name="Normal 57 3 3 3 4 5" xfId="10284"/>
    <cellStyle name="Normal 57 3 3 3 4 6" xfId="5018"/>
    <cellStyle name="Normal 57 3 3 3 5" xfId="601"/>
    <cellStyle name="Normal 57 3 3 3 5 2" xfId="2384"/>
    <cellStyle name="Normal 57 3 3 3 5 2 2" xfId="7666"/>
    <cellStyle name="Normal 57 3 3 3 5 3" xfId="4047"/>
    <cellStyle name="Normal 57 3 3 3 5 3 2" xfId="9062"/>
    <cellStyle name="Normal 57 3 3 3 5 4" xfId="5959"/>
    <cellStyle name="Normal 57 3 3 3 5 5" xfId="10516"/>
    <cellStyle name="Normal 57 3 3 3 5 6" xfId="5260"/>
    <cellStyle name="Normal 57 3 3 3 6" xfId="1556"/>
    <cellStyle name="Normal 57 3 3 3 6 2" xfId="6845"/>
    <cellStyle name="Normal 57 3 3 3 7" xfId="3003"/>
    <cellStyle name="Normal 57 3 3 3 7 2" xfId="8019"/>
    <cellStyle name="Normal 57 3 3 3 8" xfId="5580"/>
    <cellStyle name="Normal 57 3 3 3 9" xfId="9473"/>
    <cellStyle name="Normal 57 3 3 3_Degree data" xfId="2758"/>
    <cellStyle name="Normal 57 3 3 4" xfId="307"/>
    <cellStyle name="Normal 57 3 3 4 2" xfId="1187"/>
    <cellStyle name="Normal 57 3 3 4 2 2" xfId="2138"/>
    <cellStyle name="Normal 57 3 3 4 2 2 2" xfId="7427"/>
    <cellStyle name="Normal 57 3 3 4 2 3" xfId="3468"/>
    <cellStyle name="Normal 57 3 3 4 2 3 2" xfId="8484"/>
    <cellStyle name="Normal 57 3 3 4 2 4" xfId="6543"/>
    <cellStyle name="Normal 57 3 3 4 2 5" xfId="9938"/>
    <cellStyle name="Normal 57 3 3 4 2 6" xfId="5020"/>
    <cellStyle name="Normal 57 3 3 4 3" xfId="816"/>
    <cellStyle name="Normal 57 3 3 4 3 2" xfId="2484"/>
    <cellStyle name="Normal 57 3 3 4 3 2 2" xfId="7766"/>
    <cellStyle name="Normal 57 3 3 4 3 3" xfId="3817"/>
    <cellStyle name="Normal 57 3 3 4 3 3 2" xfId="8832"/>
    <cellStyle name="Normal 57 3 3 4 3 4" xfId="6173"/>
    <cellStyle name="Normal 57 3 3 4 3 5" xfId="10286"/>
    <cellStyle name="Normal 57 3 3 4 3 6" xfId="5360"/>
    <cellStyle name="Normal 57 3 3 4 4" xfId="1768"/>
    <cellStyle name="Normal 57 3 3 4 4 2" xfId="4147"/>
    <cellStyle name="Normal 57 3 3 4 4 2 2" xfId="9162"/>
    <cellStyle name="Normal 57 3 3 4 4 3" xfId="10616"/>
    <cellStyle name="Normal 57 3 3 4 4 4" xfId="7057"/>
    <cellStyle name="Normal 57 3 3 4 5" xfId="3103"/>
    <cellStyle name="Normal 57 3 3 4 5 2" xfId="8119"/>
    <cellStyle name="Normal 57 3 3 4 6" xfId="5680"/>
    <cellStyle name="Normal 57 3 3 4 7" xfId="9573"/>
    <cellStyle name="Normal 57 3 3 4 8" xfId="4650"/>
    <cellStyle name="Normal 57 3 3 4_Degree data" xfId="2760"/>
    <cellStyle name="Normal 57 3 3 5" xfId="657"/>
    <cellStyle name="Normal 57 3 3 5 2" xfId="1609"/>
    <cellStyle name="Normal 57 3 3 5 2 2" xfId="6898"/>
    <cellStyle name="Normal 57 3 3 5 3" xfId="3463"/>
    <cellStyle name="Normal 57 3 3 5 3 2" xfId="8479"/>
    <cellStyle name="Normal 57 3 3 5 4" xfId="6014"/>
    <cellStyle name="Normal 57 3 3 5 5" xfId="9933"/>
    <cellStyle name="Normal 57 3 3 5 6" xfId="4491"/>
    <cellStyle name="Normal 57 3 3 6" xfId="1182"/>
    <cellStyle name="Normal 57 3 3 6 2" xfId="2133"/>
    <cellStyle name="Normal 57 3 3 6 2 2" xfId="7422"/>
    <cellStyle name="Normal 57 3 3 6 3" xfId="3812"/>
    <cellStyle name="Normal 57 3 3 6 3 2" xfId="8827"/>
    <cellStyle name="Normal 57 3 3 6 4" xfId="6538"/>
    <cellStyle name="Normal 57 3 3 6 5" xfId="10281"/>
    <cellStyle name="Normal 57 3 3 6 6" xfId="5015"/>
    <cellStyle name="Normal 57 3 3 7" xfId="492"/>
    <cellStyle name="Normal 57 3 3 7 2" xfId="2325"/>
    <cellStyle name="Normal 57 3 3 7 2 2" xfId="7607"/>
    <cellStyle name="Normal 57 3 3 7 3" xfId="3988"/>
    <cellStyle name="Normal 57 3 3 7 3 2" xfId="9003"/>
    <cellStyle name="Normal 57 3 3 7 4" xfId="5853"/>
    <cellStyle name="Normal 57 3 3 7 5" xfId="10457"/>
    <cellStyle name="Normal 57 3 3 7 6" xfId="5201"/>
    <cellStyle name="Normal 57 3 3 8" xfId="1451"/>
    <cellStyle name="Normal 57 3 3 8 2" xfId="9414"/>
    <cellStyle name="Normal 57 3 3 8 3" xfId="6740"/>
    <cellStyle name="Normal 57 3 3 9" xfId="2942"/>
    <cellStyle name="Normal 57 3 3 9 2" xfId="7958"/>
    <cellStyle name="Normal 57 3 3_Degree data" xfId="2755"/>
    <cellStyle name="Normal 57 3 4" xfId="243"/>
    <cellStyle name="Normal 57 3 4 10" xfId="4370"/>
    <cellStyle name="Normal 57 3 4 2" xfId="345"/>
    <cellStyle name="Normal 57 3 4 2 2" xfId="1189"/>
    <cellStyle name="Normal 57 3 4 2 2 2" xfId="2140"/>
    <cellStyle name="Normal 57 3 4 2 2 2 2" xfId="7429"/>
    <cellStyle name="Normal 57 3 4 2 2 3" xfId="3470"/>
    <cellStyle name="Normal 57 3 4 2 2 3 2" xfId="8486"/>
    <cellStyle name="Normal 57 3 4 2 2 4" xfId="6545"/>
    <cellStyle name="Normal 57 3 4 2 2 5" xfId="9940"/>
    <cellStyle name="Normal 57 3 4 2 2 6" xfId="5022"/>
    <cellStyle name="Normal 57 3 4 2 3" xfId="853"/>
    <cellStyle name="Normal 57 3 4 2 3 2" xfId="2521"/>
    <cellStyle name="Normal 57 3 4 2 3 2 2" xfId="7803"/>
    <cellStyle name="Normal 57 3 4 2 3 3" xfId="3819"/>
    <cellStyle name="Normal 57 3 4 2 3 3 2" xfId="8834"/>
    <cellStyle name="Normal 57 3 4 2 3 4" xfId="6210"/>
    <cellStyle name="Normal 57 3 4 2 3 5" xfId="10288"/>
    <cellStyle name="Normal 57 3 4 2 3 6" xfId="5397"/>
    <cellStyle name="Normal 57 3 4 2 4" xfId="1805"/>
    <cellStyle name="Normal 57 3 4 2 4 2" xfId="4184"/>
    <cellStyle name="Normal 57 3 4 2 4 2 2" xfId="9199"/>
    <cellStyle name="Normal 57 3 4 2 4 3" xfId="10653"/>
    <cellStyle name="Normal 57 3 4 2 4 4" xfId="7094"/>
    <cellStyle name="Normal 57 3 4 2 5" xfId="3140"/>
    <cellStyle name="Normal 57 3 4 2 5 2" xfId="8156"/>
    <cellStyle name="Normal 57 3 4 2 6" xfId="5717"/>
    <cellStyle name="Normal 57 3 4 2 7" xfId="9610"/>
    <cellStyle name="Normal 57 3 4 2 8" xfId="4687"/>
    <cellStyle name="Normal 57 3 4 2_Degree data" xfId="2762"/>
    <cellStyle name="Normal 57 3 4 3" xfId="753"/>
    <cellStyle name="Normal 57 3 4 3 2" xfId="1705"/>
    <cellStyle name="Normal 57 3 4 3 2 2" xfId="6994"/>
    <cellStyle name="Normal 57 3 4 3 3" xfId="3469"/>
    <cellStyle name="Normal 57 3 4 3 3 2" xfId="8485"/>
    <cellStyle name="Normal 57 3 4 3 4" xfId="6110"/>
    <cellStyle name="Normal 57 3 4 3 5" xfId="9939"/>
    <cellStyle name="Normal 57 3 4 3 6" xfId="4587"/>
    <cellStyle name="Normal 57 3 4 4" xfId="1188"/>
    <cellStyle name="Normal 57 3 4 4 2" xfId="2139"/>
    <cellStyle name="Normal 57 3 4 4 2 2" xfId="7428"/>
    <cellStyle name="Normal 57 3 4 4 3" xfId="3818"/>
    <cellStyle name="Normal 57 3 4 4 3 2" xfId="8833"/>
    <cellStyle name="Normal 57 3 4 4 4" xfId="6544"/>
    <cellStyle name="Normal 57 3 4 4 5" xfId="10287"/>
    <cellStyle name="Normal 57 3 4 4 6" xfId="5021"/>
    <cellStyle name="Normal 57 3 4 5" xfId="532"/>
    <cellStyle name="Normal 57 3 4 5 2" xfId="2421"/>
    <cellStyle name="Normal 57 3 4 5 2 2" xfId="7703"/>
    <cellStyle name="Normal 57 3 4 5 3" xfId="4084"/>
    <cellStyle name="Normal 57 3 4 5 3 2" xfId="9099"/>
    <cellStyle name="Normal 57 3 4 5 4" xfId="5891"/>
    <cellStyle name="Normal 57 3 4 5 5" xfId="10553"/>
    <cellStyle name="Normal 57 3 4 5 6" xfId="5297"/>
    <cellStyle name="Normal 57 3 4 6" xfId="1488"/>
    <cellStyle name="Normal 57 3 4 6 2" xfId="6777"/>
    <cellStyle name="Normal 57 3 4 7" xfId="3040"/>
    <cellStyle name="Normal 57 3 4 7 2" xfId="8056"/>
    <cellStyle name="Normal 57 3 4 8" xfId="5617"/>
    <cellStyle name="Normal 57 3 4 9" xfId="9510"/>
    <cellStyle name="Normal 57 3 4_Degree data" xfId="2761"/>
    <cellStyle name="Normal 57 3 5" xfId="183"/>
    <cellStyle name="Normal 57 3 5 10" xfId="4420"/>
    <cellStyle name="Normal 57 3 5 2" xfId="397"/>
    <cellStyle name="Normal 57 3 5 2 2" xfId="1191"/>
    <cellStyle name="Normal 57 3 5 2 2 2" xfId="2142"/>
    <cellStyle name="Normal 57 3 5 2 2 2 2" xfId="7431"/>
    <cellStyle name="Normal 57 3 5 2 2 3" xfId="3472"/>
    <cellStyle name="Normal 57 3 5 2 2 3 2" xfId="8488"/>
    <cellStyle name="Normal 57 3 5 2 2 4" xfId="6547"/>
    <cellStyle name="Normal 57 3 5 2 2 5" xfId="9942"/>
    <cellStyle name="Normal 57 3 5 2 2 6" xfId="5024"/>
    <cellStyle name="Normal 57 3 5 2 3" xfId="903"/>
    <cellStyle name="Normal 57 3 5 2 3 2" xfId="2571"/>
    <cellStyle name="Normal 57 3 5 2 3 2 2" xfId="7853"/>
    <cellStyle name="Normal 57 3 5 2 3 3" xfId="3821"/>
    <cellStyle name="Normal 57 3 5 2 3 3 2" xfId="8836"/>
    <cellStyle name="Normal 57 3 5 2 3 4" xfId="6260"/>
    <cellStyle name="Normal 57 3 5 2 3 5" xfId="10290"/>
    <cellStyle name="Normal 57 3 5 2 3 6" xfId="5447"/>
    <cellStyle name="Normal 57 3 5 2 4" xfId="1855"/>
    <cellStyle name="Normal 57 3 5 2 4 2" xfId="4234"/>
    <cellStyle name="Normal 57 3 5 2 4 2 2" xfId="9249"/>
    <cellStyle name="Normal 57 3 5 2 4 3" xfId="10703"/>
    <cellStyle name="Normal 57 3 5 2 4 4" xfId="7144"/>
    <cellStyle name="Normal 57 3 5 2 5" xfId="3190"/>
    <cellStyle name="Normal 57 3 5 2 5 2" xfId="8206"/>
    <cellStyle name="Normal 57 3 5 2 6" xfId="5767"/>
    <cellStyle name="Normal 57 3 5 2 7" xfId="9660"/>
    <cellStyle name="Normal 57 3 5 2 8" xfId="4737"/>
    <cellStyle name="Normal 57 3 5 2_Degree data" xfId="2764"/>
    <cellStyle name="Normal 57 3 5 3" xfId="698"/>
    <cellStyle name="Normal 57 3 5 3 2" xfId="1650"/>
    <cellStyle name="Normal 57 3 5 3 2 2" xfId="6939"/>
    <cellStyle name="Normal 57 3 5 3 3" xfId="3471"/>
    <cellStyle name="Normal 57 3 5 3 3 2" xfId="8487"/>
    <cellStyle name="Normal 57 3 5 3 4" xfId="6055"/>
    <cellStyle name="Normal 57 3 5 3 5" xfId="9941"/>
    <cellStyle name="Normal 57 3 5 3 6" xfId="4532"/>
    <cellStyle name="Normal 57 3 5 4" xfId="1190"/>
    <cellStyle name="Normal 57 3 5 4 2" xfId="2141"/>
    <cellStyle name="Normal 57 3 5 4 2 2" xfId="7430"/>
    <cellStyle name="Normal 57 3 5 4 3" xfId="3820"/>
    <cellStyle name="Normal 57 3 5 4 3 2" xfId="8835"/>
    <cellStyle name="Normal 57 3 5 4 4" xfId="6546"/>
    <cellStyle name="Normal 57 3 5 4 5" xfId="10289"/>
    <cellStyle name="Normal 57 3 5 4 6" xfId="5023"/>
    <cellStyle name="Normal 57 3 5 5" xfId="583"/>
    <cellStyle name="Normal 57 3 5 5 2" xfId="2366"/>
    <cellStyle name="Normal 57 3 5 5 2 2" xfId="7648"/>
    <cellStyle name="Normal 57 3 5 5 3" xfId="4029"/>
    <cellStyle name="Normal 57 3 5 5 3 2" xfId="9044"/>
    <cellStyle name="Normal 57 3 5 5 4" xfId="5941"/>
    <cellStyle name="Normal 57 3 5 5 5" xfId="10498"/>
    <cellStyle name="Normal 57 3 5 5 6" xfId="5242"/>
    <cellStyle name="Normal 57 3 5 6" xfId="1538"/>
    <cellStyle name="Normal 57 3 5 6 2" xfId="6827"/>
    <cellStyle name="Normal 57 3 5 7" xfId="2985"/>
    <cellStyle name="Normal 57 3 5 7 2" xfId="8001"/>
    <cellStyle name="Normal 57 3 5 8" xfId="5562"/>
    <cellStyle name="Normal 57 3 5 9" xfId="9455"/>
    <cellStyle name="Normal 57 3 5_Degree data" xfId="2763"/>
    <cellStyle name="Normal 57 3 6" xfId="289"/>
    <cellStyle name="Normal 57 3 6 2" xfId="1192"/>
    <cellStyle name="Normal 57 3 6 2 2" xfId="2143"/>
    <cellStyle name="Normal 57 3 6 2 2 2" xfId="7432"/>
    <cellStyle name="Normal 57 3 6 2 3" xfId="3473"/>
    <cellStyle name="Normal 57 3 6 2 3 2" xfId="8489"/>
    <cellStyle name="Normal 57 3 6 2 4" xfId="6548"/>
    <cellStyle name="Normal 57 3 6 2 5" xfId="9943"/>
    <cellStyle name="Normal 57 3 6 2 6" xfId="5025"/>
    <cellStyle name="Normal 57 3 6 3" xfId="798"/>
    <cellStyle name="Normal 57 3 6 3 2" xfId="2466"/>
    <cellStyle name="Normal 57 3 6 3 2 2" xfId="7748"/>
    <cellStyle name="Normal 57 3 6 3 3" xfId="3822"/>
    <cellStyle name="Normal 57 3 6 3 3 2" xfId="8837"/>
    <cellStyle name="Normal 57 3 6 3 4" xfId="6155"/>
    <cellStyle name="Normal 57 3 6 3 5" xfId="10291"/>
    <cellStyle name="Normal 57 3 6 3 6" xfId="5342"/>
    <cellStyle name="Normal 57 3 6 4" xfId="1750"/>
    <cellStyle name="Normal 57 3 6 4 2" xfId="4129"/>
    <cellStyle name="Normal 57 3 6 4 2 2" xfId="9144"/>
    <cellStyle name="Normal 57 3 6 4 3" xfId="10598"/>
    <cellStyle name="Normal 57 3 6 4 4" xfId="7039"/>
    <cellStyle name="Normal 57 3 6 5" xfId="3085"/>
    <cellStyle name="Normal 57 3 6 5 2" xfId="8101"/>
    <cellStyle name="Normal 57 3 6 6" xfId="5662"/>
    <cellStyle name="Normal 57 3 6 7" xfId="9555"/>
    <cellStyle name="Normal 57 3 6 8" xfId="4632"/>
    <cellStyle name="Normal 57 3 6_Degree data" xfId="2765"/>
    <cellStyle name="Normal 57 3 7" xfId="646"/>
    <cellStyle name="Normal 57 3 7 2" xfId="1193"/>
    <cellStyle name="Normal 57 3 7 2 2" xfId="2144"/>
    <cellStyle name="Normal 57 3 7 2 2 2" xfId="7433"/>
    <cellStyle name="Normal 57 3 7 2 3" xfId="3474"/>
    <cellStyle name="Normal 57 3 7 2 3 2" xfId="8490"/>
    <cellStyle name="Normal 57 3 7 2 4" xfId="6549"/>
    <cellStyle name="Normal 57 3 7 2 5" xfId="9944"/>
    <cellStyle name="Normal 57 3 7 2 6" xfId="5026"/>
    <cellStyle name="Normal 57 3 7 3" xfId="1402"/>
    <cellStyle name="Normal 57 3 7 3 2" xfId="2314"/>
    <cellStyle name="Normal 57 3 7 3 2 2" xfId="7596"/>
    <cellStyle name="Normal 57 3 7 3 3" xfId="3823"/>
    <cellStyle name="Normal 57 3 7 3 3 2" xfId="8838"/>
    <cellStyle name="Normal 57 3 7 3 4" xfId="6698"/>
    <cellStyle name="Normal 57 3 7 3 5" xfId="10292"/>
    <cellStyle name="Normal 57 3 7 3 6" xfId="5190"/>
    <cellStyle name="Normal 57 3 7 4" xfId="1598"/>
    <cellStyle name="Normal 57 3 7 4 2" xfId="3977"/>
    <cellStyle name="Normal 57 3 7 4 2 2" xfId="8992"/>
    <cellStyle name="Normal 57 3 7 4 3" xfId="10446"/>
    <cellStyle name="Normal 57 3 7 4 4" xfId="6887"/>
    <cellStyle name="Normal 57 3 7 5" xfId="2931"/>
    <cellStyle name="Normal 57 3 7 5 2" xfId="7947"/>
    <cellStyle name="Normal 57 3 7 6" xfId="6003"/>
    <cellStyle name="Normal 57 3 7 7" xfId="9403"/>
    <cellStyle name="Normal 57 3 7 8" xfId="4480"/>
    <cellStyle name="Normal 57 3 7_Degree data" xfId="2766"/>
    <cellStyle name="Normal 57 3 8" xfId="1174"/>
    <cellStyle name="Normal 57 3 8 2" xfId="2125"/>
    <cellStyle name="Normal 57 3 8 2 2" xfId="7414"/>
    <cellStyle name="Normal 57 3 8 3" xfId="3455"/>
    <cellStyle name="Normal 57 3 8 3 2" xfId="8471"/>
    <cellStyle name="Normal 57 3 8 4" xfId="6530"/>
    <cellStyle name="Normal 57 3 8 5" xfId="9925"/>
    <cellStyle name="Normal 57 3 8 6" xfId="5007"/>
    <cellStyle name="Normal 57 3 9" xfId="471"/>
    <cellStyle name="Normal 57 3 9 2" xfId="2282"/>
    <cellStyle name="Normal 57 3 9 2 2" xfId="7564"/>
    <cellStyle name="Normal 57 3 9 3" xfId="3804"/>
    <cellStyle name="Normal 57 3 9 3 2" xfId="8819"/>
    <cellStyle name="Normal 57 3 9 4" xfId="5835"/>
    <cellStyle name="Normal 57 3 9 5" xfId="10273"/>
    <cellStyle name="Normal 57 3 9 6" xfId="5158"/>
    <cellStyle name="Normal 57 3_Degree data" xfId="2747"/>
    <cellStyle name="Normal 57 4" xfId="136"/>
    <cellStyle name="Normal 57 4 10" xfId="2905"/>
    <cellStyle name="Normal 57 4 10 2" xfId="9377"/>
    <cellStyle name="Normal 57 4 10 3" xfId="7921"/>
    <cellStyle name="Normal 57 4 11" xfId="5527"/>
    <cellStyle name="Normal 57 4 12" xfId="9327"/>
    <cellStyle name="Normal 57 4 13" xfId="4311"/>
    <cellStyle name="Normal 57 4 2" xfId="210"/>
    <cellStyle name="Normal 57 4 2 10" xfId="9347"/>
    <cellStyle name="Normal 57 4 2 11" xfId="4339"/>
    <cellStyle name="Normal 57 4 2 2" xfId="255"/>
    <cellStyle name="Normal 57 4 2 2 10" xfId="4382"/>
    <cellStyle name="Normal 57 4 2 2 2" xfId="357"/>
    <cellStyle name="Normal 57 4 2 2 2 2" xfId="1197"/>
    <cellStyle name="Normal 57 4 2 2 2 2 2" xfId="2148"/>
    <cellStyle name="Normal 57 4 2 2 2 2 2 2" xfId="7437"/>
    <cellStyle name="Normal 57 4 2 2 2 2 3" xfId="3478"/>
    <cellStyle name="Normal 57 4 2 2 2 2 3 2" xfId="8494"/>
    <cellStyle name="Normal 57 4 2 2 2 2 4" xfId="6553"/>
    <cellStyle name="Normal 57 4 2 2 2 2 5" xfId="9948"/>
    <cellStyle name="Normal 57 4 2 2 2 2 6" xfId="5030"/>
    <cellStyle name="Normal 57 4 2 2 2 3" xfId="865"/>
    <cellStyle name="Normal 57 4 2 2 2 3 2" xfId="2533"/>
    <cellStyle name="Normal 57 4 2 2 2 3 2 2" xfId="7815"/>
    <cellStyle name="Normal 57 4 2 2 2 3 3" xfId="3827"/>
    <cellStyle name="Normal 57 4 2 2 2 3 3 2" xfId="8842"/>
    <cellStyle name="Normal 57 4 2 2 2 3 4" xfId="6222"/>
    <cellStyle name="Normal 57 4 2 2 2 3 5" xfId="10296"/>
    <cellStyle name="Normal 57 4 2 2 2 3 6" xfId="5409"/>
    <cellStyle name="Normal 57 4 2 2 2 4" xfId="1817"/>
    <cellStyle name="Normal 57 4 2 2 2 4 2" xfId="4196"/>
    <cellStyle name="Normal 57 4 2 2 2 4 2 2" xfId="9211"/>
    <cellStyle name="Normal 57 4 2 2 2 4 3" xfId="10665"/>
    <cellStyle name="Normal 57 4 2 2 2 4 4" xfId="7106"/>
    <cellStyle name="Normal 57 4 2 2 2 5" xfId="3152"/>
    <cellStyle name="Normal 57 4 2 2 2 5 2" xfId="8168"/>
    <cellStyle name="Normal 57 4 2 2 2 6" xfId="5729"/>
    <cellStyle name="Normal 57 4 2 2 2 7" xfId="9622"/>
    <cellStyle name="Normal 57 4 2 2 2 8" xfId="4699"/>
    <cellStyle name="Normal 57 4 2 2 2_Degree data" xfId="2770"/>
    <cellStyle name="Normal 57 4 2 2 3" xfId="765"/>
    <cellStyle name="Normal 57 4 2 2 3 2" xfId="1717"/>
    <cellStyle name="Normal 57 4 2 2 3 2 2" xfId="7006"/>
    <cellStyle name="Normal 57 4 2 2 3 3" xfId="3477"/>
    <cellStyle name="Normal 57 4 2 2 3 3 2" xfId="8493"/>
    <cellStyle name="Normal 57 4 2 2 3 4" xfId="6122"/>
    <cellStyle name="Normal 57 4 2 2 3 5" xfId="9947"/>
    <cellStyle name="Normal 57 4 2 2 3 6" xfId="4599"/>
    <cellStyle name="Normal 57 4 2 2 4" xfId="1196"/>
    <cellStyle name="Normal 57 4 2 2 4 2" xfId="2147"/>
    <cellStyle name="Normal 57 4 2 2 4 2 2" xfId="7436"/>
    <cellStyle name="Normal 57 4 2 2 4 3" xfId="3826"/>
    <cellStyle name="Normal 57 4 2 2 4 3 2" xfId="8841"/>
    <cellStyle name="Normal 57 4 2 2 4 4" xfId="6552"/>
    <cellStyle name="Normal 57 4 2 2 4 5" xfId="10295"/>
    <cellStyle name="Normal 57 4 2 2 4 6" xfId="5029"/>
    <cellStyle name="Normal 57 4 2 2 5" xfId="544"/>
    <cellStyle name="Normal 57 4 2 2 5 2" xfId="2433"/>
    <cellStyle name="Normal 57 4 2 2 5 2 2" xfId="7715"/>
    <cellStyle name="Normal 57 4 2 2 5 3" xfId="4096"/>
    <cellStyle name="Normal 57 4 2 2 5 3 2" xfId="9111"/>
    <cellStyle name="Normal 57 4 2 2 5 4" xfId="5903"/>
    <cellStyle name="Normal 57 4 2 2 5 5" xfId="10565"/>
    <cellStyle name="Normal 57 4 2 2 5 6" xfId="5309"/>
    <cellStyle name="Normal 57 4 2 2 6" xfId="1500"/>
    <cellStyle name="Normal 57 4 2 2 6 2" xfId="6789"/>
    <cellStyle name="Normal 57 4 2 2 7" xfId="3052"/>
    <cellStyle name="Normal 57 4 2 2 7 2" xfId="8068"/>
    <cellStyle name="Normal 57 4 2 2 8" xfId="5629"/>
    <cellStyle name="Normal 57 4 2 2 9" xfId="9522"/>
    <cellStyle name="Normal 57 4 2 2_Degree data" xfId="2769"/>
    <cellStyle name="Normal 57 4 2 3" xfId="313"/>
    <cellStyle name="Normal 57 4 2 3 2" xfId="1198"/>
    <cellStyle name="Normal 57 4 2 3 2 2" xfId="2149"/>
    <cellStyle name="Normal 57 4 2 3 2 2 2" xfId="7438"/>
    <cellStyle name="Normal 57 4 2 3 2 3" xfId="3479"/>
    <cellStyle name="Normal 57 4 2 3 2 3 2" xfId="8495"/>
    <cellStyle name="Normal 57 4 2 3 2 4" xfId="6554"/>
    <cellStyle name="Normal 57 4 2 3 2 5" xfId="9949"/>
    <cellStyle name="Normal 57 4 2 3 2 6" xfId="5031"/>
    <cellStyle name="Normal 57 4 2 3 3" xfId="822"/>
    <cellStyle name="Normal 57 4 2 3 3 2" xfId="2490"/>
    <cellStyle name="Normal 57 4 2 3 3 2 2" xfId="7772"/>
    <cellStyle name="Normal 57 4 2 3 3 3" xfId="3828"/>
    <cellStyle name="Normal 57 4 2 3 3 3 2" xfId="8843"/>
    <cellStyle name="Normal 57 4 2 3 3 4" xfId="6179"/>
    <cellStyle name="Normal 57 4 2 3 3 5" xfId="10297"/>
    <cellStyle name="Normal 57 4 2 3 3 6" xfId="5366"/>
    <cellStyle name="Normal 57 4 2 3 4" xfId="1774"/>
    <cellStyle name="Normal 57 4 2 3 4 2" xfId="4153"/>
    <cellStyle name="Normal 57 4 2 3 4 2 2" xfId="9168"/>
    <cellStyle name="Normal 57 4 2 3 4 3" xfId="10622"/>
    <cellStyle name="Normal 57 4 2 3 4 4" xfId="7063"/>
    <cellStyle name="Normal 57 4 2 3 5" xfId="3109"/>
    <cellStyle name="Normal 57 4 2 3 5 2" xfId="8125"/>
    <cellStyle name="Normal 57 4 2 3 6" xfId="5686"/>
    <cellStyle name="Normal 57 4 2 3 7" xfId="9579"/>
    <cellStyle name="Normal 57 4 2 3 8" xfId="4656"/>
    <cellStyle name="Normal 57 4 2 3_Degree data" xfId="2771"/>
    <cellStyle name="Normal 57 4 2 4" xfId="722"/>
    <cellStyle name="Normal 57 4 2 4 2" xfId="1674"/>
    <cellStyle name="Normal 57 4 2 4 2 2" xfId="6963"/>
    <cellStyle name="Normal 57 4 2 4 3" xfId="3476"/>
    <cellStyle name="Normal 57 4 2 4 3 2" xfId="8492"/>
    <cellStyle name="Normal 57 4 2 4 4" xfId="6079"/>
    <cellStyle name="Normal 57 4 2 4 5" xfId="9946"/>
    <cellStyle name="Normal 57 4 2 4 6" xfId="4556"/>
    <cellStyle name="Normal 57 4 2 5" xfId="1195"/>
    <cellStyle name="Normal 57 4 2 5 2" xfId="2146"/>
    <cellStyle name="Normal 57 4 2 5 2 2" xfId="7435"/>
    <cellStyle name="Normal 57 4 2 5 3" xfId="3825"/>
    <cellStyle name="Normal 57 4 2 5 3 2" xfId="8840"/>
    <cellStyle name="Normal 57 4 2 5 4" xfId="6551"/>
    <cellStyle name="Normal 57 4 2 5 5" xfId="10294"/>
    <cellStyle name="Normal 57 4 2 5 6" xfId="5028"/>
    <cellStyle name="Normal 57 4 2 6" xfId="498"/>
    <cellStyle name="Normal 57 4 2 6 2" xfId="2390"/>
    <cellStyle name="Normal 57 4 2 6 2 2" xfId="7672"/>
    <cellStyle name="Normal 57 4 2 6 3" xfId="4053"/>
    <cellStyle name="Normal 57 4 2 6 3 2" xfId="9068"/>
    <cellStyle name="Normal 57 4 2 6 4" xfId="5859"/>
    <cellStyle name="Normal 57 4 2 6 5" xfId="10522"/>
    <cellStyle name="Normal 57 4 2 6 6" xfId="5266"/>
    <cellStyle name="Normal 57 4 2 7" xfId="1457"/>
    <cellStyle name="Normal 57 4 2 7 2" xfId="9479"/>
    <cellStyle name="Normal 57 4 2 7 3" xfId="6746"/>
    <cellStyle name="Normal 57 4 2 8" xfId="3009"/>
    <cellStyle name="Normal 57 4 2 8 2" xfId="8025"/>
    <cellStyle name="Normal 57 4 2 9" xfId="5586"/>
    <cellStyle name="Normal 57 4 2_Degree data" xfId="2768"/>
    <cellStyle name="Normal 57 4 3" xfId="240"/>
    <cellStyle name="Normal 57 4 3 10" xfId="4367"/>
    <cellStyle name="Normal 57 4 3 2" xfId="342"/>
    <cellStyle name="Normal 57 4 3 2 2" xfId="1200"/>
    <cellStyle name="Normal 57 4 3 2 2 2" xfId="2151"/>
    <cellStyle name="Normal 57 4 3 2 2 2 2" xfId="7440"/>
    <cellStyle name="Normal 57 4 3 2 2 3" xfId="3481"/>
    <cellStyle name="Normal 57 4 3 2 2 3 2" xfId="8497"/>
    <cellStyle name="Normal 57 4 3 2 2 4" xfId="6556"/>
    <cellStyle name="Normal 57 4 3 2 2 5" xfId="9951"/>
    <cellStyle name="Normal 57 4 3 2 2 6" xfId="5033"/>
    <cellStyle name="Normal 57 4 3 2 3" xfId="850"/>
    <cellStyle name="Normal 57 4 3 2 3 2" xfId="2518"/>
    <cellStyle name="Normal 57 4 3 2 3 2 2" xfId="7800"/>
    <cellStyle name="Normal 57 4 3 2 3 3" xfId="3830"/>
    <cellStyle name="Normal 57 4 3 2 3 3 2" xfId="8845"/>
    <cellStyle name="Normal 57 4 3 2 3 4" xfId="6207"/>
    <cellStyle name="Normal 57 4 3 2 3 5" xfId="10299"/>
    <cellStyle name="Normal 57 4 3 2 3 6" xfId="5394"/>
    <cellStyle name="Normal 57 4 3 2 4" xfId="1802"/>
    <cellStyle name="Normal 57 4 3 2 4 2" xfId="4181"/>
    <cellStyle name="Normal 57 4 3 2 4 2 2" xfId="9196"/>
    <cellStyle name="Normal 57 4 3 2 4 3" xfId="10650"/>
    <cellStyle name="Normal 57 4 3 2 4 4" xfId="7091"/>
    <cellStyle name="Normal 57 4 3 2 5" xfId="3137"/>
    <cellStyle name="Normal 57 4 3 2 5 2" xfId="8153"/>
    <cellStyle name="Normal 57 4 3 2 6" xfId="5714"/>
    <cellStyle name="Normal 57 4 3 2 7" xfId="9607"/>
    <cellStyle name="Normal 57 4 3 2 8" xfId="4684"/>
    <cellStyle name="Normal 57 4 3 2_Degree data" xfId="2773"/>
    <cellStyle name="Normal 57 4 3 3" xfId="750"/>
    <cellStyle name="Normal 57 4 3 3 2" xfId="1702"/>
    <cellStyle name="Normal 57 4 3 3 2 2" xfId="6991"/>
    <cellStyle name="Normal 57 4 3 3 3" xfId="3480"/>
    <cellStyle name="Normal 57 4 3 3 3 2" xfId="8496"/>
    <cellStyle name="Normal 57 4 3 3 4" xfId="6107"/>
    <cellStyle name="Normal 57 4 3 3 5" xfId="9950"/>
    <cellStyle name="Normal 57 4 3 3 6" xfId="4584"/>
    <cellStyle name="Normal 57 4 3 4" xfId="1199"/>
    <cellStyle name="Normal 57 4 3 4 2" xfId="2150"/>
    <cellStyle name="Normal 57 4 3 4 2 2" xfId="7439"/>
    <cellStyle name="Normal 57 4 3 4 3" xfId="3829"/>
    <cellStyle name="Normal 57 4 3 4 3 2" xfId="8844"/>
    <cellStyle name="Normal 57 4 3 4 4" xfId="6555"/>
    <cellStyle name="Normal 57 4 3 4 5" xfId="10298"/>
    <cellStyle name="Normal 57 4 3 4 6" xfId="5032"/>
    <cellStyle name="Normal 57 4 3 5" xfId="529"/>
    <cellStyle name="Normal 57 4 3 5 2" xfId="2418"/>
    <cellStyle name="Normal 57 4 3 5 2 2" xfId="7700"/>
    <cellStyle name="Normal 57 4 3 5 3" xfId="4081"/>
    <cellStyle name="Normal 57 4 3 5 3 2" xfId="9096"/>
    <cellStyle name="Normal 57 4 3 5 4" xfId="5888"/>
    <cellStyle name="Normal 57 4 3 5 5" xfId="10550"/>
    <cellStyle name="Normal 57 4 3 5 6" xfId="5294"/>
    <cellStyle name="Normal 57 4 3 6" xfId="1485"/>
    <cellStyle name="Normal 57 4 3 6 2" xfId="6774"/>
    <cellStyle name="Normal 57 4 3 7" xfId="3037"/>
    <cellStyle name="Normal 57 4 3 7 2" xfId="8053"/>
    <cellStyle name="Normal 57 4 3 8" xfId="5614"/>
    <cellStyle name="Normal 57 4 3 9" xfId="9507"/>
    <cellStyle name="Normal 57 4 3_Degree data" xfId="2772"/>
    <cellStyle name="Normal 57 4 4" xfId="179"/>
    <cellStyle name="Normal 57 4 4 10" xfId="4416"/>
    <cellStyle name="Normal 57 4 4 2" xfId="393"/>
    <cellStyle name="Normal 57 4 4 2 2" xfId="1202"/>
    <cellStyle name="Normal 57 4 4 2 2 2" xfId="2153"/>
    <cellStyle name="Normal 57 4 4 2 2 2 2" xfId="7442"/>
    <cellStyle name="Normal 57 4 4 2 2 3" xfId="3483"/>
    <cellStyle name="Normal 57 4 4 2 2 3 2" xfId="8499"/>
    <cellStyle name="Normal 57 4 4 2 2 4" xfId="6558"/>
    <cellStyle name="Normal 57 4 4 2 2 5" xfId="9953"/>
    <cellStyle name="Normal 57 4 4 2 2 6" xfId="5035"/>
    <cellStyle name="Normal 57 4 4 2 3" xfId="899"/>
    <cellStyle name="Normal 57 4 4 2 3 2" xfId="2567"/>
    <cellStyle name="Normal 57 4 4 2 3 2 2" xfId="7849"/>
    <cellStyle name="Normal 57 4 4 2 3 3" xfId="3832"/>
    <cellStyle name="Normal 57 4 4 2 3 3 2" xfId="8847"/>
    <cellStyle name="Normal 57 4 4 2 3 4" xfId="6256"/>
    <cellStyle name="Normal 57 4 4 2 3 5" xfId="10301"/>
    <cellStyle name="Normal 57 4 4 2 3 6" xfId="5443"/>
    <cellStyle name="Normal 57 4 4 2 4" xfId="1851"/>
    <cellStyle name="Normal 57 4 4 2 4 2" xfId="4230"/>
    <cellStyle name="Normal 57 4 4 2 4 2 2" xfId="9245"/>
    <cellStyle name="Normal 57 4 4 2 4 3" xfId="10699"/>
    <cellStyle name="Normal 57 4 4 2 4 4" xfId="7140"/>
    <cellStyle name="Normal 57 4 4 2 5" xfId="3186"/>
    <cellStyle name="Normal 57 4 4 2 5 2" xfId="8202"/>
    <cellStyle name="Normal 57 4 4 2 6" xfId="5763"/>
    <cellStyle name="Normal 57 4 4 2 7" xfId="9656"/>
    <cellStyle name="Normal 57 4 4 2 8" xfId="4733"/>
    <cellStyle name="Normal 57 4 4 2_Degree data" xfId="2775"/>
    <cellStyle name="Normal 57 4 4 3" xfId="694"/>
    <cellStyle name="Normal 57 4 4 3 2" xfId="1646"/>
    <cellStyle name="Normal 57 4 4 3 2 2" xfId="6935"/>
    <cellStyle name="Normal 57 4 4 3 3" xfId="3482"/>
    <cellStyle name="Normal 57 4 4 3 3 2" xfId="8498"/>
    <cellStyle name="Normal 57 4 4 3 4" xfId="6051"/>
    <cellStyle name="Normal 57 4 4 3 5" xfId="9952"/>
    <cellStyle name="Normal 57 4 4 3 6" xfId="4528"/>
    <cellStyle name="Normal 57 4 4 4" xfId="1201"/>
    <cellStyle name="Normal 57 4 4 4 2" xfId="2152"/>
    <cellStyle name="Normal 57 4 4 4 2 2" xfId="7441"/>
    <cellStyle name="Normal 57 4 4 4 3" xfId="3831"/>
    <cellStyle name="Normal 57 4 4 4 3 2" xfId="8846"/>
    <cellStyle name="Normal 57 4 4 4 4" xfId="6557"/>
    <cellStyle name="Normal 57 4 4 4 5" xfId="10300"/>
    <cellStyle name="Normal 57 4 4 4 6" xfId="5034"/>
    <cellStyle name="Normal 57 4 4 5" xfId="579"/>
    <cellStyle name="Normal 57 4 4 5 2" xfId="2362"/>
    <cellStyle name="Normal 57 4 4 5 2 2" xfId="7644"/>
    <cellStyle name="Normal 57 4 4 5 3" xfId="4025"/>
    <cellStyle name="Normal 57 4 4 5 3 2" xfId="9040"/>
    <cellStyle name="Normal 57 4 4 5 4" xfId="5937"/>
    <cellStyle name="Normal 57 4 4 5 5" xfId="10494"/>
    <cellStyle name="Normal 57 4 4 5 6" xfId="5238"/>
    <cellStyle name="Normal 57 4 4 6" xfId="1534"/>
    <cellStyle name="Normal 57 4 4 6 2" xfId="6823"/>
    <cellStyle name="Normal 57 4 4 7" xfId="2981"/>
    <cellStyle name="Normal 57 4 4 7 2" xfId="7997"/>
    <cellStyle name="Normal 57 4 4 8" xfId="5558"/>
    <cellStyle name="Normal 57 4 4 9" xfId="9451"/>
    <cellStyle name="Normal 57 4 4_Degree data" xfId="2774"/>
    <cellStyle name="Normal 57 4 5" xfId="285"/>
    <cellStyle name="Normal 57 4 5 2" xfId="1203"/>
    <cellStyle name="Normal 57 4 5 2 2" xfId="2154"/>
    <cellStyle name="Normal 57 4 5 2 2 2" xfId="7443"/>
    <cellStyle name="Normal 57 4 5 2 3" xfId="3484"/>
    <cellStyle name="Normal 57 4 5 2 3 2" xfId="8500"/>
    <cellStyle name="Normal 57 4 5 2 4" xfId="6559"/>
    <cellStyle name="Normal 57 4 5 2 5" xfId="9954"/>
    <cellStyle name="Normal 57 4 5 2 6" xfId="5036"/>
    <cellStyle name="Normal 57 4 5 3" xfId="794"/>
    <cellStyle name="Normal 57 4 5 3 2" xfId="2462"/>
    <cellStyle name="Normal 57 4 5 3 2 2" xfId="7744"/>
    <cellStyle name="Normal 57 4 5 3 3" xfId="3833"/>
    <cellStyle name="Normal 57 4 5 3 3 2" xfId="8848"/>
    <cellStyle name="Normal 57 4 5 3 4" xfId="6151"/>
    <cellStyle name="Normal 57 4 5 3 5" xfId="10302"/>
    <cellStyle name="Normal 57 4 5 3 6" xfId="5338"/>
    <cellStyle name="Normal 57 4 5 4" xfId="1746"/>
    <cellStyle name="Normal 57 4 5 4 2" xfId="4125"/>
    <cellStyle name="Normal 57 4 5 4 2 2" xfId="9140"/>
    <cellStyle name="Normal 57 4 5 4 3" xfId="10594"/>
    <cellStyle name="Normal 57 4 5 4 4" xfId="7035"/>
    <cellStyle name="Normal 57 4 5 5" xfId="3081"/>
    <cellStyle name="Normal 57 4 5 5 2" xfId="8097"/>
    <cellStyle name="Normal 57 4 5 6" xfId="5658"/>
    <cellStyle name="Normal 57 4 5 7" xfId="9551"/>
    <cellStyle name="Normal 57 4 5 8" xfId="4628"/>
    <cellStyle name="Normal 57 4 5_Degree data" xfId="2776"/>
    <cellStyle name="Normal 57 4 6" xfId="663"/>
    <cellStyle name="Normal 57 4 6 2" xfId="1204"/>
    <cellStyle name="Normal 57 4 6 2 2" xfId="2155"/>
    <cellStyle name="Normal 57 4 6 2 2 2" xfId="7444"/>
    <cellStyle name="Normal 57 4 6 2 3" xfId="3485"/>
    <cellStyle name="Normal 57 4 6 2 3 2" xfId="8501"/>
    <cellStyle name="Normal 57 4 6 2 4" xfId="6560"/>
    <cellStyle name="Normal 57 4 6 2 5" xfId="9955"/>
    <cellStyle name="Normal 57 4 6 2 6" xfId="5037"/>
    <cellStyle name="Normal 57 4 6 3" xfId="1403"/>
    <cellStyle name="Normal 57 4 6 3 2" xfId="2331"/>
    <cellStyle name="Normal 57 4 6 3 2 2" xfId="7613"/>
    <cellStyle name="Normal 57 4 6 3 3" xfId="3834"/>
    <cellStyle name="Normal 57 4 6 3 3 2" xfId="8849"/>
    <cellStyle name="Normal 57 4 6 3 4" xfId="6699"/>
    <cellStyle name="Normal 57 4 6 3 5" xfId="10303"/>
    <cellStyle name="Normal 57 4 6 3 6" xfId="5207"/>
    <cellStyle name="Normal 57 4 6 4" xfId="1615"/>
    <cellStyle name="Normal 57 4 6 4 2" xfId="3994"/>
    <cellStyle name="Normal 57 4 6 4 2 2" xfId="9009"/>
    <cellStyle name="Normal 57 4 6 4 3" xfId="10463"/>
    <cellStyle name="Normal 57 4 6 4 4" xfId="6904"/>
    <cellStyle name="Normal 57 4 6 5" xfId="2948"/>
    <cellStyle name="Normal 57 4 6 5 2" xfId="7964"/>
    <cellStyle name="Normal 57 4 6 6" xfId="6020"/>
    <cellStyle name="Normal 57 4 6 7" xfId="9420"/>
    <cellStyle name="Normal 57 4 6 8" xfId="4497"/>
    <cellStyle name="Normal 57 4 6_Degree data" xfId="2777"/>
    <cellStyle name="Normal 57 4 7" xfId="1194"/>
    <cellStyle name="Normal 57 4 7 2" xfId="2145"/>
    <cellStyle name="Normal 57 4 7 2 2" xfId="7434"/>
    <cellStyle name="Normal 57 4 7 3" xfId="3475"/>
    <cellStyle name="Normal 57 4 7 3 2" xfId="8491"/>
    <cellStyle name="Normal 57 4 7 4" xfId="6550"/>
    <cellStyle name="Normal 57 4 7 5" xfId="9945"/>
    <cellStyle name="Normal 57 4 7 6" xfId="5027"/>
    <cellStyle name="Normal 57 4 8" xfId="467"/>
    <cellStyle name="Normal 57 4 8 2" xfId="2288"/>
    <cellStyle name="Normal 57 4 8 2 2" xfId="7570"/>
    <cellStyle name="Normal 57 4 8 3" xfId="3824"/>
    <cellStyle name="Normal 57 4 8 3 2" xfId="8839"/>
    <cellStyle name="Normal 57 4 8 4" xfId="5831"/>
    <cellStyle name="Normal 57 4 8 5" xfId="10293"/>
    <cellStyle name="Normal 57 4 8 6" xfId="5164"/>
    <cellStyle name="Normal 57 4 9" xfId="1426"/>
    <cellStyle name="Normal 57 4 9 2" xfId="3951"/>
    <cellStyle name="Normal 57 4 9 2 2" xfId="8966"/>
    <cellStyle name="Normal 57 4 9 3" xfId="10420"/>
    <cellStyle name="Normal 57 4 9 4" xfId="6717"/>
    <cellStyle name="Normal 57 4_Degree data" xfId="2767"/>
    <cellStyle name="Normal 57 5" xfId="160"/>
    <cellStyle name="Normal 57 5 10" xfId="2919"/>
    <cellStyle name="Normal 57 5 10 2" xfId="9391"/>
    <cellStyle name="Normal 57 5 10 3" xfId="7935"/>
    <cellStyle name="Normal 57 5 11" xfId="5543"/>
    <cellStyle name="Normal 57 5 12" xfId="9361"/>
    <cellStyle name="Normal 57 5 13" xfId="4308"/>
    <cellStyle name="Normal 57 5 2" xfId="225"/>
    <cellStyle name="Normal 57 5 2 10" xfId="9493"/>
    <cellStyle name="Normal 57 5 2 11" xfId="4353"/>
    <cellStyle name="Normal 57 5 2 2" xfId="434"/>
    <cellStyle name="Normal 57 5 2 2 2" xfId="940"/>
    <cellStyle name="Normal 57 5 2 2 2 2" xfId="1892"/>
    <cellStyle name="Normal 57 5 2 2 2 2 2" xfId="7181"/>
    <cellStyle name="Normal 57 5 2 2 2 3" xfId="3488"/>
    <cellStyle name="Normal 57 5 2 2 2 3 2" xfId="8504"/>
    <cellStyle name="Normal 57 5 2 2 2 4" xfId="6297"/>
    <cellStyle name="Normal 57 5 2 2 2 5" xfId="9958"/>
    <cellStyle name="Normal 57 5 2 2 2 6" xfId="4774"/>
    <cellStyle name="Normal 57 5 2 2 3" xfId="1207"/>
    <cellStyle name="Normal 57 5 2 2 3 2" xfId="2158"/>
    <cellStyle name="Normal 57 5 2 2 3 2 2" xfId="7447"/>
    <cellStyle name="Normal 57 5 2 2 3 3" xfId="3837"/>
    <cellStyle name="Normal 57 5 2 2 3 3 2" xfId="8852"/>
    <cellStyle name="Normal 57 5 2 2 3 4" xfId="6563"/>
    <cellStyle name="Normal 57 5 2 2 3 5" xfId="10306"/>
    <cellStyle name="Normal 57 5 2 2 3 6" xfId="5040"/>
    <cellStyle name="Normal 57 5 2 2 4" xfId="620"/>
    <cellStyle name="Normal 57 5 2 2 4 2" xfId="2608"/>
    <cellStyle name="Normal 57 5 2 2 4 2 2" xfId="7890"/>
    <cellStyle name="Normal 57 5 2 2 4 3" xfId="4271"/>
    <cellStyle name="Normal 57 5 2 2 4 3 2" xfId="9286"/>
    <cellStyle name="Normal 57 5 2 2 4 4" xfId="5978"/>
    <cellStyle name="Normal 57 5 2 2 4 5" xfId="10740"/>
    <cellStyle name="Normal 57 5 2 2 4 6" xfId="5484"/>
    <cellStyle name="Normal 57 5 2 2 5" xfId="1575"/>
    <cellStyle name="Normal 57 5 2 2 5 2" xfId="6864"/>
    <cellStyle name="Normal 57 5 2 2 6" xfId="3227"/>
    <cellStyle name="Normal 57 5 2 2 6 2" xfId="8243"/>
    <cellStyle name="Normal 57 5 2 2 7" xfId="5804"/>
    <cellStyle name="Normal 57 5 2 2 8" xfId="9697"/>
    <cellStyle name="Normal 57 5 2 2 9" xfId="4457"/>
    <cellStyle name="Normal 57 5 2 2_Degree data" xfId="2780"/>
    <cellStyle name="Normal 57 5 2 3" xfId="327"/>
    <cellStyle name="Normal 57 5 2 3 2" xfId="1208"/>
    <cellStyle name="Normal 57 5 2 3 2 2" xfId="2159"/>
    <cellStyle name="Normal 57 5 2 3 2 2 2" xfId="7448"/>
    <cellStyle name="Normal 57 5 2 3 2 3" xfId="3489"/>
    <cellStyle name="Normal 57 5 2 3 2 3 2" xfId="8505"/>
    <cellStyle name="Normal 57 5 2 3 2 4" xfId="6564"/>
    <cellStyle name="Normal 57 5 2 3 2 5" xfId="9959"/>
    <cellStyle name="Normal 57 5 2 3 2 6" xfId="5041"/>
    <cellStyle name="Normal 57 5 2 3 3" xfId="836"/>
    <cellStyle name="Normal 57 5 2 3 3 2" xfId="2504"/>
    <cellStyle name="Normal 57 5 2 3 3 2 2" xfId="7786"/>
    <cellStyle name="Normal 57 5 2 3 3 3" xfId="3838"/>
    <cellStyle name="Normal 57 5 2 3 3 3 2" xfId="8853"/>
    <cellStyle name="Normal 57 5 2 3 3 4" xfId="6193"/>
    <cellStyle name="Normal 57 5 2 3 3 5" xfId="10307"/>
    <cellStyle name="Normal 57 5 2 3 3 6" xfId="5380"/>
    <cellStyle name="Normal 57 5 2 3 4" xfId="1788"/>
    <cellStyle name="Normal 57 5 2 3 4 2" xfId="4167"/>
    <cellStyle name="Normal 57 5 2 3 4 2 2" xfId="9182"/>
    <cellStyle name="Normal 57 5 2 3 4 3" xfId="10636"/>
    <cellStyle name="Normal 57 5 2 3 4 4" xfId="7077"/>
    <cellStyle name="Normal 57 5 2 3 5" xfId="3123"/>
    <cellStyle name="Normal 57 5 2 3 5 2" xfId="8139"/>
    <cellStyle name="Normal 57 5 2 3 6" xfId="5700"/>
    <cellStyle name="Normal 57 5 2 3 7" xfId="9593"/>
    <cellStyle name="Normal 57 5 2 3 8" xfId="4670"/>
    <cellStyle name="Normal 57 5 2 3_Degree data" xfId="2781"/>
    <cellStyle name="Normal 57 5 2 4" xfId="736"/>
    <cellStyle name="Normal 57 5 2 4 2" xfId="1688"/>
    <cellStyle name="Normal 57 5 2 4 2 2" xfId="6977"/>
    <cellStyle name="Normal 57 5 2 4 3" xfId="3487"/>
    <cellStyle name="Normal 57 5 2 4 3 2" xfId="8503"/>
    <cellStyle name="Normal 57 5 2 4 4" xfId="6093"/>
    <cellStyle name="Normal 57 5 2 4 5" xfId="9957"/>
    <cellStyle name="Normal 57 5 2 4 6" xfId="4570"/>
    <cellStyle name="Normal 57 5 2 5" xfId="1206"/>
    <cellStyle name="Normal 57 5 2 5 2" xfId="2157"/>
    <cellStyle name="Normal 57 5 2 5 2 2" xfId="7446"/>
    <cellStyle name="Normal 57 5 2 5 3" xfId="3836"/>
    <cellStyle name="Normal 57 5 2 5 3 2" xfId="8851"/>
    <cellStyle name="Normal 57 5 2 5 4" xfId="6562"/>
    <cellStyle name="Normal 57 5 2 5 5" xfId="10305"/>
    <cellStyle name="Normal 57 5 2 5 6" xfId="5039"/>
    <cellStyle name="Normal 57 5 2 6" xfId="513"/>
    <cellStyle name="Normal 57 5 2 6 2" xfId="2404"/>
    <cellStyle name="Normal 57 5 2 6 2 2" xfId="7686"/>
    <cellStyle name="Normal 57 5 2 6 3" xfId="4067"/>
    <cellStyle name="Normal 57 5 2 6 3 2" xfId="9082"/>
    <cellStyle name="Normal 57 5 2 6 4" xfId="5874"/>
    <cellStyle name="Normal 57 5 2 6 5" xfId="10536"/>
    <cellStyle name="Normal 57 5 2 6 6" xfId="5280"/>
    <cellStyle name="Normal 57 5 2 7" xfId="1471"/>
    <cellStyle name="Normal 57 5 2 7 2" xfId="6760"/>
    <cellStyle name="Normal 57 5 2 8" xfId="3023"/>
    <cellStyle name="Normal 57 5 2 8 2" xfId="8039"/>
    <cellStyle name="Normal 57 5 2 9" xfId="5600"/>
    <cellStyle name="Normal 57 5 2_Degree data" xfId="2779"/>
    <cellStyle name="Normal 57 5 3" xfId="270"/>
    <cellStyle name="Normal 57 5 3 10" xfId="4396"/>
    <cellStyle name="Normal 57 5 3 2" xfId="372"/>
    <cellStyle name="Normal 57 5 3 2 2" xfId="1210"/>
    <cellStyle name="Normal 57 5 3 2 2 2" xfId="2161"/>
    <cellStyle name="Normal 57 5 3 2 2 2 2" xfId="7450"/>
    <cellStyle name="Normal 57 5 3 2 2 3" xfId="3491"/>
    <cellStyle name="Normal 57 5 3 2 2 3 2" xfId="8507"/>
    <cellStyle name="Normal 57 5 3 2 2 4" xfId="6566"/>
    <cellStyle name="Normal 57 5 3 2 2 5" xfId="9961"/>
    <cellStyle name="Normal 57 5 3 2 2 6" xfId="5043"/>
    <cellStyle name="Normal 57 5 3 2 3" xfId="879"/>
    <cellStyle name="Normal 57 5 3 2 3 2" xfId="2547"/>
    <cellStyle name="Normal 57 5 3 2 3 2 2" xfId="7829"/>
    <cellStyle name="Normal 57 5 3 2 3 3" xfId="3840"/>
    <cellStyle name="Normal 57 5 3 2 3 3 2" xfId="8855"/>
    <cellStyle name="Normal 57 5 3 2 3 4" xfId="6236"/>
    <cellStyle name="Normal 57 5 3 2 3 5" xfId="10309"/>
    <cellStyle name="Normal 57 5 3 2 3 6" xfId="5423"/>
    <cellStyle name="Normal 57 5 3 2 4" xfId="1831"/>
    <cellStyle name="Normal 57 5 3 2 4 2" xfId="4210"/>
    <cellStyle name="Normal 57 5 3 2 4 2 2" xfId="9225"/>
    <cellStyle name="Normal 57 5 3 2 4 3" xfId="10679"/>
    <cellStyle name="Normal 57 5 3 2 4 4" xfId="7120"/>
    <cellStyle name="Normal 57 5 3 2 5" xfId="3166"/>
    <cellStyle name="Normal 57 5 3 2 5 2" xfId="8182"/>
    <cellStyle name="Normal 57 5 3 2 6" xfId="5743"/>
    <cellStyle name="Normal 57 5 3 2 7" xfId="9636"/>
    <cellStyle name="Normal 57 5 3 2 8" xfId="4713"/>
    <cellStyle name="Normal 57 5 3 2_Degree data" xfId="2783"/>
    <cellStyle name="Normal 57 5 3 3" xfId="779"/>
    <cellStyle name="Normal 57 5 3 3 2" xfId="1731"/>
    <cellStyle name="Normal 57 5 3 3 2 2" xfId="7020"/>
    <cellStyle name="Normal 57 5 3 3 3" xfId="3490"/>
    <cellStyle name="Normal 57 5 3 3 3 2" xfId="8506"/>
    <cellStyle name="Normal 57 5 3 3 4" xfId="6136"/>
    <cellStyle name="Normal 57 5 3 3 5" xfId="9960"/>
    <cellStyle name="Normal 57 5 3 3 6" xfId="4613"/>
    <cellStyle name="Normal 57 5 3 4" xfId="1209"/>
    <cellStyle name="Normal 57 5 3 4 2" xfId="2160"/>
    <cellStyle name="Normal 57 5 3 4 2 2" xfId="7449"/>
    <cellStyle name="Normal 57 5 3 4 3" xfId="3839"/>
    <cellStyle name="Normal 57 5 3 4 3 2" xfId="8854"/>
    <cellStyle name="Normal 57 5 3 4 4" xfId="6565"/>
    <cellStyle name="Normal 57 5 3 4 5" xfId="10308"/>
    <cellStyle name="Normal 57 5 3 4 6" xfId="5042"/>
    <cellStyle name="Normal 57 5 3 5" xfId="559"/>
    <cellStyle name="Normal 57 5 3 5 2" xfId="2447"/>
    <cellStyle name="Normal 57 5 3 5 2 2" xfId="7729"/>
    <cellStyle name="Normal 57 5 3 5 3" xfId="4110"/>
    <cellStyle name="Normal 57 5 3 5 3 2" xfId="9125"/>
    <cellStyle name="Normal 57 5 3 5 4" xfId="5917"/>
    <cellStyle name="Normal 57 5 3 5 5" xfId="10579"/>
    <cellStyle name="Normal 57 5 3 5 6" xfId="5323"/>
    <cellStyle name="Normal 57 5 3 6" xfId="1514"/>
    <cellStyle name="Normal 57 5 3 6 2" xfId="6803"/>
    <cellStyle name="Normal 57 5 3 7" xfId="3066"/>
    <cellStyle name="Normal 57 5 3 7 2" xfId="8082"/>
    <cellStyle name="Normal 57 5 3 8" xfId="5643"/>
    <cellStyle name="Normal 57 5 3 9" xfId="9536"/>
    <cellStyle name="Normal 57 5 3_Degree data" xfId="2782"/>
    <cellStyle name="Normal 57 5 4" xfId="176"/>
    <cellStyle name="Normal 57 5 4 10" xfId="4413"/>
    <cellStyle name="Normal 57 5 4 2" xfId="390"/>
    <cellStyle name="Normal 57 5 4 2 2" xfId="1212"/>
    <cellStyle name="Normal 57 5 4 2 2 2" xfId="2163"/>
    <cellStyle name="Normal 57 5 4 2 2 2 2" xfId="7452"/>
    <cellStyle name="Normal 57 5 4 2 2 3" xfId="3493"/>
    <cellStyle name="Normal 57 5 4 2 2 3 2" xfId="8509"/>
    <cellStyle name="Normal 57 5 4 2 2 4" xfId="6568"/>
    <cellStyle name="Normal 57 5 4 2 2 5" xfId="9963"/>
    <cellStyle name="Normal 57 5 4 2 2 6" xfId="5045"/>
    <cellStyle name="Normal 57 5 4 2 3" xfId="896"/>
    <cellStyle name="Normal 57 5 4 2 3 2" xfId="2564"/>
    <cellStyle name="Normal 57 5 4 2 3 2 2" xfId="7846"/>
    <cellStyle name="Normal 57 5 4 2 3 3" xfId="3842"/>
    <cellStyle name="Normal 57 5 4 2 3 3 2" xfId="8857"/>
    <cellStyle name="Normal 57 5 4 2 3 4" xfId="6253"/>
    <cellStyle name="Normal 57 5 4 2 3 5" xfId="10311"/>
    <cellStyle name="Normal 57 5 4 2 3 6" xfId="5440"/>
    <cellStyle name="Normal 57 5 4 2 4" xfId="1848"/>
    <cellStyle name="Normal 57 5 4 2 4 2" xfId="4227"/>
    <cellStyle name="Normal 57 5 4 2 4 2 2" xfId="9242"/>
    <cellStyle name="Normal 57 5 4 2 4 3" xfId="10696"/>
    <cellStyle name="Normal 57 5 4 2 4 4" xfId="7137"/>
    <cellStyle name="Normal 57 5 4 2 5" xfId="3183"/>
    <cellStyle name="Normal 57 5 4 2 5 2" xfId="8199"/>
    <cellStyle name="Normal 57 5 4 2 6" xfId="5760"/>
    <cellStyle name="Normal 57 5 4 2 7" xfId="9653"/>
    <cellStyle name="Normal 57 5 4 2 8" xfId="4730"/>
    <cellStyle name="Normal 57 5 4 2_Degree data" xfId="2785"/>
    <cellStyle name="Normal 57 5 4 3" xfId="691"/>
    <cellStyle name="Normal 57 5 4 3 2" xfId="1643"/>
    <cellStyle name="Normal 57 5 4 3 2 2" xfId="6932"/>
    <cellStyle name="Normal 57 5 4 3 3" xfId="3492"/>
    <cellStyle name="Normal 57 5 4 3 3 2" xfId="8508"/>
    <cellStyle name="Normal 57 5 4 3 4" xfId="6048"/>
    <cellStyle name="Normal 57 5 4 3 5" xfId="9962"/>
    <cellStyle name="Normal 57 5 4 3 6" xfId="4525"/>
    <cellStyle name="Normal 57 5 4 4" xfId="1211"/>
    <cellStyle name="Normal 57 5 4 4 2" xfId="2162"/>
    <cellStyle name="Normal 57 5 4 4 2 2" xfId="7451"/>
    <cellStyle name="Normal 57 5 4 4 3" xfId="3841"/>
    <cellStyle name="Normal 57 5 4 4 3 2" xfId="8856"/>
    <cellStyle name="Normal 57 5 4 4 4" xfId="6567"/>
    <cellStyle name="Normal 57 5 4 4 5" xfId="10310"/>
    <cellStyle name="Normal 57 5 4 4 6" xfId="5044"/>
    <cellStyle name="Normal 57 5 4 5" xfId="576"/>
    <cellStyle name="Normal 57 5 4 5 2" xfId="2359"/>
    <cellStyle name="Normal 57 5 4 5 2 2" xfId="7641"/>
    <cellStyle name="Normal 57 5 4 5 3" xfId="4022"/>
    <cellStyle name="Normal 57 5 4 5 3 2" xfId="9037"/>
    <cellStyle name="Normal 57 5 4 5 4" xfId="5934"/>
    <cellStyle name="Normal 57 5 4 5 5" xfId="10491"/>
    <cellStyle name="Normal 57 5 4 5 6" xfId="5235"/>
    <cellStyle name="Normal 57 5 4 6" xfId="1531"/>
    <cellStyle name="Normal 57 5 4 6 2" xfId="6820"/>
    <cellStyle name="Normal 57 5 4 7" xfId="2978"/>
    <cellStyle name="Normal 57 5 4 7 2" xfId="7994"/>
    <cellStyle name="Normal 57 5 4 8" xfId="5555"/>
    <cellStyle name="Normal 57 5 4 9" xfId="9448"/>
    <cellStyle name="Normal 57 5 4_Degree data" xfId="2784"/>
    <cellStyle name="Normal 57 5 5" xfId="282"/>
    <cellStyle name="Normal 57 5 5 2" xfId="1213"/>
    <cellStyle name="Normal 57 5 5 2 2" xfId="2164"/>
    <cellStyle name="Normal 57 5 5 2 2 2" xfId="7453"/>
    <cellStyle name="Normal 57 5 5 2 3" xfId="3494"/>
    <cellStyle name="Normal 57 5 5 2 3 2" xfId="8510"/>
    <cellStyle name="Normal 57 5 5 2 4" xfId="6569"/>
    <cellStyle name="Normal 57 5 5 2 5" xfId="9964"/>
    <cellStyle name="Normal 57 5 5 2 6" xfId="5046"/>
    <cellStyle name="Normal 57 5 5 3" xfId="791"/>
    <cellStyle name="Normal 57 5 5 3 2" xfId="2459"/>
    <cellStyle name="Normal 57 5 5 3 2 2" xfId="7741"/>
    <cellStyle name="Normal 57 5 5 3 3" xfId="3843"/>
    <cellStyle name="Normal 57 5 5 3 3 2" xfId="8858"/>
    <cellStyle name="Normal 57 5 5 3 4" xfId="6148"/>
    <cellStyle name="Normal 57 5 5 3 5" xfId="10312"/>
    <cellStyle name="Normal 57 5 5 3 6" xfId="5335"/>
    <cellStyle name="Normal 57 5 5 4" xfId="1743"/>
    <cellStyle name="Normal 57 5 5 4 2" xfId="4122"/>
    <cellStyle name="Normal 57 5 5 4 2 2" xfId="9137"/>
    <cellStyle name="Normal 57 5 5 4 3" xfId="10591"/>
    <cellStyle name="Normal 57 5 5 4 4" xfId="7032"/>
    <cellStyle name="Normal 57 5 5 5" xfId="3078"/>
    <cellStyle name="Normal 57 5 5 5 2" xfId="8094"/>
    <cellStyle name="Normal 57 5 5 6" xfId="5655"/>
    <cellStyle name="Normal 57 5 5 7" xfId="9548"/>
    <cellStyle name="Normal 57 5 5 8" xfId="4625"/>
    <cellStyle name="Normal 57 5 5_Degree data" xfId="2786"/>
    <cellStyle name="Normal 57 5 6" xfId="679"/>
    <cellStyle name="Normal 57 5 6 2" xfId="1214"/>
    <cellStyle name="Normal 57 5 6 2 2" xfId="2165"/>
    <cellStyle name="Normal 57 5 6 2 2 2" xfId="7454"/>
    <cellStyle name="Normal 57 5 6 2 3" xfId="3495"/>
    <cellStyle name="Normal 57 5 6 2 3 2" xfId="8511"/>
    <cellStyle name="Normal 57 5 6 2 4" xfId="6570"/>
    <cellStyle name="Normal 57 5 6 2 5" xfId="9965"/>
    <cellStyle name="Normal 57 5 6 2 6" xfId="5047"/>
    <cellStyle name="Normal 57 5 6 3" xfId="1404"/>
    <cellStyle name="Normal 57 5 6 3 2" xfId="2347"/>
    <cellStyle name="Normal 57 5 6 3 2 2" xfId="7629"/>
    <cellStyle name="Normal 57 5 6 3 3" xfId="3844"/>
    <cellStyle name="Normal 57 5 6 3 3 2" xfId="8859"/>
    <cellStyle name="Normal 57 5 6 3 4" xfId="6700"/>
    <cellStyle name="Normal 57 5 6 3 5" xfId="10313"/>
    <cellStyle name="Normal 57 5 6 3 6" xfId="5223"/>
    <cellStyle name="Normal 57 5 6 4" xfId="1631"/>
    <cellStyle name="Normal 57 5 6 4 2" xfId="4010"/>
    <cellStyle name="Normal 57 5 6 4 2 2" xfId="9025"/>
    <cellStyle name="Normal 57 5 6 4 3" xfId="10479"/>
    <cellStyle name="Normal 57 5 6 4 4" xfId="6920"/>
    <cellStyle name="Normal 57 5 6 5" xfId="2964"/>
    <cellStyle name="Normal 57 5 6 5 2" xfId="7980"/>
    <cellStyle name="Normal 57 5 6 6" xfId="6036"/>
    <cellStyle name="Normal 57 5 6 7" xfId="9436"/>
    <cellStyle name="Normal 57 5 6 8" xfId="4513"/>
    <cellStyle name="Normal 57 5 6_Degree data" xfId="2787"/>
    <cellStyle name="Normal 57 5 7" xfId="1205"/>
    <cellStyle name="Normal 57 5 7 2" xfId="2156"/>
    <cellStyle name="Normal 57 5 7 2 2" xfId="7445"/>
    <cellStyle name="Normal 57 5 7 3" xfId="3486"/>
    <cellStyle name="Normal 57 5 7 3 2" xfId="8502"/>
    <cellStyle name="Normal 57 5 7 4" xfId="6561"/>
    <cellStyle name="Normal 57 5 7 5" xfId="9956"/>
    <cellStyle name="Normal 57 5 7 6" xfId="5038"/>
    <cellStyle name="Normal 57 5 8" xfId="464"/>
    <cellStyle name="Normal 57 5 8 2" xfId="2302"/>
    <cellStyle name="Normal 57 5 8 2 2" xfId="7584"/>
    <cellStyle name="Normal 57 5 8 3" xfId="3835"/>
    <cellStyle name="Normal 57 5 8 3 2" xfId="8850"/>
    <cellStyle name="Normal 57 5 8 4" xfId="5828"/>
    <cellStyle name="Normal 57 5 8 5" xfId="10304"/>
    <cellStyle name="Normal 57 5 8 6" xfId="5178"/>
    <cellStyle name="Normal 57 5 9" xfId="1423"/>
    <cellStyle name="Normal 57 5 9 2" xfId="3965"/>
    <cellStyle name="Normal 57 5 9 2 2" xfId="8980"/>
    <cellStyle name="Normal 57 5 9 3" xfId="10434"/>
    <cellStyle name="Normal 57 5 9 4" xfId="6714"/>
    <cellStyle name="Normal 57 5_Degree data" xfId="2778"/>
    <cellStyle name="Normal 57 6" xfId="124"/>
    <cellStyle name="Normal 57 6 10" xfId="5517"/>
    <cellStyle name="Normal 57 6 11" xfId="9337"/>
    <cellStyle name="Normal 57 6 12" xfId="4326"/>
    <cellStyle name="Normal 57 6 2" xfId="245"/>
    <cellStyle name="Normal 57 6 2 10" xfId="4372"/>
    <cellStyle name="Normal 57 6 2 2" xfId="347"/>
    <cellStyle name="Normal 57 6 2 2 2" xfId="1217"/>
    <cellStyle name="Normal 57 6 2 2 2 2" xfId="2168"/>
    <cellStyle name="Normal 57 6 2 2 2 2 2" xfId="7457"/>
    <cellStyle name="Normal 57 6 2 2 2 3" xfId="3498"/>
    <cellStyle name="Normal 57 6 2 2 2 3 2" xfId="8514"/>
    <cellStyle name="Normal 57 6 2 2 2 4" xfId="6573"/>
    <cellStyle name="Normal 57 6 2 2 2 5" xfId="9968"/>
    <cellStyle name="Normal 57 6 2 2 2 6" xfId="5050"/>
    <cellStyle name="Normal 57 6 2 2 3" xfId="855"/>
    <cellStyle name="Normal 57 6 2 2 3 2" xfId="2523"/>
    <cellStyle name="Normal 57 6 2 2 3 2 2" xfId="7805"/>
    <cellStyle name="Normal 57 6 2 2 3 3" xfId="3847"/>
    <cellStyle name="Normal 57 6 2 2 3 3 2" xfId="8862"/>
    <cellStyle name="Normal 57 6 2 2 3 4" xfId="6212"/>
    <cellStyle name="Normal 57 6 2 2 3 5" xfId="10316"/>
    <cellStyle name="Normal 57 6 2 2 3 6" xfId="5399"/>
    <cellStyle name="Normal 57 6 2 2 4" xfId="1807"/>
    <cellStyle name="Normal 57 6 2 2 4 2" xfId="4186"/>
    <cellStyle name="Normal 57 6 2 2 4 2 2" xfId="9201"/>
    <cellStyle name="Normal 57 6 2 2 4 3" xfId="10655"/>
    <cellStyle name="Normal 57 6 2 2 4 4" xfId="7096"/>
    <cellStyle name="Normal 57 6 2 2 5" xfId="3142"/>
    <cellStyle name="Normal 57 6 2 2 5 2" xfId="8158"/>
    <cellStyle name="Normal 57 6 2 2 6" xfId="5719"/>
    <cellStyle name="Normal 57 6 2 2 7" xfId="9612"/>
    <cellStyle name="Normal 57 6 2 2 8" xfId="4689"/>
    <cellStyle name="Normal 57 6 2 2_Degree data" xfId="2790"/>
    <cellStyle name="Normal 57 6 2 3" xfId="755"/>
    <cellStyle name="Normal 57 6 2 3 2" xfId="1707"/>
    <cellStyle name="Normal 57 6 2 3 2 2" xfId="6996"/>
    <cellStyle name="Normal 57 6 2 3 3" xfId="3497"/>
    <cellStyle name="Normal 57 6 2 3 3 2" xfId="8513"/>
    <cellStyle name="Normal 57 6 2 3 4" xfId="6112"/>
    <cellStyle name="Normal 57 6 2 3 5" xfId="9967"/>
    <cellStyle name="Normal 57 6 2 3 6" xfId="4589"/>
    <cellStyle name="Normal 57 6 2 4" xfId="1216"/>
    <cellStyle name="Normal 57 6 2 4 2" xfId="2167"/>
    <cellStyle name="Normal 57 6 2 4 2 2" xfId="7456"/>
    <cellStyle name="Normal 57 6 2 4 3" xfId="3846"/>
    <cellStyle name="Normal 57 6 2 4 3 2" xfId="8861"/>
    <cellStyle name="Normal 57 6 2 4 4" xfId="6572"/>
    <cellStyle name="Normal 57 6 2 4 5" xfId="10315"/>
    <cellStyle name="Normal 57 6 2 4 6" xfId="5049"/>
    <cellStyle name="Normal 57 6 2 5" xfId="534"/>
    <cellStyle name="Normal 57 6 2 5 2" xfId="2423"/>
    <cellStyle name="Normal 57 6 2 5 2 2" xfId="7705"/>
    <cellStyle name="Normal 57 6 2 5 3" xfId="4086"/>
    <cellStyle name="Normal 57 6 2 5 3 2" xfId="9101"/>
    <cellStyle name="Normal 57 6 2 5 4" xfId="5893"/>
    <cellStyle name="Normal 57 6 2 5 5" xfId="10555"/>
    <cellStyle name="Normal 57 6 2 5 6" xfId="5299"/>
    <cellStyle name="Normal 57 6 2 6" xfId="1490"/>
    <cellStyle name="Normal 57 6 2 6 2" xfId="6779"/>
    <cellStyle name="Normal 57 6 2 7" xfId="3042"/>
    <cellStyle name="Normal 57 6 2 7 2" xfId="8058"/>
    <cellStyle name="Normal 57 6 2 8" xfId="5619"/>
    <cellStyle name="Normal 57 6 2 9" xfId="9512"/>
    <cellStyle name="Normal 57 6 2_Degree data" xfId="2789"/>
    <cellStyle name="Normal 57 6 3" xfId="194"/>
    <cellStyle name="Normal 57 6 3 10" xfId="4431"/>
    <cellStyle name="Normal 57 6 3 2" xfId="408"/>
    <cellStyle name="Normal 57 6 3 2 2" xfId="1219"/>
    <cellStyle name="Normal 57 6 3 2 2 2" xfId="2170"/>
    <cellStyle name="Normal 57 6 3 2 2 2 2" xfId="7459"/>
    <cellStyle name="Normal 57 6 3 2 2 3" xfId="3500"/>
    <cellStyle name="Normal 57 6 3 2 2 3 2" xfId="8516"/>
    <cellStyle name="Normal 57 6 3 2 2 4" xfId="6575"/>
    <cellStyle name="Normal 57 6 3 2 2 5" xfId="9970"/>
    <cellStyle name="Normal 57 6 3 2 2 6" xfId="5052"/>
    <cellStyle name="Normal 57 6 3 2 3" xfId="914"/>
    <cellStyle name="Normal 57 6 3 2 3 2" xfId="2582"/>
    <cellStyle name="Normal 57 6 3 2 3 2 2" xfId="7864"/>
    <cellStyle name="Normal 57 6 3 2 3 3" xfId="3849"/>
    <cellStyle name="Normal 57 6 3 2 3 3 2" xfId="8864"/>
    <cellStyle name="Normal 57 6 3 2 3 4" xfId="6271"/>
    <cellStyle name="Normal 57 6 3 2 3 5" xfId="10318"/>
    <cellStyle name="Normal 57 6 3 2 3 6" xfId="5458"/>
    <cellStyle name="Normal 57 6 3 2 4" xfId="1866"/>
    <cellStyle name="Normal 57 6 3 2 4 2" xfId="4245"/>
    <cellStyle name="Normal 57 6 3 2 4 2 2" xfId="9260"/>
    <cellStyle name="Normal 57 6 3 2 4 3" xfId="10714"/>
    <cellStyle name="Normal 57 6 3 2 4 4" xfId="7155"/>
    <cellStyle name="Normal 57 6 3 2 5" xfId="3201"/>
    <cellStyle name="Normal 57 6 3 2 5 2" xfId="8217"/>
    <cellStyle name="Normal 57 6 3 2 6" xfId="5778"/>
    <cellStyle name="Normal 57 6 3 2 7" xfId="9671"/>
    <cellStyle name="Normal 57 6 3 2 8" xfId="4748"/>
    <cellStyle name="Normal 57 6 3 2_Degree data" xfId="2792"/>
    <cellStyle name="Normal 57 6 3 3" xfId="709"/>
    <cellStyle name="Normal 57 6 3 3 2" xfId="1661"/>
    <cellStyle name="Normal 57 6 3 3 2 2" xfId="6950"/>
    <cellStyle name="Normal 57 6 3 3 3" xfId="3499"/>
    <cellStyle name="Normal 57 6 3 3 3 2" xfId="8515"/>
    <cellStyle name="Normal 57 6 3 3 4" xfId="6066"/>
    <cellStyle name="Normal 57 6 3 3 5" xfId="9969"/>
    <cellStyle name="Normal 57 6 3 3 6" xfId="4543"/>
    <cellStyle name="Normal 57 6 3 4" xfId="1218"/>
    <cellStyle name="Normal 57 6 3 4 2" xfId="2169"/>
    <cellStyle name="Normal 57 6 3 4 2 2" xfId="7458"/>
    <cellStyle name="Normal 57 6 3 4 3" xfId="3848"/>
    <cellStyle name="Normal 57 6 3 4 3 2" xfId="8863"/>
    <cellStyle name="Normal 57 6 3 4 4" xfId="6574"/>
    <cellStyle name="Normal 57 6 3 4 5" xfId="10317"/>
    <cellStyle name="Normal 57 6 3 4 6" xfId="5051"/>
    <cellStyle name="Normal 57 6 3 5" xfId="594"/>
    <cellStyle name="Normal 57 6 3 5 2" xfId="2377"/>
    <cellStyle name="Normal 57 6 3 5 2 2" xfId="7659"/>
    <cellStyle name="Normal 57 6 3 5 3" xfId="4040"/>
    <cellStyle name="Normal 57 6 3 5 3 2" xfId="9055"/>
    <cellStyle name="Normal 57 6 3 5 4" xfId="5952"/>
    <cellStyle name="Normal 57 6 3 5 5" xfId="10509"/>
    <cellStyle name="Normal 57 6 3 5 6" xfId="5253"/>
    <cellStyle name="Normal 57 6 3 6" xfId="1549"/>
    <cellStyle name="Normal 57 6 3 6 2" xfId="6838"/>
    <cellStyle name="Normal 57 6 3 7" xfId="2996"/>
    <cellStyle name="Normal 57 6 3 7 2" xfId="8012"/>
    <cellStyle name="Normal 57 6 3 8" xfId="5573"/>
    <cellStyle name="Normal 57 6 3 9" xfId="9466"/>
    <cellStyle name="Normal 57 6 3_Degree data" xfId="2791"/>
    <cellStyle name="Normal 57 6 4" xfId="300"/>
    <cellStyle name="Normal 57 6 4 2" xfId="1220"/>
    <cellStyle name="Normal 57 6 4 2 2" xfId="2171"/>
    <cellStyle name="Normal 57 6 4 2 2 2" xfId="7460"/>
    <cellStyle name="Normal 57 6 4 2 3" xfId="3501"/>
    <cellStyle name="Normal 57 6 4 2 3 2" xfId="8517"/>
    <cellStyle name="Normal 57 6 4 2 4" xfId="6576"/>
    <cellStyle name="Normal 57 6 4 2 5" xfId="9971"/>
    <cellStyle name="Normal 57 6 4 2 6" xfId="5053"/>
    <cellStyle name="Normal 57 6 4 3" xfId="809"/>
    <cellStyle name="Normal 57 6 4 3 2" xfId="2477"/>
    <cellStyle name="Normal 57 6 4 3 2 2" xfId="7759"/>
    <cellStyle name="Normal 57 6 4 3 3" xfId="3850"/>
    <cellStyle name="Normal 57 6 4 3 3 2" xfId="8865"/>
    <cellStyle name="Normal 57 6 4 3 4" xfId="6166"/>
    <cellStyle name="Normal 57 6 4 3 5" xfId="10319"/>
    <cellStyle name="Normal 57 6 4 3 6" xfId="5353"/>
    <cellStyle name="Normal 57 6 4 4" xfId="1761"/>
    <cellStyle name="Normal 57 6 4 4 2" xfId="4140"/>
    <cellStyle name="Normal 57 6 4 4 2 2" xfId="9155"/>
    <cellStyle name="Normal 57 6 4 4 3" xfId="10609"/>
    <cellStyle name="Normal 57 6 4 4 4" xfId="7050"/>
    <cellStyle name="Normal 57 6 4 5" xfId="3096"/>
    <cellStyle name="Normal 57 6 4 5 2" xfId="8112"/>
    <cellStyle name="Normal 57 6 4 6" xfId="5673"/>
    <cellStyle name="Normal 57 6 4 7" xfId="9566"/>
    <cellStyle name="Normal 57 6 4 8" xfId="4643"/>
    <cellStyle name="Normal 57 6 4_Degree data" xfId="2793"/>
    <cellStyle name="Normal 57 6 5" xfId="653"/>
    <cellStyle name="Normal 57 6 5 2" xfId="1605"/>
    <cellStyle name="Normal 57 6 5 2 2" xfId="6894"/>
    <cellStyle name="Normal 57 6 5 3" xfId="3496"/>
    <cellStyle name="Normal 57 6 5 3 2" xfId="8512"/>
    <cellStyle name="Normal 57 6 5 4" xfId="6010"/>
    <cellStyle name="Normal 57 6 5 5" xfId="9966"/>
    <cellStyle name="Normal 57 6 5 6" xfId="4487"/>
    <cellStyle name="Normal 57 6 6" xfId="1215"/>
    <cellStyle name="Normal 57 6 6 2" xfId="2166"/>
    <cellStyle name="Normal 57 6 6 2 2" xfId="7455"/>
    <cellStyle name="Normal 57 6 6 3" xfId="3845"/>
    <cellStyle name="Normal 57 6 6 3 2" xfId="8860"/>
    <cellStyle name="Normal 57 6 6 4" xfId="6571"/>
    <cellStyle name="Normal 57 6 6 5" xfId="10314"/>
    <cellStyle name="Normal 57 6 6 6" xfId="5048"/>
    <cellStyle name="Normal 57 6 7" xfId="482"/>
    <cellStyle name="Normal 57 6 7 2" xfId="2321"/>
    <cellStyle name="Normal 57 6 7 2 2" xfId="7603"/>
    <cellStyle name="Normal 57 6 7 3" xfId="3984"/>
    <cellStyle name="Normal 57 6 7 3 2" xfId="8999"/>
    <cellStyle name="Normal 57 6 7 4" xfId="5846"/>
    <cellStyle name="Normal 57 6 7 5" xfId="10453"/>
    <cellStyle name="Normal 57 6 7 6" xfId="5197"/>
    <cellStyle name="Normal 57 6 8" xfId="1443"/>
    <cellStyle name="Normal 57 6 8 2" xfId="9410"/>
    <cellStyle name="Normal 57 6 8 3" xfId="6733"/>
    <cellStyle name="Normal 57 6 9" xfId="2938"/>
    <cellStyle name="Normal 57 6 9 2" xfId="7954"/>
    <cellStyle name="Normal 57 6_Degree data" xfId="2788"/>
    <cellStyle name="Normal 57 7" xfId="200"/>
    <cellStyle name="Normal 57 7 10" xfId="9469"/>
    <cellStyle name="Normal 57 7 11" xfId="4329"/>
    <cellStyle name="Normal 57 7 2" xfId="411"/>
    <cellStyle name="Normal 57 7 2 2" xfId="917"/>
    <cellStyle name="Normal 57 7 2 2 2" xfId="1869"/>
    <cellStyle name="Normal 57 7 2 2 2 2" xfId="7158"/>
    <cellStyle name="Normal 57 7 2 2 3" xfId="3503"/>
    <cellStyle name="Normal 57 7 2 2 3 2" xfId="8519"/>
    <cellStyle name="Normal 57 7 2 2 4" xfId="6274"/>
    <cellStyle name="Normal 57 7 2 2 5" xfId="9973"/>
    <cellStyle name="Normal 57 7 2 2 6" xfId="4751"/>
    <cellStyle name="Normal 57 7 2 3" xfId="1222"/>
    <cellStyle name="Normal 57 7 2 3 2" xfId="2173"/>
    <cellStyle name="Normal 57 7 2 3 2 2" xfId="7462"/>
    <cellStyle name="Normal 57 7 2 3 3" xfId="3852"/>
    <cellStyle name="Normal 57 7 2 3 3 2" xfId="8867"/>
    <cellStyle name="Normal 57 7 2 3 4" xfId="6578"/>
    <cellStyle name="Normal 57 7 2 3 5" xfId="10321"/>
    <cellStyle name="Normal 57 7 2 3 6" xfId="5055"/>
    <cellStyle name="Normal 57 7 2 4" xfId="597"/>
    <cellStyle name="Normal 57 7 2 4 2" xfId="2585"/>
    <cellStyle name="Normal 57 7 2 4 2 2" xfId="7867"/>
    <cellStyle name="Normal 57 7 2 4 3" xfId="4248"/>
    <cellStyle name="Normal 57 7 2 4 3 2" xfId="9263"/>
    <cellStyle name="Normal 57 7 2 4 4" xfId="5955"/>
    <cellStyle name="Normal 57 7 2 4 5" xfId="10717"/>
    <cellStyle name="Normal 57 7 2 4 6" xfId="5461"/>
    <cellStyle name="Normal 57 7 2 5" xfId="1552"/>
    <cellStyle name="Normal 57 7 2 5 2" xfId="6841"/>
    <cellStyle name="Normal 57 7 2 6" xfId="3204"/>
    <cellStyle name="Normal 57 7 2 6 2" xfId="8220"/>
    <cellStyle name="Normal 57 7 2 7" xfId="5781"/>
    <cellStyle name="Normal 57 7 2 8" xfId="9674"/>
    <cellStyle name="Normal 57 7 2 9" xfId="4434"/>
    <cellStyle name="Normal 57 7 2_Degree data" xfId="2795"/>
    <cellStyle name="Normal 57 7 3" xfId="303"/>
    <cellStyle name="Normal 57 7 3 2" xfId="1223"/>
    <cellStyle name="Normal 57 7 3 2 2" xfId="2174"/>
    <cellStyle name="Normal 57 7 3 2 2 2" xfId="7463"/>
    <cellStyle name="Normal 57 7 3 2 3" xfId="3504"/>
    <cellStyle name="Normal 57 7 3 2 3 2" xfId="8520"/>
    <cellStyle name="Normal 57 7 3 2 4" xfId="6579"/>
    <cellStyle name="Normal 57 7 3 2 5" xfId="9974"/>
    <cellStyle name="Normal 57 7 3 2 6" xfId="5056"/>
    <cellStyle name="Normal 57 7 3 3" xfId="812"/>
    <cellStyle name="Normal 57 7 3 3 2" xfId="2480"/>
    <cellStyle name="Normal 57 7 3 3 2 2" xfId="7762"/>
    <cellStyle name="Normal 57 7 3 3 3" xfId="3853"/>
    <cellStyle name="Normal 57 7 3 3 3 2" xfId="8868"/>
    <cellStyle name="Normal 57 7 3 3 4" xfId="6169"/>
    <cellStyle name="Normal 57 7 3 3 5" xfId="10322"/>
    <cellStyle name="Normal 57 7 3 3 6" xfId="5356"/>
    <cellStyle name="Normal 57 7 3 4" xfId="1764"/>
    <cellStyle name="Normal 57 7 3 4 2" xfId="4143"/>
    <cellStyle name="Normal 57 7 3 4 2 2" xfId="9158"/>
    <cellStyle name="Normal 57 7 3 4 3" xfId="10612"/>
    <cellStyle name="Normal 57 7 3 4 4" xfId="7053"/>
    <cellStyle name="Normal 57 7 3 5" xfId="3099"/>
    <cellStyle name="Normal 57 7 3 5 2" xfId="8115"/>
    <cellStyle name="Normal 57 7 3 6" xfId="5676"/>
    <cellStyle name="Normal 57 7 3 7" xfId="9569"/>
    <cellStyle name="Normal 57 7 3 8" xfId="4646"/>
    <cellStyle name="Normal 57 7 3_Degree data" xfId="2796"/>
    <cellStyle name="Normal 57 7 4" xfId="712"/>
    <cellStyle name="Normal 57 7 4 2" xfId="1664"/>
    <cellStyle name="Normal 57 7 4 2 2" xfId="6953"/>
    <cellStyle name="Normal 57 7 4 3" xfId="3502"/>
    <cellStyle name="Normal 57 7 4 3 2" xfId="8518"/>
    <cellStyle name="Normal 57 7 4 4" xfId="6069"/>
    <cellStyle name="Normal 57 7 4 5" xfId="9972"/>
    <cellStyle name="Normal 57 7 4 6" xfId="4546"/>
    <cellStyle name="Normal 57 7 5" xfId="1221"/>
    <cellStyle name="Normal 57 7 5 2" xfId="2172"/>
    <cellStyle name="Normal 57 7 5 2 2" xfId="7461"/>
    <cellStyle name="Normal 57 7 5 3" xfId="3851"/>
    <cellStyle name="Normal 57 7 5 3 2" xfId="8866"/>
    <cellStyle name="Normal 57 7 5 4" xfId="6577"/>
    <cellStyle name="Normal 57 7 5 5" xfId="10320"/>
    <cellStyle name="Normal 57 7 5 6" xfId="5054"/>
    <cellStyle name="Normal 57 7 6" xfId="488"/>
    <cellStyle name="Normal 57 7 6 2" xfId="2380"/>
    <cellStyle name="Normal 57 7 6 2 2" xfId="7662"/>
    <cellStyle name="Normal 57 7 6 3" xfId="4043"/>
    <cellStyle name="Normal 57 7 6 3 2" xfId="9058"/>
    <cellStyle name="Normal 57 7 6 4" xfId="5849"/>
    <cellStyle name="Normal 57 7 6 5" xfId="10512"/>
    <cellStyle name="Normal 57 7 6 6" xfId="5256"/>
    <cellStyle name="Normal 57 7 7" xfId="1447"/>
    <cellStyle name="Normal 57 7 7 2" xfId="6736"/>
    <cellStyle name="Normal 57 7 8" xfId="2999"/>
    <cellStyle name="Normal 57 7 8 2" xfId="8015"/>
    <cellStyle name="Normal 57 7 9" xfId="5576"/>
    <cellStyle name="Normal 57 7_Degree data" xfId="2794"/>
    <cellStyle name="Normal 57 8" xfId="232"/>
    <cellStyle name="Normal 57 8 10" xfId="4359"/>
    <cellStyle name="Normal 57 8 2" xfId="334"/>
    <cellStyle name="Normal 57 8 2 2" xfId="1225"/>
    <cellStyle name="Normal 57 8 2 2 2" xfId="2176"/>
    <cellStyle name="Normal 57 8 2 2 2 2" xfId="7465"/>
    <cellStyle name="Normal 57 8 2 2 3" xfId="3506"/>
    <cellStyle name="Normal 57 8 2 2 3 2" xfId="8522"/>
    <cellStyle name="Normal 57 8 2 2 4" xfId="6581"/>
    <cellStyle name="Normal 57 8 2 2 5" xfId="9976"/>
    <cellStyle name="Normal 57 8 2 2 6" xfId="5058"/>
    <cellStyle name="Normal 57 8 2 3" xfId="842"/>
    <cellStyle name="Normal 57 8 2 3 2" xfId="2510"/>
    <cellStyle name="Normal 57 8 2 3 2 2" xfId="7792"/>
    <cellStyle name="Normal 57 8 2 3 3" xfId="3855"/>
    <cellStyle name="Normal 57 8 2 3 3 2" xfId="8870"/>
    <cellStyle name="Normal 57 8 2 3 4" xfId="6199"/>
    <cellStyle name="Normal 57 8 2 3 5" xfId="10324"/>
    <cellStyle name="Normal 57 8 2 3 6" xfId="5386"/>
    <cellStyle name="Normal 57 8 2 4" xfId="1794"/>
    <cellStyle name="Normal 57 8 2 4 2" xfId="4173"/>
    <cellStyle name="Normal 57 8 2 4 2 2" xfId="9188"/>
    <cellStyle name="Normal 57 8 2 4 3" xfId="10642"/>
    <cellStyle name="Normal 57 8 2 4 4" xfId="7083"/>
    <cellStyle name="Normal 57 8 2 5" xfId="3129"/>
    <cellStyle name="Normal 57 8 2 5 2" xfId="8145"/>
    <cellStyle name="Normal 57 8 2 6" xfId="5706"/>
    <cellStyle name="Normal 57 8 2 7" xfId="9599"/>
    <cellStyle name="Normal 57 8 2 8" xfId="4676"/>
    <cellStyle name="Normal 57 8 2_Degree data" xfId="2798"/>
    <cellStyle name="Normal 57 8 3" xfId="742"/>
    <cellStyle name="Normal 57 8 3 2" xfId="1694"/>
    <cellStyle name="Normal 57 8 3 2 2" xfId="6983"/>
    <cellStyle name="Normal 57 8 3 3" xfId="3505"/>
    <cellStyle name="Normal 57 8 3 3 2" xfId="8521"/>
    <cellStyle name="Normal 57 8 3 4" xfId="6099"/>
    <cellStyle name="Normal 57 8 3 5" xfId="9975"/>
    <cellStyle name="Normal 57 8 3 6" xfId="4576"/>
    <cellStyle name="Normal 57 8 4" xfId="1224"/>
    <cellStyle name="Normal 57 8 4 2" xfId="2175"/>
    <cellStyle name="Normal 57 8 4 2 2" xfId="7464"/>
    <cellStyle name="Normal 57 8 4 3" xfId="3854"/>
    <cellStyle name="Normal 57 8 4 3 2" xfId="8869"/>
    <cellStyle name="Normal 57 8 4 4" xfId="6580"/>
    <cellStyle name="Normal 57 8 4 5" xfId="10323"/>
    <cellStyle name="Normal 57 8 4 6" xfId="5057"/>
    <cellStyle name="Normal 57 8 5" xfId="521"/>
    <cellStyle name="Normal 57 8 5 2" xfId="2410"/>
    <cellStyle name="Normal 57 8 5 2 2" xfId="7692"/>
    <cellStyle name="Normal 57 8 5 3" xfId="4073"/>
    <cellStyle name="Normal 57 8 5 3 2" xfId="9088"/>
    <cellStyle name="Normal 57 8 5 4" xfId="5880"/>
    <cellStyle name="Normal 57 8 5 5" xfId="10542"/>
    <cellStyle name="Normal 57 8 5 6" xfId="5286"/>
    <cellStyle name="Normal 57 8 6" xfId="1477"/>
    <cellStyle name="Normal 57 8 6 2" xfId="6766"/>
    <cellStyle name="Normal 57 8 7" xfId="3029"/>
    <cellStyle name="Normal 57 8 7 2" xfId="8045"/>
    <cellStyle name="Normal 57 8 8" xfId="5606"/>
    <cellStyle name="Normal 57 8 9" xfId="9499"/>
    <cellStyle name="Normal 57 8_Degree data" xfId="2797"/>
    <cellStyle name="Normal 57 9" xfId="170"/>
    <cellStyle name="Normal 57 9 10" xfId="4407"/>
    <cellStyle name="Normal 57 9 2" xfId="384"/>
    <cellStyle name="Normal 57 9 2 2" xfId="1227"/>
    <cellStyle name="Normal 57 9 2 2 2" xfId="2178"/>
    <cellStyle name="Normal 57 9 2 2 2 2" xfId="7467"/>
    <cellStyle name="Normal 57 9 2 2 3" xfId="3508"/>
    <cellStyle name="Normal 57 9 2 2 3 2" xfId="8524"/>
    <cellStyle name="Normal 57 9 2 2 4" xfId="6583"/>
    <cellStyle name="Normal 57 9 2 2 5" xfId="9978"/>
    <cellStyle name="Normal 57 9 2 2 6" xfId="5060"/>
    <cellStyle name="Normal 57 9 2 3" xfId="890"/>
    <cellStyle name="Normal 57 9 2 3 2" xfId="2558"/>
    <cellStyle name="Normal 57 9 2 3 2 2" xfId="7840"/>
    <cellStyle name="Normal 57 9 2 3 3" xfId="3857"/>
    <cellStyle name="Normal 57 9 2 3 3 2" xfId="8872"/>
    <cellStyle name="Normal 57 9 2 3 4" xfId="6247"/>
    <cellStyle name="Normal 57 9 2 3 5" xfId="10326"/>
    <cellStyle name="Normal 57 9 2 3 6" xfId="5434"/>
    <cellStyle name="Normal 57 9 2 4" xfId="1842"/>
    <cellStyle name="Normal 57 9 2 4 2" xfId="4221"/>
    <cellStyle name="Normal 57 9 2 4 2 2" xfId="9236"/>
    <cellStyle name="Normal 57 9 2 4 3" xfId="10690"/>
    <cellStyle name="Normal 57 9 2 4 4" xfId="7131"/>
    <cellStyle name="Normal 57 9 2 5" xfId="3177"/>
    <cellStyle name="Normal 57 9 2 5 2" xfId="8193"/>
    <cellStyle name="Normal 57 9 2 6" xfId="5754"/>
    <cellStyle name="Normal 57 9 2 7" xfId="9647"/>
    <cellStyle name="Normal 57 9 2 8" xfId="4724"/>
    <cellStyle name="Normal 57 9 2_Degree data" xfId="2800"/>
    <cellStyle name="Normal 57 9 3" xfId="685"/>
    <cellStyle name="Normal 57 9 3 2" xfId="1637"/>
    <cellStyle name="Normal 57 9 3 2 2" xfId="6926"/>
    <cellStyle name="Normal 57 9 3 3" xfId="3507"/>
    <cellStyle name="Normal 57 9 3 3 2" xfId="8523"/>
    <cellStyle name="Normal 57 9 3 4" xfId="6042"/>
    <cellStyle name="Normal 57 9 3 5" xfId="9977"/>
    <cellStyle name="Normal 57 9 3 6" xfId="4519"/>
    <cellStyle name="Normal 57 9 4" xfId="1226"/>
    <cellStyle name="Normal 57 9 4 2" xfId="2177"/>
    <cellStyle name="Normal 57 9 4 2 2" xfId="7466"/>
    <cellStyle name="Normal 57 9 4 3" xfId="3856"/>
    <cellStyle name="Normal 57 9 4 3 2" xfId="8871"/>
    <cellStyle name="Normal 57 9 4 4" xfId="6582"/>
    <cellStyle name="Normal 57 9 4 5" xfId="10325"/>
    <cellStyle name="Normal 57 9 4 6" xfId="5059"/>
    <cellStyle name="Normal 57 9 5" xfId="570"/>
    <cellStyle name="Normal 57 9 5 2" xfId="2353"/>
    <cellStyle name="Normal 57 9 5 2 2" xfId="7635"/>
    <cellStyle name="Normal 57 9 5 3" xfId="4016"/>
    <cellStyle name="Normal 57 9 5 3 2" xfId="9031"/>
    <cellStyle name="Normal 57 9 5 4" xfId="5928"/>
    <cellStyle name="Normal 57 9 5 5" xfId="10485"/>
    <cellStyle name="Normal 57 9 5 6" xfId="5229"/>
    <cellStyle name="Normal 57 9 6" xfId="1525"/>
    <cellStyle name="Normal 57 9 6 2" xfId="6814"/>
    <cellStyle name="Normal 57 9 7" xfId="2972"/>
    <cellStyle name="Normal 57 9 7 2" xfId="7988"/>
    <cellStyle name="Normal 57 9 8" xfId="5549"/>
    <cellStyle name="Normal 57 9 9" xfId="9442"/>
    <cellStyle name="Normal 57 9_Degree data" xfId="2799"/>
    <cellStyle name="Normal 57_Degree data" xfId="2743"/>
    <cellStyle name="Normal 58" xfId="65"/>
    <cellStyle name="Normal 58 10" xfId="277"/>
    <cellStyle name="Normal 58 10 2" xfId="1229"/>
    <cellStyle name="Normal 58 10 2 2" xfId="2180"/>
    <cellStyle name="Normal 58 10 2 2 2" xfId="7469"/>
    <cellStyle name="Normal 58 10 2 3" xfId="3510"/>
    <cellStyle name="Normal 58 10 2 3 2" xfId="8526"/>
    <cellStyle name="Normal 58 10 2 4" xfId="6585"/>
    <cellStyle name="Normal 58 10 2 5" xfId="9980"/>
    <cellStyle name="Normal 58 10 2 6" xfId="5062"/>
    <cellStyle name="Normal 58 10 3" xfId="786"/>
    <cellStyle name="Normal 58 10 3 2" xfId="2454"/>
    <cellStyle name="Normal 58 10 3 2 2" xfId="7736"/>
    <cellStyle name="Normal 58 10 3 3" xfId="3859"/>
    <cellStyle name="Normal 58 10 3 3 2" xfId="8874"/>
    <cellStyle name="Normal 58 10 3 4" xfId="6143"/>
    <cellStyle name="Normal 58 10 3 5" xfId="10328"/>
    <cellStyle name="Normal 58 10 3 6" xfId="5330"/>
    <cellStyle name="Normal 58 10 4" xfId="1738"/>
    <cellStyle name="Normal 58 10 4 2" xfId="4117"/>
    <cellStyle name="Normal 58 10 4 2 2" xfId="9132"/>
    <cellStyle name="Normal 58 10 4 3" xfId="10586"/>
    <cellStyle name="Normal 58 10 4 4" xfId="7027"/>
    <cellStyle name="Normal 58 10 5" xfId="3073"/>
    <cellStyle name="Normal 58 10 5 2" xfId="8089"/>
    <cellStyle name="Normal 58 10 6" xfId="5650"/>
    <cellStyle name="Normal 58 10 7" xfId="9543"/>
    <cellStyle name="Normal 58 10 8" xfId="4620"/>
    <cellStyle name="Normal 58 10_Degree data" xfId="2802"/>
    <cellStyle name="Normal 58 11" xfId="642"/>
    <cellStyle name="Normal 58 11 2" xfId="1230"/>
    <cellStyle name="Normal 58 11 2 2" xfId="2181"/>
    <cellStyle name="Normal 58 11 2 2 2" xfId="7470"/>
    <cellStyle name="Normal 58 11 2 3" xfId="3511"/>
    <cellStyle name="Normal 58 11 2 3 2" xfId="8527"/>
    <cellStyle name="Normal 58 11 2 4" xfId="6586"/>
    <cellStyle name="Normal 58 11 2 5" xfId="9981"/>
    <cellStyle name="Normal 58 11 2 6" xfId="5063"/>
    <cellStyle name="Normal 58 11 3" xfId="1405"/>
    <cellStyle name="Normal 58 11 3 2" xfId="2310"/>
    <cellStyle name="Normal 58 11 3 2 2" xfId="7592"/>
    <cellStyle name="Normal 58 11 3 3" xfId="3860"/>
    <cellStyle name="Normal 58 11 3 3 2" xfId="8875"/>
    <cellStyle name="Normal 58 11 3 4" xfId="6701"/>
    <cellStyle name="Normal 58 11 3 5" xfId="10329"/>
    <cellStyle name="Normal 58 11 3 6" xfId="5186"/>
    <cellStyle name="Normal 58 11 4" xfId="1594"/>
    <cellStyle name="Normal 58 11 4 2" xfId="3973"/>
    <cellStyle name="Normal 58 11 4 2 2" xfId="8988"/>
    <cellStyle name="Normal 58 11 4 3" xfId="10442"/>
    <cellStyle name="Normal 58 11 4 4" xfId="6883"/>
    <cellStyle name="Normal 58 11 5" xfId="2927"/>
    <cellStyle name="Normal 58 11 5 2" xfId="7943"/>
    <cellStyle name="Normal 58 11 6" xfId="5999"/>
    <cellStyle name="Normal 58 11 7" xfId="9399"/>
    <cellStyle name="Normal 58 11 8" xfId="4476"/>
    <cellStyle name="Normal 58 11_Degree data" xfId="2803"/>
    <cellStyle name="Normal 58 12" xfId="1228"/>
    <cellStyle name="Normal 58 12 2" xfId="2179"/>
    <cellStyle name="Normal 58 12 2 2" xfId="7468"/>
    <cellStyle name="Normal 58 12 3" xfId="3509"/>
    <cellStyle name="Normal 58 12 3 2" xfId="8525"/>
    <cellStyle name="Normal 58 12 4" xfId="6584"/>
    <cellStyle name="Normal 58 12 5" xfId="9979"/>
    <cellStyle name="Normal 58 12 6" xfId="5061"/>
    <cellStyle name="Normal 58 13" xfId="456"/>
    <cellStyle name="Normal 58 13 2" xfId="2283"/>
    <cellStyle name="Normal 58 13 2 2" xfId="7565"/>
    <cellStyle name="Normal 58 13 3" xfId="3858"/>
    <cellStyle name="Normal 58 13 3 2" xfId="8873"/>
    <cellStyle name="Normal 58 13 4" xfId="5823"/>
    <cellStyle name="Normal 58 13 5" xfId="10327"/>
    <cellStyle name="Normal 58 13 6" xfId="5159"/>
    <cellStyle name="Normal 58 14" xfId="1417"/>
    <cellStyle name="Normal 58 14 2" xfId="3946"/>
    <cellStyle name="Normal 58 14 2 2" xfId="8961"/>
    <cellStyle name="Normal 58 14 3" xfId="10415"/>
    <cellStyle name="Normal 58 14 4" xfId="6709"/>
    <cellStyle name="Normal 58 15" xfId="2900"/>
    <cellStyle name="Normal 58 15 2" xfId="9372"/>
    <cellStyle name="Normal 58 15 3" xfId="7916"/>
    <cellStyle name="Normal 58 16" xfId="5506"/>
    <cellStyle name="Normal 58 17" xfId="9332"/>
    <cellStyle name="Normal 58 18" xfId="4303"/>
    <cellStyle name="Normal 58 2" xfId="104"/>
    <cellStyle name="Normal 58 3" xfId="105"/>
    <cellStyle name="Normal 58 3 10" xfId="2912"/>
    <cellStyle name="Normal 58 3 10 2" xfId="9384"/>
    <cellStyle name="Normal 58 3 10 3" xfId="7928"/>
    <cellStyle name="Normal 58 3 11" xfId="5511"/>
    <cellStyle name="Normal 58 3 12" xfId="9354"/>
    <cellStyle name="Normal 58 3 13" xfId="4316"/>
    <cellStyle name="Normal 58 3 2" xfId="153"/>
    <cellStyle name="Normal 58 3 2 10" xfId="5536"/>
    <cellStyle name="Normal 58 3 2 11" xfId="9429"/>
    <cellStyle name="Normal 58 3 2 12" xfId="4346"/>
    <cellStyle name="Normal 58 3 2 2" xfId="218"/>
    <cellStyle name="Normal 58 3 2 2 10" xfId="4450"/>
    <cellStyle name="Normal 58 3 2 2 2" xfId="427"/>
    <cellStyle name="Normal 58 3 2 2 2 2" xfId="1234"/>
    <cellStyle name="Normal 58 3 2 2 2 2 2" xfId="2185"/>
    <cellStyle name="Normal 58 3 2 2 2 2 2 2" xfId="7474"/>
    <cellStyle name="Normal 58 3 2 2 2 2 3" xfId="3515"/>
    <cellStyle name="Normal 58 3 2 2 2 2 3 2" xfId="8531"/>
    <cellStyle name="Normal 58 3 2 2 2 2 4" xfId="6590"/>
    <cellStyle name="Normal 58 3 2 2 2 2 5" xfId="9985"/>
    <cellStyle name="Normal 58 3 2 2 2 2 6" xfId="5067"/>
    <cellStyle name="Normal 58 3 2 2 2 3" xfId="933"/>
    <cellStyle name="Normal 58 3 2 2 2 3 2" xfId="2601"/>
    <cellStyle name="Normal 58 3 2 2 2 3 2 2" xfId="7883"/>
    <cellStyle name="Normal 58 3 2 2 2 3 3" xfId="3864"/>
    <cellStyle name="Normal 58 3 2 2 2 3 3 2" xfId="8879"/>
    <cellStyle name="Normal 58 3 2 2 2 3 4" xfId="6290"/>
    <cellStyle name="Normal 58 3 2 2 2 3 5" xfId="10333"/>
    <cellStyle name="Normal 58 3 2 2 2 3 6" xfId="5477"/>
    <cellStyle name="Normal 58 3 2 2 2 4" xfId="1885"/>
    <cellStyle name="Normal 58 3 2 2 2 4 2" xfId="4264"/>
    <cellStyle name="Normal 58 3 2 2 2 4 2 2" xfId="9279"/>
    <cellStyle name="Normal 58 3 2 2 2 4 3" xfId="10733"/>
    <cellStyle name="Normal 58 3 2 2 2 4 4" xfId="7174"/>
    <cellStyle name="Normal 58 3 2 2 2 5" xfId="3220"/>
    <cellStyle name="Normal 58 3 2 2 2 5 2" xfId="8236"/>
    <cellStyle name="Normal 58 3 2 2 2 6" xfId="5797"/>
    <cellStyle name="Normal 58 3 2 2 2 7" xfId="9690"/>
    <cellStyle name="Normal 58 3 2 2 2 8" xfId="4767"/>
    <cellStyle name="Normal 58 3 2 2 2_Degree data" xfId="2807"/>
    <cellStyle name="Normal 58 3 2 2 3" xfId="729"/>
    <cellStyle name="Normal 58 3 2 2 3 2" xfId="1681"/>
    <cellStyle name="Normal 58 3 2 2 3 2 2" xfId="6970"/>
    <cellStyle name="Normal 58 3 2 2 3 3" xfId="3514"/>
    <cellStyle name="Normal 58 3 2 2 3 3 2" xfId="8530"/>
    <cellStyle name="Normal 58 3 2 2 3 4" xfId="6086"/>
    <cellStyle name="Normal 58 3 2 2 3 5" xfId="9984"/>
    <cellStyle name="Normal 58 3 2 2 3 6" xfId="4563"/>
    <cellStyle name="Normal 58 3 2 2 4" xfId="1233"/>
    <cellStyle name="Normal 58 3 2 2 4 2" xfId="2184"/>
    <cellStyle name="Normal 58 3 2 2 4 2 2" xfId="7473"/>
    <cellStyle name="Normal 58 3 2 2 4 3" xfId="3863"/>
    <cellStyle name="Normal 58 3 2 2 4 3 2" xfId="8878"/>
    <cellStyle name="Normal 58 3 2 2 4 4" xfId="6589"/>
    <cellStyle name="Normal 58 3 2 2 4 5" xfId="10332"/>
    <cellStyle name="Normal 58 3 2 2 4 6" xfId="5066"/>
    <cellStyle name="Normal 58 3 2 2 5" xfId="613"/>
    <cellStyle name="Normal 58 3 2 2 5 2" xfId="2397"/>
    <cellStyle name="Normal 58 3 2 2 5 2 2" xfId="7679"/>
    <cellStyle name="Normal 58 3 2 2 5 3" xfId="4060"/>
    <cellStyle name="Normal 58 3 2 2 5 3 2" xfId="9075"/>
    <cellStyle name="Normal 58 3 2 2 5 4" xfId="5971"/>
    <cellStyle name="Normal 58 3 2 2 5 5" xfId="10529"/>
    <cellStyle name="Normal 58 3 2 2 5 6" xfId="5273"/>
    <cellStyle name="Normal 58 3 2 2 6" xfId="1568"/>
    <cellStyle name="Normal 58 3 2 2 6 2" xfId="6857"/>
    <cellStyle name="Normal 58 3 2 2 7" xfId="3016"/>
    <cellStyle name="Normal 58 3 2 2 7 2" xfId="8032"/>
    <cellStyle name="Normal 58 3 2 2 8" xfId="5593"/>
    <cellStyle name="Normal 58 3 2 2 9" xfId="9486"/>
    <cellStyle name="Normal 58 3 2 2_Degree data" xfId="2806"/>
    <cellStyle name="Normal 58 3 2 3" xfId="383"/>
    <cellStyle name="Normal 58 3 2 3 2" xfId="889"/>
    <cellStyle name="Normal 58 3 2 3 2 2" xfId="1841"/>
    <cellStyle name="Normal 58 3 2 3 2 2 2" xfId="7130"/>
    <cellStyle name="Normal 58 3 2 3 2 3" xfId="3516"/>
    <cellStyle name="Normal 58 3 2 3 2 3 2" xfId="8532"/>
    <cellStyle name="Normal 58 3 2 3 2 4" xfId="6246"/>
    <cellStyle name="Normal 58 3 2 3 2 5" xfId="9986"/>
    <cellStyle name="Normal 58 3 2 3 2 6" xfId="4723"/>
    <cellStyle name="Normal 58 3 2 3 3" xfId="1235"/>
    <cellStyle name="Normal 58 3 2 3 3 2" xfId="2186"/>
    <cellStyle name="Normal 58 3 2 3 3 2 2" xfId="7475"/>
    <cellStyle name="Normal 58 3 2 3 3 3" xfId="3865"/>
    <cellStyle name="Normal 58 3 2 3 3 3 2" xfId="8880"/>
    <cellStyle name="Normal 58 3 2 3 3 4" xfId="6591"/>
    <cellStyle name="Normal 58 3 2 3 3 5" xfId="10334"/>
    <cellStyle name="Normal 58 3 2 3 3 6" xfId="5068"/>
    <cellStyle name="Normal 58 3 2 3 4" xfId="569"/>
    <cellStyle name="Normal 58 3 2 3 4 2" xfId="2557"/>
    <cellStyle name="Normal 58 3 2 3 4 2 2" xfId="7839"/>
    <cellStyle name="Normal 58 3 2 3 4 3" xfId="4220"/>
    <cellStyle name="Normal 58 3 2 3 4 3 2" xfId="9235"/>
    <cellStyle name="Normal 58 3 2 3 4 4" xfId="5927"/>
    <cellStyle name="Normal 58 3 2 3 4 5" xfId="10689"/>
    <cellStyle name="Normal 58 3 2 3 4 6" xfId="5433"/>
    <cellStyle name="Normal 58 3 2 3 5" xfId="1524"/>
    <cellStyle name="Normal 58 3 2 3 5 2" xfId="6813"/>
    <cellStyle name="Normal 58 3 2 3 6" xfId="3176"/>
    <cellStyle name="Normal 58 3 2 3 6 2" xfId="8192"/>
    <cellStyle name="Normal 58 3 2 3 7" xfId="5753"/>
    <cellStyle name="Normal 58 3 2 3 8" xfId="9646"/>
    <cellStyle name="Normal 58 3 2 3 9" xfId="4406"/>
    <cellStyle name="Normal 58 3 2 3_Degree data" xfId="2808"/>
    <cellStyle name="Normal 58 3 2 4" xfId="320"/>
    <cellStyle name="Normal 58 3 2 4 2" xfId="1236"/>
    <cellStyle name="Normal 58 3 2 4 2 2" xfId="2187"/>
    <cellStyle name="Normal 58 3 2 4 2 2 2" xfId="7476"/>
    <cellStyle name="Normal 58 3 2 4 2 3" xfId="3517"/>
    <cellStyle name="Normal 58 3 2 4 2 3 2" xfId="8533"/>
    <cellStyle name="Normal 58 3 2 4 2 4" xfId="6592"/>
    <cellStyle name="Normal 58 3 2 4 2 5" xfId="9987"/>
    <cellStyle name="Normal 58 3 2 4 2 6" xfId="5069"/>
    <cellStyle name="Normal 58 3 2 4 3" xfId="829"/>
    <cellStyle name="Normal 58 3 2 4 3 2" xfId="2497"/>
    <cellStyle name="Normal 58 3 2 4 3 2 2" xfId="7779"/>
    <cellStyle name="Normal 58 3 2 4 3 3" xfId="3866"/>
    <cellStyle name="Normal 58 3 2 4 3 3 2" xfId="8881"/>
    <cellStyle name="Normal 58 3 2 4 3 4" xfId="6186"/>
    <cellStyle name="Normal 58 3 2 4 3 5" xfId="10335"/>
    <cellStyle name="Normal 58 3 2 4 3 6" xfId="5373"/>
    <cellStyle name="Normal 58 3 2 4 4" xfId="1781"/>
    <cellStyle name="Normal 58 3 2 4 4 2" xfId="4160"/>
    <cellStyle name="Normal 58 3 2 4 4 2 2" xfId="9175"/>
    <cellStyle name="Normal 58 3 2 4 4 3" xfId="10629"/>
    <cellStyle name="Normal 58 3 2 4 4 4" xfId="7070"/>
    <cellStyle name="Normal 58 3 2 4 5" xfId="3116"/>
    <cellStyle name="Normal 58 3 2 4 5 2" xfId="8132"/>
    <cellStyle name="Normal 58 3 2 4 6" xfId="5693"/>
    <cellStyle name="Normal 58 3 2 4 7" xfId="9586"/>
    <cellStyle name="Normal 58 3 2 4 8" xfId="4663"/>
    <cellStyle name="Normal 58 3 2 4_Degree data" xfId="2809"/>
    <cellStyle name="Normal 58 3 2 5" xfId="672"/>
    <cellStyle name="Normal 58 3 2 5 2" xfId="1624"/>
    <cellStyle name="Normal 58 3 2 5 2 2" xfId="6913"/>
    <cellStyle name="Normal 58 3 2 5 3" xfId="3513"/>
    <cellStyle name="Normal 58 3 2 5 3 2" xfId="8529"/>
    <cellStyle name="Normal 58 3 2 5 4" xfId="6029"/>
    <cellStyle name="Normal 58 3 2 5 5" xfId="9983"/>
    <cellStyle name="Normal 58 3 2 5 6" xfId="4506"/>
    <cellStyle name="Normal 58 3 2 6" xfId="1232"/>
    <cellStyle name="Normal 58 3 2 6 2" xfId="2183"/>
    <cellStyle name="Normal 58 3 2 6 2 2" xfId="7472"/>
    <cellStyle name="Normal 58 3 2 6 3" xfId="3862"/>
    <cellStyle name="Normal 58 3 2 6 3 2" xfId="8877"/>
    <cellStyle name="Normal 58 3 2 6 4" xfId="6588"/>
    <cellStyle name="Normal 58 3 2 6 5" xfId="10331"/>
    <cellStyle name="Normal 58 3 2 6 6" xfId="5065"/>
    <cellStyle name="Normal 58 3 2 7" xfId="506"/>
    <cellStyle name="Normal 58 3 2 7 2" xfId="2340"/>
    <cellStyle name="Normal 58 3 2 7 2 2" xfId="7622"/>
    <cellStyle name="Normal 58 3 2 7 3" xfId="4003"/>
    <cellStyle name="Normal 58 3 2 7 3 2" xfId="9018"/>
    <cellStyle name="Normal 58 3 2 7 4" xfId="5867"/>
    <cellStyle name="Normal 58 3 2 7 5" xfId="10472"/>
    <cellStyle name="Normal 58 3 2 7 6" xfId="5216"/>
    <cellStyle name="Normal 58 3 2 8" xfId="1464"/>
    <cellStyle name="Normal 58 3 2 8 2" xfId="6753"/>
    <cellStyle name="Normal 58 3 2 9" xfId="2957"/>
    <cellStyle name="Normal 58 3 2 9 2" xfId="7973"/>
    <cellStyle name="Normal 58 3 2_Degree data" xfId="2805"/>
    <cellStyle name="Normal 58 3 3" xfId="263"/>
    <cellStyle name="Normal 58 3 3 10" xfId="4389"/>
    <cellStyle name="Normal 58 3 3 2" xfId="365"/>
    <cellStyle name="Normal 58 3 3 2 2" xfId="1238"/>
    <cellStyle name="Normal 58 3 3 2 2 2" xfId="2189"/>
    <cellStyle name="Normal 58 3 3 2 2 2 2" xfId="7478"/>
    <cellStyle name="Normal 58 3 3 2 2 3" xfId="3519"/>
    <cellStyle name="Normal 58 3 3 2 2 3 2" xfId="8535"/>
    <cellStyle name="Normal 58 3 3 2 2 4" xfId="6594"/>
    <cellStyle name="Normal 58 3 3 2 2 5" xfId="9989"/>
    <cellStyle name="Normal 58 3 3 2 2 6" xfId="5071"/>
    <cellStyle name="Normal 58 3 3 2 3" xfId="872"/>
    <cellStyle name="Normal 58 3 3 2 3 2" xfId="2540"/>
    <cellStyle name="Normal 58 3 3 2 3 2 2" xfId="7822"/>
    <cellStyle name="Normal 58 3 3 2 3 3" xfId="3868"/>
    <cellStyle name="Normal 58 3 3 2 3 3 2" xfId="8883"/>
    <cellStyle name="Normal 58 3 3 2 3 4" xfId="6229"/>
    <cellStyle name="Normal 58 3 3 2 3 5" xfId="10337"/>
    <cellStyle name="Normal 58 3 3 2 3 6" xfId="5416"/>
    <cellStyle name="Normal 58 3 3 2 4" xfId="1824"/>
    <cellStyle name="Normal 58 3 3 2 4 2" xfId="4203"/>
    <cellStyle name="Normal 58 3 3 2 4 2 2" xfId="9218"/>
    <cellStyle name="Normal 58 3 3 2 4 3" xfId="10672"/>
    <cellStyle name="Normal 58 3 3 2 4 4" xfId="7113"/>
    <cellStyle name="Normal 58 3 3 2 5" xfId="3159"/>
    <cellStyle name="Normal 58 3 3 2 5 2" xfId="8175"/>
    <cellStyle name="Normal 58 3 3 2 6" xfId="5736"/>
    <cellStyle name="Normal 58 3 3 2 7" xfId="9629"/>
    <cellStyle name="Normal 58 3 3 2 8" xfId="4706"/>
    <cellStyle name="Normal 58 3 3 2_Degree data" xfId="2811"/>
    <cellStyle name="Normal 58 3 3 3" xfId="772"/>
    <cellStyle name="Normal 58 3 3 3 2" xfId="1724"/>
    <cellStyle name="Normal 58 3 3 3 2 2" xfId="7013"/>
    <cellStyle name="Normal 58 3 3 3 3" xfId="3518"/>
    <cellStyle name="Normal 58 3 3 3 3 2" xfId="8534"/>
    <cellStyle name="Normal 58 3 3 3 4" xfId="6129"/>
    <cellStyle name="Normal 58 3 3 3 5" xfId="9988"/>
    <cellStyle name="Normal 58 3 3 3 6" xfId="4606"/>
    <cellStyle name="Normal 58 3 3 4" xfId="1237"/>
    <cellStyle name="Normal 58 3 3 4 2" xfId="2188"/>
    <cellStyle name="Normal 58 3 3 4 2 2" xfId="7477"/>
    <cellStyle name="Normal 58 3 3 4 3" xfId="3867"/>
    <cellStyle name="Normal 58 3 3 4 3 2" xfId="8882"/>
    <cellStyle name="Normal 58 3 3 4 4" xfId="6593"/>
    <cellStyle name="Normal 58 3 3 4 5" xfId="10336"/>
    <cellStyle name="Normal 58 3 3 4 6" xfId="5070"/>
    <cellStyle name="Normal 58 3 3 5" xfId="552"/>
    <cellStyle name="Normal 58 3 3 5 2" xfId="2440"/>
    <cellStyle name="Normal 58 3 3 5 2 2" xfId="7722"/>
    <cellStyle name="Normal 58 3 3 5 3" xfId="4103"/>
    <cellStyle name="Normal 58 3 3 5 3 2" xfId="9118"/>
    <cellStyle name="Normal 58 3 3 5 4" xfId="5910"/>
    <cellStyle name="Normal 58 3 3 5 5" xfId="10572"/>
    <cellStyle name="Normal 58 3 3 5 6" xfId="5316"/>
    <cellStyle name="Normal 58 3 3 6" xfId="1507"/>
    <cellStyle name="Normal 58 3 3 6 2" xfId="6796"/>
    <cellStyle name="Normal 58 3 3 7" xfId="3059"/>
    <cellStyle name="Normal 58 3 3 7 2" xfId="8075"/>
    <cellStyle name="Normal 58 3 3 8" xfId="5636"/>
    <cellStyle name="Normal 58 3 3 9" xfId="9529"/>
    <cellStyle name="Normal 58 3 3_Degree data" xfId="2810"/>
    <cellStyle name="Normal 58 3 4" xfId="184"/>
    <cellStyle name="Normal 58 3 4 10" xfId="4421"/>
    <cellStyle name="Normal 58 3 4 2" xfId="398"/>
    <cellStyle name="Normal 58 3 4 2 2" xfId="1240"/>
    <cellStyle name="Normal 58 3 4 2 2 2" xfId="2191"/>
    <cellStyle name="Normal 58 3 4 2 2 2 2" xfId="7480"/>
    <cellStyle name="Normal 58 3 4 2 2 3" xfId="3521"/>
    <cellStyle name="Normal 58 3 4 2 2 3 2" xfId="8537"/>
    <cellStyle name="Normal 58 3 4 2 2 4" xfId="6596"/>
    <cellStyle name="Normal 58 3 4 2 2 5" xfId="9991"/>
    <cellStyle name="Normal 58 3 4 2 2 6" xfId="5073"/>
    <cellStyle name="Normal 58 3 4 2 3" xfId="904"/>
    <cellStyle name="Normal 58 3 4 2 3 2" xfId="2572"/>
    <cellStyle name="Normal 58 3 4 2 3 2 2" xfId="7854"/>
    <cellStyle name="Normal 58 3 4 2 3 3" xfId="3870"/>
    <cellStyle name="Normal 58 3 4 2 3 3 2" xfId="8885"/>
    <cellStyle name="Normal 58 3 4 2 3 4" xfId="6261"/>
    <cellStyle name="Normal 58 3 4 2 3 5" xfId="10339"/>
    <cellStyle name="Normal 58 3 4 2 3 6" xfId="5448"/>
    <cellStyle name="Normal 58 3 4 2 4" xfId="1856"/>
    <cellStyle name="Normal 58 3 4 2 4 2" xfId="4235"/>
    <cellStyle name="Normal 58 3 4 2 4 2 2" xfId="9250"/>
    <cellStyle name="Normal 58 3 4 2 4 3" xfId="10704"/>
    <cellStyle name="Normal 58 3 4 2 4 4" xfId="7145"/>
    <cellStyle name="Normal 58 3 4 2 5" xfId="3191"/>
    <cellStyle name="Normal 58 3 4 2 5 2" xfId="8207"/>
    <cellStyle name="Normal 58 3 4 2 6" xfId="5768"/>
    <cellStyle name="Normal 58 3 4 2 7" xfId="9661"/>
    <cellStyle name="Normal 58 3 4 2 8" xfId="4738"/>
    <cellStyle name="Normal 58 3 4 2_Degree data" xfId="2813"/>
    <cellStyle name="Normal 58 3 4 3" xfId="699"/>
    <cellStyle name="Normal 58 3 4 3 2" xfId="1651"/>
    <cellStyle name="Normal 58 3 4 3 2 2" xfId="6940"/>
    <cellStyle name="Normal 58 3 4 3 3" xfId="3520"/>
    <cellStyle name="Normal 58 3 4 3 3 2" xfId="8536"/>
    <cellStyle name="Normal 58 3 4 3 4" xfId="6056"/>
    <cellStyle name="Normal 58 3 4 3 5" xfId="9990"/>
    <cellStyle name="Normal 58 3 4 3 6" xfId="4533"/>
    <cellStyle name="Normal 58 3 4 4" xfId="1239"/>
    <cellStyle name="Normal 58 3 4 4 2" xfId="2190"/>
    <cellStyle name="Normal 58 3 4 4 2 2" xfId="7479"/>
    <cellStyle name="Normal 58 3 4 4 3" xfId="3869"/>
    <cellStyle name="Normal 58 3 4 4 3 2" xfId="8884"/>
    <cellStyle name="Normal 58 3 4 4 4" xfId="6595"/>
    <cellStyle name="Normal 58 3 4 4 5" xfId="10338"/>
    <cellStyle name="Normal 58 3 4 4 6" xfId="5072"/>
    <cellStyle name="Normal 58 3 4 5" xfId="584"/>
    <cellStyle name="Normal 58 3 4 5 2" xfId="2367"/>
    <cellStyle name="Normal 58 3 4 5 2 2" xfId="7649"/>
    <cellStyle name="Normal 58 3 4 5 3" xfId="4030"/>
    <cellStyle name="Normal 58 3 4 5 3 2" xfId="9045"/>
    <cellStyle name="Normal 58 3 4 5 4" xfId="5942"/>
    <cellStyle name="Normal 58 3 4 5 5" xfId="10499"/>
    <cellStyle name="Normal 58 3 4 5 6" xfId="5243"/>
    <cellStyle name="Normal 58 3 4 6" xfId="1539"/>
    <cellStyle name="Normal 58 3 4 6 2" xfId="6828"/>
    <cellStyle name="Normal 58 3 4 7" xfId="2986"/>
    <cellStyle name="Normal 58 3 4 7 2" xfId="8002"/>
    <cellStyle name="Normal 58 3 4 8" xfId="5563"/>
    <cellStyle name="Normal 58 3 4 9" xfId="9456"/>
    <cellStyle name="Normal 58 3 4_Degree data" xfId="2812"/>
    <cellStyle name="Normal 58 3 5" xfId="290"/>
    <cellStyle name="Normal 58 3 5 2" xfId="1241"/>
    <cellStyle name="Normal 58 3 5 2 2" xfId="2192"/>
    <cellStyle name="Normal 58 3 5 2 2 2" xfId="7481"/>
    <cellStyle name="Normal 58 3 5 2 3" xfId="3522"/>
    <cellStyle name="Normal 58 3 5 2 3 2" xfId="8538"/>
    <cellStyle name="Normal 58 3 5 2 4" xfId="6597"/>
    <cellStyle name="Normal 58 3 5 2 5" xfId="9992"/>
    <cellStyle name="Normal 58 3 5 2 6" xfId="5074"/>
    <cellStyle name="Normal 58 3 5 3" xfId="799"/>
    <cellStyle name="Normal 58 3 5 3 2" xfId="2467"/>
    <cellStyle name="Normal 58 3 5 3 2 2" xfId="7749"/>
    <cellStyle name="Normal 58 3 5 3 3" xfId="3871"/>
    <cellStyle name="Normal 58 3 5 3 3 2" xfId="8886"/>
    <cellStyle name="Normal 58 3 5 3 4" xfId="6156"/>
    <cellStyle name="Normal 58 3 5 3 5" xfId="10340"/>
    <cellStyle name="Normal 58 3 5 3 6" xfId="5343"/>
    <cellStyle name="Normal 58 3 5 4" xfId="1751"/>
    <cellStyle name="Normal 58 3 5 4 2" xfId="4130"/>
    <cellStyle name="Normal 58 3 5 4 2 2" xfId="9145"/>
    <cellStyle name="Normal 58 3 5 4 3" xfId="10599"/>
    <cellStyle name="Normal 58 3 5 4 4" xfId="7040"/>
    <cellStyle name="Normal 58 3 5 5" xfId="3086"/>
    <cellStyle name="Normal 58 3 5 5 2" xfId="8102"/>
    <cellStyle name="Normal 58 3 5 6" xfId="5663"/>
    <cellStyle name="Normal 58 3 5 7" xfId="9556"/>
    <cellStyle name="Normal 58 3 5 8" xfId="4633"/>
    <cellStyle name="Normal 58 3 5_Degree data" xfId="2814"/>
    <cellStyle name="Normal 58 3 6" xfId="647"/>
    <cellStyle name="Normal 58 3 6 2" xfId="1242"/>
    <cellStyle name="Normal 58 3 6 2 2" xfId="2193"/>
    <cellStyle name="Normal 58 3 6 2 2 2" xfId="7482"/>
    <cellStyle name="Normal 58 3 6 2 3" xfId="3523"/>
    <cellStyle name="Normal 58 3 6 2 3 2" xfId="8539"/>
    <cellStyle name="Normal 58 3 6 2 4" xfId="6598"/>
    <cellStyle name="Normal 58 3 6 2 5" xfId="9993"/>
    <cellStyle name="Normal 58 3 6 2 6" xfId="5075"/>
    <cellStyle name="Normal 58 3 6 3" xfId="1406"/>
    <cellStyle name="Normal 58 3 6 3 2" xfId="2315"/>
    <cellStyle name="Normal 58 3 6 3 2 2" xfId="7597"/>
    <cellStyle name="Normal 58 3 6 3 3" xfId="3872"/>
    <cellStyle name="Normal 58 3 6 3 3 2" xfId="8887"/>
    <cellStyle name="Normal 58 3 6 3 4" xfId="6702"/>
    <cellStyle name="Normal 58 3 6 3 5" xfId="10341"/>
    <cellStyle name="Normal 58 3 6 3 6" xfId="5191"/>
    <cellStyle name="Normal 58 3 6 4" xfId="1599"/>
    <cellStyle name="Normal 58 3 6 4 2" xfId="3978"/>
    <cellStyle name="Normal 58 3 6 4 2 2" xfId="8993"/>
    <cellStyle name="Normal 58 3 6 4 3" xfId="10447"/>
    <cellStyle name="Normal 58 3 6 4 4" xfId="6888"/>
    <cellStyle name="Normal 58 3 6 5" xfId="2932"/>
    <cellStyle name="Normal 58 3 6 5 2" xfId="7948"/>
    <cellStyle name="Normal 58 3 6 6" xfId="6004"/>
    <cellStyle name="Normal 58 3 6 7" xfId="9404"/>
    <cellStyle name="Normal 58 3 6 8" xfId="4481"/>
    <cellStyle name="Normal 58 3 6_Degree data" xfId="2815"/>
    <cellStyle name="Normal 58 3 7" xfId="1231"/>
    <cellStyle name="Normal 58 3 7 2" xfId="2182"/>
    <cellStyle name="Normal 58 3 7 2 2" xfId="7471"/>
    <cellStyle name="Normal 58 3 7 3" xfId="3512"/>
    <cellStyle name="Normal 58 3 7 3 2" xfId="8528"/>
    <cellStyle name="Normal 58 3 7 4" xfId="6587"/>
    <cellStyle name="Normal 58 3 7 5" xfId="9982"/>
    <cellStyle name="Normal 58 3 7 6" xfId="5064"/>
    <cellStyle name="Normal 58 3 8" xfId="472"/>
    <cellStyle name="Normal 58 3 8 2" xfId="2295"/>
    <cellStyle name="Normal 58 3 8 2 2" xfId="7577"/>
    <cellStyle name="Normal 58 3 8 3" xfId="3861"/>
    <cellStyle name="Normal 58 3 8 3 2" xfId="8876"/>
    <cellStyle name="Normal 58 3 8 4" xfId="5836"/>
    <cellStyle name="Normal 58 3 8 5" xfId="10330"/>
    <cellStyle name="Normal 58 3 8 6" xfId="5171"/>
    <cellStyle name="Normal 58 3 9" xfId="1431"/>
    <cellStyle name="Normal 58 3 9 2" xfId="3958"/>
    <cellStyle name="Normal 58 3 9 2 2" xfId="8973"/>
    <cellStyle name="Normal 58 3 9 3" xfId="10427"/>
    <cellStyle name="Normal 58 3 9 4" xfId="6722"/>
    <cellStyle name="Normal 58 3_Degree data" xfId="2804"/>
    <cellStyle name="Normal 58 4" xfId="138"/>
    <cellStyle name="Normal 58 4 10" xfId="2907"/>
    <cellStyle name="Normal 58 4 10 2" xfId="9379"/>
    <cellStyle name="Normal 58 4 10 3" xfId="7923"/>
    <cellStyle name="Normal 58 4 11" xfId="5529"/>
    <cellStyle name="Normal 58 4 12" xfId="9349"/>
    <cellStyle name="Normal 58 4 13" xfId="4327"/>
    <cellStyle name="Normal 58 4 2" xfId="212"/>
    <cellStyle name="Normal 58 4 2 10" xfId="9481"/>
    <cellStyle name="Normal 58 4 2 11" xfId="4341"/>
    <cellStyle name="Normal 58 4 2 2" xfId="422"/>
    <cellStyle name="Normal 58 4 2 2 2" xfId="928"/>
    <cellStyle name="Normal 58 4 2 2 2 2" xfId="1880"/>
    <cellStyle name="Normal 58 4 2 2 2 2 2" xfId="7169"/>
    <cellStyle name="Normal 58 4 2 2 2 3" xfId="3526"/>
    <cellStyle name="Normal 58 4 2 2 2 3 2" xfId="8542"/>
    <cellStyle name="Normal 58 4 2 2 2 4" xfId="6285"/>
    <cellStyle name="Normal 58 4 2 2 2 5" xfId="9996"/>
    <cellStyle name="Normal 58 4 2 2 2 6" xfId="4762"/>
    <cellStyle name="Normal 58 4 2 2 3" xfId="1245"/>
    <cellStyle name="Normal 58 4 2 2 3 2" xfId="2196"/>
    <cellStyle name="Normal 58 4 2 2 3 2 2" xfId="7485"/>
    <cellStyle name="Normal 58 4 2 2 3 3" xfId="3875"/>
    <cellStyle name="Normal 58 4 2 2 3 3 2" xfId="8890"/>
    <cellStyle name="Normal 58 4 2 2 3 4" xfId="6601"/>
    <cellStyle name="Normal 58 4 2 2 3 5" xfId="10344"/>
    <cellStyle name="Normal 58 4 2 2 3 6" xfId="5078"/>
    <cellStyle name="Normal 58 4 2 2 4" xfId="608"/>
    <cellStyle name="Normal 58 4 2 2 4 2" xfId="2596"/>
    <cellStyle name="Normal 58 4 2 2 4 2 2" xfId="7878"/>
    <cellStyle name="Normal 58 4 2 2 4 3" xfId="4259"/>
    <cellStyle name="Normal 58 4 2 2 4 3 2" xfId="9274"/>
    <cellStyle name="Normal 58 4 2 2 4 4" xfId="5966"/>
    <cellStyle name="Normal 58 4 2 2 4 5" xfId="10728"/>
    <cellStyle name="Normal 58 4 2 2 4 6" xfId="5472"/>
    <cellStyle name="Normal 58 4 2 2 5" xfId="1563"/>
    <cellStyle name="Normal 58 4 2 2 5 2" xfId="6852"/>
    <cellStyle name="Normal 58 4 2 2 6" xfId="3215"/>
    <cellStyle name="Normal 58 4 2 2 6 2" xfId="8231"/>
    <cellStyle name="Normal 58 4 2 2 7" xfId="5792"/>
    <cellStyle name="Normal 58 4 2 2 8" xfId="9685"/>
    <cellStyle name="Normal 58 4 2 2 9" xfId="4445"/>
    <cellStyle name="Normal 58 4 2 2_Degree data" xfId="2818"/>
    <cellStyle name="Normal 58 4 2 3" xfId="315"/>
    <cellStyle name="Normal 58 4 2 3 2" xfId="1246"/>
    <cellStyle name="Normal 58 4 2 3 2 2" xfId="2197"/>
    <cellStyle name="Normal 58 4 2 3 2 2 2" xfId="7486"/>
    <cellStyle name="Normal 58 4 2 3 2 3" xfId="3527"/>
    <cellStyle name="Normal 58 4 2 3 2 3 2" xfId="8543"/>
    <cellStyle name="Normal 58 4 2 3 2 4" xfId="6602"/>
    <cellStyle name="Normal 58 4 2 3 2 5" xfId="9997"/>
    <cellStyle name="Normal 58 4 2 3 2 6" xfId="5079"/>
    <cellStyle name="Normal 58 4 2 3 3" xfId="824"/>
    <cellStyle name="Normal 58 4 2 3 3 2" xfId="2492"/>
    <cellStyle name="Normal 58 4 2 3 3 2 2" xfId="7774"/>
    <cellStyle name="Normal 58 4 2 3 3 3" xfId="3876"/>
    <cellStyle name="Normal 58 4 2 3 3 3 2" xfId="8891"/>
    <cellStyle name="Normal 58 4 2 3 3 4" xfId="6181"/>
    <cellStyle name="Normal 58 4 2 3 3 5" xfId="10345"/>
    <cellStyle name="Normal 58 4 2 3 3 6" xfId="5368"/>
    <cellStyle name="Normal 58 4 2 3 4" xfId="1776"/>
    <cellStyle name="Normal 58 4 2 3 4 2" xfId="4155"/>
    <cellStyle name="Normal 58 4 2 3 4 2 2" xfId="9170"/>
    <cellStyle name="Normal 58 4 2 3 4 3" xfId="10624"/>
    <cellStyle name="Normal 58 4 2 3 4 4" xfId="7065"/>
    <cellStyle name="Normal 58 4 2 3 5" xfId="3111"/>
    <cellStyle name="Normal 58 4 2 3 5 2" xfId="8127"/>
    <cellStyle name="Normal 58 4 2 3 6" xfId="5688"/>
    <cellStyle name="Normal 58 4 2 3 7" xfId="9581"/>
    <cellStyle name="Normal 58 4 2 3 8" xfId="4658"/>
    <cellStyle name="Normal 58 4 2 3_Degree data" xfId="2819"/>
    <cellStyle name="Normal 58 4 2 4" xfId="724"/>
    <cellStyle name="Normal 58 4 2 4 2" xfId="1676"/>
    <cellStyle name="Normal 58 4 2 4 2 2" xfId="6965"/>
    <cellStyle name="Normal 58 4 2 4 3" xfId="3525"/>
    <cellStyle name="Normal 58 4 2 4 3 2" xfId="8541"/>
    <cellStyle name="Normal 58 4 2 4 4" xfId="6081"/>
    <cellStyle name="Normal 58 4 2 4 5" xfId="9995"/>
    <cellStyle name="Normal 58 4 2 4 6" xfId="4558"/>
    <cellStyle name="Normal 58 4 2 5" xfId="1244"/>
    <cellStyle name="Normal 58 4 2 5 2" xfId="2195"/>
    <cellStyle name="Normal 58 4 2 5 2 2" xfId="7484"/>
    <cellStyle name="Normal 58 4 2 5 3" xfId="3874"/>
    <cellStyle name="Normal 58 4 2 5 3 2" xfId="8889"/>
    <cellStyle name="Normal 58 4 2 5 4" xfId="6600"/>
    <cellStyle name="Normal 58 4 2 5 5" xfId="10343"/>
    <cellStyle name="Normal 58 4 2 5 6" xfId="5077"/>
    <cellStyle name="Normal 58 4 2 6" xfId="500"/>
    <cellStyle name="Normal 58 4 2 6 2" xfId="2392"/>
    <cellStyle name="Normal 58 4 2 6 2 2" xfId="7674"/>
    <cellStyle name="Normal 58 4 2 6 3" xfId="4055"/>
    <cellStyle name="Normal 58 4 2 6 3 2" xfId="9070"/>
    <cellStyle name="Normal 58 4 2 6 4" xfId="5861"/>
    <cellStyle name="Normal 58 4 2 6 5" xfId="10524"/>
    <cellStyle name="Normal 58 4 2 6 6" xfId="5268"/>
    <cellStyle name="Normal 58 4 2 7" xfId="1459"/>
    <cellStyle name="Normal 58 4 2 7 2" xfId="6748"/>
    <cellStyle name="Normal 58 4 2 8" xfId="3011"/>
    <cellStyle name="Normal 58 4 2 8 2" xfId="8027"/>
    <cellStyle name="Normal 58 4 2 9" xfId="5588"/>
    <cellStyle name="Normal 58 4 2_Degree data" xfId="2817"/>
    <cellStyle name="Normal 58 4 3" xfId="257"/>
    <cellStyle name="Normal 58 4 3 10" xfId="4384"/>
    <cellStyle name="Normal 58 4 3 2" xfId="359"/>
    <cellStyle name="Normal 58 4 3 2 2" xfId="1248"/>
    <cellStyle name="Normal 58 4 3 2 2 2" xfId="2199"/>
    <cellStyle name="Normal 58 4 3 2 2 2 2" xfId="7488"/>
    <cellStyle name="Normal 58 4 3 2 2 3" xfId="3529"/>
    <cellStyle name="Normal 58 4 3 2 2 3 2" xfId="8545"/>
    <cellStyle name="Normal 58 4 3 2 2 4" xfId="6604"/>
    <cellStyle name="Normal 58 4 3 2 2 5" xfId="9999"/>
    <cellStyle name="Normal 58 4 3 2 2 6" xfId="5081"/>
    <cellStyle name="Normal 58 4 3 2 3" xfId="867"/>
    <cellStyle name="Normal 58 4 3 2 3 2" xfId="2535"/>
    <cellStyle name="Normal 58 4 3 2 3 2 2" xfId="7817"/>
    <cellStyle name="Normal 58 4 3 2 3 3" xfId="3878"/>
    <cellStyle name="Normal 58 4 3 2 3 3 2" xfId="8893"/>
    <cellStyle name="Normal 58 4 3 2 3 4" xfId="6224"/>
    <cellStyle name="Normal 58 4 3 2 3 5" xfId="10347"/>
    <cellStyle name="Normal 58 4 3 2 3 6" xfId="5411"/>
    <cellStyle name="Normal 58 4 3 2 4" xfId="1819"/>
    <cellStyle name="Normal 58 4 3 2 4 2" xfId="4198"/>
    <cellStyle name="Normal 58 4 3 2 4 2 2" xfId="9213"/>
    <cellStyle name="Normal 58 4 3 2 4 3" xfId="10667"/>
    <cellStyle name="Normal 58 4 3 2 4 4" xfId="7108"/>
    <cellStyle name="Normal 58 4 3 2 5" xfId="3154"/>
    <cellStyle name="Normal 58 4 3 2 5 2" xfId="8170"/>
    <cellStyle name="Normal 58 4 3 2 6" xfId="5731"/>
    <cellStyle name="Normal 58 4 3 2 7" xfId="9624"/>
    <cellStyle name="Normal 58 4 3 2 8" xfId="4701"/>
    <cellStyle name="Normal 58 4 3 2_Degree data" xfId="2821"/>
    <cellStyle name="Normal 58 4 3 3" xfId="767"/>
    <cellStyle name="Normal 58 4 3 3 2" xfId="1719"/>
    <cellStyle name="Normal 58 4 3 3 2 2" xfId="7008"/>
    <cellStyle name="Normal 58 4 3 3 3" xfId="3528"/>
    <cellStyle name="Normal 58 4 3 3 3 2" xfId="8544"/>
    <cellStyle name="Normal 58 4 3 3 4" xfId="6124"/>
    <cellStyle name="Normal 58 4 3 3 5" xfId="9998"/>
    <cellStyle name="Normal 58 4 3 3 6" xfId="4601"/>
    <cellStyle name="Normal 58 4 3 4" xfId="1247"/>
    <cellStyle name="Normal 58 4 3 4 2" xfId="2198"/>
    <cellStyle name="Normal 58 4 3 4 2 2" xfId="7487"/>
    <cellStyle name="Normal 58 4 3 4 3" xfId="3877"/>
    <cellStyle name="Normal 58 4 3 4 3 2" xfId="8892"/>
    <cellStyle name="Normal 58 4 3 4 4" xfId="6603"/>
    <cellStyle name="Normal 58 4 3 4 5" xfId="10346"/>
    <cellStyle name="Normal 58 4 3 4 6" xfId="5080"/>
    <cellStyle name="Normal 58 4 3 5" xfId="546"/>
    <cellStyle name="Normal 58 4 3 5 2" xfId="2435"/>
    <cellStyle name="Normal 58 4 3 5 2 2" xfId="7717"/>
    <cellStyle name="Normal 58 4 3 5 3" xfId="4098"/>
    <cellStyle name="Normal 58 4 3 5 3 2" xfId="9113"/>
    <cellStyle name="Normal 58 4 3 5 4" xfId="5905"/>
    <cellStyle name="Normal 58 4 3 5 5" xfId="10567"/>
    <cellStyle name="Normal 58 4 3 5 6" xfId="5311"/>
    <cellStyle name="Normal 58 4 3 6" xfId="1502"/>
    <cellStyle name="Normal 58 4 3 6 2" xfId="6791"/>
    <cellStyle name="Normal 58 4 3 7" xfId="3054"/>
    <cellStyle name="Normal 58 4 3 7 2" xfId="8070"/>
    <cellStyle name="Normal 58 4 3 8" xfId="5631"/>
    <cellStyle name="Normal 58 4 3 9" xfId="9524"/>
    <cellStyle name="Normal 58 4 3_Degree data" xfId="2820"/>
    <cellStyle name="Normal 58 4 4" xfId="195"/>
    <cellStyle name="Normal 58 4 4 10" xfId="4432"/>
    <cellStyle name="Normal 58 4 4 2" xfId="409"/>
    <cellStyle name="Normal 58 4 4 2 2" xfId="1250"/>
    <cellStyle name="Normal 58 4 4 2 2 2" xfId="2201"/>
    <cellStyle name="Normal 58 4 4 2 2 2 2" xfId="7490"/>
    <cellStyle name="Normal 58 4 4 2 2 3" xfId="3531"/>
    <cellStyle name="Normal 58 4 4 2 2 3 2" xfId="8547"/>
    <cellStyle name="Normal 58 4 4 2 2 4" xfId="6606"/>
    <cellStyle name="Normal 58 4 4 2 2 5" xfId="10001"/>
    <cellStyle name="Normal 58 4 4 2 2 6" xfId="5083"/>
    <cellStyle name="Normal 58 4 4 2 3" xfId="915"/>
    <cellStyle name="Normal 58 4 4 2 3 2" xfId="2583"/>
    <cellStyle name="Normal 58 4 4 2 3 2 2" xfId="7865"/>
    <cellStyle name="Normal 58 4 4 2 3 3" xfId="3880"/>
    <cellStyle name="Normal 58 4 4 2 3 3 2" xfId="8895"/>
    <cellStyle name="Normal 58 4 4 2 3 4" xfId="6272"/>
    <cellStyle name="Normal 58 4 4 2 3 5" xfId="10349"/>
    <cellStyle name="Normal 58 4 4 2 3 6" xfId="5459"/>
    <cellStyle name="Normal 58 4 4 2 4" xfId="1867"/>
    <cellStyle name="Normal 58 4 4 2 4 2" xfId="4246"/>
    <cellStyle name="Normal 58 4 4 2 4 2 2" xfId="9261"/>
    <cellStyle name="Normal 58 4 4 2 4 3" xfId="10715"/>
    <cellStyle name="Normal 58 4 4 2 4 4" xfId="7156"/>
    <cellStyle name="Normal 58 4 4 2 5" xfId="3202"/>
    <cellStyle name="Normal 58 4 4 2 5 2" xfId="8218"/>
    <cellStyle name="Normal 58 4 4 2 6" xfId="5779"/>
    <cellStyle name="Normal 58 4 4 2 7" xfId="9672"/>
    <cellStyle name="Normal 58 4 4 2 8" xfId="4749"/>
    <cellStyle name="Normal 58 4 4 2_Degree data" xfId="2823"/>
    <cellStyle name="Normal 58 4 4 3" xfId="710"/>
    <cellStyle name="Normal 58 4 4 3 2" xfId="1662"/>
    <cellStyle name="Normal 58 4 4 3 2 2" xfId="6951"/>
    <cellStyle name="Normal 58 4 4 3 3" xfId="3530"/>
    <cellStyle name="Normal 58 4 4 3 3 2" xfId="8546"/>
    <cellStyle name="Normal 58 4 4 3 4" xfId="6067"/>
    <cellStyle name="Normal 58 4 4 3 5" xfId="10000"/>
    <cellStyle name="Normal 58 4 4 3 6" xfId="4544"/>
    <cellStyle name="Normal 58 4 4 4" xfId="1249"/>
    <cellStyle name="Normal 58 4 4 4 2" xfId="2200"/>
    <cellStyle name="Normal 58 4 4 4 2 2" xfId="7489"/>
    <cellStyle name="Normal 58 4 4 4 3" xfId="3879"/>
    <cellStyle name="Normal 58 4 4 4 3 2" xfId="8894"/>
    <cellStyle name="Normal 58 4 4 4 4" xfId="6605"/>
    <cellStyle name="Normal 58 4 4 4 5" xfId="10348"/>
    <cellStyle name="Normal 58 4 4 4 6" xfId="5082"/>
    <cellStyle name="Normal 58 4 4 5" xfId="595"/>
    <cellStyle name="Normal 58 4 4 5 2" xfId="2378"/>
    <cellStyle name="Normal 58 4 4 5 2 2" xfId="7660"/>
    <cellStyle name="Normal 58 4 4 5 3" xfId="4041"/>
    <cellStyle name="Normal 58 4 4 5 3 2" xfId="9056"/>
    <cellStyle name="Normal 58 4 4 5 4" xfId="5953"/>
    <cellStyle name="Normal 58 4 4 5 5" xfId="10510"/>
    <cellStyle name="Normal 58 4 4 5 6" xfId="5254"/>
    <cellStyle name="Normal 58 4 4 6" xfId="1550"/>
    <cellStyle name="Normal 58 4 4 6 2" xfId="6839"/>
    <cellStyle name="Normal 58 4 4 7" xfId="2997"/>
    <cellStyle name="Normal 58 4 4 7 2" xfId="8013"/>
    <cellStyle name="Normal 58 4 4 8" xfId="5574"/>
    <cellStyle name="Normal 58 4 4 9" xfId="9467"/>
    <cellStyle name="Normal 58 4 4_Degree data" xfId="2822"/>
    <cellStyle name="Normal 58 4 5" xfId="301"/>
    <cellStyle name="Normal 58 4 5 2" xfId="1251"/>
    <cellStyle name="Normal 58 4 5 2 2" xfId="2202"/>
    <cellStyle name="Normal 58 4 5 2 2 2" xfId="7491"/>
    <cellStyle name="Normal 58 4 5 2 3" xfId="3532"/>
    <cellStyle name="Normal 58 4 5 2 3 2" xfId="8548"/>
    <cellStyle name="Normal 58 4 5 2 4" xfId="6607"/>
    <cellStyle name="Normal 58 4 5 2 5" xfId="10002"/>
    <cellStyle name="Normal 58 4 5 2 6" xfId="5084"/>
    <cellStyle name="Normal 58 4 5 3" xfId="810"/>
    <cellStyle name="Normal 58 4 5 3 2" xfId="2478"/>
    <cellStyle name="Normal 58 4 5 3 2 2" xfId="7760"/>
    <cellStyle name="Normal 58 4 5 3 3" xfId="3881"/>
    <cellStyle name="Normal 58 4 5 3 3 2" xfId="8896"/>
    <cellStyle name="Normal 58 4 5 3 4" xfId="6167"/>
    <cellStyle name="Normal 58 4 5 3 5" xfId="10350"/>
    <cellStyle name="Normal 58 4 5 3 6" xfId="5354"/>
    <cellStyle name="Normal 58 4 5 4" xfId="1762"/>
    <cellStyle name="Normal 58 4 5 4 2" xfId="4141"/>
    <cellStyle name="Normal 58 4 5 4 2 2" xfId="9156"/>
    <cellStyle name="Normal 58 4 5 4 3" xfId="10610"/>
    <cellStyle name="Normal 58 4 5 4 4" xfId="7051"/>
    <cellStyle name="Normal 58 4 5 5" xfId="3097"/>
    <cellStyle name="Normal 58 4 5 5 2" xfId="8113"/>
    <cellStyle name="Normal 58 4 5 6" xfId="5674"/>
    <cellStyle name="Normal 58 4 5 7" xfId="9567"/>
    <cellStyle name="Normal 58 4 5 8" xfId="4644"/>
    <cellStyle name="Normal 58 4 5_Degree data" xfId="2824"/>
    <cellStyle name="Normal 58 4 6" xfId="665"/>
    <cellStyle name="Normal 58 4 6 2" xfId="1252"/>
    <cellStyle name="Normal 58 4 6 2 2" xfId="2203"/>
    <cellStyle name="Normal 58 4 6 2 2 2" xfId="7492"/>
    <cellStyle name="Normal 58 4 6 2 3" xfId="3533"/>
    <cellStyle name="Normal 58 4 6 2 3 2" xfId="8549"/>
    <cellStyle name="Normal 58 4 6 2 4" xfId="6608"/>
    <cellStyle name="Normal 58 4 6 2 5" xfId="10003"/>
    <cellStyle name="Normal 58 4 6 2 6" xfId="5085"/>
    <cellStyle name="Normal 58 4 6 3" xfId="1407"/>
    <cellStyle name="Normal 58 4 6 3 2" xfId="2333"/>
    <cellStyle name="Normal 58 4 6 3 2 2" xfId="7615"/>
    <cellStyle name="Normal 58 4 6 3 3" xfId="3882"/>
    <cellStyle name="Normal 58 4 6 3 3 2" xfId="8897"/>
    <cellStyle name="Normal 58 4 6 3 4" xfId="6703"/>
    <cellStyle name="Normal 58 4 6 3 5" xfId="10351"/>
    <cellStyle name="Normal 58 4 6 3 6" xfId="5209"/>
    <cellStyle name="Normal 58 4 6 4" xfId="1617"/>
    <cellStyle name="Normal 58 4 6 4 2" xfId="3996"/>
    <cellStyle name="Normal 58 4 6 4 2 2" xfId="9011"/>
    <cellStyle name="Normal 58 4 6 4 3" xfId="10465"/>
    <cellStyle name="Normal 58 4 6 4 4" xfId="6906"/>
    <cellStyle name="Normal 58 4 6 5" xfId="2950"/>
    <cellStyle name="Normal 58 4 6 5 2" xfId="7966"/>
    <cellStyle name="Normal 58 4 6 6" xfId="6022"/>
    <cellStyle name="Normal 58 4 6 7" xfId="9422"/>
    <cellStyle name="Normal 58 4 6 8" xfId="4499"/>
    <cellStyle name="Normal 58 4 6_Degree data" xfId="2825"/>
    <cellStyle name="Normal 58 4 7" xfId="1243"/>
    <cellStyle name="Normal 58 4 7 2" xfId="2194"/>
    <cellStyle name="Normal 58 4 7 2 2" xfId="7483"/>
    <cellStyle name="Normal 58 4 7 3" xfId="3524"/>
    <cellStyle name="Normal 58 4 7 3 2" xfId="8540"/>
    <cellStyle name="Normal 58 4 7 4" xfId="6599"/>
    <cellStyle name="Normal 58 4 7 5" xfId="9994"/>
    <cellStyle name="Normal 58 4 7 6" xfId="5076"/>
    <cellStyle name="Normal 58 4 8" xfId="483"/>
    <cellStyle name="Normal 58 4 8 2" xfId="2290"/>
    <cellStyle name="Normal 58 4 8 2 2" xfId="7572"/>
    <cellStyle name="Normal 58 4 8 3" xfId="3873"/>
    <cellStyle name="Normal 58 4 8 3 2" xfId="8888"/>
    <cellStyle name="Normal 58 4 8 4" xfId="5847"/>
    <cellStyle name="Normal 58 4 8 5" xfId="10342"/>
    <cellStyle name="Normal 58 4 8 6" xfId="5166"/>
    <cellStyle name="Normal 58 4 9" xfId="1444"/>
    <cellStyle name="Normal 58 4 9 2" xfId="3953"/>
    <cellStyle name="Normal 58 4 9 2 2" xfId="8968"/>
    <cellStyle name="Normal 58 4 9 3" xfId="10422"/>
    <cellStyle name="Normal 58 4 9 4" xfId="6734"/>
    <cellStyle name="Normal 58 4_Degree data" xfId="2816"/>
    <cellStyle name="Normal 58 5" xfId="161"/>
    <cellStyle name="Normal 58 5 10" xfId="5544"/>
    <cellStyle name="Normal 58 5 11" xfId="9362"/>
    <cellStyle name="Normal 58 5 12" xfId="4354"/>
    <cellStyle name="Normal 58 5 2" xfId="271"/>
    <cellStyle name="Normal 58 5 2 10" xfId="4397"/>
    <cellStyle name="Normal 58 5 2 2" xfId="373"/>
    <cellStyle name="Normal 58 5 2 2 2" xfId="1255"/>
    <cellStyle name="Normal 58 5 2 2 2 2" xfId="2206"/>
    <cellStyle name="Normal 58 5 2 2 2 2 2" xfId="7495"/>
    <cellStyle name="Normal 58 5 2 2 2 3" xfId="3536"/>
    <cellStyle name="Normal 58 5 2 2 2 3 2" xfId="8552"/>
    <cellStyle name="Normal 58 5 2 2 2 4" xfId="6611"/>
    <cellStyle name="Normal 58 5 2 2 2 5" xfId="10006"/>
    <cellStyle name="Normal 58 5 2 2 2 6" xfId="5088"/>
    <cellStyle name="Normal 58 5 2 2 3" xfId="880"/>
    <cellStyle name="Normal 58 5 2 2 3 2" xfId="2548"/>
    <cellStyle name="Normal 58 5 2 2 3 2 2" xfId="7830"/>
    <cellStyle name="Normal 58 5 2 2 3 3" xfId="3885"/>
    <cellStyle name="Normal 58 5 2 2 3 3 2" xfId="8900"/>
    <cellStyle name="Normal 58 5 2 2 3 4" xfId="6237"/>
    <cellStyle name="Normal 58 5 2 2 3 5" xfId="10354"/>
    <cellStyle name="Normal 58 5 2 2 3 6" xfId="5424"/>
    <cellStyle name="Normal 58 5 2 2 4" xfId="1832"/>
    <cellStyle name="Normal 58 5 2 2 4 2" xfId="4211"/>
    <cellStyle name="Normal 58 5 2 2 4 2 2" xfId="9226"/>
    <cellStyle name="Normal 58 5 2 2 4 3" xfId="10680"/>
    <cellStyle name="Normal 58 5 2 2 4 4" xfId="7121"/>
    <cellStyle name="Normal 58 5 2 2 5" xfId="3167"/>
    <cellStyle name="Normal 58 5 2 2 5 2" xfId="8183"/>
    <cellStyle name="Normal 58 5 2 2 6" xfId="5744"/>
    <cellStyle name="Normal 58 5 2 2 7" xfId="9637"/>
    <cellStyle name="Normal 58 5 2 2 8" xfId="4714"/>
    <cellStyle name="Normal 58 5 2 2_Degree data" xfId="2828"/>
    <cellStyle name="Normal 58 5 2 3" xfId="780"/>
    <cellStyle name="Normal 58 5 2 3 2" xfId="1732"/>
    <cellStyle name="Normal 58 5 2 3 2 2" xfId="7021"/>
    <cellStyle name="Normal 58 5 2 3 3" xfId="3535"/>
    <cellStyle name="Normal 58 5 2 3 3 2" xfId="8551"/>
    <cellStyle name="Normal 58 5 2 3 4" xfId="6137"/>
    <cellStyle name="Normal 58 5 2 3 5" xfId="10005"/>
    <cellStyle name="Normal 58 5 2 3 6" xfId="4614"/>
    <cellStyle name="Normal 58 5 2 4" xfId="1254"/>
    <cellStyle name="Normal 58 5 2 4 2" xfId="2205"/>
    <cellStyle name="Normal 58 5 2 4 2 2" xfId="7494"/>
    <cellStyle name="Normal 58 5 2 4 3" xfId="3884"/>
    <cellStyle name="Normal 58 5 2 4 3 2" xfId="8899"/>
    <cellStyle name="Normal 58 5 2 4 4" xfId="6610"/>
    <cellStyle name="Normal 58 5 2 4 5" xfId="10353"/>
    <cellStyle name="Normal 58 5 2 4 6" xfId="5087"/>
    <cellStyle name="Normal 58 5 2 5" xfId="560"/>
    <cellStyle name="Normal 58 5 2 5 2" xfId="2448"/>
    <cellStyle name="Normal 58 5 2 5 2 2" xfId="7730"/>
    <cellStyle name="Normal 58 5 2 5 3" xfId="4111"/>
    <cellStyle name="Normal 58 5 2 5 3 2" xfId="9126"/>
    <cellStyle name="Normal 58 5 2 5 4" xfId="5918"/>
    <cellStyle name="Normal 58 5 2 5 5" xfId="10580"/>
    <cellStyle name="Normal 58 5 2 5 6" xfId="5324"/>
    <cellStyle name="Normal 58 5 2 6" xfId="1515"/>
    <cellStyle name="Normal 58 5 2 6 2" xfId="6804"/>
    <cellStyle name="Normal 58 5 2 7" xfId="3067"/>
    <cellStyle name="Normal 58 5 2 7 2" xfId="8083"/>
    <cellStyle name="Normal 58 5 2 8" xfId="5644"/>
    <cellStyle name="Normal 58 5 2 9" xfId="9537"/>
    <cellStyle name="Normal 58 5 2_Degree data" xfId="2827"/>
    <cellStyle name="Normal 58 5 3" xfId="226"/>
    <cellStyle name="Normal 58 5 3 10" xfId="4458"/>
    <cellStyle name="Normal 58 5 3 2" xfId="435"/>
    <cellStyle name="Normal 58 5 3 2 2" xfId="1257"/>
    <cellStyle name="Normal 58 5 3 2 2 2" xfId="2208"/>
    <cellStyle name="Normal 58 5 3 2 2 2 2" xfId="7497"/>
    <cellStyle name="Normal 58 5 3 2 2 3" xfId="3538"/>
    <cellStyle name="Normal 58 5 3 2 2 3 2" xfId="8554"/>
    <cellStyle name="Normal 58 5 3 2 2 4" xfId="6613"/>
    <cellStyle name="Normal 58 5 3 2 2 5" xfId="10008"/>
    <cellStyle name="Normal 58 5 3 2 2 6" xfId="5090"/>
    <cellStyle name="Normal 58 5 3 2 3" xfId="941"/>
    <cellStyle name="Normal 58 5 3 2 3 2" xfId="2609"/>
    <cellStyle name="Normal 58 5 3 2 3 2 2" xfId="7891"/>
    <cellStyle name="Normal 58 5 3 2 3 3" xfId="3887"/>
    <cellStyle name="Normal 58 5 3 2 3 3 2" xfId="8902"/>
    <cellStyle name="Normal 58 5 3 2 3 4" xfId="6298"/>
    <cellStyle name="Normal 58 5 3 2 3 5" xfId="10356"/>
    <cellStyle name="Normal 58 5 3 2 3 6" xfId="5485"/>
    <cellStyle name="Normal 58 5 3 2 4" xfId="1893"/>
    <cellStyle name="Normal 58 5 3 2 4 2" xfId="4272"/>
    <cellStyle name="Normal 58 5 3 2 4 2 2" xfId="9287"/>
    <cellStyle name="Normal 58 5 3 2 4 3" xfId="10741"/>
    <cellStyle name="Normal 58 5 3 2 4 4" xfId="7182"/>
    <cellStyle name="Normal 58 5 3 2 5" xfId="3228"/>
    <cellStyle name="Normal 58 5 3 2 5 2" xfId="8244"/>
    <cellStyle name="Normal 58 5 3 2 6" xfId="5805"/>
    <cellStyle name="Normal 58 5 3 2 7" xfId="9698"/>
    <cellStyle name="Normal 58 5 3 2 8" xfId="4775"/>
    <cellStyle name="Normal 58 5 3 2_Degree data" xfId="2830"/>
    <cellStyle name="Normal 58 5 3 3" xfId="737"/>
    <cellStyle name="Normal 58 5 3 3 2" xfId="1689"/>
    <cellStyle name="Normal 58 5 3 3 2 2" xfId="6978"/>
    <cellStyle name="Normal 58 5 3 3 3" xfId="3537"/>
    <cellStyle name="Normal 58 5 3 3 3 2" xfId="8553"/>
    <cellStyle name="Normal 58 5 3 3 4" xfId="6094"/>
    <cellStyle name="Normal 58 5 3 3 5" xfId="10007"/>
    <cellStyle name="Normal 58 5 3 3 6" xfId="4571"/>
    <cellStyle name="Normal 58 5 3 4" xfId="1256"/>
    <cellStyle name="Normal 58 5 3 4 2" xfId="2207"/>
    <cellStyle name="Normal 58 5 3 4 2 2" xfId="7496"/>
    <cellStyle name="Normal 58 5 3 4 3" xfId="3886"/>
    <cellStyle name="Normal 58 5 3 4 3 2" xfId="8901"/>
    <cellStyle name="Normal 58 5 3 4 4" xfId="6612"/>
    <cellStyle name="Normal 58 5 3 4 5" xfId="10355"/>
    <cellStyle name="Normal 58 5 3 4 6" xfId="5089"/>
    <cellStyle name="Normal 58 5 3 5" xfId="621"/>
    <cellStyle name="Normal 58 5 3 5 2" xfId="2405"/>
    <cellStyle name="Normal 58 5 3 5 2 2" xfId="7687"/>
    <cellStyle name="Normal 58 5 3 5 3" xfId="4068"/>
    <cellStyle name="Normal 58 5 3 5 3 2" xfId="9083"/>
    <cellStyle name="Normal 58 5 3 5 4" xfId="5979"/>
    <cellStyle name="Normal 58 5 3 5 5" xfId="10537"/>
    <cellStyle name="Normal 58 5 3 5 6" xfId="5281"/>
    <cellStyle name="Normal 58 5 3 6" xfId="1576"/>
    <cellStyle name="Normal 58 5 3 6 2" xfId="6865"/>
    <cellStyle name="Normal 58 5 3 7" xfId="3024"/>
    <cellStyle name="Normal 58 5 3 7 2" xfId="8040"/>
    <cellStyle name="Normal 58 5 3 8" xfId="5601"/>
    <cellStyle name="Normal 58 5 3 9" xfId="9494"/>
    <cellStyle name="Normal 58 5 3_Degree data" xfId="2829"/>
    <cellStyle name="Normal 58 5 4" xfId="328"/>
    <cellStyle name="Normal 58 5 4 2" xfId="1258"/>
    <cellStyle name="Normal 58 5 4 2 2" xfId="2209"/>
    <cellStyle name="Normal 58 5 4 2 2 2" xfId="7498"/>
    <cellStyle name="Normal 58 5 4 2 3" xfId="3539"/>
    <cellStyle name="Normal 58 5 4 2 3 2" xfId="8555"/>
    <cellStyle name="Normal 58 5 4 2 4" xfId="6614"/>
    <cellStyle name="Normal 58 5 4 2 5" xfId="10009"/>
    <cellStyle name="Normal 58 5 4 2 6" xfId="5091"/>
    <cellStyle name="Normal 58 5 4 3" xfId="837"/>
    <cellStyle name="Normal 58 5 4 3 2" xfId="2505"/>
    <cellStyle name="Normal 58 5 4 3 2 2" xfId="7787"/>
    <cellStyle name="Normal 58 5 4 3 3" xfId="3888"/>
    <cellStyle name="Normal 58 5 4 3 3 2" xfId="8903"/>
    <cellStyle name="Normal 58 5 4 3 4" xfId="6194"/>
    <cellStyle name="Normal 58 5 4 3 5" xfId="10357"/>
    <cellStyle name="Normal 58 5 4 3 6" xfId="5381"/>
    <cellStyle name="Normal 58 5 4 4" xfId="1789"/>
    <cellStyle name="Normal 58 5 4 4 2" xfId="4168"/>
    <cellStyle name="Normal 58 5 4 4 2 2" xfId="9183"/>
    <cellStyle name="Normal 58 5 4 4 3" xfId="10637"/>
    <cellStyle name="Normal 58 5 4 4 4" xfId="7078"/>
    <cellStyle name="Normal 58 5 4 5" xfId="3124"/>
    <cellStyle name="Normal 58 5 4 5 2" xfId="8140"/>
    <cellStyle name="Normal 58 5 4 6" xfId="5701"/>
    <cellStyle name="Normal 58 5 4 7" xfId="9594"/>
    <cellStyle name="Normal 58 5 4 8" xfId="4671"/>
    <cellStyle name="Normal 58 5 4_Degree data" xfId="2831"/>
    <cellStyle name="Normal 58 5 5" xfId="680"/>
    <cellStyle name="Normal 58 5 5 2" xfId="1259"/>
    <cellStyle name="Normal 58 5 5 2 2" xfId="2210"/>
    <cellStyle name="Normal 58 5 5 2 2 2" xfId="7499"/>
    <cellStyle name="Normal 58 5 5 2 3" xfId="3540"/>
    <cellStyle name="Normal 58 5 5 2 3 2" xfId="8556"/>
    <cellStyle name="Normal 58 5 5 2 4" xfId="6615"/>
    <cellStyle name="Normal 58 5 5 2 5" xfId="10010"/>
    <cellStyle name="Normal 58 5 5 2 6" xfId="5092"/>
    <cellStyle name="Normal 58 5 5 3" xfId="1408"/>
    <cellStyle name="Normal 58 5 5 3 2" xfId="2348"/>
    <cellStyle name="Normal 58 5 5 3 2 2" xfId="7630"/>
    <cellStyle name="Normal 58 5 5 3 3" xfId="3889"/>
    <cellStyle name="Normal 58 5 5 3 3 2" xfId="8904"/>
    <cellStyle name="Normal 58 5 5 3 4" xfId="6704"/>
    <cellStyle name="Normal 58 5 5 3 5" xfId="10358"/>
    <cellStyle name="Normal 58 5 5 3 6" xfId="5224"/>
    <cellStyle name="Normal 58 5 5 4" xfId="1632"/>
    <cellStyle name="Normal 58 5 5 4 2" xfId="4011"/>
    <cellStyle name="Normal 58 5 5 4 2 2" xfId="9026"/>
    <cellStyle name="Normal 58 5 5 4 3" xfId="10480"/>
    <cellStyle name="Normal 58 5 5 4 4" xfId="6921"/>
    <cellStyle name="Normal 58 5 5 5" xfId="2965"/>
    <cellStyle name="Normal 58 5 5 5 2" xfId="7981"/>
    <cellStyle name="Normal 58 5 5 6" xfId="6037"/>
    <cellStyle name="Normal 58 5 5 7" xfId="9437"/>
    <cellStyle name="Normal 58 5 5 8" xfId="4514"/>
    <cellStyle name="Normal 58 5 5_Degree data" xfId="2832"/>
    <cellStyle name="Normal 58 5 6" xfId="1253"/>
    <cellStyle name="Normal 58 5 6 2" xfId="2204"/>
    <cellStyle name="Normal 58 5 6 2 2" xfId="7493"/>
    <cellStyle name="Normal 58 5 6 3" xfId="3534"/>
    <cellStyle name="Normal 58 5 6 3 2" xfId="8550"/>
    <cellStyle name="Normal 58 5 6 4" xfId="6609"/>
    <cellStyle name="Normal 58 5 6 5" xfId="10004"/>
    <cellStyle name="Normal 58 5 6 6" xfId="5086"/>
    <cellStyle name="Normal 58 5 7" xfId="514"/>
    <cellStyle name="Normal 58 5 7 2" xfId="2303"/>
    <cellStyle name="Normal 58 5 7 2 2" xfId="7585"/>
    <cellStyle name="Normal 58 5 7 3" xfId="3883"/>
    <cellStyle name="Normal 58 5 7 3 2" xfId="8898"/>
    <cellStyle name="Normal 58 5 7 4" xfId="5875"/>
    <cellStyle name="Normal 58 5 7 5" xfId="10352"/>
    <cellStyle name="Normal 58 5 7 6" xfId="5179"/>
    <cellStyle name="Normal 58 5 8" xfId="1472"/>
    <cellStyle name="Normal 58 5 8 2" xfId="3966"/>
    <cellStyle name="Normal 58 5 8 2 2" xfId="8981"/>
    <cellStyle name="Normal 58 5 8 3" xfId="10435"/>
    <cellStyle name="Normal 58 5 8 4" xfId="6761"/>
    <cellStyle name="Normal 58 5 9" xfId="2920"/>
    <cellStyle name="Normal 58 5 9 2" xfId="9392"/>
    <cellStyle name="Normal 58 5 9 3" xfId="7936"/>
    <cellStyle name="Normal 58 5_Degree data" xfId="2826"/>
    <cellStyle name="Normal 58 6" xfId="129"/>
    <cellStyle name="Normal 58 6 10" xfId="5522"/>
    <cellStyle name="Normal 58 6 11" xfId="9342"/>
    <cellStyle name="Normal 58 6 12" xfId="4334"/>
    <cellStyle name="Normal 58 6 2" xfId="250"/>
    <cellStyle name="Normal 58 6 2 10" xfId="4377"/>
    <cellStyle name="Normal 58 6 2 2" xfId="352"/>
    <cellStyle name="Normal 58 6 2 2 2" xfId="1262"/>
    <cellStyle name="Normal 58 6 2 2 2 2" xfId="2213"/>
    <cellStyle name="Normal 58 6 2 2 2 2 2" xfId="7502"/>
    <cellStyle name="Normal 58 6 2 2 2 3" xfId="3543"/>
    <cellStyle name="Normal 58 6 2 2 2 3 2" xfId="8559"/>
    <cellStyle name="Normal 58 6 2 2 2 4" xfId="6618"/>
    <cellStyle name="Normal 58 6 2 2 2 5" xfId="10013"/>
    <cellStyle name="Normal 58 6 2 2 2 6" xfId="5095"/>
    <cellStyle name="Normal 58 6 2 2 3" xfId="860"/>
    <cellStyle name="Normal 58 6 2 2 3 2" xfId="2528"/>
    <cellStyle name="Normal 58 6 2 2 3 2 2" xfId="7810"/>
    <cellStyle name="Normal 58 6 2 2 3 3" xfId="3892"/>
    <cellStyle name="Normal 58 6 2 2 3 3 2" xfId="8907"/>
    <cellStyle name="Normal 58 6 2 2 3 4" xfId="6217"/>
    <cellStyle name="Normal 58 6 2 2 3 5" xfId="10361"/>
    <cellStyle name="Normal 58 6 2 2 3 6" xfId="5404"/>
    <cellStyle name="Normal 58 6 2 2 4" xfId="1812"/>
    <cellStyle name="Normal 58 6 2 2 4 2" xfId="4191"/>
    <cellStyle name="Normal 58 6 2 2 4 2 2" xfId="9206"/>
    <cellStyle name="Normal 58 6 2 2 4 3" xfId="10660"/>
    <cellStyle name="Normal 58 6 2 2 4 4" xfId="7101"/>
    <cellStyle name="Normal 58 6 2 2 5" xfId="3147"/>
    <cellStyle name="Normal 58 6 2 2 5 2" xfId="8163"/>
    <cellStyle name="Normal 58 6 2 2 6" xfId="5724"/>
    <cellStyle name="Normal 58 6 2 2 7" xfId="9617"/>
    <cellStyle name="Normal 58 6 2 2 8" xfId="4694"/>
    <cellStyle name="Normal 58 6 2 2_Degree data" xfId="2835"/>
    <cellStyle name="Normal 58 6 2 3" xfId="760"/>
    <cellStyle name="Normal 58 6 2 3 2" xfId="1712"/>
    <cellStyle name="Normal 58 6 2 3 2 2" xfId="7001"/>
    <cellStyle name="Normal 58 6 2 3 3" xfId="3542"/>
    <cellStyle name="Normal 58 6 2 3 3 2" xfId="8558"/>
    <cellStyle name="Normal 58 6 2 3 4" xfId="6117"/>
    <cellStyle name="Normal 58 6 2 3 5" xfId="10012"/>
    <cellStyle name="Normal 58 6 2 3 6" xfId="4594"/>
    <cellStyle name="Normal 58 6 2 4" xfId="1261"/>
    <cellStyle name="Normal 58 6 2 4 2" xfId="2212"/>
    <cellStyle name="Normal 58 6 2 4 2 2" xfId="7501"/>
    <cellStyle name="Normal 58 6 2 4 3" xfId="3891"/>
    <cellStyle name="Normal 58 6 2 4 3 2" xfId="8906"/>
    <cellStyle name="Normal 58 6 2 4 4" xfId="6617"/>
    <cellStyle name="Normal 58 6 2 4 5" xfId="10360"/>
    <cellStyle name="Normal 58 6 2 4 6" xfId="5094"/>
    <cellStyle name="Normal 58 6 2 5" xfId="539"/>
    <cellStyle name="Normal 58 6 2 5 2" xfId="2428"/>
    <cellStyle name="Normal 58 6 2 5 2 2" xfId="7710"/>
    <cellStyle name="Normal 58 6 2 5 3" xfId="4091"/>
    <cellStyle name="Normal 58 6 2 5 3 2" xfId="9106"/>
    <cellStyle name="Normal 58 6 2 5 4" xfId="5898"/>
    <cellStyle name="Normal 58 6 2 5 5" xfId="10560"/>
    <cellStyle name="Normal 58 6 2 5 6" xfId="5304"/>
    <cellStyle name="Normal 58 6 2 6" xfId="1495"/>
    <cellStyle name="Normal 58 6 2 6 2" xfId="6784"/>
    <cellStyle name="Normal 58 6 2 7" xfId="3047"/>
    <cellStyle name="Normal 58 6 2 7 2" xfId="8063"/>
    <cellStyle name="Normal 58 6 2 8" xfId="5624"/>
    <cellStyle name="Normal 58 6 2 9" xfId="9517"/>
    <cellStyle name="Normal 58 6 2_Degree data" xfId="2834"/>
    <cellStyle name="Normal 58 6 3" xfId="205"/>
    <cellStyle name="Normal 58 6 3 10" xfId="4439"/>
    <cellStyle name="Normal 58 6 3 2" xfId="416"/>
    <cellStyle name="Normal 58 6 3 2 2" xfId="1264"/>
    <cellStyle name="Normal 58 6 3 2 2 2" xfId="2215"/>
    <cellStyle name="Normal 58 6 3 2 2 2 2" xfId="7504"/>
    <cellStyle name="Normal 58 6 3 2 2 3" xfId="3545"/>
    <cellStyle name="Normal 58 6 3 2 2 3 2" xfId="8561"/>
    <cellStyle name="Normal 58 6 3 2 2 4" xfId="6620"/>
    <cellStyle name="Normal 58 6 3 2 2 5" xfId="10015"/>
    <cellStyle name="Normal 58 6 3 2 2 6" xfId="5097"/>
    <cellStyle name="Normal 58 6 3 2 3" xfId="922"/>
    <cellStyle name="Normal 58 6 3 2 3 2" xfId="2590"/>
    <cellStyle name="Normal 58 6 3 2 3 2 2" xfId="7872"/>
    <cellStyle name="Normal 58 6 3 2 3 3" xfId="3894"/>
    <cellStyle name="Normal 58 6 3 2 3 3 2" xfId="8909"/>
    <cellStyle name="Normal 58 6 3 2 3 4" xfId="6279"/>
    <cellStyle name="Normal 58 6 3 2 3 5" xfId="10363"/>
    <cellStyle name="Normal 58 6 3 2 3 6" xfId="5466"/>
    <cellStyle name="Normal 58 6 3 2 4" xfId="1874"/>
    <cellStyle name="Normal 58 6 3 2 4 2" xfId="4253"/>
    <cellStyle name="Normal 58 6 3 2 4 2 2" xfId="9268"/>
    <cellStyle name="Normal 58 6 3 2 4 3" xfId="10722"/>
    <cellStyle name="Normal 58 6 3 2 4 4" xfId="7163"/>
    <cellStyle name="Normal 58 6 3 2 5" xfId="3209"/>
    <cellStyle name="Normal 58 6 3 2 5 2" xfId="8225"/>
    <cellStyle name="Normal 58 6 3 2 6" xfId="5786"/>
    <cellStyle name="Normal 58 6 3 2 7" xfId="9679"/>
    <cellStyle name="Normal 58 6 3 2 8" xfId="4756"/>
    <cellStyle name="Normal 58 6 3 2_Degree data" xfId="2837"/>
    <cellStyle name="Normal 58 6 3 3" xfId="717"/>
    <cellStyle name="Normal 58 6 3 3 2" xfId="1669"/>
    <cellStyle name="Normal 58 6 3 3 2 2" xfId="6958"/>
    <cellStyle name="Normal 58 6 3 3 3" xfId="3544"/>
    <cellStyle name="Normal 58 6 3 3 3 2" xfId="8560"/>
    <cellStyle name="Normal 58 6 3 3 4" xfId="6074"/>
    <cellStyle name="Normal 58 6 3 3 5" xfId="10014"/>
    <cellStyle name="Normal 58 6 3 3 6" xfId="4551"/>
    <cellStyle name="Normal 58 6 3 4" xfId="1263"/>
    <cellStyle name="Normal 58 6 3 4 2" xfId="2214"/>
    <cellStyle name="Normal 58 6 3 4 2 2" xfId="7503"/>
    <cellStyle name="Normal 58 6 3 4 3" xfId="3893"/>
    <cellStyle name="Normal 58 6 3 4 3 2" xfId="8908"/>
    <cellStyle name="Normal 58 6 3 4 4" xfId="6619"/>
    <cellStyle name="Normal 58 6 3 4 5" xfId="10362"/>
    <cellStyle name="Normal 58 6 3 4 6" xfId="5096"/>
    <cellStyle name="Normal 58 6 3 5" xfId="602"/>
    <cellStyle name="Normal 58 6 3 5 2" xfId="2385"/>
    <cellStyle name="Normal 58 6 3 5 2 2" xfId="7667"/>
    <cellStyle name="Normal 58 6 3 5 3" xfId="4048"/>
    <cellStyle name="Normal 58 6 3 5 3 2" xfId="9063"/>
    <cellStyle name="Normal 58 6 3 5 4" xfId="5960"/>
    <cellStyle name="Normal 58 6 3 5 5" xfId="10517"/>
    <cellStyle name="Normal 58 6 3 5 6" xfId="5261"/>
    <cellStyle name="Normal 58 6 3 6" xfId="1557"/>
    <cellStyle name="Normal 58 6 3 6 2" xfId="6846"/>
    <cellStyle name="Normal 58 6 3 7" xfId="3004"/>
    <cellStyle name="Normal 58 6 3 7 2" xfId="8020"/>
    <cellStyle name="Normal 58 6 3 8" xfId="5581"/>
    <cellStyle name="Normal 58 6 3 9" xfId="9474"/>
    <cellStyle name="Normal 58 6 3_Degree data" xfId="2836"/>
    <cellStyle name="Normal 58 6 4" xfId="308"/>
    <cellStyle name="Normal 58 6 4 2" xfId="1265"/>
    <cellStyle name="Normal 58 6 4 2 2" xfId="2216"/>
    <cellStyle name="Normal 58 6 4 2 2 2" xfId="7505"/>
    <cellStyle name="Normal 58 6 4 2 3" xfId="3546"/>
    <cellStyle name="Normal 58 6 4 2 3 2" xfId="8562"/>
    <cellStyle name="Normal 58 6 4 2 4" xfId="6621"/>
    <cellStyle name="Normal 58 6 4 2 5" xfId="10016"/>
    <cellStyle name="Normal 58 6 4 2 6" xfId="5098"/>
    <cellStyle name="Normal 58 6 4 3" xfId="817"/>
    <cellStyle name="Normal 58 6 4 3 2" xfId="2485"/>
    <cellStyle name="Normal 58 6 4 3 2 2" xfId="7767"/>
    <cellStyle name="Normal 58 6 4 3 3" xfId="3895"/>
    <cellStyle name="Normal 58 6 4 3 3 2" xfId="8910"/>
    <cellStyle name="Normal 58 6 4 3 4" xfId="6174"/>
    <cellStyle name="Normal 58 6 4 3 5" xfId="10364"/>
    <cellStyle name="Normal 58 6 4 3 6" xfId="5361"/>
    <cellStyle name="Normal 58 6 4 4" xfId="1769"/>
    <cellStyle name="Normal 58 6 4 4 2" xfId="4148"/>
    <cellStyle name="Normal 58 6 4 4 2 2" xfId="9163"/>
    <cellStyle name="Normal 58 6 4 4 3" xfId="10617"/>
    <cellStyle name="Normal 58 6 4 4 4" xfId="7058"/>
    <cellStyle name="Normal 58 6 4 5" xfId="3104"/>
    <cellStyle name="Normal 58 6 4 5 2" xfId="8120"/>
    <cellStyle name="Normal 58 6 4 6" xfId="5681"/>
    <cellStyle name="Normal 58 6 4 7" xfId="9574"/>
    <cellStyle name="Normal 58 6 4 8" xfId="4651"/>
    <cellStyle name="Normal 58 6 4_Degree data" xfId="2838"/>
    <cellStyle name="Normal 58 6 5" xfId="658"/>
    <cellStyle name="Normal 58 6 5 2" xfId="1610"/>
    <cellStyle name="Normal 58 6 5 2 2" xfId="6899"/>
    <cellStyle name="Normal 58 6 5 3" xfId="3541"/>
    <cellStyle name="Normal 58 6 5 3 2" xfId="8557"/>
    <cellStyle name="Normal 58 6 5 4" xfId="6015"/>
    <cellStyle name="Normal 58 6 5 5" xfId="10011"/>
    <cellStyle name="Normal 58 6 5 6" xfId="4492"/>
    <cellStyle name="Normal 58 6 6" xfId="1260"/>
    <cellStyle name="Normal 58 6 6 2" xfId="2211"/>
    <cellStyle name="Normal 58 6 6 2 2" xfId="7500"/>
    <cellStyle name="Normal 58 6 6 3" xfId="3890"/>
    <cellStyle name="Normal 58 6 6 3 2" xfId="8905"/>
    <cellStyle name="Normal 58 6 6 4" xfId="6616"/>
    <cellStyle name="Normal 58 6 6 5" xfId="10359"/>
    <cellStyle name="Normal 58 6 6 6" xfId="5093"/>
    <cellStyle name="Normal 58 6 7" xfId="493"/>
    <cellStyle name="Normal 58 6 7 2" xfId="2326"/>
    <cellStyle name="Normal 58 6 7 2 2" xfId="7608"/>
    <cellStyle name="Normal 58 6 7 3" xfId="3989"/>
    <cellStyle name="Normal 58 6 7 3 2" xfId="9004"/>
    <cellStyle name="Normal 58 6 7 4" xfId="5854"/>
    <cellStyle name="Normal 58 6 7 5" xfId="10458"/>
    <cellStyle name="Normal 58 6 7 6" xfId="5202"/>
    <cellStyle name="Normal 58 6 8" xfId="1452"/>
    <cellStyle name="Normal 58 6 8 2" xfId="9415"/>
    <cellStyle name="Normal 58 6 8 3" xfId="6741"/>
    <cellStyle name="Normal 58 6 9" xfId="2943"/>
    <cellStyle name="Normal 58 6 9 2" xfId="7959"/>
    <cellStyle name="Normal 58 6_Degree data" xfId="2833"/>
    <cellStyle name="Normal 58 7" xfId="233"/>
    <cellStyle name="Normal 58 7 10" xfId="4360"/>
    <cellStyle name="Normal 58 7 2" xfId="335"/>
    <cellStyle name="Normal 58 7 2 2" xfId="1267"/>
    <cellStyle name="Normal 58 7 2 2 2" xfId="2218"/>
    <cellStyle name="Normal 58 7 2 2 2 2" xfId="7507"/>
    <cellStyle name="Normal 58 7 2 2 3" xfId="3548"/>
    <cellStyle name="Normal 58 7 2 2 3 2" xfId="8564"/>
    <cellStyle name="Normal 58 7 2 2 4" xfId="6623"/>
    <cellStyle name="Normal 58 7 2 2 5" xfId="10018"/>
    <cellStyle name="Normal 58 7 2 2 6" xfId="5100"/>
    <cellStyle name="Normal 58 7 2 3" xfId="843"/>
    <cellStyle name="Normal 58 7 2 3 2" xfId="2511"/>
    <cellStyle name="Normal 58 7 2 3 2 2" xfId="7793"/>
    <cellStyle name="Normal 58 7 2 3 3" xfId="3897"/>
    <cellStyle name="Normal 58 7 2 3 3 2" xfId="8912"/>
    <cellStyle name="Normal 58 7 2 3 4" xfId="6200"/>
    <cellStyle name="Normal 58 7 2 3 5" xfId="10366"/>
    <cellStyle name="Normal 58 7 2 3 6" xfId="5387"/>
    <cellStyle name="Normal 58 7 2 4" xfId="1795"/>
    <cellStyle name="Normal 58 7 2 4 2" xfId="4174"/>
    <cellStyle name="Normal 58 7 2 4 2 2" xfId="9189"/>
    <cellStyle name="Normal 58 7 2 4 3" xfId="10643"/>
    <cellStyle name="Normal 58 7 2 4 4" xfId="7084"/>
    <cellStyle name="Normal 58 7 2 5" xfId="3130"/>
    <cellStyle name="Normal 58 7 2 5 2" xfId="8146"/>
    <cellStyle name="Normal 58 7 2 6" xfId="5707"/>
    <cellStyle name="Normal 58 7 2 7" xfId="9600"/>
    <cellStyle name="Normal 58 7 2 8" xfId="4677"/>
    <cellStyle name="Normal 58 7 2_Degree data" xfId="2840"/>
    <cellStyle name="Normal 58 7 3" xfId="743"/>
    <cellStyle name="Normal 58 7 3 2" xfId="1695"/>
    <cellStyle name="Normal 58 7 3 2 2" xfId="6984"/>
    <cellStyle name="Normal 58 7 3 3" xfId="3547"/>
    <cellStyle name="Normal 58 7 3 3 2" xfId="8563"/>
    <cellStyle name="Normal 58 7 3 4" xfId="6100"/>
    <cellStyle name="Normal 58 7 3 5" xfId="10017"/>
    <cellStyle name="Normal 58 7 3 6" xfId="4577"/>
    <cellStyle name="Normal 58 7 4" xfId="1266"/>
    <cellStyle name="Normal 58 7 4 2" xfId="2217"/>
    <cellStyle name="Normal 58 7 4 2 2" xfId="7506"/>
    <cellStyle name="Normal 58 7 4 3" xfId="3896"/>
    <cellStyle name="Normal 58 7 4 3 2" xfId="8911"/>
    <cellStyle name="Normal 58 7 4 4" xfId="6622"/>
    <cellStyle name="Normal 58 7 4 5" xfId="10365"/>
    <cellStyle name="Normal 58 7 4 6" xfId="5099"/>
    <cellStyle name="Normal 58 7 5" xfId="522"/>
    <cellStyle name="Normal 58 7 5 2" xfId="2411"/>
    <cellStyle name="Normal 58 7 5 2 2" xfId="7693"/>
    <cellStyle name="Normal 58 7 5 3" xfId="4074"/>
    <cellStyle name="Normal 58 7 5 3 2" xfId="9089"/>
    <cellStyle name="Normal 58 7 5 4" xfId="5881"/>
    <cellStyle name="Normal 58 7 5 5" xfId="10543"/>
    <cellStyle name="Normal 58 7 5 6" xfId="5287"/>
    <cellStyle name="Normal 58 7 6" xfId="1478"/>
    <cellStyle name="Normal 58 7 6 2" xfId="6767"/>
    <cellStyle name="Normal 58 7 7" xfId="3030"/>
    <cellStyle name="Normal 58 7 7 2" xfId="8046"/>
    <cellStyle name="Normal 58 7 8" xfId="5607"/>
    <cellStyle name="Normal 58 7 9" xfId="9500"/>
    <cellStyle name="Normal 58 7_Degree data" xfId="2839"/>
    <cellStyle name="Normal 58 8" xfId="171"/>
    <cellStyle name="Normal 58 8 10" xfId="4408"/>
    <cellStyle name="Normal 58 8 2" xfId="385"/>
    <cellStyle name="Normal 58 8 2 2" xfId="1269"/>
    <cellStyle name="Normal 58 8 2 2 2" xfId="2220"/>
    <cellStyle name="Normal 58 8 2 2 2 2" xfId="7509"/>
    <cellStyle name="Normal 58 8 2 2 3" xfId="3550"/>
    <cellStyle name="Normal 58 8 2 2 3 2" xfId="8566"/>
    <cellStyle name="Normal 58 8 2 2 4" xfId="6625"/>
    <cellStyle name="Normal 58 8 2 2 5" xfId="10020"/>
    <cellStyle name="Normal 58 8 2 2 6" xfId="5102"/>
    <cellStyle name="Normal 58 8 2 3" xfId="891"/>
    <cellStyle name="Normal 58 8 2 3 2" xfId="2559"/>
    <cellStyle name="Normal 58 8 2 3 2 2" xfId="7841"/>
    <cellStyle name="Normal 58 8 2 3 3" xfId="3899"/>
    <cellStyle name="Normal 58 8 2 3 3 2" xfId="8914"/>
    <cellStyle name="Normal 58 8 2 3 4" xfId="6248"/>
    <cellStyle name="Normal 58 8 2 3 5" xfId="10368"/>
    <cellStyle name="Normal 58 8 2 3 6" xfId="5435"/>
    <cellStyle name="Normal 58 8 2 4" xfId="1843"/>
    <cellStyle name="Normal 58 8 2 4 2" xfId="4222"/>
    <cellStyle name="Normal 58 8 2 4 2 2" xfId="9237"/>
    <cellStyle name="Normal 58 8 2 4 3" xfId="10691"/>
    <cellStyle name="Normal 58 8 2 4 4" xfId="7132"/>
    <cellStyle name="Normal 58 8 2 5" xfId="3178"/>
    <cellStyle name="Normal 58 8 2 5 2" xfId="8194"/>
    <cellStyle name="Normal 58 8 2 6" xfId="5755"/>
    <cellStyle name="Normal 58 8 2 7" xfId="9648"/>
    <cellStyle name="Normal 58 8 2 8" xfId="4725"/>
    <cellStyle name="Normal 58 8 2_Degree data" xfId="2842"/>
    <cellStyle name="Normal 58 8 3" xfId="686"/>
    <cellStyle name="Normal 58 8 3 2" xfId="1638"/>
    <cellStyle name="Normal 58 8 3 2 2" xfId="6927"/>
    <cellStyle name="Normal 58 8 3 3" xfId="3549"/>
    <cellStyle name="Normal 58 8 3 3 2" xfId="8565"/>
    <cellStyle name="Normal 58 8 3 4" xfId="6043"/>
    <cellStyle name="Normal 58 8 3 5" xfId="10019"/>
    <cellStyle name="Normal 58 8 3 6" xfId="4520"/>
    <cellStyle name="Normal 58 8 4" xfId="1268"/>
    <cellStyle name="Normal 58 8 4 2" xfId="2219"/>
    <cellStyle name="Normal 58 8 4 2 2" xfId="7508"/>
    <cellStyle name="Normal 58 8 4 3" xfId="3898"/>
    <cellStyle name="Normal 58 8 4 3 2" xfId="8913"/>
    <cellStyle name="Normal 58 8 4 4" xfId="6624"/>
    <cellStyle name="Normal 58 8 4 5" xfId="10367"/>
    <cellStyle name="Normal 58 8 4 6" xfId="5101"/>
    <cellStyle name="Normal 58 8 5" xfId="571"/>
    <cellStyle name="Normal 58 8 5 2" xfId="2354"/>
    <cellStyle name="Normal 58 8 5 2 2" xfId="7636"/>
    <cellStyle name="Normal 58 8 5 3" xfId="4017"/>
    <cellStyle name="Normal 58 8 5 3 2" xfId="9032"/>
    <cellStyle name="Normal 58 8 5 4" xfId="5929"/>
    <cellStyle name="Normal 58 8 5 5" xfId="10486"/>
    <cellStyle name="Normal 58 8 5 6" xfId="5230"/>
    <cellStyle name="Normal 58 8 6" xfId="1526"/>
    <cellStyle name="Normal 58 8 6 2" xfId="6815"/>
    <cellStyle name="Normal 58 8 7" xfId="2973"/>
    <cellStyle name="Normal 58 8 7 2" xfId="7989"/>
    <cellStyle name="Normal 58 8 8" xfId="5550"/>
    <cellStyle name="Normal 58 8 9" xfId="9443"/>
    <cellStyle name="Normal 58 8_Degree data" xfId="2841"/>
    <cellStyle name="Normal 58 9" xfId="441"/>
    <cellStyle name="Normal 58 9 2" xfId="947"/>
    <cellStyle name="Normal 58 9 2 2" xfId="1899"/>
    <cellStyle name="Normal 58 9 2 2 2" xfId="7188"/>
    <cellStyle name="Normal 58 9 2 3" xfId="3551"/>
    <cellStyle name="Normal 58 9 2 3 2" xfId="8567"/>
    <cellStyle name="Normal 58 9 2 4" xfId="6304"/>
    <cellStyle name="Normal 58 9 2 5" xfId="10021"/>
    <cellStyle name="Normal 58 9 2 6" xfId="4781"/>
    <cellStyle name="Normal 58 9 3" xfId="1270"/>
    <cellStyle name="Normal 58 9 3 2" xfId="2221"/>
    <cellStyle name="Normal 58 9 3 2 2" xfId="7510"/>
    <cellStyle name="Normal 58 9 3 3" xfId="3900"/>
    <cellStyle name="Normal 58 9 3 3 2" xfId="8915"/>
    <cellStyle name="Normal 58 9 3 4" xfId="6626"/>
    <cellStyle name="Normal 58 9 3 5" xfId="10369"/>
    <cellStyle name="Normal 58 9 3 6" xfId="5103"/>
    <cellStyle name="Normal 58 9 4" xfId="627"/>
    <cellStyle name="Normal 58 9 4 2" xfId="2615"/>
    <cellStyle name="Normal 58 9 4 2 2" xfId="7897"/>
    <cellStyle name="Normal 58 9 4 3" xfId="4278"/>
    <cellStyle name="Normal 58 9 4 3 2" xfId="9293"/>
    <cellStyle name="Normal 58 9 4 4" xfId="5985"/>
    <cellStyle name="Normal 58 9 4 5" xfId="10747"/>
    <cellStyle name="Normal 58 9 4 6" xfId="5491"/>
    <cellStyle name="Normal 58 9 5" xfId="1582"/>
    <cellStyle name="Normal 58 9 5 2" xfId="6871"/>
    <cellStyle name="Normal 58 9 6" xfId="3234"/>
    <cellStyle name="Normal 58 9 6 2" xfId="8250"/>
    <cellStyle name="Normal 58 9 7" xfId="5811"/>
    <cellStyle name="Normal 58 9 8" xfId="9704"/>
    <cellStyle name="Normal 58 9 9" xfId="4464"/>
    <cellStyle name="Normal 58 9_Degree data" xfId="2843"/>
    <cellStyle name="Normal 58_Degree data" xfId="2801"/>
    <cellStyle name="Normal 59" xfId="111"/>
    <cellStyle name="Normal 6" xfId="94"/>
    <cellStyle name="Normal 6 2 2" xfId="110"/>
    <cellStyle name="Normal 6_sreb progression tab 2 redo" xfId="101"/>
    <cellStyle name="Normal 60" xfId="168"/>
    <cellStyle name="Normal 60 2" xfId="1271"/>
    <cellStyle name="Normal 60 3" xfId="461"/>
    <cellStyle name="Normal 60_Degree data" xfId="2844"/>
    <cellStyle name="Normal 61" xfId="166"/>
    <cellStyle name="Normal 61 2" xfId="1272"/>
    <cellStyle name="Normal 61 3" xfId="462"/>
    <cellStyle name="Normal 61_Degree data" xfId="2845"/>
    <cellStyle name="Normal 62" xfId="122"/>
    <cellStyle name="Normal 62 2" xfId="1273"/>
    <cellStyle name="Normal 62 3" xfId="463"/>
    <cellStyle name="Normal 62_Degree data" xfId="2846"/>
    <cellStyle name="Normal 63" xfId="148"/>
    <cellStyle name="Normal 63 10" xfId="5533"/>
    <cellStyle name="Normal 63 11" xfId="9426"/>
    <cellStyle name="Normal 63 12" xfId="4322"/>
    <cellStyle name="Normal 63 2" xfId="190"/>
    <cellStyle name="Normal 63 2 10" xfId="4427"/>
    <cellStyle name="Normal 63 2 2" xfId="404"/>
    <cellStyle name="Normal 63 2 2 2" xfId="1276"/>
    <cellStyle name="Normal 63 2 2 2 2" xfId="2224"/>
    <cellStyle name="Normal 63 2 2 2 2 2" xfId="7513"/>
    <cellStyle name="Normal 63 2 2 2 3" xfId="3554"/>
    <cellStyle name="Normal 63 2 2 2 3 2" xfId="8570"/>
    <cellStyle name="Normal 63 2 2 2 4" xfId="6629"/>
    <cellStyle name="Normal 63 2 2 2 5" xfId="10024"/>
    <cellStyle name="Normal 63 2 2 2 6" xfId="5106"/>
    <cellStyle name="Normal 63 2 2 3" xfId="910"/>
    <cellStyle name="Normal 63 2 2 3 2" xfId="2578"/>
    <cellStyle name="Normal 63 2 2 3 2 2" xfId="7860"/>
    <cellStyle name="Normal 63 2 2 3 3" xfId="3903"/>
    <cellStyle name="Normal 63 2 2 3 3 2" xfId="8918"/>
    <cellStyle name="Normal 63 2 2 3 4" xfId="6267"/>
    <cellStyle name="Normal 63 2 2 3 5" xfId="10372"/>
    <cellStyle name="Normal 63 2 2 3 6" xfId="5454"/>
    <cellStyle name="Normal 63 2 2 4" xfId="1862"/>
    <cellStyle name="Normal 63 2 2 4 2" xfId="4241"/>
    <cellStyle name="Normal 63 2 2 4 2 2" xfId="9256"/>
    <cellStyle name="Normal 63 2 2 4 3" xfId="10710"/>
    <cellStyle name="Normal 63 2 2 4 4" xfId="7151"/>
    <cellStyle name="Normal 63 2 2 5" xfId="3197"/>
    <cellStyle name="Normal 63 2 2 5 2" xfId="8213"/>
    <cellStyle name="Normal 63 2 2 6" xfId="5774"/>
    <cellStyle name="Normal 63 2 2 7" xfId="9667"/>
    <cellStyle name="Normal 63 2 2 8" xfId="4744"/>
    <cellStyle name="Normal 63 2 2_Degree data" xfId="2849"/>
    <cellStyle name="Normal 63 2 3" xfId="705"/>
    <cellStyle name="Normal 63 2 3 2" xfId="1657"/>
    <cellStyle name="Normal 63 2 3 2 2" xfId="6946"/>
    <cellStyle name="Normal 63 2 3 3" xfId="3553"/>
    <cellStyle name="Normal 63 2 3 3 2" xfId="8569"/>
    <cellStyle name="Normal 63 2 3 4" xfId="6062"/>
    <cellStyle name="Normal 63 2 3 5" xfId="10023"/>
    <cellStyle name="Normal 63 2 3 6" xfId="4539"/>
    <cellStyle name="Normal 63 2 4" xfId="1275"/>
    <cellStyle name="Normal 63 2 4 2" xfId="2223"/>
    <cellStyle name="Normal 63 2 4 2 2" xfId="7512"/>
    <cellStyle name="Normal 63 2 4 3" xfId="3902"/>
    <cellStyle name="Normal 63 2 4 3 2" xfId="8917"/>
    <cellStyle name="Normal 63 2 4 4" xfId="6628"/>
    <cellStyle name="Normal 63 2 4 5" xfId="10371"/>
    <cellStyle name="Normal 63 2 4 6" xfId="5105"/>
    <cellStyle name="Normal 63 2 5" xfId="590"/>
    <cellStyle name="Normal 63 2 5 2" xfId="2373"/>
    <cellStyle name="Normal 63 2 5 2 2" xfId="7655"/>
    <cellStyle name="Normal 63 2 5 3" xfId="4036"/>
    <cellStyle name="Normal 63 2 5 3 2" xfId="9051"/>
    <cellStyle name="Normal 63 2 5 4" xfId="5948"/>
    <cellStyle name="Normal 63 2 5 5" xfId="10505"/>
    <cellStyle name="Normal 63 2 5 6" xfId="5249"/>
    <cellStyle name="Normal 63 2 6" xfId="1545"/>
    <cellStyle name="Normal 63 2 6 2" xfId="6834"/>
    <cellStyle name="Normal 63 2 7" xfId="2992"/>
    <cellStyle name="Normal 63 2 7 2" xfId="8008"/>
    <cellStyle name="Normal 63 2 8" xfId="5569"/>
    <cellStyle name="Normal 63 2 9" xfId="9462"/>
    <cellStyle name="Normal 63 2_Degree data" xfId="2848"/>
    <cellStyle name="Normal 63 3" xfId="381"/>
    <cellStyle name="Normal 63 3 2" xfId="887"/>
    <cellStyle name="Normal 63 3 2 2" xfId="1839"/>
    <cellStyle name="Normal 63 3 2 2 2" xfId="7128"/>
    <cellStyle name="Normal 63 3 2 3" xfId="3555"/>
    <cellStyle name="Normal 63 3 2 3 2" xfId="8571"/>
    <cellStyle name="Normal 63 3 2 4" xfId="6244"/>
    <cellStyle name="Normal 63 3 2 5" xfId="10025"/>
    <cellStyle name="Normal 63 3 2 6" xfId="4721"/>
    <cellStyle name="Normal 63 3 3" xfId="1277"/>
    <cellStyle name="Normal 63 3 3 2" xfId="2225"/>
    <cellStyle name="Normal 63 3 3 2 2" xfId="7514"/>
    <cellStyle name="Normal 63 3 3 3" xfId="3904"/>
    <cellStyle name="Normal 63 3 3 3 2" xfId="8919"/>
    <cellStyle name="Normal 63 3 3 4" xfId="6630"/>
    <cellStyle name="Normal 63 3 3 5" xfId="10373"/>
    <cellStyle name="Normal 63 3 3 6" xfId="5107"/>
    <cellStyle name="Normal 63 3 4" xfId="567"/>
    <cellStyle name="Normal 63 3 4 2" xfId="2555"/>
    <cellStyle name="Normal 63 3 4 2 2" xfId="7837"/>
    <cellStyle name="Normal 63 3 4 3" xfId="4218"/>
    <cellStyle name="Normal 63 3 4 3 2" xfId="9233"/>
    <cellStyle name="Normal 63 3 4 4" xfId="5925"/>
    <cellStyle name="Normal 63 3 4 5" xfId="10687"/>
    <cellStyle name="Normal 63 3 4 6" xfId="5431"/>
    <cellStyle name="Normal 63 3 5" xfId="1522"/>
    <cellStyle name="Normal 63 3 5 2" xfId="6811"/>
    <cellStyle name="Normal 63 3 6" xfId="3174"/>
    <cellStyle name="Normal 63 3 6 2" xfId="8190"/>
    <cellStyle name="Normal 63 3 7" xfId="5751"/>
    <cellStyle name="Normal 63 3 8" xfId="9644"/>
    <cellStyle name="Normal 63 3 9" xfId="4404"/>
    <cellStyle name="Normal 63 3_Degree data" xfId="2850"/>
    <cellStyle name="Normal 63 4" xfId="296"/>
    <cellStyle name="Normal 63 4 2" xfId="1278"/>
    <cellStyle name="Normal 63 4 2 2" xfId="2226"/>
    <cellStyle name="Normal 63 4 2 2 2" xfId="7515"/>
    <cellStyle name="Normal 63 4 2 3" xfId="3556"/>
    <cellStyle name="Normal 63 4 2 3 2" xfId="8572"/>
    <cellStyle name="Normal 63 4 2 4" xfId="6631"/>
    <cellStyle name="Normal 63 4 2 5" xfId="10026"/>
    <cellStyle name="Normal 63 4 2 6" xfId="5108"/>
    <cellStyle name="Normal 63 4 3" xfId="805"/>
    <cellStyle name="Normal 63 4 3 2" xfId="2473"/>
    <cellStyle name="Normal 63 4 3 2 2" xfId="7755"/>
    <cellStyle name="Normal 63 4 3 3" xfId="3905"/>
    <cellStyle name="Normal 63 4 3 3 2" xfId="8920"/>
    <cellStyle name="Normal 63 4 3 4" xfId="6162"/>
    <cellStyle name="Normal 63 4 3 5" xfId="10374"/>
    <cellStyle name="Normal 63 4 3 6" xfId="5349"/>
    <cellStyle name="Normal 63 4 4" xfId="1757"/>
    <cellStyle name="Normal 63 4 4 2" xfId="4136"/>
    <cellStyle name="Normal 63 4 4 2 2" xfId="9151"/>
    <cellStyle name="Normal 63 4 4 3" xfId="10605"/>
    <cellStyle name="Normal 63 4 4 4" xfId="7046"/>
    <cellStyle name="Normal 63 4 5" xfId="3092"/>
    <cellStyle name="Normal 63 4 5 2" xfId="8108"/>
    <cellStyle name="Normal 63 4 6" xfId="5669"/>
    <cellStyle name="Normal 63 4 7" xfId="9562"/>
    <cellStyle name="Normal 63 4 8" xfId="4639"/>
    <cellStyle name="Normal 63 4_Degree data" xfId="2851"/>
    <cellStyle name="Normal 63 5" xfId="669"/>
    <cellStyle name="Normal 63 5 2" xfId="1621"/>
    <cellStyle name="Normal 63 5 2 2" xfId="6910"/>
    <cellStyle name="Normal 63 5 3" xfId="3552"/>
    <cellStyle name="Normal 63 5 3 2" xfId="8568"/>
    <cellStyle name="Normal 63 5 4" xfId="6026"/>
    <cellStyle name="Normal 63 5 5" xfId="10022"/>
    <cellStyle name="Normal 63 5 6" xfId="4503"/>
    <cellStyle name="Normal 63 6" xfId="1274"/>
    <cellStyle name="Normal 63 6 2" xfId="2222"/>
    <cellStyle name="Normal 63 6 2 2" xfId="7511"/>
    <cellStyle name="Normal 63 6 3" xfId="3901"/>
    <cellStyle name="Normal 63 6 3 2" xfId="8916"/>
    <cellStyle name="Normal 63 6 4" xfId="6627"/>
    <cellStyle name="Normal 63 6 5" xfId="10370"/>
    <cellStyle name="Normal 63 6 6" xfId="5104"/>
    <cellStyle name="Normal 63 7" xfId="478"/>
    <cellStyle name="Normal 63 7 2" xfId="2337"/>
    <cellStyle name="Normal 63 7 2 2" xfId="7619"/>
    <cellStyle name="Normal 63 7 3" xfId="4000"/>
    <cellStyle name="Normal 63 7 3 2" xfId="9015"/>
    <cellStyle name="Normal 63 7 4" xfId="5842"/>
    <cellStyle name="Normal 63 7 5" xfId="10469"/>
    <cellStyle name="Normal 63 7 6" xfId="5213"/>
    <cellStyle name="Normal 63 8" xfId="1439"/>
    <cellStyle name="Normal 63 8 2" xfId="6729"/>
    <cellStyle name="Normal 63 9" xfId="2954"/>
    <cellStyle name="Normal 63 9 2" xfId="7970"/>
    <cellStyle name="Normal 63_Degree data" xfId="2847"/>
    <cellStyle name="Normal 64" xfId="197"/>
    <cellStyle name="Normal 64 2" xfId="1279"/>
    <cellStyle name="Normal 64 3" xfId="485"/>
    <cellStyle name="Normal 64_Degree data" xfId="2852"/>
    <cellStyle name="Normal 65" xfId="199"/>
    <cellStyle name="Normal 65 2" xfId="1280"/>
    <cellStyle name="Normal 65 3" xfId="487"/>
    <cellStyle name="Normal 65_Degree data" xfId="2853"/>
    <cellStyle name="Normal 66" xfId="198"/>
    <cellStyle name="Normal 66 2" xfId="1281"/>
    <cellStyle name="Normal 66 3" xfId="486"/>
    <cellStyle name="Normal 66_Degree data" xfId="2854"/>
    <cellStyle name="Normal 67" xfId="231"/>
    <cellStyle name="Normal 67 2" xfId="1282"/>
    <cellStyle name="Normal 67 3" xfId="519"/>
    <cellStyle name="Normal 67_Degree data" xfId="2855"/>
    <cellStyle name="Normal 68" xfId="333"/>
    <cellStyle name="Normal 68 2" xfId="1283"/>
    <cellStyle name="Normal 68 3" xfId="520"/>
    <cellStyle name="Normal 68_Degree data" xfId="2856"/>
    <cellStyle name="Normal 69" xfId="362"/>
    <cellStyle name="Normal 69 2" xfId="1284"/>
    <cellStyle name="Normal 69 3" xfId="549"/>
    <cellStyle name="Normal 69_Degree data" xfId="2857"/>
    <cellStyle name="Normal 7" xfId="108"/>
    <cellStyle name="Normal 7 10" xfId="1285"/>
    <cellStyle name="Normal 7 10 2" xfId="2227"/>
    <cellStyle name="Normal 7 10 2 2" xfId="7516"/>
    <cellStyle name="Normal 7 10 3" xfId="3558"/>
    <cellStyle name="Normal 7 10 3 2" xfId="8573"/>
    <cellStyle name="Normal 7 10 4" xfId="6632"/>
    <cellStyle name="Normal 7 10 5" xfId="10027"/>
    <cellStyle name="Normal 7 10 6" xfId="5109"/>
    <cellStyle name="Normal 7 11" xfId="459"/>
    <cellStyle name="Normal 7 11 2" xfId="2286"/>
    <cellStyle name="Normal 7 11 2 2" xfId="7568"/>
    <cellStyle name="Normal 7 11 3" xfId="3906"/>
    <cellStyle name="Normal 7 11 3 2" xfId="8921"/>
    <cellStyle name="Normal 7 11 4" xfId="5826"/>
    <cellStyle name="Normal 7 11 5" xfId="10375"/>
    <cellStyle name="Normal 7 11 6" xfId="5162"/>
    <cellStyle name="Normal 7 12" xfId="1420"/>
    <cellStyle name="Normal 7 12 2" xfId="3949"/>
    <cellStyle name="Normal 7 12 2 2" xfId="8964"/>
    <cellStyle name="Normal 7 12 3" xfId="10418"/>
    <cellStyle name="Normal 7 12 4" xfId="6712"/>
    <cellStyle name="Normal 7 13" xfId="2903"/>
    <cellStyle name="Normal 7 13 2" xfId="9375"/>
    <cellStyle name="Normal 7 13 3" xfId="7919"/>
    <cellStyle name="Normal 7 14" xfId="5514"/>
    <cellStyle name="Normal 7 15" xfId="9335"/>
    <cellStyle name="Normal 7 16" xfId="4306"/>
    <cellStyle name="Normal 7 2" xfId="156"/>
    <cellStyle name="Normal 7 2 10" xfId="2915"/>
    <cellStyle name="Normal 7 2 10 2" xfId="9387"/>
    <cellStyle name="Normal 7 2 10 3" xfId="7931"/>
    <cellStyle name="Normal 7 2 11" xfId="5539"/>
    <cellStyle name="Normal 7 2 12" xfId="9357"/>
    <cellStyle name="Normal 7 2 13" xfId="4319"/>
    <cellStyle name="Normal 7 2 2" xfId="221"/>
    <cellStyle name="Normal 7 2 2 10" xfId="9489"/>
    <cellStyle name="Normal 7 2 2 11" xfId="4349"/>
    <cellStyle name="Normal 7 2 2 2" xfId="430"/>
    <cellStyle name="Normal 7 2 2 2 2" xfId="936"/>
    <cellStyle name="Normal 7 2 2 2 2 2" xfId="1888"/>
    <cellStyle name="Normal 7 2 2 2 2 2 2" xfId="7177"/>
    <cellStyle name="Normal 7 2 2 2 2 3" xfId="3561"/>
    <cellStyle name="Normal 7 2 2 2 2 3 2" xfId="8576"/>
    <cellStyle name="Normal 7 2 2 2 2 4" xfId="6293"/>
    <cellStyle name="Normal 7 2 2 2 2 5" xfId="10030"/>
    <cellStyle name="Normal 7 2 2 2 2 6" xfId="4770"/>
    <cellStyle name="Normal 7 2 2 2 3" xfId="1288"/>
    <cellStyle name="Normal 7 2 2 2 3 2" xfId="2230"/>
    <cellStyle name="Normal 7 2 2 2 3 2 2" xfId="7519"/>
    <cellStyle name="Normal 7 2 2 2 3 3" xfId="3909"/>
    <cellStyle name="Normal 7 2 2 2 3 3 2" xfId="8924"/>
    <cellStyle name="Normal 7 2 2 2 3 4" xfId="6635"/>
    <cellStyle name="Normal 7 2 2 2 3 5" xfId="10378"/>
    <cellStyle name="Normal 7 2 2 2 3 6" xfId="5112"/>
    <cellStyle name="Normal 7 2 2 2 4" xfId="616"/>
    <cellStyle name="Normal 7 2 2 2 4 2" xfId="2604"/>
    <cellStyle name="Normal 7 2 2 2 4 2 2" xfId="7886"/>
    <cellStyle name="Normal 7 2 2 2 4 3" xfId="4267"/>
    <cellStyle name="Normal 7 2 2 2 4 3 2" xfId="9282"/>
    <cellStyle name="Normal 7 2 2 2 4 4" xfId="5974"/>
    <cellStyle name="Normal 7 2 2 2 4 5" xfId="10736"/>
    <cellStyle name="Normal 7 2 2 2 4 6" xfId="5480"/>
    <cellStyle name="Normal 7 2 2 2 5" xfId="1571"/>
    <cellStyle name="Normal 7 2 2 2 5 2" xfId="6860"/>
    <cellStyle name="Normal 7 2 2 2 6" xfId="3223"/>
    <cellStyle name="Normal 7 2 2 2 6 2" xfId="8239"/>
    <cellStyle name="Normal 7 2 2 2 7" xfId="5800"/>
    <cellStyle name="Normal 7 2 2 2 8" xfId="9693"/>
    <cellStyle name="Normal 7 2 2 2 9" xfId="4453"/>
    <cellStyle name="Normal 7 2 2 2_Degree data" xfId="2861"/>
    <cellStyle name="Normal 7 2 2 3" xfId="323"/>
    <cellStyle name="Normal 7 2 2 3 2" xfId="1289"/>
    <cellStyle name="Normal 7 2 2 3 2 2" xfId="2231"/>
    <cellStyle name="Normal 7 2 2 3 2 2 2" xfId="7520"/>
    <cellStyle name="Normal 7 2 2 3 2 3" xfId="3562"/>
    <cellStyle name="Normal 7 2 2 3 2 3 2" xfId="8577"/>
    <cellStyle name="Normal 7 2 2 3 2 4" xfId="6636"/>
    <cellStyle name="Normal 7 2 2 3 2 5" xfId="10031"/>
    <cellStyle name="Normal 7 2 2 3 2 6" xfId="5113"/>
    <cellStyle name="Normal 7 2 2 3 3" xfId="832"/>
    <cellStyle name="Normal 7 2 2 3 3 2" xfId="2500"/>
    <cellStyle name="Normal 7 2 2 3 3 2 2" xfId="7782"/>
    <cellStyle name="Normal 7 2 2 3 3 3" xfId="3910"/>
    <cellStyle name="Normal 7 2 2 3 3 3 2" xfId="8925"/>
    <cellStyle name="Normal 7 2 2 3 3 4" xfId="6189"/>
    <cellStyle name="Normal 7 2 2 3 3 5" xfId="10379"/>
    <cellStyle name="Normal 7 2 2 3 3 6" xfId="5376"/>
    <cellStyle name="Normal 7 2 2 3 4" xfId="1784"/>
    <cellStyle name="Normal 7 2 2 3 4 2" xfId="4163"/>
    <cellStyle name="Normal 7 2 2 3 4 2 2" xfId="9178"/>
    <cellStyle name="Normal 7 2 2 3 4 3" xfId="10632"/>
    <cellStyle name="Normal 7 2 2 3 4 4" xfId="7073"/>
    <cellStyle name="Normal 7 2 2 3 5" xfId="3119"/>
    <cellStyle name="Normal 7 2 2 3 5 2" xfId="8135"/>
    <cellStyle name="Normal 7 2 2 3 6" xfId="5696"/>
    <cellStyle name="Normal 7 2 2 3 7" xfId="9589"/>
    <cellStyle name="Normal 7 2 2 3 8" xfId="4666"/>
    <cellStyle name="Normal 7 2 2 3_Degree data" xfId="2862"/>
    <cellStyle name="Normal 7 2 2 4" xfId="732"/>
    <cellStyle name="Normal 7 2 2 4 2" xfId="1684"/>
    <cellStyle name="Normal 7 2 2 4 2 2" xfId="6973"/>
    <cellStyle name="Normal 7 2 2 4 3" xfId="3560"/>
    <cellStyle name="Normal 7 2 2 4 3 2" xfId="8575"/>
    <cellStyle name="Normal 7 2 2 4 4" xfId="6089"/>
    <cellStyle name="Normal 7 2 2 4 5" xfId="10029"/>
    <cellStyle name="Normal 7 2 2 4 6" xfId="4566"/>
    <cellStyle name="Normal 7 2 2 5" xfId="1287"/>
    <cellStyle name="Normal 7 2 2 5 2" xfId="2229"/>
    <cellStyle name="Normal 7 2 2 5 2 2" xfId="7518"/>
    <cellStyle name="Normal 7 2 2 5 3" xfId="3908"/>
    <cellStyle name="Normal 7 2 2 5 3 2" xfId="8923"/>
    <cellStyle name="Normal 7 2 2 5 4" xfId="6634"/>
    <cellStyle name="Normal 7 2 2 5 5" xfId="10377"/>
    <cellStyle name="Normal 7 2 2 5 6" xfId="5111"/>
    <cellStyle name="Normal 7 2 2 6" xfId="509"/>
    <cellStyle name="Normal 7 2 2 6 2" xfId="2400"/>
    <cellStyle name="Normal 7 2 2 6 2 2" xfId="7682"/>
    <cellStyle name="Normal 7 2 2 6 3" xfId="4063"/>
    <cellStyle name="Normal 7 2 2 6 3 2" xfId="9078"/>
    <cellStyle name="Normal 7 2 2 6 4" xfId="5870"/>
    <cellStyle name="Normal 7 2 2 6 5" xfId="10532"/>
    <cellStyle name="Normal 7 2 2 6 6" xfId="5276"/>
    <cellStyle name="Normal 7 2 2 7" xfId="1467"/>
    <cellStyle name="Normal 7 2 2 7 2" xfId="6756"/>
    <cellStyle name="Normal 7 2 2 8" xfId="3019"/>
    <cellStyle name="Normal 7 2 2 8 2" xfId="8035"/>
    <cellStyle name="Normal 7 2 2 9" xfId="5596"/>
    <cellStyle name="Normal 7 2 2_Degree data" xfId="2860"/>
    <cellStyle name="Normal 7 2 3" xfId="266"/>
    <cellStyle name="Normal 7 2 3 10" xfId="4392"/>
    <cellStyle name="Normal 7 2 3 2" xfId="368"/>
    <cellStyle name="Normal 7 2 3 2 2" xfId="1291"/>
    <cellStyle name="Normal 7 2 3 2 2 2" xfId="2233"/>
    <cellStyle name="Normal 7 2 3 2 2 2 2" xfId="7522"/>
    <cellStyle name="Normal 7 2 3 2 2 3" xfId="3564"/>
    <cellStyle name="Normal 7 2 3 2 2 3 2" xfId="8579"/>
    <cellStyle name="Normal 7 2 3 2 2 4" xfId="6638"/>
    <cellStyle name="Normal 7 2 3 2 2 5" xfId="10033"/>
    <cellStyle name="Normal 7 2 3 2 2 6" xfId="5115"/>
    <cellStyle name="Normal 7 2 3 2 3" xfId="875"/>
    <cellStyle name="Normal 7 2 3 2 3 2" xfId="2543"/>
    <cellStyle name="Normal 7 2 3 2 3 2 2" xfId="7825"/>
    <cellStyle name="Normal 7 2 3 2 3 3" xfId="3912"/>
    <cellStyle name="Normal 7 2 3 2 3 3 2" xfId="8927"/>
    <cellStyle name="Normal 7 2 3 2 3 4" xfId="6232"/>
    <cellStyle name="Normal 7 2 3 2 3 5" xfId="10381"/>
    <cellStyle name="Normal 7 2 3 2 3 6" xfId="5419"/>
    <cellStyle name="Normal 7 2 3 2 4" xfId="1827"/>
    <cellStyle name="Normal 7 2 3 2 4 2" xfId="4206"/>
    <cellStyle name="Normal 7 2 3 2 4 2 2" xfId="9221"/>
    <cellStyle name="Normal 7 2 3 2 4 3" xfId="10675"/>
    <cellStyle name="Normal 7 2 3 2 4 4" xfId="7116"/>
    <cellStyle name="Normal 7 2 3 2 5" xfId="3162"/>
    <cellStyle name="Normal 7 2 3 2 5 2" xfId="8178"/>
    <cellStyle name="Normal 7 2 3 2 6" xfId="5739"/>
    <cellStyle name="Normal 7 2 3 2 7" xfId="9632"/>
    <cellStyle name="Normal 7 2 3 2 8" xfId="4709"/>
    <cellStyle name="Normal 7 2 3 2_Degree data" xfId="2864"/>
    <cellStyle name="Normal 7 2 3 3" xfId="775"/>
    <cellStyle name="Normal 7 2 3 3 2" xfId="1727"/>
    <cellStyle name="Normal 7 2 3 3 2 2" xfId="7016"/>
    <cellStyle name="Normal 7 2 3 3 3" xfId="3563"/>
    <cellStyle name="Normal 7 2 3 3 3 2" xfId="8578"/>
    <cellStyle name="Normal 7 2 3 3 4" xfId="6132"/>
    <cellStyle name="Normal 7 2 3 3 5" xfId="10032"/>
    <cellStyle name="Normal 7 2 3 3 6" xfId="4609"/>
    <cellStyle name="Normal 7 2 3 4" xfId="1290"/>
    <cellStyle name="Normal 7 2 3 4 2" xfId="2232"/>
    <cellStyle name="Normal 7 2 3 4 2 2" xfId="7521"/>
    <cellStyle name="Normal 7 2 3 4 3" xfId="3911"/>
    <cellStyle name="Normal 7 2 3 4 3 2" xfId="8926"/>
    <cellStyle name="Normal 7 2 3 4 4" xfId="6637"/>
    <cellStyle name="Normal 7 2 3 4 5" xfId="10380"/>
    <cellStyle name="Normal 7 2 3 4 6" xfId="5114"/>
    <cellStyle name="Normal 7 2 3 5" xfId="555"/>
    <cellStyle name="Normal 7 2 3 5 2" xfId="2443"/>
    <cellStyle name="Normal 7 2 3 5 2 2" xfId="7725"/>
    <cellStyle name="Normal 7 2 3 5 3" xfId="4106"/>
    <cellStyle name="Normal 7 2 3 5 3 2" xfId="9121"/>
    <cellStyle name="Normal 7 2 3 5 4" xfId="5913"/>
    <cellStyle name="Normal 7 2 3 5 5" xfId="10575"/>
    <cellStyle name="Normal 7 2 3 5 6" xfId="5319"/>
    <cellStyle name="Normal 7 2 3 6" xfId="1510"/>
    <cellStyle name="Normal 7 2 3 6 2" xfId="6799"/>
    <cellStyle name="Normal 7 2 3 7" xfId="3062"/>
    <cellStyle name="Normal 7 2 3 7 2" xfId="8078"/>
    <cellStyle name="Normal 7 2 3 8" xfId="5639"/>
    <cellStyle name="Normal 7 2 3 9" xfId="9532"/>
    <cellStyle name="Normal 7 2 3_Degree data" xfId="2863"/>
    <cellStyle name="Normal 7 2 4" xfId="187"/>
    <cellStyle name="Normal 7 2 4 10" xfId="4424"/>
    <cellStyle name="Normal 7 2 4 2" xfId="401"/>
    <cellStyle name="Normal 7 2 4 2 2" xfId="1293"/>
    <cellStyle name="Normal 7 2 4 2 2 2" xfId="2235"/>
    <cellStyle name="Normal 7 2 4 2 2 2 2" xfId="7524"/>
    <cellStyle name="Normal 7 2 4 2 2 3" xfId="3566"/>
    <cellStyle name="Normal 7 2 4 2 2 3 2" xfId="8581"/>
    <cellStyle name="Normal 7 2 4 2 2 4" xfId="6640"/>
    <cellStyle name="Normal 7 2 4 2 2 5" xfId="10035"/>
    <cellStyle name="Normal 7 2 4 2 2 6" xfId="5117"/>
    <cellStyle name="Normal 7 2 4 2 3" xfId="907"/>
    <cellStyle name="Normal 7 2 4 2 3 2" xfId="2575"/>
    <cellStyle name="Normal 7 2 4 2 3 2 2" xfId="7857"/>
    <cellStyle name="Normal 7 2 4 2 3 3" xfId="3914"/>
    <cellStyle name="Normal 7 2 4 2 3 3 2" xfId="8929"/>
    <cellStyle name="Normal 7 2 4 2 3 4" xfId="6264"/>
    <cellStyle name="Normal 7 2 4 2 3 5" xfId="10383"/>
    <cellStyle name="Normal 7 2 4 2 3 6" xfId="5451"/>
    <cellStyle name="Normal 7 2 4 2 4" xfId="1859"/>
    <cellStyle name="Normal 7 2 4 2 4 2" xfId="4238"/>
    <cellStyle name="Normal 7 2 4 2 4 2 2" xfId="9253"/>
    <cellStyle name="Normal 7 2 4 2 4 3" xfId="10707"/>
    <cellStyle name="Normal 7 2 4 2 4 4" xfId="7148"/>
    <cellStyle name="Normal 7 2 4 2 5" xfId="3194"/>
    <cellStyle name="Normal 7 2 4 2 5 2" xfId="8210"/>
    <cellStyle name="Normal 7 2 4 2 6" xfId="5771"/>
    <cellStyle name="Normal 7 2 4 2 7" xfId="9664"/>
    <cellStyle name="Normal 7 2 4 2 8" xfId="4741"/>
    <cellStyle name="Normal 7 2 4 2_Degree data" xfId="2866"/>
    <cellStyle name="Normal 7 2 4 3" xfId="702"/>
    <cellStyle name="Normal 7 2 4 3 2" xfId="1654"/>
    <cellStyle name="Normal 7 2 4 3 2 2" xfId="6943"/>
    <cellStyle name="Normal 7 2 4 3 3" xfId="3565"/>
    <cellStyle name="Normal 7 2 4 3 3 2" xfId="8580"/>
    <cellStyle name="Normal 7 2 4 3 4" xfId="6059"/>
    <cellStyle name="Normal 7 2 4 3 5" xfId="10034"/>
    <cellStyle name="Normal 7 2 4 3 6" xfId="4536"/>
    <cellStyle name="Normal 7 2 4 4" xfId="1292"/>
    <cellStyle name="Normal 7 2 4 4 2" xfId="2234"/>
    <cellStyle name="Normal 7 2 4 4 2 2" xfId="7523"/>
    <cellStyle name="Normal 7 2 4 4 3" xfId="3913"/>
    <cellStyle name="Normal 7 2 4 4 3 2" xfId="8928"/>
    <cellStyle name="Normal 7 2 4 4 4" xfId="6639"/>
    <cellStyle name="Normal 7 2 4 4 5" xfId="10382"/>
    <cellStyle name="Normal 7 2 4 4 6" xfId="5116"/>
    <cellStyle name="Normal 7 2 4 5" xfId="587"/>
    <cellStyle name="Normal 7 2 4 5 2" xfId="2370"/>
    <cellStyle name="Normal 7 2 4 5 2 2" xfId="7652"/>
    <cellStyle name="Normal 7 2 4 5 3" xfId="4033"/>
    <cellStyle name="Normal 7 2 4 5 3 2" xfId="9048"/>
    <cellStyle name="Normal 7 2 4 5 4" xfId="5945"/>
    <cellStyle name="Normal 7 2 4 5 5" xfId="10502"/>
    <cellStyle name="Normal 7 2 4 5 6" xfId="5246"/>
    <cellStyle name="Normal 7 2 4 6" xfId="1542"/>
    <cellStyle name="Normal 7 2 4 6 2" xfId="6831"/>
    <cellStyle name="Normal 7 2 4 7" xfId="2989"/>
    <cellStyle name="Normal 7 2 4 7 2" xfId="8005"/>
    <cellStyle name="Normal 7 2 4 8" xfId="5566"/>
    <cellStyle name="Normal 7 2 4 9" xfId="9459"/>
    <cellStyle name="Normal 7 2 4_Degree data" xfId="2865"/>
    <cellStyle name="Normal 7 2 5" xfId="293"/>
    <cellStyle name="Normal 7 2 5 2" xfId="1294"/>
    <cellStyle name="Normal 7 2 5 2 2" xfId="2236"/>
    <cellStyle name="Normal 7 2 5 2 2 2" xfId="7525"/>
    <cellStyle name="Normal 7 2 5 2 3" xfId="3567"/>
    <cellStyle name="Normal 7 2 5 2 3 2" xfId="8582"/>
    <cellStyle name="Normal 7 2 5 2 4" xfId="6641"/>
    <cellStyle name="Normal 7 2 5 2 5" xfId="10036"/>
    <cellStyle name="Normal 7 2 5 2 6" xfId="5118"/>
    <cellStyle name="Normal 7 2 5 3" xfId="802"/>
    <cellStyle name="Normal 7 2 5 3 2" xfId="2470"/>
    <cellStyle name="Normal 7 2 5 3 2 2" xfId="7752"/>
    <cellStyle name="Normal 7 2 5 3 3" xfId="3915"/>
    <cellStyle name="Normal 7 2 5 3 3 2" xfId="8930"/>
    <cellStyle name="Normal 7 2 5 3 4" xfId="6159"/>
    <cellStyle name="Normal 7 2 5 3 5" xfId="10384"/>
    <cellStyle name="Normal 7 2 5 3 6" xfId="5346"/>
    <cellStyle name="Normal 7 2 5 4" xfId="1754"/>
    <cellStyle name="Normal 7 2 5 4 2" xfId="4133"/>
    <cellStyle name="Normal 7 2 5 4 2 2" xfId="9148"/>
    <cellStyle name="Normal 7 2 5 4 3" xfId="10602"/>
    <cellStyle name="Normal 7 2 5 4 4" xfId="7043"/>
    <cellStyle name="Normal 7 2 5 5" xfId="3089"/>
    <cellStyle name="Normal 7 2 5 5 2" xfId="8105"/>
    <cellStyle name="Normal 7 2 5 6" xfId="5666"/>
    <cellStyle name="Normal 7 2 5 7" xfId="9559"/>
    <cellStyle name="Normal 7 2 5 8" xfId="4636"/>
    <cellStyle name="Normal 7 2 5_Degree data" xfId="2867"/>
    <cellStyle name="Normal 7 2 6" xfId="675"/>
    <cellStyle name="Normal 7 2 6 2" xfId="1295"/>
    <cellStyle name="Normal 7 2 6 2 2" xfId="2237"/>
    <cellStyle name="Normal 7 2 6 2 2 2" xfId="7526"/>
    <cellStyle name="Normal 7 2 6 2 3" xfId="3568"/>
    <cellStyle name="Normal 7 2 6 2 3 2" xfId="8583"/>
    <cellStyle name="Normal 7 2 6 2 4" xfId="6642"/>
    <cellStyle name="Normal 7 2 6 2 5" xfId="10037"/>
    <cellStyle name="Normal 7 2 6 2 6" xfId="5119"/>
    <cellStyle name="Normal 7 2 6 3" xfId="1409"/>
    <cellStyle name="Normal 7 2 6 3 2" xfId="2343"/>
    <cellStyle name="Normal 7 2 6 3 2 2" xfId="7625"/>
    <cellStyle name="Normal 7 2 6 3 3" xfId="3916"/>
    <cellStyle name="Normal 7 2 6 3 3 2" xfId="8931"/>
    <cellStyle name="Normal 7 2 6 3 4" xfId="6705"/>
    <cellStyle name="Normal 7 2 6 3 5" xfId="10385"/>
    <cellStyle name="Normal 7 2 6 3 6" xfId="5219"/>
    <cellStyle name="Normal 7 2 6 4" xfId="1627"/>
    <cellStyle name="Normal 7 2 6 4 2" xfId="4006"/>
    <cellStyle name="Normal 7 2 6 4 2 2" xfId="9021"/>
    <cellStyle name="Normal 7 2 6 4 3" xfId="10475"/>
    <cellStyle name="Normal 7 2 6 4 4" xfId="6916"/>
    <cellStyle name="Normal 7 2 6 5" xfId="2960"/>
    <cellStyle name="Normal 7 2 6 5 2" xfId="7976"/>
    <cellStyle name="Normal 7 2 6 6" xfId="6032"/>
    <cellStyle name="Normal 7 2 6 7" xfId="9432"/>
    <cellStyle name="Normal 7 2 6 8" xfId="4509"/>
    <cellStyle name="Normal 7 2 6_Degree data" xfId="2868"/>
    <cellStyle name="Normal 7 2 7" xfId="1286"/>
    <cellStyle name="Normal 7 2 7 2" xfId="2228"/>
    <cellStyle name="Normal 7 2 7 2 2" xfId="7517"/>
    <cellStyle name="Normal 7 2 7 3" xfId="3559"/>
    <cellStyle name="Normal 7 2 7 3 2" xfId="8574"/>
    <cellStyle name="Normal 7 2 7 4" xfId="6633"/>
    <cellStyle name="Normal 7 2 7 5" xfId="10028"/>
    <cellStyle name="Normal 7 2 7 6" xfId="5110"/>
    <cellStyle name="Normal 7 2 8" xfId="475"/>
    <cellStyle name="Normal 7 2 8 2" xfId="2298"/>
    <cellStyle name="Normal 7 2 8 2 2" xfId="7580"/>
    <cellStyle name="Normal 7 2 8 3" xfId="3907"/>
    <cellStyle name="Normal 7 2 8 3 2" xfId="8922"/>
    <cellStyle name="Normal 7 2 8 4" xfId="5839"/>
    <cellStyle name="Normal 7 2 8 5" xfId="10376"/>
    <cellStyle name="Normal 7 2 8 6" xfId="5174"/>
    <cellStyle name="Normal 7 2 9" xfId="1434"/>
    <cellStyle name="Normal 7 2 9 2" xfId="3961"/>
    <cellStyle name="Normal 7 2 9 2 2" xfId="8976"/>
    <cellStyle name="Normal 7 2 9 3" xfId="10430"/>
    <cellStyle name="Normal 7 2 9 4" xfId="6725"/>
    <cellStyle name="Normal 7 2_Degree data" xfId="2859"/>
    <cellStyle name="Normal 7 3" xfId="164"/>
    <cellStyle name="Normal 7 3 10" xfId="2923"/>
    <cellStyle name="Normal 7 3 10 2" xfId="9395"/>
    <cellStyle name="Normal 7 3 10 3" xfId="7939"/>
    <cellStyle name="Normal 7 3 11" xfId="5547"/>
    <cellStyle name="Normal 7 3 12" xfId="9365"/>
    <cellStyle name="Normal 7 3 13" xfId="4328"/>
    <cellStyle name="Normal 7 3 2" xfId="229"/>
    <cellStyle name="Normal 7 3 2 10" xfId="9497"/>
    <cellStyle name="Normal 7 3 2 11" xfId="4357"/>
    <cellStyle name="Normal 7 3 2 2" xfId="438"/>
    <cellStyle name="Normal 7 3 2 2 2" xfId="944"/>
    <cellStyle name="Normal 7 3 2 2 2 2" xfId="1896"/>
    <cellStyle name="Normal 7 3 2 2 2 2 2" xfId="7185"/>
    <cellStyle name="Normal 7 3 2 2 2 3" xfId="3571"/>
    <cellStyle name="Normal 7 3 2 2 2 3 2" xfId="8586"/>
    <cellStyle name="Normal 7 3 2 2 2 4" xfId="6301"/>
    <cellStyle name="Normal 7 3 2 2 2 5" xfId="10040"/>
    <cellStyle name="Normal 7 3 2 2 2 6" xfId="4778"/>
    <cellStyle name="Normal 7 3 2 2 3" xfId="1298"/>
    <cellStyle name="Normal 7 3 2 2 3 2" xfId="2240"/>
    <cellStyle name="Normal 7 3 2 2 3 2 2" xfId="7529"/>
    <cellStyle name="Normal 7 3 2 2 3 3" xfId="3919"/>
    <cellStyle name="Normal 7 3 2 2 3 3 2" xfId="8934"/>
    <cellStyle name="Normal 7 3 2 2 3 4" xfId="6645"/>
    <cellStyle name="Normal 7 3 2 2 3 5" xfId="10388"/>
    <cellStyle name="Normal 7 3 2 2 3 6" xfId="5122"/>
    <cellStyle name="Normal 7 3 2 2 4" xfId="624"/>
    <cellStyle name="Normal 7 3 2 2 4 2" xfId="2612"/>
    <cellStyle name="Normal 7 3 2 2 4 2 2" xfId="7894"/>
    <cellStyle name="Normal 7 3 2 2 4 3" xfId="4275"/>
    <cellStyle name="Normal 7 3 2 2 4 3 2" xfId="9290"/>
    <cellStyle name="Normal 7 3 2 2 4 4" xfId="5982"/>
    <cellStyle name="Normal 7 3 2 2 4 5" xfId="10744"/>
    <cellStyle name="Normal 7 3 2 2 4 6" xfId="5488"/>
    <cellStyle name="Normal 7 3 2 2 5" xfId="1579"/>
    <cellStyle name="Normal 7 3 2 2 5 2" xfId="6868"/>
    <cellStyle name="Normal 7 3 2 2 6" xfId="3231"/>
    <cellStyle name="Normal 7 3 2 2 6 2" xfId="8247"/>
    <cellStyle name="Normal 7 3 2 2 7" xfId="5808"/>
    <cellStyle name="Normal 7 3 2 2 8" xfId="9701"/>
    <cellStyle name="Normal 7 3 2 2 9" xfId="4461"/>
    <cellStyle name="Normal 7 3 2 2_Degree data" xfId="2871"/>
    <cellStyle name="Normal 7 3 2 3" xfId="331"/>
    <cellStyle name="Normal 7 3 2 3 2" xfId="1299"/>
    <cellStyle name="Normal 7 3 2 3 2 2" xfId="2241"/>
    <cellStyle name="Normal 7 3 2 3 2 2 2" xfId="7530"/>
    <cellStyle name="Normal 7 3 2 3 2 3" xfId="3572"/>
    <cellStyle name="Normal 7 3 2 3 2 3 2" xfId="8587"/>
    <cellStyle name="Normal 7 3 2 3 2 4" xfId="6646"/>
    <cellStyle name="Normal 7 3 2 3 2 5" xfId="10041"/>
    <cellStyle name="Normal 7 3 2 3 2 6" xfId="5123"/>
    <cellStyle name="Normal 7 3 2 3 3" xfId="840"/>
    <cellStyle name="Normal 7 3 2 3 3 2" xfId="2508"/>
    <cellStyle name="Normal 7 3 2 3 3 2 2" xfId="7790"/>
    <cellStyle name="Normal 7 3 2 3 3 3" xfId="3920"/>
    <cellStyle name="Normal 7 3 2 3 3 3 2" xfId="8935"/>
    <cellStyle name="Normal 7 3 2 3 3 4" xfId="6197"/>
    <cellStyle name="Normal 7 3 2 3 3 5" xfId="10389"/>
    <cellStyle name="Normal 7 3 2 3 3 6" xfId="5384"/>
    <cellStyle name="Normal 7 3 2 3 4" xfId="1792"/>
    <cellStyle name="Normal 7 3 2 3 4 2" xfId="4171"/>
    <cellStyle name="Normal 7 3 2 3 4 2 2" xfId="9186"/>
    <cellStyle name="Normal 7 3 2 3 4 3" xfId="10640"/>
    <cellStyle name="Normal 7 3 2 3 4 4" xfId="7081"/>
    <cellStyle name="Normal 7 3 2 3 5" xfId="3127"/>
    <cellStyle name="Normal 7 3 2 3 5 2" xfId="8143"/>
    <cellStyle name="Normal 7 3 2 3 6" xfId="5704"/>
    <cellStyle name="Normal 7 3 2 3 7" xfId="9597"/>
    <cellStyle name="Normal 7 3 2 3 8" xfId="4674"/>
    <cellStyle name="Normal 7 3 2 3_Degree data" xfId="2872"/>
    <cellStyle name="Normal 7 3 2 4" xfId="740"/>
    <cellStyle name="Normal 7 3 2 4 2" xfId="1692"/>
    <cellStyle name="Normal 7 3 2 4 2 2" xfId="6981"/>
    <cellStyle name="Normal 7 3 2 4 3" xfId="3570"/>
    <cellStyle name="Normal 7 3 2 4 3 2" xfId="8585"/>
    <cellStyle name="Normal 7 3 2 4 4" xfId="6097"/>
    <cellStyle name="Normal 7 3 2 4 5" xfId="10039"/>
    <cellStyle name="Normal 7 3 2 4 6" xfId="4574"/>
    <cellStyle name="Normal 7 3 2 5" xfId="1297"/>
    <cellStyle name="Normal 7 3 2 5 2" xfId="2239"/>
    <cellStyle name="Normal 7 3 2 5 2 2" xfId="7528"/>
    <cellStyle name="Normal 7 3 2 5 3" xfId="3918"/>
    <cellStyle name="Normal 7 3 2 5 3 2" xfId="8933"/>
    <cellStyle name="Normal 7 3 2 5 4" xfId="6644"/>
    <cellStyle name="Normal 7 3 2 5 5" xfId="10387"/>
    <cellStyle name="Normal 7 3 2 5 6" xfId="5121"/>
    <cellStyle name="Normal 7 3 2 6" xfId="517"/>
    <cellStyle name="Normal 7 3 2 6 2" xfId="2408"/>
    <cellStyle name="Normal 7 3 2 6 2 2" xfId="7690"/>
    <cellStyle name="Normal 7 3 2 6 3" xfId="4071"/>
    <cellStyle name="Normal 7 3 2 6 3 2" xfId="9086"/>
    <cellStyle name="Normal 7 3 2 6 4" xfId="5878"/>
    <cellStyle name="Normal 7 3 2 6 5" xfId="10540"/>
    <cellStyle name="Normal 7 3 2 6 6" xfId="5284"/>
    <cellStyle name="Normal 7 3 2 7" xfId="1475"/>
    <cellStyle name="Normal 7 3 2 7 2" xfId="6764"/>
    <cellStyle name="Normal 7 3 2 8" xfId="3027"/>
    <cellStyle name="Normal 7 3 2 8 2" xfId="8043"/>
    <cellStyle name="Normal 7 3 2 9" xfId="5604"/>
    <cellStyle name="Normal 7 3 2_Degree data" xfId="2870"/>
    <cellStyle name="Normal 7 3 3" xfId="274"/>
    <cellStyle name="Normal 7 3 3 10" xfId="4400"/>
    <cellStyle name="Normal 7 3 3 2" xfId="376"/>
    <cellStyle name="Normal 7 3 3 2 2" xfId="1301"/>
    <cellStyle name="Normal 7 3 3 2 2 2" xfId="2243"/>
    <cellStyle name="Normal 7 3 3 2 2 2 2" xfId="7532"/>
    <cellStyle name="Normal 7 3 3 2 2 3" xfId="3574"/>
    <cellStyle name="Normal 7 3 3 2 2 3 2" xfId="8589"/>
    <cellStyle name="Normal 7 3 3 2 2 4" xfId="6648"/>
    <cellStyle name="Normal 7 3 3 2 2 5" xfId="10043"/>
    <cellStyle name="Normal 7 3 3 2 2 6" xfId="5125"/>
    <cellStyle name="Normal 7 3 3 2 3" xfId="883"/>
    <cellStyle name="Normal 7 3 3 2 3 2" xfId="2551"/>
    <cellStyle name="Normal 7 3 3 2 3 2 2" xfId="7833"/>
    <cellStyle name="Normal 7 3 3 2 3 3" xfId="3922"/>
    <cellStyle name="Normal 7 3 3 2 3 3 2" xfId="8937"/>
    <cellStyle name="Normal 7 3 3 2 3 4" xfId="6240"/>
    <cellStyle name="Normal 7 3 3 2 3 5" xfId="10391"/>
    <cellStyle name="Normal 7 3 3 2 3 6" xfId="5427"/>
    <cellStyle name="Normal 7 3 3 2 4" xfId="1835"/>
    <cellStyle name="Normal 7 3 3 2 4 2" xfId="4214"/>
    <cellStyle name="Normal 7 3 3 2 4 2 2" xfId="9229"/>
    <cellStyle name="Normal 7 3 3 2 4 3" xfId="10683"/>
    <cellStyle name="Normal 7 3 3 2 4 4" xfId="7124"/>
    <cellStyle name="Normal 7 3 3 2 5" xfId="3170"/>
    <cellStyle name="Normal 7 3 3 2 5 2" xfId="8186"/>
    <cellStyle name="Normal 7 3 3 2 6" xfId="5747"/>
    <cellStyle name="Normal 7 3 3 2 7" xfId="9640"/>
    <cellStyle name="Normal 7 3 3 2 8" xfId="4717"/>
    <cellStyle name="Normal 7 3 3 2_Degree data" xfId="2874"/>
    <cellStyle name="Normal 7 3 3 3" xfId="783"/>
    <cellStyle name="Normal 7 3 3 3 2" xfId="1735"/>
    <cellStyle name="Normal 7 3 3 3 2 2" xfId="7024"/>
    <cellStyle name="Normal 7 3 3 3 3" xfId="3573"/>
    <cellStyle name="Normal 7 3 3 3 3 2" xfId="8588"/>
    <cellStyle name="Normal 7 3 3 3 4" xfId="6140"/>
    <cellStyle name="Normal 7 3 3 3 5" xfId="10042"/>
    <cellStyle name="Normal 7 3 3 3 6" xfId="4617"/>
    <cellStyle name="Normal 7 3 3 4" xfId="1300"/>
    <cellStyle name="Normal 7 3 3 4 2" xfId="2242"/>
    <cellStyle name="Normal 7 3 3 4 2 2" xfId="7531"/>
    <cellStyle name="Normal 7 3 3 4 3" xfId="3921"/>
    <cellStyle name="Normal 7 3 3 4 3 2" xfId="8936"/>
    <cellStyle name="Normal 7 3 3 4 4" xfId="6647"/>
    <cellStyle name="Normal 7 3 3 4 5" xfId="10390"/>
    <cellStyle name="Normal 7 3 3 4 6" xfId="5124"/>
    <cellStyle name="Normal 7 3 3 5" xfId="563"/>
    <cellStyle name="Normal 7 3 3 5 2" xfId="2451"/>
    <cellStyle name="Normal 7 3 3 5 2 2" xfId="7733"/>
    <cellStyle name="Normal 7 3 3 5 3" xfId="4114"/>
    <cellStyle name="Normal 7 3 3 5 3 2" xfId="9129"/>
    <cellStyle name="Normal 7 3 3 5 4" xfId="5921"/>
    <cellStyle name="Normal 7 3 3 5 5" xfId="10583"/>
    <cellStyle name="Normal 7 3 3 5 6" xfId="5327"/>
    <cellStyle name="Normal 7 3 3 6" xfId="1518"/>
    <cellStyle name="Normal 7 3 3 6 2" xfId="6807"/>
    <cellStyle name="Normal 7 3 3 7" xfId="3070"/>
    <cellStyle name="Normal 7 3 3 7 2" xfId="8086"/>
    <cellStyle name="Normal 7 3 3 8" xfId="5647"/>
    <cellStyle name="Normal 7 3 3 9" xfId="9540"/>
    <cellStyle name="Normal 7 3 3_Degree data" xfId="2873"/>
    <cellStyle name="Normal 7 3 4" xfId="196"/>
    <cellStyle name="Normal 7 3 4 10" xfId="4433"/>
    <cellStyle name="Normal 7 3 4 2" xfId="410"/>
    <cellStyle name="Normal 7 3 4 2 2" xfId="1303"/>
    <cellStyle name="Normal 7 3 4 2 2 2" xfId="2245"/>
    <cellStyle name="Normal 7 3 4 2 2 2 2" xfId="7534"/>
    <cellStyle name="Normal 7 3 4 2 2 3" xfId="3576"/>
    <cellStyle name="Normal 7 3 4 2 2 3 2" xfId="8591"/>
    <cellStyle name="Normal 7 3 4 2 2 4" xfId="6650"/>
    <cellStyle name="Normal 7 3 4 2 2 5" xfId="10045"/>
    <cellStyle name="Normal 7 3 4 2 2 6" xfId="5127"/>
    <cellStyle name="Normal 7 3 4 2 3" xfId="916"/>
    <cellStyle name="Normal 7 3 4 2 3 2" xfId="2584"/>
    <cellStyle name="Normal 7 3 4 2 3 2 2" xfId="7866"/>
    <cellStyle name="Normal 7 3 4 2 3 3" xfId="3924"/>
    <cellStyle name="Normal 7 3 4 2 3 3 2" xfId="8939"/>
    <cellStyle name="Normal 7 3 4 2 3 4" xfId="6273"/>
    <cellStyle name="Normal 7 3 4 2 3 5" xfId="10393"/>
    <cellStyle name="Normal 7 3 4 2 3 6" xfId="5460"/>
    <cellStyle name="Normal 7 3 4 2 4" xfId="1868"/>
    <cellStyle name="Normal 7 3 4 2 4 2" xfId="4247"/>
    <cellStyle name="Normal 7 3 4 2 4 2 2" xfId="9262"/>
    <cellStyle name="Normal 7 3 4 2 4 3" xfId="10716"/>
    <cellStyle name="Normal 7 3 4 2 4 4" xfId="7157"/>
    <cellStyle name="Normal 7 3 4 2 5" xfId="3203"/>
    <cellStyle name="Normal 7 3 4 2 5 2" xfId="8219"/>
    <cellStyle name="Normal 7 3 4 2 6" xfId="5780"/>
    <cellStyle name="Normal 7 3 4 2 7" xfId="9673"/>
    <cellStyle name="Normal 7 3 4 2 8" xfId="4750"/>
    <cellStyle name="Normal 7 3 4 2_Degree data" xfId="2876"/>
    <cellStyle name="Normal 7 3 4 3" xfId="711"/>
    <cellStyle name="Normal 7 3 4 3 2" xfId="1663"/>
    <cellStyle name="Normal 7 3 4 3 2 2" xfId="6952"/>
    <cellStyle name="Normal 7 3 4 3 3" xfId="3575"/>
    <cellStyle name="Normal 7 3 4 3 3 2" xfId="8590"/>
    <cellStyle name="Normal 7 3 4 3 4" xfId="6068"/>
    <cellStyle name="Normal 7 3 4 3 5" xfId="10044"/>
    <cellStyle name="Normal 7 3 4 3 6" xfId="4545"/>
    <cellStyle name="Normal 7 3 4 4" xfId="1302"/>
    <cellStyle name="Normal 7 3 4 4 2" xfId="2244"/>
    <cellStyle name="Normal 7 3 4 4 2 2" xfId="7533"/>
    <cellStyle name="Normal 7 3 4 4 3" xfId="3923"/>
    <cellStyle name="Normal 7 3 4 4 3 2" xfId="8938"/>
    <cellStyle name="Normal 7 3 4 4 4" xfId="6649"/>
    <cellStyle name="Normal 7 3 4 4 5" xfId="10392"/>
    <cellStyle name="Normal 7 3 4 4 6" xfId="5126"/>
    <cellStyle name="Normal 7 3 4 5" xfId="596"/>
    <cellStyle name="Normal 7 3 4 5 2" xfId="2379"/>
    <cellStyle name="Normal 7 3 4 5 2 2" xfId="7661"/>
    <cellStyle name="Normal 7 3 4 5 3" xfId="4042"/>
    <cellStyle name="Normal 7 3 4 5 3 2" xfId="9057"/>
    <cellStyle name="Normal 7 3 4 5 4" xfId="5954"/>
    <cellStyle name="Normal 7 3 4 5 5" xfId="10511"/>
    <cellStyle name="Normal 7 3 4 5 6" xfId="5255"/>
    <cellStyle name="Normal 7 3 4 6" xfId="1551"/>
    <cellStyle name="Normal 7 3 4 6 2" xfId="6840"/>
    <cellStyle name="Normal 7 3 4 7" xfId="2998"/>
    <cellStyle name="Normal 7 3 4 7 2" xfId="8014"/>
    <cellStyle name="Normal 7 3 4 8" xfId="5575"/>
    <cellStyle name="Normal 7 3 4 9" xfId="9468"/>
    <cellStyle name="Normal 7 3 4_Degree data" xfId="2875"/>
    <cellStyle name="Normal 7 3 5" xfId="302"/>
    <cellStyle name="Normal 7 3 5 2" xfId="1304"/>
    <cellStyle name="Normal 7 3 5 2 2" xfId="2246"/>
    <cellStyle name="Normal 7 3 5 2 2 2" xfId="7535"/>
    <cellStyle name="Normal 7 3 5 2 3" xfId="3577"/>
    <cellStyle name="Normal 7 3 5 2 3 2" xfId="8592"/>
    <cellStyle name="Normal 7 3 5 2 4" xfId="6651"/>
    <cellStyle name="Normal 7 3 5 2 5" xfId="10046"/>
    <cellStyle name="Normal 7 3 5 2 6" xfId="5128"/>
    <cellStyle name="Normal 7 3 5 3" xfId="811"/>
    <cellStyle name="Normal 7 3 5 3 2" xfId="2479"/>
    <cellStyle name="Normal 7 3 5 3 2 2" xfId="7761"/>
    <cellStyle name="Normal 7 3 5 3 3" xfId="3925"/>
    <cellStyle name="Normal 7 3 5 3 3 2" xfId="8940"/>
    <cellStyle name="Normal 7 3 5 3 4" xfId="6168"/>
    <cellStyle name="Normal 7 3 5 3 5" xfId="10394"/>
    <cellStyle name="Normal 7 3 5 3 6" xfId="5355"/>
    <cellStyle name="Normal 7 3 5 4" xfId="1763"/>
    <cellStyle name="Normal 7 3 5 4 2" xfId="4142"/>
    <cellStyle name="Normal 7 3 5 4 2 2" xfId="9157"/>
    <cellStyle name="Normal 7 3 5 4 3" xfId="10611"/>
    <cellStyle name="Normal 7 3 5 4 4" xfId="7052"/>
    <cellStyle name="Normal 7 3 5 5" xfId="3098"/>
    <cellStyle name="Normal 7 3 5 5 2" xfId="8114"/>
    <cellStyle name="Normal 7 3 5 6" xfId="5675"/>
    <cellStyle name="Normal 7 3 5 7" xfId="9568"/>
    <cellStyle name="Normal 7 3 5 8" xfId="4645"/>
    <cellStyle name="Normal 7 3 5_Degree data" xfId="2877"/>
    <cellStyle name="Normal 7 3 6" xfId="683"/>
    <cellStyle name="Normal 7 3 6 2" xfId="1305"/>
    <cellStyle name="Normal 7 3 6 2 2" xfId="2247"/>
    <cellStyle name="Normal 7 3 6 2 2 2" xfId="7536"/>
    <cellStyle name="Normal 7 3 6 2 3" xfId="3578"/>
    <cellStyle name="Normal 7 3 6 2 3 2" xfId="8593"/>
    <cellStyle name="Normal 7 3 6 2 4" xfId="6652"/>
    <cellStyle name="Normal 7 3 6 2 5" xfId="10047"/>
    <cellStyle name="Normal 7 3 6 2 6" xfId="5129"/>
    <cellStyle name="Normal 7 3 6 3" xfId="1410"/>
    <cellStyle name="Normal 7 3 6 3 2" xfId="2351"/>
    <cellStyle name="Normal 7 3 6 3 2 2" xfId="7633"/>
    <cellStyle name="Normal 7 3 6 3 3" xfId="3926"/>
    <cellStyle name="Normal 7 3 6 3 3 2" xfId="8941"/>
    <cellStyle name="Normal 7 3 6 3 4" xfId="6706"/>
    <cellStyle name="Normal 7 3 6 3 5" xfId="10395"/>
    <cellStyle name="Normal 7 3 6 3 6" xfId="5227"/>
    <cellStyle name="Normal 7 3 6 4" xfId="1635"/>
    <cellStyle name="Normal 7 3 6 4 2" xfId="4014"/>
    <cellStyle name="Normal 7 3 6 4 2 2" xfId="9029"/>
    <cellStyle name="Normal 7 3 6 4 3" xfId="10483"/>
    <cellStyle name="Normal 7 3 6 4 4" xfId="6924"/>
    <cellStyle name="Normal 7 3 6 5" xfId="2968"/>
    <cellStyle name="Normal 7 3 6 5 2" xfId="7984"/>
    <cellStyle name="Normal 7 3 6 6" xfId="6040"/>
    <cellStyle name="Normal 7 3 6 7" xfId="9440"/>
    <cellStyle name="Normal 7 3 6 8" xfId="4517"/>
    <cellStyle name="Normal 7 3 6_Degree data" xfId="2878"/>
    <cellStyle name="Normal 7 3 7" xfId="1296"/>
    <cellStyle name="Normal 7 3 7 2" xfId="2238"/>
    <cellStyle name="Normal 7 3 7 2 2" xfId="7527"/>
    <cellStyle name="Normal 7 3 7 3" xfId="3569"/>
    <cellStyle name="Normal 7 3 7 3 2" xfId="8584"/>
    <cellStyle name="Normal 7 3 7 4" xfId="6643"/>
    <cellStyle name="Normal 7 3 7 5" xfId="10038"/>
    <cellStyle name="Normal 7 3 7 6" xfId="5120"/>
    <cellStyle name="Normal 7 3 8" xfId="484"/>
    <cellStyle name="Normal 7 3 8 2" xfId="2306"/>
    <cellStyle name="Normal 7 3 8 2 2" xfId="7588"/>
    <cellStyle name="Normal 7 3 8 3" xfId="3917"/>
    <cellStyle name="Normal 7 3 8 3 2" xfId="8932"/>
    <cellStyle name="Normal 7 3 8 4" xfId="5848"/>
    <cellStyle name="Normal 7 3 8 5" xfId="10386"/>
    <cellStyle name="Normal 7 3 8 6" xfId="5182"/>
    <cellStyle name="Normal 7 3 9" xfId="1445"/>
    <cellStyle name="Normal 7 3 9 2" xfId="3969"/>
    <cellStyle name="Normal 7 3 9 2 2" xfId="8984"/>
    <cellStyle name="Normal 7 3 9 3" xfId="10438"/>
    <cellStyle name="Normal 7 3 9 4" xfId="6735"/>
    <cellStyle name="Normal 7 3_Degree data" xfId="2869"/>
    <cellStyle name="Normal 7 4" xfId="132"/>
    <cellStyle name="Normal 7 4 10" xfId="5525"/>
    <cellStyle name="Normal 7 4 11" xfId="9345"/>
    <cellStyle name="Normal 7 4 12" xfId="4337"/>
    <cellStyle name="Normal 7 4 2" xfId="253"/>
    <cellStyle name="Normal 7 4 2 10" xfId="4380"/>
    <cellStyle name="Normal 7 4 2 2" xfId="355"/>
    <cellStyle name="Normal 7 4 2 2 2" xfId="1308"/>
    <cellStyle name="Normal 7 4 2 2 2 2" xfId="2250"/>
    <cellStyle name="Normal 7 4 2 2 2 2 2" xfId="7539"/>
    <cellStyle name="Normal 7 4 2 2 2 3" xfId="3581"/>
    <cellStyle name="Normal 7 4 2 2 2 3 2" xfId="8596"/>
    <cellStyle name="Normal 7 4 2 2 2 4" xfId="6655"/>
    <cellStyle name="Normal 7 4 2 2 2 5" xfId="10050"/>
    <cellStyle name="Normal 7 4 2 2 2 6" xfId="5132"/>
    <cellStyle name="Normal 7 4 2 2 3" xfId="863"/>
    <cellStyle name="Normal 7 4 2 2 3 2" xfId="2531"/>
    <cellStyle name="Normal 7 4 2 2 3 2 2" xfId="7813"/>
    <cellStyle name="Normal 7 4 2 2 3 3" xfId="3929"/>
    <cellStyle name="Normal 7 4 2 2 3 3 2" xfId="8944"/>
    <cellStyle name="Normal 7 4 2 2 3 4" xfId="6220"/>
    <cellStyle name="Normal 7 4 2 2 3 5" xfId="10398"/>
    <cellStyle name="Normal 7 4 2 2 3 6" xfId="5407"/>
    <cellStyle name="Normal 7 4 2 2 4" xfId="1815"/>
    <cellStyle name="Normal 7 4 2 2 4 2" xfId="4194"/>
    <cellStyle name="Normal 7 4 2 2 4 2 2" xfId="9209"/>
    <cellStyle name="Normal 7 4 2 2 4 3" xfId="10663"/>
    <cellStyle name="Normal 7 4 2 2 4 4" xfId="7104"/>
    <cellStyle name="Normal 7 4 2 2 5" xfId="3150"/>
    <cellStyle name="Normal 7 4 2 2 5 2" xfId="8166"/>
    <cellStyle name="Normal 7 4 2 2 6" xfId="5727"/>
    <cellStyle name="Normal 7 4 2 2 7" xfId="9620"/>
    <cellStyle name="Normal 7 4 2 2 8" xfId="4697"/>
    <cellStyle name="Normal 7 4 2 2_Degree data" xfId="2881"/>
    <cellStyle name="Normal 7 4 2 3" xfId="763"/>
    <cellStyle name="Normal 7 4 2 3 2" xfId="1715"/>
    <cellStyle name="Normal 7 4 2 3 2 2" xfId="7004"/>
    <cellStyle name="Normal 7 4 2 3 3" xfId="3580"/>
    <cellStyle name="Normal 7 4 2 3 3 2" xfId="8595"/>
    <cellStyle name="Normal 7 4 2 3 4" xfId="6120"/>
    <cellStyle name="Normal 7 4 2 3 5" xfId="10049"/>
    <cellStyle name="Normal 7 4 2 3 6" xfId="4597"/>
    <cellStyle name="Normal 7 4 2 4" xfId="1307"/>
    <cellStyle name="Normal 7 4 2 4 2" xfId="2249"/>
    <cellStyle name="Normal 7 4 2 4 2 2" xfId="7538"/>
    <cellStyle name="Normal 7 4 2 4 3" xfId="3928"/>
    <cellStyle name="Normal 7 4 2 4 3 2" xfId="8943"/>
    <cellStyle name="Normal 7 4 2 4 4" xfId="6654"/>
    <cellStyle name="Normal 7 4 2 4 5" xfId="10397"/>
    <cellStyle name="Normal 7 4 2 4 6" xfId="5131"/>
    <cellStyle name="Normal 7 4 2 5" xfId="542"/>
    <cellStyle name="Normal 7 4 2 5 2" xfId="2431"/>
    <cellStyle name="Normal 7 4 2 5 2 2" xfId="7713"/>
    <cellStyle name="Normal 7 4 2 5 3" xfId="4094"/>
    <cellStyle name="Normal 7 4 2 5 3 2" xfId="9109"/>
    <cellStyle name="Normal 7 4 2 5 4" xfId="5901"/>
    <cellStyle name="Normal 7 4 2 5 5" xfId="10563"/>
    <cellStyle name="Normal 7 4 2 5 6" xfId="5307"/>
    <cellStyle name="Normal 7 4 2 6" xfId="1498"/>
    <cellStyle name="Normal 7 4 2 6 2" xfId="6787"/>
    <cellStyle name="Normal 7 4 2 7" xfId="3050"/>
    <cellStyle name="Normal 7 4 2 7 2" xfId="8066"/>
    <cellStyle name="Normal 7 4 2 8" xfId="5627"/>
    <cellStyle name="Normal 7 4 2 9" xfId="9520"/>
    <cellStyle name="Normal 7 4 2_Degree data" xfId="2880"/>
    <cellStyle name="Normal 7 4 3" xfId="208"/>
    <cellStyle name="Normal 7 4 3 10" xfId="4442"/>
    <cellStyle name="Normal 7 4 3 2" xfId="419"/>
    <cellStyle name="Normal 7 4 3 2 2" xfId="1310"/>
    <cellStyle name="Normal 7 4 3 2 2 2" xfId="2252"/>
    <cellStyle name="Normal 7 4 3 2 2 2 2" xfId="7541"/>
    <cellStyle name="Normal 7 4 3 2 2 3" xfId="3583"/>
    <cellStyle name="Normal 7 4 3 2 2 3 2" xfId="8598"/>
    <cellStyle name="Normal 7 4 3 2 2 4" xfId="6657"/>
    <cellStyle name="Normal 7 4 3 2 2 5" xfId="10052"/>
    <cellStyle name="Normal 7 4 3 2 2 6" xfId="5134"/>
    <cellStyle name="Normal 7 4 3 2 3" xfId="925"/>
    <cellStyle name="Normal 7 4 3 2 3 2" xfId="2593"/>
    <cellStyle name="Normal 7 4 3 2 3 2 2" xfId="7875"/>
    <cellStyle name="Normal 7 4 3 2 3 3" xfId="3931"/>
    <cellStyle name="Normal 7 4 3 2 3 3 2" xfId="8946"/>
    <cellStyle name="Normal 7 4 3 2 3 4" xfId="6282"/>
    <cellStyle name="Normal 7 4 3 2 3 5" xfId="10400"/>
    <cellStyle name="Normal 7 4 3 2 3 6" xfId="5469"/>
    <cellStyle name="Normal 7 4 3 2 4" xfId="1877"/>
    <cellStyle name="Normal 7 4 3 2 4 2" xfId="4256"/>
    <cellStyle name="Normal 7 4 3 2 4 2 2" xfId="9271"/>
    <cellStyle name="Normal 7 4 3 2 4 3" xfId="10725"/>
    <cellStyle name="Normal 7 4 3 2 4 4" xfId="7166"/>
    <cellStyle name="Normal 7 4 3 2 5" xfId="3212"/>
    <cellStyle name="Normal 7 4 3 2 5 2" xfId="8228"/>
    <cellStyle name="Normal 7 4 3 2 6" xfId="5789"/>
    <cellStyle name="Normal 7 4 3 2 7" xfId="9682"/>
    <cellStyle name="Normal 7 4 3 2 8" xfId="4759"/>
    <cellStyle name="Normal 7 4 3 2_Degree data" xfId="2883"/>
    <cellStyle name="Normal 7 4 3 3" xfId="720"/>
    <cellStyle name="Normal 7 4 3 3 2" xfId="1672"/>
    <cellStyle name="Normal 7 4 3 3 2 2" xfId="6961"/>
    <cellStyle name="Normal 7 4 3 3 3" xfId="3582"/>
    <cellStyle name="Normal 7 4 3 3 3 2" xfId="8597"/>
    <cellStyle name="Normal 7 4 3 3 4" xfId="6077"/>
    <cellStyle name="Normal 7 4 3 3 5" xfId="10051"/>
    <cellStyle name="Normal 7 4 3 3 6" xfId="4554"/>
    <cellStyle name="Normal 7 4 3 4" xfId="1309"/>
    <cellStyle name="Normal 7 4 3 4 2" xfId="2251"/>
    <cellStyle name="Normal 7 4 3 4 2 2" xfId="7540"/>
    <cellStyle name="Normal 7 4 3 4 3" xfId="3930"/>
    <cellStyle name="Normal 7 4 3 4 3 2" xfId="8945"/>
    <cellStyle name="Normal 7 4 3 4 4" xfId="6656"/>
    <cellStyle name="Normal 7 4 3 4 5" xfId="10399"/>
    <cellStyle name="Normal 7 4 3 4 6" xfId="5133"/>
    <cellStyle name="Normal 7 4 3 5" xfId="605"/>
    <cellStyle name="Normal 7 4 3 5 2" xfId="2388"/>
    <cellStyle name="Normal 7 4 3 5 2 2" xfId="7670"/>
    <cellStyle name="Normal 7 4 3 5 3" xfId="4051"/>
    <cellStyle name="Normal 7 4 3 5 3 2" xfId="9066"/>
    <cellStyle name="Normal 7 4 3 5 4" xfId="5963"/>
    <cellStyle name="Normal 7 4 3 5 5" xfId="10520"/>
    <cellStyle name="Normal 7 4 3 5 6" xfId="5264"/>
    <cellStyle name="Normal 7 4 3 6" xfId="1560"/>
    <cellStyle name="Normal 7 4 3 6 2" xfId="6849"/>
    <cellStyle name="Normal 7 4 3 7" xfId="3007"/>
    <cellStyle name="Normal 7 4 3 7 2" xfId="8023"/>
    <cellStyle name="Normal 7 4 3 8" xfId="5584"/>
    <cellStyle name="Normal 7 4 3 9" xfId="9477"/>
    <cellStyle name="Normal 7 4 3_Degree data" xfId="2882"/>
    <cellStyle name="Normal 7 4 4" xfId="311"/>
    <cellStyle name="Normal 7 4 4 2" xfId="1311"/>
    <cellStyle name="Normal 7 4 4 2 2" xfId="2253"/>
    <cellStyle name="Normal 7 4 4 2 2 2" xfId="7542"/>
    <cellStyle name="Normal 7 4 4 2 3" xfId="3584"/>
    <cellStyle name="Normal 7 4 4 2 3 2" xfId="8599"/>
    <cellStyle name="Normal 7 4 4 2 4" xfId="6658"/>
    <cellStyle name="Normal 7 4 4 2 5" xfId="10053"/>
    <cellStyle name="Normal 7 4 4 2 6" xfId="5135"/>
    <cellStyle name="Normal 7 4 4 3" xfId="820"/>
    <cellStyle name="Normal 7 4 4 3 2" xfId="2488"/>
    <cellStyle name="Normal 7 4 4 3 2 2" xfId="7770"/>
    <cellStyle name="Normal 7 4 4 3 3" xfId="3932"/>
    <cellStyle name="Normal 7 4 4 3 3 2" xfId="8947"/>
    <cellStyle name="Normal 7 4 4 3 4" xfId="6177"/>
    <cellStyle name="Normal 7 4 4 3 5" xfId="10401"/>
    <cellStyle name="Normal 7 4 4 3 6" xfId="5364"/>
    <cellStyle name="Normal 7 4 4 4" xfId="1772"/>
    <cellStyle name="Normal 7 4 4 4 2" xfId="4151"/>
    <cellStyle name="Normal 7 4 4 4 2 2" xfId="9166"/>
    <cellStyle name="Normal 7 4 4 4 3" xfId="10620"/>
    <cellStyle name="Normal 7 4 4 4 4" xfId="7061"/>
    <cellStyle name="Normal 7 4 4 5" xfId="3107"/>
    <cellStyle name="Normal 7 4 4 5 2" xfId="8123"/>
    <cellStyle name="Normal 7 4 4 6" xfId="5684"/>
    <cellStyle name="Normal 7 4 4 7" xfId="9577"/>
    <cellStyle name="Normal 7 4 4 8" xfId="4654"/>
    <cellStyle name="Normal 7 4 4_Degree data" xfId="2884"/>
    <cellStyle name="Normal 7 4 5" xfId="661"/>
    <cellStyle name="Normal 7 4 5 2" xfId="1613"/>
    <cellStyle name="Normal 7 4 5 2 2" xfId="6902"/>
    <cellStyle name="Normal 7 4 5 3" xfId="3579"/>
    <cellStyle name="Normal 7 4 5 3 2" xfId="8594"/>
    <cellStyle name="Normal 7 4 5 4" xfId="6018"/>
    <cellStyle name="Normal 7 4 5 5" xfId="10048"/>
    <cellStyle name="Normal 7 4 5 6" xfId="4495"/>
    <cellStyle name="Normal 7 4 6" xfId="1306"/>
    <cellStyle name="Normal 7 4 6 2" xfId="2248"/>
    <cellStyle name="Normal 7 4 6 2 2" xfId="7537"/>
    <cellStyle name="Normal 7 4 6 3" xfId="3927"/>
    <cellStyle name="Normal 7 4 6 3 2" xfId="8942"/>
    <cellStyle name="Normal 7 4 6 4" xfId="6653"/>
    <cellStyle name="Normal 7 4 6 5" xfId="10396"/>
    <cellStyle name="Normal 7 4 6 6" xfId="5130"/>
    <cellStyle name="Normal 7 4 7" xfId="496"/>
    <cellStyle name="Normal 7 4 7 2" xfId="2329"/>
    <cellStyle name="Normal 7 4 7 2 2" xfId="7611"/>
    <cellStyle name="Normal 7 4 7 3" xfId="3992"/>
    <cellStyle name="Normal 7 4 7 3 2" xfId="9007"/>
    <cellStyle name="Normal 7 4 7 4" xfId="5857"/>
    <cellStyle name="Normal 7 4 7 5" xfId="10461"/>
    <cellStyle name="Normal 7 4 7 6" xfId="5205"/>
    <cellStyle name="Normal 7 4 8" xfId="1455"/>
    <cellStyle name="Normal 7 4 8 2" xfId="9418"/>
    <cellStyle name="Normal 7 4 8 3" xfId="6744"/>
    <cellStyle name="Normal 7 4 9" xfId="2946"/>
    <cellStyle name="Normal 7 4 9 2" xfId="7962"/>
    <cellStyle name="Normal 7 4_Degree data" xfId="2879"/>
    <cellStyle name="Normal 7 5" xfId="236"/>
    <cellStyle name="Normal 7 5 10" xfId="4363"/>
    <cellStyle name="Normal 7 5 2" xfId="338"/>
    <cellStyle name="Normal 7 5 2 2" xfId="1313"/>
    <cellStyle name="Normal 7 5 2 2 2" xfId="2255"/>
    <cellStyle name="Normal 7 5 2 2 2 2" xfId="7544"/>
    <cellStyle name="Normal 7 5 2 2 3" xfId="3586"/>
    <cellStyle name="Normal 7 5 2 2 3 2" xfId="8601"/>
    <cellStyle name="Normal 7 5 2 2 4" xfId="6660"/>
    <cellStyle name="Normal 7 5 2 2 5" xfId="10055"/>
    <cellStyle name="Normal 7 5 2 2 6" xfId="5137"/>
    <cellStyle name="Normal 7 5 2 3" xfId="846"/>
    <cellStyle name="Normal 7 5 2 3 2" xfId="2514"/>
    <cellStyle name="Normal 7 5 2 3 2 2" xfId="7796"/>
    <cellStyle name="Normal 7 5 2 3 3" xfId="3934"/>
    <cellStyle name="Normal 7 5 2 3 3 2" xfId="8949"/>
    <cellStyle name="Normal 7 5 2 3 4" xfId="6203"/>
    <cellStyle name="Normal 7 5 2 3 5" xfId="10403"/>
    <cellStyle name="Normal 7 5 2 3 6" xfId="5390"/>
    <cellStyle name="Normal 7 5 2 4" xfId="1798"/>
    <cellStyle name="Normal 7 5 2 4 2" xfId="4177"/>
    <cellStyle name="Normal 7 5 2 4 2 2" xfId="9192"/>
    <cellStyle name="Normal 7 5 2 4 3" xfId="10646"/>
    <cellStyle name="Normal 7 5 2 4 4" xfId="7087"/>
    <cellStyle name="Normal 7 5 2 5" xfId="3133"/>
    <cellStyle name="Normal 7 5 2 5 2" xfId="8149"/>
    <cellStyle name="Normal 7 5 2 6" xfId="5710"/>
    <cellStyle name="Normal 7 5 2 7" xfId="9603"/>
    <cellStyle name="Normal 7 5 2 8" xfId="4680"/>
    <cellStyle name="Normal 7 5 2_Degree data" xfId="2886"/>
    <cellStyle name="Normal 7 5 3" xfId="746"/>
    <cellStyle name="Normal 7 5 3 2" xfId="1698"/>
    <cellStyle name="Normal 7 5 3 2 2" xfId="6987"/>
    <cellStyle name="Normal 7 5 3 3" xfId="3585"/>
    <cellStyle name="Normal 7 5 3 3 2" xfId="8600"/>
    <cellStyle name="Normal 7 5 3 4" xfId="6103"/>
    <cellStyle name="Normal 7 5 3 5" xfId="10054"/>
    <cellStyle name="Normal 7 5 3 6" xfId="4580"/>
    <cellStyle name="Normal 7 5 4" xfId="1312"/>
    <cellStyle name="Normal 7 5 4 2" xfId="2254"/>
    <cellStyle name="Normal 7 5 4 2 2" xfId="7543"/>
    <cellStyle name="Normal 7 5 4 3" xfId="3933"/>
    <cellStyle name="Normal 7 5 4 3 2" xfId="8948"/>
    <cellStyle name="Normal 7 5 4 4" xfId="6659"/>
    <cellStyle name="Normal 7 5 4 5" xfId="10402"/>
    <cellStyle name="Normal 7 5 4 6" xfId="5136"/>
    <cellStyle name="Normal 7 5 5" xfId="525"/>
    <cellStyle name="Normal 7 5 5 2" xfId="2414"/>
    <cellStyle name="Normal 7 5 5 2 2" xfId="7696"/>
    <cellStyle name="Normal 7 5 5 3" xfId="4077"/>
    <cellStyle name="Normal 7 5 5 3 2" xfId="9092"/>
    <cellStyle name="Normal 7 5 5 4" xfId="5884"/>
    <cellStyle name="Normal 7 5 5 5" xfId="10546"/>
    <cellStyle name="Normal 7 5 5 6" xfId="5290"/>
    <cellStyle name="Normal 7 5 6" xfId="1481"/>
    <cellStyle name="Normal 7 5 6 2" xfId="6770"/>
    <cellStyle name="Normal 7 5 7" xfId="3033"/>
    <cellStyle name="Normal 7 5 7 2" xfId="8049"/>
    <cellStyle name="Normal 7 5 8" xfId="5610"/>
    <cellStyle name="Normal 7 5 9" xfId="9503"/>
    <cellStyle name="Normal 7 5_Degree data" xfId="2885"/>
    <cellStyle name="Normal 7 6" xfId="174"/>
    <cellStyle name="Normal 7 6 10" xfId="4411"/>
    <cellStyle name="Normal 7 6 2" xfId="388"/>
    <cellStyle name="Normal 7 6 2 2" xfId="1315"/>
    <cellStyle name="Normal 7 6 2 2 2" xfId="2257"/>
    <cellStyle name="Normal 7 6 2 2 2 2" xfId="7546"/>
    <cellStyle name="Normal 7 6 2 2 3" xfId="3588"/>
    <cellStyle name="Normal 7 6 2 2 3 2" xfId="8603"/>
    <cellStyle name="Normal 7 6 2 2 4" xfId="6662"/>
    <cellStyle name="Normal 7 6 2 2 5" xfId="10057"/>
    <cellStyle name="Normal 7 6 2 2 6" xfId="5139"/>
    <cellStyle name="Normal 7 6 2 3" xfId="894"/>
    <cellStyle name="Normal 7 6 2 3 2" xfId="2562"/>
    <cellStyle name="Normal 7 6 2 3 2 2" xfId="7844"/>
    <cellStyle name="Normal 7 6 2 3 3" xfId="3936"/>
    <cellStyle name="Normal 7 6 2 3 3 2" xfId="8951"/>
    <cellStyle name="Normal 7 6 2 3 4" xfId="6251"/>
    <cellStyle name="Normal 7 6 2 3 5" xfId="10405"/>
    <cellStyle name="Normal 7 6 2 3 6" xfId="5438"/>
    <cellStyle name="Normal 7 6 2 4" xfId="1846"/>
    <cellStyle name="Normal 7 6 2 4 2" xfId="4225"/>
    <cellStyle name="Normal 7 6 2 4 2 2" xfId="9240"/>
    <cellStyle name="Normal 7 6 2 4 3" xfId="10694"/>
    <cellStyle name="Normal 7 6 2 4 4" xfId="7135"/>
    <cellStyle name="Normal 7 6 2 5" xfId="3181"/>
    <cellStyle name="Normal 7 6 2 5 2" xfId="8197"/>
    <cellStyle name="Normal 7 6 2 6" xfId="5758"/>
    <cellStyle name="Normal 7 6 2 7" xfId="9651"/>
    <cellStyle name="Normal 7 6 2 8" xfId="4728"/>
    <cellStyle name="Normal 7 6 2_Degree data" xfId="2888"/>
    <cellStyle name="Normal 7 6 3" xfId="689"/>
    <cellStyle name="Normal 7 6 3 2" xfId="1641"/>
    <cellStyle name="Normal 7 6 3 2 2" xfId="6930"/>
    <cellStyle name="Normal 7 6 3 3" xfId="3587"/>
    <cellStyle name="Normal 7 6 3 3 2" xfId="8602"/>
    <cellStyle name="Normal 7 6 3 4" xfId="6046"/>
    <cellStyle name="Normal 7 6 3 5" xfId="10056"/>
    <cellStyle name="Normal 7 6 3 6" xfId="4523"/>
    <cellStyle name="Normal 7 6 4" xfId="1314"/>
    <cellStyle name="Normal 7 6 4 2" xfId="2256"/>
    <cellStyle name="Normal 7 6 4 2 2" xfId="7545"/>
    <cellStyle name="Normal 7 6 4 3" xfId="3935"/>
    <cellStyle name="Normal 7 6 4 3 2" xfId="8950"/>
    <cellStyle name="Normal 7 6 4 4" xfId="6661"/>
    <cellStyle name="Normal 7 6 4 5" xfId="10404"/>
    <cellStyle name="Normal 7 6 4 6" xfId="5138"/>
    <cellStyle name="Normal 7 6 5" xfId="574"/>
    <cellStyle name="Normal 7 6 5 2" xfId="2357"/>
    <cellStyle name="Normal 7 6 5 2 2" xfId="7639"/>
    <cellStyle name="Normal 7 6 5 3" xfId="4020"/>
    <cellStyle name="Normal 7 6 5 3 2" xfId="9035"/>
    <cellStyle name="Normal 7 6 5 4" xfId="5932"/>
    <cellStyle name="Normal 7 6 5 5" xfId="10489"/>
    <cellStyle name="Normal 7 6 5 6" xfId="5233"/>
    <cellStyle name="Normal 7 6 6" xfId="1529"/>
    <cellStyle name="Normal 7 6 6 2" xfId="6818"/>
    <cellStyle name="Normal 7 6 7" xfId="2976"/>
    <cellStyle name="Normal 7 6 7 2" xfId="7992"/>
    <cellStyle name="Normal 7 6 8" xfId="5553"/>
    <cellStyle name="Normal 7 6 9" xfId="9446"/>
    <cellStyle name="Normal 7 6_Degree data" xfId="2887"/>
    <cellStyle name="Normal 7 7" xfId="444"/>
    <cellStyle name="Normal 7 7 2" xfId="950"/>
    <cellStyle name="Normal 7 7 2 2" xfId="1902"/>
    <cellStyle name="Normal 7 7 2 2 2" xfId="7191"/>
    <cellStyle name="Normal 7 7 2 3" xfId="3589"/>
    <cellStyle name="Normal 7 7 2 3 2" xfId="8604"/>
    <cellStyle name="Normal 7 7 2 4" xfId="6307"/>
    <cellStyle name="Normal 7 7 2 5" xfId="10058"/>
    <cellStyle name="Normal 7 7 2 6" xfId="4784"/>
    <cellStyle name="Normal 7 7 3" xfId="1316"/>
    <cellStyle name="Normal 7 7 3 2" xfId="2258"/>
    <cellStyle name="Normal 7 7 3 2 2" xfId="7547"/>
    <cellStyle name="Normal 7 7 3 3" xfId="3937"/>
    <cellStyle name="Normal 7 7 3 3 2" xfId="8952"/>
    <cellStyle name="Normal 7 7 3 4" xfId="6663"/>
    <cellStyle name="Normal 7 7 3 5" xfId="10406"/>
    <cellStyle name="Normal 7 7 3 6" xfId="5140"/>
    <cellStyle name="Normal 7 7 4" xfId="630"/>
    <cellStyle name="Normal 7 7 4 2" xfId="2618"/>
    <cellStyle name="Normal 7 7 4 2 2" xfId="7900"/>
    <cellStyle name="Normal 7 7 4 3" xfId="4281"/>
    <cellStyle name="Normal 7 7 4 3 2" xfId="9296"/>
    <cellStyle name="Normal 7 7 4 4" xfId="5988"/>
    <cellStyle name="Normal 7 7 4 5" xfId="10750"/>
    <cellStyle name="Normal 7 7 4 6" xfId="5494"/>
    <cellStyle name="Normal 7 7 5" xfId="1585"/>
    <cellStyle name="Normal 7 7 5 2" xfId="6874"/>
    <cellStyle name="Normal 7 7 6" xfId="3237"/>
    <cellStyle name="Normal 7 7 6 2" xfId="8253"/>
    <cellStyle name="Normal 7 7 7" xfId="5814"/>
    <cellStyle name="Normal 7 7 8" xfId="9707"/>
    <cellStyle name="Normal 7 7 9" xfId="4467"/>
    <cellStyle name="Normal 7 7_Degree data" xfId="2889"/>
    <cellStyle name="Normal 7 8" xfId="280"/>
    <cellStyle name="Normal 7 8 2" xfId="1317"/>
    <cellStyle name="Normal 7 8 2 2" xfId="2259"/>
    <cellStyle name="Normal 7 8 2 2 2" xfId="7548"/>
    <cellStyle name="Normal 7 8 2 3" xfId="3590"/>
    <cellStyle name="Normal 7 8 2 3 2" xfId="8605"/>
    <cellStyle name="Normal 7 8 2 4" xfId="6664"/>
    <cellStyle name="Normal 7 8 2 5" xfId="10059"/>
    <cellStyle name="Normal 7 8 2 6" xfId="5141"/>
    <cellStyle name="Normal 7 8 3" xfId="789"/>
    <cellStyle name="Normal 7 8 3 2" xfId="2457"/>
    <cellStyle name="Normal 7 8 3 2 2" xfId="7739"/>
    <cellStyle name="Normal 7 8 3 3" xfId="3938"/>
    <cellStyle name="Normal 7 8 3 3 2" xfId="8953"/>
    <cellStyle name="Normal 7 8 3 4" xfId="6146"/>
    <cellStyle name="Normal 7 8 3 5" xfId="10407"/>
    <cellStyle name="Normal 7 8 3 6" xfId="5333"/>
    <cellStyle name="Normal 7 8 4" xfId="1741"/>
    <cellStyle name="Normal 7 8 4 2" xfId="4120"/>
    <cellStyle name="Normal 7 8 4 2 2" xfId="9135"/>
    <cellStyle name="Normal 7 8 4 3" xfId="10589"/>
    <cellStyle name="Normal 7 8 4 4" xfId="7030"/>
    <cellStyle name="Normal 7 8 5" xfId="3076"/>
    <cellStyle name="Normal 7 8 5 2" xfId="8092"/>
    <cellStyle name="Normal 7 8 6" xfId="5653"/>
    <cellStyle name="Normal 7 8 7" xfId="9546"/>
    <cellStyle name="Normal 7 8 8" xfId="4623"/>
    <cellStyle name="Normal 7 8_Degree data" xfId="2890"/>
    <cellStyle name="Normal 7 9" xfId="650"/>
    <cellStyle name="Normal 7 9 2" xfId="1318"/>
    <cellStyle name="Normal 7 9 2 2" xfId="2260"/>
    <cellStyle name="Normal 7 9 2 2 2" xfId="7549"/>
    <cellStyle name="Normal 7 9 2 3" xfId="3591"/>
    <cellStyle name="Normal 7 9 2 3 2" xfId="8606"/>
    <cellStyle name="Normal 7 9 2 4" xfId="6665"/>
    <cellStyle name="Normal 7 9 2 5" xfId="10060"/>
    <cellStyle name="Normal 7 9 2 6" xfId="5142"/>
    <cellStyle name="Normal 7 9 3" xfId="1411"/>
    <cellStyle name="Normal 7 9 3 2" xfId="2318"/>
    <cellStyle name="Normal 7 9 3 2 2" xfId="7600"/>
    <cellStyle name="Normal 7 9 3 3" xfId="3939"/>
    <cellStyle name="Normal 7 9 3 3 2" xfId="8954"/>
    <cellStyle name="Normal 7 9 3 4" xfId="6707"/>
    <cellStyle name="Normal 7 9 3 5" xfId="10408"/>
    <cellStyle name="Normal 7 9 3 6" xfId="5194"/>
    <cellStyle name="Normal 7 9 4" xfId="1602"/>
    <cellStyle name="Normal 7 9 4 2" xfId="3981"/>
    <cellStyle name="Normal 7 9 4 2 2" xfId="8996"/>
    <cellStyle name="Normal 7 9 4 3" xfId="10450"/>
    <cellStyle name="Normal 7 9 4 4" xfId="6891"/>
    <cellStyle name="Normal 7 9 5" xfId="2935"/>
    <cellStyle name="Normal 7 9 5 2" xfId="7951"/>
    <cellStyle name="Normal 7 9 6" xfId="6007"/>
    <cellStyle name="Normal 7 9 7" xfId="9407"/>
    <cellStyle name="Normal 7 9 8" xfId="4484"/>
    <cellStyle name="Normal 7 9_Degree data" xfId="2891"/>
    <cellStyle name="Normal 7_Degree data" xfId="2858"/>
    <cellStyle name="Normal 70" xfId="638"/>
    <cellStyle name="Normal 70 2" xfId="1319"/>
    <cellStyle name="Normal 70 2 2" xfId="2261"/>
    <cellStyle name="Normal 70 2 2 2" xfId="7550"/>
    <cellStyle name="Normal 70 2 3" xfId="4297"/>
    <cellStyle name="Normal 70 2 3 2" xfId="9311"/>
    <cellStyle name="Normal 70 2 4" xfId="6666"/>
    <cellStyle name="Normal 70 2 5" xfId="5143"/>
    <cellStyle name="Normal 70 3" xfId="5995"/>
    <cellStyle name="Normal 71" xfId="4"/>
    <cellStyle name="Normal 72" xfId="5"/>
    <cellStyle name="Normal 73" xfId="6"/>
    <cellStyle name="Normal 73 2" xfId="1320"/>
    <cellStyle name="Normal 73 2 2" xfId="2262"/>
    <cellStyle name="Normal 73 2 2 2" xfId="7551"/>
    <cellStyle name="Normal 73 2 3" xfId="4295"/>
    <cellStyle name="Normal 73 2 3 2" xfId="9309"/>
    <cellStyle name="Normal 73 2 4" xfId="6667"/>
    <cellStyle name="Normal 73 2 5" xfId="5144"/>
    <cellStyle name="Normal 73 3" xfId="5996"/>
    <cellStyle name="Normal 73 4" xfId="639"/>
    <cellStyle name="Normal 74" xfId="1321"/>
    <cellStyle name="Normal 74 2" xfId="2263"/>
    <cellStyle name="Normal 74 2 2" xfId="7552"/>
    <cellStyle name="Normal 74 3" xfId="4293"/>
    <cellStyle name="Normal 74 3 2" xfId="9308"/>
    <cellStyle name="Normal 74 4" xfId="6668"/>
    <cellStyle name="Normal 74 5" xfId="5145"/>
    <cellStyle name="Normal 75" xfId="1322"/>
    <cellStyle name="Normal 75 2" xfId="2264"/>
    <cellStyle name="Normal 75 2 2" xfId="7553"/>
    <cellStyle name="Normal 75 3" xfId="4290"/>
    <cellStyle name="Normal 75 3 2" xfId="9305"/>
    <cellStyle name="Normal 75 4" xfId="6669"/>
    <cellStyle name="Normal 75 5" xfId="5146"/>
    <cellStyle name="Normal 76" xfId="1323"/>
    <cellStyle name="Normal 76 2" xfId="2265"/>
    <cellStyle name="Normal 76 2 2" xfId="7554"/>
    <cellStyle name="Normal 76 3" xfId="4289"/>
    <cellStyle name="Normal 76 3 2" xfId="9304"/>
    <cellStyle name="Normal 76 4" xfId="6670"/>
    <cellStyle name="Normal 76 5" xfId="5147"/>
    <cellStyle name="Normal 77" xfId="958"/>
    <cellStyle name="Normal 77 2" xfId="1910"/>
    <cellStyle name="Normal 77 2 2" xfId="7199"/>
    <cellStyle name="Normal 77 3" xfId="4298"/>
    <cellStyle name="Normal 77 3 2" xfId="9312"/>
    <cellStyle name="Normal 77 4" xfId="6315"/>
    <cellStyle name="Normal 77 5" xfId="4792"/>
    <cellStyle name="Normal 78" xfId="1324"/>
    <cellStyle name="Normal 78 2" xfId="2266"/>
    <cellStyle name="Normal 78 2 2" xfId="7555"/>
    <cellStyle name="Normal 78 3" xfId="2971"/>
    <cellStyle name="Normal 78 3 2" xfId="7987"/>
    <cellStyle name="Normal 78 4" xfId="6671"/>
    <cellStyle name="Normal 78 5" xfId="5148"/>
    <cellStyle name="Normal 79" xfId="959"/>
    <cellStyle name="Normal 79 2" xfId="1911"/>
    <cellStyle name="Normal 79 2 2" xfId="7200"/>
    <cellStyle name="Normal 79 3" xfId="4296"/>
    <cellStyle name="Normal 79 3 2" xfId="9310"/>
    <cellStyle name="Normal 79 4" xfId="6316"/>
    <cellStyle name="Normal 79 5" xfId="4793"/>
    <cellStyle name="Normal 8" xfId="83"/>
    <cellStyle name="Normal 8 2" xfId="97"/>
    <cellStyle name="Normal 8 3" xfId="147"/>
    <cellStyle name="Normal 80" xfId="960"/>
    <cellStyle name="Normal 80 2" xfId="1912"/>
    <cellStyle name="Normal 80 2 2" xfId="7201"/>
    <cellStyle name="Normal 80 3" xfId="4292"/>
    <cellStyle name="Normal 80 3 2" xfId="9307"/>
    <cellStyle name="Normal 80 4" xfId="6317"/>
    <cellStyle name="Normal 80 5" xfId="4794"/>
    <cellStyle name="Normal 81" xfId="1325"/>
    <cellStyle name="Normal 81 2" xfId="2267"/>
    <cellStyle name="Normal 81 2 2" xfId="7556"/>
    <cellStyle name="Normal 81 3" xfId="2899"/>
    <cellStyle name="Normal 81 3 2" xfId="7915"/>
    <cellStyle name="Normal 81 4" xfId="6672"/>
    <cellStyle name="Normal 81 5" xfId="5149"/>
    <cellStyle name="Normal 82" xfId="1326"/>
    <cellStyle name="Normal 82 2" xfId="2268"/>
    <cellStyle name="Normal 82 2 2" xfId="7557"/>
    <cellStyle name="Normal 82 3" xfId="4299"/>
    <cellStyle name="Normal 82 3 2" xfId="9313"/>
    <cellStyle name="Normal 82 4" xfId="6673"/>
    <cellStyle name="Normal 82 5" xfId="5150"/>
    <cellStyle name="Normal 83" xfId="7"/>
    <cellStyle name="Normal 84" xfId="8"/>
    <cellStyle name="Normal 85" xfId="18"/>
    <cellStyle name="Normal 85 2" xfId="1913"/>
    <cellStyle name="Normal 85 2 2" xfId="7202"/>
    <cellStyle name="Normal 85 3" xfId="4291"/>
    <cellStyle name="Normal 85 3 2" xfId="9306"/>
    <cellStyle name="Normal 85 4" xfId="6318"/>
    <cellStyle name="Normal 85 5" xfId="4795"/>
    <cellStyle name="Normal 85 6" xfId="961"/>
    <cellStyle name="Normal 86" xfId="9"/>
    <cellStyle name="Normal 87" xfId="957"/>
    <cellStyle name="Normal 87 2" xfId="1909"/>
    <cellStyle name="Normal 87 2 2" xfId="7198"/>
    <cellStyle name="Normal 87 3" xfId="4300"/>
    <cellStyle name="Normal 87 3 2" xfId="9314"/>
    <cellStyle name="Normal 87 4" xfId="6314"/>
    <cellStyle name="Normal 87 5" xfId="4791"/>
    <cellStyle name="Normal 88" xfId="2277"/>
    <cellStyle name="Normal 89" xfId="2893"/>
    <cellStyle name="Normal 9" xfId="84"/>
    <cellStyle name="Normal 9 2" xfId="450"/>
    <cellStyle name="Normal 9 2 2" xfId="954"/>
    <cellStyle name="Normal 9 2 2 2" xfId="1906"/>
    <cellStyle name="Normal 9 2 2 2 2" xfId="7195"/>
    <cellStyle name="Normal 9 2 2 3" xfId="3592"/>
    <cellStyle name="Normal 9 2 2 3 2" xfId="8607"/>
    <cellStyle name="Normal 9 2 2 4" xfId="6311"/>
    <cellStyle name="Normal 9 2 2 5" xfId="10061"/>
    <cellStyle name="Normal 9 2 2 6" xfId="4788"/>
    <cellStyle name="Normal 9 2 3" xfId="1327"/>
    <cellStyle name="Normal 9 2 3 2" xfId="2269"/>
    <cellStyle name="Normal 9 2 3 2 2" xfId="7558"/>
    <cellStyle name="Normal 9 2 3 3" xfId="3940"/>
    <cellStyle name="Normal 9 2 3 3 2" xfId="8955"/>
    <cellStyle name="Normal 9 2 3 4" xfId="6674"/>
    <cellStyle name="Normal 9 2 3 5" xfId="10409"/>
    <cellStyle name="Normal 9 2 3 6" xfId="5151"/>
    <cellStyle name="Normal 9 2 4" xfId="635"/>
    <cellStyle name="Normal 9 2 4 2" xfId="2622"/>
    <cellStyle name="Normal 9 2 4 2 2" xfId="7904"/>
    <cellStyle name="Normal 9 2 4 3" xfId="4285"/>
    <cellStyle name="Normal 9 2 4 3 2" xfId="9300"/>
    <cellStyle name="Normal 9 2 4 4" xfId="5992"/>
    <cellStyle name="Normal 9 2 4 5" xfId="10754"/>
    <cellStyle name="Normal 9 2 4 6" xfId="5498"/>
    <cellStyle name="Normal 9 2 5" xfId="1589"/>
    <cellStyle name="Normal 9 2 5 2" xfId="6878"/>
    <cellStyle name="Normal 9 2 6" xfId="3241"/>
    <cellStyle name="Normal 9 2 6 2" xfId="8257"/>
    <cellStyle name="Normal 9 2 7" xfId="5818"/>
    <cellStyle name="Normal 9 2 8" xfId="9711"/>
    <cellStyle name="Normal 9 2 9" xfId="4471"/>
    <cellStyle name="Normal 9 2_Degree data" xfId="2892"/>
    <cellStyle name="Normal 90" xfId="10"/>
    <cellStyle name="Normal 90 2" xfId="3557"/>
    <cellStyle name="Normal 91" xfId="11"/>
    <cellStyle name="Normal 91 2" xfId="4294"/>
    <cellStyle name="Normal 92" xfId="12"/>
    <cellStyle name="Normal 92 2" xfId="5502"/>
    <cellStyle name="Normal 93" xfId="13"/>
    <cellStyle name="Normal 93 2" xfId="6676"/>
    <cellStyle name="Normal 94" xfId="19"/>
    <cellStyle name="Normal 94 2" xfId="9316"/>
    <cellStyle name="Normal 95" xfId="14"/>
    <cellStyle name="Normal 95 2" xfId="9315"/>
    <cellStyle name="Normal 96" xfId="16"/>
    <cellStyle name="Normal 96 2" xfId="9320"/>
    <cellStyle name="Normal 97" xfId="17"/>
    <cellStyle name="Normal 97 2" xfId="9321"/>
    <cellStyle name="Normal 98" xfId="15"/>
    <cellStyle name="Normal 99" xfId="9323"/>
    <cellStyle name="Normal_03SCH&amp;FTE05" xfId="10767"/>
    <cellStyle name="Normal_Degree02 Form 2" xfId="24"/>
    <cellStyle name="Normal_Degree02 Form 3" xfId="10761"/>
    <cellStyle name="Normal_Degrees02 Form" xfId="10764"/>
    <cellStyle name="Normal_Degrees02 Form 2" xfId="10763"/>
    <cellStyle name="Normal_Degrees02 Form 3" xfId="10770"/>
    <cellStyle name="Normal_Funding02 Form" xfId="10771"/>
    <cellStyle name="Normal_SCH&amp;FTE02 Form" xfId="10765"/>
    <cellStyle name="Normal_SCH&amp;FTE03 Form" xfId="10762"/>
    <cellStyle name="Normal_StProg01B" xfId="10769"/>
    <cellStyle name="Normal_StProg01B 2" xfId="10760"/>
    <cellStyle name="Normal_StProg02 Form" xfId="10766"/>
    <cellStyle name="Normal_Tuition02 Form" xfId="10768"/>
    <cellStyle name="Note 2" xfId="1328"/>
    <cellStyle name="Note 2 2" xfId="1368"/>
    <cellStyle name="Note 2 3" xfId="1375"/>
    <cellStyle name="Note 2 4" xfId="2270"/>
    <cellStyle name="Note 2 4 2" xfId="7559"/>
    <cellStyle name="Note 2 5" xfId="2970"/>
    <cellStyle name="Note 2 5 2" xfId="7986"/>
    <cellStyle name="Note 2 6" xfId="6675"/>
    <cellStyle name="Note 2 7" xfId="5152"/>
    <cellStyle name="Note 3" xfId="1367"/>
    <cellStyle name="Note 4" xfId="1376"/>
    <cellStyle name="Output 2" xfId="1369"/>
    <cellStyle name="Output 3" xfId="1379"/>
    <cellStyle name="Percent" xfId="23" builtinId="5"/>
    <cellStyle name="Percent 2" xfId="29"/>
    <cellStyle name="Percent 2 2" xfId="91"/>
    <cellStyle name="Percent 2 2 2" xfId="167"/>
    <cellStyle name="Percent 2 2 3" xfId="152"/>
    <cellStyle name="Percent 2 3" xfId="1371"/>
    <cellStyle name="Percent 3" xfId="62"/>
    <cellStyle name="Percent 4" xfId="95"/>
    <cellStyle name="Percent 5" xfId="121"/>
    <cellStyle name="Percent 6" xfId="1370"/>
    <cellStyle name="questionable" xfId="26"/>
    <cellStyle name="questionable 2" xfId="74"/>
    <cellStyle name="review" xfId="27"/>
    <cellStyle name="Title 2" xfId="1372"/>
    <cellStyle name="Total 2" xfId="1373"/>
    <cellStyle name="Total 3" xfId="1380"/>
    <cellStyle name="Warning Text 2" xfId="1374"/>
  </cellStyles>
  <dxfs count="483">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font>
        <b/>
        <i val="0"/>
        <color rgb="FFC00000"/>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sz val="10"/>
      </font>
    </dxf>
    <dxf>
      <font>
        <name val="Arial"/>
        <scheme val="none"/>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sz val="10"/>
      </font>
    </dxf>
    <dxf>
      <font>
        <name val="Arial"/>
        <scheme val="none"/>
      </font>
    </dxf>
    <dxf>
      <font>
        <b val="0"/>
      </font>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horizontal/>
      </border>
    </dxf>
    <dxf>
      <border>
        <bottom style="thin">
          <color indexed="64"/>
        </bottom>
      </border>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sz val="10"/>
      </font>
    </dxf>
    <dxf>
      <font>
        <name val="Arial"/>
        <scheme val="none"/>
      </font>
    </dxf>
    <dxf>
      <font>
        <b val="0"/>
      </font>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horizontal/>
      </border>
    </dxf>
    <dxf>
      <border>
        <bottom style="thin">
          <color indexed="64"/>
        </bottom>
      </border>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sz val="10"/>
      </font>
    </dxf>
    <dxf>
      <font>
        <name val="Arial"/>
        <scheme val="none"/>
      </font>
    </dxf>
    <dxf>
      <fill>
        <patternFill patternType="solid">
          <bgColor theme="5" tint="0.79998168889431442"/>
        </patternFill>
      </fill>
    </dxf>
    <dxf>
      <fill>
        <patternFill patternType="solid">
          <bgColor theme="5" tint="0.79998168889431442"/>
        </patternFill>
      </fill>
    </dxf>
    <dxf>
      <fill>
        <patternFill>
          <bgColor theme="5" tint="0.79998168889431442"/>
        </patternFill>
      </fill>
    </dxf>
    <dxf>
      <fill>
        <patternFill patternType="solid">
          <bgColor theme="5" tint="0.59999389629810485"/>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bottom style="thin">
          <color indexed="64"/>
        </bottom>
      </border>
    </dxf>
    <dxf>
      <border>
        <bottom style="thin">
          <color indexed="64"/>
        </bottom>
      </border>
    </dxf>
    <dxf>
      <font>
        <b val="0"/>
      </font>
    </dxf>
    <dxf>
      <border>
        <bottom style="medium">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horizontal/>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border>
        <bottom style="medium">
          <color indexed="64"/>
        </bottom>
      </border>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border>
        <bottom style="thin">
          <color indexed="64"/>
        </bottom>
      </border>
    </dxf>
    <dxf>
      <numFmt numFmtId="3" formatCode="#,##0"/>
    </dxf>
    <dxf>
      <numFmt numFmtId="3" formatCode="#,##0"/>
    </dxf>
    <dxf>
      <numFmt numFmtId="3" formatCode="#,##0"/>
    </dxf>
    <dxf>
      <font>
        <sz val="10"/>
      </font>
    </dxf>
    <dxf>
      <font>
        <name val="Arial"/>
        <scheme val="none"/>
      </font>
    </dxf>
    <dxf>
      <fill>
        <patternFill patternType="solid">
          <bgColor theme="5" tint="0.79998168889431442"/>
        </patternFill>
      </fill>
    </dxf>
    <dxf>
      <fill>
        <patternFill patternType="solid">
          <bgColor theme="5" tint="0.79998168889431442"/>
        </patternFill>
      </fill>
    </dxf>
    <dxf>
      <fill>
        <patternFill>
          <bgColor theme="5" tint="0.79998168889431442"/>
        </patternFill>
      </fill>
    </dxf>
    <dxf>
      <fill>
        <patternFill patternType="solid">
          <bgColor theme="5" tint="0.59999389629810485"/>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none">
          <bgColor auto="1"/>
        </patternFill>
      </fill>
    </dxf>
    <dxf>
      <fill>
        <patternFill patternType="none">
          <bgColor auto="1"/>
        </patternFill>
      </fill>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indent="1"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border>
        <bottom style="thin">
          <color indexed="64"/>
        </bottom>
      </border>
    </dxf>
    <dxf>
      <border>
        <bottom style="thin">
          <color indexed="64"/>
        </bottom>
      </border>
    </dxf>
    <dxf>
      <font>
        <b val="0"/>
      </font>
    </dxf>
    <dxf>
      <border>
        <bottom style="medium">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border>
        <horizontal/>
      </border>
    </dxf>
    <dxf>
      <border>
        <bottom style="thin">
          <color indexed="64"/>
        </bottom>
      </border>
    </dxf>
    <dxf>
      <border>
        <bottom style="thin">
          <color indexed="64"/>
        </bottom>
      </border>
    </dxf>
    <dxf>
      <border>
        <bottom style="thin">
          <color indexed="64"/>
        </bottom>
      </border>
    </dxf>
    <dxf>
      <border>
        <bottom style="thin">
          <color indexed="64"/>
        </bottom>
      </border>
    </dxf>
    <dxf>
      <border>
        <bottom style="thin">
          <color indexed="64"/>
        </bottom>
      </border>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alignment horizontal="general" indent="0" readingOrder="0"/>
    </dxf>
    <dxf>
      <border>
        <bottom style="medium">
          <color indexed="64"/>
        </bottom>
      </border>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border>
        <bottom style="thin">
          <color indexed="64"/>
        </bottom>
      </border>
    </dxf>
    <dxf>
      <numFmt numFmtId="3" formatCode="#,##0"/>
    </dxf>
    <dxf>
      <numFmt numFmtId="3" formatCode="#,##0"/>
    </dxf>
    <dxf>
      <numFmt numFmtId="3" formatCode="#,##0"/>
    </dxf>
    <dxf>
      <font>
        <sz val="10"/>
      </font>
    </dxf>
    <dxf>
      <font>
        <name val="Arial"/>
        <scheme val="none"/>
      </font>
    </dxf>
  </dxfs>
  <tableStyles count="0" defaultTableStyle="TableStyleMedium9" defaultPivotStyle="PivotStyleLight16"/>
  <colors>
    <mruColors>
      <color rgb="FF00FF00"/>
      <color rgb="FF0000FF"/>
      <color rgb="FF008000"/>
      <color rgb="FFFFCCCC"/>
      <color rgb="FFB1A0C7"/>
      <color rgb="FF00CC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1.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invalid="1" refreshedBy="Lisa Cowan" refreshedDate="42417.508615046296" createdVersion="5" refreshedVersion="6" minRefreshableVersion="3" recordCount="666">
  <cacheSource type="worksheet">
    <worksheetSource ref="A7:EA8" sheet="Faculty Salary Data"/>
  </cacheSource>
  <cacheFields count="132">
    <cacheField name="State" numFmtId="49">
      <sharedItems count="16">
        <s v="AL"/>
        <s v="AR"/>
        <s v="DE"/>
        <s v="FL"/>
        <s v="GA"/>
        <s v="KY"/>
        <s v="LA"/>
        <s v="MD"/>
        <s v="MS"/>
        <s v="NC"/>
        <s v="OK"/>
        <s v="SC"/>
        <s v="TN"/>
        <s v="TX"/>
        <s v="VA"/>
        <s v="WV"/>
      </sharedItems>
    </cacheField>
    <cacheField name="Institution" numFmtId="0">
      <sharedItems/>
    </cacheField>
    <cacheField name="Note" numFmtId="0">
      <sharedItems containsBlank="1"/>
    </cacheField>
    <cacheField name="ID #" numFmtId="0">
      <sharedItems containsMixedTypes="1" containsNumber="1" containsInteger="1" minValue="100654" maxValue="870501"/>
    </cacheField>
    <cacheField name="Category" numFmtId="0">
      <sharedItems containsSemiMixedTypes="0" containsString="0" containsNumber="1" containsInteger="1" minValue="1" maxValue="99" count="14">
        <n v="1"/>
        <n v="2"/>
        <n v="3"/>
        <n v="4"/>
        <n v="5"/>
        <n v="6"/>
        <n v="8"/>
        <n v="9"/>
        <n v="10"/>
        <n v="12"/>
        <n v="13"/>
        <n v="7"/>
        <n v="99"/>
        <n v="11"/>
      </sharedItems>
      <fieldGroup par="131"/>
    </cacheField>
    <cacheField name="Old # Prof9" numFmtId="3">
      <sharedItems containsString="0" containsBlank="1" containsNumber="1" containsInteger="1" minValue="0" maxValue="990"/>
    </cacheField>
    <cacheField name="New # Prof9" numFmtId="0">
      <sharedItems containsString="0" containsBlank="1" containsNumber="1" containsInteger="1" minValue="0" maxValue="992"/>
    </cacheField>
    <cacheField name="Old # Prof10" numFmtId="3">
      <sharedItems containsString="0" containsBlank="1" containsNumber="1" containsInteger="1" minValue="0" maxValue="420"/>
    </cacheField>
    <cacheField name="New # Prof10" numFmtId="0">
      <sharedItems containsString="0" containsBlank="1" containsNumber="1" containsInteger="1" minValue="0" maxValue="434"/>
    </cacheField>
    <cacheField name="Old # Prof11" numFmtId="3">
      <sharedItems containsString="0" containsBlank="1" containsNumber="1" containsInteger="1" minValue="0" maxValue="264"/>
    </cacheField>
    <cacheField name="New # Prof11" numFmtId="0">
      <sharedItems containsString="0" containsBlank="1" containsNumber="1" containsInteger="1" minValue="0" maxValue="260"/>
    </cacheField>
    <cacheField name="Old # Prof12" numFmtId="3">
      <sharedItems containsString="0" containsBlank="1" containsNumber="1" containsInteger="1" minValue="0" maxValue="391"/>
    </cacheField>
    <cacheField name="New # Prof12" numFmtId="0">
      <sharedItems containsString="0" containsBlank="1" containsNumber="1" containsInteger="1" minValue="0" maxValue="292"/>
    </cacheField>
    <cacheField name="Old # Asc9" numFmtId="3">
      <sharedItems containsString="0" containsBlank="1" containsNumber="1" containsInteger="1" minValue="0" maxValue="676"/>
    </cacheField>
    <cacheField name="New # Asc9" numFmtId="0">
      <sharedItems containsString="0" containsBlank="1" containsNumber="1" containsInteger="1" minValue="0" maxValue="653"/>
    </cacheField>
    <cacheField name="Old # Asc10" numFmtId="3">
      <sharedItems containsString="0" containsBlank="1" containsNumber="1" containsInteger="1" minValue="0" maxValue="229"/>
    </cacheField>
    <cacheField name="New # Asc10" numFmtId="0">
      <sharedItems containsString="0" containsBlank="1" containsNumber="1" containsInteger="1" minValue="0" maxValue="222"/>
    </cacheField>
    <cacheField name="Old # Asc11" numFmtId="3">
      <sharedItems containsString="0" containsBlank="1" containsNumber="1" containsInteger="1" minValue="0" maxValue="125"/>
    </cacheField>
    <cacheField name="New # Asc11" numFmtId="0">
      <sharedItems containsString="0" containsBlank="1" containsNumber="1" containsInteger="1" minValue="0" maxValue="124"/>
    </cacheField>
    <cacheField name="Old # Asc12" numFmtId="3">
      <sharedItems containsString="0" containsBlank="1" containsNumber="1" containsInteger="1" minValue="0" maxValue="276"/>
    </cacheField>
    <cacheField name="New # Asc12" numFmtId="0">
      <sharedItems containsString="0" containsBlank="1" containsNumber="1" containsInteger="1" minValue="0" maxValue="191"/>
    </cacheField>
    <cacheField name="Old # Ast9" numFmtId="3">
      <sharedItems containsString="0" containsBlank="1" containsNumber="1" containsInteger="1" minValue="0" maxValue="734"/>
    </cacheField>
    <cacheField name="New # Ast9" numFmtId="0">
      <sharedItems containsString="0" containsBlank="1" containsNumber="1" containsInteger="1" minValue="0" maxValue="686"/>
    </cacheField>
    <cacheField name="Old # Ast10" numFmtId="3">
      <sharedItems containsString="0" containsBlank="1" containsNumber="1" containsInteger="1" minValue="0" maxValue="260"/>
    </cacheField>
    <cacheField name="New # Ast10" numFmtId="0">
      <sharedItems containsString="0" containsBlank="1" containsNumber="1" containsInteger="1" minValue="0" maxValue="235"/>
    </cacheField>
    <cacheField name="Old # Ast11" numFmtId="3">
      <sharedItems containsString="0" containsBlank="1" containsNumber="1" containsInteger="1" minValue="0" maxValue="92"/>
    </cacheField>
    <cacheField name="New # Ast11" numFmtId="0">
      <sharedItems containsString="0" containsBlank="1" containsNumber="1" containsInteger="1" minValue="0" maxValue="105"/>
    </cacheField>
    <cacheField name="Old # Ast12" numFmtId="3">
      <sharedItems containsString="0" containsBlank="1" containsNumber="1" containsInteger="1" minValue="0" maxValue="225"/>
    </cacheField>
    <cacheField name="New # Ast12" numFmtId="0">
      <sharedItems containsString="0" containsBlank="1" containsNumber="1" containsInteger="1" minValue="0" maxValue="230"/>
    </cacheField>
    <cacheField name="Old # Inst9" numFmtId="3">
      <sharedItems containsString="0" containsBlank="1" containsNumber="1" containsInteger="1" minValue="0" maxValue="463"/>
    </cacheField>
    <cacheField name="New # Inst9" numFmtId="0">
      <sharedItems containsString="0" containsBlank="1" containsNumber="1" containsInteger="1" minValue="0" maxValue="441"/>
    </cacheField>
    <cacheField name="Old # Inst10" numFmtId="3">
      <sharedItems containsString="0" containsBlank="1" containsNumber="1" containsInteger="1" minValue="0" maxValue="523"/>
    </cacheField>
    <cacheField name="New # Inst10" numFmtId="0">
      <sharedItems containsString="0" containsBlank="1" containsNumber="1" containsInteger="1" minValue="0" maxValue="549"/>
    </cacheField>
    <cacheField name="Old # Inst11" numFmtId="3">
      <sharedItems containsString="0" containsBlank="1" containsNumber="1" containsInteger="1" minValue="0" maxValue="95"/>
    </cacheField>
    <cacheField name="New # Inst11" numFmtId="0">
      <sharedItems containsString="0" containsBlank="1" containsNumber="1" containsInteger="1" minValue="0" maxValue="95"/>
    </cacheField>
    <cacheField name="Old # Inst12" numFmtId="3">
      <sharedItems containsString="0" containsBlank="1" containsNumber="1" containsInteger="1" minValue="0" maxValue="205"/>
    </cacheField>
    <cacheField name="New # Inst12" numFmtId="0">
      <sharedItems containsString="0" containsBlank="1" containsNumber="1" containsInteger="1" minValue="0" maxValue="199"/>
    </cacheField>
    <cacheField name="Old # Oth9" numFmtId="3">
      <sharedItems containsString="0" containsBlank="1" containsNumber="1" containsInteger="1" minValue="0" maxValue="854"/>
    </cacheField>
    <cacheField name="New # Oth9" numFmtId="0">
      <sharedItems containsString="0" containsBlank="1" containsNumber="1" containsInteger="1" minValue="0" maxValue="846"/>
    </cacheField>
    <cacheField name="Old # Oth10" numFmtId="3">
      <sharedItems containsString="0" containsBlank="1" containsNumber="1" containsInteger="1" minValue="0" maxValue="198"/>
    </cacheField>
    <cacheField name="New # Oth10" numFmtId="0">
      <sharedItems containsString="0" containsBlank="1" containsNumber="1" containsInteger="1" minValue="0" maxValue="198"/>
    </cacheField>
    <cacheField name="Old # Oth11" numFmtId="3">
      <sharedItems containsString="0" containsBlank="1" containsNumber="1" containsInteger="1" minValue="0" maxValue="51"/>
    </cacheField>
    <cacheField name="New # Oth11" numFmtId="0">
      <sharedItems containsString="0" containsBlank="1" containsNumber="1" containsInteger="1" minValue="0" maxValue="27"/>
    </cacheField>
    <cacheField name="Old # Oth12" numFmtId="3">
      <sharedItems containsString="0" containsBlank="1" containsNumber="1" containsInteger="1" minValue="0" maxValue="168"/>
    </cacheField>
    <cacheField name="New # Oth12" numFmtId="0">
      <sharedItems containsString="0" containsBlank="1" containsNumber="1" containsInteger="1" minValue="0" maxValue="442"/>
    </cacheField>
    <cacheField name="Old # SR9" numFmtId="3">
      <sharedItems containsString="0" containsBlank="1" containsNumber="1" minValue="0" maxValue="733"/>
    </cacheField>
    <cacheField name="New # SR9" numFmtId="0">
      <sharedItems containsString="0" containsBlank="1" containsNumber="1" minValue="0" maxValue="725"/>
    </cacheField>
    <cacheField name="Old # SR10" numFmtId="3">
      <sharedItems containsString="0" containsBlank="1" containsNumber="1" minValue="0" maxValue="349"/>
    </cacheField>
    <cacheField name="New # SR10" numFmtId="0">
      <sharedItems containsString="0" containsBlank="1" containsNumber="1" minValue="0" maxValue="354"/>
    </cacheField>
    <cacheField name="Old # SR11" numFmtId="3">
      <sharedItems containsString="0" containsBlank="1" containsNumber="1" containsInteger="1" minValue="0" maxValue="60"/>
    </cacheField>
    <cacheField name="New # SR11" numFmtId="0">
      <sharedItems containsString="0" containsBlank="1" containsNumber="1" minValue="0" maxValue="65"/>
    </cacheField>
    <cacheField name="Old # SR12" numFmtId="3">
      <sharedItems containsString="0" containsBlank="1" containsNumber="1" minValue="0" maxValue="203"/>
    </cacheField>
    <cacheField name="New # SR12" numFmtId="0">
      <sharedItems containsString="0" containsBlank="1" containsNumber="1" minValue="0" maxValue="203"/>
    </cacheField>
    <cacheField name="Old $ Prof" numFmtId="3">
      <sharedItems containsString="0" containsBlank="1" containsNumber="1" containsInteger="1" minValue="0" maxValue="136493398"/>
    </cacheField>
    <cacheField name="New $ Prof" numFmtId="0">
      <sharedItems containsString="0" containsBlank="1" containsNumber="1" minValue="0" maxValue="139749060"/>
    </cacheField>
    <cacheField name="Old $ Asc" numFmtId="3">
      <sharedItems containsString="0" containsBlank="1" containsNumber="1" containsInteger="1" minValue="0" maxValue="65496094"/>
    </cacheField>
    <cacheField name="New $ Asc" numFmtId="0">
      <sharedItems containsString="0" containsBlank="1" containsNumber="1" minValue="0" maxValue="65717034"/>
    </cacheField>
    <cacheField name="Old $ Ast" numFmtId="3">
      <sharedItems containsString="0" containsBlank="1" containsNumber="1" minValue="0" maxValue="43560298"/>
    </cacheField>
    <cacheField name="New $ Ast" numFmtId="0">
      <sharedItems containsString="0" containsBlank="1" containsNumber="1" minValue="0" maxValue="41119373"/>
    </cacheField>
    <cacheField name="Old $  Inst" numFmtId="3">
      <sharedItems containsBlank="1" containsMixedTypes="1" containsNumber="1" minValue="0" maxValue="50801558"/>
    </cacheField>
    <cacheField name="New $  Inst" numFmtId="0">
      <sharedItems containsString="0" containsBlank="1" containsNumber="1" minValue="0" maxValue="50827710"/>
    </cacheField>
    <cacheField name="Old $  Oth" numFmtId="3">
      <sharedItems containsString="0" containsBlank="1" containsNumber="1" minValue="0" maxValue="51006160"/>
    </cacheField>
    <cacheField name="New $  Oth" numFmtId="0">
      <sharedItems containsBlank="1" containsMixedTypes="1" containsNumber="1" minValue="0" maxValue="52023146"/>
    </cacheField>
    <cacheField name="Old $  SR" numFmtId="3">
      <sharedItems containsString="0" containsBlank="1" containsNumber="1" minValue="0" maxValue="45459927"/>
    </cacheField>
    <cacheField name="New $  SR" numFmtId="0">
      <sharedItems containsString="0" containsBlank="1" containsNumber="1" containsInteger="1" minValue="0" maxValue="45996900"/>
    </cacheField>
    <cacheField name="Old SM Prof" numFmtId="3">
      <sharedItems containsSemiMixedTypes="0" containsString="0" containsNumber="1" containsInteger="1" minValue="0" maxValue="9528"/>
    </cacheField>
    <cacheField name="New SM Prof" numFmtId="3">
      <sharedItems containsSemiMixedTypes="0" containsString="0" containsNumber="1" containsInteger="1" minValue="0" maxValue="9342"/>
    </cacheField>
    <cacheField name="Old SM Asc" numFmtId="3">
      <sharedItems containsSemiMixedTypes="0" containsString="0" containsNumber="1" containsInteger="1" minValue="0" maxValue="6805"/>
    </cacheField>
    <cacheField name="New SM Asc" numFmtId="3">
      <sharedItems containsSemiMixedTypes="0" containsString="0" containsNumber="1" containsInteger="1" minValue="0" maxValue="6808"/>
    </cacheField>
    <cacheField name="Old SM Ast" numFmtId="3">
      <sharedItems containsSemiMixedTypes="0" containsString="0" containsNumber="1" containsInteger="1" minValue="0" maxValue="6858"/>
    </cacheField>
    <cacheField name="New SM Ast" numFmtId="3">
      <sharedItems containsSemiMixedTypes="0" containsString="0" containsNumber="1" containsInteger="1" minValue="0" maxValue="6390"/>
    </cacheField>
    <cacheField name="Old SM Inst" numFmtId="3">
      <sharedItems containsSemiMixedTypes="0" containsString="0" containsNumber="1" containsInteger="1" minValue="0" maxValue="7663"/>
    </cacheField>
    <cacheField name="New SM Inst" numFmtId="3">
      <sharedItems containsSemiMixedTypes="0" containsString="0" containsNumber="1" containsInteger="1" minValue="0" maxValue="7683"/>
    </cacheField>
    <cacheField name="Old SM Oth" numFmtId="3">
      <sharedItems containsSemiMixedTypes="0" containsString="0" containsNumber="1" containsInteger="1" minValue="0" maxValue="7686"/>
    </cacheField>
    <cacheField name="New SM Oth" numFmtId="3">
      <sharedItems containsSemiMixedTypes="0" containsString="0" containsNumber="1" containsInteger="1" minValue="0" maxValue="7806"/>
    </cacheField>
    <cacheField name="Old SM SR" numFmtId="3">
      <sharedItems containsSemiMixedTypes="0" containsString="0" containsNumber="1" minValue="0" maxValue="6597"/>
    </cacheField>
    <cacheField name="New SM SR" numFmtId="3">
      <sharedItems containsSemiMixedTypes="0" containsString="0" containsNumber="1" minValue="0" maxValue="6525"/>
    </cacheField>
    <cacheField name="Old Avg p/m Prof" numFmtId="3">
      <sharedItems containsSemiMixedTypes="0" containsString="0" containsNumber="1" minValue="0" maxValue="26072.726190476191"/>
    </cacheField>
    <cacheField name="New Avg p/m Prof" numFmtId="3">
      <sharedItems containsSemiMixedTypes="0" containsString="0" containsNumber="1" minValue="0" maxValue="17597.657333333333"/>
    </cacheField>
    <cacheField name="Old Avg p/m Asc" numFmtId="3">
      <sharedItems containsSemiMixedTypes="0" containsString="0" containsNumber="1" minValue="0" maxValue="36234.017857142855"/>
    </cacheField>
    <cacheField name="New Avg p/m Asc" numFmtId="3">
      <sharedItems containsSemiMixedTypes="0" containsString="0" containsNumber="1" minValue="0" maxValue="18036.092105263157"/>
    </cacheField>
    <cacheField name="Old Avg p/m Ast" numFmtId="3">
      <sharedItems containsSemiMixedTypes="0" containsString="0" containsNumber="1" minValue="0" maxValue="26679.65053763441"/>
    </cacheField>
    <cacheField name="New Avg p/m Ast" numFmtId="3">
      <sharedItems containsSemiMixedTypes="0" containsString="0" containsNumber="1" minValue="0" maxValue="27298.1640625"/>
    </cacheField>
    <cacheField name="Old Avg p/m Inst" numFmtId="3">
      <sharedItems containsSemiMixedTypes="0" containsString="0" containsNumber="1" minValue="0" maxValue="10500"/>
    </cacheField>
    <cacheField name="New Avg p/m Inst" numFmtId="3">
      <sharedItems containsSemiMixedTypes="0" containsString="0" containsNumber="1" minValue="0" maxValue="12133.333333333334"/>
    </cacheField>
    <cacheField name="Old Avg p/m Oth" numFmtId="3">
      <sharedItems containsSemiMixedTypes="0" containsString="0" containsNumber="1" minValue="0" maxValue="23818.013071895424"/>
    </cacheField>
    <cacheField name="New Avg p/m Oth" numFmtId="3">
      <sharedItems containsSemiMixedTypes="0" containsString="0" containsNumber="1" minValue="0" maxValue="25553.514705882353"/>
    </cacheField>
    <cacheField name="Old Avg p/m SR" numFmtId="3">
      <sharedItems containsSemiMixedTypes="0" containsString="0" containsNumber="1" minValue="0" maxValue="8112.4444444444443"/>
    </cacheField>
    <cacheField name="New Avg p/m SR" numFmtId="3">
      <sharedItems containsSemiMixedTypes="0" containsString="0" containsNumber="1" minValue="0" maxValue="8200.1111111111113"/>
    </cacheField>
    <cacheField name="Old 9mEqv Prof" numFmtId="3">
      <sharedItems containsSemiMixedTypes="0" containsString="0" containsNumber="1" minValue="0" maxValue="234654.53571428571"/>
    </cacheField>
    <cacheField name="New 9mEqv Prof" numFmtId="3">
      <sharedItems containsSemiMixedTypes="0" containsString="0" containsNumber="1" minValue="0" maxValue="158378.916"/>
    </cacheField>
    <cacheField name="Old 9mEqv Asc" numFmtId="3">
      <sharedItems containsSemiMixedTypes="0" containsString="0" containsNumber="1" minValue="0" maxValue="326106.16071428568"/>
    </cacheField>
    <cacheField name="New 9mEqv Asc" numFmtId="3">
      <sharedItems containsSemiMixedTypes="0" containsString="0" containsNumber="1" minValue="0" maxValue="162324.8289473684"/>
    </cacheField>
    <cacheField name="Old 9mEqv Ast" numFmtId="3">
      <sharedItems containsSemiMixedTypes="0" containsString="0" containsNumber="1" minValue="0" maxValue="240116.8548387097"/>
    </cacheField>
    <cacheField name="New 9mEqv Ast" numFmtId="3">
      <sharedItems containsSemiMixedTypes="0" containsString="0" containsNumber="1" minValue="0" maxValue="245683.4765625"/>
    </cacheField>
    <cacheField name="Old 9mEqv Inst" numFmtId="3">
      <sharedItems containsSemiMixedTypes="0" containsString="0" containsNumber="1" minValue="0" maxValue="94500"/>
    </cacheField>
    <cacheField name="New 9mEqv Inst" numFmtId="3">
      <sharedItems containsSemiMixedTypes="0" containsString="0" containsNumber="1" minValue="0" maxValue="109200"/>
    </cacheField>
    <cacheField name="Old 9mEqv Oth" numFmtId="3">
      <sharedItems containsSemiMixedTypes="0" containsString="0" containsNumber="1" minValue="0" maxValue="214362.11764705883"/>
    </cacheField>
    <cacheField name="New 9mEqv Oth" numFmtId="3">
      <sharedItems containsSemiMixedTypes="0" containsString="0" containsNumber="1" minValue="0" maxValue="229981.63235294117"/>
    </cacheField>
    <cacheField name="Old 9mEqv SR" numFmtId="3">
      <sharedItems containsSemiMixedTypes="0" containsString="0" containsNumber="1" minValue="0" maxValue="73012"/>
    </cacheField>
    <cacheField name="New 9mEqv SR" numFmtId="3">
      <sharedItems containsSemiMixedTypes="0" containsString="0" containsNumber="1" minValue="0" maxValue="73801"/>
    </cacheField>
    <cacheField name="Old 9mEqv AR" numFmtId="3">
      <sharedItems containsSemiMixedTypes="0" containsString="0" containsNumber="1" minValue="0" maxValue="246323.23012718599"/>
    </cacheField>
    <cacheField name="New 9mEqv AR" numFmtId="3">
      <sharedItems containsSemiMixedTypes="0" containsString="0" containsNumber="1" minValue="0" maxValue="191310.20217391304"/>
    </cacheField>
    <cacheField name="Old # Prof Tot" numFmtId="3">
      <sharedItems containsSemiMixedTypes="0" containsString="0" containsNumber="1" containsInteger="1" minValue="0" maxValue="990"/>
    </cacheField>
    <cacheField name="New # Prof Tot" numFmtId="3">
      <sharedItems containsSemiMixedTypes="0" containsString="0" containsNumber="1" containsInteger="1" minValue="0" maxValue="992"/>
    </cacheField>
    <cacheField name="Old # Asc Tot" numFmtId="3">
      <sharedItems containsSemiMixedTypes="0" containsString="0" containsNumber="1" containsInteger="1" minValue="0" maxValue="707"/>
    </cacheField>
    <cacheField name="New # Asc Tot" numFmtId="3">
      <sharedItems containsSemiMixedTypes="0" containsString="0" containsNumber="1" containsInteger="1" minValue="0" maxValue="687"/>
    </cacheField>
    <cacheField name="Old # Ast Tot" numFmtId="3">
      <sharedItems containsSemiMixedTypes="0" containsString="0" containsNumber="1" containsInteger="1" minValue="0" maxValue="755"/>
    </cacheField>
    <cacheField name="New # Ast Tot" numFmtId="3">
      <sharedItems containsSemiMixedTypes="0" containsString="0" containsNumber="1" containsInteger="1" minValue="0" maxValue="704"/>
    </cacheField>
    <cacheField name="Old # Inst Tot" numFmtId="3">
      <sharedItems containsSemiMixedTypes="0" containsString="0" containsNumber="1" containsInteger="1" minValue="0" maxValue="759"/>
    </cacheField>
    <cacheField name="New # Inst Tot" numFmtId="3">
      <sharedItems containsSemiMixedTypes="0" containsString="0" containsNumber="1" containsInteger="1" minValue="0" maxValue="759"/>
    </cacheField>
    <cacheField name="Old # Oth Tot" numFmtId="3">
      <sharedItems containsSemiMixedTypes="0" containsString="0" containsNumber="1" containsInteger="1" minValue="0" maxValue="854"/>
    </cacheField>
    <cacheField name="New # Oth Tot" numFmtId="3">
      <sharedItems containsSemiMixedTypes="0" containsString="0" containsNumber="1" containsInteger="1" minValue="0" maxValue="846"/>
    </cacheField>
    <cacheField name="Old # SR Tot" numFmtId="3">
      <sharedItems containsSemiMixedTypes="0" containsString="0" containsNumber="1" minValue="0" maxValue="733"/>
    </cacheField>
    <cacheField name="New # SR Tot" numFmtId="3">
      <sharedItems containsSemiMixedTypes="0" containsString="0" containsNumber="1" minValue="0" maxValue="725"/>
    </cacheField>
    <cacheField name="Old # AR Tot" numFmtId="3">
      <sharedItems containsSemiMixedTypes="0" containsString="0" containsNumber="1" minValue="0" maxValue="2752"/>
    </cacheField>
    <cacheField name="New # AR Tot" numFmtId="3">
      <sharedItems containsSemiMixedTypes="0" containsString="0" containsNumber="1" minValue="0" maxValue="2745"/>
    </cacheField>
    <cacheField name="Old 9mEqv Outlay Prof" numFmtId="3">
      <sharedItems containsSemiMixedTypes="0" containsString="0" containsNumber="1" minValue="0" maxValue="136493398"/>
    </cacheField>
    <cacheField name="New 9mEqv Outlay Prof" numFmtId="3">
      <sharedItems containsSemiMixedTypes="0" containsString="0" containsNumber="1" minValue="0" maxValue="139749060"/>
    </cacheField>
    <cacheField name="Old 9mEqv Outlay Asc" numFmtId="3">
      <sharedItems containsSemiMixedTypes="0" containsString="0" containsNumber="1" minValue="0" maxValue="56910860.223659068"/>
    </cacheField>
    <cacheField name="New 9mEqv Outlay Asc" numFmtId="3">
      <sharedItems containsSemiMixedTypes="0" containsString="0" containsNumber="1" minValue="0" maxValue="59683963.164218567"/>
    </cacheField>
    <cacheField name="Old 9mEqv Outlay Ast" numFmtId="3">
      <sharedItems containsSemiMixedTypes="0" containsString="0" containsNumber="1" minValue="0" maxValue="43160137.782152228"/>
    </cacheField>
    <cacheField name="New 9mEqv Outlay Ast" numFmtId="3">
      <sharedItems containsSemiMixedTypes="0" containsString="0" containsNumber="1" minValue="0" maxValue="40771885.340845071"/>
    </cacheField>
    <cacheField name="Old 9mEqv Outlay Inst" numFmtId="3">
      <sharedItems containsSemiMixedTypes="0" containsString="0" containsNumber="1" minValue="0" maxValue="45285846.626386531"/>
    </cacheField>
    <cacheField name="New 9mEqv Outlay Inst" numFmtId="3">
      <sharedItems containsSemiMixedTypes="0" containsString="0" containsNumber="1" minValue="0" maxValue="45191212.678641155"/>
    </cacheField>
    <cacheField name="Old 9mEqv Outlay Oth" numFmtId="3">
      <sharedItems containsSemiMixedTypes="0" containsString="0" containsNumber="1" minValue="0" maxValue="51006160"/>
    </cacheField>
    <cacheField name="New 9mEqv Outlay Oth" numFmtId="3">
      <sharedItems containsSemiMixedTypes="0" containsString="0" containsNumber="1" minValue="0" maxValue="52023146"/>
    </cacheField>
    <cacheField name="Old 9mEqv Outlay SR" numFmtId="3">
      <sharedItems containsSemiMixedTypes="0" containsString="0" containsNumber="1" minValue="0" maxValue="45459927"/>
    </cacheField>
    <cacheField name="New 9mEqv Outlay SR" numFmtId="3">
      <sharedItems containsSemiMixedTypes="0" containsString="0" containsNumber="1" minValue="0" maxValue="45996900"/>
    </cacheField>
    <cacheField name="Old 9mEqv Outlay AR" numFmtId="3">
      <sharedItems containsSemiMixedTypes="0" containsString="0" containsNumber="1" minValue="0" maxValue="269977382"/>
    </cacheField>
    <cacheField name="New 9mEqv Outlay AR" numFmtId="3">
      <sharedItems containsSemiMixedTypes="0" containsString="0" containsNumber="1" minValue="0" maxValue="275994056"/>
    </cacheField>
    <cacheField name="Category2" numFmtId="0" databaseField="0">
      <fieldGroup base="4">
        <discretePr count="14">
          <x v="1"/>
          <x v="1"/>
          <x v="1"/>
          <x v="1"/>
          <x v="1"/>
          <x v="1"/>
          <x v="2"/>
          <x v="2"/>
          <x v="2"/>
          <x v="3"/>
          <x v="3"/>
          <x v="2"/>
          <x v="0"/>
          <x v="2"/>
        </discretePr>
        <groupItems count="4">
          <n v="99"/>
          <s v="Group1"/>
          <s v="Group2"/>
          <s v="Group3"/>
        </groupItems>
      </fieldGroup>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Christiana Datubo-Brown" refreshedDate="42842.692298032409" createdVersion="6" refreshedVersion="6" minRefreshableVersion="3" recordCount="472">
  <cacheSource type="worksheet">
    <worksheetSource ref="A7:EA479" sheet="Faculty Salary Data"/>
  </cacheSource>
  <cacheFields count="132">
    <cacheField name="State" numFmtId="49">
      <sharedItems containsBlank="1" count="13">
        <m/>
        <s v="AL"/>
        <s v="AR"/>
        <s v="DE"/>
        <s v="FL"/>
        <s v="GA"/>
        <s v="MS"/>
        <s v="NC"/>
        <s v="OK"/>
        <s v="SC"/>
        <s v="TN"/>
        <s v="TX"/>
        <s v="WV"/>
      </sharedItems>
    </cacheField>
    <cacheField name="Institution" numFmtId="0">
      <sharedItems/>
    </cacheField>
    <cacheField name="Note" numFmtId="0">
      <sharedItems containsBlank="1"/>
    </cacheField>
    <cacheField name="ID #" numFmtId="0">
      <sharedItems containsBlank="1" containsMixedTypes="1" containsNumber="1" containsInteger="1" minValue="100654" maxValue="870501"/>
    </cacheField>
    <cacheField name="Category" numFmtId="0">
      <sharedItems containsString="0" containsBlank="1" containsNumber="1" containsInteger="1" minValue="1" maxValue="99" count="15">
        <m/>
        <n v="1"/>
        <n v="2"/>
        <n v="3"/>
        <n v="4"/>
        <n v="5"/>
        <n v="6"/>
        <n v="9"/>
        <n v="8"/>
        <n v="10"/>
        <n v="12"/>
        <n v="13"/>
        <n v="7"/>
        <n v="99"/>
        <n v="11" u="1"/>
      </sharedItems>
      <fieldGroup par="131"/>
    </cacheField>
    <cacheField name="Old # Prof9" numFmtId="3">
      <sharedItems containsString="0" containsBlank="1" containsNumber="1" containsInteger="1" minValue="0" maxValue="992"/>
    </cacheField>
    <cacheField name="New # Prof9" numFmtId="0">
      <sharedItems containsString="0" containsBlank="1" containsNumber="1" containsInteger="1" minValue="0" maxValue="980"/>
    </cacheField>
    <cacheField name="Old # Prof10" numFmtId="3">
      <sharedItems containsString="0" containsBlank="1" containsNumber="1" containsInteger="1" minValue="0" maxValue="434"/>
    </cacheField>
    <cacheField name="New # Prof10" numFmtId="0">
      <sharedItems containsString="0" containsBlank="1" containsNumber="1" containsInteger="1" minValue="0" maxValue="417"/>
    </cacheField>
    <cacheField name="Old # Prof11" numFmtId="3">
      <sharedItems containsString="0" containsBlank="1" containsNumber="1" containsInteger="1" minValue="0" maxValue="260"/>
    </cacheField>
    <cacheField name="New # Prof11" numFmtId="0">
      <sharedItems containsString="0" containsBlank="1" containsNumber="1" containsInteger="1" minValue="0" maxValue="252"/>
    </cacheField>
    <cacheField name="Old # Prof12" numFmtId="3">
      <sharedItems containsString="0" containsBlank="1" containsNumber="1" containsInteger="1" minValue="0" maxValue="227"/>
    </cacheField>
    <cacheField name="New # Prof12" numFmtId="0">
      <sharedItems containsString="0" containsBlank="1" containsNumber="1" containsInteger="1" minValue="0" maxValue="228"/>
    </cacheField>
    <cacheField name="Old # Asc9" numFmtId="3">
      <sharedItems containsString="0" containsBlank="1" containsNumber="1" containsInteger="1" minValue="0" maxValue="527"/>
    </cacheField>
    <cacheField name="New # Asc9" numFmtId="0">
      <sharedItems containsString="0" containsBlank="1" containsNumber="1" containsInteger="1" minValue="0" maxValue="530"/>
    </cacheField>
    <cacheField name="Old # Asc10" numFmtId="3">
      <sharedItems containsString="0" containsBlank="1" containsNumber="1" containsInteger="1" minValue="0" maxValue="222"/>
    </cacheField>
    <cacheField name="New # Asc10" numFmtId="0">
      <sharedItems containsString="0" containsBlank="1" containsNumber="1" containsInteger="1" minValue="0" maxValue="314"/>
    </cacheField>
    <cacheField name="Old # Asc11" numFmtId="3">
      <sharedItems containsString="0" containsBlank="1" containsNumber="1" containsInteger="1" minValue="0" maxValue="124"/>
    </cacheField>
    <cacheField name="New # Asc11" numFmtId="0">
      <sharedItems containsString="0" containsBlank="1" containsNumber="1" containsInteger="1" minValue="0" maxValue="100"/>
    </cacheField>
    <cacheField name="Old # Asc12" numFmtId="3">
      <sharedItems containsString="0" containsBlank="1" containsNumber="1" containsInteger="1" minValue="0" maxValue="191"/>
    </cacheField>
    <cacheField name="New # Asc12" numFmtId="0">
      <sharedItems containsString="0" containsBlank="1" containsNumber="1" containsInteger="1" minValue="0" maxValue="193"/>
    </cacheField>
    <cacheField name="Old # Ast9" numFmtId="3">
      <sharedItems containsString="0" containsBlank="1" containsNumber="1" containsInteger="1" minValue="0" maxValue="380"/>
    </cacheField>
    <cacheField name="New # Ast9" numFmtId="0">
      <sharedItems containsString="0" containsBlank="1" containsNumber="1" containsInteger="1" minValue="0" maxValue="345"/>
    </cacheField>
    <cacheField name="Old # Ast10" numFmtId="3">
      <sharedItems containsString="0" containsBlank="1" containsNumber="1" containsInteger="1" minValue="0" maxValue="149"/>
    </cacheField>
    <cacheField name="New # Ast10" numFmtId="0">
      <sharedItems containsString="0" containsBlank="1" containsNumber="1" containsInteger="1" minValue="0" maxValue="281"/>
    </cacheField>
    <cacheField name="Old # Ast11" numFmtId="3">
      <sharedItems containsString="0" containsBlank="1" containsNumber="1" containsInteger="1" minValue="0" maxValue="85"/>
    </cacheField>
    <cacheField name="New # Ast11" numFmtId="0">
      <sharedItems containsString="0" containsBlank="1" containsNumber="1" containsInteger="1" minValue="0" maxValue="35"/>
    </cacheField>
    <cacheField name="Old # Ast12" numFmtId="3">
      <sharedItems containsString="0" containsBlank="1" containsNumber="1" containsInteger="1" minValue="0" maxValue="230"/>
    </cacheField>
    <cacheField name="New # Ast12" numFmtId="0">
      <sharedItems containsString="0" containsBlank="1" containsNumber="1" containsInteger="1" minValue="0" maxValue="219"/>
    </cacheField>
    <cacheField name="Old # Inst9" numFmtId="3">
      <sharedItems containsString="0" containsBlank="1" containsNumber="1" containsInteger="1" minValue="0" maxValue="432"/>
    </cacheField>
    <cacheField name="New # Inst9" numFmtId="0">
      <sharedItems containsString="0" containsBlank="1" containsNumber="1" containsInteger="1" minValue="0" maxValue="462"/>
    </cacheField>
    <cacheField name="Old # Inst10" numFmtId="3">
      <sharedItems containsString="0" containsBlank="1" containsNumber="1" containsInteger="1" minValue="0" maxValue="549"/>
    </cacheField>
    <cacheField name="New # Inst10" numFmtId="0">
      <sharedItems containsString="0" containsBlank="1" containsNumber="1" containsInteger="1" minValue="0" maxValue="590"/>
    </cacheField>
    <cacheField name="Old # Inst11" numFmtId="3">
      <sharedItems containsString="0" containsBlank="1" containsNumber="1" containsInteger="1" minValue="0" maxValue="95"/>
    </cacheField>
    <cacheField name="New # Inst11" numFmtId="0">
      <sharedItems containsString="0" containsBlank="1" containsNumber="1" containsInteger="1" minValue="0" maxValue="83"/>
    </cacheField>
    <cacheField name="Old # Inst12" numFmtId="3">
      <sharedItems containsString="0" containsBlank="1" containsNumber="1" containsInteger="1" minValue="0" maxValue="199"/>
    </cacheField>
    <cacheField name="New # Inst12" numFmtId="0">
      <sharedItems containsString="0" containsBlank="1" containsNumber="1" containsInteger="1" minValue="0" maxValue="412"/>
    </cacheField>
    <cacheField name="Old # Oth9" numFmtId="3">
      <sharedItems containsString="0" containsBlank="1" containsNumber="1" containsInteger="1" minValue="0" maxValue="846"/>
    </cacheField>
    <cacheField name="New # Oth9" numFmtId="0">
      <sharedItems containsString="0" containsBlank="1" containsNumber="1" containsInteger="1" minValue="0" maxValue="873"/>
    </cacheField>
    <cacheField name="Old # Oth10" numFmtId="3">
      <sharedItems containsString="0" containsBlank="1" containsNumber="1" containsInteger="1" minValue="0" maxValue="156"/>
    </cacheField>
    <cacheField name="New # Oth10" numFmtId="0">
      <sharedItems containsString="0" containsBlank="1" containsNumber="1" containsInteger="1" minValue="0" maxValue="185"/>
    </cacheField>
    <cacheField name="Old # Oth11" numFmtId="3">
      <sharedItems containsString="0" containsBlank="1" containsNumber="1" containsInteger="1" minValue="0" maxValue="27"/>
    </cacheField>
    <cacheField name="New # Oth11" numFmtId="3">
      <sharedItems containsString="0" containsBlank="1" containsNumber="1" containsInteger="1" minValue="0" maxValue="26"/>
    </cacheField>
    <cacheField name="Old # Oth12" numFmtId="3">
      <sharedItems containsString="0" containsBlank="1" containsNumber="1" containsInteger="1" minValue="0" maxValue="442"/>
    </cacheField>
    <cacheField name="New # Oth12" numFmtId="0">
      <sharedItems containsString="0" containsBlank="1" containsNumber="1" containsInteger="1" minValue="0" maxValue="167"/>
    </cacheField>
    <cacheField name="Old # SR9" numFmtId="3">
      <sharedItems containsString="0" containsBlank="1" containsNumber="1" containsInteger="1" minValue="0" maxValue="725"/>
    </cacheField>
    <cacheField name="New # SR9" numFmtId="0">
      <sharedItems containsString="0" containsBlank="1" containsNumber="1" containsInteger="1" minValue="0" maxValue="765"/>
    </cacheField>
    <cacheField name="Old # SR10" numFmtId="3">
      <sharedItems containsString="0" containsBlank="1" containsNumber="1" containsInteger="1" minValue="0" maxValue="240"/>
    </cacheField>
    <cacheField name="New # SR10" numFmtId="0">
      <sharedItems containsString="0" containsBlank="1" containsNumber="1" containsInteger="1" minValue="0" maxValue="265"/>
    </cacheField>
    <cacheField name="Old # SR11" numFmtId="3">
      <sharedItems containsString="0" containsBlank="1" containsNumber="1" containsInteger="1" minValue="0" maxValue="65"/>
    </cacheField>
    <cacheField name="New # SR11" numFmtId="0">
      <sharedItems containsString="0" containsBlank="1" containsNumber="1" containsInteger="1" minValue="0" maxValue="67"/>
    </cacheField>
    <cacheField name="Old # SR12" numFmtId="3">
      <sharedItems containsString="0" containsBlank="1" containsNumber="1" containsInteger="1" minValue="0" maxValue="203"/>
    </cacheField>
    <cacheField name="New # SR12" numFmtId="0">
      <sharedItems containsString="0" containsBlank="1" containsNumber="1" containsInteger="1" minValue="0" maxValue="231"/>
    </cacheField>
    <cacheField name="Old $ Prof" numFmtId="3">
      <sharedItems containsString="0" containsBlank="1" containsNumber="1" minValue="0" maxValue="139749060"/>
    </cacheField>
    <cacheField name="New $ Prof" numFmtId="0">
      <sharedItems containsString="0" containsBlank="1" containsNumber="1" minValue="0" maxValue="146049922"/>
    </cacheField>
    <cacheField name="Old $ Asc" numFmtId="3">
      <sharedItems containsString="0" containsBlank="1" containsNumber="1" minValue="0" maxValue="65717034"/>
    </cacheField>
    <cacheField name="New $ Asc" numFmtId="0">
      <sharedItems containsString="0" containsBlank="1" containsNumber="1" minValue="0" maxValue="68673124"/>
    </cacheField>
    <cacheField name="Old $ Ast" numFmtId="3">
      <sharedItems containsString="0" containsBlank="1" containsNumber="1" minValue="0" maxValue="36426154"/>
    </cacheField>
    <cacheField name="New $ Ast" numFmtId="0">
      <sharedItems containsString="0" containsBlank="1" containsNumber="1" minValue="0" maxValue="37830565"/>
    </cacheField>
    <cacheField name="Old $  Inst" numFmtId="3">
      <sharedItems containsString="0" containsBlank="1" containsNumber="1" minValue="0" maxValue="50827710"/>
    </cacheField>
    <cacheField name="New $  Inst" numFmtId="0">
      <sharedItems containsString="0" containsBlank="1" containsNumber="1" minValue="0" maxValue="57708481"/>
    </cacheField>
    <cacheField name="Old $  Oth" numFmtId="3">
      <sharedItems containsBlank="1" containsMixedTypes="1" containsNumber="1" minValue="0" maxValue="52023146"/>
    </cacheField>
    <cacheField name="New $  Oth" numFmtId="0">
      <sharedItems containsString="0" containsBlank="1" containsNumber="1" minValue="0" maxValue="53324245"/>
    </cacheField>
    <cacheField name="Old $  SR" numFmtId="3">
      <sharedItems containsString="0" containsBlank="1" containsNumber="1" containsInteger="1" minValue="46248" maxValue="45996900"/>
    </cacheField>
    <cacheField name="New $  SR" numFmtId="0">
      <sharedItems containsBlank="1" containsMixedTypes="1" containsNumber="1" minValue="0" maxValue="54158156"/>
    </cacheField>
    <cacheField name="Old SM Prof" numFmtId="3">
      <sharedItems containsSemiMixedTypes="0" containsString="0" containsNumber="1" containsInteger="1" minValue="0" maxValue="9342"/>
    </cacheField>
    <cacheField name="New SM Prof" numFmtId="3">
      <sharedItems containsSemiMixedTypes="0" containsString="0" containsNumber="1" containsInteger="1" minValue="0" maxValue="9646"/>
    </cacheField>
    <cacheField name="Old SM Asc" numFmtId="3">
      <sharedItems containsSemiMixedTypes="0" containsString="0" containsNumber="1" containsInteger="1" minValue="0" maxValue="6808"/>
    </cacheField>
    <cacheField name="New SM Asc" numFmtId="3">
      <sharedItems containsSemiMixedTypes="0" containsString="0" containsNumber="1" containsInteger="1" minValue="0" maxValue="6750"/>
    </cacheField>
    <cacheField name="Old SM Ast" numFmtId="3">
      <sharedItems containsSemiMixedTypes="0" containsString="0" containsNumber="1" containsInteger="1" minValue="0" maxValue="4416"/>
    </cacheField>
    <cacheField name="New SM Ast" numFmtId="3">
      <sharedItems containsSemiMixedTypes="0" containsString="0" containsNumber="1" containsInteger="1" minValue="0" maxValue="4302"/>
    </cacheField>
    <cacheField name="Old SM Inst" numFmtId="3">
      <sharedItems containsSemiMixedTypes="0" containsString="0" containsNumber="1" containsInteger="1" minValue="0" maxValue="7683"/>
    </cacheField>
    <cacheField name="New SM Inst" numFmtId="3">
      <sharedItems containsSemiMixedTypes="0" containsString="0" containsNumber="1" containsInteger="1" minValue="0" maxValue="8288"/>
    </cacheField>
    <cacheField name="Old SM Oth" numFmtId="3">
      <sharedItems containsSemiMixedTypes="0" containsString="0" containsNumber="1" containsInteger="1" minValue="0" maxValue="7806"/>
    </cacheField>
    <cacheField name="New SM Oth" numFmtId="3">
      <sharedItems containsSemiMixedTypes="0" containsString="0" containsNumber="1" containsInteger="1" minValue="0" maxValue="7857"/>
    </cacheField>
    <cacheField name="Old SM SR" numFmtId="3">
      <sharedItems containsSemiMixedTypes="0" containsString="0" containsNumber="1" containsInteger="1" minValue="0" maxValue="6525"/>
    </cacheField>
    <cacheField name="New SM SR" numFmtId="3">
      <sharedItems containsSemiMixedTypes="0" containsString="0" containsNumber="1" containsInteger="1" minValue="0" maxValue="6885"/>
    </cacheField>
    <cacheField name="Old Avg p/m Prof" numFmtId="3">
      <sharedItems containsSemiMixedTypes="0" containsString="0" containsNumber="1" minValue="0" maxValue="17597.657333333333"/>
    </cacheField>
    <cacheField name="New Avg p/m Prof" numFmtId="3">
      <sharedItems containsSemiMixedTypes="0" containsString="0" containsNumber="1" minValue="0" maxValue="26491.0625"/>
    </cacheField>
    <cacheField name="Old Avg p/m Asc" numFmtId="3">
      <sharedItems containsSemiMixedTypes="0" containsString="0" containsNumber="1" minValue="0" maxValue="18036.092105263157"/>
    </cacheField>
    <cacheField name="New Avg p/m Asc" numFmtId="3">
      <sharedItems containsSemiMixedTypes="0" containsString="0" containsNumber="1" minValue="0" maxValue="27879.55"/>
    </cacheField>
    <cacheField name="Old Avg p/m Ast" numFmtId="3">
      <sharedItems containsSemiMixedTypes="0" containsString="0" containsNumber="1" minValue="0" maxValue="27298.1640625"/>
    </cacheField>
    <cacheField name="New Avg p/m Ast" numFmtId="3">
      <sharedItems containsSemiMixedTypes="0" containsString="0" containsNumber="1" minValue="0" maxValue="31642.46"/>
    </cacheField>
    <cacheField name="Old Avg p/m Inst" numFmtId="3">
      <sharedItems containsSemiMixedTypes="0" containsString="0" containsNumber="1" minValue="0" maxValue="12133.333333333334"/>
    </cacheField>
    <cacheField name="New Avg p/m Inst" numFmtId="3">
      <sharedItems containsSemiMixedTypes="0" containsString="0" containsNumber="1" minValue="0" maxValue="16481.481481481482"/>
    </cacheField>
    <cacheField name="Old Avg p/m Oth" numFmtId="3">
      <sharedItems containsSemiMixedTypes="0" containsString="0" containsNumber="1" minValue="0" maxValue="25553.514705882353"/>
    </cacheField>
    <cacheField name="New Avg p/m Oth" numFmtId="3">
      <sharedItems containsSemiMixedTypes="0" containsString="0" containsNumber="1" minValue="0" maxValue="31848.95"/>
    </cacheField>
    <cacheField name="Old Avg p/m SR" numFmtId="3">
      <sharedItems containsSemiMixedTypes="0" containsString="0" containsNumber="1" minValue="0" maxValue="8200.1111111111113"/>
    </cacheField>
    <cacheField name="New Avg p/m SR" numFmtId="3">
      <sharedItems containsSemiMixedTypes="0" containsString="0" containsNumber="1" minValue="0" maxValue="9102.5856380397872"/>
    </cacheField>
    <cacheField name="Old 9mEqv Prof" numFmtId="3">
      <sharedItems containsSemiMixedTypes="0" containsString="0" containsNumber="1" minValue="0" maxValue="158378.916"/>
    </cacheField>
    <cacheField name="New 9mEqv Prof" numFmtId="3">
      <sharedItems containsSemiMixedTypes="0" containsString="0" containsNumber="1" minValue="0" maxValue="238419.5625"/>
    </cacheField>
    <cacheField name="Old 9mEqv Asc" numFmtId="3">
      <sharedItems containsSemiMixedTypes="0" containsString="0" containsNumber="1" minValue="0" maxValue="162324.8289473684"/>
    </cacheField>
    <cacheField name="New 9mEqv Asc" numFmtId="3">
      <sharedItems containsSemiMixedTypes="0" containsString="0" containsNumber="1" minValue="0" maxValue="250915.94999999998"/>
    </cacheField>
    <cacheField name="Old 9mEqv Ast" numFmtId="3">
      <sharedItems containsSemiMixedTypes="0" containsString="0" containsNumber="1" minValue="0" maxValue="245683.4765625"/>
    </cacheField>
    <cacheField name="New 9mEqv Ast" numFmtId="3">
      <sharedItems containsSemiMixedTypes="0" containsString="0" containsNumber="1" minValue="0" maxValue="284782.14"/>
    </cacheField>
    <cacheField name="Old 9mEqv Inst" numFmtId="3">
      <sharedItems containsSemiMixedTypes="0" containsString="0" containsNumber="1" minValue="0" maxValue="109200"/>
    </cacheField>
    <cacheField name="New 9mEqv Inst" numFmtId="3">
      <sharedItems containsSemiMixedTypes="0" containsString="0" containsNumber="1" minValue="0" maxValue="148333.33333333334"/>
    </cacheField>
    <cacheField name="Old 9mEqv Oth" numFmtId="3">
      <sharedItems containsSemiMixedTypes="0" containsString="0" containsNumber="1" minValue="0" maxValue="229981.63235294117"/>
    </cacheField>
    <cacheField name="New 9mEqv Oth" numFmtId="3">
      <sharedItems containsSemiMixedTypes="0" containsString="0" containsNumber="1" minValue="0" maxValue="286640.55"/>
    </cacheField>
    <cacheField name="Old 9mEqv SR" numFmtId="3">
      <sharedItems containsSemiMixedTypes="0" containsString="0" containsNumber="1" minValue="0" maxValue="73801"/>
    </cacheField>
    <cacheField name="New 9mEqv SR" numFmtId="3">
      <sharedItems containsSemiMixedTypes="0" containsString="0" containsNumber="1" minValue="0" maxValue="81923.270742358087"/>
    </cacheField>
    <cacheField name="Old 9mEqv AR" numFmtId="3">
      <sharedItems containsSemiMixedTypes="0" containsString="0" containsNumber="1" minValue="0" maxValue="191310.20217391304"/>
    </cacheField>
    <cacheField name="New 9mEqv AR" numFmtId="3">
      <sharedItems containsSemiMixedTypes="0" containsString="0" containsNumber="1" minValue="0" maxValue="260807.88541666666"/>
    </cacheField>
    <cacheField name="Old # Prof Tot" numFmtId="3">
      <sharedItems containsSemiMixedTypes="0" containsString="0" containsNumber="1" containsInteger="1" minValue="0" maxValue="992"/>
    </cacheField>
    <cacheField name="New # Prof Tot" numFmtId="3">
      <sharedItems containsSemiMixedTypes="0" containsString="0" containsNumber="1" containsInteger="1" minValue="0" maxValue="980"/>
    </cacheField>
    <cacheField name="Old # Asc Tot" numFmtId="3">
      <sharedItems containsSemiMixedTypes="0" containsString="0" containsNumber="1" containsInteger="1" minValue="0" maxValue="687"/>
    </cacheField>
    <cacheField name="New # Asc Tot" numFmtId="3">
      <sharedItems containsSemiMixedTypes="0" containsString="0" containsNumber="1" containsInteger="1" minValue="0" maxValue="684"/>
    </cacheField>
    <cacheField name="Old # Ast Tot" numFmtId="3">
      <sharedItems containsSemiMixedTypes="0" containsString="0" containsNumber="1" containsInteger="1" minValue="0" maxValue="419"/>
    </cacheField>
    <cacheField name="New # Ast Tot" numFmtId="3">
      <sharedItems containsSemiMixedTypes="0" containsString="0" containsNumber="1" containsInteger="1" minValue="0" maxValue="426"/>
    </cacheField>
    <cacheField name="Old # Inst Tot" numFmtId="3">
      <sharedItems containsSemiMixedTypes="0" containsString="0" containsNumber="1" containsInteger="1" minValue="0" maxValue="759"/>
    </cacheField>
    <cacheField name="New # Inst Tot" numFmtId="3">
      <sharedItems containsSemiMixedTypes="0" containsString="0" containsNumber="1" containsInteger="1" minValue="0" maxValue="818"/>
    </cacheField>
    <cacheField name="Old # Oth Tot" numFmtId="3">
      <sharedItems containsSemiMixedTypes="0" containsString="0" containsNumber="1" containsInteger="1" minValue="0" maxValue="846"/>
    </cacheField>
    <cacheField name="New # Oth Tot" numFmtId="3">
      <sharedItems containsSemiMixedTypes="0" containsString="0" containsNumber="1" containsInteger="1" minValue="0" maxValue="873"/>
    </cacheField>
    <cacheField name="Old # SR Tot" numFmtId="3">
      <sharedItems containsSemiMixedTypes="0" containsString="0" containsNumber="1" containsInteger="1" minValue="0" maxValue="725"/>
    </cacheField>
    <cacheField name="New # SR Tot" numFmtId="3">
      <sharedItems containsSemiMixedTypes="0" containsString="0" containsNumber="1" containsInteger="1" minValue="0" maxValue="765"/>
    </cacheField>
    <cacheField name="Old # AR Tot" numFmtId="3">
      <sharedItems containsSemiMixedTypes="0" containsString="0" containsNumber="1" containsInteger="1" minValue="0" maxValue="2745"/>
    </cacheField>
    <cacheField name="New # AR Tot" numFmtId="3">
      <sharedItems containsSemiMixedTypes="0" containsString="0" containsNumber="1" containsInteger="1" minValue="0" maxValue="2728"/>
    </cacheField>
    <cacheField name="Old 9mEqv Outlay Prof" numFmtId="3">
      <sharedItems containsSemiMixedTypes="0" containsString="0" containsNumber="1" minValue="0" maxValue="139749060"/>
    </cacheField>
    <cacheField name="New 9mEqv Outlay Prof" numFmtId="3">
      <sharedItems containsSemiMixedTypes="0" containsString="0" containsNumber="1" minValue="0" maxValue="143501114"/>
    </cacheField>
    <cacheField name="Old 9mEqv Outlay Asc" numFmtId="3">
      <sharedItems containsSemiMixedTypes="0" containsString="0" containsNumber="1" minValue="0" maxValue="59683963.164218567"/>
    </cacheField>
    <cacheField name="New 9mEqv Outlay Asc" numFmtId="3">
      <sharedItems containsSemiMixedTypes="0" containsString="0" containsNumber="1" minValue="0" maxValue="62629889.088"/>
    </cacheField>
    <cacheField name="Old 9mEqv Outlay Ast" numFmtId="3">
      <sharedItems containsSemiMixedTypes="0" containsString="0" containsNumber="1" minValue="0" maxValue="34128124.409748666"/>
    </cacheField>
    <cacheField name="New 9mEqv Outlay Ast" numFmtId="3">
      <sharedItems containsSemiMixedTypes="0" containsString="0" containsNumber="1" minValue="0" maxValue="35549604.463235289"/>
    </cacheField>
    <cacheField name="Old 9mEqv Outlay Inst" numFmtId="3">
      <sharedItems containsSemiMixedTypes="0" containsString="0" containsNumber="1" minValue="0" maxValue="45191212.678641155"/>
    </cacheField>
    <cacheField name="New 9mEqv Outlay Inst" numFmtId="3">
      <sharedItems containsSemiMixedTypes="0" containsString="0" containsNumber="1" minValue="0" maxValue="51260839.421090737"/>
    </cacheField>
    <cacheField name="Old 9mEqv Outlay Oth" numFmtId="3">
      <sharedItems containsSemiMixedTypes="0" containsString="0" containsNumber="1" minValue="0" maxValue="52023146"/>
    </cacheField>
    <cacheField name="New 9mEqv Outlay Oth" numFmtId="3">
      <sharedItems containsSemiMixedTypes="0" containsString="0" containsNumber="1" minValue="0" maxValue="53324244.999999993"/>
    </cacheField>
    <cacheField name="Old 9mEqv Outlay SR" numFmtId="3">
      <sharedItems containsSemiMixedTypes="0" containsString="0" containsNumber="1" minValue="0" maxValue="45996900"/>
    </cacheField>
    <cacheField name="New 9mEqv Outlay SR" numFmtId="3">
      <sharedItems containsSemiMixedTypes="0" containsString="0" containsNumber="1" minValue="0" maxValue="54158156"/>
    </cacheField>
    <cacheField name="Old 9mEqv Outlay AR" numFmtId="3">
      <sharedItems containsSemiMixedTypes="0" containsString="0" containsNumber="1" minValue="0" maxValue="275994056"/>
    </cacheField>
    <cacheField name="New 9mEqv Outlay AR" numFmtId="3">
      <sharedItems containsSemiMixedTypes="0" containsString="0" containsNumber="1" minValue="0" maxValue="281662736"/>
    </cacheField>
    <cacheField name="Category2" numFmtId="0" databaseField="0">
      <fieldGroup base="4">
        <discretePr count="15">
          <x v="4"/>
          <x v="1"/>
          <x v="1"/>
          <x v="1"/>
          <x v="1"/>
          <x v="1"/>
          <x v="1"/>
          <x v="2"/>
          <x v="2"/>
          <x v="2"/>
          <x v="3"/>
          <x v="3"/>
          <x v="2"/>
          <x v="0"/>
          <x v="2"/>
        </discretePr>
        <groupItems count="5">
          <n v="99"/>
          <s v="Group1"/>
          <s v="Group2"/>
          <s v="Group3"/>
          <m/>
        </groupItems>
      </fieldGroup>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72">
  <r>
    <x v="0"/>
    <s v="FORMULAS"/>
    <m/>
    <m/>
    <x v="0"/>
    <n v="274"/>
    <n v="280"/>
    <m/>
    <m/>
    <m/>
    <m/>
    <n v="168"/>
    <n v="158"/>
    <n v="302"/>
    <n v="300"/>
    <m/>
    <m/>
    <m/>
    <m/>
    <n v="101"/>
    <n v="106"/>
    <n v="187"/>
    <n v="175"/>
    <m/>
    <m/>
    <m/>
    <m/>
    <n v="54"/>
    <n v="61"/>
    <n v="75"/>
    <n v="47"/>
    <m/>
    <m/>
    <m/>
    <m/>
    <n v="14"/>
    <n v="9"/>
    <n v="9"/>
    <n v="66"/>
    <m/>
    <m/>
    <m/>
    <m/>
    <m/>
    <n v="7"/>
    <m/>
    <m/>
    <m/>
    <m/>
    <m/>
    <m/>
    <m/>
    <m/>
    <n v="53564635"/>
    <n v="54179205"/>
    <n v="33850081"/>
    <n v="34753134"/>
    <n v="17841950"/>
    <n v="17804190"/>
    <n v="4095989"/>
    <n v="2559788"/>
    <n v="657870"/>
    <n v="3639253"/>
    <m/>
    <m/>
    <n v="4482"/>
    <n v="4416"/>
    <n v="3930"/>
    <n v="3972"/>
    <n v="2331"/>
    <n v="2307"/>
    <n v="843"/>
    <n v="531"/>
    <n v="81"/>
    <n v="678"/>
    <n v="0"/>
    <n v="0"/>
    <n v="11951.056448014278"/>
    <n v="12268.841711956522"/>
    <n v="8613.2521628498725"/>
    <n v="8749.5302114803617"/>
    <n v="7654.204204204204"/>
    <n v="7717.4642392717815"/>
    <n v="4858.8244365361807"/>
    <n v="4820.6930320150659"/>
    <n v="8121.8518518518522"/>
    <n v="5367.6297935103248"/>
    <n v="0"/>
    <n v="0"/>
    <n v="107559.50803212851"/>
    <n v="110419.5754076087"/>
    <n v="77519.26946564886"/>
    <n v="78745.771903323257"/>
    <n v="68887.83783783784"/>
    <n v="69457.178153446032"/>
    <n v="43729.419928825628"/>
    <n v="43386.237288135591"/>
    <n v="73096.666666666672"/>
    <n v="48308.66814159292"/>
    <n v="0"/>
    <n v="0"/>
    <n v="84403.146484325756"/>
    <n v="84931.85568897186"/>
    <n v="442"/>
    <n v="438"/>
    <n v="403"/>
    <n v="406"/>
    <n v="241"/>
    <n v="236"/>
    <n v="89"/>
    <n v="56"/>
    <n v="9"/>
    <n v="73"/>
    <n v="0"/>
    <n v="0"/>
    <n v="1184"/>
    <n v="1209"/>
    <n v="47541302.550200798"/>
    <n v="48363774.028532609"/>
    <n v="31240265.59465649"/>
    <n v="31970783.392749242"/>
    <n v="16601968.918918919"/>
    <n v="16391894.044213263"/>
    <n v="3891918.3736654809"/>
    <n v="2429629.2881355933"/>
    <n v="657870"/>
    <n v="3526532.7743362831"/>
    <n v="0"/>
    <n v="0"/>
    <n v="99933325.437441692"/>
    <n v="102682613.52796698"/>
  </r>
  <r>
    <x v="1"/>
    <s v="Auburn University  "/>
    <m/>
    <n v="100858"/>
    <x v="1"/>
    <n v="280"/>
    <n v="272"/>
    <m/>
    <m/>
    <m/>
    <m/>
    <n v="158"/>
    <n v="157"/>
    <n v="300"/>
    <n v="298"/>
    <m/>
    <m/>
    <m/>
    <m/>
    <n v="106"/>
    <n v="97"/>
    <n v="175"/>
    <n v="189"/>
    <m/>
    <m/>
    <m/>
    <m/>
    <n v="61"/>
    <n v="70"/>
    <n v="47"/>
    <n v="50"/>
    <m/>
    <m/>
    <m/>
    <m/>
    <n v="9"/>
    <n v="8"/>
    <n v="66"/>
    <n v="72"/>
    <m/>
    <m/>
    <m/>
    <m/>
    <n v="7"/>
    <n v="3"/>
    <m/>
    <m/>
    <m/>
    <m/>
    <m/>
    <m/>
    <m/>
    <m/>
    <n v="54179205"/>
    <n v="55167058"/>
    <n v="34753134"/>
    <n v="34718256"/>
    <n v="17804190"/>
    <n v="19980447"/>
    <n v="2559788"/>
    <n v="2669489"/>
    <n v="3639253"/>
    <n v="3819850"/>
    <m/>
    <m/>
    <n v="4416"/>
    <n v="4332"/>
    <n v="3972"/>
    <n v="3846"/>
    <n v="2307"/>
    <n v="2541"/>
    <n v="531"/>
    <n v="546"/>
    <n v="678"/>
    <n v="684"/>
    <n v="0"/>
    <n v="0"/>
    <n v="12268.841711956522"/>
    <n v="12734.777931671284"/>
    <n v="8749.5302114803617"/>
    <n v="9027.1076443057718"/>
    <n v="7717.4642392717815"/>
    <n v="7863.2219598583233"/>
    <n v="4820.6930320150659"/>
    <n v="4889.1739926739929"/>
    <n v="5367.6297935103248"/>
    <n v="5584.5760233918127"/>
    <n v="0"/>
    <n v="0"/>
    <n v="110419.5754076087"/>
    <n v="114613.00138504156"/>
    <n v="78745.771903323257"/>
    <n v="81243.968798751943"/>
    <n v="69457.178153446032"/>
    <n v="70768.997638724904"/>
    <n v="43386.237288135591"/>
    <n v="44002.565934065933"/>
    <n v="48308.66814159292"/>
    <n v="50261.184210526313"/>
    <n v="0"/>
    <n v="0"/>
    <n v="84931.85568897186"/>
    <n v="87098.070146451384"/>
    <n v="438"/>
    <n v="429"/>
    <n v="406"/>
    <n v="395"/>
    <n v="236"/>
    <n v="259"/>
    <n v="56"/>
    <n v="58"/>
    <n v="73"/>
    <n v="75"/>
    <n v="0"/>
    <n v="0"/>
    <n v="1209"/>
    <n v="1216"/>
    <n v="48363774.028532609"/>
    <n v="49168977.594182827"/>
    <n v="31970783.392749242"/>
    <n v="32091367.675507016"/>
    <n v="16391894.044213263"/>
    <n v="18329170.38842975"/>
    <n v="2429629.2881355933"/>
    <n v="2552148.8241758239"/>
    <n v="3526532.7743362831"/>
    <n v="3769588.8157894737"/>
    <n v="0"/>
    <n v="0"/>
    <n v="102682613.52796698"/>
    <n v="105911253.29808488"/>
  </r>
  <r>
    <x v="1"/>
    <s v="University of Alabama "/>
    <m/>
    <n v="100751"/>
    <x v="1"/>
    <n v="280"/>
    <n v="275"/>
    <m/>
    <m/>
    <m/>
    <m/>
    <n v="33"/>
    <n v="29"/>
    <n v="290"/>
    <n v="293"/>
    <m/>
    <m/>
    <m/>
    <m/>
    <n v="39"/>
    <n v="39"/>
    <n v="309"/>
    <n v="338"/>
    <m/>
    <m/>
    <m/>
    <m/>
    <n v="51"/>
    <n v="57"/>
    <n v="238"/>
    <n v="235"/>
    <m/>
    <m/>
    <m/>
    <m/>
    <n v="34"/>
    <n v="37"/>
    <n v="10"/>
    <n v="10"/>
    <m/>
    <m/>
    <m/>
    <m/>
    <n v="3"/>
    <n v="4"/>
    <m/>
    <m/>
    <m/>
    <m/>
    <m/>
    <m/>
    <m/>
    <m/>
    <n v="44921913"/>
    <n v="43905937"/>
    <n v="31007028"/>
    <n v="31399579"/>
    <n v="26050721"/>
    <n v="28799674"/>
    <n v="13533845"/>
    <n v="14558435"/>
    <n v="1102048"/>
    <n v="1263977"/>
    <m/>
    <m/>
    <n v="2916"/>
    <n v="2823"/>
    <n v="3078"/>
    <n v="3105"/>
    <n v="3393"/>
    <n v="3726"/>
    <n v="2550"/>
    <n v="2559"/>
    <n v="126"/>
    <n v="138"/>
    <n v="0"/>
    <n v="0"/>
    <n v="15405.319958847736"/>
    <n v="15552.935529578463"/>
    <n v="10073.75828460039"/>
    <n v="10112.585829307569"/>
    <n v="7677.7839669908635"/>
    <n v="7729.381105743425"/>
    <n v="5307.3901960784315"/>
    <n v="5689.110980851895"/>
    <n v="8746.4126984126979"/>
    <n v="9159.253623188406"/>
    <n v="0"/>
    <n v="0"/>
    <n v="138647.87962962964"/>
    <n v="139976.41976620618"/>
    <n v="90663.824561403511"/>
    <n v="91013.272463768124"/>
    <n v="69100.055702917773"/>
    <n v="69564.429951690821"/>
    <n v="47766.51176470588"/>
    <n v="51201.998827667056"/>
    <n v="78717.714285714275"/>
    <n v="82433.282608695648"/>
    <n v="0"/>
    <n v="0"/>
    <n v="87115.016428547417"/>
    <n v="87568.866769523724"/>
    <n v="313"/>
    <n v="304"/>
    <n v="329"/>
    <n v="332"/>
    <n v="360"/>
    <n v="395"/>
    <n v="272"/>
    <n v="272"/>
    <n v="13"/>
    <n v="14"/>
    <n v="0"/>
    <n v="0"/>
    <n v="1287"/>
    <n v="1317"/>
    <n v="43396786.324074075"/>
    <n v="42552831.608926676"/>
    <n v="29828398.280701756"/>
    <n v="30216406.457971018"/>
    <n v="24876020.053050399"/>
    <n v="27477949.830917876"/>
    <n v="12992491.199999999"/>
    <n v="13926943.68112544"/>
    <n v="1023330.2857142856"/>
    <n v="1154065.956521739"/>
    <n v="0"/>
    <n v="0"/>
    <n v="112117026.14354053"/>
    <n v="115328197.53546274"/>
  </r>
  <r>
    <x v="1"/>
    <s v="University of Alabama at Birmingham"/>
    <m/>
    <n v="100663"/>
    <x v="2"/>
    <n v="87"/>
    <n v="105"/>
    <m/>
    <m/>
    <m/>
    <m/>
    <n v="124"/>
    <n v="125"/>
    <n v="148"/>
    <n v="135"/>
    <m/>
    <m/>
    <m/>
    <m/>
    <n v="115"/>
    <n v="115"/>
    <n v="145"/>
    <n v="147"/>
    <m/>
    <m/>
    <m/>
    <m/>
    <n v="143"/>
    <n v="131"/>
    <n v="90"/>
    <n v="40"/>
    <m/>
    <m/>
    <m/>
    <m/>
    <n v="65"/>
    <n v="66"/>
    <m/>
    <n v="0"/>
    <m/>
    <m/>
    <m/>
    <m/>
    <m/>
    <n v="0"/>
    <m/>
    <m/>
    <m/>
    <m/>
    <m/>
    <m/>
    <m/>
    <m/>
    <n v="33508108"/>
    <n v="36129409"/>
    <n v="25730273"/>
    <n v="25241515"/>
    <n v="24030831"/>
    <n v="23498513"/>
    <n v="7601007"/>
    <n v="8006201"/>
    <n v="0"/>
    <n v="0"/>
    <m/>
    <m/>
    <n v="2271"/>
    <n v="2445"/>
    <n v="2712"/>
    <n v="2595"/>
    <n v="3021"/>
    <n v="2895"/>
    <n v="1590"/>
    <n v="1152"/>
    <n v="0"/>
    <n v="0"/>
    <n v="0"/>
    <n v="0"/>
    <n v="14754.781153676795"/>
    <n v="14776.854396728017"/>
    <n v="9487.5637905604726"/>
    <n v="9726.9807321772641"/>
    <n v="7954.5948361469709"/>
    <n v="8116.9302245250428"/>
    <n v="4780.507547169811"/>
    <n v="6949.8272569444443"/>
    <n v="0"/>
    <n v="0"/>
    <n v="0"/>
    <n v="0"/>
    <n v="132793.03038309116"/>
    <n v="132991.68957055215"/>
    <n v="85388.074115044248"/>
    <n v="87542.826589595381"/>
    <n v="71591.353525322746"/>
    <n v="73052.372020725379"/>
    <n v="43024.567924528295"/>
    <n v="62548.4453125"/>
    <n v="0"/>
    <n v="0"/>
    <n v="0"/>
    <n v="0"/>
    <n v="84802.083693221051"/>
    <n v="91912.604020269093"/>
    <n v="211"/>
    <n v="230"/>
    <n v="263"/>
    <n v="250"/>
    <n v="288"/>
    <n v="278"/>
    <n v="155"/>
    <n v="106"/>
    <n v="0"/>
    <n v="0"/>
    <n v="0"/>
    <n v="0"/>
    <n v="917"/>
    <n v="864"/>
    <n v="28019329.410832234"/>
    <n v="30588088.601226993"/>
    <n v="22457063.492256638"/>
    <n v="21885706.647398844"/>
    <n v="20618309.815292951"/>
    <n v="20308559.421761654"/>
    <n v="6668808.0283018854"/>
    <n v="6630135.203125"/>
    <n v="0"/>
    <n v="0"/>
    <n v="0"/>
    <n v="0"/>
    <n v="77763510.746683702"/>
    <n v="79412489.873512492"/>
  </r>
  <r>
    <x v="1"/>
    <s v="University of Alabama in Huntsville"/>
    <m/>
    <n v="100706"/>
    <x v="2"/>
    <n v="42"/>
    <n v="51"/>
    <m/>
    <m/>
    <m/>
    <m/>
    <n v="19"/>
    <n v="18"/>
    <n v="79"/>
    <n v="90"/>
    <m/>
    <m/>
    <m/>
    <m/>
    <n v="7"/>
    <n v="10"/>
    <n v="98"/>
    <n v="90"/>
    <m/>
    <m/>
    <m/>
    <m/>
    <n v="2"/>
    <n v="1"/>
    <n v="13"/>
    <n v="11"/>
    <m/>
    <m/>
    <m/>
    <m/>
    <m/>
    <n v="0"/>
    <n v="26"/>
    <n v="38"/>
    <m/>
    <m/>
    <m/>
    <m/>
    <n v="12"/>
    <n v="12"/>
    <m/>
    <m/>
    <m/>
    <m/>
    <m/>
    <m/>
    <m/>
    <m/>
    <n v="7877343"/>
    <n v="9136555"/>
    <n v="7878788"/>
    <n v="9308939"/>
    <n v="7406240"/>
    <n v="6880166"/>
    <n v="728105"/>
    <n v="619266"/>
    <n v="2173115"/>
    <n v="2712040"/>
    <m/>
    <m/>
    <n v="606"/>
    <n v="675"/>
    <n v="795"/>
    <n v="930"/>
    <n v="906"/>
    <n v="822"/>
    <n v="117"/>
    <n v="99"/>
    <n v="378"/>
    <n v="486"/>
    <n v="0"/>
    <n v="0"/>
    <n v="12998.915841584158"/>
    <n v="13535.637037037037"/>
    <n v="9910.4251572327048"/>
    <n v="10009.611827956989"/>
    <n v="8174.657836644592"/>
    <n v="8370.0316301703169"/>
    <n v="6223.1196581196582"/>
    <n v="6255.212121212121"/>
    <n v="5748.9814814814818"/>
    <n v="5580.3292181069955"/>
    <n v="0"/>
    <n v="0"/>
    <n v="116990.24257425741"/>
    <n v="121820.73333333334"/>
    <n v="89193.826415094343"/>
    <n v="90086.506451612906"/>
    <n v="73571.920529801326"/>
    <n v="75330.284671532849"/>
    <n v="56008.076923076922"/>
    <n v="56296.909090909088"/>
    <n v="51740.833333333336"/>
    <n v="50222.962962962964"/>
    <n v="0"/>
    <n v="0"/>
    <n v="83417.861034814137"/>
    <n v="85357.480680432782"/>
    <n v="61"/>
    <n v="69"/>
    <n v="86"/>
    <n v="100"/>
    <n v="100"/>
    <n v="91"/>
    <n v="13"/>
    <n v="11"/>
    <n v="38"/>
    <n v="50"/>
    <n v="0"/>
    <n v="0"/>
    <n v="298"/>
    <n v="321"/>
    <n v="7136404.797029702"/>
    <n v="8405630.5999999996"/>
    <n v="7670669.0716981133"/>
    <n v="9008650.6451612897"/>
    <n v="7357192.0529801324"/>
    <n v="6855055.9051094893"/>
    <n v="728105"/>
    <n v="619266"/>
    <n v="1966151.6666666667"/>
    <n v="2511148.1481481483"/>
    <n v="0"/>
    <n v="0"/>
    <n v="24858522.588374615"/>
    <n v="27399751.298418924"/>
  </r>
  <r>
    <x v="1"/>
    <s v="Alabama Agricultural &amp; Mechanical University"/>
    <m/>
    <n v="100654"/>
    <x v="3"/>
    <n v="40"/>
    <n v="46"/>
    <m/>
    <m/>
    <m/>
    <m/>
    <n v="12"/>
    <n v="5"/>
    <n v="64"/>
    <n v="59"/>
    <m/>
    <m/>
    <m/>
    <m/>
    <n v="5"/>
    <n v="2"/>
    <n v="88"/>
    <n v="90"/>
    <m/>
    <m/>
    <m/>
    <m/>
    <n v="2"/>
    <n v="1"/>
    <n v="32"/>
    <n v="35"/>
    <m/>
    <m/>
    <m/>
    <m/>
    <n v="0"/>
    <n v="0"/>
    <m/>
    <n v="0"/>
    <m/>
    <m/>
    <m/>
    <m/>
    <n v="0"/>
    <n v="0"/>
    <m/>
    <m/>
    <m/>
    <m/>
    <m/>
    <m/>
    <m/>
    <m/>
    <n v="4461924"/>
    <n v="4431726"/>
    <n v="4648531"/>
    <n v="4154098"/>
    <n v="5027953"/>
    <n v="5152087"/>
    <n v="1327366"/>
    <n v="1504175"/>
    <n v="0"/>
    <n v="0"/>
    <m/>
    <s v=" "/>
    <n v="504"/>
    <n v="474"/>
    <n v="636"/>
    <n v="555"/>
    <n v="816"/>
    <n v="822"/>
    <n v="288"/>
    <n v="315"/>
    <n v="0"/>
    <n v="0"/>
    <n v="0"/>
    <n v="0"/>
    <n v="8853.0238095238092"/>
    <n v="9349.6329113924057"/>
    <n v="7309.0110062893082"/>
    <n v="7484.8612612612615"/>
    <n v="6161.7071078431372"/>
    <n v="6267.7457420924575"/>
    <n v="4608.9097222222226"/>
    <n v="4775.1587301587306"/>
    <n v="0"/>
    <n v="0"/>
    <n v="0"/>
    <n v="0"/>
    <n v="79677.21428571429"/>
    <n v="84146.696202531646"/>
    <n v="65781.09905660378"/>
    <n v="67363.751351351355"/>
    <n v="55455.363970588238"/>
    <n v="56409.711678832115"/>
    <n v="41480.1875"/>
    <n v="42976.428571428572"/>
    <n v="0"/>
    <n v="0"/>
    <n v="0"/>
    <n v="0"/>
    <n v="61730.286975784955"/>
    <n v="63185.416393005326"/>
    <n v="52"/>
    <n v="51"/>
    <n v="69"/>
    <n v="61"/>
    <n v="90"/>
    <n v="91"/>
    <n v="32"/>
    <n v="35"/>
    <n v="0"/>
    <n v="0"/>
    <n v="0"/>
    <n v="0"/>
    <n v="243"/>
    <n v="238"/>
    <n v="4143215.1428571432"/>
    <n v="4291481.5063291136"/>
    <n v="4538895.8349056607"/>
    <n v="4109188.8324324326"/>
    <n v="4990982.7573529417"/>
    <n v="5133283.7627737224"/>
    <n v="1327366"/>
    <n v="1504175"/>
    <n v="0"/>
    <n v="0"/>
    <n v="0"/>
    <n v="0"/>
    <n v="15000459.735115744"/>
    <n v="15038129.101535268"/>
  </r>
  <r>
    <x v="1"/>
    <s v="Jacksonville State University "/>
    <m/>
    <n v="101480"/>
    <x v="3"/>
    <n v="74"/>
    <n v="76"/>
    <m/>
    <m/>
    <m/>
    <m/>
    <n v="19"/>
    <n v="17"/>
    <n v="65"/>
    <n v="60"/>
    <m/>
    <m/>
    <m/>
    <m/>
    <n v="6"/>
    <n v="4"/>
    <n v="65"/>
    <n v="66"/>
    <m/>
    <m/>
    <m/>
    <m/>
    <n v="0"/>
    <n v="3"/>
    <n v="88"/>
    <n v="89"/>
    <m/>
    <m/>
    <m/>
    <m/>
    <n v="3"/>
    <n v="2"/>
    <n v="0"/>
    <n v="0"/>
    <m/>
    <m/>
    <m/>
    <m/>
    <n v="0"/>
    <n v="0"/>
    <m/>
    <m/>
    <m/>
    <m/>
    <m/>
    <m/>
    <m/>
    <m/>
    <n v="7620989"/>
    <n v="7587396"/>
    <n v="4539664"/>
    <n v="4078823"/>
    <n v="3623257"/>
    <n v="3897575"/>
    <n v="4373731"/>
    <n v="4351331"/>
    <n v="0"/>
    <n v="0"/>
    <m/>
    <m/>
    <n v="894"/>
    <n v="888"/>
    <n v="657"/>
    <n v="588"/>
    <n v="585"/>
    <n v="630"/>
    <n v="828"/>
    <n v="825"/>
    <n v="0"/>
    <n v="0"/>
    <n v="0"/>
    <n v="0"/>
    <n v="8524.5961968680094"/>
    <n v="8544.364864864865"/>
    <n v="6909.6864535768646"/>
    <n v="6936.7738095238092"/>
    <n v="6193.6017094017097"/>
    <n v="6186.6269841269841"/>
    <n v="5282.2838164251207"/>
    <n v="5274.3406060606058"/>
    <n v="0"/>
    <n v="0"/>
    <n v="0"/>
    <n v="0"/>
    <n v="76721.365771812081"/>
    <n v="76899.283783783787"/>
    <n v="62187.178082191778"/>
    <n v="62430.964285714283"/>
    <n v="55742.415384615386"/>
    <n v="55679.642857142855"/>
    <n v="47540.554347826088"/>
    <n v="47469.065454545453"/>
    <n v="0"/>
    <n v="0"/>
    <n v="0"/>
    <n v="0"/>
    <n v="60936.950332082226"/>
    <n v="60911.026560517654"/>
    <n v="93"/>
    <n v="93"/>
    <n v="71"/>
    <n v="64"/>
    <n v="65"/>
    <n v="69"/>
    <n v="91"/>
    <n v="91"/>
    <n v="0"/>
    <n v="0"/>
    <n v="0"/>
    <n v="0"/>
    <n v="320"/>
    <n v="317"/>
    <n v="7135087.0167785231"/>
    <n v="7151633.3918918921"/>
    <n v="4415289.6438356163"/>
    <n v="3995581.7142857141"/>
    <n v="3623257"/>
    <n v="3841895.3571428568"/>
    <n v="4326190.4456521738"/>
    <n v="4319684.9563636361"/>
    <n v="0"/>
    <n v="0"/>
    <n v="0"/>
    <n v="0"/>
    <n v="19499824.106266312"/>
    <n v="19308795.419684097"/>
  </r>
  <r>
    <x v="1"/>
    <s v="Troy University"/>
    <m/>
    <n v="102368"/>
    <x v="3"/>
    <n v="0"/>
    <n v="0"/>
    <m/>
    <m/>
    <m/>
    <m/>
    <n v="25"/>
    <n v="12"/>
    <n v="0"/>
    <n v="0"/>
    <m/>
    <m/>
    <m/>
    <m/>
    <n v="38"/>
    <n v="20"/>
    <n v="0"/>
    <n v="0"/>
    <m/>
    <m/>
    <m/>
    <m/>
    <n v="32"/>
    <n v="25"/>
    <n v="0"/>
    <n v="0"/>
    <m/>
    <m/>
    <m/>
    <m/>
    <n v="3"/>
    <n v="1"/>
    <n v="0"/>
    <n v="0"/>
    <m/>
    <m/>
    <m/>
    <m/>
    <n v="17"/>
    <n v="14"/>
    <m/>
    <m/>
    <m/>
    <m/>
    <m/>
    <m/>
    <m/>
    <m/>
    <n v="5170334"/>
    <n v="3814713"/>
    <n v="8224458"/>
    <n v="6691092"/>
    <n v="10482495"/>
    <n v="9492738"/>
    <n v="244027"/>
    <n v="98481"/>
    <n v="5212917"/>
    <n v="4940533"/>
    <m/>
    <m/>
    <n v="300"/>
    <n v="144"/>
    <n v="456"/>
    <n v="240"/>
    <n v="384"/>
    <n v="300"/>
    <n v="36"/>
    <n v="12"/>
    <n v="204"/>
    <n v="168"/>
    <n v="0"/>
    <n v="0"/>
    <n v="17234.446666666667"/>
    <n v="26491.0625"/>
    <n v="18036.092105263157"/>
    <n v="27879.55"/>
    <n v="27298.1640625"/>
    <n v="31642.46"/>
    <n v="6778.5277777777774"/>
    <n v="8206.75"/>
    <n v="25553.514705882353"/>
    <n v="29407.934523809523"/>
    <n v="0"/>
    <n v="0"/>
    <n v="155110.01999999999"/>
    <n v="238419.5625"/>
    <n v="162324.8289473684"/>
    <n v="250915.94999999998"/>
    <n v="245683.4765625"/>
    <n v="284782.14"/>
    <n v="61006.75"/>
    <n v="73860.75"/>
    <n v="229981.63235294117"/>
    <n v="264671.41071428568"/>
    <n v="0"/>
    <n v="0"/>
    <n v="191310.20217391304"/>
    <n v="260807.88541666666"/>
    <n v="25"/>
    <n v="12"/>
    <n v="38"/>
    <n v="20"/>
    <n v="32"/>
    <n v="25"/>
    <n v="3"/>
    <n v="1"/>
    <n v="17"/>
    <n v="14"/>
    <n v="0"/>
    <n v="0"/>
    <n v="115"/>
    <n v="72"/>
    <n v="3877750.4999999995"/>
    <n v="2861034.75"/>
    <n v="6168343.4999999991"/>
    <n v="5018319"/>
    <n v="7861871.25"/>
    <n v="7119553.5"/>
    <n v="183020.25"/>
    <n v="73860.75"/>
    <n v="3909687.75"/>
    <n v="3705399.7499999995"/>
    <n v="0"/>
    <n v="0"/>
    <n v="22000673.25"/>
    <n v="18778167.75"/>
  </r>
  <r>
    <x v="1"/>
    <s v="University of South Alabama"/>
    <m/>
    <n v="102094"/>
    <x v="3"/>
    <n v="72"/>
    <n v="67"/>
    <m/>
    <m/>
    <m/>
    <m/>
    <n v="50"/>
    <n v="44"/>
    <n v="96"/>
    <n v="93"/>
    <m/>
    <m/>
    <m/>
    <m/>
    <n v="31"/>
    <n v="33"/>
    <n v="106"/>
    <n v="122"/>
    <m/>
    <m/>
    <m/>
    <m/>
    <n v="72"/>
    <n v="83"/>
    <n v="61"/>
    <n v="70"/>
    <m/>
    <m/>
    <m/>
    <m/>
    <n v="57"/>
    <n v="56"/>
    <n v="1"/>
    <n v="0"/>
    <m/>
    <m/>
    <m/>
    <m/>
    <m/>
    <n v="0"/>
    <m/>
    <m/>
    <m/>
    <m/>
    <m/>
    <m/>
    <m/>
    <m/>
    <n v="11974395"/>
    <n v="10780710"/>
    <n v="9254442"/>
    <n v="9353975"/>
    <n v="12168390"/>
    <n v="14266594"/>
    <n v="6438308"/>
    <n v="6950443"/>
    <n v="50923"/>
    <n v="0"/>
    <m/>
    <m/>
    <n v="1248"/>
    <n v="1131"/>
    <n v="1236"/>
    <n v="1233"/>
    <n v="1818"/>
    <n v="2094"/>
    <n v="1233"/>
    <n v="1302"/>
    <n v="9"/>
    <n v="0"/>
    <n v="0"/>
    <n v="0"/>
    <n v="9594.867788461539"/>
    <n v="9532.0159151193639"/>
    <n v="7487.4126213592235"/>
    <n v="7586.3544201135446"/>
    <n v="6693.2838283828387"/>
    <n v="6813.0821394460363"/>
    <n v="5221.66098945661"/>
    <n v="5338.2818740399389"/>
    <n v="5658.1111111111113"/>
    <n v="0"/>
    <n v="0"/>
    <n v="0"/>
    <n v="86353.810096153844"/>
    <n v="85788.143236074277"/>
    <n v="67386.713592233005"/>
    <n v="68277.189781021909"/>
    <n v="60239.554455445548"/>
    <n v="61317.739255014327"/>
    <n v="46994.948905109486"/>
    <n v="48044.536866359449"/>
    <n v="50923"/>
    <n v="0"/>
    <n v="0"/>
    <n v="0"/>
    <n v="64857.591798198868"/>
    <n v="64699.221838120138"/>
    <n v="122"/>
    <n v="111"/>
    <n v="127"/>
    <n v="126"/>
    <n v="178"/>
    <n v="205"/>
    <n v="118"/>
    <n v="126"/>
    <n v="1"/>
    <n v="0"/>
    <n v="0"/>
    <n v="0"/>
    <n v="546"/>
    <n v="568"/>
    <n v="10535164.831730768"/>
    <n v="9522483.8992042448"/>
    <n v="8558112.6262135915"/>
    <n v="8602925.9124087598"/>
    <n v="10722640.693069307"/>
    <n v="12570136.547277937"/>
    <n v="5545403.970802919"/>
    <n v="6053611.6451612907"/>
    <n v="50923"/>
    <n v="0"/>
    <n v="0"/>
    <n v="0"/>
    <n v="35412245.121816583"/>
    <n v="36749158.004052237"/>
  </r>
  <r>
    <x v="1"/>
    <s v="Alabama State University "/>
    <s v="Met the criteria for Four-Year 3 in 2015-16."/>
    <n v="100724"/>
    <x v="4"/>
    <m/>
    <n v="34"/>
    <m/>
    <m/>
    <m/>
    <m/>
    <n v="33"/>
    <n v="0"/>
    <m/>
    <n v="40"/>
    <m/>
    <m/>
    <m/>
    <m/>
    <n v="38"/>
    <n v="1"/>
    <m/>
    <n v="38"/>
    <m/>
    <m/>
    <m/>
    <m/>
    <n v="51"/>
    <n v="0"/>
    <m/>
    <n v="34"/>
    <m/>
    <m/>
    <m/>
    <m/>
    <n v="35"/>
    <n v="0"/>
    <m/>
    <n v="0"/>
    <m/>
    <m/>
    <m/>
    <m/>
    <n v="10"/>
    <n v="0"/>
    <m/>
    <m/>
    <m/>
    <m/>
    <m/>
    <m/>
    <m/>
    <m/>
    <n v="5983561"/>
    <n v="6084384"/>
    <n v="5174666"/>
    <n v="5839161"/>
    <n v="5836843"/>
    <n v="4601714"/>
    <n v="2576223"/>
    <n v="2262932"/>
    <n v="412893"/>
    <n v="0"/>
    <m/>
    <s v=" "/>
    <n v="396"/>
    <n v="306"/>
    <n v="456"/>
    <n v="372"/>
    <n v="612"/>
    <n v="342"/>
    <n v="420"/>
    <n v="306"/>
    <n v="120"/>
    <n v="0"/>
    <n v="0"/>
    <n v="0"/>
    <n v="15110.002525252525"/>
    <n v="19883.607843137255"/>
    <n v="11347.951754385966"/>
    <n v="15696.66935483871"/>
    <n v="9537.3251633986929"/>
    <n v="13455.304093567251"/>
    <n v="6133.8642857142859"/>
    <n v="7395.2026143790854"/>
    <n v="3440.7750000000001"/>
    <n v="0"/>
    <n v="0"/>
    <n v="0"/>
    <n v="135990.02272727274"/>
    <n v="178952.4705882353"/>
    <n v="102131.56578947369"/>
    <n v="141270.02419354839"/>
    <n v="85835.926470588238"/>
    <n v="121097.73684210525"/>
    <n v="55204.778571428571"/>
    <n v="66556.823529411762"/>
    <n v="30966.975000000002"/>
    <n v="0"/>
    <n v="0"/>
    <n v="0"/>
    <n v="89749.338323353295"/>
    <n v="127490.48293833663"/>
    <n v="33"/>
    <n v="34"/>
    <n v="38"/>
    <n v="41"/>
    <n v="51"/>
    <n v="38"/>
    <n v="35"/>
    <n v="34"/>
    <n v="10"/>
    <n v="0"/>
    <n v="0"/>
    <n v="0"/>
    <n v="167"/>
    <n v="147"/>
    <n v="4487670.75"/>
    <n v="6084384"/>
    <n v="3880999.5000000005"/>
    <n v="5792070.9919354841"/>
    <n v="4377632.25"/>
    <n v="4601714"/>
    <n v="1932167.25"/>
    <n v="2262932"/>
    <n v="309669.75"/>
    <n v="0"/>
    <n v="0"/>
    <n v="0"/>
    <n v="14988139.5"/>
    <n v="18741100.991935484"/>
  </r>
  <r>
    <x v="1"/>
    <s v="Auburn University at Montgomery"/>
    <m/>
    <n v="100830"/>
    <x v="4"/>
    <n v="43"/>
    <n v="42"/>
    <m/>
    <m/>
    <m/>
    <m/>
    <n v="14"/>
    <n v="14"/>
    <n v="46"/>
    <n v="41"/>
    <m/>
    <m/>
    <m/>
    <m/>
    <n v="14"/>
    <n v="14"/>
    <n v="40"/>
    <n v="39"/>
    <m/>
    <m/>
    <m/>
    <m/>
    <n v="8"/>
    <n v="7"/>
    <n v="10"/>
    <n v="6"/>
    <m/>
    <m/>
    <m/>
    <m/>
    <n v="3"/>
    <n v="1"/>
    <n v="21"/>
    <n v="14"/>
    <m/>
    <m/>
    <m/>
    <m/>
    <n v="4"/>
    <n v="1"/>
    <m/>
    <m/>
    <m/>
    <m/>
    <m/>
    <m/>
    <m/>
    <m/>
    <n v="5296147"/>
    <n v="5262361"/>
    <n v="4263341"/>
    <n v="3971530"/>
    <n v="2787827"/>
    <n v="2765960"/>
    <n v="538500"/>
    <n v="274350"/>
    <n v="1305900"/>
    <n v="791540"/>
    <m/>
    <m/>
    <n v="555"/>
    <n v="546"/>
    <n v="582"/>
    <n v="537"/>
    <n v="456"/>
    <n v="435"/>
    <n v="126"/>
    <n v="66"/>
    <n v="237"/>
    <n v="138"/>
    <n v="0"/>
    <n v="0"/>
    <n v="9542.6072072072075"/>
    <n v="9638.0238095238092"/>
    <n v="7325.3281786941579"/>
    <n v="7395.7728119180629"/>
    <n v="6113.6557017543855"/>
    <n v="6358.5287356321842"/>
    <n v="4273.8095238095239"/>
    <n v="4156.818181818182"/>
    <n v="5510.1265822784808"/>
    <n v="5735.797101449275"/>
    <n v="0"/>
    <n v="0"/>
    <n v="85883.464864864873"/>
    <n v="86742.21428571429"/>
    <n v="65927.953608247422"/>
    <n v="66561.955307262571"/>
    <n v="55022.901315789466"/>
    <n v="57226.758620689659"/>
    <n v="38464.285714285717"/>
    <n v="37411.36363636364"/>
    <n v="49591.139240506323"/>
    <n v="51622.173913043473"/>
    <n v="0"/>
    <n v="0"/>
    <n v="65182.010700731087"/>
    <n v="68084.439064812075"/>
    <n v="57"/>
    <n v="56"/>
    <n v="60"/>
    <n v="55"/>
    <n v="48"/>
    <n v="46"/>
    <n v="13"/>
    <n v="7"/>
    <n v="25"/>
    <n v="15"/>
    <n v="0"/>
    <n v="0"/>
    <n v="203"/>
    <n v="179"/>
    <n v="4895357.4972972982"/>
    <n v="4857564"/>
    <n v="3955677.2164948452"/>
    <n v="3660907.5418994413"/>
    <n v="2641099.2631578944"/>
    <n v="2632430.8965517245"/>
    <n v="500035.71428571432"/>
    <n v="261879.54545454547"/>
    <n v="1239778.481012658"/>
    <n v="774332.6086956521"/>
    <n v="0"/>
    <n v="0"/>
    <n v="13231948.17224841"/>
    <n v="12187114.592601361"/>
  </r>
  <r>
    <x v="1"/>
    <s v="University of North Alabama"/>
    <s v="Met the criteria for Four-Year 3 in 2014-15 and 2015-16."/>
    <n v="101879"/>
    <x v="4"/>
    <n v="77"/>
    <n v="67"/>
    <m/>
    <m/>
    <m/>
    <m/>
    <n v="2"/>
    <n v="3"/>
    <n v="47"/>
    <n v="47"/>
    <m/>
    <m/>
    <m/>
    <m/>
    <n v="1"/>
    <n v="1"/>
    <n v="89"/>
    <n v="86"/>
    <m/>
    <m/>
    <m/>
    <m/>
    <n v="1"/>
    <n v="0"/>
    <n v="28"/>
    <n v="31"/>
    <m/>
    <m/>
    <m/>
    <m/>
    <n v="1"/>
    <n v="0"/>
    <m/>
    <n v="0"/>
    <m/>
    <m/>
    <m/>
    <m/>
    <m/>
    <n v="0"/>
    <m/>
    <m/>
    <m/>
    <m/>
    <m/>
    <m/>
    <m/>
    <m/>
    <n v="6360837"/>
    <n v="5598654"/>
    <n v="3278948"/>
    <n v="3345872"/>
    <n v="5438031"/>
    <n v="5223070"/>
    <n v="1471073"/>
    <n v="1626588"/>
    <n v="0"/>
    <n v="0"/>
    <m/>
    <s v=" "/>
    <n v="717"/>
    <n v="639"/>
    <n v="435"/>
    <n v="435"/>
    <n v="813"/>
    <n v="774"/>
    <n v="264"/>
    <n v="279"/>
    <n v="0"/>
    <n v="0"/>
    <n v="0"/>
    <n v="0"/>
    <n v="8871.4602510460245"/>
    <n v="8761.5868544600944"/>
    <n v="7537.8114942528737"/>
    <n v="7691.6597701149421"/>
    <n v="6688.8450184501844"/>
    <n v="6748.1524547803619"/>
    <n v="5572.246212121212"/>
    <n v="5830.0645161290322"/>
    <n v="0"/>
    <n v="0"/>
    <n v="0"/>
    <n v="0"/>
    <n v="79843.14225941422"/>
    <n v="78854.281690140851"/>
    <n v="67840.303448275867"/>
    <n v="69224.937931034481"/>
    <n v="60199.60516605166"/>
    <n v="60733.372093023259"/>
    <n v="50150.215909090912"/>
    <n v="52470.580645161288"/>
    <n v="0"/>
    <n v="0"/>
    <n v="0"/>
    <n v="0"/>
    <n v="66814.079391541673"/>
    <n v="66775.552080848996"/>
    <n v="79"/>
    <n v="70"/>
    <n v="48"/>
    <n v="48"/>
    <n v="90"/>
    <n v="86"/>
    <n v="29"/>
    <n v="31"/>
    <n v="0"/>
    <n v="0"/>
    <n v="0"/>
    <n v="0"/>
    <n v="246"/>
    <n v="235"/>
    <n v="6307608.2384937238"/>
    <n v="5519799.7183098597"/>
    <n v="3256334.5655172416"/>
    <n v="3322797.0206896551"/>
    <n v="5417964.4649446495"/>
    <n v="5223070"/>
    <n v="1454356.2613636365"/>
    <n v="1626588"/>
    <n v="0"/>
    <n v="0"/>
    <n v="0"/>
    <n v="0"/>
    <n v="16436263.530319251"/>
    <n v="15692254.738999514"/>
  </r>
  <r>
    <x v="1"/>
    <s v="University of Montevallo"/>
    <m/>
    <n v="101709"/>
    <x v="5"/>
    <n v="43"/>
    <n v="43"/>
    <m/>
    <m/>
    <m/>
    <m/>
    <m/>
    <n v="0"/>
    <n v="39"/>
    <n v="42"/>
    <m/>
    <m/>
    <m/>
    <m/>
    <m/>
    <n v="0"/>
    <n v="53"/>
    <n v="49"/>
    <m/>
    <m/>
    <m/>
    <m/>
    <m/>
    <n v="0"/>
    <n v="7"/>
    <n v="8"/>
    <m/>
    <m/>
    <m/>
    <m/>
    <m/>
    <n v="0"/>
    <m/>
    <n v="0"/>
    <m/>
    <m/>
    <m/>
    <m/>
    <m/>
    <n v="0"/>
    <m/>
    <m/>
    <m/>
    <m/>
    <m/>
    <m/>
    <m/>
    <m/>
    <n v="3365382"/>
    <n v="3411893"/>
    <n v="2723522"/>
    <n v="2906606"/>
    <n v="3033197"/>
    <n v="2884223"/>
    <n v="381805"/>
    <n v="377523"/>
    <n v="0"/>
    <n v="0"/>
    <m/>
    <m/>
    <n v="387"/>
    <n v="387"/>
    <n v="351"/>
    <n v="378"/>
    <n v="477"/>
    <n v="441"/>
    <n v="63"/>
    <n v="72"/>
    <n v="0"/>
    <n v="0"/>
    <n v="0"/>
    <n v="0"/>
    <n v="8696.0775193798454"/>
    <n v="8816.2609819121444"/>
    <n v="7759.3219373219372"/>
    <n v="7689.4338624338625"/>
    <n v="6358.9035639412996"/>
    <n v="6540.1882086167798"/>
    <n v="6060.3968253968251"/>
    <n v="5243.375"/>
    <n v="0"/>
    <n v="0"/>
    <n v="0"/>
    <n v="0"/>
    <n v="78264.69767441861"/>
    <n v="79346.348837209298"/>
    <n v="69833.897435897437"/>
    <n v="69204.904761904763"/>
    <n v="57230.132075471694"/>
    <n v="58861.693877551021"/>
    <n v="54543.571428571428"/>
    <n v="47190.375"/>
    <n v="0"/>
    <n v="0"/>
    <n v="0"/>
    <n v="0"/>
    <n v="66928.915492957749"/>
    <n v="67466.514084507042"/>
    <n v="43"/>
    <n v="43"/>
    <n v="39"/>
    <n v="42"/>
    <n v="53"/>
    <n v="49"/>
    <n v="7"/>
    <n v="8"/>
    <n v="0"/>
    <n v="0"/>
    <n v="0"/>
    <n v="0"/>
    <n v="142"/>
    <n v="142"/>
    <n v="3365382.0000000005"/>
    <n v="3411893"/>
    <n v="2723522"/>
    <n v="2906606"/>
    <n v="3033197"/>
    <n v="2884223"/>
    <n v="381805"/>
    <n v="377523"/>
    <n v="0"/>
    <n v="0"/>
    <n v="0"/>
    <n v="0"/>
    <n v="9503906"/>
    <n v="9580245"/>
  </r>
  <r>
    <x v="1"/>
    <s v="University of West Alabama"/>
    <m/>
    <n v="101587"/>
    <x v="5"/>
    <n v="13"/>
    <n v="11"/>
    <m/>
    <m/>
    <m/>
    <m/>
    <n v="3"/>
    <n v="5"/>
    <n v="20"/>
    <n v="25"/>
    <m/>
    <m/>
    <m/>
    <m/>
    <n v="3"/>
    <n v="4"/>
    <n v="58"/>
    <n v="41"/>
    <m/>
    <m/>
    <m/>
    <m/>
    <n v="1"/>
    <n v="12"/>
    <n v="11"/>
    <n v="13"/>
    <m/>
    <m/>
    <m/>
    <m/>
    <n v="7"/>
    <n v="7"/>
    <n v="5"/>
    <n v="2"/>
    <m/>
    <m/>
    <m/>
    <m/>
    <m/>
    <n v="1"/>
    <m/>
    <m/>
    <m/>
    <m/>
    <m/>
    <m/>
    <m/>
    <m/>
    <n v="1205637"/>
    <n v="1194704"/>
    <n v="1541501"/>
    <n v="1960659"/>
    <n v="3197847"/>
    <n v="2902136"/>
    <n v="837887"/>
    <n v="820978"/>
    <n v="168535"/>
    <n v="104702"/>
    <m/>
    <m/>
    <n v="153"/>
    <n v="159"/>
    <n v="216"/>
    <n v="273"/>
    <n v="534"/>
    <n v="513"/>
    <n v="183"/>
    <n v="201"/>
    <n v="45"/>
    <n v="30"/>
    <n v="0"/>
    <n v="0"/>
    <n v="7879.9803921568628"/>
    <n v="7513.8616352201261"/>
    <n v="7136.5787037037035"/>
    <n v="7181.9010989010985"/>
    <n v="5988.4775280898875"/>
    <n v="5657.1851851851852"/>
    <n v="4578.6174863387978"/>
    <n v="4084.4676616915422"/>
    <n v="3745.2222222222222"/>
    <n v="3490.0666666666666"/>
    <n v="0"/>
    <n v="0"/>
    <n v="70919.823529411762"/>
    <n v="67624.75471698113"/>
    <n v="64229.208333333328"/>
    <n v="64637.109890109889"/>
    <n v="53896.29775280899"/>
    <n v="50914.666666666664"/>
    <n v="41207.557377049183"/>
    <n v="36760.208955223876"/>
    <n v="33707"/>
    <n v="31410.6"/>
    <n v="0"/>
    <n v="0"/>
    <n v="55389.599738346042"/>
    <n v="53589.963427460294"/>
    <n v="16"/>
    <n v="16"/>
    <n v="23"/>
    <n v="29"/>
    <n v="59"/>
    <n v="53"/>
    <n v="18"/>
    <n v="20"/>
    <n v="5"/>
    <n v="3"/>
    <n v="0"/>
    <n v="0"/>
    <n v="121"/>
    <n v="121"/>
    <n v="1134717.1764705882"/>
    <n v="1081996.0754716981"/>
    <n v="1477271.7916666665"/>
    <n v="1874476.1868131869"/>
    <n v="3179881.5674157306"/>
    <n v="2698477.333333333"/>
    <n v="741736.03278688528"/>
    <n v="735204.17910447752"/>
    <n v="168535"/>
    <n v="94231.799999999988"/>
    <n v="0"/>
    <n v="0"/>
    <n v="6702141.5683398712"/>
    <n v="6484385.5747226952"/>
  </r>
  <r>
    <x v="1"/>
    <s v="Athens State University"/>
    <m/>
    <n v="100812"/>
    <x v="6"/>
    <n v="16"/>
    <n v="17"/>
    <m/>
    <m/>
    <m/>
    <m/>
    <n v="4"/>
    <n v="4"/>
    <n v="18"/>
    <n v="16"/>
    <m/>
    <m/>
    <m/>
    <m/>
    <n v="4"/>
    <n v="4"/>
    <n v="38"/>
    <n v="35"/>
    <m/>
    <m/>
    <m/>
    <m/>
    <n v="3"/>
    <n v="3"/>
    <n v="0"/>
    <n v="0"/>
    <m/>
    <m/>
    <m/>
    <m/>
    <n v="0"/>
    <n v="0"/>
    <n v="0"/>
    <n v="0"/>
    <m/>
    <m/>
    <m/>
    <m/>
    <n v="0"/>
    <n v="0"/>
    <m/>
    <m/>
    <m/>
    <m/>
    <m/>
    <m/>
    <m/>
    <m/>
    <n v="1786531"/>
    <n v="1918706"/>
    <n v="1730176"/>
    <n v="1629578"/>
    <n v="2517104"/>
    <n v="2376429"/>
    <n v="65780"/>
    <n v="55631"/>
    <n v="0"/>
    <n v="0"/>
    <m/>
    <m/>
    <n v="192"/>
    <n v="201"/>
    <n v="210"/>
    <n v="192"/>
    <n v="378"/>
    <n v="351"/>
    <n v="0"/>
    <n v="0"/>
    <n v="0"/>
    <n v="0"/>
    <n v="0"/>
    <n v="0"/>
    <n v="9304.8489583333339"/>
    <n v="9545.8009950248761"/>
    <n v="8238.9333333333325"/>
    <n v="8487.3854166666661"/>
    <n v="6659.0052910052909"/>
    <n v="6770.4529914529912"/>
    <n v="0"/>
    <n v="0"/>
    <n v="0"/>
    <n v="0"/>
    <n v="0"/>
    <n v="0"/>
    <n v="83743.640625"/>
    <n v="85912.20895522389"/>
    <n v="74150.399999999994"/>
    <n v="76386.46875"/>
    <n v="59931.047619047618"/>
    <n v="60934.076923076922"/>
    <n v="0"/>
    <n v="0"/>
    <n v="0"/>
    <n v="0"/>
    <n v="0"/>
    <n v="0"/>
    <n v="69438.006805794605"/>
    <n v="71485.831470083853"/>
    <n v="20"/>
    <n v="21"/>
    <n v="22"/>
    <n v="20"/>
    <n v="41"/>
    <n v="38"/>
    <n v="0"/>
    <n v="0"/>
    <n v="0"/>
    <n v="0"/>
    <n v="0"/>
    <n v="0"/>
    <n v="83"/>
    <n v="79"/>
    <n v="1674872.8125"/>
    <n v="1804156.3880597018"/>
    <n v="1631308.7999999998"/>
    <n v="1527729.375"/>
    <n v="2457172.9523809524"/>
    <n v="2315494.923076923"/>
    <n v="0"/>
    <n v="0"/>
    <n v="0"/>
    <n v="0"/>
    <n v="0"/>
    <n v="0"/>
    <n v="5763354.5648809522"/>
    <n v="5647380.6861366248"/>
  </r>
  <r>
    <x v="1"/>
    <s v="Gadsden State Community College"/>
    <s v="Reclassified: Met the criteria for Two-Year 2 in 2013-14, 2014-15, and 2015-16."/>
    <n v="101240"/>
    <x v="7"/>
    <m/>
    <m/>
    <m/>
    <m/>
    <m/>
    <m/>
    <m/>
    <m/>
    <m/>
    <m/>
    <m/>
    <m/>
    <m/>
    <m/>
    <m/>
    <m/>
    <m/>
    <m/>
    <m/>
    <m/>
    <m/>
    <m/>
    <m/>
    <m/>
    <m/>
    <m/>
    <m/>
    <m/>
    <m/>
    <m/>
    <m/>
    <m/>
    <m/>
    <m/>
    <m/>
    <m/>
    <m/>
    <m/>
    <m/>
    <m/>
    <n v="150"/>
    <n v="147"/>
    <m/>
    <m/>
    <m/>
    <m/>
    <m/>
    <n v="0"/>
    <m/>
    <m/>
    <m/>
    <m/>
    <m/>
    <m/>
    <m/>
    <m/>
    <m/>
    <m/>
    <n v="8349843"/>
    <n v="7998991"/>
    <n v="0"/>
    <n v="0"/>
    <n v="0"/>
    <n v="0"/>
    <n v="0"/>
    <n v="0"/>
    <n v="0"/>
    <n v="0"/>
    <n v="0"/>
    <n v="0"/>
    <n v="1350"/>
    <n v="1323"/>
    <n v="0"/>
    <n v="0"/>
    <n v="0"/>
    <n v="0"/>
    <n v="0"/>
    <n v="0"/>
    <n v="0"/>
    <n v="0"/>
    <n v="0"/>
    <n v="0"/>
    <n v="6185.068888888889"/>
    <n v="6046.1005291005295"/>
    <n v="0"/>
    <n v="0"/>
    <n v="0"/>
    <n v="0"/>
    <n v="0"/>
    <n v="0"/>
    <n v="0"/>
    <n v="0"/>
    <n v="0"/>
    <n v="0"/>
    <n v="55665.62"/>
    <n v="54414.904761904763"/>
    <n v="55665.62"/>
    <n v="54414.904761904763"/>
    <n v="0"/>
    <n v="0"/>
    <n v="0"/>
    <n v="0"/>
    <n v="0"/>
    <n v="0"/>
    <n v="0"/>
    <n v="0"/>
    <n v="0"/>
    <n v="0"/>
    <n v="150"/>
    <n v="147"/>
    <n v="150"/>
    <n v="147"/>
    <n v="0"/>
    <n v="0"/>
    <n v="0"/>
    <n v="0"/>
    <n v="0"/>
    <n v="0"/>
    <n v="0"/>
    <n v="0"/>
    <n v="0"/>
    <n v="0"/>
    <n v="8349843"/>
    <n v="7998991"/>
    <n v="8349843"/>
    <n v="7998991"/>
  </r>
  <r>
    <x v="1"/>
    <s v="Jefferson State Community College"/>
    <m/>
    <n v="101505"/>
    <x v="8"/>
    <m/>
    <m/>
    <m/>
    <m/>
    <m/>
    <m/>
    <m/>
    <m/>
    <m/>
    <m/>
    <m/>
    <m/>
    <m/>
    <m/>
    <m/>
    <m/>
    <m/>
    <m/>
    <m/>
    <m/>
    <m/>
    <m/>
    <m/>
    <m/>
    <m/>
    <m/>
    <m/>
    <m/>
    <m/>
    <m/>
    <m/>
    <m/>
    <m/>
    <m/>
    <m/>
    <m/>
    <m/>
    <m/>
    <m/>
    <m/>
    <n v="130"/>
    <n v="131"/>
    <m/>
    <m/>
    <m/>
    <m/>
    <n v="11"/>
    <n v="10"/>
    <m/>
    <m/>
    <m/>
    <m/>
    <m/>
    <m/>
    <m/>
    <m/>
    <m/>
    <m/>
    <n v="7845746"/>
    <n v="7986061"/>
    <n v="0"/>
    <n v="0"/>
    <n v="0"/>
    <n v="0"/>
    <n v="0"/>
    <n v="0"/>
    <n v="0"/>
    <n v="0"/>
    <n v="0"/>
    <n v="0"/>
    <n v="1302"/>
    <n v="1299"/>
    <n v="0"/>
    <n v="0"/>
    <n v="0"/>
    <n v="0"/>
    <n v="0"/>
    <n v="0"/>
    <n v="0"/>
    <n v="0"/>
    <n v="0"/>
    <n v="0"/>
    <n v="6025.9185867895549"/>
    <n v="6147.8529638183218"/>
    <n v="0"/>
    <n v="0"/>
    <n v="0"/>
    <n v="0"/>
    <n v="0"/>
    <n v="0"/>
    <n v="0"/>
    <n v="0"/>
    <n v="0"/>
    <n v="0"/>
    <n v="54233.267281105997"/>
    <n v="55330.676674364899"/>
    <n v="54233.267281105997"/>
    <n v="55330.676674364899"/>
    <n v="0"/>
    <n v="0"/>
    <n v="0"/>
    <n v="0"/>
    <n v="0"/>
    <n v="0"/>
    <n v="0"/>
    <n v="0"/>
    <n v="0"/>
    <n v="0"/>
    <n v="141"/>
    <n v="141"/>
    <n v="141"/>
    <n v="141"/>
    <n v="0"/>
    <n v="0"/>
    <n v="0"/>
    <n v="0"/>
    <n v="0"/>
    <n v="0"/>
    <n v="0"/>
    <n v="0"/>
    <n v="0"/>
    <n v="0"/>
    <n v="7646890.6866359459"/>
    <n v="7801625.411085451"/>
    <n v="7646890.6866359459"/>
    <n v="7801625.411085451"/>
  </r>
  <r>
    <x v="1"/>
    <s v="John C. Calhoun State Community College "/>
    <m/>
    <n v="101514"/>
    <x v="8"/>
    <m/>
    <m/>
    <m/>
    <m/>
    <m/>
    <m/>
    <m/>
    <m/>
    <m/>
    <m/>
    <m/>
    <m/>
    <m/>
    <m/>
    <m/>
    <m/>
    <m/>
    <m/>
    <m/>
    <m/>
    <m/>
    <m/>
    <m/>
    <m/>
    <m/>
    <m/>
    <m/>
    <m/>
    <m/>
    <m/>
    <m/>
    <m/>
    <m/>
    <m/>
    <m/>
    <m/>
    <m/>
    <m/>
    <m/>
    <m/>
    <n v="143"/>
    <n v="144"/>
    <m/>
    <m/>
    <m/>
    <m/>
    <n v="0"/>
    <n v="0"/>
    <m/>
    <m/>
    <m/>
    <m/>
    <m/>
    <m/>
    <m/>
    <m/>
    <m/>
    <m/>
    <n v="7858927"/>
    <n v="7978492"/>
    <n v="0"/>
    <n v="0"/>
    <n v="0"/>
    <n v="0"/>
    <n v="0"/>
    <n v="0"/>
    <n v="0"/>
    <n v="0"/>
    <n v="0"/>
    <n v="0"/>
    <n v="1287"/>
    <n v="1296"/>
    <n v="0"/>
    <n v="0"/>
    <n v="0"/>
    <n v="0"/>
    <n v="0"/>
    <n v="0"/>
    <n v="0"/>
    <n v="0"/>
    <n v="0"/>
    <n v="0"/>
    <n v="6106.3923853923852"/>
    <n v="6156.2438271604942"/>
    <n v="0"/>
    <n v="0"/>
    <n v="0"/>
    <n v="0"/>
    <n v="0"/>
    <n v="0"/>
    <n v="0"/>
    <n v="0"/>
    <n v="0"/>
    <n v="0"/>
    <n v="54957.531468531466"/>
    <n v="55406.194444444445"/>
    <n v="54957.531468531466"/>
    <n v="55406.194444444445"/>
    <n v="0"/>
    <n v="0"/>
    <n v="0"/>
    <n v="0"/>
    <n v="0"/>
    <n v="0"/>
    <n v="0"/>
    <n v="0"/>
    <n v="0"/>
    <n v="0"/>
    <n v="143"/>
    <n v="144"/>
    <n v="143"/>
    <n v="144"/>
    <n v="0"/>
    <n v="0"/>
    <n v="0"/>
    <n v="0"/>
    <n v="0"/>
    <n v="0"/>
    <n v="0"/>
    <n v="0"/>
    <n v="0"/>
    <n v="0"/>
    <n v="7858927"/>
    <n v="7978492"/>
    <n v="7858927"/>
    <n v="7978492"/>
  </r>
  <r>
    <x v="1"/>
    <s v="Bevill State Community College"/>
    <m/>
    <n v="102429"/>
    <x v="7"/>
    <m/>
    <m/>
    <m/>
    <m/>
    <m/>
    <m/>
    <m/>
    <m/>
    <m/>
    <m/>
    <m/>
    <m/>
    <m/>
    <m/>
    <m/>
    <m/>
    <m/>
    <m/>
    <m/>
    <m/>
    <m/>
    <m/>
    <m/>
    <m/>
    <m/>
    <m/>
    <m/>
    <m/>
    <m/>
    <m/>
    <m/>
    <m/>
    <m/>
    <m/>
    <m/>
    <m/>
    <m/>
    <m/>
    <m/>
    <m/>
    <n v="112"/>
    <n v="0"/>
    <m/>
    <m/>
    <m/>
    <m/>
    <n v="2"/>
    <n v="114"/>
    <m/>
    <m/>
    <m/>
    <m/>
    <m/>
    <m/>
    <m/>
    <m/>
    <m/>
    <m/>
    <n v="6288098"/>
    <n v="6290236"/>
    <n v="0"/>
    <n v="0"/>
    <n v="0"/>
    <n v="0"/>
    <n v="0"/>
    <n v="0"/>
    <n v="0"/>
    <n v="0"/>
    <n v="0"/>
    <n v="0"/>
    <n v="1032"/>
    <n v="1368"/>
    <n v="0"/>
    <n v="0"/>
    <n v="0"/>
    <n v="0"/>
    <n v="0"/>
    <n v="0"/>
    <n v="0"/>
    <n v="0"/>
    <n v="0"/>
    <n v="0"/>
    <n v="6093.1182170542634"/>
    <n v="4598.125730994152"/>
    <n v="0"/>
    <n v="0"/>
    <n v="0"/>
    <n v="0"/>
    <n v="0"/>
    <n v="0"/>
    <n v="0"/>
    <n v="0"/>
    <n v="0"/>
    <n v="0"/>
    <n v="54838.063953488367"/>
    <n v="41383.131578947367"/>
    <n v="54838.063953488359"/>
    <n v="41383.131578947367"/>
    <n v="0"/>
    <n v="0"/>
    <n v="0"/>
    <n v="0"/>
    <n v="0"/>
    <n v="0"/>
    <n v="0"/>
    <n v="0"/>
    <n v="0"/>
    <n v="0"/>
    <n v="114"/>
    <n v="114"/>
    <n v="114"/>
    <n v="114"/>
    <n v="0"/>
    <n v="0"/>
    <n v="0"/>
    <n v="0"/>
    <n v="0"/>
    <n v="0"/>
    <n v="0"/>
    <n v="0"/>
    <n v="0"/>
    <n v="0"/>
    <n v="6251539.2906976733"/>
    <n v="4717677"/>
    <n v="6251539.2906976733"/>
    <n v="4717677"/>
  </r>
  <r>
    <x v="1"/>
    <s v="Bishop State Community College"/>
    <m/>
    <n v="102030"/>
    <x v="7"/>
    <m/>
    <m/>
    <m/>
    <m/>
    <m/>
    <m/>
    <m/>
    <m/>
    <m/>
    <m/>
    <m/>
    <m/>
    <m/>
    <m/>
    <m/>
    <m/>
    <m/>
    <m/>
    <m/>
    <m/>
    <m/>
    <m/>
    <m/>
    <m/>
    <m/>
    <m/>
    <m/>
    <m/>
    <m/>
    <m/>
    <m/>
    <m/>
    <m/>
    <m/>
    <m/>
    <m/>
    <m/>
    <m/>
    <m/>
    <m/>
    <n v="89"/>
    <n v="85"/>
    <m/>
    <m/>
    <m/>
    <m/>
    <n v="1"/>
    <n v="1"/>
    <m/>
    <m/>
    <m/>
    <m/>
    <m/>
    <m/>
    <m/>
    <m/>
    <m/>
    <m/>
    <n v="4867085"/>
    <n v="4738287"/>
    <n v="0"/>
    <n v="0"/>
    <n v="0"/>
    <n v="0"/>
    <n v="0"/>
    <n v="0"/>
    <n v="0"/>
    <n v="0"/>
    <n v="0"/>
    <n v="0"/>
    <n v="813"/>
    <n v="777"/>
    <n v="0"/>
    <n v="0"/>
    <n v="0"/>
    <n v="0"/>
    <n v="0"/>
    <n v="0"/>
    <n v="0"/>
    <n v="0"/>
    <n v="0"/>
    <n v="0"/>
    <n v="5986.5744157441577"/>
    <n v="6098.1814671814673"/>
    <n v="0"/>
    <n v="0"/>
    <n v="0"/>
    <n v="0"/>
    <n v="0"/>
    <n v="0"/>
    <n v="0"/>
    <n v="0"/>
    <n v="0"/>
    <n v="0"/>
    <n v="53879.16974169742"/>
    <n v="54883.633204633203"/>
    <n v="53879.16974169742"/>
    <n v="54883.63320463321"/>
    <n v="0"/>
    <n v="0"/>
    <n v="0"/>
    <n v="0"/>
    <n v="0"/>
    <n v="0"/>
    <n v="0"/>
    <n v="0"/>
    <n v="0"/>
    <n v="0"/>
    <n v="90"/>
    <n v="86"/>
    <n v="90"/>
    <n v="86"/>
    <n v="0"/>
    <n v="0"/>
    <n v="0"/>
    <n v="0"/>
    <n v="0"/>
    <n v="0"/>
    <n v="0"/>
    <n v="0"/>
    <n v="0"/>
    <n v="0"/>
    <n v="4849125.2767527681"/>
    <n v="4719992.4555984559"/>
    <n v="4849125.2767527681"/>
    <n v="4719992.4555984559"/>
  </r>
  <r>
    <x v="1"/>
    <s v="Enterprise-Ozark Community College"/>
    <s v="Met the criteria for Two-Year 3 in 2014-15 and 2015-16."/>
    <n v="101143"/>
    <x v="7"/>
    <m/>
    <m/>
    <m/>
    <m/>
    <m/>
    <m/>
    <m/>
    <m/>
    <m/>
    <m/>
    <m/>
    <m/>
    <m/>
    <m/>
    <m/>
    <m/>
    <m/>
    <m/>
    <m/>
    <m/>
    <m/>
    <m/>
    <m/>
    <m/>
    <m/>
    <m/>
    <m/>
    <m/>
    <m/>
    <m/>
    <m/>
    <m/>
    <m/>
    <m/>
    <m/>
    <m/>
    <m/>
    <m/>
    <m/>
    <m/>
    <n v="57"/>
    <n v="52"/>
    <m/>
    <m/>
    <m/>
    <m/>
    <n v="1"/>
    <n v="0"/>
    <m/>
    <m/>
    <m/>
    <m/>
    <m/>
    <m/>
    <m/>
    <m/>
    <m/>
    <m/>
    <n v="3312082"/>
    <n v="2948260"/>
    <n v="0"/>
    <n v="0"/>
    <n v="0"/>
    <n v="0"/>
    <n v="0"/>
    <n v="0"/>
    <n v="0"/>
    <n v="0"/>
    <n v="0"/>
    <n v="0"/>
    <n v="525"/>
    <n v="468"/>
    <n v="0"/>
    <n v="0"/>
    <n v="0"/>
    <n v="0"/>
    <n v="0"/>
    <n v="0"/>
    <n v="0"/>
    <n v="0"/>
    <n v="0"/>
    <n v="0"/>
    <n v="6308.7276190476186"/>
    <n v="6299.7008547008545"/>
    <n v="0"/>
    <n v="0"/>
    <n v="0"/>
    <n v="0"/>
    <n v="0"/>
    <n v="0"/>
    <n v="0"/>
    <n v="0"/>
    <n v="0"/>
    <n v="0"/>
    <n v="56778.548571428568"/>
    <n v="56697.307692307688"/>
    <n v="56778.548571428568"/>
    <n v="56697.307692307695"/>
    <n v="0"/>
    <n v="0"/>
    <n v="0"/>
    <n v="0"/>
    <n v="0"/>
    <n v="0"/>
    <n v="0"/>
    <n v="0"/>
    <n v="0"/>
    <n v="0"/>
    <n v="58"/>
    <n v="52"/>
    <n v="58"/>
    <n v="52"/>
    <n v="0"/>
    <n v="0"/>
    <n v="0"/>
    <n v="0"/>
    <n v="0"/>
    <n v="0"/>
    <n v="0"/>
    <n v="0"/>
    <n v="0"/>
    <n v="0"/>
    <n v="3293155.8171428568"/>
    <n v="2948260"/>
    <n v="3293155.8171428568"/>
    <n v="2948260"/>
  </r>
  <r>
    <x v="1"/>
    <s v="George C. Wallace State Community College - Dothan"/>
    <m/>
    <n v="101286"/>
    <x v="7"/>
    <m/>
    <m/>
    <m/>
    <m/>
    <m/>
    <m/>
    <m/>
    <m/>
    <m/>
    <m/>
    <m/>
    <m/>
    <m/>
    <m/>
    <m/>
    <m/>
    <m/>
    <m/>
    <m/>
    <m/>
    <m/>
    <m/>
    <m/>
    <m/>
    <m/>
    <m/>
    <m/>
    <m/>
    <m/>
    <m/>
    <m/>
    <m/>
    <m/>
    <m/>
    <m/>
    <m/>
    <m/>
    <m/>
    <m/>
    <m/>
    <n v="131"/>
    <n v="128"/>
    <m/>
    <m/>
    <m/>
    <m/>
    <n v="0"/>
    <n v="0"/>
    <m/>
    <m/>
    <m/>
    <m/>
    <m/>
    <m/>
    <m/>
    <m/>
    <m/>
    <m/>
    <n v="6460030"/>
    <n v="6526567"/>
    <n v="0"/>
    <n v="0"/>
    <n v="0"/>
    <n v="0"/>
    <n v="0"/>
    <n v="0"/>
    <n v="0"/>
    <n v="0"/>
    <n v="0"/>
    <n v="0"/>
    <n v="1179"/>
    <n v="1152"/>
    <n v="0"/>
    <n v="0"/>
    <n v="0"/>
    <n v="0"/>
    <n v="0"/>
    <n v="0"/>
    <n v="0"/>
    <n v="0"/>
    <n v="0"/>
    <n v="0"/>
    <n v="5479.2451229855806"/>
    <n v="5665.4227430555557"/>
    <n v="0"/>
    <n v="0"/>
    <n v="0"/>
    <n v="0"/>
    <n v="0"/>
    <n v="0"/>
    <n v="0"/>
    <n v="0"/>
    <n v="0"/>
    <n v="0"/>
    <n v="49313.206106870224"/>
    <n v="50988.8046875"/>
    <n v="49313.206106870224"/>
    <n v="50988.8046875"/>
    <n v="0"/>
    <n v="0"/>
    <n v="0"/>
    <n v="0"/>
    <n v="0"/>
    <n v="0"/>
    <n v="0"/>
    <n v="0"/>
    <n v="0"/>
    <n v="0"/>
    <n v="131"/>
    <n v="128"/>
    <n v="131"/>
    <n v="128"/>
    <n v="0"/>
    <n v="0"/>
    <n v="0"/>
    <n v="0"/>
    <n v="0"/>
    <n v="0"/>
    <n v="0"/>
    <n v="0"/>
    <n v="0"/>
    <n v="0"/>
    <n v="6460029.9999999991"/>
    <n v="6526567"/>
    <n v="6460029.9999999991"/>
    <n v="6526567"/>
  </r>
  <r>
    <x v="1"/>
    <s v="James H. Faulkner State Community College"/>
    <m/>
    <n v="101161"/>
    <x v="7"/>
    <m/>
    <m/>
    <m/>
    <m/>
    <m/>
    <m/>
    <m/>
    <m/>
    <m/>
    <m/>
    <m/>
    <m/>
    <m/>
    <m/>
    <m/>
    <m/>
    <m/>
    <m/>
    <m/>
    <m/>
    <m/>
    <m/>
    <m/>
    <m/>
    <m/>
    <m/>
    <m/>
    <m/>
    <m/>
    <m/>
    <m/>
    <m/>
    <m/>
    <m/>
    <m/>
    <m/>
    <m/>
    <m/>
    <m/>
    <m/>
    <n v="64"/>
    <n v="74"/>
    <m/>
    <m/>
    <m/>
    <m/>
    <n v="14"/>
    <n v="16"/>
    <m/>
    <m/>
    <m/>
    <m/>
    <m/>
    <m/>
    <m/>
    <m/>
    <m/>
    <m/>
    <n v="4552265"/>
    <n v="5137743"/>
    <n v="0"/>
    <n v="0"/>
    <n v="0"/>
    <n v="0"/>
    <n v="0"/>
    <n v="0"/>
    <n v="0"/>
    <n v="0"/>
    <n v="0"/>
    <n v="0"/>
    <n v="744"/>
    <n v="858"/>
    <n v="0"/>
    <n v="0"/>
    <n v="0"/>
    <n v="0"/>
    <n v="0"/>
    <n v="0"/>
    <n v="0"/>
    <n v="0"/>
    <n v="0"/>
    <n v="0"/>
    <n v="6118.635752688172"/>
    <n v="5988.045454545455"/>
    <n v="0"/>
    <n v="0"/>
    <n v="0"/>
    <n v="0"/>
    <n v="0"/>
    <n v="0"/>
    <n v="0"/>
    <n v="0"/>
    <n v="0"/>
    <n v="0"/>
    <n v="55067.721774193546"/>
    <n v="53892.409090909096"/>
    <n v="55067.721774193538"/>
    <n v="53892.409090909096"/>
    <n v="0"/>
    <n v="0"/>
    <n v="0"/>
    <n v="0"/>
    <n v="0"/>
    <n v="0"/>
    <n v="0"/>
    <n v="0"/>
    <n v="0"/>
    <n v="0"/>
    <n v="78"/>
    <n v="90"/>
    <n v="78"/>
    <n v="90"/>
    <n v="0"/>
    <n v="0"/>
    <n v="0"/>
    <n v="0"/>
    <n v="0"/>
    <n v="0"/>
    <n v="0"/>
    <n v="0"/>
    <n v="0"/>
    <n v="0"/>
    <n v="4295282.2983870963"/>
    <n v="4850316.8181818184"/>
    <n v="4295282.2983870963"/>
    <n v="4850316.8181818184"/>
  </r>
  <r>
    <x v="1"/>
    <s v="Lawson State Community College "/>
    <m/>
    <n v="101569"/>
    <x v="7"/>
    <m/>
    <m/>
    <m/>
    <m/>
    <m/>
    <m/>
    <m/>
    <m/>
    <m/>
    <m/>
    <m/>
    <m/>
    <m/>
    <m/>
    <m/>
    <m/>
    <m/>
    <m/>
    <m/>
    <m/>
    <m/>
    <m/>
    <m/>
    <m/>
    <m/>
    <m/>
    <m/>
    <m/>
    <m/>
    <m/>
    <m/>
    <m/>
    <m/>
    <m/>
    <m/>
    <m/>
    <m/>
    <m/>
    <m/>
    <m/>
    <n v="78"/>
    <n v="84"/>
    <m/>
    <m/>
    <m/>
    <m/>
    <m/>
    <n v="0"/>
    <m/>
    <m/>
    <m/>
    <m/>
    <m/>
    <m/>
    <m/>
    <m/>
    <m/>
    <m/>
    <n v="4106190"/>
    <n v="4379146"/>
    <n v="0"/>
    <n v="0"/>
    <n v="0"/>
    <n v="0"/>
    <n v="0"/>
    <n v="0"/>
    <n v="0"/>
    <n v="0"/>
    <n v="0"/>
    <n v="0"/>
    <n v="702"/>
    <n v="756"/>
    <n v="0"/>
    <n v="0"/>
    <n v="0"/>
    <n v="0"/>
    <n v="0"/>
    <n v="0"/>
    <n v="0"/>
    <n v="0"/>
    <n v="0"/>
    <n v="0"/>
    <n v="5849.2735042735039"/>
    <n v="5792.5211640211637"/>
    <n v="0"/>
    <n v="0"/>
    <n v="0"/>
    <n v="0"/>
    <n v="0"/>
    <n v="0"/>
    <n v="0"/>
    <n v="0"/>
    <n v="0"/>
    <n v="0"/>
    <n v="52643.461538461532"/>
    <n v="52132.690476190473"/>
    <n v="52643.461538461532"/>
    <n v="52132.690476190473"/>
    <n v="0"/>
    <n v="0"/>
    <n v="0"/>
    <n v="0"/>
    <n v="0"/>
    <n v="0"/>
    <n v="0"/>
    <n v="0"/>
    <n v="0"/>
    <n v="0"/>
    <n v="78"/>
    <n v="84"/>
    <n v="78"/>
    <n v="84"/>
    <n v="0"/>
    <n v="0"/>
    <n v="0"/>
    <n v="0"/>
    <n v="0"/>
    <n v="0"/>
    <n v="0"/>
    <n v="0"/>
    <n v="0"/>
    <n v="0"/>
    <n v="4106189.9999999995"/>
    <n v="4379146"/>
    <n v="4106189.9999999995"/>
    <n v="4379146"/>
  </r>
  <r>
    <x v="1"/>
    <s v="Northeast Alabama State Community College "/>
    <s v="Met the criteria for Two-Year 3 in 2015-16."/>
    <n v="101897"/>
    <x v="7"/>
    <m/>
    <m/>
    <m/>
    <m/>
    <m/>
    <m/>
    <m/>
    <m/>
    <m/>
    <m/>
    <m/>
    <m/>
    <m/>
    <m/>
    <m/>
    <m/>
    <m/>
    <m/>
    <m/>
    <m/>
    <m/>
    <m/>
    <m/>
    <m/>
    <m/>
    <m/>
    <m/>
    <m/>
    <m/>
    <m/>
    <m/>
    <m/>
    <m/>
    <m/>
    <m/>
    <m/>
    <m/>
    <m/>
    <m/>
    <m/>
    <n v="46"/>
    <n v="46"/>
    <m/>
    <m/>
    <m/>
    <m/>
    <n v="10"/>
    <n v="9"/>
    <m/>
    <m/>
    <m/>
    <m/>
    <m/>
    <m/>
    <m/>
    <m/>
    <m/>
    <m/>
    <n v="3218406"/>
    <n v="3158294"/>
    <n v="0"/>
    <n v="0"/>
    <n v="0"/>
    <n v="0"/>
    <n v="0"/>
    <n v="0"/>
    <n v="0"/>
    <n v="0"/>
    <n v="0"/>
    <n v="0"/>
    <n v="534"/>
    <n v="522"/>
    <n v="0"/>
    <n v="0"/>
    <n v="0"/>
    <n v="0"/>
    <n v="0"/>
    <n v="0"/>
    <n v="0"/>
    <n v="0"/>
    <n v="0"/>
    <n v="0"/>
    <n v="6026.9775280898875"/>
    <n v="6050.3716475095789"/>
    <n v="0"/>
    <n v="0"/>
    <n v="0"/>
    <n v="0"/>
    <n v="0"/>
    <n v="0"/>
    <n v="0"/>
    <n v="0"/>
    <n v="0"/>
    <n v="0"/>
    <n v="54242.79775280899"/>
    <n v="54453.34482758621"/>
    <n v="54242.79775280899"/>
    <n v="54453.34482758621"/>
    <n v="0"/>
    <n v="0"/>
    <n v="0"/>
    <n v="0"/>
    <n v="0"/>
    <n v="0"/>
    <n v="0"/>
    <n v="0"/>
    <n v="0"/>
    <n v="0"/>
    <n v="56"/>
    <n v="55"/>
    <n v="56"/>
    <n v="55"/>
    <n v="0"/>
    <n v="0"/>
    <n v="0"/>
    <n v="0"/>
    <n v="0"/>
    <n v="0"/>
    <n v="0"/>
    <n v="0"/>
    <n v="0"/>
    <n v="0"/>
    <n v="3037596.6741573033"/>
    <n v="2994933.9655172415"/>
    <n v="3037596.6741573033"/>
    <n v="2994933.9655172415"/>
  </r>
  <r>
    <x v="1"/>
    <s v="Northwest-Shoals Community College"/>
    <m/>
    <n v="101736"/>
    <x v="7"/>
    <m/>
    <m/>
    <m/>
    <m/>
    <m/>
    <m/>
    <m/>
    <m/>
    <m/>
    <m/>
    <m/>
    <m/>
    <m/>
    <m/>
    <m/>
    <m/>
    <m/>
    <m/>
    <m/>
    <m/>
    <m/>
    <m/>
    <m/>
    <m/>
    <m/>
    <m/>
    <m/>
    <m/>
    <m/>
    <m/>
    <m/>
    <m/>
    <m/>
    <m/>
    <m/>
    <m/>
    <m/>
    <m/>
    <m/>
    <m/>
    <n v="67"/>
    <n v="73"/>
    <m/>
    <m/>
    <m/>
    <m/>
    <m/>
    <n v="0"/>
    <m/>
    <m/>
    <m/>
    <m/>
    <m/>
    <m/>
    <m/>
    <m/>
    <m/>
    <m/>
    <n v="3697484"/>
    <n v="3891224"/>
    <n v="0"/>
    <n v="0"/>
    <n v="0"/>
    <n v="0"/>
    <n v="0"/>
    <n v="0"/>
    <n v="0"/>
    <n v="0"/>
    <n v="0"/>
    <n v="0"/>
    <n v="603"/>
    <n v="657"/>
    <n v="0"/>
    <n v="0"/>
    <n v="0"/>
    <n v="0"/>
    <n v="0"/>
    <n v="0"/>
    <n v="0"/>
    <n v="0"/>
    <n v="0"/>
    <n v="0"/>
    <n v="6131.8142620232175"/>
    <n v="5922.7153729071533"/>
    <n v="0"/>
    <n v="0"/>
    <n v="0"/>
    <n v="0"/>
    <n v="0"/>
    <n v="0"/>
    <n v="0"/>
    <n v="0"/>
    <n v="0"/>
    <n v="0"/>
    <n v="55186.328358208957"/>
    <n v="53304.438356164377"/>
    <n v="55186.328358208957"/>
    <n v="53304.438356164377"/>
    <n v="0"/>
    <n v="0"/>
    <n v="0"/>
    <n v="0"/>
    <n v="0"/>
    <n v="0"/>
    <n v="0"/>
    <n v="0"/>
    <n v="0"/>
    <n v="0"/>
    <n v="67"/>
    <n v="73"/>
    <n v="67"/>
    <n v="73"/>
    <n v="0"/>
    <n v="0"/>
    <n v="0"/>
    <n v="0"/>
    <n v="0"/>
    <n v="0"/>
    <n v="0"/>
    <n v="0"/>
    <n v="0"/>
    <n v="0"/>
    <n v="3697484"/>
    <n v="3891223.9999999995"/>
    <n v="3697484"/>
    <n v="3891223.9999999995"/>
  </r>
  <r>
    <x v="1"/>
    <s v="Shelton State Community College"/>
    <m/>
    <n v="102067"/>
    <x v="7"/>
    <m/>
    <m/>
    <m/>
    <m/>
    <m/>
    <m/>
    <m/>
    <m/>
    <m/>
    <m/>
    <m/>
    <m/>
    <m/>
    <m/>
    <m/>
    <m/>
    <m/>
    <m/>
    <m/>
    <m/>
    <m/>
    <m/>
    <m/>
    <m/>
    <m/>
    <m/>
    <m/>
    <m/>
    <m/>
    <m/>
    <m/>
    <m/>
    <m/>
    <m/>
    <m/>
    <m/>
    <m/>
    <m/>
    <m/>
    <m/>
    <n v="51"/>
    <n v="0"/>
    <m/>
    <m/>
    <m/>
    <m/>
    <n v="42"/>
    <n v="91"/>
    <m/>
    <m/>
    <m/>
    <m/>
    <m/>
    <m/>
    <m/>
    <m/>
    <m/>
    <m/>
    <n v="5141834"/>
    <n v="5032890"/>
    <n v="0"/>
    <n v="0"/>
    <n v="0"/>
    <n v="0"/>
    <n v="0"/>
    <n v="0"/>
    <n v="0"/>
    <n v="0"/>
    <n v="0"/>
    <n v="0"/>
    <n v="963"/>
    <n v="1092"/>
    <n v="0"/>
    <n v="0"/>
    <n v="0"/>
    <n v="0"/>
    <n v="0"/>
    <n v="0"/>
    <n v="0"/>
    <n v="0"/>
    <n v="0"/>
    <n v="0"/>
    <n v="5339.3914849428866"/>
    <n v="4608.8736263736264"/>
    <n v="0"/>
    <n v="0"/>
    <n v="0"/>
    <n v="0"/>
    <n v="0"/>
    <n v="0"/>
    <n v="0"/>
    <n v="0"/>
    <n v="0"/>
    <n v="0"/>
    <n v="48054.523364485976"/>
    <n v="41479.862637362639"/>
    <n v="48054.523364485969"/>
    <n v="41479.862637362639"/>
    <n v="0"/>
    <n v="0"/>
    <n v="0"/>
    <n v="0"/>
    <n v="0"/>
    <n v="0"/>
    <n v="0"/>
    <n v="0"/>
    <n v="0"/>
    <n v="0"/>
    <n v="93"/>
    <n v="91"/>
    <n v="93"/>
    <n v="91"/>
    <n v="0"/>
    <n v="0"/>
    <n v="0"/>
    <n v="0"/>
    <n v="0"/>
    <n v="0"/>
    <n v="0"/>
    <n v="0"/>
    <n v="0"/>
    <n v="0"/>
    <n v="4469070.6728971954"/>
    <n v="3774667.5"/>
    <n v="4469070.6728971954"/>
    <n v="3774667.5"/>
  </r>
  <r>
    <x v="1"/>
    <s v="Southern Union State Community College"/>
    <m/>
    <n v="251260"/>
    <x v="7"/>
    <m/>
    <m/>
    <m/>
    <m/>
    <m/>
    <m/>
    <m/>
    <m/>
    <m/>
    <m/>
    <m/>
    <m/>
    <m/>
    <m/>
    <m/>
    <m/>
    <m/>
    <m/>
    <m/>
    <m/>
    <m/>
    <m/>
    <m/>
    <m/>
    <m/>
    <m/>
    <m/>
    <m/>
    <m/>
    <m/>
    <m/>
    <m/>
    <m/>
    <m/>
    <m/>
    <m/>
    <m/>
    <m/>
    <m/>
    <m/>
    <n v="86"/>
    <n v="88"/>
    <m/>
    <m/>
    <m/>
    <m/>
    <n v="2"/>
    <n v="3"/>
    <m/>
    <m/>
    <m/>
    <m/>
    <m/>
    <m/>
    <m/>
    <m/>
    <m/>
    <m/>
    <n v="4497096"/>
    <n v="4752722"/>
    <n v="0"/>
    <n v="0"/>
    <n v="0"/>
    <n v="0"/>
    <n v="0"/>
    <n v="0"/>
    <n v="0"/>
    <n v="0"/>
    <n v="0"/>
    <n v="0"/>
    <n v="798"/>
    <n v="828"/>
    <n v="0"/>
    <n v="0"/>
    <n v="0"/>
    <n v="0"/>
    <n v="0"/>
    <n v="0"/>
    <n v="0"/>
    <n v="0"/>
    <n v="0"/>
    <n v="0"/>
    <n v="5635.458646616541"/>
    <n v="5740.0024154589373"/>
    <n v="0"/>
    <n v="0"/>
    <n v="0"/>
    <n v="0"/>
    <n v="0"/>
    <n v="0"/>
    <n v="0"/>
    <n v="0"/>
    <n v="0"/>
    <n v="0"/>
    <n v="50719.12781954887"/>
    <n v="51660.021739130432"/>
    <n v="50719.12781954887"/>
    <n v="51660.021739130432"/>
    <n v="0"/>
    <n v="0"/>
    <n v="0"/>
    <n v="0"/>
    <n v="0"/>
    <n v="0"/>
    <n v="0"/>
    <n v="0"/>
    <n v="0"/>
    <n v="0"/>
    <n v="88"/>
    <n v="91"/>
    <n v="88"/>
    <n v="91"/>
    <n v="0"/>
    <n v="0"/>
    <n v="0"/>
    <n v="0"/>
    <n v="0"/>
    <n v="0"/>
    <n v="0"/>
    <n v="0"/>
    <n v="0"/>
    <n v="0"/>
    <n v="4463283.2481203005"/>
    <n v="4701061.9782608692"/>
    <n v="4463283.2481203005"/>
    <n v="4701061.9782608692"/>
  </r>
  <r>
    <x v="1"/>
    <s v="Wallace Community College - Hanceville"/>
    <m/>
    <n v="101295"/>
    <x v="7"/>
    <m/>
    <m/>
    <m/>
    <m/>
    <m/>
    <m/>
    <m/>
    <m/>
    <m/>
    <m/>
    <m/>
    <m/>
    <m/>
    <m/>
    <m/>
    <m/>
    <m/>
    <m/>
    <m/>
    <m/>
    <m/>
    <m/>
    <m/>
    <m/>
    <m/>
    <m/>
    <m/>
    <m/>
    <m/>
    <m/>
    <m/>
    <m/>
    <m/>
    <m/>
    <m/>
    <m/>
    <m/>
    <m/>
    <m/>
    <m/>
    <n v="127"/>
    <n v="122"/>
    <m/>
    <m/>
    <m/>
    <m/>
    <n v="1"/>
    <n v="0"/>
    <m/>
    <m/>
    <m/>
    <m/>
    <m/>
    <m/>
    <m/>
    <m/>
    <m/>
    <m/>
    <n v="6950948"/>
    <n v="6543233"/>
    <n v="0"/>
    <n v="0"/>
    <n v="0"/>
    <n v="0"/>
    <n v="0"/>
    <n v="0"/>
    <n v="0"/>
    <n v="0"/>
    <n v="0"/>
    <n v="0"/>
    <n v="1155"/>
    <n v="1098"/>
    <n v="0"/>
    <n v="0"/>
    <n v="0"/>
    <n v="0"/>
    <n v="0"/>
    <n v="0"/>
    <n v="0"/>
    <n v="0"/>
    <n v="0"/>
    <n v="0"/>
    <n v="6018.1367965367963"/>
    <n v="5959.2285974499091"/>
    <n v="0"/>
    <n v="0"/>
    <n v="0"/>
    <n v="0"/>
    <n v="0"/>
    <n v="0"/>
    <n v="0"/>
    <n v="0"/>
    <n v="0"/>
    <n v="0"/>
    <n v="54163.231168831167"/>
    <n v="53633.057377049183"/>
    <n v="54163.231168831167"/>
    <n v="53633.057377049183"/>
    <n v="0"/>
    <n v="0"/>
    <n v="0"/>
    <n v="0"/>
    <n v="0"/>
    <n v="0"/>
    <n v="0"/>
    <n v="0"/>
    <n v="0"/>
    <n v="0"/>
    <n v="128"/>
    <n v="122"/>
    <n v="128"/>
    <n v="122"/>
    <n v="0"/>
    <n v="0"/>
    <n v="0"/>
    <n v="0"/>
    <n v="0"/>
    <n v="0"/>
    <n v="0"/>
    <n v="0"/>
    <n v="0"/>
    <n v="0"/>
    <n v="6932893.5896103894"/>
    <n v="6543233"/>
    <n v="6932893.5896103894"/>
    <n v="6543233"/>
  </r>
  <r>
    <x v="1"/>
    <s v="Alabama Southern Community College"/>
    <m/>
    <n v="101949"/>
    <x v="9"/>
    <m/>
    <m/>
    <m/>
    <m/>
    <m/>
    <m/>
    <m/>
    <m/>
    <m/>
    <m/>
    <m/>
    <m/>
    <m/>
    <m/>
    <m/>
    <m/>
    <m/>
    <m/>
    <m/>
    <m/>
    <m/>
    <m/>
    <m/>
    <m/>
    <m/>
    <m/>
    <m/>
    <m/>
    <m/>
    <m/>
    <m/>
    <m/>
    <m/>
    <m/>
    <m/>
    <m/>
    <m/>
    <m/>
    <m/>
    <m/>
    <n v="36"/>
    <n v="35"/>
    <m/>
    <m/>
    <m/>
    <m/>
    <n v="1"/>
    <n v="0"/>
    <m/>
    <m/>
    <m/>
    <m/>
    <m/>
    <m/>
    <m/>
    <m/>
    <m/>
    <m/>
    <n v="1918802"/>
    <n v="1817615"/>
    <n v="0"/>
    <n v="0"/>
    <n v="0"/>
    <n v="0"/>
    <n v="0"/>
    <n v="0"/>
    <n v="0"/>
    <n v="0"/>
    <n v="0"/>
    <n v="0"/>
    <n v="336"/>
    <n v="315"/>
    <n v="0"/>
    <n v="0"/>
    <n v="0"/>
    <n v="0"/>
    <n v="0"/>
    <n v="0"/>
    <n v="0"/>
    <n v="0"/>
    <n v="0"/>
    <n v="0"/>
    <n v="5710.7202380952385"/>
    <n v="5770.2063492063489"/>
    <n v="0"/>
    <n v="0"/>
    <n v="0"/>
    <n v="0"/>
    <n v="0"/>
    <n v="0"/>
    <n v="0"/>
    <n v="0"/>
    <n v="0"/>
    <n v="0"/>
    <n v="51396.482142857145"/>
    <n v="51931.857142857138"/>
    <n v="51396.482142857145"/>
    <n v="51931.857142857138"/>
    <n v="0"/>
    <n v="0"/>
    <n v="0"/>
    <n v="0"/>
    <n v="0"/>
    <n v="0"/>
    <n v="0"/>
    <n v="0"/>
    <n v="0"/>
    <n v="0"/>
    <n v="37"/>
    <n v="35"/>
    <n v="37"/>
    <n v="35"/>
    <n v="0"/>
    <n v="0"/>
    <n v="0"/>
    <n v="0"/>
    <n v="0"/>
    <n v="0"/>
    <n v="0"/>
    <n v="0"/>
    <n v="0"/>
    <n v="0"/>
    <n v="1901669.8392857143"/>
    <n v="1817614.9999999998"/>
    <n v="1901669.8392857143"/>
    <n v="1817614.9999999998"/>
  </r>
  <r>
    <x v="1"/>
    <s v="Central Alabama Community College"/>
    <m/>
    <n v="100760"/>
    <x v="9"/>
    <m/>
    <m/>
    <m/>
    <m/>
    <m/>
    <m/>
    <m/>
    <m/>
    <m/>
    <m/>
    <m/>
    <m/>
    <m/>
    <m/>
    <m/>
    <m/>
    <m/>
    <m/>
    <m/>
    <m/>
    <m/>
    <m/>
    <m/>
    <m/>
    <m/>
    <m/>
    <m/>
    <m/>
    <m/>
    <m/>
    <m/>
    <m/>
    <m/>
    <m/>
    <m/>
    <m/>
    <m/>
    <m/>
    <m/>
    <m/>
    <n v="52"/>
    <n v="51"/>
    <m/>
    <m/>
    <m/>
    <m/>
    <n v="4"/>
    <n v="3"/>
    <m/>
    <m/>
    <m/>
    <m/>
    <m/>
    <m/>
    <m/>
    <m/>
    <m/>
    <m/>
    <n v="3000636"/>
    <n v="2807291"/>
    <n v="0"/>
    <n v="0"/>
    <n v="0"/>
    <n v="0"/>
    <n v="0"/>
    <n v="0"/>
    <n v="0"/>
    <n v="0"/>
    <n v="0"/>
    <n v="0"/>
    <n v="516"/>
    <n v="495"/>
    <n v="0"/>
    <n v="0"/>
    <n v="0"/>
    <n v="0"/>
    <n v="0"/>
    <n v="0"/>
    <n v="0"/>
    <n v="0"/>
    <n v="0"/>
    <n v="0"/>
    <n v="5815.1860465116279"/>
    <n v="5671.2949494949498"/>
    <n v="0"/>
    <n v="0"/>
    <n v="0"/>
    <n v="0"/>
    <n v="0"/>
    <n v="0"/>
    <n v="0"/>
    <n v="0"/>
    <n v="0"/>
    <n v="0"/>
    <n v="52336.674418604649"/>
    <n v="51041.654545454548"/>
    <n v="52336.674418604649"/>
    <n v="51041.654545454548"/>
    <n v="0"/>
    <n v="0"/>
    <n v="0"/>
    <n v="0"/>
    <n v="0"/>
    <n v="0"/>
    <n v="0"/>
    <n v="0"/>
    <n v="0"/>
    <n v="0"/>
    <n v="56"/>
    <n v="54"/>
    <n v="56"/>
    <n v="54"/>
    <n v="0"/>
    <n v="0"/>
    <n v="0"/>
    <n v="0"/>
    <n v="0"/>
    <n v="0"/>
    <n v="0"/>
    <n v="0"/>
    <n v="0"/>
    <n v="0"/>
    <n v="2930853.7674418604"/>
    <n v="2756249.3454545457"/>
    <n v="2930853.7674418604"/>
    <n v="2756249.3454545457"/>
  </r>
  <r>
    <x v="1"/>
    <s v="Chattahoochee Valley State Community College "/>
    <m/>
    <n v="101028"/>
    <x v="9"/>
    <m/>
    <m/>
    <m/>
    <m/>
    <m/>
    <m/>
    <m/>
    <m/>
    <m/>
    <m/>
    <m/>
    <m/>
    <m/>
    <m/>
    <m/>
    <m/>
    <m/>
    <m/>
    <m/>
    <m/>
    <m/>
    <m/>
    <m/>
    <m/>
    <m/>
    <m/>
    <m/>
    <m/>
    <m/>
    <m/>
    <m/>
    <m/>
    <m/>
    <m/>
    <m/>
    <m/>
    <m/>
    <m/>
    <m/>
    <m/>
    <n v="37"/>
    <n v="38"/>
    <m/>
    <m/>
    <m/>
    <m/>
    <m/>
    <n v="0"/>
    <m/>
    <m/>
    <m/>
    <m/>
    <m/>
    <m/>
    <m/>
    <m/>
    <m/>
    <m/>
    <n v="1957223"/>
    <n v="2019701"/>
    <n v="0"/>
    <n v="0"/>
    <n v="0"/>
    <n v="0"/>
    <n v="0"/>
    <n v="0"/>
    <n v="0"/>
    <n v="0"/>
    <n v="0"/>
    <n v="0"/>
    <n v="333"/>
    <n v="342"/>
    <n v="0"/>
    <n v="0"/>
    <n v="0"/>
    <n v="0"/>
    <n v="0"/>
    <n v="0"/>
    <n v="0"/>
    <n v="0"/>
    <n v="0"/>
    <n v="0"/>
    <n v="5877.5465465465468"/>
    <n v="5905.5584795321638"/>
    <n v="0"/>
    <n v="0"/>
    <n v="0"/>
    <n v="0"/>
    <n v="0"/>
    <n v="0"/>
    <n v="0"/>
    <n v="0"/>
    <n v="0"/>
    <n v="0"/>
    <n v="52897.91891891892"/>
    <n v="53150.026315789473"/>
    <n v="52897.91891891892"/>
    <n v="53150.026315789473"/>
    <n v="0"/>
    <n v="0"/>
    <n v="0"/>
    <n v="0"/>
    <n v="0"/>
    <n v="0"/>
    <n v="0"/>
    <n v="0"/>
    <n v="0"/>
    <n v="0"/>
    <n v="37"/>
    <n v="38"/>
    <n v="37"/>
    <n v="38"/>
    <n v="0"/>
    <n v="0"/>
    <n v="0"/>
    <n v="0"/>
    <n v="0"/>
    <n v="0"/>
    <n v="0"/>
    <n v="0"/>
    <n v="0"/>
    <n v="0"/>
    <n v="1957223"/>
    <n v="2019701"/>
    <n v="1957223"/>
    <n v="2019701"/>
  </r>
  <r>
    <x v="1"/>
    <s v="George Corley Wallace State Community College - Selma"/>
    <m/>
    <n v="101301"/>
    <x v="9"/>
    <m/>
    <m/>
    <m/>
    <m/>
    <m/>
    <m/>
    <m/>
    <m/>
    <m/>
    <m/>
    <m/>
    <m/>
    <m/>
    <m/>
    <m/>
    <m/>
    <m/>
    <m/>
    <m/>
    <m/>
    <m/>
    <m/>
    <m/>
    <m/>
    <m/>
    <m/>
    <m/>
    <m/>
    <m/>
    <m/>
    <m/>
    <m/>
    <m/>
    <m/>
    <m/>
    <m/>
    <m/>
    <m/>
    <m/>
    <m/>
    <n v="56"/>
    <n v="55"/>
    <m/>
    <m/>
    <m/>
    <m/>
    <n v="1"/>
    <n v="0"/>
    <m/>
    <m/>
    <m/>
    <m/>
    <m/>
    <m/>
    <m/>
    <m/>
    <m/>
    <m/>
    <n v="2649248"/>
    <n v="2589807"/>
    <n v="0"/>
    <n v="0"/>
    <n v="0"/>
    <n v="0"/>
    <n v="0"/>
    <n v="0"/>
    <n v="0"/>
    <n v="0"/>
    <n v="0"/>
    <n v="0"/>
    <n v="516"/>
    <n v="495"/>
    <n v="0"/>
    <n v="0"/>
    <n v="0"/>
    <n v="0"/>
    <n v="0"/>
    <n v="0"/>
    <n v="0"/>
    <n v="0"/>
    <n v="0"/>
    <n v="0"/>
    <n v="5134.2015503875973"/>
    <n v="5231.9333333333334"/>
    <n v="0"/>
    <n v="0"/>
    <n v="0"/>
    <n v="0"/>
    <n v="0"/>
    <n v="0"/>
    <n v="0"/>
    <n v="0"/>
    <n v="0"/>
    <n v="0"/>
    <n v="46207.813953488374"/>
    <n v="47087.4"/>
    <n v="46207.813953488374"/>
    <n v="47087.4"/>
    <n v="0"/>
    <n v="0"/>
    <n v="0"/>
    <n v="0"/>
    <n v="0"/>
    <n v="0"/>
    <n v="0"/>
    <n v="0"/>
    <n v="0"/>
    <n v="0"/>
    <n v="57"/>
    <n v="55"/>
    <n v="57"/>
    <n v="55"/>
    <n v="0"/>
    <n v="0"/>
    <n v="0"/>
    <n v="0"/>
    <n v="0"/>
    <n v="0"/>
    <n v="0"/>
    <n v="0"/>
    <n v="0"/>
    <n v="0"/>
    <n v="2633845.3953488371"/>
    <n v="2589807"/>
    <n v="2633845.3953488371"/>
    <n v="2589807"/>
  </r>
  <r>
    <x v="1"/>
    <s v="Jefferson Davis Community College"/>
    <m/>
    <n v="101499"/>
    <x v="9"/>
    <m/>
    <m/>
    <m/>
    <m/>
    <m/>
    <m/>
    <m/>
    <m/>
    <m/>
    <m/>
    <m/>
    <m/>
    <m/>
    <m/>
    <m/>
    <m/>
    <m/>
    <m/>
    <m/>
    <m/>
    <m/>
    <m/>
    <m/>
    <m/>
    <m/>
    <m/>
    <m/>
    <m/>
    <m/>
    <m/>
    <m/>
    <m/>
    <m/>
    <m/>
    <m/>
    <m/>
    <m/>
    <m/>
    <m/>
    <m/>
    <n v="33"/>
    <n v="33"/>
    <m/>
    <m/>
    <m/>
    <m/>
    <n v="2"/>
    <n v="1"/>
    <m/>
    <m/>
    <m/>
    <m/>
    <m/>
    <m/>
    <m/>
    <m/>
    <m/>
    <m/>
    <n v="1766698"/>
    <n v="1768638"/>
    <n v="0"/>
    <n v="0"/>
    <n v="0"/>
    <n v="0"/>
    <n v="0"/>
    <n v="0"/>
    <n v="0"/>
    <n v="0"/>
    <n v="0"/>
    <n v="0"/>
    <n v="321"/>
    <n v="309"/>
    <n v="0"/>
    <n v="0"/>
    <n v="0"/>
    <n v="0"/>
    <n v="0"/>
    <n v="0"/>
    <n v="0"/>
    <n v="0"/>
    <n v="0"/>
    <n v="0"/>
    <n v="5503.732087227414"/>
    <n v="5723.7475728155341"/>
    <n v="0"/>
    <n v="0"/>
    <n v="0"/>
    <n v="0"/>
    <n v="0"/>
    <n v="0"/>
    <n v="0"/>
    <n v="0"/>
    <n v="0"/>
    <n v="0"/>
    <n v="49533.588785046726"/>
    <n v="51513.728155339806"/>
    <n v="49533.588785046726"/>
    <n v="51513.728155339806"/>
    <n v="0"/>
    <n v="0"/>
    <n v="0"/>
    <n v="0"/>
    <n v="0"/>
    <n v="0"/>
    <n v="0"/>
    <n v="0"/>
    <n v="0"/>
    <n v="0"/>
    <n v="35"/>
    <n v="34"/>
    <n v="35"/>
    <n v="34"/>
    <n v="0"/>
    <n v="0"/>
    <n v="0"/>
    <n v="0"/>
    <n v="0"/>
    <n v="0"/>
    <n v="0"/>
    <n v="0"/>
    <n v="0"/>
    <n v="0"/>
    <n v="1733675.6074766354"/>
    <n v="1751466.7572815535"/>
    <n v="1733675.6074766354"/>
    <n v="1751466.7572815535"/>
  </r>
  <r>
    <x v="1"/>
    <s v="Lurleen B. Wallace Community College "/>
    <m/>
    <n v="101602"/>
    <x v="9"/>
    <m/>
    <m/>
    <m/>
    <m/>
    <m/>
    <m/>
    <m/>
    <m/>
    <m/>
    <m/>
    <m/>
    <m/>
    <m/>
    <m/>
    <m/>
    <m/>
    <m/>
    <m/>
    <m/>
    <m/>
    <m/>
    <m/>
    <m/>
    <m/>
    <m/>
    <m/>
    <m/>
    <m/>
    <m/>
    <m/>
    <m/>
    <m/>
    <m/>
    <m/>
    <m/>
    <m/>
    <m/>
    <m/>
    <m/>
    <m/>
    <n v="55"/>
    <n v="52"/>
    <m/>
    <m/>
    <m/>
    <m/>
    <n v="1"/>
    <n v="1"/>
    <m/>
    <m/>
    <m/>
    <m/>
    <m/>
    <m/>
    <m/>
    <m/>
    <m/>
    <m/>
    <n v="2968189"/>
    <n v="2782461"/>
    <n v="0"/>
    <n v="0"/>
    <n v="0"/>
    <n v="0"/>
    <n v="0"/>
    <n v="0"/>
    <n v="0"/>
    <n v="0"/>
    <n v="0"/>
    <n v="0"/>
    <n v="507"/>
    <n v="480"/>
    <n v="0"/>
    <n v="0"/>
    <n v="0"/>
    <n v="0"/>
    <n v="0"/>
    <n v="0"/>
    <n v="0"/>
    <n v="0"/>
    <n v="0"/>
    <n v="0"/>
    <n v="5854.41617357002"/>
    <n v="5796.7937499999998"/>
    <n v="0"/>
    <n v="0"/>
    <n v="0"/>
    <n v="0"/>
    <n v="0"/>
    <n v="0"/>
    <n v="0"/>
    <n v="0"/>
    <n v="0"/>
    <n v="0"/>
    <n v="52689.745562130178"/>
    <n v="52171.143749999996"/>
    <n v="52689.745562130178"/>
    <n v="52171.143749999996"/>
    <n v="0"/>
    <n v="0"/>
    <n v="0"/>
    <n v="0"/>
    <n v="0"/>
    <n v="0"/>
    <n v="0"/>
    <n v="0"/>
    <n v="0"/>
    <n v="0"/>
    <n v="56"/>
    <n v="53"/>
    <n v="56"/>
    <n v="53"/>
    <n v="0"/>
    <n v="0"/>
    <n v="0"/>
    <n v="0"/>
    <n v="0"/>
    <n v="0"/>
    <n v="0"/>
    <n v="0"/>
    <n v="0"/>
    <n v="0"/>
    <n v="2950625.75147929"/>
    <n v="2765070.6187499999"/>
    <n v="2950625.75147929"/>
    <n v="2765070.6187499999"/>
  </r>
  <r>
    <x v="1"/>
    <s v="Snead State Community College "/>
    <s v="Met the criteria for Two-Year 2 in 2015-16."/>
    <n v="102076"/>
    <x v="9"/>
    <m/>
    <m/>
    <m/>
    <m/>
    <m/>
    <m/>
    <m/>
    <m/>
    <m/>
    <m/>
    <m/>
    <m/>
    <m/>
    <m/>
    <m/>
    <m/>
    <m/>
    <m/>
    <m/>
    <m/>
    <m/>
    <m/>
    <m/>
    <m/>
    <m/>
    <m/>
    <m/>
    <m/>
    <m/>
    <m/>
    <m/>
    <m/>
    <m/>
    <m/>
    <m/>
    <m/>
    <m/>
    <m/>
    <m/>
    <m/>
    <n v="27"/>
    <n v="0"/>
    <m/>
    <m/>
    <m/>
    <m/>
    <n v="11"/>
    <n v="39"/>
    <m/>
    <m/>
    <m/>
    <m/>
    <m/>
    <m/>
    <m/>
    <m/>
    <m/>
    <m/>
    <n v="2362362"/>
    <n v="2395602"/>
    <n v="0"/>
    <n v="0"/>
    <n v="0"/>
    <n v="0"/>
    <n v="0"/>
    <n v="0"/>
    <n v="0"/>
    <n v="0"/>
    <n v="0"/>
    <n v="0"/>
    <n v="375"/>
    <n v="468"/>
    <n v="0"/>
    <n v="0"/>
    <n v="0"/>
    <n v="0"/>
    <n v="0"/>
    <n v="0"/>
    <n v="0"/>
    <n v="0"/>
    <n v="0"/>
    <n v="0"/>
    <n v="6299.6319999999996"/>
    <n v="5118.8076923076924"/>
    <n v="0"/>
    <n v="0"/>
    <n v="0"/>
    <n v="0"/>
    <n v="0"/>
    <n v="0"/>
    <n v="0"/>
    <n v="0"/>
    <n v="0"/>
    <n v="0"/>
    <n v="56696.687999999995"/>
    <n v="46069.269230769234"/>
    <n v="56696.687999999995"/>
    <n v="46069.269230769234"/>
    <n v="0"/>
    <n v="0"/>
    <n v="0"/>
    <n v="0"/>
    <n v="0"/>
    <n v="0"/>
    <n v="0"/>
    <n v="0"/>
    <n v="0"/>
    <n v="0"/>
    <n v="38"/>
    <n v="39"/>
    <n v="38"/>
    <n v="39"/>
    <n v="0"/>
    <n v="0"/>
    <n v="0"/>
    <n v="0"/>
    <n v="0"/>
    <n v="0"/>
    <n v="0"/>
    <n v="0"/>
    <n v="0"/>
    <n v="0"/>
    <n v="2154474.1439999999"/>
    <n v="1796701.5000000002"/>
    <n v="2154474.1439999999"/>
    <n v="1796701.5000000002"/>
  </r>
  <r>
    <x v="1"/>
    <s v="Trenholm State Technical College "/>
    <m/>
    <n v="102313"/>
    <x v="10"/>
    <m/>
    <m/>
    <m/>
    <m/>
    <m/>
    <m/>
    <m/>
    <m/>
    <m/>
    <m/>
    <m/>
    <m/>
    <m/>
    <m/>
    <m/>
    <m/>
    <m/>
    <m/>
    <m/>
    <m/>
    <m/>
    <m/>
    <m/>
    <m/>
    <m/>
    <m/>
    <m/>
    <m/>
    <m/>
    <m/>
    <m/>
    <m/>
    <m/>
    <m/>
    <m/>
    <m/>
    <m/>
    <m/>
    <m/>
    <m/>
    <n v="54"/>
    <n v="46"/>
    <m/>
    <m/>
    <m/>
    <m/>
    <n v="4"/>
    <n v="3"/>
    <m/>
    <m/>
    <m/>
    <m/>
    <m/>
    <m/>
    <m/>
    <m/>
    <m/>
    <m/>
    <n v="3173219"/>
    <n v="2699191"/>
    <n v="0"/>
    <n v="0"/>
    <n v="0"/>
    <n v="0"/>
    <n v="0"/>
    <n v="0"/>
    <n v="0"/>
    <n v="0"/>
    <n v="0"/>
    <n v="0"/>
    <n v="534"/>
    <n v="450"/>
    <n v="0"/>
    <n v="0"/>
    <n v="0"/>
    <n v="0"/>
    <n v="0"/>
    <n v="0"/>
    <n v="0"/>
    <n v="0"/>
    <n v="0"/>
    <n v="0"/>
    <n v="5942.3576779026216"/>
    <n v="5998.2022222222222"/>
    <n v="0"/>
    <n v="0"/>
    <n v="0"/>
    <n v="0"/>
    <n v="0"/>
    <n v="0"/>
    <n v="0"/>
    <n v="0"/>
    <n v="0"/>
    <n v="0"/>
    <n v="53481.219101123592"/>
    <n v="53983.82"/>
    <n v="53481.219101123592"/>
    <n v="53983.820000000007"/>
    <n v="0"/>
    <n v="0"/>
    <n v="0"/>
    <n v="0"/>
    <n v="0"/>
    <n v="0"/>
    <n v="0"/>
    <n v="0"/>
    <n v="0"/>
    <n v="0"/>
    <n v="58"/>
    <n v="49"/>
    <n v="58"/>
    <n v="49"/>
    <n v="0"/>
    <n v="0"/>
    <n v="0"/>
    <n v="0"/>
    <n v="0"/>
    <n v="0"/>
    <n v="0"/>
    <n v="0"/>
    <n v="0"/>
    <n v="0"/>
    <n v="3101910.7078651683"/>
    <n v="2645207.1800000002"/>
    <n v="3101910.7078651683"/>
    <n v="2645207.1800000002"/>
  </r>
  <r>
    <x v="1"/>
    <s v="J.F. Drake State Technical College "/>
    <m/>
    <n v="101462"/>
    <x v="11"/>
    <m/>
    <m/>
    <m/>
    <m/>
    <m/>
    <m/>
    <m/>
    <m/>
    <m/>
    <m/>
    <m/>
    <m/>
    <m/>
    <m/>
    <m/>
    <m/>
    <m/>
    <m/>
    <m/>
    <m/>
    <m/>
    <m/>
    <m/>
    <m/>
    <m/>
    <m/>
    <m/>
    <m/>
    <m/>
    <m/>
    <m/>
    <m/>
    <m/>
    <m/>
    <m/>
    <m/>
    <m/>
    <m/>
    <m/>
    <m/>
    <n v="31"/>
    <n v="30"/>
    <m/>
    <m/>
    <m/>
    <m/>
    <m/>
    <n v="1"/>
    <m/>
    <m/>
    <m/>
    <m/>
    <m/>
    <m/>
    <m/>
    <m/>
    <m/>
    <m/>
    <n v="1557707"/>
    <n v="1550809"/>
    <n v="0"/>
    <n v="0"/>
    <n v="0"/>
    <n v="0"/>
    <n v="0"/>
    <n v="0"/>
    <n v="0"/>
    <n v="0"/>
    <n v="0"/>
    <n v="0"/>
    <n v="279"/>
    <n v="282"/>
    <n v="0"/>
    <n v="0"/>
    <n v="0"/>
    <n v="0"/>
    <n v="0"/>
    <n v="0"/>
    <n v="0"/>
    <n v="0"/>
    <n v="0"/>
    <n v="0"/>
    <n v="5583.1792114695345"/>
    <n v="5499.322695035461"/>
    <n v="0"/>
    <n v="0"/>
    <n v="0"/>
    <n v="0"/>
    <n v="0"/>
    <n v="0"/>
    <n v="0"/>
    <n v="0"/>
    <n v="0"/>
    <n v="0"/>
    <n v="50248.61290322581"/>
    <n v="49493.904255319147"/>
    <n v="50248.61290322581"/>
    <n v="49493.904255319147"/>
    <n v="0"/>
    <n v="0"/>
    <n v="0"/>
    <n v="0"/>
    <n v="0"/>
    <n v="0"/>
    <n v="0"/>
    <n v="0"/>
    <n v="0"/>
    <n v="0"/>
    <n v="31"/>
    <n v="31"/>
    <n v="31"/>
    <n v="31"/>
    <n v="0"/>
    <n v="0"/>
    <n v="0"/>
    <n v="0"/>
    <n v="0"/>
    <n v="0"/>
    <n v="0"/>
    <n v="0"/>
    <n v="0"/>
    <n v="0"/>
    <n v="1557707.0000000002"/>
    <n v="1534311.0319148935"/>
    <n v="1557707.0000000002"/>
    <n v="1534311.0319148935"/>
  </r>
  <r>
    <x v="1"/>
    <s v="J.F. Ingram State Technical College "/>
    <m/>
    <n v="101471"/>
    <x v="11"/>
    <m/>
    <m/>
    <m/>
    <m/>
    <m/>
    <m/>
    <m/>
    <m/>
    <m/>
    <m/>
    <m/>
    <m/>
    <m/>
    <m/>
    <m/>
    <m/>
    <m/>
    <m/>
    <m/>
    <m/>
    <m/>
    <m/>
    <m/>
    <m/>
    <m/>
    <m/>
    <m/>
    <m/>
    <m/>
    <m/>
    <m/>
    <m/>
    <m/>
    <m/>
    <m/>
    <m/>
    <m/>
    <m/>
    <m/>
    <m/>
    <n v="28"/>
    <n v="30"/>
    <m/>
    <m/>
    <m/>
    <m/>
    <n v="9"/>
    <n v="9"/>
    <m/>
    <m/>
    <m/>
    <m/>
    <m/>
    <m/>
    <m/>
    <m/>
    <m/>
    <m/>
    <n v="2140825"/>
    <n v="2193691"/>
    <n v="0"/>
    <n v="0"/>
    <n v="0"/>
    <n v="0"/>
    <n v="0"/>
    <n v="0"/>
    <n v="0"/>
    <n v="0"/>
    <n v="0"/>
    <n v="0"/>
    <n v="360"/>
    <n v="378"/>
    <n v="0"/>
    <n v="0"/>
    <n v="0"/>
    <n v="0"/>
    <n v="0"/>
    <n v="0"/>
    <n v="0"/>
    <n v="0"/>
    <n v="0"/>
    <n v="0"/>
    <n v="5946.7361111111113"/>
    <n v="5803.4153439153442"/>
    <n v="0"/>
    <n v="0"/>
    <n v="0"/>
    <n v="0"/>
    <n v="0"/>
    <n v="0"/>
    <n v="0"/>
    <n v="0"/>
    <n v="0"/>
    <n v="0"/>
    <n v="53520.625"/>
    <n v="52230.738095238099"/>
    <n v="53520.625"/>
    <n v="52230.738095238099"/>
    <n v="0"/>
    <n v="0"/>
    <n v="0"/>
    <n v="0"/>
    <n v="0"/>
    <n v="0"/>
    <n v="0"/>
    <n v="0"/>
    <n v="0"/>
    <n v="0"/>
    <n v="37"/>
    <n v="39"/>
    <n v="37"/>
    <n v="39"/>
    <n v="0"/>
    <n v="0"/>
    <n v="0"/>
    <n v="0"/>
    <n v="0"/>
    <n v="0"/>
    <n v="0"/>
    <n v="0"/>
    <n v="0"/>
    <n v="0"/>
    <n v="1980263.125"/>
    <n v="2036998.7857142859"/>
    <n v="1980263.125"/>
    <n v="2036998.7857142859"/>
  </r>
  <r>
    <x v="1"/>
    <s v="Reid State Technical College "/>
    <m/>
    <n v="101994"/>
    <x v="11"/>
    <m/>
    <m/>
    <m/>
    <m/>
    <m/>
    <m/>
    <m/>
    <m/>
    <m/>
    <m/>
    <m/>
    <m/>
    <m/>
    <m/>
    <m/>
    <m/>
    <m/>
    <m/>
    <m/>
    <m/>
    <m/>
    <m/>
    <m/>
    <m/>
    <m/>
    <m/>
    <m/>
    <m/>
    <m/>
    <m/>
    <m/>
    <m/>
    <m/>
    <m/>
    <m/>
    <m/>
    <m/>
    <m/>
    <m/>
    <m/>
    <n v="22"/>
    <n v="20"/>
    <m/>
    <m/>
    <m/>
    <m/>
    <n v="2"/>
    <n v="2"/>
    <m/>
    <m/>
    <m/>
    <m/>
    <m/>
    <m/>
    <m/>
    <m/>
    <m/>
    <m/>
    <n v="1299029"/>
    <n v="1180353"/>
    <n v="0"/>
    <n v="0"/>
    <n v="0"/>
    <n v="0"/>
    <n v="0"/>
    <n v="0"/>
    <n v="0"/>
    <n v="0"/>
    <n v="0"/>
    <n v="0"/>
    <n v="222"/>
    <n v="204"/>
    <n v="0"/>
    <n v="0"/>
    <n v="0"/>
    <n v="0"/>
    <n v="0"/>
    <n v="0"/>
    <n v="0"/>
    <n v="0"/>
    <n v="0"/>
    <n v="0"/>
    <n v="5851.4819819819822"/>
    <n v="5786.0441176470586"/>
    <n v="0"/>
    <n v="0"/>
    <n v="0"/>
    <n v="0"/>
    <n v="0"/>
    <n v="0"/>
    <n v="0"/>
    <n v="0"/>
    <n v="0"/>
    <n v="0"/>
    <n v="52663.33783783784"/>
    <n v="52074.397058823524"/>
    <n v="52663.33783783784"/>
    <n v="52074.397058823524"/>
    <n v="0"/>
    <n v="0"/>
    <n v="0"/>
    <n v="0"/>
    <n v="0"/>
    <n v="0"/>
    <n v="0"/>
    <n v="0"/>
    <n v="0"/>
    <n v="0"/>
    <n v="24"/>
    <n v="22"/>
    <n v="24"/>
    <n v="22"/>
    <n v="0"/>
    <n v="0"/>
    <n v="0"/>
    <n v="0"/>
    <n v="0"/>
    <n v="0"/>
    <n v="0"/>
    <n v="0"/>
    <n v="0"/>
    <n v="0"/>
    <n v="1263920.1081081082"/>
    <n v="1145636.7352941176"/>
    <n v="1263920.1081081082"/>
    <n v="1145636.7352941176"/>
  </r>
  <r>
    <x v="2"/>
    <s v="University of Arkansas, Fayetteville"/>
    <m/>
    <n v="106397"/>
    <x v="1"/>
    <n v="194"/>
    <n v="187"/>
    <m/>
    <m/>
    <m/>
    <m/>
    <n v="156"/>
    <n v="151"/>
    <n v="180"/>
    <n v="185"/>
    <m/>
    <m/>
    <m/>
    <m/>
    <n v="48"/>
    <n v="46"/>
    <n v="192"/>
    <n v="207"/>
    <m/>
    <m/>
    <m/>
    <m/>
    <n v="18"/>
    <n v="20"/>
    <n v="198"/>
    <n v="219"/>
    <m/>
    <m/>
    <m/>
    <m/>
    <n v="51"/>
    <n v="53"/>
    <n v="82"/>
    <n v="75"/>
    <m/>
    <m/>
    <m/>
    <m/>
    <n v="7"/>
    <n v="6"/>
    <m/>
    <m/>
    <m/>
    <m/>
    <m/>
    <m/>
    <m/>
    <m/>
    <n v="45752480"/>
    <n v="44835562"/>
    <n v="20093975"/>
    <n v="20970382"/>
    <n v="16587569"/>
    <n v="18136860"/>
    <n v="12857215"/>
    <n v="14322434"/>
    <n v="4407771"/>
    <n v="4138660"/>
    <m/>
    <m/>
    <n v="3618"/>
    <n v="3495"/>
    <n v="2196"/>
    <n v="2217"/>
    <n v="1944"/>
    <n v="2103"/>
    <n v="2394"/>
    <n v="2607"/>
    <n v="822"/>
    <n v="747"/>
    <n v="0"/>
    <n v="0"/>
    <n v="12645.79325594251"/>
    <n v="12828.486981402002"/>
    <n v="9150.2618397085607"/>
    <n v="9458.9003157419938"/>
    <n v="8532.700102880659"/>
    <n v="8624.2796005706132"/>
    <n v="5370.5994152046787"/>
    <n v="5493.8373609512846"/>
    <n v="5362.2518248175184"/>
    <n v="5540.3748326639889"/>
    <n v="0"/>
    <n v="0"/>
    <n v="113812.13930348259"/>
    <n v="115456.38283261802"/>
    <n v="82352.356557377047"/>
    <n v="85130.102841677945"/>
    <n v="76794.300925925927"/>
    <n v="77618.516405135524"/>
    <n v="48335.394736842107"/>
    <n v="49444.536248561562"/>
    <n v="48260.266423357665"/>
    <n v="49863.373493975902"/>
    <n v="0"/>
    <n v="0"/>
    <n v="80877.501107369302"/>
    <n v="81633.212785412572"/>
    <n v="350"/>
    <n v="338"/>
    <n v="228"/>
    <n v="231"/>
    <n v="210"/>
    <n v="227"/>
    <n v="249"/>
    <n v="272"/>
    <n v="89"/>
    <n v="81"/>
    <n v="0"/>
    <n v="0"/>
    <n v="1126"/>
    <n v="1149"/>
    <n v="39834248.756218903"/>
    <n v="39024257.397424892"/>
    <n v="18776337.295081966"/>
    <n v="19665053.756427605"/>
    <n v="16126803.194444444"/>
    <n v="17619403.223965764"/>
    <n v="12035513.289473685"/>
    <n v="13448913.859608745"/>
    <n v="4295163.7116788318"/>
    <n v="4038933.2530120481"/>
    <n v="0"/>
    <n v="0"/>
    <n v="91068066.246897832"/>
    <n v="93796561.490439042"/>
  </r>
  <r>
    <x v="2"/>
    <s v="University of Arkansas at Little Rock"/>
    <m/>
    <n v="106245"/>
    <x v="2"/>
    <n v="124"/>
    <n v="116"/>
    <m/>
    <m/>
    <n v="4"/>
    <n v="5"/>
    <n v="22"/>
    <n v="27"/>
    <n v="94"/>
    <n v="87"/>
    <n v="1"/>
    <n v="1"/>
    <n v="2"/>
    <n v="3"/>
    <n v="19"/>
    <n v="27"/>
    <n v="94"/>
    <n v="88"/>
    <m/>
    <m/>
    <m/>
    <n v="1"/>
    <n v="15"/>
    <n v="14"/>
    <n v="56"/>
    <n v="50"/>
    <m/>
    <m/>
    <m/>
    <n v="2"/>
    <n v="14"/>
    <n v="18"/>
    <m/>
    <m/>
    <m/>
    <m/>
    <m/>
    <m/>
    <m/>
    <m/>
    <m/>
    <m/>
    <m/>
    <m/>
    <m/>
    <m/>
    <m/>
    <m/>
    <n v="14315330"/>
    <n v="13511463"/>
    <n v="8496383"/>
    <n v="8718162"/>
    <n v="6927873"/>
    <n v="6202663"/>
    <n v="3580923"/>
    <n v="3352433"/>
    <m/>
    <m/>
    <m/>
    <m/>
    <n v="1424"/>
    <n v="1423"/>
    <n v="1106"/>
    <n v="1150"/>
    <n v="1026"/>
    <n v="971"/>
    <n v="672"/>
    <n v="688"/>
    <n v="0"/>
    <n v="0"/>
    <n v="0"/>
    <n v="0"/>
    <n v="10052.900280898877"/>
    <n v="9495.0548137737169"/>
    <n v="7682.0822784810125"/>
    <n v="7581.0104347826091"/>
    <n v="6752.312865497076"/>
    <n v="6387.9124613800204"/>
    <n v="5328.7544642857147"/>
    <n v="4872.7223837209303"/>
    <n v="0"/>
    <n v="0"/>
    <n v="0"/>
    <n v="0"/>
    <n v="90476.10252808989"/>
    <n v="85455.493323963456"/>
    <n v="69138.740506329108"/>
    <n v="68229.093913043485"/>
    <n v="60770.815789473687"/>
    <n v="57491.212152420187"/>
    <n v="47958.790178571435"/>
    <n v="43854.501453488374"/>
    <n v="0"/>
    <n v="0"/>
    <n v="0"/>
    <n v="0"/>
    <n v="70949.760700000654"/>
    <n v="67630.651587993591"/>
    <n v="150"/>
    <n v="148"/>
    <n v="116"/>
    <n v="118"/>
    <n v="109"/>
    <n v="103"/>
    <n v="70"/>
    <n v="70"/>
    <n v="0"/>
    <n v="0"/>
    <n v="0"/>
    <n v="0"/>
    <n v="445"/>
    <n v="439"/>
    <n v="13571415.379213484"/>
    <n v="12647413.011946591"/>
    <n v="8020093.8987341765"/>
    <n v="8051033.0817391314"/>
    <n v="6624018.9210526319"/>
    <n v="5921594.8516992796"/>
    <n v="3357115.3125000005"/>
    <n v="3069815.1017441861"/>
    <n v="0"/>
    <n v="0"/>
    <n v="0"/>
    <n v="0"/>
    <n v="31572643.511500292"/>
    <n v="29689856.047129188"/>
  </r>
  <r>
    <x v="2"/>
    <s v="Arkansas State University"/>
    <m/>
    <n v="106458"/>
    <x v="3"/>
    <n v="89"/>
    <n v="92"/>
    <m/>
    <m/>
    <n v="11"/>
    <n v="13"/>
    <m/>
    <m/>
    <n v="106"/>
    <n v="103"/>
    <m/>
    <m/>
    <n v="18"/>
    <n v="18"/>
    <m/>
    <m/>
    <n v="139"/>
    <n v="142"/>
    <m/>
    <m/>
    <n v="21"/>
    <n v="20"/>
    <m/>
    <m/>
    <n v="105"/>
    <n v="103"/>
    <m/>
    <m/>
    <n v="13"/>
    <n v="11"/>
    <m/>
    <m/>
    <m/>
    <m/>
    <m/>
    <m/>
    <m/>
    <m/>
    <m/>
    <m/>
    <m/>
    <m/>
    <m/>
    <m/>
    <m/>
    <m/>
    <m/>
    <m/>
    <n v="8586555"/>
    <n v="9008088"/>
    <n v="8889461"/>
    <n v="8745904"/>
    <n v="9753288"/>
    <n v="9760192"/>
    <n v="4941890"/>
    <n v="4608691"/>
    <m/>
    <m/>
    <m/>
    <m/>
    <n v="922"/>
    <n v="971"/>
    <n v="1152"/>
    <n v="1125"/>
    <n v="1482"/>
    <n v="1498"/>
    <n v="1088"/>
    <n v="1048"/>
    <n v="0"/>
    <n v="0"/>
    <n v="0"/>
    <n v="0"/>
    <n v="9312.9663774403471"/>
    <n v="9277.1246138002061"/>
    <n v="7716.5460069444443"/>
    <n v="7774.1368888888892"/>
    <n v="6581.1659919028343"/>
    <n v="6515.4819759679576"/>
    <n v="4542.1783088235297"/>
    <n v="4397.605916030534"/>
    <n v="0"/>
    <n v="0"/>
    <n v="0"/>
    <n v="0"/>
    <n v="83816.697396963122"/>
    <n v="83494.121524201852"/>
    <n v="69448.9140625"/>
    <n v="69967.232000000004"/>
    <n v="59230.493927125506"/>
    <n v="58639.33778371162"/>
    <n v="40879.604779411769"/>
    <n v="39578.453244274802"/>
    <n v="0"/>
    <n v="0"/>
    <n v="0"/>
    <n v="0"/>
    <n v="62338.660310272877"/>
    <n v="62239.908810457782"/>
    <n v="100"/>
    <n v="105"/>
    <n v="124"/>
    <n v="121"/>
    <n v="160"/>
    <n v="162"/>
    <n v="118"/>
    <n v="114"/>
    <n v="0"/>
    <n v="0"/>
    <n v="0"/>
    <n v="0"/>
    <n v="502"/>
    <n v="502"/>
    <n v="8381669.7396963118"/>
    <n v="8766882.760041194"/>
    <n v="8611665.34375"/>
    <n v="8466035.0720000006"/>
    <n v="9476879.0283400808"/>
    <n v="9499572.720961282"/>
    <n v="4823793.3639705889"/>
    <n v="4511943.6698473273"/>
    <n v="0"/>
    <n v="0"/>
    <n v="0"/>
    <n v="0"/>
    <n v="31294007.475756984"/>
    <n v="31244434.222849805"/>
  </r>
  <r>
    <x v="2"/>
    <s v="Arkansas Tech University"/>
    <m/>
    <n v="106467"/>
    <x v="3"/>
    <n v="53"/>
    <n v="54"/>
    <m/>
    <m/>
    <m/>
    <m/>
    <n v="12"/>
    <n v="12"/>
    <n v="78"/>
    <n v="81"/>
    <m/>
    <m/>
    <m/>
    <m/>
    <n v="10"/>
    <n v="10"/>
    <n v="101"/>
    <n v="97"/>
    <m/>
    <m/>
    <m/>
    <m/>
    <n v="1"/>
    <n v="2"/>
    <n v="39"/>
    <n v="40"/>
    <m/>
    <m/>
    <m/>
    <m/>
    <m/>
    <m/>
    <n v="67"/>
    <m/>
    <m/>
    <m/>
    <m/>
    <m/>
    <n v="3"/>
    <m/>
    <m/>
    <n v="58"/>
    <m/>
    <m/>
    <m/>
    <m/>
    <m/>
    <n v="6"/>
    <n v="5212728"/>
    <n v="5479707"/>
    <n v="5647739"/>
    <n v="6053782"/>
    <n v="5315261"/>
    <n v="5376441"/>
    <n v="1617150"/>
    <n v="1653361"/>
    <n v="2609657"/>
    <m/>
    <m/>
    <n v="2652739"/>
    <n v="621"/>
    <n v="630"/>
    <n v="822"/>
    <n v="849"/>
    <n v="921"/>
    <n v="897"/>
    <n v="351"/>
    <n v="360"/>
    <n v="639"/>
    <n v="0"/>
    <n v="0"/>
    <n v="594"/>
    <n v="8394.0869565217399"/>
    <n v="8697.9476190476198"/>
    <n v="6870.7287104622874"/>
    <n v="7130.4852767962311"/>
    <n v="5771.1845819761129"/>
    <n v="5993.8026755852843"/>
    <n v="4607.264957264957"/>
    <n v="4592.6694444444447"/>
    <n v="4083.9702660406888"/>
    <n v="0"/>
    <n v="0"/>
    <n v="4465.8905723905727"/>
    <n v="75546.782608695663"/>
    <n v="78281.528571428586"/>
    <n v="61836.558394160587"/>
    <n v="64174.367491166078"/>
    <n v="51940.661237785018"/>
    <n v="53944.224080267559"/>
    <n v="41465.38461538461"/>
    <n v="41334.025000000001"/>
    <n v="36755.732394366198"/>
    <n v="0"/>
    <n v="0"/>
    <n v="40193.015151515152"/>
    <n v="54505.925060744652"/>
    <n v="57146.22355848294"/>
    <n v="65"/>
    <n v="66"/>
    <n v="88"/>
    <n v="91"/>
    <n v="102"/>
    <n v="99"/>
    <n v="39"/>
    <n v="40"/>
    <n v="70"/>
    <n v="0"/>
    <n v="0"/>
    <n v="64"/>
    <n v="364"/>
    <n v="360"/>
    <n v="4910540.8695652178"/>
    <n v="5166580.8857142869"/>
    <n v="5441617.1386861317"/>
    <n v="5839867.441696113"/>
    <n v="5297947.4462540718"/>
    <n v="5340478.1839464884"/>
    <n v="1617149.9999999998"/>
    <n v="1653361"/>
    <n v="2572901.2676056339"/>
    <n v="0"/>
    <n v="0"/>
    <n v="2572352.9696969697"/>
    <n v="19840156.722111054"/>
    <n v="20572640.481053859"/>
  </r>
  <r>
    <x v="2"/>
    <s v="University of Central Arkansas "/>
    <m/>
    <n v="106704"/>
    <x v="3"/>
    <n v="67"/>
    <n v="68"/>
    <n v="1"/>
    <n v="2"/>
    <m/>
    <n v="1"/>
    <n v="17"/>
    <n v="19"/>
    <n v="111"/>
    <n v="117"/>
    <n v="4"/>
    <n v="6"/>
    <n v="2"/>
    <n v="2"/>
    <n v="19"/>
    <n v="15"/>
    <n v="114"/>
    <n v="112"/>
    <n v="4"/>
    <n v="4"/>
    <n v="1"/>
    <m/>
    <n v="5"/>
    <n v="6"/>
    <n v="53"/>
    <n v="55"/>
    <n v="3"/>
    <n v="4"/>
    <m/>
    <n v="1"/>
    <n v="8"/>
    <n v="7"/>
    <n v="119"/>
    <n v="68"/>
    <n v="4"/>
    <n v="4"/>
    <m/>
    <m/>
    <n v="5"/>
    <n v="4"/>
    <m/>
    <n v="50"/>
    <m/>
    <m/>
    <m/>
    <n v="1"/>
    <m/>
    <n v="1"/>
    <n v="7251408"/>
    <n v="7737506"/>
    <n v="9487546"/>
    <n v="9806087"/>
    <n v="7353821"/>
    <n v="7436910"/>
    <n v="3338641"/>
    <n v="3504777"/>
    <n v="5491891"/>
    <n v="3551896"/>
    <m/>
    <n v="2172530"/>
    <n v="817"/>
    <n v="871"/>
    <n v="1289"/>
    <n v="1315"/>
    <n v="1137"/>
    <n v="1120"/>
    <n v="603"/>
    <n v="630"/>
    <n v="1171"/>
    <n v="700"/>
    <n v="0"/>
    <n v="473"/>
    <n v="8875.6523867809065"/>
    <n v="8883.4741676234207"/>
    <n v="7360.3925523661756"/>
    <n v="7457.1003802281366"/>
    <n v="6467.740545294635"/>
    <n v="6640.0982142857147"/>
    <n v="5536.7180762852404"/>
    <n v="5563.138095238095"/>
    <n v="4689.9154568744661"/>
    <n v="5074.1371428571429"/>
    <n v="0"/>
    <n v="4593.0866807610992"/>
    <n v="79880.871481028153"/>
    <n v="79951.267508610792"/>
    <n v="66243.532971295586"/>
    <n v="67113.903422053234"/>
    <n v="58209.664907651713"/>
    <n v="59760.883928571435"/>
    <n v="49830.46268656716"/>
    <n v="50068.242857142854"/>
    <n v="42209.239111870193"/>
    <n v="45667.234285714287"/>
    <n v="0"/>
    <n v="41337.780126849895"/>
    <n v="58862.058150450815"/>
    <n v="60068.07136725264"/>
    <n v="85"/>
    <n v="90"/>
    <n v="136"/>
    <n v="140"/>
    <n v="124"/>
    <n v="122"/>
    <n v="64"/>
    <n v="67"/>
    <n v="128"/>
    <n v="76"/>
    <n v="0"/>
    <n v="52"/>
    <n v="537"/>
    <n v="547"/>
    <n v="6789874.0758873932"/>
    <n v="7195614.0757749714"/>
    <n v="9009120.4840961993"/>
    <n v="9395946.4790874533"/>
    <n v="7217998.4485488124"/>
    <n v="7290827.8392857155"/>
    <n v="3189149.6119402982"/>
    <n v="3354572.2714285711"/>
    <n v="5402782.6063193846"/>
    <n v="3470709.8057142859"/>
    <n v="0"/>
    <n v="2149564.5665961946"/>
    <n v="31608925.22679209"/>
    <n v="32857235.037887193"/>
  </r>
  <r>
    <x v="2"/>
    <s v="Henderson State University"/>
    <m/>
    <n v="107071"/>
    <x v="4"/>
    <m/>
    <n v="53"/>
    <n v="50"/>
    <m/>
    <m/>
    <m/>
    <n v="3"/>
    <n v="1"/>
    <m/>
    <n v="38"/>
    <n v="33"/>
    <m/>
    <m/>
    <m/>
    <n v="1"/>
    <m/>
    <m/>
    <n v="57"/>
    <n v="51"/>
    <m/>
    <m/>
    <m/>
    <n v="3"/>
    <n v="2"/>
    <m/>
    <n v="27"/>
    <n v="19"/>
    <m/>
    <m/>
    <m/>
    <n v="4"/>
    <n v="1"/>
    <m/>
    <n v="3"/>
    <n v="6"/>
    <m/>
    <m/>
    <m/>
    <n v="1"/>
    <m/>
    <m/>
    <m/>
    <m/>
    <m/>
    <m/>
    <m/>
    <m/>
    <m/>
    <n v="3552885"/>
    <n v="3740436"/>
    <n v="1985526"/>
    <n v="2182935"/>
    <n v="2833075"/>
    <n v="3246535"/>
    <n v="1038373"/>
    <n v="1267662"/>
    <n v="342904"/>
    <n v="167320"/>
    <m/>
    <m/>
    <n v="536"/>
    <n v="489"/>
    <n v="342"/>
    <n v="342"/>
    <n v="546"/>
    <n v="537"/>
    <n v="238"/>
    <n v="255"/>
    <n v="72"/>
    <n v="27"/>
    <n v="0"/>
    <n v="0"/>
    <n v="6628.5167910447763"/>
    <n v="7649.1533742331285"/>
    <n v="5805.6315789473683"/>
    <n v="6382.8508771929828"/>
    <n v="5188.7820512820517"/>
    <n v="6045.6890130353813"/>
    <n v="4362.911764705882"/>
    <n v="4971.2235294117645"/>
    <n v="4762.5555555555557"/>
    <n v="6197.0370370370374"/>
    <n v="0"/>
    <n v="0"/>
    <n v="59656.651119402988"/>
    <n v="68842.380368098151"/>
    <n v="52250.684210526313"/>
    <n v="57445.657894736847"/>
    <n v="46699.038461538468"/>
    <n v="54411.201117318429"/>
    <n v="39266.205882352937"/>
    <n v="44741.01176470588"/>
    <n v="42863"/>
    <n v="55773.333333333336"/>
    <n v="0"/>
    <n v="0"/>
    <n v="50662.208097680988"/>
    <n v="57861.278764894785"/>
    <n v="53"/>
    <n v="54"/>
    <n v="34"/>
    <n v="38"/>
    <n v="54"/>
    <n v="59"/>
    <n v="23"/>
    <n v="28"/>
    <n v="7"/>
    <n v="3"/>
    <n v="0"/>
    <n v="0"/>
    <n v="171"/>
    <n v="182"/>
    <n v="3161802.5093283583"/>
    <n v="3717488.5398773002"/>
    <n v="1776523.2631578946"/>
    <n v="2182935"/>
    <n v="2521748.0769230775"/>
    <n v="3210260.8659217875"/>
    <n v="903122.73529411759"/>
    <n v="1252748.3294117646"/>
    <n v="300041"/>
    <n v="167320"/>
    <n v="0"/>
    <n v="0"/>
    <n v="8663237.5847034492"/>
    <n v="10530752.735210851"/>
  </r>
  <r>
    <x v="2"/>
    <s v="Southern Arkansas University"/>
    <m/>
    <n v="107983"/>
    <x v="4"/>
    <n v="16"/>
    <n v="13"/>
    <m/>
    <m/>
    <n v="1"/>
    <m/>
    <n v="6"/>
    <n v="8"/>
    <n v="42"/>
    <n v="42"/>
    <m/>
    <m/>
    <n v="1"/>
    <m/>
    <m/>
    <n v="1"/>
    <n v="52"/>
    <n v="54"/>
    <n v="1"/>
    <m/>
    <m/>
    <m/>
    <n v="3"/>
    <n v="2"/>
    <n v="21"/>
    <n v="25"/>
    <n v="3"/>
    <m/>
    <m/>
    <m/>
    <n v="14"/>
    <n v="15"/>
    <m/>
    <m/>
    <m/>
    <m/>
    <m/>
    <m/>
    <m/>
    <m/>
    <m/>
    <m/>
    <m/>
    <m/>
    <m/>
    <m/>
    <m/>
    <n v="1"/>
    <n v="2030693"/>
    <n v="1920752"/>
    <n v="2663294"/>
    <n v="2708949"/>
    <n v="3028828"/>
    <n v="3064748"/>
    <n v="1786648"/>
    <n v="1878798"/>
    <m/>
    <m/>
    <m/>
    <n v="52031"/>
    <n v="227"/>
    <n v="213"/>
    <n v="389"/>
    <n v="390"/>
    <n v="514"/>
    <n v="510"/>
    <n v="387"/>
    <n v="405"/>
    <n v="0"/>
    <n v="0"/>
    <n v="0"/>
    <n v="12"/>
    <n v="8945.7841409691628"/>
    <n v="9017.6150234741781"/>
    <n v="6846.5141388174807"/>
    <n v="6946.0230769230766"/>
    <n v="5892.6614785992215"/>
    <n v="6009.3098039215683"/>
    <n v="4616.6614987080102"/>
    <n v="4639.0074074074073"/>
    <n v="0"/>
    <n v="0"/>
    <n v="0"/>
    <n v="4335.916666666667"/>
    <n v="80512.057268722463"/>
    <n v="81158.535211267605"/>
    <n v="61618.627249357327"/>
    <n v="62514.207692307689"/>
    <n v="53033.953307392992"/>
    <n v="54083.788235294116"/>
    <n v="41549.953488372092"/>
    <n v="41751.066666666666"/>
    <n v="0"/>
    <n v="0"/>
    <n v="0"/>
    <n v="39023.25"/>
    <n v="56563.61191671955"/>
    <n v="56709.30576427943"/>
    <n v="23"/>
    <n v="21"/>
    <n v="43"/>
    <n v="43"/>
    <n v="56"/>
    <n v="56"/>
    <n v="38"/>
    <n v="40"/>
    <n v="0"/>
    <n v="0"/>
    <n v="0"/>
    <n v="1"/>
    <n v="160"/>
    <n v="161"/>
    <n v="1851777.3171806165"/>
    <n v="1704329.2394366197"/>
    <n v="2649600.9717223649"/>
    <n v="2688110.9307692307"/>
    <n v="2969901.3852140075"/>
    <n v="3028692.1411764706"/>
    <n v="1578898.2325581396"/>
    <n v="1670042.6666666665"/>
    <n v="0"/>
    <n v="0"/>
    <n v="0"/>
    <n v="39023.25"/>
    <n v="9050177.9066751283"/>
    <n v="9130198.2280489877"/>
  </r>
  <r>
    <x v="2"/>
    <s v="University of Arkansas at Monticello"/>
    <m/>
    <n v="106485"/>
    <x v="5"/>
    <n v="12"/>
    <n v="14"/>
    <n v="2"/>
    <m/>
    <m/>
    <m/>
    <n v="3"/>
    <n v="3"/>
    <n v="40"/>
    <n v="38"/>
    <n v="3"/>
    <m/>
    <m/>
    <m/>
    <n v="4"/>
    <n v="4"/>
    <n v="17"/>
    <n v="23"/>
    <n v="1"/>
    <m/>
    <m/>
    <m/>
    <n v="6"/>
    <n v="8"/>
    <n v="35"/>
    <n v="39"/>
    <n v="2"/>
    <m/>
    <n v="16"/>
    <n v="15"/>
    <n v="12"/>
    <n v="10"/>
    <m/>
    <m/>
    <m/>
    <m/>
    <m/>
    <m/>
    <m/>
    <m/>
    <m/>
    <m/>
    <m/>
    <m/>
    <m/>
    <m/>
    <m/>
    <m/>
    <n v="1238485"/>
    <n v="1201820"/>
    <n v="2678377"/>
    <n v="2506080"/>
    <n v="1252023"/>
    <n v="1659652"/>
    <n v="2939043"/>
    <n v="2846989"/>
    <m/>
    <m/>
    <m/>
    <m/>
    <n v="164"/>
    <n v="162"/>
    <n v="438"/>
    <n v="390"/>
    <n v="235"/>
    <n v="303"/>
    <n v="655"/>
    <n v="636"/>
    <n v="0"/>
    <n v="0"/>
    <n v="0"/>
    <n v="0"/>
    <n v="7551.7378048780483"/>
    <n v="7418.641975308642"/>
    <n v="6115.0159817351596"/>
    <n v="6425.8461538461543"/>
    <n v="5327.7574468085104"/>
    <n v="5477.3993399339934"/>
    <n v="4487.0885496183209"/>
    <n v="4476.3977987421385"/>
    <n v="0"/>
    <n v="0"/>
    <n v="0"/>
    <n v="0"/>
    <n v="67965.640243902439"/>
    <n v="66767.777777777781"/>
    <n v="55035.143835616436"/>
    <n v="57832.61538461539"/>
    <n v="47949.817021276591"/>
    <n v="49296.594059405943"/>
    <n v="40383.796946564886"/>
    <n v="40287.580188679247"/>
    <n v="0"/>
    <n v="0"/>
    <n v="0"/>
    <n v="0"/>
    <n v="49136.013427827907"/>
    <n v="49809.231274630678"/>
    <n v="17"/>
    <n v="17"/>
    <n v="47"/>
    <n v="42"/>
    <n v="24"/>
    <n v="31"/>
    <n v="65"/>
    <n v="64"/>
    <n v="0"/>
    <n v="0"/>
    <n v="0"/>
    <n v="0"/>
    <n v="153"/>
    <n v="154"/>
    <n v="1155415.8841463414"/>
    <n v="1135052.2222222222"/>
    <n v="2586651.7602739725"/>
    <n v="2428969.8461538465"/>
    <n v="1150795.6085106381"/>
    <n v="1528194.4158415843"/>
    <n v="2624946.8015267174"/>
    <n v="2578405.1320754718"/>
    <n v="0"/>
    <n v="0"/>
    <n v="0"/>
    <n v="0"/>
    <n v="7517810.0544576701"/>
    <n v="7670621.6162931249"/>
  </r>
  <r>
    <x v="2"/>
    <s v="University of Arkansas at Fort Smith"/>
    <m/>
    <n v="108092"/>
    <x v="6"/>
    <n v="16"/>
    <n v="16"/>
    <m/>
    <m/>
    <n v="1"/>
    <n v="1"/>
    <n v="5"/>
    <n v="4"/>
    <n v="38"/>
    <n v="38"/>
    <n v="1"/>
    <n v="1"/>
    <m/>
    <m/>
    <n v="14"/>
    <n v="11"/>
    <n v="80"/>
    <n v="81"/>
    <n v="1"/>
    <m/>
    <m/>
    <m/>
    <n v="12"/>
    <n v="11"/>
    <n v="46"/>
    <n v="47"/>
    <n v="1"/>
    <m/>
    <m/>
    <m/>
    <n v="5"/>
    <n v="5"/>
    <n v="14"/>
    <m/>
    <m/>
    <m/>
    <m/>
    <m/>
    <n v="2"/>
    <n v="4"/>
    <m/>
    <n v="15"/>
    <m/>
    <n v="1"/>
    <m/>
    <m/>
    <m/>
    <n v="1"/>
    <n v="2082398"/>
    <n v="1910104"/>
    <n v="4079079"/>
    <n v="3813156"/>
    <n v="5510474"/>
    <n v="5496325"/>
    <n v="2706666"/>
    <n v="2769683"/>
    <n v="699842"/>
    <n v="144126"/>
    <m/>
    <n v="574460"/>
    <n v="215"/>
    <n v="203"/>
    <n v="520"/>
    <n v="484"/>
    <n v="874"/>
    <n v="861"/>
    <n v="484"/>
    <n v="483"/>
    <n v="150"/>
    <n v="48"/>
    <n v="0"/>
    <n v="157"/>
    <n v="9685.5720930232565"/>
    <n v="9409.3793103448279"/>
    <n v="7844.3826923076922"/>
    <n v="7878.4214876033056"/>
    <n v="6304.8901601830667"/>
    <n v="6383.6527293844365"/>
    <n v="5592.2851239669426"/>
    <n v="5734.333333333333"/>
    <n v="4665.6133333333337"/>
    <n v="3002.625"/>
    <n v="0"/>
    <n v="3658.9808917197452"/>
    <n v="87170.148837209301"/>
    <n v="84684.413793103449"/>
    <n v="70599.444230769237"/>
    <n v="70905.793388429753"/>
    <n v="56744.011441647599"/>
    <n v="57452.874564459926"/>
    <n v="50330.566115702481"/>
    <n v="51609"/>
    <n v="41990.520000000004"/>
    <n v="27023.625"/>
    <n v="0"/>
    <n v="32930.828025477706"/>
    <n v="60278.578986182758"/>
    <n v="59156.412692542763"/>
    <n v="22"/>
    <n v="21"/>
    <n v="53"/>
    <n v="50"/>
    <n v="93"/>
    <n v="92"/>
    <n v="52"/>
    <n v="52"/>
    <n v="16"/>
    <n v="4"/>
    <n v="0"/>
    <n v="17"/>
    <n v="236"/>
    <n v="236"/>
    <n v="1917743.2744186046"/>
    <n v="1778372.6896551724"/>
    <n v="3741770.5442307694"/>
    <n v="3545289.6694214875"/>
    <n v="5277193.0640732264"/>
    <n v="5285664.4599303128"/>
    <n v="2617189.4380165292"/>
    <n v="2683668"/>
    <n v="671848.32000000007"/>
    <n v="108094.5"/>
    <n v="0"/>
    <n v="559824.07643312099"/>
    <n v="14225744.640739132"/>
    <n v="13960913.395440092"/>
  </r>
  <r>
    <x v="2"/>
    <s v="University of Arkansas at Pine Bluff"/>
    <m/>
    <n v="106412"/>
    <x v="6"/>
    <n v="15"/>
    <n v="13"/>
    <m/>
    <m/>
    <m/>
    <m/>
    <n v="13"/>
    <n v="13"/>
    <n v="21"/>
    <n v="18"/>
    <m/>
    <m/>
    <m/>
    <m/>
    <n v="22"/>
    <n v="22"/>
    <n v="22"/>
    <n v="24"/>
    <m/>
    <m/>
    <m/>
    <m/>
    <n v="13"/>
    <n v="13"/>
    <n v="37"/>
    <n v="45"/>
    <m/>
    <m/>
    <m/>
    <m/>
    <n v="14"/>
    <n v="13"/>
    <m/>
    <m/>
    <m/>
    <m/>
    <m/>
    <m/>
    <m/>
    <m/>
    <m/>
    <m/>
    <m/>
    <m/>
    <m/>
    <m/>
    <m/>
    <m/>
    <n v="1983505"/>
    <n v="1928273"/>
    <n v="2739368"/>
    <n v="2658219"/>
    <n v="1927106"/>
    <n v="2190873"/>
    <n v="2120558"/>
    <n v="2679283"/>
    <m/>
    <m/>
    <m/>
    <m/>
    <n v="291"/>
    <n v="273"/>
    <n v="453"/>
    <n v="426"/>
    <n v="354"/>
    <n v="372"/>
    <n v="501"/>
    <n v="561"/>
    <n v="0"/>
    <n v="0"/>
    <n v="0"/>
    <n v="0"/>
    <n v="6816.1683848797247"/>
    <n v="7063.271062271062"/>
    <n v="6047.1699779249448"/>
    <n v="6239.9507042253517"/>
    <n v="5443.8022598870057"/>
    <n v="5889.4435483870966"/>
    <n v="4232.6506986027944"/>
    <n v="4775.9055258467024"/>
    <n v="0"/>
    <n v="0"/>
    <n v="0"/>
    <n v="0"/>
    <n v="61345.515463917523"/>
    <n v="63569.439560439554"/>
    <n v="54424.529801324505"/>
    <n v="56159.556338028167"/>
    <n v="48994.220338983054"/>
    <n v="53004.991935483871"/>
    <n v="38093.856287425151"/>
    <n v="42983.149732620324"/>
    <n v="0"/>
    <n v="0"/>
    <n v="0"/>
    <n v="0"/>
    <n v="49143.39870681359"/>
    <n v="51884.441417375383"/>
    <n v="28"/>
    <n v="26"/>
    <n v="43"/>
    <n v="40"/>
    <n v="35"/>
    <n v="37"/>
    <n v="51"/>
    <n v="58"/>
    <n v="0"/>
    <n v="0"/>
    <n v="0"/>
    <n v="0"/>
    <n v="157"/>
    <n v="161"/>
    <n v="1717674.4329896907"/>
    <n v="1652805.4285714284"/>
    <n v="2340254.7814569538"/>
    <n v="2246382.2535211267"/>
    <n v="1714797.7118644069"/>
    <n v="1961184.7016129033"/>
    <n v="1942786.6706586827"/>
    <n v="2493022.684491979"/>
    <n v="0"/>
    <n v="0"/>
    <n v="0"/>
    <n v="0"/>
    <n v="7715513.5969697339"/>
    <n v="8353395.0681974366"/>
  </r>
  <r>
    <x v="2"/>
    <s v="Northwest Arkansas Community College "/>
    <s v="Met the criteria for Two-Year 2 in 2015-16. "/>
    <n v="367459"/>
    <x v="8"/>
    <n v="19"/>
    <n v="22"/>
    <m/>
    <m/>
    <m/>
    <m/>
    <m/>
    <m/>
    <n v="16"/>
    <n v="16"/>
    <m/>
    <m/>
    <m/>
    <m/>
    <n v="1"/>
    <n v="2"/>
    <n v="5"/>
    <n v="5"/>
    <m/>
    <m/>
    <m/>
    <m/>
    <n v="1"/>
    <n v="1"/>
    <n v="2"/>
    <n v="1"/>
    <m/>
    <m/>
    <m/>
    <m/>
    <m/>
    <m/>
    <n v="79"/>
    <m/>
    <m/>
    <m/>
    <m/>
    <m/>
    <n v="19"/>
    <m/>
    <m/>
    <n v="78"/>
    <m/>
    <m/>
    <m/>
    <m/>
    <m/>
    <n v="19"/>
    <n v="1238007"/>
    <n v="1348337"/>
    <n v="989228"/>
    <n v="1024019"/>
    <n v="358767"/>
    <n v="344754"/>
    <n v="105951"/>
    <n v="50473"/>
    <n v="5723967"/>
    <m/>
    <m/>
    <n v="5482176"/>
    <n v="171"/>
    <n v="198"/>
    <n v="156"/>
    <n v="168"/>
    <n v="57"/>
    <n v="57"/>
    <n v="18"/>
    <n v="9"/>
    <n v="939"/>
    <n v="0"/>
    <n v="0"/>
    <n v="930"/>
    <n v="7239.8070175438597"/>
    <n v="6809.7828282828286"/>
    <n v="6341.2051282051279"/>
    <n v="6095.3511904761908"/>
    <n v="6294.1578947368425"/>
    <n v="6048.3157894736842"/>
    <n v="5886.166666666667"/>
    <n v="5608.1111111111113"/>
    <n v="6095.8115015974445"/>
    <n v="0"/>
    <n v="0"/>
    <n v="5894.8129032258066"/>
    <n v="65158.26315789474"/>
    <n v="61288.045454545456"/>
    <n v="57070.846153846149"/>
    <n v="54858.160714285717"/>
    <n v="56647.42105263158"/>
    <n v="54434.84210526316"/>
    <n v="52975.5"/>
    <n v="50473"/>
    <n v="54862.303514377003"/>
    <n v="0"/>
    <n v="0"/>
    <n v="53053.316129032261"/>
    <n v="56553.187713662817"/>
    <n v="54576.650069478135"/>
    <n v="19"/>
    <n v="22"/>
    <n v="17"/>
    <n v="18"/>
    <n v="6"/>
    <n v="6"/>
    <n v="2"/>
    <n v="1"/>
    <n v="98"/>
    <n v="0"/>
    <n v="0"/>
    <n v="97"/>
    <n v="142"/>
    <n v="144"/>
    <n v="1238007"/>
    <n v="1348337"/>
    <n v="970204.38461538451"/>
    <n v="987446.89285714296"/>
    <n v="339884.5263157895"/>
    <n v="326609.05263157899"/>
    <n v="105951"/>
    <n v="50473"/>
    <n v="5376505.7444089465"/>
    <n v="0"/>
    <n v="0"/>
    <n v="5146171.6645161295"/>
    <n v="8030552.6553401202"/>
    <n v="7859037.6100048516"/>
  </r>
  <r>
    <x v="2"/>
    <s v="Pulaski Technical College"/>
    <m/>
    <n v="107664"/>
    <x v="8"/>
    <m/>
    <m/>
    <m/>
    <m/>
    <m/>
    <m/>
    <m/>
    <m/>
    <m/>
    <m/>
    <m/>
    <m/>
    <m/>
    <m/>
    <m/>
    <m/>
    <m/>
    <m/>
    <m/>
    <m/>
    <m/>
    <m/>
    <m/>
    <m/>
    <m/>
    <m/>
    <m/>
    <m/>
    <m/>
    <m/>
    <m/>
    <m/>
    <m/>
    <m/>
    <m/>
    <m/>
    <m/>
    <m/>
    <m/>
    <m/>
    <n v="163"/>
    <n v="152"/>
    <n v="3"/>
    <n v="1"/>
    <n v="5"/>
    <n v="5"/>
    <n v="6"/>
    <n v="3"/>
    <m/>
    <m/>
    <m/>
    <m/>
    <m/>
    <m/>
    <m/>
    <m/>
    <m/>
    <m/>
    <n v="8322559"/>
    <n v="7405840"/>
    <n v="0"/>
    <n v="0"/>
    <n v="0"/>
    <n v="0"/>
    <n v="0"/>
    <n v="0"/>
    <n v="0"/>
    <n v="0"/>
    <n v="0"/>
    <n v="0"/>
    <n v="1624"/>
    <n v="1469"/>
    <n v="0"/>
    <n v="0"/>
    <n v="0"/>
    <n v="0"/>
    <n v="0"/>
    <n v="0"/>
    <n v="0"/>
    <n v="0"/>
    <n v="0"/>
    <n v="0"/>
    <n v="5124.7284482758623"/>
    <n v="5041.4159292035401"/>
    <n v="0"/>
    <n v="0"/>
    <n v="0"/>
    <n v="0"/>
    <n v="0"/>
    <n v="0"/>
    <n v="0"/>
    <n v="0"/>
    <n v="0"/>
    <n v="0"/>
    <n v="46122.556034482761"/>
    <n v="45372.743362831861"/>
    <n v="46122.556034482761"/>
    <n v="45372.743362831861"/>
    <n v="0"/>
    <n v="0"/>
    <n v="0"/>
    <n v="0"/>
    <n v="0"/>
    <n v="0"/>
    <n v="0"/>
    <n v="0"/>
    <n v="0"/>
    <n v="0"/>
    <n v="177"/>
    <n v="161"/>
    <n v="177"/>
    <n v="161"/>
    <n v="0"/>
    <n v="0"/>
    <n v="0"/>
    <n v="0"/>
    <n v="0"/>
    <n v="0"/>
    <n v="0"/>
    <n v="0"/>
    <n v="0"/>
    <n v="0"/>
    <n v="8163692.418103449"/>
    <n v="7305011.6814159295"/>
    <n v="8163692.418103449"/>
    <n v="7305011.6814159295"/>
  </r>
  <r>
    <x v="2"/>
    <s v="Arkansas State University-Beebe"/>
    <m/>
    <n v="106449"/>
    <x v="7"/>
    <n v="1"/>
    <n v="1"/>
    <m/>
    <m/>
    <m/>
    <m/>
    <m/>
    <n v="2"/>
    <n v="5"/>
    <n v="5"/>
    <n v="2"/>
    <n v="2"/>
    <m/>
    <m/>
    <n v="4"/>
    <n v="2"/>
    <n v="28"/>
    <n v="29"/>
    <m/>
    <m/>
    <m/>
    <m/>
    <n v="5"/>
    <n v="4"/>
    <n v="46"/>
    <n v="46"/>
    <n v="16"/>
    <n v="15"/>
    <n v="7"/>
    <n v="5"/>
    <n v="6"/>
    <n v="7"/>
    <m/>
    <m/>
    <m/>
    <m/>
    <m/>
    <m/>
    <m/>
    <m/>
    <m/>
    <m/>
    <m/>
    <m/>
    <m/>
    <m/>
    <m/>
    <m/>
    <n v="61037"/>
    <n v="239003"/>
    <n v="751704"/>
    <n v="607393"/>
    <n v="1685114"/>
    <n v="1724116"/>
    <n v="3254295"/>
    <n v="3267202"/>
    <m/>
    <m/>
    <m/>
    <m/>
    <n v="9"/>
    <n v="33"/>
    <n v="113"/>
    <n v="89"/>
    <n v="312"/>
    <n v="309"/>
    <n v="723"/>
    <n v="703"/>
    <n v="0"/>
    <n v="0"/>
    <n v="0"/>
    <n v="0"/>
    <n v="6781.8888888888887"/>
    <n v="7242.515151515152"/>
    <n v="6652.2477876106195"/>
    <n v="6824.6404494382023"/>
    <n v="5401.0064102564102"/>
    <n v="5579.6634304207118"/>
    <n v="4501.0995850622403"/>
    <n v="4647.5135135135133"/>
    <n v="0"/>
    <n v="0"/>
    <n v="0"/>
    <n v="0"/>
    <n v="61037"/>
    <n v="65182.636363636368"/>
    <n v="59870.230088495577"/>
    <n v="61421.764044943819"/>
    <n v="48609.057692307688"/>
    <n v="50216.970873786406"/>
    <n v="40509.896265560164"/>
    <n v="41827.62162162162"/>
    <n v="0"/>
    <n v="0"/>
    <n v="0"/>
    <n v="0"/>
    <n v="44682.922122805147"/>
    <n v="46262.035616175708"/>
    <n v="1"/>
    <n v="3"/>
    <n v="11"/>
    <n v="9"/>
    <n v="33"/>
    <n v="33"/>
    <n v="75"/>
    <n v="73"/>
    <n v="0"/>
    <n v="0"/>
    <n v="0"/>
    <n v="0"/>
    <n v="120"/>
    <n v="118"/>
    <n v="61037"/>
    <n v="195547.90909090912"/>
    <n v="658572.53097345133"/>
    <n v="552795.8764044944"/>
    <n v="1604098.9038461538"/>
    <n v="1657160.0388349514"/>
    <n v="3038242.2199170124"/>
    <n v="3053416.3783783782"/>
    <n v="0"/>
    <n v="0"/>
    <n v="0"/>
    <n v="0"/>
    <n v="5361950.6547366176"/>
    <n v="5458920.2027087333"/>
  </r>
  <r>
    <x v="2"/>
    <s v="National Park College"/>
    <s v="Met the criteria for Two-Year 3 in 2015-16. "/>
    <n v="106980"/>
    <x v="7"/>
    <m/>
    <m/>
    <m/>
    <m/>
    <m/>
    <m/>
    <m/>
    <m/>
    <m/>
    <m/>
    <m/>
    <m/>
    <m/>
    <m/>
    <m/>
    <m/>
    <m/>
    <m/>
    <m/>
    <m/>
    <m/>
    <m/>
    <m/>
    <m/>
    <m/>
    <n v="65"/>
    <m/>
    <n v="8"/>
    <m/>
    <n v="8"/>
    <m/>
    <n v="11"/>
    <m/>
    <m/>
    <m/>
    <m/>
    <m/>
    <m/>
    <m/>
    <m/>
    <n v="67"/>
    <m/>
    <n v="8"/>
    <m/>
    <n v="10"/>
    <m/>
    <n v="15"/>
    <m/>
    <m/>
    <m/>
    <m/>
    <m/>
    <m/>
    <m/>
    <m/>
    <n v="4280657"/>
    <m/>
    <m/>
    <n v="4477494"/>
    <m/>
    <n v="0"/>
    <n v="0"/>
    <n v="0"/>
    <n v="0"/>
    <n v="0"/>
    <n v="0"/>
    <n v="0"/>
    <n v="885"/>
    <n v="0"/>
    <n v="0"/>
    <n v="973"/>
    <n v="0"/>
    <n v="0"/>
    <n v="0"/>
    <n v="0"/>
    <n v="0"/>
    <n v="0"/>
    <n v="0"/>
    <n v="0"/>
    <n v="4836.900564971751"/>
    <n v="0"/>
    <n v="0"/>
    <n v="4601.741007194245"/>
    <n v="0"/>
    <n v="0"/>
    <n v="0"/>
    <n v="0"/>
    <n v="0"/>
    <n v="0"/>
    <n v="0"/>
    <n v="0"/>
    <n v="43532.105084745759"/>
    <n v="0"/>
    <n v="0"/>
    <n v="41415.669064748203"/>
    <n v="0"/>
    <n v="41415.669064748203"/>
    <n v="43532.105084745759"/>
    <n v="0"/>
    <n v="0"/>
    <n v="0"/>
    <n v="0"/>
    <n v="0"/>
    <n v="0"/>
    <n v="0"/>
    <n v="92"/>
    <n v="0"/>
    <n v="0"/>
    <n v="100"/>
    <n v="0"/>
    <n v="100"/>
    <n v="92"/>
    <n v="0"/>
    <n v="0"/>
    <n v="0"/>
    <n v="0"/>
    <n v="0"/>
    <n v="0"/>
    <n v="0"/>
    <n v="4004953.6677966099"/>
    <n v="0"/>
    <n v="0"/>
    <n v="4141566.9064748203"/>
    <n v="0"/>
    <n v="4141566.9064748203"/>
    <n v="4004953.6677966099"/>
  </r>
  <r>
    <x v="2"/>
    <s v="Arkansas Northeastern College"/>
    <m/>
    <n v="107327"/>
    <x v="9"/>
    <m/>
    <m/>
    <m/>
    <m/>
    <m/>
    <m/>
    <m/>
    <m/>
    <m/>
    <m/>
    <m/>
    <m/>
    <m/>
    <m/>
    <m/>
    <m/>
    <m/>
    <m/>
    <m/>
    <m/>
    <m/>
    <m/>
    <m/>
    <m/>
    <m/>
    <m/>
    <m/>
    <m/>
    <m/>
    <m/>
    <m/>
    <m/>
    <m/>
    <m/>
    <m/>
    <m/>
    <m/>
    <m/>
    <m/>
    <m/>
    <n v="32"/>
    <n v="30"/>
    <n v="18"/>
    <n v="18"/>
    <m/>
    <m/>
    <n v="8"/>
    <n v="9"/>
    <m/>
    <m/>
    <m/>
    <m/>
    <m/>
    <m/>
    <m/>
    <m/>
    <m/>
    <m/>
    <n v="2813175"/>
    <n v="2811526"/>
    <n v="0"/>
    <n v="0"/>
    <n v="0"/>
    <n v="0"/>
    <n v="0"/>
    <n v="0"/>
    <n v="0"/>
    <n v="0"/>
    <n v="0"/>
    <n v="0"/>
    <n v="564"/>
    <n v="558"/>
    <n v="0"/>
    <n v="0"/>
    <n v="0"/>
    <n v="0"/>
    <n v="0"/>
    <n v="0"/>
    <n v="0"/>
    <n v="0"/>
    <n v="0"/>
    <n v="0"/>
    <n v="4987.8989361702124"/>
    <n v="5038.5770609318997"/>
    <n v="0"/>
    <n v="0"/>
    <n v="0"/>
    <n v="0"/>
    <n v="0"/>
    <n v="0"/>
    <n v="0"/>
    <n v="0"/>
    <n v="0"/>
    <n v="0"/>
    <n v="44891.090425531911"/>
    <n v="45347.193548387098"/>
    <n v="44891.090425531911"/>
    <n v="45347.193548387098"/>
    <n v="0"/>
    <n v="0"/>
    <n v="0"/>
    <n v="0"/>
    <n v="0"/>
    <n v="0"/>
    <n v="0"/>
    <n v="0"/>
    <n v="0"/>
    <n v="0"/>
    <n v="58"/>
    <n v="57"/>
    <n v="58"/>
    <n v="57"/>
    <n v="0"/>
    <n v="0"/>
    <n v="0"/>
    <n v="0"/>
    <n v="0"/>
    <n v="0"/>
    <n v="0"/>
    <n v="0"/>
    <n v="0"/>
    <n v="0"/>
    <n v="2603683.2446808508"/>
    <n v="2584790.0322580645"/>
    <n v="2603683.2446808508"/>
    <n v="2584790.0322580645"/>
  </r>
  <r>
    <x v="2"/>
    <s v="Arkansas State University Mid-South"/>
    <m/>
    <n v="107318"/>
    <x v="9"/>
    <m/>
    <m/>
    <m/>
    <m/>
    <m/>
    <m/>
    <m/>
    <m/>
    <m/>
    <m/>
    <m/>
    <m/>
    <m/>
    <m/>
    <m/>
    <m/>
    <m/>
    <m/>
    <m/>
    <m/>
    <m/>
    <m/>
    <m/>
    <m/>
    <m/>
    <m/>
    <m/>
    <n v="36"/>
    <m/>
    <m/>
    <m/>
    <n v="9"/>
    <m/>
    <m/>
    <m/>
    <m/>
    <m/>
    <m/>
    <m/>
    <m/>
    <m/>
    <m/>
    <n v="33"/>
    <m/>
    <m/>
    <m/>
    <n v="8"/>
    <m/>
    <m/>
    <m/>
    <m/>
    <m/>
    <m/>
    <m/>
    <m/>
    <n v="2034778"/>
    <m/>
    <m/>
    <n v="1875256"/>
    <m/>
    <n v="0"/>
    <n v="0"/>
    <n v="0"/>
    <n v="0"/>
    <n v="0"/>
    <n v="0"/>
    <n v="0"/>
    <n v="468"/>
    <n v="0"/>
    <n v="0"/>
    <n v="426"/>
    <n v="0"/>
    <n v="0"/>
    <n v="0"/>
    <n v="0"/>
    <n v="0"/>
    <n v="0"/>
    <n v="0"/>
    <n v="0"/>
    <n v="4347.8162393162393"/>
    <n v="0"/>
    <n v="0"/>
    <n v="4402.0093896713615"/>
    <n v="0"/>
    <n v="0"/>
    <n v="0"/>
    <n v="0"/>
    <n v="0"/>
    <n v="0"/>
    <n v="0"/>
    <n v="0"/>
    <n v="39130.346153846156"/>
    <n v="0"/>
    <n v="0"/>
    <n v="39618.084507042251"/>
    <n v="0"/>
    <n v="39618.084507042251"/>
    <n v="39130.346153846156"/>
    <n v="0"/>
    <n v="0"/>
    <n v="0"/>
    <n v="0"/>
    <n v="0"/>
    <n v="0"/>
    <n v="0"/>
    <n v="45"/>
    <n v="0"/>
    <n v="0"/>
    <n v="41"/>
    <n v="0"/>
    <n v="41"/>
    <n v="45"/>
    <n v="0"/>
    <n v="0"/>
    <n v="0"/>
    <n v="0"/>
    <n v="0"/>
    <n v="0"/>
    <n v="0"/>
    <n v="1760865.576923077"/>
    <n v="0"/>
    <n v="0"/>
    <n v="1624341.4647887324"/>
    <n v="0"/>
    <n v="1624341.4647887324"/>
    <n v="1760865.576923077"/>
  </r>
  <r>
    <x v="2"/>
    <s v="Arkansas State University Mountain Home"/>
    <m/>
    <n v="420538"/>
    <x v="9"/>
    <m/>
    <m/>
    <m/>
    <m/>
    <m/>
    <m/>
    <m/>
    <m/>
    <m/>
    <m/>
    <m/>
    <m/>
    <m/>
    <m/>
    <m/>
    <m/>
    <n v="8"/>
    <n v="5"/>
    <m/>
    <m/>
    <m/>
    <m/>
    <m/>
    <m/>
    <n v="33"/>
    <n v="34"/>
    <n v="4"/>
    <n v="5"/>
    <m/>
    <m/>
    <m/>
    <m/>
    <m/>
    <m/>
    <m/>
    <m/>
    <m/>
    <m/>
    <m/>
    <m/>
    <m/>
    <m/>
    <m/>
    <m/>
    <m/>
    <m/>
    <m/>
    <m/>
    <m/>
    <m/>
    <m/>
    <m/>
    <n v="433770"/>
    <n v="265155"/>
    <n v="1603826"/>
    <n v="1711242"/>
    <m/>
    <m/>
    <m/>
    <m/>
    <n v="0"/>
    <n v="0"/>
    <n v="0"/>
    <n v="0"/>
    <n v="72"/>
    <n v="45"/>
    <n v="337"/>
    <n v="356"/>
    <n v="0"/>
    <n v="0"/>
    <n v="0"/>
    <n v="0"/>
    <n v="0"/>
    <n v="0"/>
    <n v="0"/>
    <n v="0"/>
    <n v="6024.583333333333"/>
    <n v="5892.333333333333"/>
    <n v="4759.1275964391689"/>
    <n v="4806.8595505617977"/>
    <n v="0"/>
    <n v="0"/>
    <n v="0"/>
    <n v="0"/>
    <n v="0"/>
    <n v="0"/>
    <n v="0"/>
    <n v="0"/>
    <n v="54221.25"/>
    <n v="53031"/>
    <n v="42832.148367952519"/>
    <n v="43261.735955056181"/>
    <n v="0"/>
    <n v="0"/>
    <n v="0"/>
    <n v="0"/>
    <n v="44856.877546983182"/>
    <n v="44371.879596527069"/>
    <n v="0"/>
    <n v="0"/>
    <n v="0"/>
    <n v="0"/>
    <n v="8"/>
    <n v="5"/>
    <n v="37"/>
    <n v="39"/>
    <n v="0"/>
    <n v="0"/>
    <n v="0"/>
    <n v="0"/>
    <n v="45"/>
    <n v="44"/>
    <n v="0"/>
    <n v="0"/>
    <n v="0"/>
    <n v="0"/>
    <n v="433770"/>
    <n v="265155"/>
    <n v="1584789.4896142432"/>
    <n v="1687207.702247191"/>
    <n v="0"/>
    <n v="0"/>
    <n v="0"/>
    <n v="0"/>
    <n v="2018559.4896142432"/>
    <n v="1952362.702247191"/>
  </r>
  <r>
    <x v="2"/>
    <s v="Arkansas State University-Newport"/>
    <m/>
    <n v="440402"/>
    <x v="9"/>
    <m/>
    <m/>
    <m/>
    <m/>
    <m/>
    <m/>
    <m/>
    <m/>
    <m/>
    <m/>
    <m/>
    <m/>
    <m/>
    <m/>
    <m/>
    <m/>
    <n v="27"/>
    <n v="30"/>
    <m/>
    <m/>
    <m/>
    <m/>
    <n v="3"/>
    <n v="2"/>
    <n v="4"/>
    <n v="3"/>
    <n v="12"/>
    <n v="14"/>
    <m/>
    <m/>
    <n v="20"/>
    <n v="19"/>
    <m/>
    <m/>
    <m/>
    <m/>
    <m/>
    <m/>
    <m/>
    <m/>
    <m/>
    <m/>
    <m/>
    <m/>
    <m/>
    <m/>
    <m/>
    <m/>
    <m/>
    <m/>
    <m/>
    <m/>
    <n v="1324540"/>
    <n v="1418197"/>
    <n v="1712895"/>
    <n v="1710574"/>
    <m/>
    <m/>
    <m/>
    <m/>
    <n v="0"/>
    <n v="0"/>
    <n v="0"/>
    <n v="0"/>
    <n v="279"/>
    <n v="294"/>
    <n v="396"/>
    <n v="395"/>
    <n v="0"/>
    <n v="0"/>
    <n v="0"/>
    <n v="0"/>
    <n v="0"/>
    <n v="0"/>
    <n v="0"/>
    <n v="0"/>
    <n v="4747.4551971326164"/>
    <n v="4823.7993197278911"/>
    <n v="4325.492424242424"/>
    <n v="4330.567088607595"/>
    <n v="0"/>
    <n v="0"/>
    <n v="0"/>
    <n v="0"/>
    <n v="0"/>
    <n v="0"/>
    <n v="0"/>
    <n v="0"/>
    <n v="42727.096774193546"/>
    <n v="43414.193877551021"/>
    <n v="38929.431818181816"/>
    <n v="38975.103797468357"/>
    <n v="0"/>
    <n v="0"/>
    <n v="0"/>
    <n v="0"/>
    <n v="40655.643161823507"/>
    <n v="41064.087364566083"/>
    <n v="0"/>
    <n v="0"/>
    <n v="0"/>
    <n v="0"/>
    <n v="30"/>
    <n v="32"/>
    <n v="36"/>
    <n v="36"/>
    <n v="0"/>
    <n v="0"/>
    <n v="0"/>
    <n v="0"/>
    <n v="66"/>
    <n v="68"/>
    <n v="0"/>
    <n v="0"/>
    <n v="0"/>
    <n v="0"/>
    <n v="1281812.9032258063"/>
    <n v="1389254.2040816327"/>
    <n v="1401459.5454545454"/>
    <n v="1403103.7367088608"/>
    <n v="0"/>
    <n v="0"/>
    <n v="0"/>
    <n v="0"/>
    <n v="2683272.4486803515"/>
    <n v="2792357.9407904935"/>
  </r>
  <r>
    <x v="2"/>
    <s v="Black River Technical College"/>
    <m/>
    <n v="106625"/>
    <x v="9"/>
    <m/>
    <m/>
    <m/>
    <m/>
    <m/>
    <m/>
    <m/>
    <m/>
    <m/>
    <m/>
    <m/>
    <m/>
    <m/>
    <m/>
    <m/>
    <m/>
    <m/>
    <m/>
    <m/>
    <m/>
    <m/>
    <m/>
    <m/>
    <m/>
    <m/>
    <m/>
    <m/>
    <m/>
    <m/>
    <m/>
    <m/>
    <m/>
    <m/>
    <m/>
    <m/>
    <m/>
    <m/>
    <m/>
    <m/>
    <m/>
    <n v="56"/>
    <n v="57"/>
    <n v="7"/>
    <n v="8"/>
    <n v="1"/>
    <n v="1"/>
    <n v="9"/>
    <n v="9"/>
    <m/>
    <m/>
    <m/>
    <m/>
    <m/>
    <m/>
    <m/>
    <m/>
    <m/>
    <m/>
    <n v="3192277"/>
    <n v="3478672"/>
    <n v="0"/>
    <n v="0"/>
    <n v="0"/>
    <n v="0"/>
    <n v="0"/>
    <n v="0"/>
    <n v="0"/>
    <n v="0"/>
    <n v="0"/>
    <n v="0"/>
    <n v="693"/>
    <n v="712"/>
    <n v="0"/>
    <n v="0"/>
    <n v="0"/>
    <n v="0"/>
    <n v="0"/>
    <n v="0"/>
    <n v="0"/>
    <n v="0"/>
    <n v="0"/>
    <n v="0"/>
    <n v="4606.4603174603171"/>
    <n v="4885.7752808988762"/>
    <n v="0"/>
    <n v="0"/>
    <n v="0"/>
    <n v="0"/>
    <n v="0"/>
    <n v="0"/>
    <n v="0"/>
    <n v="0"/>
    <n v="0"/>
    <n v="0"/>
    <n v="41458.142857142855"/>
    <n v="43971.977528089883"/>
    <n v="41458.142857142855"/>
    <n v="43971.977528089883"/>
    <n v="0"/>
    <n v="0"/>
    <n v="0"/>
    <n v="0"/>
    <n v="0"/>
    <n v="0"/>
    <n v="0"/>
    <n v="0"/>
    <n v="0"/>
    <n v="0"/>
    <n v="73"/>
    <n v="75"/>
    <n v="73"/>
    <n v="75"/>
    <n v="0"/>
    <n v="0"/>
    <n v="0"/>
    <n v="0"/>
    <n v="0"/>
    <n v="0"/>
    <n v="0"/>
    <n v="0"/>
    <n v="0"/>
    <n v="0"/>
    <n v="3026444.4285714286"/>
    <n v="3297898.3146067411"/>
    <n v="3026444.4285714286"/>
    <n v="3297898.3146067411"/>
  </r>
  <r>
    <x v="2"/>
    <s v="College of the Ouachitas"/>
    <m/>
    <n v="107521"/>
    <x v="9"/>
    <m/>
    <m/>
    <m/>
    <m/>
    <m/>
    <m/>
    <m/>
    <m/>
    <m/>
    <m/>
    <m/>
    <m/>
    <m/>
    <m/>
    <m/>
    <m/>
    <m/>
    <m/>
    <m/>
    <m/>
    <m/>
    <m/>
    <m/>
    <m/>
    <m/>
    <n v="12"/>
    <m/>
    <n v="12"/>
    <m/>
    <m/>
    <m/>
    <n v="15"/>
    <m/>
    <m/>
    <m/>
    <m/>
    <m/>
    <m/>
    <m/>
    <m/>
    <n v="15"/>
    <m/>
    <n v="10"/>
    <m/>
    <m/>
    <m/>
    <n v="14"/>
    <m/>
    <m/>
    <m/>
    <m/>
    <m/>
    <m/>
    <m/>
    <m/>
    <n v="1878758"/>
    <m/>
    <m/>
    <n v="1754156"/>
    <m/>
    <n v="0"/>
    <n v="0"/>
    <n v="0"/>
    <n v="0"/>
    <n v="0"/>
    <n v="0"/>
    <n v="0"/>
    <n v="408"/>
    <n v="0"/>
    <n v="0"/>
    <n v="403"/>
    <n v="0"/>
    <n v="0"/>
    <n v="0"/>
    <n v="0"/>
    <n v="0"/>
    <n v="0"/>
    <n v="0"/>
    <n v="0"/>
    <n v="4604.7990196078435"/>
    <n v="0"/>
    <n v="0"/>
    <n v="4352.7444168734492"/>
    <n v="0"/>
    <n v="0"/>
    <n v="0"/>
    <n v="0"/>
    <n v="0"/>
    <n v="0"/>
    <n v="0"/>
    <n v="0"/>
    <n v="41443.191176470595"/>
    <n v="0"/>
    <n v="0"/>
    <n v="39174.699751861044"/>
    <n v="0"/>
    <n v="39174.699751861044"/>
    <n v="41443.191176470595"/>
    <n v="0"/>
    <n v="0"/>
    <n v="0"/>
    <n v="0"/>
    <n v="0"/>
    <n v="0"/>
    <n v="0"/>
    <n v="39"/>
    <n v="0"/>
    <n v="0"/>
    <n v="39"/>
    <n v="0"/>
    <n v="39"/>
    <n v="39"/>
    <n v="0"/>
    <n v="0"/>
    <n v="0"/>
    <n v="0"/>
    <n v="0"/>
    <n v="0"/>
    <n v="0"/>
    <n v="1616284.4558823532"/>
    <n v="0"/>
    <n v="0"/>
    <n v="1527813.2903225808"/>
    <n v="0"/>
    <n v="1527813.2903225808"/>
    <n v="1616284.4558823532"/>
  </r>
  <r>
    <x v="2"/>
    <s v="Cossatot Community College of the University of Arkansas"/>
    <m/>
    <n v="106795"/>
    <x v="9"/>
    <m/>
    <m/>
    <m/>
    <m/>
    <m/>
    <m/>
    <m/>
    <m/>
    <m/>
    <m/>
    <m/>
    <m/>
    <m/>
    <m/>
    <m/>
    <m/>
    <m/>
    <m/>
    <m/>
    <m/>
    <m/>
    <m/>
    <m/>
    <m/>
    <m/>
    <n v="24"/>
    <m/>
    <n v="2"/>
    <m/>
    <n v="3"/>
    <m/>
    <n v="8"/>
    <m/>
    <m/>
    <m/>
    <m/>
    <m/>
    <m/>
    <m/>
    <m/>
    <n v="26"/>
    <m/>
    <n v="5"/>
    <m/>
    <n v="1"/>
    <m/>
    <n v="5"/>
    <m/>
    <m/>
    <m/>
    <m/>
    <m/>
    <m/>
    <m/>
    <m/>
    <n v="1733871"/>
    <m/>
    <m/>
    <n v="1723520"/>
    <m/>
    <n v="0"/>
    <n v="0"/>
    <n v="0"/>
    <n v="0"/>
    <n v="0"/>
    <n v="0"/>
    <n v="0"/>
    <n v="365"/>
    <n v="0"/>
    <n v="0"/>
    <n v="355"/>
    <n v="0"/>
    <n v="0"/>
    <n v="0"/>
    <n v="0"/>
    <n v="0"/>
    <n v="0"/>
    <n v="0"/>
    <n v="0"/>
    <n v="4750.3315068493148"/>
    <n v="0"/>
    <n v="0"/>
    <n v="4854.9859154929582"/>
    <n v="0"/>
    <n v="0"/>
    <n v="0"/>
    <n v="0"/>
    <n v="0"/>
    <n v="0"/>
    <n v="0"/>
    <n v="0"/>
    <n v="42752.983561643836"/>
    <n v="0"/>
    <n v="0"/>
    <n v="43694.873239436623"/>
    <n v="0"/>
    <n v="43694.873239436623"/>
    <n v="42752.983561643836"/>
    <n v="0"/>
    <n v="0"/>
    <n v="0"/>
    <n v="0"/>
    <n v="0"/>
    <n v="0"/>
    <n v="0"/>
    <n v="37"/>
    <n v="0"/>
    <n v="0"/>
    <n v="37"/>
    <n v="0"/>
    <n v="37"/>
    <n v="37"/>
    <n v="0"/>
    <n v="0"/>
    <n v="0"/>
    <n v="0"/>
    <n v="0"/>
    <n v="0"/>
    <n v="0"/>
    <n v="1581860.3917808218"/>
    <n v="0"/>
    <n v="0"/>
    <n v="1616710.309859155"/>
    <n v="0"/>
    <n v="1616710.309859155"/>
    <n v="1581860.3917808218"/>
  </r>
  <r>
    <x v="2"/>
    <s v="East Arkansas Community College "/>
    <m/>
    <n v="106883"/>
    <x v="9"/>
    <m/>
    <m/>
    <m/>
    <m/>
    <m/>
    <m/>
    <m/>
    <m/>
    <m/>
    <m/>
    <m/>
    <m/>
    <m/>
    <m/>
    <m/>
    <m/>
    <m/>
    <m/>
    <m/>
    <m/>
    <m/>
    <m/>
    <m/>
    <m/>
    <m/>
    <m/>
    <m/>
    <m/>
    <m/>
    <m/>
    <m/>
    <m/>
    <m/>
    <m/>
    <m/>
    <m/>
    <m/>
    <m/>
    <m/>
    <m/>
    <n v="27"/>
    <n v="29"/>
    <m/>
    <m/>
    <n v="5"/>
    <m/>
    <m/>
    <n v="2"/>
    <m/>
    <m/>
    <m/>
    <m/>
    <m/>
    <m/>
    <m/>
    <m/>
    <m/>
    <m/>
    <n v="1548333"/>
    <n v="1524730"/>
    <n v="0"/>
    <n v="0"/>
    <n v="0"/>
    <n v="0"/>
    <n v="0"/>
    <n v="0"/>
    <n v="0"/>
    <n v="0"/>
    <n v="0"/>
    <n v="0"/>
    <n v="298"/>
    <n v="285"/>
    <n v="0"/>
    <n v="0"/>
    <n v="0"/>
    <n v="0"/>
    <n v="0"/>
    <n v="0"/>
    <n v="0"/>
    <n v="0"/>
    <n v="0"/>
    <n v="0"/>
    <n v="5195.7483221476514"/>
    <n v="5349.9298245614036"/>
    <n v="0"/>
    <n v="0"/>
    <n v="0"/>
    <n v="0"/>
    <n v="0"/>
    <n v="0"/>
    <n v="0"/>
    <n v="0"/>
    <n v="0"/>
    <n v="0"/>
    <n v="46761.734899328862"/>
    <n v="48149.368421052633"/>
    <n v="46761.734899328862"/>
    <n v="48149.368421052633"/>
    <n v="0"/>
    <n v="0"/>
    <n v="0"/>
    <n v="0"/>
    <n v="0"/>
    <n v="0"/>
    <n v="0"/>
    <n v="0"/>
    <n v="0"/>
    <n v="0"/>
    <n v="32"/>
    <n v="31"/>
    <n v="32"/>
    <n v="31"/>
    <n v="0"/>
    <n v="0"/>
    <n v="0"/>
    <n v="0"/>
    <n v="0"/>
    <n v="0"/>
    <n v="0"/>
    <n v="0"/>
    <n v="0"/>
    <n v="0"/>
    <n v="1496375.5167785236"/>
    <n v="1492630.4210526317"/>
    <n v="1496375.5167785236"/>
    <n v="1492630.4210526317"/>
  </r>
  <r>
    <x v="2"/>
    <s v="North Arkansas College"/>
    <m/>
    <n v="107460"/>
    <x v="9"/>
    <m/>
    <m/>
    <m/>
    <m/>
    <m/>
    <m/>
    <m/>
    <m/>
    <m/>
    <m/>
    <m/>
    <m/>
    <m/>
    <m/>
    <m/>
    <m/>
    <n v="5"/>
    <n v="6"/>
    <m/>
    <m/>
    <n v="8"/>
    <n v="7"/>
    <m/>
    <m/>
    <n v="40"/>
    <n v="41"/>
    <n v="1"/>
    <n v="1"/>
    <n v="7"/>
    <n v="8"/>
    <n v="3"/>
    <n v="1"/>
    <m/>
    <m/>
    <m/>
    <m/>
    <m/>
    <m/>
    <m/>
    <m/>
    <m/>
    <m/>
    <m/>
    <m/>
    <m/>
    <m/>
    <m/>
    <m/>
    <m/>
    <m/>
    <m/>
    <m/>
    <n v="757863"/>
    <n v="727635"/>
    <n v="2408784"/>
    <n v="2455594"/>
    <m/>
    <m/>
    <m/>
    <m/>
    <n v="0"/>
    <n v="0"/>
    <n v="0"/>
    <n v="0"/>
    <n v="133"/>
    <n v="131"/>
    <n v="483"/>
    <n v="479"/>
    <n v="0"/>
    <n v="0"/>
    <n v="0"/>
    <n v="0"/>
    <n v="0"/>
    <n v="0"/>
    <n v="0"/>
    <n v="0"/>
    <n v="5698.2180451127815"/>
    <n v="5554.4656488549617"/>
    <n v="4987.130434782609"/>
    <n v="5126.5010438413365"/>
    <n v="0"/>
    <n v="0"/>
    <n v="0"/>
    <n v="0"/>
    <n v="0"/>
    <n v="0"/>
    <n v="0"/>
    <n v="0"/>
    <n v="51283.962406015031"/>
    <n v="49990.190839694653"/>
    <n v="44884.17391304348"/>
    <n v="46138.509394572029"/>
    <n v="0"/>
    <n v="0"/>
    <n v="0"/>
    <n v="0"/>
    <n v="46184.130950678322"/>
    <n v="46920.882188112562"/>
    <n v="0"/>
    <n v="0"/>
    <n v="0"/>
    <n v="0"/>
    <n v="13"/>
    <n v="13"/>
    <n v="51"/>
    <n v="51"/>
    <n v="0"/>
    <n v="0"/>
    <n v="0"/>
    <n v="0"/>
    <n v="64"/>
    <n v="64"/>
    <n v="0"/>
    <n v="0"/>
    <n v="0"/>
    <n v="0"/>
    <n v="666691.51127819542"/>
    <n v="649872.48091603047"/>
    <n v="2289092.8695652173"/>
    <n v="2353063.9791231733"/>
    <n v="0"/>
    <n v="0"/>
    <n v="0"/>
    <n v="0"/>
    <n v="2955784.3808434126"/>
    <n v="3002936.460039204"/>
  </r>
  <r>
    <x v="2"/>
    <s v="Ozarka College "/>
    <m/>
    <n v="107549"/>
    <x v="9"/>
    <m/>
    <m/>
    <m/>
    <m/>
    <m/>
    <m/>
    <m/>
    <m/>
    <m/>
    <m/>
    <m/>
    <m/>
    <m/>
    <m/>
    <m/>
    <m/>
    <m/>
    <m/>
    <m/>
    <m/>
    <m/>
    <m/>
    <m/>
    <m/>
    <m/>
    <n v="33"/>
    <m/>
    <m/>
    <m/>
    <n v="6"/>
    <m/>
    <n v="2"/>
    <m/>
    <m/>
    <m/>
    <m/>
    <m/>
    <m/>
    <m/>
    <m/>
    <n v="34"/>
    <m/>
    <m/>
    <m/>
    <n v="7"/>
    <m/>
    <m/>
    <m/>
    <m/>
    <m/>
    <m/>
    <m/>
    <m/>
    <m/>
    <m/>
    <n v="1765152"/>
    <m/>
    <m/>
    <n v="1719287"/>
    <m/>
    <n v="0"/>
    <n v="0"/>
    <n v="0"/>
    <n v="0"/>
    <n v="0"/>
    <n v="0"/>
    <n v="0"/>
    <n v="387"/>
    <n v="0"/>
    <n v="0"/>
    <n v="383"/>
    <n v="0"/>
    <n v="0"/>
    <n v="0"/>
    <n v="0"/>
    <n v="0"/>
    <n v="0"/>
    <n v="0"/>
    <n v="0"/>
    <n v="4561.1162790697672"/>
    <n v="0"/>
    <n v="0"/>
    <n v="4489"/>
    <n v="0"/>
    <n v="0"/>
    <n v="0"/>
    <n v="0"/>
    <n v="0"/>
    <n v="0"/>
    <n v="0"/>
    <n v="0"/>
    <n v="41050.046511627908"/>
    <n v="0"/>
    <n v="0"/>
    <n v="40401"/>
    <n v="0"/>
    <n v="40401"/>
    <n v="41050.046511627908"/>
    <n v="0"/>
    <n v="0"/>
    <n v="0"/>
    <n v="0"/>
    <n v="0"/>
    <n v="0"/>
    <n v="0"/>
    <n v="41"/>
    <n v="0"/>
    <n v="0"/>
    <n v="41"/>
    <n v="0"/>
    <n v="41"/>
    <n v="41"/>
    <n v="0"/>
    <n v="0"/>
    <n v="0"/>
    <n v="0"/>
    <n v="0"/>
    <n v="0"/>
    <n v="0"/>
    <n v="1683051.9069767443"/>
    <n v="0"/>
    <n v="0"/>
    <n v="1656441"/>
    <n v="0"/>
    <n v="1656441"/>
    <n v="1683051.9069767443"/>
  </r>
  <r>
    <x v="2"/>
    <s v="Phillips Community College of the Univ of Arkansas"/>
    <m/>
    <n v="107619"/>
    <x v="9"/>
    <m/>
    <m/>
    <m/>
    <m/>
    <m/>
    <m/>
    <m/>
    <m/>
    <m/>
    <m/>
    <m/>
    <m/>
    <m/>
    <m/>
    <m/>
    <m/>
    <m/>
    <m/>
    <m/>
    <m/>
    <m/>
    <m/>
    <m/>
    <m/>
    <m/>
    <n v="53"/>
    <m/>
    <m/>
    <m/>
    <n v="5"/>
    <m/>
    <m/>
    <m/>
    <m/>
    <m/>
    <m/>
    <m/>
    <m/>
    <m/>
    <m/>
    <n v="60"/>
    <m/>
    <m/>
    <m/>
    <n v="5"/>
    <m/>
    <n v="3"/>
    <m/>
    <m/>
    <m/>
    <m/>
    <m/>
    <m/>
    <m/>
    <m/>
    <n v="2392605"/>
    <m/>
    <m/>
    <n v="2756812"/>
    <m/>
    <n v="0"/>
    <n v="0"/>
    <n v="0"/>
    <n v="0"/>
    <n v="0"/>
    <n v="0"/>
    <n v="0"/>
    <n v="532"/>
    <n v="0"/>
    <n v="0"/>
    <n v="631"/>
    <n v="0"/>
    <n v="0"/>
    <n v="0"/>
    <n v="0"/>
    <n v="0"/>
    <n v="0"/>
    <n v="0"/>
    <n v="0"/>
    <n v="4497.3778195488721"/>
    <n v="0"/>
    <n v="0"/>
    <n v="4368.9572107765453"/>
    <n v="0"/>
    <n v="0"/>
    <n v="0"/>
    <n v="0"/>
    <n v="0"/>
    <n v="0"/>
    <n v="0"/>
    <n v="0"/>
    <n v="40476.400375939847"/>
    <n v="0"/>
    <n v="0"/>
    <n v="39320.614896988904"/>
    <n v="0"/>
    <n v="39320.614896988904"/>
    <n v="40476.400375939847"/>
    <n v="0"/>
    <n v="0"/>
    <n v="0"/>
    <n v="0"/>
    <n v="0"/>
    <n v="0"/>
    <n v="0"/>
    <n v="58"/>
    <n v="0"/>
    <n v="0"/>
    <n v="68"/>
    <n v="0"/>
    <n v="68"/>
    <n v="58"/>
    <n v="0"/>
    <n v="0"/>
    <n v="0"/>
    <n v="0"/>
    <n v="0"/>
    <n v="0"/>
    <n v="0"/>
    <n v="2347631.2218045113"/>
    <n v="0"/>
    <n v="0"/>
    <n v="2673801.8129952457"/>
    <n v="0"/>
    <n v="2673801.8129952457"/>
    <n v="2347631.2218045113"/>
  </r>
  <r>
    <x v="2"/>
    <s v="Rich Mountain Community College "/>
    <m/>
    <n v="107743"/>
    <x v="9"/>
    <m/>
    <m/>
    <m/>
    <m/>
    <m/>
    <m/>
    <m/>
    <m/>
    <m/>
    <m/>
    <m/>
    <m/>
    <m/>
    <m/>
    <m/>
    <m/>
    <m/>
    <m/>
    <m/>
    <m/>
    <m/>
    <m/>
    <m/>
    <m/>
    <m/>
    <n v="15"/>
    <m/>
    <n v="3"/>
    <m/>
    <n v="3"/>
    <m/>
    <n v="1"/>
    <m/>
    <m/>
    <m/>
    <m/>
    <m/>
    <m/>
    <m/>
    <m/>
    <n v="17"/>
    <m/>
    <n v="2"/>
    <m/>
    <n v="3"/>
    <m/>
    <n v="1"/>
    <m/>
    <m/>
    <m/>
    <m/>
    <m/>
    <m/>
    <m/>
    <m/>
    <n v="975217"/>
    <m/>
    <m/>
    <n v="1049257"/>
    <m/>
    <n v="0"/>
    <n v="0"/>
    <n v="0"/>
    <n v="0"/>
    <n v="0"/>
    <n v="0"/>
    <n v="0"/>
    <n v="210"/>
    <n v="0"/>
    <n v="0"/>
    <n v="218"/>
    <n v="0"/>
    <n v="0"/>
    <n v="0"/>
    <n v="0"/>
    <n v="0"/>
    <n v="0"/>
    <n v="0"/>
    <n v="0"/>
    <n v="4643.890476190476"/>
    <n v="0"/>
    <n v="0"/>
    <n v="4813.1055045871562"/>
    <n v="0"/>
    <n v="0"/>
    <n v="0"/>
    <n v="0"/>
    <n v="0"/>
    <n v="0"/>
    <n v="0"/>
    <n v="0"/>
    <n v="41795.014285714286"/>
    <n v="0"/>
    <n v="0"/>
    <n v="43317.949541284404"/>
    <n v="0"/>
    <n v="43317.949541284404"/>
    <n v="41795.014285714286"/>
    <n v="0"/>
    <n v="0"/>
    <n v="0"/>
    <n v="0"/>
    <n v="0"/>
    <n v="0"/>
    <n v="0"/>
    <n v="22"/>
    <n v="0"/>
    <n v="0"/>
    <n v="23"/>
    <n v="0"/>
    <n v="23"/>
    <n v="22"/>
    <n v="0"/>
    <n v="0"/>
    <n v="0"/>
    <n v="0"/>
    <n v="0"/>
    <n v="0"/>
    <n v="0"/>
    <n v="919490.3142857143"/>
    <n v="0"/>
    <n v="0"/>
    <n v="996312.83944954129"/>
    <n v="0"/>
    <n v="996312.83944954129"/>
    <n v="919490.3142857143"/>
  </r>
  <r>
    <x v="2"/>
    <s v="South Arkansas Community College"/>
    <m/>
    <n v="107974"/>
    <x v="9"/>
    <n v="11"/>
    <n v="9"/>
    <m/>
    <m/>
    <m/>
    <m/>
    <n v="5"/>
    <n v="4"/>
    <n v="1"/>
    <n v="3"/>
    <m/>
    <m/>
    <m/>
    <m/>
    <n v="2"/>
    <n v="1"/>
    <n v="6"/>
    <n v="5"/>
    <m/>
    <m/>
    <m/>
    <m/>
    <n v="5"/>
    <n v="4"/>
    <n v="21"/>
    <n v="23"/>
    <m/>
    <m/>
    <m/>
    <m/>
    <n v="8"/>
    <n v="10"/>
    <m/>
    <m/>
    <m/>
    <m/>
    <m/>
    <m/>
    <m/>
    <m/>
    <m/>
    <m/>
    <m/>
    <m/>
    <m/>
    <m/>
    <m/>
    <m/>
    <n v="939693"/>
    <n v="761157"/>
    <n v="130796"/>
    <n v="170052"/>
    <n v="491578"/>
    <n v="423738"/>
    <n v="1173137"/>
    <n v="1427877"/>
    <m/>
    <m/>
    <m/>
    <m/>
    <n v="159"/>
    <n v="129"/>
    <n v="33"/>
    <n v="39"/>
    <n v="114"/>
    <n v="93"/>
    <n v="285"/>
    <n v="327"/>
    <n v="0"/>
    <n v="0"/>
    <n v="0"/>
    <n v="0"/>
    <n v="5910.0188679245284"/>
    <n v="5900.4418604651164"/>
    <n v="3963.5151515151515"/>
    <n v="4360.3076923076924"/>
    <n v="4312.0877192982452"/>
    <n v="4556.322580645161"/>
    <n v="4116.2701754385962"/>
    <n v="4366.5963302752298"/>
    <n v="0"/>
    <n v="0"/>
    <n v="0"/>
    <n v="0"/>
    <n v="53190.169811320753"/>
    <n v="53103.976744186046"/>
    <n v="35671.63636363636"/>
    <n v="39242.769230769234"/>
    <n v="38808.789473684206"/>
    <n v="41006.903225806447"/>
    <n v="37046.431578947362"/>
    <n v="39299.366972477066"/>
    <n v="0"/>
    <n v="0"/>
    <n v="0"/>
    <n v="0"/>
    <n v="41683.064848678659"/>
    <n v="42597.695147821978"/>
    <n v="16"/>
    <n v="13"/>
    <n v="3"/>
    <n v="4"/>
    <n v="11"/>
    <n v="9"/>
    <n v="29"/>
    <n v="33"/>
    <n v="0"/>
    <n v="0"/>
    <n v="0"/>
    <n v="0"/>
    <n v="59"/>
    <n v="59"/>
    <n v="851042.71698113205"/>
    <n v="690351.69767441857"/>
    <n v="107014.90909090909"/>
    <n v="156971.07692307694"/>
    <n v="426896.68421052629"/>
    <n v="369062.129032258"/>
    <n v="1074346.5157894734"/>
    <n v="1296879.1100917433"/>
    <n v="0"/>
    <n v="0"/>
    <n v="0"/>
    <n v="0"/>
    <n v="2459300.8260720409"/>
    <n v="2513264.0137214968"/>
  </r>
  <r>
    <x v="2"/>
    <s v="Southeast Arkansas College"/>
    <m/>
    <n v="107637"/>
    <x v="9"/>
    <m/>
    <m/>
    <m/>
    <m/>
    <m/>
    <m/>
    <m/>
    <m/>
    <m/>
    <m/>
    <m/>
    <m/>
    <m/>
    <m/>
    <m/>
    <m/>
    <m/>
    <m/>
    <m/>
    <m/>
    <m/>
    <m/>
    <m/>
    <m/>
    <m/>
    <n v="40"/>
    <m/>
    <n v="2"/>
    <m/>
    <m/>
    <m/>
    <n v="3"/>
    <m/>
    <m/>
    <m/>
    <m/>
    <m/>
    <m/>
    <m/>
    <m/>
    <n v="45"/>
    <m/>
    <n v="2"/>
    <m/>
    <m/>
    <m/>
    <n v="4"/>
    <m/>
    <m/>
    <m/>
    <m/>
    <m/>
    <m/>
    <m/>
    <m/>
    <n v="2203188"/>
    <m/>
    <m/>
    <n v="2230110"/>
    <m/>
    <n v="0"/>
    <n v="0"/>
    <n v="0"/>
    <n v="0"/>
    <n v="0"/>
    <n v="0"/>
    <n v="0"/>
    <n v="416"/>
    <n v="0"/>
    <n v="0"/>
    <n v="473"/>
    <n v="0"/>
    <n v="0"/>
    <n v="0"/>
    <n v="0"/>
    <n v="0"/>
    <n v="0"/>
    <n v="0"/>
    <n v="0"/>
    <n v="5296.125"/>
    <n v="0"/>
    <n v="0"/>
    <n v="4714.8202959830869"/>
    <n v="0"/>
    <n v="0"/>
    <n v="0"/>
    <n v="0"/>
    <n v="0"/>
    <n v="0"/>
    <n v="0"/>
    <n v="0"/>
    <n v="47665.125"/>
    <n v="0"/>
    <n v="0"/>
    <n v="42433.382663847784"/>
    <n v="0"/>
    <n v="42433.382663847784"/>
    <n v="47665.125"/>
    <n v="0"/>
    <n v="0"/>
    <n v="0"/>
    <n v="0"/>
    <n v="0"/>
    <n v="0"/>
    <n v="0"/>
    <n v="45"/>
    <n v="0"/>
    <n v="0"/>
    <n v="51"/>
    <n v="0"/>
    <n v="51"/>
    <n v="45"/>
    <n v="0"/>
    <n v="0"/>
    <n v="0"/>
    <n v="0"/>
    <n v="0"/>
    <n v="0"/>
    <n v="0"/>
    <n v="2144930.625"/>
    <n v="0"/>
    <n v="0"/>
    <n v="2164102.5158562372"/>
    <n v="0"/>
    <n v="2164102.5158562372"/>
    <n v="2144930.625"/>
  </r>
  <r>
    <x v="2"/>
    <s v="Southern Arkansas University Tech"/>
    <m/>
    <n v="107992"/>
    <x v="9"/>
    <m/>
    <m/>
    <m/>
    <m/>
    <m/>
    <m/>
    <m/>
    <m/>
    <m/>
    <m/>
    <m/>
    <m/>
    <m/>
    <m/>
    <m/>
    <m/>
    <m/>
    <m/>
    <m/>
    <m/>
    <m/>
    <m/>
    <m/>
    <m/>
    <m/>
    <m/>
    <m/>
    <m/>
    <m/>
    <m/>
    <m/>
    <m/>
    <m/>
    <m/>
    <m/>
    <m/>
    <m/>
    <m/>
    <m/>
    <m/>
    <n v="21"/>
    <n v="17"/>
    <n v="1"/>
    <n v="1"/>
    <n v="3"/>
    <n v="3"/>
    <n v="8"/>
    <n v="7"/>
    <m/>
    <m/>
    <m/>
    <m/>
    <m/>
    <m/>
    <m/>
    <m/>
    <m/>
    <m/>
    <n v="1454644"/>
    <n v="1243530"/>
    <n v="0"/>
    <n v="0"/>
    <n v="0"/>
    <n v="0"/>
    <n v="0"/>
    <n v="0"/>
    <n v="0"/>
    <n v="0"/>
    <n v="0"/>
    <n v="0"/>
    <n v="328"/>
    <n v="280"/>
    <n v="0"/>
    <n v="0"/>
    <n v="0"/>
    <n v="0"/>
    <n v="0"/>
    <n v="0"/>
    <n v="0"/>
    <n v="0"/>
    <n v="0"/>
    <n v="0"/>
    <n v="4434.8902439024387"/>
    <n v="4441.1785714285716"/>
    <n v="0"/>
    <n v="0"/>
    <n v="0"/>
    <n v="0"/>
    <n v="0"/>
    <n v="0"/>
    <n v="0"/>
    <n v="0"/>
    <n v="0"/>
    <n v="0"/>
    <n v="39914.012195121948"/>
    <n v="39970.607142857145"/>
    <n v="39914.012195121948"/>
    <n v="39970.607142857145"/>
    <n v="0"/>
    <n v="0"/>
    <n v="0"/>
    <n v="0"/>
    <n v="0"/>
    <n v="0"/>
    <n v="0"/>
    <n v="0"/>
    <n v="0"/>
    <n v="0"/>
    <n v="33"/>
    <n v="28"/>
    <n v="33"/>
    <n v="28"/>
    <n v="0"/>
    <n v="0"/>
    <n v="0"/>
    <n v="0"/>
    <n v="0"/>
    <n v="0"/>
    <n v="0"/>
    <n v="0"/>
    <n v="0"/>
    <n v="0"/>
    <n v="1317162.4024390243"/>
    <n v="1119177"/>
    <n v="1317162.4024390243"/>
    <n v="1119177"/>
  </r>
  <r>
    <x v="2"/>
    <s v="University of Arkansas Community College at Batesville"/>
    <m/>
    <n v="106999"/>
    <x v="9"/>
    <m/>
    <m/>
    <m/>
    <m/>
    <m/>
    <m/>
    <m/>
    <m/>
    <m/>
    <m/>
    <m/>
    <m/>
    <m/>
    <m/>
    <m/>
    <m/>
    <m/>
    <m/>
    <m/>
    <m/>
    <m/>
    <m/>
    <m/>
    <m/>
    <m/>
    <n v="20"/>
    <m/>
    <n v="2"/>
    <m/>
    <n v="12"/>
    <m/>
    <n v="5"/>
    <m/>
    <m/>
    <m/>
    <m/>
    <m/>
    <m/>
    <m/>
    <m/>
    <n v="26"/>
    <m/>
    <n v="1"/>
    <m/>
    <n v="10"/>
    <m/>
    <n v="6"/>
    <m/>
    <m/>
    <m/>
    <m/>
    <m/>
    <m/>
    <m/>
    <m/>
    <n v="1787328"/>
    <m/>
    <m/>
    <n v="1921620"/>
    <m/>
    <n v="0"/>
    <n v="0"/>
    <n v="0"/>
    <n v="0"/>
    <n v="0"/>
    <n v="0"/>
    <n v="0"/>
    <n v="392"/>
    <n v="0"/>
    <n v="0"/>
    <n v="426"/>
    <n v="0"/>
    <n v="0"/>
    <n v="0"/>
    <n v="0"/>
    <n v="0"/>
    <n v="0"/>
    <n v="0"/>
    <n v="0"/>
    <n v="4559.5102040816328"/>
    <n v="0"/>
    <n v="0"/>
    <n v="4510.8450704225352"/>
    <n v="0"/>
    <n v="0"/>
    <n v="0"/>
    <n v="0"/>
    <n v="0"/>
    <n v="0"/>
    <n v="0"/>
    <n v="0"/>
    <n v="41035.591836734697"/>
    <n v="0"/>
    <n v="0"/>
    <n v="40597.605633802814"/>
    <n v="0"/>
    <n v="40597.605633802814"/>
    <n v="41035.591836734697"/>
    <n v="0"/>
    <n v="0"/>
    <n v="0"/>
    <n v="0"/>
    <n v="0"/>
    <n v="0"/>
    <n v="0"/>
    <n v="39"/>
    <n v="0"/>
    <n v="0"/>
    <n v="43"/>
    <n v="0"/>
    <n v="43"/>
    <n v="39"/>
    <n v="0"/>
    <n v="0"/>
    <n v="0"/>
    <n v="0"/>
    <n v="0"/>
    <n v="0"/>
    <n v="0"/>
    <n v="1600388.0816326533"/>
    <n v="0"/>
    <n v="0"/>
    <n v="1745697.042253521"/>
    <n v="0"/>
    <n v="1745697.042253521"/>
    <n v="1600388.0816326533"/>
  </r>
  <r>
    <x v="2"/>
    <s v="University of Arkansas Community College at Hope"/>
    <m/>
    <n v="107725"/>
    <x v="9"/>
    <m/>
    <m/>
    <m/>
    <m/>
    <m/>
    <m/>
    <m/>
    <m/>
    <m/>
    <m/>
    <m/>
    <m/>
    <m/>
    <m/>
    <m/>
    <m/>
    <m/>
    <m/>
    <m/>
    <m/>
    <m/>
    <m/>
    <m/>
    <m/>
    <m/>
    <n v="31"/>
    <m/>
    <n v="1"/>
    <m/>
    <n v="2"/>
    <m/>
    <n v="6"/>
    <m/>
    <m/>
    <m/>
    <m/>
    <m/>
    <m/>
    <m/>
    <m/>
    <n v="37"/>
    <m/>
    <n v="1"/>
    <m/>
    <n v="2"/>
    <m/>
    <n v="4"/>
    <n v="2"/>
    <m/>
    <m/>
    <m/>
    <m/>
    <m/>
    <m/>
    <m/>
    <n v="1775646"/>
    <m/>
    <m/>
    <n v="1870094"/>
    <n v="100000"/>
    <n v="0"/>
    <n v="0"/>
    <n v="0"/>
    <n v="0"/>
    <n v="0"/>
    <n v="0"/>
    <n v="0"/>
    <n v="383"/>
    <n v="0"/>
    <n v="0"/>
    <n v="413"/>
    <n v="24"/>
    <n v="0"/>
    <n v="0"/>
    <n v="0"/>
    <n v="0"/>
    <n v="0"/>
    <n v="0"/>
    <n v="0"/>
    <n v="4636.1514360313313"/>
    <n v="0"/>
    <n v="0"/>
    <n v="4528.0726392251818"/>
    <n v="4166.666666666667"/>
    <n v="0"/>
    <n v="0"/>
    <n v="0"/>
    <n v="0"/>
    <n v="0"/>
    <n v="0"/>
    <n v="0"/>
    <n v="41725.362924281981"/>
    <n v="0"/>
    <n v="0"/>
    <n v="40752.653753026636"/>
    <n v="37500"/>
    <n v="40752.653753026636"/>
    <n v="41524.15516598284"/>
    <n v="0"/>
    <n v="0"/>
    <n v="0"/>
    <n v="0"/>
    <n v="0"/>
    <n v="0"/>
    <n v="0"/>
    <n v="40"/>
    <n v="0"/>
    <n v="0"/>
    <n v="44"/>
    <n v="2"/>
    <n v="44"/>
    <n v="42"/>
    <n v="0"/>
    <n v="0"/>
    <n v="0"/>
    <n v="0"/>
    <n v="0"/>
    <n v="0"/>
    <n v="0"/>
    <n v="1669014.5169712792"/>
    <n v="0"/>
    <n v="0"/>
    <n v="1793116.765133172"/>
    <n v="75000"/>
    <n v="1793116.765133172"/>
    <n v="1744014.5169712794"/>
  </r>
  <r>
    <x v="2"/>
    <s v="University of Arkansas Community College at Morrilton"/>
    <m/>
    <n v="107585"/>
    <x v="9"/>
    <m/>
    <m/>
    <m/>
    <m/>
    <m/>
    <m/>
    <m/>
    <m/>
    <m/>
    <m/>
    <m/>
    <m/>
    <m/>
    <m/>
    <m/>
    <m/>
    <m/>
    <m/>
    <m/>
    <m/>
    <m/>
    <m/>
    <m/>
    <m/>
    <m/>
    <n v="47"/>
    <m/>
    <m/>
    <m/>
    <m/>
    <m/>
    <n v="9"/>
    <m/>
    <m/>
    <m/>
    <m/>
    <m/>
    <m/>
    <m/>
    <m/>
    <n v="52"/>
    <m/>
    <m/>
    <m/>
    <m/>
    <m/>
    <n v="10"/>
    <m/>
    <m/>
    <m/>
    <m/>
    <m/>
    <m/>
    <m/>
    <m/>
    <n v="2629401"/>
    <m/>
    <m/>
    <n v="2854601"/>
    <m/>
    <n v="0"/>
    <n v="0"/>
    <n v="0"/>
    <n v="0"/>
    <n v="0"/>
    <n v="0"/>
    <n v="0"/>
    <n v="531"/>
    <n v="0"/>
    <n v="0"/>
    <n v="588"/>
    <n v="0"/>
    <n v="0"/>
    <n v="0"/>
    <n v="0"/>
    <n v="0"/>
    <n v="0"/>
    <n v="0"/>
    <n v="0"/>
    <n v="4951.7909604519773"/>
    <n v="0"/>
    <n v="0"/>
    <n v="4854.7636054421773"/>
    <n v="0"/>
    <n v="0"/>
    <n v="0"/>
    <n v="0"/>
    <n v="0"/>
    <n v="0"/>
    <n v="0"/>
    <n v="0"/>
    <n v="44566.118644067799"/>
    <n v="0"/>
    <n v="0"/>
    <n v="43692.872448979593"/>
    <n v="0"/>
    <n v="43692.872448979593"/>
    <n v="44566.118644067799"/>
    <n v="0"/>
    <n v="0"/>
    <n v="0"/>
    <n v="0"/>
    <n v="0"/>
    <n v="0"/>
    <n v="0"/>
    <n v="56"/>
    <n v="0"/>
    <n v="0"/>
    <n v="62"/>
    <n v="0"/>
    <n v="62"/>
    <n v="56"/>
    <n v="0"/>
    <n v="0"/>
    <n v="0"/>
    <n v="0"/>
    <n v="0"/>
    <n v="0"/>
    <n v="0"/>
    <n v="2495702.6440677969"/>
    <n v="0"/>
    <n v="0"/>
    <n v="2708958.0918367347"/>
    <n v="0"/>
    <n v="2708958.0918367347"/>
    <n v="2495702.6440677969"/>
  </r>
  <r>
    <x v="3"/>
    <s v="University of Delaware"/>
    <m/>
    <n v="130943"/>
    <x v="1"/>
    <n v="342"/>
    <n v="330"/>
    <n v="10"/>
    <n v="14"/>
    <n v="9"/>
    <n v="10"/>
    <n v="30"/>
    <n v="30"/>
    <n v="306"/>
    <n v="324"/>
    <n v="8"/>
    <n v="9"/>
    <n v="9"/>
    <n v="9"/>
    <n v="14"/>
    <n v="13"/>
    <n v="255"/>
    <n v="263"/>
    <n v="11"/>
    <n v="7"/>
    <n v="10"/>
    <n v="8"/>
    <n v="14"/>
    <n v="14"/>
    <n v="57"/>
    <n v="52"/>
    <n v="14"/>
    <n v="15"/>
    <n v="7"/>
    <n v="6"/>
    <n v="16"/>
    <n v="15"/>
    <m/>
    <m/>
    <m/>
    <m/>
    <m/>
    <m/>
    <m/>
    <m/>
    <m/>
    <m/>
    <m/>
    <m/>
    <m/>
    <m/>
    <m/>
    <m/>
    <n v="57962608"/>
    <n v="57677747"/>
    <n v="34636185"/>
    <n v="36777232"/>
    <n v="25350806"/>
    <n v="25966422"/>
    <n v="6680667"/>
    <n v="6322648"/>
    <m/>
    <m/>
    <m/>
    <m/>
    <n v="3637"/>
    <n v="3580"/>
    <n v="3101"/>
    <n v="3261"/>
    <n v="2683"/>
    <n v="2693"/>
    <n v="922"/>
    <n v="864"/>
    <n v="0"/>
    <n v="0"/>
    <n v="0"/>
    <n v="0"/>
    <n v="15936.928237558428"/>
    <n v="16111.10251396648"/>
    <n v="11169.359883908417"/>
    <n v="11277.90003066544"/>
    <n v="9448.6790905702564"/>
    <n v="9642.1916078722606"/>
    <n v="7245.8427331887206"/>
    <n v="7317.8796296296296"/>
    <n v="0"/>
    <n v="0"/>
    <n v="0"/>
    <n v="0"/>
    <n v="143432.35413802584"/>
    <n v="144999.92262569832"/>
    <n v="100524.23895517575"/>
    <n v="101501.10027598895"/>
    <n v="85038.111815132303"/>
    <n v="86779.724470850342"/>
    <n v="65212.584598698486"/>
    <n v="65860.916666666672"/>
    <n v="0"/>
    <n v="0"/>
    <n v="0"/>
    <n v="0"/>
    <n v="108587.90861018738"/>
    <n v="109784.00455621019"/>
    <n v="391"/>
    <n v="384"/>
    <n v="337"/>
    <n v="355"/>
    <n v="290"/>
    <n v="292"/>
    <n v="94"/>
    <n v="88"/>
    <n v="0"/>
    <n v="0"/>
    <n v="0"/>
    <n v="0"/>
    <n v="1112"/>
    <n v="1119"/>
    <n v="56082050.467968106"/>
    <n v="55679970.288268156"/>
    <n v="33876668.527894229"/>
    <n v="36032890.597976081"/>
    <n v="24661052.426388368"/>
    <n v="25339679.545488302"/>
    <n v="6129982.9522776576"/>
    <n v="5795760.666666667"/>
    <n v="0"/>
    <n v="0"/>
    <n v="0"/>
    <n v="0"/>
    <n v="120749754.37452836"/>
    <n v="122848301.09839921"/>
  </r>
  <r>
    <x v="3"/>
    <s v="Delaware State University"/>
    <m/>
    <n v="130934"/>
    <x v="3"/>
    <n v="24"/>
    <n v="28"/>
    <m/>
    <m/>
    <m/>
    <m/>
    <n v="15"/>
    <n v="10"/>
    <n v="82"/>
    <n v="83"/>
    <m/>
    <m/>
    <m/>
    <m/>
    <n v="20"/>
    <n v="22"/>
    <n v="53"/>
    <n v="50"/>
    <m/>
    <m/>
    <m/>
    <m/>
    <n v="6"/>
    <n v="5"/>
    <n v="14"/>
    <n v="15"/>
    <m/>
    <m/>
    <m/>
    <m/>
    <n v="1"/>
    <n v="1"/>
    <n v="9"/>
    <n v="7"/>
    <m/>
    <n v="3"/>
    <m/>
    <m/>
    <n v="5"/>
    <n v="6"/>
    <m/>
    <m/>
    <m/>
    <m/>
    <m/>
    <m/>
    <m/>
    <m/>
    <n v="3473047"/>
    <n v="3234628"/>
    <n v="7439802"/>
    <n v="7528834"/>
    <n v="3321556"/>
    <n v="3507565"/>
    <n v="827000"/>
    <n v="835568"/>
    <n v="659753"/>
    <n v="773635"/>
    <m/>
    <m/>
    <n v="396"/>
    <n v="372"/>
    <n v="978"/>
    <n v="1011"/>
    <n v="549"/>
    <n v="510"/>
    <n v="138"/>
    <n v="147"/>
    <n v="141"/>
    <n v="165"/>
    <n v="0"/>
    <n v="0"/>
    <n v="8770.3207070707067"/>
    <n v="8695.2365591397847"/>
    <n v="7607.1595092024536"/>
    <n v="7446.9179030662708"/>
    <n v="6050.193078324226"/>
    <n v="6877.5784313725489"/>
    <n v="5992.753623188406"/>
    <n v="5684.1360544217687"/>
    <n v="4679.0992907801419"/>
    <n v="4688.69696969697"/>
    <n v="0"/>
    <n v="0"/>
    <n v="78932.886363636353"/>
    <n v="78257.129032258061"/>
    <n v="68464.435582822087"/>
    <n v="67022.26112759643"/>
    <n v="54451.737704918036"/>
    <n v="61898.205882352937"/>
    <n v="53934.782608695656"/>
    <n v="51157.224489795917"/>
    <n v="42111.893617021276"/>
    <n v="42198.272727272728"/>
    <n v="0"/>
    <n v="0"/>
    <n v="64074.217344928249"/>
    <n v="64822.59826359104"/>
    <n v="39"/>
    <n v="38"/>
    <n v="102"/>
    <n v="105"/>
    <n v="59"/>
    <n v="55"/>
    <n v="15"/>
    <n v="16"/>
    <n v="14"/>
    <n v="16"/>
    <n v="0"/>
    <n v="0"/>
    <n v="229"/>
    <n v="230"/>
    <n v="3078382.5681818179"/>
    <n v="2973770.9032258065"/>
    <n v="6983372.429447853"/>
    <n v="7037337.418397625"/>
    <n v="3212652.524590164"/>
    <n v="3404401.3235294116"/>
    <n v="809021.73913043481"/>
    <n v="818515.59183673467"/>
    <n v="589566.51063829788"/>
    <n v="675172.36363636365"/>
    <n v="0"/>
    <n v="0"/>
    <n v="14672995.771988569"/>
    <n v="14909197.60062594"/>
  </r>
  <r>
    <x v="3"/>
    <s v="Delaware Technical and Community College--Terry"/>
    <s v="Met the criteria for Two-Year 1 in 2015-16. "/>
    <n v="130907"/>
    <x v="7"/>
    <m/>
    <m/>
    <m/>
    <m/>
    <m/>
    <m/>
    <m/>
    <m/>
    <m/>
    <m/>
    <m/>
    <m/>
    <m/>
    <m/>
    <m/>
    <m/>
    <m/>
    <m/>
    <m/>
    <m/>
    <m/>
    <m/>
    <m/>
    <m/>
    <m/>
    <m/>
    <m/>
    <m/>
    <m/>
    <m/>
    <m/>
    <m/>
    <m/>
    <m/>
    <m/>
    <m/>
    <m/>
    <m/>
    <m/>
    <m/>
    <n v="37"/>
    <n v="0"/>
    <n v="240"/>
    <n v="265"/>
    <n v="41"/>
    <n v="41"/>
    <n v="77"/>
    <n v="94"/>
    <m/>
    <m/>
    <m/>
    <m/>
    <m/>
    <m/>
    <m/>
    <m/>
    <m/>
    <m/>
    <n v="26620869"/>
    <n v="28870432"/>
    <n v="0"/>
    <n v="0"/>
    <n v="0"/>
    <n v="0"/>
    <n v="0"/>
    <n v="0"/>
    <n v="0"/>
    <n v="0"/>
    <n v="0"/>
    <n v="0"/>
    <n v="4108"/>
    <n v="4229"/>
    <n v="0"/>
    <n v="0"/>
    <n v="0"/>
    <n v="0"/>
    <n v="0"/>
    <n v="0"/>
    <n v="0"/>
    <n v="0"/>
    <n v="0"/>
    <n v="0"/>
    <n v="6480.2504868549177"/>
    <n v="6826.7751241428232"/>
    <n v="0"/>
    <n v="0"/>
    <n v="0"/>
    <n v="0"/>
    <n v="0"/>
    <n v="0"/>
    <n v="0"/>
    <n v="0"/>
    <n v="0"/>
    <n v="0"/>
    <n v="58322.254381694256"/>
    <n v="61440.976117285405"/>
    <n v="58322.254381694256"/>
    <n v="61440.976117285405"/>
    <n v="0"/>
    <n v="0"/>
    <n v="0"/>
    <n v="0"/>
    <n v="0"/>
    <n v="0"/>
    <n v="0"/>
    <n v="0"/>
    <n v="0"/>
    <n v="0"/>
    <n v="395"/>
    <n v="400"/>
    <n v="395"/>
    <n v="400"/>
    <n v="0"/>
    <n v="0"/>
    <n v="0"/>
    <n v="0"/>
    <n v="0"/>
    <n v="0"/>
    <n v="0"/>
    <n v="0"/>
    <n v="0"/>
    <n v="0"/>
    <n v="23037290.480769232"/>
    <n v="24576390.446914162"/>
    <n v="23037290.480769232"/>
    <n v="24576390.446914162"/>
  </r>
  <r>
    <x v="4"/>
    <s v="Florida Atlantic University "/>
    <m/>
    <n v="133669"/>
    <x v="1"/>
    <n v="203"/>
    <m/>
    <m/>
    <m/>
    <m/>
    <m/>
    <n v="3"/>
    <m/>
    <n v="214"/>
    <m/>
    <m/>
    <m/>
    <m/>
    <m/>
    <n v="4"/>
    <m/>
    <n v="134"/>
    <m/>
    <m/>
    <m/>
    <m/>
    <m/>
    <n v="1"/>
    <m/>
    <n v="156"/>
    <m/>
    <m/>
    <m/>
    <m/>
    <m/>
    <n v="23"/>
    <m/>
    <n v="3"/>
    <m/>
    <m/>
    <m/>
    <m/>
    <m/>
    <n v="1"/>
    <m/>
    <m/>
    <m/>
    <m/>
    <m/>
    <m/>
    <m/>
    <m/>
    <m/>
    <n v="21293026"/>
    <m/>
    <n v="16684739"/>
    <m/>
    <n v="9283458"/>
    <m/>
    <n v="9655265"/>
    <m/>
    <n v="289875"/>
    <m/>
    <m/>
    <m/>
    <n v="1863"/>
    <n v="0"/>
    <n v="1974"/>
    <n v="0"/>
    <n v="1218"/>
    <n v="0"/>
    <n v="1680"/>
    <n v="0"/>
    <n v="39"/>
    <n v="0"/>
    <n v="0"/>
    <n v="0"/>
    <n v="11429.428878153516"/>
    <n v="0"/>
    <n v="8452.2487335359674"/>
    <n v="0"/>
    <n v="7621.8866995073895"/>
    <n v="0"/>
    <n v="5747.1815476190477"/>
    <n v="0"/>
    <n v="7432.6923076923076"/>
    <n v="0"/>
    <n v="0"/>
    <n v="0"/>
    <n v="102864.85990338164"/>
    <n v="0"/>
    <n v="76070.238601823701"/>
    <n v="0"/>
    <n v="68596.980295566507"/>
    <n v="0"/>
    <n v="51724.633928571428"/>
    <n v="0"/>
    <n v="66894.230769230766"/>
    <n v="0"/>
    <n v="0"/>
    <n v="0"/>
    <n v="76226.889341626505"/>
    <n v="0"/>
    <n v="206"/>
    <n v="0"/>
    <n v="218"/>
    <n v="0"/>
    <n v="135"/>
    <n v="0"/>
    <n v="179"/>
    <n v="0"/>
    <n v="4"/>
    <n v="0"/>
    <n v="0"/>
    <n v="0"/>
    <n v="742"/>
    <n v="0"/>
    <n v="21190161.14009662"/>
    <n v="0"/>
    <n v="16583312.015197568"/>
    <n v="0"/>
    <n v="9260592.339901479"/>
    <n v="0"/>
    <n v="9258709.4732142854"/>
    <n v="0"/>
    <n v="267576.92307692306"/>
    <n v="0"/>
    <n v="0"/>
    <n v="0"/>
    <n v="56560351.891486868"/>
    <n v="0"/>
  </r>
  <r>
    <x v="4"/>
    <s v="Florida International University"/>
    <m/>
    <n v="133951"/>
    <x v="1"/>
    <n v="226"/>
    <n v="230"/>
    <m/>
    <m/>
    <m/>
    <m/>
    <n v="22"/>
    <n v="21"/>
    <n v="272"/>
    <n v="268"/>
    <m/>
    <m/>
    <m/>
    <m/>
    <n v="13"/>
    <n v="16"/>
    <n v="266"/>
    <n v="268"/>
    <m/>
    <m/>
    <m/>
    <m/>
    <n v="24"/>
    <n v="21"/>
    <n v="207"/>
    <n v="223"/>
    <m/>
    <m/>
    <m/>
    <m/>
    <n v="23"/>
    <n v="38"/>
    <n v="37"/>
    <n v="35"/>
    <m/>
    <m/>
    <m/>
    <m/>
    <n v="31"/>
    <n v="30"/>
    <m/>
    <m/>
    <m/>
    <m/>
    <m/>
    <m/>
    <m/>
    <m/>
    <n v="30564315"/>
    <n v="31567340"/>
    <n v="26160727"/>
    <n v="26624404"/>
    <n v="24272430"/>
    <n v="24257054"/>
    <n v="14113199"/>
    <n v="16240804"/>
    <n v="5696025"/>
    <n v="3249113"/>
    <m/>
    <m/>
    <n v="2298"/>
    <n v="2322"/>
    <n v="2604"/>
    <n v="2604"/>
    <n v="2682"/>
    <n v="2664"/>
    <n v="2139"/>
    <n v="2463"/>
    <n v="705"/>
    <n v="675"/>
    <n v="0"/>
    <n v="0"/>
    <n v="13300.398172323759"/>
    <n v="13594.892334194659"/>
    <n v="10046.362135176651"/>
    <n v="10224.425499231951"/>
    <n v="9050.1230425055928"/>
    <n v="9105.5007507507507"/>
    <n v="6598.0359981299671"/>
    <n v="6593.9114900527811"/>
    <n v="8079.4680851063831"/>
    <n v="4813.5007407407411"/>
    <n v="0"/>
    <n v="0"/>
    <n v="119703.58355091384"/>
    <n v="122354.03100775194"/>
    <n v="90417.259216589853"/>
    <n v="92019.829493087556"/>
    <n v="81451.107382550341"/>
    <n v="81949.50675675676"/>
    <n v="59382.323983169706"/>
    <n v="59345.203410475027"/>
    <n v="72715.212765957447"/>
    <n v="43321.506666666668"/>
    <n v="0"/>
    <n v="0"/>
    <n v="87135.412776546364"/>
    <n v="85941.649421871844"/>
    <n v="248"/>
    <n v="251"/>
    <n v="285"/>
    <n v="284"/>
    <n v="290"/>
    <n v="289"/>
    <n v="230"/>
    <n v="261"/>
    <n v="68"/>
    <n v="65"/>
    <n v="0"/>
    <n v="0"/>
    <n v="1121"/>
    <n v="1150"/>
    <n v="29686488.720626634"/>
    <n v="30710861.782945737"/>
    <n v="25768918.87672811"/>
    <n v="26133631.576036867"/>
    <n v="23620821.140939597"/>
    <n v="23683407.452702705"/>
    <n v="13657934.516129032"/>
    <n v="15489098.090133982"/>
    <n v="4944634.4680851065"/>
    <n v="2815897.9333333336"/>
    <n v="0"/>
    <n v="0"/>
    <n v="97678797.722508475"/>
    <n v="98832896.835152626"/>
  </r>
  <r>
    <x v="4"/>
    <s v="Florida State University "/>
    <m/>
    <n v="134097"/>
    <x v="1"/>
    <n v="442"/>
    <n v="449"/>
    <m/>
    <m/>
    <m/>
    <m/>
    <n v="7"/>
    <n v="7"/>
    <n v="314"/>
    <n v="310"/>
    <m/>
    <m/>
    <m/>
    <m/>
    <n v="0"/>
    <n v="2"/>
    <n v="279"/>
    <n v="284"/>
    <m/>
    <m/>
    <m/>
    <m/>
    <n v="1"/>
    <n v="0"/>
    <n v="1"/>
    <n v="0"/>
    <m/>
    <m/>
    <m/>
    <m/>
    <n v="1"/>
    <n v="0"/>
    <n v="128"/>
    <n v="141"/>
    <m/>
    <m/>
    <m/>
    <m/>
    <n v="143"/>
    <n v="167"/>
    <m/>
    <m/>
    <m/>
    <m/>
    <m/>
    <m/>
    <m/>
    <m/>
    <n v="53432038"/>
    <n v="56824962"/>
    <n v="26045673"/>
    <n v="27582339.098069999"/>
    <n v="23221620"/>
    <n v="24412829"/>
    <n v="144571"/>
    <n v="0"/>
    <n v="19702815"/>
    <n v="0"/>
    <m/>
    <m/>
    <n v="4062"/>
    <n v="4125"/>
    <n v="2826"/>
    <n v="2814"/>
    <n v="2523"/>
    <n v="2556"/>
    <n v="21"/>
    <n v="0"/>
    <n v="2868"/>
    <n v="3273"/>
    <n v="0"/>
    <n v="0"/>
    <n v="13154.120630231413"/>
    <n v="13775.748363636363"/>
    <n v="9216.444798301487"/>
    <n v="9801.8262608635396"/>
    <n v="9203.9714625445904"/>
    <n v="9551.1850547730828"/>
    <n v="6884.333333333333"/>
    <n v="0"/>
    <n v="6869.8797071129711"/>
    <n v="0"/>
    <n v="0"/>
    <n v="0"/>
    <n v="118387.08567208271"/>
    <n v="123981.73527272727"/>
    <n v="82948.00318471338"/>
    <n v="88216.436347771858"/>
    <n v="82835.743162901315"/>
    <n v="85960.665492957749"/>
    <n v="61959"/>
    <n v="0"/>
    <n v="61828.917364016743"/>
    <n v="0"/>
    <n v="0"/>
    <n v="0"/>
    <n v="90634.526715825254"/>
    <n v="79758.844430050332"/>
    <n v="449"/>
    <n v="456"/>
    <n v="314"/>
    <n v="312"/>
    <n v="280"/>
    <n v="284"/>
    <n v="2"/>
    <n v="0"/>
    <n v="271"/>
    <n v="308"/>
    <n v="0"/>
    <n v="0"/>
    <n v="1316"/>
    <n v="1360"/>
    <n v="53155801.466765136"/>
    <n v="56535671.284363635"/>
    <n v="26045673"/>
    <n v="27523528.140504818"/>
    <n v="23194008.085612368"/>
    <n v="24412829"/>
    <n v="123918"/>
    <n v="0"/>
    <n v="16755636.605648538"/>
    <n v="0"/>
    <n v="0"/>
    <n v="0"/>
    <n v="119275037.15802604"/>
    <n v="108472028.42486845"/>
  </r>
  <r>
    <x v="4"/>
    <s v="University of Central Florida "/>
    <m/>
    <n v="132903"/>
    <x v="1"/>
    <n v="206"/>
    <n v="223"/>
    <m/>
    <m/>
    <m/>
    <m/>
    <n v="41"/>
    <n v="40"/>
    <n v="320"/>
    <n v="327"/>
    <m/>
    <m/>
    <m/>
    <m/>
    <n v="16"/>
    <n v="14"/>
    <n v="194"/>
    <n v="266"/>
    <m/>
    <m/>
    <m/>
    <m/>
    <n v="3"/>
    <n v="6"/>
    <n v="184"/>
    <n v="189"/>
    <m/>
    <m/>
    <m/>
    <m/>
    <n v="24"/>
    <n v="23"/>
    <n v="185"/>
    <n v="202"/>
    <m/>
    <m/>
    <m/>
    <m/>
    <n v="25"/>
    <n v="24"/>
    <m/>
    <m/>
    <m/>
    <m/>
    <m/>
    <m/>
    <m/>
    <m/>
    <n v="33962233"/>
    <n v="34927629.272713557"/>
    <n v="30088443"/>
    <n v="30415564.636360142"/>
    <n v="14795759"/>
    <n v="20787858.999999102"/>
    <n v="11579205"/>
    <n v="11490552.363633227"/>
    <n v="12944779"/>
    <n v="13711294.545451142"/>
    <m/>
    <m/>
    <n v="2346"/>
    <n v="2487"/>
    <n v="3072"/>
    <n v="3111"/>
    <n v="1782"/>
    <n v="2466"/>
    <n v="1944"/>
    <n v="1977"/>
    <n v="1965"/>
    <n v="2106"/>
    <n v="0"/>
    <n v="0"/>
    <n v="14476.65515771526"/>
    <n v="14044.080929921012"/>
    <n v="9794.4150390625"/>
    <n v="9776.7806609965101"/>
    <n v="8302.8950617283954"/>
    <n v="8429.7887266825237"/>
    <n v="5956.3811728395058"/>
    <n v="5812.1155101837257"/>
    <n v="6587.6737913486004"/>
    <n v="6510.586203917921"/>
    <n v="0"/>
    <n v="0"/>
    <n v="130289.89641943734"/>
    <n v="126396.72836928911"/>
    <n v="88149.7353515625"/>
    <n v="87991.025948968585"/>
    <n v="74726.055555555562"/>
    <n v="75868.098540142717"/>
    <n v="53607.430555555555"/>
    <n v="52309.039591653534"/>
    <n v="59289.064122137403"/>
    <n v="58595.275835261287"/>
    <n v="0"/>
    <n v="0"/>
    <n v="83574.288363418091"/>
    <n v="82355.746533363563"/>
    <n v="247"/>
    <n v="263"/>
    <n v="336"/>
    <n v="341"/>
    <n v="197"/>
    <n v="272"/>
    <n v="208"/>
    <n v="212"/>
    <n v="210"/>
    <n v="226"/>
    <n v="0"/>
    <n v="0"/>
    <n v="1198"/>
    <n v="1314"/>
    <n v="32181604.415601023"/>
    <n v="33242339.561123036"/>
    <n v="29618311.078125"/>
    <n v="30004939.848598287"/>
    <n v="14721032.944444446"/>
    <n v="20636122.802918818"/>
    <n v="11150345.555555556"/>
    <n v="11089516.39343055"/>
    <n v="12450703.465648854"/>
    <n v="13242532.33876905"/>
    <n v="0"/>
    <n v="0"/>
    <n v="100121997.45937487"/>
    <n v="108215450.94483972"/>
  </r>
  <r>
    <x v="4"/>
    <s v="University of Florida"/>
    <m/>
    <n v="134130"/>
    <x v="1"/>
    <n v="501"/>
    <n v="517"/>
    <m/>
    <m/>
    <m/>
    <m/>
    <n v="210"/>
    <n v="228"/>
    <n v="388"/>
    <n v="386"/>
    <m/>
    <m/>
    <m/>
    <m/>
    <n v="191"/>
    <n v="193"/>
    <n v="184"/>
    <n v="186"/>
    <m/>
    <m/>
    <m/>
    <m/>
    <n v="230"/>
    <n v="219"/>
    <n v="0"/>
    <n v="0"/>
    <m/>
    <m/>
    <m/>
    <m/>
    <n v="0"/>
    <n v="0"/>
    <n v="172"/>
    <n v="183"/>
    <m/>
    <m/>
    <m/>
    <m/>
    <n v="74"/>
    <n v="82"/>
    <m/>
    <m/>
    <m/>
    <m/>
    <m/>
    <m/>
    <m/>
    <m/>
    <n v="100928960"/>
    <n v="99773601"/>
    <n v="55487349"/>
    <n v="51681934"/>
    <n v="36426154"/>
    <n v="32033305.049056679"/>
    <m/>
    <n v="0"/>
    <n v="16792083"/>
    <n v="16867057.081805769"/>
    <m/>
    <m/>
    <n v="7029"/>
    <n v="7389"/>
    <n v="5784"/>
    <n v="5790"/>
    <n v="4416"/>
    <n v="4302"/>
    <n v="0"/>
    <n v="0"/>
    <n v="2436"/>
    <n v="2631"/>
    <n v="0"/>
    <n v="0"/>
    <n v="14358.935837245697"/>
    <n v="13502.991067803492"/>
    <n v="9593.2484439834025"/>
    <n v="8926.0680483592405"/>
    <n v="8248.676177536232"/>
    <n v="7446.1425032674751"/>
    <n v="0"/>
    <n v="0"/>
    <n v="6893.3017241379312"/>
    <n v="6410.8920873454081"/>
    <n v="0"/>
    <n v="0"/>
    <n v="129230.42253521127"/>
    <n v="121526.91961023143"/>
    <n v="86339.235995850628"/>
    <n v="80334.612435233168"/>
    <n v="74238.085597826081"/>
    <n v="67015.282529407283"/>
    <n v="0"/>
    <n v="0"/>
    <n v="62039.715517241377"/>
    <n v="57698.028786108669"/>
    <n v="0"/>
    <n v="0"/>
    <n v="96343.377189166204"/>
    <n v="90011.265176705696"/>
    <n v="711"/>
    <n v="745"/>
    <n v="579"/>
    <n v="579"/>
    <n v="414"/>
    <n v="405"/>
    <n v="0"/>
    <n v="0"/>
    <n v="246"/>
    <n v="265"/>
    <n v="0"/>
    <n v="0"/>
    <n v="1950"/>
    <n v="1994"/>
    <n v="91882830.422535211"/>
    <n v="90537555.109622419"/>
    <n v="49990417.641597517"/>
    <n v="46513740.600000001"/>
    <n v="30734567.437499996"/>
    <n v="27141189.424409948"/>
    <n v="0"/>
    <n v="0"/>
    <n v="15261770.017241379"/>
    <n v="15289977.628318798"/>
    <n v="0"/>
    <n v="0"/>
    <n v="187869585.51887411"/>
    <n v="179482462.76235116"/>
  </r>
  <r>
    <x v="4"/>
    <s v="University of South Florida "/>
    <m/>
    <n v="137351"/>
    <x v="1"/>
    <n v="298"/>
    <n v="306"/>
    <m/>
    <m/>
    <m/>
    <m/>
    <n v="57"/>
    <n v="54"/>
    <n v="330"/>
    <n v="350"/>
    <m/>
    <m/>
    <m/>
    <m/>
    <n v="50"/>
    <n v="49"/>
    <n v="268"/>
    <n v="242"/>
    <m/>
    <m/>
    <m/>
    <m/>
    <n v="43"/>
    <n v="42"/>
    <n v="225"/>
    <n v="257"/>
    <m/>
    <m/>
    <m/>
    <m/>
    <n v="114"/>
    <n v="120"/>
    <n v="1"/>
    <n v="0"/>
    <m/>
    <m/>
    <m/>
    <m/>
    <n v="1"/>
    <n v="0"/>
    <m/>
    <m/>
    <m/>
    <m/>
    <m/>
    <m/>
    <m/>
    <m/>
    <n v="41539850"/>
    <n v="43370219"/>
    <n v="32170966"/>
    <n v="35209291"/>
    <n v="22444608"/>
    <n v="21231258"/>
    <n v="22444608"/>
    <n v="21543132"/>
    <n v="97495"/>
    <n v="0"/>
    <m/>
    <m/>
    <n v="3366"/>
    <n v="3402"/>
    <n v="3570"/>
    <n v="3738"/>
    <n v="2928"/>
    <n v="2682"/>
    <n v="3393"/>
    <n v="3753"/>
    <n v="21"/>
    <n v="0"/>
    <n v="0"/>
    <n v="0"/>
    <n v="12341.013071895424"/>
    <n v="12748.447677836566"/>
    <n v="9011.475070028011"/>
    <n v="9419.2859818084544"/>
    <n v="7665.5081967213118"/>
    <n v="7916.2035794183448"/>
    <n v="6614.9743589743593"/>
    <n v="5740.2430055955238"/>
    <n v="4642.6190476190477"/>
    <n v="0"/>
    <n v="0"/>
    <n v="0"/>
    <n v="111069.11764705883"/>
    <n v="114736.02910052909"/>
    <n v="81103.275630252101"/>
    <n v="84773.573836276089"/>
    <n v="68989.573770491814"/>
    <n v="71245.832214765105"/>
    <n v="59534.769230769234"/>
    <n v="51662.187050359717"/>
    <n v="41783.571428571428"/>
    <n v="0"/>
    <n v="0"/>
    <n v="0"/>
    <n v="80728.473582489227"/>
    <n v="80873.30091819966"/>
    <n v="355"/>
    <n v="360"/>
    <n v="380"/>
    <n v="399"/>
    <n v="311"/>
    <n v="284"/>
    <n v="339"/>
    <n v="377"/>
    <n v="2"/>
    <n v="0"/>
    <n v="0"/>
    <n v="0"/>
    <n v="1387"/>
    <n v="1420"/>
    <n v="39429536.764705881"/>
    <n v="41304970.47619047"/>
    <n v="30819244.739495799"/>
    <n v="33824655.960674159"/>
    <n v="21455757.442622956"/>
    <n v="20233816.34899329"/>
    <n v="20182286.769230772"/>
    <n v="19476644.517985612"/>
    <n v="83567.142857142855"/>
    <n v="0"/>
    <n v="0"/>
    <n v="0"/>
    <n v="111970392.85891256"/>
    <n v="114840087.30384351"/>
  </r>
  <r>
    <x v="4"/>
    <s v="Florida Agricultural &amp; Mechanical University "/>
    <s v="Met the criteria for Four-Year 2 in 2015-16."/>
    <n v="133650"/>
    <x v="3"/>
    <n v="81"/>
    <n v="88"/>
    <m/>
    <m/>
    <m/>
    <m/>
    <n v="64"/>
    <n v="64"/>
    <n v="127"/>
    <n v="118"/>
    <m/>
    <m/>
    <m/>
    <m/>
    <n v="51"/>
    <n v="52"/>
    <n v="102"/>
    <n v="90"/>
    <m/>
    <m/>
    <m/>
    <m/>
    <n v="54"/>
    <n v="58"/>
    <n v="46"/>
    <n v="47"/>
    <m/>
    <m/>
    <m/>
    <m/>
    <n v="23"/>
    <n v="28"/>
    <n v="0"/>
    <n v="0"/>
    <m/>
    <m/>
    <m/>
    <m/>
    <n v="0"/>
    <n v="0"/>
    <m/>
    <m/>
    <m/>
    <m/>
    <m/>
    <m/>
    <m/>
    <m/>
    <n v="15699911"/>
    <n v="15103156.818167379"/>
    <n v="14986804"/>
    <n v="13502229.99999073"/>
    <n v="10651836"/>
    <n v="9645748.1818094291"/>
    <n v="4246645"/>
    <n v="4358188.6363599673"/>
    <m/>
    <n v="0"/>
    <m/>
    <m/>
    <n v="1497"/>
    <n v="1560"/>
    <n v="1755"/>
    <n v="1686"/>
    <n v="1566"/>
    <n v="1506"/>
    <n v="690"/>
    <n v="759"/>
    <n v="0"/>
    <n v="0"/>
    <n v="0"/>
    <n v="0"/>
    <n v="10487.582498329994"/>
    <n v="9681.5107808765242"/>
    <n v="8539.4894586894588"/>
    <n v="8008.4400948936709"/>
    <n v="6801.9386973180081"/>
    <n v="6404.8792707897937"/>
    <n v="6154.557971014493"/>
    <n v="5742.0140136494956"/>
    <n v="0"/>
    <n v="0"/>
    <n v="0"/>
    <n v="0"/>
    <n v="94388.242484969946"/>
    <n v="87133.597027888725"/>
    <n v="76855.405128205137"/>
    <n v="72075.960854043034"/>
    <n v="61217.448275862072"/>
    <n v="57643.913437108145"/>
    <n v="55391.02173913044"/>
    <n v="51678.12612284546"/>
    <n v="0"/>
    <n v="0"/>
    <n v="0"/>
    <n v="0"/>
    <n v="74340.254934627068"/>
    <n v="69549.318791434518"/>
    <n v="145"/>
    <n v="152"/>
    <n v="178"/>
    <n v="170"/>
    <n v="156"/>
    <n v="148"/>
    <n v="69"/>
    <n v="75"/>
    <n v="0"/>
    <n v="0"/>
    <n v="0"/>
    <n v="0"/>
    <n v="548"/>
    <n v="545"/>
    <n v="13686295.160320641"/>
    <n v="13244306.748239087"/>
    <n v="13680262.112820514"/>
    <n v="12252913.345187316"/>
    <n v="9549921.931034483"/>
    <n v="8531299.1886920054"/>
    <n v="3821980.5000000005"/>
    <n v="3875859.4592134096"/>
    <n v="0"/>
    <n v="0"/>
    <n v="0"/>
    <n v="0"/>
    <n v="40738459.704175636"/>
    <n v="37904378.741331816"/>
  </r>
  <r>
    <x v="4"/>
    <s v="University of North Florida"/>
    <m/>
    <n v="136172"/>
    <x v="3"/>
    <n v="85"/>
    <n v="89"/>
    <m/>
    <m/>
    <m/>
    <m/>
    <n v="7"/>
    <n v="8"/>
    <n v="137"/>
    <n v="124"/>
    <m/>
    <m/>
    <m/>
    <m/>
    <n v="9"/>
    <n v="6"/>
    <n v="126"/>
    <n v="121"/>
    <m/>
    <m/>
    <m/>
    <m/>
    <n v="4"/>
    <n v="3"/>
    <n v="66"/>
    <n v="51"/>
    <m/>
    <m/>
    <m/>
    <m/>
    <n v="10"/>
    <n v="14"/>
    <n v="1"/>
    <n v="0"/>
    <m/>
    <m/>
    <m/>
    <m/>
    <n v="15"/>
    <n v="17"/>
    <m/>
    <m/>
    <m/>
    <m/>
    <m/>
    <m/>
    <m/>
    <m/>
    <n v="8976190.7300000004"/>
    <n v="10362847"/>
    <n v="10455006.060000001"/>
    <n v="9883271"/>
    <n v="8054027.8099999996"/>
    <n v="8149410"/>
    <n v="3837743.14"/>
    <n v="3551391"/>
    <n v="783632.23"/>
    <n v="860461"/>
    <m/>
    <m/>
    <n v="849"/>
    <n v="897"/>
    <n v="1341"/>
    <n v="1188"/>
    <n v="1182"/>
    <n v="1125"/>
    <n v="714"/>
    <n v="627"/>
    <n v="189"/>
    <n v="204"/>
    <n v="0"/>
    <n v="0"/>
    <n v="10572.662815076561"/>
    <n v="11552.783723522854"/>
    <n v="7796.4251006711411"/>
    <n v="8319.2516835016831"/>
    <n v="6813.8983164128595"/>
    <n v="7243.92"/>
    <n v="5374.990392156863"/>
    <n v="5664.1004784688994"/>
    <n v="4146.2022751322747"/>
    <n v="4217.9460784313724"/>
    <n v="0"/>
    <n v="0"/>
    <n v="95153.965335689049"/>
    <n v="103975.05351170569"/>
    <n v="70167.825906040263"/>
    <n v="74873.265151515152"/>
    <n v="61325.084847715734"/>
    <n v="65195.28"/>
    <n v="48374.913529411766"/>
    <n v="50976.904306220094"/>
    <n v="37315.820476190471"/>
    <n v="37961.51470588235"/>
    <n v="0"/>
    <n v="0"/>
    <n v="67922.771693962291"/>
    <n v="73584.674157590591"/>
    <n v="92"/>
    <n v="97"/>
    <n v="146"/>
    <n v="130"/>
    <n v="130"/>
    <n v="124"/>
    <n v="76"/>
    <n v="65"/>
    <n v="16"/>
    <n v="17"/>
    <n v="0"/>
    <n v="0"/>
    <n v="460"/>
    <n v="433"/>
    <n v="8754164.8108833916"/>
    <n v="10085580.190635452"/>
    <n v="10244502.582281878"/>
    <n v="9733524.4696969707"/>
    <n v="7972261.0302030453"/>
    <n v="8084214.7199999997"/>
    <n v="3676493.4282352943"/>
    <n v="3313498.7799043059"/>
    <n v="597053.12761904753"/>
    <n v="645345.75"/>
    <n v="0"/>
    <n v="0"/>
    <n v="31244474.979222655"/>
    <n v="31862163.910236727"/>
  </r>
  <r>
    <x v="4"/>
    <s v="University of West Florida"/>
    <m/>
    <n v="138354"/>
    <x v="3"/>
    <n v="63"/>
    <n v="68"/>
    <m/>
    <m/>
    <m/>
    <m/>
    <n v="10"/>
    <n v="12"/>
    <n v="63"/>
    <n v="59"/>
    <m/>
    <m/>
    <m/>
    <m/>
    <n v="8"/>
    <n v="6"/>
    <n v="96"/>
    <n v="101"/>
    <m/>
    <m/>
    <m/>
    <m/>
    <n v="2"/>
    <n v="2"/>
    <n v="30"/>
    <n v="33"/>
    <m/>
    <m/>
    <m/>
    <m/>
    <n v="15"/>
    <n v="10"/>
    <n v="22"/>
    <n v="0"/>
    <m/>
    <m/>
    <m/>
    <m/>
    <n v="10"/>
    <n v="5"/>
    <m/>
    <m/>
    <m/>
    <m/>
    <m/>
    <m/>
    <m/>
    <m/>
    <n v="7058356"/>
    <n v="7737572"/>
    <n v="5029866"/>
    <n v="4871714"/>
    <n v="6445898"/>
    <n v="6766055"/>
    <n v="2316786"/>
    <n v="2630089"/>
    <n v="1704427"/>
    <n v="1910937"/>
    <m/>
    <m/>
    <n v="687"/>
    <n v="756"/>
    <n v="663"/>
    <n v="603"/>
    <n v="888"/>
    <n v="933"/>
    <n v="450"/>
    <n v="417"/>
    <n v="318"/>
    <n v="60"/>
    <n v="0"/>
    <n v="0"/>
    <n v="10274.171761280932"/>
    <n v="10234.883597883598"/>
    <n v="7586.5248868778281"/>
    <n v="8079.1276948590385"/>
    <n v="7258.8941441441439"/>
    <n v="7251.9346195069666"/>
    <n v="5148.413333333333"/>
    <n v="6307.1678657074344"/>
    <n v="5359.833333333333"/>
    <n v="31848.95"/>
    <n v="0"/>
    <n v="0"/>
    <n v="92467.545851528383"/>
    <n v="92113.952380952382"/>
    <n v="68278.723981900446"/>
    <n v="72712.149253731346"/>
    <n v="65330.047297297293"/>
    <n v="65267.411575562699"/>
    <n v="46335.719999999994"/>
    <n v="56764.510791366913"/>
    <n v="48238.5"/>
    <n v="286640.55"/>
    <n v="0"/>
    <n v="0"/>
    <n v="67802.521269628953"/>
    <n v="76662.249994190744"/>
    <n v="73"/>
    <n v="80"/>
    <n v="71"/>
    <n v="65"/>
    <n v="98"/>
    <n v="103"/>
    <n v="45"/>
    <n v="43"/>
    <n v="32"/>
    <n v="5"/>
    <n v="0"/>
    <n v="0"/>
    <n v="319"/>
    <n v="296"/>
    <n v="6750130.8471615715"/>
    <n v="7369116.1904761903"/>
    <n v="4847789.4027149314"/>
    <n v="4726289.7014925377"/>
    <n v="6402344.6351351347"/>
    <n v="6722543.3922829581"/>
    <n v="2085107.3999999997"/>
    <n v="2440873.9640287771"/>
    <n v="1543632"/>
    <n v="1433202.75"/>
    <n v="0"/>
    <n v="0"/>
    <n v="21629004.285011634"/>
    <n v="22692025.998280462"/>
  </r>
  <r>
    <x v="4"/>
    <s v="Florida Gulf Coast University"/>
    <m/>
    <n v="433660"/>
    <x v="4"/>
    <n v="54"/>
    <n v="53"/>
    <m/>
    <m/>
    <m/>
    <m/>
    <n v="18"/>
    <n v="18"/>
    <n v="89"/>
    <n v="90"/>
    <m/>
    <m/>
    <m/>
    <m/>
    <n v="20"/>
    <n v="24"/>
    <n v="116"/>
    <n v="123"/>
    <m/>
    <m/>
    <m/>
    <m/>
    <n v="31"/>
    <n v="32"/>
    <n v="93"/>
    <n v="92"/>
    <m/>
    <m/>
    <m/>
    <m/>
    <n v="24"/>
    <n v="24"/>
    <n v="2"/>
    <n v="0"/>
    <m/>
    <m/>
    <m/>
    <m/>
    <n v="0"/>
    <n v="0"/>
    <m/>
    <m/>
    <m/>
    <m/>
    <m/>
    <m/>
    <m/>
    <m/>
    <n v="7823483"/>
    <n v="7515610.7998949997"/>
    <n v="8685416"/>
    <n v="9022424.727841001"/>
    <n v="10091770"/>
    <n v="10463328.330661001"/>
    <n v="5984282"/>
    <n v="5736150.6991090002"/>
    <n v="90000"/>
    <n v="0"/>
    <m/>
    <m/>
    <n v="702"/>
    <n v="693"/>
    <n v="1041"/>
    <n v="1098"/>
    <n v="1416"/>
    <n v="1491"/>
    <n v="1125"/>
    <n v="1116"/>
    <n v="18"/>
    <n v="0"/>
    <n v="0"/>
    <n v="0"/>
    <n v="11144.562678062679"/>
    <n v="10845.037229285714"/>
    <n v="8343.3390970220935"/>
    <n v="8217.1445608752292"/>
    <n v="7126.9562146892658"/>
    <n v="7017.6581694574115"/>
    <n v="5319.3617777777781"/>
    <n v="5139.9199812804663"/>
    <n v="5000"/>
    <n v="0"/>
    <n v="0"/>
    <n v="0"/>
    <n v="100301.06410256411"/>
    <n v="97605.335063571431"/>
    <n v="75090.051873198841"/>
    <n v="73954.301047877059"/>
    <n v="64142.605932203391"/>
    <n v="63158.923525116705"/>
    <n v="47874.256000000001"/>
    <n v="46259.279831524196"/>
    <n v="45000"/>
    <n v="0"/>
    <n v="0"/>
    <n v="0"/>
    <n v="68292.49058970288"/>
    <n v="66922.102446976874"/>
    <n v="72"/>
    <n v="71"/>
    <n v="109"/>
    <n v="114"/>
    <n v="147"/>
    <n v="155"/>
    <n v="117"/>
    <n v="116"/>
    <n v="2"/>
    <n v="0"/>
    <n v="0"/>
    <n v="0"/>
    <n v="447"/>
    <n v="456"/>
    <n v="7221676.615384616"/>
    <n v="6929978.7895135712"/>
    <n v="8184815.6541786734"/>
    <n v="8430790.3194579855"/>
    <n v="9428963.0720338989"/>
    <n v="9789633.1463930886"/>
    <n v="5601287.9520000005"/>
    <n v="5366076.4604568072"/>
    <n v="90000"/>
    <n v="0"/>
    <n v="0"/>
    <n v="0"/>
    <n v="30526743.293597188"/>
    <n v="30516478.715821456"/>
  </r>
  <r>
    <x v="4"/>
    <s v="New College of Florida"/>
    <m/>
    <n v="262129"/>
    <x v="6"/>
    <n v="29"/>
    <n v="33"/>
    <m/>
    <m/>
    <m/>
    <m/>
    <n v="0"/>
    <n v="0"/>
    <n v="24"/>
    <n v="22"/>
    <m/>
    <m/>
    <m/>
    <m/>
    <n v="0"/>
    <n v="0"/>
    <n v="19"/>
    <n v="22"/>
    <m/>
    <m/>
    <m/>
    <m/>
    <n v="0"/>
    <n v="0"/>
    <n v="1"/>
    <n v="21"/>
    <m/>
    <m/>
    <m/>
    <m/>
    <n v="0"/>
    <n v="0"/>
    <n v="0"/>
    <n v="1"/>
    <m/>
    <m/>
    <m/>
    <m/>
    <n v="0"/>
    <n v="0"/>
    <m/>
    <m/>
    <m/>
    <m/>
    <m/>
    <m/>
    <m/>
    <m/>
    <n v="2557642"/>
    <n v="2904811.18"/>
    <n v="1663633"/>
    <n v="1541096.4"/>
    <n v="1106341"/>
    <n v="1281834.8999999999"/>
    <n v="44412"/>
    <n v="44856.46"/>
    <m/>
    <n v="0"/>
    <m/>
    <m/>
    <n v="261"/>
    <n v="297"/>
    <n v="216"/>
    <n v="198"/>
    <n v="171"/>
    <n v="198"/>
    <n v="9"/>
    <n v="189"/>
    <n v="0"/>
    <n v="9"/>
    <n v="0"/>
    <n v="0"/>
    <n v="9799.3946360153259"/>
    <n v="9780.5090235690241"/>
    <n v="7702.0046296296296"/>
    <n v="7783.3151515151512"/>
    <n v="6469.8304093567249"/>
    <n v="6473.9136363636362"/>
    <n v="4934.666666666667"/>
    <n v="237.3357671957672"/>
    <n v="0"/>
    <n v="0"/>
    <n v="0"/>
    <n v="0"/>
    <n v="88194.551724137928"/>
    <n v="88024.581212121222"/>
    <n v="69318.041666666672"/>
    <n v="70049.836363636365"/>
    <n v="58228.473684210527"/>
    <n v="58265.222727272725"/>
    <n v="44412"/>
    <n v="2136.0219047619048"/>
    <n v="0"/>
    <n v="0"/>
    <n v="0"/>
    <n v="0"/>
    <n v="73589.42465753424"/>
    <n v="58309.080202020203"/>
    <n v="29"/>
    <n v="33"/>
    <n v="24"/>
    <n v="22"/>
    <n v="19"/>
    <n v="22"/>
    <n v="1"/>
    <n v="21"/>
    <n v="0"/>
    <n v="1"/>
    <n v="0"/>
    <n v="0"/>
    <n v="73"/>
    <n v="99"/>
    <n v="2557642"/>
    <n v="2904811.18"/>
    <n v="1663633"/>
    <n v="1541096.4"/>
    <n v="1106341"/>
    <n v="1281834.8999999999"/>
    <n v="44412"/>
    <n v="44856.46"/>
    <n v="0"/>
    <n v="0"/>
    <n v="0"/>
    <n v="0"/>
    <n v="5372028"/>
    <n v="5772598.9400000004"/>
  </r>
  <r>
    <x v="4"/>
    <s v="Broward College "/>
    <m/>
    <n v="132709"/>
    <x v="12"/>
    <m/>
    <m/>
    <m/>
    <m/>
    <m/>
    <m/>
    <m/>
    <m/>
    <m/>
    <m/>
    <m/>
    <m/>
    <m/>
    <m/>
    <m/>
    <m/>
    <m/>
    <m/>
    <m/>
    <m/>
    <m/>
    <m/>
    <m/>
    <m/>
    <m/>
    <m/>
    <m/>
    <m/>
    <m/>
    <m/>
    <m/>
    <m/>
    <m/>
    <m/>
    <m/>
    <m/>
    <m/>
    <m/>
    <m/>
    <m/>
    <n v="405"/>
    <n v="432"/>
    <m/>
    <m/>
    <m/>
    <m/>
    <m/>
    <m/>
    <m/>
    <m/>
    <m/>
    <m/>
    <m/>
    <m/>
    <m/>
    <m/>
    <m/>
    <m/>
    <n v="24246945"/>
    <n v="25142468"/>
    <n v="0"/>
    <n v="0"/>
    <n v="0"/>
    <n v="0"/>
    <n v="0"/>
    <n v="0"/>
    <n v="0"/>
    <n v="0"/>
    <n v="0"/>
    <n v="0"/>
    <n v="3645"/>
    <n v="3888"/>
    <n v="0"/>
    <n v="0"/>
    <n v="0"/>
    <n v="0"/>
    <n v="0"/>
    <n v="0"/>
    <n v="0"/>
    <n v="0"/>
    <n v="0"/>
    <n v="0"/>
    <n v="6652.1111111111113"/>
    <n v="6466.6841563786011"/>
    <n v="0"/>
    <n v="0"/>
    <n v="0"/>
    <n v="0"/>
    <n v="0"/>
    <n v="0"/>
    <n v="0"/>
    <n v="0"/>
    <n v="0"/>
    <n v="0"/>
    <n v="59869"/>
    <n v="58200.157407407409"/>
    <n v="59869"/>
    <n v="58200.157407407409"/>
    <n v="0"/>
    <n v="0"/>
    <n v="0"/>
    <n v="0"/>
    <n v="0"/>
    <n v="0"/>
    <n v="0"/>
    <n v="0"/>
    <n v="0"/>
    <n v="0"/>
    <n v="405"/>
    <n v="432"/>
    <n v="405"/>
    <n v="432"/>
    <n v="0"/>
    <n v="0"/>
    <n v="0"/>
    <n v="0"/>
    <n v="0"/>
    <n v="0"/>
    <n v="0"/>
    <n v="0"/>
    <n v="0"/>
    <n v="0"/>
    <n v="24246945"/>
    <n v="25142468"/>
    <n v="24246945"/>
    <n v="25142468"/>
  </r>
  <r>
    <x v="4"/>
    <s v="Chipola College "/>
    <m/>
    <n v="133021"/>
    <x v="12"/>
    <m/>
    <m/>
    <m/>
    <m/>
    <m/>
    <m/>
    <m/>
    <m/>
    <m/>
    <m/>
    <m/>
    <m/>
    <m/>
    <m/>
    <m/>
    <m/>
    <m/>
    <m/>
    <m/>
    <m/>
    <m/>
    <m/>
    <m/>
    <m/>
    <m/>
    <m/>
    <m/>
    <m/>
    <m/>
    <m/>
    <m/>
    <m/>
    <m/>
    <m/>
    <m/>
    <m/>
    <m/>
    <m/>
    <m/>
    <m/>
    <n v="43"/>
    <n v="46"/>
    <m/>
    <m/>
    <m/>
    <m/>
    <m/>
    <m/>
    <m/>
    <m/>
    <m/>
    <m/>
    <m/>
    <m/>
    <m/>
    <m/>
    <m/>
    <m/>
    <n v="1948115"/>
    <n v="2353399"/>
    <n v="0"/>
    <n v="0"/>
    <n v="0"/>
    <n v="0"/>
    <n v="0"/>
    <n v="0"/>
    <n v="0"/>
    <n v="0"/>
    <n v="0"/>
    <n v="0"/>
    <n v="387"/>
    <n v="414"/>
    <n v="0"/>
    <n v="0"/>
    <n v="0"/>
    <n v="0"/>
    <n v="0"/>
    <n v="0"/>
    <n v="0"/>
    <n v="0"/>
    <n v="0"/>
    <n v="0"/>
    <n v="5033.8888888888887"/>
    <n v="5684.5386473429953"/>
    <n v="0"/>
    <n v="0"/>
    <n v="0"/>
    <n v="0"/>
    <n v="0"/>
    <n v="0"/>
    <n v="0"/>
    <n v="0"/>
    <n v="0"/>
    <n v="0"/>
    <n v="45305"/>
    <n v="51160.84782608696"/>
    <n v="45305"/>
    <n v="51160.84782608696"/>
    <n v="0"/>
    <n v="0"/>
    <n v="0"/>
    <n v="0"/>
    <n v="0"/>
    <n v="0"/>
    <n v="0"/>
    <n v="0"/>
    <n v="0"/>
    <n v="0"/>
    <n v="43"/>
    <n v="46"/>
    <n v="43"/>
    <n v="46"/>
    <n v="0"/>
    <n v="0"/>
    <n v="0"/>
    <n v="0"/>
    <n v="0"/>
    <n v="0"/>
    <n v="0"/>
    <n v="0"/>
    <n v="0"/>
    <n v="0"/>
    <n v="1948115"/>
    <n v="2353399"/>
    <n v="1948115"/>
    <n v="2353399"/>
  </r>
  <r>
    <x v="4"/>
    <s v="Daytona State College "/>
    <m/>
    <n v="133386"/>
    <x v="12"/>
    <m/>
    <m/>
    <m/>
    <m/>
    <m/>
    <m/>
    <m/>
    <m/>
    <m/>
    <m/>
    <m/>
    <m/>
    <m/>
    <m/>
    <m/>
    <m/>
    <m/>
    <m/>
    <m/>
    <m/>
    <m/>
    <m/>
    <m/>
    <m/>
    <m/>
    <m/>
    <m/>
    <m/>
    <m/>
    <m/>
    <m/>
    <m/>
    <m/>
    <m/>
    <m/>
    <m/>
    <m/>
    <m/>
    <m/>
    <m/>
    <n v="303"/>
    <n v="295"/>
    <m/>
    <m/>
    <m/>
    <m/>
    <m/>
    <m/>
    <m/>
    <m/>
    <m/>
    <m/>
    <m/>
    <m/>
    <m/>
    <m/>
    <m/>
    <m/>
    <n v="18083646"/>
    <n v="18121600"/>
    <n v="0"/>
    <n v="0"/>
    <n v="0"/>
    <n v="0"/>
    <n v="0"/>
    <n v="0"/>
    <n v="0"/>
    <n v="0"/>
    <n v="0"/>
    <n v="0"/>
    <n v="2727"/>
    <n v="2655"/>
    <n v="0"/>
    <n v="0"/>
    <n v="0"/>
    <n v="0"/>
    <n v="0"/>
    <n v="0"/>
    <n v="0"/>
    <n v="0"/>
    <n v="0"/>
    <n v="0"/>
    <n v="6631.333333333333"/>
    <n v="6825.4613935969865"/>
    <n v="0"/>
    <n v="0"/>
    <n v="0"/>
    <n v="0"/>
    <n v="0"/>
    <n v="0"/>
    <n v="0"/>
    <n v="0"/>
    <n v="0"/>
    <n v="0"/>
    <n v="59682"/>
    <n v="61429.152542372874"/>
    <n v="59682"/>
    <n v="61429.152542372867"/>
    <n v="0"/>
    <n v="0"/>
    <n v="0"/>
    <n v="0"/>
    <n v="0"/>
    <n v="0"/>
    <n v="0"/>
    <n v="0"/>
    <n v="0"/>
    <n v="0"/>
    <n v="303"/>
    <n v="295"/>
    <n v="303"/>
    <n v="295"/>
    <n v="0"/>
    <n v="0"/>
    <n v="0"/>
    <n v="0"/>
    <n v="0"/>
    <n v="0"/>
    <n v="0"/>
    <n v="0"/>
    <n v="0"/>
    <n v="0"/>
    <n v="18083646"/>
    <n v="18121599.999999996"/>
    <n v="18083646"/>
    <n v="18121599.999999996"/>
  </r>
  <r>
    <x v="4"/>
    <s v="Florida SouthWestern State College"/>
    <m/>
    <n v="133508"/>
    <x v="12"/>
    <m/>
    <m/>
    <m/>
    <m/>
    <m/>
    <m/>
    <m/>
    <m/>
    <m/>
    <m/>
    <m/>
    <m/>
    <m/>
    <m/>
    <m/>
    <m/>
    <m/>
    <m/>
    <m/>
    <m/>
    <m/>
    <m/>
    <m/>
    <m/>
    <m/>
    <m/>
    <m/>
    <m/>
    <m/>
    <m/>
    <m/>
    <m/>
    <m/>
    <m/>
    <m/>
    <m/>
    <m/>
    <m/>
    <m/>
    <m/>
    <n v="172"/>
    <n v="190"/>
    <m/>
    <m/>
    <m/>
    <m/>
    <m/>
    <m/>
    <m/>
    <m/>
    <m/>
    <m/>
    <m/>
    <m/>
    <m/>
    <m/>
    <m/>
    <m/>
    <n v="9756528"/>
    <n v="10875757"/>
    <n v="0"/>
    <n v="0"/>
    <n v="0"/>
    <n v="0"/>
    <n v="0"/>
    <n v="0"/>
    <n v="0"/>
    <n v="0"/>
    <n v="0"/>
    <n v="0"/>
    <n v="1548"/>
    <n v="1710"/>
    <n v="0"/>
    <n v="0"/>
    <n v="0"/>
    <n v="0"/>
    <n v="0"/>
    <n v="0"/>
    <n v="0"/>
    <n v="0"/>
    <n v="0"/>
    <n v="0"/>
    <n v="6302.666666666667"/>
    <n v="6360.0918128654966"/>
    <n v="0"/>
    <n v="0"/>
    <n v="0"/>
    <n v="0"/>
    <n v="0"/>
    <n v="0"/>
    <n v="0"/>
    <n v="0"/>
    <n v="0"/>
    <n v="0"/>
    <n v="56724"/>
    <n v="57240.826315789469"/>
    <n v="56724"/>
    <n v="57240.826315789476"/>
    <n v="0"/>
    <n v="0"/>
    <n v="0"/>
    <n v="0"/>
    <n v="0"/>
    <n v="0"/>
    <n v="0"/>
    <n v="0"/>
    <n v="0"/>
    <n v="0"/>
    <n v="172"/>
    <n v="190"/>
    <n v="172"/>
    <n v="190"/>
    <n v="0"/>
    <n v="0"/>
    <n v="0"/>
    <n v="0"/>
    <n v="0"/>
    <n v="0"/>
    <n v="0"/>
    <n v="0"/>
    <n v="0"/>
    <n v="0"/>
    <n v="9756528"/>
    <n v="10875757"/>
    <n v="9756528"/>
    <n v="10875757"/>
  </r>
  <r>
    <x v="4"/>
    <s v="Florida State College at Jacksonville"/>
    <m/>
    <n v="133702"/>
    <x v="12"/>
    <m/>
    <m/>
    <m/>
    <m/>
    <m/>
    <m/>
    <m/>
    <m/>
    <m/>
    <m/>
    <m/>
    <m/>
    <m/>
    <m/>
    <m/>
    <m/>
    <m/>
    <m/>
    <m/>
    <m/>
    <m/>
    <m/>
    <m/>
    <m/>
    <m/>
    <m/>
    <m/>
    <m/>
    <m/>
    <m/>
    <m/>
    <m/>
    <m/>
    <m/>
    <m/>
    <m/>
    <m/>
    <m/>
    <m/>
    <m/>
    <n v="409"/>
    <n v="394"/>
    <m/>
    <m/>
    <m/>
    <m/>
    <m/>
    <m/>
    <m/>
    <m/>
    <m/>
    <m/>
    <m/>
    <m/>
    <m/>
    <m/>
    <m/>
    <m/>
    <n v="21184973"/>
    <n v="21592388"/>
    <n v="0"/>
    <n v="0"/>
    <n v="0"/>
    <n v="0"/>
    <n v="0"/>
    <n v="0"/>
    <n v="0"/>
    <n v="0"/>
    <n v="0"/>
    <n v="0"/>
    <n v="3681"/>
    <n v="3546"/>
    <n v="0"/>
    <n v="0"/>
    <n v="0"/>
    <n v="0"/>
    <n v="0"/>
    <n v="0"/>
    <n v="0"/>
    <n v="0"/>
    <n v="0"/>
    <n v="0"/>
    <n v="5755.2222222222226"/>
    <n v="6089.2239142695998"/>
    <n v="0"/>
    <n v="0"/>
    <n v="0"/>
    <n v="0"/>
    <n v="0"/>
    <n v="0"/>
    <n v="0"/>
    <n v="0"/>
    <n v="0"/>
    <n v="0"/>
    <n v="51797"/>
    <n v="54803.015228426397"/>
    <n v="51797"/>
    <n v="54803.015228426397"/>
    <n v="0"/>
    <n v="0"/>
    <n v="0"/>
    <n v="0"/>
    <n v="0"/>
    <n v="0"/>
    <n v="0"/>
    <n v="0"/>
    <n v="0"/>
    <n v="0"/>
    <n v="409"/>
    <n v="394"/>
    <n v="409"/>
    <n v="394"/>
    <n v="0"/>
    <n v="0"/>
    <n v="0"/>
    <n v="0"/>
    <n v="0"/>
    <n v="0"/>
    <n v="0"/>
    <n v="0"/>
    <n v="0"/>
    <n v="0"/>
    <n v="21184973"/>
    <n v="21592388"/>
    <n v="21184973"/>
    <n v="21592388"/>
  </r>
  <r>
    <x v="4"/>
    <s v="Gulf Coast State College "/>
    <m/>
    <n v="134343"/>
    <x v="12"/>
    <m/>
    <m/>
    <m/>
    <m/>
    <m/>
    <m/>
    <m/>
    <m/>
    <m/>
    <m/>
    <m/>
    <m/>
    <m/>
    <m/>
    <m/>
    <m/>
    <m/>
    <m/>
    <m/>
    <m/>
    <m/>
    <m/>
    <m/>
    <m/>
    <m/>
    <m/>
    <m/>
    <m/>
    <m/>
    <m/>
    <m/>
    <m/>
    <m/>
    <m/>
    <m/>
    <m/>
    <m/>
    <m/>
    <m/>
    <m/>
    <n v="107"/>
    <n v="105"/>
    <m/>
    <m/>
    <m/>
    <m/>
    <m/>
    <m/>
    <m/>
    <m/>
    <m/>
    <m/>
    <m/>
    <m/>
    <m/>
    <m/>
    <m/>
    <m/>
    <n v="4961055"/>
    <n v="6118386"/>
    <n v="0"/>
    <n v="0"/>
    <n v="0"/>
    <n v="0"/>
    <n v="0"/>
    <n v="0"/>
    <n v="0"/>
    <n v="0"/>
    <n v="0"/>
    <n v="0"/>
    <n v="963"/>
    <n v="945"/>
    <n v="0"/>
    <n v="0"/>
    <n v="0"/>
    <n v="0"/>
    <n v="0"/>
    <n v="0"/>
    <n v="0"/>
    <n v="0"/>
    <n v="0"/>
    <n v="0"/>
    <n v="5151.666666666667"/>
    <n v="6474.4825396825399"/>
    <n v="0"/>
    <n v="0"/>
    <n v="0"/>
    <n v="0"/>
    <n v="0"/>
    <n v="0"/>
    <n v="0"/>
    <n v="0"/>
    <n v="0"/>
    <n v="0"/>
    <n v="46365"/>
    <n v="58270.342857142859"/>
    <n v="46365"/>
    <n v="58270.342857142859"/>
    <n v="0"/>
    <n v="0"/>
    <n v="0"/>
    <n v="0"/>
    <n v="0"/>
    <n v="0"/>
    <n v="0"/>
    <n v="0"/>
    <n v="0"/>
    <n v="0"/>
    <n v="107"/>
    <n v="105"/>
    <n v="107"/>
    <n v="105"/>
    <n v="0"/>
    <n v="0"/>
    <n v="0"/>
    <n v="0"/>
    <n v="0"/>
    <n v="0"/>
    <n v="0"/>
    <n v="0"/>
    <n v="0"/>
    <n v="0"/>
    <n v="4961055"/>
    <n v="6118386"/>
    <n v="4961055"/>
    <n v="6118386"/>
  </r>
  <r>
    <x v="4"/>
    <s v="Indian River State College "/>
    <m/>
    <n v="134608"/>
    <x v="12"/>
    <m/>
    <m/>
    <m/>
    <m/>
    <m/>
    <m/>
    <m/>
    <m/>
    <m/>
    <m/>
    <m/>
    <m/>
    <m/>
    <m/>
    <m/>
    <m/>
    <m/>
    <m/>
    <m/>
    <m/>
    <m/>
    <m/>
    <m/>
    <m/>
    <m/>
    <m/>
    <m/>
    <m/>
    <m/>
    <m/>
    <m/>
    <m/>
    <m/>
    <m/>
    <m/>
    <m/>
    <m/>
    <m/>
    <m/>
    <m/>
    <n v="211"/>
    <n v="229"/>
    <m/>
    <m/>
    <m/>
    <m/>
    <m/>
    <m/>
    <m/>
    <m/>
    <m/>
    <m/>
    <m/>
    <m/>
    <m/>
    <m/>
    <m/>
    <m/>
    <n v="15572011"/>
    <n v="18760429"/>
    <n v="0"/>
    <n v="0"/>
    <n v="0"/>
    <n v="0"/>
    <n v="0"/>
    <n v="0"/>
    <n v="0"/>
    <n v="0"/>
    <n v="0"/>
    <n v="0"/>
    <n v="1899"/>
    <n v="2061"/>
    <n v="0"/>
    <n v="0"/>
    <n v="0"/>
    <n v="0"/>
    <n v="0"/>
    <n v="0"/>
    <n v="0"/>
    <n v="0"/>
    <n v="0"/>
    <n v="0"/>
    <n v="8200.1111111111113"/>
    <n v="9102.5856380397872"/>
    <n v="0"/>
    <n v="0"/>
    <n v="0"/>
    <n v="0"/>
    <n v="0"/>
    <n v="0"/>
    <n v="0"/>
    <n v="0"/>
    <n v="0"/>
    <n v="0"/>
    <n v="73801"/>
    <n v="81923.270742358087"/>
    <n v="73801"/>
    <n v="81923.270742358101"/>
    <n v="0"/>
    <n v="0"/>
    <n v="0"/>
    <n v="0"/>
    <n v="0"/>
    <n v="0"/>
    <n v="0"/>
    <n v="0"/>
    <n v="0"/>
    <n v="0"/>
    <n v="211"/>
    <n v="229"/>
    <n v="211"/>
    <n v="229"/>
    <n v="0"/>
    <n v="0"/>
    <n v="0"/>
    <n v="0"/>
    <n v="0"/>
    <n v="0"/>
    <n v="0"/>
    <n v="0"/>
    <n v="0"/>
    <n v="0"/>
    <n v="15572011"/>
    <n v="18760429.000000004"/>
    <n v="15572011"/>
    <n v="18760429.000000004"/>
  </r>
  <r>
    <x v="4"/>
    <s v="Miami Dade College "/>
    <m/>
    <n v="135717"/>
    <x v="12"/>
    <m/>
    <m/>
    <m/>
    <m/>
    <m/>
    <m/>
    <m/>
    <m/>
    <m/>
    <m/>
    <m/>
    <m/>
    <m/>
    <m/>
    <m/>
    <m/>
    <m/>
    <m/>
    <m/>
    <m/>
    <m/>
    <m/>
    <m/>
    <m/>
    <m/>
    <m/>
    <m/>
    <m/>
    <m/>
    <m/>
    <m/>
    <m/>
    <m/>
    <m/>
    <m/>
    <m/>
    <m/>
    <m/>
    <m/>
    <m/>
    <n v="725"/>
    <n v="765"/>
    <m/>
    <m/>
    <m/>
    <m/>
    <m/>
    <m/>
    <m/>
    <m/>
    <m/>
    <m/>
    <m/>
    <m/>
    <m/>
    <m/>
    <m/>
    <m/>
    <n v="45996900"/>
    <n v="54158156"/>
    <n v="0"/>
    <n v="0"/>
    <n v="0"/>
    <n v="0"/>
    <n v="0"/>
    <n v="0"/>
    <n v="0"/>
    <n v="0"/>
    <n v="0"/>
    <n v="0"/>
    <n v="6525"/>
    <n v="6885"/>
    <n v="0"/>
    <n v="0"/>
    <n v="0"/>
    <n v="0"/>
    <n v="0"/>
    <n v="0"/>
    <n v="0"/>
    <n v="0"/>
    <n v="0"/>
    <n v="0"/>
    <n v="7049.333333333333"/>
    <n v="7866.1083514887432"/>
    <n v="0"/>
    <n v="0"/>
    <n v="0"/>
    <n v="0"/>
    <n v="0"/>
    <n v="0"/>
    <n v="0"/>
    <n v="0"/>
    <n v="0"/>
    <n v="0"/>
    <n v="63444"/>
    <n v="70794.975163398689"/>
    <n v="63444"/>
    <n v="70794.975163398689"/>
    <n v="0"/>
    <n v="0"/>
    <n v="0"/>
    <n v="0"/>
    <n v="0"/>
    <n v="0"/>
    <n v="0"/>
    <n v="0"/>
    <n v="0"/>
    <n v="0"/>
    <n v="725"/>
    <n v="765"/>
    <n v="725"/>
    <n v="765"/>
    <n v="0"/>
    <n v="0"/>
    <n v="0"/>
    <n v="0"/>
    <n v="0"/>
    <n v="0"/>
    <n v="0"/>
    <n v="0"/>
    <n v="0"/>
    <n v="0"/>
    <n v="45996900"/>
    <n v="54158156"/>
    <n v="45996900"/>
    <n v="54158156"/>
  </r>
  <r>
    <x v="4"/>
    <s v="Northwest Florida State College"/>
    <m/>
    <n v="136233"/>
    <x v="12"/>
    <m/>
    <m/>
    <m/>
    <m/>
    <m/>
    <m/>
    <m/>
    <m/>
    <m/>
    <m/>
    <m/>
    <m/>
    <m/>
    <m/>
    <m/>
    <m/>
    <m/>
    <m/>
    <m/>
    <m/>
    <m/>
    <m/>
    <m/>
    <m/>
    <m/>
    <m/>
    <m/>
    <m/>
    <m/>
    <m/>
    <m/>
    <m/>
    <m/>
    <m/>
    <m/>
    <m/>
    <m/>
    <m/>
    <m/>
    <m/>
    <n v="99"/>
    <n v="98"/>
    <m/>
    <m/>
    <m/>
    <m/>
    <m/>
    <m/>
    <m/>
    <m/>
    <m/>
    <m/>
    <m/>
    <m/>
    <m/>
    <m/>
    <m/>
    <m/>
    <n v="5538060"/>
    <n v="5482557"/>
    <n v="0"/>
    <n v="0"/>
    <n v="0"/>
    <n v="0"/>
    <n v="0"/>
    <n v="0"/>
    <n v="0"/>
    <n v="0"/>
    <n v="0"/>
    <n v="0"/>
    <n v="891"/>
    <n v="882"/>
    <n v="0"/>
    <n v="0"/>
    <n v="0"/>
    <n v="0"/>
    <n v="0"/>
    <n v="0"/>
    <n v="0"/>
    <n v="0"/>
    <n v="0"/>
    <n v="0"/>
    <n v="6215.5555555555557"/>
    <n v="6216.0510204081629"/>
    <n v="0"/>
    <n v="0"/>
    <n v="0"/>
    <n v="0"/>
    <n v="0"/>
    <n v="0"/>
    <n v="0"/>
    <n v="0"/>
    <n v="0"/>
    <n v="0"/>
    <n v="55940"/>
    <n v="55944.459183673469"/>
    <n v="55940"/>
    <n v="55944.459183673469"/>
    <n v="0"/>
    <n v="0"/>
    <n v="0"/>
    <n v="0"/>
    <n v="0"/>
    <n v="0"/>
    <n v="0"/>
    <n v="0"/>
    <n v="0"/>
    <n v="0"/>
    <n v="99"/>
    <n v="98"/>
    <n v="99"/>
    <n v="98"/>
    <n v="0"/>
    <n v="0"/>
    <n v="0"/>
    <n v="0"/>
    <n v="0"/>
    <n v="0"/>
    <n v="0"/>
    <n v="0"/>
    <n v="0"/>
    <n v="0"/>
    <n v="5538060"/>
    <n v="5482557"/>
    <n v="5538060"/>
    <n v="5482557"/>
  </r>
  <r>
    <x v="4"/>
    <s v="Palm Beach State College "/>
    <m/>
    <n v="136358"/>
    <x v="12"/>
    <m/>
    <m/>
    <m/>
    <m/>
    <m/>
    <m/>
    <m/>
    <m/>
    <m/>
    <m/>
    <m/>
    <m/>
    <m/>
    <m/>
    <m/>
    <m/>
    <m/>
    <m/>
    <m/>
    <m/>
    <m/>
    <m/>
    <m/>
    <m/>
    <m/>
    <m/>
    <m/>
    <m/>
    <m/>
    <m/>
    <m/>
    <m/>
    <m/>
    <m/>
    <m/>
    <m/>
    <m/>
    <m/>
    <m/>
    <m/>
    <n v="300"/>
    <n v="306"/>
    <m/>
    <m/>
    <m/>
    <m/>
    <m/>
    <m/>
    <m/>
    <m/>
    <m/>
    <m/>
    <m/>
    <m/>
    <m/>
    <m/>
    <m/>
    <m/>
    <n v="16178100"/>
    <n v="17226630"/>
    <n v="0"/>
    <n v="0"/>
    <n v="0"/>
    <n v="0"/>
    <n v="0"/>
    <n v="0"/>
    <n v="0"/>
    <n v="0"/>
    <n v="0"/>
    <n v="0"/>
    <n v="2700"/>
    <n v="2754"/>
    <n v="0"/>
    <n v="0"/>
    <n v="0"/>
    <n v="0"/>
    <n v="0"/>
    <n v="0"/>
    <n v="0"/>
    <n v="0"/>
    <n v="0"/>
    <n v="0"/>
    <n v="5991.8888888888887"/>
    <n v="6255.1307189542486"/>
    <n v="0"/>
    <n v="0"/>
    <n v="0"/>
    <n v="0"/>
    <n v="0"/>
    <n v="0"/>
    <n v="0"/>
    <n v="0"/>
    <n v="0"/>
    <n v="0"/>
    <n v="53927"/>
    <n v="56296.176470588238"/>
    <n v="53927"/>
    <n v="56296.176470588238"/>
    <n v="0"/>
    <n v="0"/>
    <n v="0"/>
    <n v="0"/>
    <n v="0"/>
    <n v="0"/>
    <n v="0"/>
    <n v="0"/>
    <n v="0"/>
    <n v="0"/>
    <n v="300"/>
    <n v="306"/>
    <n v="300"/>
    <n v="306"/>
    <n v="0"/>
    <n v="0"/>
    <n v="0"/>
    <n v="0"/>
    <n v="0"/>
    <n v="0"/>
    <n v="0"/>
    <n v="0"/>
    <n v="0"/>
    <n v="0"/>
    <n v="16178100"/>
    <n v="17226630"/>
    <n v="16178100"/>
    <n v="17226630"/>
  </r>
  <r>
    <x v="4"/>
    <s v="Pensacola State College "/>
    <m/>
    <n v="136473"/>
    <x v="12"/>
    <m/>
    <m/>
    <m/>
    <m/>
    <m/>
    <m/>
    <m/>
    <m/>
    <m/>
    <m/>
    <m/>
    <m/>
    <m/>
    <m/>
    <m/>
    <m/>
    <m/>
    <m/>
    <m/>
    <m/>
    <m/>
    <m/>
    <m/>
    <m/>
    <m/>
    <m/>
    <m/>
    <m/>
    <m/>
    <m/>
    <m/>
    <m/>
    <m/>
    <m/>
    <m/>
    <m/>
    <m/>
    <m/>
    <m/>
    <m/>
    <n v="180"/>
    <n v="180"/>
    <m/>
    <m/>
    <m/>
    <m/>
    <m/>
    <m/>
    <m/>
    <m/>
    <m/>
    <m/>
    <m/>
    <m/>
    <m/>
    <m/>
    <m/>
    <m/>
    <n v="8507700"/>
    <n v="8665178"/>
    <n v="0"/>
    <n v="0"/>
    <n v="0"/>
    <n v="0"/>
    <n v="0"/>
    <n v="0"/>
    <n v="0"/>
    <n v="0"/>
    <n v="0"/>
    <n v="0"/>
    <n v="1620"/>
    <n v="1620"/>
    <n v="0"/>
    <n v="0"/>
    <n v="0"/>
    <n v="0"/>
    <n v="0"/>
    <n v="0"/>
    <n v="0"/>
    <n v="0"/>
    <n v="0"/>
    <n v="0"/>
    <n v="5251.666666666667"/>
    <n v="5348.8753086419756"/>
    <n v="0"/>
    <n v="0"/>
    <n v="0"/>
    <n v="0"/>
    <n v="0"/>
    <n v="0"/>
    <n v="0"/>
    <n v="0"/>
    <n v="0"/>
    <n v="0"/>
    <n v="47265"/>
    <n v="48139.87777777778"/>
    <n v="47265"/>
    <n v="48139.87777777778"/>
    <n v="0"/>
    <n v="0"/>
    <n v="0"/>
    <n v="0"/>
    <n v="0"/>
    <n v="0"/>
    <n v="0"/>
    <n v="0"/>
    <n v="0"/>
    <n v="0"/>
    <n v="180"/>
    <n v="180"/>
    <n v="180"/>
    <n v="180"/>
    <n v="0"/>
    <n v="0"/>
    <n v="0"/>
    <n v="0"/>
    <n v="0"/>
    <n v="0"/>
    <n v="0"/>
    <n v="0"/>
    <n v="0"/>
    <n v="0"/>
    <n v="8507700"/>
    <n v="8665178"/>
    <n v="8507700"/>
    <n v="8665178"/>
  </r>
  <r>
    <x v="4"/>
    <s v="Polk State College "/>
    <m/>
    <n v="136516"/>
    <x v="12"/>
    <m/>
    <m/>
    <m/>
    <m/>
    <m/>
    <m/>
    <m/>
    <m/>
    <m/>
    <m/>
    <m/>
    <m/>
    <m/>
    <m/>
    <m/>
    <m/>
    <m/>
    <m/>
    <m/>
    <m/>
    <m/>
    <m/>
    <m/>
    <m/>
    <m/>
    <m/>
    <m/>
    <m/>
    <m/>
    <m/>
    <m/>
    <m/>
    <m/>
    <m/>
    <m/>
    <m/>
    <m/>
    <m/>
    <m/>
    <m/>
    <n v="151"/>
    <n v="162"/>
    <m/>
    <m/>
    <m/>
    <m/>
    <m/>
    <m/>
    <m/>
    <m/>
    <m/>
    <m/>
    <m/>
    <m/>
    <m/>
    <m/>
    <m/>
    <m/>
    <n v="8318590"/>
    <n v="8911052"/>
    <n v="0"/>
    <n v="0"/>
    <n v="0"/>
    <n v="0"/>
    <n v="0"/>
    <n v="0"/>
    <n v="0"/>
    <n v="0"/>
    <n v="0"/>
    <n v="0"/>
    <n v="1359"/>
    <n v="1458"/>
    <n v="0"/>
    <n v="0"/>
    <n v="0"/>
    <n v="0"/>
    <n v="0"/>
    <n v="0"/>
    <n v="0"/>
    <n v="0"/>
    <n v="0"/>
    <n v="0"/>
    <n v="6121.1111111111113"/>
    <n v="6111.8326474622772"/>
    <n v="0"/>
    <n v="0"/>
    <n v="0"/>
    <n v="0"/>
    <n v="0"/>
    <n v="0"/>
    <n v="0"/>
    <n v="0"/>
    <n v="0"/>
    <n v="0"/>
    <n v="55090"/>
    <n v="55006.493827160491"/>
    <n v="55090"/>
    <n v="55006.493827160491"/>
    <n v="0"/>
    <n v="0"/>
    <n v="0"/>
    <n v="0"/>
    <n v="0"/>
    <n v="0"/>
    <n v="0"/>
    <n v="0"/>
    <n v="0"/>
    <n v="0"/>
    <n v="151"/>
    <n v="162"/>
    <n v="151"/>
    <n v="162"/>
    <n v="0"/>
    <n v="0"/>
    <n v="0"/>
    <n v="0"/>
    <n v="0"/>
    <n v="0"/>
    <n v="0"/>
    <n v="0"/>
    <n v="0"/>
    <n v="0"/>
    <n v="8318590"/>
    <n v="8911052"/>
    <n v="8318590"/>
    <n v="8911052"/>
  </r>
  <r>
    <x v="4"/>
    <s v="Santa Fe College "/>
    <m/>
    <n v="137096"/>
    <x v="12"/>
    <m/>
    <m/>
    <m/>
    <m/>
    <m/>
    <m/>
    <m/>
    <m/>
    <m/>
    <m/>
    <m/>
    <m/>
    <m/>
    <m/>
    <m/>
    <m/>
    <m/>
    <m/>
    <m/>
    <m/>
    <m/>
    <m/>
    <m/>
    <m/>
    <m/>
    <m/>
    <m/>
    <m/>
    <m/>
    <m/>
    <m/>
    <m/>
    <m/>
    <m/>
    <m/>
    <m/>
    <m/>
    <m/>
    <m/>
    <m/>
    <n v="242"/>
    <n v="251"/>
    <m/>
    <m/>
    <m/>
    <m/>
    <m/>
    <m/>
    <m/>
    <m/>
    <m/>
    <m/>
    <m/>
    <m/>
    <m/>
    <m/>
    <m/>
    <m/>
    <n v="12324576"/>
    <n v="12675212"/>
    <n v="0"/>
    <n v="0"/>
    <n v="0"/>
    <n v="0"/>
    <n v="0"/>
    <n v="0"/>
    <n v="0"/>
    <n v="0"/>
    <n v="0"/>
    <n v="0"/>
    <n v="2178"/>
    <n v="2259"/>
    <n v="0"/>
    <n v="0"/>
    <n v="0"/>
    <n v="0"/>
    <n v="0"/>
    <n v="0"/>
    <n v="0"/>
    <n v="0"/>
    <n v="0"/>
    <n v="0"/>
    <n v="5658.666666666667"/>
    <n v="5610.9836210712701"/>
    <n v="0"/>
    <n v="0"/>
    <n v="0"/>
    <n v="0"/>
    <n v="0"/>
    <n v="0"/>
    <n v="0"/>
    <n v="0"/>
    <n v="0"/>
    <n v="0"/>
    <n v="50928"/>
    <n v="50498.852589641428"/>
    <n v="50928"/>
    <n v="50498.852589641428"/>
    <n v="0"/>
    <n v="0"/>
    <n v="0"/>
    <n v="0"/>
    <n v="0"/>
    <n v="0"/>
    <n v="0"/>
    <n v="0"/>
    <n v="0"/>
    <n v="0"/>
    <n v="242"/>
    <n v="251"/>
    <n v="242"/>
    <n v="251"/>
    <n v="0"/>
    <n v="0"/>
    <n v="0"/>
    <n v="0"/>
    <n v="0"/>
    <n v="0"/>
    <n v="0"/>
    <n v="0"/>
    <n v="0"/>
    <n v="0"/>
    <n v="12324576"/>
    <n v="12675211.999999998"/>
    <n v="12324576"/>
    <n v="12675211.999999998"/>
  </r>
  <r>
    <x v="4"/>
    <s v="Seminole State College of Florida"/>
    <m/>
    <n v="137209"/>
    <x v="12"/>
    <m/>
    <m/>
    <m/>
    <m/>
    <m/>
    <m/>
    <m/>
    <m/>
    <m/>
    <m/>
    <m/>
    <m/>
    <m/>
    <m/>
    <m/>
    <m/>
    <m/>
    <m/>
    <m/>
    <m/>
    <m/>
    <m/>
    <m/>
    <m/>
    <m/>
    <m/>
    <m/>
    <m/>
    <m/>
    <m/>
    <m/>
    <m/>
    <m/>
    <m/>
    <m/>
    <m/>
    <m/>
    <m/>
    <m/>
    <m/>
    <n v="197"/>
    <n v="228"/>
    <m/>
    <m/>
    <m/>
    <m/>
    <m/>
    <m/>
    <m/>
    <m/>
    <m/>
    <m/>
    <m/>
    <m/>
    <m/>
    <m/>
    <m/>
    <m/>
    <n v="10648835"/>
    <n v="14018878"/>
    <n v="0"/>
    <n v="0"/>
    <n v="0"/>
    <n v="0"/>
    <n v="0"/>
    <n v="0"/>
    <n v="0"/>
    <n v="0"/>
    <n v="0"/>
    <n v="0"/>
    <n v="1773"/>
    <n v="2052"/>
    <n v="0"/>
    <n v="0"/>
    <n v="0"/>
    <n v="0"/>
    <n v="0"/>
    <n v="0"/>
    <n v="0"/>
    <n v="0"/>
    <n v="0"/>
    <n v="0"/>
    <n v="6006.1111111111113"/>
    <n v="6831.8118908382066"/>
    <n v="0"/>
    <n v="0"/>
    <n v="0"/>
    <n v="0"/>
    <n v="0"/>
    <n v="0"/>
    <n v="0"/>
    <n v="0"/>
    <n v="0"/>
    <n v="0"/>
    <n v="54055"/>
    <n v="61486.307017543862"/>
    <n v="54055"/>
    <n v="61486.307017543862"/>
    <n v="0"/>
    <n v="0"/>
    <n v="0"/>
    <n v="0"/>
    <n v="0"/>
    <n v="0"/>
    <n v="0"/>
    <n v="0"/>
    <n v="0"/>
    <n v="0"/>
    <n v="197"/>
    <n v="228"/>
    <n v="197"/>
    <n v="228"/>
    <n v="0"/>
    <n v="0"/>
    <n v="0"/>
    <n v="0"/>
    <n v="0"/>
    <n v="0"/>
    <n v="0"/>
    <n v="0"/>
    <n v="0"/>
    <n v="0"/>
    <n v="10648835"/>
    <n v="14018878"/>
    <n v="10648835"/>
    <n v="14018878"/>
  </r>
  <r>
    <x v="4"/>
    <s v="St. Johns River State College "/>
    <m/>
    <n v="137281"/>
    <x v="12"/>
    <m/>
    <m/>
    <m/>
    <m/>
    <m/>
    <m/>
    <m/>
    <m/>
    <m/>
    <m/>
    <m/>
    <m/>
    <m/>
    <m/>
    <m/>
    <m/>
    <m/>
    <m/>
    <m/>
    <m/>
    <m/>
    <m/>
    <m/>
    <m/>
    <m/>
    <m/>
    <m/>
    <m/>
    <m/>
    <m/>
    <m/>
    <m/>
    <m/>
    <m/>
    <m/>
    <m/>
    <m/>
    <m/>
    <m/>
    <m/>
    <n v="133"/>
    <n v="144"/>
    <m/>
    <m/>
    <m/>
    <m/>
    <m/>
    <m/>
    <m/>
    <m/>
    <m/>
    <m/>
    <m/>
    <m/>
    <m/>
    <m/>
    <m/>
    <m/>
    <n v="6210169"/>
    <n v="7255255"/>
    <n v="0"/>
    <n v="0"/>
    <n v="0"/>
    <n v="0"/>
    <n v="0"/>
    <n v="0"/>
    <n v="0"/>
    <n v="0"/>
    <n v="0"/>
    <n v="0"/>
    <n v="1197"/>
    <n v="1296"/>
    <n v="0"/>
    <n v="0"/>
    <n v="0"/>
    <n v="0"/>
    <n v="0"/>
    <n v="0"/>
    <n v="0"/>
    <n v="0"/>
    <n v="0"/>
    <n v="0"/>
    <n v="5188.1111111111113"/>
    <n v="5598.1905864197533"/>
    <n v="0"/>
    <n v="0"/>
    <n v="0"/>
    <n v="0"/>
    <n v="0"/>
    <n v="0"/>
    <n v="0"/>
    <n v="0"/>
    <n v="0"/>
    <n v="0"/>
    <n v="46693"/>
    <n v="50383.715277777781"/>
    <n v="46693"/>
    <n v="50383.715277777781"/>
    <n v="0"/>
    <n v="0"/>
    <n v="0"/>
    <n v="0"/>
    <n v="0"/>
    <n v="0"/>
    <n v="0"/>
    <n v="0"/>
    <n v="0"/>
    <n v="0"/>
    <n v="133"/>
    <n v="144"/>
    <n v="133"/>
    <n v="144"/>
    <n v="0"/>
    <n v="0"/>
    <n v="0"/>
    <n v="0"/>
    <n v="0"/>
    <n v="0"/>
    <n v="0"/>
    <n v="0"/>
    <n v="0"/>
    <n v="0"/>
    <n v="6210169"/>
    <n v="7255255"/>
    <n v="6210169"/>
    <n v="7255255"/>
  </r>
  <r>
    <x v="4"/>
    <s v="St. Petersburg College "/>
    <m/>
    <n v="137078"/>
    <x v="12"/>
    <m/>
    <m/>
    <m/>
    <m/>
    <m/>
    <m/>
    <m/>
    <m/>
    <m/>
    <m/>
    <m/>
    <m/>
    <m/>
    <m/>
    <m/>
    <m/>
    <m/>
    <m/>
    <m/>
    <m/>
    <m/>
    <m/>
    <m/>
    <m/>
    <m/>
    <m/>
    <m/>
    <m/>
    <m/>
    <m/>
    <m/>
    <m/>
    <m/>
    <m/>
    <m/>
    <m/>
    <m/>
    <m/>
    <m/>
    <m/>
    <n v="379"/>
    <n v="389"/>
    <m/>
    <m/>
    <m/>
    <m/>
    <m/>
    <m/>
    <m/>
    <m/>
    <m/>
    <m/>
    <m/>
    <m/>
    <m/>
    <m/>
    <m/>
    <m/>
    <n v="24347339"/>
    <n v="28592009"/>
    <n v="0"/>
    <n v="0"/>
    <n v="0"/>
    <n v="0"/>
    <n v="0"/>
    <n v="0"/>
    <n v="0"/>
    <n v="0"/>
    <n v="0"/>
    <n v="0"/>
    <n v="3411"/>
    <n v="3501"/>
    <n v="0"/>
    <n v="0"/>
    <n v="0"/>
    <n v="0"/>
    <n v="0"/>
    <n v="0"/>
    <n v="0"/>
    <n v="0"/>
    <n v="0"/>
    <n v="0"/>
    <n v="7137.8888888888887"/>
    <n v="8166.8120536989436"/>
    <n v="0"/>
    <n v="0"/>
    <n v="0"/>
    <n v="0"/>
    <n v="0"/>
    <n v="0"/>
    <n v="0"/>
    <n v="0"/>
    <n v="0"/>
    <n v="0"/>
    <n v="64241"/>
    <n v="73501.308483290486"/>
    <n v="64241"/>
    <n v="73501.308483290486"/>
    <n v="0"/>
    <n v="0"/>
    <n v="0"/>
    <n v="0"/>
    <n v="0"/>
    <n v="0"/>
    <n v="0"/>
    <n v="0"/>
    <n v="0"/>
    <n v="0"/>
    <n v="379"/>
    <n v="389"/>
    <n v="379"/>
    <n v="389"/>
    <n v="0"/>
    <n v="0"/>
    <n v="0"/>
    <n v="0"/>
    <n v="0"/>
    <n v="0"/>
    <n v="0"/>
    <n v="0"/>
    <n v="0"/>
    <n v="0"/>
    <n v="24347339"/>
    <n v="28592009"/>
    <n v="24347339"/>
    <n v="28592009"/>
  </r>
  <r>
    <x v="4"/>
    <s v="State College of Florida, Manatee-Sarasota"/>
    <m/>
    <n v="135391"/>
    <x v="12"/>
    <m/>
    <m/>
    <m/>
    <m/>
    <m/>
    <m/>
    <m/>
    <m/>
    <m/>
    <m/>
    <m/>
    <m/>
    <m/>
    <m/>
    <m/>
    <m/>
    <m/>
    <m/>
    <m/>
    <m/>
    <m/>
    <m/>
    <m/>
    <m/>
    <m/>
    <m/>
    <m/>
    <m/>
    <m/>
    <m/>
    <m/>
    <m/>
    <m/>
    <m/>
    <m/>
    <m/>
    <m/>
    <m/>
    <m/>
    <m/>
    <n v="148"/>
    <n v="152"/>
    <m/>
    <m/>
    <m/>
    <m/>
    <m/>
    <m/>
    <m/>
    <m/>
    <m/>
    <m/>
    <m/>
    <m/>
    <m/>
    <m/>
    <m/>
    <m/>
    <n v="7895060"/>
    <n v="8165106"/>
    <n v="0"/>
    <n v="0"/>
    <n v="0"/>
    <n v="0"/>
    <n v="0"/>
    <n v="0"/>
    <n v="0"/>
    <n v="0"/>
    <n v="0"/>
    <n v="0"/>
    <n v="1332"/>
    <n v="1368"/>
    <n v="0"/>
    <n v="0"/>
    <n v="0"/>
    <n v="0"/>
    <n v="0"/>
    <n v="0"/>
    <n v="0"/>
    <n v="0"/>
    <n v="0"/>
    <n v="0"/>
    <n v="5927.2222222222226"/>
    <n v="5968.644736842105"/>
    <n v="0"/>
    <n v="0"/>
    <n v="0"/>
    <n v="0"/>
    <n v="0"/>
    <n v="0"/>
    <n v="0"/>
    <n v="0"/>
    <n v="0"/>
    <n v="0"/>
    <n v="53345"/>
    <n v="53717.802631578947"/>
    <n v="53345"/>
    <n v="53717.802631578947"/>
    <n v="0"/>
    <n v="0"/>
    <n v="0"/>
    <n v="0"/>
    <n v="0"/>
    <n v="0"/>
    <n v="0"/>
    <n v="0"/>
    <n v="0"/>
    <n v="0"/>
    <n v="148"/>
    <n v="152"/>
    <n v="148"/>
    <n v="152"/>
    <n v="0"/>
    <n v="0"/>
    <n v="0"/>
    <n v="0"/>
    <n v="0"/>
    <n v="0"/>
    <n v="0"/>
    <n v="0"/>
    <n v="0"/>
    <n v="0"/>
    <n v="7895060"/>
    <n v="8165106"/>
    <n v="7895060"/>
    <n v="8165106"/>
  </r>
  <r>
    <x v="4"/>
    <s v="College of Central Florida"/>
    <s v="Reclassified: Met the criteria for Two-Year with Bachelor's in 2013-14, 2014-15, and 2015-16."/>
    <n v="132851"/>
    <x v="12"/>
    <m/>
    <m/>
    <m/>
    <m/>
    <m/>
    <m/>
    <m/>
    <m/>
    <m/>
    <m/>
    <m/>
    <m/>
    <m/>
    <m/>
    <m/>
    <m/>
    <m/>
    <m/>
    <m/>
    <m/>
    <m/>
    <m/>
    <m/>
    <m/>
    <m/>
    <m/>
    <m/>
    <m/>
    <m/>
    <m/>
    <m/>
    <m/>
    <m/>
    <m/>
    <m/>
    <m/>
    <m/>
    <m/>
    <m/>
    <m/>
    <n v="127"/>
    <n v="121"/>
    <m/>
    <m/>
    <m/>
    <m/>
    <m/>
    <m/>
    <m/>
    <m/>
    <m/>
    <m/>
    <m/>
    <m/>
    <m/>
    <m/>
    <m/>
    <m/>
    <n v="6847586"/>
    <n v="6676875"/>
    <n v="0"/>
    <n v="0"/>
    <n v="0"/>
    <n v="0"/>
    <n v="0"/>
    <n v="0"/>
    <n v="0"/>
    <n v="0"/>
    <n v="0"/>
    <n v="0"/>
    <n v="1143"/>
    <n v="1089"/>
    <n v="0"/>
    <n v="0"/>
    <n v="0"/>
    <n v="0"/>
    <n v="0"/>
    <n v="0"/>
    <n v="0"/>
    <n v="0"/>
    <n v="0"/>
    <n v="0"/>
    <n v="5990.8888888888887"/>
    <n v="6131.1983471074382"/>
    <n v="0"/>
    <n v="0"/>
    <n v="0"/>
    <n v="0"/>
    <n v="0"/>
    <n v="0"/>
    <n v="0"/>
    <n v="0"/>
    <n v="0"/>
    <n v="0"/>
    <n v="53918"/>
    <n v="55180.78512396694"/>
    <n v="53918"/>
    <n v="55180.78512396694"/>
    <n v="0"/>
    <n v="0"/>
    <n v="0"/>
    <n v="0"/>
    <n v="0"/>
    <n v="0"/>
    <n v="0"/>
    <n v="0"/>
    <n v="0"/>
    <n v="0"/>
    <n v="127"/>
    <n v="121"/>
    <n v="127"/>
    <n v="121"/>
    <n v="0"/>
    <n v="0"/>
    <n v="0"/>
    <n v="0"/>
    <n v="0"/>
    <n v="0"/>
    <n v="0"/>
    <n v="0"/>
    <n v="0"/>
    <n v="0"/>
    <n v="6847586"/>
    <n v="6676875"/>
    <n v="6847586"/>
    <n v="6676875"/>
  </r>
  <r>
    <x v="4"/>
    <s v="Eastern Florida State College"/>
    <s v="Met the criteria for Two-Year with Bachelor's in 2015-16. "/>
    <n v="132693"/>
    <x v="8"/>
    <m/>
    <m/>
    <m/>
    <m/>
    <m/>
    <m/>
    <m/>
    <m/>
    <m/>
    <m/>
    <m/>
    <m/>
    <m/>
    <m/>
    <m/>
    <m/>
    <m/>
    <m/>
    <m/>
    <m/>
    <m/>
    <m/>
    <m/>
    <m/>
    <m/>
    <m/>
    <m/>
    <m/>
    <m/>
    <m/>
    <m/>
    <m/>
    <m/>
    <m/>
    <m/>
    <m/>
    <m/>
    <m/>
    <m/>
    <m/>
    <n v="221"/>
    <n v="255"/>
    <m/>
    <m/>
    <m/>
    <m/>
    <m/>
    <m/>
    <m/>
    <m/>
    <m/>
    <m/>
    <m/>
    <m/>
    <m/>
    <m/>
    <m/>
    <m/>
    <n v="11960299"/>
    <n v="13726417"/>
    <n v="0"/>
    <n v="0"/>
    <n v="0"/>
    <n v="0"/>
    <n v="0"/>
    <n v="0"/>
    <n v="0"/>
    <n v="0"/>
    <n v="0"/>
    <n v="0"/>
    <n v="1989"/>
    <n v="2295"/>
    <n v="0"/>
    <n v="0"/>
    <n v="0"/>
    <n v="0"/>
    <n v="0"/>
    <n v="0"/>
    <n v="0"/>
    <n v="0"/>
    <n v="0"/>
    <n v="0"/>
    <n v="6013.2222222222226"/>
    <n v="5981.0095860566453"/>
    <n v="0"/>
    <n v="0"/>
    <n v="0"/>
    <n v="0"/>
    <n v="0"/>
    <n v="0"/>
    <n v="0"/>
    <n v="0"/>
    <n v="0"/>
    <n v="0"/>
    <n v="54119"/>
    <n v="53829.086274509806"/>
    <n v="54119"/>
    <n v="53829.086274509806"/>
    <n v="0"/>
    <n v="0"/>
    <n v="0"/>
    <n v="0"/>
    <n v="0"/>
    <n v="0"/>
    <n v="0"/>
    <n v="0"/>
    <n v="0"/>
    <n v="0"/>
    <n v="221"/>
    <n v="255"/>
    <n v="221"/>
    <n v="255"/>
    <n v="0"/>
    <n v="0"/>
    <n v="0"/>
    <n v="0"/>
    <n v="0"/>
    <n v="0"/>
    <n v="0"/>
    <n v="0"/>
    <n v="0"/>
    <n v="0"/>
    <n v="11960299"/>
    <n v="13726417"/>
    <n v="11960299"/>
    <n v="13726417"/>
  </r>
  <r>
    <x v="4"/>
    <s v="Hillsborough Community College "/>
    <m/>
    <n v="134495"/>
    <x v="8"/>
    <m/>
    <m/>
    <m/>
    <m/>
    <m/>
    <m/>
    <m/>
    <m/>
    <m/>
    <m/>
    <m/>
    <m/>
    <m/>
    <m/>
    <m/>
    <m/>
    <m/>
    <m/>
    <m/>
    <m/>
    <m/>
    <m/>
    <m/>
    <m/>
    <m/>
    <m/>
    <m/>
    <m/>
    <m/>
    <m/>
    <m/>
    <m/>
    <m/>
    <m/>
    <m/>
    <m/>
    <m/>
    <m/>
    <m/>
    <m/>
    <n v="311"/>
    <n v="321"/>
    <m/>
    <m/>
    <m/>
    <m/>
    <m/>
    <m/>
    <m/>
    <m/>
    <m/>
    <m/>
    <m/>
    <m/>
    <m/>
    <m/>
    <m/>
    <m/>
    <n v="16162359"/>
    <n v="17255354"/>
    <n v="0"/>
    <n v="0"/>
    <n v="0"/>
    <n v="0"/>
    <n v="0"/>
    <n v="0"/>
    <n v="0"/>
    <n v="0"/>
    <n v="0"/>
    <n v="0"/>
    <n v="2799"/>
    <n v="2889"/>
    <n v="0"/>
    <n v="0"/>
    <n v="0"/>
    <n v="0"/>
    <n v="0"/>
    <n v="0"/>
    <n v="0"/>
    <n v="0"/>
    <n v="0"/>
    <n v="0"/>
    <n v="5774.333333333333"/>
    <n v="5972.7774316372452"/>
    <n v="0"/>
    <n v="0"/>
    <n v="0"/>
    <n v="0"/>
    <n v="0"/>
    <n v="0"/>
    <n v="0"/>
    <n v="0"/>
    <n v="0"/>
    <n v="0"/>
    <n v="51969"/>
    <n v="53754.996884735207"/>
    <n v="51969"/>
    <n v="53754.996884735199"/>
    <n v="0"/>
    <n v="0"/>
    <n v="0"/>
    <n v="0"/>
    <n v="0"/>
    <n v="0"/>
    <n v="0"/>
    <n v="0"/>
    <n v="0"/>
    <n v="0"/>
    <n v="311"/>
    <n v="321"/>
    <n v="311"/>
    <n v="321"/>
    <n v="0"/>
    <n v="0"/>
    <n v="0"/>
    <n v="0"/>
    <n v="0"/>
    <n v="0"/>
    <n v="0"/>
    <n v="0"/>
    <n v="0"/>
    <n v="0"/>
    <n v="16162359"/>
    <n v="17255354"/>
    <n v="16162359"/>
    <n v="17255354"/>
  </r>
  <r>
    <x v="4"/>
    <s v="Pasco-Hernando State College "/>
    <m/>
    <n v="136400"/>
    <x v="8"/>
    <m/>
    <m/>
    <m/>
    <m/>
    <m/>
    <m/>
    <m/>
    <m/>
    <m/>
    <m/>
    <m/>
    <m/>
    <m/>
    <m/>
    <m/>
    <m/>
    <m/>
    <m/>
    <m/>
    <m/>
    <m/>
    <m/>
    <m/>
    <m/>
    <m/>
    <m/>
    <m/>
    <m/>
    <m/>
    <m/>
    <m/>
    <m/>
    <m/>
    <m/>
    <m/>
    <m/>
    <m/>
    <m/>
    <m/>
    <m/>
    <n v="153"/>
    <n v="156"/>
    <m/>
    <m/>
    <m/>
    <m/>
    <m/>
    <m/>
    <m/>
    <m/>
    <m/>
    <m/>
    <m/>
    <m/>
    <m/>
    <m/>
    <m/>
    <m/>
    <n v="8314326"/>
    <n v="8532939"/>
    <n v="0"/>
    <n v="0"/>
    <n v="0"/>
    <n v="0"/>
    <n v="0"/>
    <n v="0"/>
    <n v="0"/>
    <n v="0"/>
    <n v="0"/>
    <n v="0"/>
    <n v="1377"/>
    <n v="1404"/>
    <n v="0"/>
    <n v="0"/>
    <n v="0"/>
    <n v="0"/>
    <n v="0"/>
    <n v="0"/>
    <n v="0"/>
    <n v="0"/>
    <n v="0"/>
    <n v="0"/>
    <n v="6038"/>
    <n v="6077.5918803418799"/>
    <n v="0"/>
    <n v="0"/>
    <n v="0"/>
    <n v="0"/>
    <n v="0"/>
    <n v="0"/>
    <n v="0"/>
    <n v="0"/>
    <n v="0"/>
    <n v="0"/>
    <n v="54342"/>
    <n v="54698.326923076922"/>
    <n v="54342"/>
    <n v="54698.326923076922"/>
    <n v="0"/>
    <n v="0"/>
    <n v="0"/>
    <n v="0"/>
    <n v="0"/>
    <n v="0"/>
    <n v="0"/>
    <n v="0"/>
    <n v="0"/>
    <n v="0"/>
    <n v="153"/>
    <n v="156"/>
    <n v="153"/>
    <n v="156"/>
    <n v="0"/>
    <n v="0"/>
    <n v="0"/>
    <n v="0"/>
    <n v="0"/>
    <n v="0"/>
    <n v="0"/>
    <n v="0"/>
    <n v="0"/>
    <n v="0"/>
    <n v="8314326"/>
    <n v="8532939"/>
    <n v="8314326"/>
    <n v="8532939"/>
  </r>
  <r>
    <x v="4"/>
    <s v="Tallahassee Community College "/>
    <m/>
    <n v="137759"/>
    <x v="8"/>
    <m/>
    <m/>
    <m/>
    <m/>
    <m/>
    <m/>
    <m/>
    <m/>
    <m/>
    <m/>
    <m/>
    <m/>
    <m/>
    <m/>
    <m/>
    <m/>
    <m/>
    <m/>
    <m/>
    <m/>
    <m/>
    <m/>
    <m/>
    <m/>
    <m/>
    <m/>
    <m/>
    <m/>
    <m/>
    <m/>
    <m/>
    <m/>
    <m/>
    <m/>
    <m/>
    <m/>
    <m/>
    <m/>
    <m/>
    <m/>
    <n v="193"/>
    <n v="193"/>
    <m/>
    <m/>
    <m/>
    <m/>
    <m/>
    <m/>
    <m/>
    <m/>
    <m/>
    <m/>
    <m/>
    <m/>
    <m/>
    <m/>
    <m/>
    <m/>
    <n v="9851878"/>
    <n v="11042749"/>
    <n v="0"/>
    <n v="0"/>
    <n v="0"/>
    <n v="0"/>
    <n v="0"/>
    <n v="0"/>
    <n v="0"/>
    <n v="0"/>
    <n v="0"/>
    <n v="0"/>
    <n v="1737"/>
    <n v="1737"/>
    <n v="0"/>
    <n v="0"/>
    <n v="0"/>
    <n v="0"/>
    <n v="0"/>
    <n v="0"/>
    <n v="0"/>
    <n v="0"/>
    <n v="0"/>
    <n v="0"/>
    <n v="5671.7777777777774"/>
    <n v="6357.368451352907"/>
    <n v="0"/>
    <n v="0"/>
    <n v="0"/>
    <n v="0"/>
    <n v="0"/>
    <n v="0"/>
    <n v="0"/>
    <n v="0"/>
    <n v="0"/>
    <n v="0"/>
    <n v="51046"/>
    <n v="57216.316062176164"/>
    <n v="51046"/>
    <n v="57216.316062176164"/>
    <n v="0"/>
    <n v="0"/>
    <n v="0"/>
    <n v="0"/>
    <n v="0"/>
    <n v="0"/>
    <n v="0"/>
    <n v="0"/>
    <n v="0"/>
    <n v="0"/>
    <n v="193"/>
    <n v="193"/>
    <n v="193"/>
    <n v="193"/>
    <n v="0"/>
    <n v="0"/>
    <n v="0"/>
    <n v="0"/>
    <n v="0"/>
    <n v="0"/>
    <n v="0"/>
    <n v="0"/>
    <n v="0"/>
    <n v="0"/>
    <n v="9851878"/>
    <n v="11042749"/>
    <n v="9851878"/>
    <n v="11042749"/>
  </r>
  <r>
    <x v="4"/>
    <s v="Valencia College "/>
    <s v="Reclassified: Met the criteria for Two-Year with Bachelor's in 2013-14, 2014-15, and 2015-16."/>
    <n v="138187"/>
    <x v="12"/>
    <m/>
    <m/>
    <m/>
    <m/>
    <m/>
    <m/>
    <m/>
    <m/>
    <m/>
    <m/>
    <m/>
    <m/>
    <m/>
    <m/>
    <m/>
    <m/>
    <m/>
    <m/>
    <m/>
    <m/>
    <m/>
    <m/>
    <m/>
    <m/>
    <m/>
    <m/>
    <m/>
    <m/>
    <m/>
    <m/>
    <m/>
    <m/>
    <m/>
    <m/>
    <m/>
    <m/>
    <m/>
    <m/>
    <m/>
    <m/>
    <n v="495"/>
    <n v="535"/>
    <m/>
    <m/>
    <m/>
    <m/>
    <m/>
    <m/>
    <m/>
    <m/>
    <m/>
    <m/>
    <m/>
    <m/>
    <m/>
    <m/>
    <m/>
    <m/>
    <n v="26890875"/>
    <n v="31947864"/>
    <n v="0"/>
    <n v="0"/>
    <n v="0"/>
    <n v="0"/>
    <n v="0"/>
    <n v="0"/>
    <n v="0"/>
    <n v="0"/>
    <n v="0"/>
    <n v="0"/>
    <n v="4455"/>
    <n v="4815"/>
    <n v="0"/>
    <n v="0"/>
    <n v="0"/>
    <n v="0"/>
    <n v="0"/>
    <n v="0"/>
    <n v="0"/>
    <n v="0"/>
    <n v="0"/>
    <n v="0"/>
    <n v="6036.1111111111113"/>
    <n v="6635.0704049844235"/>
    <n v="0"/>
    <n v="0"/>
    <n v="0"/>
    <n v="0"/>
    <n v="0"/>
    <n v="0"/>
    <n v="0"/>
    <n v="0"/>
    <n v="0"/>
    <n v="0"/>
    <n v="54325"/>
    <n v="59715.633644859809"/>
    <n v="54325"/>
    <n v="59715.633644859809"/>
    <n v="0"/>
    <n v="0"/>
    <n v="0"/>
    <n v="0"/>
    <n v="0"/>
    <n v="0"/>
    <n v="0"/>
    <n v="0"/>
    <n v="0"/>
    <n v="0"/>
    <n v="495"/>
    <n v="535"/>
    <n v="495"/>
    <n v="535"/>
    <n v="0"/>
    <n v="0"/>
    <n v="0"/>
    <n v="0"/>
    <n v="0"/>
    <n v="0"/>
    <n v="0"/>
    <n v="0"/>
    <n v="0"/>
    <n v="0"/>
    <n v="26890875"/>
    <n v="31947863.999999996"/>
    <n v="26890875"/>
    <n v="31947863.999999996"/>
  </r>
  <r>
    <x v="4"/>
    <s v="Florida Gateway College"/>
    <s v="Met the criteria for Two-Year with Bachelor's in 2014-15 and 2015-16."/>
    <n v="135160"/>
    <x v="7"/>
    <m/>
    <m/>
    <m/>
    <m/>
    <m/>
    <m/>
    <m/>
    <m/>
    <m/>
    <m/>
    <m/>
    <m/>
    <m/>
    <m/>
    <m/>
    <m/>
    <m/>
    <m/>
    <m/>
    <m/>
    <m/>
    <m/>
    <m/>
    <m/>
    <m/>
    <m/>
    <m/>
    <m/>
    <m/>
    <m/>
    <m/>
    <m/>
    <m/>
    <m/>
    <m/>
    <m/>
    <m/>
    <m/>
    <m/>
    <m/>
    <n v="65"/>
    <n v="65"/>
    <m/>
    <m/>
    <m/>
    <m/>
    <m/>
    <m/>
    <m/>
    <m/>
    <m/>
    <m/>
    <m/>
    <m/>
    <m/>
    <m/>
    <m/>
    <m/>
    <n v="3274765"/>
    <n v="3508303"/>
    <n v="0"/>
    <n v="0"/>
    <n v="0"/>
    <n v="0"/>
    <n v="0"/>
    <n v="0"/>
    <n v="0"/>
    <n v="0"/>
    <n v="0"/>
    <n v="0"/>
    <n v="585"/>
    <n v="585"/>
    <n v="0"/>
    <n v="0"/>
    <n v="0"/>
    <n v="0"/>
    <n v="0"/>
    <n v="0"/>
    <n v="0"/>
    <n v="0"/>
    <n v="0"/>
    <n v="0"/>
    <n v="5597.8888888888887"/>
    <n v="5997.0991452991457"/>
    <n v="0"/>
    <n v="0"/>
    <n v="0"/>
    <n v="0"/>
    <n v="0"/>
    <n v="0"/>
    <n v="0"/>
    <n v="0"/>
    <n v="0"/>
    <n v="0"/>
    <n v="50381"/>
    <n v="53973.892307692309"/>
    <n v="50381"/>
    <n v="53973.892307692309"/>
    <n v="0"/>
    <n v="0"/>
    <n v="0"/>
    <n v="0"/>
    <n v="0"/>
    <n v="0"/>
    <n v="0"/>
    <n v="0"/>
    <n v="0"/>
    <n v="0"/>
    <n v="65"/>
    <n v="65"/>
    <n v="65"/>
    <n v="65"/>
    <n v="0"/>
    <n v="0"/>
    <n v="0"/>
    <n v="0"/>
    <n v="0"/>
    <n v="0"/>
    <n v="0"/>
    <n v="0"/>
    <n v="0"/>
    <n v="0"/>
    <n v="3274765"/>
    <n v="3508303"/>
    <n v="3274765"/>
    <n v="3508303"/>
  </r>
  <r>
    <x v="4"/>
    <s v="Lake-Sumter State College "/>
    <s v="Met the criteria for Two-Year with Bachelor's in 2015-16. "/>
    <n v="135188"/>
    <x v="7"/>
    <m/>
    <m/>
    <m/>
    <m/>
    <m/>
    <m/>
    <m/>
    <m/>
    <m/>
    <m/>
    <m/>
    <m/>
    <m/>
    <m/>
    <m/>
    <m/>
    <m/>
    <m/>
    <m/>
    <m/>
    <m/>
    <m/>
    <m/>
    <m/>
    <m/>
    <m/>
    <m/>
    <m/>
    <m/>
    <m/>
    <m/>
    <m/>
    <m/>
    <m/>
    <m/>
    <m/>
    <m/>
    <m/>
    <m/>
    <m/>
    <n v="81"/>
    <n v="85"/>
    <m/>
    <m/>
    <m/>
    <m/>
    <m/>
    <m/>
    <m/>
    <m/>
    <m/>
    <m/>
    <m/>
    <m/>
    <m/>
    <m/>
    <m/>
    <m/>
    <n v="3751920"/>
    <n v="3889867"/>
    <n v="0"/>
    <n v="0"/>
    <n v="0"/>
    <n v="0"/>
    <n v="0"/>
    <n v="0"/>
    <n v="0"/>
    <n v="0"/>
    <n v="0"/>
    <n v="0"/>
    <n v="729"/>
    <n v="765"/>
    <n v="0"/>
    <n v="0"/>
    <n v="0"/>
    <n v="0"/>
    <n v="0"/>
    <n v="0"/>
    <n v="0"/>
    <n v="0"/>
    <n v="0"/>
    <n v="0"/>
    <n v="5146.666666666667"/>
    <n v="5084.7934640522872"/>
    <n v="0"/>
    <n v="0"/>
    <n v="0"/>
    <n v="0"/>
    <n v="0"/>
    <n v="0"/>
    <n v="0"/>
    <n v="0"/>
    <n v="0"/>
    <n v="0"/>
    <n v="46320"/>
    <n v="45763.141176470584"/>
    <n v="46320"/>
    <n v="45763.141176470584"/>
    <n v="0"/>
    <n v="0"/>
    <n v="0"/>
    <n v="0"/>
    <n v="0"/>
    <n v="0"/>
    <n v="0"/>
    <n v="0"/>
    <n v="0"/>
    <n v="0"/>
    <n v="81"/>
    <n v="85"/>
    <n v="81"/>
    <n v="85"/>
    <n v="0"/>
    <n v="0"/>
    <n v="0"/>
    <n v="0"/>
    <n v="0"/>
    <n v="0"/>
    <n v="0"/>
    <n v="0"/>
    <n v="0"/>
    <n v="0"/>
    <n v="3751920"/>
    <n v="3889866.9999999995"/>
    <n v="3751920"/>
    <n v="3889866.9999999995"/>
  </r>
  <r>
    <x v="4"/>
    <s v="South Florida State College "/>
    <s v="Met the criteria for Two-Year with Bachelor's in 2015-16. "/>
    <n v="137315"/>
    <x v="7"/>
    <m/>
    <m/>
    <m/>
    <m/>
    <m/>
    <m/>
    <m/>
    <m/>
    <m/>
    <m/>
    <m/>
    <m/>
    <m/>
    <m/>
    <m/>
    <m/>
    <m/>
    <m/>
    <m/>
    <m/>
    <m/>
    <m/>
    <m/>
    <m/>
    <m/>
    <m/>
    <m/>
    <m/>
    <m/>
    <m/>
    <m/>
    <m/>
    <m/>
    <m/>
    <m/>
    <m/>
    <m/>
    <m/>
    <m/>
    <m/>
    <n v="67"/>
    <n v="70"/>
    <m/>
    <m/>
    <m/>
    <m/>
    <m/>
    <m/>
    <m/>
    <m/>
    <m/>
    <m/>
    <m/>
    <m/>
    <m/>
    <m/>
    <m/>
    <m/>
    <n v="3392478"/>
    <n v="4009827"/>
    <n v="0"/>
    <n v="0"/>
    <n v="0"/>
    <n v="0"/>
    <n v="0"/>
    <n v="0"/>
    <n v="0"/>
    <n v="0"/>
    <n v="0"/>
    <n v="0"/>
    <n v="603"/>
    <n v="630"/>
    <n v="0"/>
    <n v="0"/>
    <n v="0"/>
    <n v="0"/>
    <n v="0"/>
    <n v="0"/>
    <n v="0"/>
    <n v="0"/>
    <n v="0"/>
    <n v="0"/>
    <n v="5626"/>
    <n v="6364.804761904762"/>
    <n v="0"/>
    <n v="0"/>
    <n v="0"/>
    <n v="0"/>
    <n v="0"/>
    <n v="0"/>
    <n v="0"/>
    <n v="0"/>
    <n v="0"/>
    <n v="0"/>
    <n v="50634"/>
    <n v="57283.242857142861"/>
    <n v="50634"/>
    <n v="57283.242857142861"/>
    <n v="0"/>
    <n v="0"/>
    <n v="0"/>
    <n v="0"/>
    <n v="0"/>
    <n v="0"/>
    <n v="0"/>
    <n v="0"/>
    <n v="0"/>
    <n v="0"/>
    <n v="67"/>
    <n v="70"/>
    <n v="67"/>
    <n v="70"/>
    <n v="0"/>
    <n v="0"/>
    <n v="0"/>
    <n v="0"/>
    <n v="0"/>
    <n v="0"/>
    <n v="0"/>
    <n v="0"/>
    <n v="0"/>
    <n v="0"/>
    <n v="3392478"/>
    <n v="4009827.0000000005"/>
    <n v="3392478"/>
    <n v="4009827.0000000005"/>
  </r>
  <r>
    <x v="4"/>
    <s v="Florida Keys Community College "/>
    <m/>
    <n v="133960"/>
    <x v="9"/>
    <m/>
    <m/>
    <m/>
    <m/>
    <m/>
    <m/>
    <m/>
    <m/>
    <m/>
    <m/>
    <m/>
    <m/>
    <m/>
    <m/>
    <m/>
    <m/>
    <m/>
    <m/>
    <m/>
    <m/>
    <m/>
    <m/>
    <m/>
    <m/>
    <m/>
    <m/>
    <m/>
    <m/>
    <m/>
    <m/>
    <m/>
    <m/>
    <m/>
    <m/>
    <m/>
    <m/>
    <m/>
    <m/>
    <m/>
    <m/>
    <n v="25"/>
    <n v="25"/>
    <m/>
    <m/>
    <m/>
    <m/>
    <m/>
    <m/>
    <m/>
    <m/>
    <m/>
    <m/>
    <m/>
    <m/>
    <m/>
    <m/>
    <m/>
    <m/>
    <n v="1443200"/>
    <n v="1610554"/>
    <n v="0"/>
    <n v="0"/>
    <n v="0"/>
    <n v="0"/>
    <n v="0"/>
    <n v="0"/>
    <n v="0"/>
    <n v="0"/>
    <n v="0"/>
    <n v="0"/>
    <n v="225"/>
    <n v="225"/>
    <n v="0"/>
    <n v="0"/>
    <n v="0"/>
    <n v="0"/>
    <n v="0"/>
    <n v="0"/>
    <n v="0"/>
    <n v="0"/>
    <n v="0"/>
    <n v="0"/>
    <n v="6414.2222222222226"/>
    <n v="7158.0177777777781"/>
    <n v="0"/>
    <n v="0"/>
    <n v="0"/>
    <n v="0"/>
    <n v="0"/>
    <n v="0"/>
    <n v="0"/>
    <n v="0"/>
    <n v="0"/>
    <n v="0"/>
    <n v="57728"/>
    <n v="64422.16"/>
    <n v="57728"/>
    <n v="64422.16"/>
    <n v="0"/>
    <n v="0"/>
    <n v="0"/>
    <n v="0"/>
    <n v="0"/>
    <n v="0"/>
    <n v="0"/>
    <n v="0"/>
    <n v="0"/>
    <n v="0"/>
    <n v="25"/>
    <n v="25"/>
    <n v="25"/>
    <n v="25"/>
    <n v="0"/>
    <n v="0"/>
    <n v="0"/>
    <n v="0"/>
    <n v="0"/>
    <n v="0"/>
    <n v="0"/>
    <n v="0"/>
    <n v="0"/>
    <n v="0"/>
    <n v="1443200"/>
    <n v="1610554"/>
    <n v="1443200"/>
    <n v="1610554"/>
  </r>
  <r>
    <x v="4"/>
    <s v="North Florida Community College "/>
    <m/>
    <n v="136145"/>
    <x v="9"/>
    <m/>
    <m/>
    <m/>
    <m/>
    <m/>
    <m/>
    <m/>
    <m/>
    <m/>
    <m/>
    <m/>
    <m/>
    <m/>
    <m/>
    <m/>
    <m/>
    <m/>
    <m/>
    <m/>
    <m/>
    <m/>
    <m/>
    <m/>
    <m/>
    <m/>
    <m/>
    <m/>
    <m/>
    <m/>
    <m/>
    <m/>
    <m/>
    <m/>
    <m/>
    <m/>
    <m/>
    <m/>
    <m/>
    <m/>
    <m/>
    <n v="32"/>
    <n v="31"/>
    <m/>
    <m/>
    <m/>
    <m/>
    <m/>
    <m/>
    <m/>
    <m/>
    <m/>
    <m/>
    <m/>
    <m/>
    <m/>
    <m/>
    <m/>
    <m/>
    <n v="1422144"/>
    <n v="1484126"/>
    <n v="0"/>
    <n v="0"/>
    <n v="0"/>
    <n v="0"/>
    <n v="0"/>
    <n v="0"/>
    <n v="0"/>
    <n v="0"/>
    <n v="0"/>
    <n v="0"/>
    <n v="288"/>
    <n v="279"/>
    <n v="0"/>
    <n v="0"/>
    <n v="0"/>
    <n v="0"/>
    <n v="0"/>
    <n v="0"/>
    <n v="0"/>
    <n v="0"/>
    <n v="0"/>
    <n v="0"/>
    <n v="4938"/>
    <n v="5319.4480286738353"/>
    <n v="0"/>
    <n v="0"/>
    <n v="0"/>
    <n v="0"/>
    <n v="0"/>
    <n v="0"/>
    <n v="0"/>
    <n v="0"/>
    <n v="0"/>
    <n v="0"/>
    <n v="44442"/>
    <n v="47875.032258064515"/>
    <n v="44442"/>
    <n v="47875.032258064515"/>
    <n v="0"/>
    <n v="0"/>
    <n v="0"/>
    <n v="0"/>
    <n v="0"/>
    <n v="0"/>
    <n v="0"/>
    <n v="0"/>
    <n v="0"/>
    <n v="0"/>
    <n v="32"/>
    <n v="31"/>
    <n v="32"/>
    <n v="31"/>
    <n v="0"/>
    <n v="0"/>
    <n v="0"/>
    <n v="0"/>
    <n v="0"/>
    <n v="0"/>
    <n v="0"/>
    <n v="0"/>
    <n v="0"/>
    <n v="0"/>
    <n v="1422144"/>
    <n v="1484126"/>
    <n v="1422144"/>
    <n v="1484126"/>
  </r>
  <r>
    <x v="5"/>
    <s v="Georgia State University "/>
    <m/>
    <n v="139940"/>
    <x v="1"/>
    <n v="247"/>
    <m/>
    <m/>
    <n v="238"/>
    <n v="13"/>
    <m/>
    <m/>
    <n v="17"/>
    <n v="305"/>
    <m/>
    <m/>
    <n v="314"/>
    <n v="13"/>
    <m/>
    <m/>
    <n v="13"/>
    <n v="264"/>
    <m/>
    <m/>
    <n v="265"/>
    <n v="11"/>
    <m/>
    <m/>
    <n v="12"/>
    <n v="48"/>
    <m/>
    <m/>
    <n v="57"/>
    <n v="4"/>
    <m/>
    <m/>
    <n v="7"/>
    <n v="168"/>
    <m/>
    <m/>
    <n v="185"/>
    <n v="9"/>
    <m/>
    <m/>
    <n v="7"/>
    <m/>
    <m/>
    <m/>
    <m/>
    <m/>
    <m/>
    <m/>
    <m/>
    <n v="31733813"/>
    <n v="32922003"/>
    <n v="27141859"/>
    <n v="29673457"/>
    <n v="19573561"/>
    <n v="21057097"/>
    <n v="2795776"/>
    <n v="3305303"/>
    <n v="8811086"/>
    <n v="9675601"/>
    <m/>
    <m/>
    <n v="2366"/>
    <n v="2584"/>
    <n v="2888"/>
    <n v="3296"/>
    <n v="2497"/>
    <n v="2794"/>
    <n v="476"/>
    <n v="654"/>
    <n v="1611"/>
    <n v="1934"/>
    <n v="0"/>
    <n v="0"/>
    <n v="13412.431530008453"/>
    <n v="12740.713235294117"/>
    <n v="9398.1506232686988"/>
    <n v="9002.8692354368941"/>
    <n v="7838.8309971966364"/>
    <n v="7536.5415175375801"/>
    <n v="5873.4789915966385"/>
    <n v="5053.9801223241593"/>
    <n v="5469.3271260086904"/>
    <n v="5002.8960703205794"/>
    <n v="0"/>
    <n v="0"/>
    <n v="120711.88377007608"/>
    <n v="114666.41911764705"/>
    <n v="84583.355609418286"/>
    <n v="81025.82311893205"/>
    <n v="70549.478974769721"/>
    <n v="67828.873657838223"/>
    <n v="52861.310924369747"/>
    <n v="45485.821100917434"/>
    <n v="49223.944134078214"/>
    <n v="45026.064632885216"/>
    <n v="0"/>
    <n v="0"/>
    <n v="82389.21429008829"/>
    <n v="77201.861881690274"/>
    <n v="260"/>
    <n v="255"/>
    <n v="318"/>
    <n v="327"/>
    <n v="275"/>
    <n v="277"/>
    <n v="52"/>
    <n v="64"/>
    <n v="177"/>
    <n v="192"/>
    <n v="0"/>
    <n v="0"/>
    <n v="1082"/>
    <n v="1115"/>
    <n v="31385089.780219778"/>
    <n v="29239936.874999996"/>
    <n v="26897507.083795015"/>
    <n v="26495444.159890782"/>
    <n v="19401106.718061674"/>
    <n v="18788598.003221188"/>
    <n v="2748788.1680672267"/>
    <n v="2911092.5504587158"/>
    <n v="8712638.111731844"/>
    <n v="8645004.4095139615"/>
    <n v="0"/>
    <n v="0"/>
    <n v="89145129.861875534"/>
    <n v="86080075.998084649"/>
  </r>
  <r>
    <x v="5"/>
    <s v="University of Georgia"/>
    <m/>
    <n v="139959"/>
    <x v="1"/>
    <n v="514"/>
    <n v="518"/>
    <m/>
    <m/>
    <n v="209"/>
    <m/>
    <m/>
    <n v="197"/>
    <n v="432"/>
    <n v="434"/>
    <m/>
    <m/>
    <n v="124"/>
    <m/>
    <m/>
    <n v="121"/>
    <n v="335"/>
    <n v="344"/>
    <m/>
    <m/>
    <n v="84"/>
    <m/>
    <m/>
    <n v="82"/>
    <n v="46"/>
    <n v="51"/>
    <m/>
    <m/>
    <n v="8"/>
    <m/>
    <m/>
    <n v="10"/>
    <n v="147"/>
    <n v="154"/>
    <m/>
    <m/>
    <n v="9"/>
    <m/>
    <m/>
    <n v="7"/>
    <m/>
    <m/>
    <m/>
    <m/>
    <m/>
    <m/>
    <m/>
    <m/>
    <n v="89030382"/>
    <n v="92728792"/>
    <n v="49822634"/>
    <n v="52251618"/>
    <n v="35648550"/>
    <n v="37830565"/>
    <n v="3299293"/>
    <n v="3873849"/>
    <n v="10069175"/>
    <n v="10959433"/>
    <m/>
    <m/>
    <n v="6925"/>
    <n v="7026"/>
    <n v="5252"/>
    <n v="5358"/>
    <n v="3939"/>
    <n v="4080"/>
    <n v="502"/>
    <n v="579"/>
    <n v="1422"/>
    <n v="1470"/>
    <n v="0"/>
    <n v="0"/>
    <n v="12856.372851985559"/>
    <n v="13197.949331056077"/>
    <n v="9486.4116527037313"/>
    <n v="9752.0750279955209"/>
    <n v="9050.1523229245995"/>
    <n v="9272.1973039215682"/>
    <n v="6572.2968127490039"/>
    <n v="6690.5854922279796"/>
    <n v="7080.9950773558367"/>
    <n v="7455.396598639456"/>
    <n v="0"/>
    <n v="0"/>
    <n v="115707.35566787004"/>
    <n v="118781.5439795047"/>
    <n v="85377.704874333576"/>
    <n v="87768.675251959692"/>
    <n v="81451.37090632139"/>
    <n v="83449.775735294112"/>
    <n v="59150.671314741034"/>
    <n v="60215.26943005182"/>
    <n v="63728.955696202531"/>
    <n v="67098.569387755109"/>
    <n v="0"/>
    <n v="0"/>
    <n v="93496.016670519792"/>
    <n v="95759.136746653021"/>
    <n v="723"/>
    <n v="715"/>
    <n v="556"/>
    <n v="555"/>
    <n v="419"/>
    <n v="426"/>
    <n v="54"/>
    <n v="61"/>
    <n v="156"/>
    <n v="161"/>
    <n v="0"/>
    <n v="0"/>
    <n v="1908"/>
    <n v="1918"/>
    <n v="83656418.147870034"/>
    <n v="84928803.945345864"/>
    <n v="47470003.910129465"/>
    <n v="48711614.76483763"/>
    <n v="34128124.409748666"/>
    <n v="35549604.463235289"/>
    <n v="3194136.250996016"/>
    <n v="3673131.4352331609"/>
    <n v="9941717.0886075944"/>
    <n v="10802869.671428572"/>
    <n v="0"/>
    <n v="0"/>
    <n v="178390399.80735177"/>
    <n v="183666024.2800805"/>
  </r>
  <r>
    <x v="5"/>
    <s v="Georgia Institute of Technology"/>
    <m/>
    <n v="139755"/>
    <x v="2"/>
    <n v="393"/>
    <m/>
    <m/>
    <n v="401"/>
    <n v="43"/>
    <m/>
    <m/>
    <n v="38"/>
    <n v="286"/>
    <m/>
    <m/>
    <n v="287"/>
    <n v="2"/>
    <m/>
    <m/>
    <n v="3"/>
    <n v="218"/>
    <m/>
    <m/>
    <n v="198"/>
    <m/>
    <m/>
    <m/>
    <m/>
    <n v="41"/>
    <m/>
    <m/>
    <n v="29"/>
    <n v="1"/>
    <m/>
    <m/>
    <n v="1"/>
    <n v="72"/>
    <m/>
    <m/>
    <n v="67"/>
    <n v="18"/>
    <m/>
    <m/>
    <n v="14"/>
    <m/>
    <m/>
    <m/>
    <m/>
    <m/>
    <m/>
    <m/>
    <m/>
    <n v="67819135"/>
    <n v="69505346"/>
    <n v="29783111"/>
    <n v="31114996"/>
    <n v="20113147"/>
    <n v="19579093"/>
    <n v="1852257"/>
    <n v="1382895"/>
    <n v="6671700"/>
    <n v="5884396"/>
    <m/>
    <m/>
    <n v="4010"/>
    <n v="4466"/>
    <n v="2596"/>
    <n v="2906"/>
    <n v="1962"/>
    <n v="1980"/>
    <n v="380"/>
    <n v="302"/>
    <n v="846"/>
    <n v="838"/>
    <n v="0"/>
    <n v="0"/>
    <n v="16912.502493765587"/>
    <n v="15563.221227048813"/>
    <n v="11472.692989214176"/>
    <n v="10707.156228492773"/>
    <n v="10251.349133537207"/>
    <n v="9888.4308080808078"/>
    <n v="4874.3605263157897"/>
    <n v="4579.122516556291"/>
    <n v="7886.1702127659573"/>
    <n v="7021.9522673031024"/>
    <n v="0"/>
    <n v="0"/>
    <n v="152212.52244389028"/>
    <n v="140068.99104343931"/>
    <n v="103254.23690292759"/>
    <n v="96364.406056434964"/>
    <n v="92262.142201834868"/>
    <n v="88995.877272727274"/>
    <n v="43869.244736842105"/>
    <n v="41212.102649006622"/>
    <n v="70975.531914893611"/>
    <n v="63197.570405727922"/>
    <n v="0"/>
    <n v="0"/>
    <n v="115870.88749056528"/>
    <n v="109260.61156721596"/>
    <n v="436"/>
    <n v="439"/>
    <n v="288"/>
    <n v="290"/>
    <n v="218"/>
    <n v="198"/>
    <n v="42"/>
    <n v="30"/>
    <n v="90"/>
    <n v="81"/>
    <n v="0"/>
    <n v="0"/>
    <n v="1074"/>
    <n v="1038"/>
    <n v="66364659.785536163"/>
    <n v="61490287.06806986"/>
    <n v="29737220.228043146"/>
    <n v="27945677.756366141"/>
    <n v="20113147"/>
    <n v="17621183.699999999"/>
    <n v="1842508.2789473685"/>
    <n v="1236363.0794701986"/>
    <n v="6387797.8723404249"/>
    <n v="5119003.2028639615"/>
    <n v="0"/>
    <n v="0"/>
    <n v="124445333.1648671"/>
    <n v="113412514.80677018"/>
  </r>
  <r>
    <x v="5"/>
    <s v="Georgia Southern University"/>
    <m/>
    <n v="139931"/>
    <x v="3"/>
    <n v="125"/>
    <m/>
    <m/>
    <n v="119"/>
    <m/>
    <m/>
    <m/>
    <n v="1"/>
    <n v="201"/>
    <m/>
    <m/>
    <n v="208"/>
    <n v="3"/>
    <m/>
    <m/>
    <n v="2"/>
    <n v="289"/>
    <m/>
    <m/>
    <n v="281"/>
    <n v="1"/>
    <m/>
    <m/>
    <m/>
    <n v="100"/>
    <m/>
    <m/>
    <n v="83"/>
    <n v="1"/>
    <m/>
    <m/>
    <m/>
    <n v="68"/>
    <m/>
    <m/>
    <n v="98"/>
    <n v="1"/>
    <m/>
    <m/>
    <n v="2"/>
    <m/>
    <m/>
    <m/>
    <m/>
    <m/>
    <m/>
    <m/>
    <m/>
    <n v="10390615"/>
    <n v="9938513"/>
    <n v="14309822"/>
    <n v="14998716"/>
    <n v="18279831"/>
    <n v="18630278"/>
    <n v="4257968"/>
    <n v="3720707"/>
    <n v="3351652"/>
    <n v="1800540"/>
    <m/>
    <m/>
    <n v="1125"/>
    <n v="1202"/>
    <n v="1842"/>
    <n v="2104"/>
    <n v="2612"/>
    <n v="2810"/>
    <n v="911"/>
    <n v="830"/>
    <n v="623"/>
    <n v="1004"/>
    <n v="0"/>
    <n v="0"/>
    <n v="9236.1022222222218"/>
    <n v="8268.3136439267892"/>
    <n v="7768.6330076004342"/>
    <n v="7128.667300380228"/>
    <n v="6998.4039050535985"/>
    <n v="6629.9921708185057"/>
    <n v="4673.949506037322"/>
    <n v="4482.7795180722887"/>
    <n v="5379.8587479935795"/>
    <n v="1793.3665338645419"/>
    <n v="0"/>
    <n v="0"/>
    <n v="83124.92"/>
    <n v="74414.822795341097"/>
    <n v="69917.697068403912"/>
    <n v="64158.005703422052"/>
    <n v="62985.635145482389"/>
    <n v="59669.929537366552"/>
    <n v="42065.545554335898"/>
    <n v="40345.0156626506"/>
    <n v="48418.728731942218"/>
    <n v="16140.298804780878"/>
    <n v="0"/>
    <n v="0"/>
    <n v="64016.694268233507"/>
    <n v="55582.967649417689"/>
    <n v="125"/>
    <n v="120"/>
    <n v="204"/>
    <n v="210"/>
    <n v="290"/>
    <n v="281"/>
    <n v="101"/>
    <n v="83"/>
    <n v="69"/>
    <n v="100"/>
    <n v="0"/>
    <n v="0"/>
    <n v="789"/>
    <n v="794"/>
    <n v="10390615"/>
    <n v="8929778.7354409322"/>
    <n v="14263210.201954398"/>
    <n v="13473181.197718631"/>
    <n v="18265834.192189895"/>
    <n v="16767250.200000001"/>
    <n v="4248620.1009879261"/>
    <n v="3348636.3"/>
    <n v="3340892.2825040128"/>
    <n v="1614029.8804780878"/>
    <n v="0"/>
    <n v="0"/>
    <n v="50509171.777636237"/>
    <n v="44132876.313637644"/>
  </r>
  <r>
    <x v="5"/>
    <s v="Kennesaw State University"/>
    <m/>
    <n v="140164"/>
    <x v="3"/>
    <n v="124"/>
    <m/>
    <m/>
    <n v="185"/>
    <n v="7"/>
    <m/>
    <m/>
    <n v="6"/>
    <n v="206"/>
    <m/>
    <m/>
    <n v="282"/>
    <n v="6"/>
    <m/>
    <m/>
    <n v="12"/>
    <n v="200"/>
    <m/>
    <m/>
    <n v="274"/>
    <n v="5"/>
    <m/>
    <m/>
    <n v="8"/>
    <n v="36"/>
    <m/>
    <m/>
    <n v="38"/>
    <m/>
    <m/>
    <m/>
    <n v="2"/>
    <n v="126"/>
    <m/>
    <m/>
    <n v="172"/>
    <n v="11"/>
    <m/>
    <m/>
    <n v="8"/>
    <m/>
    <m/>
    <m/>
    <m/>
    <m/>
    <m/>
    <m/>
    <m/>
    <n v="11290737"/>
    <n v="16798750"/>
    <n v="14503671"/>
    <n v="20872402"/>
    <n v="11956648"/>
    <n v="17125173"/>
    <n v="1582699"/>
    <n v="1803000"/>
    <n v="6905263"/>
    <n v="9119114"/>
    <m/>
    <m/>
    <n v="1193"/>
    <n v="1922"/>
    <n v="1920"/>
    <n v="2964"/>
    <n v="1855"/>
    <n v="2836"/>
    <n v="324"/>
    <n v="404"/>
    <n v="1255"/>
    <n v="1816"/>
    <n v="0"/>
    <n v="0"/>
    <n v="9464.1550712489516"/>
    <n v="8740.2445369406869"/>
    <n v="7553.9953125000002"/>
    <n v="7041.9709851551961"/>
    <n v="6445.6323450134769"/>
    <n v="6038.4954160789848"/>
    <n v="4884.8734567901238"/>
    <n v="4462.8712871287125"/>
    <n v="5502.2015936254984"/>
    <n v="5021.5385462555068"/>
    <n v="0"/>
    <n v="0"/>
    <n v="85177.395641240568"/>
    <n v="78662.200832466187"/>
    <n v="67985.957812499997"/>
    <n v="63377.738866396765"/>
    <n v="58010.691105121296"/>
    <n v="54346.458744710864"/>
    <n v="43963.861111111117"/>
    <n v="40165.841584158414"/>
    <n v="49519.814342629485"/>
    <n v="45193.846916299561"/>
    <n v="0"/>
    <n v="0"/>
    <n v="63565.002949712369"/>
    <n v="59498.240182401642"/>
    <n v="131"/>
    <n v="191"/>
    <n v="212"/>
    <n v="294"/>
    <n v="205"/>
    <n v="282"/>
    <n v="36"/>
    <n v="40"/>
    <n v="137"/>
    <n v="180"/>
    <n v="0"/>
    <n v="0"/>
    <n v="721"/>
    <n v="987"/>
    <n v="11158238.829002514"/>
    <n v="15024480.359001042"/>
    <n v="14413023.056249999"/>
    <n v="18633055.22672065"/>
    <n v="11892191.676549865"/>
    <n v="15325701.366008464"/>
    <n v="1582699.0000000002"/>
    <n v="1606633.6633663366"/>
    <n v="6784214.5649402393"/>
    <n v="8134892.4449339211"/>
    <n v="0"/>
    <n v="0"/>
    <n v="45830367.126742616"/>
    <n v="58724763.060030423"/>
  </r>
  <r>
    <x v="5"/>
    <s v="University of West Georgia"/>
    <m/>
    <n v="141334"/>
    <x v="3"/>
    <n v="76"/>
    <m/>
    <m/>
    <n v="86"/>
    <n v="5"/>
    <m/>
    <m/>
    <n v="17"/>
    <n v="94"/>
    <m/>
    <m/>
    <n v="94"/>
    <n v="5"/>
    <m/>
    <m/>
    <n v="10"/>
    <n v="125"/>
    <m/>
    <m/>
    <n v="124"/>
    <m/>
    <m/>
    <m/>
    <n v="2"/>
    <n v="92"/>
    <m/>
    <m/>
    <n v="102"/>
    <n v="1"/>
    <m/>
    <m/>
    <n v="1"/>
    <n v="39"/>
    <m/>
    <m/>
    <n v="37"/>
    <n v="2"/>
    <m/>
    <m/>
    <n v="2"/>
    <m/>
    <m/>
    <m/>
    <m/>
    <m/>
    <m/>
    <m/>
    <m/>
    <n v="6875398"/>
    <n v="8998235"/>
    <n v="6381710"/>
    <n v="6812856"/>
    <n v="6916540"/>
    <n v="7206607"/>
    <n v="3916460"/>
    <n v="4412632"/>
    <n v="2122864"/>
    <n v="2056115"/>
    <m/>
    <m/>
    <n v="739"/>
    <n v="1064"/>
    <n v="901"/>
    <n v="1060"/>
    <n v="1125"/>
    <n v="1264"/>
    <n v="839"/>
    <n v="1032"/>
    <n v="373"/>
    <n v="394"/>
    <n v="0"/>
    <n v="0"/>
    <n v="9303.6508795669815"/>
    <n v="8456.9877819548874"/>
    <n v="7082.9189789123193"/>
    <n v="6427.2226415094337"/>
    <n v="6148.0355555555552"/>
    <n v="5701.4295886075952"/>
    <n v="4668.0095351609061"/>
    <n v="4275.8062015503874"/>
    <n v="5691.3243967828421"/>
    <n v="5218.5659898477161"/>
    <n v="0"/>
    <n v="0"/>
    <n v="83732.857916102832"/>
    <n v="76112.890037593985"/>
    <n v="63746.270810210874"/>
    <n v="57845.003773584904"/>
    <n v="55332.32"/>
    <n v="51312.866297468354"/>
    <n v="42012.085816448154"/>
    <n v="38482.255813953489"/>
    <n v="51221.919571045582"/>
    <n v="46967.093908629446"/>
    <n v="0"/>
    <n v="0"/>
    <n v="59264.248256851381"/>
    <n v="54981.722591746904"/>
    <n v="81"/>
    <n v="103"/>
    <n v="99"/>
    <n v="104"/>
    <n v="125"/>
    <n v="126"/>
    <n v="93"/>
    <n v="103"/>
    <n v="41"/>
    <n v="39"/>
    <n v="0"/>
    <n v="0"/>
    <n v="439"/>
    <n v="475"/>
    <n v="6782361.4912043298"/>
    <n v="7839627.6738721803"/>
    <n v="6310880.8102108762"/>
    <n v="6015880.3924528304"/>
    <n v="6916540"/>
    <n v="6465421.1534810122"/>
    <n v="3907123.9809296783"/>
    <n v="3963672.3488372094"/>
    <n v="2100098.7024128688"/>
    <n v="1831716.6624365484"/>
    <n v="0"/>
    <n v="0"/>
    <n v="26017004.984757755"/>
    <n v="26116318.23107978"/>
  </r>
  <r>
    <x v="5"/>
    <s v="Valdosta State University "/>
    <m/>
    <n v="141264"/>
    <x v="3"/>
    <n v="129"/>
    <m/>
    <m/>
    <n v="123"/>
    <n v="9"/>
    <m/>
    <m/>
    <n v="10"/>
    <n v="86"/>
    <m/>
    <m/>
    <n v="97"/>
    <m/>
    <m/>
    <m/>
    <n v="2"/>
    <n v="149"/>
    <m/>
    <m/>
    <n v="124"/>
    <n v="14"/>
    <m/>
    <m/>
    <n v="14"/>
    <n v="35"/>
    <m/>
    <m/>
    <n v="30"/>
    <n v="17"/>
    <m/>
    <m/>
    <n v="20"/>
    <n v="50"/>
    <m/>
    <m/>
    <n v="50"/>
    <m/>
    <m/>
    <m/>
    <n v="1"/>
    <m/>
    <m/>
    <m/>
    <m/>
    <m/>
    <m/>
    <m/>
    <m/>
    <n v="10856982"/>
    <n v="10516014"/>
    <n v="5359581"/>
    <n v="6345581"/>
    <n v="9432154"/>
    <n v="7939222"/>
    <n v="2193220"/>
    <n v="2102682"/>
    <n v="2181856"/>
    <n v="2270480"/>
    <m/>
    <m/>
    <n v="1260"/>
    <n v="1350"/>
    <n v="774"/>
    <n v="994"/>
    <n v="1495"/>
    <n v="1408"/>
    <n v="502"/>
    <n v="540"/>
    <n v="450"/>
    <n v="512"/>
    <n v="0"/>
    <n v="0"/>
    <n v="8616.6523809523806"/>
    <n v="7789.64"/>
    <n v="6924.5232558139533"/>
    <n v="6383.8843058350103"/>
    <n v="6309.1331103678931"/>
    <n v="5638.651988636364"/>
    <n v="4368.9641434262949"/>
    <n v="3893.8555555555554"/>
    <n v="4848.568888888889"/>
    <n v="4434.53125"/>
    <n v="0"/>
    <n v="0"/>
    <n v="77549.871428571423"/>
    <n v="70106.760000000009"/>
    <n v="62320.70930232558"/>
    <n v="57454.958752515093"/>
    <n v="56782.197993311042"/>
    <n v="50747.867897727279"/>
    <n v="39320.677290836655"/>
    <n v="35044.699999999997"/>
    <n v="43637.120000000003"/>
    <n v="39910.78125"/>
    <n v="0"/>
    <n v="0"/>
    <n v="60416.140591362091"/>
    <n v="54783.716794342596"/>
    <n v="138"/>
    <n v="133"/>
    <n v="86"/>
    <n v="99"/>
    <n v="163"/>
    <n v="138"/>
    <n v="52"/>
    <n v="50"/>
    <n v="50"/>
    <n v="51"/>
    <n v="0"/>
    <n v="0"/>
    <n v="489"/>
    <n v="471"/>
    <n v="10701882.257142857"/>
    <n v="9324199.0800000019"/>
    <n v="5359581"/>
    <n v="5688040.9164989945"/>
    <n v="9255498.272909699"/>
    <n v="7003205.7698863642"/>
    <n v="2044675.219123506"/>
    <n v="1752234.9999999998"/>
    <n v="2181856"/>
    <n v="2035449.84375"/>
    <n v="0"/>
    <n v="0"/>
    <n v="29543492.749176063"/>
    <n v="25803130.610135362"/>
  </r>
  <r>
    <x v="5"/>
    <s v="Albany State University "/>
    <m/>
    <n v="138716"/>
    <x v="4"/>
    <n v="27"/>
    <m/>
    <m/>
    <n v="31"/>
    <n v="4"/>
    <m/>
    <m/>
    <n v="4"/>
    <n v="41"/>
    <m/>
    <m/>
    <n v="40"/>
    <n v="4"/>
    <m/>
    <m/>
    <n v="1"/>
    <n v="71"/>
    <m/>
    <m/>
    <n v="67"/>
    <n v="5"/>
    <m/>
    <m/>
    <n v="4"/>
    <n v="11"/>
    <m/>
    <m/>
    <n v="10"/>
    <n v="7"/>
    <m/>
    <m/>
    <n v="10"/>
    <m/>
    <m/>
    <m/>
    <m/>
    <m/>
    <m/>
    <m/>
    <m/>
    <m/>
    <m/>
    <m/>
    <m/>
    <m/>
    <m/>
    <m/>
    <m/>
    <n v="2254206"/>
    <n v="2602110"/>
    <n v="2695519"/>
    <n v="2358258"/>
    <n v="4137402"/>
    <n v="3896760"/>
    <n v="967632"/>
    <n v="776570"/>
    <m/>
    <n v="0"/>
    <m/>
    <m/>
    <n v="287"/>
    <n v="358"/>
    <n v="413"/>
    <n v="412"/>
    <n v="694"/>
    <n v="718"/>
    <n v="176"/>
    <n v="220"/>
    <n v="0"/>
    <n v="0"/>
    <n v="0"/>
    <n v="0"/>
    <n v="7854.3763066202091"/>
    <n v="7268.4636871508383"/>
    <n v="6526.6803874092011"/>
    <n v="5723.9271844660198"/>
    <n v="5961.6743515850148"/>
    <n v="5427.2423398328692"/>
    <n v="5497.909090909091"/>
    <n v="3529.8636363636365"/>
    <n v="0"/>
    <n v="0"/>
    <n v="0"/>
    <n v="0"/>
    <n v="70689.386759581888"/>
    <n v="65416.173184357547"/>
    <n v="58740.123486682809"/>
    <n v="51515.344660194176"/>
    <n v="53655.069164265136"/>
    <n v="48845.181058495822"/>
    <n v="49481.181818181816"/>
    <n v="31768.772727272728"/>
    <n v="0"/>
    <n v="0"/>
    <n v="0"/>
    <n v="0"/>
    <n v="57665.429856818759"/>
    <n v="50928.613785743313"/>
    <n v="31"/>
    <n v="35"/>
    <n v="45"/>
    <n v="41"/>
    <n v="76"/>
    <n v="71"/>
    <n v="18"/>
    <n v="20"/>
    <n v="0"/>
    <n v="0"/>
    <n v="0"/>
    <n v="0"/>
    <n v="170"/>
    <n v="167"/>
    <n v="2191370.9895470385"/>
    <n v="2289566.061452514"/>
    <n v="2643305.5569007266"/>
    <n v="2112129.131067961"/>
    <n v="4077785.2564841504"/>
    <n v="3468007.8551532035"/>
    <n v="890661.27272727271"/>
    <n v="635375.45454545459"/>
    <n v="0"/>
    <n v="0"/>
    <n v="0"/>
    <n v="0"/>
    <n v="9803123.0756591894"/>
    <n v="8505078.5022191331"/>
  </r>
  <r>
    <x v="5"/>
    <s v="Armstrong Atlantic State University"/>
    <m/>
    <n v="138789"/>
    <x v="4"/>
    <n v="49"/>
    <m/>
    <m/>
    <n v="43"/>
    <n v="1"/>
    <m/>
    <m/>
    <n v="3"/>
    <n v="59"/>
    <m/>
    <m/>
    <n v="64"/>
    <n v="1"/>
    <m/>
    <m/>
    <n v="5"/>
    <n v="77"/>
    <m/>
    <m/>
    <n v="78"/>
    <n v="4"/>
    <m/>
    <m/>
    <n v="5"/>
    <n v="32"/>
    <m/>
    <m/>
    <n v="35"/>
    <n v="2"/>
    <m/>
    <m/>
    <n v="6"/>
    <n v="34"/>
    <m/>
    <m/>
    <n v="40"/>
    <n v="6"/>
    <m/>
    <m/>
    <n v="7"/>
    <m/>
    <m/>
    <m/>
    <m/>
    <m/>
    <m/>
    <m/>
    <m/>
    <n v="4050428"/>
    <n v="3825723"/>
    <n v="3715641"/>
    <n v="4478840"/>
    <n v="4348985"/>
    <n v="4592808"/>
    <n v="1534170"/>
    <n v="1839304"/>
    <n v="1946281"/>
    <n v="2319862"/>
    <m/>
    <m/>
    <n v="452"/>
    <n v="466"/>
    <n v="542"/>
    <n v="700"/>
    <n v="737"/>
    <n v="840"/>
    <n v="310"/>
    <n v="422"/>
    <n v="372"/>
    <n v="484"/>
    <n v="0"/>
    <n v="0"/>
    <n v="8961.1238938053102"/>
    <n v="8209.7060085836911"/>
    <n v="6855.4261992619922"/>
    <n v="6398.3428571428567"/>
    <n v="5900.9294436906375"/>
    <n v="5467.6285714285714"/>
    <n v="4948.9354838709678"/>
    <n v="4358.5402843601896"/>
    <n v="5231.938172043011"/>
    <n v="4793.1033057851237"/>
    <n v="0"/>
    <n v="0"/>
    <n v="80650.115044247796"/>
    <n v="73887.354077253214"/>
    <n v="61698.835793357932"/>
    <n v="57585.085714285713"/>
    <n v="53108.364993215735"/>
    <n v="49208.657142857141"/>
    <n v="44540.419354838712"/>
    <n v="39226.862559241708"/>
    <n v="47087.443548387098"/>
    <n v="43137.929752066113"/>
    <n v="0"/>
    <n v="0"/>
    <n v="58241.831940620155"/>
    <n v="52770.251076827"/>
    <n v="50"/>
    <n v="46"/>
    <n v="60"/>
    <n v="69"/>
    <n v="81"/>
    <n v="83"/>
    <n v="34"/>
    <n v="41"/>
    <n v="40"/>
    <n v="47"/>
    <n v="0"/>
    <n v="0"/>
    <n v="265"/>
    <n v="286"/>
    <n v="4032505.7522123898"/>
    <n v="3398818.287553648"/>
    <n v="3701930.1476014759"/>
    <n v="3973370.9142857143"/>
    <n v="4301777.5644504745"/>
    <n v="4084318.5428571426"/>
    <n v="1514374.2580645161"/>
    <n v="1608301.36492891"/>
    <n v="1883497.7419354839"/>
    <n v="2027482.6983471073"/>
    <n v="0"/>
    <n v="0"/>
    <n v="15434085.464264341"/>
    <n v="15092291.807972522"/>
  </r>
  <r>
    <x v="5"/>
    <s v="Clayton State University"/>
    <m/>
    <n v="139311"/>
    <x v="4"/>
    <n v="39"/>
    <m/>
    <m/>
    <n v="46"/>
    <n v="5"/>
    <m/>
    <m/>
    <n v="3"/>
    <n v="59"/>
    <m/>
    <m/>
    <n v="60"/>
    <n v="9"/>
    <m/>
    <m/>
    <n v="5"/>
    <n v="67"/>
    <m/>
    <m/>
    <n v="65"/>
    <n v="1"/>
    <m/>
    <m/>
    <m/>
    <n v="16"/>
    <m/>
    <m/>
    <n v="13"/>
    <m/>
    <m/>
    <m/>
    <m/>
    <n v="32"/>
    <m/>
    <m/>
    <n v="32"/>
    <n v="1"/>
    <m/>
    <m/>
    <n v="1"/>
    <m/>
    <m/>
    <m/>
    <m/>
    <m/>
    <m/>
    <m/>
    <m/>
    <n v="3536305"/>
    <n v="3864474"/>
    <n v="4417023"/>
    <n v="4205535"/>
    <n v="3960837"/>
    <n v="3802056"/>
    <n v="854241"/>
    <n v="697534"/>
    <n v="1697033"/>
    <n v="1747600"/>
    <m/>
    <m/>
    <n v="406"/>
    <n v="496"/>
    <n v="630"/>
    <n v="660"/>
    <n v="614"/>
    <n v="650"/>
    <n v="144"/>
    <n v="130"/>
    <n v="299"/>
    <n v="332"/>
    <n v="0"/>
    <n v="0"/>
    <n v="8710.1108374384239"/>
    <n v="7791.2782258064517"/>
    <n v="7011.1476190476187"/>
    <n v="6372.022727272727"/>
    <n v="6450.8745928338758"/>
    <n v="5849.3169230769226"/>
    <n v="5932.229166666667"/>
    <n v="5365.6461538461535"/>
    <n v="5675.695652173913"/>
    <n v="5263.8554216867469"/>
    <n v="0"/>
    <n v="0"/>
    <n v="78390.997536945812"/>
    <n v="70121.504032258061"/>
    <n v="63100.328571428567"/>
    <n v="57348.204545454544"/>
    <n v="58057.871335504882"/>
    <n v="52643.852307692301"/>
    <n v="53390.0625"/>
    <n v="48290.81538461538"/>
    <n v="51081.260869565216"/>
    <n v="47374.698795180724"/>
    <n v="0"/>
    <n v="0"/>
    <n v="62130.498227042546"/>
    <n v="56784.813570116232"/>
    <n v="44"/>
    <n v="49"/>
    <n v="68"/>
    <n v="65"/>
    <n v="68"/>
    <n v="65"/>
    <n v="16"/>
    <n v="13"/>
    <n v="33"/>
    <n v="33"/>
    <n v="0"/>
    <n v="0"/>
    <n v="229"/>
    <n v="225"/>
    <n v="3449203.8916256158"/>
    <n v="3435953.6975806449"/>
    <n v="4290822.3428571429"/>
    <n v="3727633.2954545454"/>
    <n v="3947935.2508143322"/>
    <n v="3421850.3999999994"/>
    <n v="854241"/>
    <n v="627780.6"/>
    <n v="1685681.6086956521"/>
    <n v="1563365.0602409639"/>
    <n v="0"/>
    <n v="0"/>
    <n v="14227884.093992744"/>
    <n v="12776583.053276151"/>
  </r>
  <r>
    <x v="5"/>
    <s v="Columbus State University"/>
    <s v="Met the criteria for Four-Year 3 in 2015-16."/>
    <n v="139366"/>
    <x v="4"/>
    <n v="61"/>
    <m/>
    <m/>
    <n v="64"/>
    <n v="21"/>
    <m/>
    <m/>
    <n v="14"/>
    <n v="79"/>
    <m/>
    <m/>
    <n v="73"/>
    <n v="10"/>
    <m/>
    <m/>
    <n v="13"/>
    <n v="73"/>
    <m/>
    <m/>
    <n v="79"/>
    <n v="3"/>
    <m/>
    <m/>
    <n v="2"/>
    <n v="12"/>
    <m/>
    <m/>
    <n v="12"/>
    <n v="1"/>
    <m/>
    <m/>
    <n v="2"/>
    <n v="31"/>
    <m/>
    <m/>
    <n v="38"/>
    <n v="2"/>
    <m/>
    <m/>
    <n v="3"/>
    <m/>
    <m/>
    <m/>
    <m/>
    <m/>
    <m/>
    <m/>
    <m/>
    <n v="6514043"/>
    <n v="6121980"/>
    <n v="6040008"/>
    <n v="5997547"/>
    <n v="4250826"/>
    <n v="4666284"/>
    <n v="717000"/>
    <n v="709990"/>
    <n v="1422299"/>
    <n v="1703783"/>
    <m/>
    <m/>
    <n v="780"/>
    <n v="808"/>
    <n v="821"/>
    <n v="886"/>
    <n v="690"/>
    <n v="814"/>
    <n v="119"/>
    <n v="144"/>
    <n v="301"/>
    <n v="416"/>
    <n v="0"/>
    <n v="0"/>
    <n v="8351.33717948718"/>
    <n v="7576.7079207920788"/>
    <n v="7356.8915956151031"/>
    <n v="6769.2404063205422"/>
    <n v="6160.6173913043476"/>
    <n v="5732.5356265356268"/>
    <n v="6025.2100840336134"/>
    <n v="4930.4861111111113"/>
    <n v="4725.2458471760801"/>
    <n v="4095.6322115384614"/>
    <n v="0"/>
    <n v="0"/>
    <n v="75162.034615384619"/>
    <n v="68190.371287128713"/>
    <n v="66212.024360535928"/>
    <n v="60923.163656884877"/>
    <n v="55445.556521739127"/>
    <n v="51592.820638820638"/>
    <n v="54226.89075630252"/>
    <n v="44374.375"/>
    <n v="42527.212624584718"/>
    <n v="36860.689903846156"/>
    <n v="0"/>
    <n v="0"/>
    <n v="62724.801701858829"/>
    <n v="56232.630142301008"/>
    <n v="82"/>
    <n v="78"/>
    <n v="89"/>
    <n v="86"/>
    <n v="76"/>
    <n v="81"/>
    <n v="13"/>
    <n v="14"/>
    <n v="33"/>
    <n v="41"/>
    <n v="0"/>
    <n v="0"/>
    <n v="293"/>
    <n v="300"/>
    <n v="6163286.8384615388"/>
    <n v="5318848.9603960393"/>
    <n v="5892870.1680876976"/>
    <n v="5239392.0744920997"/>
    <n v="4213862.2956521735"/>
    <n v="4179018.4717444717"/>
    <n v="704949.57983193279"/>
    <n v="621241.25"/>
    <n v="1403398.0166112958"/>
    <n v="1511288.2860576925"/>
    <n v="0"/>
    <n v="0"/>
    <n v="18378366.898644637"/>
    <n v="16869789.042690303"/>
  </r>
  <r>
    <x v="5"/>
    <s v="Georgia College and State University"/>
    <m/>
    <n v="139861"/>
    <x v="4"/>
    <n v="82"/>
    <m/>
    <m/>
    <n v="91"/>
    <n v="11"/>
    <m/>
    <m/>
    <n v="12"/>
    <n v="73"/>
    <m/>
    <m/>
    <n v="67"/>
    <n v="10"/>
    <m/>
    <m/>
    <n v="10"/>
    <n v="83"/>
    <m/>
    <m/>
    <n v="79"/>
    <n v="6"/>
    <m/>
    <m/>
    <n v="7"/>
    <n v="8"/>
    <m/>
    <m/>
    <n v="1"/>
    <n v="3"/>
    <m/>
    <m/>
    <n v="3"/>
    <n v="43"/>
    <m/>
    <m/>
    <n v="65"/>
    <n v="1"/>
    <m/>
    <m/>
    <n v="1"/>
    <m/>
    <m/>
    <m/>
    <m/>
    <m/>
    <m/>
    <m/>
    <m/>
    <n v="7577282"/>
    <n v="8779431"/>
    <n v="5701807"/>
    <n v="5372884"/>
    <n v="5126756"/>
    <n v="5049666"/>
    <n v="469693"/>
    <n v="177408"/>
    <n v="2039372"/>
    <n v="3150561"/>
    <m/>
    <m/>
    <n v="859"/>
    <n v="1054"/>
    <n v="767"/>
    <n v="790"/>
    <n v="813"/>
    <n v="874"/>
    <n v="105"/>
    <n v="46"/>
    <n v="398"/>
    <n v="662"/>
    <n v="0"/>
    <n v="0"/>
    <n v="8821.0500582072182"/>
    <n v="8329.6309297912721"/>
    <n v="7433.907431551499"/>
    <n v="6801.1189873417725"/>
    <n v="6305.9729397293977"/>
    <n v="5777.6498855835243"/>
    <n v="4473.2666666666664"/>
    <n v="3856.695652173913"/>
    <n v="5124.0502512562816"/>
    <n v="4759.1555891238668"/>
    <n v="0"/>
    <n v="0"/>
    <n v="79389.450523864958"/>
    <n v="74966.678368121444"/>
    <n v="66905.166883963495"/>
    <n v="61210.070886075955"/>
    <n v="56753.756457564581"/>
    <n v="51998.848970251718"/>
    <n v="40259.399999999994"/>
    <n v="34710.260869565216"/>
    <n v="46116.452261306535"/>
    <n v="42832.400302114802"/>
    <n v="0"/>
    <n v="0"/>
    <n v="63935.654294716078"/>
    <n v="59144.118467273343"/>
    <n v="93"/>
    <n v="103"/>
    <n v="83"/>
    <n v="77"/>
    <n v="89"/>
    <n v="86"/>
    <n v="11"/>
    <n v="4"/>
    <n v="44"/>
    <n v="66"/>
    <n v="0"/>
    <n v="0"/>
    <n v="320"/>
    <n v="336"/>
    <n v="7383218.8987194411"/>
    <n v="7721567.8719165083"/>
    <n v="5553128.8513689702"/>
    <n v="4713175.4582278486"/>
    <n v="5051084.3247232474"/>
    <n v="4471901.011441648"/>
    <n v="442853.39999999991"/>
    <n v="138841.04347826086"/>
    <n v="2029123.8994974876"/>
    <n v="2826938.4199395771"/>
    <n v="0"/>
    <n v="0"/>
    <n v="20459409.374309145"/>
    <n v="19872423.805003844"/>
  </r>
  <r>
    <x v="5"/>
    <s v="Georgia Regents University"/>
    <m/>
    <n v="482149"/>
    <x v="4"/>
    <n v="46"/>
    <m/>
    <m/>
    <n v="42"/>
    <n v="17"/>
    <m/>
    <m/>
    <n v="16"/>
    <n v="54"/>
    <m/>
    <m/>
    <n v="52"/>
    <n v="48"/>
    <m/>
    <m/>
    <n v="49"/>
    <n v="88"/>
    <m/>
    <m/>
    <n v="83"/>
    <n v="85"/>
    <m/>
    <m/>
    <n v="88"/>
    <n v="10"/>
    <m/>
    <m/>
    <n v="10"/>
    <n v="15"/>
    <m/>
    <m/>
    <n v="15"/>
    <n v="29"/>
    <m/>
    <m/>
    <n v="34"/>
    <m/>
    <m/>
    <m/>
    <m/>
    <m/>
    <m/>
    <m/>
    <m/>
    <m/>
    <m/>
    <m/>
    <m/>
    <n v="6011536"/>
    <n v="5695383"/>
    <n v="8860867"/>
    <n v="8973459"/>
    <n v="13948210"/>
    <n v="14199995"/>
    <n v="1855923"/>
    <n v="1645350"/>
    <n v="1278707"/>
    <n v="1494247"/>
    <m/>
    <m/>
    <n v="601"/>
    <n v="612"/>
    <n v="1014"/>
    <n v="1108"/>
    <n v="1727"/>
    <n v="1886"/>
    <n v="255"/>
    <n v="280"/>
    <n v="261"/>
    <n v="340"/>
    <n v="0"/>
    <n v="0"/>
    <n v="10002.555740432612"/>
    <n v="9306.1813725490192"/>
    <n v="8738.5276134122287"/>
    <n v="8098.7897111913353"/>
    <n v="8076.5547191661844"/>
    <n v="7529.1595970307526"/>
    <n v="7278.1294117647058"/>
    <n v="5876.25"/>
    <n v="4899.2605363984676"/>
    <n v="4394.8441176470587"/>
    <n v="0"/>
    <n v="0"/>
    <n v="90023.001663893505"/>
    <n v="83755.632352941175"/>
    <n v="78646.748520710054"/>
    <n v="72889.107400722016"/>
    <n v="72688.992472495665"/>
    <n v="67762.436373276767"/>
    <n v="65503.164705882351"/>
    <n v="52886.25"/>
    <n v="44093.34482758621"/>
    <n v="39553.597058823529"/>
    <n v="0"/>
    <n v="0"/>
    <n v="74451.273646241141"/>
    <n v="68056.508210215528"/>
    <n v="63"/>
    <n v="58"/>
    <n v="102"/>
    <n v="101"/>
    <n v="173"/>
    <n v="171"/>
    <n v="25"/>
    <n v="25"/>
    <n v="29"/>
    <n v="34"/>
    <n v="0"/>
    <n v="0"/>
    <n v="392"/>
    <n v="389"/>
    <n v="5671449.1048252909"/>
    <n v="4857826.676470588"/>
    <n v="8021968.3491124259"/>
    <n v="7361799.8474729238"/>
    <n v="12575195.697741751"/>
    <n v="11587376.619830327"/>
    <n v="1637579.1176470588"/>
    <n v="1322156.25"/>
    <n v="1278707"/>
    <n v="1344822.3"/>
    <n v="0"/>
    <n v="0"/>
    <n v="29184899.269326527"/>
    <n v="26473981.69377384"/>
  </r>
  <r>
    <x v="5"/>
    <s v="University of North Georgia"/>
    <m/>
    <n v="482680"/>
    <x v="4"/>
    <n v="79"/>
    <m/>
    <m/>
    <n v="88"/>
    <n v="7"/>
    <m/>
    <m/>
    <n v="13"/>
    <n v="105"/>
    <m/>
    <m/>
    <n v="113"/>
    <n v="14"/>
    <m/>
    <m/>
    <n v="10"/>
    <n v="164"/>
    <m/>
    <m/>
    <n v="168"/>
    <n v="3"/>
    <m/>
    <m/>
    <n v="6"/>
    <n v="1"/>
    <m/>
    <m/>
    <n v="1"/>
    <n v="3"/>
    <m/>
    <m/>
    <n v="5"/>
    <n v="131"/>
    <m/>
    <m/>
    <n v="165"/>
    <n v="3"/>
    <m/>
    <m/>
    <n v="1"/>
    <m/>
    <m/>
    <m/>
    <m/>
    <m/>
    <m/>
    <m/>
    <m/>
    <n v="6505367"/>
    <n v="8086968"/>
    <n v="7632108"/>
    <n v="7917245"/>
    <n v="8838372"/>
    <n v="9725826"/>
    <n v="199209"/>
    <n v="313429"/>
    <n v="5547251"/>
    <n v="6924077"/>
    <m/>
    <m/>
    <n v="788"/>
    <n v="1036"/>
    <n v="1099"/>
    <n v="1250"/>
    <n v="1509"/>
    <n v="1752"/>
    <n v="42"/>
    <n v="70"/>
    <n v="1212"/>
    <n v="1662"/>
    <n v="0"/>
    <n v="0"/>
    <n v="8255.5418781725893"/>
    <n v="7805.9536679536677"/>
    <n v="6944.5932666060053"/>
    <n v="6333.7960000000003"/>
    <n v="5857.1053677932405"/>
    <n v="5551.2705479452052"/>
    <n v="4743.0714285714284"/>
    <n v="4477.5571428571429"/>
    <n v="4576.9397689768975"/>
    <n v="4166.1113116726838"/>
    <n v="0"/>
    <n v="0"/>
    <n v="74299.876903553304"/>
    <n v="70253.583011583003"/>
    <n v="62501.339399454046"/>
    <n v="57004.164000000004"/>
    <n v="52713.948310139167"/>
    <n v="49961.434931506847"/>
    <n v="42687.642857142855"/>
    <n v="40298.014285714286"/>
    <n v="41192.457920792076"/>
    <n v="37495.001805054155"/>
    <n v="0"/>
    <n v="0"/>
    <n v="55531.800201663857"/>
    <n v="51344.512490535701"/>
    <n v="86"/>
    <n v="101"/>
    <n v="119"/>
    <n v="123"/>
    <n v="167"/>
    <n v="174"/>
    <n v="4"/>
    <n v="6"/>
    <n v="134"/>
    <n v="166"/>
    <n v="0"/>
    <n v="0"/>
    <n v="510"/>
    <n v="570"/>
    <n v="6389789.4137055846"/>
    <n v="7095611.8841698831"/>
    <n v="7437659.3885350311"/>
    <n v="7011512.1720000003"/>
    <n v="8803229.3677932415"/>
    <n v="8693289.6780821905"/>
    <n v="170750.57142857142"/>
    <n v="241788.08571428573"/>
    <n v="5519789.361386138"/>
    <n v="6224170.2996389894"/>
    <n v="0"/>
    <n v="0"/>
    <n v="28321218.102848567"/>
    <n v="29266372.119605348"/>
  </r>
  <r>
    <x v="5"/>
    <s v="Fort Valley State University"/>
    <s v="Reclassified: Met the criteria for Four-Year 4 in 2013-14, 2014-15, and 2015-16."/>
    <n v="139719"/>
    <x v="4"/>
    <n v="18"/>
    <m/>
    <m/>
    <n v="24"/>
    <n v="7"/>
    <m/>
    <m/>
    <n v="8"/>
    <n v="20"/>
    <m/>
    <m/>
    <n v="35"/>
    <n v="8"/>
    <m/>
    <m/>
    <n v="7"/>
    <n v="16"/>
    <m/>
    <m/>
    <n v="28"/>
    <n v="2"/>
    <m/>
    <m/>
    <n v="5"/>
    <n v="1"/>
    <m/>
    <m/>
    <n v="2"/>
    <m/>
    <m/>
    <m/>
    <m/>
    <n v="8"/>
    <m/>
    <m/>
    <n v="11"/>
    <m/>
    <m/>
    <m/>
    <n v="1"/>
    <m/>
    <m/>
    <m/>
    <m/>
    <m/>
    <m/>
    <m/>
    <m/>
    <n v="2011726"/>
    <n v="2005278"/>
    <n v="1819823"/>
    <n v="1706783"/>
    <n v="962703"/>
    <n v="856310"/>
    <n v="60253"/>
    <n v="113042"/>
    <n v="399387"/>
    <n v="251259"/>
    <m/>
    <m/>
    <n v="239"/>
    <n v="336"/>
    <n v="268"/>
    <n v="434"/>
    <n v="166"/>
    <n v="340"/>
    <n v="9"/>
    <n v="20"/>
    <n v="72"/>
    <n v="122"/>
    <n v="0"/>
    <n v="0"/>
    <n v="8417.263598326359"/>
    <n v="5968.0892857142853"/>
    <n v="6790.3843283582091"/>
    <n v="3932.6797235023041"/>
    <n v="5799.4156626506028"/>
    <n v="2518.5588235294117"/>
    <n v="6694.7777777777774"/>
    <n v="5652.1"/>
    <n v="5547.041666666667"/>
    <n v="2059.5"/>
    <n v="0"/>
    <n v="0"/>
    <n v="75755.372384937233"/>
    <n v="53712.803571428565"/>
    <n v="61113.458955223883"/>
    <n v="35394.117511520737"/>
    <n v="52194.740963855424"/>
    <n v="22667.029411764706"/>
    <n v="60253"/>
    <n v="50868.9"/>
    <n v="49923.375"/>
    <n v="18535.5"/>
    <n v="0"/>
    <n v="0"/>
    <n v="62552.581221488712"/>
    <n v="35351.557193039829"/>
    <n v="25"/>
    <n v="32"/>
    <n v="28"/>
    <n v="42"/>
    <n v="18"/>
    <n v="33"/>
    <n v="1"/>
    <n v="2"/>
    <n v="8"/>
    <n v="12"/>
    <n v="0"/>
    <n v="0"/>
    <n v="80"/>
    <n v="121"/>
    <n v="1893884.3096234307"/>
    <n v="1718809.7142857141"/>
    <n v="1711176.8507462686"/>
    <n v="1486552.935483871"/>
    <n v="939505.3373493976"/>
    <n v="748011.9705882353"/>
    <n v="60253"/>
    <n v="101737.8"/>
    <n v="399387"/>
    <n v="222426"/>
    <n v="0"/>
    <n v="0"/>
    <n v="5004206.497719097"/>
    <n v="4277538.4203578196"/>
  </r>
  <r>
    <x v="5"/>
    <s v="Georgia Southwestern State University"/>
    <s v="Met the criteria for Four-Year 4 in 2015-16."/>
    <n v="139764"/>
    <x v="5"/>
    <n v="25"/>
    <m/>
    <m/>
    <n v="25"/>
    <n v="1"/>
    <m/>
    <m/>
    <n v="1"/>
    <n v="28"/>
    <m/>
    <m/>
    <n v="32"/>
    <m/>
    <m/>
    <m/>
    <m/>
    <n v="24"/>
    <m/>
    <m/>
    <n v="21"/>
    <m/>
    <m/>
    <m/>
    <n v="1"/>
    <n v="4"/>
    <m/>
    <m/>
    <n v="3"/>
    <m/>
    <m/>
    <m/>
    <n v="2"/>
    <n v="25"/>
    <m/>
    <m/>
    <n v="22"/>
    <m/>
    <m/>
    <m/>
    <m/>
    <m/>
    <m/>
    <m/>
    <m/>
    <m/>
    <m/>
    <m/>
    <m/>
    <n v="1797128"/>
    <n v="1781340"/>
    <n v="1661119"/>
    <n v="1831072"/>
    <n v="1340416"/>
    <n v="1320733"/>
    <n v="158370"/>
    <n v="304652"/>
    <n v="1252048"/>
    <n v="1098388"/>
    <m/>
    <m/>
    <n v="236"/>
    <n v="262"/>
    <n v="252"/>
    <n v="320"/>
    <n v="216"/>
    <n v="222"/>
    <n v="36"/>
    <n v="54"/>
    <n v="225"/>
    <n v="220"/>
    <n v="0"/>
    <n v="0"/>
    <n v="7614.9491525423728"/>
    <n v="6799.0076335877866"/>
    <n v="6591.7420634920636"/>
    <n v="5722.1"/>
    <n v="6205.6296296296296"/>
    <n v="5949.2477477477478"/>
    <n v="4399.166666666667"/>
    <n v="5641.7037037037035"/>
    <n v="5564.6577777777775"/>
    <n v="4992.6727272727276"/>
    <n v="0"/>
    <n v="0"/>
    <n v="68534.542372881348"/>
    <n v="61191.068702290082"/>
    <n v="59325.678571428572"/>
    <n v="51498.9"/>
    <n v="55850.666666666664"/>
    <n v="53543.229729729734"/>
    <n v="39592.5"/>
    <n v="50775.333333333328"/>
    <n v="50081.919999999998"/>
    <n v="44934.05454545455"/>
    <n v="0"/>
    <n v="0"/>
    <n v="57886.458894345007"/>
    <n v="52890.743055890314"/>
    <n v="26"/>
    <n v="26"/>
    <n v="28"/>
    <n v="32"/>
    <n v="24"/>
    <n v="22"/>
    <n v="4"/>
    <n v="5"/>
    <n v="25"/>
    <n v="22"/>
    <n v="0"/>
    <n v="0"/>
    <n v="107"/>
    <n v="107"/>
    <n v="1781898.101694915"/>
    <n v="1590967.7862595422"/>
    <n v="1661119"/>
    <n v="1647964.8"/>
    <n v="1340416"/>
    <n v="1177951.0540540542"/>
    <n v="158370"/>
    <n v="253876.66666666663"/>
    <n v="1252048"/>
    <n v="988549.20000000007"/>
    <n v="0"/>
    <n v="0"/>
    <n v="6193851.1016949154"/>
    <n v="5659309.5069802636"/>
  </r>
  <r>
    <x v="5"/>
    <s v="Savannah State University"/>
    <m/>
    <n v="140960"/>
    <x v="5"/>
    <n v="23"/>
    <m/>
    <m/>
    <n v="24"/>
    <n v="4"/>
    <m/>
    <m/>
    <n v="4"/>
    <n v="35"/>
    <m/>
    <m/>
    <n v="38"/>
    <n v="3"/>
    <m/>
    <m/>
    <n v="3"/>
    <n v="64"/>
    <m/>
    <m/>
    <n v="61"/>
    <n v="5"/>
    <m/>
    <m/>
    <n v="5"/>
    <n v="55"/>
    <m/>
    <m/>
    <n v="54"/>
    <n v="5"/>
    <m/>
    <m/>
    <n v="5"/>
    <n v="14"/>
    <m/>
    <m/>
    <n v="12"/>
    <n v="1"/>
    <m/>
    <m/>
    <n v="1"/>
    <m/>
    <m/>
    <m/>
    <m/>
    <m/>
    <m/>
    <m/>
    <m/>
    <n v="2114211"/>
    <n v="2150287"/>
    <n v="2526588"/>
    <n v="2667806"/>
    <n v="3997741"/>
    <n v="3796239"/>
    <n v="2304811"/>
    <n v="2270761"/>
    <n v="586105"/>
    <n v="546641"/>
    <m/>
    <m/>
    <n v="251"/>
    <n v="288"/>
    <n v="348"/>
    <n v="416"/>
    <n v="631"/>
    <n v="670"/>
    <n v="550"/>
    <n v="600"/>
    <n v="137"/>
    <n v="132"/>
    <n v="0"/>
    <n v="0"/>
    <n v="8423.1513944223116"/>
    <n v="7466.2743055555557"/>
    <n v="7260.3103448275861"/>
    <n v="6412.9951923076924"/>
    <n v="6335.5641838351821"/>
    <n v="5666.0283582089551"/>
    <n v="4190.5654545454545"/>
    <n v="3784.6016666666665"/>
    <n v="4278.1386861313867"/>
    <n v="4141.219696969697"/>
    <n v="0"/>
    <n v="0"/>
    <n v="75808.362549800804"/>
    <n v="67196.46875"/>
    <n v="65342.793103448275"/>
    <n v="57716.956730769234"/>
    <n v="57020.077654516637"/>
    <n v="50994.255223880595"/>
    <n v="37715.089090909089"/>
    <n v="34061.415000000001"/>
    <n v="38503.248175182482"/>
    <n v="37270.977272727272"/>
    <n v="0"/>
    <n v="0"/>
    <n v="54089.432311098499"/>
    <n v="48829.291716343541"/>
    <n v="27"/>
    <n v="28"/>
    <n v="38"/>
    <n v="41"/>
    <n v="69"/>
    <n v="66"/>
    <n v="60"/>
    <n v="59"/>
    <n v="15"/>
    <n v="13"/>
    <n v="0"/>
    <n v="0"/>
    <n v="209"/>
    <n v="207"/>
    <n v="2046825.7888446217"/>
    <n v="1881501.125"/>
    <n v="2483026.1379310344"/>
    <n v="2366395.2259615385"/>
    <n v="3934385.3581616478"/>
    <n v="3365620.8447761191"/>
    <n v="2262905.3454545452"/>
    <n v="2009623.4850000001"/>
    <n v="577548.72262773721"/>
    <n v="484522.70454545453"/>
    <n v="0"/>
    <n v="0"/>
    <n v="11304691.353019586"/>
    <n v="10107663.385283113"/>
  </r>
  <r>
    <x v="5"/>
    <s v="Dalton State College "/>
    <m/>
    <n v="139463"/>
    <x v="6"/>
    <n v="18"/>
    <m/>
    <m/>
    <n v="24"/>
    <m/>
    <m/>
    <m/>
    <m/>
    <n v="63"/>
    <m/>
    <m/>
    <n v="67"/>
    <m/>
    <m/>
    <m/>
    <m/>
    <n v="60"/>
    <m/>
    <m/>
    <n v="51"/>
    <m/>
    <m/>
    <m/>
    <m/>
    <n v="8"/>
    <m/>
    <m/>
    <n v="5"/>
    <m/>
    <m/>
    <m/>
    <m/>
    <n v="11"/>
    <m/>
    <m/>
    <n v="14"/>
    <m/>
    <m/>
    <m/>
    <m/>
    <m/>
    <m/>
    <m/>
    <m/>
    <m/>
    <m/>
    <m/>
    <m/>
    <n v="1299712"/>
    <n v="1693519"/>
    <n v="3370032"/>
    <n v="3575049"/>
    <n v="3049720"/>
    <n v="2740723"/>
    <n v="392384"/>
    <n v="249943"/>
    <n v="416550"/>
    <n v="546627"/>
    <m/>
    <m/>
    <n v="162"/>
    <n v="240"/>
    <n v="567"/>
    <n v="670"/>
    <n v="540"/>
    <n v="510"/>
    <n v="72"/>
    <n v="50"/>
    <n v="99"/>
    <n v="140"/>
    <n v="0"/>
    <n v="0"/>
    <n v="8022.9135802469136"/>
    <n v="7056.3291666666664"/>
    <n v="5943.6190476190477"/>
    <n v="5335.8940298507459"/>
    <n v="5647.6296296296296"/>
    <n v="5373.9666666666662"/>
    <n v="5449.7777777777774"/>
    <n v="4998.8599999999997"/>
    <n v="4207.575757575758"/>
    <n v="3904.4785714285713"/>
    <n v="0"/>
    <n v="0"/>
    <n v="72206.222222222219"/>
    <n v="63506.962499999994"/>
    <n v="53492.571428571428"/>
    <n v="48023.046268656712"/>
    <n v="50828.666666666664"/>
    <n v="48365.7"/>
    <n v="49048"/>
    <n v="44989.74"/>
    <n v="37868.181818181823"/>
    <n v="35140.307142857142"/>
    <n v="0"/>
    <n v="0"/>
    <n v="53302.487500000003"/>
    <n v="49225.309937888189"/>
    <n v="18"/>
    <n v="24"/>
    <n v="63"/>
    <n v="67"/>
    <n v="60"/>
    <n v="51"/>
    <n v="8"/>
    <n v="5"/>
    <n v="11"/>
    <n v="14"/>
    <n v="0"/>
    <n v="0"/>
    <n v="160"/>
    <n v="161"/>
    <n v="1299712"/>
    <n v="1524167.0999999999"/>
    <n v="3370032"/>
    <n v="3217544.0999999996"/>
    <n v="3049720"/>
    <n v="2466650.6999999997"/>
    <n v="392384"/>
    <n v="224948.69999999998"/>
    <n v="416550.00000000006"/>
    <n v="491964.3"/>
    <n v="0"/>
    <n v="0"/>
    <n v="8528398"/>
    <n v="7925274.8999999985"/>
  </r>
  <r>
    <x v="5"/>
    <s v="Georgia Gwinnett College"/>
    <m/>
    <n v="447689"/>
    <x v="6"/>
    <n v="32"/>
    <m/>
    <m/>
    <n v="34"/>
    <m/>
    <m/>
    <m/>
    <m/>
    <n v="87"/>
    <m/>
    <m/>
    <n v="99"/>
    <m/>
    <m/>
    <m/>
    <m/>
    <n v="242"/>
    <m/>
    <m/>
    <n v="249"/>
    <m/>
    <m/>
    <m/>
    <m/>
    <n v="32"/>
    <m/>
    <m/>
    <n v="36"/>
    <m/>
    <m/>
    <m/>
    <m/>
    <m/>
    <m/>
    <m/>
    <m/>
    <m/>
    <m/>
    <m/>
    <m/>
    <m/>
    <m/>
    <m/>
    <m/>
    <m/>
    <m/>
    <m/>
    <m/>
    <n v="2996705"/>
    <n v="3122810"/>
    <n v="6241942"/>
    <n v="6975745"/>
    <n v="15258066"/>
    <n v="15800983"/>
    <n v="1690405"/>
    <n v="1927905"/>
    <m/>
    <n v="0"/>
    <m/>
    <m/>
    <n v="288"/>
    <n v="340"/>
    <n v="783"/>
    <n v="990"/>
    <n v="2178"/>
    <n v="2490"/>
    <n v="288"/>
    <n v="360"/>
    <n v="0"/>
    <n v="0"/>
    <n v="0"/>
    <n v="0"/>
    <n v="10405.225694444445"/>
    <n v="9184.7352941176468"/>
    <n v="7971.8288633461043"/>
    <n v="7046.2070707070707"/>
    <n v="7005.5399449035813"/>
    <n v="6345.7763052208838"/>
    <n v="5869.4618055555557"/>
    <n v="5355.291666666667"/>
    <n v="0"/>
    <n v="0"/>
    <n v="0"/>
    <n v="0"/>
    <n v="93647.03125"/>
    <n v="82662.617647058825"/>
    <n v="71746.459770114932"/>
    <n v="63415.863636363632"/>
    <n v="63049.859504132233"/>
    <n v="57111.986746987954"/>
    <n v="52825.15625"/>
    <n v="48197.625"/>
    <n v="0"/>
    <n v="0"/>
    <n v="0"/>
    <n v="0"/>
    <n v="66633.888040712467"/>
    <n v="59915.547129186612"/>
    <n v="32"/>
    <n v="34"/>
    <n v="87"/>
    <n v="99"/>
    <n v="242"/>
    <n v="249"/>
    <n v="32"/>
    <n v="36"/>
    <n v="0"/>
    <n v="0"/>
    <n v="0"/>
    <n v="0"/>
    <n v="393"/>
    <n v="418"/>
    <n v="2996705"/>
    <n v="2810529"/>
    <n v="6241941.9999999991"/>
    <n v="6278170.5"/>
    <n v="15258066"/>
    <n v="14220884.700000001"/>
    <n v="1690405"/>
    <n v="1735114.5"/>
    <n v="0"/>
    <n v="0"/>
    <n v="0"/>
    <n v="0"/>
    <n v="26187118"/>
    <n v="25044698.700000003"/>
  </r>
  <r>
    <x v="5"/>
    <s v="Middle Georgia State College"/>
    <m/>
    <n v="482158"/>
    <x v="6"/>
    <n v="20"/>
    <m/>
    <m/>
    <n v="30"/>
    <n v="12"/>
    <m/>
    <m/>
    <m/>
    <n v="81"/>
    <m/>
    <m/>
    <n v="81"/>
    <n v="13"/>
    <m/>
    <m/>
    <n v="6"/>
    <n v="72"/>
    <m/>
    <m/>
    <n v="77"/>
    <n v="5"/>
    <m/>
    <m/>
    <n v="3"/>
    <n v="4"/>
    <m/>
    <m/>
    <n v="2"/>
    <n v="1"/>
    <m/>
    <m/>
    <m/>
    <n v="33"/>
    <m/>
    <m/>
    <n v="42"/>
    <n v="2"/>
    <m/>
    <m/>
    <n v="4"/>
    <m/>
    <m/>
    <m/>
    <m/>
    <m/>
    <m/>
    <m/>
    <m/>
    <n v="2085204"/>
    <n v="2125639"/>
    <n v="5369918"/>
    <n v="4969158"/>
    <n v="4275470"/>
    <n v="4185899"/>
    <n v="159694"/>
    <n v="96525"/>
    <n v="1637219"/>
    <n v="2074831"/>
    <m/>
    <m/>
    <n v="312"/>
    <n v="300"/>
    <n v="872"/>
    <n v="882"/>
    <n v="703"/>
    <n v="806"/>
    <n v="47"/>
    <n v="20"/>
    <n v="319"/>
    <n v="468"/>
    <n v="0"/>
    <n v="0"/>
    <n v="6683.3461538461543"/>
    <n v="7085.4633333333331"/>
    <n v="6158.1628440366976"/>
    <n v="5633.9659863945581"/>
    <n v="6081.7496443812233"/>
    <n v="5193.4230769230771"/>
    <n v="3397.744680851064"/>
    <n v="4826.25"/>
    <n v="5132.3479623824451"/>
    <n v="4433.3995726495723"/>
    <n v="0"/>
    <n v="0"/>
    <n v="60150.11538461539"/>
    <n v="63769.17"/>
    <n v="55423.465596330279"/>
    <n v="50705.693877551021"/>
    <n v="54735.746799431014"/>
    <n v="46740.807692307695"/>
    <n v="30579.702127659577"/>
    <n v="43436.25"/>
    <n v="46191.131661442007"/>
    <n v="39900.596153846149"/>
    <n v="0"/>
    <n v="0"/>
    <n v="53987.037369167476"/>
    <n v="48922.591860442757"/>
    <n v="32"/>
    <n v="30"/>
    <n v="94"/>
    <n v="87"/>
    <n v="77"/>
    <n v="80"/>
    <n v="5"/>
    <n v="2"/>
    <n v="35"/>
    <n v="46"/>
    <n v="0"/>
    <n v="0"/>
    <n v="243"/>
    <n v="245"/>
    <n v="1924803.6923076925"/>
    <n v="1913075.0999999999"/>
    <n v="5209805.7660550466"/>
    <n v="4411395.3673469387"/>
    <n v="4214652.5035561882"/>
    <n v="3739264.6153846155"/>
    <n v="152898.51063829788"/>
    <n v="86872.5"/>
    <n v="1616689.6081504703"/>
    <n v="1835427.4230769228"/>
    <n v="0"/>
    <n v="0"/>
    <n v="13118850.080707697"/>
    <n v="11986035.005808476"/>
  </r>
  <r>
    <x v="5"/>
    <s v="Abraham Baldwin Agricultural College "/>
    <m/>
    <n v="138558"/>
    <x v="12"/>
    <n v="14"/>
    <m/>
    <m/>
    <n v="13"/>
    <n v="1"/>
    <m/>
    <m/>
    <n v="2"/>
    <n v="13"/>
    <m/>
    <m/>
    <n v="11"/>
    <n v="8"/>
    <m/>
    <m/>
    <n v="7"/>
    <n v="48"/>
    <m/>
    <m/>
    <n v="54"/>
    <m/>
    <m/>
    <m/>
    <m/>
    <n v="5"/>
    <m/>
    <m/>
    <n v="6"/>
    <n v="2"/>
    <m/>
    <m/>
    <n v="1"/>
    <n v="9"/>
    <m/>
    <m/>
    <n v="8"/>
    <n v="1"/>
    <m/>
    <m/>
    <n v="1"/>
    <m/>
    <m/>
    <m/>
    <m/>
    <m/>
    <m/>
    <m/>
    <m/>
    <n v="827025"/>
    <n v="912150"/>
    <n v="1170641"/>
    <n v="1059246"/>
    <n v="2308300"/>
    <n v="2675073"/>
    <n v="352675"/>
    <n v="292119"/>
    <n v="445296"/>
    <n v="408295"/>
    <m/>
    <m/>
    <n v="137"/>
    <n v="154"/>
    <n v="205"/>
    <n v="194"/>
    <n v="432"/>
    <n v="540"/>
    <n v="67"/>
    <n v="72"/>
    <n v="92"/>
    <n v="92"/>
    <n v="0"/>
    <n v="0"/>
    <n v="6036.6788321167887"/>
    <n v="5923.0519480519479"/>
    <n v="5710.443902439024"/>
    <n v="5460.0309278350514"/>
    <n v="5343.2870370370374"/>
    <n v="4953.8388888888885"/>
    <n v="5263.8059701492539"/>
    <n v="4057.2083333333335"/>
    <n v="4840.173913043478"/>
    <n v="4437.989130434783"/>
    <n v="0"/>
    <n v="0"/>
    <n v="54330.109489051101"/>
    <n v="53307.467532467534"/>
    <n v="51393.995121951215"/>
    <n v="49140.278350515466"/>
    <n v="48089.583333333336"/>
    <n v="44584.549999999996"/>
    <n v="47374.253731343284"/>
    <n v="36514.875"/>
    <n v="43561.565217391304"/>
    <n v="39941.902173913048"/>
    <n v="0"/>
    <n v="0"/>
    <n v="49205.554140495617"/>
    <n v="45696.93172681077"/>
    <n v="15"/>
    <n v="15"/>
    <n v="21"/>
    <n v="18"/>
    <n v="48"/>
    <n v="54"/>
    <n v="7"/>
    <n v="7"/>
    <n v="10"/>
    <n v="9"/>
    <n v="0"/>
    <n v="0"/>
    <n v="101"/>
    <n v="103"/>
    <n v="814951.64233576646"/>
    <n v="799612.01298701297"/>
    <n v="1079273.8975609755"/>
    <n v="884525.01030927838"/>
    <n v="2308300"/>
    <n v="2407565.6999999997"/>
    <n v="331619.77611940296"/>
    <n v="255604.125"/>
    <n v="435615.65217391303"/>
    <n v="359477.11956521741"/>
    <n v="0"/>
    <n v="0"/>
    <n v="4969760.9681900572"/>
    <n v="4706783.967861509"/>
  </r>
  <r>
    <x v="5"/>
    <s v="College of Coastal Georgia "/>
    <s v="Met the criteria for Four-Year 6 in 2014-15 and 2015-16. "/>
    <n v="139250"/>
    <x v="12"/>
    <n v="7"/>
    <m/>
    <m/>
    <n v="10"/>
    <n v="1"/>
    <m/>
    <m/>
    <n v="1"/>
    <n v="19"/>
    <m/>
    <m/>
    <n v="21"/>
    <m/>
    <m/>
    <m/>
    <n v="1"/>
    <n v="43"/>
    <m/>
    <m/>
    <n v="43"/>
    <n v="7"/>
    <m/>
    <m/>
    <n v="5"/>
    <n v="5"/>
    <m/>
    <m/>
    <n v="3"/>
    <n v="2"/>
    <m/>
    <m/>
    <n v="2"/>
    <n v="3"/>
    <m/>
    <m/>
    <n v="4"/>
    <m/>
    <m/>
    <m/>
    <m/>
    <m/>
    <m/>
    <m/>
    <m/>
    <m/>
    <m/>
    <m/>
    <m/>
    <n v="584347"/>
    <n v="834976"/>
    <n v="1124812"/>
    <n v="1324989"/>
    <n v="2882208"/>
    <n v="2783377"/>
    <n v="351110"/>
    <n v="239746"/>
    <n v="141210"/>
    <n v="187747"/>
    <m/>
    <m/>
    <n v="74"/>
    <n v="112"/>
    <n v="171"/>
    <n v="222"/>
    <n v="464"/>
    <n v="490"/>
    <n v="67"/>
    <n v="54"/>
    <n v="27"/>
    <n v="40"/>
    <n v="0"/>
    <n v="0"/>
    <n v="7896.5810810810808"/>
    <n v="7455.1428571428569"/>
    <n v="6577.8479532163747"/>
    <n v="5968.4189189189192"/>
    <n v="6211.6551724137935"/>
    <n v="5680.3612244897959"/>
    <n v="5240.4477611940301"/>
    <n v="4439.7407407407409"/>
    <n v="5230"/>
    <n v="4693.6750000000002"/>
    <n v="0"/>
    <n v="0"/>
    <n v="71069.229729729734"/>
    <n v="67096.28571428571"/>
    <n v="59200.631578947374"/>
    <n v="53715.770270270274"/>
    <n v="55904.896551724145"/>
    <n v="51123.251020408163"/>
    <n v="47164.029850746272"/>
    <n v="39957.666666666672"/>
    <n v="47070"/>
    <n v="42243.075000000004"/>
    <n v="0"/>
    <n v="0"/>
    <n v="57011.136487118034"/>
    <n v="52694.253012400142"/>
    <n v="8"/>
    <n v="11"/>
    <n v="19"/>
    <n v="22"/>
    <n v="50"/>
    <n v="48"/>
    <n v="7"/>
    <n v="5"/>
    <n v="3"/>
    <n v="4"/>
    <n v="0"/>
    <n v="0"/>
    <n v="87"/>
    <n v="90"/>
    <n v="568553.83783783787"/>
    <n v="738059.14285714284"/>
    <n v="1124812"/>
    <n v="1181746.945945946"/>
    <n v="2795244.8275862071"/>
    <n v="2453916.0489795916"/>
    <n v="330148.2089552239"/>
    <n v="199788.33333333337"/>
    <n v="141210"/>
    <n v="168972.30000000002"/>
    <n v="0"/>
    <n v="0"/>
    <n v="4959968.8743792688"/>
    <n v="4742482.7711160127"/>
  </r>
  <r>
    <x v="5"/>
    <s v="Gordon State College "/>
    <s v="Met the criteria for Four-Year 6 in 2015-16. "/>
    <n v="139968"/>
    <x v="12"/>
    <n v="34"/>
    <m/>
    <m/>
    <n v="33"/>
    <m/>
    <m/>
    <m/>
    <m/>
    <n v="34"/>
    <m/>
    <m/>
    <n v="35"/>
    <m/>
    <m/>
    <m/>
    <m/>
    <n v="49"/>
    <m/>
    <m/>
    <n v="46"/>
    <m/>
    <m/>
    <m/>
    <m/>
    <n v="5"/>
    <m/>
    <m/>
    <n v="4"/>
    <m/>
    <m/>
    <m/>
    <m/>
    <m/>
    <m/>
    <m/>
    <n v="6"/>
    <m/>
    <m/>
    <m/>
    <m/>
    <m/>
    <m/>
    <m/>
    <m/>
    <m/>
    <m/>
    <m/>
    <m/>
    <n v="2131363"/>
    <n v="2089681"/>
    <n v="1812400"/>
    <n v="1893436"/>
    <n v="2259720"/>
    <n v="2132493"/>
    <n v="201466"/>
    <n v="96750"/>
    <m/>
    <n v="271489"/>
    <m/>
    <m/>
    <n v="306"/>
    <n v="330"/>
    <n v="306"/>
    <n v="350"/>
    <n v="441"/>
    <n v="460"/>
    <n v="45"/>
    <n v="40"/>
    <n v="0"/>
    <n v="60"/>
    <n v="0"/>
    <n v="0"/>
    <n v="6965.2385620915029"/>
    <n v="6332.3666666666668"/>
    <n v="5922.8758169934645"/>
    <n v="5409.8171428571432"/>
    <n v="5124.0816326530612"/>
    <n v="4635.8543478260872"/>
    <n v="4477.0222222222219"/>
    <n v="2418.75"/>
    <n v="0"/>
    <n v="4524.8166666666666"/>
    <n v="0"/>
    <n v="0"/>
    <n v="62687.147058823524"/>
    <n v="56991.3"/>
    <n v="53305.882352941182"/>
    <n v="48688.354285714289"/>
    <n v="46116.734693877552"/>
    <n v="41722.689130434781"/>
    <n v="40293.199999999997"/>
    <n v="21768.75"/>
    <n v="0"/>
    <n v="40723.35"/>
    <n v="0"/>
    <n v="0"/>
    <n v="52499.581967213118"/>
    <n v="47060.194354838706"/>
    <n v="34"/>
    <n v="33"/>
    <n v="34"/>
    <n v="35"/>
    <n v="49"/>
    <n v="46"/>
    <n v="5"/>
    <n v="4"/>
    <n v="0"/>
    <n v="6"/>
    <n v="0"/>
    <n v="0"/>
    <n v="122"/>
    <n v="124"/>
    <n v="2131363"/>
    <n v="1880712.9000000001"/>
    <n v="1812400.0000000002"/>
    <n v="1704092.4000000001"/>
    <n v="2259720"/>
    <n v="1919243.7"/>
    <n v="201466"/>
    <n v="87075"/>
    <n v="0"/>
    <n v="244340.09999999998"/>
    <n v="0"/>
    <n v="0"/>
    <n v="6404949"/>
    <n v="5835464.0999999996"/>
  </r>
  <r>
    <x v="5"/>
    <s v="Georgia Perimeter College "/>
    <m/>
    <n v="244437"/>
    <x v="8"/>
    <n v="40"/>
    <m/>
    <m/>
    <n v="42"/>
    <m/>
    <m/>
    <m/>
    <m/>
    <n v="108"/>
    <m/>
    <m/>
    <n v="126"/>
    <m/>
    <m/>
    <m/>
    <m/>
    <n v="124"/>
    <m/>
    <m/>
    <n v="114"/>
    <m/>
    <m/>
    <m/>
    <m/>
    <n v="124"/>
    <m/>
    <m/>
    <n v="96"/>
    <m/>
    <m/>
    <m/>
    <m/>
    <n v="35"/>
    <m/>
    <m/>
    <n v="55"/>
    <m/>
    <m/>
    <m/>
    <m/>
    <m/>
    <m/>
    <m/>
    <m/>
    <m/>
    <m/>
    <m/>
    <m/>
    <n v="2408325"/>
    <n v="2649936"/>
    <n v="5897157"/>
    <n v="6789595"/>
    <n v="5422751"/>
    <n v="4978333"/>
    <n v="4936373"/>
    <n v="3903133"/>
    <n v="1351436"/>
    <n v="2133932"/>
    <m/>
    <m/>
    <n v="360"/>
    <n v="420"/>
    <n v="972"/>
    <n v="1260"/>
    <n v="1116"/>
    <n v="1140"/>
    <n v="1116"/>
    <n v="960"/>
    <n v="315"/>
    <n v="550"/>
    <n v="0"/>
    <n v="0"/>
    <n v="6689.791666666667"/>
    <n v="6309.3714285714286"/>
    <n v="6067.0339506172841"/>
    <n v="5388.5674603174602"/>
    <n v="4859.0958781362006"/>
    <n v="4366.9587719298243"/>
    <n v="4423.2732974910396"/>
    <n v="4065.7635416666667"/>
    <n v="4290.2730158730155"/>
    <n v="3879.8763636363637"/>
    <n v="0"/>
    <n v="0"/>
    <n v="60208.125"/>
    <n v="56784.342857142859"/>
    <n v="54603.305555555555"/>
    <n v="48497.107142857145"/>
    <n v="43731.862903225803"/>
    <n v="39302.628947368416"/>
    <n v="39809.459677419356"/>
    <n v="36591.871874999997"/>
    <n v="38612.457142857136"/>
    <n v="34918.887272727276"/>
    <n v="0"/>
    <n v="0"/>
    <n v="46440.932714617171"/>
    <n v="42516.018706697454"/>
    <n v="40"/>
    <n v="42"/>
    <n v="108"/>
    <n v="126"/>
    <n v="124"/>
    <n v="114"/>
    <n v="124"/>
    <n v="96"/>
    <n v="35"/>
    <n v="55"/>
    <n v="0"/>
    <n v="0"/>
    <n v="431"/>
    <n v="433"/>
    <n v="2408325"/>
    <n v="2384942.4"/>
    <n v="5897157"/>
    <n v="6110635.5"/>
    <n v="5422751"/>
    <n v="4480499.6999999993"/>
    <n v="4936373"/>
    <n v="3512819.6999999997"/>
    <n v="1351435.9999999998"/>
    <n v="1920538.8"/>
    <n v="0"/>
    <n v="0"/>
    <n v="20016042"/>
    <n v="18409436.099999998"/>
  </r>
  <r>
    <x v="5"/>
    <s v="Atlanta Metropolitan State College"/>
    <s v="Met the criteria for Two-Year with Bachelor's in 2014-15 and 2015-16. "/>
    <n v="138901"/>
    <x v="7"/>
    <n v="3"/>
    <m/>
    <m/>
    <n v="4"/>
    <n v="4"/>
    <m/>
    <m/>
    <n v="1"/>
    <n v="9"/>
    <m/>
    <m/>
    <n v="11"/>
    <n v="2"/>
    <m/>
    <m/>
    <n v="1"/>
    <n v="26"/>
    <m/>
    <m/>
    <n v="22"/>
    <n v="2"/>
    <m/>
    <m/>
    <n v="3"/>
    <m/>
    <m/>
    <m/>
    <n v="7"/>
    <n v="2"/>
    <m/>
    <m/>
    <m/>
    <n v="27"/>
    <m/>
    <m/>
    <n v="26"/>
    <n v="1"/>
    <m/>
    <m/>
    <n v="1"/>
    <m/>
    <m/>
    <m/>
    <m/>
    <m/>
    <m/>
    <m/>
    <m/>
    <n v="487733"/>
    <n v="302921"/>
    <n v="623321"/>
    <n v="692751"/>
    <n v="1361712"/>
    <n v="1261756"/>
    <n v="78030"/>
    <n v="294272"/>
    <n v="756372"/>
    <n v="716232"/>
    <m/>
    <m/>
    <n v="71"/>
    <n v="52"/>
    <n v="103"/>
    <n v="122"/>
    <n v="256"/>
    <n v="256"/>
    <n v="22"/>
    <n v="70"/>
    <n v="254"/>
    <n v="272"/>
    <n v="0"/>
    <n v="0"/>
    <n v="6869.4788732394363"/>
    <n v="5825.4038461538457"/>
    <n v="6051.6601941747576"/>
    <n v="5678.2868852459014"/>
    <n v="5319.1875"/>
    <n v="4928.734375"/>
    <n v="3546.818181818182"/>
    <n v="4203.8857142857141"/>
    <n v="2977.8425196850394"/>
    <n v="2633.205882352941"/>
    <n v="0"/>
    <n v="0"/>
    <n v="61825.309859154928"/>
    <n v="52428.63461538461"/>
    <n v="54464.941747572819"/>
    <n v="51104.581967213111"/>
    <n v="47872.6875"/>
    <n v="44358.609375"/>
    <n v="31921.36363636364"/>
    <n v="37834.971428571429"/>
    <n v="26800.582677165356"/>
    <n v="23698.852941176468"/>
    <n v="0"/>
    <n v="0"/>
    <n v="41928.760795667673"/>
    <n v="38014.173953555852"/>
    <n v="7"/>
    <n v="5"/>
    <n v="11"/>
    <n v="12"/>
    <n v="28"/>
    <n v="25"/>
    <n v="2"/>
    <n v="7"/>
    <n v="28"/>
    <n v="27"/>
    <n v="0"/>
    <n v="0"/>
    <n v="76"/>
    <n v="76"/>
    <n v="432777.1690140845"/>
    <n v="262143.17307692306"/>
    <n v="599114.35922330106"/>
    <n v="613254.98360655736"/>
    <n v="1340435.25"/>
    <n v="1108965.234375"/>
    <n v="63842.727272727279"/>
    <n v="264844.79999999999"/>
    <n v="750416.31496062991"/>
    <n v="639869.0294117647"/>
    <n v="0"/>
    <n v="0"/>
    <n v="3186585.8204707433"/>
    <n v="2889077.2204702445"/>
  </r>
  <r>
    <x v="5"/>
    <s v="Bainbridge State College "/>
    <s v="Met the criteria for Two-Year 3 in 2014-15 and 2015-16."/>
    <n v="139010"/>
    <x v="7"/>
    <n v="9"/>
    <m/>
    <m/>
    <n v="9"/>
    <m/>
    <m/>
    <m/>
    <m/>
    <n v="18"/>
    <m/>
    <m/>
    <n v="16"/>
    <n v="1"/>
    <m/>
    <m/>
    <n v="1"/>
    <n v="12"/>
    <m/>
    <m/>
    <n v="13"/>
    <n v="5"/>
    <m/>
    <m/>
    <n v="3"/>
    <n v="13"/>
    <m/>
    <m/>
    <n v="9"/>
    <n v="6"/>
    <m/>
    <m/>
    <n v="5"/>
    <m/>
    <m/>
    <m/>
    <m/>
    <m/>
    <m/>
    <m/>
    <n v="1"/>
    <m/>
    <m/>
    <m/>
    <m/>
    <m/>
    <m/>
    <m/>
    <m/>
    <n v="494970"/>
    <n v="494410"/>
    <n v="955668"/>
    <n v="860614"/>
    <n v="747207"/>
    <n v="702099"/>
    <n v="815185"/>
    <n v="592444"/>
    <m/>
    <n v="36998"/>
    <m/>
    <m/>
    <n v="81"/>
    <n v="90"/>
    <n v="173"/>
    <n v="172"/>
    <n v="163"/>
    <n v="166"/>
    <n v="183"/>
    <n v="150"/>
    <n v="0"/>
    <n v="12"/>
    <n v="0"/>
    <n v="0"/>
    <n v="6110.7407407407409"/>
    <n v="5493.4444444444443"/>
    <n v="5524.092485549133"/>
    <n v="5003.5697674418607"/>
    <n v="4584.0920245398775"/>
    <n v="4229.5120481927706"/>
    <n v="4454.5628415300544"/>
    <n v="3949.6266666666666"/>
    <n v="0"/>
    <n v="3083.1666666666665"/>
    <n v="0"/>
    <n v="0"/>
    <n v="54996.666666666672"/>
    <n v="49441"/>
    <n v="49716.832369942196"/>
    <n v="45032.127906976748"/>
    <n v="41256.828220858893"/>
    <n v="38065.608433734938"/>
    <n v="40091.065573770487"/>
    <n v="35546.639999999999"/>
    <n v="0"/>
    <n v="27748.5"/>
    <n v="0"/>
    <n v="0"/>
    <n v="45354.470948205344"/>
    <n v="41139.760865936201"/>
    <n v="9"/>
    <n v="9"/>
    <n v="19"/>
    <n v="17"/>
    <n v="17"/>
    <n v="16"/>
    <n v="19"/>
    <n v="14"/>
    <n v="0"/>
    <n v="1"/>
    <n v="0"/>
    <n v="0"/>
    <n v="64"/>
    <n v="57"/>
    <n v="494970.00000000006"/>
    <n v="444969"/>
    <n v="944619.81502890168"/>
    <n v="765546.1744186047"/>
    <n v="701366.07975460123"/>
    <n v="609049.73493975902"/>
    <n v="761730.24590163922"/>
    <n v="497652.95999999996"/>
    <n v="0"/>
    <n v="27748.5"/>
    <n v="0"/>
    <n v="0"/>
    <n v="2902686.140685142"/>
    <n v="2344966.3693583636"/>
  </r>
  <r>
    <x v="5"/>
    <s v="Darton State College "/>
    <s v="Met the criteria for Two-Year with Bachelor's in 2014-15 and 2015-16. "/>
    <n v="138691"/>
    <x v="7"/>
    <n v="6"/>
    <m/>
    <m/>
    <n v="6"/>
    <n v="1"/>
    <m/>
    <m/>
    <n v="2"/>
    <n v="11"/>
    <m/>
    <m/>
    <n v="18"/>
    <n v="6"/>
    <m/>
    <m/>
    <n v="6"/>
    <n v="53"/>
    <m/>
    <m/>
    <n v="53"/>
    <n v="15"/>
    <m/>
    <m/>
    <n v="13"/>
    <n v="17"/>
    <m/>
    <m/>
    <n v="15"/>
    <n v="43"/>
    <m/>
    <m/>
    <n v="34"/>
    <m/>
    <m/>
    <m/>
    <m/>
    <m/>
    <m/>
    <m/>
    <m/>
    <m/>
    <m/>
    <m/>
    <m/>
    <m/>
    <m/>
    <m/>
    <m/>
    <n v="442801"/>
    <n v="523328"/>
    <n v="929772"/>
    <n v="1351062"/>
    <n v="3212415"/>
    <n v="3145248"/>
    <n v="2714675"/>
    <n v="2414969"/>
    <m/>
    <n v="0"/>
    <m/>
    <m/>
    <n v="65"/>
    <n v="84"/>
    <n v="165"/>
    <n v="252"/>
    <n v="642"/>
    <n v="686"/>
    <n v="626"/>
    <n v="558"/>
    <n v="0"/>
    <n v="0"/>
    <n v="0"/>
    <n v="0"/>
    <n v="6812.3230769230768"/>
    <n v="6230.0952380952385"/>
    <n v="5634.9818181818182"/>
    <n v="5361.3571428571431"/>
    <n v="5003.7616822429909"/>
    <n v="4584.9096209912541"/>
    <n v="4336.5415335463258"/>
    <n v="4327.9014336917562"/>
    <n v="0"/>
    <n v="0"/>
    <n v="0"/>
    <n v="0"/>
    <n v="61310.907692307694"/>
    <n v="56070.857142857145"/>
    <n v="50714.836363636365"/>
    <n v="48252.21428571429"/>
    <n v="45033.855140186919"/>
    <n v="41264.186588921286"/>
    <n v="39028.873801916932"/>
    <n v="38951.112903225803"/>
    <n v="0"/>
    <n v="0"/>
    <n v="0"/>
    <n v="0"/>
    <n v="44048.441774182233"/>
    <n v="42439.86970834605"/>
    <n v="7"/>
    <n v="8"/>
    <n v="17"/>
    <n v="24"/>
    <n v="68"/>
    <n v="66"/>
    <n v="60"/>
    <n v="49"/>
    <n v="0"/>
    <n v="0"/>
    <n v="0"/>
    <n v="0"/>
    <n v="152"/>
    <n v="147"/>
    <n v="429176.35384615383"/>
    <n v="448566.85714285716"/>
    <n v="862152.21818181826"/>
    <n v="1158053.142857143"/>
    <n v="3062302.1495327107"/>
    <n v="2723436.314868805"/>
    <n v="2341732.4281150158"/>
    <n v="1908604.5322580643"/>
    <n v="0"/>
    <n v="0"/>
    <n v="0"/>
    <n v="0"/>
    <n v="6695363.149675699"/>
    <n v="6238660.8471268695"/>
  </r>
  <r>
    <x v="5"/>
    <s v="East Georgia State College"/>
    <s v="Met the criteria for Two-Year with Bachelor's in 2014-15 and 2015-16. "/>
    <n v="139621"/>
    <x v="7"/>
    <n v="4"/>
    <m/>
    <m/>
    <n v="6"/>
    <m/>
    <m/>
    <m/>
    <m/>
    <n v="9"/>
    <m/>
    <m/>
    <n v="13"/>
    <m/>
    <m/>
    <m/>
    <m/>
    <n v="37"/>
    <m/>
    <m/>
    <n v="40"/>
    <m/>
    <m/>
    <m/>
    <m/>
    <n v="17"/>
    <m/>
    <m/>
    <n v="12"/>
    <n v="3"/>
    <m/>
    <m/>
    <n v="2"/>
    <m/>
    <m/>
    <m/>
    <m/>
    <m/>
    <m/>
    <m/>
    <m/>
    <m/>
    <m/>
    <m/>
    <m/>
    <m/>
    <m/>
    <m/>
    <m/>
    <n v="234768"/>
    <n v="335521"/>
    <n v="463497"/>
    <n v="628560"/>
    <n v="1591115"/>
    <n v="1697863"/>
    <n v="764784"/>
    <n v="534634"/>
    <m/>
    <n v="0"/>
    <m/>
    <m/>
    <n v="36"/>
    <n v="60"/>
    <n v="81"/>
    <n v="130"/>
    <n v="333"/>
    <n v="400"/>
    <n v="186"/>
    <n v="144"/>
    <n v="0"/>
    <n v="0"/>
    <n v="0"/>
    <n v="0"/>
    <n v="6521.333333333333"/>
    <n v="5592.0166666666664"/>
    <n v="5722.1851851851852"/>
    <n v="4835.0769230769229"/>
    <n v="4778.1231231231232"/>
    <n v="4244.6575000000003"/>
    <n v="4111.7419354838712"/>
    <n v="3712.7361111111113"/>
    <n v="0"/>
    <n v="0"/>
    <n v="0"/>
    <n v="0"/>
    <n v="58692"/>
    <n v="50328.149999999994"/>
    <n v="51499.666666666664"/>
    <n v="43515.692307692305"/>
    <n v="43003.108108108107"/>
    <n v="38201.917500000003"/>
    <n v="37005.677419354841"/>
    <n v="33414.625"/>
    <n v="0"/>
    <n v="0"/>
    <n v="0"/>
    <n v="0"/>
    <n v="43278.479262672809"/>
    <n v="39226.771917808219"/>
    <n v="4"/>
    <n v="6"/>
    <n v="9"/>
    <n v="13"/>
    <n v="37"/>
    <n v="40"/>
    <n v="20"/>
    <n v="14"/>
    <n v="0"/>
    <n v="0"/>
    <n v="0"/>
    <n v="0"/>
    <n v="70"/>
    <n v="73"/>
    <n v="234768"/>
    <n v="301968.89999999997"/>
    <n v="463497"/>
    <n v="565704"/>
    <n v="1591115"/>
    <n v="1528076.7000000002"/>
    <n v="740113.54838709685"/>
    <n v="467804.75"/>
    <n v="0"/>
    <n v="0"/>
    <n v="0"/>
    <n v="0"/>
    <n v="3029493.5483870967"/>
    <n v="2863554.35"/>
  </r>
  <r>
    <x v="5"/>
    <s v="Georgia Highlands College"/>
    <s v="Met the criteria for Two-Year with Bachelor's in 2015-16. "/>
    <n v="139700"/>
    <x v="7"/>
    <n v="17"/>
    <m/>
    <m/>
    <n v="18"/>
    <m/>
    <m/>
    <m/>
    <m/>
    <n v="35"/>
    <m/>
    <m/>
    <n v="39"/>
    <m/>
    <m/>
    <m/>
    <n v="1"/>
    <n v="41"/>
    <m/>
    <m/>
    <n v="34"/>
    <n v="3"/>
    <m/>
    <m/>
    <n v="3"/>
    <n v="27"/>
    <m/>
    <m/>
    <n v="27"/>
    <n v="1"/>
    <m/>
    <m/>
    <n v="2"/>
    <m/>
    <m/>
    <m/>
    <m/>
    <m/>
    <m/>
    <m/>
    <m/>
    <m/>
    <m/>
    <m/>
    <m/>
    <m/>
    <m/>
    <m/>
    <m/>
    <n v="1020687"/>
    <n v="1086737"/>
    <n v="1662735"/>
    <n v="1940161"/>
    <n v="1901477"/>
    <n v="1622207"/>
    <n v="1140792"/>
    <n v="1220500"/>
    <m/>
    <n v="0"/>
    <m/>
    <m/>
    <n v="153"/>
    <n v="180"/>
    <n v="315"/>
    <n v="402"/>
    <n v="402"/>
    <n v="376"/>
    <n v="254"/>
    <n v="294"/>
    <n v="0"/>
    <n v="0"/>
    <n v="0"/>
    <n v="0"/>
    <n v="6671.1568627450979"/>
    <n v="6037.4277777777779"/>
    <n v="5278.5238095238092"/>
    <n v="4826.2711442786067"/>
    <n v="4730.0422885572143"/>
    <n v="4314.380319148936"/>
    <n v="4491.3070866141734"/>
    <n v="4151.3605442176868"/>
    <n v="0"/>
    <n v="0"/>
    <n v="0"/>
    <n v="0"/>
    <n v="60040.411764705881"/>
    <n v="54336.85"/>
    <n v="47506.714285714283"/>
    <n v="43436.440298507463"/>
    <n v="42570.380597014926"/>
    <n v="38829.422872340423"/>
    <n v="40421.763779527559"/>
    <n v="37362.244897959179"/>
    <n v="0"/>
    <n v="0"/>
    <n v="0"/>
    <n v="0"/>
    <n v="45873.613968511519"/>
    <n v="42223.505324658952"/>
    <n v="17"/>
    <n v="18"/>
    <n v="35"/>
    <n v="40"/>
    <n v="44"/>
    <n v="37"/>
    <n v="28"/>
    <n v="29"/>
    <n v="0"/>
    <n v="0"/>
    <n v="0"/>
    <n v="0"/>
    <n v="124"/>
    <n v="124"/>
    <n v="1020687"/>
    <n v="978063.29999999993"/>
    <n v="1662735"/>
    <n v="1737457.6119402985"/>
    <n v="1873096.7462686568"/>
    <n v="1436688.6462765955"/>
    <n v="1131809.3858267716"/>
    <n v="1083505.1020408161"/>
    <n v="0"/>
    <n v="0"/>
    <n v="0"/>
    <n v="0"/>
    <n v="5688328.1320954282"/>
    <n v="5235714.6602577101"/>
  </r>
  <r>
    <x v="5"/>
    <s v="South Georgia State College"/>
    <s v="Met the criteria for Two-Year with Bachelor's in 2014-15 and 2015-16. "/>
    <n v="482699"/>
    <x v="7"/>
    <n v="7"/>
    <m/>
    <m/>
    <n v="8"/>
    <m/>
    <m/>
    <m/>
    <m/>
    <n v="14"/>
    <m/>
    <m/>
    <n v="16"/>
    <m/>
    <m/>
    <m/>
    <m/>
    <n v="17"/>
    <m/>
    <m/>
    <n v="20"/>
    <n v="1"/>
    <m/>
    <m/>
    <m/>
    <n v="9"/>
    <m/>
    <m/>
    <n v="8"/>
    <m/>
    <m/>
    <m/>
    <m/>
    <n v="8"/>
    <m/>
    <m/>
    <n v="7"/>
    <m/>
    <m/>
    <m/>
    <m/>
    <m/>
    <m/>
    <m/>
    <m/>
    <m/>
    <m/>
    <m/>
    <m/>
    <n v="364589"/>
    <n v="423449"/>
    <n v="665180"/>
    <n v="760497"/>
    <n v="832452"/>
    <n v="952104"/>
    <n v="350566"/>
    <n v="303830"/>
    <n v="362429"/>
    <n v="271053"/>
    <m/>
    <m/>
    <n v="63"/>
    <n v="80"/>
    <n v="126"/>
    <n v="160"/>
    <n v="164"/>
    <n v="200"/>
    <n v="81"/>
    <n v="80"/>
    <n v="72"/>
    <n v="70"/>
    <n v="0"/>
    <n v="0"/>
    <n v="5787.1269841269841"/>
    <n v="5293.1125000000002"/>
    <n v="5279.2063492063489"/>
    <n v="4753.1062499999998"/>
    <n v="5075.9268292682927"/>
    <n v="4760.5200000000004"/>
    <n v="4327.9753086419751"/>
    <n v="3797.875"/>
    <n v="5033.7361111111113"/>
    <n v="3872.1857142857143"/>
    <n v="0"/>
    <n v="0"/>
    <n v="52084.142857142855"/>
    <n v="47638.012500000004"/>
    <n v="47512.857142857138"/>
    <n v="42777.956249999996"/>
    <n v="45683.341463414632"/>
    <n v="42844.680000000008"/>
    <n v="38951.777777777774"/>
    <n v="34180.875"/>
    <n v="45303.625"/>
    <n v="34849.671428571426"/>
    <n v="0"/>
    <n v="0"/>
    <n v="45804.716898954699"/>
    <n v="41353.215254237293"/>
    <n v="7"/>
    <n v="8"/>
    <n v="14"/>
    <n v="16"/>
    <n v="18"/>
    <n v="20"/>
    <n v="9"/>
    <n v="8"/>
    <n v="8"/>
    <n v="7"/>
    <n v="0"/>
    <n v="0"/>
    <n v="56"/>
    <n v="59"/>
    <n v="364589"/>
    <n v="381104.10000000003"/>
    <n v="665179.99999999988"/>
    <n v="684447.29999999993"/>
    <n v="822300.14634146332"/>
    <n v="856893.60000000009"/>
    <n v="350565.99999999994"/>
    <n v="273447"/>
    <n v="362429"/>
    <n v="243947.69999999998"/>
    <n v="0"/>
    <n v="0"/>
    <n v="2565064.1463414631"/>
    <n v="2439839.7000000002"/>
  </r>
  <r>
    <x v="5"/>
    <s v="Albany Technical College"/>
    <m/>
    <n v="138682"/>
    <x v="10"/>
    <m/>
    <m/>
    <m/>
    <m/>
    <m/>
    <m/>
    <m/>
    <m/>
    <m/>
    <m/>
    <m/>
    <m/>
    <m/>
    <m/>
    <m/>
    <m/>
    <m/>
    <m/>
    <m/>
    <m/>
    <m/>
    <m/>
    <m/>
    <m/>
    <m/>
    <m/>
    <m/>
    <m/>
    <m/>
    <m/>
    <m/>
    <m/>
    <m/>
    <m/>
    <m/>
    <m/>
    <m/>
    <m/>
    <m/>
    <m/>
    <m/>
    <m/>
    <m/>
    <m/>
    <m/>
    <m/>
    <n v="92"/>
    <n v="103"/>
    <m/>
    <m/>
    <m/>
    <m/>
    <m/>
    <m/>
    <m/>
    <m/>
    <m/>
    <m/>
    <n v="4555944"/>
    <n v="5296892"/>
    <n v="0"/>
    <n v="0"/>
    <n v="0"/>
    <n v="0"/>
    <n v="0"/>
    <n v="0"/>
    <n v="0"/>
    <n v="0"/>
    <n v="0"/>
    <n v="0"/>
    <n v="1104"/>
    <n v="1236"/>
    <n v="0"/>
    <n v="0"/>
    <n v="0"/>
    <n v="0"/>
    <n v="0"/>
    <n v="0"/>
    <n v="0"/>
    <n v="0"/>
    <n v="0"/>
    <n v="0"/>
    <n v="4126.760869565217"/>
    <n v="4285.5113268608411"/>
    <n v="0"/>
    <n v="0"/>
    <n v="0"/>
    <n v="0"/>
    <n v="0"/>
    <n v="0"/>
    <n v="0"/>
    <n v="0"/>
    <n v="0"/>
    <n v="0"/>
    <n v="37140.847826086952"/>
    <n v="38569.601941747569"/>
    <n v="37140.847826086952"/>
    <n v="38569.601941747569"/>
    <n v="0"/>
    <n v="0"/>
    <n v="0"/>
    <n v="0"/>
    <n v="0"/>
    <n v="0"/>
    <n v="0"/>
    <n v="0"/>
    <n v="0"/>
    <n v="0"/>
    <n v="92"/>
    <n v="103"/>
    <n v="92"/>
    <n v="103"/>
    <n v="0"/>
    <n v="0"/>
    <n v="0"/>
    <n v="0"/>
    <n v="0"/>
    <n v="0"/>
    <n v="0"/>
    <n v="0"/>
    <n v="0"/>
    <n v="0"/>
    <n v="3416957.9999999995"/>
    <n v="3972668.9999999995"/>
    <n v="3416957.9999999995"/>
    <n v="3972668.9999999995"/>
  </r>
  <r>
    <x v="5"/>
    <s v="Athens Technical College"/>
    <m/>
    <n v="246813"/>
    <x v="10"/>
    <m/>
    <m/>
    <m/>
    <m/>
    <m/>
    <m/>
    <m/>
    <m/>
    <m/>
    <m/>
    <m/>
    <m/>
    <m/>
    <m/>
    <m/>
    <m/>
    <m/>
    <m/>
    <m/>
    <m/>
    <m/>
    <m/>
    <m/>
    <m/>
    <m/>
    <m/>
    <m/>
    <m/>
    <m/>
    <m/>
    <m/>
    <m/>
    <m/>
    <m/>
    <m/>
    <m/>
    <m/>
    <m/>
    <m/>
    <m/>
    <n v="12"/>
    <n v="14"/>
    <m/>
    <n v="1"/>
    <m/>
    <m/>
    <n v="94"/>
    <n v="89"/>
    <m/>
    <m/>
    <m/>
    <m/>
    <m/>
    <m/>
    <m/>
    <m/>
    <m/>
    <m/>
    <n v="6316687"/>
    <n v="6213008"/>
    <n v="0"/>
    <n v="0"/>
    <n v="0"/>
    <n v="0"/>
    <n v="0"/>
    <n v="0"/>
    <n v="0"/>
    <n v="0"/>
    <n v="0"/>
    <n v="0"/>
    <n v="1236"/>
    <n v="1204"/>
    <n v="0"/>
    <n v="0"/>
    <n v="0"/>
    <n v="0"/>
    <n v="0"/>
    <n v="0"/>
    <n v="0"/>
    <n v="0"/>
    <n v="0"/>
    <n v="0"/>
    <n v="5110.5881877022657"/>
    <n v="5160.3056478405315"/>
    <n v="0"/>
    <n v="0"/>
    <n v="0"/>
    <n v="0"/>
    <n v="0"/>
    <n v="0"/>
    <n v="0"/>
    <n v="0"/>
    <n v="0"/>
    <n v="0"/>
    <n v="45995.293689320388"/>
    <n v="46442.750830564786"/>
    <n v="45995.293689320388"/>
    <n v="46442.750830564779"/>
    <n v="0"/>
    <n v="0"/>
    <n v="0"/>
    <n v="0"/>
    <n v="0"/>
    <n v="0"/>
    <n v="0"/>
    <n v="0"/>
    <n v="0"/>
    <n v="0"/>
    <n v="106"/>
    <n v="104"/>
    <n v="106"/>
    <n v="104"/>
    <n v="0"/>
    <n v="0"/>
    <n v="0"/>
    <n v="0"/>
    <n v="0"/>
    <n v="0"/>
    <n v="0"/>
    <n v="0"/>
    <n v="0"/>
    <n v="0"/>
    <n v="4875501.1310679615"/>
    <n v="4830046.0863787374"/>
    <n v="4875501.1310679615"/>
    <n v="4830046.0863787374"/>
  </r>
  <r>
    <x v="5"/>
    <s v="Atlanta Technical College"/>
    <m/>
    <n v="138840"/>
    <x v="10"/>
    <m/>
    <m/>
    <m/>
    <m/>
    <m/>
    <m/>
    <m/>
    <m/>
    <m/>
    <m/>
    <m/>
    <m/>
    <m/>
    <m/>
    <m/>
    <m/>
    <m/>
    <m/>
    <m/>
    <m/>
    <m/>
    <m/>
    <m/>
    <m/>
    <m/>
    <m/>
    <m/>
    <m/>
    <m/>
    <m/>
    <m/>
    <m/>
    <m/>
    <m/>
    <m/>
    <m/>
    <m/>
    <m/>
    <m/>
    <m/>
    <m/>
    <m/>
    <m/>
    <m/>
    <m/>
    <m/>
    <n v="95"/>
    <n v="99"/>
    <m/>
    <m/>
    <m/>
    <m/>
    <m/>
    <m/>
    <m/>
    <m/>
    <m/>
    <m/>
    <n v="4398790"/>
    <n v="4668612"/>
    <n v="0"/>
    <n v="0"/>
    <n v="0"/>
    <n v="0"/>
    <n v="0"/>
    <n v="0"/>
    <n v="0"/>
    <n v="0"/>
    <n v="0"/>
    <n v="0"/>
    <n v="1140"/>
    <n v="1188"/>
    <n v="0"/>
    <n v="0"/>
    <n v="0"/>
    <n v="0"/>
    <n v="0"/>
    <n v="0"/>
    <n v="0"/>
    <n v="0"/>
    <n v="0"/>
    <n v="0"/>
    <n v="3858.5877192982457"/>
    <n v="3929.8080808080808"/>
    <n v="0"/>
    <n v="0"/>
    <n v="0"/>
    <n v="0"/>
    <n v="0"/>
    <n v="0"/>
    <n v="0"/>
    <n v="0"/>
    <n v="0"/>
    <n v="0"/>
    <n v="34727.289473684214"/>
    <n v="35368.272727272728"/>
    <n v="34727.289473684214"/>
    <n v="35368.272727272728"/>
    <n v="0"/>
    <n v="0"/>
    <n v="0"/>
    <n v="0"/>
    <n v="0"/>
    <n v="0"/>
    <n v="0"/>
    <n v="0"/>
    <n v="0"/>
    <n v="0"/>
    <n v="95"/>
    <n v="99"/>
    <n v="95"/>
    <n v="99"/>
    <n v="0"/>
    <n v="0"/>
    <n v="0"/>
    <n v="0"/>
    <n v="0"/>
    <n v="0"/>
    <n v="0"/>
    <n v="0"/>
    <n v="0"/>
    <n v="0"/>
    <n v="3299092.5000000005"/>
    <n v="3501459"/>
    <n v="3299092.5000000005"/>
    <n v="3501459"/>
  </r>
  <r>
    <x v="5"/>
    <s v="Augusta Technical College"/>
    <m/>
    <n v="138956"/>
    <x v="10"/>
    <m/>
    <m/>
    <m/>
    <m/>
    <m/>
    <m/>
    <m/>
    <m/>
    <m/>
    <m/>
    <m/>
    <m/>
    <m/>
    <m/>
    <m/>
    <m/>
    <m/>
    <m/>
    <m/>
    <m/>
    <m/>
    <m/>
    <m/>
    <m/>
    <m/>
    <m/>
    <m/>
    <m/>
    <m/>
    <m/>
    <m/>
    <m/>
    <m/>
    <m/>
    <m/>
    <m/>
    <m/>
    <m/>
    <m/>
    <m/>
    <m/>
    <m/>
    <m/>
    <m/>
    <m/>
    <m/>
    <n v="138"/>
    <n v="129"/>
    <m/>
    <m/>
    <m/>
    <m/>
    <m/>
    <m/>
    <m/>
    <m/>
    <m/>
    <m/>
    <n v="8165937"/>
    <n v="7697632"/>
    <n v="0"/>
    <n v="0"/>
    <n v="0"/>
    <n v="0"/>
    <n v="0"/>
    <n v="0"/>
    <n v="0"/>
    <n v="0"/>
    <n v="0"/>
    <n v="0"/>
    <n v="1656"/>
    <n v="1548"/>
    <n v="0"/>
    <n v="0"/>
    <n v="0"/>
    <n v="0"/>
    <n v="0"/>
    <n v="0"/>
    <n v="0"/>
    <n v="0"/>
    <n v="0"/>
    <n v="0"/>
    <n v="4931.121376811594"/>
    <n v="4972.6304909560722"/>
    <n v="0"/>
    <n v="0"/>
    <n v="0"/>
    <n v="0"/>
    <n v="0"/>
    <n v="0"/>
    <n v="0"/>
    <n v="0"/>
    <n v="0"/>
    <n v="0"/>
    <n v="44380.092391304344"/>
    <n v="44753.674418604649"/>
    <n v="44380.092391304344"/>
    <n v="44753.674418604649"/>
    <n v="0"/>
    <n v="0"/>
    <n v="0"/>
    <n v="0"/>
    <n v="0"/>
    <n v="0"/>
    <n v="0"/>
    <n v="0"/>
    <n v="0"/>
    <n v="0"/>
    <n v="138"/>
    <n v="129"/>
    <n v="138"/>
    <n v="129"/>
    <n v="0"/>
    <n v="0"/>
    <n v="0"/>
    <n v="0"/>
    <n v="0"/>
    <n v="0"/>
    <n v="0"/>
    <n v="0"/>
    <n v="0"/>
    <n v="0"/>
    <n v="6124452.7499999991"/>
    <n v="5773224"/>
    <n v="6124452.7499999991"/>
    <n v="5773224"/>
  </r>
  <r>
    <x v="5"/>
    <s v="Central Georgia Technical College"/>
    <m/>
    <n v="483045"/>
    <x v="10"/>
    <m/>
    <m/>
    <m/>
    <m/>
    <m/>
    <m/>
    <m/>
    <m/>
    <m/>
    <m/>
    <m/>
    <m/>
    <m/>
    <m/>
    <m/>
    <m/>
    <m/>
    <m/>
    <m/>
    <m/>
    <m/>
    <m/>
    <m/>
    <m/>
    <m/>
    <m/>
    <m/>
    <m/>
    <m/>
    <m/>
    <m/>
    <m/>
    <m/>
    <m/>
    <m/>
    <m/>
    <m/>
    <m/>
    <m/>
    <m/>
    <n v="1"/>
    <m/>
    <m/>
    <n v="1"/>
    <m/>
    <m/>
    <n v="203"/>
    <n v="231"/>
    <m/>
    <m/>
    <m/>
    <m/>
    <m/>
    <m/>
    <m/>
    <m/>
    <m/>
    <m/>
    <n v="10519676"/>
    <n v="11080729"/>
    <n v="0"/>
    <n v="0"/>
    <n v="0"/>
    <n v="0"/>
    <n v="0"/>
    <n v="0"/>
    <n v="0"/>
    <n v="0"/>
    <n v="0"/>
    <n v="0"/>
    <n v="2445"/>
    <n v="2782"/>
    <n v="0"/>
    <n v="0"/>
    <n v="0"/>
    <n v="0"/>
    <n v="0"/>
    <n v="0"/>
    <n v="0"/>
    <n v="0"/>
    <n v="0"/>
    <n v="0"/>
    <n v="4302.5259713701435"/>
    <n v="3983.0082674335013"/>
    <n v="0"/>
    <n v="0"/>
    <n v="0"/>
    <n v="0"/>
    <n v="0"/>
    <n v="0"/>
    <n v="0"/>
    <n v="0"/>
    <n v="0"/>
    <n v="0"/>
    <n v="38722.733742331293"/>
    <n v="35847.074406901513"/>
    <n v="38722.733742331293"/>
    <n v="35847.074406901513"/>
    <n v="0"/>
    <n v="0"/>
    <n v="0"/>
    <n v="0"/>
    <n v="0"/>
    <n v="0"/>
    <n v="0"/>
    <n v="0"/>
    <n v="0"/>
    <n v="0"/>
    <n v="204"/>
    <n v="232"/>
    <n v="204"/>
    <n v="232"/>
    <n v="0"/>
    <n v="0"/>
    <n v="0"/>
    <n v="0"/>
    <n v="0"/>
    <n v="0"/>
    <n v="0"/>
    <n v="0"/>
    <n v="0"/>
    <n v="0"/>
    <n v="7899437.6834355835"/>
    <n v="8316521.2624011505"/>
    <n v="7899437.6834355835"/>
    <n v="8316521.2624011505"/>
  </r>
  <r>
    <x v="5"/>
    <s v="Chattahoochee Technical College"/>
    <m/>
    <n v="140331"/>
    <x v="10"/>
    <m/>
    <m/>
    <m/>
    <m/>
    <m/>
    <m/>
    <m/>
    <m/>
    <m/>
    <m/>
    <m/>
    <m/>
    <m/>
    <m/>
    <m/>
    <m/>
    <m/>
    <m/>
    <m/>
    <m/>
    <m/>
    <m/>
    <m/>
    <m/>
    <m/>
    <m/>
    <m/>
    <m/>
    <m/>
    <m/>
    <m/>
    <m/>
    <m/>
    <m/>
    <m/>
    <m/>
    <m/>
    <m/>
    <m/>
    <m/>
    <m/>
    <m/>
    <m/>
    <m/>
    <m/>
    <m/>
    <n v="171"/>
    <n v="169"/>
    <m/>
    <m/>
    <m/>
    <m/>
    <m/>
    <m/>
    <m/>
    <m/>
    <m/>
    <m/>
    <n v="9502141"/>
    <n v="9396257"/>
    <n v="0"/>
    <n v="0"/>
    <n v="0"/>
    <n v="0"/>
    <n v="0"/>
    <n v="0"/>
    <n v="0"/>
    <n v="0"/>
    <n v="0"/>
    <n v="0"/>
    <n v="2052"/>
    <n v="2028"/>
    <n v="0"/>
    <n v="0"/>
    <n v="0"/>
    <n v="0"/>
    <n v="0"/>
    <n v="0"/>
    <n v="0"/>
    <n v="0"/>
    <n v="0"/>
    <n v="0"/>
    <n v="4630.6730019493179"/>
    <n v="4633.2628205128203"/>
    <n v="0"/>
    <n v="0"/>
    <n v="0"/>
    <n v="0"/>
    <n v="0"/>
    <n v="0"/>
    <n v="0"/>
    <n v="0"/>
    <n v="0"/>
    <n v="0"/>
    <n v="41676.057017543862"/>
    <n v="41699.365384615383"/>
    <n v="41676.057017543862"/>
    <n v="41699.365384615383"/>
    <n v="0"/>
    <n v="0"/>
    <n v="0"/>
    <n v="0"/>
    <n v="0"/>
    <n v="0"/>
    <n v="0"/>
    <n v="0"/>
    <n v="0"/>
    <n v="0"/>
    <n v="171"/>
    <n v="169"/>
    <n v="171"/>
    <n v="169"/>
    <n v="0"/>
    <n v="0"/>
    <n v="0"/>
    <n v="0"/>
    <n v="0"/>
    <n v="0"/>
    <n v="0"/>
    <n v="0"/>
    <n v="0"/>
    <n v="0"/>
    <n v="7126605.7500000009"/>
    <n v="7047192.75"/>
    <n v="7126605.7500000009"/>
    <n v="7047192.75"/>
  </r>
  <r>
    <x v="5"/>
    <s v="Coastal Pines Technical College"/>
    <m/>
    <n v="485458"/>
    <x v="10"/>
    <m/>
    <m/>
    <m/>
    <m/>
    <m/>
    <m/>
    <m/>
    <m/>
    <m/>
    <m/>
    <m/>
    <m/>
    <m/>
    <m/>
    <m/>
    <m/>
    <m/>
    <m/>
    <m/>
    <m/>
    <m/>
    <m/>
    <m/>
    <m/>
    <m/>
    <m/>
    <m/>
    <m/>
    <m/>
    <m/>
    <m/>
    <m/>
    <m/>
    <m/>
    <m/>
    <m/>
    <m/>
    <m/>
    <m/>
    <m/>
    <m/>
    <m/>
    <m/>
    <n v="3"/>
    <m/>
    <m/>
    <n v="95"/>
    <n v="84"/>
    <m/>
    <m/>
    <m/>
    <m/>
    <m/>
    <m/>
    <m/>
    <m/>
    <m/>
    <m/>
    <n v="4598994"/>
    <n v="4166835"/>
    <n v="0"/>
    <n v="0"/>
    <n v="0"/>
    <n v="0"/>
    <n v="0"/>
    <n v="0"/>
    <n v="0"/>
    <n v="0"/>
    <n v="0"/>
    <n v="0"/>
    <n v="1140"/>
    <n v="1038"/>
    <n v="0"/>
    <n v="0"/>
    <n v="0"/>
    <n v="0"/>
    <n v="0"/>
    <n v="0"/>
    <n v="0"/>
    <n v="0"/>
    <n v="0"/>
    <n v="0"/>
    <n v="4034.2052631578949"/>
    <n v="4014.2919075144509"/>
    <n v="0"/>
    <n v="0"/>
    <n v="0"/>
    <n v="0"/>
    <n v="0"/>
    <n v="0"/>
    <n v="0"/>
    <n v="0"/>
    <n v="0"/>
    <n v="0"/>
    <n v="36307.847368421055"/>
    <n v="36128.62716763006"/>
    <n v="36307.847368421055"/>
    <n v="36128.62716763006"/>
    <n v="0"/>
    <n v="0"/>
    <n v="0"/>
    <n v="0"/>
    <n v="0"/>
    <n v="0"/>
    <n v="0"/>
    <n v="0"/>
    <n v="0"/>
    <n v="0"/>
    <n v="95"/>
    <n v="87"/>
    <n v="95"/>
    <n v="87"/>
    <n v="0"/>
    <n v="0"/>
    <n v="0"/>
    <n v="0"/>
    <n v="0"/>
    <n v="0"/>
    <n v="0"/>
    <n v="0"/>
    <n v="0"/>
    <n v="0"/>
    <n v="3449245.5"/>
    <n v="3143190.5635838155"/>
    <n v="3449245.5"/>
    <n v="3143190.5635838155"/>
  </r>
  <r>
    <x v="5"/>
    <s v="Columbus Technical College"/>
    <m/>
    <n v="139357"/>
    <x v="10"/>
    <m/>
    <m/>
    <m/>
    <m/>
    <m/>
    <m/>
    <m/>
    <m/>
    <m/>
    <m/>
    <m/>
    <m/>
    <m/>
    <m/>
    <m/>
    <m/>
    <m/>
    <m/>
    <m/>
    <m/>
    <m/>
    <m/>
    <m/>
    <m/>
    <m/>
    <m/>
    <m/>
    <m/>
    <m/>
    <m/>
    <m/>
    <m/>
    <m/>
    <m/>
    <m/>
    <m/>
    <m/>
    <m/>
    <m/>
    <m/>
    <m/>
    <m/>
    <m/>
    <m/>
    <m/>
    <m/>
    <n v="77"/>
    <n v="88"/>
    <m/>
    <m/>
    <m/>
    <m/>
    <m/>
    <m/>
    <m/>
    <m/>
    <m/>
    <m/>
    <n v="3906569"/>
    <n v="4448155"/>
    <n v="0"/>
    <n v="0"/>
    <n v="0"/>
    <n v="0"/>
    <n v="0"/>
    <n v="0"/>
    <n v="0"/>
    <n v="0"/>
    <n v="0"/>
    <n v="0"/>
    <n v="924"/>
    <n v="1056"/>
    <n v="0"/>
    <n v="0"/>
    <n v="0"/>
    <n v="0"/>
    <n v="0"/>
    <n v="0"/>
    <n v="0"/>
    <n v="0"/>
    <n v="0"/>
    <n v="0"/>
    <n v="4227.8885281385283"/>
    <n v="4212.267992424242"/>
    <n v="0"/>
    <n v="0"/>
    <n v="0"/>
    <n v="0"/>
    <n v="0"/>
    <n v="0"/>
    <n v="0"/>
    <n v="0"/>
    <n v="0"/>
    <n v="0"/>
    <n v="38050.996753246756"/>
    <n v="37910.411931818177"/>
    <n v="38050.996753246756"/>
    <n v="37910.411931818177"/>
    <n v="0"/>
    <n v="0"/>
    <n v="0"/>
    <n v="0"/>
    <n v="0"/>
    <n v="0"/>
    <n v="0"/>
    <n v="0"/>
    <n v="0"/>
    <n v="0"/>
    <n v="77"/>
    <n v="88"/>
    <n v="77"/>
    <n v="88"/>
    <n v="0"/>
    <n v="0"/>
    <n v="0"/>
    <n v="0"/>
    <n v="0"/>
    <n v="0"/>
    <n v="0"/>
    <n v="0"/>
    <n v="0"/>
    <n v="0"/>
    <n v="2929926.75"/>
    <n v="3336116.2499999995"/>
    <n v="2929926.75"/>
    <n v="3336116.2499999995"/>
  </r>
  <r>
    <x v="5"/>
    <s v="Georgia Northwestern Technical College"/>
    <m/>
    <n v="139384"/>
    <x v="10"/>
    <m/>
    <m/>
    <m/>
    <m/>
    <m/>
    <m/>
    <m/>
    <m/>
    <m/>
    <m/>
    <m/>
    <m/>
    <m/>
    <m/>
    <m/>
    <m/>
    <m/>
    <m/>
    <m/>
    <m/>
    <m/>
    <m/>
    <m/>
    <m/>
    <m/>
    <m/>
    <m/>
    <m/>
    <m/>
    <m/>
    <m/>
    <m/>
    <m/>
    <m/>
    <m/>
    <m/>
    <m/>
    <m/>
    <m/>
    <m/>
    <n v="6"/>
    <n v="6"/>
    <n v="3"/>
    <n v="3"/>
    <n v="4"/>
    <n v="4"/>
    <n v="104"/>
    <n v="114"/>
    <m/>
    <m/>
    <m/>
    <m/>
    <m/>
    <m/>
    <m/>
    <m/>
    <m/>
    <m/>
    <n v="6367106"/>
    <n v="7071312"/>
    <n v="0"/>
    <n v="0"/>
    <n v="0"/>
    <n v="0"/>
    <n v="0"/>
    <n v="0"/>
    <n v="0"/>
    <n v="0"/>
    <n v="0"/>
    <n v="0"/>
    <n v="1376"/>
    <n v="1496"/>
    <n v="0"/>
    <n v="0"/>
    <n v="0"/>
    <n v="0"/>
    <n v="0"/>
    <n v="0"/>
    <n v="0"/>
    <n v="0"/>
    <n v="0"/>
    <n v="0"/>
    <n v="4627.2572674418607"/>
    <n v="4726.8128342245991"/>
    <n v="0"/>
    <n v="0"/>
    <n v="0"/>
    <n v="0"/>
    <n v="0"/>
    <n v="0"/>
    <n v="0"/>
    <n v="0"/>
    <n v="0"/>
    <n v="0"/>
    <n v="41645.315406976748"/>
    <n v="42541.315508021391"/>
    <n v="41645.315406976748"/>
    <n v="42541.315508021391"/>
    <n v="0"/>
    <n v="0"/>
    <n v="0"/>
    <n v="0"/>
    <n v="0"/>
    <n v="0"/>
    <n v="0"/>
    <n v="0"/>
    <n v="0"/>
    <n v="0"/>
    <n v="117"/>
    <n v="127"/>
    <n v="117"/>
    <n v="127"/>
    <n v="0"/>
    <n v="0"/>
    <n v="0"/>
    <n v="0"/>
    <n v="0"/>
    <n v="0"/>
    <n v="0"/>
    <n v="0"/>
    <n v="0"/>
    <n v="0"/>
    <n v="4872501.9026162792"/>
    <n v="5402747.069518717"/>
    <n v="4872501.9026162792"/>
    <n v="5402747.069518717"/>
  </r>
  <r>
    <x v="5"/>
    <s v="Georgia Piedmont Technical College"/>
    <m/>
    <n v="244446"/>
    <x v="10"/>
    <m/>
    <m/>
    <m/>
    <m/>
    <m/>
    <m/>
    <m/>
    <m/>
    <m/>
    <m/>
    <m/>
    <m/>
    <m/>
    <m/>
    <m/>
    <m/>
    <m/>
    <m/>
    <m/>
    <m/>
    <m/>
    <m/>
    <m/>
    <m/>
    <m/>
    <m/>
    <m/>
    <m/>
    <m/>
    <m/>
    <m/>
    <m/>
    <m/>
    <m/>
    <m/>
    <m/>
    <m/>
    <m/>
    <m/>
    <m/>
    <m/>
    <m/>
    <m/>
    <m/>
    <m/>
    <m/>
    <n v="74"/>
    <n v="80"/>
    <m/>
    <m/>
    <m/>
    <m/>
    <m/>
    <m/>
    <m/>
    <m/>
    <m/>
    <m/>
    <n v="4172660"/>
    <n v="4549704"/>
    <n v="0"/>
    <n v="0"/>
    <n v="0"/>
    <n v="0"/>
    <n v="0"/>
    <n v="0"/>
    <n v="0"/>
    <n v="0"/>
    <n v="0"/>
    <n v="0"/>
    <n v="888"/>
    <n v="960"/>
    <n v="0"/>
    <n v="0"/>
    <n v="0"/>
    <n v="0"/>
    <n v="0"/>
    <n v="0"/>
    <n v="0"/>
    <n v="0"/>
    <n v="0"/>
    <n v="0"/>
    <n v="4698.9414414414414"/>
    <n v="4739.2749999999996"/>
    <n v="0"/>
    <n v="0"/>
    <n v="0"/>
    <n v="0"/>
    <n v="0"/>
    <n v="0"/>
    <n v="0"/>
    <n v="0"/>
    <n v="0"/>
    <n v="0"/>
    <n v="42290.472972972973"/>
    <n v="42653.474999999999"/>
    <n v="42290.472972972973"/>
    <n v="42653.474999999999"/>
    <n v="0"/>
    <n v="0"/>
    <n v="0"/>
    <n v="0"/>
    <n v="0"/>
    <n v="0"/>
    <n v="0"/>
    <n v="0"/>
    <n v="0"/>
    <n v="0"/>
    <n v="74"/>
    <n v="80"/>
    <n v="74"/>
    <n v="80"/>
    <n v="0"/>
    <n v="0"/>
    <n v="0"/>
    <n v="0"/>
    <n v="0"/>
    <n v="0"/>
    <n v="0"/>
    <n v="0"/>
    <n v="0"/>
    <n v="0"/>
    <n v="3129495"/>
    <n v="3412278"/>
    <n v="3129495"/>
    <n v="3412278"/>
  </r>
  <r>
    <x v="5"/>
    <s v="Gwinnett Technical College"/>
    <m/>
    <n v="140012"/>
    <x v="10"/>
    <m/>
    <m/>
    <m/>
    <m/>
    <m/>
    <m/>
    <m/>
    <m/>
    <m/>
    <m/>
    <m/>
    <m/>
    <m/>
    <m/>
    <m/>
    <m/>
    <m/>
    <m/>
    <m/>
    <m/>
    <m/>
    <m/>
    <m/>
    <m/>
    <m/>
    <m/>
    <m/>
    <m/>
    <m/>
    <m/>
    <m/>
    <m/>
    <m/>
    <m/>
    <m/>
    <m/>
    <m/>
    <m/>
    <m/>
    <m/>
    <m/>
    <m/>
    <n v="4"/>
    <n v="5"/>
    <m/>
    <m/>
    <n v="100"/>
    <n v="107"/>
    <m/>
    <m/>
    <m/>
    <m/>
    <m/>
    <m/>
    <m/>
    <m/>
    <m/>
    <m/>
    <n v="6588593"/>
    <n v="6781181"/>
    <n v="0"/>
    <n v="0"/>
    <n v="0"/>
    <n v="0"/>
    <n v="0"/>
    <n v="0"/>
    <n v="0"/>
    <n v="0"/>
    <n v="0"/>
    <n v="0"/>
    <n v="1240"/>
    <n v="1334"/>
    <n v="0"/>
    <n v="0"/>
    <n v="0"/>
    <n v="0"/>
    <n v="0"/>
    <n v="0"/>
    <n v="0"/>
    <n v="0"/>
    <n v="0"/>
    <n v="0"/>
    <n v="5313.3814516129032"/>
    <n v="5083.3440779610191"/>
    <n v="0"/>
    <n v="0"/>
    <n v="0"/>
    <n v="0"/>
    <n v="0"/>
    <n v="0"/>
    <n v="0"/>
    <n v="0"/>
    <n v="0"/>
    <n v="0"/>
    <n v="47820.433064516132"/>
    <n v="45750.09670164917"/>
    <n v="47820.433064516132"/>
    <n v="45750.09670164917"/>
    <n v="0"/>
    <n v="0"/>
    <n v="0"/>
    <n v="0"/>
    <n v="0"/>
    <n v="0"/>
    <n v="0"/>
    <n v="0"/>
    <n v="0"/>
    <n v="0"/>
    <n v="104"/>
    <n v="112"/>
    <n v="104"/>
    <n v="112"/>
    <n v="0"/>
    <n v="0"/>
    <n v="0"/>
    <n v="0"/>
    <n v="0"/>
    <n v="0"/>
    <n v="0"/>
    <n v="0"/>
    <n v="0"/>
    <n v="0"/>
    <n v="4973325.0387096778"/>
    <n v="5124010.8305847067"/>
    <n v="4973325.0387096778"/>
    <n v="5124010.8305847067"/>
  </r>
  <r>
    <x v="5"/>
    <s v="Lanier Technical College"/>
    <m/>
    <n v="140243"/>
    <x v="10"/>
    <m/>
    <m/>
    <m/>
    <m/>
    <m/>
    <m/>
    <m/>
    <m/>
    <m/>
    <m/>
    <m/>
    <m/>
    <m/>
    <m/>
    <m/>
    <m/>
    <m/>
    <m/>
    <m/>
    <m/>
    <m/>
    <m/>
    <m/>
    <m/>
    <m/>
    <m/>
    <m/>
    <m/>
    <m/>
    <m/>
    <m/>
    <m/>
    <m/>
    <m/>
    <m/>
    <m/>
    <m/>
    <m/>
    <m/>
    <m/>
    <m/>
    <m/>
    <m/>
    <m/>
    <n v="6"/>
    <n v="4"/>
    <n v="90"/>
    <n v="89"/>
    <m/>
    <m/>
    <m/>
    <m/>
    <m/>
    <m/>
    <m/>
    <m/>
    <m/>
    <m/>
    <n v="5293321"/>
    <n v="5166216"/>
    <n v="0"/>
    <n v="0"/>
    <n v="0"/>
    <n v="0"/>
    <n v="0"/>
    <n v="0"/>
    <n v="0"/>
    <n v="0"/>
    <n v="0"/>
    <n v="0"/>
    <n v="1146"/>
    <n v="1112"/>
    <n v="0"/>
    <n v="0"/>
    <n v="0"/>
    <n v="0"/>
    <n v="0"/>
    <n v="0"/>
    <n v="0"/>
    <n v="0"/>
    <n v="0"/>
    <n v="0"/>
    <n v="4618.9537521815009"/>
    <n v="4645.8776978417263"/>
    <n v="0"/>
    <n v="0"/>
    <n v="0"/>
    <n v="0"/>
    <n v="0"/>
    <n v="0"/>
    <n v="0"/>
    <n v="0"/>
    <n v="0"/>
    <n v="0"/>
    <n v="41570.583769633507"/>
    <n v="41812.899280575541"/>
    <n v="41570.583769633507"/>
    <n v="41812.899280575541"/>
    <n v="0"/>
    <n v="0"/>
    <n v="0"/>
    <n v="0"/>
    <n v="0"/>
    <n v="0"/>
    <n v="0"/>
    <n v="0"/>
    <n v="0"/>
    <n v="0"/>
    <n v="96"/>
    <n v="93"/>
    <n v="96"/>
    <n v="93"/>
    <n v="0"/>
    <n v="0"/>
    <n v="0"/>
    <n v="0"/>
    <n v="0"/>
    <n v="0"/>
    <n v="0"/>
    <n v="0"/>
    <n v="0"/>
    <n v="0"/>
    <n v="3990776.0418848167"/>
    <n v="3888599.6330935252"/>
    <n v="3990776.0418848167"/>
    <n v="3888599.6330935252"/>
  </r>
  <r>
    <x v="5"/>
    <s v="North Georgia Technical College"/>
    <m/>
    <n v="140678"/>
    <x v="10"/>
    <m/>
    <m/>
    <m/>
    <m/>
    <m/>
    <m/>
    <m/>
    <m/>
    <m/>
    <m/>
    <m/>
    <m/>
    <m/>
    <m/>
    <m/>
    <m/>
    <m/>
    <m/>
    <m/>
    <m/>
    <m/>
    <m/>
    <m/>
    <m/>
    <m/>
    <m/>
    <m/>
    <m/>
    <m/>
    <m/>
    <m/>
    <m/>
    <m/>
    <m/>
    <m/>
    <m/>
    <m/>
    <m/>
    <m/>
    <m/>
    <m/>
    <m/>
    <n v="4"/>
    <n v="3"/>
    <m/>
    <m/>
    <n v="64"/>
    <n v="69"/>
    <m/>
    <m/>
    <m/>
    <m/>
    <m/>
    <m/>
    <m/>
    <m/>
    <m/>
    <m/>
    <n v="3265463"/>
    <n v="3479620"/>
    <n v="0"/>
    <n v="0"/>
    <n v="0"/>
    <n v="0"/>
    <n v="0"/>
    <n v="0"/>
    <n v="0"/>
    <n v="0"/>
    <n v="0"/>
    <n v="0"/>
    <n v="808"/>
    <n v="858"/>
    <n v="0"/>
    <n v="0"/>
    <n v="0"/>
    <n v="0"/>
    <n v="0"/>
    <n v="0"/>
    <n v="0"/>
    <n v="0"/>
    <n v="0"/>
    <n v="0"/>
    <n v="4041.4146039603961"/>
    <n v="4055.5011655011654"/>
    <n v="0"/>
    <n v="0"/>
    <n v="0"/>
    <n v="0"/>
    <n v="0"/>
    <n v="0"/>
    <n v="0"/>
    <n v="0"/>
    <n v="0"/>
    <n v="0"/>
    <n v="36372.731435643567"/>
    <n v="36499.510489510489"/>
    <n v="36372.731435643567"/>
    <n v="36499.510489510489"/>
    <n v="0"/>
    <n v="0"/>
    <n v="0"/>
    <n v="0"/>
    <n v="0"/>
    <n v="0"/>
    <n v="0"/>
    <n v="0"/>
    <n v="0"/>
    <n v="0"/>
    <n v="68"/>
    <n v="72"/>
    <n v="68"/>
    <n v="72"/>
    <n v="0"/>
    <n v="0"/>
    <n v="0"/>
    <n v="0"/>
    <n v="0"/>
    <n v="0"/>
    <n v="0"/>
    <n v="0"/>
    <n v="0"/>
    <n v="0"/>
    <n v="2473345.7376237623"/>
    <n v="2627964.7552447552"/>
    <n v="2473345.7376237623"/>
    <n v="2627964.7552447552"/>
  </r>
  <r>
    <x v="5"/>
    <s v="Oconee Fall Line Technical College"/>
    <m/>
    <n v="420431"/>
    <x v="10"/>
    <m/>
    <m/>
    <m/>
    <m/>
    <m/>
    <m/>
    <m/>
    <m/>
    <m/>
    <m/>
    <m/>
    <m/>
    <m/>
    <m/>
    <m/>
    <m/>
    <m/>
    <m/>
    <m/>
    <m/>
    <m/>
    <m/>
    <m/>
    <m/>
    <m/>
    <m/>
    <m/>
    <m/>
    <m/>
    <m/>
    <m/>
    <m/>
    <m/>
    <m/>
    <m/>
    <m/>
    <m/>
    <m/>
    <m/>
    <m/>
    <m/>
    <m/>
    <m/>
    <m/>
    <m/>
    <m/>
    <n v="66"/>
    <n v="61"/>
    <m/>
    <m/>
    <m/>
    <m/>
    <m/>
    <m/>
    <m/>
    <m/>
    <m/>
    <m/>
    <n v="3477718"/>
    <n v="3200090"/>
    <n v="0"/>
    <n v="0"/>
    <n v="0"/>
    <n v="0"/>
    <n v="0"/>
    <n v="0"/>
    <n v="0"/>
    <n v="0"/>
    <n v="0"/>
    <n v="0"/>
    <n v="792"/>
    <n v="732"/>
    <n v="0"/>
    <n v="0"/>
    <n v="0"/>
    <n v="0"/>
    <n v="0"/>
    <n v="0"/>
    <n v="0"/>
    <n v="0"/>
    <n v="0"/>
    <n v="0"/>
    <n v="4391.0580808080804"/>
    <n v="4371.7076502732243"/>
    <n v="0"/>
    <n v="0"/>
    <n v="0"/>
    <n v="0"/>
    <n v="0"/>
    <n v="0"/>
    <n v="0"/>
    <n v="0"/>
    <n v="0"/>
    <n v="0"/>
    <n v="39519.522727272721"/>
    <n v="39345.368852459018"/>
    <n v="39519.522727272721"/>
    <n v="39345.368852459018"/>
    <n v="0"/>
    <n v="0"/>
    <n v="0"/>
    <n v="0"/>
    <n v="0"/>
    <n v="0"/>
    <n v="0"/>
    <n v="0"/>
    <n v="0"/>
    <n v="0"/>
    <n v="66"/>
    <n v="61"/>
    <n v="66"/>
    <n v="61"/>
    <n v="0"/>
    <n v="0"/>
    <n v="0"/>
    <n v="0"/>
    <n v="0"/>
    <n v="0"/>
    <n v="0"/>
    <n v="0"/>
    <n v="0"/>
    <n v="0"/>
    <n v="2608288.4999999995"/>
    <n v="2400067.5"/>
    <n v="2608288.4999999995"/>
    <n v="2400067.5"/>
  </r>
  <r>
    <x v="5"/>
    <s v="Ogeechee Technical College"/>
    <m/>
    <n v="366465"/>
    <x v="10"/>
    <m/>
    <m/>
    <m/>
    <m/>
    <m/>
    <m/>
    <m/>
    <m/>
    <m/>
    <m/>
    <m/>
    <m/>
    <m/>
    <m/>
    <m/>
    <m/>
    <m/>
    <m/>
    <m/>
    <m/>
    <m/>
    <m/>
    <m/>
    <m/>
    <m/>
    <m/>
    <m/>
    <m/>
    <m/>
    <m/>
    <m/>
    <m/>
    <m/>
    <m/>
    <m/>
    <m/>
    <m/>
    <m/>
    <m/>
    <m/>
    <m/>
    <m/>
    <m/>
    <m/>
    <m/>
    <m/>
    <n v="68"/>
    <n v="64"/>
    <m/>
    <m/>
    <m/>
    <m/>
    <m/>
    <m/>
    <m/>
    <m/>
    <m/>
    <m/>
    <n v="3492468"/>
    <n v="3441084"/>
    <n v="0"/>
    <n v="0"/>
    <n v="0"/>
    <n v="0"/>
    <n v="0"/>
    <n v="0"/>
    <n v="0"/>
    <n v="0"/>
    <n v="0"/>
    <n v="0"/>
    <n v="816"/>
    <n v="768"/>
    <n v="0"/>
    <n v="0"/>
    <n v="0"/>
    <n v="0"/>
    <n v="0"/>
    <n v="0"/>
    <n v="0"/>
    <n v="0"/>
    <n v="0"/>
    <n v="0"/>
    <n v="4279.9852941176468"/>
    <n v="4480.578125"/>
    <n v="0"/>
    <n v="0"/>
    <n v="0"/>
    <n v="0"/>
    <n v="0"/>
    <n v="0"/>
    <n v="0"/>
    <n v="0"/>
    <n v="0"/>
    <n v="0"/>
    <n v="38519.867647058825"/>
    <n v="40325.203125"/>
    <n v="38519.867647058825"/>
    <n v="40325.203125"/>
    <n v="0"/>
    <n v="0"/>
    <n v="0"/>
    <n v="0"/>
    <n v="0"/>
    <n v="0"/>
    <n v="0"/>
    <n v="0"/>
    <n v="0"/>
    <n v="0"/>
    <n v="68"/>
    <n v="64"/>
    <n v="68"/>
    <n v="64"/>
    <n v="0"/>
    <n v="0"/>
    <n v="0"/>
    <n v="0"/>
    <n v="0"/>
    <n v="0"/>
    <n v="0"/>
    <n v="0"/>
    <n v="0"/>
    <n v="0"/>
    <n v="2619351"/>
    <n v="2580813"/>
    <n v="2619351"/>
    <n v="2580813"/>
  </r>
  <r>
    <x v="5"/>
    <s v="Savannah Technical College"/>
    <m/>
    <n v="140942"/>
    <x v="10"/>
    <m/>
    <m/>
    <m/>
    <m/>
    <m/>
    <m/>
    <m/>
    <m/>
    <m/>
    <m/>
    <m/>
    <m/>
    <m/>
    <m/>
    <m/>
    <m/>
    <m/>
    <m/>
    <m/>
    <m/>
    <m/>
    <m/>
    <m/>
    <m/>
    <m/>
    <m/>
    <m/>
    <m/>
    <m/>
    <m/>
    <m/>
    <m/>
    <m/>
    <m/>
    <m/>
    <m/>
    <m/>
    <m/>
    <m/>
    <m/>
    <m/>
    <m/>
    <m/>
    <m/>
    <m/>
    <m/>
    <n v="98"/>
    <n v="102"/>
    <m/>
    <m/>
    <m/>
    <m/>
    <m/>
    <m/>
    <m/>
    <m/>
    <m/>
    <m/>
    <n v="5258003"/>
    <n v="5439198"/>
    <n v="0"/>
    <n v="0"/>
    <n v="0"/>
    <n v="0"/>
    <n v="0"/>
    <n v="0"/>
    <n v="0"/>
    <n v="0"/>
    <n v="0"/>
    <n v="0"/>
    <n v="1176"/>
    <n v="1224"/>
    <n v="0"/>
    <n v="0"/>
    <n v="0"/>
    <n v="0"/>
    <n v="0"/>
    <n v="0"/>
    <n v="0"/>
    <n v="0"/>
    <n v="0"/>
    <n v="0"/>
    <n v="4471.0909863945581"/>
    <n v="4443.7892156862745"/>
    <n v="0"/>
    <n v="0"/>
    <n v="0"/>
    <n v="0"/>
    <n v="0"/>
    <n v="0"/>
    <n v="0"/>
    <n v="0"/>
    <n v="0"/>
    <n v="0"/>
    <n v="40239.818877551021"/>
    <n v="39994.102941176468"/>
    <n v="40239.818877551021"/>
    <n v="39994.102941176468"/>
    <n v="0"/>
    <n v="0"/>
    <n v="0"/>
    <n v="0"/>
    <n v="0"/>
    <n v="0"/>
    <n v="0"/>
    <n v="0"/>
    <n v="0"/>
    <n v="0"/>
    <n v="98"/>
    <n v="102"/>
    <n v="98"/>
    <n v="102"/>
    <n v="0"/>
    <n v="0"/>
    <n v="0"/>
    <n v="0"/>
    <n v="0"/>
    <n v="0"/>
    <n v="0"/>
    <n v="0"/>
    <n v="0"/>
    <n v="0"/>
    <n v="3943502.25"/>
    <n v="4079398.5"/>
    <n v="3943502.25"/>
    <n v="4079398.5"/>
  </r>
  <r>
    <x v="5"/>
    <s v="South Georgia Technical College"/>
    <m/>
    <n v="141006"/>
    <x v="10"/>
    <m/>
    <m/>
    <m/>
    <m/>
    <m/>
    <m/>
    <m/>
    <m/>
    <m/>
    <m/>
    <m/>
    <m/>
    <m/>
    <m/>
    <m/>
    <m/>
    <m/>
    <m/>
    <m/>
    <m/>
    <m/>
    <m/>
    <m/>
    <m/>
    <m/>
    <m/>
    <m/>
    <m/>
    <m/>
    <m/>
    <m/>
    <m/>
    <m/>
    <m/>
    <m/>
    <m/>
    <m/>
    <m/>
    <m/>
    <m/>
    <m/>
    <m/>
    <m/>
    <m/>
    <m/>
    <m/>
    <n v="55"/>
    <n v="58"/>
    <m/>
    <m/>
    <m/>
    <m/>
    <m/>
    <m/>
    <m/>
    <m/>
    <m/>
    <m/>
    <n v="2820455"/>
    <n v="2969452"/>
    <n v="0"/>
    <n v="0"/>
    <n v="0"/>
    <n v="0"/>
    <n v="0"/>
    <n v="0"/>
    <n v="0"/>
    <n v="0"/>
    <n v="0"/>
    <n v="0"/>
    <n v="660"/>
    <n v="696"/>
    <n v="0"/>
    <n v="0"/>
    <n v="0"/>
    <n v="0"/>
    <n v="0"/>
    <n v="0"/>
    <n v="0"/>
    <n v="0"/>
    <n v="0"/>
    <n v="0"/>
    <n v="4273.416666666667"/>
    <n v="4266.454022988506"/>
    <n v="0"/>
    <n v="0"/>
    <n v="0"/>
    <n v="0"/>
    <n v="0"/>
    <n v="0"/>
    <n v="0"/>
    <n v="0"/>
    <n v="0"/>
    <n v="0"/>
    <n v="38460.75"/>
    <n v="38398.086206896551"/>
    <n v="38460.75"/>
    <n v="38398.086206896551"/>
    <n v="0"/>
    <n v="0"/>
    <n v="0"/>
    <n v="0"/>
    <n v="0"/>
    <n v="0"/>
    <n v="0"/>
    <n v="0"/>
    <n v="0"/>
    <n v="0"/>
    <n v="55"/>
    <n v="58"/>
    <n v="55"/>
    <n v="58"/>
    <n v="0"/>
    <n v="0"/>
    <n v="0"/>
    <n v="0"/>
    <n v="0"/>
    <n v="0"/>
    <n v="0"/>
    <n v="0"/>
    <n v="0"/>
    <n v="0"/>
    <n v="2115341.25"/>
    <n v="2227089"/>
    <n v="2115341.25"/>
    <n v="2227089"/>
  </r>
  <r>
    <x v="5"/>
    <s v="Southeastern Technical College"/>
    <m/>
    <n v="368911"/>
    <x v="10"/>
    <m/>
    <m/>
    <m/>
    <m/>
    <m/>
    <m/>
    <m/>
    <m/>
    <m/>
    <m/>
    <m/>
    <m/>
    <m/>
    <m/>
    <m/>
    <m/>
    <m/>
    <m/>
    <m/>
    <m/>
    <m/>
    <m/>
    <m/>
    <m/>
    <m/>
    <m/>
    <m/>
    <m/>
    <m/>
    <m/>
    <m/>
    <m/>
    <m/>
    <m/>
    <m/>
    <m/>
    <m/>
    <m/>
    <m/>
    <m/>
    <m/>
    <m/>
    <m/>
    <m/>
    <m/>
    <m/>
    <n v="67"/>
    <n v="66"/>
    <m/>
    <m/>
    <m/>
    <m/>
    <m/>
    <m/>
    <m/>
    <m/>
    <m/>
    <m/>
    <n v="3578310"/>
    <n v="3562195"/>
    <n v="0"/>
    <n v="0"/>
    <n v="0"/>
    <n v="0"/>
    <n v="0"/>
    <n v="0"/>
    <n v="0"/>
    <n v="0"/>
    <n v="0"/>
    <n v="0"/>
    <n v="804"/>
    <n v="792"/>
    <n v="0"/>
    <n v="0"/>
    <n v="0"/>
    <n v="0"/>
    <n v="0"/>
    <n v="0"/>
    <n v="0"/>
    <n v="0"/>
    <n v="0"/>
    <n v="0"/>
    <n v="4450.6343283582091"/>
    <n v="4497.7209595959594"/>
    <n v="0"/>
    <n v="0"/>
    <n v="0"/>
    <n v="0"/>
    <n v="0"/>
    <n v="0"/>
    <n v="0"/>
    <n v="0"/>
    <n v="0"/>
    <n v="0"/>
    <n v="40055.708955223883"/>
    <n v="40479.488636363632"/>
    <n v="40055.708955223883"/>
    <n v="40479.488636363632"/>
    <n v="0"/>
    <n v="0"/>
    <n v="0"/>
    <n v="0"/>
    <n v="0"/>
    <n v="0"/>
    <n v="0"/>
    <n v="0"/>
    <n v="0"/>
    <n v="0"/>
    <n v="67"/>
    <n v="66"/>
    <n v="67"/>
    <n v="66"/>
    <n v="0"/>
    <n v="0"/>
    <n v="0"/>
    <n v="0"/>
    <n v="0"/>
    <n v="0"/>
    <n v="0"/>
    <n v="0"/>
    <n v="0"/>
    <n v="0"/>
    <n v="2683732.5"/>
    <n v="2671646.2499999995"/>
    <n v="2683732.5"/>
    <n v="2671646.2499999995"/>
  </r>
  <r>
    <x v="5"/>
    <s v="Southern Crescent Technical College"/>
    <m/>
    <n v="139986"/>
    <x v="10"/>
    <m/>
    <m/>
    <m/>
    <m/>
    <m/>
    <m/>
    <m/>
    <m/>
    <m/>
    <m/>
    <m/>
    <m/>
    <m/>
    <m/>
    <m/>
    <m/>
    <m/>
    <m/>
    <m/>
    <m/>
    <m/>
    <m/>
    <m/>
    <m/>
    <m/>
    <m/>
    <m/>
    <m/>
    <m/>
    <m/>
    <m/>
    <m/>
    <m/>
    <m/>
    <m/>
    <m/>
    <m/>
    <m/>
    <m/>
    <m/>
    <m/>
    <m/>
    <m/>
    <m/>
    <m/>
    <m/>
    <n v="115"/>
    <n v="108"/>
    <m/>
    <m/>
    <m/>
    <m/>
    <m/>
    <m/>
    <m/>
    <m/>
    <m/>
    <m/>
    <n v="6185388"/>
    <n v="6076694"/>
    <n v="0"/>
    <n v="0"/>
    <n v="0"/>
    <n v="0"/>
    <n v="0"/>
    <n v="0"/>
    <n v="0"/>
    <n v="0"/>
    <n v="0"/>
    <n v="0"/>
    <n v="1380"/>
    <n v="1296"/>
    <n v="0"/>
    <n v="0"/>
    <n v="0"/>
    <n v="0"/>
    <n v="0"/>
    <n v="0"/>
    <n v="0"/>
    <n v="0"/>
    <n v="0"/>
    <n v="0"/>
    <n v="4482.1652173913044"/>
    <n v="4688.8070987654319"/>
    <n v="0"/>
    <n v="0"/>
    <n v="0"/>
    <n v="0"/>
    <n v="0"/>
    <n v="0"/>
    <n v="0"/>
    <n v="0"/>
    <n v="0"/>
    <n v="0"/>
    <n v="40339.486956521738"/>
    <n v="42199.263888888891"/>
    <n v="40339.486956521738"/>
    <n v="42199.263888888891"/>
    <n v="0"/>
    <n v="0"/>
    <n v="0"/>
    <n v="0"/>
    <n v="0"/>
    <n v="0"/>
    <n v="0"/>
    <n v="0"/>
    <n v="0"/>
    <n v="0"/>
    <n v="115"/>
    <n v="108"/>
    <n v="115"/>
    <n v="108"/>
    <n v="0"/>
    <n v="0"/>
    <n v="0"/>
    <n v="0"/>
    <n v="0"/>
    <n v="0"/>
    <n v="0"/>
    <n v="0"/>
    <n v="0"/>
    <n v="0"/>
    <n v="4639041"/>
    <n v="4557520.5"/>
    <n v="4639041"/>
    <n v="4557520.5"/>
  </r>
  <r>
    <x v="5"/>
    <s v="Southern Regional Technical College"/>
    <m/>
    <n v="487162"/>
    <x v="10"/>
    <m/>
    <m/>
    <m/>
    <m/>
    <m/>
    <m/>
    <m/>
    <m/>
    <m/>
    <m/>
    <m/>
    <m/>
    <m/>
    <m/>
    <m/>
    <m/>
    <m/>
    <m/>
    <m/>
    <m/>
    <m/>
    <m/>
    <m/>
    <m/>
    <m/>
    <m/>
    <m/>
    <m/>
    <m/>
    <m/>
    <m/>
    <m/>
    <m/>
    <m/>
    <m/>
    <m/>
    <m/>
    <m/>
    <m/>
    <m/>
    <m/>
    <m/>
    <n v="6"/>
    <n v="6"/>
    <n v="3"/>
    <m/>
    <n v="108"/>
    <n v="121"/>
    <m/>
    <m/>
    <m/>
    <m/>
    <m/>
    <m/>
    <m/>
    <m/>
    <m/>
    <m/>
    <n v="6186431"/>
    <n v="6816528"/>
    <n v="0"/>
    <n v="0"/>
    <n v="0"/>
    <n v="0"/>
    <n v="0"/>
    <n v="0"/>
    <n v="0"/>
    <n v="0"/>
    <n v="0"/>
    <n v="0"/>
    <n v="1389"/>
    <n v="1512"/>
    <n v="0"/>
    <n v="0"/>
    <n v="0"/>
    <n v="0"/>
    <n v="0"/>
    <n v="0"/>
    <n v="0"/>
    <n v="0"/>
    <n v="0"/>
    <n v="0"/>
    <n v="4453.8740100791938"/>
    <n v="4508.2857142857147"/>
    <n v="0"/>
    <n v="0"/>
    <n v="0"/>
    <n v="0"/>
    <n v="0"/>
    <n v="0"/>
    <n v="0"/>
    <n v="0"/>
    <n v="0"/>
    <n v="0"/>
    <n v="40084.866090712741"/>
    <n v="40574.571428571435"/>
    <n v="40084.866090712741"/>
    <n v="40574.571428571435"/>
    <n v="0"/>
    <n v="0"/>
    <n v="0"/>
    <n v="0"/>
    <n v="0"/>
    <n v="0"/>
    <n v="0"/>
    <n v="0"/>
    <n v="0"/>
    <n v="0"/>
    <n v="117"/>
    <n v="127"/>
    <n v="117"/>
    <n v="127"/>
    <n v="0"/>
    <n v="0"/>
    <n v="0"/>
    <n v="0"/>
    <n v="0"/>
    <n v="0"/>
    <n v="0"/>
    <n v="0"/>
    <n v="0"/>
    <n v="0"/>
    <n v="4689929.3326133909"/>
    <n v="5152970.5714285718"/>
    <n v="4689929.3326133909"/>
    <n v="5152970.5714285718"/>
  </r>
  <r>
    <x v="5"/>
    <s v="West Georgia Technical College"/>
    <m/>
    <n v="139278"/>
    <x v="10"/>
    <m/>
    <m/>
    <m/>
    <m/>
    <m/>
    <m/>
    <m/>
    <m/>
    <m/>
    <m/>
    <m/>
    <m/>
    <m/>
    <m/>
    <m/>
    <m/>
    <m/>
    <m/>
    <m/>
    <m/>
    <m/>
    <m/>
    <m/>
    <m/>
    <m/>
    <m/>
    <m/>
    <m/>
    <m/>
    <m/>
    <m/>
    <m/>
    <m/>
    <m/>
    <m/>
    <m/>
    <m/>
    <m/>
    <m/>
    <m/>
    <m/>
    <m/>
    <n v="5"/>
    <n v="6"/>
    <m/>
    <m/>
    <n v="134"/>
    <n v="134"/>
    <m/>
    <m/>
    <m/>
    <m/>
    <m/>
    <m/>
    <m/>
    <m/>
    <m/>
    <m/>
    <n v="6832122"/>
    <n v="7100744"/>
    <n v="0"/>
    <n v="0"/>
    <n v="0"/>
    <n v="0"/>
    <n v="0"/>
    <n v="0"/>
    <n v="0"/>
    <n v="0"/>
    <n v="0"/>
    <n v="0"/>
    <n v="1658"/>
    <n v="1668"/>
    <n v="0"/>
    <n v="0"/>
    <n v="0"/>
    <n v="0"/>
    <n v="0"/>
    <n v="0"/>
    <n v="0"/>
    <n v="0"/>
    <n v="0"/>
    <n v="0"/>
    <n v="4120.7008443908326"/>
    <n v="4257.0407673860909"/>
    <n v="0"/>
    <n v="0"/>
    <n v="0"/>
    <n v="0"/>
    <n v="0"/>
    <n v="0"/>
    <n v="0"/>
    <n v="0"/>
    <n v="0"/>
    <n v="0"/>
    <n v="37086.307599517495"/>
    <n v="38313.366906474817"/>
    <n v="37086.307599517495"/>
    <n v="38313.366906474817"/>
    <n v="0"/>
    <n v="0"/>
    <n v="0"/>
    <n v="0"/>
    <n v="0"/>
    <n v="0"/>
    <n v="0"/>
    <n v="0"/>
    <n v="0"/>
    <n v="0"/>
    <n v="139"/>
    <n v="140"/>
    <n v="139"/>
    <n v="140"/>
    <n v="0"/>
    <n v="0"/>
    <n v="0"/>
    <n v="0"/>
    <n v="0"/>
    <n v="0"/>
    <n v="0"/>
    <n v="0"/>
    <n v="0"/>
    <n v="0"/>
    <n v="5154996.756332932"/>
    <n v="5363871.3669064743"/>
    <n v="5154996.756332932"/>
    <n v="5363871.3669064743"/>
  </r>
  <r>
    <x v="5"/>
    <s v="Wiregrass Georgia Technical College"/>
    <m/>
    <n v="141255"/>
    <x v="10"/>
    <m/>
    <m/>
    <m/>
    <m/>
    <m/>
    <m/>
    <m/>
    <m/>
    <m/>
    <m/>
    <m/>
    <m/>
    <m/>
    <m/>
    <m/>
    <m/>
    <m/>
    <m/>
    <m/>
    <m/>
    <m/>
    <m/>
    <m/>
    <m/>
    <m/>
    <m/>
    <m/>
    <m/>
    <m/>
    <m/>
    <m/>
    <m/>
    <m/>
    <m/>
    <m/>
    <m/>
    <m/>
    <m/>
    <m/>
    <m/>
    <m/>
    <m/>
    <n v="5"/>
    <n v="8"/>
    <n v="6"/>
    <m/>
    <n v="106"/>
    <n v="105"/>
    <m/>
    <m/>
    <m/>
    <m/>
    <m/>
    <m/>
    <m/>
    <m/>
    <m/>
    <m/>
    <n v="5526738"/>
    <n v="5274141"/>
    <n v="0"/>
    <n v="0"/>
    <n v="0"/>
    <n v="0"/>
    <n v="0"/>
    <n v="0"/>
    <n v="0"/>
    <n v="0"/>
    <n v="0"/>
    <n v="0"/>
    <n v="1388"/>
    <n v="1340"/>
    <n v="0"/>
    <n v="0"/>
    <n v="0"/>
    <n v="0"/>
    <n v="0"/>
    <n v="0"/>
    <n v="0"/>
    <n v="0"/>
    <n v="0"/>
    <n v="0"/>
    <n v="3981.7997118155617"/>
    <n v="3935.926119402985"/>
    <n v="0"/>
    <n v="0"/>
    <n v="0"/>
    <n v="0"/>
    <n v="0"/>
    <n v="0"/>
    <n v="0"/>
    <n v="0"/>
    <n v="0"/>
    <n v="0"/>
    <n v="35836.197406340056"/>
    <n v="35423.335074626862"/>
    <n v="35836.197406340056"/>
    <n v="35423.335074626862"/>
    <n v="0"/>
    <n v="0"/>
    <n v="0"/>
    <n v="0"/>
    <n v="0"/>
    <n v="0"/>
    <n v="0"/>
    <n v="0"/>
    <n v="0"/>
    <n v="0"/>
    <n v="117"/>
    <n v="113"/>
    <n v="117"/>
    <n v="113"/>
    <n v="0"/>
    <n v="0"/>
    <n v="0"/>
    <n v="0"/>
    <n v="0"/>
    <n v="0"/>
    <n v="0"/>
    <n v="0"/>
    <n v="0"/>
    <n v="0"/>
    <n v="4192835.0965417866"/>
    <n v="4002836.8634328353"/>
    <n v="4192835.0965417866"/>
    <n v="4002836.8634328353"/>
  </r>
  <r>
    <x v="6"/>
    <s v="Mississippi State University"/>
    <m/>
    <n v="176080"/>
    <x v="1"/>
    <n v="117"/>
    <n v="121"/>
    <m/>
    <m/>
    <m/>
    <m/>
    <n v="115"/>
    <n v="115"/>
    <n v="179"/>
    <n v="195"/>
    <m/>
    <m/>
    <m/>
    <m/>
    <n v="54"/>
    <n v="54"/>
    <n v="235"/>
    <n v="234"/>
    <m/>
    <m/>
    <m/>
    <m/>
    <n v="40"/>
    <n v="42"/>
    <n v="130"/>
    <n v="122"/>
    <m/>
    <m/>
    <m/>
    <m/>
    <n v="16"/>
    <n v="18"/>
    <n v="54"/>
    <n v="55"/>
    <m/>
    <m/>
    <m/>
    <m/>
    <m/>
    <m/>
    <m/>
    <m/>
    <m/>
    <m/>
    <m/>
    <m/>
    <m/>
    <m/>
    <n v="26779866"/>
    <n v="28823743"/>
    <n v="18970258"/>
    <n v="20541010"/>
    <n v="19471559"/>
    <n v="20057545"/>
    <n v="6648060"/>
    <n v="6744468"/>
    <n v="1639598"/>
    <n v="1611534"/>
    <m/>
    <m/>
    <n v="2433"/>
    <n v="2469"/>
    <n v="2259"/>
    <n v="2403"/>
    <n v="2595"/>
    <n v="2610"/>
    <n v="1362"/>
    <n v="1314"/>
    <n v="486"/>
    <n v="495"/>
    <n v="0"/>
    <n v="0"/>
    <n v="11006.932182490753"/>
    <n v="11674.257999189955"/>
    <n v="8397.6352368304561"/>
    <n v="8548.0690803162706"/>
    <n v="7503.490944123314"/>
    <n v="7684.8831417624524"/>
    <n v="4881.101321585903"/>
    <n v="5132.7762557077622"/>
    <n v="3373.658436213992"/>
    <n v="3255.6242424242423"/>
    <n v="0"/>
    <n v="0"/>
    <n v="99062.389642416776"/>
    <n v="105068.32199270959"/>
    <n v="75578.717131474099"/>
    <n v="76932.621722846437"/>
    <n v="67531.418497109829"/>
    <n v="69163.948275862072"/>
    <n v="43929.911894273129"/>
    <n v="46194.986301369863"/>
    <n v="30362.925925925927"/>
    <n v="29300.618181818179"/>
    <n v="0"/>
    <n v="0"/>
    <n v="71507.256076535356"/>
    <n v="74393.753771545962"/>
    <n v="232"/>
    <n v="236"/>
    <n v="233"/>
    <n v="249"/>
    <n v="275"/>
    <n v="276"/>
    <n v="146"/>
    <n v="140"/>
    <n v="54"/>
    <n v="55"/>
    <n v="0"/>
    <n v="0"/>
    <n v="940"/>
    <n v="956"/>
    <n v="22982474.397040691"/>
    <n v="24796123.990279462"/>
    <n v="17609841.091633465"/>
    <n v="19156222.808988761"/>
    <n v="18571140.086705204"/>
    <n v="19089249.724137932"/>
    <n v="6413767.1365638766"/>
    <n v="6467298.0821917811"/>
    <n v="1639598"/>
    <n v="1611533.9999999998"/>
    <n v="0"/>
    <n v="0"/>
    <n v="67216820.711943239"/>
    <n v="71120428.605597943"/>
  </r>
  <r>
    <x v="6"/>
    <s v="University of Southern Mississippi"/>
    <m/>
    <n v="176372"/>
    <x v="1"/>
    <n v="99"/>
    <n v="103"/>
    <m/>
    <m/>
    <m/>
    <m/>
    <n v="33"/>
    <n v="35"/>
    <n v="200"/>
    <n v="178"/>
    <m/>
    <m/>
    <m/>
    <m/>
    <n v="21"/>
    <n v="25"/>
    <n v="200"/>
    <n v="182"/>
    <m/>
    <m/>
    <m/>
    <m/>
    <n v="13"/>
    <n v="10"/>
    <n v="133"/>
    <n v="135"/>
    <m/>
    <m/>
    <m/>
    <m/>
    <n v="11"/>
    <n v="18"/>
    <n v="1"/>
    <n v="1"/>
    <m/>
    <m/>
    <m/>
    <m/>
    <n v="1"/>
    <n v="2"/>
    <m/>
    <m/>
    <m/>
    <m/>
    <m/>
    <m/>
    <m/>
    <m/>
    <n v="12347230"/>
    <n v="13526760"/>
    <n v="15351897"/>
    <n v="14900414"/>
    <n v="13497126"/>
    <n v="12610996"/>
    <n v="6868140"/>
    <n v="7611598"/>
    <n v="121462"/>
    <n v="243475"/>
    <m/>
    <m/>
    <n v="1287"/>
    <n v="1347"/>
    <n v="2052"/>
    <n v="1902"/>
    <n v="1956"/>
    <n v="1758"/>
    <n v="1329"/>
    <n v="1431"/>
    <n v="21"/>
    <n v="33"/>
    <n v="0"/>
    <n v="0"/>
    <n v="9593.8073038073035"/>
    <n v="10042.138084632517"/>
    <n v="7481.4312865497077"/>
    <n v="7834.0767613038906"/>
    <n v="6900.3711656441719"/>
    <n v="7173.4903299203643"/>
    <n v="5167.9006772009034"/>
    <n v="5319.0761705101331"/>
    <n v="5783.9047619047615"/>
    <n v="7378.030303030303"/>
    <n v="0"/>
    <n v="0"/>
    <n v="86344.265734265733"/>
    <n v="90379.242761692658"/>
    <n v="67332.881578947374"/>
    <n v="70506.690851735009"/>
    <n v="62103.340490797549"/>
    <n v="64561.412969283279"/>
    <n v="46511.106094808129"/>
    <n v="47871.685534591197"/>
    <n v="52055.142857142855"/>
    <n v="66402.272727272721"/>
    <n v="0"/>
    <n v="0"/>
    <n v="65038.948024967664"/>
    <n v="67786.008329597171"/>
    <n v="132"/>
    <n v="138"/>
    <n v="221"/>
    <n v="203"/>
    <n v="213"/>
    <n v="192"/>
    <n v="144"/>
    <n v="153"/>
    <n v="2"/>
    <n v="3"/>
    <n v="0"/>
    <n v="0"/>
    <n v="712"/>
    <n v="689"/>
    <n v="11397443.076923076"/>
    <n v="12472335.501113586"/>
    <n v="14880566.828947369"/>
    <n v="14312858.242902206"/>
    <n v="13228011.524539879"/>
    <n v="12395791.290102389"/>
    <n v="6697599.2776523707"/>
    <n v="7324367.886792453"/>
    <n v="104110.28571428571"/>
    <n v="199206.81818181818"/>
    <n v="0"/>
    <n v="0"/>
    <n v="46307730.993776977"/>
    <n v="46704559.739092454"/>
  </r>
  <r>
    <x v="6"/>
    <s v="Jackson State University "/>
    <m/>
    <n v="175856"/>
    <x v="2"/>
    <n v="45"/>
    <n v="68"/>
    <m/>
    <m/>
    <m/>
    <m/>
    <n v="13"/>
    <n v="16"/>
    <n v="76"/>
    <n v="97"/>
    <m/>
    <m/>
    <m/>
    <m/>
    <n v="12"/>
    <n v="14"/>
    <n v="131"/>
    <n v="106"/>
    <m/>
    <m/>
    <m/>
    <m/>
    <n v="14"/>
    <n v="5"/>
    <n v="64"/>
    <n v="71"/>
    <n v="2"/>
    <n v="3"/>
    <m/>
    <n v="2"/>
    <n v="3"/>
    <n v="3"/>
    <n v="19"/>
    <n v="1"/>
    <n v="1"/>
    <m/>
    <m/>
    <m/>
    <n v="6"/>
    <n v="1"/>
    <m/>
    <m/>
    <m/>
    <m/>
    <m/>
    <m/>
    <m/>
    <m/>
    <n v="4838494"/>
    <n v="6801826"/>
    <n v="6250761"/>
    <n v="7790183"/>
    <n v="9352494"/>
    <n v="6596975"/>
    <n v="3289569"/>
    <n v="3433132"/>
    <n v="1617295"/>
    <n v="145506"/>
    <m/>
    <m/>
    <n v="561"/>
    <n v="804"/>
    <n v="828"/>
    <n v="1041"/>
    <n v="1347"/>
    <n v="1014"/>
    <n v="632"/>
    <n v="727"/>
    <n v="253"/>
    <n v="21"/>
    <n v="0"/>
    <n v="0"/>
    <n v="8624.7664884135465"/>
    <n v="8459.9825870646764"/>
    <n v="7549.228260869565"/>
    <n v="7483.3650336215178"/>
    <n v="6943.2026726057902"/>
    <n v="6505.8925049309664"/>
    <n v="5205.0142405063289"/>
    <n v="4722.3273727647866"/>
    <n v="6392.470355731225"/>
    <n v="6928.8571428571431"/>
    <n v="0"/>
    <n v="0"/>
    <n v="77622.898395721917"/>
    <n v="76139.843283582086"/>
    <n v="67943.054347826081"/>
    <n v="67350.285302593664"/>
    <n v="62488.82405345211"/>
    <n v="58553.032544378701"/>
    <n v="46845.128164556962"/>
    <n v="42500.946354883083"/>
    <n v="57532.233201581024"/>
    <n v="62359.71428571429"/>
    <n v="0"/>
    <n v="0"/>
    <n v="62876.031823592377"/>
    <n v="61636.458158764908"/>
    <n v="58"/>
    <n v="84"/>
    <n v="88"/>
    <n v="111"/>
    <n v="145"/>
    <n v="111"/>
    <n v="69"/>
    <n v="79"/>
    <n v="26"/>
    <n v="2"/>
    <n v="0"/>
    <n v="0"/>
    <n v="386"/>
    <n v="387"/>
    <n v="4502128.106951871"/>
    <n v="6395746.8358208956"/>
    <n v="5978988.7826086953"/>
    <n v="7475881.668587897"/>
    <n v="9060879.4877505563"/>
    <n v="6499386.612426036"/>
    <n v="3232313.8433544305"/>
    <n v="3357574.7620357634"/>
    <n v="1495838.0632411067"/>
    <n v="124719.42857142858"/>
    <n v="0"/>
    <n v="0"/>
    <n v="24270148.283906657"/>
    <n v="23853309.307442021"/>
  </r>
  <r>
    <x v="6"/>
    <s v="University of Mississippi"/>
    <s v="Met the criteria for Four-Year 1 in 2015-16."/>
    <n v="176017"/>
    <x v="2"/>
    <n v="111"/>
    <n v="115"/>
    <m/>
    <m/>
    <m/>
    <m/>
    <n v="101"/>
    <n v="103"/>
    <n v="187"/>
    <n v="181"/>
    <m/>
    <m/>
    <m/>
    <m/>
    <n v="83"/>
    <n v="89"/>
    <n v="209"/>
    <n v="212"/>
    <m/>
    <m/>
    <m/>
    <m/>
    <n v="85"/>
    <n v="84"/>
    <n v="115"/>
    <n v="126"/>
    <m/>
    <m/>
    <m/>
    <m/>
    <n v="52"/>
    <n v="61"/>
    <n v="23"/>
    <n v="28"/>
    <m/>
    <m/>
    <m/>
    <m/>
    <n v="7"/>
    <n v="8"/>
    <m/>
    <m/>
    <m/>
    <m/>
    <m/>
    <m/>
    <m/>
    <m/>
    <n v="27335701"/>
    <n v="28168413"/>
    <n v="25093336"/>
    <n v="26032614"/>
    <n v="23756520"/>
    <n v="24703787"/>
    <n v="8028194"/>
    <n v="9915672"/>
    <n v="1673459"/>
    <n v="2016313"/>
    <m/>
    <m/>
    <n v="2211"/>
    <n v="2271"/>
    <n v="2679"/>
    <n v="2697"/>
    <n v="2901"/>
    <n v="2916"/>
    <n v="1659"/>
    <n v="1866"/>
    <n v="291"/>
    <n v="348"/>
    <n v="0"/>
    <n v="0"/>
    <n v="12363.501130710087"/>
    <n v="12403.528401585205"/>
    <n v="9366.6801045166103"/>
    <n v="9652.4338153503886"/>
    <n v="8189.079627714581"/>
    <n v="8471.8062414266115"/>
    <n v="4839.176612417119"/>
    <n v="5313.8649517684889"/>
    <n v="5750.7182130584197"/>
    <n v="5794.0028735632186"/>
    <n v="0"/>
    <n v="0"/>
    <n v="111271.51017639079"/>
    <n v="111631.75561426685"/>
    <n v="84300.120940649489"/>
    <n v="86871.904338153501"/>
    <n v="73701.716649431226"/>
    <n v="76246.256172839509"/>
    <n v="43552.589511754071"/>
    <n v="47824.784565916401"/>
    <n v="51756.463917525776"/>
    <n v="52146.025862068971"/>
    <n v="0"/>
    <n v="0"/>
    <n v="78977.259889302863"/>
    <n v="80616.20691880137"/>
    <n v="212"/>
    <n v="218"/>
    <n v="270"/>
    <n v="270"/>
    <n v="294"/>
    <n v="296"/>
    <n v="167"/>
    <n v="187"/>
    <n v="30"/>
    <n v="36"/>
    <n v="0"/>
    <n v="0"/>
    <n v="973"/>
    <n v="1007"/>
    <n v="23589560.157394849"/>
    <n v="24335722.723910172"/>
    <n v="22761032.653975364"/>
    <n v="23455414.171301447"/>
    <n v="21668304.694932781"/>
    <n v="22568891.827160496"/>
    <n v="7273282.4484629296"/>
    <n v="8943234.7138263676"/>
    <n v="1552693.9175257734"/>
    <n v="1877256.931034483"/>
    <n v="0"/>
    <n v="0"/>
    <n v="76844873.872291684"/>
    <n v="81180520.367232978"/>
  </r>
  <r>
    <x v="6"/>
    <s v="Alcorn State University"/>
    <m/>
    <n v="175342"/>
    <x v="4"/>
    <n v="37"/>
    <n v="34"/>
    <m/>
    <m/>
    <m/>
    <m/>
    <n v="5"/>
    <n v="5"/>
    <n v="23"/>
    <n v="24"/>
    <m/>
    <m/>
    <m/>
    <m/>
    <n v="3"/>
    <n v="3"/>
    <n v="46"/>
    <n v="48"/>
    <m/>
    <m/>
    <m/>
    <m/>
    <n v="6"/>
    <n v="3"/>
    <n v="35"/>
    <n v="34"/>
    <n v="1"/>
    <m/>
    <m/>
    <m/>
    <n v="6"/>
    <n v="6"/>
    <m/>
    <m/>
    <m/>
    <m/>
    <m/>
    <m/>
    <n v="1"/>
    <m/>
    <m/>
    <m/>
    <m/>
    <m/>
    <m/>
    <m/>
    <m/>
    <m/>
    <n v="3296035"/>
    <n v="3118221"/>
    <n v="1763945"/>
    <n v="1883059"/>
    <n v="3106541"/>
    <n v="2947578"/>
    <n v="1830252"/>
    <n v="1793580"/>
    <n v="100000"/>
    <m/>
    <m/>
    <m/>
    <n v="393"/>
    <n v="366"/>
    <n v="243"/>
    <n v="252"/>
    <n v="486"/>
    <n v="468"/>
    <n v="397"/>
    <n v="378"/>
    <n v="12"/>
    <n v="0"/>
    <n v="0"/>
    <n v="0"/>
    <n v="8386.8575063613225"/>
    <n v="8519.7295081967204"/>
    <n v="7259.0329218106999"/>
    <n v="7472.4563492063489"/>
    <n v="6392.0596707818931"/>
    <n v="6298.2435897435898"/>
    <n v="4610.2065491183876"/>
    <n v="4744.9206349206352"/>
    <n v="8333.3333333333339"/>
    <n v="0"/>
    <n v="0"/>
    <n v="0"/>
    <n v="75481.717557251905"/>
    <n v="76677.56557377048"/>
    <n v="65331.296296296299"/>
    <n v="67252.107142857145"/>
    <n v="57528.537037037036"/>
    <n v="56684.192307692312"/>
    <n v="41491.85894206549"/>
    <n v="42704.285714285717"/>
    <n v="75000"/>
    <n v="0"/>
    <n v="0"/>
    <n v="0"/>
    <n v="59374.158543564175"/>
    <n v="59906.35150635623"/>
    <n v="42"/>
    <n v="39"/>
    <n v="26"/>
    <n v="27"/>
    <n v="52"/>
    <n v="51"/>
    <n v="42"/>
    <n v="40"/>
    <n v="1"/>
    <n v="0"/>
    <n v="0"/>
    <n v="0"/>
    <n v="163"/>
    <n v="157"/>
    <n v="3170232.1374045801"/>
    <n v="2990425.0573770488"/>
    <n v="1698613.7037037038"/>
    <n v="1815806.892857143"/>
    <n v="2991483.9259259258"/>
    <n v="2890893.807692308"/>
    <n v="1742658.0755667505"/>
    <n v="1708171.4285714286"/>
    <n v="75000"/>
    <n v="0"/>
    <n v="0"/>
    <n v="0"/>
    <n v="9677987.8426009603"/>
    <n v="9405297.1864979286"/>
  </r>
  <r>
    <x v="6"/>
    <s v="Delta State University"/>
    <s v="Met the criteria for Four-Year 3 in 2015-16."/>
    <n v="175616"/>
    <x v="4"/>
    <n v="15"/>
    <n v="15"/>
    <m/>
    <m/>
    <m/>
    <m/>
    <n v="14"/>
    <n v="5"/>
    <n v="35"/>
    <n v="32"/>
    <m/>
    <m/>
    <m/>
    <m/>
    <n v="7"/>
    <n v="6"/>
    <n v="55"/>
    <n v="57"/>
    <m/>
    <n v="2"/>
    <m/>
    <m/>
    <n v="9"/>
    <n v="5"/>
    <n v="40"/>
    <n v="36"/>
    <m/>
    <n v="1"/>
    <m/>
    <m/>
    <n v="8"/>
    <n v="2"/>
    <m/>
    <m/>
    <m/>
    <m/>
    <m/>
    <m/>
    <m/>
    <m/>
    <m/>
    <m/>
    <m/>
    <m/>
    <m/>
    <m/>
    <m/>
    <m/>
    <n v="2090615"/>
    <n v="1495015"/>
    <n v="2438744"/>
    <n v="2402458"/>
    <n v="3556835"/>
    <n v="3584281"/>
    <n v="2317652"/>
    <n v="2020803"/>
    <s v=" "/>
    <m/>
    <m/>
    <m/>
    <n v="303"/>
    <n v="195"/>
    <n v="399"/>
    <n v="360"/>
    <n v="603"/>
    <n v="593"/>
    <n v="456"/>
    <n v="358"/>
    <n v="0"/>
    <n v="0"/>
    <n v="0"/>
    <n v="0"/>
    <n v="6899.7194719471945"/>
    <n v="7666.7435897435898"/>
    <n v="6112.1403508771928"/>
    <n v="6673.4944444444445"/>
    <n v="5898.5655058043121"/>
    <n v="6044.3187183811133"/>
    <n v="5082.5701754385964"/>
    <n v="5644.7011173184355"/>
    <n v="0"/>
    <n v="0"/>
    <n v="0"/>
    <n v="0"/>
    <n v="62097.475247524751"/>
    <n v="69000.692307692312"/>
    <n v="55009.263157894733"/>
    <n v="60061.45"/>
    <n v="53087.089552238809"/>
    <n v="54398.868465430016"/>
    <n v="45743.131578947367"/>
    <n v="50802.310055865921"/>
    <n v="0"/>
    <n v="0"/>
    <n v="0"/>
    <n v="0"/>
    <n v="53029.83542045112"/>
    <n v="56678.053541118868"/>
    <n v="29"/>
    <n v="20"/>
    <n v="42"/>
    <n v="38"/>
    <n v="64"/>
    <n v="64"/>
    <n v="48"/>
    <n v="39"/>
    <n v="0"/>
    <n v="0"/>
    <n v="0"/>
    <n v="0"/>
    <n v="183"/>
    <n v="161"/>
    <n v="1800826.7821782178"/>
    <n v="1380013.8461538462"/>
    <n v="2310389.0526315789"/>
    <n v="2282335.1"/>
    <n v="3397573.7313432838"/>
    <n v="3481527.581787521"/>
    <n v="2195670.3157894737"/>
    <n v="1981290.0921787708"/>
    <n v="0"/>
    <n v="0"/>
    <n v="0"/>
    <n v="0"/>
    <n v="9704459.8819425553"/>
    <n v="9125166.6201201379"/>
  </r>
  <r>
    <x v="6"/>
    <s v="Mississippi Valley State University"/>
    <m/>
    <n v="176044"/>
    <x v="4"/>
    <n v="12"/>
    <n v="14"/>
    <m/>
    <m/>
    <m/>
    <m/>
    <m/>
    <m/>
    <n v="33"/>
    <n v="30"/>
    <n v="1"/>
    <m/>
    <m/>
    <m/>
    <m/>
    <n v="1"/>
    <n v="42"/>
    <n v="40"/>
    <n v="4"/>
    <n v="4"/>
    <m/>
    <m/>
    <n v="4"/>
    <n v="3"/>
    <n v="17"/>
    <n v="23"/>
    <n v="1"/>
    <n v="2"/>
    <m/>
    <m/>
    <n v="1"/>
    <n v="1"/>
    <m/>
    <m/>
    <m/>
    <m/>
    <m/>
    <m/>
    <m/>
    <m/>
    <m/>
    <m/>
    <m/>
    <m/>
    <m/>
    <m/>
    <m/>
    <m/>
    <n v="783893"/>
    <n v="913654"/>
    <n v="1904511"/>
    <n v="1791217"/>
    <n v="2584285"/>
    <n v="2475796"/>
    <n v="794126"/>
    <n v="1126795"/>
    <m/>
    <m/>
    <m/>
    <m/>
    <n v="108"/>
    <n v="126"/>
    <n v="307"/>
    <n v="282"/>
    <n v="466"/>
    <n v="436"/>
    <n v="175"/>
    <n v="239"/>
    <n v="0"/>
    <n v="0"/>
    <n v="0"/>
    <n v="0"/>
    <n v="7258.2685185185182"/>
    <n v="7251.2222222222226"/>
    <n v="6203.6188925081433"/>
    <n v="6351.833333333333"/>
    <n v="5545.6759656652357"/>
    <n v="5678.4311926605506"/>
    <n v="4537.8628571428571"/>
    <n v="4714.6234309623433"/>
    <n v="0"/>
    <n v="0"/>
    <n v="0"/>
    <n v="0"/>
    <n v="65324.416666666664"/>
    <n v="65261"/>
    <n v="55832.570032573291"/>
    <n v="57166.5"/>
    <n v="49911.083690987121"/>
    <n v="51105.880733944956"/>
    <n v="40840.765714285713"/>
    <n v="42431.610878661086"/>
    <n v="0"/>
    <n v="0"/>
    <n v="0"/>
    <n v="0"/>
    <n v="51771.557515028493"/>
    <n v="52466.218452038993"/>
    <n v="12"/>
    <n v="14"/>
    <n v="34"/>
    <n v="31"/>
    <n v="50"/>
    <n v="47"/>
    <n v="19"/>
    <n v="26"/>
    <n v="0"/>
    <n v="0"/>
    <n v="0"/>
    <n v="0"/>
    <n v="115"/>
    <n v="118"/>
    <n v="783893"/>
    <n v="913654"/>
    <n v="1898307.3811074919"/>
    <n v="1772161.5"/>
    <n v="2495554.1845493559"/>
    <n v="2401976.3944954127"/>
    <n v="775974.54857142852"/>
    <n v="1103221.8828451883"/>
    <n v="0"/>
    <n v="0"/>
    <n v="0"/>
    <n v="0"/>
    <n v="5953729.1142282765"/>
    <n v="6191013.7773406012"/>
  </r>
  <r>
    <x v="6"/>
    <s v="Mississippi University for Women"/>
    <m/>
    <n v="176035"/>
    <x v="5"/>
    <n v="23"/>
    <n v="24"/>
    <n v="3"/>
    <n v="3"/>
    <n v="6"/>
    <n v="7"/>
    <n v="2"/>
    <n v="1"/>
    <n v="17"/>
    <n v="14"/>
    <n v="3"/>
    <n v="5"/>
    <n v="3"/>
    <n v="2"/>
    <n v="1"/>
    <n v="2"/>
    <n v="24"/>
    <n v="25"/>
    <n v="5"/>
    <n v="4"/>
    <n v="1"/>
    <n v="1"/>
    <n v="5"/>
    <n v="8"/>
    <n v="26"/>
    <n v="26"/>
    <n v="7"/>
    <n v="7"/>
    <n v="1"/>
    <n v="1"/>
    <n v="11"/>
    <n v="7"/>
    <m/>
    <m/>
    <m/>
    <m/>
    <m/>
    <m/>
    <m/>
    <m/>
    <m/>
    <m/>
    <m/>
    <m/>
    <m/>
    <m/>
    <m/>
    <m/>
    <n v="2311043"/>
    <n v="2394268"/>
    <n v="1458800"/>
    <n v="1464416"/>
    <n v="1904361"/>
    <n v="2132165"/>
    <n v="2463291"/>
    <n v="2254303"/>
    <m/>
    <m/>
    <m/>
    <m/>
    <n v="327"/>
    <n v="335"/>
    <n v="228"/>
    <n v="222"/>
    <n v="337"/>
    <n v="372"/>
    <n v="447"/>
    <n v="399"/>
    <n v="0"/>
    <n v="0"/>
    <n v="0"/>
    <n v="0"/>
    <n v="7067.4097859327221"/>
    <n v="7147.0686567164175"/>
    <n v="6398.2456140350878"/>
    <n v="6596.468468468468"/>
    <n v="5650.922848664688"/>
    <n v="5731.6263440860212"/>
    <n v="5510.7181208053689"/>
    <n v="5649.8822055137844"/>
    <n v="0"/>
    <n v="0"/>
    <n v="0"/>
    <n v="0"/>
    <n v="63606.6880733945"/>
    <n v="64323.617910447756"/>
    <n v="57584.210526315786"/>
    <n v="59368.216216216213"/>
    <n v="50858.305637982194"/>
    <n v="51584.63709677419"/>
    <n v="49596.463087248318"/>
    <n v="50848.939849624061"/>
    <n v="0"/>
    <n v="0"/>
    <n v="0"/>
    <n v="0"/>
    <n v="54757.463647699587"/>
    <n v="55925.681338325907"/>
    <n v="34"/>
    <n v="35"/>
    <n v="24"/>
    <n v="23"/>
    <n v="35"/>
    <n v="38"/>
    <n v="45"/>
    <n v="41"/>
    <n v="0"/>
    <n v="0"/>
    <n v="0"/>
    <n v="0"/>
    <n v="138"/>
    <n v="137"/>
    <n v="2162627.3944954132"/>
    <n v="2251326.6268656715"/>
    <n v="1382021.0526315789"/>
    <n v="1365468.9729729728"/>
    <n v="1780040.6973293768"/>
    <n v="1960216.2096774192"/>
    <n v="2231840.8389261742"/>
    <n v="2084806.5338345864"/>
    <n v="0"/>
    <n v="0"/>
    <n v="0"/>
    <n v="0"/>
    <n v="7556529.9833825426"/>
    <n v="7661818.3433506489"/>
  </r>
  <r>
    <x v="7"/>
    <s v="North Carolina State University "/>
    <m/>
    <n v="199193"/>
    <x v="1"/>
    <n v="395"/>
    <n v="440"/>
    <n v="0"/>
    <n v="0"/>
    <n v="0"/>
    <n v="0"/>
    <n v="94"/>
    <n v="216"/>
    <n v="317"/>
    <n v="362"/>
    <n v="0"/>
    <n v="0"/>
    <n v="0"/>
    <n v="0"/>
    <n v="65"/>
    <n v="123"/>
    <n v="198"/>
    <n v="284"/>
    <n v="0"/>
    <n v="0"/>
    <n v="0"/>
    <n v="0"/>
    <n v="54"/>
    <n v="73"/>
    <n v="0"/>
    <n v="0"/>
    <n v="0"/>
    <n v="0"/>
    <n v="0"/>
    <n v="0"/>
    <n v="1"/>
    <n v="0"/>
    <n v="278"/>
    <n v="155"/>
    <n v="0"/>
    <n v="0"/>
    <n v="0"/>
    <n v="0"/>
    <n v="442"/>
    <n v="49"/>
    <m/>
    <m/>
    <m/>
    <m/>
    <m/>
    <m/>
    <m/>
    <m/>
    <n v="62918859"/>
    <n v="85933967"/>
    <n v="34761959"/>
    <n v="45008370"/>
    <n v="20603490"/>
    <n v="29045103"/>
    <n v="105000"/>
    <n v="0"/>
    <n v="38297396"/>
    <n v="11051580"/>
    <m/>
    <m/>
    <n v="4683"/>
    <n v="6552"/>
    <n v="3633"/>
    <n v="4734"/>
    <n v="2430"/>
    <n v="3432"/>
    <n v="12"/>
    <n v="0"/>
    <n v="7806"/>
    <n v="1983"/>
    <n v="0"/>
    <n v="0"/>
    <n v="13435.588084561179"/>
    <n v="13115.684829059828"/>
    <n v="9568.3894852738777"/>
    <n v="9507.471482889734"/>
    <n v="8478.8024691358023"/>
    <n v="8463.0253496503501"/>
    <n v="8750"/>
    <n v="0"/>
    <n v="4906.1486036382266"/>
    <n v="5573.1618759455368"/>
    <n v="0"/>
    <n v="0"/>
    <n v="120920.29276105062"/>
    <n v="118041.16346153845"/>
    <n v="86115.505367464895"/>
    <n v="85567.243346007599"/>
    <n v="76309.222222222219"/>
    <n v="76167.228146853158"/>
    <n v="78750"/>
    <n v="0"/>
    <n v="44155.33743274404"/>
    <n v="50158.456883509833"/>
    <n v="0"/>
    <n v="0"/>
    <n v="77617.496291811854"/>
    <n v="91867.885961366337"/>
    <n v="489"/>
    <n v="656"/>
    <n v="382"/>
    <n v="485"/>
    <n v="252"/>
    <n v="357"/>
    <n v="1"/>
    <n v="0"/>
    <n v="720"/>
    <n v="204"/>
    <n v="0"/>
    <n v="0"/>
    <n v="1844"/>
    <n v="1702"/>
    <n v="59130023.160153754"/>
    <n v="77435003.230769232"/>
    <n v="32896123.050371591"/>
    <n v="41500113.022813685"/>
    <n v="19229924"/>
    <n v="27191700.448426578"/>
    <n v="78750"/>
    <n v="0"/>
    <n v="31791842.951575708"/>
    <n v="10232325.204236006"/>
    <n v="0"/>
    <n v="0"/>
    <n v="143126663.16210106"/>
    <n v="156359141.9062455"/>
  </r>
  <r>
    <x v="7"/>
    <s v="University of North Carolina at Chapel Hill "/>
    <m/>
    <n v="199120"/>
    <x v="1"/>
    <n v="432"/>
    <n v="412"/>
    <n v="0"/>
    <n v="0"/>
    <n v="0"/>
    <n v="0"/>
    <n v="94"/>
    <n v="91"/>
    <n v="283"/>
    <n v="259"/>
    <n v="0"/>
    <n v="0"/>
    <n v="0"/>
    <n v="0"/>
    <n v="81"/>
    <n v="92"/>
    <n v="252"/>
    <n v="258"/>
    <n v="0"/>
    <n v="0"/>
    <n v="0"/>
    <n v="0"/>
    <n v="54"/>
    <n v="67"/>
    <n v="5"/>
    <n v="3"/>
    <n v="0"/>
    <n v="0"/>
    <n v="0"/>
    <n v="0"/>
    <n v="0"/>
    <n v="0"/>
    <n v="254"/>
    <n v="192"/>
    <n v="0"/>
    <n v="0"/>
    <n v="0"/>
    <n v="0"/>
    <n v="252"/>
    <n v="110"/>
    <m/>
    <m/>
    <m/>
    <m/>
    <m/>
    <m/>
    <m/>
    <m/>
    <n v="80200898"/>
    <n v="78834805"/>
    <n v="37897226"/>
    <n v="37992363"/>
    <n v="26828327"/>
    <n v="29567421"/>
    <n v="546000"/>
    <n v="445000"/>
    <n v="37680981"/>
    <n v="23642185"/>
    <m/>
    <m/>
    <n v="5016"/>
    <n v="4800"/>
    <n v="3519"/>
    <n v="3435"/>
    <n v="2916"/>
    <n v="3126"/>
    <n v="45"/>
    <n v="27"/>
    <n v="5310"/>
    <n v="3048"/>
    <n v="0"/>
    <n v="0"/>
    <n v="15989.014752791069"/>
    <n v="16423.917708333334"/>
    <n v="10769.316851378233"/>
    <n v="11060.367685589519"/>
    <n v="9200.3864883401911"/>
    <n v="9458.5479846449143"/>
    <n v="12133.333333333334"/>
    <n v="16481.481481481482"/>
    <n v="7096.2299435028244"/>
    <n v="7756.6223753280838"/>
    <n v="0"/>
    <n v="0"/>
    <n v="143901.13277511962"/>
    <n v="147815.25937500002"/>
    <n v="96923.851662404093"/>
    <n v="99543.309170305671"/>
    <n v="82803.478395061713"/>
    <n v="85126.931861804231"/>
    <n v="109200"/>
    <n v="148333.33333333334"/>
    <n v="63866.069491525421"/>
    <n v="69809.601377952757"/>
    <n v="0"/>
    <n v="0"/>
    <n v="99105.081075822352"/>
    <n v="106795.50502400972"/>
    <n v="526"/>
    <n v="503"/>
    <n v="364"/>
    <n v="351"/>
    <n v="306"/>
    <n v="325"/>
    <n v="5"/>
    <n v="3"/>
    <n v="506"/>
    <n v="302"/>
    <n v="0"/>
    <n v="0"/>
    <n v="1707"/>
    <n v="1484"/>
    <n v="75691995.839712918"/>
    <n v="74351075.465625018"/>
    <n v="35280282.005115092"/>
    <n v="34939701.518777288"/>
    <n v="25337864.388888884"/>
    <n v="27666252.855086375"/>
    <n v="546000"/>
    <n v="445000"/>
    <n v="32316231.162711862"/>
    <n v="21082499.616141733"/>
    <n v="0"/>
    <n v="0"/>
    <n v="169172373.39642876"/>
    <n v="158484529.45563042"/>
  </r>
  <r>
    <x v="7"/>
    <s v="University of North Carolina at Charlotte"/>
    <m/>
    <n v="199139"/>
    <x v="1"/>
    <n v="201"/>
    <n v="203"/>
    <n v="0"/>
    <n v="0"/>
    <n v="0"/>
    <n v="0"/>
    <n v="8"/>
    <n v="6"/>
    <n v="325"/>
    <n v="319"/>
    <n v="0"/>
    <n v="0"/>
    <n v="0"/>
    <n v="0"/>
    <n v="3"/>
    <n v="5"/>
    <n v="174"/>
    <n v="175"/>
    <n v="0"/>
    <n v="0"/>
    <n v="0"/>
    <n v="0"/>
    <n v="3"/>
    <n v="4"/>
    <n v="0"/>
    <n v="0"/>
    <n v="0"/>
    <n v="0"/>
    <n v="0"/>
    <n v="0"/>
    <n v="0"/>
    <n v="0"/>
    <n v="236"/>
    <n v="245"/>
    <n v="4"/>
    <n v="1"/>
    <n v="1"/>
    <n v="0"/>
    <n v="66"/>
    <n v="51"/>
    <m/>
    <m/>
    <m/>
    <m/>
    <m/>
    <m/>
    <m/>
    <m/>
    <n v="23962402"/>
    <n v="24025898"/>
    <n v="26732859"/>
    <n v="26799565"/>
    <n v="13056401"/>
    <n v="13858836"/>
    <n v="0"/>
    <n v="0"/>
    <n v="16355930"/>
    <n v="16706667"/>
    <m/>
    <m/>
    <n v="1905"/>
    <n v="1899"/>
    <n v="2961"/>
    <n v="2931"/>
    <n v="1602"/>
    <n v="1623"/>
    <n v="0"/>
    <n v="0"/>
    <n v="2967"/>
    <n v="2827"/>
    <n v="0"/>
    <n v="0"/>
    <n v="12578.68871391076"/>
    <n v="12651.868351764086"/>
    <n v="9028.3211752786228"/>
    <n v="9143.4885704537701"/>
    <n v="8150.0630461922601"/>
    <n v="8539.0240295748608"/>
    <n v="0"/>
    <n v="0"/>
    <n v="5512.6154364678123"/>
    <n v="5909.680580120269"/>
    <n v="0"/>
    <n v="0"/>
    <n v="113208.19842519684"/>
    <n v="113866.81516587677"/>
    <n v="81254.890577507613"/>
    <n v="82291.397134083934"/>
    <n v="73350.567415730344"/>
    <n v="76851.216266173753"/>
    <n v="0"/>
    <n v="0"/>
    <n v="49613.538928210313"/>
    <n v="53187.125221082424"/>
    <n v="0"/>
    <n v="0"/>
    <n v="76911.385371041586"/>
    <n v="79299.822540553054"/>
    <n v="209"/>
    <n v="209"/>
    <n v="328"/>
    <n v="324"/>
    <n v="177"/>
    <n v="179"/>
    <n v="0"/>
    <n v="0"/>
    <n v="307"/>
    <n v="297"/>
    <n v="0"/>
    <n v="0"/>
    <n v="1021"/>
    <n v="1009"/>
    <n v="23660513.47086614"/>
    <n v="23798164.369668245"/>
    <n v="26651604.109422497"/>
    <n v="26662412.671443194"/>
    <n v="12983050.432584271"/>
    <n v="13756367.711645102"/>
    <n v="0"/>
    <n v="0"/>
    <n v="15231356.450960565"/>
    <n v="15796576.190661481"/>
    <n v="0"/>
    <n v="0"/>
    <n v="78526524.463833466"/>
    <n v="80013520.943418026"/>
  </r>
  <r>
    <x v="7"/>
    <s v="University of North Carolina at Greensboro"/>
    <m/>
    <n v="199148"/>
    <x v="1"/>
    <n v="150"/>
    <n v="150"/>
    <n v="25"/>
    <n v="24"/>
    <n v="0"/>
    <n v="0"/>
    <n v="5"/>
    <n v="6"/>
    <n v="236"/>
    <n v="232"/>
    <n v="14"/>
    <n v="10"/>
    <n v="0"/>
    <n v="0"/>
    <n v="9"/>
    <n v="6"/>
    <n v="115"/>
    <n v="104"/>
    <n v="3"/>
    <n v="3"/>
    <n v="0"/>
    <n v="0"/>
    <n v="7"/>
    <n v="6"/>
    <n v="3"/>
    <n v="0"/>
    <n v="1"/>
    <n v="1"/>
    <n v="0"/>
    <n v="0"/>
    <n v="2"/>
    <n v="2"/>
    <n v="139"/>
    <n v="154"/>
    <n v="15"/>
    <n v="18"/>
    <n v="0"/>
    <n v="0"/>
    <n v="30"/>
    <n v="23"/>
    <m/>
    <m/>
    <m/>
    <m/>
    <m/>
    <m/>
    <m/>
    <m/>
    <n v="19126442"/>
    <n v="19244799"/>
    <n v="19702046"/>
    <n v="18945611"/>
    <n v="8649789"/>
    <n v="7885307"/>
    <n v="311095"/>
    <n v="173871"/>
    <n v="8643060"/>
    <n v="9461747"/>
    <m/>
    <m/>
    <n v="1660"/>
    <n v="1662"/>
    <n v="2372"/>
    <n v="2260"/>
    <n v="1149"/>
    <n v="1038"/>
    <n v="61"/>
    <n v="34"/>
    <n v="1761"/>
    <n v="1842"/>
    <n v="0"/>
    <n v="0"/>
    <n v="11521.953012048192"/>
    <n v="11579.301444043322"/>
    <n v="8306.0902192242829"/>
    <n v="8383.0137168141591"/>
    <n v="7528.1018276762406"/>
    <n v="7596.6348747591519"/>
    <n v="5099.9180327868853"/>
    <n v="5113.8529411764703"/>
    <n v="4908.0408858603068"/>
    <n v="5136.670466883822"/>
    <n v="0"/>
    <n v="0"/>
    <n v="103697.57710843373"/>
    <n v="104213.71299638989"/>
    <n v="74754.811973018543"/>
    <n v="75447.123451327439"/>
    <n v="67752.916449086159"/>
    <n v="68369.713872832363"/>
    <n v="45899.262295081964"/>
    <n v="46024.676470588231"/>
    <n v="44172.367972742759"/>
    <n v="46230.034201954397"/>
    <n v="0"/>
    <n v="0"/>
    <n v="72810.724161035556"/>
    <n v="73542.710854806908"/>
    <n v="180"/>
    <n v="180"/>
    <n v="259"/>
    <n v="248"/>
    <n v="125"/>
    <n v="113"/>
    <n v="6"/>
    <n v="3"/>
    <n v="184"/>
    <n v="195"/>
    <n v="0"/>
    <n v="0"/>
    <n v="754"/>
    <n v="739"/>
    <n v="18665563.879518073"/>
    <n v="18758468.339350179"/>
    <n v="19361496.301011801"/>
    <n v="18710886.615929205"/>
    <n v="8469114.5561357699"/>
    <n v="7725777.6676300569"/>
    <n v="275395.57377049176"/>
    <n v="138074.0294117647"/>
    <n v="8127715.706984668"/>
    <n v="9014856.6693811081"/>
    <n v="0"/>
    <n v="0"/>
    <n v="54899286.017420806"/>
    <n v="54348063.321702302"/>
  </r>
  <r>
    <x v="7"/>
    <s v="East Carolina University "/>
    <m/>
    <n v="198464"/>
    <x v="2"/>
    <n v="169"/>
    <n v="175"/>
    <n v="0"/>
    <n v="0"/>
    <n v="4"/>
    <n v="3"/>
    <n v="44"/>
    <n v="49"/>
    <n v="366"/>
    <n v="358"/>
    <n v="0"/>
    <n v="0"/>
    <n v="1"/>
    <n v="1"/>
    <n v="55"/>
    <n v="70"/>
    <n v="224"/>
    <n v="184"/>
    <n v="0"/>
    <n v="0"/>
    <n v="0"/>
    <n v="0"/>
    <n v="19"/>
    <n v="32"/>
    <n v="4"/>
    <n v="4"/>
    <n v="0"/>
    <n v="0"/>
    <n v="0"/>
    <n v="0"/>
    <n v="0"/>
    <n v="0"/>
    <n v="241"/>
    <n v="240"/>
    <n v="1"/>
    <n v="1"/>
    <n v="0"/>
    <n v="0"/>
    <n v="50"/>
    <n v="123"/>
    <m/>
    <m/>
    <m/>
    <m/>
    <m/>
    <m/>
    <m/>
    <m/>
    <n v="22006270"/>
    <n v="23107817"/>
    <n v="33105541"/>
    <n v="33402281"/>
    <n v="16806936"/>
    <n v="15401098"/>
    <n v="270266"/>
    <n v="240766"/>
    <n v="16356186"/>
    <n v="23868508"/>
    <m/>
    <m/>
    <n v="2093"/>
    <n v="2196"/>
    <n v="3965"/>
    <n v="4073"/>
    <n v="2244"/>
    <n v="2040"/>
    <n v="36"/>
    <n v="36"/>
    <n v="2779"/>
    <n v="3646"/>
    <n v="0"/>
    <n v="0"/>
    <n v="10514.223602484471"/>
    <n v="10522.685336976321"/>
    <n v="8349.4428751576288"/>
    <n v="8200.9037564448809"/>
    <n v="7489.7219251336901"/>
    <n v="7549.5578431372551"/>
    <n v="7507.3888888888887"/>
    <n v="6687.9444444444443"/>
    <n v="5885.6372795969774"/>
    <n v="6546.4914975315414"/>
    <n v="0"/>
    <n v="0"/>
    <n v="94628.012422360247"/>
    <n v="94704.168032786896"/>
    <n v="75144.985876418665"/>
    <n v="73808.133808003928"/>
    <n v="67407.497326203214"/>
    <n v="67946.020588235289"/>
    <n v="67566.5"/>
    <n v="60191.5"/>
    <n v="52970.735516372799"/>
    <n v="58918.423477783872"/>
    <n v="0"/>
    <n v="0"/>
    <n v="71615.624241552709"/>
    <n v="72197.538822619739"/>
    <n v="217"/>
    <n v="227"/>
    <n v="422"/>
    <n v="429"/>
    <n v="243"/>
    <n v="216"/>
    <n v="4"/>
    <n v="4"/>
    <n v="292"/>
    <n v="364"/>
    <n v="0"/>
    <n v="0"/>
    <n v="1178"/>
    <n v="1240"/>
    <n v="20534278.695652172"/>
    <n v="21497846.143442627"/>
    <n v="31711184.039848678"/>
    <n v="31663689.403633684"/>
    <n v="16380021.85026738"/>
    <n v="14676340.447058823"/>
    <n v="270266"/>
    <n v="240766"/>
    <n v="15467454.770780858"/>
    <n v="21446306.145913329"/>
    <n v="0"/>
    <n v="0"/>
    <n v="84363205.356549084"/>
    <n v="89524948.140048474"/>
  </r>
  <r>
    <x v="7"/>
    <s v="Appalachian State University "/>
    <m/>
    <n v="197869"/>
    <x v="3"/>
    <n v="279"/>
    <n v="284"/>
    <n v="0"/>
    <n v="0"/>
    <n v="0"/>
    <n v="1"/>
    <n v="3"/>
    <n v="4"/>
    <n v="216"/>
    <n v="234"/>
    <n v="0"/>
    <n v="0"/>
    <n v="0"/>
    <n v="0"/>
    <n v="4"/>
    <n v="2"/>
    <n v="196"/>
    <n v="191"/>
    <n v="0"/>
    <n v="0"/>
    <n v="0"/>
    <n v="0"/>
    <n v="0"/>
    <n v="0"/>
    <n v="3"/>
    <n v="9"/>
    <n v="0"/>
    <n v="0"/>
    <n v="0"/>
    <n v="0"/>
    <n v="1"/>
    <n v="1"/>
    <n v="208"/>
    <n v="193"/>
    <n v="2"/>
    <n v="2"/>
    <n v="2"/>
    <n v="2"/>
    <n v="6"/>
    <n v="7"/>
    <m/>
    <m/>
    <m/>
    <m/>
    <m/>
    <m/>
    <m/>
    <m/>
    <n v="25721013"/>
    <n v="26565047"/>
    <n v="15748100"/>
    <n v="17090976"/>
    <n v="12573620"/>
    <n v="12291284"/>
    <n v="216520"/>
    <n v="560054"/>
    <n v="9612812"/>
    <n v="9141246"/>
    <m/>
    <m/>
    <n v="2547"/>
    <n v="2615"/>
    <n v="1992"/>
    <n v="2130"/>
    <n v="1764"/>
    <n v="1719"/>
    <n v="39"/>
    <n v="93"/>
    <n v="1986"/>
    <n v="1863"/>
    <n v="0"/>
    <n v="0"/>
    <n v="10098.552414605418"/>
    <n v="10158.717782026768"/>
    <n v="7905.6726907630518"/>
    <n v="8023.9323943661975"/>
    <n v="7127.902494331066"/>
    <n v="7150.2524723676552"/>
    <n v="5551.7948717948721"/>
    <n v="6022.0860215053763"/>
    <n v="4840.2880161127896"/>
    <n v="4906.7342995169083"/>
    <n v="0"/>
    <n v="0"/>
    <n v="90886.971731448764"/>
    <n v="91428.460038240912"/>
    <n v="71151.054216867473"/>
    <n v="72215.391549295775"/>
    <n v="64151.122448979593"/>
    <n v="64352.272251308896"/>
    <n v="49966.153846153851"/>
    <n v="54198.774193548386"/>
    <n v="43562.592145015107"/>
    <n v="44160.608695652176"/>
    <n v="0"/>
    <n v="0"/>
    <n v="69079.877890192729"/>
    <n v="70223.326099498881"/>
    <n v="282"/>
    <n v="289"/>
    <n v="220"/>
    <n v="236"/>
    <n v="196"/>
    <n v="191"/>
    <n v="4"/>
    <n v="10"/>
    <n v="218"/>
    <n v="204"/>
    <n v="0"/>
    <n v="0"/>
    <n v="920"/>
    <n v="930"/>
    <n v="25630126.028268553"/>
    <n v="26422824.951051623"/>
    <n v="15653231.927710844"/>
    <n v="17042832.405633803"/>
    <n v="12573620"/>
    <n v="12291284"/>
    <n v="199864.6153846154"/>
    <n v="541987.74193548388"/>
    <n v="9496645.0876132939"/>
    <n v="9008764.173913043"/>
    <n v="0"/>
    <n v="0"/>
    <n v="63553487.658977307"/>
    <n v="65307693.272533961"/>
  </r>
  <r>
    <x v="7"/>
    <s v="North Carolina A&amp;T State University"/>
    <m/>
    <n v="199102"/>
    <x v="3"/>
    <n v="81"/>
    <n v="76"/>
    <n v="0"/>
    <n v="0"/>
    <n v="0"/>
    <n v="0"/>
    <n v="22"/>
    <n v="28"/>
    <n v="157"/>
    <n v="151"/>
    <n v="0"/>
    <n v="0"/>
    <n v="0"/>
    <n v="0"/>
    <n v="17"/>
    <n v="12"/>
    <n v="83"/>
    <n v="72"/>
    <n v="0"/>
    <n v="0"/>
    <n v="0"/>
    <n v="0"/>
    <n v="2"/>
    <n v="7"/>
    <n v="1"/>
    <n v="0"/>
    <n v="0"/>
    <n v="0"/>
    <n v="0"/>
    <n v="0"/>
    <n v="1"/>
    <n v="1"/>
    <n v="61"/>
    <n v="51"/>
    <n v="0"/>
    <n v="0"/>
    <n v="0"/>
    <n v="0"/>
    <n v="14"/>
    <n v="13"/>
    <m/>
    <m/>
    <m/>
    <m/>
    <m/>
    <m/>
    <m/>
    <m/>
    <n v="10550189"/>
    <n v="10888580"/>
    <n v="14475377"/>
    <n v="13474649"/>
    <n v="6247036"/>
    <n v="5839459"/>
    <n v="126234"/>
    <n v="72852"/>
    <n v="4566449"/>
    <n v="3917859"/>
    <m/>
    <m/>
    <n v="993"/>
    <n v="1020"/>
    <n v="1617"/>
    <n v="1503"/>
    <n v="771"/>
    <n v="732"/>
    <n v="21"/>
    <n v="12"/>
    <n v="717"/>
    <n v="615"/>
    <n v="0"/>
    <n v="0"/>
    <n v="10624.560926485397"/>
    <n v="10675.078431372549"/>
    <n v="8951.9956709956714"/>
    <n v="8965.1689953426485"/>
    <n v="8102.5110246433205"/>
    <n v="7977.4030054644809"/>
    <n v="6011.1428571428569"/>
    <n v="6071"/>
    <n v="6368.8270571827061"/>
    <n v="6370.5024390243907"/>
    <n v="0"/>
    <n v="0"/>
    <n v="95621.048338368579"/>
    <n v="96075.705882352937"/>
    <n v="80567.961038961046"/>
    <n v="80686.520958083842"/>
    <n v="72922.599221789889"/>
    <n v="71796.62704918033"/>
    <n v="54100.28571428571"/>
    <n v="54639"/>
    <n v="57319.443514644357"/>
    <n v="57334.521951219518"/>
    <n v="0"/>
    <n v="0"/>
    <n v="78527.04548635587"/>
    <n v="79172.16124013545"/>
    <n v="103"/>
    <n v="104"/>
    <n v="174"/>
    <n v="163"/>
    <n v="85"/>
    <n v="79"/>
    <n v="2"/>
    <n v="1"/>
    <n v="75"/>
    <n v="64"/>
    <n v="0"/>
    <n v="0"/>
    <n v="439"/>
    <n v="411"/>
    <n v="9848967.9788519628"/>
    <n v="9991873.4117647056"/>
    <n v="14018825.220779222"/>
    <n v="13151902.916167667"/>
    <n v="6198420.9338521408"/>
    <n v="5671933.5368852457"/>
    <n v="108200.57142857142"/>
    <n v="54639"/>
    <n v="4298958.2635983266"/>
    <n v="3669409.4048780492"/>
    <n v="0"/>
    <n v="0"/>
    <n v="34473372.968510225"/>
    <n v="32539758.269695669"/>
  </r>
  <r>
    <x v="7"/>
    <s v="North Carolina Central University "/>
    <m/>
    <n v="199157"/>
    <x v="3"/>
    <n v="34"/>
    <n v="36"/>
    <n v="0"/>
    <n v="0"/>
    <n v="4"/>
    <n v="3"/>
    <n v="15"/>
    <n v="15"/>
    <n v="84"/>
    <n v="98"/>
    <n v="0"/>
    <n v="0"/>
    <n v="5"/>
    <n v="5"/>
    <n v="23"/>
    <n v="21"/>
    <n v="95"/>
    <n v="82"/>
    <n v="0"/>
    <n v="0"/>
    <n v="3"/>
    <n v="2"/>
    <n v="9"/>
    <n v="9"/>
    <n v="4"/>
    <n v="4"/>
    <n v="0"/>
    <n v="0"/>
    <n v="0"/>
    <n v="0"/>
    <n v="3"/>
    <n v="3"/>
    <n v="88"/>
    <n v="94"/>
    <n v="1"/>
    <n v="1"/>
    <n v="2"/>
    <n v="2"/>
    <n v="11"/>
    <n v="11"/>
    <m/>
    <m/>
    <m/>
    <m/>
    <m/>
    <m/>
    <m/>
    <m/>
    <n v="5540956"/>
    <n v="5671936"/>
    <n v="9184202"/>
    <n v="10084392"/>
    <n v="7385890"/>
    <n v="6424169"/>
    <n v="426083"/>
    <n v="434972"/>
    <n v="5552485"/>
    <n v="5824323"/>
    <m/>
    <m/>
    <n v="530"/>
    <n v="537"/>
    <n v="1087"/>
    <n v="1189"/>
    <n v="996"/>
    <n v="868"/>
    <n v="72"/>
    <n v="72"/>
    <n v="956"/>
    <n v="1010"/>
    <n v="0"/>
    <n v="0"/>
    <n v="10454.633962264152"/>
    <n v="10562.264432029795"/>
    <n v="8449.1278748850054"/>
    <n v="8481.4062237174094"/>
    <n v="7415.5522088353409"/>
    <n v="7401.1163594470045"/>
    <n v="5917.8194444444443"/>
    <n v="6041.2777777777774"/>
    <n v="5808.0387029288704"/>
    <n v="5766.6564356435647"/>
    <n v="0"/>
    <n v="0"/>
    <n v="94091.705660377367"/>
    <n v="95060.379888268159"/>
    <n v="76042.150873965045"/>
    <n v="76332.656013456683"/>
    <n v="66739.969879518074"/>
    <n v="66610.047235023041"/>
    <n v="53260.375"/>
    <n v="54371.5"/>
    <n v="52272.348326359832"/>
    <n v="51899.90792079208"/>
    <n v="0"/>
    <n v="0"/>
    <n v="69158.425798638375"/>
    <n v="69375.737844398434"/>
    <n v="53"/>
    <n v="54"/>
    <n v="112"/>
    <n v="124"/>
    <n v="107"/>
    <n v="93"/>
    <n v="7"/>
    <n v="7"/>
    <n v="102"/>
    <n v="108"/>
    <n v="0"/>
    <n v="0"/>
    <n v="381"/>
    <n v="386"/>
    <n v="4986860.4000000004"/>
    <n v="5133260.5139664803"/>
    <n v="8516720.8978840858"/>
    <n v="9465249.3456686288"/>
    <n v="7141176.7771084337"/>
    <n v="6194734.3928571427"/>
    <n v="372822.625"/>
    <n v="380600.5"/>
    <n v="5331779.5292887026"/>
    <n v="5605190.0554455444"/>
    <n v="0"/>
    <n v="0"/>
    <n v="26349360.229281221"/>
    <n v="26779034.807937797"/>
  </r>
  <r>
    <x v="7"/>
    <s v="University of North Carolina at Wilmington"/>
    <m/>
    <n v="199218"/>
    <x v="3"/>
    <n v="153"/>
    <n v="160"/>
    <n v="0"/>
    <n v="0"/>
    <n v="1"/>
    <n v="0"/>
    <n v="18"/>
    <n v="21"/>
    <n v="183"/>
    <n v="183"/>
    <n v="0"/>
    <n v="0"/>
    <n v="0"/>
    <n v="0"/>
    <n v="14"/>
    <n v="11"/>
    <n v="139"/>
    <n v="129"/>
    <n v="0"/>
    <n v="0"/>
    <n v="0"/>
    <n v="0"/>
    <n v="1"/>
    <n v="0"/>
    <n v="0"/>
    <n v="0"/>
    <n v="0"/>
    <n v="0"/>
    <n v="0"/>
    <n v="0"/>
    <n v="0"/>
    <n v="0"/>
    <n v="116"/>
    <n v="123"/>
    <n v="0"/>
    <n v="0"/>
    <n v="0"/>
    <n v="0"/>
    <n v="3"/>
    <n v="3"/>
    <m/>
    <m/>
    <m/>
    <m/>
    <m/>
    <m/>
    <m/>
    <m/>
    <n v="16429674"/>
    <n v="17518383"/>
    <n v="14552467"/>
    <n v="14250438"/>
    <n v="8683026"/>
    <n v="8364740"/>
    <n v="0"/>
    <n v="0"/>
    <n v="5451169"/>
    <n v="6139977"/>
    <m/>
    <m/>
    <n v="1604"/>
    <n v="1692"/>
    <n v="1815"/>
    <n v="1779"/>
    <n v="1263"/>
    <n v="1161"/>
    <n v="0"/>
    <n v="0"/>
    <n v="1080"/>
    <n v="1143"/>
    <n v="0"/>
    <n v="0"/>
    <n v="10242.938902743143"/>
    <n v="10353.654255319148"/>
    <n v="8017.8881542699728"/>
    <n v="8010.3642495784152"/>
    <n v="6874.9216152018998"/>
    <n v="7204.7717484926789"/>
    <n v="0"/>
    <n v="0"/>
    <n v="5047.3787037037036"/>
    <n v="5371.808398950131"/>
    <n v="0"/>
    <n v="0"/>
    <n v="92186.450124688286"/>
    <n v="93182.888297872341"/>
    <n v="72160.99338842975"/>
    <n v="72093.278246205737"/>
    <n v="61874.294536817099"/>
    <n v="64842.945736434107"/>
    <n v="0"/>
    <n v="0"/>
    <n v="45426.408333333333"/>
    <n v="48346.27559055118"/>
    <n v="0"/>
    <n v="0"/>
    <n v="70286.511060172139"/>
    <n v="71918.364263632146"/>
    <n v="172"/>
    <n v="181"/>
    <n v="197"/>
    <n v="194"/>
    <n v="140"/>
    <n v="129"/>
    <n v="0"/>
    <n v="0"/>
    <n v="119"/>
    <n v="126"/>
    <n v="0"/>
    <n v="0"/>
    <n v="628"/>
    <n v="630"/>
    <n v="15856069.421446385"/>
    <n v="16866102.781914894"/>
    <n v="14215715.69752066"/>
    <n v="13986095.979763912"/>
    <n v="8662401.2351543941"/>
    <n v="8364740"/>
    <n v="0"/>
    <n v="0"/>
    <n v="5405742.5916666668"/>
    <n v="6091630.7244094489"/>
    <n v="0"/>
    <n v="0"/>
    <n v="44139928.9457881"/>
    <n v="45308569.486088254"/>
  </r>
  <r>
    <x v="7"/>
    <s v="Western Carolina University "/>
    <m/>
    <n v="200004"/>
    <x v="3"/>
    <n v="65"/>
    <n v="72"/>
    <n v="3"/>
    <n v="2"/>
    <n v="0"/>
    <n v="0"/>
    <n v="14"/>
    <n v="12"/>
    <n v="130"/>
    <n v="128"/>
    <n v="6"/>
    <n v="6"/>
    <n v="0"/>
    <n v="0"/>
    <n v="11"/>
    <n v="11"/>
    <n v="150"/>
    <n v="154"/>
    <n v="3"/>
    <n v="4"/>
    <n v="0"/>
    <n v="0"/>
    <n v="9"/>
    <n v="10"/>
    <n v="17"/>
    <n v="16"/>
    <n v="1"/>
    <n v="2"/>
    <n v="0"/>
    <n v="0"/>
    <n v="5"/>
    <n v="4"/>
    <n v="35"/>
    <n v="31"/>
    <n v="0"/>
    <n v="0"/>
    <n v="0"/>
    <n v="0"/>
    <n v="4"/>
    <n v="4"/>
    <m/>
    <m/>
    <m/>
    <m/>
    <m/>
    <m/>
    <m/>
    <m/>
    <n v="7914455"/>
    <n v="8315681"/>
    <n v="10482640"/>
    <n v="10471040"/>
    <n v="9915455"/>
    <n v="10372388"/>
    <n v="993127"/>
    <n v="966140"/>
    <n v="2106044"/>
    <n v="1968689"/>
    <m/>
    <m/>
    <n v="783"/>
    <n v="812"/>
    <n v="1362"/>
    <n v="1344"/>
    <n v="1488"/>
    <n v="1546"/>
    <n v="223"/>
    <n v="212"/>
    <n v="363"/>
    <n v="327"/>
    <n v="0"/>
    <n v="0"/>
    <n v="10107.86079182631"/>
    <n v="10240.986453201971"/>
    <n v="7696.505139500734"/>
    <n v="7790.9523809523807"/>
    <n v="6663.6122311827958"/>
    <n v="6709.1772315653297"/>
    <n v="4453.4843049327355"/>
    <n v="4557.2641509433961"/>
    <n v="5801.7741046831952"/>
    <n v="6020.4556574923545"/>
    <n v="0"/>
    <n v="0"/>
    <n v="90970.747126436792"/>
    <n v="92168.878078817739"/>
    <n v="69268.546255506604"/>
    <n v="70118.57142857142"/>
    <n v="59972.510080645159"/>
    <n v="60382.595084087967"/>
    <n v="40081.358744394616"/>
    <n v="41015.377358490565"/>
    <n v="52215.966942148756"/>
    <n v="54184.100917431191"/>
    <n v="0"/>
    <n v="0"/>
    <n v="66922.556642067721"/>
    <n v="68063.101272028172"/>
    <n v="82"/>
    <n v="86"/>
    <n v="147"/>
    <n v="145"/>
    <n v="162"/>
    <n v="168"/>
    <n v="23"/>
    <n v="22"/>
    <n v="39"/>
    <n v="35"/>
    <n v="0"/>
    <n v="0"/>
    <n v="453"/>
    <n v="456"/>
    <n v="7459601.264367817"/>
    <n v="7926523.5147783253"/>
    <n v="10182476.29955947"/>
    <n v="10167192.857142856"/>
    <n v="9715546.6330645159"/>
    <n v="10144275.974126779"/>
    <n v="921871.25112107617"/>
    <n v="902338.30188679241"/>
    <n v="2036422.7107438014"/>
    <n v="1896443.5321100918"/>
    <n v="0"/>
    <n v="0"/>
    <n v="30315918.158856679"/>
    <n v="31036774.180044845"/>
  </r>
  <r>
    <x v="7"/>
    <s v="Fayetteville State University "/>
    <m/>
    <n v="198543"/>
    <x v="4"/>
    <n v="43"/>
    <n v="43"/>
    <n v="6"/>
    <n v="6"/>
    <n v="10"/>
    <n v="13"/>
    <n v="5"/>
    <n v="3"/>
    <n v="73"/>
    <n v="69"/>
    <n v="12"/>
    <n v="10"/>
    <n v="14"/>
    <n v="12"/>
    <n v="1"/>
    <n v="1"/>
    <n v="59"/>
    <n v="57"/>
    <n v="3"/>
    <n v="7"/>
    <n v="0"/>
    <n v="0"/>
    <n v="1"/>
    <n v="2"/>
    <n v="1"/>
    <n v="3"/>
    <n v="0"/>
    <n v="0"/>
    <n v="0"/>
    <n v="0"/>
    <n v="0"/>
    <n v="0"/>
    <n v="10"/>
    <n v="24"/>
    <n v="2"/>
    <n v="2"/>
    <n v="0"/>
    <n v="0"/>
    <n v="2"/>
    <n v="3"/>
    <m/>
    <m/>
    <m/>
    <m/>
    <m/>
    <m/>
    <m/>
    <m/>
    <n v="5819654"/>
    <n v="5839074"/>
    <n v="7475279"/>
    <n v="6945908"/>
    <n v="4424302"/>
    <n v="4622210"/>
    <n v="58000"/>
    <n v="162114"/>
    <n v="824551"/>
    <n v="1702650"/>
    <m/>
    <m/>
    <n v="617"/>
    <n v="626"/>
    <n v="943"/>
    <n v="865"/>
    <n v="573"/>
    <n v="607"/>
    <n v="9"/>
    <n v="27"/>
    <n v="134"/>
    <n v="272"/>
    <n v="0"/>
    <n v="0"/>
    <n v="9432.1782820097251"/>
    <n v="9327.5942492012782"/>
    <n v="7927.1251325556732"/>
    <n v="8029.9514450867055"/>
    <n v="7721.2949389179757"/>
    <n v="7614.8434925864913"/>
    <n v="6444.4444444444443"/>
    <n v="6004.2222222222226"/>
    <n v="6153.3656716417909"/>
    <n v="6259.7426470588234"/>
    <n v="0"/>
    <n v="0"/>
    <n v="84889.604538087529"/>
    <n v="83948.348242811509"/>
    <n v="71344.126193001051"/>
    <n v="72269.56300578035"/>
    <n v="69491.654450261776"/>
    <n v="68533.591433278416"/>
    <n v="58000"/>
    <n v="54038"/>
    <n v="55380.291044776117"/>
    <n v="56337.683823529413"/>
    <n v="0"/>
    <n v="0"/>
    <n v="73465.47774682258"/>
    <n v="72253.201167816747"/>
    <n v="64"/>
    <n v="65"/>
    <n v="100"/>
    <n v="92"/>
    <n v="63"/>
    <n v="66"/>
    <n v="1"/>
    <n v="3"/>
    <n v="14"/>
    <n v="29"/>
    <n v="0"/>
    <n v="0"/>
    <n v="242"/>
    <n v="255"/>
    <n v="5432934.6904376019"/>
    <n v="5456642.6357827485"/>
    <n v="7134412.6193001047"/>
    <n v="6648799.7965317918"/>
    <n v="4377974.2303664917"/>
    <n v="4523217.0345963752"/>
    <n v="58000"/>
    <n v="162114"/>
    <n v="775324.07462686568"/>
    <n v="1633792.830882353"/>
    <n v="0"/>
    <n v="0"/>
    <n v="17778645.614731066"/>
    <n v="18424566.297793269"/>
  </r>
  <r>
    <x v="7"/>
    <s v="University of North Carolina at Pembroke"/>
    <m/>
    <n v="199281"/>
    <x v="5"/>
    <n v="57"/>
    <n v="57"/>
    <n v="0"/>
    <n v="0"/>
    <n v="0"/>
    <n v="0"/>
    <n v="2"/>
    <n v="3"/>
    <n v="67"/>
    <n v="76"/>
    <n v="0"/>
    <n v="0"/>
    <n v="0"/>
    <n v="0"/>
    <n v="5"/>
    <n v="4"/>
    <n v="58"/>
    <n v="49"/>
    <n v="0"/>
    <n v="0"/>
    <n v="0"/>
    <n v="0"/>
    <n v="28"/>
    <n v="26"/>
    <n v="2"/>
    <n v="2"/>
    <n v="0"/>
    <n v="0"/>
    <n v="0"/>
    <n v="0"/>
    <n v="0"/>
    <n v="0"/>
    <n v="61"/>
    <n v="47"/>
    <n v="0"/>
    <n v="0"/>
    <n v="1"/>
    <n v="0"/>
    <n v="26"/>
    <n v="17"/>
    <m/>
    <m/>
    <m/>
    <m/>
    <m/>
    <m/>
    <m/>
    <m/>
    <n v="4616895"/>
    <n v="4895067"/>
    <n v="4473148"/>
    <n v="5124793"/>
    <n v="5255872"/>
    <n v="4641652"/>
    <n v="96140"/>
    <n v="98290"/>
    <n v="4302973"/>
    <n v="3313109"/>
    <m/>
    <m/>
    <n v="537"/>
    <n v="549"/>
    <n v="663"/>
    <n v="732"/>
    <n v="858"/>
    <n v="753"/>
    <n v="18"/>
    <n v="18"/>
    <n v="872"/>
    <n v="627"/>
    <n v="0"/>
    <n v="0"/>
    <n v="8597.5698324022342"/>
    <n v="8916.3333333333339"/>
    <n v="6746.8295625942683"/>
    <n v="7001.083333333333"/>
    <n v="6125.7249417249413"/>
    <n v="6164.2124833997341"/>
    <n v="5341.1111111111113"/>
    <n v="5460.5555555555557"/>
    <n v="4934.6020642201838"/>
    <n v="5284.0653907496016"/>
    <n v="0"/>
    <n v="0"/>
    <n v="77378.128491620111"/>
    <n v="80247"/>
    <n v="60721.466063348416"/>
    <n v="63009.75"/>
    <n v="55131.524475524471"/>
    <n v="55477.912350597609"/>
    <n v="48070"/>
    <n v="49145"/>
    <n v="44411.418577981654"/>
    <n v="47556.588516746415"/>
    <n v="0"/>
    <n v="0"/>
    <n v="57599.058883792066"/>
    <n v="61061.7618909843"/>
    <n v="59"/>
    <n v="60"/>
    <n v="72"/>
    <n v="80"/>
    <n v="86"/>
    <n v="75"/>
    <n v="2"/>
    <n v="2"/>
    <n v="88"/>
    <n v="64"/>
    <n v="0"/>
    <n v="0"/>
    <n v="307"/>
    <n v="281"/>
    <n v="4565309.5810055863"/>
    <n v="4814820"/>
    <n v="4371945.5565610863"/>
    <n v="5040780"/>
    <n v="4741311.1048951047"/>
    <n v="4160843.4262948208"/>
    <n v="96140"/>
    <n v="98290"/>
    <n v="3908204.8348623854"/>
    <n v="3043621.6650717705"/>
    <n v="0"/>
    <n v="0"/>
    <n v="17682911.077324163"/>
    <n v="17158355.091366589"/>
  </r>
  <r>
    <x v="7"/>
    <s v="Winston-Salem State University "/>
    <m/>
    <n v="199999"/>
    <x v="5"/>
    <n v="42"/>
    <n v="47"/>
    <n v="2"/>
    <n v="4"/>
    <n v="1"/>
    <n v="1"/>
    <n v="10"/>
    <n v="14"/>
    <n v="93"/>
    <n v="85"/>
    <n v="11"/>
    <n v="17"/>
    <n v="0"/>
    <n v="0"/>
    <n v="12"/>
    <n v="10"/>
    <n v="62"/>
    <n v="63"/>
    <n v="2"/>
    <n v="4"/>
    <n v="0"/>
    <n v="0"/>
    <n v="9"/>
    <n v="12"/>
    <n v="27"/>
    <n v="24"/>
    <n v="0"/>
    <n v="0"/>
    <n v="0"/>
    <n v="0"/>
    <n v="18"/>
    <n v="15"/>
    <n v="8"/>
    <n v="8"/>
    <n v="0"/>
    <n v="2"/>
    <n v="0"/>
    <n v="1"/>
    <n v="6"/>
    <n v="6"/>
    <m/>
    <m/>
    <m/>
    <m/>
    <m/>
    <m/>
    <m/>
    <m/>
    <n v="5314806"/>
    <n v="6627814"/>
    <n v="8850194"/>
    <n v="8612017"/>
    <n v="4945107"/>
    <n v="5428234"/>
    <n v="2981397"/>
    <n v="2618042"/>
    <n v="896064"/>
    <n v="1023706"/>
    <m/>
    <m/>
    <n v="529"/>
    <n v="642"/>
    <n v="1091"/>
    <n v="1055"/>
    <n v="686"/>
    <n v="751"/>
    <n v="459"/>
    <n v="396"/>
    <n v="144"/>
    <n v="175"/>
    <n v="0"/>
    <n v="0"/>
    <n v="10046.892249527411"/>
    <n v="10323.697819314642"/>
    <n v="8112.0018331805686"/>
    <n v="8163.0492890995265"/>
    <n v="7208.6107871720114"/>
    <n v="7228.0079893475367"/>
    <n v="6495.418300653595"/>
    <n v="6611.2171717171714"/>
    <n v="6222.666666666667"/>
    <n v="5849.7485714285713"/>
    <n v="0"/>
    <n v="0"/>
    <n v="90422.030245746704"/>
    <n v="92913.280373831774"/>
    <n v="73008.016498625118"/>
    <n v="73467.443601895735"/>
    <n v="64877.4970845481"/>
    <n v="65052.071904127828"/>
    <n v="58458.764705882357"/>
    <n v="59500.954545454544"/>
    <n v="56004"/>
    <n v="52647.737142857142"/>
    <n v="0"/>
    <n v="0"/>
    <n v="71263.693981166012"/>
    <n v="72572.819895247972"/>
    <n v="55"/>
    <n v="66"/>
    <n v="116"/>
    <n v="112"/>
    <n v="73"/>
    <n v="79"/>
    <n v="45"/>
    <n v="39"/>
    <n v="14"/>
    <n v="17"/>
    <n v="0"/>
    <n v="0"/>
    <n v="303"/>
    <n v="313"/>
    <n v="4973211.6635160688"/>
    <n v="6132276.504672897"/>
    <n v="8468929.9138405137"/>
    <n v="8228353.6834123228"/>
    <n v="4736057.2871720111"/>
    <n v="5139113.6804260984"/>
    <n v="2630644.411764706"/>
    <n v="2320537.2272727271"/>
    <n v="784056"/>
    <n v="895011.53142857144"/>
    <n v="0"/>
    <n v="0"/>
    <n v="21592899.2762933"/>
    <n v="22715292.627212614"/>
  </r>
  <r>
    <x v="7"/>
    <s v="Elizabeth City State University "/>
    <m/>
    <n v="198507"/>
    <x v="6"/>
    <n v="42"/>
    <n v="37"/>
    <n v="0"/>
    <n v="0"/>
    <n v="0"/>
    <n v="0"/>
    <n v="0"/>
    <n v="0"/>
    <n v="29"/>
    <n v="28"/>
    <n v="0"/>
    <n v="0"/>
    <n v="0"/>
    <n v="0"/>
    <n v="0"/>
    <n v="0"/>
    <n v="37"/>
    <n v="22"/>
    <n v="0"/>
    <n v="0"/>
    <n v="0"/>
    <n v="0"/>
    <n v="1"/>
    <n v="1"/>
    <n v="1"/>
    <n v="2"/>
    <n v="0"/>
    <n v="0"/>
    <n v="0"/>
    <n v="0"/>
    <n v="0"/>
    <n v="0"/>
    <n v="14"/>
    <n v="11"/>
    <n v="0"/>
    <n v="0"/>
    <n v="0"/>
    <n v="0"/>
    <n v="1"/>
    <n v="0"/>
    <m/>
    <m/>
    <m/>
    <m/>
    <m/>
    <m/>
    <m/>
    <m/>
    <n v="3150833"/>
    <n v="2747411"/>
    <n v="1915174"/>
    <n v="1876443"/>
    <n v="2531050"/>
    <n v="1439137"/>
    <n v="50000"/>
    <n v="97000"/>
    <n v="937683"/>
    <n v="723682"/>
    <m/>
    <m/>
    <n v="378"/>
    <n v="333"/>
    <n v="261"/>
    <n v="252"/>
    <n v="345"/>
    <n v="210"/>
    <n v="9"/>
    <n v="18"/>
    <n v="138"/>
    <n v="99"/>
    <n v="0"/>
    <n v="0"/>
    <n v="8335.5370370370365"/>
    <n v="8250.4834834834837"/>
    <n v="7337.8314176245212"/>
    <n v="7446.2023809523807"/>
    <n v="7336.376811594203"/>
    <n v="6853.0333333333338"/>
    <n v="5555.5555555555557"/>
    <n v="5388.8888888888887"/>
    <n v="6794.804347826087"/>
    <n v="7309.9191919191917"/>
    <n v="0"/>
    <n v="0"/>
    <n v="75019.833333333328"/>
    <n v="74254.351351351361"/>
    <n v="66040.482758620696"/>
    <n v="67015.82142857142"/>
    <n v="66027.391304347824"/>
    <n v="61677.3"/>
    <n v="50000"/>
    <n v="48500"/>
    <n v="61153.239130434784"/>
    <n v="65789.272727272721"/>
    <n v="0"/>
    <n v="0"/>
    <n v="68338.771652173906"/>
    <n v="67951.622772277231"/>
    <n v="42"/>
    <n v="37"/>
    <n v="29"/>
    <n v="28"/>
    <n v="38"/>
    <n v="23"/>
    <n v="1"/>
    <n v="2"/>
    <n v="15"/>
    <n v="11"/>
    <n v="0"/>
    <n v="0"/>
    <n v="125"/>
    <n v="101"/>
    <n v="3150833"/>
    <n v="2747411.0000000005"/>
    <n v="1915174.0000000002"/>
    <n v="1876442.9999999998"/>
    <n v="2509040.8695652173"/>
    <n v="1418577.9000000001"/>
    <n v="50000"/>
    <n v="97000"/>
    <n v="917298.58695652173"/>
    <n v="723681.99999999988"/>
    <n v="0"/>
    <n v="0"/>
    <n v="8542346.4565217383"/>
    <n v="6863113.9000000004"/>
  </r>
  <r>
    <x v="7"/>
    <s v="University of North Carolina at Asheville"/>
    <m/>
    <n v="199111"/>
    <x v="6"/>
    <n v="46"/>
    <n v="47"/>
    <n v="13"/>
    <n v="14"/>
    <n v="0"/>
    <n v="0"/>
    <n v="0"/>
    <n v="0"/>
    <n v="48"/>
    <n v="42"/>
    <n v="15"/>
    <n v="13"/>
    <n v="1"/>
    <n v="1"/>
    <n v="0"/>
    <n v="0"/>
    <n v="42"/>
    <n v="47"/>
    <n v="3"/>
    <n v="3"/>
    <n v="0"/>
    <n v="0"/>
    <n v="0"/>
    <n v="0"/>
    <n v="0"/>
    <n v="0"/>
    <n v="0"/>
    <n v="0"/>
    <n v="0"/>
    <n v="0"/>
    <n v="0"/>
    <n v="0"/>
    <n v="44"/>
    <n v="43"/>
    <n v="4"/>
    <n v="4"/>
    <n v="0"/>
    <n v="0"/>
    <n v="0"/>
    <n v="2"/>
    <m/>
    <m/>
    <m/>
    <m/>
    <m/>
    <m/>
    <m/>
    <m/>
    <n v="5033069"/>
    <n v="5353586"/>
    <n v="4676368"/>
    <n v="4253010"/>
    <n v="2846010"/>
    <n v="3267753"/>
    <n v="0"/>
    <n v="0"/>
    <n v="2522867"/>
    <n v="2626676"/>
    <m/>
    <m/>
    <n v="544"/>
    <n v="563"/>
    <n v="593"/>
    <n v="519"/>
    <n v="408"/>
    <n v="453"/>
    <n v="0"/>
    <n v="0"/>
    <n v="436"/>
    <n v="451"/>
    <n v="0"/>
    <n v="0"/>
    <n v="9251.9650735294126"/>
    <n v="9509.0337477797511"/>
    <n v="7885.9494097807756"/>
    <n v="8194.6242774566472"/>
    <n v="6975.5147058823532"/>
    <n v="7213.5827814569539"/>
    <n v="0"/>
    <n v="0"/>
    <n v="5786.3922018348621"/>
    <n v="5824.1152993348114"/>
    <n v="0"/>
    <n v="0"/>
    <n v="83267.685661764714"/>
    <n v="85581.303730017768"/>
    <n v="70973.544688026974"/>
    <n v="73751.618497109826"/>
    <n v="62779.632352941175"/>
    <n v="64922.245033112587"/>
    <n v="0"/>
    <n v="0"/>
    <n v="52077.529816513757"/>
    <n v="52417.037694013299"/>
    <n v="0"/>
    <n v="0"/>
    <n v="68425.487042374341"/>
    <n v="70208.783620516275"/>
    <n v="59"/>
    <n v="61"/>
    <n v="64"/>
    <n v="56"/>
    <n v="45"/>
    <n v="50"/>
    <n v="0"/>
    <n v="0"/>
    <n v="48"/>
    <n v="49"/>
    <n v="0"/>
    <n v="0"/>
    <n v="216"/>
    <n v="216"/>
    <n v="4912793.4540441185"/>
    <n v="5220459.5275310837"/>
    <n v="4542306.8600337263"/>
    <n v="4130090.63583815"/>
    <n v="2825083.4558823528"/>
    <n v="3246112.2516556294"/>
    <n v="0"/>
    <n v="0"/>
    <n v="2499721.4311926602"/>
    <n v="2568434.8470066516"/>
    <n v="0"/>
    <n v="0"/>
    <n v="14779905.201152857"/>
    <n v="15165097.262031516"/>
  </r>
  <r>
    <x v="8"/>
    <s v="Oklahoma State University Main Campus"/>
    <m/>
    <n v="207388"/>
    <x v="1"/>
    <n v="227"/>
    <n v="219"/>
    <m/>
    <m/>
    <n v="60"/>
    <n v="60"/>
    <m/>
    <m/>
    <n v="247"/>
    <n v="249"/>
    <m/>
    <m/>
    <n v="38"/>
    <n v="37"/>
    <m/>
    <m/>
    <n v="208"/>
    <n v="225"/>
    <m/>
    <m/>
    <n v="6"/>
    <n v="19"/>
    <m/>
    <m/>
    <n v="86"/>
    <n v="99"/>
    <m/>
    <m/>
    <n v="95"/>
    <n v="83"/>
    <m/>
    <m/>
    <m/>
    <m/>
    <m/>
    <m/>
    <m/>
    <m/>
    <m/>
    <m/>
    <m/>
    <m/>
    <m/>
    <m/>
    <m/>
    <m/>
    <m/>
    <m/>
    <n v="34145538"/>
    <n v="32665755"/>
    <n v="22649520"/>
    <n v="23438821"/>
    <n v="15785496"/>
    <n v="18966129"/>
    <n v="8071876"/>
    <n v="8550287"/>
    <m/>
    <m/>
    <m/>
    <m/>
    <n v="2703"/>
    <n v="2631"/>
    <n v="2641"/>
    <n v="2648"/>
    <n v="1938"/>
    <n v="2234"/>
    <n v="1819"/>
    <n v="1804"/>
    <n v="0"/>
    <n v="0"/>
    <n v="0"/>
    <n v="0"/>
    <n v="12632.45948945616"/>
    <n v="12415.718358038768"/>
    <n v="8576.1151079136689"/>
    <n v="8851.5185045317212"/>
    <n v="8145.2507739938083"/>
    <n v="8489.7623097582818"/>
    <n v="4437.5349092908191"/>
    <n v="4739.6269401330374"/>
    <n v="0"/>
    <n v="0"/>
    <n v="0"/>
    <n v="0"/>
    <n v="113692.13540510544"/>
    <n v="111741.46522234891"/>
    <n v="77185.035971223027"/>
    <n v="79663.666540785489"/>
    <n v="73307.256965944282"/>
    <n v="76407.860787824538"/>
    <n v="39937.814183617375"/>
    <n v="42656.642461197334"/>
    <n v="0"/>
    <n v="0"/>
    <n v="0"/>
    <n v="0"/>
    <n v="80190.150435378135"/>
    <n v="81096.573549815439"/>
    <n v="287"/>
    <n v="279"/>
    <n v="285"/>
    <n v="286"/>
    <n v="214"/>
    <n v="244"/>
    <n v="181"/>
    <n v="182"/>
    <n v="0"/>
    <n v="0"/>
    <n v="0"/>
    <n v="0"/>
    <n v="967"/>
    <n v="991"/>
    <n v="32629642.861265261"/>
    <n v="31175868.797035348"/>
    <n v="21997735.251798563"/>
    <n v="22783808.63066465"/>
    <n v="15687752.990712076"/>
    <n v="18643518.032229189"/>
    <n v="7228744.3672347451"/>
    <n v="7763508.9279379146"/>
    <n v="0"/>
    <n v="0"/>
    <n v="0"/>
    <n v="0"/>
    <n v="77543875.471010655"/>
    <n v="80366704.387867093"/>
  </r>
  <r>
    <x v="8"/>
    <s v="University of Oklahoma Norman Campus"/>
    <m/>
    <n v="207500"/>
    <x v="1"/>
    <n v="339"/>
    <n v="340"/>
    <m/>
    <m/>
    <n v="83"/>
    <n v="85"/>
    <m/>
    <m/>
    <n v="264"/>
    <n v="252"/>
    <m/>
    <m/>
    <n v="34"/>
    <n v="32"/>
    <m/>
    <m/>
    <n v="263"/>
    <n v="297"/>
    <m/>
    <m/>
    <n v="12"/>
    <n v="15"/>
    <m/>
    <m/>
    <n v="139"/>
    <n v="143"/>
    <m/>
    <m/>
    <n v="8"/>
    <n v="13"/>
    <m/>
    <m/>
    <m/>
    <m/>
    <m/>
    <m/>
    <m/>
    <m/>
    <m/>
    <m/>
    <m/>
    <m/>
    <m/>
    <m/>
    <m/>
    <m/>
    <m/>
    <m/>
    <n v="49155404"/>
    <n v="49872444"/>
    <n v="2297878"/>
    <n v="22735993"/>
    <n v="19671300"/>
    <n v="22541735"/>
    <n v="6270285"/>
    <n v="6825384"/>
    <m/>
    <m/>
    <m/>
    <m/>
    <n v="3964"/>
    <n v="3995"/>
    <n v="2750"/>
    <n v="2620"/>
    <n v="2499"/>
    <n v="2838"/>
    <n v="1339"/>
    <n v="1430"/>
    <n v="0"/>
    <n v="0"/>
    <n v="0"/>
    <n v="0"/>
    <n v="12400.455095862764"/>
    <n v="12483.715644555694"/>
    <n v="835.59199999999998"/>
    <n v="8677.8599236641221"/>
    <n v="7871.6686674669872"/>
    <n v="7942.8241719520793"/>
    <n v="4682.811799850635"/>
    <n v="4772.9958041958043"/>
    <n v="0"/>
    <n v="0"/>
    <n v="0"/>
    <n v="0"/>
    <n v="111604.09586276488"/>
    <n v="112353.44080100124"/>
    <n v="7520.3279999999995"/>
    <n v="78100.739312977094"/>
    <n v="70845.018007202889"/>
    <n v="71485.417547568708"/>
    <n v="42145.306198655715"/>
    <n v="42956.962237762236"/>
    <n v="0"/>
    <n v="0"/>
    <n v="0"/>
    <n v="0"/>
    <n v="65688.026410919425"/>
    <n v="84057.399056281531"/>
    <n v="422"/>
    <n v="425"/>
    <n v="298"/>
    <n v="284"/>
    <n v="275"/>
    <n v="312"/>
    <n v="147"/>
    <n v="156"/>
    <n v="0"/>
    <n v="0"/>
    <n v="0"/>
    <n v="0"/>
    <n v="1142"/>
    <n v="1177"/>
    <n v="47096928.454086781"/>
    <n v="47750212.340425529"/>
    <n v="2241057.7439999999"/>
    <n v="22180609.964885496"/>
    <n v="19482379.951980796"/>
    <n v="22303450.274841435"/>
    <n v="6195360.0112023903"/>
    <n v="6701286.1090909084"/>
    <n v="0"/>
    <n v="0"/>
    <n v="0"/>
    <n v="0"/>
    <n v="75015726.161269978"/>
    <n v="98935558.689243361"/>
  </r>
  <r>
    <x v="8"/>
    <s v="Northeastern State University"/>
    <m/>
    <n v="207263"/>
    <x v="3"/>
    <n v="61"/>
    <n v="63"/>
    <m/>
    <m/>
    <n v="12"/>
    <n v="11"/>
    <m/>
    <m/>
    <n v="62"/>
    <n v="57"/>
    <m/>
    <m/>
    <n v="4"/>
    <n v="5"/>
    <m/>
    <m/>
    <n v="89"/>
    <n v="83"/>
    <m/>
    <m/>
    <n v="14"/>
    <n v="14"/>
    <m/>
    <m/>
    <n v="74"/>
    <n v="70"/>
    <m/>
    <m/>
    <n v="5"/>
    <n v="4"/>
    <m/>
    <m/>
    <m/>
    <m/>
    <m/>
    <m/>
    <m/>
    <m/>
    <m/>
    <m/>
    <m/>
    <m/>
    <m/>
    <m/>
    <m/>
    <m/>
    <m/>
    <m/>
    <n v="5508434"/>
    <n v="5548806"/>
    <n v="4044480"/>
    <n v="3833508"/>
    <n v="5534808"/>
    <n v="5194437"/>
    <n v="3335301"/>
    <n v="3470439"/>
    <m/>
    <m/>
    <m/>
    <m/>
    <n v="681"/>
    <n v="688"/>
    <n v="602"/>
    <n v="568"/>
    <n v="955"/>
    <n v="901"/>
    <n v="721"/>
    <n v="674"/>
    <n v="0"/>
    <n v="0"/>
    <n v="0"/>
    <n v="0"/>
    <n v="8088.7430249632889"/>
    <n v="8065.125"/>
    <n v="6718.4053156146183"/>
    <n v="6749.1338028169012"/>
    <n v="5795.6104712041888"/>
    <n v="5765.1908990011098"/>
    <n v="4625.9375866851597"/>
    <n v="5149.0192878338275"/>
    <n v="0"/>
    <n v="0"/>
    <n v="0"/>
    <n v="0"/>
    <n v="72798.6872246696"/>
    <n v="72586.125"/>
    <n v="60465.647840531565"/>
    <n v="60742.204225352107"/>
    <n v="52160.494240837696"/>
    <n v="51886.718091009985"/>
    <n v="41633.43828016644"/>
    <n v="46341.173590504448"/>
    <n v="0"/>
    <n v="0"/>
    <n v="0"/>
    <n v="0"/>
    <n v="55970.745968272255"/>
    <n v="57327.844991847312"/>
    <n v="73"/>
    <n v="74"/>
    <n v="66"/>
    <n v="62"/>
    <n v="103"/>
    <n v="97"/>
    <n v="79"/>
    <n v="74"/>
    <n v="0"/>
    <n v="0"/>
    <n v="0"/>
    <n v="0"/>
    <n v="321"/>
    <n v="307"/>
    <n v="5314304.1674008807"/>
    <n v="5371373.25"/>
    <n v="3990732.7574750832"/>
    <n v="3766016.6619718308"/>
    <n v="5372530.9068062827"/>
    <n v="5033011.6548279682"/>
    <n v="3289041.6241331487"/>
    <n v="3429246.8456973294"/>
    <n v="0"/>
    <n v="0"/>
    <n v="0"/>
    <n v="0"/>
    <n v="17966609.455815393"/>
    <n v="17599648.412497126"/>
  </r>
  <r>
    <x v="8"/>
    <s v="University of Central Oklahoma"/>
    <m/>
    <n v="206941"/>
    <x v="3"/>
    <n v="181"/>
    <n v="187"/>
    <m/>
    <m/>
    <m/>
    <m/>
    <m/>
    <m/>
    <n v="89"/>
    <n v="80"/>
    <m/>
    <m/>
    <m/>
    <m/>
    <m/>
    <m/>
    <n v="112"/>
    <n v="124"/>
    <m/>
    <m/>
    <m/>
    <m/>
    <m/>
    <m/>
    <n v="109"/>
    <n v="122"/>
    <m/>
    <m/>
    <m/>
    <m/>
    <m/>
    <m/>
    <m/>
    <m/>
    <m/>
    <m/>
    <m/>
    <m/>
    <m/>
    <m/>
    <m/>
    <m/>
    <m/>
    <m/>
    <m/>
    <m/>
    <m/>
    <m/>
    <n v="15586996"/>
    <n v="16116782"/>
    <n v="6541678"/>
    <n v="6018640"/>
    <n v="6916000"/>
    <n v="7592644"/>
    <n v="4650594"/>
    <n v="4858406"/>
    <m/>
    <m/>
    <m/>
    <m/>
    <n v="1629"/>
    <n v="1683"/>
    <n v="801"/>
    <n v="720"/>
    <n v="1008"/>
    <n v="1116"/>
    <n v="981"/>
    <n v="1098"/>
    <n v="0"/>
    <n v="0"/>
    <n v="0"/>
    <n v="0"/>
    <n v="9568.4444444444453"/>
    <n v="9576.2222222222226"/>
    <n v="8166.8888888888887"/>
    <n v="8359.2222222222226"/>
    <n v="6861.1111111111113"/>
    <n v="6803.4444444444443"/>
    <n v="4740.666666666667"/>
    <n v="4424.7777777777774"/>
    <n v="0"/>
    <n v="0"/>
    <n v="0"/>
    <n v="0"/>
    <n v="86116"/>
    <n v="86186"/>
    <n v="73502"/>
    <n v="75233"/>
    <n v="61750"/>
    <n v="61231"/>
    <n v="42666"/>
    <n v="39823"/>
    <n v="0"/>
    <n v="0"/>
    <n v="0"/>
    <n v="0"/>
    <n v="68625.800407331975"/>
    <n v="67420.023391812865"/>
    <n v="181"/>
    <n v="187"/>
    <n v="89"/>
    <n v="80"/>
    <n v="112"/>
    <n v="124"/>
    <n v="109"/>
    <n v="122"/>
    <n v="0"/>
    <n v="0"/>
    <n v="0"/>
    <n v="0"/>
    <n v="491"/>
    <n v="513"/>
    <n v="15586996"/>
    <n v="16116782"/>
    <n v="6541678"/>
    <n v="6018640"/>
    <n v="6916000"/>
    <n v="7592644"/>
    <n v="4650594"/>
    <n v="4858406"/>
    <n v="0"/>
    <n v="0"/>
    <n v="0"/>
    <n v="0"/>
    <n v="33695268"/>
    <n v="34586472"/>
  </r>
  <r>
    <x v="8"/>
    <s v="Southeastern Oklahoma State University "/>
    <m/>
    <n v="207847"/>
    <x v="4"/>
    <n v="52"/>
    <n v="49"/>
    <m/>
    <m/>
    <n v="5"/>
    <n v="6"/>
    <m/>
    <m/>
    <n v="29"/>
    <n v="26"/>
    <m/>
    <m/>
    <n v="0"/>
    <n v="2"/>
    <m/>
    <m/>
    <n v="29"/>
    <n v="24"/>
    <m/>
    <m/>
    <n v="3"/>
    <n v="5"/>
    <m/>
    <m/>
    <n v="13"/>
    <n v="18"/>
    <m/>
    <m/>
    <n v="4"/>
    <n v="0"/>
    <m/>
    <m/>
    <m/>
    <m/>
    <m/>
    <m/>
    <m/>
    <m/>
    <m/>
    <m/>
    <m/>
    <m/>
    <m/>
    <m/>
    <m/>
    <m/>
    <m/>
    <m/>
    <n v="4561140"/>
    <n v="4082335"/>
    <n v="2076371"/>
    <n v="1721376"/>
    <n v="1733844"/>
    <n v="1656756"/>
    <n v="717995"/>
    <n v="753642"/>
    <m/>
    <m/>
    <m/>
    <m/>
    <n v="523"/>
    <n v="507"/>
    <n v="261"/>
    <n v="256"/>
    <n v="294"/>
    <n v="271"/>
    <n v="161"/>
    <n v="162"/>
    <n v="0"/>
    <n v="0"/>
    <n v="0"/>
    <n v="0"/>
    <n v="8721.1089866156781"/>
    <n v="8051.9428007889546"/>
    <n v="7955.4444444444443"/>
    <n v="6724.125"/>
    <n v="5897.4285714285716"/>
    <n v="6113.4907749077493"/>
    <n v="4459.5962732919252"/>
    <n v="4652.1111111111113"/>
    <n v="0"/>
    <n v="0"/>
    <n v="0"/>
    <n v="0"/>
    <n v="78489.980879541108"/>
    <n v="72467.485207100588"/>
    <n v="71599"/>
    <n v="60517.125"/>
    <n v="53076.857142857145"/>
    <n v="55021.416974169741"/>
    <n v="40136.36645962733"/>
    <n v="41869"/>
    <n v="0"/>
    <n v="0"/>
    <n v="0"/>
    <n v="0"/>
    <n v="66156.130137177315"/>
    <n v="61765.032912626579"/>
    <n v="57"/>
    <n v="55"/>
    <n v="29"/>
    <n v="28"/>
    <n v="32"/>
    <n v="29"/>
    <n v="17"/>
    <n v="18"/>
    <n v="0"/>
    <n v="0"/>
    <n v="0"/>
    <n v="0"/>
    <n v="135"/>
    <n v="130"/>
    <n v="4473928.9101338433"/>
    <n v="3985711.6863905322"/>
    <n v="2076371"/>
    <n v="1694479.5"/>
    <n v="1698459.4285714286"/>
    <n v="1595621.0922509225"/>
    <n v="682318.22981366457"/>
    <n v="753642"/>
    <n v="0"/>
    <n v="0"/>
    <n v="0"/>
    <n v="0"/>
    <n v="8931077.5685189366"/>
    <n v="8029454.2786414549"/>
  </r>
  <r>
    <x v="8"/>
    <s v="Cameron University "/>
    <m/>
    <n v="206914"/>
    <x v="5"/>
    <n v="40"/>
    <n v="39"/>
    <m/>
    <m/>
    <m/>
    <m/>
    <m/>
    <m/>
    <n v="31"/>
    <n v="34"/>
    <m/>
    <m/>
    <n v="3"/>
    <n v="2"/>
    <m/>
    <m/>
    <n v="64"/>
    <n v="57"/>
    <m/>
    <m/>
    <n v="0"/>
    <m/>
    <m/>
    <m/>
    <n v="47"/>
    <n v="41"/>
    <m/>
    <m/>
    <n v="2"/>
    <n v="2"/>
    <m/>
    <m/>
    <m/>
    <m/>
    <m/>
    <m/>
    <m/>
    <m/>
    <m/>
    <m/>
    <m/>
    <m/>
    <m/>
    <m/>
    <m/>
    <m/>
    <m/>
    <m/>
    <n v="2872400"/>
    <n v="2788110"/>
    <n v="2027930"/>
    <n v="2188949"/>
    <n v="5179840"/>
    <n v="2856669"/>
    <n v="1960931"/>
    <n v="1702493"/>
    <m/>
    <m/>
    <m/>
    <m/>
    <n v="360"/>
    <n v="351"/>
    <n v="312"/>
    <n v="328"/>
    <n v="576"/>
    <n v="513"/>
    <n v="445"/>
    <n v="391"/>
    <n v="0"/>
    <n v="0"/>
    <n v="0"/>
    <n v="0"/>
    <n v="7978.8888888888887"/>
    <n v="7943.333333333333"/>
    <n v="6499.7756410256407"/>
    <n v="6673.625"/>
    <n v="8992.7777777777774"/>
    <n v="5568.5555555555557"/>
    <n v="4406.5865168539322"/>
    <n v="4354.2020460358053"/>
    <n v="0"/>
    <n v="0"/>
    <n v="0"/>
    <n v="0"/>
    <n v="71810"/>
    <n v="71490"/>
    <n v="58497.980769230766"/>
    <n v="60062.625"/>
    <n v="80935"/>
    <n v="50117"/>
    <n v="39659.278651685388"/>
    <n v="39187.818414322246"/>
    <n v="0"/>
    <n v="0"/>
    <n v="0"/>
    <n v="0"/>
    <n v="64088.106952333852"/>
    <n v="54240.626810376321"/>
    <n v="40"/>
    <n v="39"/>
    <n v="34"/>
    <n v="36"/>
    <n v="64"/>
    <n v="57"/>
    <n v="49"/>
    <n v="43"/>
    <n v="0"/>
    <n v="0"/>
    <n v="0"/>
    <n v="0"/>
    <n v="187"/>
    <n v="175"/>
    <n v="2872400"/>
    <n v="2788110"/>
    <n v="1988931.346153846"/>
    <n v="2162254.5"/>
    <n v="5179840"/>
    <n v="2856669"/>
    <n v="1943304.653932584"/>
    <n v="1685076.1918158566"/>
    <n v="0"/>
    <n v="0"/>
    <n v="0"/>
    <n v="0"/>
    <n v="11984476.00008643"/>
    <n v="9492109.6918158568"/>
  </r>
  <r>
    <x v="8"/>
    <s v="East Central University "/>
    <m/>
    <n v="207041"/>
    <x v="5"/>
    <n v="56"/>
    <n v="42"/>
    <m/>
    <m/>
    <n v="2"/>
    <n v="2"/>
    <m/>
    <m/>
    <n v="18"/>
    <n v="17"/>
    <m/>
    <m/>
    <n v="1"/>
    <n v="0"/>
    <m/>
    <m/>
    <n v="44"/>
    <n v="44"/>
    <m/>
    <m/>
    <n v="1"/>
    <n v="1"/>
    <m/>
    <m/>
    <n v="48"/>
    <n v="51"/>
    <m/>
    <m/>
    <n v="8"/>
    <n v="9"/>
    <m/>
    <m/>
    <m/>
    <m/>
    <m/>
    <m/>
    <m/>
    <m/>
    <m/>
    <m/>
    <m/>
    <m/>
    <m/>
    <m/>
    <m/>
    <m/>
    <m/>
    <m/>
    <n v="4185686"/>
    <n v="3104691"/>
    <n v="1069491"/>
    <n v="930920"/>
    <n v="2268720"/>
    <n v="2273339"/>
    <n v="2411192"/>
    <n v="2750417"/>
    <m/>
    <m/>
    <m/>
    <m/>
    <n v="526"/>
    <n v="400"/>
    <n v="173"/>
    <n v="153"/>
    <n v="407"/>
    <n v="407"/>
    <n v="520"/>
    <n v="558"/>
    <n v="0"/>
    <n v="0"/>
    <n v="0"/>
    <n v="0"/>
    <n v="7957.5779467680604"/>
    <n v="7761.7275"/>
    <n v="6182.0289017341038"/>
    <n v="6084.4444444444443"/>
    <n v="5574.2506142506145"/>
    <n v="5585.5995085995082"/>
    <n v="4636.9076923076927"/>
    <n v="4929.0627240143367"/>
    <n v="0"/>
    <n v="0"/>
    <n v="0"/>
    <n v="0"/>
    <n v="71618.201520912538"/>
    <n v="69855.547500000001"/>
    <n v="55638.260115606936"/>
    <n v="54760"/>
    <n v="50168.255528255533"/>
    <n v="50270.395577395575"/>
    <n v="41732.169230769236"/>
    <n v="44361.56451612903"/>
    <n v="0"/>
    <n v="0"/>
    <n v="0"/>
    <n v="0"/>
    <n v="55087.391045528289"/>
    <n v="53785.697361147853"/>
    <n v="58"/>
    <n v="44"/>
    <n v="19"/>
    <n v="17"/>
    <n v="45"/>
    <n v="45"/>
    <n v="56"/>
    <n v="60"/>
    <n v="0"/>
    <n v="0"/>
    <n v="0"/>
    <n v="0"/>
    <n v="178"/>
    <n v="166"/>
    <n v="4153855.6882129274"/>
    <n v="3073644.09"/>
    <n v="1057126.9421965317"/>
    <n v="930920"/>
    <n v="2257571.4987714989"/>
    <n v="2262167.8009828008"/>
    <n v="2337001.4769230774"/>
    <n v="2661693.8709677421"/>
    <n v="0"/>
    <n v="0"/>
    <n v="0"/>
    <n v="0"/>
    <n v="9805555.6061040349"/>
    <n v="8928425.7619505432"/>
  </r>
  <r>
    <x v="8"/>
    <s v="Langston University"/>
    <m/>
    <n v="207209"/>
    <x v="5"/>
    <n v="4"/>
    <n v="4"/>
    <m/>
    <m/>
    <n v="2"/>
    <n v="7"/>
    <m/>
    <m/>
    <n v="23"/>
    <n v="22"/>
    <m/>
    <m/>
    <n v="17"/>
    <n v="22"/>
    <m/>
    <m/>
    <n v="33"/>
    <n v="30"/>
    <m/>
    <m/>
    <n v="22"/>
    <n v="17"/>
    <m/>
    <m/>
    <n v="32"/>
    <n v="25"/>
    <m/>
    <m/>
    <n v="8"/>
    <n v="4"/>
    <m/>
    <m/>
    <m/>
    <m/>
    <m/>
    <m/>
    <m/>
    <m/>
    <m/>
    <m/>
    <m/>
    <m/>
    <m/>
    <m/>
    <m/>
    <m/>
    <m/>
    <m/>
    <n v="489480"/>
    <n v="722049"/>
    <n v="2303640"/>
    <n v="2422826"/>
    <n v="2868030"/>
    <n v="2488913"/>
    <n v="1923320"/>
    <n v="1356284"/>
    <m/>
    <m/>
    <m/>
    <m/>
    <n v="58"/>
    <n v="113"/>
    <n v="394"/>
    <n v="440"/>
    <n v="539"/>
    <n v="457"/>
    <n v="376"/>
    <n v="269"/>
    <n v="0"/>
    <n v="0"/>
    <n v="0"/>
    <n v="0"/>
    <n v="8439.310344827587"/>
    <n v="6389.8141592920356"/>
    <n v="5846.8020304568527"/>
    <n v="5506.4227272727276"/>
    <n v="5321.0204081632655"/>
    <n v="5446.1991247264768"/>
    <n v="5115.2127659574471"/>
    <n v="5041.9479553903348"/>
    <n v="0"/>
    <n v="0"/>
    <n v="0"/>
    <n v="0"/>
    <n v="75953.79310344829"/>
    <n v="57508.327433628321"/>
    <n v="52621.21827411167"/>
    <n v="49557.80454545455"/>
    <n v="47889.183673469393"/>
    <n v="49015.792122538289"/>
    <n v="46036.914893617024"/>
    <n v="45377.531598513015"/>
    <n v="0"/>
    <n v="0"/>
    <n v="0"/>
    <n v="0"/>
    <n v="49900.377215394714"/>
    <n v="49105.539296840376"/>
    <n v="6"/>
    <n v="11"/>
    <n v="40"/>
    <n v="44"/>
    <n v="55"/>
    <n v="47"/>
    <n v="40"/>
    <n v="29"/>
    <n v="0"/>
    <n v="0"/>
    <n v="0"/>
    <n v="0"/>
    <n v="141"/>
    <n v="131"/>
    <n v="455722.75862068974"/>
    <n v="632591.60176991159"/>
    <n v="2104848.7309644669"/>
    <n v="2180543.4000000004"/>
    <n v="2633905.1020408166"/>
    <n v="2303742.2297592997"/>
    <n v="1841476.5957446811"/>
    <n v="1315948.4163568774"/>
    <n v="0"/>
    <n v="0"/>
    <n v="0"/>
    <n v="0"/>
    <n v="7035953.1873706542"/>
    <n v="6432825.647886089"/>
  </r>
  <r>
    <x v="8"/>
    <s v="Northwestern Oklahoma State University "/>
    <m/>
    <n v="207306"/>
    <x v="5"/>
    <n v="18"/>
    <n v="20"/>
    <m/>
    <m/>
    <n v="2"/>
    <n v="1"/>
    <m/>
    <m/>
    <n v="9"/>
    <n v="9"/>
    <m/>
    <m/>
    <n v="1"/>
    <n v="1"/>
    <m/>
    <m/>
    <n v="23"/>
    <n v="24"/>
    <m/>
    <m/>
    <n v="0"/>
    <n v="0"/>
    <m/>
    <m/>
    <n v="30"/>
    <n v="28"/>
    <m/>
    <m/>
    <n v="4"/>
    <n v="3"/>
    <m/>
    <m/>
    <m/>
    <m/>
    <m/>
    <m/>
    <m/>
    <m/>
    <m/>
    <m/>
    <m/>
    <m/>
    <m/>
    <m/>
    <m/>
    <m/>
    <m/>
    <m/>
    <n v="1362440"/>
    <n v="1281434"/>
    <n v="613090"/>
    <n v="557467"/>
    <n v="1248601"/>
    <n v="1369344"/>
    <n v="1413924"/>
    <n v="1248872"/>
    <m/>
    <m/>
    <m/>
    <m/>
    <n v="184"/>
    <n v="191"/>
    <n v="92"/>
    <n v="92"/>
    <n v="207"/>
    <n v="216"/>
    <n v="314"/>
    <n v="285"/>
    <n v="0"/>
    <n v="0"/>
    <n v="0"/>
    <n v="0"/>
    <n v="7404.565217391304"/>
    <n v="6709.0785340314133"/>
    <n v="6664.021739130435"/>
    <n v="6059.423913043478"/>
    <n v="6031.8888888888887"/>
    <n v="6339.5555555555557"/>
    <n v="4502.9426751592355"/>
    <n v="4382.0070175438595"/>
    <n v="0"/>
    <n v="0"/>
    <n v="0"/>
    <n v="0"/>
    <n v="66641.086956521729"/>
    <n v="60381.706806282717"/>
    <n v="59976.195652173912"/>
    <n v="54534.815217391304"/>
    <n v="54287"/>
    <n v="57056"/>
    <n v="40526.484076433117"/>
    <n v="39438.063157894736"/>
    <n v="0"/>
    <n v="0"/>
    <n v="0"/>
    <n v="0"/>
    <n v="52403.27763506781"/>
    <n v="51224.278523262634"/>
    <n v="20"/>
    <n v="21"/>
    <n v="10"/>
    <n v="10"/>
    <n v="23"/>
    <n v="24"/>
    <n v="34"/>
    <n v="31"/>
    <n v="0"/>
    <n v="0"/>
    <n v="0"/>
    <n v="0"/>
    <n v="87"/>
    <n v="86"/>
    <n v="1332821.7391304346"/>
    <n v="1268015.842931937"/>
    <n v="599761.95652173914"/>
    <n v="545348.15217391308"/>
    <n v="1248601"/>
    <n v="1369344"/>
    <n v="1377900.458598726"/>
    <n v="1222579.9578947369"/>
    <n v="0"/>
    <n v="0"/>
    <n v="0"/>
    <n v="0"/>
    <n v="4559085.1542508993"/>
    <n v="4405287.9530005865"/>
  </r>
  <r>
    <x v="8"/>
    <s v="Southwestern Oklahoma State University"/>
    <s v="Met the criteria for Four-Year 4 in 2015-16."/>
    <n v="207865"/>
    <x v="5"/>
    <n v="34"/>
    <n v="29"/>
    <m/>
    <m/>
    <n v="5"/>
    <n v="4"/>
    <m/>
    <m/>
    <n v="38"/>
    <n v="40"/>
    <m/>
    <m/>
    <n v="8"/>
    <n v="9"/>
    <m/>
    <m/>
    <n v="45"/>
    <n v="43"/>
    <m/>
    <m/>
    <n v="11"/>
    <n v="11"/>
    <m/>
    <m/>
    <n v="70"/>
    <n v="70"/>
    <m/>
    <m/>
    <n v="3"/>
    <n v="2"/>
    <m/>
    <m/>
    <m/>
    <m/>
    <m/>
    <m/>
    <m/>
    <m/>
    <m/>
    <m/>
    <m/>
    <m/>
    <m/>
    <m/>
    <m/>
    <m/>
    <m/>
    <m/>
    <n v="3121016"/>
    <n v="2751517"/>
    <n v="3095616"/>
    <n v="3269868"/>
    <n v="3093776"/>
    <n v="3057361"/>
    <n v="3534295"/>
    <n v="3435382"/>
    <m/>
    <m/>
    <m/>
    <m/>
    <n v="361"/>
    <n v="305"/>
    <n v="430"/>
    <n v="459"/>
    <n v="526"/>
    <n v="508"/>
    <n v="663"/>
    <n v="652"/>
    <n v="0"/>
    <n v="0"/>
    <n v="0"/>
    <n v="0"/>
    <n v="8645.4736842105267"/>
    <n v="9021.3672131147541"/>
    <n v="7199.1069767441859"/>
    <n v="7123.8954248366017"/>
    <n v="5881.7034220532323"/>
    <n v="6018.427165354331"/>
    <n v="5330.761689291101"/>
    <n v="5268.9907975460119"/>
    <n v="0"/>
    <n v="0"/>
    <n v="0"/>
    <n v="0"/>
    <n v="77809.263157894748"/>
    <n v="81192.30491803278"/>
    <n v="64791.962790697675"/>
    <n v="64115.058823529413"/>
    <n v="52935.330798479088"/>
    <n v="54165.844488188981"/>
    <n v="47976.855203619911"/>
    <n v="47420.917177914103"/>
    <n v="0"/>
    <n v="0"/>
    <n v="0"/>
    <n v="0"/>
    <n v="58325.60984163118"/>
    <n v="58462.719152980979"/>
    <n v="39"/>
    <n v="33"/>
    <n v="46"/>
    <n v="49"/>
    <n v="56"/>
    <n v="54"/>
    <n v="73"/>
    <n v="72"/>
    <n v="0"/>
    <n v="0"/>
    <n v="0"/>
    <n v="0"/>
    <n v="214"/>
    <n v="208"/>
    <n v="3034561.2631578953"/>
    <n v="2679346.0622950816"/>
    <n v="2980430.2883720929"/>
    <n v="3141637.8823529412"/>
    <n v="2964378.5247148289"/>
    <n v="2924955.6023622048"/>
    <n v="3502310.4298642534"/>
    <n v="3414306.0368098156"/>
    <n v="0"/>
    <n v="0"/>
    <n v="0"/>
    <n v="0"/>
    <n v="12481680.506109072"/>
    <n v="12160245.583820043"/>
  </r>
  <r>
    <x v="8"/>
    <s v="Oklahoma Panhandle State University "/>
    <m/>
    <n v="207351"/>
    <x v="6"/>
    <n v="2"/>
    <n v="3"/>
    <m/>
    <m/>
    <m/>
    <n v="1"/>
    <m/>
    <m/>
    <n v="2"/>
    <n v="9"/>
    <m/>
    <m/>
    <n v="2"/>
    <n v="2"/>
    <m/>
    <m/>
    <n v="16"/>
    <n v="18"/>
    <m/>
    <m/>
    <n v="1"/>
    <n v="1"/>
    <m/>
    <m/>
    <n v="17"/>
    <n v="17"/>
    <m/>
    <m/>
    <n v="2"/>
    <n v="3"/>
    <m/>
    <m/>
    <m/>
    <m/>
    <m/>
    <m/>
    <m/>
    <m/>
    <m/>
    <m/>
    <m/>
    <m/>
    <m/>
    <m/>
    <m/>
    <m/>
    <m/>
    <m/>
    <n v="122019"/>
    <n v="172414"/>
    <n v="199764"/>
    <n v="547352"/>
    <n v="713490"/>
    <n v="811863"/>
    <n v="674880"/>
    <n v="684110"/>
    <m/>
    <m/>
    <m/>
    <m/>
    <n v="18"/>
    <n v="38"/>
    <n v="40"/>
    <n v="103"/>
    <n v="155"/>
    <n v="173"/>
    <n v="175"/>
    <n v="186"/>
    <n v="0"/>
    <n v="0"/>
    <n v="0"/>
    <n v="0"/>
    <n v="6778.833333333333"/>
    <n v="4537.2105263157891"/>
    <n v="4994.1000000000004"/>
    <n v="5314.0970873786409"/>
    <n v="4603.1612903225805"/>
    <n v="4692.8497109826585"/>
    <n v="3856.457142857143"/>
    <n v="3678.010752688172"/>
    <n v="0"/>
    <n v="0"/>
    <n v="0"/>
    <n v="0"/>
    <n v="61009.5"/>
    <n v="40834.8947368421"/>
    <n v="44946.9"/>
    <n v="47826.87378640777"/>
    <n v="41428.451612903227"/>
    <n v="42235.647398843925"/>
    <n v="34708.114285714284"/>
    <n v="33102.096774193546"/>
    <n v="0"/>
    <n v="0"/>
    <n v="0"/>
    <n v="0"/>
    <n v="39655.820210664911"/>
    <n v="39888.044938143699"/>
    <n v="2"/>
    <n v="4"/>
    <n v="4"/>
    <n v="11"/>
    <n v="17"/>
    <n v="19"/>
    <n v="19"/>
    <n v="20"/>
    <n v="0"/>
    <n v="0"/>
    <n v="0"/>
    <n v="0"/>
    <n v="42"/>
    <n v="54"/>
    <n v="122019"/>
    <n v="163339.5789473684"/>
    <n v="179787.6"/>
    <n v="526095.61165048543"/>
    <n v="704283.67741935491"/>
    <n v="802477.3005780346"/>
    <n v="659454.17142857146"/>
    <n v="662041.93548387091"/>
    <n v="0"/>
    <n v="0"/>
    <n v="0"/>
    <n v="0"/>
    <n v="1665544.4488479262"/>
    <n v="2153954.4266597596"/>
  </r>
  <r>
    <x v="8"/>
    <s v="Rogers State University"/>
    <m/>
    <n v="207661"/>
    <x v="6"/>
    <n v="17"/>
    <n v="15"/>
    <m/>
    <m/>
    <n v="7"/>
    <n v="7"/>
    <m/>
    <m/>
    <n v="18"/>
    <n v="19"/>
    <m/>
    <m/>
    <n v="5"/>
    <n v="7"/>
    <m/>
    <m/>
    <n v="30"/>
    <n v="26"/>
    <m/>
    <m/>
    <n v="3"/>
    <n v="1"/>
    <m/>
    <m/>
    <n v="22"/>
    <n v="23"/>
    <m/>
    <m/>
    <n v="1"/>
    <n v="0"/>
    <m/>
    <m/>
    <m/>
    <m/>
    <m/>
    <m/>
    <m/>
    <m/>
    <m/>
    <m/>
    <m/>
    <m/>
    <m/>
    <m/>
    <m/>
    <m/>
    <m/>
    <m/>
    <n v="1516368"/>
    <n v="1427189"/>
    <n v="1302812"/>
    <n v="1581895"/>
    <n v="1641981"/>
    <n v="1388417"/>
    <n v="929683"/>
    <n v="1070719"/>
    <m/>
    <m/>
    <m/>
    <m/>
    <n v="230"/>
    <n v="212"/>
    <n v="217"/>
    <n v="248"/>
    <n v="303"/>
    <n v="245"/>
    <n v="209"/>
    <n v="207"/>
    <n v="0"/>
    <n v="0"/>
    <n v="0"/>
    <n v="0"/>
    <n v="6592.9043478260874"/>
    <n v="6732.0235849056608"/>
    <n v="6003.7419354838712"/>
    <n v="6378.6088709677415"/>
    <n v="5419.0792079207922"/>
    <n v="5667.0081632653064"/>
    <n v="4448.2440191387559"/>
    <n v="5172.5555555555557"/>
    <n v="0"/>
    <n v="0"/>
    <n v="0"/>
    <n v="0"/>
    <n v="59336.139130434785"/>
    <n v="60588.212264150949"/>
    <n v="54033.677419354841"/>
    <n v="57407.479838709674"/>
    <n v="48771.712871287127"/>
    <n v="51003.07346938776"/>
    <n v="40034.196172248805"/>
    <n v="46553"/>
    <n v="0"/>
    <n v="0"/>
    <n v="0"/>
    <n v="0"/>
    <n v="50457.232587279555"/>
    <n v="53809.562543788183"/>
    <n v="24"/>
    <n v="22"/>
    <n v="23"/>
    <n v="26"/>
    <n v="33"/>
    <n v="27"/>
    <n v="23"/>
    <n v="23"/>
    <n v="0"/>
    <n v="0"/>
    <n v="0"/>
    <n v="0"/>
    <n v="103"/>
    <n v="98"/>
    <n v="1424067.3391304349"/>
    <n v="1332940.669811321"/>
    <n v="1242774.5806451614"/>
    <n v="1492594.4758064516"/>
    <n v="1609466.5247524751"/>
    <n v="1377082.9836734696"/>
    <n v="920786.51196172251"/>
    <n v="1070719"/>
    <n v="0"/>
    <n v="0"/>
    <n v="0"/>
    <n v="0"/>
    <n v="5197094.956489794"/>
    <n v="5273337.129291242"/>
  </r>
  <r>
    <x v="8"/>
    <s v="University of Science and Arts of Oklahoma"/>
    <m/>
    <n v="207722"/>
    <x v="6"/>
    <n v="15"/>
    <n v="13"/>
    <m/>
    <m/>
    <n v="2"/>
    <n v="2"/>
    <m/>
    <m/>
    <n v="12"/>
    <n v="13"/>
    <m/>
    <m/>
    <n v="0"/>
    <n v="1"/>
    <m/>
    <m/>
    <n v="13"/>
    <n v="16"/>
    <m/>
    <m/>
    <m/>
    <n v="1"/>
    <m/>
    <m/>
    <n v="8"/>
    <n v="8"/>
    <m/>
    <m/>
    <m/>
    <m/>
    <m/>
    <m/>
    <m/>
    <m/>
    <m/>
    <m/>
    <m/>
    <m/>
    <m/>
    <m/>
    <m/>
    <m/>
    <m/>
    <m/>
    <m/>
    <m/>
    <m/>
    <m/>
    <n v="1026953"/>
    <n v="901927"/>
    <n v="610500"/>
    <n v="721036"/>
    <n v="650720"/>
    <n v="787328"/>
    <n v="330448"/>
    <n v="332448"/>
    <m/>
    <m/>
    <m/>
    <m/>
    <n v="157"/>
    <n v="139"/>
    <n v="108"/>
    <n v="128"/>
    <n v="117"/>
    <n v="155"/>
    <n v="72"/>
    <n v="72"/>
    <n v="0"/>
    <n v="0"/>
    <n v="0"/>
    <n v="0"/>
    <n v="6541.1019108280252"/>
    <n v="6488.6834532374105"/>
    <n v="5652.7777777777774"/>
    <n v="5633.09375"/>
    <n v="5561.7094017094014"/>
    <n v="5079.5354838709682"/>
    <n v="4589.5555555555557"/>
    <n v="4617.333333333333"/>
    <n v="0"/>
    <n v="0"/>
    <n v="0"/>
    <n v="0"/>
    <n v="58869.917197452225"/>
    <n v="58398.151079136696"/>
    <n v="50875"/>
    <n v="50697.84375"/>
    <n v="50055.38461538461"/>
    <n v="45715.819354838713"/>
    <n v="41306"/>
    <n v="41556"/>
    <n v="0"/>
    <n v="0"/>
    <n v="0"/>
    <n v="0"/>
    <n v="51849.131847133758"/>
    <n v="49914.055698505712"/>
    <n v="17"/>
    <n v="15"/>
    <n v="12"/>
    <n v="14"/>
    <n v="13"/>
    <n v="17"/>
    <n v="8"/>
    <n v="8"/>
    <n v="0"/>
    <n v="0"/>
    <n v="0"/>
    <n v="0"/>
    <n v="50"/>
    <n v="54"/>
    <n v="1000788.5923566879"/>
    <n v="875972.2661870505"/>
    <n v="610500"/>
    <n v="709769.8125"/>
    <n v="650719.99999999988"/>
    <n v="777168.92903225811"/>
    <n v="330448"/>
    <n v="332448"/>
    <n v="0"/>
    <n v="0"/>
    <n v="0"/>
    <n v="0"/>
    <n v="2592456.5923566879"/>
    <n v="2695359.0077193086"/>
  </r>
  <r>
    <x v="8"/>
    <s v="Oklahoma State University Technical Branch-Okmulgee "/>
    <m/>
    <n v="207564"/>
    <x v="12"/>
    <m/>
    <m/>
    <m/>
    <m/>
    <m/>
    <m/>
    <m/>
    <m/>
    <m/>
    <m/>
    <m/>
    <m/>
    <m/>
    <m/>
    <m/>
    <m/>
    <m/>
    <m/>
    <m/>
    <m/>
    <m/>
    <m/>
    <m/>
    <m/>
    <m/>
    <m/>
    <m/>
    <m/>
    <m/>
    <m/>
    <m/>
    <m/>
    <m/>
    <m/>
    <m/>
    <m/>
    <m/>
    <m/>
    <m/>
    <m/>
    <n v="122"/>
    <n v="121"/>
    <m/>
    <m/>
    <m/>
    <m/>
    <m/>
    <m/>
    <m/>
    <m/>
    <m/>
    <m/>
    <m/>
    <m/>
    <m/>
    <m/>
    <m/>
    <m/>
    <n v="6691578"/>
    <n v="6671214"/>
    <n v="0"/>
    <n v="0"/>
    <n v="0"/>
    <n v="0"/>
    <n v="0"/>
    <n v="0"/>
    <n v="0"/>
    <n v="0"/>
    <n v="0"/>
    <n v="0"/>
    <n v="1098"/>
    <n v="1089"/>
    <n v="0"/>
    <n v="0"/>
    <n v="0"/>
    <n v="0"/>
    <n v="0"/>
    <n v="0"/>
    <n v="0"/>
    <n v="0"/>
    <n v="0"/>
    <n v="0"/>
    <n v="6094.333333333333"/>
    <n v="6126"/>
    <n v="0"/>
    <n v="0"/>
    <n v="0"/>
    <n v="0"/>
    <n v="0"/>
    <n v="0"/>
    <n v="0"/>
    <n v="0"/>
    <n v="0"/>
    <n v="0"/>
    <n v="54849"/>
    <n v="55134"/>
    <n v="54849"/>
    <n v="55134"/>
    <n v="0"/>
    <n v="0"/>
    <n v="0"/>
    <n v="0"/>
    <n v="0"/>
    <n v="0"/>
    <n v="0"/>
    <n v="0"/>
    <n v="0"/>
    <n v="0"/>
    <n v="122"/>
    <n v="121"/>
    <n v="122"/>
    <n v="121"/>
    <n v="0"/>
    <n v="0"/>
    <n v="0"/>
    <n v="0"/>
    <n v="0"/>
    <n v="0"/>
    <n v="0"/>
    <n v="0"/>
    <n v="0"/>
    <n v="0"/>
    <n v="6691578"/>
    <n v="6671214"/>
    <n v="6691578"/>
    <n v="6671214"/>
  </r>
  <r>
    <x v="8"/>
    <s v="Oklahoma State University-Oklahoma City "/>
    <m/>
    <n v="207397"/>
    <x v="12"/>
    <m/>
    <m/>
    <m/>
    <m/>
    <m/>
    <m/>
    <m/>
    <m/>
    <m/>
    <m/>
    <m/>
    <m/>
    <m/>
    <m/>
    <m/>
    <m/>
    <m/>
    <m/>
    <m/>
    <m/>
    <m/>
    <m/>
    <m/>
    <m/>
    <m/>
    <m/>
    <m/>
    <m/>
    <m/>
    <m/>
    <m/>
    <m/>
    <m/>
    <m/>
    <m/>
    <m/>
    <m/>
    <m/>
    <m/>
    <m/>
    <n v="56"/>
    <n v="51"/>
    <m/>
    <m/>
    <n v="25"/>
    <n v="23"/>
    <m/>
    <m/>
    <m/>
    <m/>
    <m/>
    <m/>
    <m/>
    <m/>
    <m/>
    <m/>
    <m/>
    <m/>
    <n v="4248531"/>
    <n v="3790576"/>
    <n v="0"/>
    <n v="0"/>
    <n v="0"/>
    <n v="0"/>
    <n v="0"/>
    <n v="0"/>
    <n v="0"/>
    <n v="0"/>
    <n v="0"/>
    <n v="0"/>
    <n v="779"/>
    <n v="712"/>
    <n v="0"/>
    <n v="0"/>
    <n v="0"/>
    <n v="0"/>
    <n v="0"/>
    <n v="0"/>
    <n v="0"/>
    <n v="0"/>
    <n v="0"/>
    <n v="0"/>
    <n v="5453.8267008985877"/>
    <n v="5323.8426966292136"/>
    <n v="0"/>
    <n v="0"/>
    <n v="0"/>
    <n v="0"/>
    <n v="0"/>
    <n v="0"/>
    <n v="0"/>
    <n v="0"/>
    <n v="0"/>
    <n v="0"/>
    <n v="49084.440308087287"/>
    <n v="47914.584269662926"/>
    <n v="49084.440308087287"/>
    <n v="47914.584269662926"/>
    <n v="0"/>
    <n v="0"/>
    <n v="0"/>
    <n v="0"/>
    <n v="0"/>
    <n v="0"/>
    <n v="0"/>
    <n v="0"/>
    <n v="0"/>
    <n v="0"/>
    <n v="81"/>
    <n v="74"/>
    <n v="81"/>
    <n v="74"/>
    <n v="0"/>
    <n v="0"/>
    <n v="0"/>
    <n v="0"/>
    <n v="0"/>
    <n v="0"/>
    <n v="0"/>
    <n v="0"/>
    <n v="0"/>
    <n v="0"/>
    <n v="3975839.6649550702"/>
    <n v="3545679.2359550567"/>
    <n v="3975839.6649550702"/>
    <n v="3545679.2359550567"/>
  </r>
  <r>
    <x v="8"/>
    <s v="Oklahoma City Community College "/>
    <m/>
    <n v="207449"/>
    <x v="8"/>
    <m/>
    <m/>
    <m/>
    <m/>
    <m/>
    <m/>
    <m/>
    <m/>
    <m/>
    <m/>
    <m/>
    <m/>
    <m/>
    <m/>
    <m/>
    <m/>
    <m/>
    <m/>
    <m/>
    <m/>
    <m/>
    <m/>
    <m/>
    <m/>
    <m/>
    <m/>
    <m/>
    <m/>
    <m/>
    <m/>
    <m/>
    <m/>
    <m/>
    <m/>
    <m/>
    <m/>
    <m/>
    <m/>
    <m/>
    <m/>
    <n v="140"/>
    <n v="140"/>
    <m/>
    <m/>
    <n v="3"/>
    <n v="3"/>
    <m/>
    <m/>
    <m/>
    <m/>
    <m/>
    <m/>
    <m/>
    <m/>
    <m/>
    <m/>
    <m/>
    <m/>
    <n v="7057336"/>
    <n v="6984662"/>
    <n v="0"/>
    <n v="0"/>
    <n v="0"/>
    <n v="0"/>
    <n v="0"/>
    <n v="0"/>
    <n v="0"/>
    <n v="0"/>
    <n v="0"/>
    <n v="0"/>
    <n v="1293"/>
    <n v="1293"/>
    <n v="0"/>
    <n v="0"/>
    <n v="0"/>
    <n v="0"/>
    <n v="0"/>
    <n v="0"/>
    <n v="0"/>
    <n v="0"/>
    <n v="0"/>
    <n v="0"/>
    <n v="5458.1098221191032"/>
    <n v="5401.9040989945861"/>
    <n v="0"/>
    <n v="0"/>
    <n v="0"/>
    <n v="0"/>
    <n v="0"/>
    <n v="0"/>
    <n v="0"/>
    <n v="0"/>
    <n v="0"/>
    <n v="0"/>
    <n v="49122.988399071932"/>
    <n v="48617.136890951275"/>
    <n v="49122.988399071932"/>
    <n v="48617.136890951275"/>
    <n v="0"/>
    <n v="0"/>
    <n v="0"/>
    <n v="0"/>
    <n v="0"/>
    <n v="0"/>
    <n v="0"/>
    <n v="0"/>
    <n v="0"/>
    <n v="0"/>
    <n v="143"/>
    <n v="143"/>
    <n v="143"/>
    <n v="143"/>
    <n v="0"/>
    <n v="0"/>
    <n v="0"/>
    <n v="0"/>
    <n v="0"/>
    <n v="0"/>
    <n v="0"/>
    <n v="0"/>
    <n v="0"/>
    <n v="0"/>
    <n v="7024587.3410672862"/>
    <n v="6952250.5754060326"/>
    <n v="7024587.3410672862"/>
    <n v="6952250.5754060326"/>
  </r>
  <r>
    <x v="8"/>
    <s v="Rose State College "/>
    <s v="Reclassified: Met the criteria for Two-Year 2 institution in 2013-14, 2014-15, and 2015-16."/>
    <n v="207670"/>
    <x v="7"/>
    <m/>
    <m/>
    <m/>
    <m/>
    <m/>
    <m/>
    <m/>
    <m/>
    <m/>
    <m/>
    <m/>
    <m/>
    <m/>
    <m/>
    <m/>
    <m/>
    <m/>
    <m/>
    <m/>
    <m/>
    <m/>
    <m/>
    <m/>
    <m/>
    <m/>
    <m/>
    <m/>
    <m/>
    <m/>
    <m/>
    <m/>
    <m/>
    <m/>
    <m/>
    <m/>
    <m/>
    <m/>
    <m/>
    <m/>
    <m/>
    <n v="98"/>
    <n v="100"/>
    <m/>
    <m/>
    <n v="6"/>
    <n v="10"/>
    <m/>
    <m/>
    <m/>
    <m/>
    <m/>
    <m/>
    <m/>
    <m/>
    <m/>
    <m/>
    <m/>
    <m/>
    <n v="4868760"/>
    <n v="5122278"/>
    <n v="0"/>
    <n v="0"/>
    <n v="0"/>
    <n v="0"/>
    <n v="0"/>
    <n v="0"/>
    <n v="0"/>
    <n v="0"/>
    <n v="0"/>
    <n v="0"/>
    <n v="948"/>
    <n v="1010"/>
    <n v="0"/>
    <n v="0"/>
    <n v="0"/>
    <n v="0"/>
    <n v="0"/>
    <n v="0"/>
    <n v="0"/>
    <n v="0"/>
    <n v="0"/>
    <n v="0"/>
    <n v="5135.8227848101269"/>
    <n v="5071.5623762376235"/>
    <n v="0"/>
    <n v="0"/>
    <n v="0"/>
    <n v="0"/>
    <n v="0"/>
    <n v="0"/>
    <n v="0"/>
    <n v="0"/>
    <n v="0"/>
    <n v="0"/>
    <n v="46222.405063291139"/>
    <n v="45644.061386138608"/>
    <n v="46222.405063291131"/>
    <n v="45644.061386138608"/>
    <n v="0"/>
    <n v="0"/>
    <n v="0"/>
    <n v="0"/>
    <n v="0"/>
    <n v="0"/>
    <n v="0"/>
    <n v="0"/>
    <n v="0"/>
    <n v="0"/>
    <n v="104"/>
    <n v="110"/>
    <n v="104"/>
    <n v="110"/>
    <n v="0"/>
    <n v="0"/>
    <n v="0"/>
    <n v="0"/>
    <n v="0"/>
    <n v="0"/>
    <n v="0"/>
    <n v="0"/>
    <n v="0"/>
    <n v="0"/>
    <n v="4807130.1265822779"/>
    <n v="5020846.7524752468"/>
    <n v="4807130.1265822779"/>
    <n v="5020846.7524752468"/>
  </r>
  <r>
    <x v="8"/>
    <s v="Tulsa Community College "/>
    <m/>
    <n v="207935"/>
    <x v="8"/>
    <m/>
    <m/>
    <m/>
    <m/>
    <m/>
    <m/>
    <m/>
    <m/>
    <m/>
    <m/>
    <m/>
    <m/>
    <m/>
    <m/>
    <m/>
    <m/>
    <m/>
    <m/>
    <m/>
    <m/>
    <m/>
    <m/>
    <m/>
    <m/>
    <m/>
    <m/>
    <m/>
    <m/>
    <m/>
    <m/>
    <m/>
    <m/>
    <m/>
    <m/>
    <m/>
    <m/>
    <m/>
    <m/>
    <m/>
    <m/>
    <n v="258"/>
    <n v="255"/>
    <m/>
    <m/>
    <n v="48"/>
    <n v="45"/>
    <m/>
    <m/>
    <m/>
    <m/>
    <m/>
    <m/>
    <m/>
    <m/>
    <m/>
    <m/>
    <m/>
    <m/>
    <n v="17529210"/>
    <n v="17071849"/>
    <n v="0"/>
    <n v="0"/>
    <n v="0"/>
    <n v="0"/>
    <n v="0"/>
    <n v="0"/>
    <n v="0"/>
    <n v="0"/>
    <n v="0"/>
    <n v="0"/>
    <n v="2850"/>
    <n v="2790"/>
    <n v="0"/>
    <n v="0"/>
    <n v="0"/>
    <n v="0"/>
    <n v="0"/>
    <n v="0"/>
    <n v="0"/>
    <n v="0"/>
    <n v="0"/>
    <n v="0"/>
    <n v="6150.6"/>
    <n v="6118.9422939068099"/>
    <n v="0"/>
    <n v="0"/>
    <n v="0"/>
    <n v="0"/>
    <n v="0"/>
    <n v="0"/>
    <n v="0"/>
    <n v="0"/>
    <n v="0"/>
    <n v="0"/>
    <n v="55355.4"/>
    <n v="55070.480645161289"/>
    <n v="55355.400000000009"/>
    <n v="55070.480645161289"/>
    <n v="0"/>
    <n v="0"/>
    <n v="0"/>
    <n v="0"/>
    <n v="0"/>
    <n v="0"/>
    <n v="0"/>
    <n v="0"/>
    <n v="0"/>
    <n v="0"/>
    <n v="306"/>
    <n v="300"/>
    <n v="306"/>
    <n v="300"/>
    <n v="0"/>
    <n v="0"/>
    <n v="0"/>
    <n v="0"/>
    <n v="0"/>
    <n v="0"/>
    <n v="0"/>
    <n v="0"/>
    <n v="0"/>
    <n v="0"/>
    <n v="16938752.400000002"/>
    <n v="16521144.193548387"/>
    <n v="16938752.400000002"/>
    <n v="16521144.193548387"/>
  </r>
  <r>
    <x v="8"/>
    <s v="Carl Albert State College"/>
    <s v="Reclassified: Met the criteria for Two-Year 3 institution in 2013-14, 2014-15, and 2015-16."/>
    <n v="206923"/>
    <x v="9"/>
    <m/>
    <m/>
    <m/>
    <m/>
    <m/>
    <m/>
    <m/>
    <m/>
    <m/>
    <m/>
    <m/>
    <m/>
    <m/>
    <m/>
    <m/>
    <m/>
    <m/>
    <m/>
    <m/>
    <m/>
    <m/>
    <m/>
    <m/>
    <m/>
    <m/>
    <m/>
    <m/>
    <m/>
    <m/>
    <m/>
    <m/>
    <m/>
    <m/>
    <m/>
    <m/>
    <m/>
    <m/>
    <m/>
    <m/>
    <m/>
    <n v="48"/>
    <n v="47"/>
    <m/>
    <m/>
    <n v="5"/>
    <n v="5"/>
    <m/>
    <m/>
    <m/>
    <m/>
    <m/>
    <m/>
    <m/>
    <m/>
    <m/>
    <m/>
    <m/>
    <m/>
    <n v="2292356"/>
    <n v="2196920"/>
    <n v="0"/>
    <n v="0"/>
    <n v="0"/>
    <n v="0"/>
    <n v="0"/>
    <n v="0"/>
    <n v="0"/>
    <n v="0"/>
    <n v="0"/>
    <n v="0"/>
    <n v="487"/>
    <n v="478"/>
    <n v="0"/>
    <n v="0"/>
    <n v="0"/>
    <n v="0"/>
    <n v="0"/>
    <n v="0"/>
    <n v="0"/>
    <n v="0"/>
    <n v="0"/>
    <n v="0"/>
    <n v="4707.0965092402466"/>
    <n v="4596.0669456066944"/>
    <n v="0"/>
    <n v="0"/>
    <n v="0"/>
    <n v="0"/>
    <n v="0"/>
    <n v="0"/>
    <n v="0"/>
    <n v="0"/>
    <n v="0"/>
    <n v="0"/>
    <n v="42363.868583162221"/>
    <n v="41364.602510460252"/>
    <n v="42363.868583162221"/>
    <n v="41364.602510460252"/>
    <n v="0"/>
    <n v="0"/>
    <n v="0"/>
    <n v="0"/>
    <n v="0"/>
    <n v="0"/>
    <n v="0"/>
    <n v="0"/>
    <n v="0"/>
    <n v="0"/>
    <n v="53"/>
    <n v="52"/>
    <n v="53"/>
    <n v="52"/>
    <n v="0"/>
    <n v="0"/>
    <n v="0"/>
    <n v="0"/>
    <n v="0"/>
    <n v="0"/>
    <n v="0"/>
    <n v="0"/>
    <n v="0"/>
    <n v="0"/>
    <n v="2245285.0349075976"/>
    <n v="2150959.330543933"/>
    <n v="2245285.0349075976"/>
    <n v="2150959.330543933"/>
  </r>
  <r>
    <x v="8"/>
    <s v="Northern Oklahoma College "/>
    <m/>
    <n v="207281"/>
    <x v="7"/>
    <m/>
    <m/>
    <m/>
    <m/>
    <m/>
    <m/>
    <m/>
    <m/>
    <m/>
    <m/>
    <m/>
    <m/>
    <m/>
    <m/>
    <m/>
    <m/>
    <m/>
    <m/>
    <m/>
    <m/>
    <m/>
    <m/>
    <m/>
    <m/>
    <m/>
    <m/>
    <m/>
    <m/>
    <m/>
    <m/>
    <m/>
    <m/>
    <m/>
    <m/>
    <m/>
    <m/>
    <m/>
    <m/>
    <m/>
    <m/>
    <n v="96"/>
    <n v="97"/>
    <m/>
    <m/>
    <n v="3"/>
    <n v="2"/>
    <m/>
    <m/>
    <m/>
    <m/>
    <m/>
    <m/>
    <m/>
    <m/>
    <m/>
    <m/>
    <m/>
    <m/>
    <n v="4800213"/>
    <n v="4896235"/>
    <n v="0"/>
    <n v="0"/>
    <n v="0"/>
    <n v="0"/>
    <n v="0"/>
    <n v="0"/>
    <n v="0"/>
    <n v="0"/>
    <n v="0"/>
    <n v="0"/>
    <n v="897"/>
    <n v="895"/>
    <n v="0"/>
    <n v="0"/>
    <n v="0"/>
    <n v="0"/>
    <n v="0"/>
    <n v="0"/>
    <n v="0"/>
    <n v="0"/>
    <n v="0"/>
    <n v="0"/>
    <n v="5351.4080267558529"/>
    <n v="5470.6536312849166"/>
    <n v="0"/>
    <n v="0"/>
    <n v="0"/>
    <n v="0"/>
    <n v="0"/>
    <n v="0"/>
    <n v="0"/>
    <n v="0"/>
    <n v="0"/>
    <n v="0"/>
    <n v="48162.672240802676"/>
    <n v="49235.882681564253"/>
    <n v="48162.672240802676"/>
    <n v="49235.882681564246"/>
    <n v="0"/>
    <n v="0"/>
    <n v="0"/>
    <n v="0"/>
    <n v="0"/>
    <n v="0"/>
    <n v="0"/>
    <n v="0"/>
    <n v="0"/>
    <n v="0"/>
    <n v="99"/>
    <n v="99"/>
    <n v="99"/>
    <n v="99"/>
    <n v="0"/>
    <n v="0"/>
    <n v="0"/>
    <n v="0"/>
    <n v="0"/>
    <n v="0"/>
    <n v="0"/>
    <n v="0"/>
    <n v="0"/>
    <n v="0"/>
    <n v="4768104.5518394653"/>
    <n v="4874352.3854748607"/>
    <n v="4768104.5518394653"/>
    <n v="4874352.3854748607"/>
  </r>
  <r>
    <x v="8"/>
    <s v="Connors State College "/>
    <m/>
    <n v="206996"/>
    <x v="9"/>
    <m/>
    <m/>
    <m/>
    <m/>
    <m/>
    <m/>
    <m/>
    <m/>
    <m/>
    <m/>
    <m/>
    <m/>
    <m/>
    <m/>
    <m/>
    <m/>
    <m/>
    <m/>
    <m/>
    <m/>
    <m/>
    <m/>
    <m/>
    <m/>
    <m/>
    <m/>
    <m/>
    <m/>
    <m/>
    <m/>
    <m/>
    <m/>
    <m/>
    <m/>
    <m/>
    <m/>
    <m/>
    <m/>
    <m/>
    <m/>
    <n v="43"/>
    <n v="43"/>
    <m/>
    <m/>
    <n v="0"/>
    <n v="3"/>
    <m/>
    <m/>
    <m/>
    <m/>
    <m/>
    <m/>
    <m/>
    <m/>
    <m/>
    <m/>
    <m/>
    <m/>
    <n v="1998700"/>
    <n v="2023668"/>
    <n v="0"/>
    <n v="0"/>
    <n v="0"/>
    <n v="0"/>
    <n v="0"/>
    <n v="0"/>
    <n v="0"/>
    <n v="0"/>
    <n v="0"/>
    <n v="0"/>
    <n v="387"/>
    <n v="420"/>
    <n v="0"/>
    <n v="0"/>
    <n v="0"/>
    <n v="0"/>
    <n v="0"/>
    <n v="0"/>
    <n v="0"/>
    <n v="0"/>
    <n v="0"/>
    <n v="0"/>
    <n v="5164.5994832041342"/>
    <n v="4818.2571428571428"/>
    <n v="0"/>
    <n v="0"/>
    <n v="0"/>
    <n v="0"/>
    <n v="0"/>
    <n v="0"/>
    <n v="0"/>
    <n v="0"/>
    <n v="0"/>
    <n v="0"/>
    <n v="46481.395348837206"/>
    <n v="43364.314285714281"/>
    <n v="46481.395348837206"/>
    <n v="43364.314285714281"/>
    <n v="0"/>
    <n v="0"/>
    <n v="0"/>
    <n v="0"/>
    <n v="0"/>
    <n v="0"/>
    <n v="0"/>
    <n v="0"/>
    <n v="0"/>
    <n v="0"/>
    <n v="43"/>
    <n v="46"/>
    <n v="43"/>
    <n v="46"/>
    <n v="0"/>
    <n v="0"/>
    <n v="0"/>
    <n v="0"/>
    <n v="0"/>
    <n v="0"/>
    <n v="0"/>
    <n v="0"/>
    <n v="0"/>
    <n v="0"/>
    <n v="1998699.9999999998"/>
    <n v="1994758.4571428569"/>
    <n v="1998699.9999999998"/>
    <n v="1994758.4571428569"/>
  </r>
  <r>
    <x v="8"/>
    <s v="Eastern Oklahoma State College "/>
    <m/>
    <n v="207050"/>
    <x v="9"/>
    <m/>
    <m/>
    <m/>
    <m/>
    <m/>
    <m/>
    <m/>
    <m/>
    <m/>
    <m/>
    <m/>
    <m/>
    <m/>
    <m/>
    <m/>
    <m/>
    <m/>
    <m/>
    <m/>
    <m/>
    <m/>
    <m/>
    <m/>
    <m/>
    <m/>
    <m/>
    <m/>
    <m/>
    <m/>
    <m/>
    <m/>
    <m/>
    <m/>
    <m/>
    <m/>
    <m/>
    <m/>
    <m/>
    <m/>
    <m/>
    <n v="39"/>
    <n v="43"/>
    <m/>
    <m/>
    <n v="0"/>
    <n v="0"/>
    <m/>
    <m/>
    <m/>
    <m/>
    <m/>
    <m/>
    <m/>
    <m/>
    <m/>
    <m/>
    <m/>
    <m/>
    <n v="1686906"/>
    <n v="1827973"/>
    <n v="0"/>
    <n v="0"/>
    <n v="0"/>
    <n v="0"/>
    <n v="0"/>
    <n v="0"/>
    <n v="0"/>
    <n v="0"/>
    <n v="0"/>
    <n v="0"/>
    <n v="351"/>
    <n v="387"/>
    <n v="0"/>
    <n v="0"/>
    <n v="0"/>
    <n v="0"/>
    <n v="0"/>
    <n v="0"/>
    <n v="0"/>
    <n v="0"/>
    <n v="0"/>
    <n v="0"/>
    <n v="4806"/>
    <n v="4723.4444444444443"/>
    <n v="0"/>
    <n v="0"/>
    <n v="0"/>
    <n v="0"/>
    <n v="0"/>
    <n v="0"/>
    <n v="0"/>
    <n v="0"/>
    <n v="0"/>
    <n v="0"/>
    <n v="43254"/>
    <n v="42511"/>
    <n v="43254"/>
    <n v="42511"/>
    <n v="0"/>
    <n v="0"/>
    <n v="0"/>
    <n v="0"/>
    <n v="0"/>
    <n v="0"/>
    <n v="0"/>
    <n v="0"/>
    <n v="0"/>
    <n v="0"/>
    <n v="39"/>
    <n v="43"/>
    <n v="39"/>
    <n v="43"/>
    <n v="0"/>
    <n v="0"/>
    <n v="0"/>
    <n v="0"/>
    <n v="0"/>
    <n v="0"/>
    <n v="0"/>
    <n v="0"/>
    <n v="0"/>
    <n v="0"/>
    <n v="1686906"/>
    <n v="1827973"/>
    <n v="1686906"/>
    <n v="1827973"/>
  </r>
  <r>
    <x v="8"/>
    <s v="Murray State College "/>
    <m/>
    <n v="207236"/>
    <x v="9"/>
    <m/>
    <m/>
    <m/>
    <m/>
    <m/>
    <m/>
    <m/>
    <m/>
    <m/>
    <m/>
    <m/>
    <m/>
    <m/>
    <m/>
    <m/>
    <m/>
    <m/>
    <m/>
    <m/>
    <m/>
    <m/>
    <m/>
    <m/>
    <m/>
    <m/>
    <m/>
    <m/>
    <m/>
    <m/>
    <m/>
    <m/>
    <m/>
    <m/>
    <m/>
    <m/>
    <m/>
    <m/>
    <m/>
    <m/>
    <m/>
    <n v="49"/>
    <n v="44"/>
    <m/>
    <m/>
    <n v="8"/>
    <n v="13"/>
    <m/>
    <m/>
    <m/>
    <m/>
    <m/>
    <m/>
    <m/>
    <m/>
    <m/>
    <m/>
    <m/>
    <m/>
    <n v="2621886"/>
    <n v="2648962"/>
    <n v="0"/>
    <n v="0"/>
    <n v="0"/>
    <n v="0"/>
    <n v="0"/>
    <n v="0"/>
    <n v="0"/>
    <n v="0"/>
    <n v="0"/>
    <n v="0"/>
    <n v="529"/>
    <n v="539"/>
    <n v="0"/>
    <n v="0"/>
    <n v="0"/>
    <n v="0"/>
    <n v="0"/>
    <n v="0"/>
    <n v="0"/>
    <n v="0"/>
    <n v="0"/>
    <n v="0"/>
    <n v="4956.3062381852551"/>
    <n v="4914.5862708719851"/>
    <n v="0"/>
    <n v="0"/>
    <n v="0"/>
    <n v="0"/>
    <n v="0"/>
    <n v="0"/>
    <n v="0"/>
    <n v="0"/>
    <n v="0"/>
    <n v="0"/>
    <n v="44606.756143667299"/>
    <n v="44231.276437847868"/>
    <n v="44606.756143667299"/>
    <n v="44231.276437847868"/>
    <n v="0"/>
    <n v="0"/>
    <n v="0"/>
    <n v="0"/>
    <n v="0"/>
    <n v="0"/>
    <n v="0"/>
    <n v="0"/>
    <n v="0"/>
    <n v="0"/>
    <n v="57"/>
    <n v="57"/>
    <n v="57"/>
    <n v="57"/>
    <n v="0"/>
    <n v="0"/>
    <n v="0"/>
    <n v="0"/>
    <n v="0"/>
    <n v="0"/>
    <n v="0"/>
    <n v="0"/>
    <n v="0"/>
    <n v="0"/>
    <n v="2542585.1001890362"/>
    <n v="2521182.7569573284"/>
    <n v="2542585.1001890362"/>
    <n v="2521182.7569573284"/>
  </r>
  <r>
    <x v="8"/>
    <s v="Northeastern Oklahoma A &amp; M College "/>
    <m/>
    <n v="207290"/>
    <x v="9"/>
    <m/>
    <m/>
    <m/>
    <m/>
    <m/>
    <m/>
    <m/>
    <m/>
    <m/>
    <m/>
    <m/>
    <m/>
    <m/>
    <m/>
    <m/>
    <m/>
    <m/>
    <m/>
    <m/>
    <m/>
    <m/>
    <m/>
    <m/>
    <m/>
    <m/>
    <m/>
    <m/>
    <m/>
    <m/>
    <m/>
    <m/>
    <m/>
    <m/>
    <m/>
    <m/>
    <m/>
    <m/>
    <m/>
    <m/>
    <m/>
    <n v="61"/>
    <n v="60"/>
    <m/>
    <m/>
    <m/>
    <n v="0"/>
    <m/>
    <m/>
    <m/>
    <m/>
    <m/>
    <m/>
    <m/>
    <m/>
    <m/>
    <m/>
    <m/>
    <m/>
    <n v="2749758"/>
    <n v="2751300"/>
    <n v="0"/>
    <n v="0"/>
    <n v="0"/>
    <n v="0"/>
    <n v="0"/>
    <n v="0"/>
    <n v="0"/>
    <n v="0"/>
    <n v="0"/>
    <n v="0"/>
    <n v="549"/>
    <n v="540"/>
    <n v="0"/>
    <n v="0"/>
    <n v="0"/>
    <n v="0"/>
    <n v="0"/>
    <n v="0"/>
    <n v="0"/>
    <n v="0"/>
    <n v="0"/>
    <n v="0"/>
    <n v="5008.666666666667"/>
    <n v="5095"/>
    <n v="0"/>
    <n v="0"/>
    <n v="0"/>
    <n v="0"/>
    <n v="0"/>
    <n v="0"/>
    <n v="0"/>
    <n v="0"/>
    <n v="0"/>
    <n v="0"/>
    <n v="45078"/>
    <n v="45855"/>
    <n v="45078"/>
    <n v="45855"/>
    <n v="0"/>
    <n v="0"/>
    <n v="0"/>
    <n v="0"/>
    <n v="0"/>
    <n v="0"/>
    <n v="0"/>
    <n v="0"/>
    <n v="0"/>
    <n v="0"/>
    <n v="61"/>
    <n v="60"/>
    <n v="61"/>
    <n v="60"/>
    <n v="0"/>
    <n v="0"/>
    <n v="0"/>
    <n v="0"/>
    <n v="0"/>
    <n v="0"/>
    <n v="0"/>
    <n v="0"/>
    <n v="0"/>
    <n v="0"/>
    <n v="2749758"/>
    <n v="2751300"/>
    <n v="2749758"/>
    <n v="2751300"/>
  </r>
  <r>
    <x v="8"/>
    <s v="Redlands Community College"/>
    <m/>
    <n v="207069"/>
    <x v="9"/>
    <m/>
    <m/>
    <m/>
    <m/>
    <m/>
    <m/>
    <m/>
    <m/>
    <m/>
    <m/>
    <m/>
    <m/>
    <m/>
    <m/>
    <m/>
    <m/>
    <m/>
    <m/>
    <m/>
    <m/>
    <m/>
    <m/>
    <m/>
    <m/>
    <m/>
    <m/>
    <m/>
    <m/>
    <m/>
    <m/>
    <m/>
    <m/>
    <m/>
    <m/>
    <m/>
    <m/>
    <m/>
    <m/>
    <m/>
    <m/>
    <n v="23"/>
    <n v="26"/>
    <m/>
    <m/>
    <n v="4"/>
    <n v="1"/>
    <m/>
    <m/>
    <m/>
    <m/>
    <m/>
    <m/>
    <m/>
    <m/>
    <m/>
    <m/>
    <m/>
    <m/>
    <n v="1092987"/>
    <n v="1167472"/>
    <n v="0"/>
    <n v="0"/>
    <n v="0"/>
    <n v="0"/>
    <n v="0"/>
    <n v="0"/>
    <n v="0"/>
    <n v="0"/>
    <n v="0"/>
    <n v="0"/>
    <n v="251"/>
    <n v="245"/>
    <n v="0"/>
    <n v="0"/>
    <n v="0"/>
    <n v="0"/>
    <n v="0"/>
    <n v="0"/>
    <n v="0"/>
    <n v="0"/>
    <n v="0"/>
    <n v="0"/>
    <n v="4354.5298804780878"/>
    <n v="4765.1918367346934"/>
    <n v="0"/>
    <n v="0"/>
    <n v="0"/>
    <n v="0"/>
    <n v="0"/>
    <n v="0"/>
    <n v="0"/>
    <n v="0"/>
    <n v="0"/>
    <n v="0"/>
    <n v="39190.768924302793"/>
    <n v="42886.726530612243"/>
    <n v="39190.768924302793"/>
    <n v="42886.726530612243"/>
    <n v="0"/>
    <n v="0"/>
    <n v="0"/>
    <n v="0"/>
    <n v="0"/>
    <n v="0"/>
    <n v="0"/>
    <n v="0"/>
    <n v="0"/>
    <n v="0"/>
    <n v="27"/>
    <n v="27"/>
    <n v="27"/>
    <n v="27"/>
    <n v="0"/>
    <n v="0"/>
    <n v="0"/>
    <n v="0"/>
    <n v="0"/>
    <n v="0"/>
    <n v="0"/>
    <n v="0"/>
    <n v="0"/>
    <n v="0"/>
    <n v="1058150.7609561754"/>
    <n v="1157941.6163265305"/>
    <n v="1058150.7609561754"/>
    <n v="1157941.6163265305"/>
  </r>
  <r>
    <x v="8"/>
    <s v="Seminole State College "/>
    <m/>
    <n v="207740"/>
    <x v="9"/>
    <m/>
    <m/>
    <m/>
    <m/>
    <m/>
    <m/>
    <m/>
    <m/>
    <m/>
    <m/>
    <m/>
    <m/>
    <m/>
    <m/>
    <m/>
    <m/>
    <m/>
    <m/>
    <m/>
    <m/>
    <m/>
    <m/>
    <m/>
    <m/>
    <m/>
    <m/>
    <m/>
    <m/>
    <m/>
    <m/>
    <m/>
    <m/>
    <m/>
    <m/>
    <m/>
    <m/>
    <m/>
    <m/>
    <m/>
    <m/>
    <n v="31"/>
    <n v="31"/>
    <m/>
    <m/>
    <n v="5"/>
    <n v="6"/>
    <m/>
    <m/>
    <m/>
    <m/>
    <m/>
    <m/>
    <m/>
    <m/>
    <m/>
    <m/>
    <m/>
    <m/>
    <n v="1572768"/>
    <n v="1524055"/>
    <n v="0"/>
    <n v="0"/>
    <n v="0"/>
    <n v="0"/>
    <n v="0"/>
    <n v="0"/>
    <n v="0"/>
    <n v="0"/>
    <n v="0"/>
    <n v="0"/>
    <n v="334"/>
    <n v="345"/>
    <n v="0"/>
    <n v="0"/>
    <n v="0"/>
    <n v="0"/>
    <n v="0"/>
    <n v="0"/>
    <n v="0"/>
    <n v="0"/>
    <n v="0"/>
    <n v="0"/>
    <n v="4708.8862275449101"/>
    <n v="4417.550724637681"/>
    <n v="0"/>
    <n v="0"/>
    <n v="0"/>
    <n v="0"/>
    <n v="0"/>
    <n v="0"/>
    <n v="0"/>
    <n v="0"/>
    <n v="0"/>
    <n v="0"/>
    <n v="42379.976047904187"/>
    <n v="39757.956521739128"/>
    <n v="42379.976047904187"/>
    <n v="39757.956521739128"/>
    <n v="0"/>
    <n v="0"/>
    <n v="0"/>
    <n v="0"/>
    <n v="0"/>
    <n v="0"/>
    <n v="0"/>
    <n v="0"/>
    <n v="0"/>
    <n v="0"/>
    <n v="36"/>
    <n v="37"/>
    <n v="36"/>
    <n v="37"/>
    <n v="0"/>
    <n v="0"/>
    <n v="0"/>
    <n v="0"/>
    <n v="0"/>
    <n v="0"/>
    <n v="0"/>
    <n v="0"/>
    <n v="0"/>
    <n v="0"/>
    <n v="1525679.1377245507"/>
    <n v="1471044.3913043477"/>
    <n v="1525679.1377245507"/>
    <n v="1471044.3913043477"/>
  </r>
  <r>
    <x v="8"/>
    <s v="Western Oklahoma State College "/>
    <m/>
    <n v="208035"/>
    <x v="9"/>
    <m/>
    <m/>
    <m/>
    <m/>
    <m/>
    <m/>
    <m/>
    <m/>
    <m/>
    <m/>
    <m/>
    <m/>
    <m/>
    <m/>
    <m/>
    <m/>
    <m/>
    <m/>
    <m/>
    <m/>
    <m/>
    <m/>
    <m/>
    <m/>
    <m/>
    <m/>
    <m/>
    <m/>
    <m/>
    <m/>
    <m/>
    <m/>
    <m/>
    <m/>
    <m/>
    <m/>
    <m/>
    <m/>
    <m/>
    <m/>
    <n v="38"/>
    <n v="33"/>
    <m/>
    <m/>
    <n v="3"/>
    <n v="4"/>
    <m/>
    <m/>
    <m/>
    <m/>
    <m/>
    <m/>
    <m/>
    <m/>
    <m/>
    <m/>
    <m/>
    <m/>
    <n v="1826058"/>
    <n v="1611974"/>
    <n v="0"/>
    <n v="0"/>
    <n v="0"/>
    <n v="0"/>
    <n v="0"/>
    <n v="0"/>
    <n v="0"/>
    <n v="0"/>
    <n v="0"/>
    <n v="0"/>
    <n v="375"/>
    <n v="341"/>
    <n v="0"/>
    <n v="0"/>
    <n v="0"/>
    <n v="0"/>
    <n v="0"/>
    <n v="0"/>
    <n v="0"/>
    <n v="0"/>
    <n v="0"/>
    <n v="0"/>
    <n v="4869.4880000000003"/>
    <n v="4727.1964809384162"/>
    <n v="0"/>
    <n v="0"/>
    <n v="0"/>
    <n v="0"/>
    <n v="0"/>
    <n v="0"/>
    <n v="0"/>
    <n v="0"/>
    <n v="0"/>
    <n v="0"/>
    <n v="43825.392"/>
    <n v="42544.768328445745"/>
    <n v="43825.392"/>
    <n v="42544.768328445745"/>
    <n v="0"/>
    <n v="0"/>
    <n v="0"/>
    <n v="0"/>
    <n v="0"/>
    <n v="0"/>
    <n v="0"/>
    <n v="0"/>
    <n v="0"/>
    <n v="0"/>
    <n v="41"/>
    <n v="37"/>
    <n v="41"/>
    <n v="37"/>
    <n v="0"/>
    <n v="0"/>
    <n v="0"/>
    <n v="0"/>
    <n v="0"/>
    <n v="0"/>
    <n v="0"/>
    <n v="0"/>
    <n v="0"/>
    <n v="0"/>
    <n v="1796841.0719999999"/>
    <n v="1574156.4281524925"/>
    <n v="1796841.0719999999"/>
    <n v="1574156.4281524925"/>
  </r>
  <r>
    <x v="8"/>
    <s v="Canadian Valley Technology Center                 "/>
    <m/>
    <n v="365374"/>
    <x v="10"/>
    <m/>
    <m/>
    <m/>
    <m/>
    <m/>
    <m/>
    <m/>
    <m/>
    <m/>
    <m/>
    <m/>
    <m/>
    <m/>
    <m/>
    <m/>
    <m/>
    <m/>
    <m/>
    <m/>
    <m/>
    <m/>
    <m/>
    <m/>
    <m/>
    <m/>
    <m/>
    <m/>
    <m/>
    <m/>
    <m/>
    <m/>
    <m/>
    <m/>
    <m/>
    <m/>
    <m/>
    <m/>
    <m/>
    <m/>
    <m/>
    <m/>
    <m/>
    <n v="39"/>
    <n v="42"/>
    <n v="14"/>
    <n v="12"/>
    <n v="3"/>
    <n v="4"/>
    <m/>
    <m/>
    <m/>
    <m/>
    <m/>
    <m/>
    <m/>
    <m/>
    <m/>
    <m/>
    <n v="3368390"/>
    <n v="3490266"/>
    <n v="0"/>
    <n v="0"/>
    <n v="0"/>
    <n v="0"/>
    <n v="0"/>
    <n v="0"/>
    <n v="0"/>
    <n v="0"/>
    <n v="0"/>
    <n v="0"/>
    <n v="580"/>
    <n v="600"/>
    <n v="0"/>
    <n v="0"/>
    <n v="0"/>
    <n v="0"/>
    <n v="0"/>
    <n v="0"/>
    <n v="0"/>
    <n v="0"/>
    <n v="0"/>
    <n v="0"/>
    <n v="5807.5689655172409"/>
    <n v="5817.11"/>
    <n v="0"/>
    <n v="0"/>
    <n v="0"/>
    <n v="0"/>
    <n v="0"/>
    <n v="0"/>
    <n v="0"/>
    <n v="0"/>
    <n v="0"/>
    <n v="0"/>
    <n v="52268.120689655167"/>
    <n v="52353.99"/>
    <n v="52268.120689655167"/>
    <n v="52353.99"/>
    <n v="0"/>
    <n v="0"/>
    <n v="0"/>
    <n v="0"/>
    <n v="0"/>
    <n v="0"/>
    <n v="0"/>
    <n v="0"/>
    <n v="0"/>
    <n v="0"/>
    <n v="56"/>
    <n v="58"/>
    <n v="56"/>
    <n v="58"/>
    <n v="0"/>
    <n v="0"/>
    <n v="0"/>
    <n v="0"/>
    <n v="0"/>
    <n v="0"/>
    <n v="0"/>
    <n v="0"/>
    <n v="0"/>
    <n v="0"/>
    <n v="2927014.7586206892"/>
    <n v="3036531.42"/>
    <n v="2927014.7586206892"/>
    <n v="3036531.42"/>
  </r>
  <r>
    <x v="8"/>
    <s v="Francis Tuttle Technology Center                  "/>
    <m/>
    <n v="245999"/>
    <x v="10"/>
    <m/>
    <m/>
    <m/>
    <m/>
    <m/>
    <m/>
    <m/>
    <m/>
    <m/>
    <m/>
    <m/>
    <m/>
    <m/>
    <m/>
    <m/>
    <m/>
    <m/>
    <m/>
    <m/>
    <m/>
    <m/>
    <m/>
    <m/>
    <m/>
    <m/>
    <m/>
    <m/>
    <m/>
    <m/>
    <m/>
    <m/>
    <m/>
    <m/>
    <m/>
    <m/>
    <m/>
    <m/>
    <m/>
    <m/>
    <m/>
    <m/>
    <m/>
    <n v="78"/>
    <n v="78"/>
    <n v="13"/>
    <n v="12"/>
    <n v="15"/>
    <n v="14"/>
    <m/>
    <m/>
    <m/>
    <m/>
    <m/>
    <m/>
    <m/>
    <m/>
    <m/>
    <m/>
    <n v="7131249"/>
    <n v="7252458"/>
    <n v="0"/>
    <n v="0"/>
    <n v="0"/>
    <n v="0"/>
    <n v="0"/>
    <n v="0"/>
    <n v="0"/>
    <n v="0"/>
    <n v="0"/>
    <n v="0"/>
    <n v="1103"/>
    <n v="1080"/>
    <n v="0"/>
    <n v="0"/>
    <n v="0"/>
    <n v="0"/>
    <n v="0"/>
    <n v="0"/>
    <n v="0"/>
    <n v="0"/>
    <n v="0"/>
    <n v="0"/>
    <n v="6465.320942883046"/>
    <n v="6715.2388888888891"/>
    <n v="0"/>
    <n v="0"/>
    <n v="0"/>
    <n v="0"/>
    <n v="0"/>
    <n v="0"/>
    <n v="0"/>
    <n v="0"/>
    <n v="0"/>
    <n v="0"/>
    <n v="58187.888485947413"/>
    <n v="60437.15"/>
    <n v="58187.888485947413"/>
    <n v="60437.150000000009"/>
    <n v="0"/>
    <n v="0"/>
    <n v="0"/>
    <n v="0"/>
    <n v="0"/>
    <n v="0"/>
    <n v="0"/>
    <n v="0"/>
    <n v="0"/>
    <n v="0"/>
    <n v="106"/>
    <n v="104"/>
    <n v="106"/>
    <n v="104"/>
    <n v="0"/>
    <n v="0"/>
    <n v="0"/>
    <n v="0"/>
    <n v="0"/>
    <n v="0"/>
    <n v="0"/>
    <n v="0"/>
    <n v="0"/>
    <n v="0"/>
    <n v="6167916.1795104258"/>
    <n v="6285463.6000000006"/>
    <n v="6167916.1795104258"/>
    <n v="6285463.6000000006"/>
  </r>
  <r>
    <x v="8"/>
    <s v="Metro Technology Centers                          "/>
    <s v="Met the criteria for Technical Institute or College 2 in 2015-16."/>
    <n v="363165"/>
    <x v="10"/>
    <m/>
    <m/>
    <m/>
    <m/>
    <m/>
    <m/>
    <m/>
    <m/>
    <m/>
    <m/>
    <m/>
    <m/>
    <m/>
    <m/>
    <m/>
    <m/>
    <m/>
    <m/>
    <m/>
    <m/>
    <m/>
    <m/>
    <m/>
    <m/>
    <m/>
    <m/>
    <m/>
    <m/>
    <m/>
    <m/>
    <m/>
    <m/>
    <m/>
    <m/>
    <m/>
    <m/>
    <m/>
    <m/>
    <m/>
    <m/>
    <m/>
    <m/>
    <n v="31"/>
    <n v="31"/>
    <n v="8"/>
    <n v="9"/>
    <n v="19"/>
    <n v="17"/>
    <m/>
    <m/>
    <m/>
    <m/>
    <m/>
    <m/>
    <m/>
    <m/>
    <m/>
    <m/>
    <n v="3321910"/>
    <n v="3044997"/>
    <n v="0"/>
    <n v="0"/>
    <n v="0"/>
    <n v="0"/>
    <n v="0"/>
    <n v="0"/>
    <n v="0"/>
    <n v="0"/>
    <n v="0"/>
    <n v="0"/>
    <n v="626"/>
    <n v="613"/>
    <n v="0"/>
    <n v="0"/>
    <n v="0"/>
    <n v="0"/>
    <n v="0"/>
    <n v="0"/>
    <n v="0"/>
    <n v="0"/>
    <n v="0"/>
    <n v="0"/>
    <n v="5306.5654952076675"/>
    <n v="4967.3686786296903"/>
    <n v="0"/>
    <n v="0"/>
    <n v="0"/>
    <n v="0"/>
    <n v="0"/>
    <n v="0"/>
    <n v="0"/>
    <n v="0"/>
    <n v="0"/>
    <n v="0"/>
    <n v="47759.089456869006"/>
    <n v="44706.318107667212"/>
    <n v="47759.089456869006"/>
    <n v="44706.318107667219"/>
    <n v="0"/>
    <n v="0"/>
    <n v="0"/>
    <n v="0"/>
    <n v="0"/>
    <n v="0"/>
    <n v="0"/>
    <n v="0"/>
    <n v="0"/>
    <n v="0"/>
    <n v="58"/>
    <n v="57"/>
    <n v="58"/>
    <n v="57"/>
    <n v="0"/>
    <n v="0"/>
    <n v="0"/>
    <n v="0"/>
    <n v="0"/>
    <n v="0"/>
    <n v="0"/>
    <n v="0"/>
    <n v="0"/>
    <n v="0"/>
    <n v="2770027.1884984025"/>
    <n v="2548260.1321370313"/>
    <n v="2770027.1884984025"/>
    <n v="2548260.1321370313"/>
  </r>
  <r>
    <x v="8"/>
    <s v="Autry Technology Center                           "/>
    <m/>
    <n v="365213"/>
    <x v="11"/>
    <m/>
    <m/>
    <m/>
    <m/>
    <m/>
    <m/>
    <m/>
    <m/>
    <m/>
    <m/>
    <m/>
    <m/>
    <m/>
    <m/>
    <m/>
    <m/>
    <m/>
    <m/>
    <m/>
    <m/>
    <m/>
    <m/>
    <m/>
    <m/>
    <m/>
    <m/>
    <m/>
    <m/>
    <m/>
    <m/>
    <m/>
    <m/>
    <m/>
    <m/>
    <m/>
    <m/>
    <m/>
    <m/>
    <m/>
    <m/>
    <m/>
    <m/>
    <n v="19"/>
    <n v="19"/>
    <n v="2"/>
    <n v="2"/>
    <n v="8"/>
    <n v="8"/>
    <m/>
    <m/>
    <m/>
    <m/>
    <m/>
    <m/>
    <m/>
    <m/>
    <m/>
    <m/>
    <n v="1752122"/>
    <n v="1812334.16"/>
    <n v="0"/>
    <n v="0"/>
    <n v="0"/>
    <n v="0"/>
    <n v="0"/>
    <n v="0"/>
    <n v="0"/>
    <n v="0"/>
    <n v="0"/>
    <n v="0"/>
    <n v="308"/>
    <n v="308"/>
    <n v="0"/>
    <n v="0"/>
    <n v="0"/>
    <n v="0"/>
    <n v="0"/>
    <n v="0"/>
    <n v="0"/>
    <n v="0"/>
    <n v="0"/>
    <n v="0"/>
    <n v="5688.7077922077924"/>
    <n v="5884.2018181818175"/>
    <n v="0"/>
    <n v="0"/>
    <n v="0"/>
    <n v="0"/>
    <n v="0"/>
    <n v="0"/>
    <n v="0"/>
    <n v="0"/>
    <n v="0"/>
    <n v="0"/>
    <n v="51198.370129870134"/>
    <n v="52957.816363636361"/>
    <n v="51198.370129870142"/>
    <n v="52957.816363636361"/>
    <n v="0"/>
    <n v="0"/>
    <n v="0"/>
    <n v="0"/>
    <n v="0"/>
    <n v="0"/>
    <n v="0"/>
    <n v="0"/>
    <n v="0"/>
    <n v="0"/>
    <n v="29"/>
    <n v="29"/>
    <n v="29"/>
    <n v="29"/>
    <n v="0"/>
    <n v="0"/>
    <n v="0"/>
    <n v="0"/>
    <n v="0"/>
    <n v="0"/>
    <n v="0"/>
    <n v="0"/>
    <n v="0"/>
    <n v="0"/>
    <n v="1484752.733766234"/>
    <n v="1535776.6745454546"/>
    <n v="1484752.733766234"/>
    <n v="1535776.6745454546"/>
  </r>
  <r>
    <x v="8"/>
    <s v="Caddo Kiowa Technology Center                     "/>
    <m/>
    <n v="364946"/>
    <x v="11"/>
    <m/>
    <m/>
    <m/>
    <m/>
    <m/>
    <m/>
    <m/>
    <m/>
    <m/>
    <m/>
    <m/>
    <m/>
    <m/>
    <m/>
    <m/>
    <m/>
    <m/>
    <m/>
    <m/>
    <m/>
    <m/>
    <m/>
    <m/>
    <m/>
    <m/>
    <m/>
    <m/>
    <m/>
    <m/>
    <m/>
    <m/>
    <m/>
    <m/>
    <m/>
    <m/>
    <m/>
    <m/>
    <m/>
    <m/>
    <m/>
    <m/>
    <m/>
    <n v="22"/>
    <n v="20"/>
    <n v="5"/>
    <n v="4"/>
    <n v="2"/>
    <n v="2"/>
    <m/>
    <m/>
    <m/>
    <m/>
    <m/>
    <m/>
    <m/>
    <m/>
    <m/>
    <m/>
    <n v="1473056"/>
    <n v="1358030"/>
    <n v="0"/>
    <n v="0"/>
    <n v="0"/>
    <n v="0"/>
    <n v="0"/>
    <n v="0"/>
    <n v="0"/>
    <n v="0"/>
    <n v="0"/>
    <n v="0"/>
    <n v="299"/>
    <n v="268"/>
    <n v="0"/>
    <n v="0"/>
    <n v="0"/>
    <n v="0"/>
    <n v="0"/>
    <n v="0"/>
    <n v="0"/>
    <n v="0"/>
    <n v="0"/>
    <n v="0"/>
    <n v="4926.608695652174"/>
    <n v="5067.2761194029854"/>
    <n v="0"/>
    <n v="0"/>
    <n v="0"/>
    <n v="0"/>
    <n v="0"/>
    <n v="0"/>
    <n v="0"/>
    <n v="0"/>
    <n v="0"/>
    <n v="0"/>
    <n v="44339.478260869568"/>
    <n v="45605.485074626871"/>
    <n v="44339.478260869568"/>
    <n v="45605.485074626871"/>
    <n v="0"/>
    <n v="0"/>
    <n v="0"/>
    <n v="0"/>
    <n v="0"/>
    <n v="0"/>
    <n v="0"/>
    <n v="0"/>
    <n v="0"/>
    <n v="0"/>
    <n v="29"/>
    <n v="26"/>
    <n v="29"/>
    <n v="26"/>
    <n v="0"/>
    <n v="0"/>
    <n v="0"/>
    <n v="0"/>
    <n v="0"/>
    <n v="0"/>
    <n v="0"/>
    <n v="0"/>
    <n v="0"/>
    <n v="0"/>
    <n v="1285844.8695652175"/>
    <n v="1185742.6119402987"/>
    <n v="1285844.8695652175"/>
    <n v="1185742.6119402987"/>
  </r>
  <r>
    <x v="8"/>
    <s v="Central Technology Center                         "/>
    <m/>
    <n v="246017"/>
    <x v="11"/>
    <m/>
    <m/>
    <m/>
    <m/>
    <m/>
    <m/>
    <m/>
    <m/>
    <m/>
    <m/>
    <m/>
    <m/>
    <m/>
    <m/>
    <m/>
    <m/>
    <m/>
    <m/>
    <m/>
    <m/>
    <m/>
    <m/>
    <m/>
    <m/>
    <m/>
    <m/>
    <m/>
    <m/>
    <m/>
    <m/>
    <m/>
    <m/>
    <m/>
    <m/>
    <m/>
    <m/>
    <m/>
    <m/>
    <m/>
    <m/>
    <m/>
    <m/>
    <n v="30"/>
    <n v="30"/>
    <n v="0"/>
    <n v="0"/>
    <n v="18"/>
    <n v="19"/>
    <m/>
    <m/>
    <m/>
    <m/>
    <m/>
    <m/>
    <m/>
    <m/>
    <m/>
    <m/>
    <n v="2629483"/>
    <n v="2738248"/>
    <n v="0"/>
    <n v="0"/>
    <n v="0"/>
    <n v="0"/>
    <n v="0"/>
    <n v="0"/>
    <n v="0"/>
    <n v="0"/>
    <n v="0"/>
    <n v="0"/>
    <n v="516"/>
    <n v="528"/>
    <n v="0"/>
    <n v="0"/>
    <n v="0"/>
    <n v="0"/>
    <n v="0"/>
    <n v="0"/>
    <n v="0"/>
    <n v="0"/>
    <n v="0"/>
    <n v="0"/>
    <n v="5095.8972868217052"/>
    <n v="5186.075757575758"/>
    <n v="0"/>
    <n v="0"/>
    <n v="0"/>
    <n v="0"/>
    <n v="0"/>
    <n v="0"/>
    <n v="0"/>
    <n v="0"/>
    <n v="0"/>
    <n v="0"/>
    <n v="45863.075581395344"/>
    <n v="46674.681818181823"/>
    <n v="45863.075581395336"/>
    <n v="46674.681818181823"/>
    <n v="0"/>
    <n v="0"/>
    <n v="0"/>
    <n v="0"/>
    <n v="0"/>
    <n v="0"/>
    <n v="0"/>
    <n v="0"/>
    <n v="0"/>
    <n v="0"/>
    <n v="48"/>
    <n v="49"/>
    <n v="48"/>
    <n v="49"/>
    <n v="0"/>
    <n v="0"/>
    <n v="0"/>
    <n v="0"/>
    <n v="0"/>
    <n v="0"/>
    <n v="0"/>
    <n v="0"/>
    <n v="0"/>
    <n v="0"/>
    <n v="2201427.6279069763"/>
    <n v="2287059.4090909092"/>
    <n v="2201427.6279069763"/>
    <n v="2287059.4090909092"/>
  </r>
  <r>
    <x v="8"/>
    <s v="Chisholm Trail Technology Center                  "/>
    <m/>
    <n v="375656"/>
    <x v="11"/>
    <m/>
    <m/>
    <m/>
    <m/>
    <m/>
    <m/>
    <m/>
    <m/>
    <m/>
    <m/>
    <m/>
    <m/>
    <m/>
    <m/>
    <m/>
    <m/>
    <m/>
    <m/>
    <m/>
    <m/>
    <m/>
    <m/>
    <m/>
    <m/>
    <m/>
    <m/>
    <m/>
    <m/>
    <m/>
    <m/>
    <m/>
    <m/>
    <m/>
    <m/>
    <m/>
    <m/>
    <m/>
    <m/>
    <m/>
    <m/>
    <m/>
    <m/>
    <n v="4"/>
    <n v="4"/>
    <n v="0"/>
    <n v="0"/>
    <n v="2"/>
    <n v="1"/>
    <m/>
    <m/>
    <m/>
    <m/>
    <m/>
    <m/>
    <m/>
    <m/>
    <m/>
    <m/>
    <n v="273850"/>
    <n v="216500"/>
    <n v="0"/>
    <n v="0"/>
    <n v="0"/>
    <n v="0"/>
    <n v="0"/>
    <n v="0"/>
    <n v="0"/>
    <n v="0"/>
    <n v="0"/>
    <n v="0"/>
    <n v="64"/>
    <n v="52"/>
    <n v="0"/>
    <n v="0"/>
    <n v="0"/>
    <n v="0"/>
    <n v="0"/>
    <n v="0"/>
    <n v="0"/>
    <n v="0"/>
    <n v="0"/>
    <n v="0"/>
    <n v="4278.90625"/>
    <n v="4163.4615384615381"/>
    <n v="0"/>
    <n v="0"/>
    <n v="0"/>
    <n v="0"/>
    <n v="0"/>
    <n v="0"/>
    <n v="0"/>
    <n v="0"/>
    <n v="0"/>
    <n v="0"/>
    <n v="38510.15625"/>
    <n v="37471.153846153844"/>
    <n v="38510.15625"/>
    <n v="37471.153846153844"/>
    <n v="0"/>
    <n v="0"/>
    <n v="0"/>
    <n v="0"/>
    <n v="0"/>
    <n v="0"/>
    <n v="0"/>
    <n v="0"/>
    <n v="0"/>
    <n v="0"/>
    <n v="6"/>
    <n v="5"/>
    <n v="6"/>
    <n v="5"/>
    <n v="0"/>
    <n v="0"/>
    <n v="0"/>
    <n v="0"/>
    <n v="0"/>
    <n v="0"/>
    <n v="0"/>
    <n v="0"/>
    <n v="0"/>
    <n v="0"/>
    <n v="231060.9375"/>
    <n v="187355.76923076922"/>
    <n v="231060.9375"/>
    <n v="187355.76923076922"/>
  </r>
  <r>
    <x v="8"/>
    <s v="Eastern Oklahoma County Technology Center         "/>
    <m/>
    <n v="418348"/>
    <x v="11"/>
    <m/>
    <m/>
    <m/>
    <m/>
    <m/>
    <m/>
    <m/>
    <m/>
    <m/>
    <m/>
    <m/>
    <m/>
    <m/>
    <m/>
    <m/>
    <m/>
    <m/>
    <m/>
    <m/>
    <m/>
    <m/>
    <m/>
    <m/>
    <m/>
    <m/>
    <m/>
    <m/>
    <m/>
    <m/>
    <m/>
    <m/>
    <m/>
    <m/>
    <m/>
    <m/>
    <m/>
    <m/>
    <m/>
    <m/>
    <m/>
    <m/>
    <m/>
    <n v="15"/>
    <n v="16"/>
    <n v="2"/>
    <n v="2"/>
    <n v="1"/>
    <n v="1"/>
    <m/>
    <m/>
    <m/>
    <m/>
    <m/>
    <m/>
    <m/>
    <m/>
    <m/>
    <m/>
    <n v="1000825"/>
    <n v="1027923"/>
    <n v="0"/>
    <n v="0"/>
    <n v="0"/>
    <n v="0"/>
    <n v="0"/>
    <n v="0"/>
    <n v="0"/>
    <n v="0"/>
    <n v="0"/>
    <n v="0"/>
    <n v="184"/>
    <n v="194"/>
    <n v="0"/>
    <n v="0"/>
    <n v="0"/>
    <n v="0"/>
    <n v="0"/>
    <n v="0"/>
    <n v="0"/>
    <n v="0"/>
    <n v="0"/>
    <n v="0"/>
    <n v="5439.266304347826"/>
    <n v="5298.572164948454"/>
    <n v="0"/>
    <n v="0"/>
    <n v="0"/>
    <n v="0"/>
    <n v="0"/>
    <n v="0"/>
    <n v="0"/>
    <n v="0"/>
    <n v="0"/>
    <n v="0"/>
    <n v="48953.396739130432"/>
    <n v="47687.149484536087"/>
    <n v="48953.396739130432"/>
    <n v="47687.149484536087"/>
    <n v="0"/>
    <n v="0"/>
    <n v="0"/>
    <n v="0"/>
    <n v="0"/>
    <n v="0"/>
    <n v="0"/>
    <n v="0"/>
    <n v="0"/>
    <n v="0"/>
    <n v="18"/>
    <n v="19"/>
    <n v="18"/>
    <n v="19"/>
    <n v="0"/>
    <n v="0"/>
    <n v="0"/>
    <n v="0"/>
    <n v="0"/>
    <n v="0"/>
    <n v="0"/>
    <n v="0"/>
    <n v="0"/>
    <n v="0"/>
    <n v="881161.14130434778"/>
    <n v="906055.84020618559"/>
    <n v="881161.14130434778"/>
    <n v="906055.84020618559"/>
  </r>
  <r>
    <x v="8"/>
    <s v="Gordon Cooper Technology Center                   "/>
    <m/>
    <n v="375683"/>
    <x v="11"/>
    <m/>
    <m/>
    <m/>
    <m/>
    <m/>
    <m/>
    <m/>
    <m/>
    <m/>
    <m/>
    <m/>
    <m/>
    <m/>
    <m/>
    <m/>
    <m/>
    <m/>
    <m/>
    <m/>
    <m/>
    <m/>
    <m/>
    <m/>
    <m/>
    <m/>
    <m/>
    <m/>
    <m/>
    <m/>
    <m/>
    <m/>
    <m/>
    <m/>
    <m/>
    <m/>
    <m/>
    <m/>
    <m/>
    <m/>
    <m/>
    <m/>
    <m/>
    <n v="25"/>
    <n v="25"/>
    <n v="0"/>
    <n v="0"/>
    <n v="8"/>
    <n v="8"/>
    <m/>
    <m/>
    <m/>
    <m/>
    <m/>
    <m/>
    <m/>
    <m/>
    <m/>
    <m/>
    <n v="1936891"/>
    <n v="2021053"/>
    <n v="0"/>
    <n v="0"/>
    <n v="0"/>
    <n v="0"/>
    <n v="0"/>
    <n v="0"/>
    <n v="0"/>
    <n v="0"/>
    <n v="0"/>
    <n v="0"/>
    <n v="346"/>
    <n v="346"/>
    <n v="0"/>
    <n v="0"/>
    <n v="0"/>
    <n v="0"/>
    <n v="0"/>
    <n v="0"/>
    <n v="0"/>
    <n v="0"/>
    <n v="0"/>
    <n v="0"/>
    <n v="5597.9508670520236"/>
    <n v="5841.1936416184972"/>
    <n v="0"/>
    <n v="0"/>
    <n v="0"/>
    <n v="0"/>
    <n v="0"/>
    <n v="0"/>
    <n v="0"/>
    <n v="0"/>
    <n v="0"/>
    <n v="0"/>
    <n v="50381.557803468211"/>
    <n v="52570.742774566475"/>
    <n v="50381.557803468211"/>
    <n v="52570.742774566475"/>
    <n v="0"/>
    <n v="0"/>
    <n v="0"/>
    <n v="0"/>
    <n v="0"/>
    <n v="0"/>
    <n v="0"/>
    <n v="0"/>
    <n v="0"/>
    <n v="0"/>
    <n v="33"/>
    <n v="33"/>
    <n v="33"/>
    <n v="33"/>
    <n v="0"/>
    <n v="0"/>
    <n v="0"/>
    <n v="0"/>
    <n v="0"/>
    <n v="0"/>
    <n v="0"/>
    <n v="0"/>
    <n v="0"/>
    <n v="0"/>
    <n v="1662591.4075144511"/>
    <n v="1734834.5115606936"/>
    <n v="1662591.4075144511"/>
    <n v="1734834.5115606936"/>
  </r>
  <r>
    <x v="8"/>
    <s v="Great Plains Technology Center                    "/>
    <m/>
    <n v="364548"/>
    <x v="11"/>
    <m/>
    <m/>
    <m/>
    <m/>
    <m/>
    <m/>
    <m/>
    <m/>
    <m/>
    <m/>
    <m/>
    <m/>
    <m/>
    <m/>
    <m/>
    <m/>
    <m/>
    <m/>
    <m/>
    <m/>
    <m/>
    <m/>
    <m/>
    <m/>
    <m/>
    <m/>
    <m/>
    <m/>
    <m/>
    <m/>
    <m/>
    <m/>
    <m/>
    <m/>
    <m/>
    <m/>
    <m/>
    <m/>
    <m/>
    <m/>
    <m/>
    <m/>
    <n v="31"/>
    <n v="32"/>
    <n v="0"/>
    <n v="0"/>
    <n v="17"/>
    <n v="17"/>
    <m/>
    <m/>
    <m/>
    <m/>
    <m/>
    <m/>
    <m/>
    <m/>
    <m/>
    <m/>
    <n v="2382777"/>
    <n v="2394282"/>
    <n v="0"/>
    <n v="0"/>
    <n v="0"/>
    <n v="0"/>
    <n v="0"/>
    <n v="0"/>
    <n v="0"/>
    <n v="0"/>
    <n v="0"/>
    <n v="0"/>
    <n v="514"/>
    <n v="524"/>
    <n v="0"/>
    <n v="0"/>
    <n v="0"/>
    <n v="0"/>
    <n v="0"/>
    <n v="0"/>
    <n v="0"/>
    <n v="0"/>
    <n v="0"/>
    <n v="0"/>
    <n v="4635.752918287938"/>
    <n v="4569.240458015267"/>
    <n v="0"/>
    <n v="0"/>
    <n v="0"/>
    <n v="0"/>
    <n v="0"/>
    <n v="0"/>
    <n v="0"/>
    <n v="0"/>
    <n v="0"/>
    <n v="0"/>
    <n v="41721.776264591441"/>
    <n v="41123.164122137401"/>
    <n v="41721.776264591441"/>
    <n v="41123.164122137401"/>
    <n v="0"/>
    <n v="0"/>
    <n v="0"/>
    <n v="0"/>
    <n v="0"/>
    <n v="0"/>
    <n v="0"/>
    <n v="0"/>
    <n v="0"/>
    <n v="0"/>
    <n v="48"/>
    <n v="49"/>
    <n v="48"/>
    <n v="49"/>
    <n v="0"/>
    <n v="0"/>
    <n v="0"/>
    <n v="0"/>
    <n v="0"/>
    <n v="0"/>
    <n v="0"/>
    <n v="0"/>
    <n v="0"/>
    <n v="0"/>
    <n v="2002645.2607003893"/>
    <n v="2015035.0419847327"/>
    <n v="2002645.2607003893"/>
    <n v="2015035.0419847327"/>
  </r>
  <r>
    <x v="8"/>
    <s v="Green Country Technology Center                   "/>
    <m/>
    <n v="428019"/>
    <x v="11"/>
    <m/>
    <m/>
    <m/>
    <m/>
    <m/>
    <m/>
    <m/>
    <m/>
    <m/>
    <m/>
    <m/>
    <m/>
    <m/>
    <m/>
    <m/>
    <m/>
    <m/>
    <m/>
    <m/>
    <m/>
    <m/>
    <m/>
    <m/>
    <m/>
    <m/>
    <m/>
    <m/>
    <m/>
    <m/>
    <m/>
    <m/>
    <m/>
    <m/>
    <m/>
    <m/>
    <m/>
    <m/>
    <m/>
    <m/>
    <m/>
    <m/>
    <m/>
    <n v="4"/>
    <n v="5"/>
    <n v="1"/>
    <n v="3"/>
    <n v="6"/>
    <n v="4"/>
    <m/>
    <m/>
    <m/>
    <m/>
    <m/>
    <m/>
    <m/>
    <m/>
    <m/>
    <m/>
    <n v="539570"/>
    <n v="584429"/>
    <n v="0"/>
    <n v="0"/>
    <n v="0"/>
    <n v="0"/>
    <n v="0"/>
    <n v="0"/>
    <n v="0"/>
    <n v="0"/>
    <n v="0"/>
    <n v="0"/>
    <n v="123"/>
    <n v="131"/>
    <n v="0"/>
    <n v="0"/>
    <n v="0"/>
    <n v="0"/>
    <n v="0"/>
    <n v="0"/>
    <n v="0"/>
    <n v="0"/>
    <n v="0"/>
    <n v="0"/>
    <n v="4386.747967479675"/>
    <n v="4461.2900763358775"/>
    <n v="0"/>
    <n v="0"/>
    <n v="0"/>
    <n v="0"/>
    <n v="0"/>
    <n v="0"/>
    <n v="0"/>
    <n v="0"/>
    <n v="0"/>
    <n v="0"/>
    <n v="39480.731707317078"/>
    <n v="40151.610687022898"/>
    <n v="39480.731707317078"/>
    <n v="40151.610687022898"/>
    <n v="0"/>
    <n v="0"/>
    <n v="0"/>
    <n v="0"/>
    <n v="0"/>
    <n v="0"/>
    <n v="0"/>
    <n v="0"/>
    <n v="0"/>
    <n v="0"/>
    <n v="11"/>
    <n v="12"/>
    <n v="11"/>
    <n v="12"/>
    <n v="0"/>
    <n v="0"/>
    <n v="0"/>
    <n v="0"/>
    <n v="0"/>
    <n v="0"/>
    <n v="0"/>
    <n v="0"/>
    <n v="0"/>
    <n v="0"/>
    <n v="434288.04878048785"/>
    <n v="481819.32824427477"/>
    <n v="434288.04878048785"/>
    <n v="481819.32824427477"/>
  </r>
  <r>
    <x v="8"/>
    <s v="High Plains Technology Center                     "/>
    <m/>
    <n v="208053"/>
    <x v="11"/>
    <m/>
    <m/>
    <m/>
    <m/>
    <m/>
    <m/>
    <m/>
    <m/>
    <m/>
    <m/>
    <m/>
    <m/>
    <m/>
    <m/>
    <m/>
    <m/>
    <m/>
    <m/>
    <m/>
    <m/>
    <m/>
    <m/>
    <m/>
    <m/>
    <m/>
    <m/>
    <m/>
    <m/>
    <m/>
    <m/>
    <m/>
    <m/>
    <m/>
    <m/>
    <m/>
    <m/>
    <m/>
    <m/>
    <m/>
    <m/>
    <m/>
    <m/>
    <n v="9"/>
    <n v="9"/>
    <n v="1"/>
    <n v="1"/>
    <n v="3"/>
    <n v="3"/>
    <m/>
    <m/>
    <m/>
    <m/>
    <m/>
    <m/>
    <m/>
    <m/>
    <m/>
    <m/>
    <n v="712436"/>
    <n v="757891"/>
    <n v="0"/>
    <n v="0"/>
    <n v="0"/>
    <n v="0"/>
    <n v="0"/>
    <n v="0"/>
    <n v="0"/>
    <n v="0"/>
    <n v="0"/>
    <n v="0"/>
    <n v="137"/>
    <n v="137"/>
    <n v="0"/>
    <n v="0"/>
    <n v="0"/>
    <n v="0"/>
    <n v="0"/>
    <n v="0"/>
    <n v="0"/>
    <n v="0"/>
    <n v="0"/>
    <n v="0"/>
    <n v="5200.2627737226276"/>
    <n v="5532.0510948905112"/>
    <n v="0"/>
    <n v="0"/>
    <n v="0"/>
    <n v="0"/>
    <n v="0"/>
    <n v="0"/>
    <n v="0"/>
    <n v="0"/>
    <n v="0"/>
    <n v="0"/>
    <n v="46802.364963503649"/>
    <n v="49788.459854014603"/>
    <n v="46802.364963503656"/>
    <n v="49788.459854014603"/>
    <n v="0"/>
    <n v="0"/>
    <n v="0"/>
    <n v="0"/>
    <n v="0"/>
    <n v="0"/>
    <n v="0"/>
    <n v="0"/>
    <n v="0"/>
    <n v="0"/>
    <n v="13"/>
    <n v="13"/>
    <n v="13"/>
    <n v="13"/>
    <n v="0"/>
    <n v="0"/>
    <n v="0"/>
    <n v="0"/>
    <n v="0"/>
    <n v="0"/>
    <n v="0"/>
    <n v="0"/>
    <n v="0"/>
    <n v="0"/>
    <n v="608430.74452554749"/>
    <n v="647249.97810218984"/>
    <n v="608430.74452554749"/>
    <n v="647249.97810218984"/>
  </r>
  <r>
    <x v="8"/>
    <s v="Indian Capital Technology Center-Muskogee         "/>
    <m/>
    <n v="418296"/>
    <x v="11"/>
    <m/>
    <m/>
    <m/>
    <m/>
    <m/>
    <m/>
    <m/>
    <m/>
    <m/>
    <m/>
    <m/>
    <m/>
    <m/>
    <m/>
    <m/>
    <m/>
    <m/>
    <m/>
    <m/>
    <m/>
    <m/>
    <m/>
    <m/>
    <m/>
    <m/>
    <m/>
    <m/>
    <m/>
    <m/>
    <m/>
    <m/>
    <m/>
    <m/>
    <m/>
    <m/>
    <m/>
    <m/>
    <m/>
    <m/>
    <m/>
    <m/>
    <m/>
    <n v="20"/>
    <n v="18"/>
    <n v="1"/>
    <n v="1"/>
    <n v="7"/>
    <n v="10"/>
    <m/>
    <m/>
    <m/>
    <m/>
    <m/>
    <m/>
    <m/>
    <m/>
    <m/>
    <m/>
    <n v="1469154"/>
    <n v="1560033"/>
    <n v="0"/>
    <n v="0"/>
    <n v="0"/>
    <n v="0"/>
    <n v="0"/>
    <n v="0"/>
    <n v="0"/>
    <n v="0"/>
    <n v="0"/>
    <n v="0"/>
    <n v="295"/>
    <n v="311"/>
    <n v="0"/>
    <n v="0"/>
    <n v="0"/>
    <n v="0"/>
    <n v="0"/>
    <n v="0"/>
    <n v="0"/>
    <n v="0"/>
    <n v="0"/>
    <n v="0"/>
    <n v="4980.1830508474577"/>
    <n v="5016.1832797427651"/>
    <n v="0"/>
    <n v="0"/>
    <n v="0"/>
    <n v="0"/>
    <n v="0"/>
    <n v="0"/>
    <n v="0"/>
    <n v="0"/>
    <n v="0"/>
    <n v="0"/>
    <n v="44821.647457627121"/>
    <n v="45145.649517684884"/>
    <n v="44821.647457627121"/>
    <n v="45145.649517684884"/>
    <n v="0"/>
    <n v="0"/>
    <n v="0"/>
    <n v="0"/>
    <n v="0"/>
    <n v="0"/>
    <n v="0"/>
    <n v="0"/>
    <n v="0"/>
    <n v="0"/>
    <n v="28"/>
    <n v="29"/>
    <n v="28"/>
    <n v="29"/>
    <n v="0"/>
    <n v="0"/>
    <n v="0"/>
    <n v="0"/>
    <n v="0"/>
    <n v="0"/>
    <n v="0"/>
    <n v="0"/>
    <n v="0"/>
    <n v="0"/>
    <n v="1255006.1288135594"/>
    <n v="1309223.8360128617"/>
    <n v="1255006.1288135594"/>
    <n v="1309223.8360128617"/>
  </r>
  <r>
    <x v="8"/>
    <s v="Indian Capital Technology Center-Sallisaw         "/>
    <m/>
    <n v="421540"/>
    <x v="11"/>
    <m/>
    <m/>
    <m/>
    <m/>
    <m/>
    <m/>
    <m/>
    <m/>
    <m/>
    <m/>
    <m/>
    <m/>
    <m/>
    <m/>
    <m/>
    <m/>
    <m/>
    <m/>
    <m/>
    <m/>
    <m/>
    <m/>
    <m/>
    <m/>
    <m/>
    <m/>
    <m/>
    <m/>
    <m/>
    <m/>
    <m/>
    <m/>
    <m/>
    <m/>
    <m/>
    <m/>
    <m/>
    <m/>
    <m/>
    <m/>
    <m/>
    <m/>
    <n v="7"/>
    <n v="7"/>
    <n v="0"/>
    <n v="0"/>
    <n v="3"/>
    <n v="3"/>
    <m/>
    <m/>
    <m/>
    <m/>
    <m/>
    <m/>
    <m/>
    <m/>
    <m/>
    <m/>
    <n v="529532"/>
    <n v="539816"/>
    <n v="0"/>
    <n v="0"/>
    <n v="0"/>
    <n v="0"/>
    <n v="0"/>
    <n v="0"/>
    <n v="0"/>
    <n v="0"/>
    <n v="0"/>
    <n v="0"/>
    <n v="106"/>
    <n v="106"/>
    <n v="0"/>
    <n v="0"/>
    <n v="0"/>
    <n v="0"/>
    <n v="0"/>
    <n v="0"/>
    <n v="0"/>
    <n v="0"/>
    <n v="0"/>
    <n v="0"/>
    <n v="4995.5849056603774"/>
    <n v="5092.6037735849059"/>
    <n v="0"/>
    <n v="0"/>
    <n v="0"/>
    <n v="0"/>
    <n v="0"/>
    <n v="0"/>
    <n v="0"/>
    <n v="0"/>
    <n v="0"/>
    <n v="0"/>
    <n v="44960.264150943396"/>
    <n v="45833.433962264156"/>
    <n v="44960.264150943396"/>
    <n v="45833.433962264156"/>
    <n v="0"/>
    <n v="0"/>
    <n v="0"/>
    <n v="0"/>
    <n v="0"/>
    <n v="0"/>
    <n v="0"/>
    <n v="0"/>
    <n v="0"/>
    <n v="0"/>
    <n v="10"/>
    <n v="10"/>
    <n v="10"/>
    <n v="10"/>
    <n v="0"/>
    <n v="0"/>
    <n v="0"/>
    <n v="0"/>
    <n v="0"/>
    <n v="0"/>
    <n v="0"/>
    <n v="0"/>
    <n v="0"/>
    <n v="0"/>
    <n v="449602.64150943398"/>
    <n v="458334.33962264156"/>
    <n v="449602.64150943398"/>
    <n v="458334.33962264156"/>
  </r>
  <r>
    <x v="8"/>
    <s v="Indian Capital Technology Center-Stilwell         "/>
    <m/>
    <n v="421559"/>
    <x v="11"/>
    <m/>
    <m/>
    <m/>
    <m/>
    <m/>
    <m/>
    <m/>
    <m/>
    <m/>
    <m/>
    <m/>
    <m/>
    <m/>
    <m/>
    <m/>
    <m/>
    <m/>
    <m/>
    <m/>
    <m/>
    <m/>
    <m/>
    <m/>
    <m/>
    <m/>
    <m/>
    <m/>
    <m/>
    <m/>
    <m/>
    <m/>
    <m/>
    <m/>
    <m/>
    <m/>
    <m/>
    <m/>
    <m/>
    <m/>
    <m/>
    <m/>
    <m/>
    <n v="5"/>
    <n v="6"/>
    <n v="0"/>
    <n v="0"/>
    <n v="2"/>
    <n v="2"/>
    <m/>
    <m/>
    <m/>
    <m/>
    <m/>
    <m/>
    <m/>
    <m/>
    <m/>
    <m/>
    <n v="361550"/>
    <n v="410436"/>
    <n v="0"/>
    <n v="0"/>
    <n v="0"/>
    <n v="0"/>
    <n v="0"/>
    <n v="0"/>
    <n v="0"/>
    <n v="0"/>
    <n v="0"/>
    <n v="0"/>
    <n v="74"/>
    <n v="84"/>
    <n v="0"/>
    <n v="0"/>
    <n v="0"/>
    <n v="0"/>
    <n v="0"/>
    <n v="0"/>
    <n v="0"/>
    <n v="0"/>
    <n v="0"/>
    <n v="0"/>
    <n v="4885.8108108108108"/>
    <n v="4886.1428571428569"/>
    <n v="0"/>
    <n v="0"/>
    <n v="0"/>
    <n v="0"/>
    <n v="0"/>
    <n v="0"/>
    <n v="0"/>
    <n v="0"/>
    <n v="0"/>
    <n v="0"/>
    <n v="43972.2972972973"/>
    <n v="43975.28571428571"/>
    <n v="43972.2972972973"/>
    <n v="43975.28571428571"/>
    <n v="0"/>
    <n v="0"/>
    <n v="0"/>
    <n v="0"/>
    <n v="0"/>
    <n v="0"/>
    <n v="0"/>
    <n v="0"/>
    <n v="0"/>
    <n v="0"/>
    <n v="7"/>
    <n v="8"/>
    <n v="7"/>
    <n v="8"/>
    <n v="0"/>
    <n v="0"/>
    <n v="0"/>
    <n v="0"/>
    <n v="0"/>
    <n v="0"/>
    <n v="0"/>
    <n v="0"/>
    <n v="0"/>
    <n v="0"/>
    <n v="307806.08108108112"/>
    <n v="351802.28571428568"/>
    <n v="307806.08108108112"/>
    <n v="351802.28571428568"/>
  </r>
  <r>
    <x v="8"/>
    <s v="Indian Capital Technology Center-Tahlequah        "/>
    <m/>
    <n v="208026"/>
    <x v="11"/>
    <m/>
    <m/>
    <m/>
    <m/>
    <m/>
    <m/>
    <m/>
    <m/>
    <m/>
    <m/>
    <m/>
    <m/>
    <m/>
    <m/>
    <m/>
    <m/>
    <m/>
    <m/>
    <m/>
    <m/>
    <m/>
    <m/>
    <m/>
    <m/>
    <m/>
    <m/>
    <m/>
    <m/>
    <m/>
    <m/>
    <m/>
    <m/>
    <m/>
    <m/>
    <m/>
    <m/>
    <m/>
    <m/>
    <m/>
    <m/>
    <m/>
    <m/>
    <n v="12"/>
    <n v="11"/>
    <n v="0"/>
    <n v="0"/>
    <n v="2"/>
    <n v="2"/>
    <m/>
    <m/>
    <m/>
    <m/>
    <m/>
    <m/>
    <m/>
    <m/>
    <m/>
    <m/>
    <n v="703024"/>
    <n v="665085"/>
    <n v="0"/>
    <n v="0"/>
    <n v="0"/>
    <n v="0"/>
    <n v="0"/>
    <n v="0"/>
    <n v="0"/>
    <n v="0"/>
    <n v="0"/>
    <n v="0"/>
    <n v="144"/>
    <n v="134"/>
    <n v="0"/>
    <n v="0"/>
    <n v="0"/>
    <n v="0"/>
    <n v="0"/>
    <n v="0"/>
    <n v="0"/>
    <n v="0"/>
    <n v="0"/>
    <n v="0"/>
    <n v="4882.1111111111113"/>
    <n v="4963.3208955223881"/>
    <n v="0"/>
    <n v="0"/>
    <n v="0"/>
    <n v="0"/>
    <n v="0"/>
    <n v="0"/>
    <n v="0"/>
    <n v="0"/>
    <n v="0"/>
    <n v="0"/>
    <n v="43939"/>
    <n v="44669.888059701494"/>
    <n v="43939"/>
    <n v="44669.888059701494"/>
    <n v="0"/>
    <n v="0"/>
    <n v="0"/>
    <n v="0"/>
    <n v="0"/>
    <n v="0"/>
    <n v="0"/>
    <n v="0"/>
    <n v="0"/>
    <n v="0"/>
    <n v="14"/>
    <n v="13"/>
    <n v="14"/>
    <n v="13"/>
    <n v="0"/>
    <n v="0"/>
    <n v="0"/>
    <n v="0"/>
    <n v="0"/>
    <n v="0"/>
    <n v="0"/>
    <n v="0"/>
    <n v="0"/>
    <n v="0"/>
    <n v="615146"/>
    <n v="580708.54477611941"/>
    <n v="615146"/>
    <n v="580708.54477611941"/>
  </r>
  <r>
    <x v="8"/>
    <s v="Kiamichi Technology Center-Atoka                  "/>
    <m/>
    <n v="375692"/>
    <x v="11"/>
    <m/>
    <m/>
    <m/>
    <m/>
    <m/>
    <m/>
    <m/>
    <m/>
    <m/>
    <m/>
    <m/>
    <m/>
    <m/>
    <m/>
    <m/>
    <m/>
    <m/>
    <m/>
    <m/>
    <m/>
    <m/>
    <m/>
    <m/>
    <m/>
    <m/>
    <m/>
    <m/>
    <m/>
    <m/>
    <m/>
    <m/>
    <m/>
    <m/>
    <m/>
    <m/>
    <m/>
    <m/>
    <m/>
    <m/>
    <m/>
    <m/>
    <m/>
    <n v="7"/>
    <n v="7"/>
    <n v="0"/>
    <n v="0"/>
    <n v="1"/>
    <n v="1"/>
    <m/>
    <m/>
    <m/>
    <m/>
    <m/>
    <m/>
    <m/>
    <m/>
    <m/>
    <m/>
    <n v="418345"/>
    <n v="427745"/>
    <n v="0"/>
    <n v="0"/>
    <n v="0"/>
    <n v="0"/>
    <n v="0"/>
    <n v="0"/>
    <n v="0"/>
    <n v="0"/>
    <n v="0"/>
    <n v="0"/>
    <n v="82"/>
    <n v="82"/>
    <n v="0"/>
    <n v="0"/>
    <n v="0"/>
    <n v="0"/>
    <n v="0"/>
    <n v="0"/>
    <n v="0"/>
    <n v="0"/>
    <n v="0"/>
    <n v="0"/>
    <n v="5101.7682926829266"/>
    <n v="5216.4024390243903"/>
    <n v="0"/>
    <n v="0"/>
    <n v="0"/>
    <n v="0"/>
    <n v="0"/>
    <n v="0"/>
    <n v="0"/>
    <n v="0"/>
    <n v="0"/>
    <n v="0"/>
    <n v="45915.914634146342"/>
    <n v="46947.621951219509"/>
    <n v="45915.914634146342"/>
    <n v="46947.621951219509"/>
    <n v="0"/>
    <n v="0"/>
    <n v="0"/>
    <n v="0"/>
    <n v="0"/>
    <n v="0"/>
    <n v="0"/>
    <n v="0"/>
    <n v="0"/>
    <n v="0"/>
    <n v="8"/>
    <n v="8"/>
    <n v="8"/>
    <n v="8"/>
    <n v="0"/>
    <n v="0"/>
    <n v="0"/>
    <n v="0"/>
    <n v="0"/>
    <n v="0"/>
    <n v="0"/>
    <n v="0"/>
    <n v="0"/>
    <n v="0"/>
    <n v="367327.31707317074"/>
    <n v="375580.97560975607"/>
    <n v="367327.31707317074"/>
    <n v="375580.97560975607"/>
  </r>
  <r>
    <x v="8"/>
    <s v="Kiamichi Technology Center-Durant                 "/>
    <m/>
    <n v="375708"/>
    <x v="11"/>
    <m/>
    <m/>
    <m/>
    <m/>
    <m/>
    <m/>
    <m/>
    <m/>
    <m/>
    <m/>
    <m/>
    <m/>
    <m/>
    <m/>
    <m/>
    <m/>
    <m/>
    <m/>
    <m/>
    <m/>
    <m/>
    <m/>
    <m/>
    <m/>
    <m/>
    <m/>
    <m/>
    <m/>
    <m/>
    <m/>
    <m/>
    <m/>
    <m/>
    <m/>
    <m/>
    <m/>
    <m/>
    <m/>
    <m/>
    <m/>
    <m/>
    <m/>
    <n v="8"/>
    <n v="11"/>
    <n v="0"/>
    <m/>
    <n v="2"/>
    <n v="1"/>
    <m/>
    <m/>
    <m/>
    <m/>
    <m/>
    <m/>
    <m/>
    <m/>
    <m/>
    <m/>
    <n v="542616"/>
    <n v="657996"/>
    <n v="0"/>
    <n v="0"/>
    <n v="0"/>
    <n v="0"/>
    <n v="0"/>
    <n v="0"/>
    <n v="0"/>
    <n v="0"/>
    <n v="0"/>
    <n v="0"/>
    <n v="104"/>
    <n v="122"/>
    <n v="0"/>
    <n v="0"/>
    <n v="0"/>
    <n v="0"/>
    <n v="0"/>
    <n v="0"/>
    <n v="0"/>
    <n v="0"/>
    <n v="0"/>
    <n v="0"/>
    <n v="5217.4615384615381"/>
    <n v="5393.4098360655735"/>
    <n v="0"/>
    <n v="0"/>
    <n v="0"/>
    <n v="0"/>
    <n v="0"/>
    <n v="0"/>
    <n v="0"/>
    <n v="0"/>
    <n v="0"/>
    <n v="0"/>
    <n v="46957.153846153844"/>
    <n v="48540.688524590165"/>
    <n v="46957.153846153844"/>
    <n v="48540.688524590165"/>
    <n v="0"/>
    <n v="0"/>
    <n v="0"/>
    <n v="0"/>
    <n v="0"/>
    <n v="0"/>
    <n v="0"/>
    <n v="0"/>
    <n v="0"/>
    <n v="0"/>
    <n v="10"/>
    <n v="12"/>
    <n v="10"/>
    <n v="12"/>
    <n v="0"/>
    <n v="0"/>
    <n v="0"/>
    <n v="0"/>
    <n v="0"/>
    <n v="0"/>
    <n v="0"/>
    <n v="0"/>
    <n v="0"/>
    <n v="0"/>
    <n v="469571.53846153844"/>
    <n v="582488.26229508198"/>
    <n v="469571.53846153844"/>
    <n v="582488.26229508198"/>
  </r>
  <r>
    <x v="8"/>
    <s v="Kiamichi Technology Center-Hugo                   "/>
    <m/>
    <n v="375717"/>
    <x v="11"/>
    <m/>
    <m/>
    <m/>
    <m/>
    <m/>
    <m/>
    <m/>
    <m/>
    <m/>
    <m/>
    <m/>
    <m/>
    <m/>
    <m/>
    <m/>
    <m/>
    <m/>
    <m/>
    <m/>
    <m/>
    <m/>
    <m/>
    <m/>
    <m/>
    <m/>
    <m/>
    <m/>
    <m/>
    <m/>
    <m/>
    <m/>
    <m/>
    <m/>
    <m/>
    <m/>
    <m/>
    <m/>
    <m/>
    <m/>
    <m/>
    <m/>
    <m/>
    <n v="7"/>
    <n v="7"/>
    <n v="0"/>
    <m/>
    <n v="2"/>
    <n v="2"/>
    <m/>
    <m/>
    <m/>
    <m/>
    <m/>
    <m/>
    <m/>
    <m/>
    <m/>
    <m/>
    <n v="496668"/>
    <n v="501020"/>
    <n v="0"/>
    <n v="0"/>
    <n v="0"/>
    <n v="0"/>
    <n v="0"/>
    <n v="0"/>
    <n v="0"/>
    <n v="0"/>
    <n v="0"/>
    <n v="0"/>
    <n v="94"/>
    <n v="94"/>
    <n v="0"/>
    <n v="0"/>
    <n v="0"/>
    <n v="0"/>
    <n v="0"/>
    <n v="0"/>
    <n v="0"/>
    <n v="0"/>
    <n v="0"/>
    <n v="0"/>
    <n v="5283.7021276595742"/>
    <n v="5330"/>
    <n v="0"/>
    <n v="0"/>
    <n v="0"/>
    <n v="0"/>
    <n v="0"/>
    <n v="0"/>
    <n v="0"/>
    <n v="0"/>
    <n v="0"/>
    <n v="0"/>
    <n v="47553.319148936171"/>
    <n v="47970"/>
    <n v="47553.319148936171"/>
    <n v="47970"/>
    <n v="0"/>
    <n v="0"/>
    <n v="0"/>
    <n v="0"/>
    <n v="0"/>
    <n v="0"/>
    <n v="0"/>
    <n v="0"/>
    <n v="0"/>
    <n v="0"/>
    <n v="9"/>
    <n v="9"/>
    <n v="9"/>
    <n v="9"/>
    <n v="0"/>
    <n v="0"/>
    <n v="0"/>
    <n v="0"/>
    <n v="0"/>
    <n v="0"/>
    <n v="0"/>
    <n v="0"/>
    <n v="0"/>
    <n v="0"/>
    <n v="427979.87234042556"/>
    <n v="431730"/>
    <n v="427979.87234042556"/>
    <n v="431730"/>
  </r>
  <r>
    <x v="8"/>
    <s v="Kiamichi Technology Center-Idabel                 "/>
    <m/>
    <n v="375735"/>
    <x v="11"/>
    <m/>
    <m/>
    <m/>
    <m/>
    <m/>
    <m/>
    <m/>
    <m/>
    <m/>
    <m/>
    <m/>
    <m/>
    <m/>
    <m/>
    <m/>
    <m/>
    <m/>
    <m/>
    <m/>
    <m/>
    <m/>
    <m/>
    <m/>
    <m/>
    <m/>
    <m/>
    <m/>
    <m/>
    <m/>
    <m/>
    <m/>
    <m/>
    <m/>
    <m/>
    <m/>
    <m/>
    <m/>
    <m/>
    <m/>
    <m/>
    <m/>
    <m/>
    <n v="11"/>
    <n v="11"/>
    <n v="0"/>
    <m/>
    <n v="2"/>
    <n v="2"/>
    <m/>
    <m/>
    <m/>
    <m/>
    <m/>
    <m/>
    <m/>
    <m/>
    <m/>
    <m/>
    <n v="712886"/>
    <n v="730611"/>
    <n v="0"/>
    <n v="0"/>
    <n v="0"/>
    <n v="0"/>
    <n v="0"/>
    <n v="0"/>
    <n v="0"/>
    <n v="0"/>
    <n v="0"/>
    <n v="0"/>
    <n v="134"/>
    <n v="134"/>
    <n v="0"/>
    <n v="0"/>
    <n v="0"/>
    <n v="0"/>
    <n v="0"/>
    <n v="0"/>
    <n v="0"/>
    <n v="0"/>
    <n v="0"/>
    <n v="0"/>
    <n v="5320.0447761194027"/>
    <n v="5452.3208955223881"/>
    <n v="0"/>
    <n v="0"/>
    <n v="0"/>
    <n v="0"/>
    <n v="0"/>
    <n v="0"/>
    <n v="0"/>
    <n v="0"/>
    <n v="0"/>
    <n v="0"/>
    <n v="47880.402985074623"/>
    <n v="49070.888059701494"/>
    <n v="47880.402985074623"/>
    <n v="49070.888059701494"/>
    <n v="0"/>
    <n v="0"/>
    <n v="0"/>
    <n v="0"/>
    <n v="0"/>
    <n v="0"/>
    <n v="0"/>
    <n v="0"/>
    <n v="0"/>
    <n v="0"/>
    <n v="13"/>
    <n v="13"/>
    <n v="13"/>
    <n v="13"/>
    <n v="0"/>
    <n v="0"/>
    <n v="0"/>
    <n v="0"/>
    <n v="0"/>
    <n v="0"/>
    <n v="0"/>
    <n v="0"/>
    <n v="0"/>
    <n v="0"/>
    <n v="622445.23880597006"/>
    <n v="637921.54477611941"/>
    <n v="622445.23880597006"/>
    <n v="637921.54477611941"/>
  </r>
  <r>
    <x v="8"/>
    <s v="Kiamichi Technology Center-McAlester              "/>
    <m/>
    <n v="375726"/>
    <x v="11"/>
    <m/>
    <m/>
    <m/>
    <m/>
    <m/>
    <m/>
    <m/>
    <m/>
    <m/>
    <m/>
    <m/>
    <m/>
    <m/>
    <m/>
    <m/>
    <m/>
    <m/>
    <m/>
    <m/>
    <m/>
    <m/>
    <m/>
    <m/>
    <m/>
    <m/>
    <m/>
    <m/>
    <m/>
    <m/>
    <m/>
    <m/>
    <m/>
    <m/>
    <m/>
    <m/>
    <m/>
    <m/>
    <m/>
    <m/>
    <m/>
    <m/>
    <m/>
    <n v="16"/>
    <n v="18"/>
    <n v="0"/>
    <m/>
    <n v="2"/>
    <n v="2"/>
    <m/>
    <m/>
    <m/>
    <m/>
    <m/>
    <m/>
    <m/>
    <m/>
    <m/>
    <m/>
    <n v="985286"/>
    <n v="1116146"/>
    <n v="0"/>
    <n v="0"/>
    <n v="0"/>
    <n v="0"/>
    <n v="0"/>
    <n v="0"/>
    <n v="0"/>
    <n v="0"/>
    <n v="0"/>
    <n v="0"/>
    <n v="184"/>
    <n v="204"/>
    <n v="0"/>
    <n v="0"/>
    <n v="0"/>
    <n v="0"/>
    <n v="0"/>
    <n v="0"/>
    <n v="0"/>
    <n v="0"/>
    <n v="0"/>
    <n v="0"/>
    <n v="5354.815217391304"/>
    <n v="5471.3039215686276"/>
    <n v="0"/>
    <n v="0"/>
    <n v="0"/>
    <n v="0"/>
    <n v="0"/>
    <n v="0"/>
    <n v="0"/>
    <n v="0"/>
    <n v="0"/>
    <n v="0"/>
    <n v="48193.336956521736"/>
    <n v="49241.73529411765"/>
    <n v="48193.336956521736"/>
    <n v="49241.73529411765"/>
    <n v="0"/>
    <n v="0"/>
    <n v="0"/>
    <n v="0"/>
    <n v="0"/>
    <n v="0"/>
    <n v="0"/>
    <n v="0"/>
    <n v="0"/>
    <n v="0"/>
    <n v="18"/>
    <n v="20"/>
    <n v="18"/>
    <n v="20"/>
    <n v="0"/>
    <n v="0"/>
    <n v="0"/>
    <n v="0"/>
    <n v="0"/>
    <n v="0"/>
    <n v="0"/>
    <n v="0"/>
    <n v="0"/>
    <n v="0"/>
    <n v="867480.06521739124"/>
    <n v="984834.70588235301"/>
    <n v="867480.06521739124"/>
    <n v="984834.70588235301"/>
  </r>
  <r>
    <x v="8"/>
    <s v="Kiamichi Technology Center-Poteau                 "/>
    <m/>
    <n v="375744"/>
    <x v="11"/>
    <m/>
    <m/>
    <m/>
    <m/>
    <m/>
    <m/>
    <m/>
    <m/>
    <m/>
    <m/>
    <m/>
    <m/>
    <m/>
    <m/>
    <m/>
    <m/>
    <m/>
    <m/>
    <m/>
    <m/>
    <m/>
    <m/>
    <m/>
    <m/>
    <m/>
    <m/>
    <m/>
    <m/>
    <m/>
    <m/>
    <m/>
    <m/>
    <m/>
    <m/>
    <m/>
    <m/>
    <m/>
    <m/>
    <m/>
    <m/>
    <m/>
    <m/>
    <n v="10"/>
    <n v="11"/>
    <n v="0"/>
    <m/>
    <n v="3"/>
    <n v="3"/>
    <m/>
    <m/>
    <m/>
    <m/>
    <m/>
    <m/>
    <m/>
    <m/>
    <m/>
    <m/>
    <n v="699709"/>
    <n v="727507"/>
    <n v="0"/>
    <n v="0"/>
    <n v="0"/>
    <n v="0"/>
    <n v="0"/>
    <n v="0"/>
    <n v="0"/>
    <n v="0"/>
    <n v="0"/>
    <n v="0"/>
    <n v="136"/>
    <n v="146"/>
    <n v="0"/>
    <n v="0"/>
    <n v="0"/>
    <n v="0"/>
    <n v="0"/>
    <n v="0"/>
    <n v="0"/>
    <n v="0"/>
    <n v="0"/>
    <n v="0"/>
    <n v="5144.9191176470586"/>
    <n v="4982.9246575342468"/>
    <n v="0"/>
    <n v="0"/>
    <n v="0"/>
    <n v="0"/>
    <n v="0"/>
    <n v="0"/>
    <n v="0"/>
    <n v="0"/>
    <n v="0"/>
    <n v="0"/>
    <n v="46304.272058823524"/>
    <n v="44846.321917808222"/>
    <n v="46304.272058823524"/>
    <n v="44846.321917808222"/>
    <n v="0"/>
    <n v="0"/>
    <n v="0"/>
    <n v="0"/>
    <n v="0"/>
    <n v="0"/>
    <n v="0"/>
    <n v="0"/>
    <n v="0"/>
    <n v="0"/>
    <n v="13"/>
    <n v="14"/>
    <n v="13"/>
    <n v="14"/>
    <n v="0"/>
    <n v="0"/>
    <n v="0"/>
    <n v="0"/>
    <n v="0"/>
    <n v="0"/>
    <n v="0"/>
    <n v="0"/>
    <n v="0"/>
    <n v="0"/>
    <n v="601955.53676470579"/>
    <n v="627848.50684931513"/>
    <n v="601955.53676470579"/>
    <n v="627848.50684931513"/>
  </r>
  <r>
    <x v="8"/>
    <s v="Kiamichi Technology Center-Spiro                  "/>
    <m/>
    <n v="375753"/>
    <x v="11"/>
    <m/>
    <m/>
    <m/>
    <m/>
    <m/>
    <m/>
    <m/>
    <m/>
    <m/>
    <m/>
    <m/>
    <m/>
    <m/>
    <m/>
    <m/>
    <m/>
    <m/>
    <m/>
    <m/>
    <m/>
    <m/>
    <m/>
    <m/>
    <m/>
    <m/>
    <m/>
    <m/>
    <m/>
    <m/>
    <m/>
    <m/>
    <m/>
    <m/>
    <m/>
    <m/>
    <m/>
    <m/>
    <m/>
    <m/>
    <m/>
    <m/>
    <m/>
    <n v="2"/>
    <n v="1"/>
    <n v="0"/>
    <m/>
    <n v="0"/>
    <m/>
    <m/>
    <m/>
    <m/>
    <m/>
    <m/>
    <m/>
    <m/>
    <m/>
    <m/>
    <m/>
    <n v="97900"/>
    <n v="47840"/>
    <n v="0"/>
    <n v="0"/>
    <n v="0"/>
    <n v="0"/>
    <n v="0"/>
    <n v="0"/>
    <n v="0"/>
    <n v="0"/>
    <n v="0"/>
    <n v="0"/>
    <n v="20"/>
    <n v="10"/>
    <n v="0"/>
    <n v="0"/>
    <n v="0"/>
    <n v="0"/>
    <n v="0"/>
    <n v="0"/>
    <n v="0"/>
    <n v="0"/>
    <n v="0"/>
    <n v="0"/>
    <n v="4895"/>
    <n v="4784"/>
    <n v="0"/>
    <n v="0"/>
    <n v="0"/>
    <n v="0"/>
    <n v="0"/>
    <n v="0"/>
    <n v="0"/>
    <n v="0"/>
    <n v="0"/>
    <n v="0"/>
    <n v="44055"/>
    <n v="43056"/>
    <n v="44055"/>
    <n v="43056"/>
    <n v="0"/>
    <n v="0"/>
    <n v="0"/>
    <n v="0"/>
    <n v="0"/>
    <n v="0"/>
    <n v="0"/>
    <n v="0"/>
    <n v="0"/>
    <n v="0"/>
    <n v="2"/>
    <n v="1"/>
    <n v="2"/>
    <n v="1"/>
    <n v="0"/>
    <n v="0"/>
    <n v="0"/>
    <n v="0"/>
    <n v="0"/>
    <n v="0"/>
    <n v="0"/>
    <n v="0"/>
    <n v="0"/>
    <n v="0"/>
    <n v="88110"/>
    <n v="43056"/>
    <n v="88110"/>
    <n v="43056"/>
  </r>
  <r>
    <x v="8"/>
    <s v="Kiamichi Technology Center-Stigler                "/>
    <m/>
    <n v="405748"/>
    <x v="11"/>
    <m/>
    <m/>
    <m/>
    <m/>
    <m/>
    <m/>
    <m/>
    <m/>
    <m/>
    <m/>
    <m/>
    <m/>
    <m/>
    <m/>
    <m/>
    <m/>
    <m/>
    <m/>
    <m/>
    <m/>
    <m/>
    <m/>
    <m/>
    <m/>
    <m/>
    <m/>
    <m/>
    <m/>
    <m/>
    <m/>
    <m/>
    <m/>
    <m/>
    <m/>
    <m/>
    <m/>
    <m/>
    <m/>
    <m/>
    <m/>
    <m/>
    <m/>
    <n v="6"/>
    <n v="6"/>
    <n v="0"/>
    <m/>
    <n v="0"/>
    <m/>
    <m/>
    <m/>
    <m/>
    <m/>
    <m/>
    <m/>
    <m/>
    <m/>
    <m/>
    <m/>
    <n v="303940"/>
    <n v="315240"/>
    <n v="0"/>
    <n v="0"/>
    <n v="0"/>
    <n v="0"/>
    <n v="0"/>
    <n v="0"/>
    <n v="0"/>
    <n v="0"/>
    <n v="0"/>
    <n v="0"/>
    <n v="60"/>
    <n v="60"/>
    <n v="0"/>
    <n v="0"/>
    <n v="0"/>
    <n v="0"/>
    <n v="0"/>
    <n v="0"/>
    <n v="0"/>
    <n v="0"/>
    <n v="0"/>
    <n v="0"/>
    <n v="5065.666666666667"/>
    <n v="5254"/>
    <n v="0"/>
    <n v="0"/>
    <n v="0"/>
    <n v="0"/>
    <n v="0"/>
    <n v="0"/>
    <n v="0"/>
    <n v="0"/>
    <n v="0"/>
    <n v="0"/>
    <n v="45591"/>
    <n v="47286"/>
    <n v="45591"/>
    <n v="47286"/>
    <n v="0"/>
    <n v="0"/>
    <n v="0"/>
    <n v="0"/>
    <n v="0"/>
    <n v="0"/>
    <n v="0"/>
    <n v="0"/>
    <n v="0"/>
    <n v="0"/>
    <n v="6"/>
    <n v="6"/>
    <n v="6"/>
    <n v="6"/>
    <n v="0"/>
    <n v="0"/>
    <n v="0"/>
    <n v="0"/>
    <n v="0"/>
    <n v="0"/>
    <n v="0"/>
    <n v="0"/>
    <n v="0"/>
    <n v="0"/>
    <n v="273546"/>
    <n v="283716"/>
    <n v="273546"/>
    <n v="283716"/>
  </r>
  <r>
    <x v="8"/>
    <s v="Kiamichi Technology Center-Talihina               "/>
    <m/>
    <n v="375762"/>
    <x v="11"/>
    <m/>
    <m/>
    <m/>
    <m/>
    <m/>
    <m/>
    <m/>
    <m/>
    <m/>
    <m/>
    <m/>
    <m/>
    <m/>
    <m/>
    <m/>
    <m/>
    <m/>
    <m/>
    <m/>
    <m/>
    <m/>
    <m/>
    <m/>
    <m/>
    <m/>
    <m/>
    <m/>
    <m/>
    <m/>
    <m/>
    <m/>
    <m/>
    <m/>
    <m/>
    <m/>
    <m/>
    <m/>
    <m/>
    <m/>
    <m/>
    <m/>
    <m/>
    <n v="5"/>
    <n v="5"/>
    <n v="0"/>
    <m/>
    <n v="0"/>
    <m/>
    <m/>
    <m/>
    <m/>
    <m/>
    <m/>
    <m/>
    <m/>
    <m/>
    <m/>
    <m/>
    <n v="254100"/>
    <n v="261225"/>
    <n v="0"/>
    <n v="0"/>
    <n v="0"/>
    <n v="0"/>
    <n v="0"/>
    <n v="0"/>
    <n v="0"/>
    <n v="0"/>
    <n v="0"/>
    <n v="0"/>
    <n v="50"/>
    <n v="50"/>
    <n v="0"/>
    <n v="0"/>
    <n v="0"/>
    <n v="0"/>
    <n v="0"/>
    <n v="0"/>
    <n v="0"/>
    <n v="0"/>
    <n v="0"/>
    <n v="0"/>
    <n v="5082"/>
    <n v="5224.5"/>
    <n v="0"/>
    <n v="0"/>
    <n v="0"/>
    <n v="0"/>
    <n v="0"/>
    <n v="0"/>
    <n v="0"/>
    <n v="0"/>
    <n v="0"/>
    <n v="0"/>
    <n v="45738"/>
    <n v="47020.5"/>
    <n v="45738"/>
    <n v="47020.5"/>
    <n v="0"/>
    <n v="0"/>
    <n v="0"/>
    <n v="0"/>
    <n v="0"/>
    <n v="0"/>
    <n v="0"/>
    <n v="0"/>
    <n v="0"/>
    <n v="0"/>
    <n v="5"/>
    <n v="5"/>
    <n v="5"/>
    <n v="5"/>
    <n v="0"/>
    <n v="0"/>
    <n v="0"/>
    <n v="0"/>
    <n v="0"/>
    <n v="0"/>
    <n v="0"/>
    <n v="0"/>
    <n v="0"/>
    <n v="0"/>
    <n v="228690"/>
    <n v="235102.5"/>
    <n v="228690"/>
    <n v="235102.5"/>
  </r>
  <r>
    <x v="8"/>
    <s v="Meridian Technology Center                        "/>
    <m/>
    <n v="365480"/>
    <x v="11"/>
    <m/>
    <m/>
    <m/>
    <m/>
    <m/>
    <m/>
    <m/>
    <m/>
    <m/>
    <m/>
    <m/>
    <m/>
    <m/>
    <m/>
    <m/>
    <m/>
    <m/>
    <m/>
    <m/>
    <m/>
    <m/>
    <m/>
    <m/>
    <m/>
    <m/>
    <m/>
    <m/>
    <m/>
    <m/>
    <m/>
    <m/>
    <m/>
    <m/>
    <m/>
    <m/>
    <m/>
    <m/>
    <m/>
    <m/>
    <m/>
    <m/>
    <m/>
    <n v="27"/>
    <n v="29"/>
    <n v="0"/>
    <m/>
    <n v="10"/>
    <n v="9"/>
    <m/>
    <m/>
    <m/>
    <m/>
    <m/>
    <m/>
    <m/>
    <m/>
    <m/>
    <m/>
    <n v="2088878"/>
    <n v="2209507"/>
    <n v="0"/>
    <n v="0"/>
    <n v="0"/>
    <n v="0"/>
    <n v="0"/>
    <n v="0"/>
    <n v="0"/>
    <n v="0"/>
    <n v="0"/>
    <n v="0"/>
    <n v="390"/>
    <n v="398"/>
    <n v="0"/>
    <n v="0"/>
    <n v="0"/>
    <n v="0"/>
    <n v="0"/>
    <n v="0"/>
    <n v="0"/>
    <n v="0"/>
    <n v="0"/>
    <n v="0"/>
    <n v="5356.0974358974363"/>
    <n v="5551.5251256281408"/>
    <n v="0"/>
    <n v="0"/>
    <n v="0"/>
    <n v="0"/>
    <n v="0"/>
    <n v="0"/>
    <n v="0"/>
    <n v="0"/>
    <n v="0"/>
    <n v="0"/>
    <n v="48204.876923076925"/>
    <n v="49963.726130653267"/>
    <n v="48204.876923076925"/>
    <n v="49963.726130653267"/>
    <n v="0"/>
    <n v="0"/>
    <n v="0"/>
    <n v="0"/>
    <n v="0"/>
    <n v="0"/>
    <n v="0"/>
    <n v="0"/>
    <n v="0"/>
    <n v="0"/>
    <n v="37"/>
    <n v="38"/>
    <n v="37"/>
    <n v="38"/>
    <n v="0"/>
    <n v="0"/>
    <n v="0"/>
    <n v="0"/>
    <n v="0"/>
    <n v="0"/>
    <n v="0"/>
    <n v="0"/>
    <n v="0"/>
    <n v="0"/>
    <n v="1783580.4461538461"/>
    <n v="1898621.5929648241"/>
    <n v="1783580.4461538461"/>
    <n v="1898621.5929648241"/>
  </r>
  <r>
    <x v="8"/>
    <s v="Mid-America Technology Center                     "/>
    <m/>
    <n v="418320"/>
    <x v="11"/>
    <m/>
    <m/>
    <m/>
    <m/>
    <m/>
    <m/>
    <m/>
    <m/>
    <m/>
    <m/>
    <m/>
    <m/>
    <m/>
    <m/>
    <m/>
    <m/>
    <m/>
    <m/>
    <m/>
    <m/>
    <m/>
    <m/>
    <m/>
    <m/>
    <m/>
    <m/>
    <m/>
    <m/>
    <m/>
    <m/>
    <m/>
    <m/>
    <m/>
    <m/>
    <m/>
    <m/>
    <m/>
    <m/>
    <m/>
    <m/>
    <m/>
    <m/>
    <n v="25"/>
    <n v="26"/>
    <n v="3"/>
    <n v="2"/>
    <n v="3"/>
    <n v="3"/>
    <m/>
    <m/>
    <m/>
    <m/>
    <m/>
    <m/>
    <m/>
    <m/>
    <m/>
    <m/>
    <n v="1679200"/>
    <n v="1749348"/>
    <n v="0"/>
    <n v="0"/>
    <n v="0"/>
    <n v="0"/>
    <n v="0"/>
    <n v="0"/>
    <n v="0"/>
    <n v="0"/>
    <n v="0"/>
    <n v="0"/>
    <n v="319"/>
    <n v="318"/>
    <n v="0"/>
    <n v="0"/>
    <n v="0"/>
    <n v="0"/>
    <n v="0"/>
    <n v="0"/>
    <n v="0"/>
    <n v="0"/>
    <n v="0"/>
    <n v="0"/>
    <n v="5263.9498432601877"/>
    <n v="5501.0943396226412"/>
    <n v="0"/>
    <n v="0"/>
    <n v="0"/>
    <n v="0"/>
    <n v="0"/>
    <n v="0"/>
    <n v="0"/>
    <n v="0"/>
    <n v="0"/>
    <n v="0"/>
    <n v="47375.548589341692"/>
    <n v="49509.849056603773"/>
    <n v="47375.548589341684"/>
    <n v="49509.849056603773"/>
    <n v="0"/>
    <n v="0"/>
    <n v="0"/>
    <n v="0"/>
    <n v="0"/>
    <n v="0"/>
    <n v="0"/>
    <n v="0"/>
    <n v="0"/>
    <n v="0"/>
    <n v="31"/>
    <n v="31"/>
    <n v="31"/>
    <n v="31"/>
    <n v="0"/>
    <n v="0"/>
    <n v="0"/>
    <n v="0"/>
    <n v="0"/>
    <n v="0"/>
    <n v="0"/>
    <n v="0"/>
    <n v="0"/>
    <n v="0"/>
    <n v="1468642.0062695923"/>
    <n v="1534805.3207547169"/>
    <n v="1468642.0062695923"/>
    <n v="1534805.3207547169"/>
  </r>
  <r>
    <x v="8"/>
    <s v="Mid-Del Technology Center                         "/>
    <m/>
    <n v="431017"/>
    <x v="11"/>
    <m/>
    <m/>
    <m/>
    <m/>
    <m/>
    <m/>
    <m/>
    <m/>
    <m/>
    <m/>
    <m/>
    <m/>
    <m/>
    <m/>
    <m/>
    <m/>
    <m/>
    <m/>
    <m/>
    <m/>
    <m/>
    <m/>
    <m/>
    <m/>
    <m/>
    <m/>
    <m/>
    <m/>
    <m/>
    <m/>
    <m/>
    <m/>
    <m/>
    <m/>
    <m/>
    <m/>
    <m/>
    <m/>
    <m/>
    <m/>
    <m/>
    <m/>
    <n v="22"/>
    <n v="19"/>
    <n v="0"/>
    <n v="0"/>
    <n v="4"/>
    <n v="4"/>
    <m/>
    <m/>
    <m/>
    <m/>
    <m/>
    <m/>
    <m/>
    <m/>
    <m/>
    <m/>
    <n v="1393488"/>
    <n v="1255158"/>
    <n v="0"/>
    <n v="0"/>
    <n v="0"/>
    <n v="0"/>
    <n v="0"/>
    <n v="0"/>
    <n v="0"/>
    <n v="0"/>
    <n v="0"/>
    <n v="0"/>
    <n v="268"/>
    <n v="238"/>
    <n v="0"/>
    <n v="0"/>
    <n v="0"/>
    <n v="0"/>
    <n v="0"/>
    <n v="0"/>
    <n v="0"/>
    <n v="0"/>
    <n v="0"/>
    <n v="0"/>
    <n v="5199.5820895522384"/>
    <n v="5273.773109243697"/>
    <n v="0"/>
    <n v="0"/>
    <n v="0"/>
    <n v="0"/>
    <n v="0"/>
    <n v="0"/>
    <n v="0"/>
    <n v="0"/>
    <n v="0"/>
    <n v="0"/>
    <n v="46796.238805970148"/>
    <n v="47463.957983193272"/>
    <n v="46796.238805970148"/>
    <n v="47463.957983193272"/>
    <n v="0"/>
    <n v="0"/>
    <n v="0"/>
    <n v="0"/>
    <n v="0"/>
    <n v="0"/>
    <n v="0"/>
    <n v="0"/>
    <n v="0"/>
    <n v="0"/>
    <n v="26"/>
    <n v="23"/>
    <n v="26"/>
    <n v="23"/>
    <n v="0"/>
    <n v="0"/>
    <n v="0"/>
    <n v="0"/>
    <n v="0"/>
    <n v="0"/>
    <n v="0"/>
    <n v="0"/>
    <n v="0"/>
    <n v="0"/>
    <n v="1216702.2089552239"/>
    <n v="1091671.0336134452"/>
    <n v="1216702.2089552239"/>
    <n v="1091671.0336134452"/>
  </r>
  <r>
    <x v="8"/>
    <s v="Moore Norman Technology Center                    "/>
    <s v="Met the criteria for Technical Institute or College 1 in 2015-16."/>
    <n v="248606"/>
    <x v="11"/>
    <m/>
    <m/>
    <m/>
    <m/>
    <m/>
    <m/>
    <m/>
    <m/>
    <m/>
    <m/>
    <m/>
    <m/>
    <m/>
    <m/>
    <m/>
    <m/>
    <m/>
    <m/>
    <m/>
    <m/>
    <m/>
    <m/>
    <m/>
    <m/>
    <m/>
    <m/>
    <m/>
    <m/>
    <m/>
    <m/>
    <m/>
    <m/>
    <m/>
    <m/>
    <m/>
    <m/>
    <m/>
    <m/>
    <m/>
    <m/>
    <m/>
    <m/>
    <n v="51"/>
    <n v="49"/>
    <n v="0"/>
    <n v="0"/>
    <n v="1"/>
    <n v="1"/>
    <m/>
    <m/>
    <m/>
    <m/>
    <m/>
    <m/>
    <m/>
    <m/>
    <m/>
    <m/>
    <n v="2972513"/>
    <n v="2933218"/>
    <n v="0"/>
    <n v="0"/>
    <n v="0"/>
    <n v="0"/>
    <n v="0"/>
    <n v="0"/>
    <n v="0"/>
    <n v="0"/>
    <n v="0"/>
    <n v="0"/>
    <n v="522"/>
    <n v="502"/>
    <n v="0"/>
    <n v="0"/>
    <n v="0"/>
    <n v="0"/>
    <n v="0"/>
    <n v="0"/>
    <n v="0"/>
    <n v="0"/>
    <n v="0"/>
    <n v="0"/>
    <n v="5694.469348659004"/>
    <n v="5843.0637450199201"/>
    <n v="0"/>
    <n v="0"/>
    <n v="0"/>
    <n v="0"/>
    <n v="0"/>
    <n v="0"/>
    <n v="0"/>
    <n v="0"/>
    <n v="0"/>
    <n v="0"/>
    <n v="51250.224137931036"/>
    <n v="52587.573705179282"/>
    <n v="51250.224137931029"/>
    <n v="52587.573705179282"/>
    <n v="0"/>
    <n v="0"/>
    <n v="0"/>
    <n v="0"/>
    <n v="0"/>
    <n v="0"/>
    <n v="0"/>
    <n v="0"/>
    <n v="0"/>
    <n v="0"/>
    <n v="52"/>
    <n v="50"/>
    <n v="52"/>
    <n v="50"/>
    <n v="0"/>
    <n v="0"/>
    <n v="0"/>
    <n v="0"/>
    <n v="0"/>
    <n v="0"/>
    <n v="0"/>
    <n v="0"/>
    <n v="0"/>
    <n v="0"/>
    <n v="2665011.6551724137"/>
    <n v="2629378.6852589641"/>
    <n v="2665011.6551724137"/>
    <n v="2629378.6852589641"/>
  </r>
  <r>
    <x v="8"/>
    <s v="Northeast Technology Center-Afton                 "/>
    <m/>
    <n v="420459"/>
    <x v="11"/>
    <m/>
    <m/>
    <m/>
    <m/>
    <m/>
    <m/>
    <m/>
    <m/>
    <m/>
    <m/>
    <m/>
    <m/>
    <m/>
    <m/>
    <m/>
    <m/>
    <m/>
    <m/>
    <m/>
    <m/>
    <m/>
    <m/>
    <m/>
    <m/>
    <m/>
    <m/>
    <m/>
    <m/>
    <m/>
    <m/>
    <m/>
    <m/>
    <m/>
    <m/>
    <m/>
    <m/>
    <m/>
    <m/>
    <m/>
    <m/>
    <m/>
    <m/>
    <n v="14"/>
    <n v="15"/>
    <n v="0"/>
    <m/>
    <n v="2"/>
    <n v="2"/>
    <m/>
    <m/>
    <m/>
    <m/>
    <m/>
    <m/>
    <m/>
    <m/>
    <m/>
    <m/>
    <n v="914928"/>
    <n v="950668"/>
    <n v="0"/>
    <n v="0"/>
    <n v="0"/>
    <n v="0"/>
    <n v="0"/>
    <n v="0"/>
    <n v="0"/>
    <n v="0"/>
    <n v="0"/>
    <n v="0"/>
    <n v="164"/>
    <n v="174"/>
    <n v="0"/>
    <n v="0"/>
    <n v="0"/>
    <n v="0"/>
    <n v="0"/>
    <n v="0"/>
    <n v="0"/>
    <n v="0"/>
    <n v="0"/>
    <n v="0"/>
    <n v="5578.8292682926831"/>
    <n v="5463.6091954022986"/>
    <n v="0"/>
    <n v="0"/>
    <n v="0"/>
    <n v="0"/>
    <n v="0"/>
    <n v="0"/>
    <n v="0"/>
    <n v="0"/>
    <n v="0"/>
    <n v="0"/>
    <n v="50209.463414634149"/>
    <n v="49172.482758620688"/>
    <n v="50209.463414634149"/>
    <n v="49172.482758620688"/>
    <n v="0"/>
    <n v="0"/>
    <n v="0"/>
    <n v="0"/>
    <n v="0"/>
    <n v="0"/>
    <n v="0"/>
    <n v="0"/>
    <n v="0"/>
    <n v="0"/>
    <n v="16"/>
    <n v="17"/>
    <n v="16"/>
    <n v="17"/>
    <n v="0"/>
    <n v="0"/>
    <n v="0"/>
    <n v="0"/>
    <n v="0"/>
    <n v="0"/>
    <n v="0"/>
    <n v="0"/>
    <n v="0"/>
    <n v="0"/>
    <n v="803351.41463414638"/>
    <n v="835932.20689655165"/>
    <n v="803351.41463414638"/>
    <n v="835932.20689655165"/>
  </r>
  <r>
    <x v="8"/>
    <s v="Northeast Technology Center-Claremore"/>
    <m/>
    <n v="456560"/>
    <x v="11"/>
    <m/>
    <m/>
    <m/>
    <m/>
    <m/>
    <m/>
    <m/>
    <m/>
    <m/>
    <m/>
    <m/>
    <m/>
    <m/>
    <m/>
    <m/>
    <m/>
    <m/>
    <m/>
    <m/>
    <m/>
    <m/>
    <m/>
    <m/>
    <m/>
    <m/>
    <m/>
    <m/>
    <m/>
    <m/>
    <m/>
    <m/>
    <m/>
    <m/>
    <m/>
    <m/>
    <m/>
    <m/>
    <m/>
    <m/>
    <m/>
    <m/>
    <m/>
    <n v="6"/>
    <n v="6"/>
    <n v="0"/>
    <m/>
    <n v="2"/>
    <n v="2"/>
    <m/>
    <m/>
    <m/>
    <m/>
    <m/>
    <m/>
    <m/>
    <m/>
    <m/>
    <m/>
    <n v="463933"/>
    <n v="472889"/>
    <n v="0"/>
    <n v="0"/>
    <n v="0"/>
    <n v="0"/>
    <n v="0"/>
    <n v="0"/>
    <n v="0"/>
    <n v="0"/>
    <n v="0"/>
    <n v="0"/>
    <n v="84"/>
    <n v="84"/>
    <n v="0"/>
    <n v="0"/>
    <n v="0"/>
    <n v="0"/>
    <n v="0"/>
    <n v="0"/>
    <n v="0"/>
    <n v="0"/>
    <n v="0"/>
    <n v="0"/>
    <n v="5523.0119047619046"/>
    <n v="5629.6309523809523"/>
    <n v="0"/>
    <n v="0"/>
    <n v="0"/>
    <n v="0"/>
    <n v="0"/>
    <n v="0"/>
    <n v="0"/>
    <n v="0"/>
    <n v="0"/>
    <n v="0"/>
    <n v="49707.107142857145"/>
    <n v="50666.678571428572"/>
    <n v="49707.107142857145"/>
    <n v="50666.678571428572"/>
    <n v="0"/>
    <n v="0"/>
    <n v="0"/>
    <n v="0"/>
    <n v="0"/>
    <n v="0"/>
    <n v="0"/>
    <n v="0"/>
    <n v="0"/>
    <n v="0"/>
    <n v="8"/>
    <n v="8"/>
    <n v="8"/>
    <n v="8"/>
    <n v="0"/>
    <n v="0"/>
    <n v="0"/>
    <n v="0"/>
    <n v="0"/>
    <n v="0"/>
    <n v="0"/>
    <n v="0"/>
    <n v="0"/>
    <n v="0"/>
    <n v="397656.85714285716"/>
    <n v="405333.42857142858"/>
    <n v="397656.85714285716"/>
    <n v="405333.42857142858"/>
  </r>
  <r>
    <x v="8"/>
    <s v="Northeast Technology Center-Kansas                "/>
    <m/>
    <n v="432074"/>
    <x v="11"/>
    <m/>
    <m/>
    <m/>
    <m/>
    <m/>
    <m/>
    <m/>
    <m/>
    <m/>
    <m/>
    <m/>
    <m/>
    <m/>
    <m/>
    <m/>
    <m/>
    <m/>
    <m/>
    <m/>
    <m/>
    <m/>
    <m/>
    <m/>
    <m/>
    <m/>
    <m/>
    <m/>
    <m/>
    <m/>
    <m/>
    <m/>
    <m/>
    <m/>
    <m/>
    <m/>
    <m/>
    <m/>
    <m/>
    <m/>
    <m/>
    <m/>
    <m/>
    <n v="6"/>
    <n v="6"/>
    <n v="0"/>
    <m/>
    <n v="3"/>
    <n v="3"/>
    <m/>
    <m/>
    <m/>
    <m/>
    <m/>
    <m/>
    <m/>
    <m/>
    <m/>
    <m/>
    <n v="539426"/>
    <n v="528758"/>
    <n v="0"/>
    <n v="0"/>
    <n v="0"/>
    <n v="0"/>
    <n v="0"/>
    <n v="0"/>
    <n v="0"/>
    <n v="0"/>
    <n v="0"/>
    <n v="0"/>
    <n v="96"/>
    <n v="96"/>
    <n v="0"/>
    <n v="0"/>
    <n v="0"/>
    <n v="0"/>
    <n v="0"/>
    <n v="0"/>
    <n v="0"/>
    <n v="0"/>
    <n v="0"/>
    <n v="0"/>
    <n v="5619.020833333333"/>
    <n v="5507.895833333333"/>
    <n v="0"/>
    <n v="0"/>
    <n v="0"/>
    <n v="0"/>
    <n v="0"/>
    <n v="0"/>
    <n v="0"/>
    <n v="0"/>
    <n v="0"/>
    <n v="0"/>
    <n v="50571.1875"/>
    <n v="49571.0625"/>
    <n v="50571.1875"/>
    <n v="49571.0625"/>
    <n v="0"/>
    <n v="0"/>
    <n v="0"/>
    <n v="0"/>
    <n v="0"/>
    <n v="0"/>
    <n v="0"/>
    <n v="0"/>
    <n v="0"/>
    <n v="0"/>
    <n v="9"/>
    <n v="9"/>
    <n v="9"/>
    <n v="9"/>
    <n v="0"/>
    <n v="0"/>
    <n v="0"/>
    <n v="0"/>
    <n v="0"/>
    <n v="0"/>
    <n v="0"/>
    <n v="0"/>
    <n v="0"/>
    <n v="0"/>
    <n v="455140.6875"/>
    <n v="446139.5625"/>
    <n v="455140.6875"/>
    <n v="446139.5625"/>
  </r>
  <r>
    <x v="8"/>
    <s v="Northeast Technology Center-Pryor                 "/>
    <m/>
    <n v="418339"/>
    <x v="11"/>
    <m/>
    <m/>
    <m/>
    <m/>
    <m/>
    <m/>
    <m/>
    <m/>
    <m/>
    <m/>
    <m/>
    <m/>
    <m/>
    <m/>
    <m/>
    <m/>
    <m/>
    <m/>
    <m/>
    <m/>
    <m/>
    <m/>
    <m/>
    <m/>
    <m/>
    <m/>
    <m/>
    <m/>
    <m/>
    <m/>
    <m/>
    <m/>
    <m/>
    <m/>
    <m/>
    <m/>
    <m/>
    <m/>
    <m/>
    <m/>
    <m/>
    <m/>
    <n v="13"/>
    <n v="13"/>
    <n v="0"/>
    <m/>
    <n v="3"/>
    <n v="3"/>
    <m/>
    <m/>
    <m/>
    <m/>
    <m/>
    <m/>
    <m/>
    <m/>
    <m/>
    <m/>
    <n v="915398"/>
    <n v="925982"/>
    <n v="0"/>
    <n v="0"/>
    <n v="0"/>
    <n v="0"/>
    <n v="0"/>
    <n v="0"/>
    <n v="0"/>
    <n v="0"/>
    <n v="0"/>
    <n v="0"/>
    <n v="166"/>
    <n v="166"/>
    <n v="0"/>
    <n v="0"/>
    <n v="0"/>
    <n v="0"/>
    <n v="0"/>
    <n v="0"/>
    <n v="0"/>
    <n v="0"/>
    <n v="0"/>
    <n v="0"/>
    <n v="5514.4457831325299"/>
    <n v="5578.2048192771081"/>
    <n v="0"/>
    <n v="0"/>
    <n v="0"/>
    <n v="0"/>
    <n v="0"/>
    <n v="0"/>
    <n v="0"/>
    <n v="0"/>
    <n v="0"/>
    <n v="0"/>
    <n v="49630.012048192766"/>
    <n v="50203.843373493975"/>
    <n v="49630.012048192766"/>
    <n v="50203.843373493975"/>
    <n v="0"/>
    <n v="0"/>
    <n v="0"/>
    <n v="0"/>
    <n v="0"/>
    <n v="0"/>
    <n v="0"/>
    <n v="0"/>
    <n v="0"/>
    <n v="0"/>
    <n v="16"/>
    <n v="16"/>
    <n v="16"/>
    <n v="16"/>
    <n v="0"/>
    <n v="0"/>
    <n v="0"/>
    <n v="0"/>
    <n v="0"/>
    <n v="0"/>
    <n v="0"/>
    <n v="0"/>
    <n v="0"/>
    <n v="0"/>
    <n v="794080.19277108426"/>
    <n v="803261.49397590361"/>
    <n v="794080.19277108426"/>
    <n v="803261.49397590361"/>
  </r>
  <r>
    <x v="8"/>
    <s v="Northwest Technology Center-Alva                  "/>
    <m/>
    <n v="366623"/>
    <x v="11"/>
    <m/>
    <m/>
    <m/>
    <m/>
    <m/>
    <m/>
    <m/>
    <m/>
    <m/>
    <m/>
    <m/>
    <m/>
    <m/>
    <m/>
    <m/>
    <m/>
    <m/>
    <m/>
    <m/>
    <m/>
    <m/>
    <m/>
    <m/>
    <m/>
    <m/>
    <m/>
    <m/>
    <m/>
    <m/>
    <m/>
    <m/>
    <m/>
    <m/>
    <m/>
    <m/>
    <m/>
    <m/>
    <m/>
    <m/>
    <m/>
    <m/>
    <m/>
    <n v="8"/>
    <n v="8"/>
    <n v="0"/>
    <m/>
    <n v="2"/>
    <n v="2"/>
    <m/>
    <m/>
    <m/>
    <m/>
    <m/>
    <m/>
    <m/>
    <m/>
    <m/>
    <m/>
    <n v="565324"/>
    <n v="628424"/>
    <n v="0"/>
    <n v="0"/>
    <n v="0"/>
    <n v="0"/>
    <n v="0"/>
    <n v="0"/>
    <n v="0"/>
    <n v="0"/>
    <n v="0"/>
    <n v="0"/>
    <n v="104"/>
    <n v="104"/>
    <n v="0"/>
    <n v="0"/>
    <n v="0"/>
    <n v="0"/>
    <n v="0"/>
    <n v="0"/>
    <n v="0"/>
    <n v="0"/>
    <n v="0"/>
    <n v="0"/>
    <n v="5435.8076923076924"/>
    <n v="6042.5384615384619"/>
    <n v="0"/>
    <n v="0"/>
    <n v="0"/>
    <n v="0"/>
    <n v="0"/>
    <n v="0"/>
    <n v="0"/>
    <n v="0"/>
    <n v="0"/>
    <n v="0"/>
    <n v="48922.269230769234"/>
    <n v="54382.846153846156"/>
    <n v="48922.269230769234"/>
    <n v="54382.846153846149"/>
    <n v="0"/>
    <n v="0"/>
    <n v="0"/>
    <n v="0"/>
    <n v="0"/>
    <n v="0"/>
    <n v="0"/>
    <n v="0"/>
    <n v="0"/>
    <n v="0"/>
    <n v="10"/>
    <n v="10"/>
    <n v="10"/>
    <n v="10"/>
    <n v="0"/>
    <n v="0"/>
    <n v="0"/>
    <n v="0"/>
    <n v="0"/>
    <n v="0"/>
    <n v="0"/>
    <n v="0"/>
    <n v="0"/>
    <n v="0"/>
    <n v="489222.69230769237"/>
    <n v="543828.4615384615"/>
    <n v="489222.69230769237"/>
    <n v="543828.4615384615"/>
  </r>
  <r>
    <x v="8"/>
    <s v="Northwest Technology Center-Fairview              "/>
    <m/>
    <n v="407601"/>
    <x v="11"/>
    <m/>
    <m/>
    <m/>
    <m/>
    <m/>
    <m/>
    <m/>
    <m/>
    <m/>
    <m/>
    <m/>
    <m/>
    <m/>
    <m/>
    <m/>
    <m/>
    <m/>
    <m/>
    <m/>
    <m/>
    <m/>
    <m/>
    <m/>
    <m/>
    <m/>
    <m/>
    <m/>
    <m/>
    <m/>
    <m/>
    <m/>
    <m/>
    <m/>
    <m/>
    <m/>
    <m/>
    <m/>
    <m/>
    <m/>
    <m/>
    <m/>
    <m/>
    <n v="6"/>
    <n v="7"/>
    <n v="0"/>
    <m/>
    <n v="0"/>
    <m/>
    <m/>
    <m/>
    <m/>
    <m/>
    <m/>
    <m/>
    <m/>
    <m/>
    <m/>
    <m/>
    <n v="314322"/>
    <n v="400609"/>
    <n v="0"/>
    <n v="0"/>
    <n v="0"/>
    <n v="0"/>
    <n v="0"/>
    <n v="0"/>
    <n v="0"/>
    <n v="0"/>
    <n v="0"/>
    <n v="0"/>
    <n v="60"/>
    <n v="70"/>
    <n v="0"/>
    <n v="0"/>
    <n v="0"/>
    <n v="0"/>
    <n v="0"/>
    <n v="0"/>
    <n v="0"/>
    <n v="0"/>
    <n v="0"/>
    <n v="0"/>
    <n v="5238.7"/>
    <n v="5722.9857142857145"/>
    <n v="0"/>
    <n v="0"/>
    <n v="0"/>
    <n v="0"/>
    <n v="0"/>
    <n v="0"/>
    <n v="0"/>
    <n v="0"/>
    <n v="0"/>
    <n v="0"/>
    <n v="47148.299999999996"/>
    <n v="51506.87142857143"/>
    <n v="47148.299999999996"/>
    <n v="51506.87142857143"/>
    <n v="0"/>
    <n v="0"/>
    <n v="0"/>
    <n v="0"/>
    <n v="0"/>
    <n v="0"/>
    <n v="0"/>
    <n v="0"/>
    <n v="0"/>
    <n v="0"/>
    <n v="6"/>
    <n v="7"/>
    <n v="6"/>
    <n v="7"/>
    <n v="0"/>
    <n v="0"/>
    <n v="0"/>
    <n v="0"/>
    <n v="0"/>
    <n v="0"/>
    <n v="0"/>
    <n v="0"/>
    <n v="0"/>
    <n v="0"/>
    <n v="282889.8"/>
    <n v="360548.10000000003"/>
    <n v="282889.8"/>
    <n v="360548.10000000003"/>
  </r>
  <r>
    <x v="8"/>
    <s v="Pioneer Technology Center                         "/>
    <m/>
    <n v="364627"/>
    <x v="11"/>
    <m/>
    <m/>
    <m/>
    <m/>
    <m/>
    <m/>
    <m/>
    <m/>
    <m/>
    <m/>
    <m/>
    <m/>
    <m/>
    <m/>
    <m/>
    <m/>
    <m/>
    <m/>
    <m/>
    <m/>
    <m/>
    <m/>
    <m/>
    <m/>
    <m/>
    <m/>
    <m/>
    <m/>
    <m/>
    <m/>
    <m/>
    <m/>
    <m/>
    <m/>
    <m/>
    <m/>
    <m/>
    <m/>
    <m/>
    <m/>
    <m/>
    <m/>
    <n v="11"/>
    <n v="10"/>
    <n v="0"/>
    <m/>
    <n v="10"/>
    <n v="9"/>
    <m/>
    <m/>
    <m/>
    <m/>
    <m/>
    <m/>
    <m/>
    <m/>
    <m/>
    <m/>
    <n v="1113266"/>
    <n v="1046522"/>
    <n v="0"/>
    <n v="0"/>
    <n v="0"/>
    <n v="0"/>
    <n v="0"/>
    <n v="0"/>
    <n v="0"/>
    <n v="0"/>
    <n v="0"/>
    <n v="0"/>
    <n v="230"/>
    <n v="208"/>
    <n v="0"/>
    <n v="0"/>
    <n v="0"/>
    <n v="0"/>
    <n v="0"/>
    <n v="0"/>
    <n v="0"/>
    <n v="0"/>
    <n v="0"/>
    <n v="0"/>
    <n v="4840.2869565217388"/>
    <n v="5031.3557692307695"/>
    <n v="0"/>
    <n v="0"/>
    <n v="0"/>
    <n v="0"/>
    <n v="0"/>
    <n v="0"/>
    <n v="0"/>
    <n v="0"/>
    <n v="0"/>
    <n v="0"/>
    <n v="43562.582608695651"/>
    <n v="45282.201923076922"/>
    <n v="43562.582608695651"/>
    <n v="45282.201923076922"/>
    <n v="0"/>
    <n v="0"/>
    <n v="0"/>
    <n v="0"/>
    <n v="0"/>
    <n v="0"/>
    <n v="0"/>
    <n v="0"/>
    <n v="0"/>
    <n v="0"/>
    <n v="21"/>
    <n v="19"/>
    <n v="21"/>
    <n v="19"/>
    <n v="0"/>
    <n v="0"/>
    <n v="0"/>
    <n v="0"/>
    <n v="0"/>
    <n v="0"/>
    <n v="0"/>
    <n v="0"/>
    <n v="0"/>
    <n v="0"/>
    <n v="914814.23478260869"/>
    <n v="860361.8365384615"/>
    <n v="914814.23478260869"/>
    <n v="860361.8365384615"/>
  </r>
  <r>
    <x v="8"/>
    <s v="Pontotoc Technology Center                        "/>
    <m/>
    <n v="206905"/>
    <x v="11"/>
    <m/>
    <m/>
    <m/>
    <m/>
    <m/>
    <m/>
    <m/>
    <m/>
    <m/>
    <m/>
    <m/>
    <m/>
    <m/>
    <m/>
    <m/>
    <m/>
    <m/>
    <m/>
    <m/>
    <m/>
    <m/>
    <m/>
    <m/>
    <m/>
    <m/>
    <m/>
    <m/>
    <m/>
    <m/>
    <m/>
    <m/>
    <m/>
    <m/>
    <m/>
    <m/>
    <m/>
    <m/>
    <m/>
    <m/>
    <m/>
    <m/>
    <m/>
    <n v="8"/>
    <n v="8"/>
    <n v="0"/>
    <m/>
    <n v="3"/>
    <n v="3"/>
    <m/>
    <m/>
    <m/>
    <m/>
    <m/>
    <m/>
    <m/>
    <m/>
    <m/>
    <m/>
    <n v="539500"/>
    <n v="544084"/>
    <n v="0"/>
    <n v="0"/>
    <n v="0"/>
    <n v="0"/>
    <n v="0"/>
    <n v="0"/>
    <n v="0"/>
    <n v="0"/>
    <n v="0"/>
    <n v="0"/>
    <n v="116"/>
    <n v="116"/>
    <n v="0"/>
    <n v="0"/>
    <n v="0"/>
    <n v="0"/>
    <n v="0"/>
    <n v="0"/>
    <n v="0"/>
    <n v="0"/>
    <n v="0"/>
    <n v="0"/>
    <n v="4650.8620689655172"/>
    <n v="4690.3793103448279"/>
    <n v="0"/>
    <n v="0"/>
    <n v="0"/>
    <n v="0"/>
    <n v="0"/>
    <n v="0"/>
    <n v="0"/>
    <n v="0"/>
    <n v="0"/>
    <n v="0"/>
    <n v="41857.758620689652"/>
    <n v="42213.413793103449"/>
    <n v="41857.758620689652"/>
    <n v="42213.413793103449"/>
    <n v="0"/>
    <n v="0"/>
    <n v="0"/>
    <n v="0"/>
    <n v="0"/>
    <n v="0"/>
    <n v="0"/>
    <n v="0"/>
    <n v="0"/>
    <n v="0"/>
    <n v="11"/>
    <n v="11"/>
    <n v="11"/>
    <n v="11"/>
    <n v="0"/>
    <n v="0"/>
    <n v="0"/>
    <n v="0"/>
    <n v="0"/>
    <n v="0"/>
    <n v="0"/>
    <n v="0"/>
    <n v="0"/>
    <n v="0"/>
    <n v="460435.3448275862"/>
    <n v="464347.55172413797"/>
    <n v="460435.3448275862"/>
    <n v="464347.55172413797"/>
  </r>
  <r>
    <x v="8"/>
    <s v="Red River Technology Center                       "/>
    <m/>
    <n v="250993"/>
    <x v="11"/>
    <m/>
    <m/>
    <m/>
    <m/>
    <m/>
    <m/>
    <m/>
    <m/>
    <m/>
    <m/>
    <m/>
    <m/>
    <m/>
    <m/>
    <m/>
    <m/>
    <m/>
    <m/>
    <m/>
    <m/>
    <m/>
    <m/>
    <m/>
    <m/>
    <m/>
    <m/>
    <m/>
    <m/>
    <m/>
    <m/>
    <m/>
    <m/>
    <m/>
    <m/>
    <m/>
    <m/>
    <m/>
    <m/>
    <m/>
    <m/>
    <m/>
    <m/>
    <n v="17"/>
    <n v="16"/>
    <n v="1"/>
    <n v="1"/>
    <n v="3"/>
    <n v="4"/>
    <m/>
    <m/>
    <m/>
    <m/>
    <m/>
    <m/>
    <m/>
    <m/>
    <m/>
    <m/>
    <n v="1135626"/>
    <n v="1143362.44"/>
    <n v="0"/>
    <n v="0"/>
    <n v="0"/>
    <n v="0"/>
    <n v="0"/>
    <n v="0"/>
    <n v="0"/>
    <n v="0"/>
    <n v="0"/>
    <n v="0"/>
    <n v="217"/>
    <n v="219"/>
    <n v="0"/>
    <n v="0"/>
    <n v="0"/>
    <n v="0"/>
    <n v="0"/>
    <n v="0"/>
    <n v="0"/>
    <n v="0"/>
    <n v="0"/>
    <n v="0"/>
    <n v="5233.2995391705072"/>
    <n v="5220.8330593607307"/>
    <n v="0"/>
    <n v="0"/>
    <n v="0"/>
    <n v="0"/>
    <n v="0"/>
    <n v="0"/>
    <n v="0"/>
    <n v="0"/>
    <n v="0"/>
    <n v="0"/>
    <n v="47099.695852534562"/>
    <n v="46987.497534246577"/>
    <n v="47099.695852534562"/>
    <n v="46987.497534246577"/>
    <n v="0"/>
    <n v="0"/>
    <n v="0"/>
    <n v="0"/>
    <n v="0"/>
    <n v="0"/>
    <n v="0"/>
    <n v="0"/>
    <n v="0"/>
    <n v="0"/>
    <n v="21"/>
    <n v="21"/>
    <n v="21"/>
    <n v="21"/>
    <n v="0"/>
    <n v="0"/>
    <n v="0"/>
    <n v="0"/>
    <n v="0"/>
    <n v="0"/>
    <n v="0"/>
    <n v="0"/>
    <n v="0"/>
    <n v="0"/>
    <n v="989093.61290322582"/>
    <n v="986737.44821917813"/>
    <n v="989093.61290322582"/>
    <n v="986737.44821917813"/>
  </r>
  <r>
    <x v="8"/>
    <s v="Southern Oklahoma Technology Center               "/>
    <m/>
    <n v="365198"/>
    <x v="11"/>
    <m/>
    <m/>
    <m/>
    <m/>
    <m/>
    <m/>
    <m/>
    <m/>
    <m/>
    <m/>
    <m/>
    <m/>
    <m/>
    <m/>
    <m/>
    <m/>
    <m/>
    <m/>
    <m/>
    <m/>
    <m/>
    <m/>
    <m/>
    <m/>
    <m/>
    <m/>
    <m/>
    <m/>
    <m/>
    <m/>
    <m/>
    <m/>
    <m/>
    <m/>
    <m/>
    <m/>
    <m/>
    <m/>
    <m/>
    <m/>
    <m/>
    <m/>
    <n v="5"/>
    <n v="1"/>
    <n v="0"/>
    <n v="25"/>
    <n v="21"/>
    <n v="1"/>
    <m/>
    <m/>
    <m/>
    <m/>
    <m/>
    <m/>
    <m/>
    <m/>
    <m/>
    <m/>
    <n v="1467723"/>
    <n v="1564584"/>
    <n v="0"/>
    <n v="0"/>
    <n v="0"/>
    <n v="0"/>
    <n v="0"/>
    <n v="0"/>
    <n v="0"/>
    <n v="0"/>
    <n v="0"/>
    <n v="0"/>
    <n v="302"/>
    <n v="297"/>
    <n v="0"/>
    <n v="0"/>
    <n v="0"/>
    <n v="0"/>
    <n v="0"/>
    <n v="0"/>
    <n v="0"/>
    <n v="0"/>
    <n v="0"/>
    <n v="0"/>
    <n v="4860.0099337748343"/>
    <n v="5267.9595959595963"/>
    <n v="0"/>
    <n v="0"/>
    <n v="0"/>
    <n v="0"/>
    <n v="0"/>
    <n v="0"/>
    <n v="0"/>
    <n v="0"/>
    <n v="0"/>
    <n v="0"/>
    <n v="43740.089403973507"/>
    <n v="47411.636363636368"/>
    <n v="43740.089403973507"/>
    <n v="47411.636363636368"/>
    <n v="0"/>
    <n v="0"/>
    <n v="0"/>
    <n v="0"/>
    <n v="0"/>
    <n v="0"/>
    <n v="0"/>
    <n v="0"/>
    <n v="0"/>
    <n v="0"/>
    <n v="26"/>
    <n v="27"/>
    <n v="26"/>
    <n v="27"/>
    <n v="0"/>
    <n v="0"/>
    <n v="0"/>
    <n v="0"/>
    <n v="0"/>
    <n v="0"/>
    <n v="0"/>
    <n v="0"/>
    <n v="0"/>
    <n v="0"/>
    <n v="1137242.3245033112"/>
    <n v="1280114.1818181819"/>
    <n v="1137242.3245033112"/>
    <n v="1280114.1818181819"/>
  </r>
  <r>
    <x v="8"/>
    <s v="Southwest Technology Center                       "/>
    <m/>
    <n v="368364"/>
    <x v="11"/>
    <m/>
    <m/>
    <m/>
    <m/>
    <m/>
    <m/>
    <m/>
    <m/>
    <m/>
    <m/>
    <m/>
    <m/>
    <m/>
    <m/>
    <m/>
    <m/>
    <m/>
    <m/>
    <m/>
    <m/>
    <m/>
    <m/>
    <m/>
    <m/>
    <m/>
    <m/>
    <m/>
    <m/>
    <m/>
    <m/>
    <m/>
    <m/>
    <m/>
    <m/>
    <m/>
    <m/>
    <m/>
    <m/>
    <m/>
    <m/>
    <m/>
    <m/>
    <n v="8"/>
    <n v="8"/>
    <n v="3"/>
    <n v="5"/>
    <n v="4"/>
    <n v="3"/>
    <m/>
    <m/>
    <m/>
    <m/>
    <m/>
    <m/>
    <m/>
    <m/>
    <m/>
    <m/>
    <n v="744767"/>
    <n v="784192.05"/>
    <n v="0"/>
    <n v="0"/>
    <n v="0"/>
    <n v="0"/>
    <n v="0"/>
    <n v="0"/>
    <n v="0"/>
    <n v="0"/>
    <n v="0"/>
    <n v="0"/>
    <n v="161"/>
    <n v="171"/>
    <n v="0"/>
    <n v="0"/>
    <n v="0"/>
    <n v="0"/>
    <n v="0"/>
    <n v="0"/>
    <n v="0"/>
    <n v="0"/>
    <n v="0"/>
    <n v="0"/>
    <n v="4625.8819875776398"/>
    <n v="4585.9184210526319"/>
    <n v="0"/>
    <n v="0"/>
    <n v="0"/>
    <n v="0"/>
    <n v="0"/>
    <n v="0"/>
    <n v="0"/>
    <n v="0"/>
    <n v="0"/>
    <n v="0"/>
    <n v="41632.937888198758"/>
    <n v="41273.265789473684"/>
    <n v="41632.937888198758"/>
    <n v="41273.265789473684"/>
    <n v="0"/>
    <n v="0"/>
    <n v="0"/>
    <n v="0"/>
    <n v="0"/>
    <n v="0"/>
    <n v="0"/>
    <n v="0"/>
    <n v="0"/>
    <n v="0"/>
    <n v="15"/>
    <n v="16"/>
    <n v="15"/>
    <n v="16"/>
    <n v="0"/>
    <n v="0"/>
    <n v="0"/>
    <n v="0"/>
    <n v="0"/>
    <n v="0"/>
    <n v="0"/>
    <n v="0"/>
    <n v="0"/>
    <n v="0"/>
    <n v="624494.06832298136"/>
    <n v="660372.25263157894"/>
    <n v="624494.06832298136"/>
    <n v="660372.25263157894"/>
  </r>
  <r>
    <x v="8"/>
    <s v="Tri County Technology Center                      "/>
    <m/>
    <n v="418287"/>
    <x v="11"/>
    <m/>
    <m/>
    <m/>
    <m/>
    <m/>
    <m/>
    <m/>
    <m/>
    <m/>
    <m/>
    <m/>
    <m/>
    <m/>
    <m/>
    <m/>
    <m/>
    <m/>
    <m/>
    <m/>
    <m/>
    <m/>
    <m/>
    <m/>
    <m/>
    <m/>
    <m/>
    <m/>
    <m/>
    <m/>
    <m/>
    <m/>
    <m/>
    <m/>
    <m/>
    <m/>
    <m/>
    <m/>
    <m/>
    <m/>
    <m/>
    <m/>
    <m/>
    <n v="19"/>
    <n v="20"/>
    <n v="7"/>
    <n v="6"/>
    <n v="1"/>
    <m/>
    <m/>
    <m/>
    <m/>
    <m/>
    <m/>
    <m/>
    <m/>
    <m/>
    <m/>
    <m/>
    <n v="1485168"/>
    <n v="1558971"/>
    <n v="0"/>
    <n v="0"/>
    <n v="0"/>
    <n v="0"/>
    <n v="0"/>
    <n v="0"/>
    <n v="0"/>
    <n v="0"/>
    <n v="0"/>
    <n v="0"/>
    <n v="279"/>
    <n v="266"/>
    <n v="0"/>
    <n v="0"/>
    <n v="0"/>
    <n v="0"/>
    <n v="0"/>
    <n v="0"/>
    <n v="0"/>
    <n v="0"/>
    <n v="0"/>
    <n v="0"/>
    <n v="5323.1827956989246"/>
    <n v="5860.793233082707"/>
    <n v="0"/>
    <n v="0"/>
    <n v="0"/>
    <n v="0"/>
    <n v="0"/>
    <n v="0"/>
    <n v="0"/>
    <n v="0"/>
    <n v="0"/>
    <n v="0"/>
    <n v="47908.645161290318"/>
    <n v="52747.139097744366"/>
    <n v="47908.645161290318"/>
    <n v="52747.139097744366"/>
    <n v="0"/>
    <n v="0"/>
    <n v="0"/>
    <n v="0"/>
    <n v="0"/>
    <n v="0"/>
    <n v="0"/>
    <n v="0"/>
    <n v="0"/>
    <n v="0"/>
    <n v="27"/>
    <n v="26"/>
    <n v="27"/>
    <n v="26"/>
    <n v="0"/>
    <n v="0"/>
    <n v="0"/>
    <n v="0"/>
    <n v="0"/>
    <n v="0"/>
    <n v="0"/>
    <n v="0"/>
    <n v="0"/>
    <n v="0"/>
    <n v="1293533.4193548386"/>
    <n v="1371425.6165413535"/>
    <n v="1293533.4193548386"/>
    <n v="1371425.6165413535"/>
  </r>
  <r>
    <x v="8"/>
    <s v="Tulsa County Area Voc Tech School Dist 18-Peoria  "/>
    <m/>
    <n v="207607"/>
    <x v="11"/>
    <m/>
    <m/>
    <m/>
    <m/>
    <m/>
    <m/>
    <m/>
    <m/>
    <m/>
    <m/>
    <m/>
    <m/>
    <m/>
    <m/>
    <m/>
    <m/>
    <m/>
    <m/>
    <m/>
    <m/>
    <m/>
    <m/>
    <m/>
    <m/>
    <m/>
    <m/>
    <m/>
    <m/>
    <m/>
    <m/>
    <m/>
    <m/>
    <m/>
    <m/>
    <m/>
    <m/>
    <m/>
    <m/>
    <m/>
    <m/>
    <m/>
    <m/>
    <n v="0"/>
    <n v="0"/>
    <n v="23"/>
    <n v="22"/>
    <n v="1"/>
    <n v="1"/>
    <m/>
    <m/>
    <m/>
    <m/>
    <m/>
    <m/>
    <m/>
    <m/>
    <m/>
    <m/>
    <n v="1332235"/>
    <n v="1291610"/>
    <n v="0"/>
    <n v="0"/>
    <n v="0"/>
    <n v="0"/>
    <n v="0"/>
    <n v="0"/>
    <n v="0"/>
    <n v="0"/>
    <n v="0"/>
    <n v="0"/>
    <n v="265"/>
    <n v="254"/>
    <n v="0"/>
    <n v="0"/>
    <n v="0"/>
    <n v="0"/>
    <n v="0"/>
    <n v="0"/>
    <n v="0"/>
    <n v="0"/>
    <n v="0"/>
    <n v="0"/>
    <n v="5027.3018867924529"/>
    <n v="5085.0787401574808"/>
    <n v="0"/>
    <n v="0"/>
    <n v="0"/>
    <n v="0"/>
    <n v="0"/>
    <n v="0"/>
    <n v="0"/>
    <n v="0"/>
    <n v="0"/>
    <n v="0"/>
    <n v="45245.716981132078"/>
    <n v="45765.708661417324"/>
    <n v="45245.716981132078"/>
    <n v="45765.708661417324"/>
    <n v="0"/>
    <n v="0"/>
    <n v="0"/>
    <n v="0"/>
    <n v="0"/>
    <n v="0"/>
    <n v="0"/>
    <n v="0"/>
    <n v="0"/>
    <n v="0"/>
    <n v="24"/>
    <n v="23"/>
    <n v="24"/>
    <n v="23"/>
    <n v="0"/>
    <n v="0"/>
    <n v="0"/>
    <n v="0"/>
    <n v="0"/>
    <n v="0"/>
    <n v="0"/>
    <n v="0"/>
    <n v="0"/>
    <n v="0"/>
    <n v="1085897.2075471699"/>
    <n v="1052611.2992125985"/>
    <n v="1085897.2075471699"/>
    <n v="1052611.2992125985"/>
  </r>
  <r>
    <x v="8"/>
    <s v="Tulsa Technology Center-Broken Arrow Campus       "/>
    <m/>
    <n v="261393"/>
    <x v="11"/>
    <m/>
    <m/>
    <m/>
    <m/>
    <m/>
    <m/>
    <m/>
    <m/>
    <m/>
    <m/>
    <m/>
    <m/>
    <m/>
    <m/>
    <m/>
    <m/>
    <m/>
    <m/>
    <m/>
    <m/>
    <m/>
    <m/>
    <m/>
    <m/>
    <m/>
    <m/>
    <m/>
    <m/>
    <m/>
    <m/>
    <m/>
    <m/>
    <m/>
    <m/>
    <m/>
    <m/>
    <m/>
    <m/>
    <m/>
    <m/>
    <m/>
    <m/>
    <n v="0"/>
    <n v="0"/>
    <n v="30"/>
    <n v="31"/>
    <n v="0"/>
    <n v="0"/>
    <m/>
    <m/>
    <m/>
    <m/>
    <m/>
    <m/>
    <m/>
    <m/>
    <m/>
    <m/>
    <n v="1675930"/>
    <n v="1694200"/>
    <n v="0"/>
    <n v="0"/>
    <n v="0"/>
    <n v="0"/>
    <n v="0"/>
    <n v="0"/>
    <n v="0"/>
    <n v="0"/>
    <n v="0"/>
    <n v="0"/>
    <n v="330"/>
    <n v="341"/>
    <n v="0"/>
    <n v="0"/>
    <n v="0"/>
    <n v="0"/>
    <n v="0"/>
    <n v="0"/>
    <n v="0"/>
    <n v="0"/>
    <n v="0"/>
    <n v="0"/>
    <n v="5078.575757575758"/>
    <n v="4968.3284457478003"/>
    <n v="0"/>
    <n v="0"/>
    <n v="0"/>
    <n v="0"/>
    <n v="0"/>
    <n v="0"/>
    <n v="0"/>
    <n v="0"/>
    <n v="0"/>
    <n v="0"/>
    <n v="45707.181818181823"/>
    <n v="44714.956011730203"/>
    <n v="45707.181818181816"/>
    <n v="44714.956011730203"/>
    <n v="0"/>
    <n v="0"/>
    <n v="0"/>
    <n v="0"/>
    <n v="0"/>
    <n v="0"/>
    <n v="0"/>
    <n v="0"/>
    <n v="0"/>
    <n v="0"/>
    <n v="30"/>
    <n v="31"/>
    <n v="30"/>
    <n v="31"/>
    <n v="0"/>
    <n v="0"/>
    <n v="0"/>
    <n v="0"/>
    <n v="0"/>
    <n v="0"/>
    <n v="0"/>
    <n v="0"/>
    <n v="0"/>
    <n v="0"/>
    <n v="1371215.4545454546"/>
    <n v="1386163.6363636362"/>
    <n v="1371215.4545454546"/>
    <n v="1386163.6363636362"/>
  </r>
  <r>
    <x v="8"/>
    <s v="Tulsa Technology Center-Lemley Campus             "/>
    <s v="Reclassified: Met the criteria for Technical Institute or College 1 in 2013-14, 2014-15, and 2015-16."/>
    <n v="261375"/>
    <x v="10"/>
    <m/>
    <m/>
    <m/>
    <m/>
    <m/>
    <m/>
    <m/>
    <m/>
    <m/>
    <m/>
    <m/>
    <m/>
    <m/>
    <m/>
    <m/>
    <m/>
    <m/>
    <m/>
    <m/>
    <m/>
    <m/>
    <m/>
    <m/>
    <m/>
    <m/>
    <m/>
    <m/>
    <m/>
    <m/>
    <m/>
    <m/>
    <m/>
    <m/>
    <m/>
    <m/>
    <m/>
    <m/>
    <m/>
    <m/>
    <m/>
    <m/>
    <m/>
    <n v="0"/>
    <n v="0"/>
    <n v="65"/>
    <n v="67"/>
    <n v="0"/>
    <n v="0"/>
    <m/>
    <m/>
    <m/>
    <m/>
    <m/>
    <m/>
    <m/>
    <m/>
    <m/>
    <m/>
    <n v="3787245"/>
    <n v="3892500"/>
    <n v="0"/>
    <n v="0"/>
    <n v="0"/>
    <n v="0"/>
    <n v="0"/>
    <n v="0"/>
    <n v="0"/>
    <n v="0"/>
    <n v="0"/>
    <n v="0"/>
    <n v="715"/>
    <n v="737"/>
    <n v="0"/>
    <n v="0"/>
    <n v="0"/>
    <n v="0"/>
    <n v="0"/>
    <n v="0"/>
    <n v="0"/>
    <n v="0"/>
    <n v="0"/>
    <n v="0"/>
    <n v="5296.8461538461543"/>
    <n v="5281.5468113975576"/>
    <n v="0"/>
    <n v="0"/>
    <n v="0"/>
    <n v="0"/>
    <n v="0"/>
    <n v="0"/>
    <n v="0"/>
    <n v="0"/>
    <n v="0"/>
    <n v="0"/>
    <n v="47671.61538461539"/>
    <n v="47533.921302578019"/>
    <n v="47671.61538461539"/>
    <n v="47533.921302578019"/>
    <n v="0"/>
    <n v="0"/>
    <n v="0"/>
    <n v="0"/>
    <n v="0"/>
    <n v="0"/>
    <n v="0"/>
    <n v="0"/>
    <n v="0"/>
    <n v="0"/>
    <n v="65"/>
    <n v="67"/>
    <n v="65"/>
    <n v="67"/>
    <n v="0"/>
    <n v="0"/>
    <n v="0"/>
    <n v="0"/>
    <n v="0"/>
    <n v="0"/>
    <n v="0"/>
    <n v="0"/>
    <n v="0"/>
    <n v="0"/>
    <n v="3098655.0000000005"/>
    <n v="3184772.7272727271"/>
    <n v="3098655.0000000005"/>
    <n v="3184772.7272727271"/>
  </r>
  <r>
    <x v="8"/>
    <s v="Tulsa Technology Center-Owasso - NEW"/>
    <m/>
    <n v="482264"/>
    <x v="11"/>
    <m/>
    <m/>
    <m/>
    <m/>
    <m/>
    <m/>
    <m/>
    <m/>
    <m/>
    <m/>
    <m/>
    <m/>
    <m/>
    <m/>
    <m/>
    <m/>
    <m/>
    <m/>
    <m/>
    <m/>
    <m/>
    <m/>
    <m/>
    <m/>
    <m/>
    <m/>
    <m/>
    <m/>
    <m/>
    <m/>
    <m/>
    <m/>
    <m/>
    <m/>
    <m/>
    <m/>
    <m/>
    <m/>
    <m/>
    <m/>
    <m/>
    <m/>
    <n v="0"/>
    <n v="0"/>
    <n v="13"/>
    <n v="13"/>
    <n v="0"/>
    <n v="0"/>
    <m/>
    <m/>
    <m/>
    <m/>
    <m/>
    <m/>
    <m/>
    <m/>
    <m/>
    <m/>
    <n v="724600"/>
    <n v="745430"/>
    <n v="0"/>
    <n v="0"/>
    <n v="0"/>
    <n v="0"/>
    <n v="0"/>
    <n v="0"/>
    <n v="0"/>
    <n v="0"/>
    <n v="0"/>
    <n v="0"/>
    <n v="143"/>
    <n v="143"/>
    <n v="0"/>
    <n v="0"/>
    <n v="0"/>
    <n v="0"/>
    <n v="0"/>
    <n v="0"/>
    <n v="0"/>
    <n v="0"/>
    <n v="0"/>
    <n v="0"/>
    <n v="5067.1328671328674"/>
    <n v="5212.7972027972028"/>
    <n v="0"/>
    <n v="0"/>
    <n v="0"/>
    <n v="0"/>
    <n v="0"/>
    <n v="0"/>
    <n v="0"/>
    <n v="0"/>
    <n v="0"/>
    <n v="0"/>
    <n v="45604.195804195806"/>
    <n v="46915.174825174821"/>
    <n v="45604.195804195813"/>
    <n v="46915.174825174821"/>
    <n v="0"/>
    <n v="0"/>
    <n v="0"/>
    <n v="0"/>
    <n v="0"/>
    <n v="0"/>
    <n v="0"/>
    <n v="0"/>
    <n v="0"/>
    <n v="0"/>
    <n v="13"/>
    <n v="13"/>
    <n v="13"/>
    <n v="13"/>
    <n v="0"/>
    <n v="0"/>
    <n v="0"/>
    <n v="0"/>
    <n v="0"/>
    <n v="0"/>
    <n v="0"/>
    <n v="0"/>
    <n v="0"/>
    <n v="0"/>
    <n v="592854.54545454553"/>
    <n v="609897.27272727271"/>
    <n v="592854.54545454553"/>
    <n v="609897.27272727271"/>
  </r>
  <r>
    <x v="8"/>
    <s v="Tulsa Technology Center-Riverside Campus          "/>
    <m/>
    <n v="261384"/>
    <x v="11"/>
    <m/>
    <m/>
    <m/>
    <m/>
    <m/>
    <m/>
    <m/>
    <m/>
    <m/>
    <m/>
    <m/>
    <m/>
    <m/>
    <m/>
    <m/>
    <m/>
    <m/>
    <m/>
    <m/>
    <m/>
    <m/>
    <m/>
    <m/>
    <m/>
    <m/>
    <m/>
    <m/>
    <m/>
    <m/>
    <m/>
    <m/>
    <m/>
    <m/>
    <m/>
    <m/>
    <m/>
    <m/>
    <m/>
    <m/>
    <m/>
    <m/>
    <m/>
    <n v="0"/>
    <n v="0"/>
    <n v="26"/>
    <n v="27"/>
    <n v="0"/>
    <n v="0"/>
    <m/>
    <m/>
    <m/>
    <m/>
    <m/>
    <m/>
    <m/>
    <m/>
    <m/>
    <m/>
    <n v="1556165"/>
    <n v="1567535"/>
    <n v="0"/>
    <n v="0"/>
    <n v="0"/>
    <n v="0"/>
    <n v="0"/>
    <n v="0"/>
    <n v="0"/>
    <n v="0"/>
    <n v="0"/>
    <n v="0"/>
    <n v="286"/>
    <n v="297"/>
    <n v="0"/>
    <n v="0"/>
    <n v="0"/>
    <n v="0"/>
    <n v="0"/>
    <n v="0"/>
    <n v="0"/>
    <n v="0"/>
    <n v="0"/>
    <n v="0"/>
    <n v="5441.136363636364"/>
    <n v="5277.8956228956231"/>
    <n v="0"/>
    <n v="0"/>
    <n v="0"/>
    <n v="0"/>
    <n v="0"/>
    <n v="0"/>
    <n v="0"/>
    <n v="0"/>
    <n v="0"/>
    <n v="0"/>
    <n v="48970.227272727279"/>
    <n v="47501.060606060608"/>
    <n v="48970.227272727279"/>
    <n v="47501.060606060608"/>
    <n v="0"/>
    <n v="0"/>
    <n v="0"/>
    <n v="0"/>
    <n v="0"/>
    <n v="0"/>
    <n v="0"/>
    <n v="0"/>
    <n v="0"/>
    <n v="0"/>
    <n v="26"/>
    <n v="27"/>
    <n v="26"/>
    <n v="27"/>
    <n v="0"/>
    <n v="0"/>
    <n v="0"/>
    <n v="0"/>
    <n v="0"/>
    <n v="0"/>
    <n v="0"/>
    <n v="0"/>
    <n v="0"/>
    <n v="0"/>
    <n v="1273225.9090909092"/>
    <n v="1282528.6363636365"/>
    <n v="1273225.9090909092"/>
    <n v="1282528.6363636365"/>
  </r>
  <r>
    <x v="8"/>
    <s v="Tulsa Technology Center-Sand Springs - NEW"/>
    <m/>
    <n v="482273"/>
    <x v="11"/>
    <m/>
    <m/>
    <m/>
    <m/>
    <m/>
    <m/>
    <m/>
    <m/>
    <m/>
    <m/>
    <m/>
    <m/>
    <m/>
    <m/>
    <m/>
    <m/>
    <m/>
    <m/>
    <m/>
    <m/>
    <m/>
    <m/>
    <m/>
    <m/>
    <m/>
    <m/>
    <m/>
    <m/>
    <m/>
    <m/>
    <m/>
    <m/>
    <m/>
    <m/>
    <m/>
    <m/>
    <m/>
    <m/>
    <m/>
    <m/>
    <m/>
    <m/>
    <n v="0"/>
    <n v="0"/>
    <n v="8"/>
    <n v="8"/>
    <n v="0"/>
    <n v="0"/>
    <m/>
    <m/>
    <m/>
    <m/>
    <m/>
    <m/>
    <m/>
    <m/>
    <m/>
    <m/>
    <n v="453060"/>
    <n v="466200"/>
    <n v="0"/>
    <n v="0"/>
    <n v="0"/>
    <n v="0"/>
    <n v="0"/>
    <n v="0"/>
    <n v="0"/>
    <n v="0"/>
    <n v="0"/>
    <n v="0"/>
    <n v="88"/>
    <n v="88"/>
    <n v="0"/>
    <n v="0"/>
    <n v="0"/>
    <n v="0"/>
    <n v="0"/>
    <n v="0"/>
    <n v="0"/>
    <n v="0"/>
    <n v="0"/>
    <n v="0"/>
    <n v="5148.409090909091"/>
    <n v="5297.727272727273"/>
    <n v="0"/>
    <n v="0"/>
    <n v="0"/>
    <n v="0"/>
    <n v="0"/>
    <n v="0"/>
    <n v="0"/>
    <n v="0"/>
    <n v="0"/>
    <n v="0"/>
    <n v="46335.681818181816"/>
    <n v="47679.545454545456"/>
    <n v="46335.681818181816"/>
    <n v="47679.545454545456"/>
    <n v="0"/>
    <n v="0"/>
    <n v="0"/>
    <n v="0"/>
    <n v="0"/>
    <n v="0"/>
    <n v="0"/>
    <n v="0"/>
    <n v="0"/>
    <n v="0"/>
    <n v="8"/>
    <n v="8"/>
    <n v="8"/>
    <n v="8"/>
    <n v="0"/>
    <n v="0"/>
    <n v="0"/>
    <n v="0"/>
    <n v="0"/>
    <n v="0"/>
    <n v="0"/>
    <n v="0"/>
    <n v="0"/>
    <n v="0"/>
    <n v="370685.45454545453"/>
    <n v="381436.36363636365"/>
    <n v="370685.45454545453"/>
    <n v="381436.36363636365"/>
  </r>
  <r>
    <x v="8"/>
    <s v="Wes Watkins Technology Center                     "/>
    <m/>
    <n v="418357"/>
    <x v="11"/>
    <m/>
    <m/>
    <m/>
    <m/>
    <m/>
    <m/>
    <m/>
    <m/>
    <m/>
    <m/>
    <m/>
    <m/>
    <m/>
    <m/>
    <m/>
    <m/>
    <m/>
    <m/>
    <m/>
    <m/>
    <m/>
    <m/>
    <m/>
    <m/>
    <m/>
    <m/>
    <m/>
    <m/>
    <m/>
    <m/>
    <m/>
    <m/>
    <m/>
    <m/>
    <m/>
    <m/>
    <m/>
    <m/>
    <m/>
    <m/>
    <m/>
    <m/>
    <n v="9"/>
    <n v="11"/>
    <n v="0"/>
    <n v="0"/>
    <n v="4"/>
    <n v="3"/>
    <m/>
    <m/>
    <m/>
    <m/>
    <m/>
    <m/>
    <m/>
    <m/>
    <m/>
    <m/>
    <n v="596704"/>
    <n v="663271"/>
    <n v="0"/>
    <n v="0"/>
    <n v="0"/>
    <n v="0"/>
    <n v="0"/>
    <n v="0"/>
    <n v="0"/>
    <n v="0"/>
    <n v="0"/>
    <n v="0"/>
    <n v="138"/>
    <n v="146"/>
    <n v="0"/>
    <n v="0"/>
    <n v="0"/>
    <n v="0"/>
    <n v="0"/>
    <n v="0"/>
    <n v="0"/>
    <n v="0"/>
    <n v="0"/>
    <n v="0"/>
    <n v="4323.942028985507"/>
    <n v="4542.9520547945203"/>
    <n v="0"/>
    <n v="0"/>
    <n v="0"/>
    <n v="0"/>
    <n v="0"/>
    <n v="0"/>
    <n v="0"/>
    <n v="0"/>
    <n v="0"/>
    <n v="0"/>
    <n v="38915.47826086956"/>
    <n v="40886.568493150684"/>
    <n v="38915.47826086956"/>
    <n v="40886.568493150684"/>
    <n v="0"/>
    <n v="0"/>
    <n v="0"/>
    <n v="0"/>
    <n v="0"/>
    <n v="0"/>
    <n v="0"/>
    <n v="0"/>
    <n v="0"/>
    <n v="0"/>
    <n v="13"/>
    <n v="14"/>
    <n v="13"/>
    <n v="14"/>
    <n v="0"/>
    <n v="0"/>
    <n v="0"/>
    <n v="0"/>
    <n v="0"/>
    <n v="0"/>
    <n v="0"/>
    <n v="0"/>
    <n v="0"/>
    <n v="0"/>
    <n v="505901.21739130426"/>
    <n v="572411.95890410955"/>
    <n v="505901.21739130426"/>
    <n v="572411.95890410955"/>
  </r>
  <r>
    <x v="8"/>
    <s v="Western Technology Center                         "/>
    <m/>
    <n v="418302"/>
    <x v="11"/>
    <m/>
    <m/>
    <m/>
    <m/>
    <m/>
    <m/>
    <m/>
    <m/>
    <m/>
    <m/>
    <m/>
    <m/>
    <m/>
    <m/>
    <m/>
    <m/>
    <m/>
    <m/>
    <m/>
    <m/>
    <m/>
    <m/>
    <m/>
    <m/>
    <m/>
    <m/>
    <m/>
    <m/>
    <m/>
    <m/>
    <m/>
    <m/>
    <m/>
    <m/>
    <m/>
    <m/>
    <m/>
    <m/>
    <m/>
    <m/>
    <m/>
    <m/>
    <n v="21"/>
    <n v="24"/>
    <n v="2"/>
    <n v="2"/>
    <n v="0"/>
    <n v="0"/>
    <m/>
    <m/>
    <m/>
    <m/>
    <m/>
    <m/>
    <m/>
    <m/>
    <m/>
    <m/>
    <n v="1101618"/>
    <n v="1322235"/>
    <n v="0"/>
    <n v="0"/>
    <n v="0"/>
    <n v="0"/>
    <n v="0"/>
    <n v="0"/>
    <n v="0"/>
    <n v="0"/>
    <n v="0"/>
    <n v="0"/>
    <n v="232"/>
    <n v="262"/>
    <n v="0"/>
    <n v="0"/>
    <n v="0"/>
    <n v="0"/>
    <n v="0"/>
    <n v="0"/>
    <n v="0"/>
    <n v="0"/>
    <n v="0"/>
    <n v="0"/>
    <n v="4748.3534482758623"/>
    <n v="5046.698473282443"/>
    <n v="0"/>
    <n v="0"/>
    <n v="0"/>
    <n v="0"/>
    <n v="0"/>
    <n v="0"/>
    <n v="0"/>
    <n v="0"/>
    <n v="0"/>
    <n v="0"/>
    <n v="42735.181034482761"/>
    <n v="45420.286259541987"/>
    <n v="42735.181034482761"/>
    <n v="45420.286259541987"/>
    <n v="0"/>
    <n v="0"/>
    <n v="0"/>
    <n v="0"/>
    <n v="0"/>
    <n v="0"/>
    <n v="0"/>
    <n v="0"/>
    <n v="0"/>
    <n v="0"/>
    <n v="23"/>
    <n v="26"/>
    <n v="23"/>
    <n v="26"/>
    <n v="0"/>
    <n v="0"/>
    <n v="0"/>
    <n v="0"/>
    <n v="0"/>
    <n v="0"/>
    <n v="0"/>
    <n v="0"/>
    <n v="0"/>
    <n v="0"/>
    <n v="982909.16379310354"/>
    <n v="1180927.4427480916"/>
    <n v="982909.16379310354"/>
    <n v="1180927.4427480916"/>
  </r>
  <r>
    <x v="9"/>
    <s v="Clemson University"/>
    <m/>
    <n v="217882"/>
    <x v="1"/>
    <n v="294"/>
    <n v="308"/>
    <m/>
    <m/>
    <m/>
    <m/>
    <n v="37"/>
    <n v="36"/>
    <n v="284"/>
    <n v="269"/>
    <m/>
    <m/>
    <m/>
    <m/>
    <n v="17"/>
    <n v="14"/>
    <n v="248"/>
    <n v="250"/>
    <m/>
    <m/>
    <m/>
    <m/>
    <n v="5"/>
    <n v="5"/>
    <n v="3"/>
    <n v="2"/>
    <m/>
    <m/>
    <m/>
    <m/>
    <m/>
    <m/>
    <n v="220"/>
    <n v="233"/>
    <m/>
    <m/>
    <m/>
    <m/>
    <n v="13"/>
    <n v="17"/>
    <m/>
    <m/>
    <m/>
    <m/>
    <m/>
    <m/>
    <m/>
    <m/>
    <n v="43635206"/>
    <n v="45350313"/>
    <n v="28131046"/>
    <n v="26173487"/>
    <n v="20550425"/>
    <n v="21070030"/>
    <n v="179428"/>
    <n v="119730"/>
    <n v="12191745"/>
    <n v="13226596"/>
    <m/>
    <m/>
    <n v="3090"/>
    <n v="3204"/>
    <n v="2760"/>
    <n v="2589"/>
    <n v="2292"/>
    <n v="2310"/>
    <n v="27"/>
    <n v="18"/>
    <n v="2136"/>
    <n v="2301"/>
    <n v="0"/>
    <n v="0"/>
    <n v="14121.425889967637"/>
    <n v="14154.279962546816"/>
    <n v="10192.407971014492"/>
    <n v="10109.496716879104"/>
    <n v="8966.1540139616063"/>
    <n v="9121.2251082251078"/>
    <n v="6645.4814814814818"/>
    <n v="6651.666666666667"/>
    <n v="5707.7457865168535"/>
    <n v="5748.1946979574095"/>
    <n v="0"/>
    <n v="0"/>
    <n v="127092.83300970873"/>
    <n v="127388.51966292135"/>
    <n v="91731.671739130426"/>
    <n v="90985.47045191194"/>
    <n v="80695.386125654462"/>
    <n v="82091.025974025964"/>
    <n v="59809.333333333336"/>
    <n v="59865"/>
    <n v="51369.712078651683"/>
    <n v="51733.752281616689"/>
    <n v="0"/>
    <n v="0"/>
    <n v="91207.37245656403"/>
    <n v="91320.034035023651"/>
    <n v="331"/>
    <n v="344"/>
    <n v="301"/>
    <n v="283"/>
    <n v="253"/>
    <n v="255"/>
    <n v="3"/>
    <n v="2"/>
    <n v="233"/>
    <n v="250"/>
    <n v="0"/>
    <n v="0"/>
    <n v="1121"/>
    <n v="1134"/>
    <n v="42067727.726213589"/>
    <n v="43821650.76404494"/>
    <n v="27611233.19347826"/>
    <n v="25748888.13789108"/>
    <n v="20415932.68979058"/>
    <n v="20933211.623376619"/>
    <n v="179428"/>
    <n v="119730"/>
    <n v="11969142.914325843"/>
    <n v="12933438.070404172"/>
    <n v="0"/>
    <n v="0"/>
    <n v="102243464.52380827"/>
    <n v="103556918.59571682"/>
  </r>
  <r>
    <x v="9"/>
    <s v="University of South Carolina-Columbia"/>
    <m/>
    <n v="218663"/>
    <x v="1"/>
    <n v="275"/>
    <n v="278"/>
    <m/>
    <m/>
    <n v="33"/>
    <n v="37"/>
    <n v="10"/>
    <n v="12"/>
    <n v="388"/>
    <n v="371"/>
    <m/>
    <m/>
    <n v="18"/>
    <n v="19"/>
    <n v="11"/>
    <n v="13"/>
    <n v="272"/>
    <n v="235"/>
    <m/>
    <m/>
    <n v="10"/>
    <n v="11"/>
    <n v="30"/>
    <n v="42"/>
    <n v="98"/>
    <n v="105"/>
    <m/>
    <m/>
    <n v="41"/>
    <n v="31"/>
    <n v="28"/>
    <n v="26"/>
    <n v="32"/>
    <n v="24"/>
    <m/>
    <m/>
    <n v="8"/>
    <n v="2"/>
    <n v="12"/>
    <n v="7"/>
    <m/>
    <m/>
    <m/>
    <m/>
    <m/>
    <m/>
    <m/>
    <m/>
    <n v="41453326"/>
    <n v="43501391"/>
    <n v="36638517"/>
    <n v="36112703"/>
    <n v="25078683"/>
    <n v="23364959"/>
    <n v="8936121"/>
    <n v="8856568"/>
    <n v="3509160"/>
    <n v="2338145"/>
    <m/>
    <m/>
    <n v="2958"/>
    <n v="3053"/>
    <n v="3822"/>
    <n v="3704"/>
    <n v="2918"/>
    <n v="2740"/>
    <n v="1669"/>
    <n v="1598"/>
    <n v="520"/>
    <n v="322"/>
    <n v="0"/>
    <n v="0"/>
    <n v="14013.970926301556"/>
    <n v="14248.735997379626"/>
    <n v="9586.2158555729984"/>
    <n v="9749.6498380129597"/>
    <n v="8594.4766963673756"/>
    <n v="8527.3572992700738"/>
    <n v="5354.1767525464347"/>
    <n v="5542.2828535669587"/>
    <n v="6748.3846153846152"/>
    <n v="7261.3198757763976"/>
    <n v="0"/>
    <n v="0"/>
    <n v="126125.738336714"/>
    <n v="128238.62397641664"/>
    <n v="86275.942700156986"/>
    <n v="87746.848542116641"/>
    <n v="77350.29026730638"/>
    <n v="76746.215693430669"/>
    <n v="48187.590772917916"/>
    <n v="49880.545682102631"/>
    <n v="60735.461538461539"/>
    <n v="65351.878881987577"/>
    <n v="0"/>
    <n v="0"/>
    <n v="88012.571184452914"/>
    <n v="90384.320301793487"/>
    <n v="318"/>
    <n v="327"/>
    <n v="417"/>
    <n v="403"/>
    <n v="312"/>
    <n v="288"/>
    <n v="167"/>
    <n v="162"/>
    <n v="52"/>
    <n v="33"/>
    <n v="0"/>
    <n v="0"/>
    <n v="1266"/>
    <n v="1213"/>
    <n v="40107984.791075051"/>
    <n v="41934030.04028824"/>
    <n v="35977068.105965465"/>
    <n v="35361979.962473005"/>
    <n v="24133290.563399591"/>
    <n v="22102910.119708031"/>
    <n v="8047327.6590772923"/>
    <n v="8080648.4005006263"/>
    <n v="3158244"/>
    <n v="2156612.0031055901"/>
    <n v="0"/>
    <n v="0"/>
    <n v="111423915.11951739"/>
    <n v="109636180.5260755"/>
  </r>
  <r>
    <x v="9"/>
    <s v="College of Charleston"/>
    <m/>
    <n v="217819"/>
    <x v="3"/>
    <n v="142"/>
    <n v="152"/>
    <n v="1"/>
    <m/>
    <m/>
    <m/>
    <m/>
    <m/>
    <n v="170"/>
    <n v="178"/>
    <m/>
    <m/>
    <m/>
    <m/>
    <m/>
    <m/>
    <n v="170"/>
    <n v="163"/>
    <m/>
    <m/>
    <m/>
    <m/>
    <m/>
    <m/>
    <n v="59"/>
    <n v="55"/>
    <m/>
    <m/>
    <m/>
    <m/>
    <m/>
    <m/>
    <m/>
    <m/>
    <m/>
    <m/>
    <m/>
    <m/>
    <m/>
    <m/>
    <m/>
    <m/>
    <m/>
    <m/>
    <m/>
    <m/>
    <m/>
    <m/>
    <n v="13195661"/>
    <n v="14069535"/>
    <n v="12421450"/>
    <n v="13042736"/>
    <n v="11074990"/>
    <n v="10723271"/>
    <n v="3229337"/>
    <n v="3025673"/>
    <m/>
    <n v="0"/>
    <m/>
    <m/>
    <n v="1288"/>
    <n v="1368"/>
    <n v="1530"/>
    <n v="1602"/>
    <n v="1530"/>
    <n v="1467"/>
    <n v="531"/>
    <n v="495"/>
    <n v="0"/>
    <n v="0"/>
    <n v="0"/>
    <n v="0"/>
    <n v="10245.078416149068"/>
    <n v="10284.747807017544"/>
    <n v="8118.5947712418301"/>
    <n v="8141.5330836454432"/>
    <n v="7238.5555555555557"/>
    <n v="7309.6598500340833"/>
    <n v="6081.6139359698682"/>
    <n v="6112.4707070707072"/>
    <n v="0"/>
    <n v="0"/>
    <n v="0"/>
    <n v="0"/>
    <n v="92205.70574534162"/>
    <n v="92562.730263157893"/>
    <n v="73067.352941176476"/>
    <n v="73273.797752808983"/>
    <n v="65147"/>
    <n v="65786.938650306751"/>
    <n v="54734.525423728817"/>
    <n v="55012.236363636366"/>
    <n v="0"/>
    <n v="0"/>
    <n v="0"/>
    <n v="0"/>
    <n v="73636.887309195299"/>
    <n v="74564.26094890511"/>
    <n v="143"/>
    <n v="152"/>
    <n v="170"/>
    <n v="178"/>
    <n v="170"/>
    <n v="163"/>
    <n v="59"/>
    <n v="55"/>
    <n v="0"/>
    <n v="0"/>
    <n v="0"/>
    <n v="0"/>
    <n v="542"/>
    <n v="548"/>
    <n v="13185415.921583852"/>
    <n v="14069535"/>
    <n v="12421450"/>
    <n v="13042735.999999998"/>
    <n v="11074990"/>
    <n v="10723271"/>
    <n v="3229337"/>
    <n v="3025673"/>
    <n v="0"/>
    <n v="0"/>
    <n v="0"/>
    <n v="0"/>
    <n v="39911192.921583854"/>
    <n v="40861215"/>
  </r>
  <r>
    <x v="9"/>
    <s v="The Citadel, the Military College of South Carolina "/>
    <m/>
    <n v="217864"/>
    <x v="3"/>
    <n v="59"/>
    <n v="65"/>
    <m/>
    <m/>
    <m/>
    <m/>
    <m/>
    <m/>
    <n v="65"/>
    <n v="62"/>
    <m/>
    <m/>
    <m/>
    <m/>
    <m/>
    <m/>
    <n v="51"/>
    <n v="49"/>
    <m/>
    <m/>
    <m/>
    <m/>
    <m/>
    <m/>
    <n v="13"/>
    <n v="16"/>
    <m/>
    <m/>
    <m/>
    <m/>
    <m/>
    <m/>
    <m/>
    <m/>
    <m/>
    <m/>
    <m/>
    <m/>
    <m/>
    <m/>
    <m/>
    <m/>
    <m/>
    <m/>
    <m/>
    <m/>
    <m/>
    <m/>
    <n v="5343919"/>
    <n v="5793681"/>
    <n v="4899387"/>
    <n v="4746556"/>
    <n v="3246294"/>
    <n v="3072597"/>
    <n v="653953"/>
    <n v="810338"/>
    <m/>
    <n v="0"/>
    <m/>
    <m/>
    <n v="531"/>
    <n v="585"/>
    <n v="585"/>
    <n v="558"/>
    <n v="459"/>
    <n v="441"/>
    <n v="117"/>
    <n v="144"/>
    <n v="0"/>
    <n v="0"/>
    <n v="0"/>
    <n v="0"/>
    <n v="10063.877589453861"/>
    <n v="9903.7282051282054"/>
    <n v="8375.0205128205125"/>
    <n v="8506.3727598566311"/>
    <n v="7072.5359477124184"/>
    <n v="6967.3401360544221"/>
    <n v="5589.3418803418799"/>
    <n v="5627.3472222222226"/>
    <n v="0"/>
    <n v="0"/>
    <n v="0"/>
    <n v="0"/>
    <n v="90574.898305084746"/>
    <n v="89133.553846153853"/>
    <n v="75375.184615384613"/>
    <n v="76557.354838709682"/>
    <n v="63652.823529411762"/>
    <n v="62706.0612244898"/>
    <n v="50304.076923076922"/>
    <n v="50646.125"/>
    <n v="0"/>
    <n v="0"/>
    <n v="0"/>
    <n v="0"/>
    <n v="75231.664893617024"/>
    <n v="75120.6875"/>
    <n v="59"/>
    <n v="65"/>
    <n v="65"/>
    <n v="62"/>
    <n v="51"/>
    <n v="49"/>
    <n v="13"/>
    <n v="16"/>
    <n v="0"/>
    <n v="0"/>
    <n v="0"/>
    <n v="0"/>
    <n v="188"/>
    <n v="192"/>
    <n v="5343919"/>
    <n v="5793681"/>
    <n v="4899387"/>
    <n v="4746556"/>
    <n v="3246294"/>
    <n v="3072597"/>
    <n v="653953"/>
    <n v="810338"/>
    <n v="0"/>
    <n v="0"/>
    <n v="0"/>
    <n v="0"/>
    <n v="14143553"/>
    <n v="14423172"/>
  </r>
  <r>
    <x v="9"/>
    <s v="Winthrop University "/>
    <m/>
    <n v="218964"/>
    <x v="3"/>
    <n v="66"/>
    <n v="70"/>
    <n v="17"/>
    <n v="18"/>
    <m/>
    <m/>
    <n v="1"/>
    <n v="1"/>
    <n v="90"/>
    <n v="79"/>
    <n v="9"/>
    <n v="11"/>
    <m/>
    <m/>
    <n v="1"/>
    <m/>
    <n v="72"/>
    <n v="72"/>
    <n v="1"/>
    <n v="3"/>
    <m/>
    <m/>
    <n v="1"/>
    <n v="1"/>
    <n v="24"/>
    <n v="22"/>
    <n v="2"/>
    <n v="1"/>
    <m/>
    <m/>
    <n v="1"/>
    <n v="2"/>
    <m/>
    <m/>
    <n v="1"/>
    <n v="1"/>
    <m/>
    <m/>
    <m/>
    <m/>
    <m/>
    <m/>
    <m/>
    <m/>
    <m/>
    <m/>
    <m/>
    <m/>
    <n v="6943740"/>
    <n v="7313875"/>
    <n v="6807879"/>
    <n v="6205953"/>
    <n v="4371590"/>
    <n v="4696730"/>
    <n v="1205725"/>
    <n v="1124081"/>
    <n v="35700"/>
    <n v="35700"/>
    <m/>
    <m/>
    <n v="776"/>
    <n v="822"/>
    <n v="912"/>
    <n v="821"/>
    <n v="670"/>
    <n v="690"/>
    <n v="248"/>
    <n v="232"/>
    <n v="10"/>
    <n v="10"/>
    <n v="0"/>
    <n v="0"/>
    <n v="8948.1185567010307"/>
    <n v="8897.658150851581"/>
    <n v="7464.7796052631575"/>
    <n v="7559.0170523751522"/>
    <n v="6524.7611940298511"/>
    <n v="6806.855072463768"/>
    <n v="4861.7943548387093"/>
    <n v="4845.1767241379312"/>
    <n v="3570"/>
    <n v="3570"/>
    <n v="0"/>
    <n v="0"/>
    <n v="80533.067010309271"/>
    <n v="80078.923357664229"/>
    <n v="67183.016447368413"/>
    <n v="68031.153471376369"/>
    <n v="58722.850746268661"/>
    <n v="61261.695652173912"/>
    <n v="43756.149193548386"/>
    <n v="43606.590517241377"/>
    <n v="32130"/>
    <n v="32130"/>
    <n v="0"/>
    <n v="0"/>
    <n v="66580.826073610166"/>
    <n v="67715.343856769541"/>
    <n v="84"/>
    <n v="89"/>
    <n v="100"/>
    <n v="90"/>
    <n v="74"/>
    <n v="76"/>
    <n v="27"/>
    <n v="25"/>
    <n v="1"/>
    <n v="1"/>
    <n v="0"/>
    <n v="0"/>
    <n v="286"/>
    <n v="281"/>
    <n v="6764777.6288659787"/>
    <n v="7127024.1788321165"/>
    <n v="6718301.6447368413"/>
    <n v="6122803.8124238728"/>
    <n v="4345490.9552238807"/>
    <n v="4655888.8695652178"/>
    <n v="1181416.0282258065"/>
    <n v="1090164.7629310344"/>
    <n v="32130"/>
    <n v="32130"/>
    <n v="0"/>
    <n v="0"/>
    <n v="19042116.257052507"/>
    <n v="19028011.62375224"/>
  </r>
  <r>
    <x v="9"/>
    <s v="Coastal Carolina University"/>
    <m/>
    <n v="218724"/>
    <x v="5"/>
    <n v="72"/>
    <n v="81"/>
    <m/>
    <m/>
    <m/>
    <m/>
    <n v="7"/>
    <n v="7"/>
    <n v="105"/>
    <n v="105"/>
    <m/>
    <m/>
    <n v="1"/>
    <n v="1"/>
    <n v="3"/>
    <n v="2"/>
    <n v="121"/>
    <n v="116"/>
    <m/>
    <m/>
    <m/>
    <m/>
    <m/>
    <m/>
    <n v="10"/>
    <n v="11"/>
    <m/>
    <m/>
    <m/>
    <m/>
    <n v="1"/>
    <n v="1"/>
    <n v="89"/>
    <n v="102"/>
    <m/>
    <m/>
    <m/>
    <m/>
    <n v="6"/>
    <n v="5"/>
    <m/>
    <m/>
    <m/>
    <m/>
    <m/>
    <m/>
    <m/>
    <m/>
    <n v="7723147"/>
    <n v="8513029"/>
    <n v="7859844"/>
    <n v="7499484"/>
    <n v="7462616"/>
    <n v="6111388"/>
    <n v="535450"/>
    <n v="584430"/>
    <n v="4597509"/>
    <n v="4320300"/>
    <m/>
    <m/>
    <n v="732"/>
    <n v="813"/>
    <n v="992"/>
    <n v="980"/>
    <n v="1089"/>
    <n v="1044"/>
    <n v="102"/>
    <n v="111"/>
    <n v="873"/>
    <n v="978"/>
    <n v="0"/>
    <n v="0"/>
    <n v="10550.747267759563"/>
    <n v="10471.130381303814"/>
    <n v="7923.2298387096771"/>
    <n v="7652.534693877551"/>
    <n v="6852.7235996326908"/>
    <n v="5853.8199233716477"/>
    <n v="5249.5098039215691"/>
    <n v="5265.135135135135"/>
    <n v="5266.333333333333"/>
    <n v="4417.4846625766868"/>
    <n v="0"/>
    <n v="0"/>
    <n v="94956.725409836072"/>
    <n v="94240.173431734322"/>
    <n v="71309.068548387091"/>
    <n v="68872.812244897956"/>
    <n v="61674.512396694219"/>
    <n v="52684.379310344826"/>
    <n v="47245.588235294119"/>
    <n v="47386.216216216213"/>
    <n v="47397"/>
    <n v="39757.361963190182"/>
    <n v="0"/>
    <n v="0"/>
    <n v="66889.884939131269"/>
    <n v="61868.815102314489"/>
    <n v="79"/>
    <n v="88"/>
    <n v="109"/>
    <n v="108"/>
    <n v="121"/>
    <n v="116"/>
    <n v="11"/>
    <n v="12"/>
    <n v="95"/>
    <n v="107"/>
    <n v="0"/>
    <n v="0"/>
    <n v="415"/>
    <n v="431"/>
    <n v="7501581.3073770497"/>
    <n v="8293135.2619926203"/>
    <n v="7772688.4717741925"/>
    <n v="7438263.7224489795"/>
    <n v="7462616.0000000009"/>
    <n v="6111388"/>
    <n v="519701.4705882353"/>
    <n v="568634.59459459456"/>
    <n v="4502715"/>
    <n v="4254037.7300613495"/>
    <n v="0"/>
    <n v="0"/>
    <n v="27759302.249739476"/>
    <n v="26665459.309097543"/>
  </r>
  <r>
    <x v="9"/>
    <s v="Francis Marion University "/>
    <m/>
    <n v="218061"/>
    <x v="5"/>
    <n v="51"/>
    <n v="48"/>
    <n v="3"/>
    <n v="2"/>
    <n v="1"/>
    <n v="2"/>
    <n v="6"/>
    <n v="6"/>
    <n v="63"/>
    <n v="59"/>
    <n v="3"/>
    <m/>
    <m/>
    <n v="3"/>
    <m/>
    <m/>
    <n v="62"/>
    <n v="65"/>
    <m/>
    <m/>
    <m/>
    <m/>
    <n v="1"/>
    <n v="1"/>
    <n v="18"/>
    <n v="14"/>
    <m/>
    <m/>
    <m/>
    <m/>
    <m/>
    <m/>
    <m/>
    <m/>
    <m/>
    <m/>
    <m/>
    <m/>
    <m/>
    <m/>
    <m/>
    <m/>
    <m/>
    <m/>
    <m/>
    <m/>
    <m/>
    <m/>
    <n v="5205293"/>
    <n v="5200224"/>
    <n v="4351743"/>
    <n v="4154920"/>
    <n v="3558416"/>
    <n v="3638142"/>
    <n v="945139"/>
    <n v="757543"/>
    <m/>
    <m/>
    <m/>
    <m/>
    <n v="572"/>
    <n v="546"/>
    <n v="597"/>
    <n v="564"/>
    <n v="570"/>
    <n v="597"/>
    <n v="162"/>
    <n v="126"/>
    <n v="0"/>
    <n v="0"/>
    <n v="0"/>
    <n v="0"/>
    <n v="9100.1625874125875"/>
    <n v="9524.2197802197807"/>
    <n v="7289.3517587939696"/>
    <n v="7366.8794326241132"/>
    <n v="6242.8350877192979"/>
    <n v="6094.0402010050248"/>
    <n v="5834.191358024691"/>
    <n v="6012.2460317460318"/>
    <n v="0"/>
    <n v="0"/>
    <n v="0"/>
    <n v="0"/>
    <n v="81901.46328671329"/>
    <n v="85717.978021978022"/>
    <n v="65604.165829145728"/>
    <n v="66301.914893617024"/>
    <n v="56185.515789473684"/>
    <n v="54846.361809045222"/>
    <n v="52507.722222222219"/>
    <n v="54110.21428571429"/>
    <n v="0"/>
    <n v="0"/>
    <n v="0"/>
    <n v="0"/>
    <n v="66397.551442067168"/>
    <n v="67298.821640379829"/>
    <n v="61"/>
    <n v="58"/>
    <n v="66"/>
    <n v="62"/>
    <n v="63"/>
    <n v="66"/>
    <n v="18"/>
    <n v="14"/>
    <n v="0"/>
    <n v="0"/>
    <n v="0"/>
    <n v="0"/>
    <n v="208"/>
    <n v="200"/>
    <n v="4995989.2604895104"/>
    <n v="4971642.7252747249"/>
    <n v="4329874.9447236182"/>
    <n v="4110718.7234042557"/>
    <n v="3539687.4947368419"/>
    <n v="3619859.8793969848"/>
    <n v="945139"/>
    <n v="757543"/>
    <n v="0"/>
    <n v="0"/>
    <n v="0"/>
    <n v="0"/>
    <n v="13810690.69994997"/>
    <n v="13459764.328075966"/>
  </r>
  <r>
    <x v="9"/>
    <s v="South Carolina State University "/>
    <m/>
    <n v="218733"/>
    <x v="5"/>
    <n v="43"/>
    <n v="35"/>
    <m/>
    <m/>
    <m/>
    <m/>
    <n v="2"/>
    <n v="1"/>
    <n v="43"/>
    <n v="43"/>
    <m/>
    <m/>
    <m/>
    <m/>
    <n v="2"/>
    <n v="2"/>
    <n v="55"/>
    <n v="31"/>
    <m/>
    <n v="2"/>
    <m/>
    <m/>
    <n v="6"/>
    <m/>
    <n v="21"/>
    <n v="15"/>
    <m/>
    <n v="1"/>
    <m/>
    <m/>
    <n v="3"/>
    <n v="3"/>
    <m/>
    <m/>
    <m/>
    <m/>
    <m/>
    <m/>
    <m/>
    <m/>
    <m/>
    <m/>
    <m/>
    <m/>
    <m/>
    <m/>
    <m/>
    <m/>
    <n v="3349049"/>
    <n v="2597013"/>
    <n v="2929234"/>
    <n v="2916459"/>
    <n v="3726323"/>
    <n v="1990672"/>
    <n v="1174917"/>
    <n v="959525"/>
    <m/>
    <m/>
    <m/>
    <m/>
    <n v="411"/>
    <n v="327"/>
    <n v="411"/>
    <n v="411"/>
    <n v="567"/>
    <n v="299"/>
    <n v="225"/>
    <n v="181"/>
    <n v="0"/>
    <n v="0"/>
    <n v="0"/>
    <n v="0"/>
    <n v="8148.5377128953769"/>
    <n v="7941.9357798165138"/>
    <n v="7127.0900243309006"/>
    <n v="7096.0072992700734"/>
    <n v="6571.9982363315694"/>
    <n v="6657.7658862876251"/>
    <n v="5221.8533333333335"/>
    <n v="5301.2430939226515"/>
    <n v="0"/>
    <n v="0"/>
    <n v="0"/>
    <n v="0"/>
    <n v="73336.839416058385"/>
    <n v="71477.422018348618"/>
    <n v="64143.810218978106"/>
    <n v="63864.065693430661"/>
    <n v="59147.984126984127"/>
    <n v="59919.892976588628"/>
    <n v="46996.68"/>
    <n v="47711.187845303866"/>
    <n v="0"/>
    <n v="0"/>
    <n v="0"/>
    <n v="0"/>
    <n v="62414.723344700993"/>
    <n v="62638.640497391949"/>
    <n v="45"/>
    <n v="36"/>
    <n v="45"/>
    <n v="45"/>
    <n v="61"/>
    <n v="33"/>
    <n v="24"/>
    <n v="19"/>
    <n v="0"/>
    <n v="0"/>
    <n v="0"/>
    <n v="0"/>
    <n v="175"/>
    <n v="133"/>
    <n v="3300157.7737226272"/>
    <n v="2573187.1926605501"/>
    <n v="2886471.4598540147"/>
    <n v="2873882.9562043799"/>
    <n v="3608027.0317460317"/>
    <n v="1977356.4682274247"/>
    <n v="1127920.32"/>
    <n v="906512.56906077347"/>
    <n v="0"/>
    <n v="0"/>
    <n v="0"/>
    <n v="0"/>
    <n v="10922576.585322674"/>
    <n v="8330939.1861531287"/>
  </r>
  <r>
    <x v="9"/>
    <s v="Lander University"/>
    <m/>
    <n v="218229"/>
    <x v="6"/>
    <n v="22"/>
    <n v="26"/>
    <m/>
    <m/>
    <m/>
    <m/>
    <m/>
    <n v="1"/>
    <n v="40"/>
    <n v="38"/>
    <n v="1"/>
    <m/>
    <m/>
    <m/>
    <m/>
    <n v="2"/>
    <n v="42"/>
    <n v="34"/>
    <n v="1"/>
    <m/>
    <m/>
    <m/>
    <m/>
    <m/>
    <n v="10"/>
    <n v="5"/>
    <m/>
    <m/>
    <m/>
    <m/>
    <m/>
    <m/>
    <n v="22"/>
    <n v="20"/>
    <n v="1"/>
    <n v="1"/>
    <m/>
    <m/>
    <m/>
    <n v="2"/>
    <m/>
    <m/>
    <m/>
    <m/>
    <m/>
    <m/>
    <m/>
    <m/>
    <n v="1428666"/>
    <n v="1783638"/>
    <n v="2379680"/>
    <n v="2351417"/>
    <n v="2248930"/>
    <n v="1804970"/>
    <n v="349414"/>
    <n v="188723"/>
    <n v="962398"/>
    <n v="1087750"/>
    <m/>
    <m/>
    <n v="198"/>
    <n v="246"/>
    <n v="370"/>
    <n v="366"/>
    <n v="388"/>
    <n v="306"/>
    <n v="90"/>
    <n v="45"/>
    <n v="208"/>
    <n v="214"/>
    <n v="0"/>
    <n v="0"/>
    <n v="7215.484848484848"/>
    <n v="7250.5609756097565"/>
    <n v="6431.5675675675675"/>
    <n v="6424.6366120218581"/>
    <n v="5796.2113402061859"/>
    <n v="5898.5947712418301"/>
    <n v="3882.3777777777777"/>
    <n v="4193.8444444444449"/>
    <n v="4626.9134615384619"/>
    <n v="5082.9439252336451"/>
    <n v="0"/>
    <n v="0"/>
    <n v="64939.363636363632"/>
    <n v="65255.048780487807"/>
    <n v="57884.108108108107"/>
    <n v="57821.729508196724"/>
    <n v="52165.902061855675"/>
    <n v="53087.352941176468"/>
    <n v="34941.4"/>
    <n v="37744.600000000006"/>
    <n v="41642.221153846156"/>
    <n v="45746.495327102806"/>
    <n v="0"/>
    <n v="0"/>
    <n v="52893.764803098471"/>
    <n v="55198.588293987639"/>
    <n v="22"/>
    <n v="27"/>
    <n v="41"/>
    <n v="40"/>
    <n v="43"/>
    <n v="34"/>
    <n v="10"/>
    <n v="5"/>
    <n v="23"/>
    <n v="23"/>
    <n v="0"/>
    <n v="0"/>
    <n v="139"/>
    <n v="129"/>
    <n v="1428666"/>
    <n v="1761886.3170731708"/>
    <n v="2373248.4324324322"/>
    <n v="2312869.180327869"/>
    <n v="2243133.7886597943"/>
    <n v="1804970"/>
    <n v="349414"/>
    <n v="188723.00000000003"/>
    <n v="957771.08653846162"/>
    <n v="1052169.3925233646"/>
    <n v="0"/>
    <n v="0"/>
    <n v="7352233.307630687"/>
    <n v="7120617.8899244051"/>
  </r>
  <r>
    <x v="9"/>
    <s v="University of South Carolina-Aiken"/>
    <m/>
    <n v="218645"/>
    <x v="6"/>
    <n v="25"/>
    <n v="23"/>
    <m/>
    <m/>
    <n v="3"/>
    <n v="3"/>
    <n v="1"/>
    <n v="2"/>
    <n v="32"/>
    <n v="30"/>
    <m/>
    <m/>
    <n v="1"/>
    <n v="2"/>
    <n v="2"/>
    <n v="1"/>
    <n v="31"/>
    <n v="27"/>
    <m/>
    <m/>
    <n v="1"/>
    <n v="1"/>
    <m/>
    <m/>
    <n v="36"/>
    <n v="32"/>
    <m/>
    <m/>
    <m/>
    <m/>
    <n v="2"/>
    <n v="2"/>
    <m/>
    <m/>
    <m/>
    <m/>
    <m/>
    <m/>
    <m/>
    <m/>
    <m/>
    <m/>
    <m/>
    <m/>
    <m/>
    <m/>
    <m/>
    <m/>
    <n v="2302094"/>
    <n v="2237754"/>
    <n v="2138042"/>
    <n v="2082403"/>
    <n v="1849387"/>
    <n v="1624259"/>
    <n v="1752412"/>
    <n v="1577377"/>
    <m/>
    <m/>
    <m/>
    <m/>
    <n v="270"/>
    <n v="264"/>
    <n v="323"/>
    <n v="304"/>
    <n v="290"/>
    <n v="254"/>
    <n v="348"/>
    <n v="312"/>
    <n v="0"/>
    <n v="0"/>
    <n v="0"/>
    <n v="0"/>
    <n v="8526.2740740740737"/>
    <n v="8476.3409090909099"/>
    <n v="6619.3250773993805"/>
    <n v="6850.0098684210525"/>
    <n v="6377.1965517241379"/>
    <n v="6394.7204724409448"/>
    <n v="5035.666666666667"/>
    <n v="5055.6955128205127"/>
    <n v="0"/>
    <n v="0"/>
    <n v="0"/>
    <n v="0"/>
    <n v="76736.46666666666"/>
    <n v="76287.068181818191"/>
    <n v="59573.925696594422"/>
    <n v="61650.088815789473"/>
    <n v="57394.768965517243"/>
    <n v="57552.484251968504"/>
    <n v="45321"/>
    <n v="45501.259615384617"/>
    <n v="0"/>
    <n v="0"/>
    <n v="0"/>
    <n v="0"/>
    <n v="58725.936862766343"/>
    <n v="59585.392081220787"/>
    <n v="29"/>
    <n v="28"/>
    <n v="35"/>
    <n v="33"/>
    <n v="32"/>
    <n v="28"/>
    <n v="38"/>
    <n v="34"/>
    <n v="0"/>
    <n v="0"/>
    <n v="0"/>
    <n v="0"/>
    <n v="134"/>
    <n v="123"/>
    <n v="2225357.5333333332"/>
    <n v="2136037.9090909092"/>
    <n v="2085087.3993808047"/>
    <n v="2034452.9309210526"/>
    <n v="1836632.6068965518"/>
    <n v="1611469.5590551181"/>
    <n v="1722198"/>
    <n v="1547042.826923077"/>
    <n v="0"/>
    <n v="0"/>
    <n v="0"/>
    <n v="0"/>
    <n v="7869275.5396106895"/>
    <n v="7329003.2259901566"/>
  </r>
  <r>
    <x v="9"/>
    <s v="University of South Carolina-Beaufort"/>
    <m/>
    <n v="218654"/>
    <x v="6"/>
    <n v="5"/>
    <n v="6"/>
    <m/>
    <m/>
    <n v="3"/>
    <n v="2"/>
    <m/>
    <m/>
    <n v="18"/>
    <n v="17"/>
    <m/>
    <m/>
    <n v="1"/>
    <n v="2"/>
    <m/>
    <m/>
    <n v="19"/>
    <n v="18"/>
    <m/>
    <m/>
    <n v="1"/>
    <m/>
    <m/>
    <m/>
    <n v="17"/>
    <n v="21"/>
    <m/>
    <m/>
    <n v="2"/>
    <n v="2"/>
    <m/>
    <m/>
    <m/>
    <m/>
    <m/>
    <m/>
    <m/>
    <m/>
    <m/>
    <m/>
    <m/>
    <m/>
    <m/>
    <m/>
    <m/>
    <m/>
    <m/>
    <m/>
    <n v="697422"/>
    <n v="670072"/>
    <n v="1132732"/>
    <n v="1252206"/>
    <n v="1128976"/>
    <n v="1015911"/>
    <n v="942935"/>
    <n v="1151245"/>
    <m/>
    <m/>
    <m/>
    <m/>
    <n v="78"/>
    <n v="76"/>
    <n v="173"/>
    <n v="175"/>
    <n v="182"/>
    <n v="162"/>
    <n v="175"/>
    <n v="211"/>
    <n v="0"/>
    <n v="0"/>
    <n v="0"/>
    <n v="0"/>
    <n v="8941.3076923076915"/>
    <n v="8816.7368421052633"/>
    <n v="6547.5838150289019"/>
    <n v="7155.4628571428575"/>
    <n v="6203.1648351648355"/>
    <n v="6271.0555555555557"/>
    <n v="5388.2"/>
    <n v="5456.1374407582935"/>
    <n v="0"/>
    <n v="0"/>
    <n v="0"/>
    <n v="0"/>
    <n v="80471.76923076922"/>
    <n v="79350.631578947374"/>
    <n v="58928.254335260121"/>
    <n v="64399.165714285715"/>
    <n v="55828.483516483517"/>
    <n v="56439.5"/>
    <n v="48493.799999999996"/>
    <n v="49105.236966824639"/>
    <n v="0"/>
    <n v="0"/>
    <n v="0"/>
    <n v="0"/>
    <n v="57596.406917360102"/>
    <n v="58878.244874117263"/>
    <n v="8"/>
    <n v="8"/>
    <n v="19"/>
    <n v="19"/>
    <n v="20"/>
    <n v="18"/>
    <n v="19"/>
    <n v="23"/>
    <n v="0"/>
    <n v="0"/>
    <n v="0"/>
    <n v="0"/>
    <n v="66"/>
    <n v="68"/>
    <n v="643774.15384615376"/>
    <n v="634805.05263157899"/>
    <n v="1119636.8323699422"/>
    <n v="1223584.1485714286"/>
    <n v="1116569.6703296704"/>
    <n v="1015911"/>
    <n v="921382.2"/>
    <n v="1129420.4502369666"/>
    <n v="0"/>
    <n v="0"/>
    <n v="0"/>
    <n v="0"/>
    <n v="3801362.8565457668"/>
    <n v="4003720.6514399741"/>
  </r>
  <r>
    <x v="9"/>
    <s v="University of South Carolina-Upstate"/>
    <m/>
    <n v="218742"/>
    <x v="6"/>
    <n v="20"/>
    <n v="26"/>
    <m/>
    <m/>
    <m/>
    <m/>
    <n v="2"/>
    <n v="1"/>
    <n v="48"/>
    <n v="49"/>
    <m/>
    <m/>
    <n v="1"/>
    <n v="3"/>
    <n v="6"/>
    <n v="1"/>
    <n v="48"/>
    <n v="37"/>
    <m/>
    <m/>
    <m/>
    <n v="2"/>
    <n v="1"/>
    <m/>
    <n v="66"/>
    <n v="67"/>
    <m/>
    <m/>
    <n v="2"/>
    <n v="3"/>
    <n v="4"/>
    <n v="3"/>
    <n v="1"/>
    <m/>
    <m/>
    <m/>
    <m/>
    <m/>
    <n v="1"/>
    <n v="1"/>
    <m/>
    <m/>
    <m/>
    <m/>
    <m/>
    <m/>
    <m/>
    <m/>
    <n v="1662223"/>
    <n v="1948486"/>
    <n v="3467775"/>
    <n v="3311402"/>
    <n v="2772427"/>
    <n v="2239394"/>
    <n v="3592384"/>
    <n v="3556900"/>
    <n v="87720"/>
    <n v="45900"/>
    <m/>
    <m/>
    <n v="204"/>
    <n v="246"/>
    <n v="515"/>
    <n v="486"/>
    <n v="444"/>
    <n v="355"/>
    <n v="664"/>
    <n v="672"/>
    <n v="21"/>
    <n v="12"/>
    <n v="0"/>
    <n v="0"/>
    <n v="8148.1519607843138"/>
    <n v="7920.6747967479678"/>
    <n v="6733.5436893203887"/>
    <n v="6813.5843621399181"/>
    <n v="6244.2049549549547"/>
    <n v="6308.1521126760563"/>
    <n v="5410.2168674698796"/>
    <n v="5293.0059523809523"/>
    <n v="4177.1428571428569"/>
    <n v="3825"/>
    <n v="0"/>
    <n v="0"/>
    <n v="73333.367647058825"/>
    <n v="71286.073170731717"/>
    <n v="60601.893203883497"/>
    <n v="61322.259259259263"/>
    <n v="56197.844594594593"/>
    <n v="56773.369014084506"/>
    <n v="48691.951807228914"/>
    <n v="47637.053571428572"/>
    <n v="37594.28571428571"/>
    <n v="34425"/>
    <n v="0"/>
    <n v="0"/>
    <n v="56405.708505665381"/>
    <n v="56481.321339969327"/>
    <n v="22"/>
    <n v="27"/>
    <n v="55"/>
    <n v="53"/>
    <n v="49"/>
    <n v="39"/>
    <n v="72"/>
    <n v="73"/>
    <n v="2"/>
    <n v="1"/>
    <n v="0"/>
    <n v="0"/>
    <n v="200"/>
    <n v="193"/>
    <n v="1613334.0882352942"/>
    <n v="1924723.9756097563"/>
    <n v="3333104.1262135925"/>
    <n v="3250079.7407407411"/>
    <n v="2753694.3851351351"/>
    <n v="2214161.3915492957"/>
    <n v="3505820.5301204817"/>
    <n v="3477504.9107142859"/>
    <n v="75188.57142857142"/>
    <n v="34425"/>
    <n v="0"/>
    <n v="0"/>
    <n v="11281141.701133076"/>
    <n v="10900895.01861408"/>
  </r>
  <r>
    <x v="9"/>
    <s v="Florence-Darlington Technical College "/>
    <s v="Met the criteria for Two-Year 2 in 2015-16."/>
    <n v="218025"/>
    <x v="8"/>
    <m/>
    <m/>
    <m/>
    <m/>
    <m/>
    <m/>
    <m/>
    <m/>
    <m/>
    <m/>
    <m/>
    <m/>
    <m/>
    <m/>
    <m/>
    <m/>
    <m/>
    <m/>
    <m/>
    <m/>
    <m/>
    <m/>
    <m/>
    <m/>
    <m/>
    <m/>
    <m/>
    <m/>
    <m/>
    <m/>
    <m/>
    <m/>
    <n v="98"/>
    <n v="97"/>
    <m/>
    <m/>
    <m/>
    <m/>
    <m/>
    <m/>
    <m/>
    <m/>
    <m/>
    <m/>
    <m/>
    <m/>
    <m/>
    <m/>
    <m/>
    <m/>
    <m/>
    <m/>
    <m/>
    <m/>
    <m/>
    <m/>
    <n v="5045535"/>
    <n v="5047465"/>
    <m/>
    <m/>
    <n v="0"/>
    <n v="0"/>
    <n v="0"/>
    <n v="0"/>
    <n v="0"/>
    <n v="0"/>
    <n v="0"/>
    <n v="0"/>
    <n v="882"/>
    <n v="873"/>
    <n v="0"/>
    <n v="0"/>
    <n v="0"/>
    <n v="0"/>
    <n v="0"/>
    <n v="0"/>
    <n v="0"/>
    <n v="0"/>
    <n v="0"/>
    <n v="0"/>
    <n v="5720.5612244897957"/>
    <n v="5781.7468499427259"/>
    <n v="0"/>
    <n v="0"/>
    <n v="0"/>
    <n v="0"/>
    <n v="0"/>
    <n v="0"/>
    <n v="0"/>
    <n v="0"/>
    <n v="0"/>
    <n v="0"/>
    <n v="51485.051020408158"/>
    <n v="52035.721649484534"/>
    <n v="0"/>
    <n v="0"/>
    <n v="51485.051020408151"/>
    <n v="52035.721649484534"/>
    <n v="0"/>
    <n v="0"/>
    <n v="0"/>
    <n v="0"/>
    <n v="0"/>
    <n v="0"/>
    <n v="0"/>
    <n v="0"/>
    <n v="98"/>
    <n v="97"/>
    <n v="0"/>
    <n v="0"/>
    <n v="98"/>
    <n v="97"/>
    <n v="0"/>
    <n v="0"/>
    <n v="0"/>
    <n v="0"/>
    <n v="0"/>
    <n v="0"/>
    <n v="0"/>
    <n v="0"/>
    <n v="5045534.9999999991"/>
    <n v="5047465"/>
    <n v="0"/>
    <n v="0"/>
    <n v="5045534.9999999991"/>
    <n v="5047465"/>
  </r>
  <r>
    <x v="9"/>
    <s v="Greenville Technical College "/>
    <m/>
    <n v="218113"/>
    <x v="8"/>
    <m/>
    <m/>
    <m/>
    <m/>
    <m/>
    <m/>
    <m/>
    <m/>
    <m/>
    <m/>
    <m/>
    <m/>
    <m/>
    <m/>
    <m/>
    <m/>
    <m/>
    <m/>
    <m/>
    <m/>
    <m/>
    <m/>
    <m/>
    <m/>
    <m/>
    <m/>
    <m/>
    <m/>
    <m/>
    <m/>
    <m/>
    <m/>
    <n v="346"/>
    <n v="336"/>
    <m/>
    <m/>
    <m/>
    <m/>
    <m/>
    <m/>
    <m/>
    <m/>
    <m/>
    <m/>
    <m/>
    <m/>
    <m/>
    <m/>
    <m/>
    <m/>
    <m/>
    <m/>
    <m/>
    <m/>
    <m/>
    <m/>
    <n v="21978935"/>
    <n v="15857426"/>
    <m/>
    <m/>
    <n v="0"/>
    <n v="0"/>
    <n v="0"/>
    <n v="0"/>
    <n v="0"/>
    <n v="0"/>
    <n v="0"/>
    <n v="0"/>
    <n v="3114"/>
    <n v="3024"/>
    <n v="0"/>
    <n v="0"/>
    <n v="0"/>
    <n v="0"/>
    <n v="0"/>
    <n v="0"/>
    <n v="0"/>
    <n v="0"/>
    <n v="0"/>
    <n v="0"/>
    <n v="7058.1037251123953"/>
    <n v="5243.8578042328045"/>
    <n v="0"/>
    <n v="0"/>
    <n v="0"/>
    <n v="0"/>
    <n v="0"/>
    <n v="0"/>
    <n v="0"/>
    <n v="0"/>
    <n v="0"/>
    <n v="0"/>
    <n v="63522.933526011555"/>
    <n v="47194.720238095237"/>
    <n v="0"/>
    <n v="0"/>
    <n v="63522.933526011548"/>
    <n v="47194.720238095237"/>
    <n v="0"/>
    <n v="0"/>
    <n v="0"/>
    <n v="0"/>
    <n v="0"/>
    <n v="0"/>
    <n v="0"/>
    <n v="0"/>
    <n v="346"/>
    <n v="336"/>
    <n v="0"/>
    <n v="0"/>
    <n v="346"/>
    <n v="336"/>
    <n v="0"/>
    <n v="0"/>
    <n v="0"/>
    <n v="0"/>
    <n v="0"/>
    <n v="0"/>
    <n v="0"/>
    <n v="0"/>
    <n v="21978934.999999996"/>
    <n v="15857426"/>
    <n v="0"/>
    <n v="0"/>
    <n v="21978934.999999996"/>
    <n v="15857426"/>
  </r>
  <r>
    <x v="9"/>
    <s v="Horry-Georgetown Technical College "/>
    <m/>
    <n v="218140"/>
    <x v="8"/>
    <m/>
    <m/>
    <m/>
    <m/>
    <m/>
    <m/>
    <m/>
    <m/>
    <m/>
    <m/>
    <m/>
    <m/>
    <m/>
    <m/>
    <m/>
    <m/>
    <m/>
    <m/>
    <m/>
    <m/>
    <m/>
    <m/>
    <m/>
    <m/>
    <m/>
    <m/>
    <m/>
    <m/>
    <m/>
    <m/>
    <m/>
    <m/>
    <n v="161"/>
    <n v="165"/>
    <m/>
    <m/>
    <m/>
    <m/>
    <m/>
    <m/>
    <m/>
    <m/>
    <m/>
    <m/>
    <m/>
    <m/>
    <m/>
    <m/>
    <m/>
    <m/>
    <m/>
    <m/>
    <m/>
    <m/>
    <m/>
    <m/>
    <n v="8157975"/>
    <n v="839764"/>
    <m/>
    <m/>
    <n v="0"/>
    <n v="0"/>
    <n v="0"/>
    <n v="0"/>
    <n v="0"/>
    <n v="0"/>
    <n v="0"/>
    <n v="0"/>
    <n v="1449"/>
    <n v="1485"/>
    <n v="0"/>
    <n v="0"/>
    <n v="0"/>
    <n v="0"/>
    <n v="0"/>
    <n v="0"/>
    <n v="0"/>
    <n v="0"/>
    <n v="0"/>
    <n v="0"/>
    <n v="5630.072463768116"/>
    <n v="565.49764309764305"/>
    <n v="0"/>
    <n v="0"/>
    <n v="0"/>
    <n v="0"/>
    <n v="0"/>
    <n v="0"/>
    <n v="0"/>
    <n v="0"/>
    <n v="0"/>
    <n v="0"/>
    <n v="50670.65217391304"/>
    <n v="5089.4787878787874"/>
    <n v="0"/>
    <n v="0"/>
    <n v="50670.65217391304"/>
    <n v="5089.4787878787874"/>
    <n v="0"/>
    <n v="0"/>
    <n v="0"/>
    <n v="0"/>
    <n v="0"/>
    <n v="0"/>
    <n v="0"/>
    <n v="0"/>
    <n v="161"/>
    <n v="165"/>
    <n v="0"/>
    <n v="0"/>
    <n v="161"/>
    <n v="165"/>
    <n v="0"/>
    <n v="0"/>
    <n v="0"/>
    <n v="0"/>
    <n v="0"/>
    <n v="0"/>
    <n v="0"/>
    <n v="0"/>
    <n v="8157974.9999999991"/>
    <n v="839763.99999999988"/>
    <n v="0"/>
    <n v="0"/>
    <n v="8157974.9999999991"/>
    <n v="839763.99999999988"/>
  </r>
  <r>
    <x v="9"/>
    <s v="Midlands Technical College "/>
    <m/>
    <n v="218353"/>
    <x v="8"/>
    <m/>
    <m/>
    <m/>
    <m/>
    <m/>
    <m/>
    <m/>
    <m/>
    <m/>
    <m/>
    <m/>
    <m/>
    <m/>
    <m/>
    <m/>
    <m/>
    <m/>
    <m/>
    <m/>
    <m/>
    <m/>
    <m/>
    <m/>
    <m/>
    <m/>
    <m/>
    <m/>
    <m/>
    <m/>
    <m/>
    <m/>
    <m/>
    <n v="223"/>
    <n v="232"/>
    <m/>
    <m/>
    <m/>
    <m/>
    <m/>
    <m/>
    <m/>
    <m/>
    <m/>
    <m/>
    <m/>
    <m/>
    <m/>
    <m/>
    <m/>
    <m/>
    <m/>
    <m/>
    <m/>
    <m/>
    <m/>
    <m/>
    <n v="12230319"/>
    <n v="12740178"/>
    <m/>
    <m/>
    <n v="0"/>
    <n v="0"/>
    <n v="0"/>
    <n v="0"/>
    <n v="0"/>
    <n v="0"/>
    <n v="0"/>
    <n v="0"/>
    <n v="2007"/>
    <n v="2088"/>
    <n v="0"/>
    <n v="0"/>
    <n v="0"/>
    <n v="0"/>
    <n v="0"/>
    <n v="0"/>
    <n v="0"/>
    <n v="0"/>
    <n v="0"/>
    <n v="0"/>
    <n v="6093.8310911808667"/>
    <n v="6101.6178160919544"/>
    <n v="0"/>
    <n v="0"/>
    <n v="0"/>
    <n v="0"/>
    <n v="0"/>
    <n v="0"/>
    <n v="0"/>
    <n v="0"/>
    <n v="0"/>
    <n v="0"/>
    <n v="54844.479820627799"/>
    <n v="54914.560344827587"/>
    <n v="0"/>
    <n v="0"/>
    <n v="54844.479820627799"/>
    <n v="54914.560344827587"/>
    <n v="0"/>
    <n v="0"/>
    <n v="0"/>
    <n v="0"/>
    <n v="0"/>
    <n v="0"/>
    <n v="0"/>
    <n v="0"/>
    <n v="223"/>
    <n v="232"/>
    <n v="0"/>
    <n v="0"/>
    <n v="223"/>
    <n v="232"/>
    <n v="0"/>
    <n v="0"/>
    <n v="0"/>
    <n v="0"/>
    <n v="0"/>
    <n v="0"/>
    <n v="0"/>
    <n v="0"/>
    <n v="12230319"/>
    <n v="12740178"/>
    <n v="0"/>
    <n v="0"/>
    <n v="12230319"/>
    <n v="12740178"/>
  </r>
  <r>
    <x v="9"/>
    <s v="Piedmont Technical College "/>
    <s v="Met the criteria for Two-Year 2 in 2014-15 and 2015-16."/>
    <n v="218520"/>
    <x v="8"/>
    <m/>
    <m/>
    <m/>
    <m/>
    <m/>
    <m/>
    <m/>
    <m/>
    <m/>
    <m/>
    <m/>
    <m/>
    <m/>
    <m/>
    <m/>
    <m/>
    <m/>
    <m/>
    <m/>
    <m/>
    <m/>
    <m/>
    <m/>
    <m/>
    <m/>
    <m/>
    <m/>
    <m/>
    <m/>
    <m/>
    <m/>
    <m/>
    <n v="123"/>
    <n v="121"/>
    <m/>
    <m/>
    <m/>
    <m/>
    <m/>
    <m/>
    <m/>
    <m/>
    <m/>
    <m/>
    <m/>
    <m/>
    <m/>
    <m/>
    <m/>
    <m/>
    <m/>
    <m/>
    <m/>
    <m/>
    <m/>
    <m/>
    <n v="5632357"/>
    <n v="5498330"/>
    <m/>
    <m/>
    <n v="0"/>
    <n v="0"/>
    <n v="0"/>
    <n v="0"/>
    <n v="0"/>
    <n v="0"/>
    <n v="0"/>
    <n v="0"/>
    <n v="1107"/>
    <n v="1089"/>
    <n v="0"/>
    <n v="0"/>
    <n v="0"/>
    <n v="0"/>
    <n v="0"/>
    <n v="0"/>
    <n v="0"/>
    <n v="0"/>
    <n v="0"/>
    <n v="0"/>
    <n v="5087.946702800361"/>
    <n v="5048.9715335169876"/>
    <n v="0"/>
    <n v="0"/>
    <n v="0"/>
    <n v="0"/>
    <n v="0"/>
    <n v="0"/>
    <n v="0"/>
    <n v="0"/>
    <n v="0"/>
    <n v="0"/>
    <n v="45791.520325203252"/>
    <n v="45440.74380165289"/>
    <n v="0"/>
    <n v="0"/>
    <n v="45791.520325203252"/>
    <n v="45440.74380165289"/>
    <n v="0"/>
    <n v="0"/>
    <n v="0"/>
    <n v="0"/>
    <n v="0"/>
    <n v="0"/>
    <n v="0"/>
    <n v="0"/>
    <n v="123"/>
    <n v="121"/>
    <n v="0"/>
    <n v="0"/>
    <n v="123"/>
    <n v="121"/>
    <n v="0"/>
    <n v="0"/>
    <n v="0"/>
    <n v="0"/>
    <n v="0"/>
    <n v="0"/>
    <n v="0"/>
    <n v="0"/>
    <n v="5632357"/>
    <n v="5498330"/>
    <n v="0"/>
    <n v="0"/>
    <n v="5632357"/>
    <n v="5498330"/>
  </r>
  <r>
    <x v="9"/>
    <s v="Tri-County Technical College "/>
    <m/>
    <n v="218885"/>
    <x v="8"/>
    <m/>
    <m/>
    <m/>
    <m/>
    <m/>
    <m/>
    <m/>
    <m/>
    <m/>
    <m/>
    <m/>
    <m/>
    <m/>
    <m/>
    <m/>
    <m/>
    <m/>
    <m/>
    <m/>
    <m/>
    <m/>
    <m/>
    <m/>
    <m/>
    <m/>
    <m/>
    <m/>
    <m/>
    <m/>
    <m/>
    <m/>
    <m/>
    <n v="142"/>
    <n v="144"/>
    <m/>
    <m/>
    <m/>
    <m/>
    <m/>
    <m/>
    <m/>
    <m/>
    <m/>
    <m/>
    <m/>
    <m/>
    <m/>
    <m/>
    <m/>
    <m/>
    <m/>
    <m/>
    <m/>
    <m/>
    <m/>
    <m/>
    <n v="6310272"/>
    <n v="6362926"/>
    <m/>
    <m/>
    <n v="0"/>
    <n v="0"/>
    <n v="0"/>
    <n v="0"/>
    <n v="0"/>
    <n v="0"/>
    <n v="0"/>
    <n v="0"/>
    <n v="1278"/>
    <n v="1296"/>
    <n v="0"/>
    <n v="0"/>
    <n v="0"/>
    <n v="0"/>
    <n v="0"/>
    <n v="0"/>
    <n v="0"/>
    <n v="0"/>
    <n v="0"/>
    <n v="0"/>
    <n v="4937.6150234741781"/>
    <n v="4909.6651234567898"/>
    <n v="0"/>
    <n v="0"/>
    <n v="0"/>
    <n v="0"/>
    <n v="0"/>
    <n v="0"/>
    <n v="0"/>
    <n v="0"/>
    <n v="0"/>
    <n v="0"/>
    <n v="44438.535211267605"/>
    <n v="44186.986111111109"/>
    <n v="0"/>
    <n v="0"/>
    <n v="44438.535211267605"/>
    <n v="44186.986111111109"/>
    <n v="0"/>
    <n v="0"/>
    <n v="0"/>
    <n v="0"/>
    <n v="0"/>
    <n v="0"/>
    <n v="0"/>
    <n v="0"/>
    <n v="142"/>
    <n v="144"/>
    <n v="0"/>
    <n v="0"/>
    <n v="142"/>
    <n v="144"/>
    <n v="0"/>
    <n v="0"/>
    <n v="0"/>
    <n v="0"/>
    <n v="0"/>
    <n v="0"/>
    <n v="0"/>
    <n v="0"/>
    <n v="6310272"/>
    <n v="6362926"/>
    <n v="0"/>
    <n v="0"/>
    <n v="6310272"/>
    <n v="6362926"/>
  </r>
  <r>
    <x v="9"/>
    <s v="Trident Technical College "/>
    <m/>
    <n v="218894"/>
    <x v="8"/>
    <m/>
    <m/>
    <m/>
    <m/>
    <m/>
    <m/>
    <m/>
    <m/>
    <m/>
    <m/>
    <m/>
    <m/>
    <m/>
    <m/>
    <m/>
    <m/>
    <m/>
    <m/>
    <m/>
    <m/>
    <m/>
    <m/>
    <m/>
    <m/>
    <m/>
    <m/>
    <m/>
    <m/>
    <m/>
    <m/>
    <m/>
    <m/>
    <n v="339"/>
    <n v="334"/>
    <m/>
    <m/>
    <m/>
    <m/>
    <m/>
    <m/>
    <m/>
    <m/>
    <m/>
    <m/>
    <m/>
    <m/>
    <m/>
    <m/>
    <m/>
    <m/>
    <m/>
    <m/>
    <m/>
    <m/>
    <m/>
    <m/>
    <n v="16628678"/>
    <n v="16273470"/>
    <m/>
    <m/>
    <n v="0"/>
    <n v="0"/>
    <n v="0"/>
    <n v="0"/>
    <n v="0"/>
    <n v="0"/>
    <n v="0"/>
    <n v="0"/>
    <n v="3051"/>
    <n v="3006"/>
    <n v="0"/>
    <n v="0"/>
    <n v="0"/>
    <n v="0"/>
    <n v="0"/>
    <n v="0"/>
    <n v="0"/>
    <n v="0"/>
    <n v="0"/>
    <n v="0"/>
    <n v="5450.238610291708"/>
    <n v="5413.662674650699"/>
    <n v="0"/>
    <n v="0"/>
    <n v="0"/>
    <n v="0"/>
    <n v="0"/>
    <n v="0"/>
    <n v="0"/>
    <n v="0"/>
    <n v="0"/>
    <n v="0"/>
    <n v="49052.147492625372"/>
    <n v="48722.964071856288"/>
    <n v="0"/>
    <n v="0"/>
    <n v="49052.147492625372"/>
    <n v="48722.964071856288"/>
    <n v="0"/>
    <n v="0"/>
    <n v="0"/>
    <n v="0"/>
    <n v="0"/>
    <n v="0"/>
    <n v="0"/>
    <n v="0"/>
    <n v="339"/>
    <n v="334"/>
    <n v="0"/>
    <n v="0"/>
    <n v="339"/>
    <n v="334"/>
    <n v="0"/>
    <n v="0"/>
    <n v="0"/>
    <n v="0"/>
    <n v="0"/>
    <n v="0"/>
    <n v="0"/>
    <n v="0"/>
    <n v="16628678.000000002"/>
    <n v="16273470"/>
    <n v="0"/>
    <n v="0"/>
    <n v="16628678.000000002"/>
    <n v="16273470"/>
  </r>
  <r>
    <x v="9"/>
    <s v="Aiken Technical College "/>
    <s v="Met the criteria for Two-Year 3 in 2014-15 and 2015-16."/>
    <n v="217615"/>
    <x v="7"/>
    <m/>
    <m/>
    <m/>
    <m/>
    <m/>
    <m/>
    <m/>
    <m/>
    <m/>
    <m/>
    <m/>
    <m/>
    <m/>
    <m/>
    <m/>
    <m/>
    <m/>
    <m/>
    <m/>
    <m/>
    <m/>
    <m/>
    <m/>
    <m/>
    <m/>
    <m/>
    <m/>
    <m/>
    <m/>
    <m/>
    <m/>
    <m/>
    <n v="56"/>
    <n v="53"/>
    <m/>
    <m/>
    <m/>
    <m/>
    <m/>
    <m/>
    <m/>
    <m/>
    <m/>
    <m/>
    <m/>
    <m/>
    <m/>
    <m/>
    <m/>
    <m/>
    <m/>
    <m/>
    <m/>
    <m/>
    <m/>
    <m/>
    <n v="2807018"/>
    <n v="2632608"/>
    <m/>
    <m/>
    <n v="0"/>
    <n v="0"/>
    <n v="0"/>
    <n v="0"/>
    <n v="0"/>
    <n v="0"/>
    <n v="0"/>
    <n v="0"/>
    <n v="504"/>
    <n v="477"/>
    <n v="0"/>
    <n v="0"/>
    <n v="0"/>
    <n v="0"/>
    <n v="0"/>
    <n v="0"/>
    <n v="0"/>
    <n v="0"/>
    <n v="0"/>
    <n v="0"/>
    <n v="5569.480158730159"/>
    <n v="5519.0943396226412"/>
    <n v="0"/>
    <n v="0"/>
    <n v="0"/>
    <n v="0"/>
    <n v="0"/>
    <n v="0"/>
    <n v="0"/>
    <n v="0"/>
    <n v="0"/>
    <n v="0"/>
    <n v="50125.321428571435"/>
    <n v="49671.849056603773"/>
    <n v="0"/>
    <n v="0"/>
    <n v="50125.321428571435"/>
    <n v="49671.849056603773"/>
    <n v="0"/>
    <n v="0"/>
    <n v="0"/>
    <n v="0"/>
    <n v="0"/>
    <n v="0"/>
    <n v="0"/>
    <n v="0"/>
    <n v="56"/>
    <n v="53"/>
    <n v="0"/>
    <n v="0"/>
    <n v="56"/>
    <n v="53"/>
    <n v="0"/>
    <n v="0"/>
    <n v="0"/>
    <n v="0"/>
    <n v="0"/>
    <n v="0"/>
    <n v="0"/>
    <n v="0"/>
    <n v="2807018.0000000005"/>
    <n v="2632608"/>
    <n v="0"/>
    <n v="0"/>
    <n v="2807018.0000000005"/>
    <n v="2632608"/>
  </r>
  <r>
    <x v="9"/>
    <s v="Central Carolina Technical College "/>
    <m/>
    <n v="218858"/>
    <x v="7"/>
    <m/>
    <m/>
    <m/>
    <m/>
    <m/>
    <m/>
    <m/>
    <m/>
    <m/>
    <m/>
    <m/>
    <m/>
    <m/>
    <m/>
    <m/>
    <m/>
    <m/>
    <m/>
    <m/>
    <m/>
    <m/>
    <m/>
    <m/>
    <m/>
    <m/>
    <m/>
    <m/>
    <m/>
    <m/>
    <m/>
    <m/>
    <m/>
    <n v="94"/>
    <n v="84"/>
    <m/>
    <m/>
    <m/>
    <m/>
    <m/>
    <m/>
    <m/>
    <m/>
    <m/>
    <m/>
    <m/>
    <m/>
    <m/>
    <m/>
    <m/>
    <m/>
    <m/>
    <m/>
    <m/>
    <m/>
    <m/>
    <m/>
    <n v="4419752"/>
    <n v="3937550"/>
    <m/>
    <m/>
    <n v="0"/>
    <n v="0"/>
    <n v="0"/>
    <n v="0"/>
    <n v="0"/>
    <n v="0"/>
    <n v="0"/>
    <n v="0"/>
    <n v="846"/>
    <n v="756"/>
    <n v="0"/>
    <n v="0"/>
    <n v="0"/>
    <n v="0"/>
    <n v="0"/>
    <n v="0"/>
    <n v="0"/>
    <n v="0"/>
    <n v="0"/>
    <n v="0"/>
    <n v="5224.293144208038"/>
    <n v="5208.3994708994705"/>
    <n v="0"/>
    <n v="0"/>
    <n v="0"/>
    <n v="0"/>
    <n v="0"/>
    <n v="0"/>
    <n v="0"/>
    <n v="0"/>
    <n v="0"/>
    <n v="0"/>
    <n v="47018.638297872341"/>
    <n v="46875.595238095237"/>
    <n v="0"/>
    <n v="0"/>
    <n v="47018.638297872341"/>
    <n v="46875.595238095237"/>
    <n v="0"/>
    <n v="0"/>
    <n v="0"/>
    <n v="0"/>
    <n v="0"/>
    <n v="0"/>
    <n v="0"/>
    <n v="0"/>
    <n v="94"/>
    <n v="84"/>
    <n v="0"/>
    <n v="0"/>
    <n v="94"/>
    <n v="84"/>
    <n v="0"/>
    <n v="0"/>
    <n v="0"/>
    <n v="0"/>
    <n v="0"/>
    <n v="0"/>
    <n v="0"/>
    <n v="0"/>
    <n v="4419752"/>
    <n v="3937550"/>
    <n v="0"/>
    <n v="0"/>
    <n v="4419752"/>
    <n v="3937550"/>
  </r>
  <r>
    <x v="9"/>
    <s v="Orangeburg-Calhoun Technical College "/>
    <m/>
    <n v="218487"/>
    <x v="7"/>
    <m/>
    <m/>
    <m/>
    <m/>
    <m/>
    <m/>
    <m/>
    <m/>
    <m/>
    <m/>
    <m/>
    <m/>
    <m/>
    <m/>
    <m/>
    <m/>
    <m/>
    <m/>
    <m/>
    <m/>
    <m/>
    <m/>
    <m/>
    <m/>
    <m/>
    <m/>
    <m/>
    <m/>
    <m/>
    <m/>
    <m/>
    <m/>
    <n v="82"/>
    <n v="82"/>
    <m/>
    <m/>
    <m/>
    <m/>
    <m/>
    <m/>
    <m/>
    <m/>
    <m/>
    <m/>
    <m/>
    <m/>
    <m/>
    <m/>
    <m/>
    <m/>
    <m/>
    <m/>
    <m/>
    <m/>
    <m/>
    <m/>
    <n v="3642607"/>
    <n v="3652503"/>
    <m/>
    <m/>
    <n v="0"/>
    <n v="0"/>
    <n v="0"/>
    <n v="0"/>
    <n v="0"/>
    <n v="0"/>
    <n v="0"/>
    <n v="0"/>
    <n v="738"/>
    <n v="738"/>
    <n v="0"/>
    <n v="0"/>
    <n v="0"/>
    <n v="0"/>
    <n v="0"/>
    <n v="0"/>
    <n v="0"/>
    <n v="0"/>
    <n v="0"/>
    <n v="0"/>
    <n v="4935.7818428184282"/>
    <n v="4949.1910569105694"/>
    <n v="0"/>
    <n v="0"/>
    <n v="0"/>
    <n v="0"/>
    <n v="0"/>
    <n v="0"/>
    <n v="0"/>
    <n v="0"/>
    <n v="0"/>
    <n v="0"/>
    <n v="44422.036585365851"/>
    <n v="44542.719512195123"/>
    <n v="0"/>
    <n v="0"/>
    <n v="44422.036585365851"/>
    <n v="44542.719512195123"/>
    <n v="0"/>
    <n v="0"/>
    <n v="0"/>
    <n v="0"/>
    <n v="0"/>
    <n v="0"/>
    <n v="0"/>
    <n v="0"/>
    <n v="82"/>
    <n v="82"/>
    <n v="0"/>
    <n v="0"/>
    <n v="82"/>
    <n v="82"/>
    <n v="0"/>
    <n v="0"/>
    <n v="0"/>
    <n v="0"/>
    <n v="0"/>
    <n v="0"/>
    <n v="0"/>
    <n v="0"/>
    <n v="3642607"/>
    <n v="3652503"/>
    <n v="0"/>
    <n v="0"/>
    <n v="3642607"/>
    <n v="3652503"/>
  </r>
  <r>
    <x v="9"/>
    <s v="Spartanburg Community College "/>
    <m/>
    <n v="218830"/>
    <x v="7"/>
    <m/>
    <m/>
    <m/>
    <m/>
    <m/>
    <m/>
    <m/>
    <m/>
    <m/>
    <m/>
    <m/>
    <m/>
    <m/>
    <m/>
    <m/>
    <m/>
    <m/>
    <m/>
    <m/>
    <m/>
    <m/>
    <m/>
    <m/>
    <m/>
    <m/>
    <m/>
    <m/>
    <m/>
    <m/>
    <m/>
    <m/>
    <m/>
    <n v="119"/>
    <n v="121"/>
    <m/>
    <m/>
    <m/>
    <m/>
    <m/>
    <m/>
    <m/>
    <m/>
    <m/>
    <m/>
    <m/>
    <m/>
    <m/>
    <m/>
    <m/>
    <m/>
    <m/>
    <m/>
    <m/>
    <m/>
    <m/>
    <m/>
    <n v="5649820"/>
    <n v="5820789"/>
    <m/>
    <m/>
    <n v="0"/>
    <n v="0"/>
    <n v="0"/>
    <n v="0"/>
    <n v="0"/>
    <n v="0"/>
    <n v="0"/>
    <n v="0"/>
    <n v="1071"/>
    <n v="1089"/>
    <n v="0"/>
    <n v="0"/>
    <n v="0"/>
    <n v="0"/>
    <n v="0"/>
    <n v="0"/>
    <n v="0"/>
    <n v="0"/>
    <n v="0"/>
    <n v="0"/>
    <n v="5275.2754435107372"/>
    <n v="5345.0771349862262"/>
    <n v="0"/>
    <n v="0"/>
    <n v="0"/>
    <n v="0"/>
    <n v="0"/>
    <n v="0"/>
    <n v="0"/>
    <n v="0"/>
    <n v="0"/>
    <n v="0"/>
    <n v="47477.478991596632"/>
    <n v="48105.694214876035"/>
    <n v="0"/>
    <n v="0"/>
    <n v="47477.478991596632"/>
    <n v="48105.694214876035"/>
    <n v="0"/>
    <n v="0"/>
    <n v="0"/>
    <n v="0"/>
    <n v="0"/>
    <n v="0"/>
    <n v="0"/>
    <n v="0"/>
    <n v="119"/>
    <n v="121"/>
    <n v="0"/>
    <n v="0"/>
    <n v="119"/>
    <n v="121"/>
    <n v="0"/>
    <n v="0"/>
    <n v="0"/>
    <n v="0"/>
    <n v="0"/>
    <n v="0"/>
    <n v="0"/>
    <n v="0"/>
    <n v="5649819.9999999991"/>
    <n v="5820789"/>
    <n v="0"/>
    <n v="0"/>
    <n v="5649819.9999999991"/>
    <n v="5820789"/>
  </r>
  <r>
    <x v="9"/>
    <s v="York Technical College "/>
    <m/>
    <n v="218991"/>
    <x v="7"/>
    <m/>
    <m/>
    <m/>
    <m/>
    <m/>
    <m/>
    <m/>
    <m/>
    <m/>
    <m/>
    <m/>
    <m/>
    <m/>
    <m/>
    <m/>
    <m/>
    <m/>
    <m/>
    <m/>
    <m/>
    <m/>
    <m/>
    <m/>
    <m/>
    <m/>
    <m/>
    <m/>
    <m/>
    <m/>
    <m/>
    <m/>
    <m/>
    <n v="119"/>
    <n v="119"/>
    <m/>
    <m/>
    <m/>
    <m/>
    <m/>
    <m/>
    <m/>
    <m/>
    <m/>
    <m/>
    <m/>
    <m/>
    <m/>
    <m/>
    <m/>
    <m/>
    <m/>
    <m/>
    <m/>
    <m/>
    <m/>
    <m/>
    <n v="5864739"/>
    <n v="5873156"/>
    <m/>
    <m/>
    <n v="0"/>
    <n v="0"/>
    <n v="0"/>
    <n v="0"/>
    <n v="0"/>
    <n v="0"/>
    <n v="0"/>
    <n v="0"/>
    <n v="1071"/>
    <n v="1071"/>
    <n v="0"/>
    <n v="0"/>
    <n v="0"/>
    <n v="0"/>
    <n v="0"/>
    <n v="0"/>
    <n v="0"/>
    <n v="0"/>
    <n v="0"/>
    <n v="0"/>
    <n v="5475.9467787114845"/>
    <n v="5483.8057889822594"/>
    <n v="0"/>
    <n v="0"/>
    <n v="0"/>
    <n v="0"/>
    <n v="0"/>
    <n v="0"/>
    <n v="0"/>
    <n v="0"/>
    <n v="0"/>
    <n v="0"/>
    <n v="49283.521008403361"/>
    <n v="49354.252100840335"/>
    <n v="0"/>
    <n v="0"/>
    <n v="49283.521008403361"/>
    <n v="49354.252100840335"/>
    <n v="0"/>
    <n v="0"/>
    <n v="0"/>
    <n v="0"/>
    <n v="0"/>
    <n v="0"/>
    <n v="0"/>
    <n v="0"/>
    <n v="119"/>
    <n v="119"/>
    <n v="0"/>
    <n v="0"/>
    <n v="119"/>
    <n v="119"/>
    <n v="0"/>
    <n v="0"/>
    <n v="0"/>
    <n v="0"/>
    <n v="0"/>
    <n v="0"/>
    <n v="0"/>
    <n v="0"/>
    <n v="5864739"/>
    <n v="5873156"/>
    <n v="0"/>
    <n v="0"/>
    <n v="5864739"/>
    <n v="5873156"/>
  </r>
  <r>
    <x v="9"/>
    <s v="Denmark Technical College "/>
    <m/>
    <n v="217989"/>
    <x v="9"/>
    <m/>
    <m/>
    <m/>
    <m/>
    <m/>
    <m/>
    <m/>
    <m/>
    <m/>
    <m/>
    <m/>
    <m/>
    <m/>
    <m/>
    <m/>
    <m/>
    <m/>
    <m/>
    <m/>
    <m/>
    <m/>
    <m/>
    <m/>
    <m/>
    <m/>
    <m/>
    <m/>
    <m/>
    <m/>
    <m/>
    <m/>
    <m/>
    <n v="37"/>
    <n v="31"/>
    <m/>
    <m/>
    <m/>
    <m/>
    <m/>
    <m/>
    <m/>
    <m/>
    <m/>
    <m/>
    <m/>
    <m/>
    <m/>
    <m/>
    <m/>
    <m/>
    <m/>
    <m/>
    <m/>
    <m/>
    <m/>
    <m/>
    <n v="1517855"/>
    <n v="1656253"/>
    <m/>
    <m/>
    <n v="0"/>
    <n v="0"/>
    <n v="0"/>
    <n v="0"/>
    <n v="0"/>
    <n v="0"/>
    <n v="0"/>
    <n v="0"/>
    <n v="333"/>
    <n v="279"/>
    <n v="0"/>
    <n v="0"/>
    <n v="0"/>
    <n v="0"/>
    <n v="0"/>
    <n v="0"/>
    <n v="0"/>
    <n v="0"/>
    <n v="0"/>
    <n v="0"/>
    <n v="4558.1231231231232"/>
    <n v="5936.3906810035842"/>
    <n v="0"/>
    <n v="0"/>
    <n v="0"/>
    <n v="0"/>
    <n v="0"/>
    <n v="0"/>
    <n v="0"/>
    <n v="0"/>
    <n v="0"/>
    <n v="0"/>
    <n v="41023.108108108107"/>
    <n v="53427.516129032258"/>
    <n v="0"/>
    <n v="0"/>
    <n v="41023.108108108107"/>
    <n v="53427.516129032258"/>
    <n v="0"/>
    <n v="0"/>
    <n v="0"/>
    <n v="0"/>
    <n v="0"/>
    <n v="0"/>
    <n v="0"/>
    <n v="0"/>
    <n v="37"/>
    <n v="31"/>
    <n v="0"/>
    <n v="0"/>
    <n v="37"/>
    <n v="31"/>
    <n v="0"/>
    <n v="0"/>
    <n v="0"/>
    <n v="0"/>
    <n v="0"/>
    <n v="0"/>
    <n v="0"/>
    <n v="0"/>
    <n v="1517855"/>
    <n v="1656253"/>
    <n v="0"/>
    <n v="0"/>
    <n v="1517855"/>
    <n v="1656253"/>
  </r>
  <r>
    <x v="9"/>
    <s v="Northeastern Technical College "/>
    <m/>
    <n v="217837"/>
    <x v="9"/>
    <m/>
    <m/>
    <m/>
    <m/>
    <m/>
    <m/>
    <m/>
    <m/>
    <m/>
    <m/>
    <m/>
    <m/>
    <m/>
    <m/>
    <m/>
    <m/>
    <m/>
    <m/>
    <m/>
    <m/>
    <m/>
    <m/>
    <m/>
    <m/>
    <m/>
    <m/>
    <m/>
    <m/>
    <m/>
    <m/>
    <m/>
    <m/>
    <n v="31"/>
    <n v="28"/>
    <m/>
    <m/>
    <m/>
    <m/>
    <m/>
    <m/>
    <m/>
    <m/>
    <m/>
    <m/>
    <m/>
    <m/>
    <m/>
    <m/>
    <m/>
    <m/>
    <m/>
    <m/>
    <m/>
    <m/>
    <m/>
    <m/>
    <n v="1086057"/>
    <n v="984640"/>
    <m/>
    <m/>
    <n v="0"/>
    <n v="0"/>
    <n v="0"/>
    <n v="0"/>
    <n v="0"/>
    <n v="0"/>
    <n v="0"/>
    <n v="0"/>
    <n v="279"/>
    <n v="252"/>
    <n v="0"/>
    <n v="0"/>
    <n v="0"/>
    <n v="0"/>
    <n v="0"/>
    <n v="0"/>
    <n v="0"/>
    <n v="0"/>
    <n v="0"/>
    <n v="0"/>
    <n v="3892.6774193548385"/>
    <n v="3907.3015873015875"/>
    <n v="0"/>
    <n v="0"/>
    <n v="0"/>
    <n v="0"/>
    <n v="0"/>
    <n v="0"/>
    <n v="0"/>
    <n v="0"/>
    <n v="0"/>
    <n v="0"/>
    <n v="35034.096774193546"/>
    <n v="35165.71428571429"/>
    <n v="0"/>
    <n v="0"/>
    <n v="35034.096774193546"/>
    <n v="35165.71428571429"/>
    <n v="0"/>
    <n v="0"/>
    <n v="0"/>
    <n v="0"/>
    <n v="0"/>
    <n v="0"/>
    <n v="0"/>
    <n v="0"/>
    <n v="31"/>
    <n v="28"/>
    <n v="0"/>
    <n v="0"/>
    <n v="31"/>
    <n v="28"/>
    <n v="0"/>
    <n v="0"/>
    <n v="0"/>
    <n v="0"/>
    <n v="0"/>
    <n v="0"/>
    <n v="0"/>
    <n v="0"/>
    <n v="1086057"/>
    <n v="984640.00000000012"/>
    <n v="0"/>
    <n v="0"/>
    <n v="1086057"/>
    <n v="984640.00000000012"/>
  </r>
  <r>
    <x v="9"/>
    <s v="Technical College of the Lowcountry"/>
    <m/>
    <n v="217712"/>
    <x v="9"/>
    <m/>
    <m/>
    <m/>
    <m/>
    <m/>
    <m/>
    <m/>
    <m/>
    <m/>
    <m/>
    <m/>
    <m/>
    <m/>
    <m/>
    <m/>
    <m/>
    <m/>
    <m/>
    <m/>
    <m/>
    <m/>
    <m/>
    <m/>
    <m/>
    <m/>
    <m/>
    <m/>
    <m/>
    <m/>
    <m/>
    <m/>
    <m/>
    <n v="46"/>
    <n v="44"/>
    <m/>
    <m/>
    <m/>
    <m/>
    <m/>
    <m/>
    <m/>
    <m/>
    <m/>
    <m/>
    <m/>
    <m/>
    <m/>
    <m/>
    <m/>
    <m/>
    <m/>
    <m/>
    <m/>
    <m/>
    <m/>
    <m/>
    <n v="2280074"/>
    <n v="2145612"/>
    <m/>
    <m/>
    <n v="0"/>
    <n v="0"/>
    <n v="0"/>
    <n v="0"/>
    <n v="0"/>
    <n v="0"/>
    <n v="0"/>
    <n v="0"/>
    <n v="414"/>
    <n v="396"/>
    <n v="0"/>
    <n v="0"/>
    <n v="0"/>
    <n v="0"/>
    <n v="0"/>
    <n v="0"/>
    <n v="0"/>
    <n v="0"/>
    <n v="0"/>
    <n v="0"/>
    <n v="5507.4251207729467"/>
    <n v="5418.212121212121"/>
    <n v="0"/>
    <n v="0"/>
    <n v="0"/>
    <n v="0"/>
    <n v="0"/>
    <n v="0"/>
    <n v="0"/>
    <n v="0"/>
    <n v="0"/>
    <n v="0"/>
    <n v="49566.82608695652"/>
    <n v="48763.909090909088"/>
    <n v="0"/>
    <n v="0"/>
    <n v="49566.82608695652"/>
    <n v="48763.909090909088"/>
    <n v="0"/>
    <n v="0"/>
    <n v="0"/>
    <n v="0"/>
    <n v="0"/>
    <n v="0"/>
    <n v="0"/>
    <n v="0"/>
    <n v="46"/>
    <n v="44"/>
    <n v="0"/>
    <n v="0"/>
    <n v="46"/>
    <n v="44"/>
    <n v="0"/>
    <n v="0"/>
    <n v="0"/>
    <n v="0"/>
    <n v="0"/>
    <n v="0"/>
    <n v="0"/>
    <n v="0"/>
    <n v="2280074"/>
    <n v="2145612"/>
    <n v="0"/>
    <n v="0"/>
    <n v="2280074"/>
    <n v="2145612"/>
  </r>
  <r>
    <x v="9"/>
    <s v="University of South Carolina-Lancaster"/>
    <m/>
    <n v="218672"/>
    <x v="9"/>
    <n v="2"/>
    <n v="2"/>
    <m/>
    <m/>
    <m/>
    <m/>
    <m/>
    <m/>
    <n v="14"/>
    <n v="16"/>
    <m/>
    <m/>
    <m/>
    <m/>
    <m/>
    <m/>
    <n v="8"/>
    <n v="7"/>
    <m/>
    <m/>
    <m/>
    <m/>
    <m/>
    <m/>
    <n v="10"/>
    <n v="17"/>
    <m/>
    <m/>
    <n v="1"/>
    <n v="2"/>
    <n v="11"/>
    <n v="2"/>
    <m/>
    <m/>
    <m/>
    <m/>
    <m/>
    <m/>
    <m/>
    <m/>
    <m/>
    <m/>
    <m/>
    <m/>
    <m/>
    <m/>
    <m/>
    <m/>
    <n v="125983"/>
    <n v="125983"/>
    <n v="771785"/>
    <n v="916692"/>
    <n v="375907"/>
    <n v="328185"/>
    <n v="1110191"/>
    <n v="1107040"/>
    <m/>
    <m/>
    <m/>
    <m/>
    <n v="18"/>
    <n v="18"/>
    <n v="126"/>
    <n v="144"/>
    <n v="72"/>
    <n v="63"/>
    <n v="233"/>
    <n v="199"/>
    <n v="0"/>
    <n v="0"/>
    <n v="0"/>
    <n v="0"/>
    <n v="6999.0555555555557"/>
    <n v="6999.0555555555557"/>
    <n v="6125.2777777777774"/>
    <n v="6365.916666666667"/>
    <n v="5220.9305555555557"/>
    <n v="5209.2857142857147"/>
    <n v="4764.7682403433473"/>
    <n v="5563.0150753768849"/>
    <n v="0"/>
    <n v="0"/>
    <n v="0"/>
    <n v="0"/>
    <n v="62991.5"/>
    <n v="62991.5"/>
    <n v="55127.5"/>
    <n v="57293.25"/>
    <n v="46988.375"/>
    <n v="46883.571428571435"/>
    <n v="42882.914163090129"/>
    <n v="50067.135678391962"/>
    <n v="0"/>
    <n v="0"/>
    <n v="0"/>
    <n v="0"/>
    <n v="48197.806773651799"/>
    <n v="52658.040201005017"/>
    <n v="2"/>
    <n v="2"/>
    <n v="14"/>
    <n v="16"/>
    <n v="8"/>
    <n v="7"/>
    <n v="22"/>
    <n v="21"/>
    <n v="0"/>
    <n v="0"/>
    <n v="0"/>
    <n v="0"/>
    <n v="46"/>
    <n v="46"/>
    <n v="125983"/>
    <n v="125983"/>
    <n v="771785"/>
    <n v="916692"/>
    <n v="375907"/>
    <n v="328185.00000000006"/>
    <n v="943424.11158798286"/>
    <n v="1051409.8492462311"/>
    <n v="0"/>
    <n v="0"/>
    <n v="0"/>
    <n v="0"/>
    <n v="2217099.1115879826"/>
    <n v="2422269.8492462309"/>
  </r>
  <r>
    <x v="9"/>
    <s v="University of South Carolina-Salkehatchie"/>
    <m/>
    <n v="218681"/>
    <x v="9"/>
    <n v="1"/>
    <n v="1"/>
    <m/>
    <m/>
    <m/>
    <m/>
    <m/>
    <m/>
    <n v="6"/>
    <n v="7"/>
    <m/>
    <m/>
    <m/>
    <m/>
    <m/>
    <m/>
    <n v="8"/>
    <n v="6"/>
    <m/>
    <m/>
    <m/>
    <m/>
    <m/>
    <m/>
    <n v="4"/>
    <n v="5"/>
    <m/>
    <m/>
    <m/>
    <m/>
    <n v="1"/>
    <n v="1"/>
    <m/>
    <m/>
    <m/>
    <m/>
    <m/>
    <m/>
    <m/>
    <m/>
    <m/>
    <m/>
    <m/>
    <m/>
    <m/>
    <m/>
    <m/>
    <m/>
    <n v="60152"/>
    <n v="60152"/>
    <n v="322079"/>
    <n v="378507"/>
    <n v="391870"/>
    <n v="276942"/>
    <n v="212070"/>
    <n v="250750"/>
    <m/>
    <m/>
    <m/>
    <m/>
    <n v="9"/>
    <n v="9"/>
    <n v="54"/>
    <n v="63"/>
    <n v="72"/>
    <n v="54"/>
    <n v="48"/>
    <n v="57"/>
    <n v="0"/>
    <n v="0"/>
    <n v="0"/>
    <n v="0"/>
    <n v="6683.5555555555557"/>
    <n v="6683.5555555555557"/>
    <n v="5964.4259259259261"/>
    <n v="6008.0476190476193"/>
    <n v="5442.6388888888887"/>
    <n v="5128.5555555555557"/>
    <n v="4418.125"/>
    <n v="4399.1228070175439"/>
    <n v="0"/>
    <n v="0"/>
    <n v="0"/>
    <n v="0"/>
    <n v="60152"/>
    <n v="60152"/>
    <n v="53679.833333333336"/>
    <n v="54072.428571428572"/>
    <n v="48983.75"/>
    <n v="46157"/>
    <n v="39763.125"/>
    <n v="39592.105263157893"/>
    <n v="0"/>
    <n v="0"/>
    <n v="0"/>
    <n v="0"/>
    <n v="48645.831250000003"/>
    <n v="47657.681578947369"/>
    <n v="1"/>
    <n v="1"/>
    <n v="6"/>
    <n v="7"/>
    <n v="8"/>
    <n v="6"/>
    <n v="5"/>
    <n v="6"/>
    <n v="0"/>
    <n v="0"/>
    <n v="0"/>
    <n v="0"/>
    <n v="20"/>
    <n v="20"/>
    <n v="60152"/>
    <n v="60152"/>
    <n v="322079"/>
    <n v="378507"/>
    <n v="391870"/>
    <n v="276942"/>
    <n v="198815.625"/>
    <n v="237552.63157894736"/>
    <n v="0"/>
    <n v="0"/>
    <n v="0"/>
    <n v="0"/>
    <n v="972916.625"/>
    <n v="953153.63157894742"/>
  </r>
  <r>
    <x v="9"/>
    <s v="University of South Carolina-Sumter"/>
    <m/>
    <n v="218690"/>
    <x v="9"/>
    <n v="4"/>
    <n v="3"/>
    <m/>
    <m/>
    <m/>
    <m/>
    <n v="2"/>
    <n v="2"/>
    <n v="10"/>
    <n v="9"/>
    <m/>
    <m/>
    <m/>
    <m/>
    <m/>
    <m/>
    <n v="1"/>
    <n v="1"/>
    <m/>
    <m/>
    <m/>
    <m/>
    <m/>
    <m/>
    <n v="14"/>
    <n v="11"/>
    <m/>
    <m/>
    <m/>
    <m/>
    <m/>
    <m/>
    <m/>
    <m/>
    <m/>
    <m/>
    <m/>
    <m/>
    <m/>
    <m/>
    <m/>
    <m/>
    <m/>
    <m/>
    <m/>
    <m/>
    <m/>
    <m/>
    <n v="493433"/>
    <n v="424030"/>
    <n v="570455"/>
    <n v="517305"/>
    <n v="44125"/>
    <n v="44125"/>
    <n v="516631"/>
    <n v="424710"/>
    <m/>
    <m/>
    <m/>
    <m/>
    <n v="60"/>
    <n v="51"/>
    <n v="90"/>
    <n v="81"/>
    <n v="9"/>
    <n v="9"/>
    <n v="126"/>
    <n v="99"/>
    <n v="0"/>
    <n v="0"/>
    <n v="0"/>
    <n v="0"/>
    <n v="8223.8833333333332"/>
    <n v="8314.3137254901958"/>
    <n v="6338.3888888888887"/>
    <n v="6386.4814814814818"/>
    <n v="4902.7777777777774"/>
    <n v="4902.7777777777774"/>
    <n v="4100.2460317460318"/>
    <n v="4290"/>
    <n v="0"/>
    <n v="0"/>
    <n v="0"/>
    <n v="0"/>
    <n v="74014.95"/>
    <n v="74828.823529411762"/>
    <n v="57045.5"/>
    <n v="57478.333333333336"/>
    <n v="44125"/>
    <n v="44125"/>
    <n v="36902.21428571429"/>
    <n v="38610"/>
    <n v="0"/>
    <n v="0"/>
    <n v="0"/>
    <n v="0"/>
    <n v="50816.151612903224"/>
    <n v="52318.61990950226"/>
    <n v="6"/>
    <n v="5"/>
    <n v="10"/>
    <n v="9"/>
    <n v="1"/>
    <n v="1"/>
    <n v="14"/>
    <n v="11"/>
    <n v="0"/>
    <n v="0"/>
    <n v="0"/>
    <n v="0"/>
    <n v="31"/>
    <n v="26"/>
    <n v="444089.69999999995"/>
    <n v="374144.1176470588"/>
    <n v="570455"/>
    <n v="517305"/>
    <n v="44125"/>
    <n v="44125"/>
    <n v="516631.00000000006"/>
    <n v="424710"/>
    <n v="0"/>
    <n v="0"/>
    <n v="0"/>
    <n v="0"/>
    <n v="1575300.7"/>
    <n v="1360284.1176470588"/>
  </r>
  <r>
    <x v="9"/>
    <s v="University of South Carolina-Union"/>
    <m/>
    <n v="218706"/>
    <x v="9"/>
    <m/>
    <m/>
    <m/>
    <m/>
    <m/>
    <m/>
    <m/>
    <m/>
    <n v="2"/>
    <n v="1"/>
    <m/>
    <m/>
    <m/>
    <m/>
    <m/>
    <m/>
    <n v="4"/>
    <n v="5"/>
    <m/>
    <m/>
    <m/>
    <m/>
    <n v="1"/>
    <n v="1"/>
    <n v="4"/>
    <n v="3"/>
    <m/>
    <m/>
    <m/>
    <m/>
    <m/>
    <m/>
    <m/>
    <m/>
    <m/>
    <m/>
    <m/>
    <m/>
    <m/>
    <m/>
    <m/>
    <m/>
    <m/>
    <m/>
    <m/>
    <m/>
    <m/>
    <m/>
    <m/>
    <m/>
    <n v="120540"/>
    <n v="60387"/>
    <n v="284573"/>
    <n v="338537"/>
    <n v="207274"/>
    <n v="161130"/>
    <m/>
    <m/>
    <m/>
    <m/>
    <n v="0"/>
    <n v="0"/>
    <n v="18"/>
    <n v="9"/>
    <n v="48"/>
    <n v="57"/>
    <n v="36"/>
    <n v="27"/>
    <n v="0"/>
    <n v="0"/>
    <n v="0"/>
    <n v="0"/>
    <n v="0"/>
    <n v="0"/>
    <n v="6696.666666666667"/>
    <n v="6709.666666666667"/>
    <n v="5928.604166666667"/>
    <n v="5939.2456140350878"/>
    <n v="5757.6111111111113"/>
    <n v="5967.7777777777774"/>
    <n v="0"/>
    <n v="0"/>
    <n v="0"/>
    <n v="0"/>
    <n v="0"/>
    <n v="0"/>
    <n v="60270"/>
    <n v="60387"/>
    <n v="53357.4375"/>
    <n v="53453.210526315786"/>
    <n v="51818.5"/>
    <n v="53710"/>
    <n v="0"/>
    <n v="0"/>
    <n v="0"/>
    <n v="0"/>
    <n v="54054.653409090912"/>
    <n v="54223.626315789472"/>
    <n v="0"/>
    <n v="0"/>
    <n v="2"/>
    <n v="1"/>
    <n v="5"/>
    <n v="6"/>
    <n v="4"/>
    <n v="3"/>
    <n v="0"/>
    <n v="0"/>
    <n v="0"/>
    <n v="0"/>
    <n v="11"/>
    <n v="10"/>
    <n v="0"/>
    <n v="0"/>
    <n v="120540"/>
    <n v="60387"/>
    <n v="266787.1875"/>
    <n v="320719.26315789472"/>
    <n v="207274"/>
    <n v="161130"/>
    <n v="0"/>
    <n v="0"/>
    <n v="0"/>
    <n v="0"/>
    <n v="594601.1875"/>
    <n v="542236.26315789472"/>
  </r>
  <r>
    <x v="9"/>
    <s v="Willamsburg Technical College "/>
    <m/>
    <n v="218955"/>
    <x v="9"/>
    <m/>
    <m/>
    <m/>
    <m/>
    <m/>
    <m/>
    <m/>
    <m/>
    <m/>
    <m/>
    <m/>
    <m/>
    <m/>
    <m/>
    <m/>
    <m/>
    <m/>
    <m/>
    <m/>
    <m/>
    <m/>
    <m/>
    <m/>
    <m/>
    <m/>
    <m/>
    <m/>
    <m/>
    <m/>
    <m/>
    <m/>
    <m/>
    <n v="19"/>
    <n v="18"/>
    <m/>
    <m/>
    <m/>
    <m/>
    <m/>
    <m/>
    <m/>
    <m/>
    <m/>
    <m/>
    <m/>
    <m/>
    <m/>
    <m/>
    <m/>
    <m/>
    <m/>
    <m/>
    <m/>
    <m/>
    <m/>
    <m/>
    <n v="700040"/>
    <m/>
    <m/>
    <m/>
    <n v="0"/>
    <n v="0"/>
    <n v="0"/>
    <n v="0"/>
    <n v="0"/>
    <n v="0"/>
    <n v="0"/>
    <n v="0"/>
    <n v="171"/>
    <n v="162"/>
    <n v="0"/>
    <n v="0"/>
    <n v="0"/>
    <n v="0"/>
    <n v="0"/>
    <n v="0"/>
    <n v="0"/>
    <n v="0"/>
    <n v="0"/>
    <n v="0"/>
    <n v="4093.8011695906434"/>
    <n v="0"/>
    <n v="0"/>
    <n v="0"/>
    <n v="0"/>
    <n v="0"/>
    <n v="0"/>
    <n v="0"/>
    <n v="0"/>
    <n v="0"/>
    <n v="0"/>
    <n v="0"/>
    <n v="36844.210526315794"/>
    <n v="0"/>
    <n v="0"/>
    <n v="0"/>
    <n v="36844.210526315794"/>
    <n v="0"/>
    <n v="0"/>
    <n v="0"/>
    <n v="0"/>
    <n v="0"/>
    <n v="0"/>
    <n v="0"/>
    <n v="0"/>
    <n v="0"/>
    <n v="19"/>
    <n v="18"/>
    <n v="0"/>
    <n v="0"/>
    <n v="19"/>
    <n v="18"/>
    <n v="0"/>
    <n v="0"/>
    <n v="0"/>
    <n v="0"/>
    <n v="0"/>
    <n v="0"/>
    <n v="0"/>
    <n v="0"/>
    <n v="700040.00000000012"/>
    <n v="0"/>
    <n v="0"/>
    <n v="0"/>
    <n v="700040.00000000012"/>
    <n v="0"/>
  </r>
  <r>
    <x v="10"/>
    <s v="University of Memphis"/>
    <m/>
    <n v="220862"/>
    <x v="1"/>
    <n v="214"/>
    <n v="208"/>
    <m/>
    <n v="0"/>
    <m/>
    <n v="0"/>
    <n v="19"/>
    <n v="16"/>
    <n v="233"/>
    <n v="234"/>
    <m/>
    <n v="0"/>
    <m/>
    <n v="0"/>
    <n v="19"/>
    <n v="17"/>
    <n v="232"/>
    <n v="239"/>
    <m/>
    <n v="0"/>
    <m/>
    <n v="0"/>
    <n v="8"/>
    <n v="15"/>
    <n v="123"/>
    <n v="121"/>
    <m/>
    <n v="0"/>
    <m/>
    <n v="0"/>
    <n v="26"/>
    <n v="29"/>
    <n v="2"/>
    <n v="2"/>
    <n v="0"/>
    <n v="0"/>
    <n v="0"/>
    <n v="0"/>
    <n v="0"/>
    <n v="0"/>
    <m/>
    <m/>
    <m/>
    <m/>
    <m/>
    <m/>
    <m/>
    <m/>
    <n v="26075548"/>
    <n v="25719317"/>
    <n v="19077167"/>
    <n v="19360580"/>
    <n v="15748228"/>
    <n v="17160946"/>
    <n v="6853431"/>
    <n v="7083699"/>
    <n v="73209"/>
    <n v="75950"/>
    <m/>
    <m/>
    <n v="2154"/>
    <n v="2064"/>
    <n v="2325"/>
    <n v="2310"/>
    <n v="2184"/>
    <n v="2331"/>
    <n v="1419"/>
    <n v="1437"/>
    <n v="18"/>
    <n v="18"/>
    <n v="0"/>
    <n v="0"/>
    <n v="12105.639740018571"/>
    <n v="12460.909399224805"/>
    <n v="8205.2331182795697"/>
    <n v="8381.2034632034629"/>
    <n v="7210.7271062271066"/>
    <n v="7362.0531960531962"/>
    <n v="4829.7610993657509"/>
    <n v="4929.5052192066805"/>
    <n v="4067.1666666666665"/>
    <n v="4219.4444444444443"/>
    <n v="0"/>
    <n v="0"/>
    <n v="108950.75766016713"/>
    <n v="112148.18459302325"/>
    <n v="73847.098064516133"/>
    <n v="75430.831168831166"/>
    <n v="64896.543956043955"/>
    <n v="66258.478764478772"/>
    <n v="43467.849894291758"/>
    <n v="44365.546972860124"/>
    <n v="36604.5"/>
    <n v="37975"/>
    <n v="0"/>
    <n v="0"/>
    <n v="75479.548436960074"/>
    <n v="76747.749857344446"/>
    <n v="233"/>
    <n v="224"/>
    <n v="252"/>
    <n v="251"/>
    <n v="240"/>
    <n v="254"/>
    <n v="149"/>
    <n v="150"/>
    <n v="2"/>
    <n v="2"/>
    <n v="0"/>
    <n v="0"/>
    <n v="876"/>
    <n v="881"/>
    <n v="25385526.53481894"/>
    <n v="25121193.348837208"/>
    <n v="18609468.712258067"/>
    <n v="18933138.623376623"/>
    <n v="15575170.54945055"/>
    <n v="16829653.606177609"/>
    <n v="6476709.6342494721"/>
    <n v="6654832.0459290184"/>
    <n v="73209"/>
    <n v="75950"/>
    <n v="0"/>
    <n v="0"/>
    <n v="66120084.430777028"/>
    <n v="67614767.624320462"/>
  </r>
  <r>
    <x v="10"/>
    <s v="University of Tennessee, Knoxville"/>
    <m/>
    <n v="221759"/>
    <x v="1"/>
    <n v="379"/>
    <n v="379"/>
    <m/>
    <m/>
    <m/>
    <m/>
    <n v="181"/>
    <n v="121"/>
    <n v="326"/>
    <n v="317"/>
    <m/>
    <m/>
    <m/>
    <m/>
    <n v="131"/>
    <n v="54"/>
    <n v="270"/>
    <n v="258"/>
    <m/>
    <m/>
    <m/>
    <m/>
    <n v="147"/>
    <n v="75"/>
    <n v="19"/>
    <n v="23"/>
    <m/>
    <m/>
    <m/>
    <m/>
    <n v="20"/>
    <n v="7"/>
    <n v="279"/>
    <n v="274"/>
    <m/>
    <m/>
    <m/>
    <m/>
    <n v="19"/>
    <n v="18"/>
    <m/>
    <m/>
    <m/>
    <m/>
    <m/>
    <m/>
    <m/>
    <m/>
    <n v="78262069"/>
    <n v="71708931"/>
    <n v="44891699"/>
    <n v="35840856"/>
    <n v="34751180"/>
    <n v="27630729"/>
    <n v="2633015"/>
    <n v="1786641"/>
    <n v="14585669"/>
    <n v="15271307"/>
    <m/>
    <m/>
    <n v="5583"/>
    <n v="4863"/>
    <n v="4506"/>
    <n v="3501"/>
    <n v="4194"/>
    <n v="3222"/>
    <n v="411"/>
    <n v="291"/>
    <n v="2739"/>
    <n v="2682"/>
    <n v="0"/>
    <n v="0"/>
    <n v="14017.923876052302"/>
    <n v="14745.821714990747"/>
    <n v="9962.6495783399914"/>
    <n v="10237.319622964867"/>
    <n v="8285.9275154983316"/>
    <n v="8575.6452513966487"/>
    <n v="6406.3625304136249"/>
    <n v="6139.6597938144332"/>
    <n v="5325.1803577948158"/>
    <n v="5693.9996271439222"/>
    <n v="0"/>
    <n v="0"/>
    <n v="126161.31488447072"/>
    <n v="132712.39543491672"/>
    <n v="89663.846205059919"/>
    <n v="92135.8766066838"/>
    <n v="74573.347639484986"/>
    <n v="77180.807262569841"/>
    <n v="57657.262773722621"/>
    <n v="55256.938144329899"/>
    <n v="47926.623220153342"/>
    <n v="51245.996644295301"/>
    <n v="0"/>
    <n v="0"/>
    <n v="89923.527376884289"/>
    <n v="93618.188677220125"/>
    <n v="560"/>
    <n v="500"/>
    <n v="457"/>
    <n v="371"/>
    <n v="417"/>
    <n v="333"/>
    <n v="39"/>
    <n v="30"/>
    <n v="298"/>
    <n v="292"/>
    <n v="0"/>
    <n v="0"/>
    <n v="1771"/>
    <n v="1526"/>
    <n v="70650336.335303605"/>
    <n v="66356197.71745836"/>
    <n v="40976377.715712383"/>
    <n v="34182410.221079692"/>
    <n v="31097085.96566524"/>
    <n v="25701208.818435758"/>
    <n v="2248633.2481751824"/>
    <n v="1657708.1443298969"/>
    <n v="14282133.719605695"/>
    <n v="14963831.020134227"/>
    <n v="0"/>
    <n v="0"/>
    <n v="159254566.98446208"/>
    <n v="142861355.92143792"/>
  </r>
  <r>
    <x v="10"/>
    <s v="Tennessee State University "/>
    <m/>
    <n v="221838"/>
    <x v="2"/>
    <n v="101"/>
    <n v="100"/>
    <m/>
    <m/>
    <m/>
    <m/>
    <n v="3"/>
    <n v="3"/>
    <n v="94"/>
    <n v="93"/>
    <m/>
    <m/>
    <m/>
    <m/>
    <n v="15"/>
    <n v="12"/>
    <n v="72"/>
    <n v="53"/>
    <m/>
    <m/>
    <m/>
    <m/>
    <n v="20"/>
    <n v="19"/>
    <n v="3"/>
    <n v="3"/>
    <m/>
    <m/>
    <m/>
    <m/>
    <n v="0"/>
    <n v="0"/>
    <n v="24"/>
    <n v="26"/>
    <m/>
    <m/>
    <m/>
    <m/>
    <n v="1"/>
    <n v="0"/>
    <m/>
    <m/>
    <m/>
    <m/>
    <m/>
    <m/>
    <m/>
    <m/>
    <n v="8538662"/>
    <n v="8586832"/>
    <n v="7068777"/>
    <n v="6789506"/>
    <n v="5133838"/>
    <n v="4220731"/>
    <n v="150039"/>
    <n v="153039"/>
    <n v="902580"/>
    <n v="787700"/>
    <m/>
    <m/>
    <n v="945"/>
    <n v="936"/>
    <n v="1026"/>
    <n v="981"/>
    <n v="888"/>
    <n v="705"/>
    <n v="27"/>
    <n v="27"/>
    <n v="228"/>
    <n v="234"/>
    <n v="0"/>
    <n v="0"/>
    <n v="9035.6211640211641"/>
    <n v="9173.9658119658125"/>
    <n v="6889.646198830409"/>
    <n v="6921.0050968399592"/>
    <n v="5781.3490990990995"/>
    <n v="5986.8524822695035"/>
    <n v="5557"/>
    <n v="5668.1111111111113"/>
    <n v="3958.6842105263158"/>
    <n v="3366.2393162393164"/>
    <n v="0"/>
    <n v="0"/>
    <n v="81320.590476190482"/>
    <n v="82565.692307692312"/>
    <n v="62006.81578947368"/>
    <n v="62289.045871559632"/>
    <n v="52032.141891891893"/>
    <n v="53881.672340425532"/>
    <n v="50013"/>
    <n v="51013"/>
    <n v="35628.15789473684"/>
    <n v="30296.153846153848"/>
    <n v="0"/>
    <n v="0"/>
    <n v="63194.547543540284"/>
    <n v="64287.493633387399"/>
    <n v="104"/>
    <n v="103"/>
    <n v="109"/>
    <n v="105"/>
    <n v="92"/>
    <n v="72"/>
    <n v="3"/>
    <n v="3"/>
    <n v="25"/>
    <n v="26"/>
    <n v="0"/>
    <n v="0"/>
    <n v="333"/>
    <n v="309"/>
    <n v="8457341.4095238093"/>
    <n v="8504266.307692308"/>
    <n v="6758742.921052631"/>
    <n v="6540349.8165137609"/>
    <n v="4786957.0540540544"/>
    <n v="3879480.4085106384"/>
    <n v="150039"/>
    <n v="153039"/>
    <n v="890703.94736842101"/>
    <n v="787700"/>
    <n v="0"/>
    <n v="0"/>
    <n v="21043784.331998914"/>
    <n v="19864835.532716706"/>
  </r>
  <r>
    <x v="10"/>
    <s v="Austin Peay State University "/>
    <m/>
    <n v="219602"/>
    <x v="3"/>
    <n v="114"/>
    <n v="130"/>
    <m/>
    <m/>
    <m/>
    <m/>
    <n v="4"/>
    <n v="4"/>
    <n v="107"/>
    <n v="98"/>
    <m/>
    <m/>
    <m/>
    <m/>
    <n v="1"/>
    <n v="3"/>
    <n v="95"/>
    <n v="89"/>
    <m/>
    <m/>
    <m/>
    <m/>
    <n v="0"/>
    <n v="0"/>
    <n v="41"/>
    <n v="42"/>
    <m/>
    <m/>
    <m/>
    <m/>
    <n v="0"/>
    <n v="0"/>
    <n v="0"/>
    <n v="0"/>
    <m/>
    <m/>
    <m/>
    <m/>
    <n v="0"/>
    <n v="0"/>
    <m/>
    <m/>
    <m/>
    <m/>
    <m/>
    <m/>
    <m/>
    <m/>
    <n v="9111356"/>
    <n v="10432187"/>
    <n v="6674658"/>
    <n v="6147652"/>
    <n v="4858756"/>
    <n v="4559506"/>
    <n v="1728693"/>
    <n v="1775344"/>
    <n v="0"/>
    <n v="0"/>
    <m/>
    <m/>
    <n v="1074"/>
    <n v="1218"/>
    <n v="975"/>
    <n v="918"/>
    <n v="855"/>
    <n v="801"/>
    <n v="369"/>
    <n v="378"/>
    <n v="0"/>
    <n v="0"/>
    <n v="0"/>
    <n v="0"/>
    <n v="8483.5716945996282"/>
    <n v="8565.013957307061"/>
    <n v="6845.8030769230772"/>
    <n v="6696.7886710239654"/>
    <n v="5682.7555555555555"/>
    <n v="5692.2671660424467"/>
    <n v="4684.8048780487807"/>
    <n v="4696.6772486772488"/>
    <n v="0"/>
    <n v="0"/>
    <n v="0"/>
    <n v="0"/>
    <n v="76352.145251396651"/>
    <n v="77085.125615763551"/>
    <n v="61612.227692307693"/>
    <n v="60271.098039215693"/>
    <n v="51144.800000000003"/>
    <n v="51230.404494382019"/>
    <n v="42163.243902439026"/>
    <n v="42270.095238095237"/>
    <n v="0"/>
    <n v="0"/>
    <n v="0"/>
    <n v="0"/>
    <n v="61467.189863077452"/>
    <n v="62162.944629707927"/>
    <n v="118"/>
    <n v="134"/>
    <n v="108"/>
    <n v="101"/>
    <n v="95"/>
    <n v="89"/>
    <n v="41"/>
    <n v="42"/>
    <n v="0"/>
    <n v="0"/>
    <n v="0"/>
    <n v="0"/>
    <n v="362"/>
    <n v="366"/>
    <n v="9009553.1396648046"/>
    <n v="10329406.832512315"/>
    <n v="6654120.5907692313"/>
    <n v="6087380.9019607846"/>
    <n v="4858756"/>
    <n v="4559506"/>
    <n v="1728693"/>
    <n v="1775344"/>
    <n v="0"/>
    <n v="0"/>
    <n v="0"/>
    <n v="0"/>
    <n v="22251122.730434038"/>
    <n v="22751637.734473102"/>
  </r>
  <r>
    <x v="10"/>
    <s v="East Tennessee State University "/>
    <s v="Reclassified: Met the criteria for Four-Year 2 in 2013-14, 2014-15, and 2015-16."/>
    <n v="220075"/>
    <x v="2"/>
    <n v="118"/>
    <n v="114"/>
    <m/>
    <m/>
    <m/>
    <m/>
    <n v="40"/>
    <n v="42"/>
    <n v="124"/>
    <n v="125"/>
    <m/>
    <m/>
    <m/>
    <m/>
    <n v="31"/>
    <n v="29"/>
    <n v="143"/>
    <n v="141"/>
    <m/>
    <m/>
    <m/>
    <m/>
    <n v="34"/>
    <n v="31"/>
    <n v="25"/>
    <n v="24"/>
    <m/>
    <m/>
    <m/>
    <m/>
    <n v="5"/>
    <n v="7"/>
    <n v="65"/>
    <n v="60"/>
    <m/>
    <m/>
    <m/>
    <m/>
    <n v="3"/>
    <n v="2"/>
    <m/>
    <m/>
    <m/>
    <m/>
    <m/>
    <m/>
    <m/>
    <m/>
    <n v="13605979"/>
    <n v="13631353"/>
    <n v="9992408"/>
    <n v="10373890"/>
    <n v="10288421"/>
    <n v="10159456"/>
    <n v="1477459"/>
    <n v="1521814"/>
    <n v="2227618"/>
    <n v="1962476"/>
    <m/>
    <m/>
    <n v="1542"/>
    <n v="1530"/>
    <n v="1488"/>
    <n v="1473"/>
    <n v="1695"/>
    <n v="1641"/>
    <n v="285"/>
    <n v="300"/>
    <n v="621"/>
    <n v="564"/>
    <n v="0"/>
    <n v="0"/>
    <n v="8823.5920881971469"/>
    <n v="8909.3810457516338"/>
    <n v="6715.3279569892475"/>
    <n v="7042.6951799049557"/>
    <n v="6069.8648967551626"/>
    <n v="6191.0152346130408"/>
    <n v="5184.0666666666666"/>
    <n v="5072.7133333333331"/>
    <n v="3587.1465378421899"/>
    <n v="3479.567375886525"/>
    <n v="0"/>
    <n v="0"/>
    <n v="79412.32879377433"/>
    <n v="80184.429411764708"/>
    <n v="60437.951612903227"/>
    <n v="63384.256619144602"/>
    <n v="54628.784070796464"/>
    <n v="55719.137111517368"/>
    <n v="46656.6"/>
    <n v="45654.42"/>
    <n v="32284.318840579708"/>
    <n v="31316.106382978724"/>
    <n v="0"/>
    <n v="0"/>
    <n v="59828.838284195139"/>
    <n v="61235.693402624755"/>
    <n v="158"/>
    <n v="156"/>
    <n v="155"/>
    <n v="154"/>
    <n v="177"/>
    <n v="172"/>
    <n v="30"/>
    <n v="31"/>
    <n v="68"/>
    <n v="62"/>
    <n v="0"/>
    <n v="0"/>
    <n v="588"/>
    <n v="575"/>
    <n v="12547147.949416345"/>
    <n v="12508770.988235295"/>
    <n v="9367882.5"/>
    <n v="9761175.5193482693"/>
    <n v="9669294.7805309743"/>
    <n v="9583691.5831809863"/>
    <n v="1399698"/>
    <n v="1415287.02"/>
    <n v="2195333.6811594199"/>
    <n v="1941598.5957446808"/>
    <n v="0"/>
    <n v="0"/>
    <n v="35179356.911106743"/>
    <n v="35210523.706509233"/>
  </r>
  <r>
    <x v="10"/>
    <s v="Middle Tennessee State University "/>
    <s v="Met the criteria for Four-Year 2 in 2015-16."/>
    <n v="220978"/>
    <x v="3"/>
    <n v="0"/>
    <n v="0"/>
    <n v="341"/>
    <n v="331"/>
    <n v="2"/>
    <n v="2"/>
    <n v="2"/>
    <n v="2"/>
    <n v="0"/>
    <n v="0"/>
    <n v="222"/>
    <n v="210"/>
    <n v="0"/>
    <n v="0"/>
    <n v="2"/>
    <n v="2"/>
    <n v="0"/>
    <n v="0"/>
    <n v="149"/>
    <n v="159"/>
    <n v="0"/>
    <n v="0"/>
    <n v="0"/>
    <n v="0"/>
    <n v="0"/>
    <n v="0"/>
    <n v="11"/>
    <n v="14"/>
    <n v="0"/>
    <n v="0"/>
    <n v="1"/>
    <n v="1"/>
    <n v="0"/>
    <n v="0"/>
    <n v="156"/>
    <n v="169"/>
    <n v="1"/>
    <n v="1"/>
    <n v="1"/>
    <n v="1"/>
    <m/>
    <m/>
    <m/>
    <m/>
    <m/>
    <m/>
    <m/>
    <m/>
    <n v="30693066"/>
    <n v="30453467"/>
    <n v="15903667"/>
    <n v="15231577"/>
    <n v="8882697"/>
    <n v="9870225"/>
    <n v="628606"/>
    <n v="799365"/>
    <n v="6992788"/>
    <n v="7578866"/>
    <m/>
    <m/>
    <n v="3456"/>
    <n v="3356"/>
    <n v="2244"/>
    <n v="2124"/>
    <n v="1490"/>
    <n v="1590"/>
    <n v="122"/>
    <n v="152"/>
    <n v="1583"/>
    <n v="1713"/>
    <n v="0"/>
    <n v="0"/>
    <n v="8881.0954861111113"/>
    <n v="9074.3346245530392"/>
    <n v="7087.1956327985736"/>
    <n v="7171.1756120527307"/>
    <n v="5961.5416107382553"/>
    <n v="6207.6886792452833"/>
    <n v="5152.5081967213118"/>
    <n v="5258.980263157895"/>
    <n v="4417.4276689829439"/>
    <n v="4424.3234092235843"/>
    <n v="0"/>
    <n v="0"/>
    <n v="79929.859375"/>
    <n v="81669.011620977355"/>
    <n v="63784.760695187164"/>
    <n v="64540.580508474573"/>
    <n v="53653.874496644297"/>
    <n v="55869.198113207553"/>
    <n v="46372.573770491806"/>
    <n v="47330.822368421053"/>
    <n v="39756.849020846494"/>
    <n v="39818.910683012262"/>
    <n v="0"/>
    <n v="0"/>
    <n v="63846.923660626766"/>
    <n v="64399.014039400725"/>
    <n v="345"/>
    <n v="335"/>
    <n v="224"/>
    <n v="212"/>
    <n v="149"/>
    <n v="159"/>
    <n v="12"/>
    <n v="15"/>
    <n v="158"/>
    <n v="171"/>
    <n v="0"/>
    <n v="0"/>
    <n v="888"/>
    <n v="892"/>
    <n v="27575801.484375"/>
    <n v="27359118.893027414"/>
    <n v="14287786.395721925"/>
    <n v="13682603.06779661"/>
    <n v="7994427.3000000007"/>
    <n v="8883202.5"/>
    <n v="556470.88524590165"/>
    <n v="709962.33552631584"/>
    <n v="6281582.1452937461"/>
    <n v="6809033.7267950969"/>
    <n v="0"/>
    <n v="0"/>
    <n v="56696068.210636571"/>
    <n v="57443920.523145445"/>
  </r>
  <r>
    <x v="10"/>
    <s v="Tennessee Technological University "/>
    <m/>
    <n v="221847"/>
    <x v="3"/>
    <n v="144"/>
    <n v="140"/>
    <m/>
    <m/>
    <m/>
    <m/>
    <n v="2"/>
    <n v="3"/>
    <n v="74"/>
    <n v="70"/>
    <m/>
    <m/>
    <m/>
    <m/>
    <n v="1"/>
    <n v="1"/>
    <n v="99"/>
    <n v="111"/>
    <m/>
    <m/>
    <m/>
    <m/>
    <n v="2"/>
    <n v="0"/>
    <n v="90"/>
    <n v="80"/>
    <m/>
    <m/>
    <m/>
    <m/>
    <n v="1"/>
    <n v="1"/>
    <n v="1"/>
    <n v="16"/>
    <m/>
    <m/>
    <m/>
    <m/>
    <n v="0"/>
    <n v="0"/>
    <m/>
    <m/>
    <m/>
    <m/>
    <m/>
    <m/>
    <m/>
    <m/>
    <n v="12558998"/>
    <n v="12752488"/>
    <n v="5389519"/>
    <n v="5247738"/>
    <n v="6215431"/>
    <n v="7166649"/>
    <n v="3947330"/>
    <n v="3536122"/>
    <n v="55000"/>
    <n v="754531"/>
    <m/>
    <m/>
    <n v="1320"/>
    <n v="1296"/>
    <n v="678"/>
    <n v="642"/>
    <n v="915"/>
    <n v="999"/>
    <n v="822"/>
    <n v="732"/>
    <n v="9"/>
    <n v="144"/>
    <n v="0"/>
    <n v="0"/>
    <n v="9514.3924242424237"/>
    <n v="9839.882716049382"/>
    <n v="7949.1430678466077"/>
    <n v="8174.0467289719627"/>
    <n v="6792.8207650273225"/>
    <n v="7173.8228228228227"/>
    <n v="4802.1046228710466"/>
    <n v="4830.7677595628411"/>
    <n v="6111.1111111111113"/>
    <n v="5239.7986111111113"/>
    <n v="0"/>
    <n v="0"/>
    <n v="85629.531818181815"/>
    <n v="88558.944444444438"/>
    <n v="71542.287610619474"/>
    <n v="73566.420560747662"/>
    <n v="61135.386885245905"/>
    <n v="64564.405405405407"/>
    <n v="43218.94160583942"/>
    <n v="43476.90983606557"/>
    <n v="55000"/>
    <n v="47158.1875"/>
    <n v="0"/>
    <n v="0"/>
    <n v="67705.751154087513"/>
    <n v="69502.262113957229"/>
    <n v="146"/>
    <n v="143"/>
    <n v="75"/>
    <n v="71"/>
    <n v="101"/>
    <n v="111"/>
    <n v="91"/>
    <n v="81"/>
    <n v="1"/>
    <n v="16"/>
    <n v="0"/>
    <n v="0"/>
    <n v="414"/>
    <n v="422"/>
    <n v="12501911.645454545"/>
    <n v="12663929.055555554"/>
    <n v="5365671.5707964608"/>
    <n v="5223215.8598130839"/>
    <n v="6174674.0754098361"/>
    <n v="7166649"/>
    <n v="3932923.686131387"/>
    <n v="3521629.6967213112"/>
    <n v="55000"/>
    <n v="754531"/>
    <n v="0"/>
    <n v="0"/>
    <n v="28030180.97779223"/>
    <n v="29329954.612089951"/>
  </r>
  <r>
    <x v="10"/>
    <s v="University of Tennessee at Chattanooga"/>
    <m/>
    <n v="221740"/>
    <x v="3"/>
    <n v="124"/>
    <n v="118"/>
    <m/>
    <m/>
    <m/>
    <m/>
    <n v="30"/>
    <n v="24"/>
    <n v="75"/>
    <n v="75"/>
    <m/>
    <m/>
    <m/>
    <m/>
    <n v="9"/>
    <n v="6"/>
    <n v="98"/>
    <n v="104"/>
    <m/>
    <m/>
    <m/>
    <m/>
    <n v="15"/>
    <n v="16"/>
    <n v="7"/>
    <n v="6"/>
    <m/>
    <m/>
    <m/>
    <m/>
    <n v="2"/>
    <n v="2"/>
    <n v="100"/>
    <n v="88"/>
    <m/>
    <m/>
    <m/>
    <m/>
    <n v="8"/>
    <n v="6"/>
    <m/>
    <m/>
    <m/>
    <m/>
    <m/>
    <m/>
    <m/>
    <m/>
    <n v="14694193"/>
    <n v="13919828"/>
    <n v="6050970"/>
    <n v="5851841"/>
    <n v="7248868"/>
    <n v="7956272"/>
    <n v="395349"/>
    <n v="373570"/>
    <n v="4572350"/>
    <n v="3965021"/>
    <m/>
    <m/>
    <n v="1476"/>
    <n v="1350"/>
    <n v="783"/>
    <n v="747"/>
    <n v="1062"/>
    <n v="1128"/>
    <n v="87"/>
    <n v="78"/>
    <n v="996"/>
    <n v="864"/>
    <n v="0"/>
    <n v="0"/>
    <n v="9955.4153116531161"/>
    <n v="10310.983703703703"/>
    <n v="7727.9310344827591"/>
    <n v="7833.7898259705489"/>
    <n v="6825.6760828625238"/>
    <n v="7053.432624113475"/>
    <n v="4544.2413793103451"/>
    <n v="4789.3589743589746"/>
    <n v="4590.7128514056221"/>
    <n v="4589.1446759259261"/>
    <n v="0"/>
    <n v="0"/>
    <n v="89598.737804878037"/>
    <n v="92798.853333333333"/>
    <n v="69551.379310344826"/>
    <n v="70504.108433734946"/>
    <n v="61431.084745762717"/>
    <n v="63480.893617021276"/>
    <n v="40898.172413793109"/>
    <n v="43104.230769230773"/>
    <n v="41316.415662650601"/>
    <n v="41302.302083333336"/>
    <n v="0"/>
    <n v="0"/>
    <n v="67120.706204234564"/>
    <n v="69063.43243257438"/>
    <n v="154"/>
    <n v="142"/>
    <n v="84"/>
    <n v="81"/>
    <n v="113"/>
    <n v="120"/>
    <n v="9"/>
    <n v="8"/>
    <n v="108"/>
    <n v="94"/>
    <n v="0"/>
    <n v="0"/>
    <n v="468"/>
    <n v="445"/>
    <n v="13798205.621951219"/>
    <n v="13177437.173333334"/>
    <n v="5842315.8620689651"/>
    <n v="5710832.7831325307"/>
    <n v="6941712.5762711866"/>
    <n v="7617707.2340425532"/>
    <n v="368083.55172413797"/>
    <n v="344833.84615384619"/>
    <n v="4462172.8915662654"/>
    <n v="3882416.3958333335"/>
    <n v="0"/>
    <n v="0"/>
    <n v="31412490.503581777"/>
    <n v="30733227.432495598"/>
  </r>
  <r>
    <x v="10"/>
    <s v="University of Tennessee at Martin"/>
    <m/>
    <n v="221768"/>
    <x v="5"/>
    <n v="62"/>
    <n v="72"/>
    <m/>
    <m/>
    <m/>
    <m/>
    <n v="12"/>
    <n v="12"/>
    <n v="70"/>
    <n v="64"/>
    <m/>
    <m/>
    <m/>
    <m/>
    <n v="5"/>
    <n v="3"/>
    <n v="76"/>
    <n v="66"/>
    <m/>
    <m/>
    <m/>
    <m/>
    <n v="0"/>
    <n v="0"/>
    <n v="11"/>
    <n v="11"/>
    <m/>
    <m/>
    <m/>
    <m/>
    <n v="2"/>
    <n v="2"/>
    <n v="47"/>
    <n v="56"/>
    <m/>
    <m/>
    <m/>
    <m/>
    <n v="3"/>
    <n v="5"/>
    <m/>
    <m/>
    <m/>
    <m/>
    <m/>
    <m/>
    <m/>
    <m/>
    <n v="5629985"/>
    <n v="6604957"/>
    <n v="4901286"/>
    <n v="4425284"/>
    <n v="4445151"/>
    <n v="3933775"/>
    <n v="685418"/>
    <n v="707554"/>
    <n v="2210135"/>
    <n v="2781073"/>
    <m/>
    <m/>
    <n v="702"/>
    <n v="792"/>
    <n v="690"/>
    <n v="612"/>
    <n v="684"/>
    <n v="594"/>
    <n v="123"/>
    <n v="123"/>
    <n v="459"/>
    <n v="564"/>
    <n v="0"/>
    <n v="0"/>
    <n v="8019.9216524216527"/>
    <n v="8339.5921717171714"/>
    <n v="7103.3130434782606"/>
    <n v="7230.8562091503272"/>
    <n v="6498.7587719298244"/>
    <n v="6622.5168350168351"/>
    <n v="5572.5040650406509"/>
    <n v="5752.4715447154467"/>
    <n v="4815.1089324618733"/>
    <n v="4930.9804964539007"/>
    <n v="0"/>
    <n v="0"/>
    <n v="72179.294871794875"/>
    <n v="75056.329545454544"/>
    <n v="63929.817391304343"/>
    <n v="65077.705882352944"/>
    <n v="58488.82894736842"/>
    <n v="59602.65151515152"/>
    <n v="50152.536585365859"/>
    <n v="51772.243902439019"/>
    <n v="43335.98039215686"/>
    <n v="44378.824468085106"/>
    <n v="0"/>
    <n v="0"/>
    <n v="60416.448333605025"/>
    <n v="61783.025564332391"/>
    <n v="74"/>
    <n v="84"/>
    <n v="75"/>
    <n v="67"/>
    <n v="76"/>
    <n v="66"/>
    <n v="13"/>
    <n v="13"/>
    <n v="50"/>
    <n v="61"/>
    <n v="0"/>
    <n v="0"/>
    <n v="288"/>
    <n v="291"/>
    <n v="5341267.820512821"/>
    <n v="6304731.6818181816"/>
    <n v="4794736.3043478262"/>
    <n v="4360206.2941176472"/>
    <n v="4445151"/>
    <n v="3933775.0000000005"/>
    <n v="651982.97560975619"/>
    <n v="673039.17073170724"/>
    <n v="2166799.0196078429"/>
    <n v="2707108.2925531915"/>
    <n v="0"/>
    <n v="0"/>
    <n v="17399937.120078247"/>
    <n v="17978860.439220726"/>
  </r>
  <r>
    <x v="10"/>
    <s v="Chattanooga State Technical Community College "/>
    <m/>
    <n v="219824"/>
    <x v="8"/>
    <n v="20"/>
    <n v="21"/>
    <m/>
    <m/>
    <m/>
    <m/>
    <n v="5"/>
    <n v="7"/>
    <n v="67"/>
    <n v="59"/>
    <m/>
    <m/>
    <m/>
    <m/>
    <n v="15"/>
    <n v="15"/>
    <n v="43"/>
    <n v="41"/>
    <m/>
    <m/>
    <m/>
    <m/>
    <n v="9"/>
    <n v="12"/>
    <n v="32"/>
    <n v="37"/>
    <m/>
    <m/>
    <m/>
    <m/>
    <n v="47"/>
    <n v="46"/>
    <n v="0"/>
    <n v="0"/>
    <m/>
    <m/>
    <m/>
    <m/>
    <n v="0"/>
    <n v="0"/>
    <m/>
    <m/>
    <m/>
    <m/>
    <m/>
    <m/>
    <m/>
    <m/>
    <n v="1482120"/>
    <n v="1809120"/>
    <n v="4431478"/>
    <n v="4203105"/>
    <n v="2670847"/>
    <n v="2777255"/>
    <n v="3819123"/>
    <n v="4098978"/>
    <n v="0"/>
    <n v="0"/>
    <m/>
    <m/>
    <n v="240"/>
    <n v="273"/>
    <n v="783"/>
    <n v="711"/>
    <n v="495"/>
    <n v="513"/>
    <n v="852"/>
    <n v="885"/>
    <n v="0"/>
    <n v="0"/>
    <n v="0"/>
    <n v="0"/>
    <n v="6175.5"/>
    <n v="6626.8131868131868"/>
    <n v="5659.6143039591316"/>
    <n v="5911.5400843881853"/>
    <n v="5395.6505050505048"/>
    <n v="5413.7524366471735"/>
    <n v="4482.538732394366"/>
    <n v="4631.6135593220342"/>
    <n v="0"/>
    <n v="0"/>
    <n v="0"/>
    <n v="0"/>
    <n v="55579.5"/>
    <n v="59641.318681318684"/>
    <n v="50936.528735632186"/>
    <n v="53203.860759493669"/>
    <n v="48560.854545454546"/>
    <n v="48723.771929824565"/>
    <n v="40342.848591549293"/>
    <n v="41684.522033898305"/>
    <n v="0"/>
    <n v="0"/>
    <n v="0"/>
    <n v="0"/>
    <n v="47388.791308478445"/>
    <n v="48946.293530982002"/>
    <n v="25"/>
    <n v="28"/>
    <n v="82"/>
    <n v="74"/>
    <n v="52"/>
    <n v="53"/>
    <n v="79"/>
    <n v="83"/>
    <n v="0"/>
    <n v="0"/>
    <n v="0"/>
    <n v="0"/>
    <n v="238"/>
    <n v="238"/>
    <n v="1389487.5"/>
    <n v="1669956.9230769232"/>
    <n v="4176795.3563218392"/>
    <n v="3937085.6962025315"/>
    <n v="2525164.4363636365"/>
    <n v="2582359.912280702"/>
    <n v="3187085.0387323941"/>
    <n v="3459815.3288135594"/>
    <n v="0"/>
    <n v="0"/>
    <n v="0"/>
    <n v="0"/>
    <n v="11278532.33141787"/>
    <n v="11649217.860373717"/>
  </r>
  <r>
    <x v="10"/>
    <s v="Nashville State Technical Community College"/>
    <m/>
    <n v="221184"/>
    <x v="8"/>
    <n v="4"/>
    <n v="4"/>
    <m/>
    <m/>
    <m/>
    <m/>
    <n v="0"/>
    <n v="0"/>
    <n v="46"/>
    <n v="44"/>
    <m/>
    <m/>
    <m/>
    <m/>
    <n v="0"/>
    <n v="0"/>
    <n v="36"/>
    <n v="36"/>
    <m/>
    <m/>
    <m/>
    <m/>
    <n v="0"/>
    <n v="0"/>
    <n v="81"/>
    <n v="81"/>
    <m/>
    <m/>
    <m/>
    <m/>
    <n v="0"/>
    <n v="0"/>
    <n v="0"/>
    <n v="0"/>
    <m/>
    <m/>
    <m/>
    <m/>
    <n v="0"/>
    <n v="0"/>
    <m/>
    <m/>
    <m/>
    <m/>
    <m/>
    <m/>
    <m/>
    <m/>
    <n v="288573"/>
    <n v="298603"/>
    <n v="2590805"/>
    <n v="2567726"/>
    <n v="1711511"/>
    <n v="1754302"/>
    <n v="3597515"/>
    <n v="3550019"/>
    <n v="0"/>
    <n v="0"/>
    <m/>
    <m/>
    <n v="36"/>
    <n v="36"/>
    <n v="414"/>
    <n v="396"/>
    <n v="324"/>
    <n v="324"/>
    <n v="729"/>
    <n v="729"/>
    <n v="0"/>
    <n v="0"/>
    <n v="0"/>
    <n v="0"/>
    <n v="8015.916666666667"/>
    <n v="8294.5277777777774"/>
    <n v="6257.9830917874397"/>
    <n v="6484.1565656565654"/>
    <n v="5282.441358024691"/>
    <n v="5414.5123456790125"/>
    <n v="4934.8628257887522"/>
    <n v="4869.710562414266"/>
    <n v="0"/>
    <n v="0"/>
    <n v="0"/>
    <n v="0"/>
    <n v="72143.25"/>
    <n v="74650.75"/>
    <n v="56321.84782608696"/>
    <n v="58357.409090909088"/>
    <n v="47541.972222222219"/>
    <n v="48730.611111111109"/>
    <n v="44413.765432098771"/>
    <n v="43827.395061728392"/>
    <n v="0"/>
    <n v="0"/>
    <n v="0"/>
    <n v="0"/>
    <n v="49032.359281437122"/>
    <n v="49519.090909090912"/>
    <n v="4"/>
    <n v="4"/>
    <n v="46"/>
    <n v="44"/>
    <n v="36"/>
    <n v="36"/>
    <n v="81"/>
    <n v="81"/>
    <n v="0"/>
    <n v="0"/>
    <n v="0"/>
    <n v="0"/>
    <n v="167"/>
    <n v="165"/>
    <n v="288573"/>
    <n v="298603"/>
    <n v="2590805"/>
    <n v="2567726"/>
    <n v="1711511"/>
    <n v="1754302"/>
    <n v="3597515.0000000005"/>
    <n v="3550018.9999999995"/>
    <n v="0"/>
    <n v="0"/>
    <n v="0"/>
    <n v="0"/>
    <n v="8188403.9999999991"/>
    <n v="8170650"/>
  </r>
  <r>
    <x v="10"/>
    <s v="Pellissippi State Technical Community College"/>
    <m/>
    <n v="221643"/>
    <x v="8"/>
    <n v="37"/>
    <n v="36"/>
    <m/>
    <m/>
    <m/>
    <m/>
    <n v="2"/>
    <n v="2"/>
    <n v="101"/>
    <n v="106"/>
    <m/>
    <m/>
    <m/>
    <m/>
    <n v="4"/>
    <n v="4"/>
    <n v="40"/>
    <n v="46"/>
    <m/>
    <m/>
    <m/>
    <m/>
    <n v="0"/>
    <n v="0"/>
    <n v="52"/>
    <n v="39"/>
    <m/>
    <m/>
    <m/>
    <m/>
    <n v="0"/>
    <n v="4"/>
    <n v="0"/>
    <n v="0"/>
    <m/>
    <m/>
    <m/>
    <m/>
    <n v="0"/>
    <n v="0"/>
    <m/>
    <m/>
    <m/>
    <m/>
    <m/>
    <m/>
    <m/>
    <m/>
    <n v="2520040"/>
    <n v="2731980"/>
    <n v="5811430"/>
    <n v="6658710"/>
    <n v="1661630"/>
    <n v="2214360"/>
    <n v="1977010"/>
    <n v="1884640"/>
    <n v="0"/>
    <n v="0"/>
    <m/>
    <m/>
    <n v="357"/>
    <n v="348"/>
    <n v="957"/>
    <n v="1002"/>
    <n v="360"/>
    <n v="414"/>
    <n v="468"/>
    <n v="399"/>
    <n v="0"/>
    <n v="0"/>
    <n v="0"/>
    <n v="0"/>
    <n v="7058.9355742296921"/>
    <n v="7850.5172413793107"/>
    <n v="6072.5496342737724"/>
    <n v="6645.4191616766466"/>
    <n v="4615.6388888888887"/>
    <n v="5348.695652173913"/>
    <n v="4224.3803418803418"/>
    <n v="4723.4085213032586"/>
    <n v="0"/>
    <n v="0"/>
    <n v="0"/>
    <n v="0"/>
    <n v="63530.420168067227"/>
    <n v="70654.655172413797"/>
    <n v="54652.946708463955"/>
    <n v="59808.77245508982"/>
    <n v="41540.75"/>
    <n v="48138.260869565216"/>
    <n v="38019.423076923078"/>
    <n v="42510.676691729328"/>
    <n v="0"/>
    <n v="0"/>
    <n v="0"/>
    <n v="0"/>
    <n v="50232.566910776855"/>
    <n v="56144.139090109551"/>
    <n v="39"/>
    <n v="38"/>
    <n v="105"/>
    <n v="110"/>
    <n v="40"/>
    <n v="46"/>
    <n v="52"/>
    <n v="43"/>
    <n v="0"/>
    <n v="0"/>
    <n v="0"/>
    <n v="0"/>
    <n v="236"/>
    <n v="237"/>
    <n v="2477686.3865546216"/>
    <n v="2684876.8965517245"/>
    <n v="5738559.4043887155"/>
    <n v="6578964.9700598801"/>
    <n v="1661630"/>
    <n v="2214360"/>
    <n v="1977010"/>
    <n v="1827959.097744361"/>
    <n v="0"/>
    <n v="0"/>
    <n v="0"/>
    <n v="0"/>
    <n v="11854885.790943338"/>
    <n v="13306160.964355964"/>
  </r>
  <r>
    <x v="10"/>
    <s v="Southwest Tennessee Community College"/>
    <m/>
    <n v="221485"/>
    <x v="8"/>
    <n v="14"/>
    <n v="15"/>
    <m/>
    <m/>
    <m/>
    <m/>
    <n v="1"/>
    <n v="1"/>
    <n v="83"/>
    <n v="78"/>
    <m/>
    <m/>
    <m/>
    <m/>
    <n v="4"/>
    <n v="4"/>
    <n v="53"/>
    <n v="54"/>
    <m/>
    <m/>
    <m/>
    <m/>
    <n v="4"/>
    <n v="3"/>
    <n v="43"/>
    <n v="47"/>
    <m/>
    <m/>
    <m/>
    <m/>
    <n v="0"/>
    <n v="0"/>
    <n v="0"/>
    <n v="0"/>
    <m/>
    <m/>
    <m/>
    <m/>
    <n v="0"/>
    <n v="0"/>
    <m/>
    <m/>
    <m/>
    <m/>
    <m/>
    <m/>
    <m/>
    <m/>
    <n v="928920"/>
    <n v="1026384"/>
    <n v="4524024"/>
    <n v="4317336"/>
    <n v="2415804"/>
    <n v="2496228"/>
    <n v="1420624"/>
    <n v="1590102"/>
    <n v="0"/>
    <n v="0"/>
    <m/>
    <m/>
    <n v="138"/>
    <n v="147"/>
    <n v="795"/>
    <n v="750"/>
    <n v="525"/>
    <n v="522"/>
    <n v="387"/>
    <n v="423"/>
    <n v="0"/>
    <n v="0"/>
    <n v="0"/>
    <n v="0"/>
    <n v="6731.304347826087"/>
    <n v="6982.2040816326535"/>
    <n v="5690.596226415094"/>
    <n v="5756.4480000000003"/>
    <n v="4601.5314285714285"/>
    <n v="4782.045977011494"/>
    <n v="3670.863049095607"/>
    <n v="3759.1063829787236"/>
    <n v="0"/>
    <n v="0"/>
    <n v="0"/>
    <n v="0"/>
    <n v="60581.739130434784"/>
    <n v="62839.836734693883"/>
    <n v="51215.366037735846"/>
    <n v="51808.032000000007"/>
    <n v="41413.782857142854"/>
    <n v="43038.413793103449"/>
    <n v="33037.767441860466"/>
    <n v="33831.957446808512"/>
    <n v="0"/>
    <n v="0"/>
    <n v="0"/>
    <n v="0"/>
    <n v="45275.606708399413"/>
    <n v="46024.691079019802"/>
    <n v="15"/>
    <n v="16"/>
    <n v="87"/>
    <n v="82"/>
    <n v="57"/>
    <n v="57"/>
    <n v="43"/>
    <n v="47"/>
    <n v="0"/>
    <n v="0"/>
    <n v="0"/>
    <n v="0"/>
    <n v="202"/>
    <n v="202"/>
    <n v="908726.08695652173"/>
    <n v="1005437.3877551021"/>
    <n v="4455736.8452830184"/>
    <n v="4248258.6240000008"/>
    <n v="2360585.6228571427"/>
    <n v="2453189.5862068967"/>
    <n v="1420624"/>
    <n v="1590102"/>
    <n v="0"/>
    <n v="0"/>
    <n v="0"/>
    <n v="0"/>
    <n v="9145672.5550966822"/>
    <n v="9296987.5979619995"/>
  </r>
  <r>
    <x v="10"/>
    <s v="Volunteer State Community College "/>
    <m/>
    <n v="222053"/>
    <x v="8"/>
    <n v="16"/>
    <n v="17"/>
    <m/>
    <m/>
    <m/>
    <m/>
    <n v="1"/>
    <n v="1"/>
    <n v="61"/>
    <n v="57"/>
    <m/>
    <m/>
    <m/>
    <m/>
    <n v="13"/>
    <n v="13"/>
    <n v="16"/>
    <n v="24"/>
    <m/>
    <m/>
    <m/>
    <m/>
    <n v="8"/>
    <n v="5"/>
    <n v="37"/>
    <n v="41"/>
    <m/>
    <m/>
    <m/>
    <m/>
    <n v="7"/>
    <n v="13"/>
    <n v="0"/>
    <n v="0"/>
    <m/>
    <m/>
    <m/>
    <m/>
    <n v="0"/>
    <n v="0"/>
    <m/>
    <m/>
    <m/>
    <m/>
    <m/>
    <m/>
    <m/>
    <m/>
    <n v="1059765"/>
    <n v="1127959"/>
    <n v="4176155"/>
    <n v="4101502"/>
    <n v="1245667"/>
    <n v="1424689"/>
    <n v="1908882"/>
    <n v="2360987"/>
    <n v="0"/>
    <n v="0"/>
    <m/>
    <m/>
    <n v="156"/>
    <n v="165"/>
    <n v="705"/>
    <n v="669"/>
    <n v="240"/>
    <n v="276"/>
    <n v="417"/>
    <n v="525"/>
    <n v="0"/>
    <n v="0"/>
    <n v="0"/>
    <n v="0"/>
    <n v="6793.3653846153848"/>
    <n v="6836.1151515151514"/>
    <n v="5923.6241134751772"/>
    <n v="6130.7952167414051"/>
    <n v="5190.2791666666662"/>
    <n v="5161.916666666667"/>
    <n v="4577.6546762589924"/>
    <n v="4497.1180952380955"/>
    <n v="0"/>
    <n v="0"/>
    <n v="0"/>
    <n v="0"/>
    <n v="61140.288461538461"/>
    <n v="61525.036363636362"/>
    <n v="53312.617021276594"/>
    <n v="55177.156950672645"/>
    <n v="46712.512499999997"/>
    <n v="46457.25"/>
    <n v="41198.892086330932"/>
    <n v="40474.062857142861"/>
    <n v="0"/>
    <n v="0"/>
    <n v="0"/>
    <n v="0"/>
    <n v="49801.06990703888"/>
    <n v="49723.457809229563"/>
    <n v="17"/>
    <n v="18"/>
    <n v="74"/>
    <n v="70"/>
    <n v="24"/>
    <n v="29"/>
    <n v="44"/>
    <n v="54"/>
    <n v="0"/>
    <n v="0"/>
    <n v="0"/>
    <n v="0"/>
    <n v="159"/>
    <n v="171"/>
    <n v="1039384.9038461539"/>
    <n v="1107450.6545454545"/>
    <n v="3945133.6595744682"/>
    <n v="3862400.986547085"/>
    <n v="1121100.2999999998"/>
    <n v="1347260.25"/>
    <n v="1812751.2517985611"/>
    <n v="2185599.3942857143"/>
    <n v="0"/>
    <n v="0"/>
    <n v="0"/>
    <n v="0"/>
    <n v="7918370.1152191823"/>
    <n v="8502711.285378255"/>
  </r>
  <r>
    <x v="10"/>
    <s v="Cleveland State Community College "/>
    <m/>
    <n v="219879"/>
    <x v="7"/>
    <n v="3"/>
    <n v="2"/>
    <m/>
    <m/>
    <m/>
    <m/>
    <n v="0"/>
    <n v="0"/>
    <n v="35"/>
    <n v="41"/>
    <m/>
    <m/>
    <m/>
    <m/>
    <n v="0"/>
    <n v="0"/>
    <n v="19"/>
    <n v="14"/>
    <m/>
    <m/>
    <m/>
    <m/>
    <n v="0"/>
    <n v="0"/>
    <n v="13"/>
    <n v="19"/>
    <m/>
    <m/>
    <m/>
    <m/>
    <n v="0"/>
    <n v="0"/>
    <n v="0"/>
    <n v="0"/>
    <m/>
    <m/>
    <m/>
    <m/>
    <n v="0"/>
    <n v="0"/>
    <m/>
    <m/>
    <m/>
    <m/>
    <m/>
    <m/>
    <m/>
    <m/>
    <n v="180534"/>
    <n v="124226"/>
    <n v="1769760"/>
    <n v="2155727"/>
    <n v="816929"/>
    <n v="638868"/>
    <n v="545467"/>
    <n v="906573"/>
    <n v="0"/>
    <n v="0"/>
    <m/>
    <m/>
    <n v="27"/>
    <n v="18"/>
    <n v="315"/>
    <n v="369"/>
    <n v="171"/>
    <n v="126"/>
    <n v="117"/>
    <n v="171"/>
    <n v="0"/>
    <n v="0"/>
    <n v="0"/>
    <n v="0"/>
    <n v="6686.4444444444443"/>
    <n v="6901.4444444444443"/>
    <n v="5618.2857142857147"/>
    <n v="5842.0785907859081"/>
    <n v="4777.3625730994154"/>
    <n v="5070.3809523809523"/>
    <n v="4662.1111111111113"/>
    <n v="5301.5964912280706"/>
    <n v="0"/>
    <n v="0"/>
    <n v="0"/>
    <n v="0"/>
    <n v="60178"/>
    <n v="62113"/>
    <n v="50564.571428571435"/>
    <n v="52578.707317073175"/>
    <n v="42996.26315789474"/>
    <n v="45633.428571428572"/>
    <n v="41959"/>
    <n v="47714.368421052633"/>
    <n v="0"/>
    <n v="0"/>
    <n v="0"/>
    <n v="0"/>
    <n v="47324.142857142862"/>
    <n v="50334.131578947367"/>
    <n v="3"/>
    <n v="2"/>
    <n v="35"/>
    <n v="41"/>
    <n v="19"/>
    <n v="14"/>
    <n v="13"/>
    <n v="19"/>
    <n v="0"/>
    <n v="0"/>
    <n v="0"/>
    <n v="0"/>
    <n v="70"/>
    <n v="76"/>
    <n v="180534"/>
    <n v="124226"/>
    <n v="1769760.0000000002"/>
    <n v="2155727"/>
    <n v="816929.00000000012"/>
    <n v="638868"/>
    <n v="545467"/>
    <n v="906573"/>
    <n v="0"/>
    <n v="0"/>
    <n v="0"/>
    <n v="0"/>
    <n v="3312690.0000000005"/>
    <n v="3825394"/>
  </r>
  <r>
    <x v="10"/>
    <s v="Columbia State Community College "/>
    <m/>
    <n v="219888"/>
    <x v="7"/>
    <n v="0"/>
    <n v="0"/>
    <n v="12"/>
    <n v="11"/>
    <m/>
    <m/>
    <n v="1"/>
    <n v="2"/>
    <n v="0"/>
    <n v="0"/>
    <n v="27"/>
    <n v="32"/>
    <m/>
    <m/>
    <n v="7"/>
    <n v="7"/>
    <n v="0"/>
    <n v="0"/>
    <n v="26"/>
    <n v="28"/>
    <m/>
    <m/>
    <n v="3"/>
    <n v="4"/>
    <n v="0"/>
    <n v="0"/>
    <n v="14"/>
    <n v="14"/>
    <m/>
    <m/>
    <n v="4"/>
    <n v="4"/>
    <n v="0"/>
    <n v="0"/>
    <n v="0"/>
    <n v="0"/>
    <m/>
    <m/>
    <n v="0"/>
    <n v="0"/>
    <m/>
    <m/>
    <m/>
    <m/>
    <m/>
    <m/>
    <m/>
    <m/>
    <n v="890650"/>
    <n v="924210"/>
    <n v="1784730"/>
    <n v="2152440"/>
    <n v="1491330"/>
    <n v="1554770"/>
    <n v="762260"/>
    <n v="746840"/>
    <n v="0"/>
    <n v="0"/>
    <m/>
    <m/>
    <n v="132"/>
    <n v="134"/>
    <n v="354"/>
    <n v="404"/>
    <n v="296"/>
    <n v="328"/>
    <n v="188"/>
    <n v="188"/>
    <n v="0"/>
    <n v="0"/>
    <n v="0"/>
    <n v="0"/>
    <n v="6747.348484848485"/>
    <n v="6897.0895522388064"/>
    <n v="5041.6101694915251"/>
    <n v="5327.8217821782182"/>
    <n v="5038.2770270270266"/>
    <n v="4740.1524390243903"/>
    <n v="4054.5744680851062"/>
    <n v="3972.5531914893618"/>
    <n v="0"/>
    <n v="0"/>
    <n v="0"/>
    <n v="0"/>
    <n v="60726.136363636368"/>
    <n v="62073.80597014926"/>
    <n v="45374.491525423728"/>
    <n v="47950.396039603962"/>
    <n v="45344.49324324324"/>
    <n v="42661.371951219509"/>
    <n v="36491.170212765959"/>
    <n v="35752.97872340426"/>
    <n v="0"/>
    <n v="0"/>
    <n v="0"/>
    <n v="0"/>
    <n v="45787.27502633533"/>
    <n v="45938.651398203881"/>
    <n v="13"/>
    <n v="13"/>
    <n v="34"/>
    <n v="39"/>
    <n v="29"/>
    <n v="32"/>
    <n v="18"/>
    <n v="18"/>
    <n v="0"/>
    <n v="0"/>
    <n v="0"/>
    <n v="0"/>
    <n v="94"/>
    <n v="102"/>
    <n v="789439.77272727282"/>
    <n v="806959.47761194035"/>
    <n v="1542732.7118644067"/>
    <n v="1870065.4455445546"/>
    <n v="1314990.304054054"/>
    <n v="1365163.9024390243"/>
    <n v="656841.06382978731"/>
    <n v="643553.61702127662"/>
    <n v="0"/>
    <n v="0"/>
    <n v="0"/>
    <n v="0"/>
    <n v="4304003.8524755212"/>
    <n v="4685742.4426167961"/>
  </r>
  <r>
    <x v="10"/>
    <s v="Dyersburg State Community College "/>
    <s v="Met the criteria for Two-Year 3 in 2014-15 and 2015-16."/>
    <n v="220057"/>
    <x v="7"/>
    <n v="8"/>
    <n v="7"/>
    <m/>
    <m/>
    <m/>
    <m/>
    <n v="0"/>
    <n v="0"/>
    <n v="21"/>
    <n v="20"/>
    <n v="0"/>
    <n v="0"/>
    <n v="0"/>
    <n v="0"/>
    <n v="1"/>
    <n v="1"/>
    <n v="7"/>
    <n v="14"/>
    <n v="0"/>
    <n v="0"/>
    <n v="0"/>
    <n v="0"/>
    <n v="1"/>
    <n v="1"/>
    <n v="11"/>
    <n v="5"/>
    <n v="0"/>
    <n v="0"/>
    <n v="0"/>
    <n v="0"/>
    <n v="3"/>
    <n v="4"/>
    <n v="0"/>
    <n v="0"/>
    <n v="0"/>
    <n v="0"/>
    <n v="0"/>
    <n v="0"/>
    <n v="0"/>
    <n v="0"/>
    <m/>
    <m/>
    <m/>
    <m/>
    <m/>
    <m/>
    <m/>
    <m/>
    <n v="477029"/>
    <n v="421889"/>
    <n v="1167432"/>
    <n v="1133433"/>
    <n v="425842"/>
    <n v="826676"/>
    <n v="746095"/>
    <n v="479763"/>
    <n v="0"/>
    <n v="0"/>
    <m/>
    <m/>
    <n v="72"/>
    <n v="63"/>
    <n v="201"/>
    <n v="192"/>
    <n v="75"/>
    <n v="138"/>
    <n v="135"/>
    <n v="93"/>
    <n v="0"/>
    <n v="0"/>
    <n v="0"/>
    <n v="0"/>
    <n v="6625.4027777777774"/>
    <n v="6696.6507936507933"/>
    <n v="5808.1194029850749"/>
    <n v="5903.296875"/>
    <n v="5677.8933333333334"/>
    <n v="5990.405797101449"/>
    <n v="5526.6296296296296"/>
    <n v="5158.7419354838712"/>
    <n v="0"/>
    <n v="0"/>
    <n v="0"/>
    <n v="0"/>
    <n v="59628.625"/>
    <n v="60269.857142857138"/>
    <n v="52273.074626865673"/>
    <n v="53129.671875"/>
    <n v="51101.04"/>
    <n v="53913.65217391304"/>
    <n v="49739.666666666664"/>
    <n v="46428.677419354841"/>
    <n v="0"/>
    <n v="0"/>
    <n v="0"/>
    <n v="0"/>
    <n v="52542.3133677765"/>
    <n v="53157.211322267089"/>
    <n v="8"/>
    <n v="7"/>
    <n v="22"/>
    <n v="21"/>
    <n v="8"/>
    <n v="15"/>
    <n v="14"/>
    <n v="9"/>
    <n v="0"/>
    <n v="0"/>
    <n v="0"/>
    <n v="0"/>
    <n v="52"/>
    <n v="52"/>
    <n v="477029"/>
    <n v="421888.99999999994"/>
    <n v="1150007.6417910447"/>
    <n v="1115723.109375"/>
    <n v="408808.32"/>
    <n v="808704.78260869556"/>
    <n v="696355.33333333326"/>
    <n v="417858.09677419357"/>
    <n v="0"/>
    <n v="0"/>
    <n v="0"/>
    <n v="0"/>
    <n v="2732200.2951243781"/>
    <n v="2764174.9887578888"/>
  </r>
  <r>
    <x v="10"/>
    <s v="Jackson State Community College "/>
    <m/>
    <n v="220400"/>
    <x v="7"/>
    <n v="8"/>
    <n v="7"/>
    <m/>
    <m/>
    <m/>
    <m/>
    <n v="4"/>
    <n v="1"/>
    <n v="45"/>
    <n v="43"/>
    <n v="0"/>
    <n v="0"/>
    <n v="0"/>
    <n v="7"/>
    <n v="6"/>
    <n v="1"/>
    <n v="13"/>
    <n v="15"/>
    <n v="0"/>
    <n v="0"/>
    <n v="0"/>
    <n v="3"/>
    <n v="0"/>
    <n v="0"/>
    <n v="2"/>
    <n v="5"/>
    <n v="0"/>
    <n v="0"/>
    <n v="0"/>
    <n v="0"/>
    <n v="1"/>
    <n v="0"/>
    <n v="0"/>
    <n v="0"/>
    <n v="0"/>
    <n v="0"/>
    <n v="0"/>
    <n v="0"/>
    <n v="0"/>
    <n v="0"/>
    <m/>
    <m/>
    <m/>
    <m/>
    <m/>
    <m/>
    <m/>
    <m/>
    <n v="840784"/>
    <n v="528665"/>
    <n v="2769410"/>
    <n v="2856894"/>
    <n v="706870"/>
    <n v="932096"/>
    <n v="147568"/>
    <n v="212741"/>
    <n v="0"/>
    <n v="0"/>
    <m/>
    <m/>
    <n v="120"/>
    <n v="75"/>
    <n v="477"/>
    <n v="476"/>
    <n v="117"/>
    <n v="168"/>
    <n v="30"/>
    <n v="45"/>
    <n v="0"/>
    <n v="0"/>
    <n v="0"/>
    <n v="0"/>
    <n v="7006.5333333333338"/>
    <n v="7048.8666666666668"/>
    <n v="5805.8909853249479"/>
    <n v="6001.8781512605046"/>
    <n v="6041.6239316239316"/>
    <n v="5548.1904761904761"/>
    <n v="4918.9333333333334"/>
    <n v="4727.5777777777776"/>
    <n v="0"/>
    <n v="0"/>
    <n v="0"/>
    <n v="0"/>
    <n v="63058.8"/>
    <n v="63439.8"/>
    <n v="52253.018867924533"/>
    <n v="54016.903361344543"/>
    <n v="54374.615384615383"/>
    <n v="49933.714285714283"/>
    <n v="44270.400000000001"/>
    <n v="42548.2"/>
    <n v="0"/>
    <n v="0"/>
    <n v="0"/>
    <n v="0"/>
    <n v="53940.389395748745"/>
    <n v="53340.589372822302"/>
    <n v="12"/>
    <n v="8"/>
    <n v="51"/>
    <n v="51"/>
    <n v="13"/>
    <n v="18"/>
    <n v="3"/>
    <n v="5"/>
    <n v="0"/>
    <n v="0"/>
    <n v="0"/>
    <n v="0"/>
    <n v="79"/>
    <n v="82"/>
    <n v="756705.60000000009"/>
    <n v="507518.4"/>
    <n v="2664903.9622641513"/>
    <n v="2754862.0714285718"/>
    <n v="706870"/>
    <n v="898806.85714285704"/>
    <n v="132811.20000000001"/>
    <n v="212741"/>
    <n v="0"/>
    <n v="0"/>
    <n v="0"/>
    <n v="0"/>
    <n v="4261290.7622641511"/>
    <n v="4373928.3285714285"/>
  </r>
  <r>
    <x v="10"/>
    <s v="Motlow State Community College "/>
    <m/>
    <n v="221096"/>
    <x v="7"/>
    <n v="11"/>
    <n v="9"/>
    <m/>
    <m/>
    <m/>
    <m/>
    <n v="0"/>
    <n v="0"/>
    <n v="29"/>
    <n v="26"/>
    <m/>
    <m/>
    <m/>
    <m/>
    <n v="0"/>
    <n v="0"/>
    <n v="22"/>
    <n v="20"/>
    <m/>
    <m/>
    <m/>
    <m/>
    <n v="0"/>
    <n v="0"/>
    <n v="21"/>
    <n v="29"/>
    <m/>
    <m/>
    <m/>
    <m/>
    <n v="8"/>
    <n v="7"/>
    <n v="0"/>
    <n v="1"/>
    <m/>
    <m/>
    <m/>
    <m/>
    <n v="0"/>
    <n v="0"/>
    <m/>
    <m/>
    <m/>
    <m/>
    <m/>
    <m/>
    <m/>
    <m/>
    <n v="727144"/>
    <n v="599448"/>
    <n v="1471169"/>
    <n v="1319433"/>
    <n v="575015"/>
    <n v="922583"/>
    <n v="1268786"/>
    <n v="1605773"/>
    <n v="0"/>
    <n v="42840"/>
    <m/>
    <m/>
    <n v="99"/>
    <n v="81"/>
    <n v="261"/>
    <n v="234"/>
    <n v="198"/>
    <n v="180"/>
    <n v="285"/>
    <n v="345"/>
    <n v="0"/>
    <n v="9"/>
    <n v="0"/>
    <n v="0"/>
    <n v="7344.8888888888887"/>
    <n v="7400.5925925925922"/>
    <n v="5636.6628352490425"/>
    <n v="5638.6025641025644"/>
    <n v="2904.1161616161617"/>
    <n v="5125.4611111111108"/>
    <n v="4451.8807017543859"/>
    <n v="4654.4144927536236"/>
    <n v="0"/>
    <n v="4760"/>
    <n v="0"/>
    <n v="0"/>
    <n v="66104"/>
    <n v="66605.333333333328"/>
    <n v="50729.965517241384"/>
    <n v="50747.423076923078"/>
    <n v="26137.045454545456"/>
    <n v="46129.149999999994"/>
    <n v="40066.926315789475"/>
    <n v="41889.730434782614"/>
    <n v="0"/>
    <n v="42840"/>
    <n v="0"/>
    <n v="0"/>
    <n v="43244.712781954884"/>
    <n v="47742.764083175811"/>
    <n v="11"/>
    <n v="9"/>
    <n v="29"/>
    <n v="26"/>
    <n v="22"/>
    <n v="20"/>
    <n v="29"/>
    <n v="36"/>
    <n v="0"/>
    <n v="1"/>
    <n v="0"/>
    <n v="0"/>
    <n v="91"/>
    <n v="92"/>
    <n v="727144"/>
    <n v="599448"/>
    <n v="1471169.0000000002"/>
    <n v="1319433"/>
    <n v="575015"/>
    <n v="922582.99999999988"/>
    <n v="1161940.8631578947"/>
    <n v="1508030.2956521742"/>
    <n v="0"/>
    <n v="42840"/>
    <n v="0"/>
    <n v="0"/>
    <n v="3935268.8631578945"/>
    <n v="4392334.2956521744"/>
  </r>
  <r>
    <x v="10"/>
    <s v="Northeast State Technical Community College"/>
    <m/>
    <n v="221908"/>
    <x v="7"/>
    <n v="12"/>
    <n v="12"/>
    <m/>
    <m/>
    <m/>
    <m/>
    <n v="3"/>
    <n v="3"/>
    <n v="46"/>
    <n v="47"/>
    <m/>
    <m/>
    <m/>
    <m/>
    <n v="6"/>
    <n v="5"/>
    <n v="22"/>
    <n v="23"/>
    <m/>
    <m/>
    <m/>
    <m/>
    <n v="2"/>
    <n v="3"/>
    <n v="28"/>
    <n v="29"/>
    <m/>
    <m/>
    <m/>
    <m/>
    <n v="7"/>
    <n v="7"/>
    <n v="0"/>
    <n v="0"/>
    <m/>
    <m/>
    <m/>
    <m/>
    <n v="0"/>
    <n v="0"/>
    <m/>
    <m/>
    <m/>
    <m/>
    <m/>
    <m/>
    <m/>
    <m/>
    <n v="918161"/>
    <n v="984555"/>
    <n v="2722711"/>
    <n v="2888640"/>
    <n v="1071793"/>
    <n v="1234422"/>
    <n v="1554743"/>
    <n v="1694255"/>
    <n v="0"/>
    <n v="0"/>
    <m/>
    <m/>
    <n v="144"/>
    <n v="144"/>
    <n v="486"/>
    <n v="483"/>
    <n v="222"/>
    <n v="243"/>
    <n v="336"/>
    <n v="345"/>
    <n v="0"/>
    <n v="0"/>
    <n v="0"/>
    <n v="0"/>
    <n v="6376.1180555555557"/>
    <n v="6837.1875"/>
    <n v="5602.2860082304524"/>
    <n v="5980.6211180124228"/>
    <n v="4827.8963963963961"/>
    <n v="5079.9259259259261"/>
    <n v="4627.2113095238092"/>
    <n v="4910.884057971014"/>
    <n v="0"/>
    <n v="0"/>
    <n v="0"/>
    <n v="0"/>
    <n v="57385.0625"/>
    <n v="61534.6875"/>
    <n v="50420.574074074073"/>
    <n v="53825.590062111805"/>
    <n v="43451.067567567567"/>
    <n v="45719.333333333336"/>
    <n v="41644.901785714283"/>
    <n v="44197.956521739128"/>
    <n v="0"/>
    <n v="0"/>
    <n v="0"/>
    <n v="0"/>
    <n v="47484.468043440269"/>
    <n v="50401.396102163475"/>
    <n v="15"/>
    <n v="15"/>
    <n v="52"/>
    <n v="52"/>
    <n v="24"/>
    <n v="26"/>
    <n v="35"/>
    <n v="36"/>
    <n v="0"/>
    <n v="0"/>
    <n v="0"/>
    <n v="0"/>
    <n v="126"/>
    <n v="129"/>
    <n v="860775.9375"/>
    <n v="923020.3125"/>
    <n v="2621869.8518518517"/>
    <n v="2798930.6832298138"/>
    <n v="1042825.6216216215"/>
    <n v="1188702.6666666667"/>
    <n v="1457571.5625"/>
    <n v="1591126.4347826086"/>
    <n v="0"/>
    <n v="0"/>
    <n v="0"/>
    <n v="0"/>
    <n v="5983042.9734734735"/>
    <n v="6501780.0971790887"/>
  </r>
  <r>
    <x v="10"/>
    <s v="Roane State Community College "/>
    <m/>
    <n v="221397"/>
    <x v="7"/>
    <n v="14"/>
    <n v="13"/>
    <m/>
    <m/>
    <m/>
    <m/>
    <n v="3"/>
    <n v="4"/>
    <n v="60"/>
    <n v="56"/>
    <m/>
    <m/>
    <m/>
    <m/>
    <n v="7"/>
    <n v="7"/>
    <n v="32"/>
    <n v="39"/>
    <m/>
    <m/>
    <m/>
    <m/>
    <n v="7"/>
    <n v="6"/>
    <n v="3"/>
    <n v="7"/>
    <m/>
    <m/>
    <m/>
    <m/>
    <n v="1"/>
    <n v="1"/>
    <n v="0"/>
    <n v="0"/>
    <m/>
    <m/>
    <m/>
    <m/>
    <n v="0"/>
    <n v="0"/>
    <m/>
    <m/>
    <m/>
    <m/>
    <m/>
    <m/>
    <m/>
    <m/>
    <n v="1263028"/>
    <n v="1226921"/>
    <n v="4002360"/>
    <n v="3743223"/>
    <n v="1838605"/>
    <n v="2146412"/>
    <n v="188805"/>
    <n v="384816"/>
    <n v="0"/>
    <n v="0"/>
    <m/>
    <m/>
    <n v="162"/>
    <n v="165"/>
    <n v="624"/>
    <n v="588"/>
    <n v="372"/>
    <n v="423"/>
    <n v="39"/>
    <n v="75"/>
    <n v="0"/>
    <n v="0"/>
    <n v="0"/>
    <n v="0"/>
    <n v="7796.4691358024693"/>
    <n v="7435.8848484848486"/>
    <n v="6414.0384615384619"/>
    <n v="6366.0255102040819"/>
    <n v="4942.4865591397847"/>
    <n v="5074.2600472813238"/>
    <n v="4841.1538461538457"/>
    <n v="5130.88"/>
    <n v="0"/>
    <n v="0"/>
    <n v="0"/>
    <n v="0"/>
    <n v="70168.222222222219"/>
    <n v="66922.963636363638"/>
    <n v="57726.346153846156"/>
    <n v="57294.229591836738"/>
    <n v="44482.379032258061"/>
    <n v="45668.340425531911"/>
    <n v="43570.38461538461"/>
    <n v="46177.919999999998"/>
    <n v="0"/>
    <n v="0"/>
    <n v="0"/>
    <n v="0"/>
    <n v="54878.892053583251"/>
    <n v="53922.748310171679"/>
    <n v="17"/>
    <n v="17"/>
    <n v="67"/>
    <n v="63"/>
    <n v="39"/>
    <n v="45"/>
    <n v="4"/>
    <n v="8"/>
    <n v="0"/>
    <n v="0"/>
    <n v="0"/>
    <n v="0"/>
    <n v="127"/>
    <n v="133"/>
    <n v="1192859.7777777778"/>
    <n v="1137690.3818181818"/>
    <n v="3867665.1923076925"/>
    <n v="3609536.4642857146"/>
    <n v="1734812.7822580645"/>
    <n v="2055075.3191489361"/>
    <n v="174281.53846153844"/>
    <n v="369423.35999999999"/>
    <n v="0"/>
    <n v="0"/>
    <n v="0"/>
    <n v="0"/>
    <n v="6969619.2908050725"/>
    <n v="7171725.525252833"/>
  </r>
  <r>
    <x v="10"/>
    <s v="Walters State Community College "/>
    <m/>
    <n v="222062"/>
    <x v="7"/>
    <n v="18"/>
    <n v="20"/>
    <m/>
    <m/>
    <m/>
    <m/>
    <n v="5"/>
    <n v="5"/>
    <n v="70"/>
    <n v="72"/>
    <m/>
    <m/>
    <m/>
    <m/>
    <n v="13"/>
    <n v="12"/>
    <n v="26"/>
    <n v="21"/>
    <m/>
    <m/>
    <m/>
    <m/>
    <n v="6"/>
    <n v="6"/>
    <n v="16"/>
    <n v="22"/>
    <m/>
    <m/>
    <m/>
    <m/>
    <n v="6"/>
    <n v="6"/>
    <n v="0"/>
    <n v="0"/>
    <m/>
    <m/>
    <m/>
    <m/>
    <n v="0"/>
    <n v="0"/>
    <m/>
    <m/>
    <m/>
    <m/>
    <m/>
    <m/>
    <m/>
    <m/>
    <n v="1548546"/>
    <n v="1702285"/>
    <n v="4699259"/>
    <n v="4827389"/>
    <n v="1537597"/>
    <n v="1356130"/>
    <n v="941856"/>
    <n v="1219300"/>
    <n v="0"/>
    <n v="0"/>
    <m/>
    <m/>
    <n v="222"/>
    <n v="240"/>
    <n v="786"/>
    <n v="792"/>
    <n v="306"/>
    <n v="261"/>
    <n v="216"/>
    <n v="270"/>
    <n v="0"/>
    <n v="0"/>
    <n v="0"/>
    <n v="0"/>
    <n v="6975.4324324324325"/>
    <n v="7092.854166666667"/>
    <n v="5978.7010178117052"/>
    <n v="6095.1881313131316"/>
    <n v="5024.8267973856209"/>
    <n v="5195.9003831417622"/>
    <n v="4360.4444444444443"/>
    <n v="4515.9259259259261"/>
    <n v="0"/>
    <n v="0"/>
    <n v="0"/>
    <n v="0"/>
    <n v="62778.891891891893"/>
    <n v="63835.6875"/>
    <n v="53808.309160305347"/>
    <n v="54856.693181818184"/>
    <n v="45223.441176470587"/>
    <n v="46763.103448275862"/>
    <n v="39244"/>
    <n v="40643.333333333336"/>
    <n v="0"/>
    <n v="0"/>
    <n v="0"/>
    <n v="0"/>
    <n v="51378.264321661976"/>
    <n v="52466.289885423837"/>
    <n v="23"/>
    <n v="25"/>
    <n v="83"/>
    <n v="84"/>
    <n v="32"/>
    <n v="27"/>
    <n v="22"/>
    <n v="28"/>
    <n v="0"/>
    <n v="0"/>
    <n v="0"/>
    <n v="0"/>
    <n v="160"/>
    <n v="164"/>
    <n v="1443914.5135135136"/>
    <n v="1595892.1875"/>
    <n v="4466089.6603053436"/>
    <n v="4607962.2272727275"/>
    <n v="1447150.1176470588"/>
    <n v="1262603.7931034483"/>
    <n v="863368"/>
    <n v="1138013.3333333335"/>
    <n v="0"/>
    <n v="0"/>
    <n v="0"/>
    <n v="0"/>
    <n v="8220522.2914659157"/>
    <n v="8604471.5412095096"/>
  </r>
  <r>
    <x v="10"/>
    <s v="Tennessee College of Applied Technology at Chattanooga"/>
    <m/>
    <s v="219824B"/>
    <x v="10"/>
    <m/>
    <m/>
    <m/>
    <m/>
    <m/>
    <m/>
    <m/>
    <m/>
    <m/>
    <m/>
    <m/>
    <m/>
    <m/>
    <m/>
    <m/>
    <m/>
    <m/>
    <m/>
    <m/>
    <m/>
    <m/>
    <m/>
    <m/>
    <m/>
    <m/>
    <m/>
    <m/>
    <m/>
    <m/>
    <m/>
    <m/>
    <m/>
    <m/>
    <m/>
    <m/>
    <m/>
    <m/>
    <m/>
    <m/>
    <m/>
    <m/>
    <m/>
    <m/>
    <m/>
    <m/>
    <m/>
    <n v="38"/>
    <n v="39"/>
    <m/>
    <m/>
    <m/>
    <m/>
    <m/>
    <m/>
    <m/>
    <m/>
    <m/>
    <m/>
    <n v="1883722"/>
    <n v="1996297"/>
    <n v="0"/>
    <n v="0"/>
    <n v="0"/>
    <n v="0"/>
    <n v="0"/>
    <n v="0"/>
    <n v="0"/>
    <n v="0"/>
    <n v="0"/>
    <n v="0"/>
    <n v="456"/>
    <n v="468"/>
    <n v="0"/>
    <n v="0"/>
    <n v="0"/>
    <n v="0"/>
    <n v="0"/>
    <n v="0"/>
    <n v="0"/>
    <n v="0"/>
    <n v="0"/>
    <n v="0"/>
    <n v="4130.9692982456145"/>
    <n v="4265.5918803418799"/>
    <n v="0"/>
    <n v="0"/>
    <n v="0"/>
    <n v="0"/>
    <n v="0"/>
    <n v="0"/>
    <n v="0"/>
    <n v="0"/>
    <n v="0"/>
    <n v="0"/>
    <n v="37178.723684210534"/>
    <n v="38390.326923076922"/>
    <n v="37178.723684210534"/>
    <n v="38390.326923076922"/>
    <n v="0"/>
    <n v="0"/>
    <n v="0"/>
    <n v="0"/>
    <n v="0"/>
    <n v="0"/>
    <n v="0"/>
    <n v="0"/>
    <n v="0"/>
    <n v="0"/>
    <n v="38"/>
    <n v="39"/>
    <n v="38"/>
    <n v="39"/>
    <n v="0"/>
    <n v="0"/>
    <n v="0"/>
    <n v="0"/>
    <n v="0"/>
    <n v="0"/>
    <n v="0"/>
    <n v="0"/>
    <n v="0"/>
    <n v="0"/>
    <n v="1412791.5000000002"/>
    <n v="1497222.75"/>
    <n v="1412791.5000000002"/>
    <n v="1497222.75"/>
  </r>
  <r>
    <x v="10"/>
    <s v="Tennessee College of Applied Technology at Athens"/>
    <m/>
    <n v="219596"/>
    <x v="11"/>
    <m/>
    <m/>
    <m/>
    <m/>
    <m/>
    <m/>
    <m/>
    <m/>
    <m/>
    <m/>
    <m/>
    <m/>
    <m/>
    <m/>
    <m/>
    <m/>
    <m/>
    <m/>
    <m/>
    <m/>
    <m/>
    <m/>
    <m/>
    <m/>
    <m/>
    <m/>
    <m/>
    <m/>
    <m/>
    <m/>
    <m/>
    <m/>
    <m/>
    <m/>
    <m/>
    <m/>
    <m/>
    <m/>
    <m/>
    <m/>
    <m/>
    <m/>
    <m/>
    <m/>
    <m/>
    <m/>
    <n v="12"/>
    <n v="12"/>
    <m/>
    <m/>
    <m/>
    <m/>
    <m/>
    <m/>
    <m/>
    <m/>
    <m/>
    <m/>
    <n v="569281"/>
    <n v="567816"/>
    <n v="0"/>
    <n v="0"/>
    <n v="0"/>
    <n v="0"/>
    <n v="0"/>
    <n v="0"/>
    <n v="0"/>
    <n v="0"/>
    <n v="0"/>
    <n v="0"/>
    <n v="144"/>
    <n v="144"/>
    <n v="0"/>
    <n v="0"/>
    <n v="0"/>
    <n v="0"/>
    <n v="0"/>
    <n v="0"/>
    <n v="0"/>
    <n v="0"/>
    <n v="0"/>
    <n v="0"/>
    <n v="3953.3402777777778"/>
    <n v="3943.1666666666665"/>
    <n v="0"/>
    <n v="0"/>
    <n v="0"/>
    <n v="0"/>
    <n v="0"/>
    <n v="0"/>
    <n v="0"/>
    <n v="0"/>
    <n v="0"/>
    <n v="0"/>
    <n v="35580.0625"/>
    <n v="35488.5"/>
    <n v="35580.0625"/>
    <n v="35488.5"/>
    <n v="0"/>
    <n v="0"/>
    <n v="0"/>
    <n v="0"/>
    <n v="0"/>
    <n v="0"/>
    <n v="0"/>
    <n v="0"/>
    <n v="0"/>
    <n v="0"/>
    <n v="12"/>
    <n v="12"/>
    <n v="12"/>
    <n v="12"/>
    <n v="0"/>
    <n v="0"/>
    <n v="0"/>
    <n v="0"/>
    <n v="0"/>
    <n v="0"/>
    <n v="0"/>
    <n v="0"/>
    <n v="0"/>
    <n v="0"/>
    <n v="426960.75"/>
    <n v="425862"/>
    <n v="426960.75"/>
    <n v="425862"/>
  </r>
  <r>
    <x v="10"/>
    <s v="Tennessee College of Applied Technology at Covington"/>
    <m/>
    <n v="219921"/>
    <x v="11"/>
    <m/>
    <m/>
    <m/>
    <m/>
    <m/>
    <m/>
    <m/>
    <m/>
    <m/>
    <m/>
    <m/>
    <m/>
    <m/>
    <m/>
    <m/>
    <m/>
    <m/>
    <m/>
    <m/>
    <m/>
    <m/>
    <m/>
    <m/>
    <m/>
    <m/>
    <m/>
    <m/>
    <m/>
    <m/>
    <m/>
    <m/>
    <m/>
    <m/>
    <m/>
    <m/>
    <m/>
    <m/>
    <m/>
    <m/>
    <m/>
    <m/>
    <m/>
    <m/>
    <m/>
    <m/>
    <m/>
    <n v="9"/>
    <n v="9"/>
    <m/>
    <m/>
    <m/>
    <m/>
    <m/>
    <m/>
    <m/>
    <m/>
    <m/>
    <m/>
    <n v="432024"/>
    <n v="451187"/>
    <n v="0"/>
    <n v="0"/>
    <n v="0"/>
    <n v="0"/>
    <n v="0"/>
    <n v="0"/>
    <n v="0"/>
    <n v="0"/>
    <n v="0"/>
    <n v="0"/>
    <n v="108"/>
    <n v="108"/>
    <n v="0"/>
    <n v="0"/>
    <n v="0"/>
    <n v="0"/>
    <n v="0"/>
    <n v="0"/>
    <n v="0"/>
    <n v="0"/>
    <n v="0"/>
    <n v="0"/>
    <n v="4000.2222222222222"/>
    <n v="4177.6574074074078"/>
    <n v="0"/>
    <n v="0"/>
    <n v="0"/>
    <n v="0"/>
    <n v="0"/>
    <n v="0"/>
    <n v="0"/>
    <n v="0"/>
    <n v="0"/>
    <n v="0"/>
    <n v="36002"/>
    <n v="37598.916666666672"/>
    <n v="36002"/>
    <n v="37598.916666666672"/>
    <n v="0"/>
    <n v="0"/>
    <n v="0"/>
    <n v="0"/>
    <n v="0"/>
    <n v="0"/>
    <n v="0"/>
    <n v="0"/>
    <n v="0"/>
    <n v="0"/>
    <n v="9"/>
    <n v="9"/>
    <n v="9"/>
    <n v="9"/>
    <n v="0"/>
    <n v="0"/>
    <n v="0"/>
    <n v="0"/>
    <n v="0"/>
    <n v="0"/>
    <n v="0"/>
    <n v="0"/>
    <n v="0"/>
    <n v="0"/>
    <n v="324018"/>
    <n v="338390.25000000006"/>
    <n v="324018"/>
    <n v="338390.25000000006"/>
  </r>
  <r>
    <x v="10"/>
    <s v="Tennessee College of Applied Technology at Crossville"/>
    <m/>
    <n v="221591"/>
    <x v="11"/>
    <m/>
    <m/>
    <m/>
    <m/>
    <m/>
    <m/>
    <m/>
    <m/>
    <m/>
    <m/>
    <m/>
    <m/>
    <m/>
    <m/>
    <m/>
    <m/>
    <m/>
    <m/>
    <m/>
    <m/>
    <m/>
    <m/>
    <m/>
    <m/>
    <m/>
    <m/>
    <m/>
    <m/>
    <m/>
    <m/>
    <m/>
    <m/>
    <m/>
    <m/>
    <m/>
    <m/>
    <m/>
    <m/>
    <m/>
    <m/>
    <m/>
    <m/>
    <m/>
    <m/>
    <m/>
    <m/>
    <n v="17"/>
    <n v="19"/>
    <m/>
    <m/>
    <m/>
    <m/>
    <m/>
    <m/>
    <m/>
    <m/>
    <m/>
    <m/>
    <n v="806117"/>
    <n v="914726"/>
    <n v="0"/>
    <n v="0"/>
    <n v="0"/>
    <n v="0"/>
    <n v="0"/>
    <n v="0"/>
    <n v="0"/>
    <n v="0"/>
    <n v="0"/>
    <n v="0"/>
    <n v="204"/>
    <n v="228"/>
    <n v="0"/>
    <n v="0"/>
    <n v="0"/>
    <n v="0"/>
    <n v="0"/>
    <n v="0"/>
    <n v="0"/>
    <n v="0"/>
    <n v="0"/>
    <n v="0"/>
    <n v="3951.5539215686276"/>
    <n v="4011.9561403508774"/>
    <n v="0"/>
    <n v="0"/>
    <n v="0"/>
    <n v="0"/>
    <n v="0"/>
    <n v="0"/>
    <n v="0"/>
    <n v="0"/>
    <n v="0"/>
    <n v="0"/>
    <n v="35563.98529411765"/>
    <n v="36107.605263157893"/>
    <n v="35563.98529411765"/>
    <n v="36107.605263157893"/>
    <n v="0"/>
    <n v="0"/>
    <n v="0"/>
    <n v="0"/>
    <n v="0"/>
    <n v="0"/>
    <n v="0"/>
    <n v="0"/>
    <n v="0"/>
    <n v="0"/>
    <n v="17"/>
    <n v="19"/>
    <n v="17"/>
    <n v="19"/>
    <n v="0"/>
    <n v="0"/>
    <n v="0"/>
    <n v="0"/>
    <n v="0"/>
    <n v="0"/>
    <n v="0"/>
    <n v="0"/>
    <n v="0"/>
    <n v="0"/>
    <n v="604587.75"/>
    <n v="686044.5"/>
    <n v="604587.75"/>
    <n v="686044.5"/>
  </r>
  <r>
    <x v="10"/>
    <s v="Tennessee College of Applied Technology at Crump"/>
    <m/>
    <n v="221430"/>
    <x v="11"/>
    <m/>
    <m/>
    <m/>
    <m/>
    <m/>
    <m/>
    <m/>
    <m/>
    <m/>
    <m/>
    <m/>
    <m/>
    <m/>
    <m/>
    <m/>
    <m/>
    <m/>
    <m/>
    <m/>
    <m/>
    <m/>
    <m/>
    <m/>
    <m/>
    <m/>
    <m/>
    <m/>
    <m/>
    <m/>
    <m/>
    <m/>
    <m/>
    <m/>
    <m/>
    <m/>
    <m/>
    <m/>
    <m/>
    <m/>
    <m/>
    <m/>
    <m/>
    <m/>
    <m/>
    <m/>
    <m/>
    <n v="11"/>
    <n v="11"/>
    <m/>
    <m/>
    <m/>
    <m/>
    <m/>
    <m/>
    <m/>
    <m/>
    <m/>
    <m/>
    <n v="552693"/>
    <n v="573861"/>
    <n v="0"/>
    <n v="0"/>
    <n v="0"/>
    <n v="0"/>
    <n v="0"/>
    <n v="0"/>
    <n v="0"/>
    <n v="0"/>
    <n v="0"/>
    <n v="0"/>
    <n v="132"/>
    <n v="132"/>
    <n v="0"/>
    <n v="0"/>
    <n v="0"/>
    <n v="0"/>
    <n v="0"/>
    <n v="0"/>
    <n v="0"/>
    <n v="0"/>
    <n v="0"/>
    <n v="0"/>
    <n v="4187.068181818182"/>
    <n v="4347.431818181818"/>
    <n v="0"/>
    <n v="0"/>
    <n v="0"/>
    <n v="0"/>
    <n v="0"/>
    <n v="0"/>
    <n v="0"/>
    <n v="0"/>
    <n v="0"/>
    <n v="0"/>
    <n v="37683.61363636364"/>
    <n v="39126.88636363636"/>
    <n v="37683.61363636364"/>
    <n v="39126.88636363636"/>
    <n v="0"/>
    <n v="0"/>
    <n v="0"/>
    <n v="0"/>
    <n v="0"/>
    <n v="0"/>
    <n v="0"/>
    <n v="0"/>
    <n v="0"/>
    <n v="0"/>
    <n v="11"/>
    <n v="11"/>
    <n v="11"/>
    <n v="11"/>
    <n v="0"/>
    <n v="0"/>
    <n v="0"/>
    <n v="0"/>
    <n v="0"/>
    <n v="0"/>
    <n v="0"/>
    <n v="0"/>
    <n v="0"/>
    <n v="0"/>
    <n v="414519.75000000006"/>
    <n v="430395.74999999994"/>
    <n v="414519.75000000006"/>
    <n v="430395.74999999994"/>
  </r>
  <r>
    <x v="10"/>
    <s v="Tennessee College of Applied Technology at Dickson"/>
    <m/>
    <n v="219994"/>
    <x v="11"/>
    <m/>
    <m/>
    <m/>
    <m/>
    <m/>
    <m/>
    <m/>
    <m/>
    <m/>
    <m/>
    <m/>
    <m/>
    <m/>
    <m/>
    <m/>
    <m/>
    <m/>
    <m/>
    <m/>
    <m/>
    <m/>
    <m/>
    <m/>
    <m/>
    <m/>
    <m/>
    <m/>
    <m/>
    <m/>
    <m/>
    <m/>
    <m/>
    <m/>
    <m/>
    <m/>
    <m/>
    <m/>
    <m/>
    <m/>
    <m/>
    <m/>
    <m/>
    <m/>
    <m/>
    <m/>
    <m/>
    <n v="28"/>
    <n v="30"/>
    <m/>
    <m/>
    <m/>
    <m/>
    <m/>
    <m/>
    <m/>
    <m/>
    <m/>
    <m/>
    <n v="1364925"/>
    <n v="1470005"/>
    <n v="0"/>
    <n v="0"/>
    <n v="0"/>
    <n v="0"/>
    <n v="0"/>
    <n v="0"/>
    <n v="0"/>
    <n v="0"/>
    <n v="0"/>
    <n v="0"/>
    <n v="336"/>
    <n v="360"/>
    <n v="0"/>
    <n v="0"/>
    <n v="0"/>
    <n v="0"/>
    <n v="0"/>
    <n v="0"/>
    <n v="0"/>
    <n v="0"/>
    <n v="0"/>
    <n v="0"/>
    <n v="4062.2767857142858"/>
    <n v="4083.3472222222222"/>
    <n v="0"/>
    <n v="0"/>
    <n v="0"/>
    <n v="0"/>
    <n v="0"/>
    <n v="0"/>
    <n v="0"/>
    <n v="0"/>
    <n v="0"/>
    <n v="0"/>
    <n v="36560.491071428572"/>
    <n v="36750.125"/>
    <n v="36560.491071428572"/>
    <n v="36750.125"/>
    <n v="0"/>
    <n v="0"/>
    <n v="0"/>
    <n v="0"/>
    <n v="0"/>
    <n v="0"/>
    <n v="0"/>
    <n v="0"/>
    <n v="0"/>
    <n v="0"/>
    <n v="28"/>
    <n v="30"/>
    <n v="28"/>
    <n v="30"/>
    <n v="0"/>
    <n v="0"/>
    <n v="0"/>
    <n v="0"/>
    <n v="0"/>
    <n v="0"/>
    <n v="0"/>
    <n v="0"/>
    <n v="0"/>
    <n v="0"/>
    <n v="1023693.75"/>
    <n v="1102503.75"/>
    <n v="1023693.75"/>
    <n v="1102503.75"/>
  </r>
  <r>
    <x v="10"/>
    <s v="Tennessee College of Applied Technology at Elizabethton"/>
    <m/>
    <n v="220127"/>
    <x v="11"/>
    <m/>
    <m/>
    <m/>
    <m/>
    <m/>
    <m/>
    <m/>
    <m/>
    <m/>
    <m/>
    <m/>
    <m/>
    <m/>
    <m/>
    <m/>
    <m/>
    <m/>
    <m/>
    <m/>
    <m/>
    <m/>
    <m/>
    <m/>
    <m/>
    <m/>
    <m/>
    <m/>
    <m/>
    <m/>
    <m/>
    <m/>
    <m/>
    <m/>
    <m/>
    <m/>
    <m/>
    <m/>
    <m/>
    <m/>
    <m/>
    <m/>
    <m/>
    <m/>
    <m/>
    <m/>
    <m/>
    <n v="19"/>
    <n v="19"/>
    <m/>
    <m/>
    <m/>
    <m/>
    <m/>
    <m/>
    <m/>
    <m/>
    <m/>
    <m/>
    <n v="922237"/>
    <n v="940787"/>
    <n v="0"/>
    <n v="0"/>
    <n v="0"/>
    <n v="0"/>
    <n v="0"/>
    <n v="0"/>
    <n v="0"/>
    <n v="0"/>
    <n v="0"/>
    <n v="0"/>
    <n v="228"/>
    <n v="228"/>
    <n v="0"/>
    <n v="0"/>
    <n v="0"/>
    <n v="0"/>
    <n v="0"/>
    <n v="0"/>
    <n v="0"/>
    <n v="0"/>
    <n v="0"/>
    <n v="0"/>
    <n v="4044.8991228070176"/>
    <n v="4126.2587719298244"/>
    <n v="0"/>
    <n v="0"/>
    <n v="0"/>
    <n v="0"/>
    <n v="0"/>
    <n v="0"/>
    <n v="0"/>
    <n v="0"/>
    <n v="0"/>
    <n v="0"/>
    <n v="36404.09210526316"/>
    <n v="37136.32894736842"/>
    <n v="36404.09210526316"/>
    <n v="37136.32894736842"/>
    <n v="0"/>
    <n v="0"/>
    <n v="0"/>
    <n v="0"/>
    <n v="0"/>
    <n v="0"/>
    <n v="0"/>
    <n v="0"/>
    <n v="0"/>
    <n v="0"/>
    <n v="19"/>
    <n v="19"/>
    <n v="19"/>
    <n v="19"/>
    <n v="0"/>
    <n v="0"/>
    <n v="0"/>
    <n v="0"/>
    <n v="0"/>
    <n v="0"/>
    <n v="0"/>
    <n v="0"/>
    <n v="0"/>
    <n v="0"/>
    <n v="691677.75"/>
    <n v="705590.25"/>
    <n v="691677.75"/>
    <n v="705590.25"/>
  </r>
  <r>
    <x v="10"/>
    <s v="Tennessee College of Applied Technology at Harriman"/>
    <m/>
    <n v="220251"/>
    <x v="11"/>
    <m/>
    <m/>
    <m/>
    <m/>
    <m/>
    <m/>
    <m/>
    <m/>
    <m/>
    <m/>
    <m/>
    <m/>
    <m/>
    <m/>
    <m/>
    <m/>
    <m/>
    <m/>
    <m/>
    <m/>
    <m/>
    <m/>
    <m/>
    <m/>
    <m/>
    <m/>
    <m/>
    <m/>
    <m/>
    <m/>
    <m/>
    <m/>
    <m/>
    <m/>
    <m/>
    <m/>
    <m/>
    <m/>
    <m/>
    <m/>
    <m/>
    <m/>
    <m/>
    <m/>
    <m/>
    <m/>
    <n v="12"/>
    <n v="13"/>
    <m/>
    <m/>
    <m/>
    <m/>
    <m/>
    <m/>
    <m/>
    <m/>
    <m/>
    <m/>
    <n v="564329"/>
    <n v="612737"/>
    <n v="0"/>
    <n v="0"/>
    <n v="0"/>
    <n v="0"/>
    <n v="0"/>
    <n v="0"/>
    <n v="0"/>
    <n v="0"/>
    <n v="0"/>
    <n v="0"/>
    <n v="144"/>
    <n v="156"/>
    <n v="0"/>
    <n v="0"/>
    <n v="0"/>
    <n v="0"/>
    <n v="0"/>
    <n v="0"/>
    <n v="0"/>
    <n v="0"/>
    <n v="0"/>
    <n v="0"/>
    <n v="3918.9513888888887"/>
    <n v="3927.8012820512822"/>
    <n v="0"/>
    <n v="0"/>
    <n v="0"/>
    <n v="0"/>
    <n v="0"/>
    <n v="0"/>
    <n v="0"/>
    <n v="0"/>
    <n v="0"/>
    <n v="0"/>
    <n v="35270.5625"/>
    <n v="35350.211538461539"/>
    <n v="35270.5625"/>
    <n v="35350.211538461539"/>
    <n v="0"/>
    <n v="0"/>
    <n v="0"/>
    <n v="0"/>
    <n v="0"/>
    <n v="0"/>
    <n v="0"/>
    <n v="0"/>
    <n v="0"/>
    <n v="0"/>
    <n v="12"/>
    <n v="13"/>
    <n v="12"/>
    <n v="13"/>
    <n v="0"/>
    <n v="0"/>
    <n v="0"/>
    <n v="0"/>
    <n v="0"/>
    <n v="0"/>
    <n v="0"/>
    <n v="0"/>
    <n v="0"/>
    <n v="0"/>
    <n v="423246.75"/>
    <n v="459552.75"/>
    <n v="423246.75"/>
    <n v="459552.75"/>
  </r>
  <r>
    <x v="10"/>
    <s v="Tennessee College of Applied Technology at Hartsville"/>
    <m/>
    <n v="220279"/>
    <x v="11"/>
    <m/>
    <m/>
    <m/>
    <m/>
    <m/>
    <m/>
    <m/>
    <m/>
    <m/>
    <m/>
    <m/>
    <m/>
    <m/>
    <m/>
    <m/>
    <m/>
    <m/>
    <m/>
    <m/>
    <m/>
    <m/>
    <m/>
    <m/>
    <m/>
    <m/>
    <m/>
    <m/>
    <m/>
    <m/>
    <m/>
    <m/>
    <m/>
    <m/>
    <m/>
    <m/>
    <m/>
    <m/>
    <m/>
    <m/>
    <m/>
    <m/>
    <m/>
    <m/>
    <m/>
    <m/>
    <m/>
    <n v="22"/>
    <n v="22"/>
    <m/>
    <m/>
    <m/>
    <m/>
    <m/>
    <m/>
    <m/>
    <m/>
    <m/>
    <m/>
    <n v="966204"/>
    <n v="948428"/>
    <n v="0"/>
    <n v="0"/>
    <n v="0"/>
    <n v="0"/>
    <n v="0"/>
    <n v="0"/>
    <n v="0"/>
    <n v="0"/>
    <n v="0"/>
    <n v="0"/>
    <n v="264"/>
    <n v="264"/>
    <n v="0"/>
    <n v="0"/>
    <n v="0"/>
    <n v="0"/>
    <n v="0"/>
    <n v="0"/>
    <n v="0"/>
    <n v="0"/>
    <n v="0"/>
    <n v="0"/>
    <n v="3659.8636363636365"/>
    <n v="3592.530303030303"/>
    <n v="0"/>
    <n v="0"/>
    <n v="0"/>
    <n v="0"/>
    <n v="0"/>
    <n v="0"/>
    <n v="0"/>
    <n v="0"/>
    <n v="0"/>
    <n v="0"/>
    <n v="32938.772727272728"/>
    <n v="32332.772727272728"/>
    <n v="32938.772727272728"/>
    <n v="32332.772727272728"/>
    <n v="0"/>
    <n v="0"/>
    <n v="0"/>
    <n v="0"/>
    <n v="0"/>
    <n v="0"/>
    <n v="0"/>
    <n v="0"/>
    <n v="0"/>
    <n v="0"/>
    <n v="22"/>
    <n v="22"/>
    <n v="22"/>
    <n v="22"/>
    <n v="0"/>
    <n v="0"/>
    <n v="0"/>
    <n v="0"/>
    <n v="0"/>
    <n v="0"/>
    <n v="0"/>
    <n v="0"/>
    <n v="0"/>
    <n v="0"/>
    <n v="724653"/>
    <n v="711321"/>
    <n v="724653"/>
    <n v="711321"/>
  </r>
  <r>
    <x v="10"/>
    <s v="Tennessee College of Applied Technology at Hohenwald"/>
    <m/>
    <n v="220321"/>
    <x v="11"/>
    <m/>
    <m/>
    <m/>
    <m/>
    <m/>
    <m/>
    <m/>
    <m/>
    <m/>
    <m/>
    <m/>
    <m/>
    <m/>
    <m/>
    <m/>
    <m/>
    <m/>
    <m/>
    <m/>
    <m/>
    <m/>
    <m/>
    <m/>
    <m/>
    <m/>
    <m/>
    <m/>
    <m/>
    <m/>
    <m/>
    <m/>
    <m/>
    <m/>
    <m/>
    <m/>
    <m/>
    <m/>
    <m/>
    <m/>
    <m/>
    <m/>
    <m/>
    <m/>
    <m/>
    <m/>
    <m/>
    <n v="17"/>
    <n v="18"/>
    <m/>
    <m/>
    <m/>
    <m/>
    <m/>
    <m/>
    <m/>
    <m/>
    <m/>
    <m/>
    <n v="812072"/>
    <n v="848904"/>
    <n v="0"/>
    <n v="0"/>
    <n v="0"/>
    <n v="0"/>
    <n v="0"/>
    <n v="0"/>
    <n v="0"/>
    <n v="0"/>
    <n v="0"/>
    <n v="0"/>
    <n v="204"/>
    <n v="216"/>
    <n v="0"/>
    <n v="0"/>
    <n v="0"/>
    <n v="0"/>
    <n v="0"/>
    <n v="0"/>
    <n v="0"/>
    <n v="0"/>
    <n v="0"/>
    <n v="0"/>
    <n v="3980.7450980392155"/>
    <n v="3930.1111111111113"/>
    <n v="0"/>
    <n v="0"/>
    <n v="0"/>
    <n v="0"/>
    <n v="0"/>
    <n v="0"/>
    <n v="0"/>
    <n v="0"/>
    <n v="0"/>
    <n v="0"/>
    <n v="35826.705882352937"/>
    <n v="35371"/>
    <n v="35826.705882352937"/>
    <n v="35371"/>
    <n v="0"/>
    <n v="0"/>
    <n v="0"/>
    <n v="0"/>
    <n v="0"/>
    <n v="0"/>
    <n v="0"/>
    <n v="0"/>
    <n v="0"/>
    <n v="0"/>
    <n v="17"/>
    <n v="18"/>
    <n v="17"/>
    <n v="18"/>
    <n v="0"/>
    <n v="0"/>
    <n v="0"/>
    <n v="0"/>
    <n v="0"/>
    <n v="0"/>
    <n v="0"/>
    <n v="0"/>
    <n v="0"/>
    <n v="0"/>
    <n v="609053.99999999988"/>
    <n v="636678"/>
    <n v="609053.99999999988"/>
    <n v="636678"/>
  </r>
  <r>
    <x v="10"/>
    <s v="Tennessee College of Applied Technology at Jacksboro"/>
    <m/>
    <n v="220394"/>
    <x v="11"/>
    <m/>
    <m/>
    <m/>
    <m/>
    <m/>
    <m/>
    <m/>
    <m/>
    <m/>
    <m/>
    <m/>
    <m/>
    <m/>
    <m/>
    <m/>
    <m/>
    <m/>
    <m/>
    <m/>
    <m/>
    <m/>
    <m/>
    <m/>
    <m/>
    <m/>
    <m/>
    <m/>
    <m/>
    <m/>
    <m/>
    <m/>
    <m/>
    <m/>
    <m/>
    <m/>
    <m/>
    <m/>
    <m/>
    <m/>
    <m/>
    <m/>
    <m/>
    <m/>
    <m/>
    <m/>
    <m/>
    <n v="9"/>
    <n v="12"/>
    <m/>
    <m/>
    <m/>
    <m/>
    <m/>
    <m/>
    <m/>
    <m/>
    <m/>
    <m/>
    <n v="467820"/>
    <n v="601565"/>
    <n v="0"/>
    <n v="0"/>
    <n v="0"/>
    <n v="0"/>
    <n v="0"/>
    <n v="0"/>
    <n v="0"/>
    <n v="0"/>
    <n v="0"/>
    <n v="0"/>
    <n v="108"/>
    <n v="144"/>
    <n v="0"/>
    <n v="0"/>
    <n v="0"/>
    <n v="0"/>
    <n v="0"/>
    <n v="0"/>
    <n v="0"/>
    <n v="0"/>
    <n v="0"/>
    <n v="0"/>
    <n v="4331.666666666667"/>
    <n v="4177.5347222222226"/>
    <n v="0"/>
    <n v="0"/>
    <n v="0"/>
    <n v="0"/>
    <n v="0"/>
    <n v="0"/>
    <n v="0"/>
    <n v="0"/>
    <n v="0"/>
    <n v="0"/>
    <n v="38985"/>
    <n v="37597.8125"/>
    <n v="38985"/>
    <n v="37597.8125"/>
    <n v="0"/>
    <n v="0"/>
    <n v="0"/>
    <n v="0"/>
    <n v="0"/>
    <n v="0"/>
    <n v="0"/>
    <n v="0"/>
    <n v="0"/>
    <n v="0"/>
    <n v="9"/>
    <n v="12"/>
    <n v="9"/>
    <n v="12"/>
    <n v="0"/>
    <n v="0"/>
    <n v="0"/>
    <n v="0"/>
    <n v="0"/>
    <n v="0"/>
    <n v="0"/>
    <n v="0"/>
    <n v="0"/>
    <n v="0"/>
    <n v="350865"/>
    <n v="451173.75"/>
    <n v="350865"/>
    <n v="451173.75"/>
  </r>
  <r>
    <x v="10"/>
    <s v="Tennessee College of Applied Technology at Jackson"/>
    <m/>
    <n v="221616"/>
    <x v="11"/>
    <m/>
    <m/>
    <m/>
    <m/>
    <m/>
    <m/>
    <m/>
    <m/>
    <m/>
    <m/>
    <m/>
    <m/>
    <m/>
    <m/>
    <m/>
    <m/>
    <m/>
    <m/>
    <m/>
    <m/>
    <m/>
    <m/>
    <m/>
    <m/>
    <m/>
    <m/>
    <m/>
    <m/>
    <m/>
    <m/>
    <m/>
    <m/>
    <m/>
    <m/>
    <m/>
    <m/>
    <m/>
    <m/>
    <m/>
    <m/>
    <m/>
    <m/>
    <m/>
    <m/>
    <m/>
    <m/>
    <n v="22"/>
    <n v="25"/>
    <m/>
    <m/>
    <m/>
    <m/>
    <m/>
    <m/>
    <m/>
    <m/>
    <m/>
    <m/>
    <n v="1109668"/>
    <n v="1257814"/>
    <n v="0"/>
    <n v="0"/>
    <n v="0"/>
    <n v="0"/>
    <n v="0"/>
    <n v="0"/>
    <n v="0"/>
    <n v="0"/>
    <n v="0"/>
    <n v="0"/>
    <n v="264"/>
    <n v="300"/>
    <n v="0"/>
    <n v="0"/>
    <n v="0"/>
    <n v="0"/>
    <n v="0"/>
    <n v="0"/>
    <n v="0"/>
    <n v="0"/>
    <n v="0"/>
    <n v="0"/>
    <n v="4203.287878787879"/>
    <n v="4192.7133333333331"/>
    <n v="0"/>
    <n v="0"/>
    <n v="0"/>
    <n v="0"/>
    <n v="0"/>
    <n v="0"/>
    <n v="0"/>
    <n v="0"/>
    <n v="0"/>
    <n v="0"/>
    <n v="37829.590909090912"/>
    <n v="37734.42"/>
    <n v="37829.590909090912"/>
    <n v="37734.42"/>
    <n v="0"/>
    <n v="0"/>
    <n v="0"/>
    <n v="0"/>
    <n v="0"/>
    <n v="0"/>
    <n v="0"/>
    <n v="0"/>
    <n v="0"/>
    <n v="0"/>
    <n v="22"/>
    <n v="25"/>
    <n v="22"/>
    <n v="25"/>
    <n v="0"/>
    <n v="0"/>
    <n v="0"/>
    <n v="0"/>
    <n v="0"/>
    <n v="0"/>
    <n v="0"/>
    <n v="0"/>
    <n v="0"/>
    <n v="0"/>
    <n v="832251"/>
    <n v="943360.5"/>
    <n v="832251"/>
    <n v="943360.5"/>
  </r>
  <r>
    <x v="10"/>
    <s v="Tennessee College of Applied Technology at Knoxville"/>
    <m/>
    <n v="221625"/>
    <x v="11"/>
    <m/>
    <m/>
    <m/>
    <m/>
    <m/>
    <m/>
    <m/>
    <m/>
    <m/>
    <m/>
    <m/>
    <m/>
    <m/>
    <m/>
    <m/>
    <m/>
    <m/>
    <m/>
    <m/>
    <m/>
    <m/>
    <m/>
    <m/>
    <m/>
    <m/>
    <m/>
    <m/>
    <m/>
    <m/>
    <m/>
    <m/>
    <m/>
    <m/>
    <m/>
    <m/>
    <m/>
    <m/>
    <m/>
    <m/>
    <m/>
    <m/>
    <m/>
    <m/>
    <m/>
    <m/>
    <m/>
    <n v="23"/>
    <n v="29"/>
    <m/>
    <m/>
    <m/>
    <m/>
    <m/>
    <m/>
    <m/>
    <m/>
    <m/>
    <m/>
    <n v="1124875"/>
    <n v="1385423"/>
    <n v="0"/>
    <n v="0"/>
    <n v="0"/>
    <n v="0"/>
    <n v="0"/>
    <n v="0"/>
    <n v="0"/>
    <n v="0"/>
    <n v="0"/>
    <n v="0"/>
    <n v="276"/>
    <n v="348"/>
    <n v="0"/>
    <n v="0"/>
    <n v="0"/>
    <n v="0"/>
    <n v="0"/>
    <n v="0"/>
    <n v="0"/>
    <n v="0"/>
    <n v="0"/>
    <n v="0"/>
    <n v="4075.6340579710145"/>
    <n v="3981.1005747126437"/>
    <n v="0"/>
    <n v="0"/>
    <n v="0"/>
    <n v="0"/>
    <n v="0"/>
    <n v="0"/>
    <n v="0"/>
    <n v="0"/>
    <n v="0"/>
    <n v="0"/>
    <n v="36680.706521739128"/>
    <n v="35829.905172413797"/>
    <n v="36680.706521739128"/>
    <n v="35829.905172413797"/>
    <n v="0"/>
    <n v="0"/>
    <n v="0"/>
    <n v="0"/>
    <n v="0"/>
    <n v="0"/>
    <n v="0"/>
    <n v="0"/>
    <n v="0"/>
    <n v="0"/>
    <n v="23"/>
    <n v="29"/>
    <n v="23"/>
    <n v="29"/>
    <n v="0"/>
    <n v="0"/>
    <n v="0"/>
    <n v="0"/>
    <n v="0"/>
    <n v="0"/>
    <n v="0"/>
    <n v="0"/>
    <n v="0"/>
    <n v="0"/>
    <n v="843656.25"/>
    <n v="1039067.2500000001"/>
    <n v="843656.25"/>
    <n v="1039067.2500000001"/>
  </r>
  <r>
    <x v="10"/>
    <s v="Tennessee College of Applied Technology at Livingston"/>
    <m/>
    <n v="220640"/>
    <x v="11"/>
    <m/>
    <m/>
    <m/>
    <m/>
    <m/>
    <m/>
    <m/>
    <m/>
    <m/>
    <m/>
    <m/>
    <m/>
    <m/>
    <m/>
    <m/>
    <m/>
    <m/>
    <m/>
    <m/>
    <m/>
    <m/>
    <m/>
    <m/>
    <m/>
    <m/>
    <m/>
    <m/>
    <m/>
    <m/>
    <m/>
    <m/>
    <m/>
    <m/>
    <m/>
    <m/>
    <m/>
    <m/>
    <m/>
    <m/>
    <m/>
    <m/>
    <m/>
    <m/>
    <m/>
    <m/>
    <m/>
    <n v="16"/>
    <n v="18"/>
    <m/>
    <m/>
    <m/>
    <m/>
    <m/>
    <m/>
    <m/>
    <m/>
    <m/>
    <m/>
    <n v="763747"/>
    <n v="865588"/>
    <n v="0"/>
    <n v="0"/>
    <n v="0"/>
    <n v="0"/>
    <n v="0"/>
    <n v="0"/>
    <n v="0"/>
    <n v="0"/>
    <n v="0"/>
    <n v="0"/>
    <n v="192"/>
    <n v="216"/>
    <n v="0"/>
    <n v="0"/>
    <n v="0"/>
    <n v="0"/>
    <n v="0"/>
    <n v="0"/>
    <n v="0"/>
    <n v="0"/>
    <n v="0"/>
    <n v="0"/>
    <n v="3977.8489583333335"/>
    <n v="4007.3518518518517"/>
    <n v="0"/>
    <n v="0"/>
    <n v="0"/>
    <n v="0"/>
    <n v="0"/>
    <n v="0"/>
    <n v="0"/>
    <n v="0"/>
    <n v="0"/>
    <n v="0"/>
    <n v="35800.640625"/>
    <n v="36066.166666666664"/>
    <n v="35800.640625"/>
    <n v="36066.166666666664"/>
    <n v="0"/>
    <n v="0"/>
    <n v="0"/>
    <n v="0"/>
    <n v="0"/>
    <n v="0"/>
    <n v="0"/>
    <n v="0"/>
    <n v="0"/>
    <n v="0"/>
    <n v="16"/>
    <n v="18"/>
    <n v="16"/>
    <n v="18"/>
    <n v="0"/>
    <n v="0"/>
    <n v="0"/>
    <n v="0"/>
    <n v="0"/>
    <n v="0"/>
    <n v="0"/>
    <n v="0"/>
    <n v="0"/>
    <n v="0"/>
    <n v="572810.25"/>
    <n v="649191"/>
    <n v="572810.25"/>
    <n v="649191"/>
  </r>
  <r>
    <x v="10"/>
    <s v="Tennessee College of Applied Technology at McKenzie"/>
    <m/>
    <n v="220756"/>
    <x v="11"/>
    <m/>
    <m/>
    <m/>
    <m/>
    <m/>
    <m/>
    <m/>
    <m/>
    <m/>
    <m/>
    <m/>
    <m/>
    <m/>
    <m/>
    <m/>
    <m/>
    <m/>
    <m/>
    <m/>
    <m/>
    <m/>
    <m/>
    <m/>
    <m/>
    <m/>
    <m/>
    <m/>
    <m/>
    <m/>
    <m/>
    <m/>
    <m/>
    <m/>
    <m/>
    <m/>
    <m/>
    <m/>
    <m/>
    <m/>
    <m/>
    <m/>
    <m/>
    <m/>
    <m/>
    <m/>
    <m/>
    <n v="10"/>
    <n v="8"/>
    <m/>
    <m/>
    <m/>
    <m/>
    <m/>
    <m/>
    <m/>
    <m/>
    <m/>
    <m/>
    <n v="493432"/>
    <n v="396128"/>
    <n v="0"/>
    <n v="0"/>
    <n v="0"/>
    <n v="0"/>
    <n v="0"/>
    <n v="0"/>
    <n v="0"/>
    <n v="0"/>
    <n v="0"/>
    <n v="0"/>
    <n v="120"/>
    <n v="96"/>
    <n v="0"/>
    <n v="0"/>
    <n v="0"/>
    <n v="0"/>
    <n v="0"/>
    <n v="0"/>
    <n v="0"/>
    <n v="0"/>
    <n v="0"/>
    <n v="0"/>
    <n v="4111.9333333333334"/>
    <n v="4126.333333333333"/>
    <n v="0"/>
    <n v="0"/>
    <n v="0"/>
    <n v="0"/>
    <n v="0"/>
    <n v="0"/>
    <n v="0"/>
    <n v="0"/>
    <n v="0"/>
    <n v="0"/>
    <n v="37007.4"/>
    <n v="37137"/>
    <n v="37007.4"/>
    <n v="37137"/>
    <n v="0"/>
    <n v="0"/>
    <n v="0"/>
    <n v="0"/>
    <n v="0"/>
    <n v="0"/>
    <n v="0"/>
    <n v="0"/>
    <n v="0"/>
    <n v="0"/>
    <n v="10"/>
    <n v="8"/>
    <n v="10"/>
    <n v="8"/>
    <n v="0"/>
    <n v="0"/>
    <n v="0"/>
    <n v="0"/>
    <n v="0"/>
    <n v="0"/>
    <n v="0"/>
    <n v="0"/>
    <n v="0"/>
    <n v="0"/>
    <n v="370074"/>
    <n v="297096"/>
    <n v="370074"/>
    <n v="297096"/>
  </r>
  <r>
    <x v="10"/>
    <s v="Tennessee College of Applied Technology at McMinnville"/>
    <m/>
    <n v="221607"/>
    <x v="11"/>
    <m/>
    <m/>
    <m/>
    <m/>
    <m/>
    <m/>
    <m/>
    <m/>
    <m/>
    <m/>
    <m/>
    <m/>
    <m/>
    <m/>
    <m/>
    <m/>
    <m/>
    <m/>
    <m/>
    <m/>
    <m/>
    <m/>
    <m/>
    <m/>
    <m/>
    <m/>
    <m/>
    <m/>
    <m/>
    <m/>
    <m/>
    <m/>
    <m/>
    <m/>
    <m/>
    <m/>
    <m/>
    <m/>
    <m/>
    <m/>
    <m/>
    <m/>
    <m/>
    <m/>
    <m/>
    <m/>
    <n v="10"/>
    <n v="11"/>
    <m/>
    <m/>
    <m/>
    <m/>
    <m/>
    <m/>
    <m/>
    <m/>
    <m/>
    <m/>
    <n v="490002"/>
    <n v="540102"/>
    <n v="0"/>
    <n v="0"/>
    <n v="0"/>
    <n v="0"/>
    <n v="0"/>
    <n v="0"/>
    <n v="0"/>
    <n v="0"/>
    <n v="0"/>
    <n v="0"/>
    <n v="120"/>
    <n v="132"/>
    <n v="0"/>
    <n v="0"/>
    <n v="0"/>
    <n v="0"/>
    <n v="0"/>
    <n v="0"/>
    <n v="0"/>
    <n v="0"/>
    <n v="0"/>
    <n v="0"/>
    <n v="4083.35"/>
    <n v="4091.681818181818"/>
    <n v="0"/>
    <n v="0"/>
    <n v="0"/>
    <n v="0"/>
    <n v="0"/>
    <n v="0"/>
    <n v="0"/>
    <n v="0"/>
    <n v="0"/>
    <n v="0"/>
    <n v="36750.15"/>
    <n v="36825.13636363636"/>
    <n v="36750.15"/>
    <n v="36825.13636363636"/>
    <n v="0"/>
    <n v="0"/>
    <n v="0"/>
    <n v="0"/>
    <n v="0"/>
    <n v="0"/>
    <n v="0"/>
    <n v="0"/>
    <n v="0"/>
    <n v="0"/>
    <n v="10"/>
    <n v="11"/>
    <n v="10"/>
    <n v="11"/>
    <n v="0"/>
    <n v="0"/>
    <n v="0"/>
    <n v="0"/>
    <n v="0"/>
    <n v="0"/>
    <n v="0"/>
    <n v="0"/>
    <n v="0"/>
    <n v="0"/>
    <n v="367501.5"/>
    <n v="405076.49999999994"/>
    <n v="367501.5"/>
    <n v="405076.49999999994"/>
  </r>
  <r>
    <x v="10"/>
    <s v="Tennessee College of Applied Technology at Memphis"/>
    <m/>
    <n v="220853"/>
    <x v="11"/>
    <m/>
    <m/>
    <m/>
    <m/>
    <m/>
    <m/>
    <m/>
    <m/>
    <m/>
    <m/>
    <m/>
    <m/>
    <m/>
    <m/>
    <m/>
    <m/>
    <m/>
    <m/>
    <m/>
    <m/>
    <m/>
    <m/>
    <m/>
    <m/>
    <m/>
    <m/>
    <m/>
    <m/>
    <m/>
    <m/>
    <m/>
    <m/>
    <m/>
    <m/>
    <m/>
    <m/>
    <m/>
    <m/>
    <m/>
    <m/>
    <m/>
    <m/>
    <m/>
    <m/>
    <m/>
    <m/>
    <n v="36"/>
    <n v="41"/>
    <m/>
    <m/>
    <m/>
    <m/>
    <m/>
    <m/>
    <m/>
    <m/>
    <m/>
    <m/>
    <n v="1786567"/>
    <n v="2039955"/>
    <n v="0"/>
    <n v="0"/>
    <n v="0"/>
    <n v="0"/>
    <n v="0"/>
    <n v="0"/>
    <n v="0"/>
    <n v="0"/>
    <n v="0"/>
    <n v="0"/>
    <n v="432"/>
    <n v="492"/>
    <n v="0"/>
    <n v="0"/>
    <n v="0"/>
    <n v="0"/>
    <n v="0"/>
    <n v="0"/>
    <n v="0"/>
    <n v="0"/>
    <n v="0"/>
    <n v="0"/>
    <n v="4135.5717592592591"/>
    <n v="4146.25"/>
    <n v="0"/>
    <n v="0"/>
    <n v="0"/>
    <n v="0"/>
    <n v="0"/>
    <n v="0"/>
    <n v="0"/>
    <n v="0"/>
    <n v="0"/>
    <n v="0"/>
    <n v="37220.145833333328"/>
    <n v="37316.25"/>
    <n v="37220.145833333328"/>
    <n v="37316.25"/>
    <n v="0"/>
    <n v="0"/>
    <n v="0"/>
    <n v="0"/>
    <n v="0"/>
    <n v="0"/>
    <n v="0"/>
    <n v="0"/>
    <n v="0"/>
    <n v="0"/>
    <n v="36"/>
    <n v="41"/>
    <n v="36"/>
    <n v="41"/>
    <n v="0"/>
    <n v="0"/>
    <n v="0"/>
    <n v="0"/>
    <n v="0"/>
    <n v="0"/>
    <n v="0"/>
    <n v="0"/>
    <n v="0"/>
    <n v="0"/>
    <n v="1339925.2499999998"/>
    <n v="1529966.25"/>
    <n v="1339925.2499999998"/>
    <n v="1529966.25"/>
  </r>
  <r>
    <x v="10"/>
    <s v="Tennessee College of Applied Technology at Morristown"/>
    <m/>
    <n v="221050"/>
    <x v="11"/>
    <m/>
    <m/>
    <m/>
    <m/>
    <m/>
    <m/>
    <m/>
    <m/>
    <m/>
    <m/>
    <m/>
    <m/>
    <m/>
    <m/>
    <m/>
    <m/>
    <m/>
    <m/>
    <m/>
    <m/>
    <m/>
    <m/>
    <m/>
    <m/>
    <m/>
    <m/>
    <m/>
    <m/>
    <m/>
    <m/>
    <m/>
    <m/>
    <m/>
    <m/>
    <m/>
    <m/>
    <m/>
    <m/>
    <m/>
    <m/>
    <m/>
    <m/>
    <m/>
    <m/>
    <m/>
    <m/>
    <n v="30"/>
    <n v="35"/>
    <m/>
    <m/>
    <m/>
    <m/>
    <m/>
    <m/>
    <m/>
    <m/>
    <m/>
    <m/>
    <n v="1614302"/>
    <n v="1752563"/>
    <n v="0"/>
    <n v="0"/>
    <n v="0"/>
    <n v="0"/>
    <n v="0"/>
    <n v="0"/>
    <n v="0"/>
    <n v="0"/>
    <n v="0"/>
    <n v="0"/>
    <n v="360"/>
    <n v="420"/>
    <n v="0"/>
    <n v="0"/>
    <n v="0"/>
    <n v="0"/>
    <n v="0"/>
    <n v="0"/>
    <n v="0"/>
    <n v="0"/>
    <n v="0"/>
    <n v="0"/>
    <n v="4484.1722222222224"/>
    <n v="4172.7690476190473"/>
    <n v="0"/>
    <n v="0"/>
    <n v="0"/>
    <n v="0"/>
    <n v="0"/>
    <n v="0"/>
    <n v="0"/>
    <n v="0"/>
    <n v="0"/>
    <n v="0"/>
    <n v="40357.550000000003"/>
    <n v="37554.921428571426"/>
    <n v="40357.550000000003"/>
    <n v="37554.921428571426"/>
    <n v="0"/>
    <n v="0"/>
    <n v="0"/>
    <n v="0"/>
    <n v="0"/>
    <n v="0"/>
    <n v="0"/>
    <n v="0"/>
    <n v="0"/>
    <n v="0"/>
    <n v="30"/>
    <n v="35"/>
    <n v="30"/>
    <n v="35"/>
    <n v="0"/>
    <n v="0"/>
    <n v="0"/>
    <n v="0"/>
    <n v="0"/>
    <n v="0"/>
    <n v="0"/>
    <n v="0"/>
    <n v="0"/>
    <n v="0"/>
    <n v="1210726.5"/>
    <n v="1314422.25"/>
    <n v="1210726.5"/>
    <n v="1314422.25"/>
  </r>
  <r>
    <x v="10"/>
    <s v="Tennessee College of Applied Technology at Murfreesboro"/>
    <m/>
    <n v="221102"/>
    <x v="11"/>
    <m/>
    <m/>
    <m/>
    <m/>
    <m/>
    <m/>
    <m/>
    <m/>
    <m/>
    <m/>
    <m/>
    <m/>
    <m/>
    <m/>
    <m/>
    <m/>
    <m/>
    <m/>
    <m/>
    <m/>
    <m/>
    <m/>
    <m/>
    <m/>
    <m/>
    <m/>
    <m/>
    <m/>
    <m/>
    <m/>
    <m/>
    <m/>
    <m/>
    <m/>
    <m/>
    <m/>
    <m/>
    <m/>
    <m/>
    <m/>
    <m/>
    <m/>
    <m/>
    <m/>
    <m/>
    <m/>
    <n v="21"/>
    <n v="24"/>
    <m/>
    <m/>
    <m/>
    <m/>
    <m/>
    <m/>
    <m/>
    <m/>
    <m/>
    <m/>
    <n v="1167557"/>
    <n v="1347616"/>
    <n v="0"/>
    <n v="0"/>
    <n v="0"/>
    <n v="0"/>
    <n v="0"/>
    <n v="0"/>
    <n v="0"/>
    <n v="0"/>
    <n v="0"/>
    <n v="0"/>
    <n v="252"/>
    <n v="288"/>
    <n v="0"/>
    <n v="0"/>
    <n v="0"/>
    <n v="0"/>
    <n v="0"/>
    <n v="0"/>
    <n v="0"/>
    <n v="0"/>
    <n v="0"/>
    <n v="0"/>
    <n v="4633.1626984126988"/>
    <n v="4679.2222222222226"/>
    <n v="0"/>
    <n v="0"/>
    <n v="0"/>
    <n v="0"/>
    <n v="0"/>
    <n v="0"/>
    <n v="0"/>
    <n v="0"/>
    <n v="0"/>
    <n v="0"/>
    <n v="41698.46428571429"/>
    <n v="42113"/>
    <n v="41698.46428571429"/>
    <n v="42113"/>
    <n v="0"/>
    <n v="0"/>
    <n v="0"/>
    <n v="0"/>
    <n v="0"/>
    <n v="0"/>
    <n v="0"/>
    <n v="0"/>
    <n v="0"/>
    <n v="0"/>
    <n v="21"/>
    <n v="24"/>
    <n v="21"/>
    <n v="24"/>
    <n v="0"/>
    <n v="0"/>
    <n v="0"/>
    <n v="0"/>
    <n v="0"/>
    <n v="0"/>
    <n v="0"/>
    <n v="0"/>
    <n v="0"/>
    <n v="0"/>
    <n v="875667.75000000012"/>
    <n v="1010712"/>
    <n v="875667.75000000012"/>
    <n v="1010712"/>
  </r>
  <r>
    <x v="10"/>
    <s v="Tennessee College of Applied Technology at Nashville"/>
    <m/>
    <n v="248925"/>
    <x v="11"/>
    <m/>
    <m/>
    <m/>
    <m/>
    <m/>
    <m/>
    <m/>
    <m/>
    <m/>
    <m/>
    <m/>
    <m/>
    <m/>
    <m/>
    <m/>
    <m/>
    <m/>
    <m/>
    <m/>
    <m/>
    <m/>
    <m/>
    <m/>
    <m/>
    <m/>
    <m/>
    <m/>
    <m/>
    <m/>
    <m/>
    <m/>
    <m/>
    <m/>
    <m/>
    <m/>
    <m/>
    <m/>
    <m/>
    <m/>
    <m/>
    <m/>
    <m/>
    <m/>
    <m/>
    <m/>
    <m/>
    <n v="18"/>
    <n v="42"/>
    <m/>
    <m/>
    <m/>
    <m/>
    <m/>
    <m/>
    <m/>
    <m/>
    <m/>
    <m/>
    <n v="927645"/>
    <n v="1937374"/>
    <n v="0"/>
    <n v="0"/>
    <n v="0"/>
    <n v="0"/>
    <n v="0"/>
    <n v="0"/>
    <n v="0"/>
    <n v="0"/>
    <n v="0"/>
    <n v="0"/>
    <n v="216"/>
    <n v="504"/>
    <n v="0"/>
    <n v="0"/>
    <n v="0"/>
    <n v="0"/>
    <n v="0"/>
    <n v="0"/>
    <n v="0"/>
    <n v="0"/>
    <n v="0"/>
    <n v="0"/>
    <n v="4294.6527777777774"/>
    <n v="3843.9960317460318"/>
    <n v="0"/>
    <n v="0"/>
    <n v="0"/>
    <n v="0"/>
    <n v="0"/>
    <n v="0"/>
    <n v="0"/>
    <n v="0"/>
    <n v="0"/>
    <n v="0"/>
    <n v="38651.875"/>
    <n v="34595.96428571429"/>
    <n v="38651.875"/>
    <n v="34595.96428571429"/>
    <n v="0"/>
    <n v="0"/>
    <n v="0"/>
    <n v="0"/>
    <n v="0"/>
    <n v="0"/>
    <n v="0"/>
    <n v="0"/>
    <n v="0"/>
    <n v="0"/>
    <n v="18"/>
    <n v="42"/>
    <n v="18"/>
    <n v="42"/>
    <n v="0"/>
    <n v="0"/>
    <n v="0"/>
    <n v="0"/>
    <n v="0"/>
    <n v="0"/>
    <n v="0"/>
    <n v="0"/>
    <n v="0"/>
    <n v="0"/>
    <n v="695733.75"/>
    <n v="1453030.5000000002"/>
    <n v="695733.75"/>
    <n v="1453030.5000000002"/>
  </r>
  <r>
    <x v="10"/>
    <s v="Tennessee College of Applied Technology at Newbern"/>
    <m/>
    <n v="221236"/>
    <x v="11"/>
    <m/>
    <m/>
    <m/>
    <m/>
    <m/>
    <m/>
    <m/>
    <m/>
    <m/>
    <m/>
    <m/>
    <m/>
    <m/>
    <m/>
    <m/>
    <m/>
    <m/>
    <m/>
    <m/>
    <m/>
    <m/>
    <m/>
    <m/>
    <m/>
    <m/>
    <m/>
    <m/>
    <m/>
    <m/>
    <m/>
    <m/>
    <m/>
    <m/>
    <m/>
    <m/>
    <m/>
    <m/>
    <m/>
    <m/>
    <m/>
    <m/>
    <m/>
    <m/>
    <m/>
    <m/>
    <m/>
    <n v="11"/>
    <n v="16"/>
    <m/>
    <m/>
    <m/>
    <m/>
    <m/>
    <m/>
    <m/>
    <m/>
    <m/>
    <m/>
    <n v="529216"/>
    <n v="788471"/>
    <n v="0"/>
    <n v="0"/>
    <n v="0"/>
    <n v="0"/>
    <n v="0"/>
    <n v="0"/>
    <n v="0"/>
    <n v="0"/>
    <n v="0"/>
    <n v="0"/>
    <n v="132"/>
    <n v="192"/>
    <n v="0"/>
    <n v="0"/>
    <n v="0"/>
    <n v="0"/>
    <n v="0"/>
    <n v="0"/>
    <n v="0"/>
    <n v="0"/>
    <n v="0"/>
    <n v="0"/>
    <n v="4009.212121212121"/>
    <n v="4106.619791666667"/>
    <n v="0"/>
    <n v="0"/>
    <n v="0"/>
    <n v="0"/>
    <n v="0"/>
    <n v="0"/>
    <n v="0"/>
    <n v="0"/>
    <n v="0"/>
    <n v="0"/>
    <n v="36082.909090909088"/>
    <n v="36959.578125"/>
    <n v="36082.909090909088"/>
    <n v="36959.578125"/>
    <n v="0"/>
    <n v="0"/>
    <n v="0"/>
    <n v="0"/>
    <n v="0"/>
    <n v="0"/>
    <n v="0"/>
    <n v="0"/>
    <n v="0"/>
    <n v="0"/>
    <n v="11"/>
    <n v="16"/>
    <n v="11"/>
    <n v="16"/>
    <n v="0"/>
    <n v="0"/>
    <n v="0"/>
    <n v="0"/>
    <n v="0"/>
    <n v="0"/>
    <n v="0"/>
    <n v="0"/>
    <n v="0"/>
    <n v="0"/>
    <n v="396912"/>
    <n v="591353.25"/>
    <n v="396912"/>
    <n v="591353.25"/>
  </r>
  <r>
    <x v="10"/>
    <s v="Tennessee College of Applied Technology at Oneida"/>
    <m/>
    <n v="221582"/>
    <x v="11"/>
    <m/>
    <m/>
    <m/>
    <m/>
    <m/>
    <m/>
    <m/>
    <m/>
    <m/>
    <m/>
    <m/>
    <m/>
    <m/>
    <m/>
    <m/>
    <m/>
    <m/>
    <m/>
    <m/>
    <m/>
    <m/>
    <m/>
    <m/>
    <m/>
    <m/>
    <m/>
    <m/>
    <m/>
    <m/>
    <m/>
    <m/>
    <m/>
    <m/>
    <m/>
    <m/>
    <m/>
    <m/>
    <m/>
    <m/>
    <m/>
    <m/>
    <m/>
    <m/>
    <m/>
    <m/>
    <m/>
    <n v="13"/>
    <n v="13"/>
    <m/>
    <m/>
    <m/>
    <m/>
    <m/>
    <m/>
    <m/>
    <m/>
    <m/>
    <m/>
    <n v="609300"/>
    <n v="633575"/>
    <n v="0"/>
    <n v="0"/>
    <n v="0"/>
    <n v="0"/>
    <n v="0"/>
    <n v="0"/>
    <n v="0"/>
    <n v="0"/>
    <n v="0"/>
    <n v="0"/>
    <n v="156"/>
    <n v="156"/>
    <n v="0"/>
    <n v="0"/>
    <n v="0"/>
    <n v="0"/>
    <n v="0"/>
    <n v="0"/>
    <n v="0"/>
    <n v="0"/>
    <n v="0"/>
    <n v="0"/>
    <n v="3905.7692307692309"/>
    <n v="4061.3782051282051"/>
    <n v="0"/>
    <n v="0"/>
    <n v="0"/>
    <n v="0"/>
    <n v="0"/>
    <n v="0"/>
    <n v="0"/>
    <n v="0"/>
    <n v="0"/>
    <n v="0"/>
    <n v="35151.923076923078"/>
    <n v="36552.403846153844"/>
    <n v="35151.923076923078"/>
    <n v="36552.403846153844"/>
    <n v="0"/>
    <n v="0"/>
    <n v="0"/>
    <n v="0"/>
    <n v="0"/>
    <n v="0"/>
    <n v="0"/>
    <n v="0"/>
    <n v="0"/>
    <n v="0"/>
    <n v="13"/>
    <n v="13"/>
    <n v="13"/>
    <n v="13"/>
    <n v="0"/>
    <n v="0"/>
    <n v="0"/>
    <n v="0"/>
    <n v="0"/>
    <n v="0"/>
    <n v="0"/>
    <n v="0"/>
    <n v="0"/>
    <n v="0"/>
    <n v="456975"/>
    <n v="475181.25"/>
    <n v="456975"/>
    <n v="475181.25"/>
  </r>
  <r>
    <x v="10"/>
    <s v="Tennessee College of Applied Technology at Paris"/>
    <m/>
    <n v="221281"/>
    <x v="11"/>
    <m/>
    <m/>
    <m/>
    <m/>
    <m/>
    <m/>
    <m/>
    <m/>
    <m/>
    <m/>
    <m/>
    <m/>
    <m/>
    <m/>
    <m/>
    <m/>
    <m/>
    <m/>
    <m/>
    <m/>
    <m/>
    <m/>
    <m/>
    <m/>
    <m/>
    <m/>
    <m/>
    <m/>
    <m/>
    <m/>
    <m/>
    <m/>
    <m/>
    <m/>
    <m/>
    <m/>
    <m/>
    <m/>
    <m/>
    <m/>
    <m/>
    <m/>
    <m/>
    <m/>
    <m/>
    <m/>
    <n v="16"/>
    <n v="15"/>
    <m/>
    <m/>
    <m/>
    <m/>
    <m/>
    <m/>
    <m/>
    <m/>
    <m/>
    <m/>
    <n v="780543"/>
    <n v="738847"/>
    <n v="0"/>
    <n v="0"/>
    <n v="0"/>
    <n v="0"/>
    <n v="0"/>
    <n v="0"/>
    <n v="0"/>
    <n v="0"/>
    <n v="0"/>
    <n v="0"/>
    <n v="192"/>
    <n v="180"/>
    <n v="0"/>
    <n v="0"/>
    <n v="0"/>
    <n v="0"/>
    <n v="0"/>
    <n v="0"/>
    <n v="0"/>
    <n v="0"/>
    <n v="0"/>
    <n v="0"/>
    <n v="4065.328125"/>
    <n v="4104.7055555555553"/>
    <n v="0"/>
    <n v="0"/>
    <n v="0"/>
    <n v="0"/>
    <n v="0"/>
    <n v="0"/>
    <n v="0"/>
    <n v="0"/>
    <n v="0"/>
    <n v="0"/>
    <n v="36587.953125"/>
    <n v="36942.35"/>
    <n v="36587.953125"/>
    <n v="36942.35"/>
    <n v="0"/>
    <n v="0"/>
    <n v="0"/>
    <n v="0"/>
    <n v="0"/>
    <n v="0"/>
    <n v="0"/>
    <n v="0"/>
    <n v="0"/>
    <n v="0"/>
    <n v="16"/>
    <n v="15"/>
    <n v="16"/>
    <n v="15"/>
    <n v="0"/>
    <n v="0"/>
    <n v="0"/>
    <n v="0"/>
    <n v="0"/>
    <n v="0"/>
    <n v="0"/>
    <n v="0"/>
    <n v="0"/>
    <n v="0"/>
    <n v="585407.25"/>
    <n v="554135.25"/>
    <n v="585407.25"/>
    <n v="554135.25"/>
  </r>
  <r>
    <x v="10"/>
    <s v="Tennessee College of Applied Technology at Pulaski"/>
    <m/>
    <n v="221333"/>
    <x v="11"/>
    <m/>
    <m/>
    <m/>
    <m/>
    <m/>
    <m/>
    <m/>
    <m/>
    <m/>
    <m/>
    <m/>
    <m/>
    <m/>
    <m/>
    <m/>
    <m/>
    <m/>
    <m/>
    <m/>
    <m/>
    <m/>
    <m/>
    <m/>
    <m/>
    <m/>
    <m/>
    <m/>
    <m/>
    <m/>
    <m/>
    <m/>
    <m/>
    <m/>
    <m/>
    <m/>
    <m/>
    <m/>
    <m/>
    <m/>
    <m/>
    <m/>
    <m/>
    <m/>
    <m/>
    <m/>
    <m/>
    <n v="18"/>
    <n v="11"/>
    <m/>
    <m/>
    <m/>
    <m/>
    <m/>
    <m/>
    <m/>
    <m/>
    <m/>
    <m/>
    <n v="884763"/>
    <n v="583119"/>
    <n v="0"/>
    <n v="0"/>
    <n v="0"/>
    <n v="0"/>
    <n v="0"/>
    <n v="0"/>
    <n v="0"/>
    <n v="0"/>
    <n v="0"/>
    <n v="0"/>
    <n v="216"/>
    <n v="132"/>
    <n v="0"/>
    <n v="0"/>
    <n v="0"/>
    <n v="0"/>
    <n v="0"/>
    <n v="0"/>
    <n v="0"/>
    <n v="0"/>
    <n v="0"/>
    <n v="0"/>
    <n v="4096.125"/>
    <n v="4417.568181818182"/>
    <n v="0"/>
    <n v="0"/>
    <n v="0"/>
    <n v="0"/>
    <n v="0"/>
    <n v="0"/>
    <n v="0"/>
    <n v="0"/>
    <n v="0"/>
    <n v="0"/>
    <n v="36865.125"/>
    <n v="39758.11363636364"/>
    <n v="36865.125"/>
    <n v="39758.11363636364"/>
    <n v="0"/>
    <n v="0"/>
    <n v="0"/>
    <n v="0"/>
    <n v="0"/>
    <n v="0"/>
    <n v="0"/>
    <n v="0"/>
    <n v="0"/>
    <n v="0"/>
    <n v="18"/>
    <n v="11"/>
    <n v="18"/>
    <n v="11"/>
    <n v="0"/>
    <n v="0"/>
    <n v="0"/>
    <n v="0"/>
    <n v="0"/>
    <n v="0"/>
    <n v="0"/>
    <n v="0"/>
    <n v="0"/>
    <n v="0"/>
    <n v="663572.25"/>
    <n v="437339.25000000006"/>
    <n v="663572.25"/>
    <n v="437339.25000000006"/>
  </r>
  <r>
    <x v="10"/>
    <s v="Tennessee College of Applied Technology at Ripley"/>
    <m/>
    <n v="221388"/>
    <x v="11"/>
    <m/>
    <m/>
    <m/>
    <m/>
    <m/>
    <m/>
    <m/>
    <m/>
    <m/>
    <m/>
    <m/>
    <m/>
    <m/>
    <m/>
    <m/>
    <m/>
    <m/>
    <m/>
    <m/>
    <m/>
    <m/>
    <m/>
    <m/>
    <m/>
    <m/>
    <m/>
    <m/>
    <m/>
    <m/>
    <m/>
    <m/>
    <m/>
    <m/>
    <m/>
    <m/>
    <m/>
    <m/>
    <m/>
    <m/>
    <m/>
    <m/>
    <m/>
    <m/>
    <m/>
    <m/>
    <m/>
    <n v="7"/>
    <n v="7"/>
    <m/>
    <m/>
    <m/>
    <m/>
    <m/>
    <m/>
    <m/>
    <m/>
    <m/>
    <m/>
    <n v="346322"/>
    <n v="346322"/>
    <n v="0"/>
    <n v="0"/>
    <n v="0"/>
    <n v="0"/>
    <n v="0"/>
    <n v="0"/>
    <n v="0"/>
    <n v="0"/>
    <n v="0"/>
    <n v="0"/>
    <n v="84"/>
    <n v="84"/>
    <n v="0"/>
    <n v="0"/>
    <n v="0"/>
    <n v="0"/>
    <n v="0"/>
    <n v="0"/>
    <n v="0"/>
    <n v="0"/>
    <n v="0"/>
    <n v="0"/>
    <n v="4122.8809523809523"/>
    <n v="4122.8809523809523"/>
    <n v="0"/>
    <n v="0"/>
    <n v="0"/>
    <n v="0"/>
    <n v="0"/>
    <n v="0"/>
    <n v="0"/>
    <n v="0"/>
    <n v="0"/>
    <n v="0"/>
    <n v="37105.928571428572"/>
    <n v="37105.928571428572"/>
    <n v="37105.928571428572"/>
    <n v="37105.928571428572"/>
    <n v="0"/>
    <n v="0"/>
    <n v="0"/>
    <n v="0"/>
    <n v="0"/>
    <n v="0"/>
    <n v="0"/>
    <n v="0"/>
    <n v="0"/>
    <n v="0"/>
    <n v="7"/>
    <n v="7"/>
    <n v="7"/>
    <n v="7"/>
    <n v="0"/>
    <n v="0"/>
    <n v="0"/>
    <n v="0"/>
    <n v="0"/>
    <n v="0"/>
    <n v="0"/>
    <n v="0"/>
    <n v="0"/>
    <n v="0"/>
    <n v="259741.5"/>
    <n v="259741.5"/>
    <n v="259741.5"/>
    <n v="259741.5"/>
  </r>
  <r>
    <x v="10"/>
    <s v="Tennessee College of Applied Technology at Shelbyville"/>
    <m/>
    <n v="221494"/>
    <x v="11"/>
    <m/>
    <m/>
    <m/>
    <m/>
    <m/>
    <m/>
    <m/>
    <m/>
    <m/>
    <m/>
    <m/>
    <m/>
    <m/>
    <m/>
    <m/>
    <m/>
    <m/>
    <m/>
    <m/>
    <m/>
    <m/>
    <m/>
    <m/>
    <m/>
    <m/>
    <m/>
    <m/>
    <m/>
    <m/>
    <m/>
    <m/>
    <m/>
    <m/>
    <m/>
    <m/>
    <m/>
    <m/>
    <m/>
    <m/>
    <m/>
    <m/>
    <m/>
    <m/>
    <m/>
    <m/>
    <m/>
    <n v="19"/>
    <n v="22"/>
    <m/>
    <m/>
    <m/>
    <m/>
    <m/>
    <m/>
    <m/>
    <m/>
    <m/>
    <m/>
    <n v="904508"/>
    <n v="1055172"/>
    <n v="0"/>
    <n v="0"/>
    <n v="0"/>
    <n v="0"/>
    <n v="0"/>
    <n v="0"/>
    <n v="0"/>
    <n v="0"/>
    <n v="0"/>
    <n v="0"/>
    <n v="228"/>
    <n v="264"/>
    <n v="0"/>
    <n v="0"/>
    <n v="0"/>
    <n v="0"/>
    <n v="0"/>
    <n v="0"/>
    <n v="0"/>
    <n v="0"/>
    <n v="0"/>
    <n v="0"/>
    <n v="3967.1403508771928"/>
    <n v="3996.8636363636365"/>
    <n v="0"/>
    <n v="0"/>
    <n v="0"/>
    <n v="0"/>
    <n v="0"/>
    <n v="0"/>
    <n v="0"/>
    <n v="0"/>
    <n v="0"/>
    <n v="0"/>
    <n v="35704.263157894733"/>
    <n v="35971.772727272728"/>
    <n v="35704.263157894733"/>
    <n v="35971.772727272728"/>
    <n v="0"/>
    <n v="0"/>
    <n v="0"/>
    <n v="0"/>
    <n v="0"/>
    <n v="0"/>
    <n v="0"/>
    <n v="0"/>
    <n v="0"/>
    <n v="0"/>
    <n v="19"/>
    <n v="22"/>
    <n v="19"/>
    <n v="22"/>
    <n v="0"/>
    <n v="0"/>
    <n v="0"/>
    <n v="0"/>
    <n v="0"/>
    <n v="0"/>
    <n v="0"/>
    <n v="0"/>
    <n v="0"/>
    <n v="0"/>
    <n v="678380.99999999988"/>
    <n v="791379"/>
    <n v="678380.99999999988"/>
    <n v="791379"/>
  </r>
  <r>
    <x v="10"/>
    <s v="Tennessee College of Applied Technology at Whiteville"/>
    <m/>
    <n v="221634"/>
    <x v="11"/>
    <m/>
    <m/>
    <m/>
    <m/>
    <m/>
    <m/>
    <m/>
    <m/>
    <m/>
    <m/>
    <m/>
    <m/>
    <m/>
    <m/>
    <m/>
    <m/>
    <m/>
    <m/>
    <m/>
    <m/>
    <m/>
    <m/>
    <m/>
    <m/>
    <m/>
    <m/>
    <m/>
    <m/>
    <m/>
    <m/>
    <m/>
    <m/>
    <m/>
    <m/>
    <m/>
    <m/>
    <m/>
    <m/>
    <m/>
    <m/>
    <m/>
    <m/>
    <m/>
    <m/>
    <m/>
    <m/>
    <n v="9"/>
    <n v="10"/>
    <m/>
    <m/>
    <m/>
    <m/>
    <m/>
    <m/>
    <m/>
    <m/>
    <m/>
    <m/>
    <n v="468751"/>
    <n v="504686"/>
    <n v="0"/>
    <n v="0"/>
    <n v="0"/>
    <n v="0"/>
    <n v="0"/>
    <n v="0"/>
    <n v="0"/>
    <n v="0"/>
    <n v="0"/>
    <n v="0"/>
    <n v="108"/>
    <n v="120"/>
    <n v="0"/>
    <n v="0"/>
    <n v="0"/>
    <n v="0"/>
    <n v="0"/>
    <n v="0"/>
    <n v="0"/>
    <n v="0"/>
    <n v="0"/>
    <n v="0"/>
    <n v="4340.2870370370374"/>
    <n v="4205.7166666666662"/>
    <n v="0"/>
    <n v="0"/>
    <n v="0"/>
    <n v="0"/>
    <n v="0"/>
    <n v="0"/>
    <n v="0"/>
    <n v="0"/>
    <n v="0"/>
    <n v="0"/>
    <n v="39062.583333333336"/>
    <n v="37851.449999999997"/>
    <n v="39062.583333333336"/>
    <n v="37851.449999999997"/>
    <n v="0"/>
    <n v="0"/>
    <n v="0"/>
    <n v="0"/>
    <n v="0"/>
    <n v="0"/>
    <n v="0"/>
    <n v="0"/>
    <n v="0"/>
    <n v="0"/>
    <n v="9"/>
    <n v="10"/>
    <n v="9"/>
    <n v="10"/>
    <n v="0"/>
    <n v="0"/>
    <n v="0"/>
    <n v="0"/>
    <n v="0"/>
    <n v="0"/>
    <n v="0"/>
    <n v="0"/>
    <n v="0"/>
    <n v="0"/>
    <n v="351563.25"/>
    <n v="378514.5"/>
    <n v="351563.25"/>
    <n v="378514.5"/>
  </r>
  <r>
    <x v="11"/>
    <s v="Texas A &amp; M University "/>
    <m/>
    <n v="228723"/>
    <x v="1"/>
    <n v="611"/>
    <n v="629"/>
    <n v="58"/>
    <n v="66"/>
    <n v="49"/>
    <n v="71"/>
    <n v="227"/>
    <n v="212"/>
    <n v="437"/>
    <n v="449"/>
    <n v="57"/>
    <n v="45"/>
    <n v="11"/>
    <n v="21"/>
    <n v="182"/>
    <n v="169"/>
    <n v="197"/>
    <n v="244"/>
    <n v="21"/>
    <n v="13"/>
    <n v="17"/>
    <n v="23"/>
    <n v="162"/>
    <n v="134"/>
    <n v="35"/>
    <n v="117"/>
    <n v="3"/>
    <n v="3"/>
    <n v="1"/>
    <n v="4"/>
    <n v="190"/>
    <n v="156"/>
    <n v="21"/>
    <n v="103"/>
    <n v="0"/>
    <n v="2"/>
    <n v="0"/>
    <n v="2"/>
    <n v="257"/>
    <n v="136"/>
    <m/>
    <m/>
    <m/>
    <m/>
    <m/>
    <m/>
    <m/>
    <m/>
    <n v="134267030"/>
    <n v="146049922"/>
    <n v="65717034"/>
    <n v="68673124"/>
    <n v="33733245"/>
    <n v="36921518"/>
    <n v="13495746"/>
    <n v="17920367"/>
    <n v="13498409"/>
    <n v="12935901"/>
    <m/>
    <m/>
    <n v="9342"/>
    <n v="9646"/>
    <n v="6808"/>
    <n v="6750"/>
    <n v="4114"/>
    <n v="4187"/>
    <n v="2636"/>
    <n v="2999"/>
    <n v="3273"/>
    <n v="2601"/>
    <n v="0"/>
    <n v="0"/>
    <n v="14372.407407407407"/>
    <n v="15140.982998133941"/>
    <n v="9652.9133372502929"/>
    <n v="10173.796148148149"/>
    <n v="8199.6220223626642"/>
    <n v="8818.1318366372107"/>
    <n v="5119.7822458270102"/>
    <n v="5975.4474824941644"/>
    <n v="4124.1701802627558"/>
    <n v="4973.4336793540942"/>
    <n v="0"/>
    <n v="0"/>
    <n v="129351.66666666666"/>
    <n v="136268.84698320547"/>
    <n v="86876.220035252642"/>
    <n v="91564.165333333338"/>
    <n v="73796.598201263972"/>
    <n v="79363.1865297349"/>
    <n v="46078.040212443091"/>
    <n v="53779.02734244748"/>
    <n v="37117.531622364804"/>
    <n v="44760.903114186847"/>
    <n v="0"/>
    <n v="0"/>
    <n v="91517.777070105367"/>
    <n v="97996.232309933781"/>
    <n v="945"/>
    <n v="978"/>
    <n v="687"/>
    <n v="684"/>
    <n v="397"/>
    <n v="414"/>
    <n v="229"/>
    <n v="280"/>
    <n v="278"/>
    <n v="243"/>
    <n v="0"/>
    <n v="0"/>
    <n v="2536"/>
    <n v="2599"/>
    <n v="122237324.99999999"/>
    <n v="133270932.34957495"/>
    <n v="59683963.164218567"/>
    <n v="62629889.088"/>
    <n v="29297249.485901795"/>
    <n v="32856359.223310247"/>
    <n v="10551871.208649468"/>
    <n v="15058127.655885294"/>
    <n v="10318673.791017415"/>
    <n v="10876899.456747403"/>
    <n v="0"/>
    <n v="0"/>
    <n v="232089082.64978722"/>
    <n v="254692207.77351791"/>
  </r>
  <r>
    <x v="11"/>
    <s v="Texas Tech University "/>
    <m/>
    <n v="229115"/>
    <x v="1"/>
    <n v="316"/>
    <n v="319"/>
    <n v="0"/>
    <n v="0"/>
    <n v="0"/>
    <n v="0"/>
    <n v="51"/>
    <n v="44"/>
    <n v="386"/>
    <n v="382"/>
    <n v="0"/>
    <n v="0"/>
    <n v="0"/>
    <n v="0"/>
    <n v="25"/>
    <n v="22"/>
    <n v="303"/>
    <n v="297"/>
    <n v="0"/>
    <n v="0"/>
    <n v="0"/>
    <n v="0"/>
    <n v="12"/>
    <n v="7"/>
    <n v="215"/>
    <n v="222"/>
    <n v="0"/>
    <n v="0"/>
    <n v="0"/>
    <n v="0"/>
    <n v="32"/>
    <n v="39"/>
    <n v="13"/>
    <n v="11"/>
    <n v="0"/>
    <n v="0"/>
    <n v="0"/>
    <n v="0"/>
    <n v="59"/>
    <n v="40"/>
    <m/>
    <m/>
    <m/>
    <m/>
    <m/>
    <m/>
    <m/>
    <m/>
    <n v="44535253"/>
    <n v="43737016"/>
    <n v="33622764"/>
    <n v="34257494"/>
    <n v="22528183"/>
    <n v="22508701"/>
    <n v="12123127"/>
    <n v="12785758"/>
    <n v="4943106"/>
    <n v="3587137"/>
    <m/>
    <m/>
    <n v="3456"/>
    <n v="3399"/>
    <n v="3774"/>
    <n v="3702"/>
    <n v="2871"/>
    <n v="2757"/>
    <n v="2319"/>
    <n v="2466"/>
    <n v="825"/>
    <n v="579"/>
    <n v="0"/>
    <n v="0"/>
    <n v="12886.357928240741"/>
    <n v="12867.612827302148"/>
    <n v="8909.0524642289347"/>
    <n v="9253.7801188546728"/>
    <n v="7846.8070358760015"/>
    <n v="8164.2005803409502"/>
    <n v="5227.7391116860717"/>
    <n v="5184.8167072181668"/>
    <n v="5991.6436363636367"/>
    <n v="6195.400690846287"/>
    <n v="0"/>
    <n v="0"/>
    <n v="115977.22135416667"/>
    <n v="115808.51544571933"/>
    <n v="80181.472178060416"/>
    <n v="83284.021069692055"/>
    <n v="70621.263322884013"/>
    <n v="73477.805223068557"/>
    <n v="47049.652005174648"/>
    <n v="46663.350364963502"/>
    <n v="53924.792727272732"/>
    <n v="55758.606217616587"/>
    <n v="0"/>
    <n v="0"/>
    <n v="80217.969100929346"/>
    <n v="81739.198676152184"/>
    <n v="367"/>
    <n v="363"/>
    <n v="411"/>
    <n v="404"/>
    <n v="315"/>
    <n v="304"/>
    <n v="247"/>
    <n v="261"/>
    <n v="72"/>
    <n v="51"/>
    <n v="0"/>
    <n v="0"/>
    <n v="1412"/>
    <n v="1383"/>
    <n v="42563640.236979172"/>
    <n v="42038491.106796116"/>
    <n v="32954585.065182831"/>
    <n v="33646744.512155592"/>
    <n v="22245697.946708463"/>
    <n v="22337252.78781284"/>
    <n v="11621264.045278138"/>
    <n v="12179134.445255473"/>
    <n v="3882585.0763636366"/>
    <n v="2843688.9170984458"/>
    <n v="0"/>
    <n v="0"/>
    <n v="113267772.37051223"/>
    <n v="113045311.76911847"/>
  </r>
  <r>
    <x v="11"/>
    <s v="University of Houston"/>
    <m/>
    <n v="225511"/>
    <x v="1"/>
    <n v="381"/>
    <n v="380"/>
    <n v="0"/>
    <n v="1"/>
    <n v="10"/>
    <n v="9"/>
    <n v="6"/>
    <n v="5"/>
    <n v="321"/>
    <n v="320"/>
    <n v="1"/>
    <n v="1"/>
    <n v="13"/>
    <n v="13"/>
    <n v="4"/>
    <n v="4"/>
    <n v="203"/>
    <n v="234"/>
    <n v="0"/>
    <n v="0"/>
    <n v="8"/>
    <n v="8"/>
    <n v="0"/>
    <n v="0"/>
    <n v="0"/>
    <n v="0"/>
    <n v="0"/>
    <n v="0"/>
    <n v="0"/>
    <n v="0"/>
    <n v="0"/>
    <n v="0"/>
    <n v="277"/>
    <n v="284"/>
    <n v="1"/>
    <n v="4"/>
    <n v="27"/>
    <n v="26"/>
    <n v="81"/>
    <n v="94"/>
    <m/>
    <m/>
    <m/>
    <m/>
    <m/>
    <m/>
    <m/>
    <m/>
    <n v="54938071"/>
    <n v="56443863"/>
    <n v="31319972"/>
    <n v="32540013"/>
    <n v="18464349"/>
    <n v="22037060"/>
    <n v="0"/>
    <n v="0"/>
    <n v="25866433"/>
    <n v="29063313"/>
    <m/>
    <m/>
    <n v="3611"/>
    <n v="3589"/>
    <n v="3090"/>
    <n v="3081"/>
    <n v="1915"/>
    <n v="2194"/>
    <n v="0"/>
    <n v="0"/>
    <n v="3772"/>
    <n v="4010"/>
    <n v="0"/>
    <n v="0"/>
    <n v="15214.087787316534"/>
    <n v="15726.905266090833"/>
    <n v="10135.913268608414"/>
    <n v="10561.510223953263"/>
    <n v="9641.9577023498696"/>
    <n v="10044.238833181404"/>
    <n v="0"/>
    <n v="0"/>
    <n v="6857.4848886532345"/>
    <n v="7247.7089775561099"/>
    <n v="0"/>
    <n v="0"/>
    <n v="136926.7900858488"/>
    <n v="141542.1473948175"/>
    <n v="91223.219417475731"/>
    <n v="95053.592015579357"/>
    <n v="86777.619321148828"/>
    <n v="90398.149498632629"/>
    <n v="0"/>
    <n v="0"/>
    <n v="61717.363997879111"/>
    <n v="65229.38079800499"/>
    <n v="0"/>
    <n v="0"/>
    <n v="95587.087191710409"/>
    <n v="98718.150301137997"/>
    <n v="397"/>
    <n v="395"/>
    <n v="339"/>
    <n v="338"/>
    <n v="211"/>
    <n v="242"/>
    <n v="0"/>
    <n v="0"/>
    <n v="386"/>
    <n v="408"/>
    <n v="0"/>
    <n v="0"/>
    <n v="1333"/>
    <n v="1383"/>
    <n v="54359935.664081976"/>
    <n v="55909148.220952913"/>
    <n v="30924671.382524274"/>
    <n v="32128114.101265822"/>
    <n v="18310077.676762402"/>
    <n v="21876352.178669095"/>
    <n v="0"/>
    <n v="0"/>
    <n v="23822902.503181338"/>
    <n v="26613587.365586035"/>
    <n v="0"/>
    <n v="0"/>
    <n v="127417587.22654997"/>
    <n v="136527201.86647385"/>
  </r>
  <r>
    <x v="11"/>
    <s v="University of North Texas"/>
    <m/>
    <n v="227216"/>
    <x v="1"/>
    <n v="256"/>
    <n v="265"/>
    <n v="0"/>
    <n v="0"/>
    <n v="0"/>
    <n v="0"/>
    <n v="35"/>
    <n v="35"/>
    <n v="290"/>
    <n v="295"/>
    <n v="0"/>
    <n v="0"/>
    <n v="0"/>
    <n v="0"/>
    <n v="14"/>
    <n v="15"/>
    <n v="140"/>
    <n v="118"/>
    <n v="0"/>
    <n v="0"/>
    <n v="0"/>
    <n v="0"/>
    <n v="0"/>
    <n v="0"/>
    <n v="37"/>
    <n v="26"/>
    <n v="0"/>
    <n v="0"/>
    <n v="0"/>
    <n v="0"/>
    <n v="0"/>
    <n v="0"/>
    <n v="298"/>
    <n v="273"/>
    <n v="0"/>
    <n v="0"/>
    <n v="0"/>
    <n v="0"/>
    <n v="2"/>
    <n v="5"/>
    <m/>
    <m/>
    <m/>
    <m/>
    <m/>
    <m/>
    <m/>
    <m/>
    <n v="37454797"/>
    <n v="38982381"/>
    <n v="29074339"/>
    <n v="30263738"/>
    <n v="10666549"/>
    <n v="9614291"/>
    <n v="600717"/>
    <n v="1607206"/>
    <n v="17699375"/>
    <n v="17667531"/>
    <m/>
    <m/>
    <n v="2724"/>
    <n v="2805"/>
    <n v="2778"/>
    <n v="2835"/>
    <n v="1260"/>
    <n v="1062"/>
    <n v="333"/>
    <n v="234"/>
    <n v="2706"/>
    <n v="2517"/>
    <n v="0"/>
    <n v="0"/>
    <n v="13749.925477239354"/>
    <n v="13897.462032085561"/>
    <n v="10465.924766018719"/>
    <n v="10675.039858906526"/>
    <n v="8465.5150793650791"/>
    <n v="9053.0047080979293"/>
    <n v="1803.9549549549549"/>
    <n v="6868.401709401709"/>
    <n v="6540.7889874353286"/>
    <n v="7019.2812872467221"/>
    <n v="0"/>
    <n v="0"/>
    <n v="123749.3292951542"/>
    <n v="125077.15828877005"/>
    <n v="94193.322894168479"/>
    <n v="96075.358730158739"/>
    <n v="76189.635714285716"/>
    <n v="81477.042372881362"/>
    <n v="16235.594594594595"/>
    <n v="61815.615384615383"/>
    <n v="58867.100886917957"/>
    <n v="63173.531585220495"/>
    <n v="0"/>
    <n v="0"/>
    <n v="87288.452659321338"/>
    <n v="93110.704916348375"/>
    <n v="291"/>
    <n v="300"/>
    <n v="304"/>
    <n v="310"/>
    <n v="140"/>
    <n v="118"/>
    <n v="37"/>
    <n v="26"/>
    <n v="300"/>
    <n v="278"/>
    <n v="0"/>
    <n v="0"/>
    <n v="1072"/>
    <n v="1032"/>
    <n v="36011054.824889868"/>
    <n v="37523147.486631013"/>
    <n v="28634770.159827217"/>
    <n v="29783361.206349209"/>
    <n v="10666549"/>
    <n v="9614291"/>
    <n v="600717"/>
    <n v="1607206"/>
    <n v="17660130.266075388"/>
    <n v="17562241.780691296"/>
    <n v="0"/>
    <n v="0"/>
    <n v="93573221.250792474"/>
    <n v="96090247.473671526"/>
  </r>
  <r>
    <x v="11"/>
    <s v="University of Texas at Arlington"/>
    <m/>
    <n v="228769"/>
    <x v="1"/>
    <n v="190"/>
    <n v="211"/>
    <n v="0"/>
    <n v="0"/>
    <n v="0"/>
    <n v="0"/>
    <n v="0"/>
    <n v="0"/>
    <n v="219"/>
    <n v="231"/>
    <n v="0"/>
    <n v="0"/>
    <n v="0"/>
    <n v="0"/>
    <n v="0"/>
    <n v="0"/>
    <n v="163"/>
    <n v="114"/>
    <n v="0"/>
    <n v="0"/>
    <n v="0"/>
    <n v="0"/>
    <n v="0"/>
    <n v="0"/>
    <n v="0"/>
    <n v="0"/>
    <n v="0"/>
    <n v="0"/>
    <n v="0"/>
    <n v="0"/>
    <n v="0"/>
    <n v="0"/>
    <n v="281"/>
    <n v="404"/>
    <n v="0"/>
    <n v="0"/>
    <n v="0"/>
    <n v="0"/>
    <n v="0"/>
    <n v="0"/>
    <m/>
    <m/>
    <m/>
    <m/>
    <m/>
    <m/>
    <m/>
    <m/>
    <n v="22469520"/>
    <n v="26196224"/>
    <n v="19551562"/>
    <n v="21202439"/>
    <n v="11203711"/>
    <n v="8383622"/>
    <n v="0"/>
    <n v="0"/>
    <n v="15450935"/>
    <n v="20159389"/>
    <m/>
    <m/>
    <n v="1710"/>
    <n v="1899"/>
    <n v="1971"/>
    <n v="2079"/>
    <n v="1467"/>
    <n v="1026"/>
    <n v="0"/>
    <n v="0"/>
    <n v="2529"/>
    <n v="3636"/>
    <n v="0"/>
    <n v="0"/>
    <n v="13140.070175438597"/>
    <n v="13794.746708794102"/>
    <n v="9919.615423642821"/>
    <n v="10198.383357383358"/>
    <n v="7637.1581458759374"/>
    <n v="8171.1715399610139"/>
    <n v="0"/>
    <n v="0"/>
    <n v="6109.5037564254644"/>
    <n v="5544.386413641364"/>
    <n v="0"/>
    <n v="0"/>
    <n v="118260.63157894737"/>
    <n v="124152.72037914692"/>
    <n v="89276.538812785395"/>
    <n v="91785.450216450219"/>
    <n v="68734.423312883431"/>
    <n v="73540.543859649129"/>
    <n v="0"/>
    <n v="0"/>
    <n v="54985.533807829182"/>
    <n v="49899.477722772273"/>
    <n v="0"/>
    <n v="0"/>
    <n v="80510.818288393901"/>
    <n v="79105.910416666666"/>
    <n v="190"/>
    <n v="211"/>
    <n v="219"/>
    <n v="231"/>
    <n v="163"/>
    <n v="114"/>
    <n v="0"/>
    <n v="0"/>
    <n v="281"/>
    <n v="404"/>
    <n v="0"/>
    <n v="0"/>
    <n v="853"/>
    <n v="960"/>
    <n v="22469520"/>
    <n v="26196224"/>
    <n v="19551562"/>
    <n v="21202439"/>
    <n v="11203711"/>
    <n v="8383622.0000000009"/>
    <n v="0"/>
    <n v="0"/>
    <n v="15450935"/>
    <n v="20159389"/>
    <n v="0"/>
    <n v="0"/>
    <n v="68675728"/>
    <n v="75941674"/>
  </r>
  <r>
    <x v="11"/>
    <s v="University of Texas at Austin"/>
    <m/>
    <n v="228778"/>
    <x v="1"/>
    <n v="992"/>
    <n v="980"/>
    <n v="0"/>
    <n v="0"/>
    <n v="0"/>
    <n v="0"/>
    <n v="0"/>
    <n v="0"/>
    <n v="527"/>
    <n v="530"/>
    <n v="0"/>
    <n v="0"/>
    <n v="0"/>
    <n v="0"/>
    <n v="0"/>
    <n v="0"/>
    <n v="380"/>
    <n v="345"/>
    <n v="0"/>
    <n v="0"/>
    <n v="0"/>
    <n v="0"/>
    <n v="0"/>
    <n v="0"/>
    <n v="0"/>
    <n v="0"/>
    <n v="0"/>
    <n v="0"/>
    <n v="0"/>
    <n v="0"/>
    <n v="0"/>
    <n v="0"/>
    <n v="846"/>
    <n v="873"/>
    <n v="0"/>
    <n v="0"/>
    <n v="0"/>
    <n v="0"/>
    <n v="0"/>
    <n v="0"/>
    <m/>
    <m/>
    <m/>
    <m/>
    <m/>
    <m/>
    <m/>
    <m/>
    <n v="139749060"/>
    <n v="143501114"/>
    <n v="50217527"/>
    <n v="52484145"/>
    <n v="34004323"/>
    <n v="32353232"/>
    <n v="0"/>
    <n v="0"/>
    <n v="52023146"/>
    <n v="53324245"/>
    <m/>
    <m/>
    <n v="8928"/>
    <n v="8820"/>
    <n v="4743"/>
    <n v="4770"/>
    <n v="3420"/>
    <n v="3105"/>
    <n v="0"/>
    <n v="0"/>
    <n v="7614"/>
    <n v="7857"/>
    <n v="0"/>
    <n v="0"/>
    <n v="15652.896505376344"/>
    <n v="16269.967573696145"/>
    <n v="10587.713894159815"/>
    <n v="11002.965408805032"/>
    <n v="9942.7845029239761"/>
    <n v="10419.720450885668"/>
    <n v="0"/>
    <n v="0"/>
    <n v="6832.5644864722881"/>
    <n v="6786.8454880997833"/>
    <n v="0"/>
    <n v="0"/>
    <n v="140876.06854838709"/>
    <n v="146429.70816326531"/>
    <n v="95289.42504743833"/>
    <n v="99026.688679245286"/>
    <n v="89485.060526315792"/>
    <n v="93777.484057971014"/>
    <n v="0"/>
    <n v="0"/>
    <n v="61493.08037825059"/>
    <n v="61081.609392898048"/>
    <n v="0"/>
    <n v="0"/>
    <n v="100544.28269581056"/>
    <n v="103248.80351906158"/>
    <n v="992"/>
    <n v="980"/>
    <n v="527"/>
    <n v="530"/>
    <n v="380"/>
    <n v="345"/>
    <n v="0"/>
    <n v="0"/>
    <n v="846"/>
    <n v="873"/>
    <n v="0"/>
    <n v="0"/>
    <n v="2745"/>
    <n v="2728"/>
    <n v="139749060"/>
    <n v="143501114"/>
    <n v="50217527"/>
    <n v="52484145"/>
    <n v="34004323"/>
    <n v="32353232"/>
    <n v="0"/>
    <n v="0"/>
    <n v="52023146"/>
    <n v="53324244.999999993"/>
    <n v="0"/>
    <n v="0"/>
    <n v="275994056"/>
    <n v="281662736"/>
  </r>
  <r>
    <x v="11"/>
    <s v="University of Texas at Dallas"/>
    <m/>
    <n v="228787"/>
    <x v="1"/>
    <n v="250"/>
    <n v="234"/>
    <n v="0"/>
    <n v="0"/>
    <n v="0"/>
    <n v="0"/>
    <n v="0"/>
    <n v="0"/>
    <n v="148"/>
    <n v="150"/>
    <n v="0"/>
    <n v="0"/>
    <n v="0"/>
    <n v="0"/>
    <n v="0"/>
    <n v="0"/>
    <n v="127"/>
    <n v="130"/>
    <n v="0"/>
    <n v="0"/>
    <n v="0"/>
    <n v="0"/>
    <n v="0"/>
    <n v="0"/>
    <n v="0"/>
    <n v="0"/>
    <n v="0"/>
    <n v="0"/>
    <n v="0"/>
    <n v="0"/>
    <n v="0"/>
    <n v="0"/>
    <n v="269"/>
    <n v="298"/>
    <n v="0"/>
    <n v="0"/>
    <n v="0"/>
    <n v="0"/>
    <n v="0"/>
    <n v="0"/>
    <m/>
    <m/>
    <m/>
    <m/>
    <m/>
    <m/>
    <m/>
    <m/>
    <n v="39594729"/>
    <n v="36459108"/>
    <n v="16431433"/>
    <n v="17256411"/>
    <n v="13334155"/>
    <n v="14418904"/>
    <n v="0"/>
    <n v="0"/>
    <n v="18584459"/>
    <n v="21655804"/>
    <m/>
    <m/>
    <n v="2250"/>
    <n v="2106"/>
    <n v="1332"/>
    <n v="1350"/>
    <n v="1143"/>
    <n v="1170"/>
    <n v="0"/>
    <n v="0"/>
    <n v="2421"/>
    <n v="2682"/>
    <n v="0"/>
    <n v="0"/>
    <n v="17597.657333333333"/>
    <n v="17312.017094017094"/>
    <n v="12335.91066066066"/>
    <n v="12782.526666666667"/>
    <n v="11665.927384076991"/>
    <n v="12323.849572649573"/>
    <n v="0"/>
    <n v="0"/>
    <n v="7676.3564642709625"/>
    <n v="8074.498135719612"/>
    <n v="0"/>
    <n v="0"/>
    <n v="158378.916"/>
    <n v="155808.15384615384"/>
    <n v="111023.19594594595"/>
    <n v="115042.74"/>
    <n v="104993.34645669292"/>
    <n v="110914.64615384616"/>
    <n v="0"/>
    <n v="0"/>
    <n v="69087.208178438668"/>
    <n v="72670.483221476505"/>
    <n v="0"/>
    <n v="0"/>
    <n v="110761.68261964736"/>
    <n v="110579.09729064039"/>
    <n v="250"/>
    <n v="234"/>
    <n v="148"/>
    <n v="150"/>
    <n v="127"/>
    <n v="130"/>
    <n v="0"/>
    <n v="0"/>
    <n v="269"/>
    <n v="298"/>
    <n v="0"/>
    <n v="0"/>
    <n v="794"/>
    <n v="812"/>
    <n v="39594729"/>
    <n v="36459108"/>
    <n v="16431433"/>
    <n v="17256411"/>
    <n v="13334155"/>
    <n v="14418904"/>
    <n v="0"/>
    <n v="0"/>
    <n v="18584459"/>
    <n v="21655804"/>
    <n v="0"/>
    <n v="0"/>
    <n v="87944776"/>
    <n v="89790227"/>
  </r>
  <r>
    <x v="11"/>
    <s v="Texas Woman's University"/>
    <m/>
    <n v="229179"/>
    <x v="2"/>
    <n v="114"/>
    <n v="111"/>
    <n v="0"/>
    <n v="0"/>
    <n v="0"/>
    <n v="0"/>
    <n v="0"/>
    <n v="0"/>
    <n v="148"/>
    <n v="160"/>
    <n v="0"/>
    <n v="0"/>
    <n v="0"/>
    <n v="0"/>
    <n v="0"/>
    <n v="0"/>
    <n v="150"/>
    <n v="154"/>
    <n v="0"/>
    <n v="0"/>
    <n v="0"/>
    <n v="0"/>
    <n v="0"/>
    <n v="0"/>
    <n v="3"/>
    <n v="3"/>
    <n v="0"/>
    <n v="0"/>
    <n v="0"/>
    <n v="0"/>
    <n v="0"/>
    <n v="0"/>
    <n v="11"/>
    <n v="10"/>
    <n v="0"/>
    <n v="0"/>
    <n v="0"/>
    <n v="0"/>
    <n v="0"/>
    <n v="0"/>
    <m/>
    <m/>
    <m/>
    <m/>
    <m/>
    <m/>
    <m/>
    <m/>
    <n v="10603642"/>
    <n v="11038710"/>
    <n v="10791383"/>
    <n v="11650601"/>
    <n v="8747489"/>
    <n v="8885041"/>
    <n v="173432"/>
    <n v="157446"/>
    <n v="682292"/>
    <n v="622694"/>
    <m/>
    <m/>
    <n v="1026"/>
    <n v="999"/>
    <n v="1332"/>
    <n v="1440"/>
    <n v="1350"/>
    <n v="1386"/>
    <n v="27"/>
    <n v="27"/>
    <n v="99"/>
    <n v="90"/>
    <n v="0"/>
    <n v="0"/>
    <n v="10334.93372319688"/>
    <n v="11049.75975975976"/>
    <n v="8101.6388888888887"/>
    <n v="8090.6951388888892"/>
    <n v="6479.6214814814812"/>
    <n v="6410.563492063492"/>
    <n v="6423.4074074074078"/>
    <n v="5831.333333333333"/>
    <n v="6891.8383838383843"/>
    <n v="6918.8222222222221"/>
    <n v="0"/>
    <n v="0"/>
    <n v="93014.403508771924"/>
    <n v="99447.83783783784"/>
    <n v="72914.75"/>
    <n v="72816.256250000006"/>
    <n v="58316.593333333331"/>
    <n v="57695.071428571428"/>
    <n v="57810.666666666672"/>
    <n v="52482"/>
    <n v="62026.545454545456"/>
    <n v="62269.4"/>
    <n v="0"/>
    <n v="0"/>
    <n v="72765.816901408456"/>
    <n v="73868.703196347036"/>
    <n v="114"/>
    <n v="111"/>
    <n v="148"/>
    <n v="160"/>
    <n v="150"/>
    <n v="154"/>
    <n v="3"/>
    <n v="3"/>
    <n v="11"/>
    <n v="10"/>
    <n v="0"/>
    <n v="0"/>
    <n v="426"/>
    <n v="438"/>
    <n v="10603642"/>
    <n v="11038710"/>
    <n v="10791383"/>
    <n v="11650601"/>
    <n v="8747489"/>
    <n v="8885041"/>
    <n v="173432"/>
    <n v="157446"/>
    <n v="682292"/>
    <n v="622694"/>
    <n v="0"/>
    <n v="0"/>
    <n v="30998238.000000004"/>
    <n v="32354492.000000004"/>
  </r>
  <r>
    <x v="11"/>
    <s v="University of Texas at El Paso"/>
    <m/>
    <n v="228796"/>
    <x v="2"/>
    <n v="164"/>
    <n v="164"/>
    <n v="0"/>
    <n v="0"/>
    <n v="0"/>
    <n v="0"/>
    <n v="0"/>
    <n v="0"/>
    <n v="190"/>
    <n v="186"/>
    <n v="0"/>
    <n v="0"/>
    <n v="0"/>
    <n v="0"/>
    <n v="0"/>
    <n v="0"/>
    <n v="124"/>
    <n v="133"/>
    <n v="0"/>
    <n v="0"/>
    <n v="0"/>
    <n v="0"/>
    <n v="0"/>
    <n v="0"/>
    <n v="0"/>
    <n v="0"/>
    <n v="0"/>
    <n v="0"/>
    <n v="0"/>
    <n v="0"/>
    <n v="0"/>
    <n v="0"/>
    <n v="231"/>
    <n v="236"/>
    <n v="0"/>
    <n v="0"/>
    <n v="0"/>
    <n v="0"/>
    <n v="0"/>
    <n v="0"/>
    <m/>
    <m/>
    <m/>
    <m/>
    <m/>
    <m/>
    <m/>
    <m/>
    <n v="18065400"/>
    <n v="18384326"/>
    <n v="15150000"/>
    <n v="15412036"/>
    <n v="8915800"/>
    <n v="9836966"/>
    <n v="0"/>
    <n v="0"/>
    <n v="11585600"/>
    <n v="12198566"/>
    <m/>
    <m/>
    <n v="1476"/>
    <n v="1476"/>
    <n v="1710"/>
    <n v="1674"/>
    <n v="1116"/>
    <n v="1197"/>
    <n v="0"/>
    <n v="0"/>
    <n v="2079"/>
    <n v="2124"/>
    <n v="0"/>
    <n v="0"/>
    <n v="12239.430894308944"/>
    <n v="12455.5054200542"/>
    <n v="8859.6491228070172"/>
    <n v="9206.7120669056148"/>
    <n v="7989.0681003584232"/>
    <n v="8218.0167084377608"/>
    <n v="0"/>
    <n v="0"/>
    <n v="5572.6791726791726"/>
    <n v="5743.2043314500943"/>
    <n v="0"/>
    <n v="0"/>
    <n v="110154.87804878049"/>
    <n v="112099.54878048779"/>
    <n v="79736.84210526316"/>
    <n v="82860.408602150535"/>
    <n v="71901.612903225803"/>
    <n v="73962.150375939847"/>
    <n v="0"/>
    <n v="0"/>
    <n v="50154.112554112551"/>
    <n v="51688.838983050846"/>
    <n v="0"/>
    <n v="0"/>
    <n v="75764.174894217213"/>
    <n v="77652.147426981915"/>
    <n v="164"/>
    <n v="164"/>
    <n v="190"/>
    <n v="186"/>
    <n v="124"/>
    <n v="133"/>
    <n v="0"/>
    <n v="0"/>
    <n v="231"/>
    <n v="236"/>
    <n v="0"/>
    <n v="0"/>
    <n v="709"/>
    <n v="719"/>
    <n v="18065400"/>
    <n v="18384325.999999996"/>
    <n v="15150000"/>
    <n v="15412036"/>
    <n v="8915800"/>
    <n v="9836966"/>
    <n v="0"/>
    <n v="0"/>
    <n v="11585600"/>
    <n v="12198566"/>
    <n v="0"/>
    <n v="0"/>
    <n v="53716800"/>
    <n v="55831894"/>
  </r>
  <r>
    <x v="11"/>
    <s v="University of Texas at San Antonio"/>
    <s v="Met the criteria for Four-Year 1 in 2014-15 and 2015-16."/>
    <n v="229027"/>
    <x v="2"/>
    <n v="213"/>
    <n v="217"/>
    <n v="0"/>
    <n v="0"/>
    <n v="0"/>
    <n v="0"/>
    <n v="0"/>
    <n v="0"/>
    <n v="232"/>
    <n v="242"/>
    <n v="0"/>
    <n v="0"/>
    <n v="0"/>
    <n v="0"/>
    <n v="0"/>
    <n v="0"/>
    <n v="169"/>
    <n v="162"/>
    <n v="0"/>
    <n v="0"/>
    <n v="0"/>
    <n v="0"/>
    <n v="0"/>
    <n v="0"/>
    <n v="0"/>
    <n v="0"/>
    <n v="0"/>
    <n v="0"/>
    <n v="0"/>
    <n v="0"/>
    <n v="0"/>
    <n v="0"/>
    <n v="348"/>
    <n v="156"/>
    <n v="0"/>
    <n v="0"/>
    <n v="0"/>
    <n v="0"/>
    <n v="0"/>
    <n v="0"/>
    <m/>
    <m/>
    <m/>
    <m/>
    <m/>
    <m/>
    <m/>
    <m/>
    <n v="25289271"/>
    <n v="26007262"/>
    <n v="19312859"/>
    <n v="19974126"/>
    <n v="12148236"/>
    <n v="12139448"/>
    <n v="0"/>
    <n v="0"/>
    <n v="8764313"/>
    <n v="7522021"/>
    <m/>
    <m/>
    <n v="1917"/>
    <n v="1953"/>
    <n v="2088"/>
    <n v="2178"/>
    <n v="1521"/>
    <n v="1458"/>
    <n v="0"/>
    <n v="0"/>
    <n v="3132"/>
    <n v="1404"/>
    <n v="0"/>
    <n v="0"/>
    <n v="13192.107981220657"/>
    <n v="13316.570404505888"/>
    <n v="9249.4535440613035"/>
    <n v="9170.8567493112951"/>
    <n v="7987.0059171597632"/>
    <n v="8326.0960219478729"/>
    <n v="0"/>
    <n v="0"/>
    <n v="2798.3119412515966"/>
    <n v="5357.5648148148148"/>
    <n v="0"/>
    <n v="0"/>
    <n v="118728.97183098592"/>
    <n v="119849.13364055299"/>
    <n v="83245.081896551739"/>
    <n v="82537.710743801654"/>
    <n v="71883.053254437866"/>
    <n v="74934.864197530856"/>
    <n v="0"/>
    <n v="0"/>
    <n v="25184.807471264368"/>
    <n v="48218.083333333336"/>
    <n v="0"/>
    <n v="0"/>
    <n v="68102.576923076922"/>
    <n v="84482.441441441435"/>
    <n v="213"/>
    <n v="217"/>
    <n v="232"/>
    <n v="242"/>
    <n v="169"/>
    <n v="162"/>
    <n v="0"/>
    <n v="0"/>
    <n v="348"/>
    <n v="156"/>
    <n v="0"/>
    <n v="0"/>
    <n v="962"/>
    <n v="777"/>
    <n v="25289271"/>
    <n v="26007262"/>
    <n v="19312859.000000004"/>
    <n v="19974126"/>
    <n v="12148236"/>
    <n v="12139447.999999998"/>
    <n v="0"/>
    <n v="0"/>
    <n v="8764313"/>
    <n v="7522021"/>
    <n v="0"/>
    <n v="0"/>
    <n v="65514679"/>
    <n v="65642856.999999993"/>
  </r>
  <r>
    <x v="11"/>
    <s v="Angelo State University"/>
    <m/>
    <n v="222831"/>
    <x v="3"/>
    <n v="68"/>
    <n v="71"/>
    <n v="0"/>
    <n v="0"/>
    <n v="1"/>
    <n v="1"/>
    <n v="5"/>
    <n v="3"/>
    <n v="40"/>
    <n v="42"/>
    <n v="0"/>
    <n v="0"/>
    <n v="4"/>
    <n v="1"/>
    <n v="2"/>
    <n v="2"/>
    <n v="68"/>
    <n v="61"/>
    <n v="0"/>
    <n v="0"/>
    <n v="2"/>
    <n v="3"/>
    <n v="2"/>
    <n v="1"/>
    <n v="41"/>
    <n v="44"/>
    <n v="0"/>
    <n v="0"/>
    <n v="0"/>
    <n v="4"/>
    <n v="3"/>
    <n v="3"/>
    <n v="28"/>
    <n v="27"/>
    <n v="0"/>
    <n v="0"/>
    <n v="0"/>
    <n v="0"/>
    <n v="1"/>
    <n v="1"/>
    <m/>
    <m/>
    <m/>
    <m/>
    <m/>
    <m/>
    <m/>
    <m/>
    <n v="5890113"/>
    <n v="6068829"/>
    <n v="3117627"/>
    <n v="3171828"/>
    <n v="4496334"/>
    <n v="3985065"/>
    <n v="1788325"/>
    <n v="2092320"/>
    <n v="1500542"/>
    <n v="1693770"/>
    <m/>
    <m/>
    <n v="683"/>
    <n v="686"/>
    <n v="428"/>
    <n v="413"/>
    <n v="658"/>
    <n v="594"/>
    <n v="405"/>
    <n v="476"/>
    <n v="264"/>
    <n v="255"/>
    <n v="0"/>
    <n v="0"/>
    <n v="8623.8843338213755"/>
    <n v="8846.6895043731784"/>
    <n v="7284.1752336448599"/>
    <n v="7679.9709443099273"/>
    <n v="6833.3343465045591"/>
    <n v="6708.863636363636"/>
    <n v="4415.6172839506171"/>
    <n v="4395.6302521008402"/>
    <n v="5683.871212121212"/>
    <n v="6642.2352941176468"/>
    <n v="0"/>
    <n v="0"/>
    <n v="77614.959004392382"/>
    <n v="79620.205539358605"/>
    <n v="65557.577102803742"/>
    <n v="69119.738498789346"/>
    <n v="61500.009118541035"/>
    <n v="60379.772727272721"/>
    <n v="39740.555555555555"/>
    <n v="39560.672268907561"/>
    <n v="51154.840909090912"/>
    <n v="59780.117647058825"/>
    <n v="0"/>
    <n v="0"/>
    <n v="61959.36226564923"/>
    <n v="63250.100208341188"/>
    <n v="74"/>
    <n v="75"/>
    <n v="46"/>
    <n v="45"/>
    <n v="72"/>
    <n v="65"/>
    <n v="44"/>
    <n v="51"/>
    <n v="29"/>
    <n v="28"/>
    <n v="0"/>
    <n v="0"/>
    <n v="265"/>
    <n v="264"/>
    <n v="5743506.9663250363"/>
    <n v="5971515.4154518954"/>
    <n v="3015648.5467289723"/>
    <n v="3110388.2324455203"/>
    <n v="4428000.6565349549"/>
    <n v="3924685.2272727271"/>
    <n v="1748584.4444444445"/>
    <n v="2017594.2857142857"/>
    <n v="1483490.3863636365"/>
    <n v="1673843.2941176472"/>
    <n v="0"/>
    <n v="0"/>
    <n v="16419231.000397045"/>
    <n v="16698026.455002073"/>
  </r>
  <r>
    <x v="11"/>
    <s v="Lamar University"/>
    <m/>
    <n v="226091"/>
    <x v="3"/>
    <n v="93"/>
    <n v="96"/>
    <n v="0"/>
    <n v="0"/>
    <n v="0"/>
    <n v="0"/>
    <n v="0"/>
    <n v="11"/>
    <n v="109"/>
    <n v="116"/>
    <n v="0"/>
    <n v="0"/>
    <n v="0"/>
    <n v="0"/>
    <n v="1"/>
    <n v="8"/>
    <n v="107"/>
    <n v="126"/>
    <n v="0"/>
    <n v="0"/>
    <n v="0"/>
    <n v="0"/>
    <n v="0"/>
    <n v="5"/>
    <n v="117"/>
    <n v="115"/>
    <n v="0"/>
    <n v="0"/>
    <n v="0"/>
    <n v="0"/>
    <n v="0"/>
    <n v="0"/>
    <n v="0"/>
    <n v="9"/>
    <n v="0"/>
    <n v="0"/>
    <n v="0"/>
    <n v="0"/>
    <n v="1"/>
    <n v="0"/>
    <m/>
    <m/>
    <m/>
    <m/>
    <m/>
    <m/>
    <m/>
    <m/>
    <n v="8798444"/>
    <n v="10966799"/>
    <n v="8424283"/>
    <n v="9703534"/>
    <n v="6696145"/>
    <n v="8301681"/>
    <n v="5313523"/>
    <n v="5401642"/>
    <n v="37871"/>
    <n v="264605"/>
    <m/>
    <m/>
    <n v="837"/>
    <n v="996"/>
    <n v="993"/>
    <n v="1140"/>
    <n v="963"/>
    <n v="1194"/>
    <n v="1053"/>
    <n v="1035"/>
    <n v="12"/>
    <n v="81"/>
    <n v="0"/>
    <n v="0"/>
    <n v="10511.880525686976"/>
    <n v="11010.842369477912"/>
    <n v="8483.6686807653568"/>
    <n v="8511.8719298245614"/>
    <n v="6953.4215991692627"/>
    <n v="6952.8316582914576"/>
    <n v="5046.0807217473885"/>
    <n v="5218.9777777777781"/>
    <n v="3155.9166666666665"/>
    <n v="3266.7283950617284"/>
    <n v="0"/>
    <n v="0"/>
    <n v="94606.924731182793"/>
    <n v="99097.581325301202"/>
    <n v="76353.018126888215"/>
    <n v="76606.847368421048"/>
    <n v="62580.794392523363"/>
    <n v="62575.484924623117"/>
    <n v="45414.7264957265"/>
    <n v="46970.8"/>
    <n v="28403.25"/>
    <n v="29400.555555555555"/>
    <n v="0"/>
    <n v="0"/>
    <n v="68306.886084013327"/>
    <n v="69889.559260528942"/>
    <n v="93"/>
    <n v="107"/>
    <n v="110"/>
    <n v="124"/>
    <n v="107"/>
    <n v="131"/>
    <n v="117"/>
    <n v="115"/>
    <n v="1"/>
    <n v="9"/>
    <n v="0"/>
    <n v="0"/>
    <n v="428"/>
    <n v="486"/>
    <n v="8798444"/>
    <n v="10603441.201807229"/>
    <n v="8398831.9939577039"/>
    <n v="9499249.07368421"/>
    <n v="6696145"/>
    <n v="8197388.5251256283"/>
    <n v="5313523"/>
    <n v="5401642"/>
    <n v="28403.25"/>
    <n v="264605"/>
    <n v="0"/>
    <n v="0"/>
    <n v="29235347.243957706"/>
    <n v="33966325.800617069"/>
  </r>
  <r>
    <x v="11"/>
    <s v="Midwestern State University  "/>
    <m/>
    <n v="226833"/>
    <x v="3"/>
    <n v="40"/>
    <n v="38"/>
    <n v="0"/>
    <n v="0"/>
    <n v="1"/>
    <n v="2"/>
    <n v="0"/>
    <n v="0"/>
    <n v="60"/>
    <n v="65"/>
    <n v="0"/>
    <n v="0"/>
    <n v="4"/>
    <n v="3"/>
    <n v="1"/>
    <n v="1"/>
    <n v="78"/>
    <n v="82"/>
    <n v="0"/>
    <n v="0"/>
    <n v="19"/>
    <n v="18"/>
    <n v="0"/>
    <n v="0"/>
    <n v="22"/>
    <n v="20"/>
    <n v="0"/>
    <n v="0"/>
    <n v="1"/>
    <n v="1"/>
    <n v="0"/>
    <n v="0"/>
    <n v="1"/>
    <n v="6"/>
    <n v="0"/>
    <n v="0"/>
    <n v="0"/>
    <n v="0"/>
    <n v="0"/>
    <n v="0"/>
    <m/>
    <m/>
    <m/>
    <m/>
    <m/>
    <m/>
    <m/>
    <m/>
    <n v="3549324"/>
    <n v="3664724"/>
    <n v="4742801"/>
    <n v="5284445"/>
    <n v="5972699"/>
    <n v="6382118"/>
    <n v="1037281"/>
    <n v="974713"/>
    <n v="50232"/>
    <n v="224000"/>
    <m/>
    <m/>
    <n v="371"/>
    <n v="364"/>
    <n v="596"/>
    <n v="630"/>
    <n v="911"/>
    <n v="936"/>
    <n v="209"/>
    <n v="191"/>
    <n v="9"/>
    <n v="54"/>
    <n v="0"/>
    <n v="0"/>
    <n v="9566.9110512129373"/>
    <n v="10067.923076923076"/>
    <n v="7957.7197986577185"/>
    <n v="8388.0079365079364"/>
    <n v="6556.2008781558725"/>
    <n v="6818.5021367521367"/>
    <n v="4963.0669856459326"/>
    <n v="5103.2094240837696"/>
    <n v="5581.333333333333"/>
    <n v="4148.1481481481478"/>
    <n v="0"/>
    <n v="0"/>
    <n v="86102.199460916439"/>
    <n v="90611.307692307688"/>
    <n v="71619.478187919463"/>
    <n v="75492.07142857142"/>
    <n v="59005.807903402849"/>
    <n v="61366.519230769234"/>
    <n v="44667.602870813396"/>
    <n v="45928.884816753925"/>
    <n v="50232"/>
    <n v="37333.333333333328"/>
    <n v="0"/>
    <n v="0"/>
    <n v="66020.292919696571"/>
    <n v="68468.490425815631"/>
    <n v="41"/>
    <n v="40"/>
    <n v="65"/>
    <n v="69"/>
    <n v="97"/>
    <n v="100"/>
    <n v="23"/>
    <n v="21"/>
    <n v="1"/>
    <n v="6"/>
    <n v="0"/>
    <n v="0"/>
    <n v="227"/>
    <n v="236"/>
    <n v="3530190.1778975739"/>
    <n v="3624452.3076923075"/>
    <n v="4655266.0822147653"/>
    <n v="5208952.9285714282"/>
    <n v="5723563.3666300764"/>
    <n v="6136651.923076923"/>
    <n v="1027354.8660287082"/>
    <n v="964506.58115183248"/>
    <n v="50232"/>
    <n v="223999.99999999997"/>
    <n v="0"/>
    <n v="0"/>
    <n v="14986606.492771121"/>
    <n v="16158563.740492489"/>
  </r>
  <r>
    <x v="11"/>
    <s v="Prairie View A &amp; M University"/>
    <m/>
    <n v="227526"/>
    <x v="3"/>
    <n v="48"/>
    <n v="49"/>
    <n v="0"/>
    <n v="0"/>
    <n v="0"/>
    <n v="0"/>
    <n v="13"/>
    <n v="15"/>
    <n v="68"/>
    <n v="63"/>
    <n v="0"/>
    <n v="0"/>
    <n v="0"/>
    <n v="0"/>
    <n v="11"/>
    <n v="10"/>
    <n v="51"/>
    <n v="55"/>
    <n v="0"/>
    <n v="0"/>
    <n v="0"/>
    <n v="0"/>
    <n v="7"/>
    <n v="4"/>
    <n v="2"/>
    <n v="2"/>
    <n v="0"/>
    <n v="0"/>
    <n v="0"/>
    <n v="0"/>
    <n v="0"/>
    <n v="0"/>
    <n v="137"/>
    <n v="126"/>
    <n v="0"/>
    <n v="0"/>
    <n v="0"/>
    <n v="0"/>
    <n v="31"/>
    <n v="18"/>
    <m/>
    <m/>
    <m/>
    <m/>
    <m/>
    <m/>
    <m/>
    <m/>
    <n v="5749174"/>
    <n v="6151223"/>
    <n v="5968518"/>
    <n v="5525257"/>
    <n v="3951902"/>
    <n v="4048246"/>
    <n v="109434"/>
    <n v="111264"/>
    <n v="10978795"/>
    <n v="7869007"/>
    <m/>
    <m/>
    <n v="588"/>
    <n v="621"/>
    <n v="744"/>
    <n v="687"/>
    <n v="543"/>
    <n v="543"/>
    <n v="18"/>
    <n v="18"/>
    <n v="1605"/>
    <n v="1350"/>
    <n v="0"/>
    <n v="0"/>
    <n v="9777.5068027210891"/>
    <n v="9905.3510466988737"/>
    <n v="8022.2016129032254"/>
    <n v="8042.5866084425033"/>
    <n v="7277.9042357274402"/>
    <n v="7455.333333333333"/>
    <n v="6079.666666666667"/>
    <n v="6181.333333333333"/>
    <n v="6840.3707165109035"/>
    <n v="5828.8940740740745"/>
    <n v="0"/>
    <n v="0"/>
    <n v="87997.561224489808"/>
    <n v="89148.159420289856"/>
    <n v="72199.81451612903"/>
    <n v="72383.279475982534"/>
    <n v="65501.138121546959"/>
    <n v="67098"/>
    <n v="54717"/>
    <n v="55632"/>
    <n v="61563.336448598129"/>
    <n v="52460.046666666669"/>
    <n v="0"/>
    <n v="0"/>
    <n v="68811.894336636629"/>
    <n v="66122.088668553435"/>
    <n v="61"/>
    <n v="64"/>
    <n v="79"/>
    <n v="73"/>
    <n v="58"/>
    <n v="59"/>
    <n v="2"/>
    <n v="2"/>
    <n v="168"/>
    <n v="144"/>
    <n v="0"/>
    <n v="0"/>
    <n v="368"/>
    <n v="342"/>
    <n v="5367851.2346938783"/>
    <n v="5705482.2028985508"/>
    <n v="5703785.3467741935"/>
    <n v="5283979.4017467247"/>
    <n v="3799066.0110497237"/>
    <n v="3958782"/>
    <n v="109434"/>
    <n v="111264"/>
    <n v="10342640.523364486"/>
    <n v="7554246.7200000007"/>
    <n v="0"/>
    <n v="0"/>
    <n v="25322777.115882281"/>
    <n v="22613754.324645273"/>
  </r>
  <r>
    <x v="11"/>
    <s v="Sam Houston State University "/>
    <m/>
    <n v="227881"/>
    <x v="3"/>
    <n v="158"/>
    <n v="160"/>
    <n v="0"/>
    <n v="0"/>
    <n v="0"/>
    <n v="0"/>
    <n v="0"/>
    <n v="0"/>
    <n v="184"/>
    <n v="185"/>
    <n v="0"/>
    <n v="0"/>
    <n v="0"/>
    <n v="0"/>
    <n v="0"/>
    <n v="0"/>
    <n v="168"/>
    <n v="169"/>
    <n v="0"/>
    <n v="0"/>
    <n v="0"/>
    <n v="0"/>
    <n v="0"/>
    <n v="0"/>
    <n v="1"/>
    <n v="1"/>
    <n v="0"/>
    <n v="0"/>
    <n v="0"/>
    <n v="0"/>
    <n v="0"/>
    <n v="0"/>
    <n v="175"/>
    <n v="203"/>
    <n v="0"/>
    <n v="0"/>
    <n v="0"/>
    <n v="0"/>
    <n v="0"/>
    <n v="0"/>
    <m/>
    <m/>
    <m/>
    <m/>
    <m/>
    <m/>
    <m/>
    <m/>
    <n v="14997402"/>
    <n v="15601680"/>
    <n v="13496864"/>
    <n v="14075494"/>
    <n v="10654434"/>
    <n v="10984014"/>
    <n v="60282"/>
    <n v="62694"/>
    <n v="6093873"/>
    <n v="7156872"/>
    <m/>
    <m/>
    <n v="1422"/>
    <n v="1440"/>
    <n v="1656"/>
    <n v="1665"/>
    <n v="1512"/>
    <n v="1521"/>
    <n v="9"/>
    <n v="9"/>
    <n v="1575"/>
    <n v="1827"/>
    <n v="0"/>
    <n v="0"/>
    <n v="10546.696202531646"/>
    <n v="10834.5"/>
    <n v="8150.2801932367147"/>
    <n v="8453.7501501501501"/>
    <n v="7046.583333333333"/>
    <n v="7221.5739644970417"/>
    <n v="6698"/>
    <n v="6966"/>
    <n v="3869.1257142857144"/>
    <n v="3917.2807881773401"/>
    <n v="0"/>
    <n v="0"/>
    <n v="94920.265822784815"/>
    <n v="97510.5"/>
    <n v="73352.521739130432"/>
    <n v="76083.751351351355"/>
    <n v="63419.25"/>
    <n v="64994.165680473379"/>
    <n v="60282"/>
    <n v="62694"/>
    <n v="34822.131428571432"/>
    <n v="35255.527093596058"/>
    <n v="0"/>
    <n v="0"/>
    <n v="66039.147230320697"/>
    <n v="66686.286908077993"/>
    <n v="158"/>
    <n v="160"/>
    <n v="184"/>
    <n v="185"/>
    <n v="168"/>
    <n v="169"/>
    <n v="1"/>
    <n v="1"/>
    <n v="175"/>
    <n v="203"/>
    <n v="0"/>
    <n v="0"/>
    <n v="686"/>
    <n v="718"/>
    <n v="14997402"/>
    <n v="15601680"/>
    <n v="13496864"/>
    <n v="14075494"/>
    <n v="10654434"/>
    <n v="10984014.000000002"/>
    <n v="60282"/>
    <n v="62694"/>
    <n v="6093873.0000000009"/>
    <n v="7156872"/>
    <n v="0"/>
    <n v="0"/>
    <n v="45302855"/>
    <n v="47880754"/>
  </r>
  <r>
    <x v="11"/>
    <s v="Stephen F. Austin State University"/>
    <m/>
    <n v="228431"/>
    <x v="3"/>
    <n v="95"/>
    <n v="96"/>
    <n v="0"/>
    <n v="0"/>
    <n v="8"/>
    <n v="11"/>
    <n v="17"/>
    <n v="21"/>
    <n v="134"/>
    <n v="128"/>
    <n v="0"/>
    <n v="0"/>
    <n v="3"/>
    <n v="5"/>
    <n v="6"/>
    <n v="7"/>
    <n v="134"/>
    <n v="133"/>
    <n v="0"/>
    <n v="0"/>
    <n v="0"/>
    <n v="1"/>
    <n v="1"/>
    <n v="0"/>
    <n v="41"/>
    <n v="40"/>
    <n v="0"/>
    <n v="0"/>
    <n v="0"/>
    <n v="1"/>
    <n v="1"/>
    <n v="2"/>
    <n v="54"/>
    <n v="48"/>
    <n v="0"/>
    <n v="2"/>
    <n v="0"/>
    <n v="0"/>
    <n v="1"/>
    <n v="2"/>
    <m/>
    <m/>
    <m/>
    <m/>
    <m/>
    <m/>
    <m/>
    <m/>
    <n v="10543449"/>
    <n v="11656588"/>
    <n v="9657745"/>
    <n v="9653097"/>
    <n v="7783533"/>
    <n v="7848582"/>
    <n v="2298481"/>
    <n v="2447768"/>
    <n v="2343866"/>
    <n v="2323196"/>
    <m/>
    <m/>
    <n v="1147"/>
    <n v="1237"/>
    <n v="1311"/>
    <n v="1291"/>
    <n v="1218"/>
    <n v="1208"/>
    <n v="381"/>
    <n v="395"/>
    <n v="498"/>
    <n v="476"/>
    <n v="0"/>
    <n v="0"/>
    <n v="9192.1961639058409"/>
    <n v="9423.272433306387"/>
    <n v="7366.7009916094585"/>
    <n v="7477.2246320681643"/>
    <n v="6390.42118226601"/>
    <n v="6497.1705298013248"/>
    <n v="6032.7585301837271"/>
    <n v="6196.8810126582275"/>
    <n v="4706.5582329317267"/>
    <n v="4880.6638655462184"/>
    <n v="0"/>
    <n v="0"/>
    <n v="82729.76547515257"/>
    <n v="84809.451899757478"/>
    <n v="66300.308924485129"/>
    <n v="67295.021688613473"/>
    <n v="57513.790640394087"/>
    <n v="58474.534768211925"/>
    <n v="54294.826771653541"/>
    <n v="55771.929113924045"/>
    <n v="42359.024096385539"/>
    <n v="43925.974789915963"/>
    <n v="0"/>
    <n v="0"/>
    <n v="64208.094584613202"/>
    <n v="65985.60197080404"/>
    <n v="120"/>
    <n v="128"/>
    <n v="143"/>
    <n v="140"/>
    <n v="135"/>
    <n v="134"/>
    <n v="42"/>
    <n v="43"/>
    <n v="55"/>
    <n v="52"/>
    <n v="0"/>
    <n v="0"/>
    <n v="495"/>
    <n v="497"/>
    <n v="9927571.8570183087"/>
    <n v="10855609.843168957"/>
    <n v="9480944.1762013733"/>
    <n v="9421303.0364058856"/>
    <n v="7764361.7364532016"/>
    <n v="7835587.6589403981"/>
    <n v="2280382.7244094489"/>
    <n v="2398192.9518987341"/>
    <n v="2329746.3253012048"/>
    <n v="2284150.6890756302"/>
    <n v="0"/>
    <n v="0"/>
    <n v="31783006.819383536"/>
    <n v="32794844.179489609"/>
  </r>
  <r>
    <x v="11"/>
    <s v="Sul Ross State University "/>
    <m/>
    <n v="228501"/>
    <x v="3"/>
    <n v="40"/>
    <n v="37"/>
    <n v="0"/>
    <n v="0"/>
    <n v="0"/>
    <n v="0"/>
    <n v="3"/>
    <n v="5"/>
    <n v="17"/>
    <n v="16"/>
    <n v="0"/>
    <n v="0"/>
    <n v="0"/>
    <n v="0"/>
    <n v="1"/>
    <n v="0"/>
    <n v="25"/>
    <n v="33"/>
    <n v="0"/>
    <n v="0"/>
    <n v="0"/>
    <n v="0"/>
    <n v="1"/>
    <n v="1"/>
    <n v="3"/>
    <n v="3"/>
    <n v="0"/>
    <n v="0"/>
    <n v="0"/>
    <n v="0"/>
    <n v="1"/>
    <n v="2"/>
    <n v="25"/>
    <n v="22"/>
    <n v="0"/>
    <n v="0"/>
    <n v="0"/>
    <n v="0"/>
    <n v="2"/>
    <n v="3"/>
    <m/>
    <m/>
    <m/>
    <m/>
    <m/>
    <m/>
    <m/>
    <m/>
    <n v="2940238"/>
    <n v="2868918"/>
    <n v="1076773"/>
    <n v="933477"/>
    <n v="1246121"/>
    <n v="1661689"/>
    <n v="169799"/>
    <n v="220550"/>
    <n v="1113073"/>
    <n v="1051735"/>
    <m/>
    <m/>
    <n v="396"/>
    <n v="393"/>
    <n v="165"/>
    <n v="144"/>
    <n v="237"/>
    <n v="309"/>
    <n v="39"/>
    <n v="51"/>
    <n v="249"/>
    <n v="234"/>
    <n v="0"/>
    <n v="0"/>
    <n v="7424.8434343434346"/>
    <n v="7300.0458015267177"/>
    <n v="6525.8969696969698"/>
    <n v="6482.479166666667"/>
    <n v="5257.8945147679324"/>
    <n v="5377.6343042071194"/>
    <n v="4353.8205128205127"/>
    <n v="4324.5098039215691"/>
    <n v="4470.1726907630518"/>
    <n v="4494.5940170940175"/>
    <n v="0"/>
    <n v="0"/>
    <n v="66823.590909090912"/>
    <n v="65700.412213740463"/>
    <n v="58733.072727272731"/>
    <n v="58342.3125"/>
    <n v="47321.050632911392"/>
    <n v="48398.708737864072"/>
    <n v="39184.384615384617"/>
    <n v="38920.588235294119"/>
    <n v="40231.554216867466"/>
    <n v="40451.346153846156"/>
    <n v="0"/>
    <n v="0"/>
    <n v="54270.733364020962"/>
    <n v="53642.106599074606"/>
    <n v="43"/>
    <n v="42"/>
    <n v="18"/>
    <n v="16"/>
    <n v="26"/>
    <n v="34"/>
    <n v="4"/>
    <n v="5"/>
    <n v="27"/>
    <n v="25"/>
    <n v="0"/>
    <n v="0"/>
    <n v="118"/>
    <n v="122"/>
    <n v="2873414.4090909092"/>
    <n v="2759417.3129770993"/>
    <n v="1057195.3090909091"/>
    <n v="933477"/>
    <n v="1230347.3164556962"/>
    <n v="1645556.0970873784"/>
    <n v="156737.53846153847"/>
    <n v="194602.9411764706"/>
    <n v="1086251.9638554216"/>
    <n v="1011283.6538461539"/>
    <n v="0"/>
    <n v="0"/>
    <n v="6403946.5369544737"/>
    <n v="6544337.0050871018"/>
  </r>
  <r>
    <x v="11"/>
    <s v="Tarleton State University  "/>
    <m/>
    <n v="228529"/>
    <x v="3"/>
    <n v="45"/>
    <n v="43"/>
    <n v="0"/>
    <n v="1"/>
    <n v="0"/>
    <n v="0"/>
    <n v="20"/>
    <n v="22"/>
    <n v="41"/>
    <n v="51"/>
    <n v="5"/>
    <n v="4"/>
    <n v="0"/>
    <n v="0"/>
    <n v="27"/>
    <n v="17"/>
    <n v="130"/>
    <n v="152"/>
    <n v="3"/>
    <n v="3"/>
    <n v="0"/>
    <n v="0"/>
    <n v="30"/>
    <n v="25"/>
    <n v="54"/>
    <n v="64"/>
    <n v="2"/>
    <n v="1"/>
    <n v="0"/>
    <n v="0"/>
    <n v="22"/>
    <n v="6"/>
    <n v="0"/>
    <n v="0"/>
    <n v="0"/>
    <n v="0"/>
    <n v="0"/>
    <n v="0"/>
    <n v="1"/>
    <n v="0"/>
    <m/>
    <m/>
    <m/>
    <m/>
    <m/>
    <m/>
    <m/>
    <m/>
    <n v="6639344"/>
    <n v="6849779"/>
    <n v="6333602"/>
    <n v="6036234"/>
    <n v="10813925"/>
    <n v="11850957"/>
    <n v="3847678"/>
    <n v="3351167"/>
    <n v="72202"/>
    <n v="0"/>
    <m/>
    <m/>
    <n v="645"/>
    <n v="661"/>
    <n v="743"/>
    <n v="703"/>
    <n v="1560"/>
    <n v="1698"/>
    <n v="770"/>
    <n v="658"/>
    <n v="12"/>
    <n v="0"/>
    <n v="0"/>
    <n v="0"/>
    <n v="10293.556589147287"/>
    <n v="10362.751891074131"/>
    <n v="8524.3633916554518"/>
    <n v="8586.392603129445"/>
    <n v="6932.0032051282051"/>
    <n v="6979.3621908127207"/>
    <n v="4996.9844155844157"/>
    <n v="5092.9589665653493"/>
    <n v="6016.833333333333"/>
    <n v="0"/>
    <n v="0"/>
    <n v="0"/>
    <n v="92642.009302325576"/>
    <n v="93264.767019667182"/>
    <n v="76719.270524899068"/>
    <n v="77277.533428164999"/>
    <n v="62388.028846153844"/>
    <n v="62814.25971731449"/>
    <n v="44972.859740259744"/>
    <n v="45836.630699088142"/>
    <n v="54151.5"/>
    <n v="0"/>
    <n v="0"/>
    <n v="0"/>
    <n v="66719.791091137187"/>
    <n v="67558.932027963441"/>
    <n v="65"/>
    <n v="66"/>
    <n v="73"/>
    <n v="72"/>
    <n v="163"/>
    <n v="180"/>
    <n v="78"/>
    <n v="71"/>
    <n v="1"/>
    <n v="0"/>
    <n v="0"/>
    <n v="0"/>
    <n v="380"/>
    <n v="389"/>
    <n v="6021730.6046511624"/>
    <n v="6155474.6232980341"/>
    <n v="5600506.7483176319"/>
    <n v="5563982.4068278801"/>
    <n v="10169248.701923076"/>
    <n v="11306566.749116609"/>
    <n v="3507883.0597402602"/>
    <n v="3254400.779635258"/>
    <n v="54151.5"/>
    <n v="0"/>
    <n v="0"/>
    <n v="0"/>
    <n v="25353520.61463213"/>
    <n v="26280424.558877777"/>
  </r>
  <r>
    <x v="11"/>
    <s v="Texas A&amp;M International University"/>
    <m/>
    <n v="226152"/>
    <x v="3"/>
    <n v="16"/>
    <n v="15"/>
    <n v="2"/>
    <n v="1"/>
    <n v="0"/>
    <n v="0"/>
    <n v="6"/>
    <n v="7"/>
    <n v="42"/>
    <n v="46"/>
    <n v="1"/>
    <n v="4"/>
    <n v="0"/>
    <n v="0"/>
    <n v="7"/>
    <n v="8"/>
    <n v="71"/>
    <n v="84"/>
    <n v="4"/>
    <n v="3"/>
    <n v="0"/>
    <n v="0"/>
    <n v="5"/>
    <n v="3"/>
    <n v="32"/>
    <n v="29"/>
    <n v="0"/>
    <n v="0"/>
    <n v="0"/>
    <n v="0"/>
    <n v="2"/>
    <n v="2"/>
    <n v="2"/>
    <n v="0"/>
    <n v="0"/>
    <n v="0"/>
    <n v="0"/>
    <n v="0"/>
    <n v="0"/>
    <n v="0"/>
    <m/>
    <m/>
    <m/>
    <m/>
    <m/>
    <m/>
    <m/>
    <m/>
    <n v="2525550"/>
    <n v="2615514"/>
    <n v="4038506"/>
    <n v="4858690"/>
    <n v="5847305"/>
    <n v="6570751"/>
    <n v="1599181"/>
    <n v="1524109"/>
    <n v="72555"/>
    <n v="0"/>
    <m/>
    <m/>
    <n v="236"/>
    <n v="229"/>
    <n v="472"/>
    <n v="550"/>
    <n v="739"/>
    <n v="822"/>
    <n v="312"/>
    <n v="285"/>
    <n v="18"/>
    <n v="0"/>
    <n v="0"/>
    <n v="0"/>
    <n v="10701.483050847457"/>
    <n v="11421.458515283843"/>
    <n v="8556.1567796610161"/>
    <n v="8833.9818181818173"/>
    <n v="7912.4560216508798"/>
    <n v="7993.6143552311432"/>
    <n v="5125.5801282051279"/>
    <n v="5347.7508771929824"/>
    <n v="4030.8333333333335"/>
    <n v="0"/>
    <n v="0"/>
    <n v="0"/>
    <n v="96313.347457627111"/>
    <n v="102793.12663755458"/>
    <n v="77005.411016949147"/>
    <n v="79505.83636363635"/>
    <n v="71212.104194857922"/>
    <n v="71942.529197080294"/>
    <n v="46130.221153846149"/>
    <n v="48129.757894736846"/>
    <n v="36277.5"/>
    <n v="0"/>
    <n v="0"/>
    <n v="0"/>
    <n v="71051.272340262687"/>
    <n v="73972.42843677591"/>
    <n v="24"/>
    <n v="23"/>
    <n v="50"/>
    <n v="58"/>
    <n v="80"/>
    <n v="90"/>
    <n v="34"/>
    <n v="31"/>
    <n v="2"/>
    <n v="0"/>
    <n v="0"/>
    <n v="0"/>
    <n v="190"/>
    <n v="202"/>
    <n v="2311520.3389830505"/>
    <n v="2364241.9126637555"/>
    <n v="3850270.5508474573"/>
    <n v="4611338.5090909079"/>
    <n v="5696968.335588634"/>
    <n v="6474827.627737226"/>
    <n v="1568427.519230769"/>
    <n v="1492022.4947368421"/>
    <n v="72555"/>
    <n v="0"/>
    <n v="0"/>
    <n v="0"/>
    <n v="13499741.744649911"/>
    <n v="14942430.544228734"/>
  </r>
  <r>
    <x v="11"/>
    <s v="Texas A&amp;M University-Commerce"/>
    <m/>
    <n v="224554"/>
    <x v="3"/>
    <n v="62"/>
    <n v="68"/>
    <n v="0"/>
    <n v="0"/>
    <n v="0"/>
    <n v="0"/>
    <n v="0"/>
    <n v="0"/>
    <n v="75"/>
    <n v="70"/>
    <n v="0"/>
    <n v="0"/>
    <n v="0"/>
    <n v="0"/>
    <n v="1"/>
    <n v="1"/>
    <n v="143"/>
    <n v="132"/>
    <n v="0"/>
    <n v="0"/>
    <n v="0"/>
    <n v="1"/>
    <n v="0"/>
    <n v="2"/>
    <n v="54"/>
    <n v="2"/>
    <n v="0"/>
    <n v="0"/>
    <n v="1"/>
    <n v="0"/>
    <n v="1"/>
    <n v="0"/>
    <n v="6"/>
    <n v="0"/>
    <n v="0"/>
    <n v="0"/>
    <n v="0"/>
    <n v="0"/>
    <n v="0"/>
    <n v="0"/>
    <m/>
    <m/>
    <m/>
    <m/>
    <m/>
    <m/>
    <m/>
    <m/>
    <n v="4710886"/>
    <n v="6447649"/>
    <n v="4877290"/>
    <n v="4904388"/>
    <n v="8138959"/>
    <n v="8767981"/>
    <n v="1307315"/>
    <n v="148722"/>
    <n v="390885"/>
    <n v="0"/>
    <m/>
    <m/>
    <n v="558"/>
    <n v="612"/>
    <n v="687"/>
    <n v="642"/>
    <n v="1287"/>
    <n v="1223"/>
    <n v="509"/>
    <n v="18"/>
    <n v="54"/>
    <n v="0"/>
    <n v="0"/>
    <n v="0"/>
    <n v="8442.4480286738344"/>
    <n v="10535.374183006536"/>
    <n v="7099.4032023289665"/>
    <n v="7639.2336448598135"/>
    <n v="6323.977466977467"/>
    <n v="7169.2403924775144"/>
    <n v="2568.3988212180748"/>
    <n v="8262.3333333333339"/>
    <n v="7238.6111111111113"/>
    <n v="0"/>
    <n v="0"/>
    <n v="0"/>
    <n v="75982.032258064515"/>
    <n v="94818.367647058825"/>
    <n v="63894.628820960701"/>
    <n v="68753.102803738322"/>
    <n v="56915.797202797199"/>
    <n v="64523.163532297629"/>
    <n v="23115.589390962672"/>
    <n v="74361"/>
    <n v="65147.5"/>
    <n v="0"/>
    <n v="0"/>
    <n v="0"/>
    <n v="56534.095615996855"/>
    <n v="73146.624550455075"/>
    <n v="62"/>
    <n v="68"/>
    <n v="76"/>
    <n v="71"/>
    <n v="143"/>
    <n v="135"/>
    <n v="56"/>
    <n v="2"/>
    <n v="6"/>
    <n v="0"/>
    <n v="0"/>
    <n v="0"/>
    <n v="343"/>
    <n v="276"/>
    <n v="4710886"/>
    <n v="6447649"/>
    <n v="4855991.7903930135"/>
    <n v="4881470.2990654204"/>
    <n v="8138958.9999999991"/>
    <n v="8710627.0768601801"/>
    <n v="1294473.0058939096"/>
    <n v="148722"/>
    <n v="390885"/>
    <n v="0"/>
    <n v="0"/>
    <n v="0"/>
    <n v="19391194.796286922"/>
    <n v="20188468.375925601"/>
  </r>
  <r>
    <x v="11"/>
    <s v="Texas A&amp;M University-Corpus Christi "/>
    <m/>
    <n v="224147"/>
    <x v="3"/>
    <n v="70"/>
    <n v="71"/>
    <n v="0"/>
    <n v="0"/>
    <n v="0"/>
    <n v="0"/>
    <n v="7"/>
    <n v="10"/>
    <n v="93"/>
    <n v="90"/>
    <n v="0"/>
    <n v="0"/>
    <n v="0"/>
    <n v="0"/>
    <n v="8"/>
    <n v="8"/>
    <n v="186"/>
    <n v="190"/>
    <n v="0"/>
    <n v="0"/>
    <n v="0"/>
    <n v="0"/>
    <n v="2"/>
    <n v="6"/>
    <n v="15"/>
    <n v="17"/>
    <n v="0"/>
    <n v="0"/>
    <n v="0"/>
    <n v="0"/>
    <n v="0"/>
    <n v="0"/>
    <n v="0"/>
    <n v="1"/>
    <n v="0"/>
    <n v="0"/>
    <n v="0"/>
    <n v="0"/>
    <n v="0"/>
    <n v="0"/>
    <m/>
    <m/>
    <m/>
    <m/>
    <m/>
    <m/>
    <m/>
    <m/>
    <n v="7573491"/>
    <n v="8233429"/>
    <n v="7480824"/>
    <n v="7430293"/>
    <n v="10624876"/>
    <n v="11840223"/>
    <n v="639453"/>
    <n v="746711"/>
    <n v="0"/>
    <n v="65000"/>
    <m/>
    <m/>
    <n v="714"/>
    <n v="759"/>
    <n v="933"/>
    <n v="906"/>
    <n v="1698"/>
    <n v="1782"/>
    <n v="135"/>
    <n v="153"/>
    <n v="0"/>
    <n v="9"/>
    <n v="0"/>
    <n v="0"/>
    <n v="10607.13025210084"/>
    <n v="10847.7325428195"/>
    <n v="8018.0321543408363"/>
    <n v="8201.206401766005"/>
    <n v="6257.2885747938753"/>
    <n v="6644.3451178451178"/>
    <n v="4736.6888888888889"/>
    <n v="4880.4640522875816"/>
    <n v="0"/>
    <n v="7222.2222222222226"/>
    <n v="0"/>
    <n v="0"/>
    <n v="95464.172268907569"/>
    <n v="97629.592885375503"/>
    <n v="72162.289389067533"/>
    <n v="73810.857615894041"/>
    <n v="56315.597173144881"/>
    <n v="59799.106060606064"/>
    <n v="42630.2"/>
    <n v="43924.176470588238"/>
    <n v="0"/>
    <n v="65000"/>
    <n v="0"/>
    <n v="0"/>
    <n v="67889.547930585148"/>
    <n v="70416.785898096234"/>
    <n v="77"/>
    <n v="81"/>
    <n v="101"/>
    <n v="98"/>
    <n v="188"/>
    <n v="196"/>
    <n v="15"/>
    <n v="17"/>
    <n v="0"/>
    <n v="1"/>
    <n v="0"/>
    <n v="0"/>
    <n v="381"/>
    <n v="393"/>
    <n v="7350741.2647058824"/>
    <n v="7907997.023715416"/>
    <n v="7288391.2282958208"/>
    <n v="7233464.0463576159"/>
    <n v="10587332.268551238"/>
    <n v="11720624.787878789"/>
    <n v="639453"/>
    <n v="746711"/>
    <n v="0"/>
    <n v="65000"/>
    <n v="0"/>
    <n v="0"/>
    <n v="25865917.761552941"/>
    <n v="27673796.85795182"/>
  </r>
  <r>
    <x v="11"/>
    <s v="Texas A&amp;M University-Kingsville"/>
    <m/>
    <n v="228705"/>
    <x v="3"/>
    <n v="79"/>
    <n v="76"/>
    <n v="0"/>
    <n v="0"/>
    <n v="0"/>
    <n v="0"/>
    <n v="25"/>
    <n v="22"/>
    <n v="140"/>
    <n v="72"/>
    <n v="0"/>
    <n v="0"/>
    <n v="0"/>
    <n v="0"/>
    <n v="8"/>
    <n v="8"/>
    <n v="194"/>
    <n v="110"/>
    <n v="0"/>
    <n v="0"/>
    <n v="0"/>
    <n v="0"/>
    <n v="5"/>
    <n v="4"/>
    <n v="16"/>
    <n v="1"/>
    <n v="0"/>
    <n v="0"/>
    <n v="0"/>
    <n v="0"/>
    <n v="0"/>
    <n v="0"/>
    <n v="88"/>
    <n v="55"/>
    <n v="0"/>
    <n v="0"/>
    <n v="0"/>
    <n v="0"/>
    <n v="0"/>
    <n v="13"/>
    <m/>
    <m/>
    <m/>
    <m/>
    <m/>
    <m/>
    <m/>
    <m/>
    <n v="9184114"/>
    <n v="8826949"/>
    <n v="10364843"/>
    <n v="6137521"/>
    <n v="12421970"/>
    <n v="7566822"/>
    <n v="282000"/>
    <n v="28800"/>
    <n v="3245750"/>
    <n v="3293949"/>
    <m/>
    <m/>
    <n v="1011"/>
    <n v="948"/>
    <n v="1356"/>
    <n v="744"/>
    <n v="1806"/>
    <n v="1038"/>
    <n v="144"/>
    <n v="9"/>
    <n v="792"/>
    <n v="651"/>
    <n v="0"/>
    <n v="0"/>
    <n v="9084.1879327398619"/>
    <n v="9311.1276371308013"/>
    <n v="7643.6895280235985"/>
    <n v="8249.3561827956983"/>
    <n v="6878.1672203765229"/>
    <n v="7289.8092485549132"/>
    <n v="1958.3333333333333"/>
    <n v="3200"/>
    <n v="4098.1691919191917"/>
    <n v="5059.8294930875572"/>
    <n v="0"/>
    <n v="0"/>
    <n v="81757.691394658759"/>
    <n v="83800.148734177215"/>
    <n v="68793.20575221238"/>
    <n v="74244.205645161288"/>
    <n v="61903.504983388702"/>
    <n v="65608.283236994219"/>
    <n v="17625"/>
    <n v="28800"/>
    <n v="36883.522727272728"/>
    <n v="45538.465437788014"/>
    <n v="0"/>
    <n v="0"/>
    <n v="62217.552879398725"/>
    <n v="68578.14672118891"/>
    <n v="104"/>
    <n v="98"/>
    <n v="148"/>
    <n v="80"/>
    <n v="199"/>
    <n v="114"/>
    <n v="16"/>
    <n v="1"/>
    <n v="88"/>
    <n v="68"/>
    <n v="0"/>
    <n v="0"/>
    <n v="555"/>
    <n v="361"/>
    <n v="8502799.905044511"/>
    <n v="8212414.5759493671"/>
    <n v="10181394.451327432"/>
    <n v="5939536.4516129028"/>
    <n v="12318797.491694352"/>
    <n v="7479344.2890173411"/>
    <n v="282000"/>
    <n v="28800"/>
    <n v="3245750"/>
    <n v="3096615.6497695851"/>
    <n v="0"/>
    <n v="0"/>
    <n v="34530741.848066293"/>
    <n v="24756710.966349196"/>
  </r>
  <r>
    <x v="11"/>
    <s v="Texas Southern University "/>
    <m/>
    <n v="229063"/>
    <x v="3"/>
    <n v="21"/>
    <n v="20"/>
    <n v="0"/>
    <n v="0"/>
    <n v="1"/>
    <n v="0"/>
    <n v="88"/>
    <n v="83"/>
    <n v="32"/>
    <n v="26"/>
    <n v="0"/>
    <n v="0"/>
    <n v="0"/>
    <n v="1"/>
    <n v="81"/>
    <n v="80"/>
    <n v="17"/>
    <n v="16"/>
    <n v="0"/>
    <n v="0"/>
    <n v="0"/>
    <n v="0"/>
    <n v="38"/>
    <n v="35"/>
    <n v="3"/>
    <n v="3"/>
    <n v="0"/>
    <n v="0"/>
    <n v="0"/>
    <n v="0"/>
    <n v="5"/>
    <n v="2"/>
    <n v="43"/>
    <n v="59"/>
    <n v="0"/>
    <n v="1"/>
    <n v="0"/>
    <n v="3"/>
    <n v="93"/>
    <n v="71"/>
    <m/>
    <m/>
    <m/>
    <m/>
    <m/>
    <m/>
    <m/>
    <m/>
    <n v="13448533"/>
    <n v="12504649"/>
    <n v="10339976"/>
    <n v="9936124"/>
    <n v="3745350"/>
    <n v="3698257"/>
    <n v="414431"/>
    <n v="314431"/>
    <n v="6119236"/>
    <n v="6943005"/>
    <m/>
    <m/>
    <n v="1256"/>
    <n v="1176"/>
    <n v="1260"/>
    <n v="1205"/>
    <n v="609"/>
    <n v="564"/>
    <n v="87"/>
    <n v="51"/>
    <n v="1503"/>
    <n v="1426"/>
    <n v="0"/>
    <n v="0"/>
    <n v="10707.430732484076"/>
    <n v="10633.204931972788"/>
    <n v="8206.3301587301594"/>
    <n v="8245.7460580912866"/>
    <n v="6150"/>
    <n v="6557.1932624113479"/>
    <n v="4763.5747126436781"/>
    <n v="6165.3137254901958"/>
    <n v="4071.3479707252163"/>
    <n v="4868.8674614305746"/>
    <n v="0"/>
    <n v="0"/>
    <n v="96366.876592356683"/>
    <n v="95698.844387755089"/>
    <n v="73856.971428571429"/>
    <n v="74211.714522821581"/>
    <n v="55350"/>
    <n v="59014.73936170213"/>
    <n v="42872.172413793101"/>
    <n v="55487.823529411762"/>
    <n v="36642.13173652695"/>
    <n v="43819.807152875175"/>
    <n v="0"/>
    <n v="0"/>
    <n v="64731.638606791028"/>
    <n v="67391.698523649568"/>
    <n v="110"/>
    <n v="103"/>
    <n v="113"/>
    <n v="107"/>
    <n v="55"/>
    <n v="51"/>
    <n v="8"/>
    <n v="5"/>
    <n v="136"/>
    <n v="134"/>
    <n v="0"/>
    <n v="0"/>
    <n v="422"/>
    <n v="400"/>
    <n v="10600356.425159235"/>
    <n v="9856980.971938774"/>
    <n v="8345837.7714285711"/>
    <n v="7940653.4539419096"/>
    <n v="3044250"/>
    <n v="3009751.7074468085"/>
    <n v="342977.37931034481"/>
    <n v="277439.1176470588"/>
    <n v="4983329.9161676653"/>
    <n v="5871854.1584852738"/>
    <n v="0"/>
    <n v="0"/>
    <n v="27316751.492065813"/>
    <n v="26956679.409459826"/>
  </r>
  <r>
    <x v="11"/>
    <s v="Texas State University"/>
    <s v="Met the criteria for Four-Year 2 in 2014-15 and 2015-16."/>
    <n v="228459"/>
    <x v="3"/>
    <n v="241"/>
    <n v="239"/>
    <n v="0"/>
    <n v="0"/>
    <n v="0"/>
    <n v="0"/>
    <n v="32"/>
    <n v="29"/>
    <n v="250"/>
    <n v="268"/>
    <n v="0"/>
    <n v="0"/>
    <n v="0"/>
    <n v="0"/>
    <n v="19"/>
    <n v="10"/>
    <n v="186"/>
    <n v="207"/>
    <n v="0"/>
    <n v="0"/>
    <n v="0"/>
    <n v="0"/>
    <n v="18"/>
    <n v="0"/>
    <n v="2"/>
    <n v="1"/>
    <n v="0"/>
    <n v="0"/>
    <n v="0"/>
    <n v="0"/>
    <n v="0"/>
    <n v="0"/>
    <n v="398"/>
    <n v="485"/>
    <n v="0"/>
    <n v="0"/>
    <n v="0"/>
    <n v="0"/>
    <n v="33"/>
    <n v="0"/>
    <m/>
    <m/>
    <m/>
    <m/>
    <m/>
    <m/>
    <m/>
    <m/>
    <n v="28191168"/>
    <n v="27956662"/>
    <n v="21146446"/>
    <n v="22728442"/>
    <n v="13846319"/>
    <n v="14266814"/>
    <n v="63009"/>
    <n v="63810"/>
    <n v="19522563"/>
    <n v="23494979"/>
    <m/>
    <m/>
    <n v="2553"/>
    <n v="2499"/>
    <n v="2478"/>
    <n v="2532"/>
    <n v="1890"/>
    <n v="1863"/>
    <n v="18"/>
    <n v="9"/>
    <n v="3978"/>
    <n v="4365"/>
    <n v="0"/>
    <n v="0"/>
    <n v="11042.368977673326"/>
    <n v="11187.139655862346"/>
    <n v="8533.6747376916865"/>
    <n v="8976.477883096366"/>
    <n v="7326.0947089947094"/>
    <n v="7657.9785292538918"/>
    <n v="3500.5"/>
    <n v="7090"/>
    <n v="4907.6327300150833"/>
    <n v="5382.5839633447877"/>
    <n v="0"/>
    <n v="0"/>
    <n v="99381.320799059933"/>
    <n v="100684.25690276112"/>
    <n v="76803.072639225182"/>
    <n v="80788.30094786729"/>
    <n v="65934.85238095239"/>
    <n v="68921.806763285029"/>
    <n v="31504.5"/>
    <n v="63810"/>
    <n v="44168.694570135747"/>
    <n v="48443.255670103092"/>
    <n v="0"/>
    <n v="0"/>
    <n v="68143.81116500232"/>
    <n v="70434.327290917747"/>
    <n v="273"/>
    <n v="268"/>
    <n v="269"/>
    <n v="278"/>
    <n v="204"/>
    <n v="207"/>
    <n v="2"/>
    <n v="1"/>
    <n v="431"/>
    <n v="485"/>
    <n v="0"/>
    <n v="0"/>
    <n v="1179"/>
    <n v="1239"/>
    <n v="27131100.578143362"/>
    <n v="26983380.84993998"/>
    <n v="20660026.539951574"/>
    <n v="22459147.663507108"/>
    <n v="13450709.885714287"/>
    <n v="14266814.000000002"/>
    <n v="63009"/>
    <n v="63810"/>
    <n v="19036707.359728508"/>
    <n v="23494979"/>
    <n v="0"/>
    <n v="0"/>
    <n v="80341553.363537729"/>
    <n v="87268131.513447091"/>
  </r>
  <r>
    <x v="11"/>
    <s v="University of Houston-Clear Lake "/>
    <m/>
    <n v="225414"/>
    <x v="3"/>
    <n v="51"/>
    <n v="52"/>
    <n v="0"/>
    <n v="0"/>
    <n v="0"/>
    <n v="0"/>
    <n v="0"/>
    <n v="0"/>
    <n v="102"/>
    <n v="101"/>
    <n v="0"/>
    <n v="0"/>
    <n v="0"/>
    <n v="0"/>
    <n v="0"/>
    <n v="0"/>
    <n v="76"/>
    <n v="89"/>
    <n v="0"/>
    <n v="0"/>
    <n v="0"/>
    <n v="0"/>
    <n v="0"/>
    <n v="0"/>
    <n v="0"/>
    <n v="0"/>
    <n v="0"/>
    <n v="0"/>
    <n v="0"/>
    <n v="0"/>
    <n v="0"/>
    <n v="0"/>
    <n v="42"/>
    <n v="48"/>
    <n v="0"/>
    <n v="0"/>
    <n v="0"/>
    <n v="0"/>
    <n v="3"/>
    <n v="3"/>
    <m/>
    <m/>
    <m/>
    <m/>
    <m/>
    <m/>
    <m/>
    <m/>
    <n v="4844672"/>
    <n v="5092354"/>
    <n v="7875332"/>
    <n v="8395257"/>
    <n v="4995227"/>
    <n v="6370226"/>
    <n v="0"/>
    <n v="0"/>
    <n v="2541464"/>
    <n v="3262596"/>
    <m/>
    <m/>
    <n v="459"/>
    <n v="468"/>
    <n v="918"/>
    <n v="909"/>
    <n v="684"/>
    <n v="801"/>
    <n v="0"/>
    <n v="0"/>
    <n v="414"/>
    <n v="468"/>
    <n v="0"/>
    <n v="0"/>
    <n v="10554.840958605664"/>
    <n v="10881.098290598291"/>
    <n v="8578.7930283224396"/>
    <n v="9235.7062706270626"/>
    <n v="7302.9634502923973"/>
    <n v="7952.8414481897626"/>
    <n v="0"/>
    <n v="0"/>
    <n v="6138.8019323671497"/>
    <n v="6971.3589743589746"/>
    <n v="0"/>
    <n v="0"/>
    <n v="94993.568627450979"/>
    <n v="97929.884615384624"/>
    <n v="77209.137254901958"/>
    <n v="83121.356435643567"/>
    <n v="65726.671052631573"/>
    <n v="71575.573033707857"/>
    <n v="0"/>
    <n v="0"/>
    <n v="55249.217391304344"/>
    <n v="62742.230769230773"/>
    <n v="0"/>
    <n v="0"/>
    <n v="73727.904316090135"/>
    <n v="78695.190338671557"/>
    <n v="51"/>
    <n v="52"/>
    <n v="102"/>
    <n v="101"/>
    <n v="76"/>
    <n v="89"/>
    <n v="0"/>
    <n v="0"/>
    <n v="45"/>
    <n v="51"/>
    <n v="0"/>
    <n v="0"/>
    <n v="274"/>
    <n v="293"/>
    <n v="4844672"/>
    <n v="5092354"/>
    <n v="7875332"/>
    <n v="8395257"/>
    <n v="4995227"/>
    <n v="6370225.9999999991"/>
    <n v="0"/>
    <n v="0"/>
    <n v="2486214.7826086953"/>
    <n v="3199853.7692307695"/>
    <n v="0"/>
    <n v="0"/>
    <n v="20201445.782608695"/>
    <n v="23057690.769230764"/>
  </r>
  <r>
    <x v="11"/>
    <s v="University of Texas - Rio Grande Valley"/>
    <m/>
    <n v="227368"/>
    <x v="3"/>
    <n v="142"/>
    <n v="144"/>
    <n v="0"/>
    <n v="0"/>
    <n v="0"/>
    <n v="0"/>
    <n v="8"/>
    <n v="10"/>
    <n v="259"/>
    <n v="299"/>
    <n v="0"/>
    <n v="0"/>
    <n v="0"/>
    <n v="0"/>
    <n v="12"/>
    <n v="2"/>
    <n v="222"/>
    <n v="192"/>
    <n v="0"/>
    <n v="0"/>
    <n v="0"/>
    <n v="0"/>
    <n v="19"/>
    <n v="3"/>
    <n v="8"/>
    <n v="0"/>
    <n v="0"/>
    <n v="0"/>
    <n v="0"/>
    <n v="0"/>
    <n v="4"/>
    <n v="0"/>
    <n v="376"/>
    <n v="447"/>
    <n v="0"/>
    <n v="0"/>
    <n v="0"/>
    <n v="0"/>
    <n v="29"/>
    <n v="73"/>
    <m/>
    <m/>
    <m/>
    <m/>
    <m/>
    <m/>
    <m/>
    <m/>
    <n v="14013451"/>
    <n v="16181983"/>
    <n v="19631461"/>
    <n v="21700664"/>
    <n v="16707807"/>
    <n v="13268496"/>
    <n v="1043893"/>
    <n v="0"/>
    <n v="18686566"/>
    <n v="32058192"/>
    <m/>
    <m/>
    <n v="1374"/>
    <n v="1416"/>
    <n v="2475"/>
    <n v="2715"/>
    <n v="2226"/>
    <n v="1764"/>
    <n v="120"/>
    <n v="0"/>
    <n v="3732"/>
    <n v="4899"/>
    <n v="0"/>
    <n v="0"/>
    <n v="10199.018195050947"/>
    <n v="11427.954096045198"/>
    <n v="7931.9034343434341"/>
    <n v="7992.878084714549"/>
    <n v="7505.7533692722373"/>
    <n v="7521.8231292517003"/>
    <n v="8699.1083333333336"/>
    <n v="0"/>
    <n v="5007.118435155413"/>
    <n v="6543.8236374770358"/>
    <n v="0"/>
    <n v="0"/>
    <n v="91791.163755458518"/>
    <n v="102851.58686440678"/>
    <n v="71387.130909090905"/>
    <n v="71935.902762430938"/>
    <n v="67551.780323450133"/>
    <n v="67696.408163265296"/>
    <n v="78291.975000000006"/>
    <n v="0"/>
    <n v="45064.065916398715"/>
    <n v="58894.412737293322"/>
    <n v="0"/>
    <n v="0"/>
    <n v="63563.499994231126"/>
    <n v="69502.34643063214"/>
    <n v="150"/>
    <n v="154"/>
    <n v="271"/>
    <n v="301"/>
    <n v="241"/>
    <n v="195"/>
    <n v="12"/>
    <n v="0"/>
    <n v="405"/>
    <n v="520"/>
    <n v="0"/>
    <n v="0"/>
    <n v="1079"/>
    <n v="1170"/>
    <n v="13768674.563318778"/>
    <n v="15839144.377118645"/>
    <n v="19345912.476363637"/>
    <n v="21652706.731491711"/>
    <n v="16279979.057951482"/>
    <n v="13200799.591836732"/>
    <n v="939503.70000000007"/>
    <n v="0"/>
    <n v="18250946.696141478"/>
    <n v="30625094.623392526"/>
    <n v="0"/>
    <n v="0"/>
    <n v="68585016.493775383"/>
    <n v="81317745.323839605"/>
  </r>
  <r>
    <x v="11"/>
    <s v="University of Texas at Tyler"/>
    <m/>
    <n v="228802"/>
    <x v="3"/>
    <n v="53"/>
    <n v="54"/>
    <n v="0"/>
    <n v="0"/>
    <n v="0"/>
    <n v="0"/>
    <n v="0"/>
    <n v="0"/>
    <n v="73"/>
    <n v="73"/>
    <n v="0"/>
    <n v="0"/>
    <n v="0"/>
    <n v="0"/>
    <n v="0"/>
    <n v="0"/>
    <n v="95"/>
    <n v="105"/>
    <n v="0"/>
    <n v="0"/>
    <n v="0"/>
    <n v="0"/>
    <n v="0"/>
    <n v="0"/>
    <n v="51"/>
    <n v="51"/>
    <n v="0"/>
    <n v="0"/>
    <n v="0"/>
    <n v="0"/>
    <n v="0"/>
    <n v="0"/>
    <n v="67"/>
    <n v="44"/>
    <n v="0"/>
    <n v="0"/>
    <n v="0"/>
    <n v="0"/>
    <n v="0"/>
    <n v="0"/>
    <m/>
    <m/>
    <m/>
    <m/>
    <m/>
    <m/>
    <m/>
    <m/>
    <n v="5188116"/>
    <n v="5334953"/>
    <n v="5442818"/>
    <n v="5763112"/>
    <n v="6477410"/>
    <n v="7291010"/>
    <n v="2720883"/>
    <n v="2793349"/>
    <n v="2684753"/>
    <n v="2275981"/>
    <m/>
    <m/>
    <n v="477"/>
    <n v="486"/>
    <n v="657"/>
    <n v="657"/>
    <n v="855"/>
    <n v="945"/>
    <n v="459"/>
    <n v="459"/>
    <n v="603"/>
    <n v="396"/>
    <n v="0"/>
    <n v="0"/>
    <n v="10876.553459119497"/>
    <n v="10977.269547325102"/>
    <n v="8284.3500761035011"/>
    <n v="8771.8599695585999"/>
    <n v="7575.918128654971"/>
    <n v="7715.3544973544977"/>
    <n v="5927.8496732026142"/>
    <n v="6085.7276688453157"/>
    <n v="4452.3266998341624"/>
    <n v="5747.4267676767677"/>
    <n v="0"/>
    <n v="0"/>
    <n v="97888.981132075482"/>
    <n v="98795.425925925927"/>
    <n v="74559.150684931505"/>
    <n v="78946.739726027401"/>
    <n v="68183.263157894733"/>
    <n v="69438.190476190473"/>
    <n v="53350.647058823524"/>
    <n v="54771.549019607839"/>
    <n v="40070.940298507463"/>
    <n v="51726.840909090912"/>
    <n v="0"/>
    <n v="0"/>
    <n v="66412.920353982307"/>
    <n v="71738.241590214064"/>
    <n v="53"/>
    <n v="54"/>
    <n v="73"/>
    <n v="73"/>
    <n v="95"/>
    <n v="105"/>
    <n v="51"/>
    <n v="51"/>
    <n v="67"/>
    <n v="44"/>
    <n v="0"/>
    <n v="0"/>
    <n v="339"/>
    <n v="327"/>
    <n v="5188116.0000000009"/>
    <n v="5334953"/>
    <n v="5442818"/>
    <n v="5763112"/>
    <n v="6477410"/>
    <n v="7291010"/>
    <n v="2720882.9999999995"/>
    <n v="2793349"/>
    <n v="2684753"/>
    <n v="2275981"/>
    <n v="0"/>
    <n v="0"/>
    <n v="22513980.000000004"/>
    <n v="23458405"/>
  </r>
  <r>
    <x v="11"/>
    <s v="University of Texas of the Permian Basin"/>
    <m/>
    <n v="229018"/>
    <x v="3"/>
    <n v="18"/>
    <n v="19"/>
    <n v="0"/>
    <n v="0"/>
    <n v="0"/>
    <n v="0"/>
    <n v="0"/>
    <n v="0"/>
    <n v="41"/>
    <n v="39"/>
    <n v="0"/>
    <n v="0"/>
    <n v="0"/>
    <n v="0"/>
    <n v="0"/>
    <n v="0"/>
    <n v="29"/>
    <n v="29"/>
    <n v="0"/>
    <n v="0"/>
    <n v="0"/>
    <n v="0"/>
    <n v="0"/>
    <n v="0"/>
    <n v="2"/>
    <n v="2"/>
    <n v="0"/>
    <n v="0"/>
    <n v="0"/>
    <n v="0"/>
    <n v="0"/>
    <n v="0"/>
    <n v="31"/>
    <n v="37"/>
    <n v="0"/>
    <n v="0"/>
    <n v="0"/>
    <n v="0"/>
    <n v="0"/>
    <n v="0"/>
    <m/>
    <m/>
    <m/>
    <m/>
    <m/>
    <m/>
    <m/>
    <m/>
    <n v="1522083"/>
    <n v="1693406"/>
    <n v="3046000"/>
    <n v="3094519"/>
    <n v="1819647"/>
    <n v="1963955"/>
    <n v="113680"/>
    <n v="115960"/>
    <n v="1420704"/>
    <n v="1784624"/>
    <m/>
    <m/>
    <n v="162"/>
    <n v="171"/>
    <n v="369"/>
    <n v="351"/>
    <n v="261"/>
    <n v="261"/>
    <n v="18"/>
    <n v="18"/>
    <n v="279"/>
    <n v="333"/>
    <n v="0"/>
    <n v="0"/>
    <n v="9395.5740740740748"/>
    <n v="9902.959064327486"/>
    <n v="8254.7425474254742"/>
    <n v="8816.2934472934467"/>
    <n v="6971.8275862068967"/>
    <n v="7524.7318007662834"/>
    <n v="6315.5555555555557"/>
    <n v="6442.2222222222226"/>
    <n v="5092.1290322580644"/>
    <n v="5359.2312312312315"/>
    <n v="0"/>
    <n v="0"/>
    <n v="84560.166666666672"/>
    <n v="89126.631578947374"/>
    <n v="74292.682926829264"/>
    <n v="79346.641025641016"/>
    <n v="62746.448275862072"/>
    <n v="67722.586206896551"/>
    <n v="56840"/>
    <n v="57980"/>
    <n v="45829.161290322576"/>
    <n v="48233.08108108108"/>
    <n v="0"/>
    <n v="0"/>
    <n v="65472.016528925618"/>
    <n v="68670.349206349201"/>
    <n v="18"/>
    <n v="19"/>
    <n v="41"/>
    <n v="39"/>
    <n v="29"/>
    <n v="29"/>
    <n v="2"/>
    <n v="2"/>
    <n v="31"/>
    <n v="37"/>
    <n v="0"/>
    <n v="0"/>
    <n v="121"/>
    <n v="126"/>
    <n v="1522083"/>
    <n v="1693406"/>
    <n v="3046000"/>
    <n v="3094518.9999999995"/>
    <n v="1819647"/>
    <n v="1963955"/>
    <n v="113680"/>
    <n v="115960"/>
    <n v="1420703.9999999998"/>
    <n v="1784624"/>
    <n v="0"/>
    <n v="0"/>
    <n v="7922114"/>
    <n v="8652464"/>
  </r>
  <r>
    <x v="11"/>
    <s v="West Texas A &amp; M University"/>
    <m/>
    <n v="229814"/>
    <x v="3"/>
    <n v="47"/>
    <n v="45"/>
    <n v="0"/>
    <n v="0"/>
    <n v="0"/>
    <n v="0"/>
    <n v="6"/>
    <n v="21"/>
    <n v="57"/>
    <n v="61"/>
    <n v="0"/>
    <n v="0"/>
    <n v="0"/>
    <n v="0"/>
    <n v="6"/>
    <n v="6"/>
    <n v="78"/>
    <n v="81"/>
    <n v="0"/>
    <n v="0"/>
    <n v="0"/>
    <n v="0"/>
    <n v="8"/>
    <n v="6"/>
    <n v="79"/>
    <n v="89"/>
    <n v="1"/>
    <n v="1"/>
    <n v="0"/>
    <n v="0"/>
    <n v="3"/>
    <n v="6"/>
    <n v="0"/>
    <n v="1"/>
    <n v="0"/>
    <n v="0"/>
    <n v="0"/>
    <n v="0"/>
    <n v="0"/>
    <n v="0"/>
    <m/>
    <m/>
    <m/>
    <m/>
    <m/>
    <m/>
    <m/>
    <m/>
    <n v="4662819"/>
    <n v="6761419"/>
    <n v="4709583"/>
    <n v="5122647"/>
    <n v="5541191"/>
    <n v="5752251"/>
    <n v="4701382"/>
    <n v="4853789"/>
    <n v="0"/>
    <n v="10000"/>
    <m/>
    <m/>
    <n v="495"/>
    <n v="657"/>
    <n v="585"/>
    <n v="621"/>
    <n v="798"/>
    <n v="801"/>
    <n v="757"/>
    <n v="883"/>
    <n v="0"/>
    <n v="9"/>
    <n v="0"/>
    <n v="0"/>
    <n v="9419.8363636363629"/>
    <n v="10291.353120243532"/>
    <n v="8050.5692307692307"/>
    <n v="8249.028985507246"/>
    <n v="6943.8483709273187"/>
    <n v="7181.3370786516853"/>
    <n v="6210.544253632761"/>
    <n v="5496.9297848244623"/>
    <n v="0"/>
    <n v="1111.1111111111111"/>
    <n v="0"/>
    <n v="0"/>
    <n v="84778.527272727268"/>
    <n v="92622.178082191778"/>
    <n v="72455.123076923075"/>
    <n v="74241.260869565216"/>
    <n v="62494.63533834587"/>
    <n v="64632.033707865165"/>
    <n v="55894.898282694849"/>
    <n v="49472.368063420159"/>
    <n v="0"/>
    <n v="10000"/>
    <n v="0"/>
    <n v="0"/>
    <n v="66918.420687235499"/>
    <n v="67727.326493243309"/>
    <n v="53"/>
    <n v="66"/>
    <n v="63"/>
    <n v="67"/>
    <n v="86"/>
    <n v="87"/>
    <n v="83"/>
    <n v="96"/>
    <n v="0"/>
    <n v="1"/>
    <n v="0"/>
    <n v="0"/>
    <n v="285"/>
    <n v="317"/>
    <n v="4493261.9454545453"/>
    <n v="6113063.7534246575"/>
    <n v="4564672.7538461536"/>
    <n v="4974164.4782608692"/>
    <n v="5374538.6390977446"/>
    <n v="5622986.932584269"/>
    <n v="4639276.557463672"/>
    <n v="4749347.3340883348"/>
    <n v="0"/>
    <n v="10000"/>
    <n v="0"/>
    <n v="0"/>
    <n v="19071749.895862117"/>
    <n v="21469562.49835813"/>
  </r>
  <r>
    <x v="11"/>
    <s v="Texas A &amp; M University - Central Texas"/>
    <m/>
    <n v="483036"/>
    <x v="4"/>
    <n v="17"/>
    <n v="19"/>
    <n v="0"/>
    <n v="0"/>
    <n v="0"/>
    <n v="0"/>
    <n v="4"/>
    <n v="4"/>
    <n v="22"/>
    <n v="22"/>
    <n v="0"/>
    <n v="0"/>
    <n v="0"/>
    <n v="0"/>
    <n v="2"/>
    <n v="2"/>
    <n v="20"/>
    <n v="22"/>
    <n v="0"/>
    <n v="0"/>
    <n v="0"/>
    <n v="0"/>
    <n v="1"/>
    <n v="1"/>
    <n v="10"/>
    <n v="7"/>
    <n v="0"/>
    <n v="0"/>
    <n v="0"/>
    <n v="0"/>
    <n v="0"/>
    <n v="0"/>
    <n v="1"/>
    <n v="1"/>
    <n v="0"/>
    <n v="0"/>
    <n v="0"/>
    <n v="0"/>
    <n v="0"/>
    <n v="0"/>
    <m/>
    <m/>
    <m/>
    <m/>
    <m/>
    <m/>
    <m/>
    <m/>
    <n v="2186421"/>
    <n v="2338657"/>
    <n v="1806153"/>
    <n v="1821771"/>
    <n v="1398168"/>
    <n v="1509614"/>
    <n v="532957"/>
    <n v="382792"/>
    <n v="70000"/>
    <n v="69999"/>
    <m/>
    <m/>
    <n v="201"/>
    <n v="219"/>
    <n v="222"/>
    <n v="222"/>
    <n v="192"/>
    <n v="210"/>
    <n v="90"/>
    <n v="63"/>
    <n v="9"/>
    <n v="9"/>
    <n v="0"/>
    <n v="0"/>
    <n v="10877.716417910447"/>
    <n v="10678.79908675799"/>
    <n v="8135.8243243243242"/>
    <n v="8206.1756756756749"/>
    <n v="7282.125"/>
    <n v="7188.638095238095"/>
    <n v="5921.7444444444445"/>
    <n v="6076.063492063492"/>
    <n v="7777.7777777777774"/>
    <n v="7777.666666666667"/>
    <n v="0"/>
    <n v="0"/>
    <n v="97899.447761194024"/>
    <n v="96109.191780821915"/>
    <n v="73222.41891891892"/>
    <n v="73855.58108108108"/>
    <n v="65539.125"/>
    <n v="64697.742857142854"/>
    <n v="53295.7"/>
    <n v="54684.571428571428"/>
    <n v="70000"/>
    <n v="69999"/>
    <n v="0"/>
    <n v="0"/>
    <n v="75227.338727780894"/>
    <n v="75947.236443835078"/>
    <n v="21"/>
    <n v="23"/>
    <n v="24"/>
    <n v="24"/>
    <n v="21"/>
    <n v="23"/>
    <n v="10"/>
    <n v="7"/>
    <n v="1"/>
    <n v="1"/>
    <n v="0"/>
    <n v="0"/>
    <n v="77"/>
    <n v="78"/>
    <n v="2055888.4029850746"/>
    <n v="2210511.4109589038"/>
    <n v="1757338.054054054"/>
    <n v="1772533.945945946"/>
    <n v="1376321.625"/>
    <n v="1488048.0857142857"/>
    <n v="532957"/>
    <n v="382792"/>
    <n v="70000"/>
    <n v="69999"/>
    <n v="0"/>
    <n v="0"/>
    <n v="5792505.082039129"/>
    <n v="5923884.4426191356"/>
  </r>
  <r>
    <x v="11"/>
    <s v="Texas A &amp; M -Texarkana"/>
    <m/>
    <n v="224545"/>
    <x v="4"/>
    <n v="0"/>
    <n v="3"/>
    <n v="0"/>
    <n v="0"/>
    <n v="0"/>
    <n v="0"/>
    <n v="0"/>
    <n v="1"/>
    <n v="0"/>
    <n v="12"/>
    <n v="0"/>
    <n v="0"/>
    <n v="0"/>
    <n v="0"/>
    <n v="0"/>
    <n v="6"/>
    <n v="0"/>
    <n v="37"/>
    <n v="0"/>
    <n v="0"/>
    <n v="0"/>
    <n v="0"/>
    <n v="0"/>
    <n v="7"/>
    <n v="0"/>
    <n v="5"/>
    <n v="0"/>
    <n v="0"/>
    <n v="0"/>
    <n v="0"/>
    <n v="0"/>
    <n v="0"/>
    <n v="0"/>
    <n v="6"/>
    <n v="0"/>
    <n v="0"/>
    <n v="0"/>
    <n v="0"/>
    <n v="0"/>
    <n v="6"/>
    <m/>
    <m/>
    <m/>
    <m/>
    <m/>
    <m/>
    <m/>
    <m/>
    <n v="0"/>
    <n v="376785"/>
    <n v="0"/>
    <n v="1486033"/>
    <n v="0"/>
    <n v="3074843"/>
    <n v="0"/>
    <n v="213264"/>
    <n v="0"/>
    <n v="931882"/>
    <m/>
    <m/>
    <n v="0"/>
    <n v="39"/>
    <n v="0"/>
    <n v="180"/>
    <n v="0"/>
    <n v="417"/>
    <n v="0"/>
    <n v="45"/>
    <n v="0"/>
    <n v="126"/>
    <n v="0"/>
    <n v="0"/>
    <n v="0"/>
    <n v="9661.1538461538457"/>
    <n v="0"/>
    <n v="8255.7388888888891"/>
    <n v="0"/>
    <n v="7373.7242206235014"/>
    <n v="0"/>
    <n v="4739.2"/>
    <n v="0"/>
    <n v="7395.8888888888887"/>
    <n v="0"/>
    <n v="0"/>
    <n v="0"/>
    <n v="86950.38461538461"/>
    <n v="0"/>
    <n v="74301.649999999994"/>
    <n v="0"/>
    <n v="66363.517985611514"/>
    <n v="0"/>
    <n v="42652.799999999996"/>
    <n v="0"/>
    <n v="66563"/>
    <n v="0"/>
    <n v="0"/>
    <n v="0"/>
    <n v="67677.663009981261"/>
    <n v="0"/>
    <n v="4"/>
    <n v="0"/>
    <n v="18"/>
    <n v="0"/>
    <n v="44"/>
    <n v="0"/>
    <n v="5"/>
    <n v="0"/>
    <n v="12"/>
    <n v="0"/>
    <n v="0"/>
    <n v="0"/>
    <n v="83"/>
    <n v="0"/>
    <n v="347801.53846153844"/>
    <n v="0"/>
    <n v="1337429.7"/>
    <n v="0"/>
    <n v="2919994.7913669068"/>
    <n v="0"/>
    <n v="213263.99999999997"/>
    <n v="0"/>
    <n v="798756"/>
    <n v="0"/>
    <n v="0"/>
    <n v="0"/>
    <n v="5617246.0298284451"/>
  </r>
  <r>
    <x v="11"/>
    <s v="University of Houston-Victoria"/>
    <m/>
    <n v="225502"/>
    <x v="4"/>
    <n v="22"/>
    <n v="20"/>
    <n v="0"/>
    <n v="0"/>
    <n v="0"/>
    <n v="0"/>
    <n v="0"/>
    <n v="0"/>
    <n v="28"/>
    <n v="27"/>
    <n v="0"/>
    <n v="0"/>
    <n v="0"/>
    <n v="0"/>
    <n v="0"/>
    <n v="0"/>
    <n v="39"/>
    <n v="34"/>
    <n v="0"/>
    <n v="0"/>
    <n v="0"/>
    <n v="0"/>
    <n v="0"/>
    <n v="0"/>
    <n v="6"/>
    <n v="6"/>
    <n v="0"/>
    <n v="0"/>
    <n v="0"/>
    <n v="0"/>
    <n v="0"/>
    <n v="0"/>
    <n v="34"/>
    <n v="37"/>
    <n v="0"/>
    <n v="0"/>
    <n v="0"/>
    <n v="0"/>
    <n v="0"/>
    <n v="0"/>
    <m/>
    <m/>
    <m/>
    <m/>
    <m/>
    <m/>
    <m/>
    <m/>
    <n v="2092384"/>
    <n v="1974572"/>
    <n v="2311633"/>
    <n v="2279091"/>
    <n v="1909718"/>
    <n v="2669321"/>
    <n v="289084"/>
    <n v="299157"/>
    <n v="1904134"/>
    <n v="2020054"/>
    <m/>
    <m/>
    <n v="198"/>
    <n v="180"/>
    <n v="252"/>
    <n v="243"/>
    <n v="351"/>
    <n v="306"/>
    <n v="54"/>
    <n v="54"/>
    <n v="306"/>
    <n v="333"/>
    <n v="0"/>
    <n v="0"/>
    <n v="10567.595959595959"/>
    <n v="10969.844444444445"/>
    <n v="9173.1468253968251"/>
    <n v="9378.9753086419751"/>
    <n v="5440.7920227920231"/>
    <n v="8723.2712418300653"/>
    <n v="5353.4074074074078"/>
    <n v="5539.9444444444443"/>
    <n v="6222.660130718954"/>
    <n v="6066.2282282282285"/>
    <n v="0"/>
    <n v="0"/>
    <n v="95108.363636363632"/>
    <n v="98728.6"/>
    <n v="82558.32142857142"/>
    <n v="84410.777777777781"/>
    <n v="48967.128205128211"/>
    <n v="78509.441176470587"/>
    <n v="48180.666666666672"/>
    <n v="49859.5"/>
    <n v="56003.941176470587"/>
    <n v="54596.054054054053"/>
    <n v="0"/>
    <n v="0"/>
    <n v="65945.372093023252"/>
    <n v="74533.830645161288"/>
    <n v="22"/>
    <n v="20"/>
    <n v="28"/>
    <n v="27"/>
    <n v="39"/>
    <n v="34"/>
    <n v="6"/>
    <n v="6"/>
    <n v="34"/>
    <n v="37"/>
    <n v="0"/>
    <n v="0"/>
    <n v="129"/>
    <n v="124"/>
    <n v="2092384"/>
    <n v="1974572"/>
    <n v="2311633"/>
    <n v="2279091"/>
    <n v="1909718.0000000002"/>
    <n v="2669321"/>
    <n v="289084"/>
    <n v="299157"/>
    <n v="1904134"/>
    <n v="2020054"/>
    <n v="0"/>
    <n v="0"/>
    <n v="8506953"/>
    <n v="9242195"/>
  </r>
  <r>
    <x v="11"/>
    <s v="Sul Ross State University-Rio Grande College"/>
    <m/>
    <s v="228501B"/>
    <x v="5"/>
    <n v="0"/>
    <n v="0"/>
    <n v="0"/>
    <n v="0"/>
    <n v="0"/>
    <n v="0"/>
    <n v="0"/>
    <n v="0"/>
    <n v="0"/>
    <n v="0"/>
    <n v="0"/>
    <n v="0"/>
    <n v="0"/>
    <n v="0"/>
    <n v="0"/>
    <n v="0"/>
    <n v="0"/>
    <n v="0"/>
    <n v="0"/>
    <n v="0"/>
    <n v="0"/>
    <n v="0"/>
    <n v="0"/>
    <n v="0"/>
    <n v="0"/>
    <n v="0"/>
    <n v="0"/>
    <n v="0"/>
    <n v="0"/>
    <n v="0"/>
    <n v="0"/>
    <n v="0"/>
    <n v="0"/>
    <n v="0"/>
    <n v="0"/>
    <n v="0"/>
    <n v="0"/>
    <n v="0"/>
    <n v="0"/>
    <n v="0"/>
    <m/>
    <m/>
    <m/>
    <m/>
    <m/>
    <m/>
    <m/>
    <m/>
    <n v="0"/>
    <n v="0"/>
    <n v="0"/>
    <n v="0"/>
    <n v="0"/>
    <n v="0"/>
    <n v="0"/>
    <n v="0"/>
    <n v="0"/>
    <n v="0"/>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1"/>
    <s v="Texas A &amp; M University - San Antonio"/>
    <m/>
    <n v="870501"/>
    <x v="5"/>
    <n v="0"/>
    <n v="5"/>
    <n v="0"/>
    <n v="0"/>
    <n v="0"/>
    <n v="0"/>
    <n v="0"/>
    <n v="1"/>
    <n v="0"/>
    <n v="34"/>
    <n v="0"/>
    <n v="0"/>
    <n v="0"/>
    <n v="0"/>
    <n v="0"/>
    <n v="2"/>
    <n v="0"/>
    <n v="60"/>
    <n v="0"/>
    <n v="0"/>
    <n v="0"/>
    <n v="0"/>
    <n v="0"/>
    <n v="0"/>
    <n v="0"/>
    <n v="0"/>
    <n v="0"/>
    <n v="0"/>
    <n v="0"/>
    <n v="0"/>
    <n v="0"/>
    <n v="0"/>
    <n v="0"/>
    <n v="8"/>
    <n v="0"/>
    <n v="0"/>
    <n v="0"/>
    <n v="0"/>
    <n v="0"/>
    <n v="0"/>
    <m/>
    <m/>
    <m/>
    <m/>
    <m/>
    <m/>
    <m/>
    <m/>
    <n v="0"/>
    <n v="505001"/>
    <n v="0"/>
    <n v="2562173"/>
    <n v="0"/>
    <n v="3861831"/>
    <n v="0"/>
    <n v="0"/>
    <n v="0"/>
    <n v="364605"/>
    <m/>
    <m/>
    <n v="0"/>
    <n v="57"/>
    <n v="0"/>
    <n v="330"/>
    <n v="0"/>
    <n v="540"/>
    <n v="0"/>
    <n v="0"/>
    <n v="0"/>
    <n v="72"/>
    <n v="0"/>
    <n v="0"/>
    <n v="0"/>
    <n v="8859.6666666666661"/>
    <n v="0"/>
    <n v="7764.1606060606064"/>
    <n v="0"/>
    <n v="7151.5388888888892"/>
    <n v="0"/>
    <n v="0"/>
    <n v="0"/>
    <n v="5063.958333333333"/>
    <n v="0"/>
    <n v="0"/>
    <n v="0"/>
    <n v="79737"/>
    <n v="0"/>
    <n v="69877.445454545465"/>
    <n v="0"/>
    <n v="64363.850000000006"/>
    <n v="0"/>
    <n v="0"/>
    <n v="0"/>
    <n v="45575.625"/>
    <n v="0"/>
    <n v="0"/>
    <n v="0"/>
    <n v="65640.418512396704"/>
    <n v="0"/>
    <n v="6"/>
    <n v="0"/>
    <n v="36"/>
    <n v="0"/>
    <n v="60"/>
    <n v="0"/>
    <n v="0"/>
    <n v="0"/>
    <n v="8"/>
    <n v="0"/>
    <n v="0"/>
    <n v="0"/>
    <n v="110"/>
    <n v="0"/>
    <n v="478422"/>
    <n v="0"/>
    <n v="2515588.0363636366"/>
    <n v="0"/>
    <n v="3861831.0000000005"/>
    <n v="0"/>
    <n v="0"/>
    <n v="0"/>
    <n v="364605"/>
    <n v="0"/>
    <n v="0"/>
    <n v="0"/>
    <n v="7220446.0363636371"/>
  </r>
  <r>
    <x v="11"/>
    <s v="University of Houston-Downtown"/>
    <m/>
    <n v="225432"/>
    <x v="5"/>
    <n v="48"/>
    <n v="46"/>
    <n v="0"/>
    <n v="0"/>
    <n v="0"/>
    <n v="0"/>
    <n v="5"/>
    <n v="4"/>
    <n v="96"/>
    <n v="106"/>
    <n v="0"/>
    <n v="0"/>
    <n v="0"/>
    <n v="0"/>
    <n v="5"/>
    <n v="7"/>
    <n v="68"/>
    <n v="64"/>
    <n v="0"/>
    <n v="0"/>
    <n v="0"/>
    <n v="0"/>
    <n v="0"/>
    <n v="0"/>
    <n v="0"/>
    <n v="5"/>
    <n v="0"/>
    <n v="0"/>
    <n v="0"/>
    <n v="0"/>
    <n v="1"/>
    <n v="2"/>
    <n v="92"/>
    <n v="101"/>
    <n v="0"/>
    <n v="0"/>
    <n v="0"/>
    <n v="0"/>
    <n v="7"/>
    <n v="6"/>
    <m/>
    <m/>
    <m/>
    <m/>
    <m/>
    <m/>
    <m/>
    <m/>
    <n v="4955921"/>
    <n v="4768057"/>
    <n v="7470070"/>
    <n v="8653889"/>
    <n v="4444896"/>
    <n v="4474344"/>
    <n v="61981"/>
    <n v="621792"/>
    <n v="5083347"/>
    <n v="5598015"/>
    <m/>
    <m/>
    <n v="492"/>
    <n v="462"/>
    <n v="924"/>
    <n v="1038"/>
    <n v="612"/>
    <n v="576"/>
    <n v="12"/>
    <n v="69"/>
    <n v="912"/>
    <n v="981"/>
    <n v="0"/>
    <n v="0"/>
    <n v="10073.010162601626"/>
    <n v="10320.469696969696"/>
    <n v="8084.4913419913419"/>
    <n v="8337.0799614643547"/>
    <n v="7262.9019607843138"/>
    <n v="7767.958333333333"/>
    <n v="5165.083333333333"/>
    <n v="9011.4782608695659"/>
    <n v="5573.8453947368425"/>
    <n v="5706.4373088685015"/>
    <n v="0"/>
    <n v="0"/>
    <n v="90657.091463414632"/>
    <n v="92884.227272727265"/>
    <n v="72760.422077922078"/>
    <n v="75033.7196531792"/>
    <n v="65366.117647058825"/>
    <n v="69911.625"/>
    <n v="46485.75"/>
    <n v="81103.304347826095"/>
    <n v="50164.60855263158"/>
    <n v="51357.935779816515"/>
    <n v="0"/>
    <n v="0"/>
    <n v="67115.858615346675"/>
    <n v="69385.301886571135"/>
    <n v="53"/>
    <n v="50"/>
    <n v="101"/>
    <n v="113"/>
    <n v="68"/>
    <n v="64"/>
    <n v="1"/>
    <n v="7"/>
    <n v="99"/>
    <n v="107"/>
    <n v="0"/>
    <n v="0"/>
    <n v="322"/>
    <n v="341"/>
    <n v="4804825.8475609757"/>
    <n v="4644211.3636363633"/>
    <n v="7348802.6298701297"/>
    <n v="8478810.3208092488"/>
    <n v="4444896"/>
    <n v="4474344"/>
    <n v="46485.75"/>
    <n v="567723.13043478271"/>
    <n v="4966296.2467105268"/>
    <n v="5495299.1284403671"/>
    <n v="0"/>
    <n v="0"/>
    <n v="21611306.474141628"/>
    <n v="23660387.943320759"/>
  </r>
  <r>
    <x v="11"/>
    <s v="Texas A &amp; M University at Galveston"/>
    <s v="Met the criteria for Four-Year 5 in 2014-15 and 2015-16."/>
    <n v="228714"/>
    <x v="6"/>
    <n v="0"/>
    <n v="0"/>
    <n v="0"/>
    <n v="0"/>
    <n v="0"/>
    <n v="0"/>
    <n v="0"/>
    <n v="0"/>
    <n v="0"/>
    <n v="0"/>
    <n v="0"/>
    <n v="0"/>
    <n v="0"/>
    <n v="0"/>
    <n v="0"/>
    <n v="0"/>
    <n v="0"/>
    <n v="0"/>
    <n v="0"/>
    <n v="0"/>
    <n v="0"/>
    <n v="0"/>
    <n v="0"/>
    <n v="0"/>
    <n v="0"/>
    <n v="0"/>
    <n v="0"/>
    <n v="0"/>
    <n v="0"/>
    <n v="0"/>
    <n v="0"/>
    <n v="0"/>
    <n v="0"/>
    <n v="0"/>
    <n v="0"/>
    <n v="0"/>
    <n v="0"/>
    <n v="0"/>
    <n v="0"/>
    <n v="0"/>
    <m/>
    <m/>
    <m/>
    <m/>
    <m/>
    <m/>
    <m/>
    <m/>
    <n v="0"/>
    <n v="0"/>
    <n v="0"/>
    <n v="0"/>
    <n v="0"/>
    <n v="0"/>
    <n v="0"/>
    <n v="0"/>
    <n v="0"/>
    <n v="0"/>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1"/>
    <s v="Brazosport College "/>
    <m/>
    <n v="223506"/>
    <x v="12"/>
    <n v="15"/>
    <n v="18"/>
    <n v="0"/>
    <n v="0"/>
    <n v="0"/>
    <n v="0"/>
    <n v="0"/>
    <n v="0"/>
    <n v="19"/>
    <n v="23"/>
    <n v="0"/>
    <n v="0"/>
    <n v="1"/>
    <n v="1"/>
    <n v="0"/>
    <n v="0"/>
    <n v="27"/>
    <n v="23"/>
    <n v="0"/>
    <n v="0"/>
    <n v="0"/>
    <n v="0"/>
    <n v="0"/>
    <n v="0"/>
    <n v="29"/>
    <n v="30"/>
    <n v="0"/>
    <n v="0"/>
    <n v="0"/>
    <n v="0"/>
    <n v="0"/>
    <n v="0"/>
    <m/>
    <m/>
    <m/>
    <m/>
    <m/>
    <m/>
    <m/>
    <m/>
    <n v="0"/>
    <n v="0"/>
    <n v="0"/>
    <n v="0"/>
    <n v="0"/>
    <n v="0"/>
    <n v="0"/>
    <n v="0"/>
    <n v="1177323"/>
    <n v="1422895"/>
    <n v="1210168"/>
    <n v="1556728"/>
    <n v="1432479"/>
    <n v="1327850"/>
    <n v="1357352"/>
    <n v="1435490"/>
    <m/>
    <m/>
    <m/>
    <n v="0"/>
    <n v="135"/>
    <n v="162"/>
    <n v="182"/>
    <n v="218"/>
    <n v="243"/>
    <n v="207"/>
    <n v="261"/>
    <n v="270"/>
    <n v="0"/>
    <n v="0"/>
    <n v="0"/>
    <n v="0"/>
    <n v="8720.9111111111106"/>
    <n v="8783.3024691358023"/>
    <n v="6649.2747252747249"/>
    <n v="7140.9541284403667"/>
    <n v="5894.9753086419751"/>
    <n v="6414.7342995169083"/>
    <n v="5200.5823754789271"/>
    <n v="5316.6296296296296"/>
    <n v="0"/>
    <n v="0"/>
    <n v="0"/>
    <n v="0"/>
    <n v="78488.2"/>
    <n v="79049.722222222219"/>
    <n v="59843.472527472521"/>
    <n v="64268.587155963301"/>
    <n v="53054.777777777774"/>
    <n v="57732.608695652176"/>
    <n v="46805.241379310348"/>
    <n v="47849.666666666664"/>
    <n v="0"/>
    <n v="0"/>
    <n v="0"/>
    <n v="0"/>
    <n v="56747.51044559836"/>
    <n v="60301.906228874941"/>
    <n v="15"/>
    <n v="18"/>
    <n v="20"/>
    <n v="24"/>
    <n v="27"/>
    <n v="23"/>
    <n v="29"/>
    <n v="30"/>
    <n v="0"/>
    <n v="0"/>
    <n v="0"/>
    <n v="0"/>
    <n v="91"/>
    <n v="95"/>
    <n v="1177323"/>
    <n v="1422895"/>
    <n v="1196869.4505494505"/>
    <n v="1542446.0917431193"/>
    <n v="1432479"/>
    <n v="1327850"/>
    <n v="1357352"/>
    <n v="1435490"/>
    <n v="0"/>
    <n v="0"/>
    <n v="0"/>
    <n v="0"/>
    <n v="5164023.4505494507"/>
    <n v="5728681.0917431191"/>
  </r>
  <r>
    <x v="11"/>
    <s v="Midland College "/>
    <m/>
    <n v="226806"/>
    <x v="12"/>
    <n v="34"/>
    <n v="31"/>
    <n v="2"/>
    <n v="3"/>
    <n v="1"/>
    <n v="1"/>
    <n v="9"/>
    <n v="8"/>
    <n v="38"/>
    <n v="36"/>
    <n v="3"/>
    <n v="1"/>
    <n v="1"/>
    <n v="1"/>
    <n v="5"/>
    <n v="6"/>
    <n v="4"/>
    <n v="9"/>
    <n v="2"/>
    <n v="2"/>
    <n v="0"/>
    <n v="0"/>
    <n v="0"/>
    <n v="0"/>
    <n v="14"/>
    <n v="15"/>
    <n v="2"/>
    <n v="6"/>
    <n v="0"/>
    <n v="0"/>
    <n v="7"/>
    <n v="7"/>
    <m/>
    <m/>
    <m/>
    <m/>
    <m/>
    <m/>
    <m/>
    <m/>
    <n v="0"/>
    <n v="0"/>
    <n v="0"/>
    <n v="0"/>
    <n v="0"/>
    <n v="0"/>
    <n v="0"/>
    <n v="0"/>
    <n v="3311129"/>
    <n v="3174195"/>
    <n v="2828825"/>
    <n v="2721296"/>
    <n v="325235"/>
    <n v="592509"/>
    <n v="1277442"/>
    <n v="1554407"/>
    <m/>
    <m/>
    <m/>
    <n v="0"/>
    <n v="445"/>
    <n v="416"/>
    <n v="443"/>
    <n v="417"/>
    <n v="56"/>
    <n v="101"/>
    <n v="230"/>
    <n v="279"/>
    <n v="0"/>
    <n v="0"/>
    <n v="0"/>
    <n v="0"/>
    <n v="7440.7393258426964"/>
    <n v="7630.2764423076924"/>
    <n v="6385.6094808126409"/>
    <n v="6525.8896882494009"/>
    <n v="5807.7678571428569"/>
    <n v="5866.4257425742571"/>
    <n v="5554.0956521739126"/>
    <n v="5571.351254480287"/>
    <n v="0"/>
    <n v="0"/>
    <n v="0"/>
    <n v="0"/>
    <n v="66966.653932584275"/>
    <n v="68672.487980769234"/>
    <n v="57470.485327313771"/>
    <n v="58733.007194244608"/>
    <n v="52269.91071428571"/>
    <n v="52797.831683168311"/>
    <n v="49986.860869565215"/>
    <n v="50142.161290322583"/>
    <n v="0"/>
    <n v="0"/>
    <n v="0"/>
    <n v="0"/>
    <n v="59384.394717773263"/>
    <n v="59697.825113997809"/>
    <n v="46"/>
    <n v="43"/>
    <n v="47"/>
    <n v="44"/>
    <n v="6"/>
    <n v="11"/>
    <n v="23"/>
    <n v="28"/>
    <n v="0"/>
    <n v="0"/>
    <n v="0"/>
    <n v="0"/>
    <n v="122"/>
    <n v="126"/>
    <n v="3080466.0808988768"/>
    <n v="2952916.983173077"/>
    <n v="2701112.8103837473"/>
    <n v="2584252.3165467628"/>
    <n v="313619.46428571426"/>
    <n v="580776.14851485146"/>
    <n v="1149697.8"/>
    <n v="1403980.5161290322"/>
    <n v="0"/>
    <n v="0"/>
    <n v="0"/>
    <n v="0"/>
    <n v="7244896.155568338"/>
    <n v="7521925.964363724"/>
  </r>
  <r>
    <x v="11"/>
    <s v="South Texas College"/>
    <m/>
    <n v="409315"/>
    <x v="12"/>
    <n v="7"/>
    <n v="10"/>
    <n v="0"/>
    <n v="0"/>
    <n v="0"/>
    <n v="0"/>
    <n v="0"/>
    <n v="0"/>
    <n v="27"/>
    <n v="25"/>
    <n v="0"/>
    <n v="0"/>
    <n v="0"/>
    <n v="0"/>
    <n v="0"/>
    <n v="0"/>
    <n v="35"/>
    <n v="36"/>
    <n v="0"/>
    <n v="0"/>
    <n v="0"/>
    <n v="0"/>
    <n v="0"/>
    <n v="0"/>
    <n v="432"/>
    <n v="462"/>
    <n v="18"/>
    <n v="17"/>
    <n v="11"/>
    <n v="16"/>
    <n v="1"/>
    <n v="2"/>
    <m/>
    <m/>
    <m/>
    <m/>
    <m/>
    <m/>
    <m/>
    <m/>
    <n v="0"/>
    <n v="0"/>
    <n v="0"/>
    <n v="0"/>
    <n v="0"/>
    <n v="0"/>
    <n v="0"/>
    <n v="0"/>
    <n v="464756"/>
    <n v="655485"/>
    <n v="1645198"/>
    <n v="1537062"/>
    <n v="1868901"/>
    <n v="1932367"/>
    <n v="24765129"/>
    <n v="26750661"/>
    <m/>
    <m/>
    <m/>
    <n v="0"/>
    <n v="63"/>
    <n v="90"/>
    <n v="243"/>
    <n v="225"/>
    <n v="315"/>
    <n v="324"/>
    <n v="4201"/>
    <n v="4528"/>
    <n v="0"/>
    <n v="0"/>
    <n v="0"/>
    <n v="0"/>
    <n v="7377.0793650793648"/>
    <n v="7283.166666666667"/>
    <n v="6770.3621399176955"/>
    <n v="6831.3866666666663"/>
    <n v="5933.0190476190473"/>
    <n v="5964.0956790123455"/>
    <n v="5895.0557010235661"/>
    <n v="5907.8314929328626"/>
    <n v="0"/>
    <n v="0"/>
    <n v="0"/>
    <n v="0"/>
    <n v="66393.71428571429"/>
    <n v="65548.5"/>
    <n v="60933.259259259255"/>
    <n v="61482.479999999996"/>
    <n v="53397.171428571426"/>
    <n v="53676.861111111109"/>
    <n v="53055.501309212093"/>
    <n v="53170.483436395763"/>
    <n v="0"/>
    <n v="0"/>
    <n v="0"/>
    <n v="0"/>
    <n v="53654.419218184536"/>
    <n v="53786.345542057563"/>
    <n v="7"/>
    <n v="10"/>
    <n v="27"/>
    <n v="25"/>
    <n v="35"/>
    <n v="36"/>
    <n v="462"/>
    <n v="497"/>
    <n v="0"/>
    <n v="0"/>
    <n v="0"/>
    <n v="0"/>
    <n v="531"/>
    <n v="568"/>
    <n v="464756"/>
    <n v="655485"/>
    <n v="1645198"/>
    <n v="1537062"/>
    <n v="1868901"/>
    <n v="1932367"/>
    <n v="24511641.604855988"/>
    <n v="26425730.267888695"/>
    <n v="0"/>
    <n v="0"/>
    <n v="0"/>
    <n v="0"/>
    <n v="28490496.604855988"/>
    <n v="30550644.267888695"/>
  </r>
  <r>
    <x v="11"/>
    <s v="Amarillo College "/>
    <m/>
    <n v="222576"/>
    <x v="8"/>
    <n v="22"/>
    <n v="21"/>
    <n v="6"/>
    <n v="6"/>
    <n v="3"/>
    <n v="2"/>
    <n v="0"/>
    <n v="0"/>
    <n v="15"/>
    <n v="12"/>
    <n v="1"/>
    <n v="0"/>
    <n v="2"/>
    <n v="2"/>
    <n v="0"/>
    <n v="0"/>
    <n v="28"/>
    <n v="23"/>
    <n v="3"/>
    <n v="3"/>
    <n v="8"/>
    <n v="8"/>
    <n v="1"/>
    <n v="1"/>
    <n v="92"/>
    <n v="90"/>
    <n v="9"/>
    <n v="9"/>
    <n v="24"/>
    <n v="21"/>
    <n v="3"/>
    <n v="7"/>
    <m/>
    <m/>
    <m/>
    <m/>
    <m/>
    <m/>
    <m/>
    <m/>
    <n v="0"/>
    <n v="0"/>
    <n v="0"/>
    <n v="0"/>
    <n v="0"/>
    <n v="0"/>
    <n v="0"/>
    <n v="0"/>
    <n v="2166877"/>
    <n v="2036483"/>
    <n v="1095062"/>
    <n v="857491"/>
    <n v="2401937"/>
    <n v="2074739"/>
    <n v="6618703"/>
    <n v="6713168"/>
    <m/>
    <m/>
    <m/>
    <n v="0"/>
    <n v="291"/>
    <n v="271"/>
    <n v="167"/>
    <n v="130"/>
    <n v="382"/>
    <n v="337"/>
    <n v="1218"/>
    <n v="1215"/>
    <n v="0"/>
    <n v="0"/>
    <n v="0"/>
    <n v="0"/>
    <n v="7446.3127147766327"/>
    <n v="7514.6974169741698"/>
    <n v="6557.2574850299397"/>
    <n v="6596.0846153846151"/>
    <n v="6287.7931937172771"/>
    <n v="6156.495548961424"/>
    <n v="5434.0747126436781"/>
    <n v="5525.2411522633747"/>
    <n v="0"/>
    <n v="0"/>
    <n v="0"/>
    <n v="0"/>
    <n v="67016.81443298969"/>
    <n v="67632.276752767531"/>
    <n v="59015.31736526946"/>
    <n v="59364.761538461535"/>
    <n v="56590.138743455493"/>
    <n v="55408.459940652814"/>
    <n v="48906.672413793101"/>
    <n v="49727.170370370375"/>
    <n v="0"/>
    <n v="0"/>
    <n v="0"/>
    <n v="0"/>
    <n v="53748.647828116438"/>
    <n v="53888.241084529785"/>
    <n v="31"/>
    <n v="29"/>
    <n v="18"/>
    <n v="14"/>
    <n v="40"/>
    <n v="35"/>
    <n v="128"/>
    <n v="127"/>
    <n v="0"/>
    <n v="0"/>
    <n v="0"/>
    <n v="0"/>
    <n v="217"/>
    <n v="205"/>
    <n v="2077521.2474226803"/>
    <n v="1961336.0258302584"/>
    <n v="1062275.7125748503"/>
    <n v="831106.66153846146"/>
    <n v="2263605.5497382199"/>
    <n v="1939296.0979228485"/>
    <n v="6260054.068965517"/>
    <n v="6315350.6370370379"/>
    <n v="0"/>
    <n v="0"/>
    <n v="0"/>
    <n v="0"/>
    <n v="11663456.578701267"/>
    <n v="11047089.422328606"/>
  </r>
  <r>
    <x v="11"/>
    <s v="Austin Community College "/>
    <m/>
    <n v="222992"/>
    <x v="8"/>
    <n v="39"/>
    <n v="46"/>
    <n v="0"/>
    <n v="0"/>
    <n v="260"/>
    <n v="252"/>
    <n v="23"/>
    <n v="26"/>
    <n v="27"/>
    <n v="26"/>
    <n v="0"/>
    <n v="0"/>
    <n v="114"/>
    <n v="100"/>
    <n v="19"/>
    <n v="21"/>
    <n v="15"/>
    <n v="10"/>
    <n v="0"/>
    <n v="0"/>
    <n v="36"/>
    <n v="35"/>
    <n v="5"/>
    <n v="6"/>
    <n v="1"/>
    <n v="0"/>
    <n v="0"/>
    <n v="0"/>
    <n v="0"/>
    <n v="1"/>
    <n v="1"/>
    <n v="1"/>
    <m/>
    <m/>
    <m/>
    <m/>
    <m/>
    <m/>
    <m/>
    <m/>
    <n v="0"/>
    <n v="0"/>
    <n v="0"/>
    <n v="0"/>
    <n v="0"/>
    <n v="10"/>
    <n v="0"/>
    <n v="0"/>
    <n v="27492051"/>
    <n v="28265698"/>
    <n v="10663786"/>
    <n v="10264401"/>
    <n v="3192839"/>
    <n v="3172738"/>
    <n v="147558"/>
    <n v="166338"/>
    <m/>
    <m/>
    <m/>
    <n v="673663"/>
    <n v="3487"/>
    <n v="3498"/>
    <n v="1725"/>
    <n v="1586"/>
    <n v="591"/>
    <n v="547"/>
    <n v="21"/>
    <n v="23"/>
    <n v="0"/>
    <n v="0"/>
    <n v="0"/>
    <n v="110"/>
    <n v="7884.1557212503585"/>
    <n v="8080.5311606632358"/>
    <n v="6181.9049275362322"/>
    <n v="6471.8795712484234"/>
    <n v="5402.4348561759725"/>
    <n v="5800.2522851919557"/>
    <n v="7026.5714285714284"/>
    <n v="7232.086956521739"/>
    <n v="0"/>
    <n v="0"/>
    <n v="0"/>
    <n v="6124.2090909090912"/>
    <n v="70957.401491253229"/>
    <n v="72724.780445969125"/>
    <n v="55637.144347826092"/>
    <n v="58246.916141235808"/>
    <n v="48621.913705583749"/>
    <n v="52202.270566727602"/>
    <n v="63239.142857142855"/>
    <n v="65088.782608695648"/>
    <n v="0"/>
    <n v="0"/>
    <n v="0"/>
    <n v="55117.881818181821"/>
    <n v="64073.207090856828"/>
    <n v="66420.969512280863"/>
    <n v="322"/>
    <n v="324"/>
    <n v="160"/>
    <n v="147"/>
    <n v="56"/>
    <n v="51"/>
    <n v="2"/>
    <n v="2"/>
    <n v="0"/>
    <n v="0"/>
    <n v="0"/>
    <n v="10"/>
    <n v="540"/>
    <n v="534"/>
    <n v="22848283.280183539"/>
    <n v="23562828.864493996"/>
    <n v="8901943.0956521742"/>
    <n v="8562296.6727616638"/>
    <n v="2722827.1675126897"/>
    <n v="2662315.7989031076"/>
    <n v="126478.28571428571"/>
    <n v="130177.5652173913"/>
    <n v="0"/>
    <n v="0"/>
    <n v="0"/>
    <n v="551178.81818181823"/>
    <n v="34599531.829062685"/>
    <n v="35468797.719557978"/>
  </r>
  <r>
    <x v="11"/>
    <s v="Blinn College "/>
    <m/>
    <n v="223427"/>
    <x v="8"/>
    <n v="0"/>
    <n v="0"/>
    <n v="0"/>
    <n v="0"/>
    <n v="0"/>
    <n v="0"/>
    <n v="0"/>
    <n v="0"/>
    <n v="0"/>
    <n v="0"/>
    <n v="0"/>
    <n v="0"/>
    <n v="0"/>
    <n v="0"/>
    <n v="0"/>
    <n v="0"/>
    <n v="0"/>
    <n v="0"/>
    <n v="0"/>
    <n v="0"/>
    <n v="0"/>
    <n v="0"/>
    <n v="0"/>
    <n v="0"/>
    <n v="0"/>
    <n v="0"/>
    <n v="0"/>
    <n v="0"/>
    <n v="0"/>
    <n v="0"/>
    <n v="0"/>
    <n v="0"/>
    <m/>
    <m/>
    <m/>
    <m/>
    <m/>
    <m/>
    <m/>
    <m/>
    <n v="341"/>
    <n v="341"/>
    <n v="2"/>
    <n v="3"/>
    <n v="10"/>
    <n v="13"/>
    <n v="40"/>
    <n v="41"/>
    <n v="0"/>
    <n v="0"/>
    <n v="0"/>
    <n v="0"/>
    <n v="0"/>
    <n v="0"/>
    <n v="0"/>
    <n v="0"/>
    <m/>
    <m/>
    <n v="20272210"/>
    <n v="21078888"/>
    <n v="0"/>
    <n v="0"/>
    <n v="0"/>
    <n v="0"/>
    <n v="0"/>
    <n v="0"/>
    <n v="0"/>
    <n v="0"/>
    <n v="0"/>
    <n v="0"/>
    <n v="3679"/>
    <n v="3734"/>
    <n v="0"/>
    <n v="0"/>
    <n v="0"/>
    <n v="0"/>
    <n v="0"/>
    <n v="0"/>
    <n v="0"/>
    <n v="0"/>
    <n v="0"/>
    <n v="0"/>
    <n v="5510.2500679532486"/>
    <n v="5645.1226566684518"/>
    <n v="0"/>
    <n v="0"/>
    <n v="0"/>
    <n v="0"/>
    <n v="0"/>
    <n v="0"/>
    <n v="0"/>
    <n v="0"/>
    <n v="0"/>
    <n v="0"/>
    <n v="49592.250611579235"/>
    <n v="50806.103910016063"/>
    <n v="49592.250611579228"/>
    <n v="50806.103910016063"/>
    <n v="0"/>
    <n v="0"/>
    <n v="0"/>
    <n v="0"/>
    <n v="0"/>
    <n v="0"/>
    <n v="0"/>
    <n v="0"/>
    <n v="0"/>
    <n v="0"/>
    <n v="393"/>
    <n v="398"/>
    <n v="393"/>
    <n v="398"/>
    <n v="0"/>
    <n v="0"/>
    <n v="0"/>
    <n v="0"/>
    <n v="0"/>
    <n v="0"/>
    <n v="0"/>
    <n v="0"/>
    <n v="0"/>
    <n v="0"/>
    <n v="19489754.490350638"/>
    <n v="20220829.356186394"/>
    <n v="19489754.490350638"/>
    <n v="20220829.356186394"/>
  </r>
  <r>
    <x v="11"/>
    <s v="Brookhaven College  (DCCCD)"/>
    <m/>
    <n v="223524"/>
    <x v="8"/>
    <n v="0"/>
    <n v="0"/>
    <n v="0"/>
    <n v="0"/>
    <n v="0"/>
    <n v="0"/>
    <n v="0"/>
    <n v="0"/>
    <n v="0"/>
    <n v="0"/>
    <n v="0"/>
    <n v="0"/>
    <n v="0"/>
    <n v="0"/>
    <n v="0"/>
    <n v="0"/>
    <n v="0"/>
    <n v="0"/>
    <n v="0"/>
    <n v="0"/>
    <n v="0"/>
    <n v="0"/>
    <n v="0"/>
    <n v="0"/>
    <n v="139"/>
    <n v="133"/>
    <n v="0"/>
    <n v="0"/>
    <n v="0"/>
    <n v="0"/>
    <n v="0"/>
    <n v="0"/>
    <m/>
    <m/>
    <m/>
    <m/>
    <m/>
    <m/>
    <m/>
    <m/>
    <n v="0"/>
    <n v="0"/>
    <n v="0"/>
    <n v="0"/>
    <n v="0"/>
    <n v="0"/>
    <n v="0"/>
    <n v="0"/>
    <n v="0"/>
    <n v="0"/>
    <n v="0"/>
    <n v="0"/>
    <n v="0"/>
    <n v="0"/>
    <n v="8522199"/>
    <n v="8599918"/>
    <m/>
    <m/>
    <m/>
    <n v="0"/>
    <n v="0"/>
    <n v="0"/>
    <n v="0"/>
    <n v="0"/>
    <n v="0"/>
    <n v="0"/>
    <n v="1251"/>
    <n v="1197"/>
    <n v="0"/>
    <n v="0"/>
    <n v="0"/>
    <n v="0"/>
    <n v="0"/>
    <n v="0"/>
    <n v="0"/>
    <n v="0"/>
    <n v="0"/>
    <n v="0"/>
    <n v="6812.3093525179856"/>
    <n v="7184.5597326649959"/>
    <n v="0"/>
    <n v="0"/>
    <n v="0"/>
    <n v="0"/>
    <n v="0"/>
    <n v="0"/>
    <n v="0"/>
    <n v="0"/>
    <n v="0"/>
    <n v="0"/>
    <n v="61310.784172661872"/>
    <n v="64661.037593984962"/>
    <n v="0"/>
    <n v="0"/>
    <n v="0"/>
    <n v="0"/>
    <n v="61310.784172661872"/>
    <n v="64661.037593984962"/>
    <n v="0"/>
    <n v="0"/>
    <n v="0"/>
    <n v="0"/>
    <n v="0"/>
    <n v="0"/>
    <n v="139"/>
    <n v="133"/>
    <n v="0"/>
    <n v="0"/>
    <n v="0"/>
    <n v="0"/>
    <n v="139"/>
    <n v="133"/>
    <n v="0"/>
    <n v="0"/>
    <n v="0"/>
    <n v="0"/>
    <n v="0"/>
    <n v="0"/>
    <n v="8522199"/>
    <n v="8599918"/>
    <n v="0"/>
    <n v="0"/>
    <n v="0"/>
    <n v="0"/>
    <n v="8522199"/>
    <n v="8599918"/>
  </r>
  <r>
    <x v="11"/>
    <s v="Central Texas College "/>
    <m/>
    <n v="223816"/>
    <x v="8"/>
    <n v="79"/>
    <n v="76"/>
    <n v="6"/>
    <n v="6"/>
    <n v="11"/>
    <n v="10"/>
    <n v="70"/>
    <n v="69"/>
    <n v="0"/>
    <n v="0"/>
    <n v="0"/>
    <n v="0"/>
    <n v="0"/>
    <n v="0"/>
    <n v="0"/>
    <n v="0"/>
    <n v="0"/>
    <n v="0"/>
    <n v="0"/>
    <n v="0"/>
    <n v="0"/>
    <n v="0"/>
    <n v="0"/>
    <n v="0"/>
    <n v="0"/>
    <n v="0"/>
    <n v="0"/>
    <n v="0"/>
    <n v="0"/>
    <n v="0"/>
    <n v="0"/>
    <n v="0"/>
    <m/>
    <m/>
    <m/>
    <m/>
    <m/>
    <m/>
    <m/>
    <m/>
    <n v="65"/>
    <n v="0"/>
    <n v="0"/>
    <n v="0"/>
    <n v="0"/>
    <n v="0"/>
    <n v="0"/>
    <n v="68"/>
    <n v="10996225"/>
    <n v="10705963"/>
    <n v="0"/>
    <n v="0"/>
    <n v="0"/>
    <n v="0"/>
    <n v="0"/>
    <n v="0"/>
    <m/>
    <m/>
    <n v="2590885"/>
    <n v="2633892"/>
    <n v="1732"/>
    <n v="1682"/>
    <n v="0"/>
    <n v="0"/>
    <n v="0"/>
    <n v="0"/>
    <n v="0"/>
    <n v="0"/>
    <n v="0"/>
    <n v="0"/>
    <n v="585"/>
    <n v="816"/>
    <n v="6348.8596997690529"/>
    <n v="6365.0196195005947"/>
    <n v="0"/>
    <n v="0"/>
    <n v="0"/>
    <n v="0"/>
    <n v="0"/>
    <n v="0"/>
    <n v="0"/>
    <n v="0"/>
    <n v="4428.863247863248"/>
    <n v="3227.8088235294117"/>
    <n v="57139.737297921478"/>
    <n v="57285.176575505349"/>
    <n v="0"/>
    <n v="0"/>
    <n v="0"/>
    <n v="0"/>
    <n v="0"/>
    <n v="0"/>
    <n v="0"/>
    <n v="0"/>
    <n v="39859.769230769234"/>
    <n v="29050.279411764706"/>
    <n v="52277.408621017166"/>
    <n v="48901.014972298522"/>
    <n v="166"/>
    <n v="161"/>
    <n v="0"/>
    <n v="0"/>
    <n v="0"/>
    <n v="0"/>
    <n v="0"/>
    <n v="0"/>
    <n v="0"/>
    <n v="0"/>
    <n v="65"/>
    <n v="68"/>
    <n v="231"/>
    <n v="229"/>
    <n v="9485196.3914549649"/>
    <n v="9222913.428656362"/>
    <n v="0"/>
    <n v="0"/>
    <n v="0"/>
    <n v="0"/>
    <n v="0"/>
    <n v="0"/>
    <n v="0"/>
    <n v="0"/>
    <n v="2590885"/>
    <n v="1975419"/>
    <n v="12076081.391454965"/>
    <n v="11198332.428656362"/>
  </r>
  <r>
    <x v="11"/>
    <s v="Collin County Community College District"/>
    <m/>
    <n v="247834"/>
    <x v="8"/>
    <n v="0"/>
    <n v="0"/>
    <n v="0"/>
    <n v="0"/>
    <n v="0"/>
    <n v="0"/>
    <n v="0"/>
    <n v="0"/>
    <n v="0"/>
    <n v="0"/>
    <n v="0"/>
    <n v="0"/>
    <n v="0"/>
    <n v="0"/>
    <n v="0"/>
    <n v="0"/>
    <n v="0"/>
    <n v="0"/>
    <n v="0"/>
    <n v="0"/>
    <n v="0"/>
    <n v="0"/>
    <n v="0"/>
    <n v="0"/>
    <n v="0"/>
    <n v="0"/>
    <n v="0"/>
    <n v="0"/>
    <n v="0"/>
    <n v="0"/>
    <n v="0"/>
    <n v="0"/>
    <m/>
    <m/>
    <m/>
    <m/>
    <m/>
    <m/>
    <m/>
    <m/>
    <n v="400"/>
    <n v="412"/>
    <n v="0"/>
    <n v="3"/>
    <n v="0"/>
    <n v="0"/>
    <n v="2"/>
    <n v="2"/>
    <n v="0"/>
    <n v="0"/>
    <n v="0"/>
    <n v="0"/>
    <n v="0"/>
    <n v="0"/>
    <n v="0"/>
    <n v="0"/>
    <m/>
    <m/>
    <m/>
    <n v="25859320"/>
    <n v="0"/>
    <n v="0"/>
    <n v="0"/>
    <n v="0"/>
    <n v="0"/>
    <n v="0"/>
    <n v="0"/>
    <n v="0"/>
    <n v="0"/>
    <n v="0"/>
    <n v="3624"/>
    <n v="3762"/>
    <n v="0"/>
    <n v="0"/>
    <n v="0"/>
    <n v="0"/>
    <n v="0"/>
    <n v="0"/>
    <n v="0"/>
    <n v="0"/>
    <n v="0"/>
    <n v="0"/>
    <n v="0"/>
    <n v="6873.8224348750664"/>
    <n v="0"/>
    <n v="0"/>
    <n v="0"/>
    <n v="0"/>
    <n v="0"/>
    <n v="0"/>
    <n v="0"/>
    <n v="0"/>
    <n v="0"/>
    <n v="0"/>
    <n v="0"/>
    <n v="61864.401913875598"/>
    <n v="0"/>
    <n v="61864.40191387559"/>
    <n v="0"/>
    <n v="0"/>
    <n v="0"/>
    <n v="0"/>
    <n v="0"/>
    <n v="0"/>
    <n v="0"/>
    <n v="0"/>
    <n v="0"/>
    <n v="0"/>
    <n v="402"/>
    <n v="417"/>
    <n v="402"/>
    <n v="417"/>
    <n v="0"/>
    <n v="0"/>
    <n v="0"/>
    <n v="0"/>
    <n v="0"/>
    <n v="0"/>
    <n v="0"/>
    <n v="0"/>
    <n v="0"/>
    <n v="0"/>
    <n v="0"/>
    <n v="25797455.598086122"/>
    <n v="0"/>
    <n v="25797455.598086122"/>
  </r>
  <r>
    <x v="11"/>
    <s v="Del Mar College "/>
    <m/>
    <n v="224350"/>
    <x v="8"/>
    <n v="63"/>
    <n v="74"/>
    <n v="0"/>
    <n v="0"/>
    <n v="0"/>
    <n v="0"/>
    <n v="7"/>
    <n v="7"/>
    <n v="65"/>
    <n v="59"/>
    <n v="0"/>
    <n v="0"/>
    <n v="0"/>
    <n v="0"/>
    <n v="5"/>
    <n v="7"/>
    <n v="65"/>
    <n v="57"/>
    <n v="0"/>
    <n v="0"/>
    <n v="0"/>
    <n v="0"/>
    <n v="4"/>
    <n v="3"/>
    <n v="71"/>
    <n v="89"/>
    <n v="1"/>
    <n v="0"/>
    <n v="0"/>
    <n v="0"/>
    <n v="1"/>
    <n v="3"/>
    <m/>
    <m/>
    <m/>
    <m/>
    <m/>
    <m/>
    <m/>
    <m/>
    <n v="0"/>
    <n v="1"/>
    <n v="0"/>
    <n v="0"/>
    <n v="0"/>
    <n v="0"/>
    <n v="7"/>
    <n v="7"/>
    <n v="5382362"/>
    <n v="6420355"/>
    <n v="4463050"/>
    <n v="4449598"/>
    <n v="3776244"/>
    <n v="3455064"/>
    <n v="3361554"/>
    <n v="4497388"/>
    <m/>
    <m/>
    <n v="383636"/>
    <n v="433505"/>
    <n v="651"/>
    <n v="750"/>
    <n v="645"/>
    <n v="615"/>
    <n v="633"/>
    <n v="549"/>
    <n v="661"/>
    <n v="837"/>
    <n v="0"/>
    <n v="0"/>
    <n v="84"/>
    <n v="93"/>
    <n v="8267.8371735791097"/>
    <n v="8560.4733333333334"/>
    <n v="6919.4573643410849"/>
    <n v="7235.1186991869918"/>
    <n v="5965.6303317535549"/>
    <n v="6293.377049180328"/>
    <n v="5085.5582450832071"/>
    <n v="5373.223416965352"/>
    <n v="0"/>
    <n v="0"/>
    <n v="4567.0952380952385"/>
    <n v="4661.3440860215051"/>
    <n v="74410.534562211993"/>
    <n v="77044.259999999995"/>
    <n v="62275.116279069764"/>
    <n v="65116.068292682925"/>
    <n v="53690.672985781996"/>
    <n v="56640.393442622953"/>
    <n v="45770.024205748865"/>
    <n v="48359.010752688169"/>
    <n v="0"/>
    <n v="0"/>
    <n v="41103.857142857145"/>
    <n v="41952.096774193546"/>
    <n v="58483.013017053097"/>
    <n v="60981.481880505889"/>
    <n v="70"/>
    <n v="81"/>
    <n v="70"/>
    <n v="66"/>
    <n v="69"/>
    <n v="60"/>
    <n v="73"/>
    <n v="92"/>
    <n v="0"/>
    <n v="0"/>
    <n v="7"/>
    <n v="8"/>
    <n v="289"/>
    <n v="307"/>
    <n v="5208737.4193548393"/>
    <n v="6240585.0599999996"/>
    <n v="4359258.1395348832"/>
    <n v="4297660.5073170727"/>
    <n v="3704656.4360189578"/>
    <n v="3398423.6065573771"/>
    <n v="3341211.7670196672"/>
    <n v="4449028.9892473118"/>
    <n v="0"/>
    <n v="0"/>
    <n v="287727"/>
    <n v="335616.77419354836"/>
    <n v="16901590.761928346"/>
    <n v="18721314.937315308"/>
  </r>
  <r>
    <x v="11"/>
    <s v="Eastfield College  (DCCCD)"/>
    <m/>
    <n v="224572"/>
    <x v="8"/>
    <n v="0"/>
    <n v="0"/>
    <n v="0"/>
    <n v="0"/>
    <n v="0"/>
    <n v="0"/>
    <n v="0"/>
    <n v="0"/>
    <n v="0"/>
    <n v="0"/>
    <n v="0"/>
    <n v="0"/>
    <n v="0"/>
    <n v="0"/>
    <n v="0"/>
    <n v="0"/>
    <n v="0"/>
    <n v="0"/>
    <n v="0"/>
    <n v="0"/>
    <n v="0"/>
    <n v="0"/>
    <n v="0"/>
    <n v="0"/>
    <n v="131"/>
    <n v="131"/>
    <n v="0"/>
    <n v="0"/>
    <n v="0"/>
    <n v="0"/>
    <n v="0"/>
    <n v="0"/>
    <m/>
    <m/>
    <m/>
    <m/>
    <m/>
    <m/>
    <m/>
    <m/>
    <n v="0"/>
    <n v="0"/>
    <n v="0"/>
    <n v="0"/>
    <n v="0"/>
    <n v="0"/>
    <n v="0"/>
    <n v="0"/>
    <n v="0"/>
    <n v="0"/>
    <n v="0"/>
    <n v="0"/>
    <n v="0"/>
    <n v="0"/>
    <n v="8016225"/>
    <n v="8390799"/>
    <m/>
    <m/>
    <m/>
    <n v="0"/>
    <n v="0"/>
    <n v="0"/>
    <n v="0"/>
    <n v="0"/>
    <n v="0"/>
    <n v="0"/>
    <n v="1179"/>
    <n v="1179"/>
    <n v="0"/>
    <n v="0"/>
    <n v="0"/>
    <n v="0"/>
    <n v="0"/>
    <n v="0"/>
    <n v="0"/>
    <n v="0"/>
    <n v="0"/>
    <n v="0"/>
    <n v="6799.173027989822"/>
    <n v="7116.8778625954201"/>
    <n v="0"/>
    <n v="0"/>
    <n v="0"/>
    <n v="0"/>
    <n v="0"/>
    <n v="0"/>
    <n v="0"/>
    <n v="0"/>
    <n v="0"/>
    <n v="0"/>
    <n v="61192.557251908394"/>
    <n v="64051.900763358783"/>
    <n v="0"/>
    <n v="0"/>
    <n v="0"/>
    <n v="0"/>
    <n v="61192.557251908394"/>
    <n v="64051.900763358775"/>
    <n v="0"/>
    <n v="0"/>
    <n v="0"/>
    <n v="0"/>
    <n v="0"/>
    <n v="0"/>
    <n v="131"/>
    <n v="131"/>
    <n v="0"/>
    <n v="0"/>
    <n v="0"/>
    <n v="0"/>
    <n v="131"/>
    <n v="131"/>
    <n v="0"/>
    <n v="0"/>
    <n v="0"/>
    <n v="0"/>
    <n v="0"/>
    <n v="0"/>
    <n v="8016225"/>
    <n v="8390799"/>
    <n v="0"/>
    <n v="0"/>
    <n v="0"/>
    <n v="0"/>
    <n v="8016225"/>
    <n v="8390799"/>
  </r>
  <r>
    <x v="11"/>
    <s v="El Centro College  (DCCCD)"/>
    <m/>
    <n v="224615"/>
    <x v="8"/>
    <n v="0"/>
    <n v="0"/>
    <n v="0"/>
    <n v="0"/>
    <n v="0"/>
    <n v="0"/>
    <n v="0"/>
    <n v="0"/>
    <n v="0"/>
    <n v="0"/>
    <n v="0"/>
    <n v="0"/>
    <n v="0"/>
    <n v="0"/>
    <n v="0"/>
    <n v="0"/>
    <n v="0"/>
    <n v="0"/>
    <n v="0"/>
    <n v="0"/>
    <n v="0"/>
    <n v="0"/>
    <n v="0"/>
    <n v="0"/>
    <n v="148"/>
    <n v="149"/>
    <n v="0"/>
    <n v="0"/>
    <n v="0"/>
    <n v="0"/>
    <n v="0"/>
    <n v="0"/>
    <m/>
    <m/>
    <m/>
    <m/>
    <m/>
    <m/>
    <m/>
    <m/>
    <n v="0"/>
    <n v="0"/>
    <n v="0"/>
    <n v="0"/>
    <n v="0"/>
    <n v="0"/>
    <n v="0"/>
    <n v="0"/>
    <n v="0"/>
    <n v="0"/>
    <n v="0"/>
    <n v="0"/>
    <n v="0"/>
    <n v="0"/>
    <n v="8330514"/>
    <n v="8744341"/>
    <m/>
    <m/>
    <m/>
    <n v="0"/>
    <n v="0"/>
    <n v="0"/>
    <n v="0"/>
    <n v="0"/>
    <n v="0"/>
    <n v="0"/>
    <n v="1332"/>
    <n v="1341"/>
    <n v="0"/>
    <n v="0"/>
    <n v="0"/>
    <n v="0"/>
    <n v="0"/>
    <n v="0"/>
    <n v="0"/>
    <n v="0"/>
    <n v="0"/>
    <n v="0"/>
    <n v="6254.1396396396394"/>
    <n v="6520.7613721103653"/>
    <n v="0"/>
    <n v="0"/>
    <n v="0"/>
    <n v="0"/>
    <n v="0"/>
    <n v="0"/>
    <n v="0"/>
    <n v="0"/>
    <n v="0"/>
    <n v="0"/>
    <n v="56287.256756756753"/>
    <n v="58686.852348993285"/>
    <n v="0"/>
    <n v="0"/>
    <n v="0"/>
    <n v="0"/>
    <n v="56287.256756756753"/>
    <n v="58686.852348993285"/>
    <n v="0"/>
    <n v="0"/>
    <n v="0"/>
    <n v="0"/>
    <n v="0"/>
    <n v="0"/>
    <n v="148"/>
    <n v="149"/>
    <n v="0"/>
    <n v="0"/>
    <n v="0"/>
    <n v="0"/>
    <n v="148"/>
    <n v="149"/>
    <n v="0"/>
    <n v="0"/>
    <n v="0"/>
    <n v="0"/>
    <n v="0"/>
    <n v="0"/>
    <n v="8330513.9999999991"/>
    <n v="8744341"/>
    <n v="0"/>
    <n v="0"/>
    <n v="0"/>
    <n v="0"/>
    <n v="8330513.9999999991"/>
    <n v="8744341"/>
  </r>
  <r>
    <x v="11"/>
    <s v="El Paso County Community College District"/>
    <m/>
    <n v="224642"/>
    <x v="8"/>
    <n v="189"/>
    <n v="200"/>
    <n v="0"/>
    <n v="0"/>
    <n v="0"/>
    <n v="0"/>
    <n v="0"/>
    <n v="0"/>
    <n v="50"/>
    <n v="29"/>
    <n v="0"/>
    <n v="0"/>
    <n v="0"/>
    <n v="0"/>
    <n v="0"/>
    <n v="0"/>
    <n v="84"/>
    <n v="90"/>
    <n v="0"/>
    <n v="0"/>
    <n v="0"/>
    <n v="0"/>
    <n v="0"/>
    <n v="0"/>
    <n v="0"/>
    <n v="0"/>
    <n v="0"/>
    <n v="0"/>
    <n v="0"/>
    <n v="0"/>
    <n v="0"/>
    <n v="0"/>
    <m/>
    <m/>
    <m/>
    <m/>
    <m/>
    <m/>
    <m/>
    <m/>
    <n v="77"/>
    <n v="73"/>
    <n v="0"/>
    <n v="0"/>
    <n v="0"/>
    <n v="0"/>
    <n v="23"/>
    <n v="29"/>
    <n v="11744447"/>
    <n v="12245160"/>
    <n v="2409752"/>
    <n v="1381014"/>
    <n v="3779971"/>
    <n v="4102183"/>
    <n v="0"/>
    <n v="0"/>
    <m/>
    <m/>
    <n v="4421648"/>
    <n v="4594801"/>
    <n v="1701"/>
    <n v="1800"/>
    <n v="450"/>
    <n v="261"/>
    <n v="756"/>
    <n v="810"/>
    <n v="0"/>
    <n v="0"/>
    <n v="0"/>
    <n v="0"/>
    <n v="969"/>
    <n v="1005"/>
    <n v="6904.4368018812465"/>
    <n v="6802.8666666666668"/>
    <n v="5355.0044444444447"/>
    <n v="5291.2413793103451"/>
    <n v="4999.9616402116399"/>
    <n v="5064.4234567901231"/>
    <n v="0"/>
    <n v="0"/>
    <n v="0"/>
    <n v="0"/>
    <n v="4563.1042311661504"/>
    <n v="4571.941293532338"/>
    <n v="62139.931216931218"/>
    <n v="61225.8"/>
    <n v="48195.040000000001"/>
    <n v="47621.172413793109"/>
    <n v="44999.654761904756"/>
    <n v="45579.811111111107"/>
    <n v="0"/>
    <n v="0"/>
    <n v="0"/>
    <n v="0"/>
    <n v="41067.938080495354"/>
    <n v="41147.471641791039"/>
    <n v="52106.297418556824"/>
    <n v="52079.332796823481"/>
    <n v="189"/>
    <n v="200"/>
    <n v="50"/>
    <n v="29"/>
    <n v="84"/>
    <n v="90"/>
    <n v="0"/>
    <n v="0"/>
    <n v="0"/>
    <n v="0"/>
    <n v="100"/>
    <n v="102"/>
    <n v="423"/>
    <n v="421"/>
    <n v="11744447"/>
    <n v="12245160"/>
    <n v="2409752"/>
    <n v="1381014.0000000002"/>
    <n v="3779970.9999999995"/>
    <n v="4102182.9999999995"/>
    <n v="0"/>
    <n v="0"/>
    <n v="0"/>
    <n v="0"/>
    <n v="4106793.8080495354"/>
    <n v="4197042.1074626856"/>
    <n v="22040963.808049537"/>
    <n v="21925399.107462686"/>
  </r>
  <r>
    <x v="11"/>
    <s v="Houston Community College"/>
    <m/>
    <n v="225423"/>
    <x v="8"/>
    <n v="0"/>
    <n v="0"/>
    <n v="0"/>
    <n v="0"/>
    <n v="0"/>
    <n v="0"/>
    <n v="0"/>
    <n v="0"/>
    <n v="0"/>
    <n v="0"/>
    <n v="0"/>
    <n v="0"/>
    <n v="0"/>
    <n v="0"/>
    <n v="0"/>
    <n v="0"/>
    <n v="0"/>
    <n v="0"/>
    <n v="0"/>
    <n v="0"/>
    <n v="0"/>
    <n v="0"/>
    <n v="0"/>
    <n v="0"/>
    <n v="109"/>
    <n v="116"/>
    <n v="549"/>
    <n v="590"/>
    <n v="0"/>
    <n v="0"/>
    <n v="101"/>
    <n v="112"/>
    <m/>
    <m/>
    <m/>
    <m/>
    <m/>
    <m/>
    <m/>
    <m/>
    <n v="0"/>
    <n v="0"/>
    <n v="0"/>
    <n v="0"/>
    <n v="0"/>
    <n v="0"/>
    <n v="0"/>
    <n v="0"/>
    <n v="0"/>
    <n v="0"/>
    <n v="0"/>
    <n v="0"/>
    <n v="0"/>
    <n v="0"/>
    <n v="50827710"/>
    <n v="57708481"/>
    <m/>
    <m/>
    <m/>
    <n v="0"/>
    <n v="0"/>
    <n v="0"/>
    <n v="0"/>
    <n v="0"/>
    <n v="0"/>
    <n v="0"/>
    <n v="7683"/>
    <n v="8288"/>
    <n v="0"/>
    <n v="0"/>
    <n v="0"/>
    <n v="0"/>
    <n v="0"/>
    <n v="0"/>
    <n v="0"/>
    <n v="0"/>
    <n v="0"/>
    <n v="0"/>
    <n v="6615.6071846934792"/>
    <n v="6962.8958735521237"/>
    <n v="0"/>
    <n v="0"/>
    <n v="0"/>
    <n v="0"/>
    <n v="0"/>
    <n v="0"/>
    <n v="0"/>
    <n v="0"/>
    <n v="0"/>
    <n v="0"/>
    <n v="59540.464662241313"/>
    <n v="62666.062861969112"/>
    <n v="0"/>
    <n v="0"/>
    <n v="0"/>
    <n v="0"/>
    <n v="59540.464662241313"/>
    <n v="62666.06286196912"/>
    <n v="0"/>
    <n v="0"/>
    <n v="0"/>
    <n v="0"/>
    <n v="0"/>
    <n v="0"/>
    <n v="759"/>
    <n v="818"/>
    <n v="0"/>
    <n v="0"/>
    <n v="0"/>
    <n v="0"/>
    <n v="759"/>
    <n v="818"/>
    <n v="0"/>
    <n v="0"/>
    <n v="0"/>
    <n v="0"/>
    <n v="0"/>
    <n v="0"/>
    <n v="45191212.678641155"/>
    <n v="51260839.421090737"/>
    <n v="0"/>
    <n v="0"/>
    <n v="0"/>
    <n v="0"/>
    <n v="45191212.678641155"/>
    <n v="51260839.421090737"/>
  </r>
  <r>
    <x v="11"/>
    <s v="Kilgore College "/>
    <s v="Reclassified: Met the criteria for Two-Year 2 in 2013-14, 2014-15, and 2015-16."/>
    <n v="226019"/>
    <x v="7"/>
    <n v="0"/>
    <n v="0"/>
    <n v="0"/>
    <n v="0"/>
    <n v="0"/>
    <n v="0"/>
    <n v="0"/>
    <n v="0"/>
    <n v="0"/>
    <n v="0"/>
    <n v="0"/>
    <n v="0"/>
    <n v="0"/>
    <n v="0"/>
    <n v="0"/>
    <n v="0"/>
    <n v="0"/>
    <n v="0"/>
    <n v="0"/>
    <n v="0"/>
    <n v="0"/>
    <n v="0"/>
    <n v="0"/>
    <n v="0"/>
    <n v="99"/>
    <n v="88"/>
    <n v="27"/>
    <n v="2"/>
    <n v="4"/>
    <n v="29"/>
    <n v="30"/>
    <n v="29"/>
    <m/>
    <m/>
    <m/>
    <m/>
    <m/>
    <m/>
    <m/>
    <m/>
    <n v="0"/>
    <n v="0"/>
    <n v="0"/>
    <n v="0"/>
    <n v="0"/>
    <n v="0"/>
    <n v="0"/>
    <n v="0"/>
    <n v="0"/>
    <n v="0"/>
    <n v="0"/>
    <n v="0"/>
    <n v="0"/>
    <n v="0"/>
    <n v="9226674"/>
    <n v="8503968"/>
    <m/>
    <m/>
    <m/>
    <n v="0"/>
    <n v="0"/>
    <n v="0"/>
    <n v="0"/>
    <n v="0"/>
    <n v="0"/>
    <n v="0"/>
    <n v="1565"/>
    <n v="1479"/>
    <n v="0"/>
    <n v="0"/>
    <n v="0"/>
    <n v="0"/>
    <n v="0"/>
    <n v="0"/>
    <n v="0"/>
    <n v="0"/>
    <n v="0"/>
    <n v="0"/>
    <n v="5895.6383386581474"/>
    <n v="5749.8093306288029"/>
    <n v="0"/>
    <n v="0"/>
    <n v="0"/>
    <n v="0"/>
    <n v="0"/>
    <n v="0"/>
    <n v="0"/>
    <n v="0"/>
    <n v="0"/>
    <n v="0"/>
    <n v="53060.745047923323"/>
    <n v="51748.283975659229"/>
    <n v="0"/>
    <n v="0"/>
    <n v="0"/>
    <n v="0"/>
    <n v="53060.745047923316"/>
    <n v="51748.283975659229"/>
    <n v="0"/>
    <n v="0"/>
    <n v="0"/>
    <n v="0"/>
    <n v="0"/>
    <n v="0"/>
    <n v="160"/>
    <n v="148"/>
    <n v="0"/>
    <n v="0"/>
    <n v="0"/>
    <n v="0"/>
    <n v="160"/>
    <n v="148"/>
    <n v="0"/>
    <n v="0"/>
    <n v="0"/>
    <n v="0"/>
    <n v="0"/>
    <n v="0"/>
    <n v="8489719.2076677307"/>
    <n v="7658746.0283975657"/>
    <n v="0"/>
    <n v="0"/>
    <n v="0"/>
    <n v="0"/>
    <n v="8489719.2076677307"/>
    <n v="7658746.0283975657"/>
  </r>
  <r>
    <x v="11"/>
    <s v="Laredo Community College "/>
    <m/>
    <n v="226134"/>
    <x v="8"/>
    <n v="0"/>
    <n v="0"/>
    <n v="0"/>
    <n v="0"/>
    <n v="0"/>
    <n v="0"/>
    <n v="0"/>
    <n v="0"/>
    <n v="0"/>
    <n v="0"/>
    <n v="0"/>
    <n v="0"/>
    <n v="0"/>
    <n v="0"/>
    <n v="0"/>
    <n v="0"/>
    <n v="0"/>
    <n v="0"/>
    <n v="0"/>
    <n v="0"/>
    <n v="0"/>
    <n v="0"/>
    <n v="0"/>
    <n v="0"/>
    <n v="156"/>
    <n v="152"/>
    <n v="0"/>
    <n v="0"/>
    <n v="15"/>
    <n v="13"/>
    <n v="12"/>
    <n v="12"/>
    <m/>
    <m/>
    <m/>
    <m/>
    <m/>
    <m/>
    <m/>
    <m/>
    <n v="0"/>
    <n v="0"/>
    <n v="0"/>
    <n v="0"/>
    <n v="0"/>
    <n v="0"/>
    <n v="0"/>
    <n v="0"/>
    <n v="0"/>
    <n v="0"/>
    <n v="0"/>
    <n v="0"/>
    <n v="0"/>
    <n v="0"/>
    <n v="10411167"/>
    <n v="10853125"/>
    <m/>
    <m/>
    <m/>
    <n v="0"/>
    <n v="0"/>
    <n v="0"/>
    <n v="0"/>
    <n v="0"/>
    <n v="0"/>
    <n v="0"/>
    <n v="1713"/>
    <n v="1655"/>
    <n v="0"/>
    <n v="0"/>
    <n v="0"/>
    <n v="0"/>
    <n v="0"/>
    <n v="0"/>
    <n v="0"/>
    <n v="0"/>
    <n v="0"/>
    <n v="0"/>
    <n v="6077.7390542907178"/>
    <n v="6557.7794561933533"/>
    <n v="0"/>
    <n v="0"/>
    <n v="0"/>
    <n v="0"/>
    <n v="0"/>
    <n v="0"/>
    <n v="0"/>
    <n v="0"/>
    <n v="0"/>
    <n v="0"/>
    <n v="54699.651488616459"/>
    <n v="59020.015105740182"/>
    <n v="0"/>
    <n v="0"/>
    <n v="0"/>
    <n v="0"/>
    <n v="54699.651488616459"/>
    <n v="59020.015105740182"/>
    <n v="0"/>
    <n v="0"/>
    <n v="0"/>
    <n v="0"/>
    <n v="0"/>
    <n v="0"/>
    <n v="183"/>
    <n v="177"/>
    <n v="0"/>
    <n v="0"/>
    <n v="0"/>
    <n v="0"/>
    <n v="183"/>
    <n v="177"/>
    <n v="0"/>
    <n v="0"/>
    <n v="0"/>
    <n v="0"/>
    <n v="0"/>
    <n v="0"/>
    <n v="10010036.222416813"/>
    <n v="10446542.673716012"/>
    <n v="0"/>
    <n v="0"/>
    <n v="0"/>
    <n v="0"/>
    <n v="10010036.222416813"/>
    <n v="10446542.673716012"/>
  </r>
  <r>
    <x v="11"/>
    <s v="Lone Star College System District"/>
    <m/>
    <n v="227182"/>
    <x v="8"/>
    <n v="61"/>
    <n v="51"/>
    <n v="434"/>
    <n v="417"/>
    <n v="0"/>
    <n v="0"/>
    <n v="51"/>
    <n v="69"/>
    <n v="4"/>
    <n v="8"/>
    <n v="107"/>
    <n v="132"/>
    <n v="0"/>
    <n v="0"/>
    <n v="11"/>
    <n v="12"/>
    <n v="1"/>
    <n v="4"/>
    <n v="48"/>
    <n v="81"/>
    <n v="0"/>
    <n v="0"/>
    <n v="6"/>
    <n v="17"/>
    <n v="0"/>
    <n v="11"/>
    <n v="0"/>
    <n v="0"/>
    <n v="0"/>
    <n v="0"/>
    <n v="5"/>
    <n v="7"/>
    <m/>
    <m/>
    <m/>
    <m/>
    <m/>
    <m/>
    <m/>
    <m/>
    <n v="9"/>
    <n v="0"/>
    <n v="9"/>
    <n v="0"/>
    <n v="0"/>
    <n v="0"/>
    <n v="9"/>
    <n v="0"/>
    <n v="39374353"/>
    <n v="38102089"/>
    <n v="7787561"/>
    <n v="9838018"/>
    <n v="3642611"/>
    <n v="6339748"/>
    <n v="68230"/>
    <n v="789053"/>
    <m/>
    <m/>
    <n v="1057731"/>
    <n v="0"/>
    <n v="5501"/>
    <n v="5457"/>
    <n v="1238"/>
    <n v="1536"/>
    <n v="561"/>
    <n v="1050"/>
    <n v="60"/>
    <n v="183"/>
    <n v="0"/>
    <n v="0"/>
    <n v="279"/>
    <n v="0"/>
    <n v="7157.6718778403929"/>
    <n v="6982.2409748946311"/>
    <n v="6290.4369951534736"/>
    <n v="6404.959635416667"/>
    <n v="6493.0677361853832"/>
    <n v="6037.8552380952378"/>
    <n v="1137.1666666666667"/>
    <n v="4311.7650273224044"/>
    <n v="0"/>
    <n v="0"/>
    <n v="3791.1505376344085"/>
    <n v="0"/>
    <n v="64419.046900563539"/>
    <n v="62840.168774051679"/>
    <n v="56613.932956381264"/>
    <n v="57644.63671875"/>
    <n v="58437.609625668447"/>
    <n v="54340.697142857141"/>
    <n v="10234.5"/>
    <n v="38805.885245901642"/>
    <n v="0"/>
    <n v="0"/>
    <n v="34120.354838709674"/>
    <n v="0"/>
    <n v="61279.721905222694"/>
    <n v="60257.617374429428"/>
    <n v="546"/>
    <n v="537"/>
    <n v="122"/>
    <n v="152"/>
    <n v="55"/>
    <n v="102"/>
    <n v="5"/>
    <n v="18"/>
    <n v="0"/>
    <n v="0"/>
    <n v="27"/>
    <n v="0"/>
    <n v="755"/>
    <n v="809"/>
    <n v="35172799.607707694"/>
    <n v="33745170.631665751"/>
    <n v="6906899.8206785144"/>
    <n v="8761984.78125"/>
    <n v="3214068.5294117643"/>
    <n v="5542751.1085714288"/>
    <n v="51172.5"/>
    <n v="698505.93442622956"/>
    <n v="0"/>
    <n v="0"/>
    <n v="921249.58064516122"/>
    <n v="0"/>
    <n v="46266190.038443133"/>
    <n v="48748412.45591341"/>
  </r>
  <r>
    <x v="11"/>
    <s v="McLennan Community College "/>
    <m/>
    <n v="226578"/>
    <x v="8"/>
    <n v="95"/>
    <n v="103"/>
    <n v="0"/>
    <n v="0"/>
    <n v="1"/>
    <n v="1"/>
    <n v="6"/>
    <n v="6"/>
    <n v="53"/>
    <n v="46"/>
    <n v="0"/>
    <n v="0"/>
    <n v="1"/>
    <n v="1"/>
    <n v="8"/>
    <n v="7"/>
    <n v="35"/>
    <n v="33"/>
    <n v="0"/>
    <n v="0"/>
    <n v="0"/>
    <n v="1"/>
    <n v="5"/>
    <n v="8"/>
    <n v="17"/>
    <n v="18"/>
    <n v="0"/>
    <n v="0"/>
    <n v="0"/>
    <n v="0"/>
    <n v="2"/>
    <n v="0"/>
    <m/>
    <m/>
    <m/>
    <m/>
    <m/>
    <m/>
    <m/>
    <m/>
    <n v="0"/>
    <n v="0"/>
    <n v="0"/>
    <n v="0"/>
    <n v="0"/>
    <n v="0"/>
    <n v="0"/>
    <n v="0"/>
    <n v="7175189"/>
    <n v="7731756"/>
    <n v="3660050"/>
    <n v="3255060"/>
    <n v="2232869"/>
    <n v="2339605"/>
    <n v="1324955"/>
    <n v="992454"/>
    <m/>
    <m/>
    <m/>
    <n v="0"/>
    <n v="938"/>
    <n v="1010"/>
    <n v="584"/>
    <n v="509"/>
    <n v="375"/>
    <n v="404"/>
    <n v="177"/>
    <n v="162"/>
    <n v="0"/>
    <n v="0"/>
    <n v="0"/>
    <n v="0"/>
    <n v="7649.4552238805973"/>
    <n v="7655.2039603960393"/>
    <n v="6267.2089041095887"/>
    <n v="6395.0098231827114"/>
    <n v="5954.3173333333334"/>
    <n v="5791.1014851485152"/>
    <n v="7485.6214689265535"/>
    <n v="6126.2592592592591"/>
    <n v="0"/>
    <n v="0"/>
    <n v="0"/>
    <n v="0"/>
    <n v="68845.09701492537"/>
    <n v="68896.835643564351"/>
    <n v="56404.880136986299"/>
    <n v="57555.088408644406"/>
    <n v="53588.856"/>
    <n v="52119.913366336637"/>
    <n v="67370.593220338982"/>
    <n v="55136.333333333328"/>
    <n v="0"/>
    <n v="0"/>
    <n v="0"/>
    <n v="0"/>
    <n v="62524.206166825017"/>
    <n v="61911.236858236676"/>
    <n v="102"/>
    <n v="110"/>
    <n v="62"/>
    <n v="54"/>
    <n v="40"/>
    <n v="42"/>
    <n v="19"/>
    <n v="18"/>
    <n v="0"/>
    <n v="0"/>
    <n v="0"/>
    <n v="0"/>
    <n v="223"/>
    <n v="224"/>
    <n v="7022199.8955223877"/>
    <n v="7578651.9207920786"/>
    <n v="3497102.5684931506"/>
    <n v="3107974.7740667979"/>
    <n v="2143554.2400000002"/>
    <n v="2189036.3613861389"/>
    <n v="1280041.2711864407"/>
    <n v="992453.99999999988"/>
    <n v="0"/>
    <n v="0"/>
    <n v="0"/>
    <n v="0"/>
    <n v="13942897.975201979"/>
    <n v="13868117.056245016"/>
  </r>
  <r>
    <x v="11"/>
    <s v="Navarro College "/>
    <m/>
    <n v="227146"/>
    <x v="8"/>
    <n v="32"/>
    <n v="31"/>
    <n v="1"/>
    <n v="1"/>
    <n v="0"/>
    <n v="0"/>
    <n v="2"/>
    <n v="1"/>
    <n v="46"/>
    <n v="53"/>
    <n v="8"/>
    <n v="6"/>
    <n v="5"/>
    <n v="9"/>
    <n v="9"/>
    <n v="10"/>
    <n v="4"/>
    <n v="5"/>
    <n v="6"/>
    <n v="2"/>
    <n v="5"/>
    <n v="9"/>
    <n v="10"/>
    <n v="6"/>
    <n v="0"/>
    <n v="0"/>
    <n v="0"/>
    <n v="0"/>
    <n v="0"/>
    <n v="0"/>
    <n v="0"/>
    <n v="0"/>
    <m/>
    <m/>
    <m/>
    <m/>
    <m/>
    <m/>
    <m/>
    <m/>
    <n v="0"/>
    <n v="0"/>
    <n v="0"/>
    <n v="0"/>
    <n v="0"/>
    <n v="0"/>
    <n v="0"/>
    <n v="0"/>
    <n v="2223845"/>
    <n v="2140481"/>
    <n v="3949366"/>
    <n v="4541272"/>
    <n v="1483700"/>
    <n v="1343987"/>
    <n v="0"/>
    <n v="0"/>
    <m/>
    <m/>
    <m/>
    <n v="0"/>
    <n v="322"/>
    <n v="301"/>
    <n v="657"/>
    <n v="756"/>
    <n v="271"/>
    <n v="236"/>
    <n v="0"/>
    <n v="0"/>
    <n v="0"/>
    <n v="0"/>
    <n v="0"/>
    <n v="0"/>
    <n v="6906.3509316770187"/>
    <n v="7111.2325581395353"/>
    <n v="6011.2115677321153"/>
    <n v="6006.9735449735454"/>
    <n v="5474.9077490774907"/>
    <n v="5694.8601694915251"/>
    <n v="0"/>
    <n v="0"/>
    <n v="0"/>
    <n v="0"/>
    <n v="0"/>
    <n v="0"/>
    <n v="62157.158385093171"/>
    <n v="64001.093023255817"/>
    <n v="54100.904109589035"/>
    <n v="54062.761904761908"/>
    <n v="49274.16974169742"/>
    <n v="51253.741525423728"/>
    <n v="0"/>
    <n v="0"/>
    <n v="0"/>
    <n v="0"/>
    <n v="0"/>
    <n v="0"/>
    <n v="55361.064581818369"/>
    <n v="56064.013623294682"/>
    <n v="35"/>
    <n v="33"/>
    <n v="68"/>
    <n v="78"/>
    <n v="25"/>
    <n v="22"/>
    <n v="0"/>
    <n v="0"/>
    <n v="0"/>
    <n v="0"/>
    <n v="0"/>
    <n v="0"/>
    <n v="128"/>
    <n v="133"/>
    <n v="2175500.5434782612"/>
    <n v="2112036.0697674421"/>
    <n v="3678861.4794520545"/>
    <n v="4216895.4285714291"/>
    <n v="1231854.2435424356"/>
    <n v="1127582.3135593219"/>
    <n v="0"/>
    <n v="0"/>
    <n v="0"/>
    <n v="0"/>
    <n v="0"/>
    <n v="0"/>
    <n v="7086216.2664727513"/>
    <n v="7456513.8118981924"/>
  </r>
  <r>
    <x v="11"/>
    <s v="North Central Texas Community College"/>
    <m/>
    <n v="224110"/>
    <x v="8"/>
    <n v="0"/>
    <n v="0"/>
    <n v="0"/>
    <n v="0"/>
    <n v="0"/>
    <n v="0"/>
    <n v="0"/>
    <n v="0"/>
    <n v="0"/>
    <n v="0"/>
    <n v="0"/>
    <n v="0"/>
    <n v="0"/>
    <n v="0"/>
    <n v="0"/>
    <n v="0"/>
    <n v="0"/>
    <n v="0"/>
    <n v="0"/>
    <n v="0"/>
    <n v="0"/>
    <n v="0"/>
    <n v="0"/>
    <n v="0"/>
    <n v="0"/>
    <n v="0"/>
    <n v="0"/>
    <n v="0"/>
    <n v="0"/>
    <n v="0"/>
    <n v="0"/>
    <n v="0"/>
    <m/>
    <m/>
    <m/>
    <m/>
    <m/>
    <m/>
    <m/>
    <m/>
    <n v="95"/>
    <n v="106"/>
    <n v="3"/>
    <n v="3"/>
    <n v="41"/>
    <n v="42"/>
    <n v="1"/>
    <n v="1"/>
    <n v="0"/>
    <n v="0"/>
    <n v="0"/>
    <n v="0"/>
    <n v="0"/>
    <n v="0"/>
    <n v="0"/>
    <n v="0"/>
    <m/>
    <m/>
    <n v="7532139"/>
    <n v="8483935"/>
    <n v="0"/>
    <n v="0"/>
    <n v="0"/>
    <n v="0"/>
    <n v="0"/>
    <n v="0"/>
    <n v="0"/>
    <n v="0"/>
    <n v="0"/>
    <n v="0"/>
    <n v="1348"/>
    <n v="1458"/>
    <n v="0"/>
    <n v="0"/>
    <n v="0"/>
    <n v="0"/>
    <n v="0"/>
    <n v="0"/>
    <n v="0"/>
    <n v="0"/>
    <n v="0"/>
    <n v="0"/>
    <n v="5587.6402077151333"/>
    <n v="5818.8854595336079"/>
    <n v="0"/>
    <n v="0"/>
    <n v="0"/>
    <n v="0"/>
    <n v="0"/>
    <n v="0"/>
    <n v="0"/>
    <n v="0"/>
    <n v="0"/>
    <n v="0"/>
    <n v="50288.761869436203"/>
    <n v="52369.969135802472"/>
    <n v="50288.761869436203"/>
    <n v="52369.969135802472"/>
    <n v="0"/>
    <n v="0"/>
    <n v="0"/>
    <n v="0"/>
    <n v="0"/>
    <n v="0"/>
    <n v="0"/>
    <n v="0"/>
    <n v="0"/>
    <n v="0"/>
    <n v="140"/>
    <n v="152"/>
    <n v="140"/>
    <n v="152"/>
    <n v="0"/>
    <n v="0"/>
    <n v="0"/>
    <n v="0"/>
    <n v="0"/>
    <n v="0"/>
    <n v="0"/>
    <n v="0"/>
    <n v="0"/>
    <n v="0"/>
    <n v="7040426.6617210684"/>
    <n v="7960235.3086419757"/>
    <n v="7040426.6617210684"/>
    <n v="7960235.3086419757"/>
  </r>
  <r>
    <x v="11"/>
    <s v="North Lake College  (DCCCD)"/>
    <m/>
    <n v="227191"/>
    <x v="8"/>
    <n v="0"/>
    <n v="0"/>
    <n v="0"/>
    <n v="0"/>
    <n v="0"/>
    <n v="0"/>
    <n v="0"/>
    <n v="0"/>
    <n v="0"/>
    <n v="0"/>
    <n v="0"/>
    <n v="0"/>
    <n v="0"/>
    <n v="0"/>
    <n v="0"/>
    <n v="0"/>
    <n v="0"/>
    <n v="0"/>
    <n v="0"/>
    <n v="0"/>
    <n v="0"/>
    <n v="0"/>
    <n v="0"/>
    <n v="0"/>
    <n v="0"/>
    <n v="0"/>
    <n v="0"/>
    <n v="0"/>
    <n v="0"/>
    <n v="0"/>
    <n v="0"/>
    <n v="0"/>
    <m/>
    <m/>
    <m/>
    <m/>
    <m/>
    <m/>
    <m/>
    <m/>
    <n v="124"/>
    <n v="115"/>
    <n v="0"/>
    <n v="0"/>
    <n v="0"/>
    <n v="0"/>
    <n v="0"/>
    <n v="0"/>
    <n v="0"/>
    <n v="0"/>
    <n v="0"/>
    <n v="0"/>
    <n v="0"/>
    <n v="0"/>
    <n v="0"/>
    <n v="0"/>
    <m/>
    <m/>
    <n v="7509935"/>
    <n v="7293555"/>
    <n v="0"/>
    <n v="0"/>
    <n v="0"/>
    <n v="0"/>
    <n v="0"/>
    <n v="0"/>
    <n v="0"/>
    <n v="0"/>
    <n v="0"/>
    <n v="0"/>
    <n v="1116"/>
    <n v="1035"/>
    <n v="0"/>
    <n v="0"/>
    <n v="0"/>
    <n v="0"/>
    <n v="0"/>
    <n v="0"/>
    <n v="0"/>
    <n v="0"/>
    <n v="0"/>
    <n v="0"/>
    <n v="6729.3324372759853"/>
    <n v="7046.913043478261"/>
    <n v="0"/>
    <n v="0"/>
    <n v="0"/>
    <n v="0"/>
    <n v="0"/>
    <n v="0"/>
    <n v="0"/>
    <n v="0"/>
    <n v="0"/>
    <n v="0"/>
    <n v="60563.991935483864"/>
    <n v="63422.217391304352"/>
    <n v="60563.991935483864"/>
    <n v="63422.217391304344"/>
    <n v="0"/>
    <n v="0"/>
    <n v="0"/>
    <n v="0"/>
    <n v="0"/>
    <n v="0"/>
    <n v="0"/>
    <n v="0"/>
    <n v="0"/>
    <n v="0"/>
    <n v="124"/>
    <n v="115"/>
    <n v="124"/>
    <n v="115"/>
    <n v="0"/>
    <n v="0"/>
    <n v="0"/>
    <n v="0"/>
    <n v="0"/>
    <n v="0"/>
    <n v="0"/>
    <n v="0"/>
    <n v="0"/>
    <n v="0"/>
    <n v="7509934.9999999991"/>
    <n v="7293555"/>
    <n v="7509934.9999999991"/>
    <n v="7293555"/>
  </r>
  <r>
    <x v="11"/>
    <s v="Northwest Vista College (ACCD)"/>
    <m/>
    <n v="420398"/>
    <x v="8"/>
    <n v="15"/>
    <n v="20"/>
    <n v="0"/>
    <n v="0"/>
    <n v="0"/>
    <n v="0"/>
    <n v="0"/>
    <n v="0"/>
    <n v="36"/>
    <n v="36"/>
    <n v="3"/>
    <n v="3"/>
    <n v="0"/>
    <n v="0"/>
    <n v="0"/>
    <n v="0"/>
    <n v="28"/>
    <n v="27"/>
    <n v="3"/>
    <n v="0"/>
    <n v="0"/>
    <n v="0"/>
    <n v="0"/>
    <n v="0"/>
    <n v="54"/>
    <n v="64"/>
    <n v="2"/>
    <n v="5"/>
    <n v="0"/>
    <n v="0"/>
    <n v="0"/>
    <n v="0"/>
    <m/>
    <m/>
    <m/>
    <m/>
    <m/>
    <m/>
    <m/>
    <m/>
    <n v="29"/>
    <n v="20"/>
    <n v="0"/>
    <n v="0"/>
    <n v="0"/>
    <n v="0"/>
    <n v="0"/>
    <n v="0"/>
    <n v="1017631"/>
    <n v="1376564"/>
    <n v="2367987"/>
    <n v="2390291"/>
    <n v="1704239"/>
    <n v="1493392"/>
    <n v="2758997"/>
    <n v="3507256"/>
    <m/>
    <m/>
    <n v="733519"/>
    <n v="505329"/>
    <n v="135"/>
    <n v="180"/>
    <n v="354"/>
    <n v="354"/>
    <n v="282"/>
    <n v="243"/>
    <n v="506"/>
    <n v="626"/>
    <n v="0"/>
    <n v="0"/>
    <n v="261"/>
    <n v="180"/>
    <n v="7538.0074074074073"/>
    <n v="7647.5777777777776"/>
    <n v="6689.2288135593217"/>
    <n v="6752.2344632768363"/>
    <n v="6043.4007092198581"/>
    <n v="6145.6460905349795"/>
    <n v="5452.563241106719"/>
    <n v="5602.6453674121403"/>
    <n v="0"/>
    <n v="0"/>
    <n v="2810.4176245210729"/>
    <n v="2807.3833333333332"/>
    <n v="67842.066666666666"/>
    <n v="68828.2"/>
    <n v="60203.059322033892"/>
    <n v="60770.110169491527"/>
    <n v="54390.606382978724"/>
    <n v="55310.814814814818"/>
    <n v="49073.069169960472"/>
    <n v="50423.808306709267"/>
    <n v="0"/>
    <n v="0"/>
    <n v="25293.758620689656"/>
    <n v="25266.449999999997"/>
    <n v="50195.705793820285"/>
    <n v="52711.783255846327"/>
    <n v="15"/>
    <n v="20"/>
    <n v="39"/>
    <n v="39"/>
    <n v="31"/>
    <n v="27"/>
    <n v="56"/>
    <n v="69"/>
    <n v="0"/>
    <n v="0"/>
    <n v="29"/>
    <n v="20"/>
    <n v="170"/>
    <n v="175"/>
    <n v="1017631"/>
    <n v="1376564"/>
    <n v="2347919.3135593217"/>
    <n v="2370034.2966101696"/>
    <n v="1686108.7978723405"/>
    <n v="1493392"/>
    <n v="2748091.8735177866"/>
    <n v="3479242.7731629396"/>
    <n v="0"/>
    <n v="0"/>
    <n v="733519"/>
    <n v="505328.99999999994"/>
    <n v="8533269.9849494491"/>
    <n v="9224562.0697731078"/>
  </r>
  <r>
    <x v="11"/>
    <s v="Palo Alto College (ACCD)"/>
    <s v="Met the criteria for Two-Year 2 in 2014-15 and 2015-16."/>
    <n v="246354"/>
    <x v="8"/>
    <n v="21"/>
    <n v="22"/>
    <n v="2"/>
    <n v="2"/>
    <n v="0"/>
    <n v="0"/>
    <n v="0"/>
    <n v="0"/>
    <n v="23"/>
    <n v="20"/>
    <n v="3"/>
    <n v="3"/>
    <n v="0"/>
    <n v="0"/>
    <n v="0"/>
    <n v="0"/>
    <n v="20"/>
    <n v="19"/>
    <n v="3"/>
    <n v="2"/>
    <n v="0"/>
    <n v="0"/>
    <n v="0"/>
    <n v="0"/>
    <n v="24"/>
    <n v="29"/>
    <n v="1"/>
    <n v="1"/>
    <n v="0"/>
    <n v="0"/>
    <n v="0"/>
    <n v="0"/>
    <m/>
    <m/>
    <m/>
    <m/>
    <m/>
    <m/>
    <m/>
    <m/>
    <n v="10"/>
    <n v="18"/>
    <n v="0"/>
    <n v="0"/>
    <n v="0"/>
    <n v="0"/>
    <n v="0"/>
    <n v="0"/>
    <n v="1687597"/>
    <n v="1774748"/>
    <n v="1678341"/>
    <n v="1512027"/>
    <n v="1384405"/>
    <n v="1294711"/>
    <n v="1325212"/>
    <n v="1581382"/>
    <m/>
    <m/>
    <n v="211393"/>
    <n v="356421"/>
    <n v="209"/>
    <n v="218"/>
    <n v="237"/>
    <n v="210"/>
    <n v="210"/>
    <n v="191"/>
    <n v="226"/>
    <n v="271"/>
    <n v="0"/>
    <n v="0"/>
    <n v="90"/>
    <n v="162"/>
    <n v="8074.6267942583736"/>
    <n v="8141.0458715596333"/>
    <n v="7081.6075949367087"/>
    <n v="7200.1285714285714"/>
    <n v="6592.4047619047615"/>
    <n v="6778.5916230366493"/>
    <n v="5863.7699115044252"/>
    <n v="5835.3579335793356"/>
    <n v="0"/>
    <n v="0"/>
    <n v="2348.8111111111111"/>
    <n v="2200.1296296296296"/>
    <n v="72671.641148325361"/>
    <n v="73269.412844036706"/>
    <n v="63734.468354430377"/>
    <n v="64801.157142857141"/>
    <n v="59331.642857142855"/>
    <n v="61007.324607329843"/>
    <n v="52773.929203539825"/>
    <n v="52518.221402214018"/>
    <n v="0"/>
    <n v="0"/>
    <n v="21139.3"/>
    <n v="19801.166666666664"/>
    <n v="58167.410648873403"/>
    <n v="55707.017080715021"/>
    <n v="23"/>
    <n v="24"/>
    <n v="26"/>
    <n v="23"/>
    <n v="23"/>
    <n v="21"/>
    <n v="25"/>
    <n v="30"/>
    <n v="0"/>
    <n v="0"/>
    <n v="10"/>
    <n v="18"/>
    <n v="107"/>
    <n v="116"/>
    <n v="1671447.7464114833"/>
    <n v="1758465.9082568809"/>
    <n v="1657096.1772151899"/>
    <n v="1490426.6142857142"/>
    <n v="1364627.7857142857"/>
    <n v="1281153.8167539267"/>
    <n v="1319348.2300884956"/>
    <n v="1575546.6420664205"/>
    <n v="0"/>
    <n v="0"/>
    <n v="211393"/>
    <n v="356420.99999999994"/>
    <n v="6223912.9394294545"/>
    <n v="6462013.9813629426"/>
  </r>
  <r>
    <x v="11"/>
    <s v="Richland College  (DCCCD)"/>
    <m/>
    <n v="227766"/>
    <x v="8"/>
    <n v="0"/>
    <n v="0"/>
    <n v="0"/>
    <n v="0"/>
    <n v="0"/>
    <n v="0"/>
    <n v="0"/>
    <n v="0"/>
    <n v="0"/>
    <n v="0"/>
    <n v="0"/>
    <n v="0"/>
    <n v="0"/>
    <n v="0"/>
    <n v="0"/>
    <n v="0"/>
    <n v="0"/>
    <n v="0"/>
    <n v="0"/>
    <n v="0"/>
    <n v="0"/>
    <n v="0"/>
    <n v="0"/>
    <n v="0"/>
    <n v="0"/>
    <n v="166"/>
    <n v="0"/>
    <n v="0"/>
    <n v="0"/>
    <n v="0"/>
    <n v="0"/>
    <n v="0"/>
    <m/>
    <m/>
    <m/>
    <m/>
    <m/>
    <m/>
    <m/>
    <m/>
    <n v="166"/>
    <n v="0"/>
    <n v="0"/>
    <n v="0"/>
    <n v="0"/>
    <n v="0"/>
    <n v="0"/>
    <n v="0"/>
    <n v="0"/>
    <n v="0"/>
    <n v="0"/>
    <n v="0"/>
    <n v="0"/>
    <n v="0"/>
    <n v="0"/>
    <n v="11344981"/>
    <m/>
    <m/>
    <n v="10856198"/>
    <n v="0"/>
    <n v="0"/>
    <n v="0"/>
    <n v="0"/>
    <n v="0"/>
    <n v="0"/>
    <n v="0"/>
    <n v="0"/>
    <n v="1494"/>
    <n v="0"/>
    <n v="0"/>
    <n v="1494"/>
    <n v="0"/>
    <n v="0"/>
    <n v="0"/>
    <n v="0"/>
    <n v="0"/>
    <n v="0"/>
    <n v="0"/>
    <n v="0"/>
    <n v="7593.6954484605085"/>
    <n v="0"/>
    <n v="0"/>
    <n v="7266.5314591700135"/>
    <n v="0"/>
    <n v="0"/>
    <n v="0"/>
    <n v="0"/>
    <n v="0"/>
    <n v="0"/>
    <n v="0"/>
    <n v="0"/>
    <n v="68343.259036144576"/>
    <n v="0"/>
    <n v="0"/>
    <n v="65398.783132530123"/>
    <n v="0"/>
    <n v="65398.783132530123"/>
    <n v="68343.259036144576"/>
    <n v="0"/>
    <n v="0"/>
    <n v="0"/>
    <n v="0"/>
    <n v="0"/>
    <n v="0"/>
    <n v="0"/>
    <n v="166"/>
    <n v="0"/>
    <n v="0"/>
    <n v="166"/>
    <n v="0"/>
    <n v="166"/>
    <n v="166"/>
    <n v="0"/>
    <n v="0"/>
    <n v="0"/>
    <n v="0"/>
    <n v="0"/>
    <n v="0"/>
    <n v="0"/>
    <n v="11344981"/>
    <n v="0"/>
    <n v="0"/>
    <n v="10856198"/>
    <n v="0"/>
    <n v="10856198"/>
    <n v="11344981"/>
  </r>
  <r>
    <x v="11"/>
    <s v="San Antonio College (ACCD)"/>
    <m/>
    <n v="227924"/>
    <x v="8"/>
    <n v="99"/>
    <n v="89"/>
    <n v="10"/>
    <n v="10"/>
    <n v="0"/>
    <n v="0"/>
    <n v="0"/>
    <n v="0"/>
    <n v="57"/>
    <n v="59"/>
    <n v="5"/>
    <n v="4"/>
    <n v="0"/>
    <n v="0"/>
    <n v="0"/>
    <n v="0"/>
    <n v="65"/>
    <n v="54"/>
    <n v="3"/>
    <n v="3"/>
    <n v="0"/>
    <n v="0"/>
    <n v="0"/>
    <n v="0"/>
    <n v="42"/>
    <n v="45"/>
    <n v="2"/>
    <n v="2"/>
    <n v="0"/>
    <n v="0"/>
    <n v="0"/>
    <n v="0"/>
    <m/>
    <m/>
    <m/>
    <m/>
    <m/>
    <m/>
    <m/>
    <m/>
    <n v="51"/>
    <n v="44"/>
    <n v="0"/>
    <n v="0"/>
    <n v="0"/>
    <n v="0"/>
    <n v="0"/>
    <n v="0"/>
    <n v="8130608"/>
    <n v="7539407"/>
    <n v="4001019"/>
    <n v="4095359"/>
    <n v="3953860"/>
    <n v="3428034"/>
    <n v="2323869"/>
    <n v="2523705"/>
    <m/>
    <m/>
    <n v="989792"/>
    <n v="842834"/>
    <n v="991"/>
    <n v="901"/>
    <n v="563"/>
    <n v="571"/>
    <n v="615"/>
    <n v="516"/>
    <n v="398"/>
    <n v="425"/>
    <n v="0"/>
    <n v="0"/>
    <n v="459"/>
    <n v="396"/>
    <n v="8204.4480322906147"/>
    <n v="8367.8213096559375"/>
    <n v="7106.6056838365894"/>
    <n v="7172.2574430823115"/>
    <n v="6429.040650406504"/>
    <n v="6643.4767441860467"/>
    <n v="5838.8668341708544"/>
    <n v="5938.1294117647058"/>
    <n v="0"/>
    <n v="0"/>
    <n v="2156.4095860566449"/>
    <n v="2128.3686868686868"/>
    <n v="73840.032290615534"/>
    <n v="75310.391786903434"/>
    <n v="63959.451154529306"/>
    <n v="64550.316987740807"/>
    <n v="57861.365853658535"/>
    <n v="59791.29069767442"/>
    <n v="52549.80150753769"/>
    <n v="53443.164705882351"/>
    <n v="0"/>
    <n v="0"/>
    <n v="19407.686274509804"/>
    <n v="19155.31818181818"/>
    <n v="57636.543819276492"/>
    <n v="58984.403445403303"/>
    <n v="109"/>
    <n v="99"/>
    <n v="62"/>
    <n v="63"/>
    <n v="68"/>
    <n v="57"/>
    <n v="44"/>
    <n v="47"/>
    <n v="0"/>
    <n v="0"/>
    <n v="51"/>
    <n v="44"/>
    <n v="334"/>
    <n v="310"/>
    <n v="8048563.5196770933"/>
    <n v="7455728.78690344"/>
    <n v="3965485.9715808169"/>
    <n v="4066669.9702276709"/>
    <n v="3934572.8780487804"/>
    <n v="3408103.5697674421"/>
    <n v="2312191.2663316582"/>
    <n v="2511828.7411764706"/>
    <n v="0"/>
    <n v="0"/>
    <n v="989792"/>
    <n v="842833.99999999988"/>
    <n v="19250605.635638349"/>
    <n v="18285165.068075024"/>
  </r>
  <r>
    <x v="11"/>
    <s v="San Jacinto College"/>
    <m/>
    <n v="227979"/>
    <x v="8"/>
    <n v="0"/>
    <n v="0"/>
    <n v="0"/>
    <n v="0"/>
    <n v="0"/>
    <n v="0"/>
    <n v="0"/>
    <n v="0"/>
    <n v="0"/>
    <n v="0"/>
    <n v="0"/>
    <n v="0"/>
    <n v="0"/>
    <n v="0"/>
    <n v="0"/>
    <n v="0"/>
    <n v="0"/>
    <n v="0"/>
    <n v="0"/>
    <n v="0"/>
    <n v="0"/>
    <n v="0"/>
    <n v="0"/>
    <n v="0"/>
    <n v="0"/>
    <n v="0"/>
    <n v="0"/>
    <n v="0"/>
    <n v="0"/>
    <n v="0"/>
    <n v="0"/>
    <n v="0"/>
    <m/>
    <m/>
    <m/>
    <m/>
    <m/>
    <m/>
    <m/>
    <m/>
    <n v="406"/>
    <n v="390"/>
    <n v="8"/>
    <n v="8"/>
    <n v="0"/>
    <n v="0"/>
    <n v="98"/>
    <n v="103"/>
    <n v="0"/>
    <n v="0"/>
    <n v="0"/>
    <n v="0"/>
    <n v="0"/>
    <n v="0"/>
    <n v="0"/>
    <n v="0"/>
    <m/>
    <m/>
    <n v="33262744"/>
    <n v="33355626"/>
    <n v="0"/>
    <n v="0"/>
    <n v="0"/>
    <n v="0"/>
    <n v="0"/>
    <n v="0"/>
    <n v="0"/>
    <n v="0"/>
    <n v="0"/>
    <n v="0"/>
    <n v="4910"/>
    <n v="4826"/>
    <n v="0"/>
    <n v="0"/>
    <n v="0"/>
    <n v="0"/>
    <n v="0"/>
    <n v="0"/>
    <n v="0"/>
    <n v="0"/>
    <n v="0"/>
    <n v="0"/>
    <n v="6774.4896130346233"/>
    <n v="6911.6506423539167"/>
    <n v="0"/>
    <n v="0"/>
    <n v="0"/>
    <n v="0"/>
    <n v="0"/>
    <n v="0"/>
    <n v="0"/>
    <n v="0"/>
    <n v="0"/>
    <n v="0"/>
    <n v="60970.406517311611"/>
    <n v="62204.855781185252"/>
    <n v="60970.406517311611"/>
    <n v="62204.855781185252"/>
    <n v="0"/>
    <n v="0"/>
    <n v="0"/>
    <n v="0"/>
    <n v="0"/>
    <n v="0"/>
    <n v="0"/>
    <n v="0"/>
    <n v="0"/>
    <n v="0"/>
    <n v="512"/>
    <n v="501"/>
    <n v="512"/>
    <n v="501"/>
    <n v="0"/>
    <n v="0"/>
    <n v="0"/>
    <n v="0"/>
    <n v="0"/>
    <n v="0"/>
    <n v="0"/>
    <n v="0"/>
    <n v="0"/>
    <n v="0"/>
    <n v="31216848.136863545"/>
    <n v="31164632.74637381"/>
    <n v="31216848.136863545"/>
    <n v="31164632.74637381"/>
  </r>
  <r>
    <x v="11"/>
    <s v="South Plains College "/>
    <m/>
    <n v="228158"/>
    <x v="8"/>
    <n v="53"/>
    <n v="59"/>
    <n v="0"/>
    <n v="0"/>
    <n v="0"/>
    <n v="0"/>
    <n v="0"/>
    <n v="0"/>
    <n v="33"/>
    <n v="39"/>
    <n v="0"/>
    <n v="0"/>
    <n v="0"/>
    <n v="0"/>
    <n v="0"/>
    <n v="1"/>
    <n v="74"/>
    <n v="72"/>
    <n v="1"/>
    <n v="0"/>
    <n v="0"/>
    <n v="0"/>
    <n v="2"/>
    <n v="2"/>
    <n v="71"/>
    <n v="83"/>
    <n v="0"/>
    <n v="0"/>
    <n v="0"/>
    <n v="0"/>
    <n v="32"/>
    <n v="31"/>
    <m/>
    <m/>
    <m/>
    <m/>
    <m/>
    <m/>
    <m/>
    <m/>
    <n v="0"/>
    <n v="0"/>
    <n v="0"/>
    <n v="0"/>
    <n v="0"/>
    <n v="0"/>
    <n v="0"/>
    <n v="0"/>
    <n v="3139368"/>
    <n v="3546984"/>
    <n v="1798646"/>
    <n v="2170279"/>
    <n v="3545272"/>
    <n v="3695655"/>
    <n v="3507276"/>
    <n v="5336900"/>
    <m/>
    <m/>
    <m/>
    <n v="0"/>
    <n v="477"/>
    <n v="531"/>
    <n v="297"/>
    <n v="363"/>
    <n v="700"/>
    <n v="672"/>
    <n v="1023"/>
    <n v="1119"/>
    <n v="0"/>
    <n v="0"/>
    <n v="0"/>
    <n v="0"/>
    <n v="6581.4842767295595"/>
    <n v="6679.8192090395478"/>
    <n v="6056.0471380471381"/>
    <n v="5978.7300275482094"/>
    <n v="5064.6742857142854"/>
    <n v="5499.4866071428569"/>
    <n v="3428.4222873900294"/>
    <n v="4769.3476318141202"/>
    <n v="0"/>
    <n v="0"/>
    <n v="0"/>
    <n v="0"/>
    <n v="59233.358490566039"/>
    <n v="60118.372881355928"/>
    <n v="54504.42424242424"/>
    <n v="53808.570247933887"/>
    <n v="45582.068571428565"/>
    <n v="49495.37946428571"/>
    <n v="30855.800586510264"/>
    <n v="42924.12868632708"/>
    <n v="0"/>
    <n v="0"/>
    <n v="0"/>
    <n v="0"/>
    <n v="43706.694512821639"/>
    <n v="49670.158747441761"/>
    <n v="53"/>
    <n v="59"/>
    <n v="33"/>
    <n v="40"/>
    <n v="77"/>
    <n v="74"/>
    <n v="103"/>
    <n v="114"/>
    <n v="0"/>
    <n v="0"/>
    <n v="0"/>
    <n v="0"/>
    <n v="266"/>
    <n v="287"/>
    <n v="3139368"/>
    <n v="3546984"/>
    <n v="1798646"/>
    <n v="2152342.8099173554"/>
    <n v="3509819.2799999993"/>
    <n v="3662658.0803571427"/>
    <n v="3178147.4604105572"/>
    <n v="4893350.670241287"/>
    <n v="0"/>
    <n v="0"/>
    <n v="0"/>
    <n v="0"/>
    <n v="11625980.740410555"/>
    <n v="14255335.560515786"/>
  </r>
  <r>
    <x v="11"/>
    <s v="St. Philip's College  (ACCD)"/>
    <m/>
    <n v="227854"/>
    <x v="8"/>
    <n v="12"/>
    <n v="9"/>
    <n v="3"/>
    <n v="3"/>
    <n v="0"/>
    <n v="0"/>
    <n v="0"/>
    <n v="0"/>
    <n v="22"/>
    <n v="22"/>
    <n v="5"/>
    <n v="5"/>
    <n v="0"/>
    <n v="0"/>
    <n v="0"/>
    <n v="0"/>
    <n v="45"/>
    <n v="43"/>
    <n v="4"/>
    <n v="3"/>
    <n v="0"/>
    <n v="0"/>
    <n v="0"/>
    <n v="0"/>
    <n v="70"/>
    <n v="79"/>
    <n v="3"/>
    <n v="4"/>
    <n v="0"/>
    <n v="0"/>
    <n v="0"/>
    <n v="0"/>
    <m/>
    <m/>
    <m/>
    <m/>
    <m/>
    <m/>
    <m/>
    <m/>
    <n v="32"/>
    <n v="26"/>
    <n v="0"/>
    <n v="0"/>
    <n v="0"/>
    <n v="0"/>
    <n v="0"/>
    <n v="0"/>
    <n v="1109554"/>
    <n v="909713"/>
    <n v="1781493"/>
    <n v="1781321"/>
    <n v="2785575"/>
    <n v="2574025"/>
    <n v="3704252"/>
    <n v="4256578"/>
    <m/>
    <m/>
    <n v="594751"/>
    <n v="480422"/>
    <n v="138"/>
    <n v="111"/>
    <n v="248"/>
    <n v="248"/>
    <n v="445"/>
    <n v="417"/>
    <n v="660"/>
    <n v="751"/>
    <n v="0"/>
    <n v="0"/>
    <n v="288"/>
    <n v="234"/>
    <n v="8040.246376811594"/>
    <n v="8195.6126126126128"/>
    <n v="7183.4395161290322"/>
    <n v="7182.7459677419356"/>
    <n v="6259.7191011235955"/>
    <n v="6172.7218225419665"/>
    <n v="5612.5030303030308"/>
    <n v="5667.8801597869506"/>
    <n v="0"/>
    <n v="0"/>
    <n v="2065.1076388888887"/>
    <n v="2053.0854700854702"/>
    <n v="72362.217391304352"/>
    <n v="73760.513513513521"/>
    <n v="64650.955645161288"/>
    <n v="64644.713709677424"/>
    <n v="56337.471910112363"/>
    <n v="55554.496402877696"/>
    <n v="50512.527272727275"/>
    <n v="51010.921438082558"/>
    <n v="0"/>
    <n v="0"/>
    <n v="18585.96875"/>
    <n v="18477.76923076923"/>
    <n v="50376.074886701623"/>
    <n v="51032.828588745768"/>
    <n v="15"/>
    <n v="12"/>
    <n v="27"/>
    <n v="27"/>
    <n v="49"/>
    <n v="46"/>
    <n v="73"/>
    <n v="83"/>
    <n v="0"/>
    <n v="0"/>
    <n v="32"/>
    <n v="26"/>
    <n v="196"/>
    <n v="194"/>
    <n v="1085433.2608695652"/>
    <n v="885126.16216216225"/>
    <n v="1745575.8024193547"/>
    <n v="1745407.2701612904"/>
    <n v="2760536.123595506"/>
    <n v="2555506.8345323741"/>
    <n v="3687414.4909090912"/>
    <n v="4233906.4793608524"/>
    <n v="0"/>
    <n v="0"/>
    <n v="594751"/>
    <n v="480422"/>
    <n v="9873710.6777935177"/>
    <n v="9900368.746216679"/>
  </r>
  <r>
    <x v="11"/>
    <s v="Tarrant County College"/>
    <m/>
    <n v="228547"/>
    <x v="8"/>
    <n v="74"/>
    <n v="79"/>
    <n v="0"/>
    <n v="0"/>
    <n v="18"/>
    <n v="18"/>
    <n v="2"/>
    <n v="3"/>
    <n v="128"/>
    <n v="121"/>
    <n v="0"/>
    <n v="0"/>
    <n v="15"/>
    <n v="15"/>
    <n v="9"/>
    <n v="12"/>
    <n v="136"/>
    <n v="139"/>
    <n v="1"/>
    <n v="1"/>
    <n v="18"/>
    <n v="17"/>
    <n v="7"/>
    <n v="3"/>
    <n v="225"/>
    <n v="236"/>
    <n v="0"/>
    <n v="1"/>
    <n v="26"/>
    <n v="28"/>
    <n v="3"/>
    <n v="3"/>
    <m/>
    <m/>
    <m/>
    <m/>
    <m/>
    <m/>
    <m/>
    <m/>
    <n v="0"/>
    <n v="0"/>
    <n v="0"/>
    <n v="0"/>
    <n v="0"/>
    <n v="0"/>
    <n v="0"/>
    <n v="0"/>
    <n v="6771002"/>
    <n v="7173591"/>
    <n v="10675802"/>
    <n v="10150294"/>
    <n v="10730306"/>
    <n v="10694806"/>
    <n v="20163777"/>
    <n v="15625936"/>
    <m/>
    <m/>
    <m/>
    <n v="0"/>
    <n v="888"/>
    <n v="945"/>
    <n v="1425"/>
    <n v="1398"/>
    <n v="1516"/>
    <n v="1484"/>
    <n v="2347"/>
    <n v="2478"/>
    <n v="0"/>
    <n v="0"/>
    <n v="0"/>
    <n v="0"/>
    <n v="7625.0022522522522"/>
    <n v="7591.1015873015876"/>
    <n v="7491.7908771929824"/>
    <n v="7260.5822603719598"/>
    <n v="7078.0382585751977"/>
    <n v="7206.7425876010784"/>
    <n v="8591.2982530890495"/>
    <n v="6305.8660209846648"/>
    <n v="0"/>
    <n v="0"/>
    <n v="0"/>
    <n v="0"/>
    <n v="68625.020270270266"/>
    <n v="68319.914285714287"/>
    <n v="67426.117894736846"/>
    <n v="65345.240343347636"/>
    <n v="63702.344327176776"/>
    <n v="64860.683288409709"/>
    <n v="77321.68427780144"/>
    <n v="56752.794188861983"/>
    <n v="0"/>
    <n v="0"/>
    <n v="0"/>
    <n v="0"/>
    <n v="70481.887330769794"/>
    <n v="62264.120071224032"/>
    <n v="94"/>
    <n v="100"/>
    <n v="152"/>
    <n v="148"/>
    <n v="162"/>
    <n v="160"/>
    <n v="254"/>
    <n v="268"/>
    <n v="0"/>
    <n v="0"/>
    <n v="0"/>
    <n v="0"/>
    <n v="662"/>
    <n v="676"/>
    <n v="6450751.905405405"/>
    <n v="6831991.4285714291"/>
    <n v="10248769.92"/>
    <n v="9671095.5708154496"/>
    <n v="10319779.781002637"/>
    <n v="10377709.326145554"/>
    <n v="19639707.806561567"/>
    <n v="15209748.842615012"/>
    <n v="0"/>
    <n v="0"/>
    <n v="0"/>
    <n v="0"/>
    <n v="46659009.412969604"/>
    <n v="42090545.168147445"/>
  </r>
  <r>
    <x v="11"/>
    <s v="Trinity Valley Community College"/>
    <m/>
    <n v="225308"/>
    <x v="8"/>
    <n v="90"/>
    <n v="90"/>
    <n v="23"/>
    <n v="25"/>
    <n v="1"/>
    <n v="1"/>
    <n v="21"/>
    <n v="21"/>
    <n v="0"/>
    <n v="0"/>
    <n v="0"/>
    <n v="0"/>
    <n v="0"/>
    <n v="0"/>
    <n v="0"/>
    <n v="0"/>
    <n v="0"/>
    <n v="0"/>
    <n v="0"/>
    <n v="0"/>
    <n v="0"/>
    <n v="0"/>
    <n v="0"/>
    <n v="0"/>
    <n v="3"/>
    <n v="18"/>
    <n v="5"/>
    <n v="6"/>
    <n v="1"/>
    <n v="0"/>
    <n v="17"/>
    <n v="4"/>
    <m/>
    <m/>
    <m/>
    <m/>
    <m/>
    <m/>
    <m/>
    <m/>
    <n v="0"/>
    <n v="0"/>
    <n v="0"/>
    <n v="0"/>
    <n v="0"/>
    <n v="0"/>
    <n v="0"/>
    <n v="0"/>
    <n v="7442508"/>
    <n v="7599777"/>
    <n v="0"/>
    <n v="0"/>
    <n v="0"/>
    <n v="0"/>
    <n v="1649947"/>
    <n v="1745166"/>
    <m/>
    <m/>
    <m/>
    <n v="0"/>
    <n v="1303"/>
    <n v="1323"/>
    <n v="0"/>
    <n v="0"/>
    <n v="0"/>
    <n v="0"/>
    <n v="292"/>
    <n v="270"/>
    <n v="0"/>
    <n v="0"/>
    <n v="0"/>
    <n v="0"/>
    <n v="5711.8250191864927"/>
    <n v="5744.3514739229022"/>
    <n v="0"/>
    <n v="0"/>
    <n v="0"/>
    <n v="0"/>
    <n v="5650.5034246575342"/>
    <n v="6463.5777777777776"/>
    <n v="0"/>
    <n v="0"/>
    <n v="0"/>
    <n v="0"/>
    <n v="51406.425172678435"/>
    <n v="51699.163265306117"/>
    <n v="0"/>
    <n v="0"/>
    <n v="0"/>
    <n v="0"/>
    <n v="50854.530821917811"/>
    <n v="58172.2"/>
    <n v="0"/>
    <n v="0"/>
    <n v="0"/>
    <n v="0"/>
    <n v="51317.299376903429"/>
    <n v="52797.617983920842"/>
    <n v="135"/>
    <n v="137"/>
    <n v="0"/>
    <n v="0"/>
    <n v="0"/>
    <n v="0"/>
    <n v="26"/>
    <n v="28"/>
    <n v="0"/>
    <n v="0"/>
    <n v="0"/>
    <n v="0"/>
    <n v="161"/>
    <n v="165"/>
    <n v="6939867.3983115889"/>
    <n v="7082785.3673469378"/>
    <n v="0"/>
    <n v="0"/>
    <n v="0"/>
    <n v="0"/>
    <n v="1322217.8013698631"/>
    <n v="1628821.5999999999"/>
    <n v="0"/>
    <n v="0"/>
    <n v="0"/>
    <n v="0"/>
    <n v="8262085.1996814525"/>
    <n v="8711606.9673469383"/>
  </r>
  <r>
    <x v="11"/>
    <s v="Tyler Junior College "/>
    <m/>
    <n v="229355"/>
    <x v="8"/>
    <n v="165"/>
    <n v="168"/>
    <n v="76"/>
    <n v="77"/>
    <n v="17"/>
    <n v="20"/>
    <n v="42"/>
    <n v="41"/>
    <n v="0"/>
    <n v="0"/>
    <n v="0"/>
    <n v="0"/>
    <n v="0"/>
    <n v="0"/>
    <n v="0"/>
    <n v="0"/>
    <n v="0"/>
    <n v="0"/>
    <n v="0"/>
    <n v="0"/>
    <n v="0"/>
    <n v="0"/>
    <n v="0"/>
    <n v="0"/>
    <n v="0"/>
    <n v="0"/>
    <n v="0"/>
    <n v="0"/>
    <n v="0"/>
    <n v="0"/>
    <n v="0"/>
    <n v="0"/>
    <m/>
    <m/>
    <m/>
    <m/>
    <m/>
    <m/>
    <m/>
    <m/>
    <n v="0"/>
    <n v="0"/>
    <n v="0"/>
    <n v="0"/>
    <n v="0"/>
    <n v="0"/>
    <n v="0"/>
    <n v="0"/>
    <n v="15183691"/>
    <n v="15674970"/>
    <n v="0"/>
    <n v="0"/>
    <n v="0"/>
    <n v="0"/>
    <n v="0"/>
    <n v="0"/>
    <m/>
    <m/>
    <m/>
    <n v="0"/>
    <n v="2936"/>
    <n v="2994"/>
    <n v="0"/>
    <n v="0"/>
    <n v="0"/>
    <n v="0"/>
    <n v="0"/>
    <n v="0"/>
    <n v="0"/>
    <n v="0"/>
    <n v="0"/>
    <n v="0"/>
    <n v="5171.5568801089921"/>
    <n v="5235.4609218436872"/>
    <n v="0"/>
    <n v="0"/>
    <n v="0"/>
    <n v="0"/>
    <n v="0"/>
    <n v="0"/>
    <n v="0"/>
    <n v="0"/>
    <n v="0"/>
    <n v="0"/>
    <n v="46544.011920980927"/>
    <n v="47119.148296593186"/>
    <n v="0"/>
    <n v="0"/>
    <n v="0"/>
    <n v="0"/>
    <n v="0"/>
    <n v="0"/>
    <n v="0"/>
    <n v="0"/>
    <n v="0"/>
    <n v="0"/>
    <n v="46544.011920980927"/>
    <n v="47119.148296593186"/>
    <n v="300"/>
    <n v="306"/>
    <n v="0"/>
    <n v="0"/>
    <n v="0"/>
    <n v="0"/>
    <n v="0"/>
    <n v="0"/>
    <n v="0"/>
    <n v="0"/>
    <n v="0"/>
    <n v="0"/>
    <n v="300"/>
    <n v="306"/>
    <n v="13963203.576294279"/>
    <n v="14418459.378757516"/>
    <n v="0"/>
    <n v="0"/>
    <n v="0"/>
    <n v="0"/>
    <n v="0"/>
    <n v="0"/>
    <n v="0"/>
    <n v="0"/>
    <n v="0"/>
    <n v="0"/>
    <n v="13963203.576294279"/>
    <n v="14418459.378757516"/>
  </r>
  <r>
    <x v="11"/>
    <s v="Alvin Community College "/>
    <m/>
    <n v="222567"/>
    <x v="7"/>
    <n v="0"/>
    <n v="0"/>
    <n v="0"/>
    <n v="0"/>
    <n v="0"/>
    <n v="0"/>
    <n v="0"/>
    <n v="0"/>
    <n v="0"/>
    <n v="0"/>
    <n v="0"/>
    <n v="0"/>
    <n v="0"/>
    <n v="0"/>
    <n v="0"/>
    <n v="0"/>
    <n v="0"/>
    <n v="0"/>
    <n v="0"/>
    <n v="0"/>
    <n v="0"/>
    <n v="0"/>
    <n v="0"/>
    <n v="0"/>
    <n v="0"/>
    <n v="64"/>
    <n v="0"/>
    <n v="0"/>
    <n v="0"/>
    <n v="6"/>
    <n v="0"/>
    <n v="37"/>
    <m/>
    <m/>
    <m/>
    <m/>
    <m/>
    <m/>
    <m/>
    <m/>
    <n v="61"/>
    <n v="0"/>
    <n v="0"/>
    <n v="0"/>
    <n v="0"/>
    <n v="0"/>
    <n v="47"/>
    <n v="0"/>
    <n v="0"/>
    <n v="0"/>
    <n v="0"/>
    <n v="0"/>
    <n v="0"/>
    <n v="0"/>
    <n v="0"/>
    <n v="6796230"/>
    <m/>
    <m/>
    <n v="7053867"/>
    <n v="0"/>
    <n v="0"/>
    <n v="0"/>
    <n v="0"/>
    <n v="0"/>
    <n v="0"/>
    <n v="0"/>
    <n v="0"/>
    <n v="1086"/>
    <n v="0"/>
    <n v="0"/>
    <n v="1113"/>
    <n v="0"/>
    <n v="0"/>
    <n v="0"/>
    <n v="0"/>
    <n v="0"/>
    <n v="0"/>
    <n v="0"/>
    <n v="0"/>
    <n v="6258.0386740331496"/>
    <n v="0"/>
    <n v="0"/>
    <n v="6337.7061994609167"/>
    <n v="0"/>
    <n v="0"/>
    <n v="0"/>
    <n v="0"/>
    <n v="0"/>
    <n v="0"/>
    <n v="0"/>
    <n v="0"/>
    <n v="56322.348066298349"/>
    <n v="0"/>
    <n v="0"/>
    <n v="57039.355795148251"/>
    <n v="0"/>
    <n v="57039.355795148251"/>
    <n v="56322.348066298349"/>
    <n v="0"/>
    <n v="0"/>
    <n v="0"/>
    <n v="0"/>
    <n v="0"/>
    <n v="0"/>
    <n v="0"/>
    <n v="107"/>
    <n v="0"/>
    <n v="0"/>
    <n v="108"/>
    <n v="0"/>
    <n v="108"/>
    <n v="107"/>
    <n v="0"/>
    <n v="0"/>
    <n v="0"/>
    <n v="0"/>
    <n v="0"/>
    <n v="0"/>
    <n v="0"/>
    <n v="6026491.2430939237"/>
    <n v="0"/>
    <n v="0"/>
    <n v="6160250.4258760111"/>
    <n v="0"/>
    <n v="6160250.4258760111"/>
    <n v="6026491.2430939237"/>
  </r>
  <r>
    <x v="11"/>
    <s v="Angelina College "/>
    <m/>
    <n v="222822"/>
    <x v="7"/>
    <n v="0"/>
    <n v="0"/>
    <n v="0"/>
    <n v="0"/>
    <n v="0"/>
    <n v="0"/>
    <n v="0"/>
    <n v="0"/>
    <n v="0"/>
    <n v="0"/>
    <n v="0"/>
    <n v="0"/>
    <n v="0"/>
    <n v="0"/>
    <n v="0"/>
    <n v="0"/>
    <n v="0"/>
    <n v="0"/>
    <n v="0"/>
    <n v="0"/>
    <n v="0"/>
    <n v="0"/>
    <n v="0"/>
    <n v="0"/>
    <n v="112"/>
    <n v="104"/>
    <n v="0"/>
    <n v="22"/>
    <n v="12"/>
    <n v="0"/>
    <n v="3"/>
    <n v="0"/>
    <m/>
    <m/>
    <m/>
    <m/>
    <m/>
    <m/>
    <m/>
    <m/>
    <n v="0"/>
    <n v="0"/>
    <n v="0"/>
    <n v="0"/>
    <n v="0"/>
    <n v="0"/>
    <n v="0"/>
    <n v="0"/>
    <n v="0"/>
    <n v="0"/>
    <n v="0"/>
    <n v="0"/>
    <n v="0"/>
    <n v="0"/>
    <n v="6230412"/>
    <n v="6383325"/>
    <m/>
    <m/>
    <m/>
    <n v="0"/>
    <n v="0"/>
    <n v="0"/>
    <n v="0"/>
    <n v="0"/>
    <n v="0"/>
    <n v="0"/>
    <n v="1176"/>
    <n v="1156"/>
    <n v="0"/>
    <n v="0"/>
    <n v="0"/>
    <n v="0"/>
    <n v="0"/>
    <n v="0"/>
    <n v="0"/>
    <n v="0"/>
    <n v="0"/>
    <n v="0"/>
    <n v="5297.9693877551017"/>
    <n v="5521.9074394463669"/>
    <n v="0"/>
    <n v="0"/>
    <n v="0"/>
    <n v="0"/>
    <n v="0"/>
    <n v="0"/>
    <n v="0"/>
    <n v="0"/>
    <n v="0"/>
    <n v="0"/>
    <n v="47681.724489795917"/>
    <n v="49697.166955017303"/>
    <n v="0"/>
    <n v="0"/>
    <n v="0"/>
    <n v="0"/>
    <n v="47681.724489795917"/>
    <n v="49697.166955017303"/>
    <n v="0"/>
    <n v="0"/>
    <n v="0"/>
    <n v="0"/>
    <n v="0"/>
    <n v="0"/>
    <n v="127"/>
    <n v="126"/>
    <n v="0"/>
    <n v="0"/>
    <n v="0"/>
    <n v="0"/>
    <n v="127"/>
    <n v="126"/>
    <n v="0"/>
    <n v="0"/>
    <n v="0"/>
    <n v="0"/>
    <n v="0"/>
    <n v="0"/>
    <n v="6055579.0102040814"/>
    <n v="6261843.0363321798"/>
    <n v="0"/>
    <n v="0"/>
    <n v="0"/>
    <n v="0"/>
    <n v="6055579.0102040814"/>
    <n v="6261843.0363321798"/>
  </r>
  <r>
    <x v="11"/>
    <s v="Cedar Valley College (DCCCD)"/>
    <m/>
    <n v="223773"/>
    <x v="7"/>
    <n v="0"/>
    <n v="0"/>
    <n v="0"/>
    <n v="0"/>
    <n v="0"/>
    <n v="0"/>
    <n v="0"/>
    <n v="0"/>
    <n v="0"/>
    <n v="0"/>
    <n v="0"/>
    <n v="0"/>
    <n v="0"/>
    <n v="0"/>
    <n v="0"/>
    <n v="0"/>
    <n v="0"/>
    <n v="0"/>
    <n v="0"/>
    <n v="0"/>
    <n v="0"/>
    <n v="0"/>
    <n v="0"/>
    <n v="0"/>
    <n v="0"/>
    <n v="0"/>
    <n v="0"/>
    <n v="0"/>
    <n v="0"/>
    <n v="0"/>
    <n v="0"/>
    <n v="0"/>
    <m/>
    <m/>
    <m/>
    <m/>
    <m/>
    <m/>
    <m/>
    <m/>
    <n v="71"/>
    <n v="72"/>
    <n v="0"/>
    <n v="0"/>
    <n v="0"/>
    <n v="0"/>
    <n v="0"/>
    <n v="0"/>
    <n v="0"/>
    <n v="0"/>
    <n v="0"/>
    <n v="0"/>
    <n v="0"/>
    <n v="0"/>
    <n v="0"/>
    <n v="0"/>
    <m/>
    <m/>
    <n v="4295666"/>
    <n v="4486864"/>
    <n v="0"/>
    <n v="0"/>
    <n v="0"/>
    <n v="0"/>
    <n v="0"/>
    <n v="0"/>
    <n v="0"/>
    <n v="0"/>
    <n v="0"/>
    <n v="0"/>
    <n v="639"/>
    <n v="648"/>
    <n v="0"/>
    <n v="0"/>
    <n v="0"/>
    <n v="0"/>
    <n v="0"/>
    <n v="0"/>
    <n v="0"/>
    <n v="0"/>
    <n v="0"/>
    <n v="0"/>
    <n v="6722.4820031298905"/>
    <n v="6924.1728395061727"/>
    <n v="0"/>
    <n v="0"/>
    <n v="0"/>
    <n v="0"/>
    <n v="0"/>
    <n v="0"/>
    <n v="0"/>
    <n v="0"/>
    <n v="0"/>
    <n v="0"/>
    <n v="60502.338028169012"/>
    <n v="62317.555555555555"/>
    <n v="60502.338028169012"/>
    <n v="62317.555555555555"/>
    <n v="0"/>
    <n v="0"/>
    <n v="0"/>
    <n v="0"/>
    <n v="0"/>
    <n v="0"/>
    <n v="0"/>
    <n v="0"/>
    <n v="0"/>
    <n v="0"/>
    <n v="71"/>
    <n v="72"/>
    <n v="71"/>
    <n v="72"/>
    <n v="0"/>
    <n v="0"/>
    <n v="0"/>
    <n v="0"/>
    <n v="0"/>
    <n v="0"/>
    <n v="0"/>
    <n v="0"/>
    <n v="0"/>
    <n v="0"/>
    <n v="4295666"/>
    <n v="4486864"/>
    <n v="4295666"/>
    <n v="4486864"/>
  </r>
  <r>
    <x v="11"/>
    <s v="Cisco Junior College "/>
    <m/>
    <n v="223898"/>
    <x v="7"/>
    <n v="39"/>
    <n v="46"/>
    <n v="6"/>
    <n v="6"/>
    <n v="0"/>
    <n v="9"/>
    <n v="11"/>
    <n v="12"/>
    <n v="0"/>
    <n v="0"/>
    <n v="0"/>
    <n v="0"/>
    <n v="0"/>
    <n v="0"/>
    <n v="0"/>
    <n v="0"/>
    <n v="0"/>
    <n v="0"/>
    <n v="0"/>
    <n v="0"/>
    <n v="0"/>
    <n v="0"/>
    <n v="0"/>
    <n v="0"/>
    <n v="11"/>
    <n v="6"/>
    <n v="0"/>
    <n v="0"/>
    <n v="0"/>
    <n v="1"/>
    <n v="2"/>
    <n v="0"/>
    <m/>
    <m/>
    <m/>
    <m/>
    <m/>
    <m/>
    <m/>
    <m/>
    <n v="1"/>
    <n v="0"/>
    <n v="0"/>
    <n v="0"/>
    <n v="11"/>
    <n v="2"/>
    <n v="0"/>
    <n v="1"/>
    <n v="2496264"/>
    <n v="3191038"/>
    <n v="0"/>
    <n v="0"/>
    <n v="0"/>
    <n v="0"/>
    <n v="398755"/>
    <n v="201260"/>
    <m/>
    <m/>
    <n v="547167"/>
    <n v="146635"/>
    <n v="543"/>
    <n v="717"/>
    <n v="0"/>
    <n v="0"/>
    <n v="0"/>
    <n v="0"/>
    <n v="123"/>
    <n v="65"/>
    <n v="0"/>
    <n v="0"/>
    <n v="130"/>
    <n v="34"/>
    <n v="4597.1712707182323"/>
    <n v="4450.5411436541144"/>
    <n v="0"/>
    <n v="0"/>
    <n v="0"/>
    <n v="0"/>
    <n v="3241.9105691056911"/>
    <n v="3096.3076923076924"/>
    <n v="0"/>
    <n v="0"/>
    <n v="4208.9769230769234"/>
    <n v="4312.7941176470586"/>
    <n v="41374.541436464089"/>
    <n v="40054.870292887033"/>
    <n v="0"/>
    <n v="0"/>
    <n v="0"/>
    <n v="0"/>
    <n v="29177.195121951219"/>
    <n v="27866.76923076923"/>
    <n v="0"/>
    <n v="0"/>
    <n v="37880.792307692311"/>
    <n v="38815.147058823524"/>
    <n v="38899.350181724236"/>
    <n v="38982.148881597692"/>
    <n v="56"/>
    <n v="73"/>
    <n v="0"/>
    <n v="0"/>
    <n v="0"/>
    <n v="0"/>
    <n v="13"/>
    <n v="7"/>
    <n v="0"/>
    <n v="0"/>
    <n v="12"/>
    <n v="3"/>
    <n v="81"/>
    <n v="83"/>
    <n v="2316974.3204419892"/>
    <n v="2924005.5313807535"/>
    <n v="0"/>
    <n v="0"/>
    <n v="0"/>
    <n v="0"/>
    <n v="379303.53658536583"/>
    <n v="195067.38461538462"/>
    <n v="0"/>
    <n v="0"/>
    <n v="454569.5076923077"/>
    <n v="116445.44117647057"/>
    <n v="3150847.3647196633"/>
    <n v="3235518.3571726084"/>
  </r>
  <r>
    <x v="11"/>
    <s v="Coastal Bend College"/>
    <m/>
    <n v="223320"/>
    <x v="7"/>
    <n v="12"/>
    <n v="18"/>
    <n v="0"/>
    <n v="0"/>
    <n v="0"/>
    <n v="0"/>
    <n v="2"/>
    <n v="4"/>
    <n v="5"/>
    <n v="11"/>
    <n v="0"/>
    <n v="0"/>
    <n v="0"/>
    <n v="0"/>
    <n v="1"/>
    <n v="3"/>
    <n v="5"/>
    <n v="13"/>
    <n v="0"/>
    <n v="0"/>
    <n v="0"/>
    <n v="0"/>
    <n v="0"/>
    <n v="8"/>
    <n v="20"/>
    <n v="4"/>
    <n v="0"/>
    <n v="0"/>
    <n v="2"/>
    <n v="0"/>
    <n v="16"/>
    <n v="3"/>
    <m/>
    <m/>
    <m/>
    <m/>
    <m/>
    <m/>
    <m/>
    <m/>
    <n v="0"/>
    <n v="0"/>
    <n v="0"/>
    <n v="0"/>
    <n v="0"/>
    <n v="0"/>
    <n v="0"/>
    <n v="0"/>
    <n v="712244"/>
    <n v="1131992"/>
    <n v="251169"/>
    <n v="674283"/>
    <n v="208081"/>
    <n v="1034166"/>
    <n v="1647739"/>
    <n v="341833"/>
    <m/>
    <m/>
    <m/>
    <n v="0"/>
    <n v="132"/>
    <n v="210"/>
    <n v="57"/>
    <n v="135"/>
    <n v="45"/>
    <n v="213"/>
    <n v="394"/>
    <n v="72"/>
    <n v="0"/>
    <n v="0"/>
    <n v="0"/>
    <n v="0"/>
    <n v="5395.787878787879"/>
    <n v="5390.4380952380952"/>
    <n v="4406.4736842105267"/>
    <n v="4994.6888888888889"/>
    <n v="4624.0222222222219"/>
    <n v="4855.2394366197186"/>
    <n v="4182.0786802030461"/>
    <n v="4747.6805555555557"/>
    <n v="0"/>
    <n v="0"/>
    <n v="0"/>
    <n v="0"/>
    <n v="48562.090909090912"/>
    <n v="48513.942857142858"/>
    <n v="39658.26315789474"/>
    <n v="44952.2"/>
    <n v="41616.199999999997"/>
    <n v="43697.154929577468"/>
    <n v="37638.708121827418"/>
    <n v="42729.125"/>
    <n v="0"/>
    <n v="0"/>
    <n v="0"/>
    <n v="0"/>
    <n v="40574.13905244576"/>
    <n v="45521.588615285458"/>
    <n v="14"/>
    <n v="22"/>
    <n v="6"/>
    <n v="14"/>
    <n v="5"/>
    <n v="21"/>
    <n v="38"/>
    <n v="7"/>
    <n v="0"/>
    <n v="0"/>
    <n v="0"/>
    <n v="0"/>
    <n v="63"/>
    <n v="64"/>
    <n v="679869.27272727271"/>
    <n v="1067306.7428571428"/>
    <n v="237949.57894736843"/>
    <n v="629330.79999999993"/>
    <n v="208081"/>
    <n v="917640.25352112681"/>
    <n v="1430270.9086294419"/>
    <n v="299103.875"/>
    <n v="0"/>
    <n v="0"/>
    <n v="0"/>
    <n v="0"/>
    <n v="2556170.7603040831"/>
    <n v="2913381.6713782693"/>
  </r>
  <r>
    <x v="11"/>
    <s v="College of the Mainland"/>
    <m/>
    <n v="226408"/>
    <x v="7"/>
    <n v="20"/>
    <n v="18"/>
    <n v="0"/>
    <n v="0"/>
    <n v="1"/>
    <n v="1"/>
    <n v="0"/>
    <n v="0"/>
    <n v="24"/>
    <n v="21"/>
    <n v="0"/>
    <n v="0"/>
    <n v="4"/>
    <n v="3"/>
    <n v="7"/>
    <n v="9"/>
    <n v="29"/>
    <n v="26"/>
    <n v="0"/>
    <n v="0"/>
    <n v="7"/>
    <n v="7"/>
    <n v="16"/>
    <n v="17"/>
    <n v="0"/>
    <n v="0"/>
    <n v="0"/>
    <n v="0"/>
    <n v="0"/>
    <n v="0"/>
    <n v="0"/>
    <n v="0"/>
    <m/>
    <m/>
    <m/>
    <m/>
    <m/>
    <m/>
    <m/>
    <m/>
    <n v="0"/>
    <n v="1"/>
    <n v="0"/>
    <n v="0"/>
    <n v="0"/>
    <n v="0"/>
    <n v="0"/>
    <n v="0"/>
    <n v="1277494"/>
    <n v="1189920"/>
    <n v="1994404"/>
    <n v="1913169"/>
    <n v="3029342"/>
    <n v="2997518"/>
    <n v="0"/>
    <n v="0"/>
    <m/>
    <m/>
    <m/>
    <n v="52685"/>
    <n v="191"/>
    <n v="173"/>
    <n v="344"/>
    <n v="330"/>
    <n v="530"/>
    <n v="515"/>
    <n v="0"/>
    <n v="0"/>
    <n v="0"/>
    <n v="0"/>
    <n v="0"/>
    <n v="9"/>
    <n v="6688.4502617801045"/>
    <n v="6878.1502890173415"/>
    <n v="5797.6860465116279"/>
    <n v="5797.4818181818182"/>
    <n v="5715.7396226415094"/>
    <n v="5820.4233009708742"/>
    <n v="0"/>
    <n v="0"/>
    <n v="0"/>
    <n v="0"/>
    <n v="0"/>
    <n v="5853.8888888888887"/>
    <n v="60196.05235602094"/>
    <n v="61903.352601156075"/>
    <n v="52179.174418604649"/>
    <n v="52177.336363636365"/>
    <n v="51441.656603773583"/>
    <n v="52383.80970873787"/>
    <n v="0"/>
    <n v="0"/>
    <n v="0"/>
    <n v="0"/>
    <n v="0"/>
    <n v="52685"/>
    <n v="53382.91062522064"/>
    <n v="54076.614416105425"/>
    <n v="21"/>
    <n v="19"/>
    <n v="35"/>
    <n v="33"/>
    <n v="52"/>
    <n v="50"/>
    <n v="0"/>
    <n v="0"/>
    <n v="0"/>
    <n v="0"/>
    <n v="0"/>
    <n v="1"/>
    <n v="108"/>
    <n v="103"/>
    <n v="1264117.0994764396"/>
    <n v="1176163.6994219655"/>
    <n v="1826271.1046511626"/>
    <n v="1721852.1"/>
    <n v="2674966.1433962262"/>
    <n v="2619190.4854368935"/>
    <n v="0"/>
    <n v="0"/>
    <n v="0"/>
    <n v="0"/>
    <n v="0"/>
    <n v="52685"/>
    <n v="5765354.347523829"/>
    <n v="5569891.2848588591"/>
  </r>
  <r>
    <x v="11"/>
    <s v="Grayson County College "/>
    <m/>
    <n v="225070"/>
    <x v="7"/>
    <n v="89"/>
    <n v="91"/>
    <n v="7"/>
    <n v="5"/>
    <n v="2"/>
    <n v="1"/>
    <n v="14"/>
    <n v="1"/>
    <n v="0"/>
    <n v="0"/>
    <n v="0"/>
    <n v="0"/>
    <n v="0"/>
    <n v="0"/>
    <n v="0"/>
    <n v="0"/>
    <n v="0"/>
    <n v="0"/>
    <n v="0"/>
    <n v="0"/>
    <n v="0"/>
    <n v="0"/>
    <n v="0"/>
    <n v="0"/>
    <n v="0"/>
    <n v="0"/>
    <n v="0"/>
    <n v="0"/>
    <n v="0"/>
    <n v="0"/>
    <n v="0"/>
    <n v="0"/>
    <m/>
    <m/>
    <m/>
    <m/>
    <m/>
    <m/>
    <m/>
    <m/>
    <n v="0"/>
    <n v="0"/>
    <n v="0"/>
    <n v="0"/>
    <n v="0"/>
    <n v="0"/>
    <n v="0"/>
    <n v="0"/>
    <n v="5679391"/>
    <n v="5093131"/>
    <n v="0"/>
    <n v="0"/>
    <n v="0"/>
    <n v="0"/>
    <n v="0"/>
    <n v="0"/>
    <m/>
    <m/>
    <m/>
    <n v="0"/>
    <n v="1061"/>
    <n v="892"/>
    <n v="0"/>
    <n v="0"/>
    <n v="0"/>
    <n v="0"/>
    <n v="0"/>
    <n v="0"/>
    <n v="0"/>
    <n v="0"/>
    <n v="0"/>
    <n v="0"/>
    <n v="5352.8661639962302"/>
    <n v="5709.788116591928"/>
    <n v="0"/>
    <n v="0"/>
    <n v="0"/>
    <n v="0"/>
    <n v="0"/>
    <n v="0"/>
    <n v="0"/>
    <n v="0"/>
    <n v="0"/>
    <n v="0"/>
    <n v="48175.795475966072"/>
    <n v="51388.093049327348"/>
    <n v="0"/>
    <n v="0"/>
    <n v="0"/>
    <n v="0"/>
    <n v="0"/>
    <n v="0"/>
    <n v="0"/>
    <n v="0"/>
    <n v="0"/>
    <n v="0"/>
    <n v="48175.795475966072"/>
    <n v="51388.093049327348"/>
    <n v="112"/>
    <n v="98"/>
    <n v="0"/>
    <n v="0"/>
    <n v="0"/>
    <n v="0"/>
    <n v="0"/>
    <n v="0"/>
    <n v="0"/>
    <n v="0"/>
    <n v="0"/>
    <n v="0"/>
    <n v="112"/>
    <n v="98"/>
    <n v="5395689.0933082001"/>
    <n v="5036033.1188340802"/>
    <n v="0"/>
    <n v="0"/>
    <n v="0"/>
    <n v="0"/>
    <n v="0"/>
    <n v="0"/>
    <n v="0"/>
    <n v="0"/>
    <n v="0"/>
    <n v="0"/>
    <n v="5395689.0933082001"/>
    <n v="5036033.1188340802"/>
  </r>
  <r>
    <x v="11"/>
    <s v="Hill College"/>
    <m/>
    <n v="225371"/>
    <x v="7"/>
    <n v="0"/>
    <n v="0"/>
    <n v="0"/>
    <n v="0"/>
    <n v="0"/>
    <n v="0"/>
    <n v="0"/>
    <n v="0"/>
    <n v="0"/>
    <n v="0"/>
    <n v="0"/>
    <n v="0"/>
    <n v="0"/>
    <n v="0"/>
    <n v="0"/>
    <n v="0"/>
    <n v="0"/>
    <n v="0"/>
    <n v="0"/>
    <n v="0"/>
    <n v="0"/>
    <n v="0"/>
    <n v="0"/>
    <n v="0"/>
    <n v="0"/>
    <n v="0"/>
    <n v="0"/>
    <n v="0"/>
    <n v="0"/>
    <n v="0"/>
    <n v="0"/>
    <n v="0"/>
    <m/>
    <m/>
    <m/>
    <m/>
    <m/>
    <m/>
    <m/>
    <m/>
    <n v="73"/>
    <n v="69"/>
    <n v="0"/>
    <n v="0"/>
    <n v="4"/>
    <n v="2"/>
    <n v="9"/>
    <n v="8"/>
    <n v="0"/>
    <n v="0"/>
    <n v="0"/>
    <n v="0"/>
    <n v="0"/>
    <n v="0"/>
    <n v="0"/>
    <n v="0"/>
    <m/>
    <m/>
    <n v="3955757"/>
    <n v="3624364"/>
    <n v="0"/>
    <n v="0"/>
    <n v="0"/>
    <n v="0"/>
    <n v="0"/>
    <n v="0"/>
    <n v="0"/>
    <n v="0"/>
    <n v="0"/>
    <n v="0"/>
    <n v="809"/>
    <n v="739"/>
    <n v="0"/>
    <n v="0"/>
    <n v="0"/>
    <n v="0"/>
    <n v="0"/>
    <n v="0"/>
    <n v="0"/>
    <n v="0"/>
    <n v="0"/>
    <n v="0"/>
    <n v="4889.6872682323856"/>
    <n v="4904.4167794316645"/>
    <n v="0"/>
    <n v="0"/>
    <n v="0"/>
    <n v="0"/>
    <n v="0"/>
    <n v="0"/>
    <n v="0"/>
    <n v="0"/>
    <n v="0"/>
    <n v="0"/>
    <n v="44007.185414091473"/>
    <n v="44139.751014884983"/>
    <n v="44007.185414091473"/>
    <n v="44139.751014884983"/>
    <n v="0"/>
    <n v="0"/>
    <n v="0"/>
    <n v="0"/>
    <n v="0"/>
    <n v="0"/>
    <n v="0"/>
    <n v="0"/>
    <n v="0"/>
    <n v="0"/>
    <n v="86"/>
    <n v="79"/>
    <n v="86"/>
    <n v="79"/>
    <n v="0"/>
    <n v="0"/>
    <n v="0"/>
    <n v="0"/>
    <n v="0"/>
    <n v="0"/>
    <n v="0"/>
    <n v="0"/>
    <n v="0"/>
    <n v="0"/>
    <n v="3784617.9456118667"/>
    <n v="3487040.3301759139"/>
    <n v="3784617.9456118667"/>
    <n v="3487040.3301759139"/>
  </r>
  <r>
    <x v="11"/>
    <s v="Howard College (HCJCD)"/>
    <m/>
    <n v="225520"/>
    <x v="7"/>
    <n v="1"/>
    <n v="2"/>
    <n v="3"/>
    <n v="2"/>
    <n v="0"/>
    <n v="0"/>
    <n v="2"/>
    <n v="3"/>
    <n v="16"/>
    <n v="14"/>
    <n v="4"/>
    <n v="5"/>
    <n v="1"/>
    <n v="1"/>
    <n v="2"/>
    <n v="0"/>
    <n v="18"/>
    <n v="16"/>
    <n v="4"/>
    <n v="4"/>
    <n v="4"/>
    <n v="4"/>
    <n v="10"/>
    <n v="9"/>
    <n v="22"/>
    <n v="20"/>
    <n v="14"/>
    <n v="14"/>
    <n v="2"/>
    <n v="2"/>
    <n v="30"/>
    <n v="30"/>
    <m/>
    <m/>
    <m/>
    <m/>
    <m/>
    <m/>
    <m/>
    <m/>
    <n v="0"/>
    <n v="0"/>
    <n v="0"/>
    <n v="0"/>
    <n v="0"/>
    <n v="0"/>
    <n v="0"/>
    <n v="0"/>
    <n v="367243"/>
    <n v="437535"/>
    <n v="1143058"/>
    <n v="992358"/>
    <n v="1664326"/>
    <n v="1587169"/>
    <n v="2895680"/>
    <n v="2804833"/>
    <m/>
    <m/>
    <m/>
    <n v="0"/>
    <n v="63"/>
    <n v="74"/>
    <n v="219"/>
    <n v="187"/>
    <n v="366"/>
    <n v="336"/>
    <n v="720"/>
    <n v="702"/>
    <n v="0"/>
    <n v="0"/>
    <n v="0"/>
    <n v="0"/>
    <n v="5829.2539682539682"/>
    <n v="5912.635135135135"/>
    <n v="5219.4429223744291"/>
    <n v="5306.727272727273"/>
    <n v="4547.3387978142073"/>
    <n v="4723.7172619047615"/>
    <n v="4021.7777777777778"/>
    <n v="3995.4886039886042"/>
    <n v="0"/>
    <n v="0"/>
    <n v="0"/>
    <n v="0"/>
    <n v="52463.28571428571"/>
    <n v="53213.716216216213"/>
    <n v="46974.986301369863"/>
    <n v="47760.545454545456"/>
    <n v="40926.049180327864"/>
    <n v="42513.455357142855"/>
    <n v="36196"/>
    <n v="35959.397435897437"/>
    <n v="0"/>
    <n v="0"/>
    <n v="0"/>
    <n v="0"/>
    <n v="40074.211802323487"/>
    <n v="40507.707779042597"/>
    <n v="6"/>
    <n v="7"/>
    <n v="23"/>
    <n v="20"/>
    <n v="36"/>
    <n v="33"/>
    <n v="68"/>
    <n v="66"/>
    <n v="0"/>
    <n v="0"/>
    <n v="0"/>
    <n v="0"/>
    <n v="133"/>
    <n v="126"/>
    <n v="314779.71428571426"/>
    <n v="372496.01351351349"/>
    <n v="1080424.6849315069"/>
    <n v="955210.90909090918"/>
    <n v="1473337.7704918031"/>
    <n v="1402944.0267857143"/>
    <n v="2461328"/>
    <n v="2373320.230769231"/>
    <n v="0"/>
    <n v="0"/>
    <n v="0"/>
    <n v="0"/>
    <n v="5329870.169709024"/>
    <n v="5103971.1801593676"/>
  </r>
  <r>
    <x v="11"/>
    <s v="Lamar Institute of Technology"/>
    <m/>
    <n v="441760"/>
    <x v="7"/>
    <n v="0"/>
    <n v="0"/>
    <n v="0"/>
    <n v="0"/>
    <n v="0"/>
    <n v="0"/>
    <n v="0"/>
    <n v="0"/>
    <n v="0"/>
    <n v="0"/>
    <n v="0"/>
    <n v="0"/>
    <n v="0"/>
    <n v="0"/>
    <n v="0"/>
    <n v="0"/>
    <n v="0"/>
    <n v="0"/>
    <n v="0"/>
    <n v="0"/>
    <n v="0"/>
    <n v="0"/>
    <n v="0"/>
    <n v="0"/>
    <n v="78"/>
    <n v="80"/>
    <n v="0"/>
    <n v="0"/>
    <n v="0"/>
    <n v="0"/>
    <n v="4"/>
    <n v="3"/>
    <m/>
    <m/>
    <m/>
    <m/>
    <m/>
    <m/>
    <m/>
    <m/>
    <n v="0"/>
    <n v="0"/>
    <n v="0"/>
    <n v="0"/>
    <n v="0"/>
    <n v="0"/>
    <n v="0"/>
    <n v="0"/>
    <n v="0"/>
    <n v="0"/>
    <n v="0"/>
    <n v="0"/>
    <n v="0"/>
    <n v="0"/>
    <n v="4191321"/>
    <n v="4228331"/>
    <m/>
    <m/>
    <m/>
    <n v="0"/>
    <n v="0"/>
    <n v="0"/>
    <n v="0"/>
    <n v="0"/>
    <n v="0"/>
    <n v="0"/>
    <n v="750"/>
    <n v="756"/>
    <n v="0"/>
    <n v="0"/>
    <n v="0"/>
    <n v="0"/>
    <n v="0"/>
    <n v="0"/>
    <n v="0"/>
    <n v="0"/>
    <n v="0"/>
    <n v="0"/>
    <n v="5588.4279999999999"/>
    <n v="5593.0304232804228"/>
    <n v="0"/>
    <n v="0"/>
    <n v="0"/>
    <n v="0"/>
    <n v="0"/>
    <n v="0"/>
    <n v="0"/>
    <n v="0"/>
    <n v="0"/>
    <n v="0"/>
    <n v="50295.851999999999"/>
    <n v="50337.273809523802"/>
    <n v="0"/>
    <n v="0"/>
    <n v="0"/>
    <n v="0"/>
    <n v="50295.851999999999"/>
    <n v="50337.273809523802"/>
    <n v="0"/>
    <n v="0"/>
    <n v="0"/>
    <n v="0"/>
    <n v="0"/>
    <n v="0"/>
    <n v="82"/>
    <n v="83"/>
    <n v="0"/>
    <n v="0"/>
    <n v="0"/>
    <n v="0"/>
    <n v="82"/>
    <n v="83"/>
    <n v="0"/>
    <n v="0"/>
    <n v="0"/>
    <n v="0"/>
    <n v="0"/>
    <n v="0"/>
    <n v="4124259.8640000001"/>
    <n v="4177993.7261904757"/>
    <n v="0"/>
    <n v="0"/>
    <n v="0"/>
    <n v="0"/>
    <n v="4124259.8640000001"/>
    <n v="4177993.7261904757"/>
  </r>
  <r>
    <x v="11"/>
    <s v="Lamar State College-Port Arthur"/>
    <s v="Met the criteria for Two-Year 3 in 2014-15 and 2015-16."/>
    <n v="226116"/>
    <x v="7"/>
    <n v="3"/>
    <n v="3"/>
    <n v="0"/>
    <n v="0"/>
    <n v="0"/>
    <n v="0"/>
    <n v="0"/>
    <n v="0"/>
    <n v="1"/>
    <n v="2"/>
    <n v="0"/>
    <n v="0"/>
    <n v="0"/>
    <n v="0"/>
    <n v="0"/>
    <n v="0"/>
    <n v="5"/>
    <n v="4"/>
    <n v="0"/>
    <n v="0"/>
    <n v="0"/>
    <n v="0"/>
    <n v="0"/>
    <n v="0"/>
    <n v="33"/>
    <n v="31"/>
    <n v="0"/>
    <n v="0"/>
    <n v="0"/>
    <n v="0"/>
    <n v="29"/>
    <n v="23"/>
    <m/>
    <m/>
    <m/>
    <m/>
    <m/>
    <m/>
    <m/>
    <m/>
    <n v="0"/>
    <n v="0"/>
    <n v="0"/>
    <n v="0"/>
    <n v="0"/>
    <n v="0"/>
    <n v="0"/>
    <n v="0"/>
    <n v="170633"/>
    <n v="172133"/>
    <n v="52306"/>
    <n v="100789"/>
    <n v="234808"/>
    <n v="189325"/>
    <n v="2702610"/>
    <n v="2494046"/>
    <m/>
    <m/>
    <m/>
    <n v="0"/>
    <n v="27"/>
    <n v="27"/>
    <n v="9"/>
    <n v="18"/>
    <n v="45"/>
    <n v="36"/>
    <n v="645"/>
    <n v="555"/>
    <n v="0"/>
    <n v="0"/>
    <n v="0"/>
    <n v="0"/>
    <n v="6319.7407407407409"/>
    <n v="6375.2962962962965"/>
    <n v="5811.7777777777774"/>
    <n v="5599.3888888888887"/>
    <n v="5217.9555555555553"/>
    <n v="5259.0277777777774"/>
    <n v="4190.0930232558139"/>
    <n v="4493.7765765765762"/>
    <n v="0"/>
    <n v="0"/>
    <n v="0"/>
    <n v="0"/>
    <n v="56877.666666666672"/>
    <n v="57377.666666666672"/>
    <n v="52306"/>
    <n v="50394.5"/>
    <n v="46961.599999999999"/>
    <n v="47331.25"/>
    <n v="37710.837209302328"/>
    <n v="40443.989189189189"/>
    <n v="0"/>
    <n v="0"/>
    <n v="0"/>
    <n v="0"/>
    <n v="39377.731084179497"/>
    <n v="42003.530416130416"/>
    <n v="3"/>
    <n v="3"/>
    <n v="1"/>
    <n v="2"/>
    <n v="5"/>
    <n v="4"/>
    <n v="62"/>
    <n v="54"/>
    <n v="0"/>
    <n v="0"/>
    <n v="0"/>
    <n v="0"/>
    <n v="71"/>
    <n v="63"/>
    <n v="170633"/>
    <n v="172133"/>
    <n v="52306"/>
    <n v="100789"/>
    <n v="234808"/>
    <n v="189325"/>
    <n v="2338071.9069767445"/>
    <n v="2183975.4162162161"/>
    <n v="0"/>
    <n v="0"/>
    <n v="0"/>
    <n v="0"/>
    <n v="2795818.9069767441"/>
    <n v="2646222.4162162161"/>
  </r>
  <r>
    <x v="11"/>
    <s v="Lee College "/>
    <m/>
    <n v="226204"/>
    <x v="7"/>
    <n v="0"/>
    <n v="0"/>
    <n v="0"/>
    <n v="0"/>
    <n v="0"/>
    <n v="0"/>
    <n v="0"/>
    <n v="0"/>
    <n v="0"/>
    <n v="0"/>
    <n v="0"/>
    <n v="0"/>
    <n v="0"/>
    <n v="0"/>
    <n v="0"/>
    <n v="0"/>
    <n v="0"/>
    <n v="0"/>
    <n v="0"/>
    <n v="0"/>
    <n v="0"/>
    <n v="0"/>
    <n v="0"/>
    <n v="0"/>
    <n v="0"/>
    <n v="151"/>
    <n v="0"/>
    <n v="0"/>
    <n v="0"/>
    <n v="0"/>
    <n v="0"/>
    <n v="15"/>
    <m/>
    <m/>
    <m/>
    <m/>
    <m/>
    <m/>
    <m/>
    <m/>
    <n v="147"/>
    <n v="0"/>
    <n v="0"/>
    <n v="0"/>
    <n v="0"/>
    <n v="0"/>
    <n v="14"/>
    <n v="0"/>
    <n v="0"/>
    <n v="0"/>
    <n v="0"/>
    <n v="0"/>
    <n v="0"/>
    <n v="0"/>
    <n v="0"/>
    <n v="10492892"/>
    <m/>
    <m/>
    <n v="9036494"/>
    <n v="0"/>
    <n v="0"/>
    <n v="0"/>
    <n v="0"/>
    <n v="0"/>
    <n v="0"/>
    <n v="0"/>
    <n v="0"/>
    <n v="1539"/>
    <n v="0"/>
    <n v="0"/>
    <n v="1491"/>
    <n v="0"/>
    <n v="0"/>
    <n v="0"/>
    <n v="0"/>
    <n v="0"/>
    <n v="0"/>
    <n v="0"/>
    <n v="0"/>
    <n v="6817.9935022742038"/>
    <n v="0"/>
    <n v="0"/>
    <n v="6060.6934942991284"/>
    <n v="0"/>
    <n v="0"/>
    <n v="0"/>
    <n v="0"/>
    <n v="0"/>
    <n v="0"/>
    <n v="0"/>
    <n v="0"/>
    <n v="61361.941520467837"/>
    <n v="0"/>
    <n v="0"/>
    <n v="54546.241448692155"/>
    <n v="0"/>
    <n v="54546.241448692155"/>
    <n v="61361.941520467837"/>
    <n v="0"/>
    <n v="0"/>
    <n v="0"/>
    <n v="0"/>
    <n v="0"/>
    <n v="0"/>
    <n v="0"/>
    <n v="166"/>
    <n v="0"/>
    <n v="0"/>
    <n v="161"/>
    <n v="0"/>
    <n v="161"/>
    <n v="166"/>
    <n v="0"/>
    <n v="0"/>
    <n v="0"/>
    <n v="0"/>
    <n v="0"/>
    <n v="0"/>
    <n v="0"/>
    <n v="10186082.292397661"/>
    <n v="0"/>
    <n v="0"/>
    <n v="8781944.8732394371"/>
    <n v="0"/>
    <n v="8781944.8732394371"/>
    <n v="10186082.292397661"/>
  </r>
  <r>
    <x v="11"/>
    <s v="Mountain View College (DCCCD)"/>
    <m/>
    <n v="226930"/>
    <x v="7"/>
    <n v="0"/>
    <n v="0"/>
    <n v="0"/>
    <n v="0"/>
    <n v="0"/>
    <n v="0"/>
    <n v="0"/>
    <n v="0"/>
    <n v="0"/>
    <n v="0"/>
    <n v="0"/>
    <n v="0"/>
    <n v="0"/>
    <n v="0"/>
    <n v="0"/>
    <n v="0"/>
    <n v="0"/>
    <n v="0"/>
    <n v="0"/>
    <n v="0"/>
    <n v="0"/>
    <n v="0"/>
    <n v="0"/>
    <n v="0"/>
    <n v="84"/>
    <n v="84"/>
    <n v="0"/>
    <n v="0"/>
    <n v="0"/>
    <n v="0"/>
    <n v="0"/>
    <n v="0"/>
    <m/>
    <m/>
    <m/>
    <m/>
    <m/>
    <m/>
    <m/>
    <m/>
    <n v="0"/>
    <n v="0"/>
    <n v="0"/>
    <n v="0"/>
    <n v="0"/>
    <n v="0"/>
    <n v="0"/>
    <n v="0"/>
    <n v="0"/>
    <n v="0"/>
    <n v="0"/>
    <n v="0"/>
    <n v="0"/>
    <n v="0"/>
    <n v="5254853"/>
    <n v="5584703"/>
    <m/>
    <m/>
    <m/>
    <n v="0"/>
    <n v="0"/>
    <n v="0"/>
    <n v="0"/>
    <n v="0"/>
    <n v="0"/>
    <n v="0"/>
    <n v="756"/>
    <n v="756"/>
    <n v="0"/>
    <n v="0"/>
    <n v="0"/>
    <n v="0"/>
    <n v="0"/>
    <n v="0"/>
    <n v="0"/>
    <n v="0"/>
    <n v="0"/>
    <n v="0"/>
    <n v="6950.8637566137568"/>
    <n v="7387.1732804232806"/>
    <n v="0"/>
    <n v="0"/>
    <n v="0"/>
    <n v="0"/>
    <n v="0"/>
    <n v="0"/>
    <n v="0"/>
    <n v="0"/>
    <n v="0"/>
    <n v="0"/>
    <n v="62557.773809523809"/>
    <n v="66484.559523809527"/>
    <n v="0"/>
    <n v="0"/>
    <n v="0"/>
    <n v="0"/>
    <n v="62557.773809523809"/>
    <n v="66484.559523809527"/>
    <n v="0"/>
    <n v="0"/>
    <n v="0"/>
    <n v="0"/>
    <n v="0"/>
    <n v="0"/>
    <n v="84"/>
    <n v="84"/>
    <n v="0"/>
    <n v="0"/>
    <n v="0"/>
    <n v="0"/>
    <n v="84"/>
    <n v="84"/>
    <n v="0"/>
    <n v="0"/>
    <n v="0"/>
    <n v="0"/>
    <n v="0"/>
    <n v="0"/>
    <n v="5254853"/>
    <n v="5584703"/>
    <n v="0"/>
    <n v="0"/>
    <n v="0"/>
    <n v="0"/>
    <n v="5254853"/>
    <n v="5584703"/>
  </r>
  <r>
    <x v="11"/>
    <s v="Northeast Texas Community College "/>
    <s v="Met the criteria for Two-Year 3 in 2015-16."/>
    <n v="227225"/>
    <x v="7"/>
    <n v="27"/>
    <n v="24"/>
    <n v="0"/>
    <n v="0"/>
    <n v="6"/>
    <n v="6"/>
    <n v="2"/>
    <n v="7"/>
    <n v="6"/>
    <n v="6"/>
    <n v="0"/>
    <n v="0"/>
    <n v="1"/>
    <n v="0"/>
    <n v="1"/>
    <n v="0"/>
    <n v="5"/>
    <n v="2"/>
    <n v="0"/>
    <n v="0"/>
    <n v="1"/>
    <n v="0"/>
    <n v="4"/>
    <n v="4"/>
    <n v="10"/>
    <n v="9"/>
    <n v="0"/>
    <n v="1"/>
    <n v="1"/>
    <n v="3"/>
    <n v="6"/>
    <n v="4"/>
    <m/>
    <m/>
    <m/>
    <m/>
    <m/>
    <m/>
    <m/>
    <m/>
    <n v="0"/>
    <n v="0"/>
    <n v="0"/>
    <n v="0"/>
    <n v="0"/>
    <n v="0"/>
    <n v="0"/>
    <n v="0"/>
    <n v="2222967"/>
    <n v="2308308"/>
    <n v="425631"/>
    <n v="317360"/>
    <n v="572520"/>
    <n v="583789"/>
    <n v="895249"/>
    <n v="897408"/>
    <m/>
    <m/>
    <m/>
    <n v="0"/>
    <n v="333"/>
    <n v="366"/>
    <n v="77"/>
    <n v="54"/>
    <n v="104"/>
    <n v="66"/>
    <n v="173"/>
    <n v="172"/>
    <n v="0"/>
    <n v="0"/>
    <n v="0"/>
    <n v="0"/>
    <n v="6675.5765765765764"/>
    <n v="6306.8524590163934"/>
    <n v="5527.6753246753251"/>
    <n v="5877.0370370370374"/>
    <n v="5505"/>
    <n v="8845.2878787878781"/>
    <n v="5174.8497109826585"/>
    <n v="5217.4883720930229"/>
    <n v="0"/>
    <n v="0"/>
    <n v="0"/>
    <n v="0"/>
    <n v="60080.189189189186"/>
    <n v="56761.672131147541"/>
    <n v="49749.077922077922"/>
    <n v="52893.333333333336"/>
    <n v="49545"/>
    <n v="79607.590909090897"/>
    <n v="46573.647398843925"/>
    <n v="46957.395348837206"/>
    <n v="0"/>
    <n v="0"/>
    <n v="0"/>
    <n v="0"/>
    <n v="54114.303582551307"/>
    <n v="55961.56265510965"/>
    <n v="35"/>
    <n v="37"/>
    <n v="8"/>
    <n v="6"/>
    <n v="10"/>
    <n v="6"/>
    <n v="17"/>
    <n v="17"/>
    <n v="0"/>
    <n v="0"/>
    <n v="0"/>
    <n v="0"/>
    <n v="70"/>
    <n v="66"/>
    <n v="2102806.6216216213"/>
    <n v="2100181.8688524589"/>
    <n v="397992.62337662338"/>
    <n v="317360"/>
    <n v="495450"/>
    <n v="477645.54545454541"/>
    <n v="791752.00578034669"/>
    <n v="798275.72093023255"/>
    <n v="0"/>
    <n v="0"/>
    <n v="0"/>
    <n v="0"/>
    <n v="3788001.2507785913"/>
    <n v="3693463.135237237"/>
  </r>
  <r>
    <x v="11"/>
    <s v="Odessa College "/>
    <m/>
    <n v="227304"/>
    <x v="7"/>
    <n v="13"/>
    <n v="13"/>
    <n v="1"/>
    <n v="3"/>
    <n v="0"/>
    <n v="0"/>
    <n v="0"/>
    <n v="1"/>
    <n v="28"/>
    <n v="25"/>
    <n v="3"/>
    <n v="4"/>
    <n v="0"/>
    <n v="0"/>
    <n v="7"/>
    <n v="8"/>
    <n v="10"/>
    <n v="16"/>
    <n v="2"/>
    <n v="0"/>
    <n v="0"/>
    <n v="0"/>
    <n v="3"/>
    <n v="3"/>
    <n v="33"/>
    <n v="34"/>
    <n v="13"/>
    <n v="3"/>
    <n v="0"/>
    <n v="0"/>
    <n v="13"/>
    <n v="14"/>
    <m/>
    <m/>
    <m/>
    <m/>
    <m/>
    <m/>
    <m/>
    <m/>
    <n v="0"/>
    <n v="0"/>
    <n v="0"/>
    <n v="0"/>
    <n v="0"/>
    <n v="0"/>
    <n v="0"/>
    <n v="0"/>
    <n v="827109"/>
    <n v="1118046"/>
    <n v="2125030"/>
    <n v="2188895"/>
    <n v="819965"/>
    <n v="1047667"/>
    <n v="2712114"/>
    <n v="2771778"/>
    <m/>
    <m/>
    <m/>
    <n v="0"/>
    <n v="127"/>
    <n v="159"/>
    <n v="366"/>
    <n v="361"/>
    <n v="146"/>
    <n v="180"/>
    <n v="583"/>
    <n v="504"/>
    <n v="0"/>
    <n v="0"/>
    <n v="0"/>
    <n v="0"/>
    <n v="6512.6692913385823"/>
    <n v="7031.7358490566039"/>
    <n v="5806.0928961748632"/>
    <n v="6063.4210526315792"/>
    <n v="5616.1986301369861"/>
    <n v="5820.3722222222223"/>
    <n v="4651.9965694682678"/>
    <n v="5499.5595238095239"/>
    <n v="0"/>
    <n v="0"/>
    <n v="0"/>
    <n v="0"/>
    <n v="58614.023622047243"/>
    <n v="63285.622641509435"/>
    <n v="52254.836065573771"/>
    <n v="54570.789473684214"/>
    <n v="50545.787671232873"/>
    <n v="52383.35"/>
    <n v="41867.969125214411"/>
    <n v="49496.035714285717"/>
    <n v="0"/>
    <n v="0"/>
    <n v="0"/>
    <n v="0"/>
    <n v="47894.262656004823"/>
    <n v="53343.195700488286"/>
    <n v="14"/>
    <n v="17"/>
    <n v="38"/>
    <n v="37"/>
    <n v="15"/>
    <n v="19"/>
    <n v="59"/>
    <n v="51"/>
    <n v="0"/>
    <n v="0"/>
    <n v="0"/>
    <n v="0"/>
    <n v="126"/>
    <n v="124"/>
    <n v="820596.33070866135"/>
    <n v="1075855.5849056605"/>
    <n v="1985683.7704918033"/>
    <n v="2019119.210526316"/>
    <n v="758186.81506849313"/>
    <n v="995283.65"/>
    <n v="2470210.1783876503"/>
    <n v="2524297.8214285714"/>
    <n v="0"/>
    <n v="0"/>
    <n v="0"/>
    <n v="0"/>
    <n v="6034677.0946566081"/>
    <n v="6614556.2668605475"/>
  </r>
  <r>
    <x v="11"/>
    <s v="Paris Junior College"/>
    <m/>
    <n v="227401"/>
    <x v="7"/>
    <n v="0"/>
    <n v="0"/>
    <n v="0"/>
    <n v="0"/>
    <n v="0"/>
    <n v="0"/>
    <n v="0"/>
    <n v="0"/>
    <n v="0"/>
    <n v="0"/>
    <n v="0"/>
    <n v="0"/>
    <n v="0"/>
    <n v="0"/>
    <n v="0"/>
    <n v="0"/>
    <n v="0"/>
    <n v="0"/>
    <n v="0"/>
    <n v="0"/>
    <n v="0"/>
    <n v="0"/>
    <n v="0"/>
    <n v="0"/>
    <n v="0"/>
    <n v="0"/>
    <n v="0"/>
    <n v="0"/>
    <n v="0"/>
    <n v="0"/>
    <n v="0"/>
    <n v="0"/>
    <m/>
    <m/>
    <m/>
    <m/>
    <m/>
    <m/>
    <m/>
    <m/>
    <n v="69"/>
    <n v="68"/>
    <n v="10"/>
    <n v="8"/>
    <n v="0"/>
    <n v="0"/>
    <n v="13"/>
    <n v="12"/>
    <n v="0"/>
    <n v="0"/>
    <n v="0"/>
    <n v="0"/>
    <n v="0"/>
    <n v="0"/>
    <n v="0"/>
    <n v="0"/>
    <m/>
    <m/>
    <n v="5779165"/>
    <n v="5474815"/>
    <n v="0"/>
    <n v="0"/>
    <n v="0"/>
    <n v="0"/>
    <n v="0"/>
    <n v="0"/>
    <n v="0"/>
    <n v="0"/>
    <n v="0"/>
    <n v="0"/>
    <n v="877"/>
    <n v="836"/>
    <n v="0"/>
    <n v="0"/>
    <n v="0"/>
    <n v="0"/>
    <n v="0"/>
    <n v="0"/>
    <n v="0"/>
    <n v="0"/>
    <n v="0"/>
    <n v="0"/>
    <n v="6589.6978335233753"/>
    <n v="6548.8217703349283"/>
    <n v="0"/>
    <n v="0"/>
    <n v="0"/>
    <n v="0"/>
    <n v="0"/>
    <n v="0"/>
    <n v="0"/>
    <n v="0"/>
    <n v="0"/>
    <n v="0"/>
    <n v="59307.280501710375"/>
    <n v="58939.395933014355"/>
    <n v="59307.280501710375"/>
    <n v="58939.395933014348"/>
    <n v="0"/>
    <n v="0"/>
    <n v="0"/>
    <n v="0"/>
    <n v="0"/>
    <n v="0"/>
    <n v="0"/>
    <n v="0"/>
    <n v="0"/>
    <n v="0"/>
    <n v="92"/>
    <n v="88"/>
    <n v="92"/>
    <n v="88"/>
    <n v="0"/>
    <n v="0"/>
    <n v="0"/>
    <n v="0"/>
    <n v="0"/>
    <n v="0"/>
    <n v="0"/>
    <n v="0"/>
    <n v="0"/>
    <n v="0"/>
    <n v="5456269.8061573543"/>
    <n v="5186666.8421052629"/>
    <n v="5456269.8061573543"/>
    <n v="5186666.8421052629"/>
  </r>
  <r>
    <x v="11"/>
    <s v="Southwest Texas Junior College "/>
    <m/>
    <n v="228316"/>
    <x v="7"/>
    <n v="0"/>
    <n v="16"/>
    <n v="0"/>
    <n v="0"/>
    <n v="0"/>
    <n v="0"/>
    <n v="0"/>
    <n v="0"/>
    <n v="0"/>
    <n v="2"/>
    <n v="0"/>
    <n v="0"/>
    <n v="0"/>
    <n v="0"/>
    <n v="0"/>
    <n v="0"/>
    <n v="0"/>
    <n v="10"/>
    <n v="0"/>
    <n v="0"/>
    <n v="0"/>
    <n v="0"/>
    <n v="0"/>
    <n v="0"/>
    <n v="146"/>
    <n v="83"/>
    <n v="0"/>
    <n v="0"/>
    <n v="0"/>
    <n v="0"/>
    <n v="1"/>
    <n v="2"/>
    <m/>
    <m/>
    <m/>
    <m/>
    <m/>
    <m/>
    <m/>
    <m/>
    <n v="2"/>
    <n v="6"/>
    <n v="0"/>
    <n v="0"/>
    <n v="0"/>
    <n v="0"/>
    <n v="2"/>
    <n v="0"/>
    <n v="0"/>
    <n v="483599"/>
    <n v="0"/>
    <n v="63254"/>
    <n v="0"/>
    <n v="166496"/>
    <n v="7082246"/>
    <n v="1453587"/>
    <m/>
    <m/>
    <n v="186034"/>
    <n v="276843"/>
    <n v="0"/>
    <n v="144"/>
    <n v="0"/>
    <n v="18"/>
    <n v="0"/>
    <n v="90"/>
    <n v="1326"/>
    <n v="771"/>
    <n v="0"/>
    <n v="0"/>
    <n v="42"/>
    <n v="54"/>
    <n v="0"/>
    <n v="3358.3263888888887"/>
    <n v="0"/>
    <n v="3514.1111111111113"/>
    <n v="0"/>
    <n v="1849.9555555555555"/>
    <n v="5341.0603318250378"/>
    <n v="1885.3268482490273"/>
    <n v="0"/>
    <n v="0"/>
    <n v="4429.3809523809523"/>
    <n v="5126.7222222222226"/>
    <n v="0"/>
    <n v="30224.9375"/>
    <n v="0"/>
    <n v="31627"/>
    <n v="0"/>
    <n v="16649.599999999999"/>
    <n v="48069.542986425338"/>
    <n v="16967.941634241244"/>
    <n v="0"/>
    <n v="0"/>
    <n v="39864.428571428572"/>
    <n v="46140.5"/>
    <n v="47852.188962187014"/>
    <n v="20440.899486642906"/>
    <n v="0"/>
    <n v="16"/>
    <n v="0"/>
    <n v="2"/>
    <n v="0"/>
    <n v="10"/>
    <n v="147"/>
    <n v="85"/>
    <n v="0"/>
    <n v="0"/>
    <n v="4"/>
    <n v="6"/>
    <n v="151"/>
    <n v="119"/>
    <n v="0"/>
    <n v="483599"/>
    <n v="0"/>
    <n v="63254"/>
    <n v="0"/>
    <n v="166496"/>
    <n v="7066222.8190045245"/>
    <n v="1442275.0389105058"/>
    <n v="0"/>
    <n v="0"/>
    <n v="159457.71428571429"/>
    <n v="276843"/>
    <n v="7225680.5332902391"/>
    <n v="2432467.0389105058"/>
  </r>
  <r>
    <x v="11"/>
    <s v="Temple College "/>
    <m/>
    <n v="228608"/>
    <x v="7"/>
    <n v="0"/>
    <n v="0"/>
    <n v="0"/>
    <n v="0"/>
    <n v="0"/>
    <n v="0"/>
    <n v="0"/>
    <n v="0"/>
    <n v="0"/>
    <n v="0"/>
    <n v="0"/>
    <n v="0"/>
    <n v="0"/>
    <n v="0"/>
    <n v="0"/>
    <n v="0"/>
    <n v="0"/>
    <n v="0"/>
    <n v="0"/>
    <n v="0"/>
    <n v="0"/>
    <n v="0"/>
    <n v="0"/>
    <n v="0"/>
    <n v="80"/>
    <n v="82"/>
    <n v="10"/>
    <n v="13"/>
    <n v="11"/>
    <n v="9"/>
    <n v="24"/>
    <n v="25"/>
    <m/>
    <m/>
    <m/>
    <m/>
    <m/>
    <m/>
    <m/>
    <m/>
    <n v="0"/>
    <n v="0"/>
    <n v="0"/>
    <n v="0"/>
    <n v="0"/>
    <n v="0"/>
    <n v="0"/>
    <n v="0"/>
    <n v="0"/>
    <n v="0"/>
    <n v="0"/>
    <n v="0"/>
    <n v="0"/>
    <n v="0"/>
    <n v="8184947"/>
    <n v="7144515"/>
    <m/>
    <m/>
    <m/>
    <n v="0"/>
    <n v="0"/>
    <n v="0"/>
    <n v="0"/>
    <n v="0"/>
    <n v="0"/>
    <n v="0"/>
    <n v="1229"/>
    <n v="1267"/>
    <n v="0"/>
    <n v="0"/>
    <n v="0"/>
    <n v="0"/>
    <n v="0"/>
    <n v="0"/>
    <n v="0"/>
    <n v="0"/>
    <n v="0"/>
    <n v="0"/>
    <n v="6659.8429617575266"/>
    <n v="5638.9226519337017"/>
    <n v="0"/>
    <n v="0"/>
    <n v="0"/>
    <n v="0"/>
    <n v="0"/>
    <n v="0"/>
    <n v="0"/>
    <n v="0"/>
    <n v="0"/>
    <n v="0"/>
    <n v="59938.586655817737"/>
    <n v="50750.303867403316"/>
    <n v="0"/>
    <n v="0"/>
    <n v="0"/>
    <n v="0"/>
    <n v="59938.586655817737"/>
    <n v="50750.303867403316"/>
    <n v="0"/>
    <n v="0"/>
    <n v="0"/>
    <n v="0"/>
    <n v="0"/>
    <n v="0"/>
    <n v="125"/>
    <n v="129"/>
    <n v="0"/>
    <n v="0"/>
    <n v="0"/>
    <n v="0"/>
    <n v="125"/>
    <n v="129"/>
    <n v="0"/>
    <n v="0"/>
    <n v="0"/>
    <n v="0"/>
    <n v="0"/>
    <n v="0"/>
    <n v="7492323.3319772175"/>
    <n v="6546789.1988950279"/>
    <n v="0"/>
    <n v="0"/>
    <n v="0"/>
    <n v="0"/>
    <n v="7492323.3319772175"/>
    <n v="6546789.1988950279"/>
  </r>
  <r>
    <x v="11"/>
    <s v="Texarkana College "/>
    <m/>
    <n v="228699"/>
    <x v="7"/>
    <n v="19"/>
    <n v="21"/>
    <n v="0"/>
    <n v="0"/>
    <n v="0"/>
    <n v="0"/>
    <n v="2"/>
    <n v="2"/>
    <n v="23"/>
    <n v="25"/>
    <n v="0"/>
    <n v="0"/>
    <n v="0"/>
    <n v="0"/>
    <n v="5"/>
    <n v="8"/>
    <n v="16"/>
    <n v="11"/>
    <n v="0"/>
    <n v="0"/>
    <n v="0"/>
    <n v="0"/>
    <n v="5"/>
    <n v="1"/>
    <n v="2"/>
    <n v="3"/>
    <n v="0"/>
    <n v="0"/>
    <n v="0"/>
    <n v="0"/>
    <n v="15"/>
    <n v="15"/>
    <m/>
    <m/>
    <m/>
    <m/>
    <m/>
    <m/>
    <m/>
    <m/>
    <n v="0"/>
    <n v="1"/>
    <n v="0"/>
    <n v="0"/>
    <n v="0"/>
    <n v="0"/>
    <n v="3"/>
    <n v="2"/>
    <n v="1349684"/>
    <n v="1486587"/>
    <n v="1588897"/>
    <n v="1918121"/>
    <n v="1101110"/>
    <n v="606031"/>
    <n v="843146"/>
    <n v="913658"/>
    <m/>
    <m/>
    <n v="153020"/>
    <n v="106398"/>
    <n v="195"/>
    <n v="213"/>
    <n v="267"/>
    <n v="321"/>
    <n v="204"/>
    <n v="111"/>
    <n v="198"/>
    <n v="207"/>
    <n v="0"/>
    <n v="0"/>
    <n v="36"/>
    <n v="33"/>
    <n v="6921.45641025641"/>
    <n v="6979.2816901408451"/>
    <n v="5950.925093632959"/>
    <n v="5975.4548286604359"/>
    <n v="5397.5980392156862"/>
    <n v="5459.7387387387389"/>
    <n v="4258.3131313131316"/>
    <n v="4413.8067632850243"/>
    <n v="0"/>
    <n v="0"/>
    <n v="4250.5555555555557"/>
    <n v="3224.181818181818"/>
    <n v="62293.107692307691"/>
    <n v="62813.535211267605"/>
    <n v="53558.325842696635"/>
    <n v="53779.09345794392"/>
    <n v="48578.382352941175"/>
    <n v="49137.648648648654"/>
    <n v="38324.818181818184"/>
    <n v="39724.260869565216"/>
    <n v="0"/>
    <n v="0"/>
    <n v="38255"/>
    <n v="29017.63636363636"/>
    <n v="51046.903595962685"/>
    <n v="51810.817780878329"/>
    <n v="21"/>
    <n v="23"/>
    <n v="28"/>
    <n v="33"/>
    <n v="21"/>
    <n v="12"/>
    <n v="17"/>
    <n v="18"/>
    <n v="0"/>
    <n v="0"/>
    <n v="3"/>
    <n v="3"/>
    <n v="90"/>
    <n v="89"/>
    <n v="1308155.2615384615"/>
    <n v="1444711.309859155"/>
    <n v="1499633.1235955057"/>
    <n v="1774710.0841121494"/>
    <n v="1020146.0294117647"/>
    <n v="589651.7837837839"/>
    <n v="651521.90909090918"/>
    <n v="715036.69565217383"/>
    <n v="0"/>
    <n v="0"/>
    <n v="114765"/>
    <n v="87052.909090909088"/>
    <n v="4594221.3236366417"/>
    <n v="4611162.7824981716"/>
  </r>
  <r>
    <x v="11"/>
    <s v="Texas Southmost College "/>
    <m/>
    <n v="229072"/>
    <x v="7"/>
    <n v="0"/>
    <n v="0"/>
    <n v="0"/>
    <n v="0"/>
    <n v="0"/>
    <n v="0"/>
    <n v="0"/>
    <n v="0"/>
    <n v="0"/>
    <n v="0"/>
    <n v="0"/>
    <n v="0"/>
    <n v="0"/>
    <n v="0"/>
    <n v="0"/>
    <n v="0"/>
    <n v="0"/>
    <n v="0"/>
    <n v="0"/>
    <n v="0"/>
    <n v="0"/>
    <n v="0"/>
    <n v="0"/>
    <n v="0"/>
    <n v="0"/>
    <n v="0"/>
    <n v="0"/>
    <n v="0"/>
    <n v="0"/>
    <n v="0"/>
    <n v="0"/>
    <n v="0"/>
    <m/>
    <m/>
    <m/>
    <m/>
    <m/>
    <m/>
    <m/>
    <m/>
    <n v="0"/>
    <n v="0"/>
    <n v="0"/>
    <n v="0"/>
    <n v="0"/>
    <n v="0"/>
    <n v="0"/>
    <n v="0"/>
    <n v="0"/>
    <n v="0"/>
    <n v="0"/>
    <n v="0"/>
    <n v="0"/>
    <n v="0"/>
    <n v="0"/>
    <n v="0"/>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1"/>
    <s v="Texas State Technical College-Harlingen "/>
    <m/>
    <n v="229319"/>
    <x v="7"/>
    <n v="0"/>
    <n v="0"/>
    <n v="0"/>
    <n v="0"/>
    <n v="0"/>
    <n v="0"/>
    <n v="3"/>
    <n v="0"/>
    <n v="4"/>
    <n v="0"/>
    <n v="0"/>
    <n v="0"/>
    <n v="0"/>
    <n v="0"/>
    <n v="22"/>
    <n v="0"/>
    <n v="0"/>
    <n v="0"/>
    <n v="0"/>
    <n v="0"/>
    <n v="0"/>
    <n v="0"/>
    <n v="0"/>
    <n v="0"/>
    <n v="26"/>
    <n v="0"/>
    <n v="0"/>
    <n v="0"/>
    <n v="0"/>
    <n v="0"/>
    <n v="101"/>
    <n v="0"/>
    <m/>
    <m/>
    <m/>
    <m/>
    <m/>
    <m/>
    <m/>
    <m/>
    <n v="0"/>
    <n v="0"/>
    <n v="0"/>
    <n v="0"/>
    <n v="0"/>
    <n v="0"/>
    <n v="0"/>
    <n v="0"/>
    <n v="184536"/>
    <n v="0"/>
    <n v="1384409"/>
    <n v="0"/>
    <n v="0"/>
    <n v="0"/>
    <n v="6293949"/>
    <n v="0"/>
    <m/>
    <m/>
    <m/>
    <n v="0"/>
    <n v="36"/>
    <n v="0"/>
    <n v="300"/>
    <n v="0"/>
    <n v="0"/>
    <n v="0"/>
    <n v="1446"/>
    <n v="0"/>
    <n v="0"/>
    <n v="0"/>
    <n v="0"/>
    <n v="0"/>
    <n v="5126"/>
    <n v="0"/>
    <n v="4614.6966666666667"/>
    <n v="0"/>
    <n v="0"/>
    <n v="0"/>
    <n v="4352.6618257261407"/>
    <n v="0"/>
    <n v="0"/>
    <n v="0"/>
    <n v="0"/>
    <n v="0"/>
    <n v="46134"/>
    <n v="0"/>
    <n v="41532.270000000004"/>
    <n v="0"/>
    <n v="0"/>
    <n v="0"/>
    <n v="39173.956431535269"/>
    <n v="0"/>
    <n v="0"/>
    <n v="0"/>
    <n v="0"/>
    <n v="0"/>
    <n v="39700.8556846473"/>
    <n v="0"/>
    <n v="3"/>
    <n v="0"/>
    <n v="26"/>
    <n v="0"/>
    <n v="0"/>
    <n v="0"/>
    <n v="127"/>
    <n v="0"/>
    <n v="0"/>
    <n v="0"/>
    <n v="0"/>
    <n v="0"/>
    <n v="156"/>
    <n v="0"/>
    <n v="138402"/>
    <n v="0"/>
    <n v="1079839.02"/>
    <n v="0"/>
    <n v="0"/>
    <n v="0"/>
    <n v="4975092.4668049794"/>
    <n v="0"/>
    <n v="0"/>
    <n v="0"/>
    <n v="0"/>
    <n v="0"/>
    <n v="6193333.4868049789"/>
    <n v="0"/>
  </r>
  <r>
    <x v="11"/>
    <s v="Texas State Technical College-Waco"/>
    <m/>
    <n v="228680"/>
    <x v="7"/>
    <n v="0"/>
    <n v="0"/>
    <n v="0"/>
    <n v="0"/>
    <n v="0"/>
    <n v="0"/>
    <n v="5"/>
    <n v="0"/>
    <n v="1"/>
    <n v="0"/>
    <n v="0"/>
    <n v="0"/>
    <n v="0"/>
    <n v="0"/>
    <n v="19"/>
    <n v="0"/>
    <n v="0"/>
    <n v="0"/>
    <n v="0"/>
    <n v="0"/>
    <n v="0"/>
    <n v="0"/>
    <n v="0"/>
    <n v="0"/>
    <n v="15"/>
    <n v="0"/>
    <n v="0"/>
    <n v="0"/>
    <n v="0"/>
    <n v="0"/>
    <n v="199"/>
    <n v="0"/>
    <m/>
    <m/>
    <m/>
    <m/>
    <m/>
    <m/>
    <m/>
    <m/>
    <n v="0"/>
    <n v="0"/>
    <n v="0"/>
    <n v="0"/>
    <n v="0"/>
    <n v="0"/>
    <n v="2"/>
    <n v="0"/>
    <n v="353196"/>
    <n v="0"/>
    <n v="1122703"/>
    <n v="0"/>
    <n v="0"/>
    <n v="0"/>
    <n v="10544885"/>
    <n v="0"/>
    <m/>
    <m/>
    <n v="119796"/>
    <n v="0"/>
    <n v="60"/>
    <n v="0"/>
    <n v="237"/>
    <n v="0"/>
    <n v="0"/>
    <n v="0"/>
    <n v="2523"/>
    <n v="0"/>
    <n v="0"/>
    <n v="0"/>
    <n v="24"/>
    <n v="0"/>
    <n v="5886.6"/>
    <n v="0"/>
    <n v="4737.1434599156119"/>
    <n v="0"/>
    <n v="0"/>
    <n v="0"/>
    <n v="4179.5025762980576"/>
    <n v="0"/>
    <n v="0"/>
    <n v="0"/>
    <n v="4991.5"/>
    <n v="0"/>
    <n v="52979.4"/>
    <n v="0"/>
    <n v="42634.291139240508"/>
    <n v="0"/>
    <n v="0"/>
    <n v="0"/>
    <n v="37615.52318668252"/>
    <n v="0"/>
    <n v="0"/>
    <n v="0"/>
    <n v="44923.5"/>
    <n v="0"/>
    <n v="38411.418193920617"/>
    <n v="0"/>
    <n v="5"/>
    <n v="0"/>
    <n v="20"/>
    <n v="0"/>
    <n v="0"/>
    <n v="0"/>
    <n v="214"/>
    <n v="0"/>
    <n v="0"/>
    <n v="0"/>
    <n v="2"/>
    <n v="0"/>
    <n v="241"/>
    <n v="0"/>
    <n v="264897"/>
    <n v="0"/>
    <n v="852685.82278481009"/>
    <n v="0"/>
    <n v="0"/>
    <n v="0"/>
    <n v="8049721.961950059"/>
    <n v="0"/>
    <n v="0"/>
    <n v="0"/>
    <n v="89847"/>
    <n v="0"/>
    <n v="9257151.7847348694"/>
    <n v="0"/>
  </r>
  <r>
    <x v="11"/>
    <s v="Vernon College "/>
    <m/>
    <n v="229504"/>
    <x v="7"/>
    <n v="0"/>
    <n v="0"/>
    <n v="0"/>
    <n v="0"/>
    <n v="0"/>
    <n v="0"/>
    <n v="0"/>
    <n v="0"/>
    <n v="0"/>
    <n v="0"/>
    <n v="0"/>
    <n v="0"/>
    <n v="0"/>
    <n v="0"/>
    <n v="0"/>
    <n v="0"/>
    <n v="0"/>
    <n v="0"/>
    <n v="0"/>
    <n v="0"/>
    <n v="0"/>
    <n v="0"/>
    <n v="0"/>
    <n v="0"/>
    <n v="52"/>
    <n v="0"/>
    <n v="4"/>
    <n v="0"/>
    <n v="3"/>
    <n v="0"/>
    <n v="32"/>
    <n v="0"/>
    <m/>
    <m/>
    <m/>
    <m/>
    <m/>
    <m/>
    <m/>
    <m/>
    <n v="0"/>
    <n v="53"/>
    <n v="0"/>
    <n v="5"/>
    <n v="0"/>
    <n v="1"/>
    <n v="0"/>
    <n v="33"/>
    <n v="0"/>
    <n v="0"/>
    <n v="0"/>
    <n v="0"/>
    <n v="0"/>
    <n v="0"/>
    <n v="4666619"/>
    <n v="0"/>
    <m/>
    <m/>
    <m/>
    <n v="4712955"/>
    <n v="0"/>
    <n v="0"/>
    <n v="0"/>
    <n v="0"/>
    <n v="0"/>
    <n v="0"/>
    <n v="925"/>
    <n v="0"/>
    <n v="0"/>
    <n v="0"/>
    <n v="0"/>
    <n v="934"/>
    <n v="0"/>
    <n v="0"/>
    <n v="0"/>
    <n v="0"/>
    <n v="0"/>
    <n v="0"/>
    <n v="5044.9935135135138"/>
    <n v="0"/>
    <n v="0"/>
    <n v="0"/>
    <n v="0"/>
    <n v="5045.9903640256962"/>
    <n v="0"/>
    <n v="0"/>
    <n v="0"/>
    <n v="0"/>
    <n v="0"/>
    <n v="0"/>
    <n v="45404.941621621627"/>
    <n v="0"/>
    <n v="0"/>
    <n v="0"/>
    <n v="0"/>
    <n v="45413.913276231266"/>
    <n v="45404.941621621627"/>
    <n v="45413.913276231266"/>
    <n v="0"/>
    <n v="0"/>
    <n v="0"/>
    <n v="0"/>
    <n v="0"/>
    <n v="0"/>
    <n v="91"/>
    <n v="0"/>
    <n v="0"/>
    <n v="0"/>
    <n v="0"/>
    <n v="92"/>
    <n v="91"/>
    <n v="92"/>
    <n v="0"/>
    <n v="0"/>
    <n v="0"/>
    <n v="0"/>
    <n v="0"/>
    <n v="0"/>
    <n v="4131849.6875675679"/>
    <n v="0"/>
    <n v="0"/>
    <n v="0"/>
    <n v="0"/>
    <n v="4178080.0214132764"/>
    <n v="4131849.6875675679"/>
    <n v="4178080.0214132764"/>
  </r>
  <r>
    <x v="11"/>
    <s v="Victoria College "/>
    <m/>
    <n v="229540"/>
    <x v="7"/>
    <n v="13"/>
    <n v="10"/>
    <n v="0"/>
    <n v="0"/>
    <n v="0"/>
    <n v="0"/>
    <n v="2"/>
    <n v="2"/>
    <n v="21"/>
    <n v="21"/>
    <n v="0"/>
    <n v="0"/>
    <n v="0"/>
    <n v="0"/>
    <n v="6"/>
    <n v="6"/>
    <n v="12"/>
    <n v="10"/>
    <n v="0"/>
    <n v="0"/>
    <n v="0"/>
    <n v="0"/>
    <n v="3"/>
    <n v="3"/>
    <n v="25"/>
    <n v="28"/>
    <n v="1"/>
    <n v="1"/>
    <n v="1"/>
    <n v="1"/>
    <n v="8"/>
    <n v="8"/>
    <m/>
    <m/>
    <m/>
    <m/>
    <m/>
    <m/>
    <m/>
    <m/>
    <n v="0"/>
    <n v="0"/>
    <n v="0"/>
    <n v="0"/>
    <n v="0"/>
    <n v="0"/>
    <n v="0"/>
    <n v="0"/>
    <n v="1008399"/>
    <n v="835426"/>
    <n v="1508615"/>
    <n v="1561826"/>
    <n v="691382"/>
    <n v="625787"/>
    <n v="1827066"/>
    <n v="1993196"/>
    <m/>
    <m/>
    <m/>
    <n v="0"/>
    <n v="141"/>
    <n v="114"/>
    <n v="261"/>
    <n v="261"/>
    <n v="144"/>
    <n v="126"/>
    <n v="342"/>
    <n v="369"/>
    <n v="0"/>
    <n v="0"/>
    <n v="0"/>
    <n v="0"/>
    <n v="7151.7659574468089"/>
    <n v="7328.2982456140353"/>
    <n v="5780.1340996168583"/>
    <n v="5984.007662835249"/>
    <n v="4801.2638888888887"/>
    <n v="4966.563492063492"/>
    <n v="5342.2982456140353"/>
    <n v="5401.6151761517613"/>
    <n v="0"/>
    <n v="0"/>
    <n v="0"/>
    <n v="0"/>
    <n v="64365.893617021284"/>
    <n v="65954.68421052632"/>
    <n v="52021.206896551725"/>
    <n v="53856.068965517239"/>
    <n v="43211.375"/>
    <n v="44699.071428571428"/>
    <n v="48080.68421052632"/>
    <n v="48614.536585365851"/>
    <n v="0"/>
    <n v="0"/>
    <n v="0"/>
    <n v="0"/>
    <n v="51098.430030767784"/>
    <n v="51933.448793451251"/>
    <n v="15"/>
    <n v="12"/>
    <n v="27"/>
    <n v="27"/>
    <n v="15"/>
    <n v="13"/>
    <n v="35"/>
    <n v="38"/>
    <n v="0"/>
    <n v="0"/>
    <n v="0"/>
    <n v="0"/>
    <n v="92"/>
    <n v="90"/>
    <n v="965488.40425531927"/>
    <n v="791456.21052631584"/>
    <n v="1404572.5862068965"/>
    <n v="1454113.8620689656"/>
    <n v="648170.625"/>
    <n v="581087.92857142852"/>
    <n v="1682823.9473684211"/>
    <n v="1847352.3902439023"/>
    <n v="0"/>
    <n v="0"/>
    <n v="0"/>
    <n v="0"/>
    <n v="4701055.5628306363"/>
    <n v="4674010.3914106125"/>
  </r>
  <r>
    <x v="11"/>
    <s v="Weatherford College "/>
    <m/>
    <n v="229799"/>
    <x v="7"/>
    <n v="0"/>
    <n v="0"/>
    <n v="0"/>
    <n v="0"/>
    <n v="0"/>
    <n v="0"/>
    <n v="0"/>
    <n v="0"/>
    <n v="0"/>
    <n v="0"/>
    <n v="0"/>
    <n v="0"/>
    <n v="0"/>
    <n v="0"/>
    <n v="0"/>
    <n v="0"/>
    <n v="0"/>
    <n v="0"/>
    <n v="0"/>
    <n v="0"/>
    <n v="0"/>
    <n v="0"/>
    <n v="0"/>
    <n v="0"/>
    <n v="82"/>
    <n v="0"/>
    <n v="11"/>
    <n v="0"/>
    <n v="0"/>
    <n v="0"/>
    <n v="44"/>
    <n v="0"/>
    <m/>
    <m/>
    <m/>
    <m/>
    <m/>
    <m/>
    <m/>
    <m/>
    <n v="0"/>
    <n v="80"/>
    <n v="0"/>
    <n v="11"/>
    <n v="0"/>
    <n v="0"/>
    <n v="0"/>
    <n v="43"/>
    <n v="0"/>
    <n v="0"/>
    <n v="0"/>
    <n v="0"/>
    <n v="0"/>
    <n v="0"/>
    <n v="7967963"/>
    <n v="0"/>
    <m/>
    <m/>
    <m/>
    <n v="7972839"/>
    <n v="0"/>
    <n v="0"/>
    <n v="0"/>
    <n v="0"/>
    <n v="0"/>
    <n v="0"/>
    <n v="1376"/>
    <n v="0"/>
    <n v="0"/>
    <n v="0"/>
    <n v="0"/>
    <n v="1346"/>
    <n v="0"/>
    <n v="0"/>
    <n v="0"/>
    <n v="0"/>
    <n v="0"/>
    <n v="0"/>
    <n v="5790.6707848837214"/>
    <n v="0"/>
    <n v="0"/>
    <n v="0"/>
    <n v="0"/>
    <n v="5923.3573551262998"/>
    <n v="0"/>
    <n v="0"/>
    <n v="0"/>
    <n v="0"/>
    <n v="0"/>
    <n v="0"/>
    <n v="52116.037063953496"/>
    <n v="0"/>
    <n v="0"/>
    <n v="0"/>
    <n v="0"/>
    <n v="53310.216196136695"/>
    <n v="52116.037063953496"/>
    <n v="53310.216196136695"/>
    <n v="0"/>
    <n v="0"/>
    <n v="0"/>
    <n v="0"/>
    <n v="0"/>
    <n v="0"/>
    <n v="137"/>
    <n v="0"/>
    <n v="0"/>
    <n v="0"/>
    <n v="0"/>
    <n v="134"/>
    <n v="137"/>
    <n v="134"/>
    <n v="0"/>
    <n v="0"/>
    <n v="0"/>
    <n v="0"/>
    <n v="0"/>
    <n v="0"/>
    <n v="7139897.0777616287"/>
    <n v="0"/>
    <n v="0"/>
    <n v="0"/>
    <n v="0"/>
    <n v="7143568.9702823171"/>
    <n v="7139897.0777616287"/>
    <n v="7143568.9702823171"/>
  </r>
  <r>
    <x v="11"/>
    <s v="Wharton County Junior College "/>
    <m/>
    <n v="229841"/>
    <x v="7"/>
    <n v="0"/>
    <n v="0"/>
    <n v="0"/>
    <n v="0"/>
    <n v="0"/>
    <n v="0"/>
    <n v="0"/>
    <n v="0"/>
    <n v="0"/>
    <n v="0"/>
    <n v="0"/>
    <n v="0"/>
    <n v="0"/>
    <n v="0"/>
    <n v="0"/>
    <n v="0"/>
    <n v="0"/>
    <n v="0"/>
    <n v="0"/>
    <n v="0"/>
    <n v="0"/>
    <n v="0"/>
    <n v="0"/>
    <n v="0"/>
    <n v="0"/>
    <n v="0"/>
    <n v="0"/>
    <n v="0"/>
    <n v="0"/>
    <n v="0"/>
    <n v="0"/>
    <n v="0"/>
    <m/>
    <m/>
    <m/>
    <m/>
    <m/>
    <m/>
    <m/>
    <m/>
    <n v="122"/>
    <n v="126"/>
    <n v="21"/>
    <n v="20"/>
    <n v="0"/>
    <n v="0"/>
    <n v="23"/>
    <n v="25"/>
    <n v="0"/>
    <n v="0"/>
    <n v="0"/>
    <n v="0"/>
    <n v="0"/>
    <n v="0"/>
    <n v="0"/>
    <n v="0"/>
    <m/>
    <m/>
    <n v="9362282"/>
    <n v="9717688"/>
    <n v="0"/>
    <n v="0"/>
    <n v="0"/>
    <n v="0"/>
    <n v="0"/>
    <n v="0"/>
    <n v="0"/>
    <n v="0"/>
    <n v="0"/>
    <n v="0"/>
    <n v="1584"/>
    <n v="1634"/>
    <n v="0"/>
    <n v="0"/>
    <n v="0"/>
    <n v="0"/>
    <n v="0"/>
    <n v="0"/>
    <n v="0"/>
    <n v="0"/>
    <n v="0"/>
    <n v="0"/>
    <n v="5910.5315656565654"/>
    <n v="5947.1774785801717"/>
    <n v="0"/>
    <n v="0"/>
    <n v="0"/>
    <n v="0"/>
    <n v="0"/>
    <n v="0"/>
    <n v="0"/>
    <n v="0"/>
    <n v="0"/>
    <n v="0"/>
    <n v="53194.784090909088"/>
    <n v="53524.597307221542"/>
    <n v="53194.784090909088"/>
    <n v="53524.597307221542"/>
    <n v="0"/>
    <n v="0"/>
    <n v="0"/>
    <n v="0"/>
    <n v="0"/>
    <n v="0"/>
    <n v="0"/>
    <n v="0"/>
    <n v="0"/>
    <n v="0"/>
    <n v="166"/>
    <n v="171"/>
    <n v="166"/>
    <n v="171"/>
    <n v="0"/>
    <n v="0"/>
    <n v="0"/>
    <n v="0"/>
    <n v="0"/>
    <n v="0"/>
    <n v="0"/>
    <n v="0"/>
    <n v="0"/>
    <n v="0"/>
    <n v="8830334.1590909082"/>
    <n v="9152706.1395348832"/>
    <n v="8830334.1590909082"/>
    <n v="9152706.1395348832"/>
  </r>
  <r>
    <x v="11"/>
    <s v="Clarendon College "/>
    <m/>
    <n v="223922"/>
    <x v="9"/>
    <n v="0"/>
    <n v="0"/>
    <n v="0"/>
    <n v="0"/>
    <n v="0"/>
    <n v="0"/>
    <n v="0"/>
    <n v="0"/>
    <n v="4"/>
    <n v="4"/>
    <n v="0"/>
    <n v="0"/>
    <n v="0"/>
    <n v="0"/>
    <n v="0"/>
    <n v="0"/>
    <n v="5"/>
    <n v="5"/>
    <n v="0"/>
    <n v="0"/>
    <n v="0"/>
    <n v="0"/>
    <n v="1"/>
    <n v="0"/>
    <n v="15"/>
    <n v="13"/>
    <n v="0"/>
    <n v="0"/>
    <n v="0"/>
    <n v="0"/>
    <n v="11"/>
    <n v="14"/>
    <m/>
    <m/>
    <m/>
    <m/>
    <m/>
    <m/>
    <m/>
    <m/>
    <n v="0"/>
    <n v="0"/>
    <n v="0"/>
    <n v="0"/>
    <n v="0"/>
    <n v="0"/>
    <n v="0"/>
    <n v="0"/>
    <n v="0"/>
    <n v="0"/>
    <n v="192564"/>
    <n v="192565"/>
    <n v="269689"/>
    <n v="214227"/>
    <n v="1078605"/>
    <n v="1202103"/>
    <m/>
    <m/>
    <m/>
    <n v="0"/>
    <n v="0"/>
    <n v="0"/>
    <n v="36"/>
    <n v="36"/>
    <n v="57"/>
    <n v="45"/>
    <n v="267"/>
    <n v="285"/>
    <n v="0"/>
    <n v="0"/>
    <n v="0"/>
    <n v="0"/>
    <n v="0"/>
    <n v="0"/>
    <n v="5349"/>
    <n v="5349.0277777777774"/>
    <n v="4731.3859649122805"/>
    <n v="4760.6000000000004"/>
    <n v="4039.7191011235955"/>
    <n v="4217.9052631578943"/>
    <n v="0"/>
    <n v="0"/>
    <n v="0"/>
    <n v="0"/>
    <n v="0"/>
    <n v="0"/>
    <n v="48141"/>
    <n v="48141.25"/>
    <n v="42582.473684210527"/>
    <n v="42845.4"/>
    <n v="36357.471910112363"/>
    <n v="37961.14736842105"/>
    <n v="0"/>
    <n v="0"/>
    <n v="0"/>
    <n v="0"/>
    <n v="38704.2531046718"/>
    <n v="39770.638304093569"/>
    <n v="0"/>
    <n v="0"/>
    <n v="4"/>
    <n v="4"/>
    <n v="6"/>
    <n v="5"/>
    <n v="26"/>
    <n v="27"/>
    <n v="0"/>
    <n v="0"/>
    <n v="0"/>
    <n v="0"/>
    <n v="36"/>
    <n v="36"/>
    <n v="0"/>
    <n v="0"/>
    <n v="192564"/>
    <n v="192565"/>
    <n v="255494.84210526315"/>
    <n v="214227"/>
    <n v="945294.26966292143"/>
    <n v="1024950.9789473683"/>
    <n v="0"/>
    <n v="0"/>
    <n v="0"/>
    <n v="0"/>
    <n v="1393353.1117681847"/>
    <n v="1431742.9789473685"/>
  </r>
  <r>
    <x v="11"/>
    <s v="Frank Phillips College "/>
    <m/>
    <n v="224891"/>
    <x v="9"/>
    <n v="0"/>
    <n v="6"/>
    <n v="0"/>
    <n v="0"/>
    <n v="0"/>
    <n v="0"/>
    <n v="0"/>
    <n v="0"/>
    <n v="0"/>
    <n v="1"/>
    <n v="0"/>
    <n v="0"/>
    <n v="0"/>
    <n v="0"/>
    <n v="0"/>
    <n v="0"/>
    <n v="0"/>
    <n v="5"/>
    <n v="0"/>
    <n v="0"/>
    <n v="0"/>
    <n v="0"/>
    <n v="0"/>
    <n v="0"/>
    <n v="20"/>
    <n v="5"/>
    <n v="9"/>
    <n v="8"/>
    <n v="0"/>
    <n v="0"/>
    <n v="7"/>
    <n v="11"/>
    <m/>
    <m/>
    <m/>
    <m/>
    <m/>
    <m/>
    <m/>
    <m/>
    <n v="0"/>
    <n v="0"/>
    <n v="0"/>
    <n v="0"/>
    <n v="0"/>
    <n v="0"/>
    <n v="0"/>
    <n v="0"/>
    <n v="0"/>
    <n v="280048"/>
    <n v="0"/>
    <n v="36720"/>
    <n v="0"/>
    <n v="185752"/>
    <n v="1378094"/>
    <n v="966324"/>
    <m/>
    <m/>
    <m/>
    <n v="0"/>
    <n v="0"/>
    <n v="54"/>
    <n v="0"/>
    <n v="9"/>
    <n v="0"/>
    <n v="45"/>
    <n v="354"/>
    <n v="257"/>
    <n v="0"/>
    <n v="0"/>
    <n v="0"/>
    <n v="0"/>
    <n v="0"/>
    <n v="5186.0740740740739"/>
    <n v="0"/>
    <n v="4080"/>
    <n v="0"/>
    <n v="4127.8222222222221"/>
    <n v="3892.9209039548023"/>
    <n v="3760.0155642023346"/>
    <n v="0"/>
    <n v="0"/>
    <n v="0"/>
    <n v="0"/>
    <n v="0"/>
    <n v="46674.666666666664"/>
    <n v="0"/>
    <n v="36720"/>
    <n v="0"/>
    <n v="37150.400000000001"/>
    <n v="35036.288135593219"/>
    <n v="33840.140077821008"/>
    <n v="0"/>
    <n v="0"/>
    <n v="0"/>
    <n v="0"/>
    <n v="35036.288135593219"/>
    <n v="36518.982274102891"/>
    <n v="0"/>
    <n v="6"/>
    <n v="0"/>
    <n v="1"/>
    <n v="0"/>
    <n v="5"/>
    <n v="36"/>
    <n v="24"/>
    <n v="0"/>
    <n v="0"/>
    <n v="0"/>
    <n v="0"/>
    <n v="36"/>
    <n v="36"/>
    <n v="0"/>
    <n v="280048"/>
    <n v="0"/>
    <n v="36720"/>
    <n v="0"/>
    <n v="185752"/>
    <n v="1261306.3728813559"/>
    <n v="812163.3618677042"/>
    <n v="0"/>
    <n v="0"/>
    <n v="0"/>
    <n v="0"/>
    <n v="1261306.3728813559"/>
    <n v="1314683.361867704"/>
  </r>
  <r>
    <x v="11"/>
    <s v="Galveston College "/>
    <m/>
    <n v="224961"/>
    <x v="9"/>
    <n v="3"/>
    <n v="4"/>
    <n v="0"/>
    <n v="0"/>
    <n v="0"/>
    <n v="0"/>
    <n v="0"/>
    <n v="0"/>
    <n v="9"/>
    <n v="10"/>
    <n v="0"/>
    <n v="0"/>
    <n v="0"/>
    <n v="0"/>
    <n v="0"/>
    <n v="0"/>
    <n v="8"/>
    <n v="9"/>
    <n v="0"/>
    <n v="0"/>
    <n v="0"/>
    <n v="0"/>
    <n v="2"/>
    <n v="1"/>
    <n v="23"/>
    <n v="20"/>
    <n v="0"/>
    <n v="0"/>
    <n v="0"/>
    <n v="0"/>
    <n v="11"/>
    <n v="12"/>
    <m/>
    <m/>
    <m/>
    <m/>
    <m/>
    <m/>
    <m/>
    <m/>
    <n v="0"/>
    <n v="0"/>
    <n v="0"/>
    <n v="0"/>
    <n v="0"/>
    <n v="0"/>
    <n v="0"/>
    <n v="0"/>
    <n v="181776"/>
    <n v="303555"/>
    <n v="565967"/>
    <n v="608215"/>
    <n v="512945"/>
    <n v="591085"/>
    <n v="2623841"/>
    <n v="1894810"/>
    <m/>
    <m/>
    <m/>
    <n v="0"/>
    <n v="27"/>
    <n v="36"/>
    <n v="81"/>
    <n v="90"/>
    <n v="96"/>
    <n v="93"/>
    <n v="339"/>
    <n v="324"/>
    <n v="0"/>
    <n v="0"/>
    <n v="0"/>
    <n v="0"/>
    <n v="6732.4444444444443"/>
    <n v="8432.0833333333339"/>
    <n v="6987.2469135802467"/>
    <n v="6757.9444444444443"/>
    <n v="5343.177083333333"/>
    <n v="6355.7526881720432"/>
    <n v="7739.9439528023595"/>
    <n v="5848.1790123456794"/>
    <n v="0"/>
    <n v="0"/>
    <n v="0"/>
    <n v="0"/>
    <n v="60592"/>
    <n v="75888.75"/>
    <n v="62885.222222222219"/>
    <n v="60821.5"/>
    <n v="48088.59375"/>
    <n v="57201.774193548386"/>
    <n v="69659.495575221241"/>
    <n v="52633.611111111117"/>
    <n v="0"/>
    <n v="0"/>
    <n v="0"/>
    <n v="0"/>
    <n v="64233.067626027179"/>
    <n v="56572.558883768565"/>
    <n v="3"/>
    <n v="4"/>
    <n v="9"/>
    <n v="10"/>
    <n v="10"/>
    <n v="10"/>
    <n v="34"/>
    <n v="32"/>
    <n v="0"/>
    <n v="0"/>
    <n v="0"/>
    <n v="0"/>
    <n v="56"/>
    <n v="56"/>
    <n v="181776"/>
    <n v="303555"/>
    <n v="565967"/>
    <n v="608215"/>
    <n v="480885.9375"/>
    <n v="572017.74193548388"/>
    <n v="2368422.8495575222"/>
    <n v="1684275.5555555557"/>
    <n v="0"/>
    <n v="0"/>
    <n v="0"/>
    <n v="0"/>
    <n v="3597051.7870575222"/>
    <n v="3168063.2974910396"/>
  </r>
  <r>
    <x v="11"/>
    <s v="Lamar State College-Orange"/>
    <m/>
    <n v="226107"/>
    <x v="9"/>
    <n v="2"/>
    <n v="2"/>
    <n v="0"/>
    <n v="0"/>
    <n v="0"/>
    <n v="0"/>
    <n v="0"/>
    <n v="0"/>
    <n v="0"/>
    <n v="0"/>
    <n v="0"/>
    <n v="0"/>
    <n v="0"/>
    <n v="0"/>
    <n v="0"/>
    <n v="0"/>
    <n v="9"/>
    <n v="9"/>
    <n v="0"/>
    <n v="0"/>
    <n v="0"/>
    <n v="0"/>
    <n v="0"/>
    <n v="0"/>
    <n v="35"/>
    <n v="36"/>
    <n v="0"/>
    <n v="0"/>
    <n v="0"/>
    <n v="0"/>
    <n v="0"/>
    <n v="0"/>
    <m/>
    <m/>
    <m/>
    <m/>
    <m/>
    <m/>
    <m/>
    <m/>
    <n v="0"/>
    <n v="0"/>
    <n v="0"/>
    <n v="0"/>
    <n v="0"/>
    <n v="0"/>
    <n v="0"/>
    <n v="0"/>
    <n v="110084"/>
    <n v="113387"/>
    <n v="0"/>
    <n v="0"/>
    <n v="477003"/>
    <n v="491314"/>
    <n v="1488659"/>
    <n v="1542740"/>
    <m/>
    <m/>
    <m/>
    <n v="0"/>
    <n v="18"/>
    <n v="18"/>
    <n v="0"/>
    <n v="0"/>
    <n v="81"/>
    <n v="81"/>
    <n v="315"/>
    <n v="324"/>
    <n v="0"/>
    <n v="0"/>
    <n v="0"/>
    <n v="0"/>
    <n v="6115.7777777777774"/>
    <n v="6299.2777777777774"/>
    <n v="0"/>
    <n v="0"/>
    <n v="5888.9259259259261"/>
    <n v="6065.6049382716046"/>
    <n v="4725.9015873015869"/>
    <n v="4761.5432098765432"/>
    <n v="0"/>
    <n v="0"/>
    <n v="0"/>
    <n v="0"/>
    <n v="55042"/>
    <n v="56693.5"/>
    <n v="0"/>
    <n v="0"/>
    <n v="53000.333333333336"/>
    <n v="54590.444444444438"/>
    <n v="42533.114285714284"/>
    <n v="42853.888888888891"/>
    <n v="0"/>
    <n v="0"/>
    <n v="0"/>
    <n v="0"/>
    <n v="45124.913043478264"/>
    <n v="45690.234042553195"/>
    <n v="2"/>
    <n v="2"/>
    <n v="0"/>
    <n v="0"/>
    <n v="9"/>
    <n v="9"/>
    <n v="35"/>
    <n v="36"/>
    <n v="0"/>
    <n v="0"/>
    <n v="0"/>
    <n v="0"/>
    <n v="46"/>
    <n v="47"/>
    <n v="110084"/>
    <n v="113387"/>
    <n v="0"/>
    <n v="0"/>
    <n v="477003"/>
    <n v="491313.99999999994"/>
    <n v="1488659"/>
    <n v="1542740"/>
    <n v="0"/>
    <n v="0"/>
    <n v="0"/>
    <n v="0"/>
    <n v="2075746.0000000002"/>
    <n v="2147441"/>
  </r>
  <r>
    <x v="11"/>
    <s v="Northeast Lakeview College (ACCD)"/>
    <m/>
    <s v="???"/>
    <x v="9"/>
    <n v="0"/>
    <n v="0"/>
    <n v="0"/>
    <n v="0"/>
    <n v="0"/>
    <n v="0"/>
    <n v="0"/>
    <n v="0"/>
    <n v="0"/>
    <n v="0"/>
    <n v="0"/>
    <n v="0"/>
    <n v="0"/>
    <n v="0"/>
    <n v="0"/>
    <n v="0"/>
    <n v="0"/>
    <n v="0"/>
    <n v="0"/>
    <n v="0"/>
    <n v="0"/>
    <n v="0"/>
    <n v="0"/>
    <n v="0"/>
    <n v="0"/>
    <n v="0"/>
    <n v="0"/>
    <n v="0"/>
    <n v="0"/>
    <n v="0"/>
    <n v="0"/>
    <n v="0"/>
    <m/>
    <m/>
    <m/>
    <m/>
    <m/>
    <m/>
    <m/>
    <m/>
    <n v="0"/>
    <n v="0"/>
    <n v="0"/>
    <n v="0"/>
    <n v="0"/>
    <n v="0"/>
    <n v="0"/>
    <n v="0"/>
    <n v="0"/>
    <n v="0"/>
    <n v="0"/>
    <n v="0"/>
    <n v="0"/>
    <n v="0"/>
    <n v="0"/>
    <n v="0"/>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1"/>
    <s v="Panola College"/>
    <m/>
    <n v="227386"/>
    <x v="9"/>
    <n v="31"/>
    <n v="41"/>
    <n v="15"/>
    <n v="18"/>
    <n v="0"/>
    <n v="5"/>
    <n v="3"/>
    <n v="5"/>
    <n v="0"/>
    <n v="0"/>
    <n v="0"/>
    <n v="0"/>
    <n v="0"/>
    <n v="0"/>
    <n v="0"/>
    <n v="0"/>
    <n v="0"/>
    <n v="0"/>
    <n v="0"/>
    <n v="0"/>
    <n v="0"/>
    <n v="0"/>
    <n v="0"/>
    <n v="0"/>
    <n v="7"/>
    <n v="0"/>
    <n v="6"/>
    <n v="0"/>
    <n v="5"/>
    <n v="0"/>
    <n v="2"/>
    <n v="0"/>
    <m/>
    <m/>
    <m/>
    <m/>
    <m/>
    <m/>
    <m/>
    <m/>
    <n v="0"/>
    <n v="0"/>
    <n v="0"/>
    <n v="0"/>
    <n v="0"/>
    <n v="0"/>
    <n v="0"/>
    <n v="0"/>
    <n v="2758789"/>
    <n v="3837868"/>
    <n v="0"/>
    <n v="0"/>
    <n v="0"/>
    <n v="0"/>
    <n v="997924"/>
    <n v="0"/>
    <m/>
    <m/>
    <m/>
    <n v="0"/>
    <n v="465"/>
    <n v="664"/>
    <n v="0"/>
    <n v="0"/>
    <n v="0"/>
    <n v="0"/>
    <n v="202"/>
    <n v="0"/>
    <n v="0"/>
    <n v="0"/>
    <n v="0"/>
    <n v="0"/>
    <n v="5932.8795698924732"/>
    <n v="5779.9216867469877"/>
    <n v="0"/>
    <n v="0"/>
    <n v="0"/>
    <n v="0"/>
    <n v="4940.2178217821784"/>
    <n v="0"/>
    <n v="0"/>
    <n v="0"/>
    <n v="0"/>
    <n v="0"/>
    <n v="53395.916129032259"/>
    <n v="52019.295180722889"/>
    <n v="0"/>
    <n v="0"/>
    <n v="0"/>
    <n v="0"/>
    <n v="44461.960396039605"/>
    <n v="0"/>
    <n v="0"/>
    <n v="0"/>
    <n v="0"/>
    <n v="0"/>
    <n v="50806.363742657573"/>
    <n v="52019.295180722889"/>
    <n v="49"/>
    <n v="69"/>
    <n v="0"/>
    <n v="0"/>
    <n v="0"/>
    <n v="0"/>
    <n v="20"/>
    <n v="0"/>
    <n v="0"/>
    <n v="0"/>
    <n v="0"/>
    <n v="0"/>
    <n v="69"/>
    <n v="69"/>
    <n v="2616399.8903225805"/>
    <n v="3589331.3674698793"/>
    <n v="0"/>
    <n v="0"/>
    <n v="0"/>
    <n v="0"/>
    <n v="889239.20792079205"/>
    <n v="0"/>
    <n v="0"/>
    <n v="0"/>
    <n v="0"/>
    <n v="0"/>
    <n v="3505639.0982433725"/>
    <n v="3589331.3674698793"/>
  </r>
  <r>
    <x v="11"/>
    <s v="Ranger College "/>
    <m/>
    <n v="227687"/>
    <x v="9"/>
    <n v="2"/>
    <n v="3"/>
    <n v="0"/>
    <n v="0"/>
    <n v="0"/>
    <n v="0"/>
    <n v="1"/>
    <n v="0"/>
    <n v="0"/>
    <n v="2"/>
    <n v="0"/>
    <n v="0"/>
    <n v="0"/>
    <n v="0"/>
    <n v="0"/>
    <n v="1"/>
    <n v="0"/>
    <n v="0"/>
    <n v="0"/>
    <n v="0"/>
    <n v="0"/>
    <n v="0"/>
    <n v="0"/>
    <n v="5"/>
    <n v="6"/>
    <n v="5"/>
    <n v="0"/>
    <n v="0"/>
    <n v="0"/>
    <n v="0"/>
    <n v="15"/>
    <n v="23"/>
    <m/>
    <m/>
    <m/>
    <m/>
    <m/>
    <m/>
    <m/>
    <m/>
    <n v="0"/>
    <n v="0"/>
    <n v="0"/>
    <n v="0"/>
    <n v="0"/>
    <n v="0"/>
    <n v="0"/>
    <n v="0"/>
    <n v="125712"/>
    <n v="127987"/>
    <n v="0"/>
    <n v="112008"/>
    <n v="0"/>
    <n v="236050"/>
    <n v="951858"/>
    <n v="1149034"/>
    <m/>
    <m/>
    <m/>
    <n v="0"/>
    <n v="30"/>
    <n v="27"/>
    <n v="0"/>
    <n v="30"/>
    <n v="0"/>
    <n v="60"/>
    <n v="234"/>
    <n v="321"/>
    <n v="0"/>
    <n v="0"/>
    <n v="0"/>
    <n v="0"/>
    <n v="4190.3999999999996"/>
    <n v="4740.2592592592591"/>
    <n v="0"/>
    <n v="3733.6"/>
    <n v="0"/>
    <n v="3934.1666666666665"/>
    <n v="4067.7692307692309"/>
    <n v="3579.5451713395637"/>
    <n v="0"/>
    <n v="0"/>
    <n v="0"/>
    <n v="0"/>
    <n v="37713.599999999999"/>
    <n v="42662.333333333328"/>
    <n v="0"/>
    <n v="33602.400000000001"/>
    <n v="0"/>
    <n v="35407.5"/>
    <n v="36609.923076923078"/>
    <n v="32215.906542056073"/>
    <n v="0"/>
    <n v="0"/>
    <n v="0"/>
    <n v="0"/>
    <n v="36747.882692307692"/>
    <n v="33535.309825065895"/>
    <n v="3"/>
    <n v="3"/>
    <n v="0"/>
    <n v="3"/>
    <n v="0"/>
    <n v="5"/>
    <n v="21"/>
    <n v="28"/>
    <n v="0"/>
    <n v="0"/>
    <n v="0"/>
    <n v="0"/>
    <n v="24"/>
    <n v="39"/>
    <n v="113140.79999999999"/>
    <n v="127986.99999999999"/>
    <n v="0"/>
    <n v="100807.20000000001"/>
    <n v="0"/>
    <n v="177037.5"/>
    <n v="768808.38461538462"/>
    <n v="902045.38317757007"/>
    <n v="0"/>
    <n v="0"/>
    <n v="0"/>
    <n v="0"/>
    <n v="881949.18461538455"/>
    <n v="1307877.0831775698"/>
  </r>
  <r>
    <x v="11"/>
    <s v="Southwest Collegiate Institute for the Deaf (HCJCD)"/>
    <m/>
    <n v="382911"/>
    <x v="9"/>
    <n v="0"/>
    <n v="0"/>
    <n v="0"/>
    <n v="0"/>
    <n v="0"/>
    <n v="0"/>
    <n v="0"/>
    <n v="0"/>
    <n v="0"/>
    <n v="0"/>
    <n v="0"/>
    <n v="0"/>
    <n v="0"/>
    <n v="0"/>
    <n v="0"/>
    <n v="0"/>
    <n v="0"/>
    <n v="0"/>
    <n v="0"/>
    <n v="0"/>
    <n v="0"/>
    <n v="0"/>
    <n v="0"/>
    <n v="0"/>
    <n v="0"/>
    <n v="0"/>
    <n v="0"/>
    <n v="0"/>
    <n v="0"/>
    <n v="0"/>
    <n v="0"/>
    <n v="0"/>
    <m/>
    <m/>
    <m/>
    <m/>
    <m/>
    <m/>
    <m/>
    <m/>
    <n v="0"/>
    <n v="0"/>
    <n v="0"/>
    <n v="0"/>
    <n v="0"/>
    <n v="0"/>
    <n v="0"/>
    <n v="0"/>
    <n v="0"/>
    <n v="0"/>
    <n v="0"/>
    <n v="0"/>
    <n v="0"/>
    <n v="0"/>
    <n v="0"/>
    <n v="0"/>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1"/>
    <s v="Texas State Technical College-Marshall"/>
    <m/>
    <n v="408394"/>
    <x v="9"/>
    <n v="0"/>
    <n v="0"/>
    <n v="0"/>
    <n v="0"/>
    <n v="0"/>
    <n v="0"/>
    <n v="0"/>
    <n v="0"/>
    <n v="0"/>
    <n v="0"/>
    <n v="0"/>
    <n v="0"/>
    <n v="0"/>
    <n v="0"/>
    <n v="1"/>
    <n v="0"/>
    <n v="0"/>
    <n v="0"/>
    <n v="0"/>
    <n v="0"/>
    <n v="0"/>
    <n v="0"/>
    <n v="0"/>
    <n v="0"/>
    <n v="0"/>
    <n v="0"/>
    <n v="0"/>
    <n v="0"/>
    <n v="0"/>
    <n v="0"/>
    <n v="34"/>
    <n v="0"/>
    <m/>
    <m/>
    <m/>
    <m/>
    <m/>
    <m/>
    <m/>
    <m/>
    <n v="0"/>
    <n v="0"/>
    <n v="0"/>
    <n v="0"/>
    <n v="0"/>
    <n v="0"/>
    <n v="8"/>
    <n v="0"/>
    <n v="0"/>
    <n v="0"/>
    <n v="58572"/>
    <n v="0"/>
    <n v="0"/>
    <n v="0"/>
    <n v="1636656"/>
    <n v="0"/>
    <m/>
    <m/>
    <n v="392340"/>
    <n v="0"/>
    <n v="0"/>
    <n v="0"/>
    <n v="12"/>
    <n v="0"/>
    <n v="0"/>
    <n v="0"/>
    <n v="408"/>
    <n v="0"/>
    <n v="0"/>
    <n v="0"/>
    <n v="96"/>
    <n v="0"/>
    <n v="0"/>
    <n v="0"/>
    <n v="4881"/>
    <n v="0"/>
    <n v="0"/>
    <n v="0"/>
    <n v="4011.4117647058824"/>
    <n v="0"/>
    <n v="0"/>
    <n v="0"/>
    <n v="4086.875"/>
    <n v="0"/>
    <n v="0"/>
    <n v="0"/>
    <n v="43929"/>
    <n v="0"/>
    <n v="0"/>
    <n v="0"/>
    <n v="36102.705882352944"/>
    <n v="0"/>
    <n v="0"/>
    <n v="0"/>
    <n v="36781.875"/>
    <n v="0"/>
    <n v="36411.069767441862"/>
    <n v="0"/>
    <n v="0"/>
    <n v="0"/>
    <n v="1"/>
    <n v="0"/>
    <n v="0"/>
    <n v="0"/>
    <n v="34"/>
    <n v="0"/>
    <n v="0"/>
    <n v="0"/>
    <n v="8"/>
    <n v="0"/>
    <n v="43"/>
    <n v="0"/>
    <n v="0"/>
    <n v="0"/>
    <n v="43929"/>
    <n v="0"/>
    <n v="0"/>
    <n v="0"/>
    <n v="1227492"/>
    <n v="0"/>
    <n v="0"/>
    <n v="0"/>
    <n v="294255"/>
    <n v="0"/>
    <n v="1565676"/>
    <n v="0"/>
  </r>
  <r>
    <x v="11"/>
    <s v="Texas State Technical College-West Texas"/>
    <m/>
    <n v="229328"/>
    <x v="9"/>
    <n v="0"/>
    <n v="0"/>
    <n v="0"/>
    <n v="0"/>
    <n v="0"/>
    <n v="0"/>
    <n v="0"/>
    <n v="0"/>
    <n v="0"/>
    <n v="0"/>
    <n v="0"/>
    <n v="0"/>
    <n v="0"/>
    <n v="0"/>
    <n v="3"/>
    <n v="0"/>
    <n v="0"/>
    <n v="0"/>
    <n v="0"/>
    <n v="0"/>
    <n v="0"/>
    <n v="0"/>
    <n v="0"/>
    <n v="0"/>
    <n v="0"/>
    <n v="0"/>
    <n v="0"/>
    <n v="0"/>
    <n v="0"/>
    <n v="0"/>
    <n v="61"/>
    <n v="0"/>
    <m/>
    <m/>
    <m/>
    <m/>
    <m/>
    <m/>
    <m/>
    <m/>
    <n v="0"/>
    <n v="0"/>
    <n v="0"/>
    <n v="0"/>
    <n v="0"/>
    <n v="0"/>
    <n v="1"/>
    <n v="0"/>
    <n v="0"/>
    <n v="0"/>
    <n v="152604"/>
    <n v="0"/>
    <n v="0"/>
    <n v="0"/>
    <n v="2946876"/>
    <n v="0"/>
    <m/>
    <m/>
    <n v="46248"/>
    <n v="0"/>
    <n v="0"/>
    <n v="0"/>
    <n v="36"/>
    <n v="0"/>
    <n v="0"/>
    <n v="0"/>
    <n v="732"/>
    <n v="0"/>
    <n v="0"/>
    <n v="0"/>
    <n v="12"/>
    <n v="0"/>
    <n v="0"/>
    <n v="0"/>
    <n v="4239"/>
    <n v="0"/>
    <n v="0"/>
    <n v="0"/>
    <n v="4025.7868852459014"/>
    <n v="0"/>
    <n v="0"/>
    <n v="0"/>
    <n v="3854"/>
    <n v="0"/>
    <n v="0"/>
    <n v="0"/>
    <n v="38151"/>
    <n v="0"/>
    <n v="0"/>
    <n v="0"/>
    <n v="36232.081967213111"/>
    <n v="0"/>
    <n v="0"/>
    <n v="0"/>
    <n v="34686"/>
    <n v="0"/>
    <n v="36296.86153846154"/>
    <n v="0"/>
    <n v="0"/>
    <n v="0"/>
    <n v="3"/>
    <n v="0"/>
    <n v="0"/>
    <n v="0"/>
    <n v="61"/>
    <n v="0"/>
    <n v="0"/>
    <n v="0"/>
    <n v="1"/>
    <n v="0"/>
    <n v="65"/>
    <n v="0"/>
    <n v="0"/>
    <n v="0"/>
    <n v="114453"/>
    <n v="0"/>
    <n v="0"/>
    <n v="0"/>
    <n v="2210157"/>
    <n v="0"/>
    <n v="0"/>
    <n v="0"/>
    <n v="34686"/>
    <n v="0"/>
    <n v="2359296"/>
    <n v="0"/>
  </r>
  <r>
    <x v="11"/>
    <s v="Western Texas College "/>
    <m/>
    <n v="229832"/>
    <x v="9"/>
    <n v="0"/>
    <n v="0"/>
    <n v="0"/>
    <n v="0"/>
    <n v="0"/>
    <n v="0"/>
    <n v="0"/>
    <n v="0"/>
    <n v="1"/>
    <n v="1"/>
    <n v="1"/>
    <n v="2"/>
    <n v="0"/>
    <n v="0"/>
    <n v="1"/>
    <n v="0"/>
    <n v="5"/>
    <n v="9"/>
    <n v="2"/>
    <n v="7"/>
    <n v="0"/>
    <n v="0"/>
    <n v="0"/>
    <n v="0"/>
    <n v="17"/>
    <n v="13"/>
    <n v="25"/>
    <n v="23"/>
    <n v="0"/>
    <n v="0"/>
    <n v="9"/>
    <n v="4"/>
    <m/>
    <m/>
    <m/>
    <m/>
    <m/>
    <m/>
    <m/>
    <m/>
    <n v="0"/>
    <n v="0"/>
    <n v="0"/>
    <n v="0"/>
    <n v="0"/>
    <n v="0"/>
    <n v="0"/>
    <n v="0"/>
    <n v="0"/>
    <n v="0"/>
    <n v="194006"/>
    <n v="184007"/>
    <n v="405659"/>
    <n v="858062"/>
    <n v="2193855"/>
    <n v="1548289"/>
    <m/>
    <m/>
    <m/>
    <n v="0"/>
    <n v="0"/>
    <n v="0"/>
    <n v="31"/>
    <n v="29"/>
    <n v="65"/>
    <n v="151"/>
    <n v="511"/>
    <n v="395"/>
    <n v="0"/>
    <n v="0"/>
    <n v="0"/>
    <n v="0"/>
    <n v="0"/>
    <n v="0"/>
    <n v="6258.2580645161288"/>
    <n v="6345.0689655172409"/>
    <n v="6240.9076923076927"/>
    <n v="5682.5298013245038"/>
    <n v="4293.2583170254402"/>
    <n v="3919.7189873417719"/>
    <n v="0"/>
    <n v="0"/>
    <n v="0"/>
    <n v="0"/>
    <n v="0"/>
    <n v="0"/>
    <n v="56324.322580645159"/>
    <n v="57105.620689655167"/>
    <n v="56168.169230769236"/>
    <n v="51142.768211920535"/>
    <n v="38639.324853228958"/>
    <n v="35277.470886075949"/>
    <n v="0"/>
    <n v="0"/>
    <n v="0"/>
    <n v="0"/>
    <n v="41520.585571672083"/>
    <n v="40689.830320385285"/>
    <n v="0"/>
    <n v="0"/>
    <n v="3"/>
    <n v="3"/>
    <n v="7"/>
    <n v="16"/>
    <n v="51"/>
    <n v="40"/>
    <n v="0"/>
    <n v="0"/>
    <n v="0"/>
    <n v="0"/>
    <n v="61"/>
    <n v="59"/>
    <n v="0"/>
    <n v="0"/>
    <n v="168972.96774193548"/>
    <n v="171316.86206896551"/>
    <n v="393177.18461538467"/>
    <n v="818284.29139072855"/>
    <n v="1970605.5675146768"/>
    <n v="1411098.835443038"/>
    <n v="0"/>
    <n v="0"/>
    <n v="0"/>
    <n v="0"/>
    <n v="2532755.7198719969"/>
    <n v="2400699.9889027318"/>
  </r>
  <r>
    <x v="11"/>
    <s v="University of North Texas at Dallas"/>
    <s v="Now Degree Granting"/>
    <n v="484905"/>
    <x v="13"/>
    <n v="0"/>
    <n v="8"/>
    <n v="0"/>
    <n v="0"/>
    <n v="0"/>
    <n v="0"/>
    <n v="0"/>
    <n v="1"/>
    <n v="0"/>
    <n v="8"/>
    <n v="0"/>
    <n v="0"/>
    <n v="0"/>
    <n v="0"/>
    <n v="0"/>
    <n v="0"/>
    <n v="0"/>
    <n v="31"/>
    <n v="0"/>
    <n v="0"/>
    <n v="0"/>
    <n v="0"/>
    <n v="0"/>
    <n v="0"/>
    <n v="0"/>
    <n v="1"/>
    <n v="0"/>
    <n v="0"/>
    <n v="0"/>
    <n v="0"/>
    <n v="0"/>
    <n v="0"/>
    <n v="0"/>
    <n v="20"/>
    <n v="0"/>
    <n v="0"/>
    <n v="0"/>
    <n v="0"/>
    <n v="0"/>
    <n v="0"/>
    <m/>
    <m/>
    <m/>
    <m/>
    <m/>
    <m/>
    <m/>
    <m/>
    <n v="0"/>
    <n v="953879"/>
    <n v="0"/>
    <n v="745554"/>
    <n v="0"/>
    <n v="2506646"/>
    <n v="0"/>
    <n v="55000"/>
    <n v="0"/>
    <n v="1307307"/>
    <m/>
    <m/>
    <n v="0"/>
    <n v="84"/>
    <n v="0"/>
    <n v="72"/>
    <n v="0"/>
    <n v="279"/>
    <n v="0"/>
    <n v="9"/>
    <n v="0"/>
    <n v="180"/>
    <n v="0"/>
    <n v="0"/>
    <n v="0"/>
    <n v="11355.702380952382"/>
    <n v="0"/>
    <n v="10354.916666666666"/>
    <n v="0"/>
    <n v="8984.3942652329752"/>
    <n v="0"/>
    <n v="6111.1111111111113"/>
    <n v="0"/>
    <n v="7262.8166666666666"/>
    <n v="0"/>
    <n v="0"/>
    <n v="0"/>
    <n v="102201.32142857143"/>
    <n v="0"/>
    <n v="93194.25"/>
    <n v="0"/>
    <n v="80859.548387096773"/>
    <n v="0"/>
    <n v="55000"/>
    <n v="0"/>
    <n v="65365.35"/>
    <n v="0"/>
    <n v="0"/>
    <n v="0"/>
    <n v="80207.520186335401"/>
    <n v="0"/>
    <n v="9"/>
    <n v="0"/>
    <n v="8"/>
    <n v="0"/>
    <n v="31"/>
    <n v="0"/>
    <n v="1"/>
    <n v="0"/>
    <n v="20"/>
    <n v="0"/>
    <n v="0"/>
    <n v="0"/>
    <n v="69"/>
    <n v="0"/>
    <n v="919811.89285714296"/>
    <n v="0"/>
    <n v="745554"/>
    <n v="0"/>
    <n v="2506646"/>
    <n v="0"/>
    <n v="55000"/>
    <n v="0"/>
    <n v="1307307"/>
    <n v="0"/>
    <n v="0"/>
    <n v="0"/>
    <n v="5534318.8928571427"/>
  </r>
  <r>
    <x v="11"/>
    <s v="Texas State Technical College"/>
    <m/>
    <n v="487320"/>
    <x v="13"/>
    <m/>
    <n v="1"/>
    <m/>
    <n v="0"/>
    <m/>
    <n v="0"/>
    <m/>
    <n v="7"/>
    <m/>
    <n v="6"/>
    <m/>
    <n v="0"/>
    <m/>
    <n v="0"/>
    <m/>
    <n v="44"/>
    <m/>
    <n v="0"/>
    <m/>
    <n v="0"/>
    <m/>
    <n v="0"/>
    <m/>
    <n v="0"/>
    <m/>
    <n v="43"/>
    <m/>
    <n v="0"/>
    <m/>
    <n v="0"/>
    <m/>
    <n v="412"/>
    <m/>
    <n v="0"/>
    <m/>
    <n v="0"/>
    <m/>
    <n v="0"/>
    <m/>
    <n v="10"/>
    <m/>
    <m/>
    <m/>
    <m/>
    <m/>
    <m/>
    <m/>
    <m/>
    <m/>
    <n v="537564"/>
    <m/>
    <n v="2674692"/>
    <m/>
    <n v="0"/>
    <m/>
    <n v="21939386"/>
    <m/>
    <n v="498288"/>
    <m/>
    <m/>
    <n v="0"/>
    <n v="93"/>
    <n v="0"/>
    <n v="582"/>
    <n v="0"/>
    <n v="0"/>
    <n v="0"/>
    <n v="5331"/>
    <n v="0"/>
    <n v="120"/>
    <n v="0"/>
    <n v="0"/>
    <n v="0"/>
    <n v="5780.2580645161288"/>
    <n v="0"/>
    <n v="4595.6907216494847"/>
    <n v="0"/>
    <n v="0"/>
    <n v="0"/>
    <n v="4115.4353779778658"/>
    <n v="0"/>
    <n v="4152.3999999999996"/>
    <n v="0"/>
    <n v="0"/>
    <n v="0"/>
    <n v="52022.322580645159"/>
    <n v="0"/>
    <n v="41361.216494845365"/>
    <n v="0"/>
    <n v="0"/>
    <n v="0"/>
    <n v="37038.918401800795"/>
    <n v="0"/>
    <n v="37371.599999999999"/>
    <n v="0"/>
    <n v="0"/>
    <n v="0"/>
    <n v="37687.692692555996"/>
    <n v="0"/>
    <n v="8"/>
    <n v="0"/>
    <n v="50"/>
    <n v="0"/>
    <n v="0"/>
    <n v="0"/>
    <n v="455"/>
    <n v="0"/>
    <n v="10"/>
    <n v="0"/>
    <n v="0"/>
    <n v="0"/>
    <n v="523"/>
    <n v="0"/>
    <n v="416178.58064516127"/>
    <n v="0"/>
    <n v="2068060.8247422683"/>
    <n v="0"/>
    <n v="0"/>
    <n v="0"/>
    <n v="16852707.87281936"/>
    <n v="0"/>
    <n v="373716"/>
    <n v="0"/>
    <n v="0"/>
    <n v="0"/>
    <n v="19710663.278206788"/>
  </r>
  <r>
    <x v="12"/>
    <s v="West Virginia University"/>
    <m/>
    <n v="238032"/>
    <x v="1"/>
    <n v="220"/>
    <n v="218"/>
    <m/>
    <m/>
    <n v="6"/>
    <n v="5"/>
    <n v="73"/>
    <n v="65"/>
    <n v="276"/>
    <n v="294"/>
    <n v="4"/>
    <n v="3"/>
    <n v="5"/>
    <n v="5"/>
    <n v="39"/>
    <n v="39"/>
    <n v="320"/>
    <n v="326"/>
    <n v="4"/>
    <n v="4"/>
    <m/>
    <m/>
    <n v="36"/>
    <n v="38"/>
    <n v="51"/>
    <n v="52"/>
    <n v="1"/>
    <n v="1"/>
    <m/>
    <m/>
    <n v="1"/>
    <n v="3"/>
    <n v="19"/>
    <n v="21"/>
    <m/>
    <m/>
    <m/>
    <m/>
    <n v="3"/>
    <n v="2"/>
    <m/>
    <m/>
    <m/>
    <m/>
    <m/>
    <m/>
    <m/>
    <m/>
    <n v="35188525"/>
    <n v="33606421"/>
    <n v="27370760"/>
    <n v="27708068"/>
    <n v="25078529"/>
    <n v="25668488"/>
    <n v="2293002"/>
    <n v="2464312"/>
    <n v="1357508"/>
    <n v="1364981"/>
    <m/>
    <m/>
    <n v="2922"/>
    <n v="2797"/>
    <n v="3047"/>
    <n v="3199"/>
    <n v="3352"/>
    <n v="3430"/>
    <n v="481"/>
    <n v="514"/>
    <n v="207"/>
    <n v="213"/>
    <n v="0"/>
    <n v="0"/>
    <n v="12042.616358658453"/>
    <n v="12015.166607079012"/>
    <n v="8982.8552674762068"/>
    <n v="8661.4779618630819"/>
    <n v="7481.6613961813846"/>
    <n v="7483.5241982507287"/>
    <n v="4767.1559251559247"/>
    <n v="4794.3813229571988"/>
    <n v="6558.0096618357484"/>
    <n v="6408.3615023474176"/>
    <n v="0"/>
    <n v="0"/>
    <n v="108383.54722792609"/>
    <n v="108136.49946371111"/>
    <n v="80845.697407285857"/>
    <n v="77953.30165676774"/>
    <n v="67334.952565632455"/>
    <n v="67351.717784256558"/>
    <n v="42904.403326403321"/>
    <n v="43149.431906614787"/>
    <n v="59022.086956521736"/>
    <n v="57675.25352112676"/>
    <n v="0"/>
    <n v="0"/>
    <n v="81676.454436749598"/>
    <n v="80161.448766607209"/>
    <n v="299"/>
    <n v="288"/>
    <n v="324"/>
    <n v="341"/>
    <n v="360"/>
    <n v="368"/>
    <n v="53"/>
    <n v="56"/>
    <n v="22"/>
    <n v="23"/>
    <n v="0"/>
    <n v="0"/>
    <n v="1058"/>
    <n v="1076"/>
    <n v="32406680.621149901"/>
    <n v="31143311.845548801"/>
    <n v="26194005.959960617"/>
    <n v="26582075.864957798"/>
    <n v="24240582.923627682"/>
    <n v="24785432.144606411"/>
    <n v="2273933.3762993761"/>
    <n v="2416368.186770428"/>
    <n v="1298485.9130434783"/>
    <n v="1326530.8309859154"/>
    <n v="0"/>
    <n v="0"/>
    <n v="86413688.794081077"/>
    <n v="86253718.872869357"/>
  </r>
  <r>
    <x v="12"/>
    <s v="Marshall University "/>
    <m/>
    <n v="237525"/>
    <x v="3"/>
    <n v="160"/>
    <n v="161"/>
    <m/>
    <n v="1"/>
    <n v="1"/>
    <m/>
    <n v="25"/>
    <n v="23"/>
    <n v="133"/>
    <n v="125"/>
    <m/>
    <n v="1"/>
    <m/>
    <m/>
    <n v="2"/>
    <n v="5"/>
    <n v="126"/>
    <n v="132"/>
    <m/>
    <m/>
    <m/>
    <m/>
    <n v="20"/>
    <n v="25"/>
    <n v="64"/>
    <n v="62"/>
    <m/>
    <n v="1"/>
    <n v="1"/>
    <n v="1"/>
    <n v="12"/>
    <n v="13"/>
    <m/>
    <m/>
    <m/>
    <m/>
    <m/>
    <m/>
    <m/>
    <m/>
    <m/>
    <m/>
    <m/>
    <m/>
    <m/>
    <m/>
    <m/>
    <m/>
    <n v="15342013"/>
    <n v="15100283"/>
    <n v="9076803"/>
    <n v="8854810"/>
    <n v="9136457"/>
    <n v="9891101"/>
    <n v="2836197"/>
    <n v="2882145"/>
    <m/>
    <n v="0"/>
    <m/>
    <m/>
    <n v="1751"/>
    <n v="1735"/>
    <n v="1221"/>
    <n v="1195"/>
    <n v="1374"/>
    <n v="1488"/>
    <n v="731"/>
    <n v="735"/>
    <n v="0"/>
    <n v="0"/>
    <n v="0"/>
    <n v="0"/>
    <n v="8761.857795545402"/>
    <n v="8703.3331412103744"/>
    <n v="7433.909090909091"/>
    <n v="7409.8828451882846"/>
    <n v="6649.5320232896656"/>
    <n v="6647.2452956989246"/>
    <n v="3879.8864569083448"/>
    <n v="3921.2857142857142"/>
    <n v="0"/>
    <n v="0"/>
    <n v="0"/>
    <n v="0"/>
    <n v="78856.720159908611"/>
    <n v="78329.998270893368"/>
    <n v="66905.181818181823"/>
    <n v="66688.945606694557"/>
    <n v="59845.788209606988"/>
    <n v="59825.207661290318"/>
    <n v="34918.9781121751"/>
    <n v="35291.571428571428"/>
    <n v="0"/>
    <n v="0"/>
    <n v="0"/>
    <n v="0"/>
    <n v="64569.477736098626"/>
    <n v="64249.654831663342"/>
    <n v="186"/>
    <n v="185"/>
    <n v="135"/>
    <n v="131"/>
    <n v="146"/>
    <n v="157"/>
    <n v="77"/>
    <n v="77"/>
    <n v="0"/>
    <n v="0"/>
    <n v="0"/>
    <n v="0"/>
    <n v="544"/>
    <n v="550"/>
    <n v="14667349.949743001"/>
    <n v="14491049.680115273"/>
    <n v="9032199.5454545468"/>
    <n v="8736251.8744769879"/>
    <n v="8737485.0786026195"/>
    <n v="9392557.6028225794"/>
    <n v="2688761.3146374826"/>
    <n v="2717451"/>
    <n v="0"/>
    <n v="0"/>
    <n v="0"/>
    <n v="0"/>
    <n v="35125795.888437651"/>
    <n v="35337310.157414839"/>
  </r>
  <r>
    <x v="12"/>
    <s v="Fairmont State University"/>
    <m/>
    <n v="237367"/>
    <x v="5"/>
    <n v="48"/>
    <n v="48"/>
    <m/>
    <m/>
    <m/>
    <n v="1"/>
    <n v="5"/>
    <n v="6"/>
    <n v="29"/>
    <n v="28"/>
    <n v="3"/>
    <n v="3"/>
    <n v="3"/>
    <n v="2"/>
    <n v="1"/>
    <m/>
    <n v="65"/>
    <n v="61"/>
    <n v="1"/>
    <n v="1"/>
    <m/>
    <m/>
    <n v="1"/>
    <n v="1"/>
    <n v="3"/>
    <n v="6"/>
    <n v="2"/>
    <n v="2"/>
    <n v="1"/>
    <n v="1"/>
    <n v="5"/>
    <n v="5"/>
    <m/>
    <m/>
    <n v="1"/>
    <n v="2"/>
    <n v="1"/>
    <n v="1"/>
    <n v="1"/>
    <n v="2"/>
    <m/>
    <m/>
    <m/>
    <m/>
    <m/>
    <m/>
    <m/>
    <m/>
    <n v="4112504"/>
    <n v="4261396"/>
    <n v="2514626"/>
    <n v="2146726"/>
    <n v="3491257"/>
    <n v="3325445"/>
    <n v="507780"/>
    <n v="616325"/>
    <n v="178508"/>
    <n v="220452"/>
    <m/>
    <m/>
    <n v="492"/>
    <n v="515"/>
    <n v="336"/>
    <n v="304"/>
    <n v="607"/>
    <n v="571"/>
    <n v="118"/>
    <n v="145"/>
    <n v="33"/>
    <n v="55"/>
    <n v="0"/>
    <n v="0"/>
    <n v="8358.7479674796741"/>
    <n v="8274.5553398058255"/>
    <n v="7484.0059523809523"/>
    <n v="7061.5986842105267"/>
    <n v="5751.6589785831957"/>
    <n v="5823.8966725043783"/>
    <n v="4303.2203389830511"/>
    <n v="4250.5172413793107"/>
    <n v="5409.333333333333"/>
    <n v="4008.2181818181816"/>
    <n v="0"/>
    <n v="0"/>
    <n v="75228.731707317071"/>
    <n v="74470.998058252429"/>
    <n v="67356.053571428565"/>
    <n v="63554.38815789474"/>
    <n v="51764.930807248762"/>
    <n v="52415.070052539406"/>
    <n v="38728.983050847462"/>
    <n v="38254.655172413797"/>
    <n v="48684"/>
    <n v="36073.963636363638"/>
    <n v="0"/>
    <n v="0"/>
    <n v="61483.8934512013"/>
    <n v="60066.377096000018"/>
    <n v="53"/>
    <n v="55"/>
    <n v="36"/>
    <n v="33"/>
    <n v="67"/>
    <n v="63"/>
    <n v="11"/>
    <n v="14"/>
    <n v="3"/>
    <n v="5"/>
    <n v="0"/>
    <n v="0"/>
    <n v="170"/>
    <n v="170"/>
    <n v="3987122.7804878047"/>
    <n v="4095904.8932038834"/>
    <n v="2424817.9285714282"/>
    <n v="2097294.8092105263"/>
    <n v="3468250.3640856668"/>
    <n v="3302149.4133099825"/>
    <n v="426018.81355932209"/>
    <n v="535565.17241379316"/>
    <n v="146052"/>
    <n v="180369.81818181818"/>
    <n v="0"/>
    <n v="0"/>
    <n v="10452261.886704221"/>
    <n v="10211284.106320003"/>
  </r>
  <r>
    <x v="12"/>
    <s v="Shepherd University "/>
    <m/>
    <n v="237792"/>
    <x v="5"/>
    <n v="23"/>
    <n v="26"/>
    <n v="2"/>
    <n v="2"/>
    <m/>
    <n v="1"/>
    <m/>
    <m/>
    <n v="50"/>
    <n v="51"/>
    <n v="2"/>
    <n v="2"/>
    <m/>
    <m/>
    <m/>
    <m/>
    <n v="51"/>
    <n v="45"/>
    <n v="1"/>
    <m/>
    <m/>
    <m/>
    <m/>
    <m/>
    <m/>
    <m/>
    <m/>
    <m/>
    <m/>
    <m/>
    <m/>
    <m/>
    <n v="9"/>
    <n v="9"/>
    <m/>
    <m/>
    <m/>
    <m/>
    <m/>
    <m/>
    <m/>
    <m/>
    <m/>
    <m/>
    <m/>
    <m/>
    <m/>
    <m/>
    <n v="1937319"/>
    <n v="2207831"/>
    <n v="3331949"/>
    <n v="3338577"/>
    <n v="2905614"/>
    <n v="2532038"/>
    <m/>
    <m/>
    <n v="410756"/>
    <n v="421110"/>
    <m/>
    <m/>
    <n v="227"/>
    <n v="265"/>
    <n v="470"/>
    <n v="479"/>
    <n v="469"/>
    <n v="405"/>
    <n v="0"/>
    <n v="0"/>
    <n v="81"/>
    <n v="81"/>
    <n v="0"/>
    <n v="0"/>
    <n v="8534.444933920704"/>
    <n v="8331.4377358490565"/>
    <n v="7089.2531914893616"/>
    <n v="6969.8893528183717"/>
    <n v="6195.3390191897652"/>
    <n v="6251.9456790123459"/>
    <n v="0"/>
    <n v="0"/>
    <n v="5071.0617283950614"/>
    <n v="5198.8888888888887"/>
    <n v="0"/>
    <n v="0"/>
    <n v="76810.004405286338"/>
    <n v="74982.939622641512"/>
    <n v="63803.278723404255"/>
    <n v="62729.004175365342"/>
    <n v="55758.051172707885"/>
    <n v="56267.511111111111"/>
    <n v="0"/>
    <n v="0"/>
    <n v="45639.555555555555"/>
    <n v="46790"/>
    <n v="0"/>
    <n v="0"/>
    <n v="61943.443947318767"/>
    <n v="62149.19463493357"/>
    <n v="25"/>
    <n v="29"/>
    <n v="52"/>
    <n v="53"/>
    <n v="52"/>
    <n v="45"/>
    <n v="0"/>
    <n v="0"/>
    <n v="9"/>
    <n v="9"/>
    <n v="0"/>
    <n v="0"/>
    <n v="138"/>
    <n v="136"/>
    <n v="1920250.1101321585"/>
    <n v="2174505.2490566038"/>
    <n v="3317770.4936170215"/>
    <n v="3324637.221294363"/>
    <n v="2899418.6609808099"/>
    <n v="2532038"/>
    <n v="0"/>
    <n v="0"/>
    <n v="410756"/>
    <n v="421110"/>
    <n v="0"/>
    <n v="0"/>
    <n v="8548195.2647299897"/>
    <n v="8452290.4703509659"/>
  </r>
  <r>
    <x v="12"/>
    <s v="Bluefield State College "/>
    <m/>
    <n v="237215"/>
    <x v="6"/>
    <n v="17"/>
    <n v="19"/>
    <m/>
    <m/>
    <m/>
    <m/>
    <m/>
    <m/>
    <n v="20"/>
    <n v="19"/>
    <n v="1"/>
    <n v="1"/>
    <m/>
    <m/>
    <m/>
    <m/>
    <n v="27"/>
    <n v="25"/>
    <m/>
    <m/>
    <m/>
    <m/>
    <m/>
    <m/>
    <n v="6"/>
    <n v="7"/>
    <m/>
    <m/>
    <m/>
    <m/>
    <n v="1"/>
    <n v="1"/>
    <n v="3"/>
    <n v="3"/>
    <m/>
    <m/>
    <m/>
    <m/>
    <m/>
    <m/>
    <m/>
    <m/>
    <m/>
    <m/>
    <m/>
    <m/>
    <m/>
    <m/>
    <n v="1185784"/>
    <n v="1368455"/>
    <n v="1330772"/>
    <n v="1175826"/>
    <n v="1471680"/>
    <n v="1338168"/>
    <n v="290364"/>
    <n v="323988"/>
    <n v="121912"/>
    <n v="135044"/>
    <m/>
    <m/>
    <n v="153"/>
    <n v="171"/>
    <n v="190"/>
    <n v="181"/>
    <n v="243"/>
    <n v="225"/>
    <n v="66"/>
    <n v="75"/>
    <n v="27"/>
    <n v="27"/>
    <n v="0"/>
    <n v="0"/>
    <n v="7750.2222222222226"/>
    <n v="8002.6608187134507"/>
    <n v="7004.0631578947368"/>
    <n v="6496.2762430939229"/>
    <n v="6056.2962962962965"/>
    <n v="5947.413333333333"/>
    <n v="4399.454545454545"/>
    <n v="4319.84"/>
    <n v="4515.2592592592591"/>
    <n v="5001.6296296296296"/>
    <n v="0"/>
    <n v="0"/>
    <n v="69752"/>
    <n v="72023.947368421053"/>
    <n v="63036.568421052631"/>
    <n v="58466.486187845308"/>
    <n v="54506.666666666672"/>
    <n v="53526.719999999994"/>
    <n v="39595.090909090904"/>
    <n v="38878.559999999998"/>
    <n v="40637.333333333328"/>
    <n v="45014.666666666664"/>
    <n v="0"/>
    <n v="0"/>
    <n v="58404.127642743224"/>
    <n v="57627.002716758747"/>
    <n v="17"/>
    <n v="19"/>
    <n v="21"/>
    <n v="20"/>
    <n v="27"/>
    <n v="25"/>
    <n v="7"/>
    <n v="8"/>
    <n v="3"/>
    <n v="3"/>
    <n v="0"/>
    <n v="0"/>
    <n v="75"/>
    <n v="75"/>
    <n v="1185784"/>
    <n v="1368455"/>
    <n v="1323767.9368421054"/>
    <n v="1169329.7237569061"/>
    <n v="1471680.0000000002"/>
    <n v="1338167.9999999998"/>
    <n v="277165.63636363635"/>
    <n v="311028.47999999998"/>
    <n v="121911.99999999999"/>
    <n v="135044"/>
    <n v="0"/>
    <n v="0"/>
    <n v="4380309.5732057421"/>
    <n v="4322025.2037569061"/>
  </r>
  <r>
    <x v="12"/>
    <s v="Concord University "/>
    <s v="Met the criteria for Four-Year 5 in 2014-15 and 2015-16."/>
    <n v="237330"/>
    <x v="6"/>
    <n v="29"/>
    <n v="29"/>
    <n v="1"/>
    <m/>
    <n v="1"/>
    <n v="4"/>
    <n v="2"/>
    <n v="1"/>
    <n v="32"/>
    <n v="31"/>
    <m/>
    <m/>
    <n v="2"/>
    <m/>
    <m/>
    <m/>
    <n v="25"/>
    <n v="27"/>
    <m/>
    <m/>
    <n v="1"/>
    <n v="1"/>
    <m/>
    <m/>
    <n v="15"/>
    <n v="15"/>
    <n v="2"/>
    <n v="2"/>
    <n v="1"/>
    <n v="1"/>
    <n v="1"/>
    <m/>
    <n v="2"/>
    <n v="2"/>
    <m/>
    <m/>
    <m/>
    <m/>
    <m/>
    <m/>
    <m/>
    <m/>
    <m/>
    <m/>
    <m/>
    <m/>
    <m/>
    <m/>
    <n v="2346856"/>
    <n v="2433410"/>
    <n v="2034196"/>
    <n v="1842036"/>
    <n v="1352632"/>
    <n v="1449453"/>
    <n v="799713"/>
    <n v="758313"/>
    <n v="64004"/>
    <n v="64004"/>
    <m/>
    <m/>
    <n v="306"/>
    <n v="317"/>
    <n v="310"/>
    <n v="279"/>
    <n v="236"/>
    <n v="254"/>
    <n v="178"/>
    <n v="166"/>
    <n v="18"/>
    <n v="18"/>
    <n v="0"/>
    <n v="0"/>
    <n v="7669.4640522875816"/>
    <n v="7676.372239747634"/>
    <n v="6561.9225806451614"/>
    <n v="6602.2795698924729"/>
    <n v="5731.4915254237285"/>
    <n v="5706.5078740157478"/>
    <n v="4492.7696629213488"/>
    <n v="4568.1506024096389"/>
    <n v="3555.7777777777778"/>
    <n v="3555.7777777777778"/>
    <n v="0"/>
    <n v="0"/>
    <n v="69025.176470588238"/>
    <n v="69087.35015772871"/>
    <n v="59057.303225806449"/>
    <n v="59420.516129032258"/>
    <n v="51583.423728813555"/>
    <n v="51358.57086614173"/>
    <n v="40434.926966292136"/>
    <n v="41113.355421686749"/>
    <n v="32002"/>
    <n v="32002"/>
    <n v="0"/>
    <n v="0"/>
    <n v="56659.787390487145"/>
    <n v="56930.002541638103"/>
    <n v="33"/>
    <n v="34"/>
    <n v="34"/>
    <n v="31"/>
    <n v="26"/>
    <n v="28"/>
    <n v="19"/>
    <n v="18"/>
    <n v="2"/>
    <n v="2"/>
    <n v="0"/>
    <n v="0"/>
    <n v="114"/>
    <n v="113"/>
    <n v="2277830.823529412"/>
    <n v="2348969.905362776"/>
    <n v="2007948.3096774193"/>
    <n v="1842036"/>
    <n v="1341169.0169491523"/>
    <n v="1438039.9842519686"/>
    <n v="768263.61235955055"/>
    <n v="740040.39759036154"/>
    <n v="64004"/>
    <n v="64004"/>
    <n v="0"/>
    <n v="0"/>
    <n v="6459215.7625155346"/>
    <n v="6433090.2872051056"/>
  </r>
  <r>
    <x v="12"/>
    <s v="Glenville State College "/>
    <m/>
    <n v="237385"/>
    <x v="6"/>
    <n v="8"/>
    <n v="7"/>
    <m/>
    <m/>
    <m/>
    <m/>
    <n v="1"/>
    <n v="1"/>
    <n v="14"/>
    <n v="16"/>
    <n v="1"/>
    <n v="1"/>
    <m/>
    <m/>
    <n v="1"/>
    <m/>
    <n v="34"/>
    <n v="29"/>
    <n v="1"/>
    <m/>
    <m/>
    <m/>
    <m/>
    <m/>
    <n v="6"/>
    <n v="6"/>
    <n v="1"/>
    <n v="1"/>
    <m/>
    <m/>
    <m/>
    <n v="1"/>
    <n v="1"/>
    <n v="2"/>
    <m/>
    <m/>
    <m/>
    <m/>
    <m/>
    <m/>
    <m/>
    <m/>
    <m/>
    <m/>
    <m/>
    <m/>
    <m/>
    <m/>
    <n v="632551"/>
    <n v="561345"/>
    <n v="1022040"/>
    <n v="1075578"/>
    <n v="1776214"/>
    <n v="1490532"/>
    <n v="299600"/>
    <n v="355925"/>
    <n v="43700"/>
    <n v="86884"/>
    <m/>
    <m/>
    <n v="84"/>
    <n v="75"/>
    <n v="148"/>
    <n v="154"/>
    <n v="316"/>
    <n v="261"/>
    <n v="64"/>
    <n v="76"/>
    <n v="9"/>
    <n v="18"/>
    <n v="0"/>
    <n v="0"/>
    <n v="7530.3690476190477"/>
    <n v="7484.6"/>
    <n v="6905.6756756756758"/>
    <n v="6984.272727272727"/>
    <n v="5620.9303797468356"/>
    <n v="5710.8505747126437"/>
    <n v="4681.25"/>
    <n v="4683.2236842105267"/>
    <n v="4855.5555555555557"/>
    <n v="4826.8888888888887"/>
    <n v="0"/>
    <n v="0"/>
    <n v="67773.321428571435"/>
    <n v="67361.400000000009"/>
    <n v="62151.08108108108"/>
    <n v="62858.454545454544"/>
    <n v="50588.373417721523"/>
    <n v="51397.655172413797"/>
    <n v="42131.25"/>
    <n v="42149.01315789474"/>
    <n v="43700"/>
    <n v="43442"/>
    <n v="0"/>
    <n v="0"/>
    <n v="54611.603084921961"/>
    <n v="55032.703633373203"/>
    <n v="9"/>
    <n v="8"/>
    <n v="16"/>
    <n v="17"/>
    <n v="35"/>
    <n v="29"/>
    <n v="7"/>
    <n v="8"/>
    <n v="1"/>
    <n v="2"/>
    <n v="0"/>
    <n v="0"/>
    <n v="68"/>
    <n v="64"/>
    <n v="609959.89285714296"/>
    <n v="538891.20000000007"/>
    <n v="994417.29729729728"/>
    <n v="1068593.7272727273"/>
    <n v="1770593.0696202533"/>
    <n v="1490532"/>
    <n v="294918.75"/>
    <n v="337192.10526315792"/>
    <n v="43700"/>
    <n v="86884"/>
    <n v="0"/>
    <n v="0"/>
    <n v="3713589.0097746933"/>
    <n v="3522093.032535885"/>
  </r>
  <r>
    <x v="12"/>
    <s v="West Liberty University"/>
    <s v="Met the criteria for Four-Year 5 in 2014-15 and 2015-16."/>
    <n v="237932"/>
    <x v="6"/>
    <n v="15"/>
    <n v="18"/>
    <n v="5"/>
    <n v="7"/>
    <n v="1"/>
    <n v="1"/>
    <n v="4"/>
    <n v="1"/>
    <n v="26"/>
    <n v="27"/>
    <n v="6"/>
    <n v="6"/>
    <n v="1"/>
    <n v="1"/>
    <n v="6"/>
    <n v="1"/>
    <n v="42"/>
    <n v="38"/>
    <n v="3"/>
    <n v="3"/>
    <n v="1"/>
    <m/>
    <n v="5"/>
    <n v="8"/>
    <n v="20"/>
    <n v="13"/>
    <n v="4"/>
    <n v="3"/>
    <m/>
    <m/>
    <n v="2"/>
    <n v="1"/>
    <n v="1"/>
    <n v="1"/>
    <m/>
    <m/>
    <m/>
    <m/>
    <m/>
    <m/>
    <m/>
    <m/>
    <m/>
    <m/>
    <m/>
    <m/>
    <m/>
    <m/>
    <n v="1788389"/>
    <n v="1882020"/>
    <n v="2732611"/>
    <n v="2345390"/>
    <n v="2968586"/>
    <n v="2900080"/>
    <n v="1269945"/>
    <n v="822195"/>
    <n v="40759"/>
    <n v="40819"/>
    <m/>
    <m/>
    <n v="244"/>
    <n v="255"/>
    <n v="377"/>
    <n v="326"/>
    <n v="479"/>
    <n v="468"/>
    <n v="244"/>
    <n v="159"/>
    <n v="9"/>
    <n v="9"/>
    <n v="0"/>
    <n v="0"/>
    <n v="7329.4631147540986"/>
    <n v="7380.4705882352937"/>
    <n v="7248.3050397877987"/>
    <n v="7194.4478527607362"/>
    <n v="6197.4655532359084"/>
    <n v="6196.7521367521367"/>
    <n v="5204.6926229508199"/>
    <n v="5171.0377358490568"/>
    <n v="4528.7777777777774"/>
    <n v="4535.4444444444443"/>
    <n v="0"/>
    <n v="0"/>
    <n v="65965.168032786882"/>
    <n v="66424.23529411765"/>
    <n v="65234.745358090186"/>
    <n v="64750.030674846625"/>
    <n v="55777.189979123177"/>
    <n v="55770.769230769234"/>
    <n v="46842.233606557376"/>
    <n v="46539.339622641513"/>
    <n v="40759"/>
    <n v="40819"/>
    <n v="0"/>
    <n v="0"/>
    <n v="58426.605862612414"/>
    <n v="59104.348003514788"/>
    <n v="25"/>
    <n v="27"/>
    <n v="39"/>
    <n v="35"/>
    <n v="51"/>
    <n v="49"/>
    <n v="26"/>
    <n v="17"/>
    <n v="1"/>
    <n v="1"/>
    <n v="0"/>
    <n v="0"/>
    <n v="142"/>
    <n v="129"/>
    <n v="1649129.2008196721"/>
    <n v="1793454.3529411766"/>
    <n v="2544155.0689655175"/>
    <n v="2266251.0736196321"/>
    <n v="2844636.6889352822"/>
    <n v="2732767.6923076925"/>
    <n v="1217898.0737704919"/>
    <n v="791168.77358490578"/>
    <n v="40759"/>
    <n v="40819"/>
    <n v="0"/>
    <n v="0"/>
    <n v="8296578.0324909631"/>
    <n v="7624460.8924534079"/>
  </r>
  <r>
    <x v="12"/>
    <s v="West Virginia State University "/>
    <m/>
    <n v="237899"/>
    <x v="6"/>
    <n v="24"/>
    <n v="28"/>
    <n v="3"/>
    <n v="3"/>
    <m/>
    <m/>
    <m/>
    <m/>
    <n v="36"/>
    <n v="34"/>
    <n v="2"/>
    <n v="1"/>
    <n v="1"/>
    <n v="1"/>
    <n v="1"/>
    <n v="3"/>
    <n v="34"/>
    <n v="28"/>
    <m/>
    <m/>
    <m/>
    <m/>
    <n v="1"/>
    <n v="2"/>
    <n v="8"/>
    <n v="8"/>
    <m/>
    <m/>
    <m/>
    <m/>
    <m/>
    <m/>
    <n v="2"/>
    <m/>
    <m/>
    <m/>
    <m/>
    <m/>
    <m/>
    <m/>
    <m/>
    <m/>
    <m/>
    <m/>
    <m/>
    <m/>
    <m/>
    <m/>
    <n v="1712979"/>
    <n v="2056412"/>
    <n v="2415079"/>
    <n v="2319795"/>
    <n v="1844423"/>
    <n v="1456653"/>
    <n v="359215"/>
    <n v="263609"/>
    <n v="94530"/>
    <n v="0"/>
    <m/>
    <m/>
    <n v="246"/>
    <n v="282"/>
    <n v="367"/>
    <n v="363"/>
    <n v="318"/>
    <n v="276"/>
    <n v="72"/>
    <n v="72"/>
    <n v="18"/>
    <n v="0"/>
    <n v="0"/>
    <n v="0"/>
    <n v="6963.3292682926831"/>
    <n v="7292.2411347517727"/>
    <n v="6580.5967302452318"/>
    <n v="6390.6198347107438"/>
    <n v="5800.0723270440249"/>
    <n v="5277.728260869565"/>
    <n v="4989.0972222222226"/>
    <n v="3661.2361111111113"/>
    <n v="5251.666666666667"/>
    <n v="0"/>
    <n v="0"/>
    <n v="0"/>
    <n v="62669.963414634149"/>
    <n v="65630.170212765952"/>
    <n v="59225.370572207088"/>
    <n v="57515.578512396693"/>
    <n v="52200.65094339622"/>
    <n v="47499.554347826088"/>
    <n v="44901.875"/>
    <n v="32951.125"/>
    <n v="47265"/>
    <n v="0"/>
    <n v="0"/>
    <n v="0"/>
    <n v="56623.853733056007"/>
    <n v="55242.94878716665"/>
    <n v="27"/>
    <n v="31"/>
    <n v="40"/>
    <n v="39"/>
    <n v="35"/>
    <n v="30"/>
    <n v="8"/>
    <n v="8"/>
    <n v="2"/>
    <n v="0"/>
    <n v="0"/>
    <n v="0"/>
    <n v="112"/>
    <n v="108"/>
    <n v="1692089.012195122"/>
    <n v="2034535.2765957445"/>
    <n v="2369014.8228882835"/>
    <n v="2243107.5619834708"/>
    <n v="1827022.7830188677"/>
    <n v="1424986.6304347827"/>
    <n v="359215"/>
    <n v="263609"/>
    <n v="94530"/>
    <n v="0"/>
    <n v="0"/>
    <n v="0"/>
    <n v="6341871.618102273"/>
    <n v="5966238.4690139983"/>
  </r>
  <r>
    <x v="12"/>
    <s v="West Virginia University Institute of Technology"/>
    <m/>
    <n v="237950"/>
    <x v="6"/>
    <n v="12"/>
    <n v="12"/>
    <n v="7"/>
    <n v="7"/>
    <m/>
    <m/>
    <m/>
    <m/>
    <n v="7"/>
    <n v="8"/>
    <n v="7"/>
    <n v="6"/>
    <m/>
    <m/>
    <n v="2"/>
    <n v="2"/>
    <n v="33"/>
    <n v="30"/>
    <m/>
    <m/>
    <m/>
    <m/>
    <n v="3"/>
    <n v="3"/>
    <n v="1"/>
    <n v="1"/>
    <m/>
    <m/>
    <m/>
    <m/>
    <m/>
    <m/>
    <n v="9"/>
    <n v="9"/>
    <m/>
    <m/>
    <m/>
    <m/>
    <m/>
    <m/>
    <m/>
    <m/>
    <m/>
    <m/>
    <m/>
    <m/>
    <m/>
    <m/>
    <n v="1483894"/>
    <n v="1387927"/>
    <n v="1081856"/>
    <n v="1054248"/>
    <n v="2095521"/>
    <n v="1888362"/>
    <n v="42683"/>
    <n v="42863"/>
    <n v="496740"/>
    <n v="499174"/>
    <m/>
    <m/>
    <n v="178"/>
    <n v="178"/>
    <n v="157"/>
    <n v="156"/>
    <n v="333"/>
    <n v="306"/>
    <n v="9"/>
    <n v="9"/>
    <n v="81"/>
    <n v="81"/>
    <n v="0"/>
    <n v="0"/>
    <n v="8336.4831460674159"/>
    <n v="7797.3426966292136"/>
    <n v="6890.8025477707006"/>
    <n v="6758"/>
    <n v="6292.8558558558561"/>
    <n v="6171.1176470588234"/>
    <n v="4742.5555555555557"/>
    <n v="4762.5555555555557"/>
    <n v="6132.5925925925922"/>
    <n v="6162.641975308642"/>
    <n v="0"/>
    <n v="0"/>
    <n v="75028.348314606745"/>
    <n v="70176.084269662926"/>
    <n v="62017.222929936303"/>
    <n v="60822"/>
    <n v="56635.702702702707"/>
    <n v="55540.058823529413"/>
    <n v="42683"/>
    <n v="42863"/>
    <n v="55193.333333333328"/>
    <n v="55463.777777777781"/>
    <n v="0"/>
    <n v="0"/>
    <n v="61680.524471034652"/>
    <n v="60017.391567949562"/>
    <n v="19"/>
    <n v="19"/>
    <n v="16"/>
    <n v="16"/>
    <n v="36"/>
    <n v="33"/>
    <n v="1"/>
    <n v="1"/>
    <n v="9"/>
    <n v="9"/>
    <n v="0"/>
    <n v="0"/>
    <n v="81"/>
    <n v="78"/>
    <n v="1425538.6179775281"/>
    <n v="1333345.6011235956"/>
    <n v="992275.56687898084"/>
    <n v="973152"/>
    <n v="2038885.2972972975"/>
    <n v="1832821.9411764706"/>
    <n v="42683"/>
    <n v="42863"/>
    <n v="496739.99999999994"/>
    <n v="499174"/>
    <n v="0"/>
    <n v="0"/>
    <n v="4996122.4821538068"/>
    <n v="4681356.542300066"/>
  </r>
  <r>
    <x v="12"/>
    <s v="Potomac State College of West Virginia University"/>
    <m/>
    <n v="237701"/>
    <x v="12"/>
    <n v="10"/>
    <n v="9"/>
    <m/>
    <m/>
    <m/>
    <m/>
    <m/>
    <m/>
    <n v="5"/>
    <n v="9"/>
    <m/>
    <m/>
    <m/>
    <m/>
    <m/>
    <m/>
    <n v="12"/>
    <n v="11"/>
    <m/>
    <m/>
    <m/>
    <m/>
    <m/>
    <m/>
    <n v="16"/>
    <n v="15"/>
    <m/>
    <m/>
    <m/>
    <m/>
    <m/>
    <n v="1"/>
    <m/>
    <m/>
    <m/>
    <m/>
    <m/>
    <m/>
    <m/>
    <m/>
    <m/>
    <m/>
    <m/>
    <m/>
    <m/>
    <m/>
    <m/>
    <m/>
    <n v="691065"/>
    <n v="619983"/>
    <n v="270267"/>
    <n v="488152"/>
    <n v="572606"/>
    <n v="516955"/>
    <n v="683021"/>
    <n v="686842"/>
    <m/>
    <n v="0"/>
    <m/>
    <m/>
    <n v="90"/>
    <n v="81"/>
    <n v="45"/>
    <n v="81"/>
    <n v="108"/>
    <n v="99"/>
    <n v="144"/>
    <n v="147"/>
    <n v="0"/>
    <n v="0"/>
    <n v="0"/>
    <n v="0"/>
    <n v="7678.5"/>
    <n v="7654.1111111111113"/>
    <n v="6005.9333333333334"/>
    <n v="6026.5679012345681"/>
    <n v="5301.9074074074078"/>
    <n v="5221.7676767676767"/>
    <n v="4743.2013888888887"/>
    <n v="4672.3945578231296"/>
    <n v="0"/>
    <n v="0"/>
    <n v="0"/>
    <n v="0"/>
    <n v="69106.5"/>
    <n v="68887"/>
    <n v="54053.4"/>
    <n v="54239.111111111109"/>
    <n v="47717.166666666672"/>
    <n v="46995.909090909088"/>
    <n v="42688.8125"/>
    <n v="42051.551020408166"/>
    <n v="0"/>
    <n v="0"/>
    <n v="0"/>
    <n v="0"/>
    <n v="51557.186046511626"/>
    <n v="51064.773696145123"/>
    <n v="10"/>
    <n v="9"/>
    <n v="5"/>
    <n v="9"/>
    <n v="12"/>
    <n v="11"/>
    <n v="16"/>
    <n v="16"/>
    <n v="0"/>
    <n v="0"/>
    <n v="0"/>
    <n v="0"/>
    <n v="43"/>
    <n v="45"/>
    <n v="691065"/>
    <n v="619983"/>
    <n v="270267"/>
    <n v="488152"/>
    <n v="572606"/>
    <n v="516955"/>
    <n v="683021"/>
    <n v="672824.81632653065"/>
    <n v="0"/>
    <n v="0"/>
    <n v="0"/>
    <n v="0"/>
    <n v="2216959"/>
    <n v="2297914.8163265307"/>
  </r>
  <r>
    <x v="12"/>
    <s v="West Virginia University at Parkersburg"/>
    <s v="Reclassified: Met the criteria for Four-Year 6 in 2013-14, 2014-15, and 2015-16."/>
    <n v="237686"/>
    <x v="6"/>
    <n v="19"/>
    <n v="18"/>
    <n v="4"/>
    <n v="4"/>
    <m/>
    <m/>
    <n v="3"/>
    <n v="2"/>
    <n v="7"/>
    <n v="10"/>
    <n v="1"/>
    <m/>
    <m/>
    <m/>
    <n v="1"/>
    <m/>
    <n v="27"/>
    <n v="24"/>
    <m/>
    <m/>
    <m/>
    <m/>
    <m/>
    <m/>
    <n v="17"/>
    <n v="10"/>
    <m/>
    <m/>
    <m/>
    <m/>
    <n v="3"/>
    <n v="2"/>
    <n v="4"/>
    <n v="2"/>
    <m/>
    <m/>
    <m/>
    <m/>
    <n v="1"/>
    <n v="4"/>
    <m/>
    <m/>
    <m/>
    <m/>
    <m/>
    <m/>
    <m/>
    <m/>
    <n v="1678068"/>
    <n v="1560781"/>
    <n v="506340"/>
    <n v="525557"/>
    <n v="1222522"/>
    <n v="1092182"/>
    <n v="800063"/>
    <n v="485180"/>
    <n v="190761"/>
    <n v="276758"/>
    <m/>
    <m/>
    <n v="247"/>
    <n v="226"/>
    <n v="85"/>
    <n v="90"/>
    <n v="243"/>
    <n v="216"/>
    <n v="189"/>
    <n v="114"/>
    <n v="48"/>
    <n v="66"/>
    <n v="0"/>
    <n v="0"/>
    <n v="6793.7975708502026"/>
    <n v="6906.1106194690265"/>
    <n v="5956.9411764705883"/>
    <n v="5839.5222222222219"/>
    <n v="5030.9547325102876"/>
    <n v="5056.3981481481478"/>
    <n v="4233.137566137566"/>
    <n v="4255.9649122807014"/>
    <n v="3974.1875"/>
    <n v="4193.30303030303"/>
    <n v="0"/>
    <n v="0"/>
    <n v="61144.178137651827"/>
    <n v="62154.995575221241"/>
    <n v="53612.470588235294"/>
    <n v="52555.7"/>
    <n v="45278.592592592591"/>
    <n v="45507.583333333328"/>
    <n v="38098.238095238092"/>
    <n v="38303.684210526313"/>
    <n v="35767.6875"/>
    <n v="37739.727272727272"/>
    <n v="0"/>
    <n v="0"/>
    <n v="48684.89731353824"/>
    <n v="49941.335104841964"/>
    <n v="26"/>
    <n v="24"/>
    <n v="9"/>
    <n v="10"/>
    <n v="27"/>
    <n v="24"/>
    <n v="20"/>
    <n v="12"/>
    <n v="5"/>
    <n v="6"/>
    <n v="0"/>
    <n v="0"/>
    <n v="87"/>
    <n v="76"/>
    <n v="1589748.6315789474"/>
    <n v="1491719.8938053097"/>
    <n v="482512.23529411765"/>
    <n v="525557"/>
    <n v="1222522"/>
    <n v="1092182"/>
    <n v="761964.76190476189"/>
    <n v="459644.21052631573"/>
    <n v="178838.4375"/>
    <n v="226438.36363636365"/>
    <n v="0"/>
    <n v="0"/>
    <n v="4235586.0662778271"/>
    <n v="3795541.4679679894"/>
  </r>
  <r>
    <x v="12"/>
    <s v="New River Community &amp; Technical College"/>
    <s v="Met the criteria for Two-Year 3 in 2014-15 and 2015-16."/>
    <n v="447582"/>
    <x v="7"/>
    <n v="8"/>
    <n v="6"/>
    <m/>
    <m/>
    <m/>
    <m/>
    <m/>
    <m/>
    <n v="4"/>
    <n v="4"/>
    <m/>
    <m/>
    <m/>
    <m/>
    <m/>
    <m/>
    <n v="6"/>
    <n v="5"/>
    <m/>
    <m/>
    <m/>
    <m/>
    <m/>
    <m/>
    <n v="19"/>
    <n v="15"/>
    <m/>
    <m/>
    <n v="4"/>
    <n v="1"/>
    <n v="22"/>
    <n v="17"/>
    <m/>
    <m/>
    <m/>
    <m/>
    <m/>
    <m/>
    <m/>
    <m/>
    <m/>
    <m/>
    <m/>
    <m/>
    <m/>
    <m/>
    <m/>
    <m/>
    <n v="558188"/>
    <n v="419331"/>
    <n v="221660"/>
    <n v="241136"/>
    <n v="296832"/>
    <n v="257108"/>
    <n v="2319196"/>
    <n v="1672804"/>
    <m/>
    <n v="0"/>
    <m/>
    <m/>
    <n v="72"/>
    <n v="54"/>
    <n v="36"/>
    <n v="36"/>
    <n v="54"/>
    <n v="45"/>
    <n v="479"/>
    <n v="350"/>
    <n v="0"/>
    <n v="0"/>
    <n v="0"/>
    <n v="0"/>
    <n v="7752.6111111111113"/>
    <n v="7765.3888888888887"/>
    <n v="6157.2222222222226"/>
    <n v="6698.2222222222226"/>
    <n v="5496.8888888888887"/>
    <n v="5713.5111111111109"/>
    <n v="4841.7453027139873"/>
    <n v="4779.4399999999996"/>
    <n v="0"/>
    <n v="0"/>
    <n v="0"/>
    <n v="0"/>
    <n v="69773.5"/>
    <n v="69888.5"/>
    <n v="55415"/>
    <n v="60284"/>
    <n v="49472"/>
    <n v="51421.599999999999"/>
    <n v="43575.707724425883"/>
    <n v="43014.96"/>
    <n v="0"/>
    <n v="0"/>
    <n v="0"/>
    <n v="0"/>
    <n v="48215.66424760579"/>
    <n v="48688.930833333325"/>
    <n v="8"/>
    <n v="6"/>
    <n v="4"/>
    <n v="4"/>
    <n v="6"/>
    <n v="5"/>
    <n v="45"/>
    <n v="33"/>
    <n v="0"/>
    <n v="0"/>
    <n v="0"/>
    <n v="0"/>
    <n v="63"/>
    <n v="48"/>
    <n v="558188"/>
    <n v="419331"/>
    <n v="221660"/>
    <n v="241136"/>
    <n v="296832"/>
    <n v="257108"/>
    <n v="1960906.8475991648"/>
    <n v="1419493.68"/>
    <n v="0"/>
    <n v="0"/>
    <n v="0"/>
    <n v="0"/>
    <n v="3037586.8475991646"/>
    <n v="2337068.6799999997"/>
  </r>
  <r>
    <x v="12"/>
    <s v="Pierpont Community &amp; Technical College"/>
    <s v="Met the criteria for Two-Year 3 in 2014-15 and 2015-16."/>
    <n v="443492"/>
    <x v="7"/>
    <n v="1"/>
    <n v="1"/>
    <n v="3"/>
    <n v="4"/>
    <n v="4"/>
    <n v="3"/>
    <n v="1"/>
    <n v="1"/>
    <n v="4"/>
    <n v="5"/>
    <n v="4"/>
    <n v="3"/>
    <m/>
    <m/>
    <n v="3"/>
    <n v="2"/>
    <n v="12"/>
    <n v="9"/>
    <n v="8"/>
    <n v="7"/>
    <n v="1"/>
    <n v="2"/>
    <m/>
    <m/>
    <n v="13"/>
    <n v="12"/>
    <n v="5"/>
    <n v="6"/>
    <n v="3"/>
    <n v="3"/>
    <n v="2"/>
    <n v="1"/>
    <m/>
    <m/>
    <n v="2"/>
    <n v="3"/>
    <n v="1"/>
    <n v="1"/>
    <n v="1"/>
    <n v="1"/>
    <m/>
    <m/>
    <m/>
    <m/>
    <m/>
    <m/>
    <m/>
    <m/>
    <n v="787824"/>
    <n v="789664"/>
    <n v="691506"/>
    <n v="625304"/>
    <n v="1013284"/>
    <n v="885324"/>
    <n v="1022721"/>
    <n v="1020768"/>
    <n v="238792"/>
    <n v="274536"/>
    <m/>
    <m/>
    <n v="95"/>
    <n v="94"/>
    <n v="112"/>
    <n v="99"/>
    <n v="199"/>
    <n v="173"/>
    <n v="224"/>
    <n v="213"/>
    <n v="43"/>
    <n v="53"/>
    <n v="0"/>
    <n v="0"/>
    <n v="8292.8842105263157"/>
    <n v="8400.6808510638293"/>
    <n v="6174.1607142857147"/>
    <n v="6316.2020202020203"/>
    <n v="5091.8793969849248"/>
    <n v="5117.4797687861274"/>
    <n v="4565.71875"/>
    <n v="4792.3380281690143"/>
    <n v="5553.3023255813951"/>
    <n v="5179.9245283018872"/>
    <n v="0"/>
    <n v="0"/>
    <n v="74635.957894736843"/>
    <n v="75606.127659574471"/>
    <n v="55567.446428571435"/>
    <n v="56845.818181818184"/>
    <n v="45826.91457286432"/>
    <n v="46057.317919075147"/>
    <n v="41091.46875"/>
    <n v="43131.042253521126"/>
    <n v="49979.720930232557"/>
    <n v="46619.320754716988"/>
    <n v="0"/>
    <n v="0"/>
    <n v="49858.138275999983"/>
    <n v="50936.321666386793"/>
    <n v="9"/>
    <n v="9"/>
    <n v="11"/>
    <n v="10"/>
    <n v="21"/>
    <n v="18"/>
    <n v="23"/>
    <n v="22"/>
    <n v="4"/>
    <n v="5"/>
    <n v="0"/>
    <n v="0"/>
    <n v="68"/>
    <n v="64"/>
    <n v="671723.62105263164"/>
    <n v="680455.14893617027"/>
    <n v="611241.9107142858"/>
    <n v="568458.18181818188"/>
    <n v="962365.20603015076"/>
    <n v="829031.72254335263"/>
    <n v="945103.78125"/>
    <n v="948882.9295774647"/>
    <n v="199918.88372093023"/>
    <n v="233096.60377358494"/>
    <n v="0"/>
    <n v="0"/>
    <n v="3390353.4027679991"/>
    <n v="3259924.5866487548"/>
  </r>
  <r>
    <x v="12"/>
    <s v="Blue Ridge Community &amp; Technical College"/>
    <s v="Met the criteria for Two-Year 2 in 2014-15 and 2015-16."/>
    <n v="446774"/>
    <x v="9"/>
    <n v="1"/>
    <m/>
    <m/>
    <m/>
    <m/>
    <m/>
    <n v="2"/>
    <n v="2"/>
    <n v="4"/>
    <n v="5"/>
    <n v="1"/>
    <n v="1"/>
    <m/>
    <m/>
    <m/>
    <n v="4"/>
    <n v="9"/>
    <n v="10"/>
    <m/>
    <m/>
    <m/>
    <m/>
    <n v="8"/>
    <n v="8"/>
    <n v="3"/>
    <n v="4"/>
    <m/>
    <m/>
    <m/>
    <m/>
    <n v="13"/>
    <n v="13"/>
    <n v="6"/>
    <n v="4"/>
    <m/>
    <m/>
    <m/>
    <m/>
    <n v="20"/>
    <n v="24"/>
    <m/>
    <m/>
    <m/>
    <m/>
    <m/>
    <m/>
    <m/>
    <m/>
    <n v="263744"/>
    <n v="228514"/>
    <n v="381981"/>
    <n v="744704"/>
    <n v="1005364"/>
    <n v="1033671"/>
    <n v="812431"/>
    <n v="877887"/>
    <n v="1162925"/>
    <n v="1318591"/>
    <m/>
    <m/>
    <n v="33"/>
    <n v="24"/>
    <n v="46"/>
    <n v="103"/>
    <n v="177"/>
    <n v="186"/>
    <n v="183"/>
    <n v="192"/>
    <n v="294"/>
    <n v="324"/>
    <n v="0"/>
    <n v="0"/>
    <n v="7992.242424242424"/>
    <n v="9521.4166666666661"/>
    <n v="8303.934782608696"/>
    <n v="7230.1359223300969"/>
    <n v="5680.0225988700568"/>
    <n v="5557.3709677419356"/>
    <n v="4439.5136612021861"/>
    <n v="4572.328125"/>
    <n v="3955.5272108843537"/>
    <n v="4069.7253086419755"/>
    <n v="0"/>
    <n v="0"/>
    <n v="71930.181818181823"/>
    <n v="85692.75"/>
    <n v="74735.413043478271"/>
    <n v="65071.223300970873"/>
    <n v="51120.203389830509"/>
    <n v="50016.338709677424"/>
    <n v="39955.622950819677"/>
    <n v="41150.953125"/>
    <n v="35599.744897959186"/>
    <n v="36627.527777777781"/>
    <n v="0"/>
    <n v="0"/>
    <n v="45125.289594912072"/>
    <n v="45967.050809155742"/>
    <n v="3"/>
    <n v="2"/>
    <n v="5"/>
    <n v="10"/>
    <n v="17"/>
    <n v="18"/>
    <n v="16"/>
    <n v="17"/>
    <n v="26"/>
    <n v="28"/>
    <n v="0"/>
    <n v="0"/>
    <n v="67"/>
    <n v="75"/>
    <n v="215790.54545454547"/>
    <n v="171385.5"/>
    <n v="373677.06521739135"/>
    <n v="650712.2330097087"/>
    <n v="869043.45762711868"/>
    <n v="900294.09677419369"/>
    <n v="639289.96721311484"/>
    <n v="699566.203125"/>
    <n v="925593.36734693882"/>
    <n v="1025570.7777777779"/>
    <n v="0"/>
    <n v="0"/>
    <n v="3023394.402859109"/>
    <n v="3447528.8106866805"/>
  </r>
  <r>
    <x v="12"/>
    <s v="BridgeValley Community &amp; Technical College"/>
    <s v="New"/>
    <n v="484932"/>
    <x v="9"/>
    <n v="4"/>
    <n v="7"/>
    <n v="3"/>
    <n v="5"/>
    <n v="1"/>
    <m/>
    <n v="1"/>
    <n v="5"/>
    <n v="14"/>
    <n v="10"/>
    <n v="6"/>
    <n v="5"/>
    <n v="1"/>
    <n v="1"/>
    <n v="3"/>
    <n v="4"/>
    <n v="18"/>
    <n v="19"/>
    <n v="5"/>
    <n v="3"/>
    <m/>
    <m/>
    <n v="9"/>
    <n v="9"/>
    <n v="20"/>
    <n v="20"/>
    <n v="2"/>
    <n v="3"/>
    <n v="1"/>
    <n v="1"/>
    <n v="9"/>
    <n v="8"/>
    <m/>
    <m/>
    <m/>
    <m/>
    <m/>
    <m/>
    <m/>
    <m/>
    <m/>
    <m/>
    <m/>
    <m/>
    <m/>
    <m/>
    <m/>
    <m/>
    <n v="703978"/>
    <n v="1300698"/>
    <n v="1471332"/>
    <n v="1250850"/>
    <n v="1763945"/>
    <n v="1626708"/>
    <n v="1426918"/>
    <n v="1367373"/>
    <m/>
    <n v="0"/>
    <m/>
    <m/>
    <n v="89"/>
    <n v="173"/>
    <n v="233"/>
    <n v="199"/>
    <n v="320"/>
    <n v="309"/>
    <n v="319"/>
    <n v="317"/>
    <n v="0"/>
    <n v="0"/>
    <n v="0"/>
    <n v="0"/>
    <n v="7909.8651685393261"/>
    <n v="7518.4855491329481"/>
    <n v="6314.7296137339054"/>
    <n v="6285.6783919597992"/>
    <n v="5512.328125"/>
    <n v="5264.4271844660198"/>
    <n v="4473.0971786833852"/>
    <n v="4313.4794952681386"/>
    <n v="0"/>
    <n v="0"/>
    <n v="0"/>
    <n v="0"/>
    <n v="71188.786516853928"/>
    <n v="67666.369942196528"/>
    <n v="56832.56652360515"/>
    <n v="56571.105527638196"/>
    <n v="49610.953125"/>
    <n v="47379.844660194176"/>
    <n v="40257.874608150465"/>
    <n v="38821.31545741325"/>
    <n v="0"/>
    <n v="0"/>
    <n v="0"/>
    <n v="0"/>
    <n v="50314.259409062106"/>
    <n v="49928.076786733494"/>
    <n v="9"/>
    <n v="17"/>
    <n v="24"/>
    <n v="20"/>
    <n v="32"/>
    <n v="31"/>
    <n v="32"/>
    <n v="32"/>
    <n v="0"/>
    <n v="0"/>
    <n v="0"/>
    <n v="0"/>
    <n v="97"/>
    <n v="100"/>
    <n v="640699.07865168538"/>
    <n v="1150328.2890173411"/>
    <n v="1363981.5965665237"/>
    <n v="1131422.110552764"/>
    <n v="1587550.5"/>
    <n v="1468775.1844660195"/>
    <n v="1288251.9874608149"/>
    <n v="1242282.094637224"/>
    <n v="0"/>
    <n v="0"/>
    <n v="0"/>
    <n v="0"/>
    <n v="4880483.162679024"/>
    <n v="4992807.6786733493"/>
  </r>
  <r>
    <x v="12"/>
    <s v="Eastern West Virginia Community &amp; Technical College"/>
    <m/>
    <n v="438708"/>
    <x v="9"/>
    <m/>
    <m/>
    <m/>
    <m/>
    <m/>
    <m/>
    <m/>
    <m/>
    <m/>
    <m/>
    <m/>
    <m/>
    <m/>
    <m/>
    <n v="2"/>
    <n v="2"/>
    <m/>
    <m/>
    <n v="1"/>
    <n v="1"/>
    <m/>
    <m/>
    <n v="2"/>
    <n v="2"/>
    <n v="1"/>
    <n v="1"/>
    <n v="6"/>
    <n v="6"/>
    <m/>
    <m/>
    <n v="1"/>
    <m/>
    <m/>
    <m/>
    <m/>
    <n v="1"/>
    <m/>
    <m/>
    <n v="1"/>
    <n v="1"/>
    <m/>
    <m/>
    <m/>
    <m/>
    <m/>
    <m/>
    <m/>
    <m/>
    <m/>
    <m/>
    <n v="114641"/>
    <n v="117017"/>
    <n v="143480"/>
    <n v="148804"/>
    <n v="309770"/>
    <n v="277441"/>
    <n v="38988"/>
    <n v="82268"/>
    <m/>
    <m/>
    <n v="0"/>
    <n v="0"/>
    <n v="24"/>
    <n v="24"/>
    <n v="34"/>
    <n v="34"/>
    <n v="81"/>
    <n v="69"/>
    <n v="12"/>
    <n v="22"/>
    <n v="0"/>
    <n v="0"/>
    <n v="0"/>
    <n v="0"/>
    <n v="4776.708333333333"/>
    <n v="4875.708333333333"/>
    <n v="4220"/>
    <n v="4376.588235294118"/>
    <n v="3824.320987654321"/>
    <n v="4020.8840579710145"/>
    <n v="3249"/>
    <n v="3739.4545454545455"/>
    <n v="0"/>
    <n v="0"/>
    <n v="0"/>
    <n v="0"/>
    <n v="42990.375"/>
    <n v="43881.375"/>
    <n v="37980"/>
    <n v="39389.294117647063"/>
    <n v="34418.888888888891"/>
    <n v="36187.956521739128"/>
    <n v="29241"/>
    <n v="33655.090909090912"/>
    <n v="0"/>
    <n v="0"/>
    <n v="36036.632936507936"/>
    <n v="37611.179273092639"/>
    <n v="0"/>
    <n v="0"/>
    <n v="2"/>
    <n v="2"/>
    <n v="3"/>
    <n v="3"/>
    <n v="8"/>
    <n v="7"/>
    <n v="1"/>
    <n v="2"/>
    <n v="0"/>
    <n v="0"/>
    <n v="14"/>
    <n v="14"/>
    <n v="0"/>
    <n v="0"/>
    <n v="85980.75"/>
    <n v="87762.75"/>
    <n v="113940"/>
    <n v="118167.88235294119"/>
    <n v="275351.11111111112"/>
    <n v="253315.69565217389"/>
    <n v="29241"/>
    <n v="67310.181818181823"/>
    <n v="0"/>
    <n v="0"/>
    <n v="504512.86111111112"/>
    <n v="526556.50982329692"/>
  </r>
  <r>
    <x v="12"/>
    <s v="Mountwest Community &amp; Technical College"/>
    <m/>
    <n v="444954"/>
    <x v="9"/>
    <n v="4"/>
    <n v="5"/>
    <n v="3"/>
    <n v="4"/>
    <m/>
    <m/>
    <m/>
    <m/>
    <n v="9"/>
    <n v="12"/>
    <n v="5"/>
    <n v="5"/>
    <n v="1"/>
    <n v="1"/>
    <m/>
    <n v="1"/>
    <n v="19"/>
    <n v="13"/>
    <n v="2"/>
    <m/>
    <m/>
    <n v="2"/>
    <n v="2"/>
    <n v="2"/>
    <n v="5"/>
    <n v="4"/>
    <n v="4"/>
    <n v="4"/>
    <m/>
    <m/>
    <n v="1"/>
    <n v="2"/>
    <m/>
    <m/>
    <m/>
    <m/>
    <m/>
    <m/>
    <m/>
    <m/>
    <m/>
    <m/>
    <m/>
    <m/>
    <m/>
    <m/>
    <m/>
    <m/>
    <n v="500590"/>
    <n v="651771"/>
    <n v="838258"/>
    <n v="1059147"/>
    <n v="982989"/>
    <n v="734087"/>
    <n v="403905"/>
    <n v="431830"/>
    <m/>
    <n v="0"/>
    <m/>
    <m/>
    <n v="66"/>
    <n v="85"/>
    <n v="142"/>
    <n v="181"/>
    <n v="215"/>
    <n v="163"/>
    <n v="97"/>
    <n v="100"/>
    <n v="0"/>
    <n v="0"/>
    <n v="0"/>
    <n v="0"/>
    <n v="7584.69696969697"/>
    <n v="7667.8941176470589"/>
    <n v="5903.2253521126759"/>
    <n v="5851.6408839779006"/>
    <n v="4572.0418604651159"/>
    <n v="4503.6012269938647"/>
    <n v="4163.9690721649486"/>
    <n v="4318.3"/>
    <n v="0"/>
    <n v="0"/>
    <n v="0"/>
    <n v="0"/>
    <n v="68262.272727272735"/>
    <n v="69011.047058823533"/>
    <n v="53129.028169014084"/>
    <n v="52664.767955801108"/>
    <n v="41148.37674418604"/>
    <n v="40532.411042944783"/>
    <n v="37475.721649484534"/>
    <n v="38864.700000000004"/>
    <n v="0"/>
    <n v="0"/>
    <n v="0"/>
    <n v="0"/>
    <n v="47198.931149768083"/>
    <n v="49080.509134903528"/>
    <n v="7"/>
    <n v="9"/>
    <n v="15"/>
    <n v="19"/>
    <n v="23"/>
    <n v="17"/>
    <n v="10"/>
    <n v="10"/>
    <n v="0"/>
    <n v="0"/>
    <n v="0"/>
    <n v="0"/>
    <n v="55"/>
    <n v="55"/>
    <n v="477835.90909090918"/>
    <n v="621099.42352941178"/>
    <n v="796935.42253521131"/>
    <n v="1000630.591160221"/>
    <n v="946412.66511627892"/>
    <n v="689050.98773006129"/>
    <n v="374757.21649484534"/>
    <n v="388647.00000000006"/>
    <n v="0"/>
    <n v="0"/>
    <n v="0"/>
    <n v="0"/>
    <n v="2595941.2132372446"/>
    <n v="2699428.0024196939"/>
  </r>
  <r>
    <x v="12"/>
    <s v="Southern West Virginia Community &amp; Technical College "/>
    <m/>
    <n v="237817"/>
    <x v="9"/>
    <n v="12"/>
    <n v="9"/>
    <n v="5"/>
    <n v="4"/>
    <m/>
    <m/>
    <n v="1"/>
    <n v="1"/>
    <n v="10"/>
    <n v="8"/>
    <m/>
    <m/>
    <m/>
    <m/>
    <n v="2"/>
    <n v="4"/>
    <n v="14"/>
    <n v="14"/>
    <n v="3"/>
    <n v="3"/>
    <m/>
    <m/>
    <n v="2"/>
    <n v="2"/>
    <n v="18"/>
    <n v="20"/>
    <n v="3"/>
    <n v="4"/>
    <m/>
    <m/>
    <n v="1"/>
    <n v="4"/>
    <m/>
    <n v="1"/>
    <m/>
    <m/>
    <m/>
    <m/>
    <m/>
    <m/>
    <m/>
    <m/>
    <m/>
    <m/>
    <m/>
    <m/>
    <m/>
    <m/>
    <n v="1091743"/>
    <n v="829409"/>
    <n v="573257"/>
    <n v="618919"/>
    <n v="844846"/>
    <n v="870941"/>
    <n v="792709"/>
    <n v="946926"/>
    <m/>
    <n v="31533"/>
    <m/>
    <m/>
    <n v="170"/>
    <n v="133"/>
    <n v="114"/>
    <n v="120"/>
    <n v="180"/>
    <n v="180"/>
    <n v="204"/>
    <n v="268"/>
    <n v="0"/>
    <n v="9"/>
    <n v="0"/>
    <n v="0"/>
    <n v="6422.017647058824"/>
    <n v="6236.1578947368425"/>
    <n v="5028.5701754385964"/>
    <n v="5157.6583333333338"/>
    <n v="4693.5888888888885"/>
    <n v="4838.5611111111111"/>
    <n v="3885.8284313725489"/>
    <n v="3533.3059701492539"/>
    <n v="0"/>
    <n v="3503.6666666666665"/>
    <n v="0"/>
    <n v="0"/>
    <n v="57798.158823529418"/>
    <n v="56125.42105263158"/>
    <n v="45257.131578947367"/>
    <n v="46418.925000000003"/>
    <n v="42242.299999999996"/>
    <n v="43547.05"/>
    <n v="34972.455882352937"/>
    <n v="31799.753731343284"/>
    <n v="0"/>
    <n v="31533"/>
    <n v="0"/>
    <n v="0"/>
    <n v="44442.960101164259"/>
    <n v="41785.176340735867"/>
    <n v="18"/>
    <n v="14"/>
    <n v="12"/>
    <n v="12"/>
    <n v="19"/>
    <n v="19"/>
    <n v="22"/>
    <n v="28"/>
    <n v="0"/>
    <n v="1"/>
    <n v="0"/>
    <n v="0"/>
    <n v="71"/>
    <n v="74"/>
    <n v="1040366.8588235296"/>
    <n v="785755.89473684214"/>
    <n v="543085.57894736843"/>
    <n v="557027.10000000009"/>
    <n v="802603.7"/>
    <n v="827393.95000000007"/>
    <n v="769394.02941176458"/>
    <n v="890393.10447761195"/>
    <n v="0"/>
    <n v="31533"/>
    <n v="0"/>
    <n v="0"/>
    <n v="3155450.1671826625"/>
    <n v="3092103.0492144544"/>
  </r>
  <r>
    <x v="12"/>
    <s v="West Virginia Northern Community College"/>
    <m/>
    <n v="238014"/>
    <x v="9"/>
    <n v="16"/>
    <n v="14"/>
    <m/>
    <m/>
    <m/>
    <m/>
    <m/>
    <m/>
    <n v="5"/>
    <n v="5"/>
    <m/>
    <m/>
    <m/>
    <m/>
    <m/>
    <m/>
    <n v="5"/>
    <n v="5"/>
    <m/>
    <m/>
    <m/>
    <m/>
    <m/>
    <m/>
    <n v="27"/>
    <n v="24"/>
    <m/>
    <m/>
    <m/>
    <m/>
    <n v="3"/>
    <n v="5"/>
    <m/>
    <m/>
    <m/>
    <m/>
    <m/>
    <m/>
    <m/>
    <m/>
    <m/>
    <m/>
    <m/>
    <m/>
    <m/>
    <m/>
    <m/>
    <m/>
    <n v="964885"/>
    <n v="864920"/>
    <n v="242867"/>
    <n v="246704"/>
    <n v="208771"/>
    <n v="212621"/>
    <n v="1121793"/>
    <n v="1100856"/>
    <m/>
    <m/>
    <m/>
    <m/>
    <n v="144"/>
    <n v="126"/>
    <n v="45"/>
    <n v="45"/>
    <n v="45"/>
    <n v="45"/>
    <n v="279"/>
    <n v="276"/>
    <n v="0"/>
    <n v="0"/>
    <n v="0"/>
    <n v="0"/>
    <n v="6700.5902777777774"/>
    <n v="6864.4444444444443"/>
    <n v="5397.0444444444447"/>
    <n v="5482.3111111111111"/>
    <n v="4639.3555555555558"/>
    <n v="4724.9111111111115"/>
    <n v="4020.7634408602153"/>
    <n v="3988.608695652174"/>
    <n v="0"/>
    <n v="0"/>
    <n v="0"/>
    <n v="0"/>
    <n v="60305.3125"/>
    <n v="61780"/>
    <n v="48573.4"/>
    <n v="49340.800000000003"/>
    <n v="41754.200000000004"/>
    <n v="42524.200000000004"/>
    <n v="36186.870967741939"/>
    <n v="35897.478260869568"/>
    <n v="0"/>
    <n v="0"/>
    <n v="0"/>
    <n v="0"/>
    <n v="44680.877304147463"/>
    <n v="44627.771123872037"/>
    <n v="16"/>
    <n v="14"/>
    <n v="5"/>
    <n v="5"/>
    <n v="5"/>
    <n v="5"/>
    <n v="30"/>
    <n v="29"/>
    <n v="0"/>
    <n v="0"/>
    <n v="0"/>
    <n v="0"/>
    <n v="56"/>
    <n v="53"/>
    <n v="964885"/>
    <n v="864920"/>
    <n v="242867"/>
    <n v="246704"/>
    <n v="208771.00000000003"/>
    <n v="212621.00000000003"/>
    <n v="1085606.1290322582"/>
    <n v="1041026.8695652175"/>
    <n v="0"/>
    <n v="0"/>
    <n v="0"/>
    <n v="0"/>
    <n v="2502129.1290322579"/>
    <n v="2365271.869565217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1" dataOnRows="1" applyNumberFormats="0" applyBorderFormats="0" applyFontFormats="0" applyPatternFormats="0" applyAlignmentFormats="0" applyWidthHeightFormats="1" dataCaption="Values" updatedVersion="6" minRefreshableVersion="3" useAutoFormatting="1" colGrandTotals="0" itemPrintTitles="1" createdVersion="4" indent="0" outline="1" outlineData="1" multipleFieldFilters="0">
  <location ref="A1:P379" firstHeaderRow="1" firstDataRow="3" firstDataCol="1"/>
  <pivotFields count="132">
    <pivotField axis="axisRow" showAll="0" sortType="ascending">
      <items count="14">
        <item x="1"/>
        <item x="2"/>
        <item x="3"/>
        <item x="4"/>
        <item x="5"/>
        <item x="6"/>
        <item x="7"/>
        <item x="8"/>
        <item x="9"/>
        <item x="10"/>
        <item x="11"/>
        <item x="12"/>
        <item x="0"/>
        <item t="default"/>
      </items>
    </pivotField>
    <pivotField showAll="0"/>
    <pivotField showAll="0"/>
    <pivotField showAll="0"/>
    <pivotField axis="axisCol" showAll="0">
      <items count="16">
        <item x="1"/>
        <item x="2"/>
        <item x="3"/>
        <item x="4"/>
        <item x="5"/>
        <item x="6"/>
        <item x="12"/>
        <item x="8"/>
        <item x="7"/>
        <item x="9"/>
        <item m="1" x="14"/>
        <item x="10"/>
        <item x="11"/>
        <item x="13"/>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showAll="0"/>
    <pivotField numFmtId="3" showAll="0"/>
    <pivotField showAll="0"/>
    <pivotField numFmtId="3" showAll="0"/>
    <pivotField showAll="0"/>
    <pivotField numFmtId="3" showAll="0"/>
    <pivotField showAll="0"/>
    <pivotField numFmtId="3" showAll="0"/>
    <pivotField showAll="0"/>
    <pivotField numFmtId="3" showAll="0"/>
    <pivotField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showAll="0"/>
    <pivotField showAll="0"/>
    <pivotField numFmtId="3" showAll="0"/>
    <pivotField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axis="axisCol" showAll="0">
      <items count="6">
        <item n="Four-Year" x="1"/>
        <item n="Two-Year" x="2"/>
        <item n="Technical" x="3"/>
        <item h="1" x="0"/>
        <item h="1" x="4"/>
        <item t="default"/>
      </items>
    </pivotField>
  </pivotFields>
  <rowFields count="2">
    <field x="0"/>
    <field x="-2"/>
  </rowFields>
  <rowItems count="376">
    <i>
      <x/>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1"/>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2"/>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3"/>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4"/>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5"/>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6"/>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7"/>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8"/>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9"/>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10"/>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11"/>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i t="grand" i="21">
      <x/>
    </i>
    <i t="grand" i="22">
      <x/>
    </i>
    <i t="grand" i="23">
      <x/>
    </i>
    <i t="grand" i="24">
      <x/>
    </i>
    <i t="grand" i="25">
      <x/>
    </i>
    <i t="grand" i="26">
      <x/>
    </i>
    <i t="grand" i="27">
      <x/>
    </i>
  </rowItems>
  <colFields count="2">
    <field x="131"/>
    <field x="4"/>
  </colFields>
  <colItems count="15">
    <i>
      <x/>
      <x/>
    </i>
    <i r="1">
      <x v="1"/>
    </i>
    <i r="1">
      <x v="2"/>
    </i>
    <i r="1">
      <x v="3"/>
    </i>
    <i r="1">
      <x v="4"/>
    </i>
    <i r="1">
      <x v="5"/>
    </i>
    <i t="default">
      <x/>
    </i>
    <i>
      <x v="1"/>
      <x v="6"/>
    </i>
    <i r="1">
      <x v="7"/>
    </i>
    <i r="1">
      <x v="8"/>
    </i>
    <i r="1">
      <x v="9"/>
    </i>
    <i t="default">
      <x v="1"/>
    </i>
    <i>
      <x v="2"/>
      <x v="11"/>
    </i>
    <i r="1">
      <x v="12"/>
    </i>
    <i t="default">
      <x v="2"/>
    </i>
  </colItems>
  <dataFields count="28">
    <dataField name=" Old # Prof Tot" fld="103" baseField="0" baseItem="0" numFmtId="164"/>
    <dataField name=" Old 9mEqv Outlay Prof" fld="117" baseField="0" baseItem="0" numFmtId="164"/>
    <dataField name=" New # Prof Tot" fld="104" baseField="0" baseItem="0" numFmtId="164"/>
    <dataField name=" New 9mEqv Outlay Prof" fld="118" baseField="0" baseItem="0" numFmtId="164"/>
    <dataField name=" Old # Asc Tot" fld="105" baseField="0" baseItem="0" numFmtId="164"/>
    <dataField name=" Old 9mEqv Outlay Asc" fld="119" baseField="0" baseItem="0" numFmtId="164"/>
    <dataField name=" New # Asc Tot" fld="106" baseField="0" baseItem="0" numFmtId="164"/>
    <dataField name=" New 9mEqv Outlay Asc" fld="120" baseField="0" baseItem="0" numFmtId="164"/>
    <dataField name=" Old # Ast Tot" fld="107" baseField="0" baseItem="0" numFmtId="164"/>
    <dataField name=" Old 9mEqv Outlay Ast" fld="121" baseField="0" baseItem="0" numFmtId="164"/>
    <dataField name=" New # Ast Tot" fld="108" baseField="0" baseItem="0" numFmtId="164"/>
    <dataField name=" New 9mEqv Outlay Ast" fld="122" baseField="0" baseItem="0" numFmtId="164"/>
    <dataField name=" Old # Inst Tot" fld="109" baseField="0" baseItem="0" numFmtId="164"/>
    <dataField name=" Old 9mEqv Outlay Inst" fld="123" baseField="0" baseItem="0" numFmtId="164"/>
    <dataField name=" New # Inst Tot" fld="110" baseField="0" baseItem="0" numFmtId="164"/>
    <dataField name=" New 9mEqv Outlay Inst" fld="124" baseField="0" baseItem="0" numFmtId="164"/>
    <dataField name=" Old # Oth Tot" fld="111" baseField="0" baseItem="0" numFmtId="164"/>
    <dataField name=" Old 9mEqv Outlay Oth" fld="125" baseField="0" baseItem="0" numFmtId="164"/>
    <dataField name=" New # Oth Tot" fld="112" baseField="0" baseItem="0" numFmtId="164"/>
    <dataField name=" New 9mEqv Outlay Oth" fld="126" baseField="0" baseItem="0" numFmtId="164"/>
    <dataField name=" Old # SR Tot" fld="113" baseField="0" baseItem="0" numFmtId="164"/>
    <dataField name=" Old 9mEqv Outlay SR" fld="127" baseField="0" baseItem="0" numFmtId="164"/>
    <dataField name=" New # SR Tot" fld="114" baseField="0" baseItem="0" numFmtId="164"/>
    <dataField name=" New 9mEqv Outlay SR" fld="128" baseField="0" baseItem="0" numFmtId="164"/>
    <dataField name=" Old # AR Tot" fld="115" baseField="0" baseItem="0" numFmtId="164"/>
    <dataField name=" Old 9mEqv Outlay AR" fld="129" baseField="0" baseItem="0" numFmtId="164"/>
    <dataField name=" New # AR Tot" fld="116" baseField="0" baseItem="0" numFmtId="164"/>
    <dataField name=" New 9mEqv Outlay AR" fld="130" baseField="0" baseItem="0" numFmtId="164"/>
  </dataFields>
  <formats count="159">
    <format dxfId="482">
      <pivotArea type="all" dataOnly="0" outline="0" fieldPosition="0"/>
    </format>
    <format dxfId="481">
      <pivotArea type="all" dataOnly="0" outline="0" fieldPosition="0"/>
    </format>
    <format dxfId="480">
      <pivotArea collapsedLevelsAreSubtotals="1" fieldPosition="0">
        <references count="1">
          <reference field="0" count="1">
            <x v="6"/>
          </reference>
        </references>
      </pivotArea>
    </format>
    <format dxfId="479">
      <pivotArea collapsedLevelsAreSubtotals="1" fieldPosition="0">
        <references count="2">
          <reference field="4294967294" count="26">
            <x v="0"/>
            <x v="1"/>
            <x v="2"/>
            <x v="3"/>
            <x v="4"/>
            <x v="5"/>
            <x v="6"/>
            <x v="7"/>
            <x v="8"/>
            <x v="9"/>
            <x v="10"/>
            <x v="11"/>
            <x v="12"/>
            <x v="13"/>
            <x v="14"/>
            <x v="15"/>
            <x v="16"/>
            <x v="17"/>
            <x v="18"/>
            <x v="19"/>
            <x v="20"/>
            <x v="21"/>
            <x v="22"/>
            <x v="23"/>
            <x v="24"/>
            <x v="26"/>
          </reference>
          <reference field="0" count="1" selected="0">
            <x v="6"/>
          </reference>
        </references>
      </pivotArea>
    </format>
    <format dxfId="478">
      <pivotArea field="0" grandRow="1" outline="0" collapsedLevelsAreSubtotals="1" axis="axisRow" fieldPosition="0">
        <references count="1">
          <reference field="4294967294" count="26" selected="0">
            <x v="0"/>
            <x v="1"/>
            <x v="2"/>
            <x v="3"/>
            <x v="4"/>
            <x v="5"/>
            <x v="6"/>
            <x v="7"/>
            <x v="8"/>
            <x v="9"/>
            <x v="10"/>
            <x v="11"/>
            <x v="12"/>
            <x v="13"/>
            <x v="14"/>
            <x v="15"/>
            <x v="16"/>
            <x v="17"/>
            <x v="18"/>
            <x v="19"/>
            <x v="20"/>
            <x v="21"/>
            <x v="22"/>
            <x v="23"/>
            <x v="24"/>
            <x v="26"/>
          </reference>
        </references>
      </pivotArea>
    </format>
    <format dxfId="477">
      <pivotArea dataOnly="0" outline="0" fieldPosition="0">
        <references count="1">
          <reference field="4294967294" count="1">
            <x v="5"/>
          </reference>
        </references>
      </pivotArea>
    </format>
    <format dxfId="476">
      <pivotArea outline="0" collapsedLevelsAreSubtotals="1" fieldPosition="0"/>
    </format>
    <format dxfId="475">
      <pivotArea field="131" type="button" dataOnly="0" labelOnly="1" outline="0" axis="axisCol" fieldPosition="0"/>
    </format>
    <format dxfId="474">
      <pivotArea field="4" type="button" dataOnly="0" labelOnly="1" outline="0" axis="axisCol" fieldPosition="1"/>
    </format>
    <format dxfId="473">
      <pivotArea type="topRight" dataOnly="0" labelOnly="1" outline="0" fieldPosition="0"/>
    </format>
    <format dxfId="472">
      <pivotArea dataOnly="0" labelOnly="1" fieldPosition="0">
        <references count="1">
          <reference field="131" count="0"/>
        </references>
      </pivotArea>
    </format>
    <format dxfId="471">
      <pivotArea dataOnly="0" labelOnly="1" fieldPosition="0">
        <references count="1">
          <reference field="131" count="0" defaultSubtotal="1"/>
        </references>
      </pivotArea>
    </format>
    <format dxfId="470">
      <pivotArea dataOnly="0" labelOnly="1" fieldPosition="0">
        <references count="2">
          <reference field="4" count="6">
            <x v="0"/>
            <x v="1"/>
            <x v="2"/>
            <x v="3"/>
            <x v="4"/>
            <x v="5"/>
          </reference>
          <reference field="131" count="1" selected="0">
            <x v="0"/>
          </reference>
        </references>
      </pivotArea>
    </format>
    <format dxfId="469">
      <pivotArea dataOnly="0" labelOnly="1" fieldPosition="0">
        <references count="2">
          <reference field="4" count="5">
            <x v="6"/>
            <x v="7"/>
            <x v="8"/>
            <x v="9"/>
            <x v="10"/>
          </reference>
          <reference field="131" count="1" selected="0">
            <x v="1"/>
          </reference>
        </references>
      </pivotArea>
    </format>
    <format dxfId="468">
      <pivotArea dataOnly="0" labelOnly="1" fieldPosition="0">
        <references count="2">
          <reference field="4" count="2">
            <x v="11"/>
            <x v="12"/>
          </reference>
          <reference field="131" count="1" selected="0">
            <x v="2"/>
          </reference>
        </references>
      </pivotArea>
    </format>
    <format dxfId="467">
      <pivotArea dataOnly="0" outline="0" fieldPosition="0">
        <references count="1">
          <reference field="4294967294" count="1">
            <x v="27"/>
          </reference>
        </references>
      </pivotArea>
    </format>
    <format dxfId="466">
      <pivotArea field="0" dataOnly="0" labelOnly="1" grandRow="1" outline="0" axis="axisRow" fieldPosition="0">
        <references count="1">
          <reference field="4294967294" count="1" selected="0">
            <x v="0"/>
          </reference>
        </references>
      </pivotArea>
    </format>
    <format dxfId="465">
      <pivotArea field="0" dataOnly="0" labelOnly="1" grandRow="1" outline="0" axis="axisRow" fieldPosition="0">
        <references count="1">
          <reference field="4294967294" count="1" selected="0">
            <x v="1"/>
          </reference>
        </references>
      </pivotArea>
    </format>
    <format dxfId="464">
      <pivotArea field="0" dataOnly="0" labelOnly="1" grandRow="1" outline="0" axis="axisRow" fieldPosition="0">
        <references count="1">
          <reference field="4294967294" count="1" selected="0">
            <x v="2"/>
          </reference>
        </references>
      </pivotArea>
    </format>
    <format dxfId="463">
      <pivotArea field="0" dataOnly="0" labelOnly="1" grandRow="1" outline="0" axis="axisRow" fieldPosition="0">
        <references count="1">
          <reference field="4294967294" count="1" selected="0">
            <x v="3"/>
          </reference>
        </references>
      </pivotArea>
    </format>
    <format dxfId="462">
      <pivotArea field="0" dataOnly="0" labelOnly="1" grandRow="1" outline="0" axis="axisRow" fieldPosition="0">
        <references count="1">
          <reference field="4294967294" count="1" selected="0">
            <x v="4"/>
          </reference>
        </references>
      </pivotArea>
    </format>
    <format dxfId="461">
      <pivotArea field="0" dataOnly="0" labelOnly="1" grandRow="1" outline="0" axis="axisRow" fieldPosition="0">
        <references count="1">
          <reference field="4294967294" count="1" selected="0">
            <x v="5"/>
          </reference>
        </references>
      </pivotArea>
    </format>
    <format dxfId="460">
      <pivotArea field="0" dataOnly="0" labelOnly="1" grandRow="1" outline="0" axis="axisRow" fieldPosition="0">
        <references count="1">
          <reference field="4294967294" count="1" selected="0">
            <x v="6"/>
          </reference>
        </references>
      </pivotArea>
    </format>
    <format dxfId="459">
      <pivotArea field="0" dataOnly="0" labelOnly="1" grandRow="1" outline="0" axis="axisRow" fieldPosition="0">
        <references count="1">
          <reference field="4294967294" count="1" selected="0">
            <x v="7"/>
          </reference>
        </references>
      </pivotArea>
    </format>
    <format dxfId="458">
      <pivotArea field="0" dataOnly="0" labelOnly="1" grandRow="1" outline="0" axis="axisRow" fieldPosition="0">
        <references count="1">
          <reference field="4294967294" count="1" selected="0">
            <x v="8"/>
          </reference>
        </references>
      </pivotArea>
    </format>
    <format dxfId="457">
      <pivotArea field="0" dataOnly="0" labelOnly="1" grandRow="1" outline="0" axis="axisRow" fieldPosition="0">
        <references count="1">
          <reference field="4294967294" count="1" selected="0">
            <x v="9"/>
          </reference>
        </references>
      </pivotArea>
    </format>
    <format dxfId="456">
      <pivotArea field="0" dataOnly="0" labelOnly="1" grandRow="1" outline="0" axis="axisRow" fieldPosition="0">
        <references count="1">
          <reference field="4294967294" count="1" selected="0">
            <x v="10"/>
          </reference>
        </references>
      </pivotArea>
    </format>
    <format dxfId="455">
      <pivotArea field="0" dataOnly="0" labelOnly="1" grandRow="1" outline="0" axis="axisRow" fieldPosition="0">
        <references count="1">
          <reference field="4294967294" count="1" selected="0">
            <x v="11"/>
          </reference>
        </references>
      </pivotArea>
    </format>
    <format dxfId="454">
      <pivotArea field="0" dataOnly="0" labelOnly="1" grandRow="1" outline="0" axis="axisRow" fieldPosition="0">
        <references count="1">
          <reference field="4294967294" count="1" selected="0">
            <x v="12"/>
          </reference>
        </references>
      </pivotArea>
    </format>
    <format dxfId="453">
      <pivotArea field="0" dataOnly="0" labelOnly="1" grandRow="1" outline="0" axis="axisRow" fieldPosition="0">
        <references count="1">
          <reference field="4294967294" count="1" selected="0">
            <x v="13"/>
          </reference>
        </references>
      </pivotArea>
    </format>
    <format dxfId="452">
      <pivotArea field="0" dataOnly="0" labelOnly="1" grandRow="1" outline="0" axis="axisRow" fieldPosition="0">
        <references count="1">
          <reference field="4294967294" count="1" selected="0">
            <x v="14"/>
          </reference>
        </references>
      </pivotArea>
    </format>
    <format dxfId="451">
      <pivotArea field="0" dataOnly="0" labelOnly="1" grandRow="1" outline="0" axis="axisRow" fieldPosition="0">
        <references count="1">
          <reference field="4294967294" count="1" selected="0">
            <x v="15"/>
          </reference>
        </references>
      </pivotArea>
    </format>
    <format dxfId="450">
      <pivotArea field="0" dataOnly="0" labelOnly="1" grandRow="1" outline="0" axis="axisRow" fieldPosition="0">
        <references count="1">
          <reference field="4294967294" count="1" selected="0">
            <x v="16"/>
          </reference>
        </references>
      </pivotArea>
    </format>
    <format dxfId="449">
      <pivotArea field="0" dataOnly="0" labelOnly="1" grandRow="1" outline="0" axis="axisRow" fieldPosition="0">
        <references count="1">
          <reference field="4294967294" count="1" selected="0">
            <x v="17"/>
          </reference>
        </references>
      </pivotArea>
    </format>
    <format dxfId="448">
      <pivotArea field="0" dataOnly="0" labelOnly="1" grandRow="1" outline="0" axis="axisRow" fieldPosition="0">
        <references count="1">
          <reference field="4294967294" count="1" selected="0">
            <x v="18"/>
          </reference>
        </references>
      </pivotArea>
    </format>
    <format dxfId="447">
      <pivotArea field="0" dataOnly="0" labelOnly="1" grandRow="1" outline="0" axis="axisRow" fieldPosition="0">
        <references count="1">
          <reference field="4294967294" count="1" selected="0">
            <x v="19"/>
          </reference>
        </references>
      </pivotArea>
    </format>
    <format dxfId="446">
      <pivotArea field="0" dataOnly="0" labelOnly="1" grandRow="1" outline="0" axis="axisRow" fieldPosition="0">
        <references count="1">
          <reference field="4294967294" count="1" selected="0">
            <x v="20"/>
          </reference>
        </references>
      </pivotArea>
    </format>
    <format dxfId="445">
      <pivotArea field="0" dataOnly="0" labelOnly="1" grandRow="1" outline="0" axis="axisRow" fieldPosition="0">
        <references count="1">
          <reference field="4294967294" count="1" selected="0">
            <x v="21"/>
          </reference>
        </references>
      </pivotArea>
    </format>
    <format dxfId="444">
      <pivotArea field="0" dataOnly="0" labelOnly="1" grandRow="1" outline="0" axis="axisRow" fieldPosition="0">
        <references count="1">
          <reference field="4294967294" count="1" selected="0">
            <x v="22"/>
          </reference>
        </references>
      </pivotArea>
    </format>
    <format dxfId="443">
      <pivotArea field="0" dataOnly="0" labelOnly="1" grandRow="1" outline="0" axis="axisRow" fieldPosition="0">
        <references count="1">
          <reference field="4294967294" count="1" selected="0">
            <x v="23"/>
          </reference>
        </references>
      </pivotArea>
    </format>
    <format dxfId="442">
      <pivotArea field="0" dataOnly="0" labelOnly="1" grandRow="1" outline="0" axis="axisRow" fieldPosition="0">
        <references count="1">
          <reference field="4294967294" count="1" selected="0">
            <x v="24"/>
          </reference>
        </references>
      </pivotArea>
    </format>
    <format dxfId="441">
      <pivotArea field="0" dataOnly="0" labelOnly="1" grandRow="1" outline="0" axis="axisRow" fieldPosition="0">
        <references count="1">
          <reference field="4294967294" count="1" selected="0">
            <x v="25"/>
          </reference>
        </references>
      </pivotArea>
    </format>
    <format dxfId="440">
      <pivotArea field="0" dataOnly="0" labelOnly="1" grandRow="1" outline="0" axis="axisRow" fieldPosition="0">
        <references count="1">
          <reference field="4294967294" count="1" selected="0">
            <x v="26"/>
          </reference>
        </references>
      </pivotArea>
    </format>
    <format dxfId="439">
      <pivotArea field="0" dataOnly="0" labelOnly="1" grandRow="1" outline="0" axis="axisRow" fieldPosition="0">
        <references count="1">
          <reference field="4294967294" count="1" selected="0">
            <x v="27"/>
          </reference>
        </references>
      </pivotArea>
    </format>
    <format dxfId="438">
      <pivotArea field="0" dataOnly="0" grandRow="1" axis="axisRow" fieldPosition="0">
        <references count="1">
          <reference field="4294967294" count="1" selected="0">
            <x v="1"/>
          </reference>
        </references>
      </pivotArea>
    </format>
    <format dxfId="437">
      <pivotArea field="0" dataOnly="0" grandRow="1" axis="axisRow" fieldPosition="0">
        <references count="1">
          <reference field="4294967294" count="1" selected="0">
            <x v="3"/>
          </reference>
        </references>
      </pivotArea>
    </format>
    <format dxfId="436">
      <pivotArea field="0" dataOnly="0" grandRow="1" axis="axisRow" fieldPosition="0">
        <references count="1">
          <reference field="4294967294" count="1" selected="0">
            <x v="5"/>
          </reference>
        </references>
      </pivotArea>
    </format>
    <format dxfId="435">
      <pivotArea field="0" dataOnly="0" grandRow="1" axis="axisRow" fieldPosition="0">
        <references count="1">
          <reference field="4294967294" count="1" selected="0">
            <x v="6"/>
          </reference>
        </references>
      </pivotArea>
    </format>
    <format dxfId="434">
      <pivotArea field="0" dataOnly="0" grandRow="1" axis="axisRow" fieldPosition="0">
        <references count="1">
          <reference field="4294967294" count="1" selected="0">
            <x v="7"/>
          </reference>
        </references>
      </pivotArea>
    </format>
    <format dxfId="433">
      <pivotArea field="0" grandRow="1" outline="0" collapsedLevelsAreSubtotals="1" axis="axisRow" fieldPosition="0">
        <references count="1">
          <reference field="4294967294" count="7" selected="0">
            <x v="6"/>
            <x v="7"/>
            <x v="8"/>
            <x v="9"/>
            <x v="10"/>
            <x v="11"/>
            <x v="12"/>
          </reference>
        </references>
      </pivotArea>
    </format>
    <format dxfId="432">
      <pivotArea field="0" grandRow="1" outline="0" collapsedLevelsAreSubtotals="1" axis="axisRow" fieldPosition="0">
        <references count="1">
          <reference field="4294967294" count="1" selected="0">
            <x v="7"/>
          </reference>
        </references>
      </pivotArea>
    </format>
    <format dxfId="431">
      <pivotArea field="0" dataOnly="0" labelOnly="1" grandRow="1" outline="0" axis="axisRow" fieldPosition="0">
        <references count="1">
          <reference field="4294967294" count="1" selected="0">
            <x v="0"/>
          </reference>
        </references>
      </pivotArea>
    </format>
    <format dxfId="430">
      <pivotArea field="0" dataOnly="0" labelOnly="1" grandRow="1" outline="0" axis="axisRow" fieldPosition="0">
        <references count="1">
          <reference field="4294967294" count="1" selected="0">
            <x v="1"/>
          </reference>
        </references>
      </pivotArea>
    </format>
    <format dxfId="429">
      <pivotArea field="0" dataOnly="0" labelOnly="1" grandRow="1" outline="0" axis="axisRow" fieldPosition="0">
        <references count="1">
          <reference field="4294967294" count="1" selected="0">
            <x v="2"/>
          </reference>
        </references>
      </pivotArea>
    </format>
    <format dxfId="428">
      <pivotArea field="0" dataOnly="0" labelOnly="1" grandRow="1" outline="0" axis="axisRow" fieldPosition="0">
        <references count="1">
          <reference field="4294967294" count="1" selected="0">
            <x v="3"/>
          </reference>
        </references>
      </pivotArea>
    </format>
    <format dxfId="427">
      <pivotArea field="0" dataOnly="0" labelOnly="1" grandRow="1" outline="0" axis="axisRow" fieldPosition="0">
        <references count="1">
          <reference field="4294967294" count="1" selected="0">
            <x v="4"/>
          </reference>
        </references>
      </pivotArea>
    </format>
    <format dxfId="426">
      <pivotArea field="0" dataOnly="0" labelOnly="1" grandRow="1" outline="0" axis="axisRow" fieldPosition="0">
        <references count="1">
          <reference field="4294967294" count="1" selected="0">
            <x v="5"/>
          </reference>
        </references>
      </pivotArea>
    </format>
    <format dxfId="425">
      <pivotArea field="0" dataOnly="0" labelOnly="1" grandRow="1" outline="0" axis="axisRow" fieldPosition="0">
        <references count="1">
          <reference field="4294967294" count="1" selected="0">
            <x v="6"/>
          </reference>
        </references>
      </pivotArea>
    </format>
    <format dxfId="424">
      <pivotArea field="0" dataOnly="0" labelOnly="1" grandRow="1" outline="0" axis="axisRow" fieldPosition="0">
        <references count="1">
          <reference field="4294967294" count="1" selected="0">
            <x v="7"/>
          </reference>
        </references>
      </pivotArea>
    </format>
    <format dxfId="423">
      <pivotArea field="0" dataOnly="0" labelOnly="1" grandRow="1" outline="0" axis="axisRow" fieldPosition="0">
        <references count="1">
          <reference field="4294967294" count="1" selected="0">
            <x v="8"/>
          </reference>
        </references>
      </pivotArea>
    </format>
    <format dxfId="422">
      <pivotArea field="0" dataOnly="0" labelOnly="1" grandRow="1" outline="0" axis="axisRow" fieldPosition="0">
        <references count="1">
          <reference field="4294967294" count="1" selected="0">
            <x v="9"/>
          </reference>
        </references>
      </pivotArea>
    </format>
    <format dxfId="421">
      <pivotArea field="0" dataOnly="0" labelOnly="1" grandRow="1" outline="0" axis="axisRow" fieldPosition="0">
        <references count="1">
          <reference field="4294967294" count="1" selected="0">
            <x v="10"/>
          </reference>
        </references>
      </pivotArea>
    </format>
    <format dxfId="420">
      <pivotArea field="0" dataOnly="0" labelOnly="1" grandRow="1" outline="0" axis="axisRow" fieldPosition="0">
        <references count="1">
          <reference field="4294967294" count="1" selected="0">
            <x v="11"/>
          </reference>
        </references>
      </pivotArea>
    </format>
    <format dxfId="419">
      <pivotArea field="0" dataOnly="0" labelOnly="1" grandRow="1" outline="0" axis="axisRow" fieldPosition="0">
        <references count="1">
          <reference field="4294967294" count="1" selected="0">
            <x v="12"/>
          </reference>
        </references>
      </pivotArea>
    </format>
    <format dxfId="418">
      <pivotArea field="0" dataOnly="0" labelOnly="1" grandRow="1" outline="0" axis="axisRow" fieldPosition="0">
        <references count="1">
          <reference field="4294967294" count="1" selected="0">
            <x v="13"/>
          </reference>
        </references>
      </pivotArea>
    </format>
    <format dxfId="417">
      <pivotArea field="0" dataOnly="0" labelOnly="1" grandRow="1" outline="0" axis="axisRow" fieldPosition="0">
        <references count="1">
          <reference field="4294967294" count="1" selected="0">
            <x v="14"/>
          </reference>
        </references>
      </pivotArea>
    </format>
    <format dxfId="416">
      <pivotArea field="0" dataOnly="0" labelOnly="1" grandRow="1" outline="0" axis="axisRow" fieldPosition="0">
        <references count="1">
          <reference field="4294967294" count="1" selected="0">
            <x v="15"/>
          </reference>
        </references>
      </pivotArea>
    </format>
    <format dxfId="415">
      <pivotArea field="0" dataOnly="0" labelOnly="1" grandRow="1" outline="0" axis="axisRow" fieldPosition="0">
        <references count="1">
          <reference field="4294967294" count="1" selected="0">
            <x v="16"/>
          </reference>
        </references>
      </pivotArea>
    </format>
    <format dxfId="414">
      <pivotArea field="0" dataOnly="0" labelOnly="1" grandRow="1" outline="0" axis="axisRow" fieldPosition="0">
        <references count="1">
          <reference field="4294967294" count="1" selected="0">
            <x v="17"/>
          </reference>
        </references>
      </pivotArea>
    </format>
    <format dxfId="413">
      <pivotArea field="0" dataOnly="0" labelOnly="1" grandRow="1" outline="0" axis="axisRow" fieldPosition="0">
        <references count="1">
          <reference field="4294967294" count="1" selected="0">
            <x v="18"/>
          </reference>
        </references>
      </pivotArea>
    </format>
    <format dxfId="412">
      <pivotArea field="0" dataOnly="0" labelOnly="1" grandRow="1" outline="0" axis="axisRow" fieldPosition="0">
        <references count="1">
          <reference field="4294967294" count="1" selected="0">
            <x v="19"/>
          </reference>
        </references>
      </pivotArea>
    </format>
    <format dxfId="411">
      <pivotArea field="0" dataOnly="0" labelOnly="1" grandRow="1" outline="0" axis="axisRow" fieldPosition="0">
        <references count="1">
          <reference field="4294967294" count="1" selected="0">
            <x v="20"/>
          </reference>
        </references>
      </pivotArea>
    </format>
    <format dxfId="410">
      <pivotArea field="0" dataOnly="0" labelOnly="1" grandRow="1" outline="0" axis="axisRow" fieldPosition="0">
        <references count="1">
          <reference field="4294967294" count="1" selected="0">
            <x v="21"/>
          </reference>
        </references>
      </pivotArea>
    </format>
    <format dxfId="409">
      <pivotArea field="0" dataOnly="0" labelOnly="1" grandRow="1" outline="0" axis="axisRow" fieldPosition="0">
        <references count="1">
          <reference field="4294967294" count="1" selected="0">
            <x v="22"/>
          </reference>
        </references>
      </pivotArea>
    </format>
    <format dxfId="408">
      <pivotArea field="0" dataOnly="0" labelOnly="1" grandRow="1" outline="0" axis="axisRow" fieldPosition="0">
        <references count="1">
          <reference field="4294967294" count="1" selected="0">
            <x v="23"/>
          </reference>
        </references>
      </pivotArea>
    </format>
    <format dxfId="407">
      <pivotArea field="0" dataOnly="0" labelOnly="1" grandRow="1" outline="0" axis="axisRow" fieldPosition="0">
        <references count="1">
          <reference field="4294967294" count="1" selected="0">
            <x v="24"/>
          </reference>
        </references>
      </pivotArea>
    </format>
    <format dxfId="406">
      <pivotArea field="0" dataOnly="0" labelOnly="1" grandRow="1" outline="0" axis="axisRow" fieldPosition="0">
        <references count="1">
          <reference field="4294967294" count="1" selected="0">
            <x v="25"/>
          </reference>
        </references>
      </pivotArea>
    </format>
    <format dxfId="405">
      <pivotArea field="0" dataOnly="0" labelOnly="1" grandRow="1" outline="0" axis="axisRow" fieldPosition="0">
        <references count="1">
          <reference field="4294967294" count="1" selected="0">
            <x v="26"/>
          </reference>
        </references>
      </pivotArea>
    </format>
    <format dxfId="404">
      <pivotArea field="0" dataOnly="0" labelOnly="1" grandRow="1" outline="0" axis="axisRow" fieldPosition="0">
        <references count="1">
          <reference field="4294967294" count="1" selected="0">
            <x v="27"/>
          </reference>
        </references>
      </pivotArea>
    </format>
    <format dxfId="403">
      <pivotArea field="0" dataOnly="0" grandRow="1" axis="axisRow" fieldPosition="0">
        <references count="1">
          <reference field="4294967294" count="1" selected="0">
            <x v="9"/>
          </reference>
        </references>
      </pivotArea>
    </format>
    <format dxfId="402">
      <pivotArea field="0" dataOnly="0" grandRow="1" axis="axisRow" fieldPosition="0">
        <references count="1">
          <reference field="4294967294" count="1" selected="0">
            <x v="11"/>
          </reference>
        </references>
      </pivotArea>
    </format>
    <format dxfId="401">
      <pivotArea field="0" dataOnly="0" grandRow="1" axis="axisRow" fieldPosition="0">
        <references count="1">
          <reference field="4294967294" count="1" selected="0">
            <x v="13"/>
          </reference>
        </references>
      </pivotArea>
    </format>
    <format dxfId="400">
      <pivotArea field="0" dataOnly="0" grandRow="1" axis="axisRow" fieldPosition="0">
        <references count="1">
          <reference field="4294967294" count="1" selected="0">
            <x v="15"/>
          </reference>
        </references>
      </pivotArea>
    </format>
    <format dxfId="399">
      <pivotArea field="0" dataOnly="0" grandRow="1" axis="axisRow" fieldPosition="0">
        <references count="1">
          <reference field="4294967294" count="1" selected="0">
            <x v="17"/>
          </reference>
        </references>
      </pivotArea>
    </format>
    <format dxfId="398">
      <pivotArea field="0" dataOnly="0" grandRow="1" axis="axisRow" fieldPosition="0">
        <references count="1">
          <reference field="4294967294" count="1" selected="0">
            <x v="19"/>
          </reference>
        </references>
      </pivotArea>
    </format>
    <format dxfId="397">
      <pivotArea field="0" dataOnly="0" grandRow="1" axis="axisRow" fieldPosition="0">
        <references count="1">
          <reference field="4294967294" count="1" selected="0">
            <x v="21"/>
          </reference>
        </references>
      </pivotArea>
    </format>
    <format dxfId="396">
      <pivotArea field="0" dataOnly="0" grandRow="1" axis="axisRow" fieldPosition="0">
        <references count="1">
          <reference field="4294967294" count="1" selected="0">
            <x v="23"/>
          </reference>
        </references>
      </pivotArea>
    </format>
    <format dxfId="395">
      <pivotArea field="0" dataOnly="0" grandRow="1" axis="axisRow" fieldPosition="0">
        <references count="1">
          <reference field="4294967294" count="1" selected="0">
            <x v="25"/>
          </reference>
        </references>
      </pivotArea>
    </format>
    <format dxfId="394">
      <pivotArea field="0" dataOnly="0" grandRow="1" axis="axisRow" fieldPosition="0">
        <references count="1">
          <reference field="4294967294" count="1" selected="0">
            <x v="27"/>
          </reference>
        </references>
      </pivotArea>
    </format>
    <format dxfId="393">
      <pivotArea field="0" dataOnly="0" grandRow="1" axis="axisRow" fieldPosition="0">
        <references count="1">
          <reference field="4294967294" count="28" selected="0">
            <x v="0"/>
            <x v="1"/>
            <x v="2"/>
            <x v="3"/>
            <x v="4"/>
            <x v="5"/>
            <x v="6"/>
            <x v="7"/>
            <x v="8"/>
            <x v="9"/>
            <x v="10"/>
            <x v="11"/>
            <x v="12"/>
            <x v="13"/>
            <x v="14"/>
            <x v="15"/>
            <x v="16"/>
            <x v="17"/>
            <x v="18"/>
            <x v="19"/>
            <x v="20"/>
            <x v="21"/>
            <x v="22"/>
            <x v="23"/>
            <x v="24"/>
            <x v="25"/>
            <x v="26"/>
            <x v="27"/>
          </reference>
        </references>
      </pivotArea>
    </format>
    <format dxfId="392">
      <pivotArea collapsedLevelsAreSubtotals="1" fieldPosition="0">
        <references count="2">
          <reference field="4294967294" count="1">
            <x v="1"/>
          </reference>
          <reference field="0" count="1" selected="0">
            <x v="0"/>
          </reference>
        </references>
      </pivotArea>
    </format>
    <format dxfId="391">
      <pivotArea dataOnly="0" labelOnly="1" outline="0" fieldPosition="0">
        <references count="2">
          <reference field="4294967294" count="1">
            <x v="1"/>
          </reference>
          <reference field="0" count="1" selected="0">
            <x v="0"/>
          </reference>
        </references>
      </pivotArea>
    </format>
    <format dxfId="390">
      <pivotArea field="0" dataOnly="0" labelOnly="1" grandRow="1" outline="0" axis="axisRow" fieldPosition="0">
        <references count="1">
          <reference field="4294967294" count="1" selected="0">
            <x v="0"/>
          </reference>
        </references>
      </pivotArea>
    </format>
    <format dxfId="389">
      <pivotArea field="0" dataOnly="0" labelOnly="1" grandRow="1" outline="0" axis="axisRow" fieldPosition="0">
        <references count="1">
          <reference field="4294967294" count="1" selected="0">
            <x v="1"/>
          </reference>
        </references>
      </pivotArea>
    </format>
    <format dxfId="388">
      <pivotArea field="0" dataOnly="0" labelOnly="1" grandRow="1" outline="0" axis="axisRow" fieldPosition="0">
        <references count="1">
          <reference field="4294967294" count="1" selected="0">
            <x v="2"/>
          </reference>
        </references>
      </pivotArea>
    </format>
    <format dxfId="387">
      <pivotArea field="0" dataOnly="0" labelOnly="1" grandRow="1" outline="0" axis="axisRow" fieldPosition="0">
        <references count="1">
          <reference field="4294967294" count="1" selected="0">
            <x v="3"/>
          </reference>
        </references>
      </pivotArea>
    </format>
    <format dxfId="386">
      <pivotArea field="0" dataOnly="0" labelOnly="1" grandRow="1" outline="0" axis="axisRow" fieldPosition="0">
        <references count="1">
          <reference field="4294967294" count="1" selected="0">
            <x v="4"/>
          </reference>
        </references>
      </pivotArea>
    </format>
    <format dxfId="385">
      <pivotArea field="0" dataOnly="0" labelOnly="1" grandRow="1" outline="0" axis="axisRow" fieldPosition="0">
        <references count="1">
          <reference field="4294967294" count="1" selected="0">
            <x v="5"/>
          </reference>
        </references>
      </pivotArea>
    </format>
    <format dxfId="384">
      <pivotArea field="0" dataOnly="0" labelOnly="1" grandRow="1" outline="0" axis="axisRow" fieldPosition="0">
        <references count="1">
          <reference field="4294967294" count="1" selected="0">
            <x v="6"/>
          </reference>
        </references>
      </pivotArea>
    </format>
    <format dxfId="383">
      <pivotArea field="0" dataOnly="0" labelOnly="1" grandRow="1" outline="0" axis="axisRow" fieldPosition="0">
        <references count="1">
          <reference field="4294967294" count="1" selected="0">
            <x v="7"/>
          </reference>
        </references>
      </pivotArea>
    </format>
    <format dxfId="382">
      <pivotArea field="0" dataOnly="0" labelOnly="1" grandRow="1" outline="0" axis="axisRow" fieldPosition="0">
        <references count="1">
          <reference field="4294967294" count="1" selected="0">
            <x v="8"/>
          </reference>
        </references>
      </pivotArea>
    </format>
    <format dxfId="381">
      <pivotArea field="0" dataOnly="0" labelOnly="1" grandRow="1" outline="0" axis="axisRow" fieldPosition="0">
        <references count="1">
          <reference field="4294967294" count="1" selected="0">
            <x v="9"/>
          </reference>
        </references>
      </pivotArea>
    </format>
    <format dxfId="380">
      <pivotArea field="0" dataOnly="0" labelOnly="1" grandRow="1" outline="0" axis="axisRow" fieldPosition="0">
        <references count="1">
          <reference field="4294967294" count="1" selected="0">
            <x v="10"/>
          </reference>
        </references>
      </pivotArea>
    </format>
    <format dxfId="379">
      <pivotArea field="0" dataOnly="0" labelOnly="1" grandRow="1" outline="0" axis="axisRow" fieldPosition="0">
        <references count="1">
          <reference field="4294967294" count="1" selected="0">
            <x v="11"/>
          </reference>
        </references>
      </pivotArea>
    </format>
    <format dxfId="378">
      <pivotArea field="0" dataOnly="0" labelOnly="1" grandRow="1" outline="0" axis="axisRow" fieldPosition="0">
        <references count="1">
          <reference field="4294967294" count="1" selected="0">
            <x v="12"/>
          </reference>
        </references>
      </pivotArea>
    </format>
    <format dxfId="377">
      <pivotArea field="0" dataOnly="0" labelOnly="1" grandRow="1" outline="0" axis="axisRow" fieldPosition="0">
        <references count="1">
          <reference field="4294967294" count="1" selected="0">
            <x v="13"/>
          </reference>
        </references>
      </pivotArea>
    </format>
    <format dxfId="376">
      <pivotArea field="0" dataOnly="0" labelOnly="1" grandRow="1" outline="0" axis="axisRow" fieldPosition="0">
        <references count="1">
          <reference field="4294967294" count="1" selected="0">
            <x v="14"/>
          </reference>
        </references>
      </pivotArea>
    </format>
    <format dxfId="375">
      <pivotArea field="0" dataOnly="0" labelOnly="1" grandRow="1" outline="0" axis="axisRow" fieldPosition="0">
        <references count="1">
          <reference field="4294967294" count="1" selected="0">
            <x v="15"/>
          </reference>
        </references>
      </pivotArea>
    </format>
    <format dxfId="374">
      <pivotArea field="0" dataOnly="0" labelOnly="1" grandRow="1" outline="0" axis="axisRow" fieldPosition="0">
        <references count="1">
          <reference field="4294967294" count="1" selected="0">
            <x v="16"/>
          </reference>
        </references>
      </pivotArea>
    </format>
    <format dxfId="373">
      <pivotArea field="0" dataOnly="0" labelOnly="1" grandRow="1" outline="0" axis="axisRow" fieldPosition="0">
        <references count="1">
          <reference field="4294967294" count="1" selected="0">
            <x v="17"/>
          </reference>
        </references>
      </pivotArea>
    </format>
    <format dxfId="372">
      <pivotArea field="0" dataOnly="0" labelOnly="1" grandRow="1" outline="0" axis="axisRow" fieldPosition="0">
        <references count="1">
          <reference field="4294967294" count="1" selected="0">
            <x v="18"/>
          </reference>
        </references>
      </pivotArea>
    </format>
    <format dxfId="371">
      <pivotArea field="0" dataOnly="0" labelOnly="1" grandRow="1" outline="0" axis="axisRow" fieldPosition="0">
        <references count="1">
          <reference field="4294967294" count="1" selected="0">
            <x v="19"/>
          </reference>
        </references>
      </pivotArea>
    </format>
    <format dxfId="370">
      <pivotArea field="0" dataOnly="0" labelOnly="1" grandRow="1" outline="0" axis="axisRow" fieldPosition="0">
        <references count="1">
          <reference field="4294967294" count="1" selected="0">
            <x v="20"/>
          </reference>
        </references>
      </pivotArea>
    </format>
    <format dxfId="369">
      <pivotArea field="0" dataOnly="0" labelOnly="1" grandRow="1" outline="0" axis="axisRow" fieldPosition="0">
        <references count="1">
          <reference field="4294967294" count="1" selected="0">
            <x v="21"/>
          </reference>
        </references>
      </pivotArea>
    </format>
    <format dxfId="368">
      <pivotArea field="0" dataOnly="0" labelOnly="1" grandRow="1" outline="0" axis="axisRow" fieldPosition="0">
        <references count="1">
          <reference field="4294967294" count="1" selected="0">
            <x v="22"/>
          </reference>
        </references>
      </pivotArea>
    </format>
    <format dxfId="367">
      <pivotArea field="0" dataOnly="0" labelOnly="1" grandRow="1" outline="0" axis="axisRow" fieldPosition="0">
        <references count="1">
          <reference field="4294967294" count="1" selected="0">
            <x v="23"/>
          </reference>
        </references>
      </pivotArea>
    </format>
    <format dxfId="366">
      <pivotArea field="0" dataOnly="0" labelOnly="1" grandRow="1" outline="0" axis="axisRow" fieldPosition="0">
        <references count="1">
          <reference field="4294967294" count="1" selected="0">
            <x v="24"/>
          </reference>
        </references>
      </pivotArea>
    </format>
    <format dxfId="365">
      <pivotArea field="0" dataOnly="0" labelOnly="1" grandRow="1" outline="0" axis="axisRow" fieldPosition="0">
        <references count="1">
          <reference field="4294967294" count="1" selected="0">
            <x v="25"/>
          </reference>
        </references>
      </pivotArea>
    </format>
    <format dxfId="364">
      <pivotArea field="0" dataOnly="0" labelOnly="1" grandRow="1" outline="0" axis="axisRow" fieldPosition="0">
        <references count="1">
          <reference field="4294967294" count="1" selected="0">
            <x v="26"/>
          </reference>
        </references>
      </pivotArea>
    </format>
    <format dxfId="363">
      <pivotArea field="0" dataOnly="0" labelOnly="1" grandRow="1" outline="0" axis="axisRow" fieldPosition="0">
        <references count="1">
          <reference field="4294967294" count="1" selected="0">
            <x v="27"/>
          </reference>
        </references>
      </pivotArea>
    </format>
    <format dxfId="362">
      <pivotArea field="0" dataOnly="0" labelOnly="1" grandRow="1" outline="0" axis="axisRow" fieldPosition="0">
        <references count="1">
          <reference field="4294967294" count="1" selected="0">
            <x v="0"/>
          </reference>
        </references>
      </pivotArea>
    </format>
    <format dxfId="361">
      <pivotArea field="0" dataOnly="0" labelOnly="1" grandRow="1" outline="0" axis="axisRow" fieldPosition="0">
        <references count="1">
          <reference field="4294967294" count="1" selected="0">
            <x v="1"/>
          </reference>
        </references>
      </pivotArea>
    </format>
    <format dxfId="360">
      <pivotArea field="0" dataOnly="0" labelOnly="1" grandRow="1" outline="0" axis="axisRow" fieldPosition="0">
        <references count="1">
          <reference field="4294967294" count="1" selected="0">
            <x v="2"/>
          </reference>
        </references>
      </pivotArea>
    </format>
    <format dxfId="359">
      <pivotArea field="0" dataOnly="0" labelOnly="1" grandRow="1" outline="0" axis="axisRow" fieldPosition="0">
        <references count="1">
          <reference field="4294967294" count="1" selected="0">
            <x v="3"/>
          </reference>
        </references>
      </pivotArea>
    </format>
    <format dxfId="358">
      <pivotArea field="0" dataOnly="0" labelOnly="1" grandRow="1" outline="0" axis="axisRow" fieldPosition="0">
        <references count="1">
          <reference field="4294967294" count="1" selected="0">
            <x v="4"/>
          </reference>
        </references>
      </pivotArea>
    </format>
    <format dxfId="357">
      <pivotArea field="0" dataOnly="0" labelOnly="1" grandRow="1" outline="0" axis="axisRow" fieldPosition="0">
        <references count="1">
          <reference field="4294967294" count="1" selected="0">
            <x v="5"/>
          </reference>
        </references>
      </pivotArea>
    </format>
    <format dxfId="356">
      <pivotArea field="0" dataOnly="0" labelOnly="1" grandRow="1" outline="0" axis="axisRow" fieldPosition="0">
        <references count="1">
          <reference field="4294967294" count="1" selected="0">
            <x v="6"/>
          </reference>
        </references>
      </pivotArea>
    </format>
    <format dxfId="355">
      <pivotArea field="0" dataOnly="0" labelOnly="1" grandRow="1" outline="0" axis="axisRow" fieldPosition="0">
        <references count="1">
          <reference field="4294967294" count="1" selected="0">
            <x v="7"/>
          </reference>
        </references>
      </pivotArea>
    </format>
    <format dxfId="354">
      <pivotArea field="0" dataOnly="0" labelOnly="1" grandRow="1" outline="0" axis="axisRow" fieldPosition="0">
        <references count="1">
          <reference field="4294967294" count="1" selected="0">
            <x v="8"/>
          </reference>
        </references>
      </pivotArea>
    </format>
    <format dxfId="353">
      <pivotArea field="0" dataOnly="0" labelOnly="1" grandRow="1" outline="0" axis="axisRow" fieldPosition="0">
        <references count="1">
          <reference field="4294967294" count="1" selected="0">
            <x v="9"/>
          </reference>
        </references>
      </pivotArea>
    </format>
    <format dxfId="352">
      <pivotArea field="0" dataOnly="0" labelOnly="1" grandRow="1" outline="0" axis="axisRow" fieldPosition="0">
        <references count="1">
          <reference field="4294967294" count="1" selected="0">
            <x v="10"/>
          </reference>
        </references>
      </pivotArea>
    </format>
    <format dxfId="351">
      <pivotArea field="0" dataOnly="0" labelOnly="1" grandRow="1" outline="0" axis="axisRow" fieldPosition="0">
        <references count="1">
          <reference field="4294967294" count="1" selected="0">
            <x v="11"/>
          </reference>
        </references>
      </pivotArea>
    </format>
    <format dxfId="350">
      <pivotArea field="0" dataOnly="0" labelOnly="1" grandRow="1" outline="0" axis="axisRow" fieldPosition="0">
        <references count="1">
          <reference field="4294967294" count="1" selected="0">
            <x v="12"/>
          </reference>
        </references>
      </pivotArea>
    </format>
    <format dxfId="349">
      <pivotArea field="0" dataOnly="0" labelOnly="1" grandRow="1" outline="0" axis="axisRow" fieldPosition="0">
        <references count="1">
          <reference field="4294967294" count="1" selected="0">
            <x v="13"/>
          </reference>
        </references>
      </pivotArea>
    </format>
    <format dxfId="348">
      <pivotArea field="0" dataOnly="0" labelOnly="1" grandRow="1" outline="0" axis="axisRow" fieldPosition="0">
        <references count="1">
          <reference field="4294967294" count="1" selected="0">
            <x v="14"/>
          </reference>
        </references>
      </pivotArea>
    </format>
    <format dxfId="347">
      <pivotArea field="0" dataOnly="0" labelOnly="1" grandRow="1" outline="0" axis="axisRow" fieldPosition="0">
        <references count="1">
          <reference field="4294967294" count="1" selected="0">
            <x v="15"/>
          </reference>
        </references>
      </pivotArea>
    </format>
    <format dxfId="346">
      <pivotArea field="0" dataOnly="0" labelOnly="1" grandRow="1" outline="0" axis="axisRow" fieldPosition="0">
        <references count="1">
          <reference field="4294967294" count="1" selected="0">
            <x v="16"/>
          </reference>
        </references>
      </pivotArea>
    </format>
    <format dxfId="345">
      <pivotArea field="0" dataOnly="0" labelOnly="1" grandRow="1" outline="0" axis="axisRow" fieldPosition="0">
        <references count="1">
          <reference field="4294967294" count="1" selected="0">
            <x v="17"/>
          </reference>
        </references>
      </pivotArea>
    </format>
    <format dxfId="344">
      <pivotArea field="0" dataOnly="0" labelOnly="1" grandRow="1" outline="0" axis="axisRow" fieldPosition="0">
        <references count="1">
          <reference field="4294967294" count="1" selected="0">
            <x v="18"/>
          </reference>
        </references>
      </pivotArea>
    </format>
    <format dxfId="343">
      <pivotArea field="0" dataOnly="0" labelOnly="1" grandRow="1" outline="0" axis="axisRow" fieldPosition="0">
        <references count="1">
          <reference field="4294967294" count="1" selected="0">
            <x v="19"/>
          </reference>
        </references>
      </pivotArea>
    </format>
    <format dxfId="342">
      <pivotArea field="0" dataOnly="0" labelOnly="1" grandRow="1" outline="0" axis="axisRow" fieldPosition="0">
        <references count="1">
          <reference field="4294967294" count="1" selected="0">
            <x v="20"/>
          </reference>
        </references>
      </pivotArea>
    </format>
    <format dxfId="341">
      <pivotArea field="0" dataOnly="0" labelOnly="1" grandRow="1" outline="0" axis="axisRow" fieldPosition="0">
        <references count="1">
          <reference field="4294967294" count="1" selected="0">
            <x v="21"/>
          </reference>
        </references>
      </pivotArea>
    </format>
    <format dxfId="340">
      <pivotArea field="0" dataOnly="0" labelOnly="1" grandRow="1" outline="0" axis="axisRow" fieldPosition="0">
        <references count="1">
          <reference field="4294967294" count="1" selected="0">
            <x v="22"/>
          </reference>
        </references>
      </pivotArea>
    </format>
    <format dxfId="339">
      <pivotArea field="0" dataOnly="0" labelOnly="1" grandRow="1" outline="0" axis="axisRow" fieldPosition="0">
        <references count="1">
          <reference field="4294967294" count="1" selected="0">
            <x v="23"/>
          </reference>
        </references>
      </pivotArea>
    </format>
    <format dxfId="338">
      <pivotArea field="0" dataOnly="0" labelOnly="1" grandRow="1" outline="0" axis="axisRow" fieldPosition="0">
        <references count="1">
          <reference field="4294967294" count="1" selected="0">
            <x v="24"/>
          </reference>
        </references>
      </pivotArea>
    </format>
    <format dxfId="337">
      <pivotArea field="0" dataOnly="0" labelOnly="1" grandRow="1" outline="0" axis="axisRow" fieldPosition="0">
        <references count="1">
          <reference field="4294967294" count="1" selected="0">
            <x v="25"/>
          </reference>
        </references>
      </pivotArea>
    </format>
    <format dxfId="336">
      <pivotArea field="0" dataOnly="0" labelOnly="1" grandRow="1" outline="0" axis="axisRow" fieldPosition="0">
        <references count="1">
          <reference field="4294967294" count="1" selected="0">
            <x v="26"/>
          </reference>
        </references>
      </pivotArea>
    </format>
    <format dxfId="335">
      <pivotArea field="0" dataOnly="0" labelOnly="1" grandRow="1" outline="0" axis="axisRow" fieldPosition="0">
        <references count="1">
          <reference field="4294967294" count="1" selected="0">
            <x v="27"/>
          </reference>
        </references>
      </pivotArea>
    </format>
    <format dxfId="334">
      <pivotArea collapsedLevelsAreSubtotals="1" fieldPosition="0">
        <references count="4">
          <reference field="4294967294" count="1">
            <x v="21"/>
          </reference>
          <reference field="0" count="1" selected="0">
            <x v="6"/>
          </reference>
          <reference field="4" count="1" selected="0">
            <x v="7"/>
          </reference>
          <reference field="131" count="1" selected="0">
            <x v="1"/>
          </reference>
        </references>
      </pivotArea>
    </format>
    <format dxfId="333">
      <pivotArea collapsedLevelsAreSubtotals="1" fieldPosition="0">
        <references count="4">
          <reference field="4294967294" count="26">
            <x v="2"/>
            <x v="3"/>
            <x v="4"/>
            <x v="5"/>
            <x v="6"/>
            <x v="7"/>
            <x v="8"/>
            <x v="9"/>
            <x v="10"/>
            <x v="11"/>
            <x v="12"/>
            <x v="13"/>
            <x v="14"/>
            <x v="15"/>
            <x v="16"/>
            <x v="17"/>
            <x v="18"/>
            <x v="19"/>
            <x v="20"/>
            <x v="21"/>
            <x v="22"/>
            <x v="23"/>
            <x v="24"/>
            <x v="25"/>
            <x v="26"/>
            <x v="27"/>
          </reference>
          <reference field="0" count="1" selected="0">
            <x v="10"/>
          </reference>
          <reference field="4" count="1" selected="0">
            <x v="5"/>
          </reference>
          <reference field="131" count="1" selected="0">
            <x v="0"/>
          </reference>
        </references>
      </pivotArea>
    </format>
    <format dxfId="332">
      <pivotArea collapsedLevelsAreSubtotals="1" fieldPosition="0">
        <references count="4">
          <reference field="4294967294" count="1">
            <x v="18"/>
          </reference>
          <reference field="0" count="1" selected="0">
            <x v="1"/>
          </reference>
          <reference field="4" count="1" selected="0">
            <x v="7"/>
          </reference>
          <reference field="131" count="1" selected="0">
            <x v="1"/>
          </reference>
        </references>
      </pivotArea>
    </format>
    <format dxfId="331">
      <pivotArea collapsedLevelsAreSubtotals="1" fieldPosition="0">
        <references count="4">
          <reference field="4294967294" count="1">
            <x v="2"/>
          </reference>
          <reference field="0" count="1" selected="0">
            <x v="1"/>
          </reference>
          <reference field="4" count="1" selected="0">
            <x v="7"/>
          </reference>
          <reference field="131" count="1" selected="0">
            <x v="1"/>
          </reference>
        </references>
      </pivotArea>
    </format>
    <format dxfId="330">
      <pivotArea collapsedLevelsAreSubtotals="1" fieldPosition="0">
        <references count="4">
          <reference field="4294967294" count="1">
            <x v="14"/>
          </reference>
          <reference field="0" count="1" selected="0">
            <x v="1"/>
          </reference>
          <reference field="4" count="1" selected="0">
            <x v="7"/>
          </reference>
          <reference field="131" count="1" selected="0">
            <x v="1"/>
          </reference>
        </references>
      </pivotArea>
    </format>
    <format dxfId="329">
      <pivotArea collapsedLevelsAreSubtotals="1" fieldPosition="0">
        <references count="4">
          <reference field="4294967294" count="1">
            <x v="6"/>
          </reference>
          <reference field="0" count="1" selected="0">
            <x v="1"/>
          </reference>
          <reference field="4" count="1" selected="0">
            <x v="7"/>
          </reference>
          <reference field="131" count="1" selected="0">
            <x v="1"/>
          </reference>
        </references>
      </pivotArea>
    </format>
    <format dxfId="328">
      <pivotArea collapsedLevelsAreSubtotals="1" fieldPosition="0">
        <references count="4">
          <reference field="4294967294" count="1">
            <x v="10"/>
          </reference>
          <reference field="0" count="1" selected="0">
            <x v="1"/>
          </reference>
          <reference field="4" count="1" selected="0">
            <x v="7"/>
          </reference>
          <reference field="131" count="1" selected="0">
            <x v="1"/>
          </reference>
        </references>
      </pivotArea>
    </format>
    <format dxfId="327">
      <pivotArea collapsedLevelsAreSubtotals="1" fieldPosition="0">
        <references count="4">
          <reference field="4294967294" count="1">
            <x v="18"/>
          </reference>
          <reference field="0" count="1" selected="0">
            <x v="5"/>
          </reference>
          <reference field="4" count="1" selected="0">
            <x v="3"/>
          </reference>
          <reference field="131" count="1" selected="0">
            <x v="0"/>
          </reference>
        </references>
      </pivotArea>
    </format>
    <format dxfId="326">
      <pivotArea collapsedLevelsAreSubtotals="1" fieldPosition="0">
        <references count="4">
          <reference field="4294967294" count="1">
            <x v="18"/>
          </reference>
          <reference field="0" count="1" selected="0">
            <x v="5"/>
          </reference>
          <reference field="4" count="1" selected="0">
            <x v="3"/>
          </reference>
          <reference field="131" count="1" selected="0">
            <x v="0"/>
          </reference>
        </references>
      </pivotArea>
    </format>
    <format dxfId="325">
      <pivotArea collapsedLevelsAreSubtotals="1" fieldPosition="0">
        <references count="4">
          <reference field="4294967294" count="1">
            <x v="10"/>
          </reference>
          <reference field="0" count="1" selected="0">
            <x v="6"/>
          </reference>
          <reference field="4" count="1" selected="0">
            <x v="9"/>
          </reference>
          <reference field="131" count="1" selected="0">
            <x v="1"/>
          </reference>
        </references>
      </pivotArea>
    </format>
    <format dxfId="324">
      <pivotArea collapsedLevelsAreSubtotals="1" fieldPosition="0">
        <references count="4">
          <reference field="4294967294" count="1">
            <x v="18"/>
          </reference>
          <reference field="0" count="1" selected="0">
            <x v="6"/>
          </reference>
          <reference field="4" count="1" selected="0">
            <x v="9"/>
          </reference>
          <reference field="131"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1" cacheId="0" dataOnRows="1" applyNumberFormats="0" applyBorderFormats="0" applyFontFormats="0" applyPatternFormats="0" applyAlignmentFormats="0" applyWidthHeightFormats="1" dataCaption="Values" updatedVersion="6" minRefreshableVersion="3" useAutoFormatting="1" colGrandTotals="0" itemPrintTitles="1" createdVersion="4" indent="0" outline="1" outlineData="1" multipleFieldFilters="0">
  <location ref="A1:Q495" firstHeaderRow="1" firstDataRow="3" firstDataCol="1"/>
  <pivotFields count="132">
    <pivotField axis="axisRow" showAll="0" sortType="ascending">
      <items count="17">
        <item x="0"/>
        <item x="1"/>
        <item x="2"/>
        <item x="3"/>
        <item x="4"/>
        <item x="5"/>
        <item x="6"/>
        <item x="7"/>
        <item x="8"/>
        <item x="9"/>
        <item x="10"/>
        <item x="11"/>
        <item x="12"/>
        <item x="13"/>
        <item x="14"/>
        <item x="15"/>
        <item t="default"/>
      </items>
    </pivotField>
    <pivotField showAll="0"/>
    <pivotField showAll="0"/>
    <pivotField showAll="0"/>
    <pivotField axis="axisCol" showAll="0">
      <items count="15">
        <item x="0"/>
        <item x="1"/>
        <item x="2"/>
        <item x="3"/>
        <item x="4"/>
        <item x="5"/>
        <item x="11"/>
        <item x="6"/>
        <item x="7"/>
        <item x="8"/>
        <item x="13"/>
        <item x="9"/>
        <item x="10"/>
        <item x="1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showAll="0"/>
    <pivotField numFmtId="3" showAll="0"/>
    <pivotField showAll="0"/>
    <pivotField numFmtId="3" showAll="0"/>
    <pivotField showAll="0"/>
    <pivotField numFmtId="3" showAll="0"/>
    <pivotField showAll="0"/>
    <pivotField numFmtId="3" showAll="0"/>
    <pivotField showAll="0"/>
    <pivotField numFmtId="3" showAll="0"/>
    <pivotField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showAll="0"/>
    <pivotField showAll="0"/>
    <pivotField numFmtId="3" showAll="0"/>
    <pivotField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dataField="1" numFmtId="3" showAll="0" defaultSubtotal="0"/>
    <pivotField axis="axisCol" showAll="0">
      <items count="5">
        <item n="Four-Year" x="1"/>
        <item n="Two-Year" x="2"/>
        <item n="Technical" x="3"/>
        <item h="1" x="0"/>
        <item t="default"/>
      </items>
    </pivotField>
  </pivotFields>
  <rowFields count="2">
    <field x="0"/>
    <field x="-2"/>
  </rowFields>
  <rowItems count="492">
    <i>
      <x/>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1"/>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2"/>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3"/>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4"/>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5"/>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6"/>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7"/>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8"/>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9"/>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10"/>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11"/>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12"/>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13"/>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14"/>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x v="15"/>
    </i>
    <i r="1">
      <x/>
    </i>
    <i r="1" i="1">
      <x v="1"/>
    </i>
    <i r="1" i="2">
      <x v="2"/>
    </i>
    <i r="1" i="3">
      <x v="3"/>
    </i>
    <i r="1" i="4">
      <x v="4"/>
    </i>
    <i r="1" i="5">
      <x v="5"/>
    </i>
    <i r="1" i="6">
      <x v="6"/>
    </i>
    <i r="1" i="7">
      <x v="7"/>
    </i>
    <i r="1" i="8">
      <x v="8"/>
    </i>
    <i r="1" i="9">
      <x v="9"/>
    </i>
    <i r="1" i="10">
      <x v="10"/>
    </i>
    <i r="1" i="11">
      <x v="11"/>
    </i>
    <i r="1" i="12">
      <x v="12"/>
    </i>
    <i r="1" i="13">
      <x v="13"/>
    </i>
    <i r="1" i="14">
      <x v="14"/>
    </i>
    <i r="1" i="15">
      <x v="15"/>
    </i>
    <i r="1" i="16">
      <x v="16"/>
    </i>
    <i r="1" i="17">
      <x v="17"/>
    </i>
    <i r="1" i="18">
      <x v="18"/>
    </i>
    <i r="1" i="19">
      <x v="19"/>
    </i>
    <i r="1" i="20">
      <x v="20"/>
    </i>
    <i r="1" i="21">
      <x v="21"/>
    </i>
    <i r="1" i="22">
      <x v="22"/>
    </i>
    <i r="1" i="23">
      <x v="23"/>
    </i>
    <i r="1" i="24">
      <x v="24"/>
    </i>
    <i r="1" i="25">
      <x v="25"/>
    </i>
    <i r="1" i="26">
      <x v="26"/>
    </i>
    <i r="1" i="27">
      <x v="27"/>
    </i>
    <i t="grand">
      <x/>
    </i>
    <i t="grand" i="1">
      <x/>
    </i>
    <i t="grand" i="2">
      <x/>
    </i>
    <i t="grand" i="3">
      <x/>
    </i>
    <i t="grand" i="4">
      <x/>
    </i>
    <i t="grand" i="5">
      <x/>
    </i>
    <i t="grand" i="6">
      <x/>
    </i>
    <i t="grand" i="7">
      <x/>
    </i>
    <i t="grand" i="8">
      <x/>
    </i>
    <i t="grand" i="9">
      <x/>
    </i>
    <i t="grand" i="10">
      <x/>
    </i>
    <i t="grand" i="11">
      <x/>
    </i>
    <i t="grand" i="12">
      <x/>
    </i>
    <i t="grand" i="13">
      <x/>
    </i>
    <i t="grand" i="14">
      <x/>
    </i>
    <i t="grand" i="15">
      <x/>
    </i>
    <i t="grand" i="16">
      <x/>
    </i>
    <i t="grand" i="17">
      <x/>
    </i>
    <i t="grand" i="18">
      <x/>
    </i>
    <i t="grand" i="19">
      <x/>
    </i>
    <i t="grand" i="20">
      <x/>
    </i>
    <i t="grand" i="21">
      <x/>
    </i>
    <i t="grand" i="22">
      <x/>
    </i>
    <i t="grand" i="23">
      <x/>
    </i>
    <i t="grand" i="24">
      <x/>
    </i>
    <i t="grand" i="25">
      <x/>
    </i>
    <i t="grand" i="26">
      <x/>
    </i>
    <i t="grand" i="27">
      <x/>
    </i>
  </rowItems>
  <colFields count="2">
    <field x="131"/>
    <field x="4"/>
  </colFields>
  <colItems count="16">
    <i>
      <x/>
      <x/>
    </i>
    <i r="1">
      <x v="1"/>
    </i>
    <i r="1">
      <x v="2"/>
    </i>
    <i r="1">
      <x v="3"/>
    </i>
    <i r="1">
      <x v="4"/>
    </i>
    <i r="1">
      <x v="5"/>
    </i>
    <i t="default">
      <x/>
    </i>
    <i>
      <x v="1"/>
      <x v="6"/>
    </i>
    <i r="1">
      <x v="7"/>
    </i>
    <i r="1">
      <x v="8"/>
    </i>
    <i r="1">
      <x v="9"/>
    </i>
    <i r="1">
      <x v="10"/>
    </i>
    <i t="default">
      <x v="1"/>
    </i>
    <i>
      <x v="2"/>
      <x v="11"/>
    </i>
    <i r="1">
      <x v="12"/>
    </i>
    <i t="default">
      <x v="2"/>
    </i>
  </colItems>
  <dataFields count="28">
    <dataField name=" Old # Prof Tot" fld="103" baseField="0" baseItem="0" numFmtId="164"/>
    <dataField name=" Old 9mEqv Outlay Prof" fld="117" baseField="0" baseItem="0" numFmtId="164"/>
    <dataField name=" New # Prof Tot" fld="104" baseField="0" baseItem="0" numFmtId="164"/>
    <dataField name=" New 9mEqv Outlay Prof" fld="118" baseField="0" baseItem="0" numFmtId="164"/>
    <dataField name=" Old # Asc Tot" fld="105" baseField="0" baseItem="0" numFmtId="164"/>
    <dataField name=" Old 9mEqv Outlay Asc" fld="119" baseField="0" baseItem="0" numFmtId="164"/>
    <dataField name=" New # Asc Tot" fld="106" baseField="0" baseItem="0" numFmtId="164"/>
    <dataField name=" New 9mEqv Outlay Asc" fld="120" baseField="0" baseItem="0" numFmtId="164"/>
    <dataField name=" Old # Ast Tot" fld="107" baseField="0" baseItem="0" numFmtId="164"/>
    <dataField name=" Old 9mEqv Outlay Ast" fld="121" baseField="0" baseItem="0" numFmtId="164"/>
    <dataField name=" New # Ast Tot" fld="108" baseField="0" baseItem="0" numFmtId="164"/>
    <dataField name=" New 9mEqv Outlay Ast" fld="122" baseField="0" baseItem="0" numFmtId="164"/>
    <dataField name=" Old # Inst Tot" fld="109" baseField="0" baseItem="0" numFmtId="164"/>
    <dataField name=" Old 9mEqv Outlay Inst" fld="123" baseField="0" baseItem="0" numFmtId="164"/>
    <dataField name=" New # Inst Tot" fld="110" baseField="0" baseItem="0" numFmtId="164"/>
    <dataField name=" New 9mEqv Outlay Inst" fld="124" baseField="0" baseItem="0" numFmtId="164"/>
    <dataField name=" Old # Oth Tot" fld="111" baseField="0" baseItem="0" numFmtId="164"/>
    <dataField name=" Old 9mEqv Outlay Oth" fld="125" baseField="0" baseItem="0" numFmtId="164"/>
    <dataField name=" New # Oth Tot" fld="112" baseField="0" baseItem="0" numFmtId="164"/>
    <dataField name=" New 9mEqv Outlay Oth" fld="126" baseField="0" baseItem="0" numFmtId="164"/>
    <dataField name=" Old # SR Tot" fld="113" baseField="0" baseItem="0" numFmtId="164"/>
    <dataField name=" Old 9mEqv Outlay SR" fld="127" baseField="0" baseItem="0" numFmtId="164"/>
    <dataField name=" New # SR Tot" fld="114" baseField="0" baseItem="0" numFmtId="164"/>
    <dataField name=" New 9mEqv Outlay SR" fld="128" baseField="0" baseItem="0" numFmtId="164"/>
    <dataField name=" Old # AR Tot" fld="115" baseField="0" baseItem="0" numFmtId="164"/>
    <dataField name=" Old 9mEqv Outlay AR" fld="129" baseField="0" baseItem="0" numFmtId="164"/>
    <dataField name=" New # AR Tot" fld="116" baseField="0" baseItem="0" numFmtId="164"/>
    <dataField name=" New 9mEqv Outlay AR" fld="130" baseField="0" baseItem="0" numFmtId="164"/>
  </dataFields>
  <formats count="172">
    <format dxfId="323">
      <pivotArea type="all" dataOnly="0" outline="0" fieldPosition="0"/>
    </format>
    <format dxfId="322">
      <pivotArea type="all" dataOnly="0" outline="0" fieldPosition="0"/>
    </format>
    <format dxfId="321">
      <pivotArea collapsedLevelsAreSubtotals="1" fieldPosition="0">
        <references count="1">
          <reference field="0" count="1">
            <x v="9"/>
          </reference>
        </references>
      </pivotArea>
    </format>
    <format dxfId="320">
      <pivotArea collapsedLevelsAreSubtotals="1" fieldPosition="0">
        <references count="2">
          <reference field="4294967294" count="26">
            <x v="0"/>
            <x v="1"/>
            <x v="2"/>
            <x v="3"/>
            <x v="4"/>
            <x v="5"/>
            <x v="6"/>
            <x v="7"/>
            <x v="8"/>
            <x v="9"/>
            <x v="10"/>
            <x v="11"/>
            <x v="12"/>
            <x v="13"/>
            <x v="14"/>
            <x v="15"/>
            <x v="16"/>
            <x v="17"/>
            <x v="18"/>
            <x v="19"/>
            <x v="20"/>
            <x v="21"/>
            <x v="22"/>
            <x v="23"/>
            <x v="24"/>
            <x v="26"/>
          </reference>
          <reference field="0" count="1" selected="0">
            <x v="9"/>
          </reference>
        </references>
      </pivotArea>
    </format>
    <format dxfId="319">
      <pivotArea field="0" grandRow="1" outline="0" collapsedLevelsAreSubtotals="1" axis="axisRow" fieldPosition="0">
        <references count="1">
          <reference field="4294967294" count="26" selected="0">
            <x v="0"/>
            <x v="1"/>
            <x v="2"/>
            <x v="3"/>
            <x v="4"/>
            <x v="5"/>
            <x v="6"/>
            <x v="7"/>
            <x v="8"/>
            <x v="9"/>
            <x v="10"/>
            <x v="11"/>
            <x v="12"/>
            <x v="13"/>
            <x v="14"/>
            <x v="15"/>
            <x v="16"/>
            <x v="17"/>
            <x v="18"/>
            <x v="19"/>
            <x v="20"/>
            <x v="21"/>
            <x v="22"/>
            <x v="23"/>
            <x v="24"/>
            <x v="26"/>
          </reference>
        </references>
      </pivotArea>
    </format>
    <format dxfId="318">
      <pivotArea dataOnly="0" outline="0" fieldPosition="0">
        <references count="1">
          <reference field="4294967294" count="1">
            <x v="5"/>
          </reference>
        </references>
      </pivotArea>
    </format>
    <format dxfId="317">
      <pivotArea outline="0" collapsedLevelsAreSubtotals="1" fieldPosition="0"/>
    </format>
    <format dxfId="316">
      <pivotArea field="131" type="button" dataOnly="0" labelOnly="1" outline="0" axis="axisCol" fieldPosition="0"/>
    </format>
    <format dxfId="315">
      <pivotArea field="4" type="button" dataOnly="0" labelOnly="1" outline="0" axis="axisCol" fieldPosition="1"/>
    </format>
    <format dxfId="314">
      <pivotArea type="topRight" dataOnly="0" labelOnly="1" outline="0" fieldPosition="0"/>
    </format>
    <format dxfId="313">
      <pivotArea dataOnly="0" labelOnly="1" fieldPosition="0">
        <references count="1">
          <reference field="131" count="0"/>
        </references>
      </pivotArea>
    </format>
    <format dxfId="312">
      <pivotArea dataOnly="0" labelOnly="1" fieldPosition="0">
        <references count="1">
          <reference field="131" count="0" defaultSubtotal="1"/>
        </references>
      </pivotArea>
    </format>
    <format dxfId="311">
      <pivotArea dataOnly="0" labelOnly="1" fieldPosition="0">
        <references count="2">
          <reference field="4" count="6">
            <x v="0"/>
            <x v="1"/>
            <x v="2"/>
            <x v="3"/>
            <x v="4"/>
            <x v="5"/>
          </reference>
          <reference field="131" count="1" selected="0">
            <x v="0"/>
          </reference>
        </references>
      </pivotArea>
    </format>
    <format dxfId="310">
      <pivotArea dataOnly="0" labelOnly="1" fieldPosition="0">
        <references count="2">
          <reference field="4" count="5">
            <x v="6"/>
            <x v="7"/>
            <x v="8"/>
            <x v="9"/>
            <x v="10"/>
          </reference>
          <reference field="131" count="1" selected="0">
            <x v="1"/>
          </reference>
        </references>
      </pivotArea>
    </format>
    <format dxfId="309">
      <pivotArea dataOnly="0" labelOnly="1" fieldPosition="0">
        <references count="2">
          <reference field="4" count="2">
            <x v="11"/>
            <x v="12"/>
          </reference>
          <reference field="131" count="1" selected="0">
            <x v="2"/>
          </reference>
        </references>
      </pivotArea>
    </format>
    <format dxfId="308">
      <pivotArea dataOnly="0" outline="0" fieldPosition="0">
        <references count="1">
          <reference field="4294967294" count="1">
            <x v="27"/>
          </reference>
        </references>
      </pivotArea>
    </format>
    <format dxfId="307">
      <pivotArea field="0" dataOnly="0" labelOnly="1" grandRow="1" outline="0" axis="axisRow" fieldPosition="0">
        <references count="1">
          <reference field="4294967294" count="1" selected="0">
            <x v="0"/>
          </reference>
        </references>
      </pivotArea>
    </format>
    <format dxfId="306">
      <pivotArea field="0" dataOnly="0" labelOnly="1" grandRow="1" outline="0" axis="axisRow" fieldPosition="0">
        <references count="1">
          <reference field="4294967294" count="1" selected="0">
            <x v="1"/>
          </reference>
        </references>
      </pivotArea>
    </format>
    <format dxfId="305">
      <pivotArea field="0" dataOnly="0" labelOnly="1" grandRow="1" outline="0" axis="axisRow" fieldPosition="0">
        <references count="1">
          <reference field="4294967294" count="1" selected="0">
            <x v="2"/>
          </reference>
        </references>
      </pivotArea>
    </format>
    <format dxfId="304">
      <pivotArea field="0" dataOnly="0" labelOnly="1" grandRow="1" outline="0" axis="axisRow" fieldPosition="0">
        <references count="1">
          <reference field="4294967294" count="1" selected="0">
            <x v="3"/>
          </reference>
        </references>
      </pivotArea>
    </format>
    <format dxfId="303">
      <pivotArea field="0" dataOnly="0" labelOnly="1" grandRow="1" outline="0" axis="axisRow" fieldPosition="0">
        <references count="1">
          <reference field="4294967294" count="1" selected="0">
            <x v="4"/>
          </reference>
        </references>
      </pivotArea>
    </format>
    <format dxfId="302">
      <pivotArea field="0" dataOnly="0" labelOnly="1" grandRow="1" outline="0" axis="axisRow" fieldPosition="0">
        <references count="1">
          <reference field="4294967294" count="1" selected="0">
            <x v="5"/>
          </reference>
        </references>
      </pivotArea>
    </format>
    <format dxfId="301">
      <pivotArea field="0" dataOnly="0" labelOnly="1" grandRow="1" outline="0" axis="axisRow" fieldPosition="0">
        <references count="1">
          <reference field="4294967294" count="1" selected="0">
            <x v="6"/>
          </reference>
        </references>
      </pivotArea>
    </format>
    <format dxfId="300">
      <pivotArea field="0" dataOnly="0" labelOnly="1" grandRow="1" outline="0" axis="axisRow" fieldPosition="0">
        <references count="1">
          <reference field="4294967294" count="1" selected="0">
            <x v="7"/>
          </reference>
        </references>
      </pivotArea>
    </format>
    <format dxfId="299">
      <pivotArea field="0" dataOnly="0" labelOnly="1" grandRow="1" outline="0" axis="axisRow" fieldPosition="0">
        <references count="1">
          <reference field="4294967294" count="1" selected="0">
            <x v="8"/>
          </reference>
        </references>
      </pivotArea>
    </format>
    <format dxfId="298">
      <pivotArea field="0" dataOnly="0" labelOnly="1" grandRow="1" outline="0" axis="axisRow" fieldPosition="0">
        <references count="1">
          <reference field="4294967294" count="1" selected="0">
            <x v="9"/>
          </reference>
        </references>
      </pivotArea>
    </format>
    <format dxfId="297">
      <pivotArea field="0" dataOnly="0" labelOnly="1" grandRow="1" outline="0" axis="axisRow" fieldPosition="0">
        <references count="1">
          <reference field="4294967294" count="1" selected="0">
            <x v="10"/>
          </reference>
        </references>
      </pivotArea>
    </format>
    <format dxfId="296">
      <pivotArea field="0" dataOnly="0" labelOnly="1" grandRow="1" outline="0" axis="axisRow" fieldPosition="0">
        <references count="1">
          <reference field="4294967294" count="1" selected="0">
            <x v="11"/>
          </reference>
        </references>
      </pivotArea>
    </format>
    <format dxfId="295">
      <pivotArea field="0" dataOnly="0" labelOnly="1" grandRow="1" outline="0" axis="axisRow" fieldPosition="0">
        <references count="1">
          <reference field="4294967294" count="1" selected="0">
            <x v="12"/>
          </reference>
        </references>
      </pivotArea>
    </format>
    <format dxfId="294">
      <pivotArea field="0" dataOnly="0" labelOnly="1" grandRow="1" outline="0" axis="axisRow" fieldPosition="0">
        <references count="1">
          <reference field="4294967294" count="1" selected="0">
            <x v="13"/>
          </reference>
        </references>
      </pivotArea>
    </format>
    <format dxfId="293">
      <pivotArea field="0" dataOnly="0" labelOnly="1" grandRow="1" outline="0" axis="axisRow" fieldPosition="0">
        <references count="1">
          <reference field="4294967294" count="1" selected="0">
            <x v="14"/>
          </reference>
        </references>
      </pivotArea>
    </format>
    <format dxfId="292">
      <pivotArea field="0" dataOnly="0" labelOnly="1" grandRow="1" outline="0" axis="axisRow" fieldPosition="0">
        <references count="1">
          <reference field="4294967294" count="1" selected="0">
            <x v="15"/>
          </reference>
        </references>
      </pivotArea>
    </format>
    <format dxfId="291">
      <pivotArea field="0" dataOnly="0" labelOnly="1" grandRow="1" outline="0" axis="axisRow" fieldPosition="0">
        <references count="1">
          <reference field="4294967294" count="1" selected="0">
            <x v="16"/>
          </reference>
        </references>
      </pivotArea>
    </format>
    <format dxfId="290">
      <pivotArea field="0" dataOnly="0" labelOnly="1" grandRow="1" outline="0" axis="axisRow" fieldPosition="0">
        <references count="1">
          <reference field="4294967294" count="1" selected="0">
            <x v="17"/>
          </reference>
        </references>
      </pivotArea>
    </format>
    <format dxfId="289">
      <pivotArea field="0" dataOnly="0" labelOnly="1" grandRow="1" outline="0" axis="axisRow" fieldPosition="0">
        <references count="1">
          <reference field="4294967294" count="1" selected="0">
            <x v="18"/>
          </reference>
        </references>
      </pivotArea>
    </format>
    <format dxfId="288">
      <pivotArea field="0" dataOnly="0" labelOnly="1" grandRow="1" outline="0" axis="axisRow" fieldPosition="0">
        <references count="1">
          <reference field="4294967294" count="1" selected="0">
            <x v="19"/>
          </reference>
        </references>
      </pivotArea>
    </format>
    <format dxfId="287">
      <pivotArea field="0" dataOnly="0" labelOnly="1" grandRow="1" outline="0" axis="axisRow" fieldPosition="0">
        <references count="1">
          <reference field="4294967294" count="1" selected="0">
            <x v="20"/>
          </reference>
        </references>
      </pivotArea>
    </format>
    <format dxfId="286">
      <pivotArea field="0" dataOnly="0" labelOnly="1" grandRow="1" outline="0" axis="axisRow" fieldPosition="0">
        <references count="1">
          <reference field="4294967294" count="1" selected="0">
            <x v="21"/>
          </reference>
        </references>
      </pivotArea>
    </format>
    <format dxfId="285">
      <pivotArea field="0" dataOnly="0" labelOnly="1" grandRow="1" outline="0" axis="axisRow" fieldPosition="0">
        <references count="1">
          <reference field="4294967294" count="1" selected="0">
            <x v="22"/>
          </reference>
        </references>
      </pivotArea>
    </format>
    <format dxfId="284">
      <pivotArea field="0" dataOnly="0" labelOnly="1" grandRow="1" outline="0" axis="axisRow" fieldPosition="0">
        <references count="1">
          <reference field="4294967294" count="1" selected="0">
            <x v="23"/>
          </reference>
        </references>
      </pivotArea>
    </format>
    <format dxfId="283">
      <pivotArea field="0" dataOnly="0" labelOnly="1" grandRow="1" outline="0" axis="axisRow" fieldPosition="0">
        <references count="1">
          <reference field="4294967294" count="1" selected="0">
            <x v="24"/>
          </reference>
        </references>
      </pivotArea>
    </format>
    <format dxfId="282">
      <pivotArea field="0" dataOnly="0" labelOnly="1" grandRow="1" outline="0" axis="axisRow" fieldPosition="0">
        <references count="1">
          <reference field="4294967294" count="1" selected="0">
            <x v="25"/>
          </reference>
        </references>
      </pivotArea>
    </format>
    <format dxfId="281">
      <pivotArea field="0" dataOnly="0" labelOnly="1" grandRow="1" outline="0" axis="axisRow" fieldPosition="0">
        <references count="1">
          <reference field="4294967294" count="1" selected="0">
            <x v="26"/>
          </reference>
        </references>
      </pivotArea>
    </format>
    <format dxfId="280">
      <pivotArea field="0" dataOnly="0" labelOnly="1" grandRow="1" outline="0" axis="axisRow" fieldPosition="0">
        <references count="1">
          <reference field="4294967294" count="1" selected="0">
            <x v="27"/>
          </reference>
        </references>
      </pivotArea>
    </format>
    <format dxfId="279">
      <pivotArea field="0" dataOnly="0" grandRow="1" axis="axisRow" fieldPosition="0">
        <references count="1">
          <reference field="4294967294" count="1" selected="0">
            <x v="1"/>
          </reference>
        </references>
      </pivotArea>
    </format>
    <format dxfId="278">
      <pivotArea field="0" dataOnly="0" grandRow="1" axis="axisRow" fieldPosition="0">
        <references count="1">
          <reference field="4294967294" count="1" selected="0">
            <x v="3"/>
          </reference>
        </references>
      </pivotArea>
    </format>
    <format dxfId="277">
      <pivotArea field="0" dataOnly="0" grandRow="1" axis="axisRow" fieldPosition="0">
        <references count="1">
          <reference field="4294967294" count="1" selected="0">
            <x v="5"/>
          </reference>
        </references>
      </pivotArea>
    </format>
    <format dxfId="276">
      <pivotArea field="0" dataOnly="0" grandRow="1" axis="axisRow" fieldPosition="0">
        <references count="1">
          <reference field="4294967294" count="1" selected="0">
            <x v="6"/>
          </reference>
        </references>
      </pivotArea>
    </format>
    <format dxfId="275">
      <pivotArea field="0" dataOnly="0" grandRow="1" axis="axisRow" fieldPosition="0">
        <references count="1">
          <reference field="4294967294" count="1" selected="0">
            <x v="7"/>
          </reference>
        </references>
      </pivotArea>
    </format>
    <format dxfId="274">
      <pivotArea field="0" grandRow="1" outline="0" collapsedLevelsAreSubtotals="1" axis="axisRow" fieldPosition="0">
        <references count="1">
          <reference field="4294967294" count="7" selected="0">
            <x v="6"/>
            <x v="7"/>
            <x v="8"/>
            <x v="9"/>
            <x v="10"/>
            <x v="11"/>
            <x v="12"/>
          </reference>
        </references>
      </pivotArea>
    </format>
    <format dxfId="273">
      <pivotArea field="0" grandRow="1" outline="0" collapsedLevelsAreSubtotals="1" axis="axisRow" fieldPosition="0">
        <references count="1">
          <reference field="4294967294" count="1" selected="0">
            <x v="7"/>
          </reference>
        </references>
      </pivotArea>
    </format>
    <format dxfId="272">
      <pivotArea field="0" dataOnly="0" labelOnly="1" grandRow="1" outline="0" axis="axisRow" fieldPosition="0">
        <references count="1">
          <reference field="4294967294" count="1" selected="0">
            <x v="0"/>
          </reference>
        </references>
      </pivotArea>
    </format>
    <format dxfId="271">
      <pivotArea field="0" dataOnly="0" labelOnly="1" grandRow="1" outline="0" axis="axisRow" fieldPosition="0">
        <references count="1">
          <reference field="4294967294" count="1" selected="0">
            <x v="1"/>
          </reference>
        </references>
      </pivotArea>
    </format>
    <format dxfId="270">
      <pivotArea field="0" dataOnly="0" labelOnly="1" grandRow="1" outline="0" axis="axisRow" fieldPosition="0">
        <references count="1">
          <reference field="4294967294" count="1" selected="0">
            <x v="2"/>
          </reference>
        </references>
      </pivotArea>
    </format>
    <format dxfId="269">
      <pivotArea field="0" dataOnly="0" labelOnly="1" grandRow="1" outline="0" axis="axisRow" fieldPosition="0">
        <references count="1">
          <reference field="4294967294" count="1" selected="0">
            <x v="3"/>
          </reference>
        </references>
      </pivotArea>
    </format>
    <format dxfId="268">
      <pivotArea field="0" dataOnly="0" labelOnly="1" grandRow="1" outline="0" axis="axisRow" fieldPosition="0">
        <references count="1">
          <reference field="4294967294" count="1" selected="0">
            <x v="4"/>
          </reference>
        </references>
      </pivotArea>
    </format>
    <format dxfId="267">
      <pivotArea field="0" dataOnly="0" labelOnly="1" grandRow="1" outline="0" axis="axisRow" fieldPosition="0">
        <references count="1">
          <reference field="4294967294" count="1" selected="0">
            <x v="5"/>
          </reference>
        </references>
      </pivotArea>
    </format>
    <format dxfId="266">
      <pivotArea field="0" dataOnly="0" labelOnly="1" grandRow="1" outline="0" axis="axisRow" fieldPosition="0">
        <references count="1">
          <reference field="4294967294" count="1" selected="0">
            <x v="6"/>
          </reference>
        </references>
      </pivotArea>
    </format>
    <format dxfId="265">
      <pivotArea field="0" dataOnly="0" labelOnly="1" grandRow="1" outline="0" axis="axisRow" fieldPosition="0">
        <references count="1">
          <reference field="4294967294" count="1" selected="0">
            <x v="7"/>
          </reference>
        </references>
      </pivotArea>
    </format>
    <format dxfId="264">
      <pivotArea field="0" dataOnly="0" labelOnly="1" grandRow="1" outline="0" axis="axisRow" fieldPosition="0">
        <references count="1">
          <reference field="4294967294" count="1" selected="0">
            <x v="8"/>
          </reference>
        </references>
      </pivotArea>
    </format>
    <format dxfId="263">
      <pivotArea field="0" dataOnly="0" labelOnly="1" grandRow="1" outline="0" axis="axisRow" fieldPosition="0">
        <references count="1">
          <reference field="4294967294" count="1" selected="0">
            <x v="9"/>
          </reference>
        </references>
      </pivotArea>
    </format>
    <format dxfId="262">
      <pivotArea field="0" dataOnly="0" labelOnly="1" grandRow="1" outline="0" axis="axisRow" fieldPosition="0">
        <references count="1">
          <reference field="4294967294" count="1" selected="0">
            <x v="10"/>
          </reference>
        </references>
      </pivotArea>
    </format>
    <format dxfId="261">
      <pivotArea field="0" dataOnly="0" labelOnly="1" grandRow="1" outline="0" axis="axisRow" fieldPosition="0">
        <references count="1">
          <reference field="4294967294" count="1" selected="0">
            <x v="11"/>
          </reference>
        </references>
      </pivotArea>
    </format>
    <format dxfId="260">
      <pivotArea field="0" dataOnly="0" labelOnly="1" grandRow="1" outline="0" axis="axisRow" fieldPosition="0">
        <references count="1">
          <reference field="4294967294" count="1" selected="0">
            <x v="12"/>
          </reference>
        </references>
      </pivotArea>
    </format>
    <format dxfId="259">
      <pivotArea field="0" dataOnly="0" labelOnly="1" grandRow="1" outline="0" axis="axisRow" fieldPosition="0">
        <references count="1">
          <reference field="4294967294" count="1" selected="0">
            <x v="13"/>
          </reference>
        </references>
      </pivotArea>
    </format>
    <format dxfId="258">
      <pivotArea field="0" dataOnly="0" labelOnly="1" grandRow="1" outline="0" axis="axisRow" fieldPosition="0">
        <references count="1">
          <reference field="4294967294" count="1" selected="0">
            <x v="14"/>
          </reference>
        </references>
      </pivotArea>
    </format>
    <format dxfId="257">
      <pivotArea field="0" dataOnly="0" labelOnly="1" grandRow="1" outline="0" axis="axisRow" fieldPosition="0">
        <references count="1">
          <reference field="4294967294" count="1" selected="0">
            <x v="15"/>
          </reference>
        </references>
      </pivotArea>
    </format>
    <format dxfId="256">
      <pivotArea field="0" dataOnly="0" labelOnly="1" grandRow="1" outline="0" axis="axisRow" fieldPosition="0">
        <references count="1">
          <reference field="4294967294" count="1" selected="0">
            <x v="16"/>
          </reference>
        </references>
      </pivotArea>
    </format>
    <format dxfId="255">
      <pivotArea field="0" dataOnly="0" labelOnly="1" grandRow="1" outline="0" axis="axisRow" fieldPosition="0">
        <references count="1">
          <reference field="4294967294" count="1" selected="0">
            <x v="17"/>
          </reference>
        </references>
      </pivotArea>
    </format>
    <format dxfId="254">
      <pivotArea field="0" dataOnly="0" labelOnly="1" grandRow="1" outline="0" axis="axisRow" fieldPosition="0">
        <references count="1">
          <reference field="4294967294" count="1" selected="0">
            <x v="18"/>
          </reference>
        </references>
      </pivotArea>
    </format>
    <format dxfId="253">
      <pivotArea field="0" dataOnly="0" labelOnly="1" grandRow="1" outline="0" axis="axisRow" fieldPosition="0">
        <references count="1">
          <reference field="4294967294" count="1" selected="0">
            <x v="19"/>
          </reference>
        </references>
      </pivotArea>
    </format>
    <format dxfId="252">
      <pivotArea field="0" dataOnly="0" labelOnly="1" grandRow="1" outline="0" axis="axisRow" fieldPosition="0">
        <references count="1">
          <reference field="4294967294" count="1" selected="0">
            <x v="20"/>
          </reference>
        </references>
      </pivotArea>
    </format>
    <format dxfId="251">
      <pivotArea field="0" dataOnly="0" labelOnly="1" grandRow="1" outline="0" axis="axisRow" fieldPosition="0">
        <references count="1">
          <reference field="4294967294" count="1" selected="0">
            <x v="21"/>
          </reference>
        </references>
      </pivotArea>
    </format>
    <format dxfId="250">
      <pivotArea field="0" dataOnly="0" labelOnly="1" grandRow="1" outline="0" axis="axisRow" fieldPosition="0">
        <references count="1">
          <reference field="4294967294" count="1" selected="0">
            <x v="22"/>
          </reference>
        </references>
      </pivotArea>
    </format>
    <format dxfId="249">
      <pivotArea field="0" dataOnly="0" labelOnly="1" grandRow="1" outline="0" axis="axisRow" fieldPosition="0">
        <references count="1">
          <reference field="4294967294" count="1" selected="0">
            <x v="23"/>
          </reference>
        </references>
      </pivotArea>
    </format>
    <format dxfId="248">
      <pivotArea field="0" dataOnly="0" labelOnly="1" grandRow="1" outline="0" axis="axisRow" fieldPosition="0">
        <references count="1">
          <reference field="4294967294" count="1" selected="0">
            <x v="24"/>
          </reference>
        </references>
      </pivotArea>
    </format>
    <format dxfId="247">
      <pivotArea field="0" dataOnly="0" labelOnly="1" grandRow="1" outline="0" axis="axisRow" fieldPosition="0">
        <references count="1">
          <reference field="4294967294" count="1" selected="0">
            <x v="25"/>
          </reference>
        </references>
      </pivotArea>
    </format>
    <format dxfId="246">
      <pivotArea field="0" dataOnly="0" labelOnly="1" grandRow="1" outline="0" axis="axisRow" fieldPosition="0">
        <references count="1">
          <reference field="4294967294" count="1" selected="0">
            <x v="26"/>
          </reference>
        </references>
      </pivotArea>
    </format>
    <format dxfId="245">
      <pivotArea field="0" dataOnly="0" labelOnly="1" grandRow="1" outline="0" axis="axisRow" fieldPosition="0">
        <references count="1">
          <reference field="4294967294" count="1" selected="0">
            <x v="27"/>
          </reference>
        </references>
      </pivotArea>
    </format>
    <format dxfId="244">
      <pivotArea field="0" dataOnly="0" grandRow="1" axis="axisRow" fieldPosition="0">
        <references count="1">
          <reference field="4294967294" count="1" selected="0">
            <x v="9"/>
          </reference>
        </references>
      </pivotArea>
    </format>
    <format dxfId="243">
      <pivotArea field="0" dataOnly="0" grandRow="1" axis="axisRow" fieldPosition="0">
        <references count="1">
          <reference field="4294967294" count="1" selected="0">
            <x v="11"/>
          </reference>
        </references>
      </pivotArea>
    </format>
    <format dxfId="242">
      <pivotArea field="0" dataOnly="0" grandRow="1" axis="axisRow" fieldPosition="0">
        <references count="1">
          <reference field="4294967294" count="1" selected="0">
            <x v="13"/>
          </reference>
        </references>
      </pivotArea>
    </format>
    <format dxfId="241">
      <pivotArea field="0" dataOnly="0" grandRow="1" axis="axisRow" fieldPosition="0">
        <references count="1">
          <reference field="4294967294" count="1" selected="0">
            <x v="15"/>
          </reference>
        </references>
      </pivotArea>
    </format>
    <format dxfId="240">
      <pivotArea field="0" dataOnly="0" grandRow="1" axis="axisRow" fieldPosition="0">
        <references count="1">
          <reference field="4294967294" count="1" selected="0">
            <x v="17"/>
          </reference>
        </references>
      </pivotArea>
    </format>
    <format dxfId="239">
      <pivotArea field="0" dataOnly="0" grandRow="1" axis="axisRow" fieldPosition="0">
        <references count="1">
          <reference field="4294967294" count="1" selected="0">
            <x v="19"/>
          </reference>
        </references>
      </pivotArea>
    </format>
    <format dxfId="238">
      <pivotArea field="0" dataOnly="0" grandRow="1" axis="axisRow" fieldPosition="0">
        <references count="1">
          <reference field="4294967294" count="1" selected="0">
            <x v="21"/>
          </reference>
        </references>
      </pivotArea>
    </format>
    <format dxfId="237">
      <pivotArea field="0" dataOnly="0" grandRow="1" axis="axisRow" fieldPosition="0">
        <references count="1">
          <reference field="4294967294" count="1" selected="0">
            <x v="23"/>
          </reference>
        </references>
      </pivotArea>
    </format>
    <format dxfId="236">
      <pivotArea field="0" dataOnly="0" grandRow="1" axis="axisRow" fieldPosition="0">
        <references count="1">
          <reference field="4294967294" count="1" selected="0">
            <x v="25"/>
          </reference>
        </references>
      </pivotArea>
    </format>
    <format dxfId="235">
      <pivotArea field="0" dataOnly="0" grandRow="1" axis="axisRow" fieldPosition="0">
        <references count="1">
          <reference field="4294967294" count="1" selected="0">
            <x v="27"/>
          </reference>
        </references>
      </pivotArea>
    </format>
    <format dxfId="234">
      <pivotArea field="0" dataOnly="0" grandRow="1" axis="axisRow" fieldPosition="0">
        <references count="1">
          <reference field="4294967294" count="28" selected="0">
            <x v="0"/>
            <x v="1"/>
            <x v="2"/>
            <x v="3"/>
            <x v="4"/>
            <x v="5"/>
            <x v="6"/>
            <x v="7"/>
            <x v="8"/>
            <x v="9"/>
            <x v="10"/>
            <x v="11"/>
            <x v="12"/>
            <x v="13"/>
            <x v="14"/>
            <x v="15"/>
            <x v="16"/>
            <x v="17"/>
            <x v="18"/>
            <x v="19"/>
            <x v="20"/>
            <x v="21"/>
            <x v="22"/>
            <x v="23"/>
            <x v="24"/>
            <x v="25"/>
            <x v="26"/>
            <x v="27"/>
          </reference>
        </references>
      </pivotArea>
    </format>
    <format dxfId="233">
      <pivotArea collapsedLevelsAreSubtotals="1" fieldPosition="0">
        <references count="2">
          <reference field="4294967294" count="1">
            <x v="1"/>
          </reference>
          <reference field="0" count="1" selected="0">
            <x v="0"/>
          </reference>
        </references>
      </pivotArea>
    </format>
    <format dxfId="232">
      <pivotArea dataOnly="0" labelOnly="1" outline="0" fieldPosition="0">
        <references count="2">
          <reference field="4294967294" count="1">
            <x v="1"/>
          </reference>
          <reference field="0" count="1" selected="0">
            <x v="0"/>
          </reference>
        </references>
      </pivotArea>
    </format>
    <format dxfId="231">
      <pivotArea field="0" dataOnly="0" labelOnly="1" grandRow="1" outline="0" axis="axisRow" fieldPosition="0">
        <references count="1">
          <reference field="4294967294" count="1" selected="0">
            <x v="0"/>
          </reference>
        </references>
      </pivotArea>
    </format>
    <format dxfId="230">
      <pivotArea field="0" dataOnly="0" labelOnly="1" grandRow="1" outline="0" axis="axisRow" fieldPosition="0">
        <references count="1">
          <reference field="4294967294" count="1" selected="0">
            <x v="1"/>
          </reference>
        </references>
      </pivotArea>
    </format>
    <format dxfId="229">
      <pivotArea field="0" dataOnly="0" labelOnly="1" grandRow="1" outline="0" axis="axisRow" fieldPosition="0">
        <references count="1">
          <reference field="4294967294" count="1" selected="0">
            <x v="2"/>
          </reference>
        </references>
      </pivotArea>
    </format>
    <format dxfId="228">
      <pivotArea field="0" dataOnly="0" labelOnly="1" grandRow="1" outline="0" axis="axisRow" fieldPosition="0">
        <references count="1">
          <reference field="4294967294" count="1" selected="0">
            <x v="3"/>
          </reference>
        </references>
      </pivotArea>
    </format>
    <format dxfId="227">
      <pivotArea field="0" dataOnly="0" labelOnly="1" grandRow="1" outline="0" axis="axisRow" fieldPosition="0">
        <references count="1">
          <reference field="4294967294" count="1" selected="0">
            <x v="4"/>
          </reference>
        </references>
      </pivotArea>
    </format>
    <format dxfId="226">
      <pivotArea field="0" dataOnly="0" labelOnly="1" grandRow="1" outline="0" axis="axisRow" fieldPosition="0">
        <references count="1">
          <reference field="4294967294" count="1" selected="0">
            <x v="5"/>
          </reference>
        </references>
      </pivotArea>
    </format>
    <format dxfId="225">
      <pivotArea field="0" dataOnly="0" labelOnly="1" grandRow="1" outline="0" axis="axisRow" fieldPosition="0">
        <references count="1">
          <reference field="4294967294" count="1" selected="0">
            <x v="6"/>
          </reference>
        </references>
      </pivotArea>
    </format>
    <format dxfId="224">
      <pivotArea field="0" dataOnly="0" labelOnly="1" grandRow="1" outline="0" axis="axisRow" fieldPosition="0">
        <references count="1">
          <reference field="4294967294" count="1" selected="0">
            <x v="7"/>
          </reference>
        </references>
      </pivotArea>
    </format>
    <format dxfId="223">
      <pivotArea field="0" dataOnly="0" labelOnly="1" grandRow="1" outline="0" axis="axisRow" fieldPosition="0">
        <references count="1">
          <reference field="4294967294" count="1" selected="0">
            <x v="8"/>
          </reference>
        </references>
      </pivotArea>
    </format>
    <format dxfId="222">
      <pivotArea field="0" dataOnly="0" labelOnly="1" grandRow="1" outline="0" axis="axisRow" fieldPosition="0">
        <references count="1">
          <reference field="4294967294" count="1" selected="0">
            <x v="9"/>
          </reference>
        </references>
      </pivotArea>
    </format>
    <format dxfId="221">
      <pivotArea field="0" dataOnly="0" labelOnly="1" grandRow="1" outline="0" axis="axisRow" fieldPosition="0">
        <references count="1">
          <reference field="4294967294" count="1" selected="0">
            <x v="10"/>
          </reference>
        </references>
      </pivotArea>
    </format>
    <format dxfId="220">
      <pivotArea field="0" dataOnly="0" labelOnly="1" grandRow="1" outline="0" axis="axisRow" fieldPosition="0">
        <references count="1">
          <reference field="4294967294" count="1" selected="0">
            <x v="11"/>
          </reference>
        </references>
      </pivotArea>
    </format>
    <format dxfId="219">
      <pivotArea field="0" dataOnly="0" labelOnly="1" grandRow="1" outline="0" axis="axisRow" fieldPosition="0">
        <references count="1">
          <reference field="4294967294" count="1" selected="0">
            <x v="12"/>
          </reference>
        </references>
      </pivotArea>
    </format>
    <format dxfId="218">
      <pivotArea field="0" dataOnly="0" labelOnly="1" grandRow="1" outline="0" axis="axisRow" fieldPosition="0">
        <references count="1">
          <reference field="4294967294" count="1" selected="0">
            <x v="13"/>
          </reference>
        </references>
      </pivotArea>
    </format>
    <format dxfId="217">
      <pivotArea field="0" dataOnly="0" labelOnly="1" grandRow="1" outline="0" axis="axisRow" fieldPosition="0">
        <references count="1">
          <reference field="4294967294" count="1" selected="0">
            <x v="14"/>
          </reference>
        </references>
      </pivotArea>
    </format>
    <format dxfId="216">
      <pivotArea field="0" dataOnly="0" labelOnly="1" grandRow="1" outline="0" axis="axisRow" fieldPosition="0">
        <references count="1">
          <reference field="4294967294" count="1" selected="0">
            <x v="15"/>
          </reference>
        </references>
      </pivotArea>
    </format>
    <format dxfId="215">
      <pivotArea field="0" dataOnly="0" labelOnly="1" grandRow="1" outline="0" axis="axisRow" fieldPosition="0">
        <references count="1">
          <reference field="4294967294" count="1" selected="0">
            <x v="16"/>
          </reference>
        </references>
      </pivotArea>
    </format>
    <format dxfId="214">
      <pivotArea field="0" dataOnly="0" labelOnly="1" grandRow="1" outline="0" axis="axisRow" fieldPosition="0">
        <references count="1">
          <reference field="4294967294" count="1" selected="0">
            <x v="17"/>
          </reference>
        </references>
      </pivotArea>
    </format>
    <format dxfId="213">
      <pivotArea field="0" dataOnly="0" labelOnly="1" grandRow="1" outline="0" axis="axisRow" fieldPosition="0">
        <references count="1">
          <reference field="4294967294" count="1" selected="0">
            <x v="18"/>
          </reference>
        </references>
      </pivotArea>
    </format>
    <format dxfId="212">
      <pivotArea field="0" dataOnly="0" labelOnly="1" grandRow="1" outline="0" axis="axisRow" fieldPosition="0">
        <references count="1">
          <reference field="4294967294" count="1" selected="0">
            <x v="19"/>
          </reference>
        </references>
      </pivotArea>
    </format>
    <format dxfId="211">
      <pivotArea field="0" dataOnly="0" labelOnly="1" grandRow="1" outline="0" axis="axisRow" fieldPosition="0">
        <references count="1">
          <reference field="4294967294" count="1" selected="0">
            <x v="20"/>
          </reference>
        </references>
      </pivotArea>
    </format>
    <format dxfId="210">
      <pivotArea field="0" dataOnly="0" labelOnly="1" grandRow="1" outline="0" axis="axisRow" fieldPosition="0">
        <references count="1">
          <reference field="4294967294" count="1" selected="0">
            <x v="21"/>
          </reference>
        </references>
      </pivotArea>
    </format>
    <format dxfId="209">
      <pivotArea field="0" dataOnly="0" labelOnly="1" grandRow="1" outline="0" axis="axisRow" fieldPosition="0">
        <references count="1">
          <reference field="4294967294" count="1" selected="0">
            <x v="22"/>
          </reference>
        </references>
      </pivotArea>
    </format>
    <format dxfId="208">
      <pivotArea field="0" dataOnly="0" labelOnly="1" grandRow="1" outline="0" axis="axisRow" fieldPosition="0">
        <references count="1">
          <reference field="4294967294" count="1" selected="0">
            <x v="23"/>
          </reference>
        </references>
      </pivotArea>
    </format>
    <format dxfId="207">
      <pivotArea field="0" dataOnly="0" labelOnly="1" grandRow="1" outline="0" axis="axisRow" fieldPosition="0">
        <references count="1">
          <reference field="4294967294" count="1" selected="0">
            <x v="24"/>
          </reference>
        </references>
      </pivotArea>
    </format>
    <format dxfId="206">
      <pivotArea field="0" dataOnly="0" labelOnly="1" grandRow="1" outline="0" axis="axisRow" fieldPosition="0">
        <references count="1">
          <reference field="4294967294" count="1" selected="0">
            <x v="25"/>
          </reference>
        </references>
      </pivotArea>
    </format>
    <format dxfId="205">
      <pivotArea field="0" dataOnly="0" labelOnly="1" grandRow="1" outline="0" axis="axisRow" fieldPosition="0">
        <references count="1">
          <reference field="4294967294" count="1" selected="0">
            <x v="26"/>
          </reference>
        </references>
      </pivotArea>
    </format>
    <format dxfId="204">
      <pivotArea field="0" dataOnly="0" labelOnly="1" grandRow="1" outline="0" axis="axisRow" fieldPosition="0">
        <references count="1">
          <reference field="4294967294" count="1" selected="0">
            <x v="27"/>
          </reference>
        </references>
      </pivotArea>
    </format>
    <format dxfId="203">
      <pivotArea field="0" dataOnly="0" labelOnly="1" grandRow="1" outline="0" axis="axisRow" fieldPosition="0">
        <references count="1">
          <reference field="4294967294" count="1" selected="0">
            <x v="0"/>
          </reference>
        </references>
      </pivotArea>
    </format>
    <format dxfId="202">
      <pivotArea field="0" dataOnly="0" labelOnly="1" grandRow="1" outline="0" axis="axisRow" fieldPosition="0">
        <references count="1">
          <reference field="4294967294" count="1" selected="0">
            <x v="1"/>
          </reference>
        </references>
      </pivotArea>
    </format>
    <format dxfId="201">
      <pivotArea field="0" dataOnly="0" labelOnly="1" grandRow="1" outline="0" axis="axisRow" fieldPosition="0">
        <references count="1">
          <reference field="4294967294" count="1" selected="0">
            <x v="2"/>
          </reference>
        </references>
      </pivotArea>
    </format>
    <format dxfId="200">
      <pivotArea field="0" dataOnly="0" labelOnly="1" grandRow="1" outline="0" axis="axisRow" fieldPosition="0">
        <references count="1">
          <reference field="4294967294" count="1" selected="0">
            <x v="3"/>
          </reference>
        </references>
      </pivotArea>
    </format>
    <format dxfId="199">
      <pivotArea field="0" dataOnly="0" labelOnly="1" grandRow="1" outline="0" axis="axisRow" fieldPosition="0">
        <references count="1">
          <reference field="4294967294" count="1" selected="0">
            <x v="4"/>
          </reference>
        </references>
      </pivotArea>
    </format>
    <format dxfId="198">
      <pivotArea field="0" dataOnly="0" labelOnly="1" grandRow="1" outline="0" axis="axisRow" fieldPosition="0">
        <references count="1">
          <reference field="4294967294" count="1" selected="0">
            <x v="5"/>
          </reference>
        </references>
      </pivotArea>
    </format>
    <format dxfId="197">
      <pivotArea field="0" dataOnly="0" labelOnly="1" grandRow="1" outline="0" axis="axisRow" fieldPosition="0">
        <references count="1">
          <reference field="4294967294" count="1" selected="0">
            <x v="6"/>
          </reference>
        </references>
      </pivotArea>
    </format>
    <format dxfId="196">
      <pivotArea field="0" dataOnly="0" labelOnly="1" grandRow="1" outline="0" axis="axisRow" fieldPosition="0">
        <references count="1">
          <reference field="4294967294" count="1" selected="0">
            <x v="7"/>
          </reference>
        </references>
      </pivotArea>
    </format>
    <format dxfId="195">
      <pivotArea field="0" dataOnly="0" labelOnly="1" grandRow="1" outline="0" axis="axisRow" fieldPosition="0">
        <references count="1">
          <reference field="4294967294" count="1" selected="0">
            <x v="8"/>
          </reference>
        </references>
      </pivotArea>
    </format>
    <format dxfId="194">
      <pivotArea field="0" dataOnly="0" labelOnly="1" grandRow="1" outline="0" axis="axisRow" fieldPosition="0">
        <references count="1">
          <reference field="4294967294" count="1" selected="0">
            <x v="9"/>
          </reference>
        </references>
      </pivotArea>
    </format>
    <format dxfId="193">
      <pivotArea field="0" dataOnly="0" labelOnly="1" grandRow="1" outline="0" axis="axisRow" fieldPosition="0">
        <references count="1">
          <reference field="4294967294" count="1" selected="0">
            <x v="10"/>
          </reference>
        </references>
      </pivotArea>
    </format>
    <format dxfId="192">
      <pivotArea field="0" dataOnly="0" labelOnly="1" grandRow="1" outline="0" axis="axisRow" fieldPosition="0">
        <references count="1">
          <reference field="4294967294" count="1" selected="0">
            <x v="11"/>
          </reference>
        </references>
      </pivotArea>
    </format>
    <format dxfId="191">
      <pivotArea field="0" dataOnly="0" labelOnly="1" grandRow="1" outline="0" axis="axisRow" fieldPosition="0">
        <references count="1">
          <reference field="4294967294" count="1" selected="0">
            <x v="12"/>
          </reference>
        </references>
      </pivotArea>
    </format>
    <format dxfId="190">
      <pivotArea field="0" dataOnly="0" labelOnly="1" grandRow="1" outline="0" axis="axisRow" fieldPosition="0">
        <references count="1">
          <reference field="4294967294" count="1" selected="0">
            <x v="13"/>
          </reference>
        </references>
      </pivotArea>
    </format>
    <format dxfId="189">
      <pivotArea field="0" dataOnly="0" labelOnly="1" grandRow="1" outline="0" axis="axisRow" fieldPosition="0">
        <references count="1">
          <reference field="4294967294" count="1" selected="0">
            <x v="14"/>
          </reference>
        </references>
      </pivotArea>
    </format>
    <format dxfId="188">
      <pivotArea field="0" dataOnly="0" labelOnly="1" grandRow="1" outline="0" axis="axisRow" fieldPosition="0">
        <references count="1">
          <reference field="4294967294" count="1" selected="0">
            <x v="15"/>
          </reference>
        </references>
      </pivotArea>
    </format>
    <format dxfId="187">
      <pivotArea field="0" dataOnly="0" labelOnly="1" grandRow="1" outline="0" axis="axisRow" fieldPosition="0">
        <references count="1">
          <reference field="4294967294" count="1" selected="0">
            <x v="16"/>
          </reference>
        </references>
      </pivotArea>
    </format>
    <format dxfId="186">
      <pivotArea field="0" dataOnly="0" labelOnly="1" grandRow="1" outline="0" axis="axisRow" fieldPosition="0">
        <references count="1">
          <reference field="4294967294" count="1" selected="0">
            <x v="17"/>
          </reference>
        </references>
      </pivotArea>
    </format>
    <format dxfId="185">
      <pivotArea field="0" dataOnly="0" labelOnly="1" grandRow="1" outline="0" axis="axisRow" fieldPosition="0">
        <references count="1">
          <reference field="4294967294" count="1" selected="0">
            <x v="18"/>
          </reference>
        </references>
      </pivotArea>
    </format>
    <format dxfId="184">
      <pivotArea field="0" dataOnly="0" labelOnly="1" grandRow="1" outline="0" axis="axisRow" fieldPosition="0">
        <references count="1">
          <reference field="4294967294" count="1" selected="0">
            <x v="19"/>
          </reference>
        </references>
      </pivotArea>
    </format>
    <format dxfId="183">
      <pivotArea field="0" dataOnly="0" labelOnly="1" grandRow="1" outline="0" axis="axisRow" fieldPosition="0">
        <references count="1">
          <reference field="4294967294" count="1" selected="0">
            <x v="20"/>
          </reference>
        </references>
      </pivotArea>
    </format>
    <format dxfId="182">
      <pivotArea field="0" dataOnly="0" labelOnly="1" grandRow="1" outline="0" axis="axisRow" fieldPosition="0">
        <references count="1">
          <reference field="4294967294" count="1" selected="0">
            <x v="21"/>
          </reference>
        </references>
      </pivotArea>
    </format>
    <format dxfId="181">
      <pivotArea field="0" dataOnly="0" labelOnly="1" grandRow="1" outline="0" axis="axisRow" fieldPosition="0">
        <references count="1">
          <reference field="4294967294" count="1" selected="0">
            <x v="22"/>
          </reference>
        </references>
      </pivotArea>
    </format>
    <format dxfId="180">
      <pivotArea field="0" dataOnly="0" labelOnly="1" grandRow="1" outline="0" axis="axisRow" fieldPosition="0">
        <references count="1">
          <reference field="4294967294" count="1" selected="0">
            <x v="23"/>
          </reference>
        </references>
      </pivotArea>
    </format>
    <format dxfId="179">
      <pivotArea field="0" dataOnly="0" labelOnly="1" grandRow="1" outline="0" axis="axisRow" fieldPosition="0">
        <references count="1">
          <reference field="4294967294" count="1" selected="0">
            <x v="24"/>
          </reference>
        </references>
      </pivotArea>
    </format>
    <format dxfId="178">
      <pivotArea field="0" dataOnly="0" labelOnly="1" grandRow="1" outline="0" axis="axisRow" fieldPosition="0">
        <references count="1">
          <reference field="4294967294" count="1" selected="0">
            <x v="25"/>
          </reference>
        </references>
      </pivotArea>
    </format>
    <format dxfId="177">
      <pivotArea field="0" dataOnly="0" labelOnly="1" grandRow="1" outline="0" axis="axisRow" fieldPosition="0">
        <references count="1">
          <reference field="4294967294" count="1" selected="0">
            <x v="26"/>
          </reference>
        </references>
      </pivotArea>
    </format>
    <format dxfId="176">
      <pivotArea field="0" dataOnly="0" labelOnly="1" grandRow="1" outline="0" axis="axisRow" fieldPosition="0">
        <references count="1">
          <reference field="4294967294" count="1" selected="0">
            <x v="27"/>
          </reference>
        </references>
      </pivotArea>
    </format>
    <format dxfId="175">
      <pivotArea collapsedLevelsAreSubtotals="1" fieldPosition="0">
        <references count="4">
          <reference field="4294967294" count="1">
            <x v="21"/>
          </reference>
          <reference field="0" count="1" selected="0">
            <x v="9"/>
          </reference>
          <reference field="4" count="1" selected="0">
            <x v="7"/>
          </reference>
          <reference field="131" count="1" selected="0">
            <x v="1"/>
          </reference>
        </references>
      </pivotArea>
    </format>
    <format dxfId="174">
      <pivotArea collapsedLevelsAreSubtotals="1" fieldPosition="0">
        <references count="4">
          <reference field="4294967294" count="1">
            <x v="15"/>
          </reference>
          <reference field="0" count="1" selected="0">
            <x v="7"/>
          </reference>
          <reference field="4" count="1" selected="0">
            <x v="5"/>
          </reference>
          <reference field="131" count="1" selected="0">
            <x v="0"/>
          </reference>
        </references>
      </pivotArea>
    </format>
    <format dxfId="173">
      <pivotArea collapsedLevelsAreSubtotals="1" fieldPosition="0">
        <references count="4">
          <reference field="4294967294" count="26">
            <x v="2"/>
            <x v="3"/>
            <x v="4"/>
            <x v="5"/>
            <x v="6"/>
            <x v="7"/>
            <x v="8"/>
            <x v="9"/>
            <x v="10"/>
            <x v="11"/>
            <x v="12"/>
            <x v="13"/>
            <x v="14"/>
            <x v="15"/>
            <x v="16"/>
            <x v="17"/>
            <x v="18"/>
            <x v="19"/>
            <x v="20"/>
            <x v="21"/>
            <x v="22"/>
            <x v="23"/>
            <x v="24"/>
            <x v="25"/>
            <x v="26"/>
            <x v="27"/>
          </reference>
          <reference field="0" count="1" selected="0">
            <x v="13"/>
          </reference>
          <reference field="4" count="1" selected="0">
            <x v="5"/>
          </reference>
          <reference field="131" count="1" selected="0">
            <x v="0"/>
          </reference>
        </references>
      </pivotArea>
    </format>
    <format dxfId="172">
      <pivotArea collapsedLevelsAreSubtotals="1" fieldPosition="0">
        <references count="3">
          <reference field="0" count="1">
            <x v="14"/>
          </reference>
          <reference field="4" count="1" selected="0">
            <x v="5"/>
          </reference>
          <reference field="131" count="1" selected="0">
            <x v="0"/>
          </reference>
        </references>
      </pivotArea>
    </format>
    <format dxfId="171">
      <pivotArea collapsedLevelsAreSubtotals="1" fieldPosition="0">
        <references count="4">
          <reference field="4294967294" count="15">
            <x v="0"/>
            <x v="1"/>
            <x v="2"/>
            <x v="3"/>
            <x v="4"/>
            <x v="5"/>
            <x v="6"/>
            <x v="7"/>
            <x v="8"/>
            <x v="9"/>
            <x v="10"/>
            <x v="11"/>
            <x v="12"/>
            <x v="13"/>
            <x v="14"/>
          </reference>
          <reference field="0" count="1" selected="0">
            <x v="14"/>
          </reference>
          <reference field="4" count="1" selected="0">
            <x v="5"/>
          </reference>
          <reference field="131" count="1" selected="0">
            <x v="0"/>
          </reference>
        </references>
      </pivotArea>
    </format>
    <format dxfId="170">
      <pivotArea collapsedLevelsAreSubtotals="1" fieldPosition="0">
        <references count="4">
          <reference field="4294967294" count="1">
            <x v="18"/>
          </reference>
          <reference field="0" count="1" selected="0">
            <x v="1"/>
          </reference>
          <reference field="4" count="1" selected="0">
            <x v="7"/>
          </reference>
          <reference field="131" count="1" selected="0">
            <x v="1"/>
          </reference>
        </references>
      </pivotArea>
    </format>
    <format dxfId="169">
      <pivotArea collapsedLevelsAreSubtotals="1" fieldPosition="0">
        <references count="4">
          <reference field="4294967294" count="1">
            <x v="2"/>
          </reference>
          <reference field="0" count="1" selected="0">
            <x v="1"/>
          </reference>
          <reference field="4" count="1" selected="0">
            <x v="7"/>
          </reference>
          <reference field="131" count="1" selected="0">
            <x v="1"/>
          </reference>
        </references>
      </pivotArea>
    </format>
    <format dxfId="168">
      <pivotArea collapsedLevelsAreSubtotals="1" fieldPosition="0">
        <references count="4">
          <reference field="4294967294" count="1">
            <x v="14"/>
          </reference>
          <reference field="0" count="1" selected="0">
            <x v="1"/>
          </reference>
          <reference field="4" count="1" selected="0">
            <x v="7"/>
          </reference>
          <reference field="131" count="1" selected="0">
            <x v="1"/>
          </reference>
        </references>
      </pivotArea>
    </format>
    <format dxfId="167">
      <pivotArea collapsedLevelsAreSubtotals="1" fieldPosition="0">
        <references count="4">
          <reference field="4294967294" count="1">
            <x v="6"/>
          </reference>
          <reference field="0" count="1" selected="0">
            <x v="1"/>
          </reference>
          <reference field="4" count="1" selected="0">
            <x v="7"/>
          </reference>
          <reference field="131" count="1" selected="0">
            <x v="1"/>
          </reference>
        </references>
      </pivotArea>
    </format>
    <format dxfId="166">
      <pivotArea collapsedLevelsAreSubtotals="1" fieldPosition="0">
        <references count="4">
          <reference field="4294967294" count="1">
            <x v="10"/>
          </reference>
          <reference field="0" count="1" selected="0">
            <x v="1"/>
          </reference>
          <reference field="4" count="1" selected="0">
            <x v="7"/>
          </reference>
          <reference field="131" count="1" selected="0">
            <x v="1"/>
          </reference>
        </references>
      </pivotArea>
    </format>
    <format dxfId="165">
      <pivotArea collapsedLevelsAreSubtotals="1" fieldPosition="0">
        <references count="4">
          <reference field="4294967294" count="1">
            <x v="18"/>
          </reference>
          <reference field="0" count="1" selected="0">
            <x v="5"/>
          </reference>
          <reference field="4" count="3" selected="0">
            <x v="7"/>
            <x v="8"/>
            <x v="9"/>
          </reference>
          <reference field="131" count="1" selected="0">
            <x v="1"/>
          </reference>
        </references>
      </pivotArea>
    </format>
    <format dxfId="164">
      <pivotArea collapsedLevelsAreSubtotals="1" fieldPosition="0">
        <references count="4">
          <reference field="4294967294" count="1">
            <x v="6"/>
          </reference>
          <reference field="0" count="1" selected="0">
            <x v="5"/>
          </reference>
          <reference field="4" count="2" selected="0">
            <x v="7"/>
            <x v="8"/>
          </reference>
          <reference field="131" count="1" selected="0">
            <x v="1"/>
          </reference>
        </references>
      </pivotArea>
    </format>
    <format dxfId="163">
      <pivotArea collapsedLevelsAreSubtotals="1" fieldPosition="0">
        <references count="4">
          <reference field="4294967294" count="1">
            <x v="10"/>
          </reference>
          <reference field="0" count="1" selected="0">
            <x v="5"/>
          </reference>
          <reference field="4" count="3" selected="0">
            <x v="7"/>
            <x v="8"/>
            <x v="9"/>
          </reference>
          <reference field="131" count="1" selected="0">
            <x v="1"/>
          </reference>
        </references>
      </pivotArea>
    </format>
    <format dxfId="162">
      <pivotArea collapsedLevelsAreSubtotals="1" fieldPosition="0">
        <references count="4">
          <reference field="4294967294" count="1">
            <x v="14"/>
          </reference>
          <reference field="0" count="1" selected="0">
            <x v="5"/>
          </reference>
          <reference field="4" count="3" selected="0">
            <x v="7"/>
            <x v="8"/>
            <x v="9"/>
          </reference>
          <reference field="131" count="1" selected="0">
            <x v="1"/>
          </reference>
        </references>
      </pivotArea>
    </format>
    <format dxfId="161">
      <pivotArea collapsedLevelsAreSubtotals="1" fieldPosition="0">
        <references count="4">
          <reference field="4294967294" count="1">
            <x v="11"/>
          </reference>
          <reference field="0" count="1" selected="0">
            <x v="5"/>
          </reference>
          <reference field="4" count="1" selected="0">
            <x v="8"/>
          </reference>
          <reference field="131" count="1" selected="0">
            <x v="1"/>
          </reference>
        </references>
      </pivotArea>
    </format>
    <format dxfId="160">
      <pivotArea collapsedLevelsAreSubtotals="1" fieldPosition="0">
        <references count="4">
          <reference field="4294967294" count="1">
            <x v="2"/>
          </reference>
          <reference field="0" count="1" selected="0">
            <x v="5"/>
          </reference>
          <reference field="4" count="1" selected="0">
            <x v="11"/>
          </reference>
          <reference field="131" count="1" selected="0">
            <x v="2"/>
          </reference>
        </references>
      </pivotArea>
    </format>
    <format dxfId="159">
      <pivotArea collapsedLevelsAreSubtotals="1" fieldPosition="0">
        <references count="4">
          <reference field="4294967294" count="1">
            <x v="6"/>
          </reference>
          <reference field="0" count="1" selected="0">
            <x v="5"/>
          </reference>
          <reference field="4" count="1" selected="0">
            <x v="11"/>
          </reference>
          <reference field="131" count="1" selected="0">
            <x v="2"/>
          </reference>
        </references>
      </pivotArea>
    </format>
    <format dxfId="158">
      <pivotArea collapsedLevelsAreSubtotals="1" fieldPosition="0">
        <references count="4">
          <reference field="4294967294" count="1">
            <x v="10"/>
          </reference>
          <reference field="0" count="1" selected="0">
            <x v="5"/>
          </reference>
          <reference field="4" count="1" selected="0">
            <x v="11"/>
          </reference>
          <reference field="131" count="1" selected="0">
            <x v="2"/>
          </reference>
        </references>
      </pivotArea>
    </format>
    <format dxfId="157">
      <pivotArea collapsedLevelsAreSubtotals="1" fieldPosition="0">
        <references count="4">
          <reference field="4294967294" count="1">
            <x v="18"/>
          </reference>
          <reference field="0" count="1" selected="0">
            <x v="5"/>
          </reference>
          <reference field="4" count="1" selected="0">
            <x v="11"/>
          </reference>
          <reference field="131" count="1" selected="0">
            <x v="2"/>
          </reference>
        </references>
      </pivotArea>
    </format>
    <format dxfId="156">
      <pivotArea collapsedLevelsAreSubtotals="1" fieldPosition="0">
        <references count="4">
          <reference field="4294967294" count="1">
            <x v="18"/>
          </reference>
          <reference field="0" count="1" selected="0">
            <x v="6"/>
          </reference>
          <reference field="4" count="1" selected="0">
            <x v="4"/>
          </reference>
          <reference field="131" count="1" selected="0">
            <x v="0"/>
          </reference>
        </references>
      </pivotArea>
    </format>
    <format dxfId="155">
      <pivotArea collapsedLevelsAreSubtotals="1" fieldPosition="0">
        <references count="4">
          <reference field="4294967294" count="1">
            <x v="18"/>
          </reference>
          <reference field="0" count="1" selected="0">
            <x v="8"/>
          </reference>
          <reference field="4" count="1" selected="0">
            <x v="3"/>
          </reference>
          <reference field="131" count="1" selected="0">
            <x v="0"/>
          </reference>
        </references>
      </pivotArea>
    </format>
    <format dxfId="154">
      <pivotArea collapsedLevelsAreSubtotals="1" fieldPosition="0">
        <references count="4">
          <reference field="4294967294" count="1">
            <x v="18"/>
          </reference>
          <reference field="0" count="1" selected="0">
            <x v="8"/>
          </reference>
          <reference field="4" count="1" selected="0">
            <x v="3"/>
          </reference>
          <reference field="131" count="1" selected="0">
            <x v="0"/>
          </reference>
        </references>
      </pivotArea>
    </format>
    <format dxfId="153">
      <pivotArea collapsedLevelsAreSubtotals="1" fieldPosition="0">
        <references count="4">
          <reference field="4294967294" count="1">
            <x v="10"/>
          </reference>
          <reference field="0" count="1" selected="0">
            <x v="9"/>
          </reference>
          <reference field="4" count="1" selected="0">
            <x v="9"/>
          </reference>
          <reference field="131" count="1" selected="0">
            <x v="1"/>
          </reference>
        </references>
      </pivotArea>
    </format>
    <format dxfId="152">
      <pivotArea collapsedLevelsAreSubtotals="1" fieldPosition="0">
        <references count="4">
          <reference field="4294967294" count="1">
            <x v="18"/>
          </reference>
          <reference field="0" count="1" selected="0">
            <x v="9"/>
          </reference>
          <reference field="4" count="1" selected="0">
            <x v="9"/>
          </reference>
          <reference field="131" count="1" selected="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2" cacheId="1" dataOnRows="1" applyNumberFormats="0" applyBorderFormats="0" applyFontFormats="0" applyPatternFormats="0" applyAlignmentFormats="0" applyWidthHeightFormats="1" dataCaption="Values" updatedVersion="6" minRefreshableVersion="3" useAutoFormatting="1" colGrandTotals="0" itemPrintTitles="1" createdVersion="4" indent="0" outline="1" outlineData="1" multipleFieldFilters="0">
  <location ref="A1:P106" firstHeaderRow="1" firstDataRow="3" firstDataCol="1"/>
  <pivotFields count="132">
    <pivotField axis="axisRow" showAll="0" sortType="ascending">
      <items count="14">
        <item x="1"/>
        <item x="2"/>
        <item x="3"/>
        <item x="4"/>
        <item x="5"/>
        <item x="6"/>
        <item x="7"/>
        <item x="8"/>
        <item x="9"/>
        <item x="10"/>
        <item x="11"/>
        <item x="12"/>
        <item x="0"/>
        <item t="default"/>
      </items>
    </pivotField>
    <pivotField showAll="0"/>
    <pivotField showAll="0"/>
    <pivotField showAll="0"/>
    <pivotField axis="axisCol" showAll="0">
      <items count="16">
        <item x="1"/>
        <item x="2"/>
        <item x="3"/>
        <item x="4"/>
        <item x="5"/>
        <item x="6"/>
        <item x="12"/>
        <item x="8"/>
        <item x="7"/>
        <item x="9"/>
        <item m="1" x="14"/>
        <item x="10"/>
        <item x="11"/>
        <item x="13"/>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showAll="0"/>
    <pivotField numFmtId="3" showAll="0"/>
    <pivotField showAll="0"/>
    <pivotField numFmtId="3" showAll="0"/>
    <pivotField showAll="0"/>
    <pivotField numFmtId="3" showAll="0"/>
    <pivotField showAll="0"/>
    <pivotField numFmtId="3" showAll="0"/>
    <pivotField showAll="0"/>
    <pivotField numFmtId="3" showAll="0"/>
    <pivotField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showAll="0"/>
    <pivotField showAll="0"/>
    <pivotField numFmtId="3" showAll="0"/>
    <pivotField numFmtId="3" showAll="0"/>
    <pivotField numFmtId="3" showAll="0"/>
    <pivotField dataField="1" numFmtId="3" showAll="0"/>
    <pivotField numFmtId="3" showAll="0"/>
    <pivotField dataField="1" numFmtId="3" showAll="0"/>
    <pivotField numFmtId="3" showAll="0"/>
    <pivotField dataField="1" numFmtId="3" showAll="0"/>
    <pivotField numFmtId="3" showAll="0"/>
    <pivotField dataField="1" numFmtId="3" showAll="0"/>
    <pivotField numFmtId="3" showAll="0"/>
    <pivotField dataField="1" numFmtId="3" showAll="0"/>
    <pivotField numFmtId="3" showAll="0"/>
    <pivotField dataField="1" numFmtId="3" showAll="0"/>
    <pivotField numFmtId="3" showAll="0"/>
    <pivotField dataField="1" numFmtId="3" showAl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axis="axisCol" showAll="0">
      <items count="6">
        <item n="Four-Year" x="1"/>
        <item n="Two-Year" x="2"/>
        <item n="Technical" x="3"/>
        <item h="1" x="0"/>
        <item h="1" x="4"/>
        <item t="default"/>
      </items>
    </pivotField>
  </pivotFields>
  <rowFields count="2">
    <field x="0"/>
    <field x="-2"/>
  </rowFields>
  <rowItems count="103">
    <i>
      <x/>
    </i>
    <i r="1">
      <x/>
    </i>
    <i r="1" i="1">
      <x v="1"/>
    </i>
    <i r="1" i="2">
      <x v="2"/>
    </i>
    <i r="1" i="3">
      <x v="3"/>
    </i>
    <i r="1" i="4">
      <x v="4"/>
    </i>
    <i r="1" i="5">
      <x v="5"/>
    </i>
    <i r="1" i="6">
      <x v="6"/>
    </i>
    <i>
      <x v="1"/>
    </i>
    <i r="1">
      <x/>
    </i>
    <i r="1" i="1">
      <x v="1"/>
    </i>
    <i r="1" i="2">
      <x v="2"/>
    </i>
    <i r="1" i="3">
      <x v="3"/>
    </i>
    <i r="1" i="4">
      <x v="4"/>
    </i>
    <i r="1" i="5">
      <x v="5"/>
    </i>
    <i r="1" i="6">
      <x v="6"/>
    </i>
    <i>
      <x v="2"/>
    </i>
    <i r="1">
      <x/>
    </i>
    <i r="1" i="1">
      <x v="1"/>
    </i>
    <i r="1" i="2">
      <x v="2"/>
    </i>
    <i r="1" i="3">
      <x v="3"/>
    </i>
    <i r="1" i="4">
      <x v="4"/>
    </i>
    <i r="1" i="5">
      <x v="5"/>
    </i>
    <i r="1" i="6">
      <x v="6"/>
    </i>
    <i>
      <x v="3"/>
    </i>
    <i r="1">
      <x/>
    </i>
    <i r="1" i="1">
      <x v="1"/>
    </i>
    <i r="1" i="2">
      <x v="2"/>
    </i>
    <i r="1" i="3">
      <x v="3"/>
    </i>
    <i r="1" i="4">
      <x v="4"/>
    </i>
    <i r="1" i="5">
      <x v="5"/>
    </i>
    <i r="1" i="6">
      <x v="6"/>
    </i>
    <i>
      <x v="4"/>
    </i>
    <i r="1">
      <x/>
    </i>
    <i r="1" i="1">
      <x v="1"/>
    </i>
    <i r="1" i="2">
      <x v="2"/>
    </i>
    <i r="1" i="3">
      <x v="3"/>
    </i>
    <i r="1" i="4">
      <x v="4"/>
    </i>
    <i r="1" i="5">
      <x v="5"/>
    </i>
    <i r="1" i="6">
      <x v="6"/>
    </i>
    <i>
      <x v="5"/>
    </i>
    <i r="1">
      <x/>
    </i>
    <i r="1" i="1">
      <x v="1"/>
    </i>
    <i r="1" i="2">
      <x v="2"/>
    </i>
    <i r="1" i="3">
      <x v="3"/>
    </i>
    <i r="1" i="4">
      <x v="4"/>
    </i>
    <i r="1" i="5">
      <x v="5"/>
    </i>
    <i r="1" i="6">
      <x v="6"/>
    </i>
    <i>
      <x v="6"/>
    </i>
    <i r="1">
      <x/>
    </i>
    <i r="1" i="1">
      <x v="1"/>
    </i>
    <i r="1" i="2">
      <x v="2"/>
    </i>
    <i r="1" i="3">
      <x v="3"/>
    </i>
    <i r="1" i="4">
      <x v="4"/>
    </i>
    <i r="1" i="5">
      <x v="5"/>
    </i>
    <i r="1" i="6">
      <x v="6"/>
    </i>
    <i>
      <x v="7"/>
    </i>
    <i r="1">
      <x/>
    </i>
    <i r="1" i="1">
      <x v="1"/>
    </i>
    <i r="1" i="2">
      <x v="2"/>
    </i>
    <i r="1" i="3">
      <x v="3"/>
    </i>
    <i r="1" i="4">
      <x v="4"/>
    </i>
    <i r="1" i="5">
      <x v="5"/>
    </i>
    <i r="1" i="6">
      <x v="6"/>
    </i>
    <i>
      <x v="8"/>
    </i>
    <i r="1">
      <x/>
    </i>
    <i r="1" i="1">
      <x v="1"/>
    </i>
    <i r="1" i="2">
      <x v="2"/>
    </i>
    <i r="1" i="3">
      <x v="3"/>
    </i>
    <i r="1" i="4">
      <x v="4"/>
    </i>
    <i r="1" i="5">
      <x v="5"/>
    </i>
    <i r="1" i="6">
      <x v="6"/>
    </i>
    <i>
      <x v="9"/>
    </i>
    <i r="1">
      <x/>
    </i>
    <i r="1" i="1">
      <x v="1"/>
    </i>
    <i r="1" i="2">
      <x v="2"/>
    </i>
    <i r="1" i="3">
      <x v="3"/>
    </i>
    <i r="1" i="4">
      <x v="4"/>
    </i>
    <i r="1" i="5">
      <x v="5"/>
    </i>
    <i r="1" i="6">
      <x v="6"/>
    </i>
    <i>
      <x v="10"/>
    </i>
    <i r="1">
      <x/>
    </i>
    <i r="1" i="1">
      <x v="1"/>
    </i>
    <i r="1" i="2">
      <x v="2"/>
    </i>
    <i r="1" i="3">
      <x v="3"/>
    </i>
    <i r="1" i="4">
      <x v="4"/>
    </i>
    <i r="1" i="5">
      <x v="5"/>
    </i>
    <i r="1" i="6">
      <x v="6"/>
    </i>
    <i>
      <x v="11"/>
    </i>
    <i r="1">
      <x/>
    </i>
    <i r="1" i="1">
      <x v="1"/>
    </i>
    <i r="1" i="2">
      <x v="2"/>
    </i>
    <i r="1" i="3">
      <x v="3"/>
    </i>
    <i r="1" i="4">
      <x v="4"/>
    </i>
    <i r="1" i="5">
      <x v="5"/>
    </i>
    <i r="1" i="6">
      <x v="6"/>
    </i>
    <i t="grand">
      <x/>
    </i>
    <i t="grand" i="1">
      <x/>
    </i>
    <i t="grand" i="2">
      <x/>
    </i>
    <i t="grand" i="3">
      <x/>
    </i>
    <i t="grand" i="4">
      <x/>
    </i>
    <i t="grand" i="5">
      <x/>
    </i>
    <i t="grand" i="6">
      <x/>
    </i>
  </rowItems>
  <colFields count="2">
    <field x="131"/>
    <field x="4"/>
  </colFields>
  <colItems count="15">
    <i>
      <x/>
      <x/>
    </i>
    <i r="1">
      <x v="1"/>
    </i>
    <i r="1">
      <x v="2"/>
    </i>
    <i r="1">
      <x v="3"/>
    </i>
    <i r="1">
      <x v="4"/>
    </i>
    <i r="1">
      <x v="5"/>
    </i>
    <i t="default">
      <x/>
    </i>
    <i>
      <x v="1"/>
      <x v="6"/>
    </i>
    <i r="1">
      <x v="7"/>
    </i>
    <i r="1">
      <x v="8"/>
    </i>
    <i r="1">
      <x v="9"/>
    </i>
    <i t="default">
      <x v="1"/>
    </i>
    <i>
      <x v="2"/>
      <x v="11"/>
    </i>
    <i r="1">
      <x v="12"/>
    </i>
    <i t="default">
      <x v="2"/>
    </i>
  </colItems>
  <dataFields count="7">
    <dataField name="Sum of New # Prof Tot" fld="104" baseField="0" baseItem="0" numFmtId="164"/>
    <dataField name="Sum of New # Asc Tot" fld="106" baseField="0" baseItem="0" numFmtId="164"/>
    <dataField name="Sum of New # Ast Tot" fld="108" baseField="0" baseItem="0" numFmtId="164"/>
    <dataField name="Sum of New # Inst Tot" fld="110" baseField="0" baseItem="0" numFmtId="164"/>
    <dataField name="Sum of New # Oth Tot" fld="112" baseField="0" baseItem="0" numFmtId="164"/>
    <dataField name="Sum of New # SR Tot" fld="114" baseField="0" baseItem="0" numFmtId="164"/>
    <dataField name="Sum of New # AR Tot" fld="116" baseField="0" baseItem="0" numFmtId="164"/>
  </dataFields>
  <formats count="29">
    <format dxfId="151">
      <pivotArea type="all" dataOnly="0" outline="0" fieldPosition="0"/>
    </format>
    <format dxfId="150">
      <pivotArea type="all" dataOnly="0" outline="0" fieldPosition="0"/>
    </format>
    <format dxfId="149">
      <pivotArea collapsedLevelsAreSubtotals="1" fieldPosition="0">
        <references count="1">
          <reference field="0" count="1">
            <x v="6"/>
          </reference>
        </references>
      </pivotArea>
    </format>
    <format dxfId="148">
      <pivotArea collapsedLevelsAreSubtotals="1" fieldPosition="0">
        <references count="2">
          <reference field="4294967294" count="6">
            <x v="0"/>
            <x v="1"/>
            <x v="2"/>
            <x v="3"/>
            <x v="4"/>
            <x v="6"/>
          </reference>
          <reference field="0" count="1" selected="0">
            <x v="6"/>
          </reference>
        </references>
      </pivotArea>
    </format>
    <format dxfId="147">
      <pivotArea field="0" grandRow="1" outline="0" collapsedLevelsAreSubtotals="1" axis="axisRow" fieldPosition="0">
        <references count="1">
          <reference field="4294967294" count="6" selected="0">
            <x v="0"/>
            <x v="1"/>
            <x v="2"/>
            <x v="3"/>
            <x v="4"/>
            <x v="6"/>
          </reference>
        </references>
      </pivotArea>
    </format>
    <format dxfId="146">
      <pivotArea outline="0" collapsedLevelsAreSubtotals="1" fieldPosition="0"/>
    </format>
    <format dxfId="145">
      <pivotArea field="131" type="button" dataOnly="0" labelOnly="1" outline="0" axis="axisCol" fieldPosition="0"/>
    </format>
    <format dxfId="144">
      <pivotArea field="4" type="button" dataOnly="0" labelOnly="1" outline="0" axis="axisCol" fieldPosition="1"/>
    </format>
    <format dxfId="143">
      <pivotArea type="topRight" dataOnly="0" labelOnly="1" outline="0" fieldPosition="0"/>
    </format>
    <format dxfId="142">
      <pivotArea dataOnly="0" labelOnly="1" fieldPosition="0">
        <references count="1">
          <reference field="131" count="0"/>
        </references>
      </pivotArea>
    </format>
    <format dxfId="141">
      <pivotArea dataOnly="0" labelOnly="1" fieldPosition="0">
        <references count="1">
          <reference field="131" count="0" defaultSubtotal="1"/>
        </references>
      </pivotArea>
    </format>
    <format dxfId="140">
      <pivotArea dataOnly="0" labelOnly="1" fieldPosition="0">
        <references count="2">
          <reference field="4" count="6">
            <x v="0"/>
            <x v="1"/>
            <x v="2"/>
            <x v="3"/>
            <x v="4"/>
            <x v="5"/>
          </reference>
          <reference field="131" count="1" selected="0">
            <x v="0"/>
          </reference>
        </references>
      </pivotArea>
    </format>
    <format dxfId="139">
      <pivotArea dataOnly="0" labelOnly="1" fieldPosition="0">
        <references count="2">
          <reference field="4" count="5">
            <x v="6"/>
            <x v="7"/>
            <x v="8"/>
            <x v="9"/>
            <x v="10"/>
          </reference>
          <reference field="131" count="1" selected="0">
            <x v="1"/>
          </reference>
        </references>
      </pivotArea>
    </format>
    <format dxfId="138">
      <pivotArea dataOnly="0" labelOnly="1" fieldPosition="0">
        <references count="2">
          <reference field="4" count="2">
            <x v="11"/>
            <x v="12"/>
          </reference>
          <reference field="131" count="1" selected="0">
            <x v="2"/>
          </reference>
        </references>
      </pivotArea>
    </format>
    <format dxfId="137">
      <pivotArea field="0" dataOnly="0" labelOnly="1" grandRow="1" outline="0" axis="axisRow" fieldPosition="0">
        <references count="1">
          <reference field="4294967294" count="1" selected="0">
            <x v="0"/>
          </reference>
        </references>
      </pivotArea>
    </format>
    <format dxfId="136">
      <pivotArea field="0" dataOnly="0" labelOnly="1" grandRow="1" outline="0" axis="axisRow" fieldPosition="0">
        <references count="1">
          <reference field="4294967294" count="1" selected="0">
            <x v="1"/>
          </reference>
        </references>
      </pivotArea>
    </format>
    <format dxfId="135">
      <pivotArea field="0" dataOnly="0" labelOnly="1" grandRow="1" outline="0" axis="axisRow" fieldPosition="0">
        <references count="1">
          <reference field="4294967294" count="1" selected="0">
            <x v="2"/>
          </reference>
        </references>
      </pivotArea>
    </format>
    <format dxfId="134">
      <pivotArea field="0" dataOnly="0" labelOnly="1" grandRow="1" outline="0" axis="axisRow" fieldPosition="0">
        <references count="1">
          <reference field="4294967294" count="1" selected="0">
            <x v="3"/>
          </reference>
        </references>
      </pivotArea>
    </format>
    <format dxfId="133">
      <pivotArea field="0" dataOnly="0" labelOnly="1" grandRow="1" outline="0" axis="axisRow" fieldPosition="0">
        <references count="1">
          <reference field="4294967294" count="1" selected="0">
            <x v="4"/>
          </reference>
        </references>
      </pivotArea>
    </format>
    <format dxfId="132">
      <pivotArea field="0" dataOnly="0" labelOnly="1" grandRow="1" outline="0" axis="axisRow" fieldPosition="0">
        <references count="1">
          <reference field="4294967294" count="1" selected="0">
            <x v="6"/>
          </reference>
        </references>
      </pivotArea>
    </format>
    <format dxfId="131">
      <pivotArea field="0" dataOnly="0" grandRow="1" axis="axisRow" fieldPosition="0">
        <references count="1">
          <reference field="4294967294" count="1" selected="0">
            <x v="1"/>
          </reference>
        </references>
      </pivotArea>
    </format>
    <format dxfId="130">
      <pivotArea field="0" grandRow="1" outline="0" collapsedLevelsAreSubtotals="1" axis="axisRow" fieldPosition="0">
        <references count="1">
          <reference field="4294967294" count="2" selected="0">
            <x v="1"/>
            <x v="2"/>
          </reference>
        </references>
      </pivotArea>
    </format>
    <format dxfId="129">
      <pivotArea field="0" dataOnly="0" labelOnly="1" grandRow="1" outline="0" axis="axisRow" fieldPosition="0">
        <references count="1">
          <reference field="4294967294" count="1" selected="0">
            <x v="0"/>
          </reference>
        </references>
      </pivotArea>
    </format>
    <format dxfId="128">
      <pivotArea field="0" dataOnly="0" labelOnly="1" grandRow="1" outline="0" axis="axisRow" fieldPosition="0">
        <references count="1">
          <reference field="4294967294" count="1" selected="0">
            <x v="1"/>
          </reference>
        </references>
      </pivotArea>
    </format>
    <format dxfId="127">
      <pivotArea field="0" dataOnly="0" labelOnly="1" grandRow="1" outline="0" axis="axisRow" fieldPosition="0">
        <references count="1">
          <reference field="4294967294" count="1" selected="0">
            <x v="2"/>
          </reference>
        </references>
      </pivotArea>
    </format>
    <format dxfId="126">
      <pivotArea field="0" dataOnly="0" labelOnly="1" grandRow="1" outline="0" axis="axisRow" fieldPosition="0">
        <references count="1">
          <reference field="4294967294" count="1" selected="0">
            <x v="3"/>
          </reference>
        </references>
      </pivotArea>
    </format>
    <format dxfId="125">
      <pivotArea field="0" dataOnly="0" labelOnly="1" grandRow="1" outline="0" axis="axisRow" fieldPosition="0">
        <references count="1">
          <reference field="4294967294" count="1" selected="0">
            <x v="4"/>
          </reference>
        </references>
      </pivotArea>
    </format>
    <format dxfId="124">
      <pivotArea field="0" dataOnly="0" labelOnly="1" grandRow="1" outline="0" axis="axisRow" fieldPosition="0">
        <references count="1">
          <reference field="4294967294" count="1" selected="0">
            <x v="6"/>
          </reference>
        </references>
      </pivotArea>
    </format>
    <format dxfId="123">
      <pivotArea field="0" dataOnly="0" grandRow="1" axis="axisRow" fieldPosition="0">
        <references count="1">
          <reference field="4294967294" count="6" selected="0">
            <x v="0"/>
            <x v="1"/>
            <x v="2"/>
            <x v="3"/>
            <x v="4"/>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PivotTable2" cacheId="0" dataOnRows="1" applyNumberFormats="0" applyBorderFormats="0" applyFontFormats="0" applyPatternFormats="0" applyAlignmentFormats="0" applyWidthHeightFormats="1" dataCaption="Values" updatedVersion="6" minRefreshableVersion="3" useAutoFormatting="1" colGrandTotals="0" itemPrintTitles="1" createdVersion="4" indent="0" outline="1" outlineData="1" multipleFieldFilters="0">
  <location ref="A1:Q138" firstHeaderRow="1" firstDataRow="3" firstDataCol="1"/>
  <pivotFields count="132">
    <pivotField axis="axisRow" showAll="0" sortType="ascending">
      <items count="17">
        <item x="0"/>
        <item x="1"/>
        <item x="2"/>
        <item x="3"/>
        <item x="4"/>
        <item x="5"/>
        <item x="6"/>
        <item x="7"/>
        <item x="8"/>
        <item x="9"/>
        <item x="10"/>
        <item x="11"/>
        <item x="12"/>
        <item x="13"/>
        <item x="14"/>
        <item x="15"/>
        <item t="default"/>
      </items>
    </pivotField>
    <pivotField showAll="0"/>
    <pivotField showAll="0"/>
    <pivotField showAll="0"/>
    <pivotField axis="axisCol" showAll="0">
      <items count="15">
        <item x="0"/>
        <item x="1"/>
        <item x="2"/>
        <item x="3"/>
        <item x="4"/>
        <item x="5"/>
        <item x="11"/>
        <item x="6"/>
        <item x="7"/>
        <item x="8"/>
        <item x="13"/>
        <item x="9"/>
        <item x="10"/>
        <item x="1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showAll="0"/>
    <pivotField numFmtId="3" showAll="0"/>
    <pivotField showAll="0"/>
    <pivotField numFmtId="3" showAll="0"/>
    <pivotField showAll="0"/>
    <pivotField numFmtId="3" showAll="0"/>
    <pivotField showAll="0"/>
    <pivotField numFmtId="3" showAll="0"/>
    <pivotField showAll="0"/>
    <pivotField numFmtId="3" showAll="0"/>
    <pivotField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showAll="0"/>
    <pivotField showAll="0"/>
    <pivotField numFmtId="3" showAll="0"/>
    <pivotField numFmtId="3" showAll="0"/>
    <pivotField numFmtId="3" showAll="0"/>
    <pivotField dataField="1" numFmtId="3" showAll="0"/>
    <pivotField numFmtId="3" showAll="0"/>
    <pivotField dataField="1" numFmtId="3" showAll="0"/>
    <pivotField numFmtId="3" showAll="0"/>
    <pivotField dataField="1" numFmtId="3" showAll="0"/>
    <pivotField numFmtId="3" showAll="0"/>
    <pivotField dataField="1" numFmtId="3" showAll="0"/>
    <pivotField numFmtId="3" showAll="0"/>
    <pivotField dataField="1" numFmtId="3" showAll="0"/>
    <pivotField numFmtId="3" showAll="0"/>
    <pivotField dataField="1" numFmtId="3" showAll="0"/>
    <pivotField numFmtId="3" showAll="0"/>
    <pivotField dataField="1" numFmtId="3" showAl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axis="axisCol" showAll="0">
      <items count="5">
        <item n="Four-Year" x="1"/>
        <item n="Two-Year" x="2"/>
        <item n="Technical" x="3"/>
        <item h="1" x="0"/>
        <item t="default"/>
      </items>
    </pivotField>
  </pivotFields>
  <rowFields count="2">
    <field x="0"/>
    <field x="-2"/>
  </rowFields>
  <rowItems count="135">
    <i>
      <x/>
    </i>
    <i r="1">
      <x/>
    </i>
    <i r="1" i="1">
      <x v="1"/>
    </i>
    <i r="1" i="2">
      <x v="2"/>
    </i>
    <i r="1" i="3">
      <x v="3"/>
    </i>
    <i r="1" i="4">
      <x v="4"/>
    </i>
    <i r="1" i="5">
      <x v="5"/>
    </i>
    <i r="1" i="6">
      <x v="6"/>
    </i>
    <i>
      <x v="1"/>
    </i>
    <i r="1">
      <x/>
    </i>
    <i r="1" i="1">
      <x v="1"/>
    </i>
    <i r="1" i="2">
      <x v="2"/>
    </i>
    <i r="1" i="3">
      <x v="3"/>
    </i>
    <i r="1" i="4">
      <x v="4"/>
    </i>
    <i r="1" i="5">
      <x v="5"/>
    </i>
    <i r="1" i="6">
      <x v="6"/>
    </i>
    <i>
      <x v="2"/>
    </i>
    <i r="1">
      <x/>
    </i>
    <i r="1" i="1">
      <x v="1"/>
    </i>
    <i r="1" i="2">
      <x v="2"/>
    </i>
    <i r="1" i="3">
      <x v="3"/>
    </i>
    <i r="1" i="4">
      <x v="4"/>
    </i>
    <i r="1" i="5">
      <x v="5"/>
    </i>
    <i r="1" i="6">
      <x v="6"/>
    </i>
    <i>
      <x v="3"/>
    </i>
    <i r="1">
      <x/>
    </i>
    <i r="1" i="1">
      <x v="1"/>
    </i>
    <i r="1" i="2">
      <x v="2"/>
    </i>
    <i r="1" i="3">
      <x v="3"/>
    </i>
    <i r="1" i="4">
      <x v="4"/>
    </i>
    <i r="1" i="5">
      <x v="5"/>
    </i>
    <i r="1" i="6">
      <x v="6"/>
    </i>
    <i>
      <x v="4"/>
    </i>
    <i r="1">
      <x/>
    </i>
    <i r="1" i="1">
      <x v="1"/>
    </i>
    <i r="1" i="2">
      <x v="2"/>
    </i>
    <i r="1" i="3">
      <x v="3"/>
    </i>
    <i r="1" i="4">
      <x v="4"/>
    </i>
    <i r="1" i="5">
      <x v="5"/>
    </i>
    <i r="1" i="6">
      <x v="6"/>
    </i>
    <i>
      <x v="5"/>
    </i>
    <i r="1">
      <x/>
    </i>
    <i r="1" i="1">
      <x v="1"/>
    </i>
    <i r="1" i="2">
      <x v="2"/>
    </i>
    <i r="1" i="3">
      <x v="3"/>
    </i>
    <i r="1" i="4">
      <x v="4"/>
    </i>
    <i r="1" i="5">
      <x v="5"/>
    </i>
    <i r="1" i="6">
      <x v="6"/>
    </i>
    <i>
      <x v="6"/>
    </i>
    <i r="1">
      <x/>
    </i>
    <i r="1" i="1">
      <x v="1"/>
    </i>
    <i r="1" i="2">
      <x v="2"/>
    </i>
    <i r="1" i="3">
      <x v="3"/>
    </i>
    <i r="1" i="4">
      <x v="4"/>
    </i>
    <i r="1" i="5">
      <x v="5"/>
    </i>
    <i r="1" i="6">
      <x v="6"/>
    </i>
    <i>
      <x v="7"/>
    </i>
    <i r="1">
      <x/>
    </i>
    <i r="1" i="1">
      <x v="1"/>
    </i>
    <i r="1" i="2">
      <x v="2"/>
    </i>
    <i r="1" i="3">
      <x v="3"/>
    </i>
    <i r="1" i="4">
      <x v="4"/>
    </i>
    <i r="1" i="5">
      <x v="5"/>
    </i>
    <i r="1" i="6">
      <x v="6"/>
    </i>
    <i>
      <x v="8"/>
    </i>
    <i r="1">
      <x/>
    </i>
    <i r="1" i="1">
      <x v="1"/>
    </i>
    <i r="1" i="2">
      <x v="2"/>
    </i>
    <i r="1" i="3">
      <x v="3"/>
    </i>
    <i r="1" i="4">
      <x v="4"/>
    </i>
    <i r="1" i="5">
      <x v="5"/>
    </i>
    <i r="1" i="6">
      <x v="6"/>
    </i>
    <i>
      <x v="9"/>
    </i>
    <i r="1">
      <x/>
    </i>
    <i r="1" i="1">
      <x v="1"/>
    </i>
    <i r="1" i="2">
      <x v="2"/>
    </i>
    <i r="1" i="3">
      <x v="3"/>
    </i>
    <i r="1" i="4">
      <x v="4"/>
    </i>
    <i r="1" i="5">
      <x v="5"/>
    </i>
    <i r="1" i="6">
      <x v="6"/>
    </i>
    <i>
      <x v="10"/>
    </i>
    <i r="1">
      <x/>
    </i>
    <i r="1" i="1">
      <x v="1"/>
    </i>
    <i r="1" i="2">
      <x v="2"/>
    </i>
    <i r="1" i="3">
      <x v="3"/>
    </i>
    <i r="1" i="4">
      <x v="4"/>
    </i>
    <i r="1" i="5">
      <x v="5"/>
    </i>
    <i r="1" i="6">
      <x v="6"/>
    </i>
    <i>
      <x v="11"/>
    </i>
    <i r="1">
      <x/>
    </i>
    <i r="1" i="1">
      <x v="1"/>
    </i>
    <i r="1" i="2">
      <x v="2"/>
    </i>
    <i r="1" i="3">
      <x v="3"/>
    </i>
    <i r="1" i="4">
      <x v="4"/>
    </i>
    <i r="1" i="5">
      <x v="5"/>
    </i>
    <i r="1" i="6">
      <x v="6"/>
    </i>
    <i>
      <x v="12"/>
    </i>
    <i r="1">
      <x/>
    </i>
    <i r="1" i="1">
      <x v="1"/>
    </i>
    <i r="1" i="2">
      <x v="2"/>
    </i>
    <i r="1" i="3">
      <x v="3"/>
    </i>
    <i r="1" i="4">
      <x v="4"/>
    </i>
    <i r="1" i="5">
      <x v="5"/>
    </i>
    <i r="1" i="6">
      <x v="6"/>
    </i>
    <i>
      <x v="13"/>
    </i>
    <i r="1">
      <x/>
    </i>
    <i r="1" i="1">
      <x v="1"/>
    </i>
    <i r="1" i="2">
      <x v="2"/>
    </i>
    <i r="1" i="3">
      <x v="3"/>
    </i>
    <i r="1" i="4">
      <x v="4"/>
    </i>
    <i r="1" i="5">
      <x v="5"/>
    </i>
    <i r="1" i="6">
      <x v="6"/>
    </i>
    <i>
      <x v="14"/>
    </i>
    <i r="1">
      <x/>
    </i>
    <i r="1" i="1">
      <x v="1"/>
    </i>
    <i r="1" i="2">
      <x v="2"/>
    </i>
    <i r="1" i="3">
      <x v="3"/>
    </i>
    <i r="1" i="4">
      <x v="4"/>
    </i>
    <i r="1" i="5">
      <x v="5"/>
    </i>
    <i r="1" i="6">
      <x v="6"/>
    </i>
    <i>
      <x v="15"/>
    </i>
    <i r="1">
      <x/>
    </i>
    <i r="1" i="1">
      <x v="1"/>
    </i>
    <i r="1" i="2">
      <x v="2"/>
    </i>
    <i r="1" i="3">
      <x v="3"/>
    </i>
    <i r="1" i="4">
      <x v="4"/>
    </i>
    <i r="1" i="5">
      <x v="5"/>
    </i>
    <i r="1" i="6">
      <x v="6"/>
    </i>
    <i t="grand">
      <x/>
    </i>
    <i t="grand" i="1">
      <x/>
    </i>
    <i t="grand" i="2">
      <x/>
    </i>
    <i t="grand" i="3">
      <x/>
    </i>
    <i t="grand" i="4">
      <x/>
    </i>
    <i t="grand" i="5">
      <x/>
    </i>
    <i t="grand" i="6">
      <x/>
    </i>
  </rowItems>
  <colFields count="2">
    <field x="131"/>
    <field x="4"/>
  </colFields>
  <colItems count="16">
    <i>
      <x/>
      <x/>
    </i>
    <i r="1">
      <x v="1"/>
    </i>
    <i r="1">
      <x v="2"/>
    </i>
    <i r="1">
      <x v="3"/>
    </i>
    <i r="1">
      <x v="4"/>
    </i>
    <i r="1">
      <x v="5"/>
    </i>
    <i t="default">
      <x/>
    </i>
    <i>
      <x v="1"/>
      <x v="6"/>
    </i>
    <i r="1">
      <x v="7"/>
    </i>
    <i r="1">
      <x v="8"/>
    </i>
    <i r="1">
      <x v="9"/>
    </i>
    <i r="1">
      <x v="10"/>
    </i>
    <i t="default">
      <x v="1"/>
    </i>
    <i>
      <x v="2"/>
      <x v="11"/>
    </i>
    <i r="1">
      <x v="12"/>
    </i>
    <i t="default">
      <x v="2"/>
    </i>
  </colItems>
  <dataFields count="7">
    <dataField name="Sum of New # Prof Tot" fld="104" baseField="0" baseItem="0" numFmtId="164"/>
    <dataField name="Sum of New # Asc Tot" fld="106" baseField="0" baseItem="0" numFmtId="164"/>
    <dataField name="Sum of New # Ast Tot" fld="108" baseField="0" baseItem="0" numFmtId="164"/>
    <dataField name="Sum of New # Inst Tot" fld="110" baseField="0" baseItem="0" numFmtId="164"/>
    <dataField name="Sum of New # Oth Tot" fld="112" baseField="0" baseItem="0" numFmtId="164"/>
    <dataField name="Sum of New # SR Tot" fld="114" baseField="0" baseItem="0" numFmtId="164"/>
    <dataField name="Sum of New # AR Tot" fld="116" baseField="0" baseItem="0" numFmtId="164"/>
  </dataFields>
  <formats count="29">
    <format dxfId="122">
      <pivotArea type="all" dataOnly="0" outline="0" fieldPosition="0"/>
    </format>
    <format dxfId="121">
      <pivotArea type="all" dataOnly="0" outline="0" fieldPosition="0"/>
    </format>
    <format dxfId="120">
      <pivotArea collapsedLevelsAreSubtotals="1" fieldPosition="0">
        <references count="1">
          <reference field="0" count="1">
            <x v="9"/>
          </reference>
        </references>
      </pivotArea>
    </format>
    <format dxfId="119">
      <pivotArea collapsedLevelsAreSubtotals="1" fieldPosition="0">
        <references count="2">
          <reference field="4294967294" count="6">
            <x v="0"/>
            <x v="1"/>
            <x v="2"/>
            <x v="3"/>
            <x v="4"/>
            <x v="6"/>
          </reference>
          <reference field="0" count="1" selected="0">
            <x v="9"/>
          </reference>
        </references>
      </pivotArea>
    </format>
    <format dxfId="118">
      <pivotArea field="0" grandRow="1" outline="0" collapsedLevelsAreSubtotals="1" axis="axisRow" fieldPosition="0">
        <references count="1">
          <reference field="4294967294" count="6" selected="0">
            <x v="0"/>
            <x v="1"/>
            <x v="2"/>
            <x v="3"/>
            <x v="4"/>
            <x v="6"/>
          </reference>
        </references>
      </pivotArea>
    </format>
    <format dxfId="117">
      <pivotArea outline="0" collapsedLevelsAreSubtotals="1" fieldPosition="0"/>
    </format>
    <format dxfId="116">
      <pivotArea field="131" type="button" dataOnly="0" labelOnly="1" outline="0" axis="axisCol" fieldPosition="0"/>
    </format>
    <format dxfId="115">
      <pivotArea field="4" type="button" dataOnly="0" labelOnly="1" outline="0" axis="axisCol" fieldPosition="1"/>
    </format>
    <format dxfId="114">
      <pivotArea type="topRight" dataOnly="0" labelOnly="1" outline="0" fieldPosition="0"/>
    </format>
    <format dxfId="113">
      <pivotArea dataOnly="0" labelOnly="1" fieldPosition="0">
        <references count="1">
          <reference field="131" count="0"/>
        </references>
      </pivotArea>
    </format>
    <format dxfId="112">
      <pivotArea dataOnly="0" labelOnly="1" fieldPosition="0">
        <references count="1">
          <reference field="131" count="0" defaultSubtotal="1"/>
        </references>
      </pivotArea>
    </format>
    <format dxfId="111">
      <pivotArea dataOnly="0" labelOnly="1" fieldPosition="0">
        <references count="2">
          <reference field="4" count="6">
            <x v="0"/>
            <x v="1"/>
            <x v="2"/>
            <x v="3"/>
            <x v="4"/>
            <x v="5"/>
          </reference>
          <reference field="131" count="1" selected="0">
            <x v="0"/>
          </reference>
        </references>
      </pivotArea>
    </format>
    <format dxfId="110">
      <pivotArea dataOnly="0" labelOnly="1" fieldPosition="0">
        <references count="2">
          <reference field="4" count="5">
            <x v="6"/>
            <x v="7"/>
            <x v="8"/>
            <x v="9"/>
            <x v="10"/>
          </reference>
          <reference field="131" count="1" selected="0">
            <x v="1"/>
          </reference>
        </references>
      </pivotArea>
    </format>
    <format dxfId="109">
      <pivotArea dataOnly="0" labelOnly="1" fieldPosition="0">
        <references count="2">
          <reference field="4" count="2">
            <x v="11"/>
            <x v="12"/>
          </reference>
          <reference field="131" count="1" selected="0">
            <x v="2"/>
          </reference>
        </references>
      </pivotArea>
    </format>
    <format dxfId="108">
      <pivotArea field="0" dataOnly="0" labelOnly="1" grandRow="1" outline="0" axis="axisRow" fieldPosition="0">
        <references count="1">
          <reference field="4294967294" count="1" selected="0">
            <x v="0"/>
          </reference>
        </references>
      </pivotArea>
    </format>
    <format dxfId="107">
      <pivotArea field="0" dataOnly="0" labelOnly="1" grandRow="1" outline="0" axis="axisRow" fieldPosition="0">
        <references count="1">
          <reference field="4294967294" count="1" selected="0">
            <x v="1"/>
          </reference>
        </references>
      </pivotArea>
    </format>
    <format dxfId="106">
      <pivotArea field="0" dataOnly="0" labelOnly="1" grandRow="1" outline="0" axis="axisRow" fieldPosition="0">
        <references count="1">
          <reference field="4294967294" count="1" selected="0">
            <x v="2"/>
          </reference>
        </references>
      </pivotArea>
    </format>
    <format dxfId="105">
      <pivotArea field="0" dataOnly="0" labelOnly="1" grandRow="1" outline="0" axis="axisRow" fieldPosition="0">
        <references count="1">
          <reference field="4294967294" count="1" selected="0">
            <x v="3"/>
          </reference>
        </references>
      </pivotArea>
    </format>
    <format dxfId="104">
      <pivotArea field="0" dataOnly="0" labelOnly="1" grandRow="1" outline="0" axis="axisRow" fieldPosition="0">
        <references count="1">
          <reference field="4294967294" count="1" selected="0">
            <x v="4"/>
          </reference>
        </references>
      </pivotArea>
    </format>
    <format dxfId="103">
      <pivotArea field="0" dataOnly="0" labelOnly="1" grandRow="1" outline="0" axis="axisRow" fieldPosition="0">
        <references count="1">
          <reference field="4294967294" count="1" selected="0">
            <x v="6"/>
          </reference>
        </references>
      </pivotArea>
    </format>
    <format dxfId="102">
      <pivotArea field="0" dataOnly="0" grandRow="1" axis="axisRow" fieldPosition="0">
        <references count="1">
          <reference field="4294967294" count="1" selected="0">
            <x v="1"/>
          </reference>
        </references>
      </pivotArea>
    </format>
    <format dxfId="101">
      <pivotArea field="0" grandRow="1" outline="0" collapsedLevelsAreSubtotals="1" axis="axisRow" fieldPosition="0">
        <references count="1">
          <reference field="4294967294" count="2" selected="0">
            <x v="1"/>
            <x v="2"/>
          </reference>
        </references>
      </pivotArea>
    </format>
    <format dxfId="100">
      <pivotArea field="0" dataOnly="0" labelOnly="1" grandRow="1" outline="0" axis="axisRow" fieldPosition="0">
        <references count="1">
          <reference field="4294967294" count="1" selected="0">
            <x v="0"/>
          </reference>
        </references>
      </pivotArea>
    </format>
    <format dxfId="99">
      <pivotArea field="0" dataOnly="0" labelOnly="1" grandRow="1" outline="0" axis="axisRow" fieldPosition="0">
        <references count="1">
          <reference field="4294967294" count="1" selected="0">
            <x v="1"/>
          </reference>
        </references>
      </pivotArea>
    </format>
    <format dxfId="98">
      <pivotArea field="0" dataOnly="0" labelOnly="1" grandRow="1" outline="0" axis="axisRow" fieldPosition="0">
        <references count="1">
          <reference field="4294967294" count="1" selected="0">
            <x v="2"/>
          </reference>
        </references>
      </pivotArea>
    </format>
    <format dxfId="97">
      <pivotArea field="0" dataOnly="0" labelOnly="1" grandRow="1" outline="0" axis="axisRow" fieldPosition="0">
        <references count="1">
          <reference field="4294967294" count="1" selected="0">
            <x v="3"/>
          </reference>
        </references>
      </pivotArea>
    </format>
    <format dxfId="96">
      <pivotArea field="0" dataOnly="0" labelOnly="1" grandRow="1" outline="0" axis="axisRow" fieldPosition="0">
        <references count="1">
          <reference field="4294967294" count="1" selected="0">
            <x v="4"/>
          </reference>
        </references>
      </pivotArea>
    </format>
    <format dxfId="95">
      <pivotArea field="0" dataOnly="0" labelOnly="1" grandRow="1" outline="0" axis="axisRow" fieldPosition="0">
        <references count="1">
          <reference field="4294967294" count="1" selected="0">
            <x v="6"/>
          </reference>
        </references>
      </pivotArea>
    </format>
    <format dxfId="94">
      <pivotArea field="0" dataOnly="0" grandRow="1" axis="axisRow" fieldPosition="0">
        <references count="1">
          <reference field="4294967294" count="6" selected="0">
            <x v="0"/>
            <x v="1"/>
            <x v="2"/>
            <x v="3"/>
            <x v="4"/>
            <x v="6"/>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PivotTable3" cacheId="1" dataOnRows="1" applyNumberFormats="0" applyBorderFormats="0" applyFontFormats="0" applyPatternFormats="0" applyAlignmentFormats="0" applyWidthHeightFormats="1" dataCaption="Values" updatedVersion="6" minRefreshableVersion="3" useAutoFormatting="1" colGrandTotals="0" itemPrintTitles="1" createdVersion="4" indent="0" outline="1" outlineData="1" multipleFieldFilters="0">
  <location ref="A1:P106" firstHeaderRow="1" firstDataRow="3" firstDataCol="1"/>
  <pivotFields count="132">
    <pivotField axis="axisRow" showAll="0" sortType="ascending">
      <items count="14">
        <item x="1"/>
        <item x="2"/>
        <item x="3"/>
        <item x="4"/>
        <item x="5"/>
        <item x="6"/>
        <item x="7"/>
        <item x="8"/>
        <item x="9"/>
        <item x="10"/>
        <item x="11"/>
        <item x="12"/>
        <item x="0"/>
        <item t="default"/>
      </items>
    </pivotField>
    <pivotField showAll="0"/>
    <pivotField showAll="0"/>
    <pivotField showAll="0"/>
    <pivotField axis="axisCol" showAll="0">
      <items count="16">
        <item x="1"/>
        <item x="2"/>
        <item x="3"/>
        <item x="4"/>
        <item x="5"/>
        <item x="6"/>
        <item x="12"/>
        <item x="8"/>
        <item x="7"/>
        <item x="9"/>
        <item m="1" x="14"/>
        <item x="10"/>
        <item x="11"/>
        <item x="13"/>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showAll="0"/>
    <pivotField numFmtId="3" showAll="0"/>
    <pivotField showAll="0"/>
    <pivotField numFmtId="3" showAll="0"/>
    <pivotField showAll="0"/>
    <pivotField numFmtId="3" showAll="0"/>
    <pivotField showAll="0"/>
    <pivotField numFmtId="3" showAll="0"/>
    <pivotField showAll="0"/>
    <pivotField numFmtId="3" showAll="0"/>
    <pivotField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showAll="0"/>
    <pivotField showAll="0"/>
    <pivotField numFmtId="3" showAll="0"/>
    <pivotField numFmtId="3" showAll="0"/>
    <pivotField dataField="1" numFmtId="3" showAll="0"/>
    <pivotField numFmtId="3" showAll="0"/>
    <pivotField dataField="1" numFmtId="3" showAll="0"/>
    <pivotField numFmtId="3" showAll="0"/>
    <pivotField dataField="1" numFmtId="3" showAll="0"/>
    <pivotField numFmtId="3" showAll="0"/>
    <pivotField dataField="1" numFmtId="3" showAll="0"/>
    <pivotField numFmtId="3" showAll="0"/>
    <pivotField dataField="1" numFmtId="3" showAll="0"/>
    <pivotField numFmtId="3" showAll="0"/>
    <pivotField dataField="1" numFmtId="3" showAll="0"/>
    <pivotField numFmtId="3" showAll="0"/>
    <pivotField dataField="1" numFmtId="3" showAll="0"/>
    <pivotField numFmtId="3" showAl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axis="axisCol" showAll="0">
      <items count="6">
        <item n="Four-Year" x="1"/>
        <item n="Two-Year" x="2"/>
        <item n="Technical" x="3"/>
        <item h="1" x="0"/>
        <item h="1" x="4"/>
        <item t="default"/>
      </items>
    </pivotField>
  </pivotFields>
  <rowFields count="2">
    <field x="0"/>
    <field x="-2"/>
  </rowFields>
  <rowItems count="103">
    <i>
      <x/>
    </i>
    <i r="1">
      <x/>
    </i>
    <i r="1" i="1">
      <x v="1"/>
    </i>
    <i r="1" i="2">
      <x v="2"/>
    </i>
    <i r="1" i="3">
      <x v="3"/>
    </i>
    <i r="1" i="4">
      <x v="4"/>
    </i>
    <i r="1" i="5">
      <x v="5"/>
    </i>
    <i r="1" i="6">
      <x v="6"/>
    </i>
    <i>
      <x v="1"/>
    </i>
    <i r="1">
      <x/>
    </i>
    <i r="1" i="1">
      <x v="1"/>
    </i>
    <i r="1" i="2">
      <x v="2"/>
    </i>
    <i r="1" i="3">
      <x v="3"/>
    </i>
    <i r="1" i="4">
      <x v="4"/>
    </i>
    <i r="1" i="5">
      <x v="5"/>
    </i>
    <i r="1" i="6">
      <x v="6"/>
    </i>
    <i>
      <x v="2"/>
    </i>
    <i r="1">
      <x/>
    </i>
    <i r="1" i="1">
      <x v="1"/>
    </i>
    <i r="1" i="2">
      <x v="2"/>
    </i>
    <i r="1" i="3">
      <x v="3"/>
    </i>
    <i r="1" i="4">
      <x v="4"/>
    </i>
    <i r="1" i="5">
      <x v="5"/>
    </i>
    <i r="1" i="6">
      <x v="6"/>
    </i>
    <i>
      <x v="3"/>
    </i>
    <i r="1">
      <x/>
    </i>
    <i r="1" i="1">
      <x v="1"/>
    </i>
    <i r="1" i="2">
      <x v="2"/>
    </i>
    <i r="1" i="3">
      <x v="3"/>
    </i>
    <i r="1" i="4">
      <x v="4"/>
    </i>
    <i r="1" i="5">
      <x v="5"/>
    </i>
    <i r="1" i="6">
      <x v="6"/>
    </i>
    <i>
      <x v="4"/>
    </i>
    <i r="1">
      <x/>
    </i>
    <i r="1" i="1">
      <x v="1"/>
    </i>
    <i r="1" i="2">
      <x v="2"/>
    </i>
    <i r="1" i="3">
      <x v="3"/>
    </i>
    <i r="1" i="4">
      <x v="4"/>
    </i>
    <i r="1" i="5">
      <x v="5"/>
    </i>
    <i r="1" i="6">
      <x v="6"/>
    </i>
    <i>
      <x v="5"/>
    </i>
    <i r="1">
      <x/>
    </i>
    <i r="1" i="1">
      <x v="1"/>
    </i>
    <i r="1" i="2">
      <x v="2"/>
    </i>
    <i r="1" i="3">
      <x v="3"/>
    </i>
    <i r="1" i="4">
      <x v="4"/>
    </i>
    <i r="1" i="5">
      <x v="5"/>
    </i>
    <i r="1" i="6">
      <x v="6"/>
    </i>
    <i>
      <x v="6"/>
    </i>
    <i r="1">
      <x/>
    </i>
    <i r="1" i="1">
      <x v="1"/>
    </i>
    <i r="1" i="2">
      <x v="2"/>
    </i>
    <i r="1" i="3">
      <x v="3"/>
    </i>
    <i r="1" i="4">
      <x v="4"/>
    </i>
    <i r="1" i="5">
      <x v="5"/>
    </i>
    <i r="1" i="6">
      <x v="6"/>
    </i>
    <i>
      <x v="7"/>
    </i>
    <i r="1">
      <x/>
    </i>
    <i r="1" i="1">
      <x v="1"/>
    </i>
    <i r="1" i="2">
      <x v="2"/>
    </i>
    <i r="1" i="3">
      <x v="3"/>
    </i>
    <i r="1" i="4">
      <x v="4"/>
    </i>
    <i r="1" i="5">
      <x v="5"/>
    </i>
    <i r="1" i="6">
      <x v="6"/>
    </i>
    <i>
      <x v="8"/>
    </i>
    <i r="1">
      <x/>
    </i>
    <i r="1" i="1">
      <x v="1"/>
    </i>
    <i r="1" i="2">
      <x v="2"/>
    </i>
    <i r="1" i="3">
      <x v="3"/>
    </i>
    <i r="1" i="4">
      <x v="4"/>
    </i>
    <i r="1" i="5">
      <x v="5"/>
    </i>
    <i r="1" i="6">
      <x v="6"/>
    </i>
    <i>
      <x v="9"/>
    </i>
    <i r="1">
      <x/>
    </i>
    <i r="1" i="1">
      <x v="1"/>
    </i>
    <i r="1" i="2">
      <x v="2"/>
    </i>
    <i r="1" i="3">
      <x v="3"/>
    </i>
    <i r="1" i="4">
      <x v="4"/>
    </i>
    <i r="1" i="5">
      <x v="5"/>
    </i>
    <i r="1" i="6">
      <x v="6"/>
    </i>
    <i>
      <x v="10"/>
    </i>
    <i r="1">
      <x/>
    </i>
    <i r="1" i="1">
      <x v="1"/>
    </i>
    <i r="1" i="2">
      <x v="2"/>
    </i>
    <i r="1" i="3">
      <x v="3"/>
    </i>
    <i r="1" i="4">
      <x v="4"/>
    </i>
    <i r="1" i="5">
      <x v="5"/>
    </i>
    <i r="1" i="6">
      <x v="6"/>
    </i>
    <i>
      <x v="11"/>
    </i>
    <i r="1">
      <x/>
    </i>
    <i r="1" i="1">
      <x v="1"/>
    </i>
    <i r="1" i="2">
      <x v="2"/>
    </i>
    <i r="1" i="3">
      <x v="3"/>
    </i>
    <i r="1" i="4">
      <x v="4"/>
    </i>
    <i r="1" i="5">
      <x v="5"/>
    </i>
    <i r="1" i="6">
      <x v="6"/>
    </i>
    <i t="grand">
      <x/>
    </i>
    <i t="grand" i="1">
      <x/>
    </i>
    <i t="grand" i="2">
      <x/>
    </i>
    <i t="grand" i="3">
      <x/>
    </i>
    <i t="grand" i="4">
      <x/>
    </i>
    <i t="grand" i="5">
      <x/>
    </i>
    <i t="grand" i="6">
      <x/>
    </i>
  </rowItems>
  <colFields count="2">
    <field x="131"/>
    <field x="4"/>
  </colFields>
  <colItems count="15">
    <i>
      <x/>
      <x/>
    </i>
    <i r="1">
      <x v="1"/>
    </i>
    <i r="1">
      <x v="2"/>
    </i>
    <i r="1">
      <x v="3"/>
    </i>
    <i r="1">
      <x v="4"/>
    </i>
    <i r="1">
      <x v="5"/>
    </i>
    <i t="default">
      <x/>
    </i>
    <i>
      <x v="1"/>
      <x v="6"/>
    </i>
    <i r="1">
      <x v="7"/>
    </i>
    <i r="1">
      <x v="8"/>
    </i>
    <i r="1">
      <x v="9"/>
    </i>
    <i t="default">
      <x v="1"/>
    </i>
    <i>
      <x v="2"/>
      <x v="11"/>
    </i>
    <i r="1">
      <x v="12"/>
    </i>
    <i t="default">
      <x v="2"/>
    </i>
  </colItems>
  <dataFields count="7">
    <dataField name="Sum of Old # Prof Tot" fld="103" baseField="0" baseItem="0" numFmtId="164"/>
    <dataField name="Sum of Old # Asc Tot" fld="105" baseField="0" baseItem="0" numFmtId="164"/>
    <dataField name="Sum of Old # Ast Tot" fld="107" baseField="0" baseItem="0" numFmtId="164"/>
    <dataField name="Sum of Old # Inst Tot" fld="109" baseField="0" baseItem="0" numFmtId="164"/>
    <dataField name="Sum of Old # Oth Tot" fld="111" baseField="0" baseItem="0" numFmtId="164"/>
    <dataField name="Sum of Old # SR Tot" fld="113" baseField="0" baseItem="0" numFmtId="164"/>
    <dataField name="Sum of Old # AR Tot" fld="115" baseField="0" baseItem="0" numFmtId="164"/>
  </dataFields>
  <formats count="12">
    <format dxfId="93">
      <pivotArea type="all" dataOnly="0" outline="0" fieldPosition="0"/>
    </format>
    <format dxfId="92">
      <pivotArea type="all" dataOnly="0" outline="0" fieldPosition="0"/>
    </format>
    <format dxfId="91">
      <pivotArea collapsedLevelsAreSubtotals="1" fieldPosition="0">
        <references count="1">
          <reference field="0" count="1">
            <x v="6"/>
          </reference>
        </references>
      </pivotArea>
    </format>
    <format dxfId="90">
      <pivotArea outline="0" collapsedLevelsAreSubtotals="1" fieldPosition="0"/>
    </format>
    <format dxfId="89">
      <pivotArea field="131" type="button" dataOnly="0" labelOnly="1" outline="0" axis="axisCol" fieldPosition="0"/>
    </format>
    <format dxfId="88">
      <pivotArea field="4" type="button" dataOnly="0" labelOnly="1" outline="0" axis="axisCol" fieldPosition="1"/>
    </format>
    <format dxfId="87">
      <pivotArea type="topRight" dataOnly="0" labelOnly="1" outline="0" fieldPosition="0"/>
    </format>
    <format dxfId="86">
      <pivotArea dataOnly="0" labelOnly="1" fieldPosition="0">
        <references count="1">
          <reference field="131" count="0"/>
        </references>
      </pivotArea>
    </format>
    <format dxfId="85">
      <pivotArea dataOnly="0" labelOnly="1" fieldPosition="0">
        <references count="1">
          <reference field="131" count="0" defaultSubtotal="1"/>
        </references>
      </pivotArea>
    </format>
    <format dxfId="84">
      <pivotArea dataOnly="0" labelOnly="1" fieldPosition="0">
        <references count="2">
          <reference field="4" count="6">
            <x v="0"/>
            <x v="1"/>
            <x v="2"/>
            <x v="3"/>
            <x v="4"/>
            <x v="5"/>
          </reference>
          <reference field="131" count="1" selected="0">
            <x v="0"/>
          </reference>
        </references>
      </pivotArea>
    </format>
    <format dxfId="83">
      <pivotArea dataOnly="0" labelOnly="1" fieldPosition="0">
        <references count="2">
          <reference field="4" count="5">
            <x v="6"/>
            <x v="7"/>
            <x v="8"/>
            <x v="9"/>
            <x v="10"/>
          </reference>
          <reference field="131" count="1" selected="0">
            <x v="1"/>
          </reference>
        </references>
      </pivotArea>
    </format>
    <format dxfId="82">
      <pivotArea dataOnly="0" labelOnly="1" fieldPosition="0">
        <references count="2">
          <reference field="4" count="2">
            <x v="11"/>
            <x v="12"/>
          </reference>
          <reference field="131" count="1" selected="0">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PivotTable3" cacheId="0" dataOnRows="1" applyNumberFormats="0" applyBorderFormats="0" applyFontFormats="0" applyPatternFormats="0" applyAlignmentFormats="0" applyWidthHeightFormats="1" dataCaption="Values" updatedVersion="6" minRefreshableVersion="3" useAutoFormatting="1" colGrandTotals="0" itemPrintTitles="1" createdVersion="4" indent="0" outline="1" outlineData="1" multipleFieldFilters="0">
  <location ref="A1:Q138" firstHeaderRow="1" firstDataRow="3" firstDataCol="1"/>
  <pivotFields count="132">
    <pivotField axis="axisRow" showAll="0" sortType="ascending">
      <items count="17">
        <item x="0"/>
        <item x="1"/>
        <item x="2"/>
        <item x="3"/>
        <item x="4"/>
        <item x="5"/>
        <item x="6"/>
        <item x="7"/>
        <item x="8"/>
        <item x="9"/>
        <item x="10"/>
        <item x="11"/>
        <item x="12"/>
        <item x="13"/>
        <item x="14"/>
        <item x="15"/>
        <item t="default"/>
      </items>
    </pivotField>
    <pivotField showAll="0"/>
    <pivotField showAll="0"/>
    <pivotField showAll="0"/>
    <pivotField axis="axisCol" showAll="0">
      <items count="15">
        <item x="0"/>
        <item x="1"/>
        <item x="2"/>
        <item x="3"/>
        <item x="4"/>
        <item x="5"/>
        <item x="11"/>
        <item x="6"/>
        <item x="7"/>
        <item x="8"/>
        <item x="13"/>
        <item x="9"/>
        <item x="10"/>
        <item x="1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numFmtId="3" showAll="0"/>
    <pivotField showAll="0"/>
    <pivotField numFmtId="3" showAll="0"/>
    <pivotField showAll="0"/>
    <pivotField numFmtId="3" showAll="0"/>
    <pivotField showAll="0"/>
    <pivotField numFmtId="3" showAll="0"/>
    <pivotField showAll="0"/>
    <pivotField numFmtId="3" showAll="0"/>
    <pivotField showAll="0"/>
    <pivotField numFmtId="3" showAll="0"/>
    <pivotField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showAll="0"/>
    <pivotField showAll="0"/>
    <pivotField numFmtId="3" showAll="0"/>
    <pivotField numFmtId="3" showAll="0"/>
    <pivotField dataField="1" numFmtId="3" showAll="0"/>
    <pivotField numFmtId="3" showAll="0"/>
    <pivotField dataField="1" numFmtId="3" showAll="0"/>
    <pivotField numFmtId="3" showAll="0"/>
    <pivotField dataField="1" numFmtId="3" showAll="0"/>
    <pivotField numFmtId="3" showAll="0"/>
    <pivotField dataField="1" numFmtId="3" showAll="0"/>
    <pivotField numFmtId="3" showAll="0"/>
    <pivotField dataField="1" numFmtId="3" showAll="0"/>
    <pivotField numFmtId="3" showAll="0"/>
    <pivotField dataField="1" numFmtId="3" showAll="0"/>
    <pivotField numFmtId="3" showAll="0"/>
    <pivotField dataField="1" numFmtId="3" showAll="0"/>
    <pivotField numFmtId="3" showAl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numFmtId="3" showAll="0" defaultSubtotal="0"/>
    <pivotField axis="axisCol" showAll="0">
      <items count="5">
        <item n="Four-Year" x="1"/>
        <item n="Two-Year" x="2"/>
        <item n="Technical" x="3"/>
        <item h="1" x="0"/>
        <item t="default"/>
      </items>
    </pivotField>
  </pivotFields>
  <rowFields count="2">
    <field x="0"/>
    <field x="-2"/>
  </rowFields>
  <rowItems count="135">
    <i>
      <x/>
    </i>
    <i r="1">
      <x/>
    </i>
    <i r="1" i="1">
      <x v="1"/>
    </i>
    <i r="1" i="2">
      <x v="2"/>
    </i>
    <i r="1" i="3">
      <x v="3"/>
    </i>
    <i r="1" i="4">
      <x v="4"/>
    </i>
    <i r="1" i="5">
      <x v="5"/>
    </i>
    <i r="1" i="6">
      <x v="6"/>
    </i>
    <i>
      <x v="1"/>
    </i>
    <i r="1">
      <x/>
    </i>
    <i r="1" i="1">
      <x v="1"/>
    </i>
    <i r="1" i="2">
      <x v="2"/>
    </i>
    <i r="1" i="3">
      <x v="3"/>
    </i>
    <i r="1" i="4">
      <x v="4"/>
    </i>
    <i r="1" i="5">
      <x v="5"/>
    </i>
    <i r="1" i="6">
      <x v="6"/>
    </i>
    <i>
      <x v="2"/>
    </i>
    <i r="1">
      <x/>
    </i>
    <i r="1" i="1">
      <x v="1"/>
    </i>
    <i r="1" i="2">
      <x v="2"/>
    </i>
    <i r="1" i="3">
      <x v="3"/>
    </i>
    <i r="1" i="4">
      <x v="4"/>
    </i>
    <i r="1" i="5">
      <x v="5"/>
    </i>
    <i r="1" i="6">
      <x v="6"/>
    </i>
    <i>
      <x v="3"/>
    </i>
    <i r="1">
      <x/>
    </i>
    <i r="1" i="1">
      <x v="1"/>
    </i>
    <i r="1" i="2">
      <x v="2"/>
    </i>
    <i r="1" i="3">
      <x v="3"/>
    </i>
    <i r="1" i="4">
      <x v="4"/>
    </i>
    <i r="1" i="5">
      <x v="5"/>
    </i>
    <i r="1" i="6">
      <x v="6"/>
    </i>
    <i>
      <x v="4"/>
    </i>
    <i r="1">
      <x/>
    </i>
    <i r="1" i="1">
      <x v="1"/>
    </i>
    <i r="1" i="2">
      <x v="2"/>
    </i>
    <i r="1" i="3">
      <x v="3"/>
    </i>
    <i r="1" i="4">
      <x v="4"/>
    </i>
    <i r="1" i="5">
      <x v="5"/>
    </i>
    <i r="1" i="6">
      <x v="6"/>
    </i>
    <i>
      <x v="5"/>
    </i>
    <i r="1">
      <x/>
    </i>
    <i r="1" i="1">
      <x v="1"/>
    </i>
    <i r="1" i="2">
      <x v="2"/>
    </i>
    <i r="1" i="3">
      <x v="3"/>
    </i>
    <i r="1" i="4">
      <x v="4"/>
    </i>
    <i r="1" i="5">
      <x v="5"/>
    </i>
    <i r="1" i="6">
      <x v="6"/>
    </i>
    <i>
      <x v="6"/>
    </i>
    <i r="1">
      <x/>
    </i>
    <i r="1" i="1">
      <x v="1"/>
    </i>
    <i r="1" i="2">
      <x v="2"/>
    </i>
    <i r="1" i="3">
      <x v="3"/>
    </i>
    <i r="1" i="4">
      <x v="4"/>
    </i>
    <i r="1" i="5">
      <x v="5"/>
    </i>
    <i r="1" i="6">
      <x v="6"/>
    </i>
    <i>
      <x v="7"/>
    </i>
    <i r="1">
      <x/>
    </i>
    <i r="1" i="1">
      <x v="1"/>
    </i>
    <i r="1" i="2">
      <x v="2"/>
    </i>
    <i r="1" i="3">
      <x v="3"/>
    </i>
    <i r="1" i="4">
      <x v="4"/>
    </i>
    <i r="1" i="5">
      <x v="5"/>
    </i>
    <i r="1" i="6">
      <x v="6"/>
    </i>
    <i>
      <x v="8"/>
    </i>
    <i r="1">
      <x/>
    </i>
    <i r="1" i="1">
      <x v="1"/>
    </i>
    <i r="1" i="2">
      <x v="2"/>
    </i>
    <i r="1" i="3">
      <x v="3"/>
    </i>
    <i r="1" i="4">
      <x v="4"/>
    </i>
    <i r="1" i="5">
      <x v="5"/>
    </i>
    <i r="1" i="6">
      <x v="6"/>
    </i>
    <i>
      <x v="9"/>
    </i>
    <i r="1">
      <x/>
    </i>
    <i r="1" i="1">
      <x v="1"/>
    </i>
    <i r="1" i="2">
      <x v="2"/>
    </i>
    <i r="1" i="3">
      <x v="3"/>
    </i>
    <i r="1" i="4">
      <x v="4"/>
    </i>
    <i r="1" i="5">
      <x v="5"/>
    </i>
    <i r="1" i="6">
      <x v="6"/>
    </i>
    <i>
      <x v="10"/>
    </i>
    <i r="1">
      <x/>
    </i>
    <i r="1" i="1">
      <x v="1"/>
    </i>
    <i r="1" i="2">
      <x v="2"/>
    </i>
    <i r="1" i="3">
      <x v="3"/>
    </i>
    <i r="1" i="4">
      <x v="4"/>
    </i>
    <i r="1" i="5">
      <x v="5"/>
    </i>
    <i r="1" i="6">
      <x v="6"/>
    </i>
    <i>
      <x v="11"/>
    </i>
    <i r="1">
      <x/>
    </i>
    <i r="1" i="1">
      <x v="1"/>
    </i>
    <i r="1" i="2">
      <x v="2"/>
    </i>
    <i r="1" i="3">
      <x v="3"/>
    </i>
    <i r="1" i="4">
      <x v="4"/>
    </i>
    <i r="1" i="5">
      <x v="5"/>
    </i>
    <i r="1" i="6">
      <x v="6"/>
    </i>
    <i>
      <x v="12"/>
    </i>
    <i r="1">
      <x/>
    </i>
    <i r="1" i="1">
      <x v="1"/>
    </i>
    <i r="1" i="2">
      <x v="2"/>
    </i>
    <i r="1" i="3">
      <x v="3"/>
    </i>
    <i r="1" i="4">
      <x v="4"/>
    </i>
    <i r="1" i="5">
      <x v="5"/>
    </i>
    <i r="1" i="6">
      <x v="6"/>
    </i>
    <i>
      <x v="13"/>
    </i>
    <i r="1">
      <x/>
    </i>
    <i r="1" i="1">
      <x v="1"/>
    </i>
    <i r="1" i="2">
      <x v="2"/>
    </i>
    <i r="1" i="3">
      <x v="3"/>
    </i>
    <i r="1" i="4">
      <x v="4"/>
    </i>
    <i r="1" i="5">
      <x v="5"/>
    </i>
    <i r="1" i="6">
      <x v="6"/>
    </i>
    <i>
      <x v="14"/>
    </i>
    <i r="1">
      <x/>
    </i>
    <i r="1" i="1">
      <x v="1"/>
    </i>
    <i r="1" i="2">
      <x v="2"/>
    </i>
    <i r="1" i="3">
      <x v="3"/>
    </i>
    <i r="1" i="4">
      <x v="4"/>
    </i>
    <i r="1" i="5">
      <x v="5"/>
    </i>
    <i r="1" i="6">
      <x v="6"/>
    </i>
    <i>
      <x v="15"/>
    </i>
    <i r="1">
      <x/>
    </i>
    <i r="1" i="1">
      <x v="1"/>
    </i>
    <i r="1" i="2">
      <x v="2"/>
    </i>
    <i r="1" i="3">
      <x v="3"/>
    </i>
    <i r="1" i="4">
      <x v="4"/>
    </i>
    <i r="1" i="5">
      <x v="5"/>
    </i>
    <i r="1" i="6">
      <x v="6"/>
    </i>
    <i t="grand">
      <x/>
    </i>
    <i t="grand" i="1">
      <x/>
    </i>
    <i t="grand" i="2">
      <x/>
    </i>
    <i t="grand" i="3">
      <x/>
    </i>
    <i t="grand" i="4">
      <x/>
    </i>
    <i t="grand" i="5">
      <x/>
    </i>
    <i t="grand" i="6">
      <x/>
    </i>
  </rowItems>
  <colFields count="2">
    <field x="131"/>
    <field x="4"/>
  </colFields>
  <colItems count="16">
    <i>
      <x/>
      <x/>
    </i>
    <i r="1">
      <x v="1"/>
    </i>
    <i r="1">
      <x v="2"/>
    </i>
    <i r="1">
      <x v="3"/>
    </i>
    <i r="1">
      <x v="4"/>
    </i>
    <i r="1">
      <x v="5"/>
    </i>
    <i t="default">
      <x/>
    </i>
    <i>
      <x v="1"/>
      <x v="6"/>
    </i>
    <i r="1">
      <x v="7"/>
    </i>
    <i r="1">
      <x v="8"/>
    </i>
    <i r="1">
      <x v="9"/>
    </i>
    <i r="1">
      <x v="10"/>
    </i>
    <i t="default">
      <x v="1"/>
    </i>
    <i>
      <x v="2"/>
      <x v="11"/>
    </i>
    <i r="1">
      <x v="12"/>
    </i>
    <i t="default">
      <x v="2"/>
    </i>
  </colItems>
  <dataFields count="7">
    <dataField name="Sum of Old # Prof Tot" fld="103" baseField="0" baseItem="0" numFmtId="164"/>
    <dataField name="Sum of Old # Asc Tot" fld="105" baseField="0" baseItem="0" numFmtId="164"/>
    <dataField name="Sum of Old # Ast Tot" fld="107" baseField="0" baseItem="0" numFmtId="164"/>
    <dataField name="Sum of Old # Inst Tot" fld="109" baseField="0" baseItem="0" numFmtId="164"/>
    <dataField name="Sum of Old # Oth Tot" fld="111" baseField="0" baseItem="0" numFmtId="164"/>
    <dataField name="Sum of Old # SR Tot" fld="113" baseField="0" baseItem="0" numFmtId="164"/>
    <dataField name="Sum of Old # AR Tot" fld="115" baseField="0" baseItem="0" numFmtId="164"/>
  </dataFields>
  <formats count="12">
    <format dxfId="81">
      <pivotArea type="all" dataOnly="0" outline="0" fieldPosition="0"/>
    </format>
    <format dxfId="80">
      <pivotArea type="all" dataOnly="0" outline="0" fieldPosition="0"/>
    </format>
    <format dxfId="79">
      <pivotArea collapsedLevelsAreSubtotals="1" fieldPosition="0">
        <references count="1">
          <reference field="0" count="1">
            <x v="9"/>
          </reference>
        </references>
      </pivotArea>
    </format>
    <format dxfId="78">
      <pivotArea outline="0" collapsedLevelsAreSubtotals="1" fieldPosition="0"/>
    </format>
    <format dxfId="77">
      <pivotArea field="131" type="button" dataOnly="0" labelOnly="1" outline="0" axis="axisCol" fieldPosition="0"/>
    </format>
    <format dxfId="76">
      <pivotArea field="4" type="button" dataOnly="0" labelOnly="1" outline="0" axis="axisCol" fieldPosition="1"/>
    </format>
    <format dxfId="75">
      <pivotArea type="topRight" dataOnly="0" labelOnly="1" outline="0" fieldPosition="0"/>
    </format>
    <format dxfId="74">
      <pivotArea dataOnly="0" labelOnly="1" fieldPosition="0">
        <references count="1">
          <reference field="131" count="0"/>
        </references>
      </pivotArea>
    </format>
    <format dxfId="73">
      <pivotArea dataOnly="0" labelOnly="1" fieldPosition="0">
        <references count="1">
          <reference field="131" count="0" defaultSubtotal="1"/>
        </references>
      </pivotArea>
    </format>
    <format dxfId="72">
      <pivotArea dataOnly="0" labelOnly="1" fieldPosition="0">
        <references count="2">
          <reference field="4" count="6">
            <x v="0"/>
            <x v="1"/>
            <x v="2"/>
            <x v="3"/>
            <x v="4"/>
            <x v="5"/>
          </reference>
          <reference field="131" count="1" selected="0">
            <x v="0"/>
          </reference>
        </references>
      </pivotArea>
    </format>
    <format dxfId="71">
      <pivotArea dataOnly="0" labelOnly="1" fieldPosition="0">
        <references count="2">
          <reference field="4" count="5">
            <x v="6"/>
            <x v="7"/>
            <x v="8"/>
            <x v="9"/>
            <x v="10"/>
          </reference>
          <reference field="131" count="1" selected="0">
            <x v="1"/>
          </reference>
        </references>
      </pivotArea>
    </format>
    <format dxfId="70">
      <pivotArea dataOnly="0" labelOnly="1" fieldPosition="0">
        <references count="2">
          <reference field="4" count="2">
            <x v="11"/>
            <x v="12"/>
          </reference>
          <reference field="131" count="1" selected="0">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pivotTable" Target="../pivotTables/pivotTable1.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ivotTable" Target="../pivotTables/pivotTable2.xml"/></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ivotTable" Target="../pivotTables/pivotTable3.xml"/></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ivotTable" Target="../pivotTables/pivotTable4.xml"/></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ivotTable" Target="../pivotTables/pivotTable5.xml"/></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ivotTable" Target="../pivotTables/pivotTable6.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O26"/>
  <sheetViews>
    <sheetView showZeros="0" tabSelected="1" view="pageBreakPreview" zoomScaleNormal="100" zoomScaleSheetLayoutView="100" workbookViewId="0">
      <selection activeCell="K25" sqref="K25"/>
    </sheetView>
  </sheetViews>
  <sheetFormatPr defaultRowHeight="15"/>
  <cols>
    <col min="1" max="1" width="25.44140625" customWidth="1"/>
    <col min="6" max="6" width="9.77734375" customWidth="1"/>
  </cols>
  <sheetData>
    <row r="1" spans="1:10" ht="18">
      <c r="A1" s="64" t="s">
        <v>364</v>
      </c>
      <c r="B1" s="64"/>
      <c r="C1" s="64"/>
      <c r="D1" s="64"/>
      <c r="E1" s="64"/>
      <c r="F1" s="64"/>
      <c r="G1" s="64"/>
      <c r="H1" s="64"/>
    </row>
    <row r="2" spans="1:10">
      <c r="A2" s="65"/>
      <c r="B2" s="66"/>
      <c r="C2" s="66"/>
      <c r="D2" s="67"/>
      <c r="E2" s="67"/>
      <c r="F2" s="67"/>
      <c r="G2" s="67"/>
      <c r="H2" s="66"/>
    </row>
    <row r="3" spans="1:10" ht="15.75">
      <c r="A3" s="662" t="s">
        <v>160</v>
      </c>
      <c r="B3" s="662"/>
      <c r="C3" s="662"/>
      <c r="D3" s="662"/>
      <c r="E3" s="662"/>
      <c r="F3" s="662"/>
      <c r="G3" s="662"/>
      <c r="H3" s="662"/>
    </row>
    <row r="4" spans="1:10" ht="15.75">
      <c r="A4" s="662" t="s">
        <v>898</v>
      </c>
      <c r="B4" s="662"/>
      <c r="C4" s="662"/>
      <c r="D4" s="662"/>
      <c r="E4" s="662"/>
      <c r="F4" s="662"/>
      <c r="G4" s="662"/>
      <c r="H4" s="662"/>
    </row>
    <row r="5" spans="1:10">
      <c r="A5" s="68"/>
      <c r="B5" s="68"/>
      <c r="C5" s="68"/>
      <c r="D5" s="69"/>
      <c r="E5" s="69"/>
      <c r="F5" s="69"/>
      <c r="G5" s="69"/>
      <c r="H5" s="68"/>
    </row>
    <row r="6" spans="1:10">
      <c r="A6" s="70"/>
      <c r="B6" s="71"/>
      <c r="C6" s="71" t="s">
        <v>161</v>
      </c>
      <c r="D6" s="72" t="s">
        <v>162</v>
      </c>
      <c r="E6" s="72"/>
      <c r="F6" s="72" t="s">
        <v>163</v>
      </c>
      <c r="G6" s="72" t="s">
        <v>164</v>
      </c>
      <c r="H6" s="71" t="s">
        <v>165</v>
      </c>
    </row>
    <row r="7" spans="1:10">
      <c r="A7" s="73"/>
      <c r="B7" s="74" t="s">
        <v>3</v>
      </c>
      <c r="C7" s="74" t="s">
        <v>3</v>
      </c>
      <c r="D7" s="75" t="s">
        <v>3</v>
      </c>
      <c r="E7" s="75" t="s">
        <v>6</v>
      </c>
      <c r="F7" s="75" t="s">
        <v>24</v>
      </c>
      <c r="G7" s="75" t="s">
        <v>166</v>
      </c>
      <c r="H7" s="74" t="s">
        <v>167</v>
      </c>
    </row>
    <row r="8" spans="1:10">
      <c r="A8" s="76" t="s">
        <v>168</v>
      </c>
      <c r="B8" s="77">
        <f>'Averages Pivot Table UPDATED'!S$355</f>
        <v>126058.51481970602</v>
      </c>
      <c r="C8" s="77">
        <f>'Averages Pivot Table UPDATED'!$S359</f>
        <v>87430.738624250429</v>
      </c>
      <c r="D8" s="77">
        <f>'Averages Pivot Table UPDATED'!$S363</f>
        <v>77006.451416129537</v>
      </c>
      <c r="E8" s="77">
        <f>'Averages Pivot Table UPDATED'!$S367</f>
        <v>50466.974589450678</v>
      </c>
      <c r="F8" s="77">
        <f>'Averages Pivot Table UPDATED'!$S371</f>
        <v>53981.437290111156</v>
      </c>
      <c r="G8" s="77">
        <f>'Averages Pivot Table UPDATED'!$S375</f>
        <v>0</v>
      </c>
      <c r="H8" s="77">
        <f>'Averages Pivot Table UPDATED'!$S379</f>
        <v>89317.772269609966</v>
      </c>
    </row>
    <row r="9" spans="1:10">
      <c r="A9" s="76" t="s">
        <v>169</v>
      </c>
      <c r="B9" s="77">
        <f>'Averages Pivot Table UPDATED'!T$355</f>
        <v>111636.22819960515</v>
      </c>
      <c r="C9" s="78">
        <f>'Averages Pivot Table UPDATED'!$T359</f>
        <v>79844.447913064374</v>
      </c>
      <c r="D9" s="78">
        <f>'Averages Pivot Table UPDATED'!$T363</f>
        <v>69876.958588573718</v>
      </c>
      <c r="E9" s="78">
        <f>'Averages Pivot Table UPDATED'!$T367</f>
        <v>49280.394809544872</v>
      </c>
      <c r="F9" s="78">
        <f>'Averages Pivot Table UPDATED'!$T371</f>
        <v>52933.541986584591</v>
      </c>
      <c r="G9" s="78">
        <f>'Averages Pivot Table UPDATED'!$T375</f>
        <v>0</v>
      </c>
      <c r="H9" s="78">
        <f>'Averages Pivot Table UPDATED'!$T379</f>
        <v>80524.771022896239</v>
      </c>
      <c r="J9" s="315"/>
    </row>
    <row r="10" spans="1:10">
      <c r="A10" s="76" t="s">
        <v>170</v>
      </c>
      <c r="B10" s="77">
        <f>'Averages Pivot Table UPDATED'!U$355</f>
        <v>88125.544420026854</v>
      </c>
      <c r="C10" s="78">
        <f>'Averages Pivot Table UPDATED'!$U359</f>
        <v>71587.322035802121</v>
      </c>
      <c r="D10" s="78">
        <f>'Averages Pivot Table UPDATED'!$U363</f>
        <v>62375.3517043092</v>
      </c>
      <c r="E10" s="78">
        <f>'Averages Pivot Table UPDATED'!$U367</f>
        <v>45356.517046502486</v>
      </c>
      <c r="F10" s="78">
        <f>'Averages Pivot Table UPDATED'!$U371</f>
        <v>48604.310983120442</v>
      </c>
      <c r="G10" s="78">
        <f>'Averages Pivot Table UPDATED'!$U375</f>
        <v>40706.185657699687</v>
      </c>
      <c r="H10" s="78">
        <f>'Averages Pivot Table UPDATED'!$U379</f>
        <v>67307.540960379527</v>
      </c>
    </row>
    <row r="11" spans="1:10">
      <c r="A11" s="76" t="s">
        <v>171</v>
      </c>
      <c r="B11" s="77">
        <f>'Averages Pivot Table UPDATED'!U$355</f>
        <v>88125.544420026854</v>
      </c>
      <c r="C11" s="78">
        <f>'Averages Pivot Table UPDATED'!$V359</f>
        <v>66209.94712424402</v>
      </c>
      <c r="D11" s="78">
        <f>'Averages Pivot Table UPDATED'!$V363</f>
        <v>58329.177584919351</v>
      </c>
      <c r="E11" s="78">
        <f>'Averages Pivot Table UPDATED'!$V367</f>
        <v>46364.078579527777</v>
      </c>
      <c r="F11" s="78">
        <f>'Averages Pivot Table UPDATED'!$V371</f>
        <v>42711.184483472454</v>
      </c>
      <c r="G11" s="78">
        <f>'Averages Pivot Table UPDATED'!$V375</f>
        <v>39023.25</v>
      </c>
      <c r="H11" s="78">
        <f>'Averages Pivot Table UPDATED'!$V379</f>
        <v>62117.444872501568</v>
      </c>
    </row>
    <row r="12" spans="1:10">
      <c r="A12" s="76" t="s">
        <v>172</v>
      </c>
      <c r="B12" s="78">
        <f>'Averages Pivot Table UPDATED'!$V355</f>
        <v>80066.679022984274</v>
      </c>
      <c r="C12" s="78">
        <f>'Averages Pivot Table UPDATED'!$W359</f>
        <v>65194.71204254539</v>
      </c>
      <c r="D12" s="78">
        <f>'Averages Pivot Table UPDATED'!$W363</f>
        <v>55892.680276185711</v>
      </c>
      <c r="E12" s="78">
        <f>'Averages Pivot Table UPDATED'!$W367</f>
        <v>44867.551331584436</v>
      </c>
      <c r="F12" s="78">
        <f>'Averages Pivot Table UPDATED'!$W371</f>
        <v>45501.122284332982</v>
      </c>
      <c r="G12" s="78">
        <f>'Averages Pivot Table UPDATED'!$W375</f>
        <v>0</v>
      </c>
      <c r="H12" s="78">
        <f>'Averages Pivot Table UPDATED'!$W379</f>
        <v>60503.964753115084</v>
      </c>
    </row>
    <row r="13" spans="1:10">
      <c r="A13" s="76" t="s">
        <v>173</v>
      </c>
      <c r="B13" s="78">
        <f>'Averages Pivot Table UPDATED'!$W355</f>
        <v>78434.652432108749</v>
      </c>
      <c r="C13" s="78">
        <f>'Averages Pivot Table UPDATED'!$X359</f>
        <v>60518.144403695638</v>
      </c>
      <c r="D13" s="78">
        <f>'Averages Pivot Table UPDATED'!$X363</f>
        <v>54595.401692629057</v>
      </c>
      <c r="E13" s="78">
        <f>'Averages Pivot Table UPDATED'!$X367</f>
        <v>43131.172660863878</v>
      </c>
      <c r="F13" s="78">
        <f>'Averages Pivot Table UPDATED'!$X371</f>
        <v>45735.818757228502</v>
      </c>
      <c r="G13" s="78">
        <f>'Averages Pivot Table UPDATED'!$X375</f>
        <v>32930.828025477706</v>
      </c>
      <c r="H13" s="78">
        <f>'Averages Pivot Table UPDATED'!$X379</f>
        <v>57355.490936480324</v>
      </c>
    </row>
    <row r="14" spans="1:10">
      <c r="A14" s="79" t="s">
        <v>174</v>
      </c>
      <c r="B14" s="78">
        <f>'Averages Pivot Table UPDATED'!$Y355</f>
        <v>110190.80103471817</v>
      </c>
      <c r="C14" s="78">
        <f>'Averages Pivot Table UPDATED'!$Y359</f>
        <v>79226.743039479508</v>
      </c>
      <c r="D14" s="78">
        <f>'Averages Pivot Table UPDATED'!$Y363</f>
        <v>68203.276366397738</v>
      </c>
      <c r="E14" s="78">
        <f>'Averages Pivot Table UPDATED'!$Y367</f>
        <v>47822.099310952603</v>
      </c>
      <c r="F14" s="78">
        <f>'Averages Pivot Table UPDATED'!$Y371</f>
        <v>51358.019060470724</v>
      </c>
      <c r="G14" s="78">
        <f>'Averages Pivot Table UPDATED'!$Y375</f>
        <v>39707.200468106603</v>
      </c>
      <c r="H14" s="78">
        <f>'Averages Pivot Table UPDATED'!$Y379</f>
        <v>78352.969101089766</v>
      </c>
    </row>
    <row r="15" spans="1:10">
      <c r="A15" s="76"/>
      <c r="B15" s="78"/>
      <c r="C15" s="78"/>
      <c r="D15" s="78"/>
      <c r="E15" s="78"/>
      <c r="F15" s="78"/>
      <c r="G15" s="78"/>
      <c r="H15" s="78"/>
    </row>
    <row r="16" spans="1:10">
      <c r="A16" s="76" t="s">
        <v>175</v>
      </c>
      <c r="B16" s="78">
        <f>'Averages Pivot Table UPDATED'!$Z355</f>
        <v>65249.381575663552</v>
      </c>
      <c r="C16" s="78">
        <f>'Averages Pivot Table UPDATED'!$Z359</f>
        <v>56058.060816639023</v>
      </c>
      <c r="D16" s="78">
        <f>'Averages Pivot Table UPDATED'!$Z363</f>
        <v>48640.496058927696</v>
      </c>
      <c r="E16" s="78">
        <f>'Averages Pivot Table UPDATED'!$Z367</f>
        <v>51925.882553113443</v>
      </c>
      <c r="F16" s="78">
        <f>'Averages Pivot Table UPDATED'!$Z371</f>
        <v>40673.132608695654</v>
      </c>
      <c r="G16" s="78">
        <f>'Averages Pivot Table UPDATED'!$Z375</f>
        <v>60754.474264127864</v>
      </c>
      <c r="H16" s="78">
        <f>'Averages Pivot Table UPDATED'!$Z379</f>
        <v>59412.686748626678</v>
      </c>
    </row>
    <row r="17" spans="1:15">
      <c r="A17" s="76" t="s">
        <v>176</v>
      </c>
      <c r="B17" s="78">
        <f>'Averages Pivot Table UPDATED'!$AA355</f>
        <v>62718.49637297228</v>
      </c>
      <c r="C17" s="78">
        <f>'Averages Pivot Table UPDATED'!$AA359</f>
        <v>57654.863267229142</v>
      </c>
      <c r="D17" s="78">
        <f>'Averages Pivot Table UPDATED'!$AA363</f>
        <v>52215.152850687809</v>
      </c>
      <c r="E17" s="78">
        <f>'Averages Pivot Table UPDATED'!$AA367</f>
        <v>56028.581387896113</v>
      </c>
      <c r="F17" s="78">
        <f>'Averages Pivot Table UPDATED'!$AA371</f>
        <v>43490.631940700805</v>
      </c>
      <c r="G17" s="78">
        <f>'Averages Pivot Table UPDATED'!$AA375</f>
        <v>53810.850985514058</v>
      </c>
      <c r="H17" s="78">
        <f>'Averages Pivot Table UPDATED'!$AA379</f>
        <v>55036.763723201482</v>
      </c>
    </row>
    <row r="18" spans="1:15">
      <c r="A18" s="76" t="s">
        <v>177</v>
      </c>
      <c r="B18" s="78">
        <f>'Averages Pivot Table UPDATED'!$AB355</f>
        <v>54288.353995612175</v>
      </c>
      <c r="C18" s="78">
        <f>'Averages Pivot Table UPDATED'!$AB359</f>
        <v>51946.599479856326</v>
      </c>
      <c r="D18" s="78">
        <f>'Averages Pivot Table UPDATED'!$AB363</f>
        <v>44937.892778402536</v>
      </c>
      <c r="E18" s="78">
        <f>'Averages Pivot Table UPDATED'!$AB367</f>
        <v>47171.576534215885</v>
      </c>
      <c r="F18" s="78">
        <f>'Averages Pivot Table UPDATED'!$AB371</f>
        <v>46208.215666370706</v>
      </c>
      <c r="G18" s="78">
        <f>'Averages Pivot Table UPDATED'!$AB375</f>
        <v>52889.165054079538</v>
      </c>
      <c r="H18" s="78">
        <f>'Averages Pivot Table UPDATED'!$AB379</f>
        <v>50180.364022135895</v>
      </c>
    </row>
    <row r="19" spans="1:15">
      <c r="A19" s="76" t="s">
        <v>178</v>
      </c>
      <c r="B19" s="78">
        <f>'Averages Pivot Table UPDATED'!$AC355</f>
        <v>57505.765776863052</v>
      </c>
      <c r="C19" s="78">
        <f>'Averages Pivot Table UPDATED'!$AC359</f>
        <v>54077.340664402669</v>
      </c>
      <c r="D19" s="78">
        <f>'Averages Pivot Table UPDATED'!$AC363</f>
        <v>46478.606810077676</v>
      </c>
      <c r="E19" s="78">
        <f>'Averages Pivot Table UPDATED'!$AC367</f>
        <v>41123.156466490953</v>
      </c>
      <c r="F19" s="78">
        <f>'Averages Pivot Table UPDATED'!$AC371</f>
        <v>38887.624734183948</v>
      </c>
      <c r="G19" s="78">
        <f>'Averages Pivot Table UPDATED'!$AC375</f>
        <v>46517.579661387586</v>
      </c>
      <c r="H19" s="78">
        <f>'Averages Pivot Table UPDATED'!$AC379</f>
        <v>45132.812946123348</v>
      </c>
    </row>
    <row r="20" spans="1:15">
      <c r="A20" s="79" t="s">
        <v>179</v>
      </c>
      <c r="B20" s="78">
        <f>'Averages Pivot Table UPDATED'!$AE355</f>
        <v>61259.849405963592</v>
      </c>
      <c r="C20" s="78">
        <f>'Averages Pivot Table UPDATED'!$AE359</f>
        <v>55696.330817074304</v>
      </c>
      <c r="D20" s="78">
        <f>'Averages Pivot Table UPDATED'!$AE363</f>
        <v>49202.268471601237</v>
      </c>
      <c r="E20" s="78">
        <f>'Averages Pivot Table UPDATED'!$AE367</f>
        <v>50891.566515186918</v>
      </c>
      <c r="F20" s="78">
        <f>'Averages Pivot Table UPDATED'!$AE371</f>
        <v>43771.653880439226</v>
      </c>
      <c r="G20" s="78">
        <f>'Averages Pivot Table UPDATED'!$AE375</f>
        <v>55975.979766801182</v>
      </c>
      <c r="H20" s="78">
        <f>'Averages Pivot Table UPDATED'!$AE379</f>
        <v>54018.300739864237</v>
      </c>
    </row>
    <row r="21" spans="1:15">
      <c r="A21" s="76"/>
      <c r="B21" s="78"/>
      <c r="C21" s="78"/>
      <c r="D21" s="78"/>
      <c r="E21" s="78"/>
      <c r="F21" s="78"/>
      <c r="G21" s="78"/>
      <c r="H21" s="78"/>
    </row>
    <row r="22" spans="1:15">
      <c r="A22" s="76" t="s">
        <v>180</v>
      </c>
      <c r="B22" s="78">
        <f>'Averages Pivot Table UPDATED'!$AF355</f>
        <v>0</v>
      </c>
      <c r="C22" s="78">
        <f>'Averages Pivot Table UPDATED'!$AF359</f>
        <v>0</v>
      </c>
      <c r="D22" s="78">
        <f>'Averages Pivot Table UPDATED'!$AF363</f>
        <v>0</v>
      </c>
      <c r="E22" s="78">
        <f>'Averages Pivot Table UPDATED'!$AF367</f>
        <v>0</v>
      </c>
      <c r="F22" s="78">
        <f>'Averages Pivot Table UPDATED'!$AF371</f>
        <v>0</v>
      </c>
      <c r="G22" s="78">
        <f>'Averages Pivot Table UPDATED'!$AF375</f>
        <v>41584.08070974263</v>
      </c>
      <c r="H22" s="78">
        <f>'Averages Pivot Table UPDATED'!$AF379</f>
        <v>41584.08070974263</v>
      </c>
    </row>
    <row r="23" spans="1:15">
      <c r="A23" s="76" t="s">
        <v>181</v>
      </c>
      <c r="B23" s="78">
        <f>'Averages Pivot Table UPDATED'!$AG355</f>
        <v>0</v>
      </c>
      <c r="C23" s="78">
        <f>'Averages Pivot Table UPDATED'!$AG359</f>
        <v>0</v>
      </c>
      <c r="D23" s="78">
        <f>'Averages Pivot Table UPDATED'!$AG363</f>
        <v>0</v>
      </c>
      <c r="E23" s="78">
        <f>'Averages Pivot Table UPDATED'!$AG367</f>
        <v>0</v>
      </c>
      <c r="F23" s="78">
        <f>'Averages Pivot Table UPDATED'!$AG371</f>
        <v>0</v>
      </c>
      <c r="G23" s="78">
        <f>'Averages Pivot Table UPDATED'!$AG375</f>
        <v>44030.707129951486</v>
      </c>
      <c r="H23" s="78">
        <f>'Averages Pivot Table UPDATED'!$AG379</f>
        <v>44030.707129951486</v>
      </c>
    </row>
    <row r="24" spans="1:15">
      <c r="A24" s="80" t="s">
        <v>182</v>
      </c>
      <c r="B24" s="81">
        <f>'Averages Pivot Table UPDATED'!$AH355</f>
        <v>0</v>
      </c>
      <c r="C24" s="81">
        <f>'Averages Pivot Table UPDATED'!$AH359</f>
        <v>0</v>
      </c>
      <c r="D24" s="81">
        <f>'Averages Pivot Table UPDATED'!$AH363</f>
        <v>0</v>
      </c>
      <c r="E24" s="81">
        <f>'Averages Pivot Table UPDATED'!$AH367</f>
        <v>0</v>
      </c>
      <c r="F24" s="81">
        <f>'Averages Pivot Table UPDATED'!$AH371</f>
        <v>0</v>
      </c>
      <c r="G24" s="81">
        <f>'Averages Pivot Table UPDATED'!$AH375</f>
        <v>42432.669419887425</v>
      </c>
      <c r="H24" s="81">
        <f>'Averages Pivot Table UPDATED'!$AH379</f>
        <v>42432.669419887425</v>
      </c>
    </row>
    <row r="25" spans="1:15" ht="36.75" customHeight="1">
      <c r="A25" s="663" t="s">
        <v>360</v>
      </c>
      <c r="B25" s="663"/>
      <c r="C25" s="663"/>
      <c r="D25" s="663"/>
      <c r="E25" s="663"/>
      <c r="F25" s="663"/>
      <c r="G25" s="663"/>
      <c r="H25" s="663"/>
      <c r="I25" s="326"/>
      <c r="J25" s="326"/>
      <c r="K25" s="326"/>
      <c r="L25" s="326"/>
      <c r="M25" s="326"/>
      <c r="N25" s="148"/>
      <c r="O25" s="148"/>
    </row>
    <row r="26" spans="1:15">
      <c r="A26" s="82"/>
      <c r="B26" s="82"/>
      <c r="C26" s="82"/>
      <c r="D26" s="83"/>
      <c r="E26" s="83"/>
      <c r="F26" s="83"/>
      <c r="G26" s="83"/>
      <c r="H26" s="84" t="s">
        <v>917</v>
      </c>
    </row>
  </sheetData>
  <mergeCells count="3">
    <mergeCell ref="A3:H3"/>
    <mergeCell ref="A4:H4"/>
    <mergeCell ref="A25:H25"/>
  </mergeCells>
  <pageMargins left="0.7" right="0.77031249999999996" top="0.75" bottom="0.75" header="0.3" footer="0.3"/>
  <pageSetup firstPageNumber="172" orientation="landscape" useFirstPageNumber="1" r:id="rId1"/>
  <headerFooter alignWithMargins="0">
    <oddHeader>&amp;R&amp;"Arial,Regular"&amp;8SREB-State Data Exchange</oddHeader>
    <oddFooter>&amp;C&amp;"Arial,Regular"&amp;8&amp;P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J130"/>
  <sheetViews>
    <sheetView showZeros="0" view="pageBreakPreview" zoomScaleNormal="100" zoomScaleSheetLayoutView="100" workbookViewId="0">
      <selection activeCell="C10" sqref="C10:Q128"/>
    </sheetView>
  </sheetViews>
  <sheetFormatPr defaultColWidth="8.88671875" defaultRowHeight="15"/>
  <cols>
    <col min="1" max="1" width="5.33203125" style="82" customWidth="1"/>
    <col min="2" max="2" width="15.6640625" style="211" customWidth="1"/>
    <col min="3" max="3" width="6.21875" style="82" bestFit="1" customWidth="1"/>
    <col min="4" max="4" width="5.88671875" style="82" customWidth="1"/>
    <col min="5" max="5" width="5.77734375" style="82" customWidth="1"/>
    <col min="6" max="6" width="5.21875" style="82" customWidth="1"/>
    <col min="7" max="7" width="5.77734375" style="82" customWidth="1"/>
    <col min="8" max="8" width="5.44140625" style="82" customWidth="1"/>
    <col min="9" max="9" width="5.44140625" style="82" bestFit="1" customWidth="1"/>
    <col min="10" max="10" width="5.88671875" style="82" customWidth="1"/>
    <col min="11" max="11" width="5.6640625" style="82" customWidth="1"/>
    <col min="12" max="13" width="6.21875" style="82" customWidth="1"/>
    <col min="14" max="16" width="5.88671875" style="82" customWidth="1"/>
    <col min="17" max="17" width="6.6640625" style="211" customWidth="1"/>
    <col min="18" max="18" width="3.6640625" style="83" customWidth="1"/>
    <col min="19" max="24" width="7.21875" style="200" customWidth="1"/>
    <col min="25" max="25" width="7.6640625" style="200" customWidth="1"/>
    <col min="26" max="26" width="6.77734375" style="200" customWidth="1"/>
    <col min="27" max="27" width="7.21875" style="200" customWidth="1"/>
    <col min="28" max="28" width="8.109375" style="200" customWidth="1"/>
    <col min="29" max="30" width="6.44140625" style="200" customWidth="1"/>
    <col min="31" max="31" width="8.33203125" style="200" customWidth="1"/>
    <col min="32" max="32" width="6.77734375" style="200" customWidth="1"/>
    <col min="33" max="33" width="7.88671875" style="200" customWidth="1"/>
    <col min="34" max="34" width="6.33203125" style="213" customWidth="1"/>
    <col min="35" max="35" width="5.33203125" style="200" customWidth="1"/>
    <col min="36" max="36" width="8.88671875" style="200" customWidth="1"/>
    <col min="37" max="16384" width="8.88671875" style="82"/>
  </cols>
  <sheetData>
    <row r="1" spans="1:36" customFormat="1">
      <c r="A1" s="82"/>
      <c r="B1" s="188"/>
      <c r="C1" s="188"/>
      <c r="D1" s="188"/>
      <c r="E1" s="188"/>
      <c r="F1" s="188"/>
      <c r="G1" s="188"/>
      <c r="H1" s="188"/>
      <c r="I1" s="189"/>
      <c r="J1" s="188"/>
      <c r="K1" s="188"/>
      <c r="L1" s="188"/>
      <c r="M1" s="189"/>
      <c r="N1" s="190"/>
      <c r="O1" s="191"/>
      <c r="P1" s="192"/>
      <c r="Q1" s="192"/>
      <c r="R1" s="91"/>
    </row>
    <row r="2" spans="1:36" customFormat="1">
      <c r="A2" s="82"/>
      <c r="B2" s="188"/>
      <c r="C2" s="188"/>
      <c r="D2" s="188"/>
      <c r="E2" s="188"/>
      <c r="F2" s="188"/>
      <c r="G2" s="188"/>
      <c r="H2" s="188"/>
      <c r="I2" s="189"/>
      <c r="J2" s="188"/>
      <c r="K2" s="188"/>
      <c r="L2" s="188"/>
      <c r="M2" s="189"/>
      <c r="N2" s="190"/>
      <c r="O2" s="191"/>
      <c r="P2" s="192"/>
      <c r="Q2" s="192"/>
      <c r="R2" s="91"/>
    </row>
    <row r="3" spans="1:36" ht="18">
      <c r="A3" s="193" t="s">
        <v>228</v>
      </c>
      <c r="B3" s="194"/>
      <c r="C3" s="195"/>
      <c r="D3" s="195"/>
      <c r="E3" s="195"/>
      <c r="F3" s="195"/>
      <c r="G3" s="195"/>
      <c r="H3" s="195"/>
      <c r="I3" s="195"/>
      <c r="J3" s="195"/>
      <c r="K3" s="195"/>
      <c r="L3" s="195"/>
      <c r="M3" s="195"/>
      <c r="N3" s="195"/>
      <c r="O3" s="195"/>
      <c r="P3" s="195"/>
      <c r="Q3" s="196"/>
      <c r="R3" s="268" t="s">
        <v>7</v>
      </c>
      <c r="S3" s="198"/>
      <c r="T3" s="198"/>
      <c r="U3" s="198"/>
      <c r="V3" s="198"/>
      <c r="W3" s="198"/>
      <c r="X3" s="198"/>
      <c r="Y3" s="198"/>
      <c r="Z3" s="198"/>
      <c r="AA3" s="198"/>
      <c r="AB3" s="198"/>
      <c r="AC3" s="198"/>
      <c r="AD3" s="198"/>
      <c r="AE3" s="198"/>
      <c r="AF3" s="198"/>
      <c r="AG3" s="198"/>
      <c r="AH3" s="199"/>
    </row>
    <row r="4" spans="1:36" ht="18">
      <c r="A4" s="201" t="s">
        <v>230</v>
      </c>
      <c r="B4" s="194"/>
      <c r="C4" s="195"/>
      <c r="D4" s="195"/>
      <c r="E4" s="195"/>
      <c r="F4" s="195"/>
      <c r="G4" s="195"/>
      <c r="H4" s="195"/>
      <c r="I4" s="195"/>
      <c r="J4" s="195"/>
      <c r="K4" s="195"/>
      <c r="L4" s="195"/>
      <c r="M4" s="195"/>
      <c r="N4" s="195"/>
      <c r="O4" s="195"/>
      <c r="P4" s="195"/>
      <c r="Q4" s="196"/>
      <c r="R4" s="268" t="s">
        <v>7</v>
      </c>
      <c r="S4" s="198"/>
      <c r="T4" s="198"/>
      <c r="U4" s="198"/>
      <c r="V4" s="198"/>
      <c r="W4" s="198"/>
      <c r="X4" s="198"/>
      <c r="Y4" s="198"/>
      <c r="Z4" s="198"/>
      <c r="AA4" s="198"/>
      <c r="AB4" s="198"/>
      <c r="AC4" s="198"/>
      <c r="AD4" s="198"/>
      <c r="AE4" s="198"/>
      <c r="AF4" s="198"/>
      <c r="AG4" s="198"/>
      <c r="AH4" s="199"/>
    </row>
    <row r="5" spans="1:36" s="208" customFormat="1" ht="18.75" customHeight="1">
      <c r="A5" s="201" t="s">
        <v>916</v>
      </c>
      <c r="B5" s="202"/>
      <c r="C5" s="203"/>
      <c r="D5" s="203"/>
      <c r="E5" s="203"/>
      <c r="F5" s="203"/>
      <c r="G5" s="203"/>
      <c r="H5" s="203"/>
      <c r="I5" s="203"/>
      <c r="J5" s="203"/>
      <c r="K5" s="203"/>
      <c r="L5" s="203"/>
      <c r="M5" s="203"/>
      <c r="N5" s="203"/>
      <c r="O5" s="203"/>
      <c r="P5" s="203"/>
      <c r="Q5" s="202"/>
      <c r="R5" s="327" t="s">
        <v>7</v>
      </c>
      <c r="S5" s="205"/>
      <c r="T5" s="205"/>
      <c r="U5" s="205"/>
      <c r="V5" s="205"/>
      <c r="W5" s="205"/>
      <c r="X5" s="205"/>
      <c r="Y5" s="205"/>
      <c r="Z5" s="205"/>
      <c r="AA5" s="205"/>
      <c r="AB5" s="205"/>
      <c r="AC5" s="205"/>
      <c r="AD5" s="205"/>
      <c r="AE5" s="205"/>
      <c r="AF5" s="205"/>
      <c r="AG5" s="205"/>
      <c r="AH5" s="206"/>
      <c r="AI5" s="207"/>
      <c r="AJ5" s="207"/>
    </row>
    <row r="6" spans="1:36" ht="15.75" customHeight="1">
      <c r="A6" s="210"/>
      <c r="R6" s="83" t="s">
        <v>7</v>
      </c>
    </row>
    <row r="7" spans="1:36">
      <c r="A7" s="334"/>
      <c r="B7" s="214"/>
      <c r="C7" s="215" t="s">
        <v>231</v>
      </c>
      <c r="D7" s="216"/>
      <c r="E7" s="216"/>
      <c r="F7" s="216"/>
      <c r="G7" s="216"/>
      <c r="H7" s="216"/>
      <c r="I7" s="216"/>
      <c r="J7" s="216"/>
      <c r="K7" s="216"/>
      <c r="L7" s="216"/>
      <c r="M7" s="216"/>
      <c r="N7" s="216"/>
      <c r="O7" s="216"/>
      <c r="P7" s="216"/>
      <c r="Q7" s="329"/>
      <c r="R7" s="410" t="s">
        <v>389</v>
      </c>
      <c r="S7" s="215" t="s">
        <v>232</v>
      </c>
      <c r="T7" s="217"/>
      <c r="U7" s="217"/>
      <c r="V7" s="217"/>
      <c r="W7" s="217"/>
      <c r="X7" s="217"/>
      <c r="Y7" s="217"/>
      <c r="Z7" s="217"/>
      <c r="AA7" s="217"/>
      <c r="AB7" s="217"/>
      <c r="AC7" s="217"/>
      <c r="AD7" s="217"/>
      <c r="AE7" s="217"/>
      <c r="AF7" s="217"/>
      <c r="AG7" s="217"/>
      <c r="AH7" s="217"/>
    </row>
    <row r="8" spans="1:36">
      <c r="A8" s="335"/>
      <c r="B8" s="218"/>
      <c r="C8" s="219" t="s">
        <v>233</v>
      </c>
      <c r="D8" s="220"/>
      <c r="E8" s="220"/>
      <c r="F8" s="220"/>
      <c r="G8" s="220"/>
      <c r="H8" s="220"/>
      <c r="I8" s="220"/>
      <c r="J8" s="221" t="s">
        <v>234</v>
      </c>
      <c r="K8" s="222"/>
      <c r="L8" s="222"/>
      <c r="M8" s="222"/>
      <c r="N8" s="223"/>
      <c r="O8" s="221" t="s">
        <v>235</v>
      </c>
      <c r="P8" s="222"/>
      <c r="Q8" s="330"/>
      <c r="S8" s="219" t="s">
        <v>233</v>
      </c>
      <c r="T8" s="224"/>
      <c r="U8" s="224"/>
      <c r="V8" s="224"/>
      <c r="W8" s="224"/>
      <c r="X8" s="224"/>
      <c r="Y8" s="224"/>
      <c r="Z8" s="225" t="s">
        <v>234</v>
      </c>
      <c r="AA8" s="226"/>
      <c r="AB8" s="226"/>
      <c r="AC8" s="226"/>
      <c r="AD8" s="226"/>
      <c r="AE8" s="227"/>
      <c r="AF8" s="225" t="s">
        <v>235</v>
      </c>
      <c r="AG8" s="226"/>
      <c r="AH8" s="224"/>
    </row>
    <row r="9" spans="1:36" ht="41.25" customHeight="1">
      <c r="A9" s="336"/>
      <c r="B9" s="228"/>
      <c r="C9" s="229">
        <v>1</v>
      </c>
      <c r="D9" s="230">
        <v>2</v>
      </c>
      <c r="E9" s="230">
        <v>3</v>
      </c>
      <c r="F9" s="230">
        <v>4</v>
      </c>
      <c r="G9" s="230">
        <v>5</v>
      </c>
      <c r="H9" s="230">
        <v>6</v>
      </c>
      <c r="I9" s="231" t="s">
        <v>236</v>
      </c>
      <c r="J9" s="232" t="s">
        <v>237</v>
      </c>
      <c r="K9" s="230">
        <v>1</v>
      </c>
      <c r="L9" s="230">
        <v>2</v>
      </c>
      <c r="M9" s="230">
        <v>3</v>
      </c>
      <c r="N9" s="231" t="s">
        <v>238</v>
      </c>
      <c r="O9" s="232">
        <v>1</v>
      </c>
      <c r="P9" s="232">
        <v>2</v>
      </c>
      <c r="Q9" s="231" t="s">
        <v>165</v>
      </c>
      <c r="R9" s="399"/>
      <c r="S9" s="234">
        <v>1</v>
      </c>
      <c r="T9" s="235">
        <v>2</v>
      </c>
      <c r="U9" s="235">
        <v>3</v>
      </c>
      <c r="V9" s="235">
        <v>4</v>
      </c>
      <c r="W9" s="235">
        <v>5</v>
      </c>
      <c r="X9" s="235">
        <v>6</v>
      </c>
      <c r="Y9" s="236" t="s">
        <v>239</v>
      </c>
      <c r="Z9" s="237" t="s">
        <v>237</v>
      </c>
      <c r="AA9" s="235">
        <v>1</v>
      </c>
      <c r="AB9" s="235">
        <v>2</v>
      </c>
      <c r="AC9" s="235">
        <v>3</v>
      </c>
      <c r="AD9" s="237" t="s">
        <v>240</v>
      </c>
      <c r="AE9" s="236" t="s">
        <v>165</v>
      </c>
      <c r="AF9" s="237">
        <v>1</v>
      </c>
      <c r="AG9" s="237">
        <v>2</v>
      </c>
      <c r="AH9" s="238" t="s">
        <v>165</v>
      </c>
    </row>
    <row r="10" spans="1:36">
      <c r="A10" s="339" t="s">
        <v>241</v>
      </c>
      <c r="B10" s="240" t="s">
        <v>3</v>
      </c>
      <c r="C10" s="241">
        <f t="shared" ref="C10:M10" si="0">S10/S$16</f>
        <v>0.3071626938208748</v>
      </c>
      <c r="D10" s="242">
        <f t="shared" si="0"/>
        <v>0.24603040540540541</v>
      </c>
      <c r="E10" s="242">
        <f t="shared" si="0"/>
        <v>0.23549476641139686</v>
      </c>
      <c r="F10" s="242">
        <f t="shared" si="0"/>
        <v>0.22096436058700208</v>
      </c>
      <c r="G10" s="242">
        <f t="shared" si="0"/>
        <v>0.20192097795241215</v>
      </c>
      <c r="H10" s="242">
        <f t="shared" si="0"/>
        <v>0.18421052631578946</v>
      </c>
      <c r="I10" s="241">
        <f t="shared" si="0"/>
        <v>0.26688750862663907</v>
      </c>
      <c r="J10" s="241">
        <f t="shared" si="0"/>
        <v>2.8796279735288859E-2</v>
      </c>
      <c r="K10" s="242">
        <f t="shared" si="0"/>
        <v>0.15388605923410678</v>
      </c>
      <c r="L10" s="242">
        <f t="shared" si="0"/>
        <v>8.2019805347907759E-2</v>
      </c>
      <c r="M10" s="242">
        <f t="shared" si="0"/>
        <v>4.7043590850237377E-2</v>
      </c>
      <c r="N10" s="241">
        <f>AE10/AE$16</f>
        <v>0.11037442582406415</v>
      </c>
      <c r="O10" s="241">
        <f>AF10/AF$16</f>
        <v>1.0698552548772814E-2</v>
      </c>
      <c r="P10" s="242">
        <f>AG10/AG$16</f>
        <v>0</v>
      </c>
      <c r="Q10" s="331">
        <f>AH10/AH$16</f>
        <v>7.3640892354342648E-3</v>
      </c>
      <c r="R10" s="400"/>
      <c r="S10" s="245">
        <f>'New Counts Pivot Table'!B$132</f>
        <v>15927</v>
      </c>
      <c r="T10" s="246">
        <f>'New Counts Pivot Table'!C$132</f>
        <v>2913</v>
      </c>
      <c r="U10" s="246">
        <f>'New Counts Pivot Table'!D$132</f>
        <v>7042</v>
      </c>
      <c r="V10" s="246">
        <f>'New Counts Pivot Table'!E$132</f>
        <v>1581</v>
      </c>
      <c r="W10" s="246">
        <f>'New Counts Pivot Table'!F$132</f>
        <v>925</v>
      </c>
      <c r="X10" s="321">
        <f>'New Counts Pivot Table'!G$132</f>
        <v>616</v>
      </c>
      <c r="Y10" s="245">
        <f>'New Counts Pivot Table'!H$132</f>
        <v>29004</v>
      </c>
      <c r="Z10" s="245">
        <f>'New Counts Pivot Table'!I$132</f>
        <v>161</v>
      </c>
      <c r="AA10" s="246">
        <f>'New Counts Pivot Table'!J$132</f>
        <v>3263</v>
      </c>
      <c r="AB10" s="246">
        <f>'New Counts Pivot Table'!K$132</f>
        <v>1061</v>
      </c>
      <c r="AC10" s="246">
        <f>'New Counts Pivot Table'!L$132</f>
        <v>218</v>
      </c>
      <c r="AD10" s="246">
        <f>'New Counts Pivot Table'!M$132</f>
        <v>456</v>
      </c>
      <c r="AE10" s="245">
        <f>'New Counts Pivot Table'!N$132</f>
        <v>5159</v>
      </c>
      <c r="AF10" s="245">
        <f>'New Counts Pivot Table'!O$132</f>
        <v>34</v>
      </c>
      <c r="AG10" s="246">
        <f>'New Counts Pivot Table'!P$132</f>
        <v>0</v>
      </c>
      <c r="AH10" s="245">
        <f>'New Counts Pivot Table'!Q$132</f>
        <v>34</v>
      </c>
    </row>
    <row r="11" spans="1:36">
      <c r="A11" s="337"/>
      <c r="B11" s="239" t="s">
        <v>4</v>
      </c>
      <c r="C11" s="247">
        <f t="shared" ref="C11:M16" si="1">S11/S$16</f>
        <v>0.27107922548792718</v>
      </c>
      <c r="D11" s="248">
        <f t="shared" si="1"/>
        <v>0.28783783783783784</v>
      </c>
      <c r="E11" s="248">
        <f t="shared" si="1"/>
        <v>0.26525766645487076</v>
      </c>
      <c r="F11" s="248">
        <f t="shared" si="1"/>
        <v>0.25744234800838572</v>
      </c>
      <c r="G11" s="248">
        <f t="shared" si="1"/>
        <v>0.26064178127046495</v>
      </c>
      <c r="H11" s="248">
        <f t="shared" si="1"/>
        <v>0.28259569377990429</v>
      </c>
      <c r="I11" s="247">
        <f t="shared" si="1"/>
        <v>0.27031976075454334</v>
      </c>
      <c r="J11" s="247">
        <f t="shared" si="1"/>
        <v>3.2552316222500446E-2</v>
      </c>
      <c r="K11" s="248">
        <f t="shared" si="1"/>
        <v>0.10564044519901905</v>
      </c>
      <c r="L11" s="248">
        <f t="shared" si="1"/>
        <v>9.5316135715334843E-2</v>
      </c>
      <c r="M11" s="248">
        <f t="shared" si="1"/>
        <v>4.1001294777729826E-2</v>
      </c>
      <c r="N11" s="247">
        <f t="shared" ref="N11:Q16" si="2">AE11/AE$16</f>
        <v>9.687447182232263E-2</v>
      </c>
      <c r="O11" s="247">
        <f t="shared" si="2"/>
        <v>1.4789175582127124E-2</v>
      </c>
      <c r="P11" s="248">
        <f t="shared" si="2"/>
        <v>0</v>
      </c>
      <c r="Q11" s="332">
        <f t="shared" si="2"/>
        <v>1.0179770413688543E-2</v>
      </c>
      <c r="R11" s="401"/>
      <c r="S11" s="251">
        <f>'New Counts Pivot Table'!B$133</f>
        <v>14056</v>
      </c>
      <c r="T11" s="252">
        <f>'New Counts Pivot Table'!C$133</f>
        <v>3408</v>
      </c>
      <c r="U11" s="252">
        <f>'New Counts Pivot Table'!D$133</f>
        <v>7932</v>
      </c>
      <c r="V11" s="252">
        <f>'New Counts Pivot Table'!E$133</f>
        <v>1842</v>
      </c>
      <c r="W11" s="252">
        <f>'New Counts Pivot Table'!F$133</f>
        <v>1194</v>
      </c>
      <c r="X11" s="322">
        <f>'New Counts Pivot Table'!G$133</f>
        <v>945</v>
      </c>
      <c r="Y11" s="251">
        <f>'New Counts Pivot Table'!H$133</f>
        <v>29377</v>
      </c>
      <c r="Z11" s="251">
        <f>'New Counts Pivot Table'!I$133</f>
        <v>182</v>
      </c>
      <c r="AA11" s="252">
        <f>'New Counts Pivot Table'!J$133</f>
        <v>2240</v>
      </c>
      <c r="AB11" s="252">
        <f>'New Counts Pivot Table'!K$133</f>
        <v>1233</v>
      </c>
      <c r="AC11" s="252">
        <f>'New Counts Pivot Table'!L$133</f>
        <v>190</v>
      </c>
      <c r="AD11" s="252">
        <f>'New Counts Pivot Table'!M$133</f>
        <v>683</v>
      </c>
      <c r="AE11" s="251">
        <f>'New Counts Pivot Table'!N$133</f>
        <v>4528</v>
      </c>
      <c r="AF11" s="251">
        <f>'New Counts Pivot Table'!O$133</f>
        <v>47</v>
      </c>
      <c r="AG11" s="252">
        <f>'New Counts Pivot Table'!P$133</f>
        <v>0</v>
      </c>
      <c r="AH11" s="251">
        <f>'New Counts Pivot Table'!Q$133</f>
        <v>47</v>
      </c>
    </row>
    <row r="12" spans="1:36">
      <c r="A12" s="337"/>
      <c r="B12" s="239" t="s">
        <v>5</v>
      </c>
      <c r="C12" s="247">
        <f t="shared" si="1"/>
        <v>0.21115868240376456</v>
      </c>
      <c r="D12" s="248">
        <f t="shared" si="1"/>
        <v>0.25548986486486486</v>
      </c>
      <c r="E12" s="248">
        <f t="shared" si="1"/>
        <v>0.26927064174163129</v>
      </c>
      <c r="F12" s="248">
        <f t="shared" si="1"/>
        <v>0.31991614255765199</v>
      </c>
      <c r="G12" s="248">
        <f t="shared" si="1"/>
        <v>0.29840646147129446</v>
      </c>
      <c r="H12" s="248">
        <f t="shared" si="1"/>
        <v>0.34958133971291866</v>
      </c>
      <c r="I12" s="247">
        <f t="shared" si="1"/>
        <v>0.24707614446744883</v>
      </c>
      <c r="J12" s="247">
        <f t="shared" si="1"/>
        <v>4.5430155607225901E-2</v>
      </c>
      <c r="K12" s="248">
        <f t="shared" si="1"/>
        <v>8.5785700811167709E-2</v>
      </c>
      <c r="L12" s="248">
        <f t="shared" si="1"/>
        <v>0.10111395418950363</v>
      </c>
      <c r="M12" s="248">
        <f t="shared" si="1"/>
        <v>8.3081570996978854E-2</v>
      </c>
      <c r="N12" s="247">
        <f t="shared" si="2"/>
        <v>9.5633588570181574E-2</v>
      </c>
      <c r="O12" s="247">
        <f t="shared" si="2"/>
        <v>2.0453115166771556E-2</v>
      </c>
      <c r="P12" s="248">
        <f t="shared" si="2"/>
        <v>0</v>
      </c>
      <c r="Q12" s="332">
        <f t="shared" si="2"/>
        <v>1.4078405891271389E-2</v>
      </c>
      <c r="R12" s="401"/>
      <c r="S12" s="251">
        <f>'New Counts Pivot Table'!B$134</f>
        <v>10949</v>
      </c>
      <c r="T12" s="252">
        <f>'New Counts Pivot Table'!C$134</f>
        <v>3025</v>
      </c>
      <c r="U12" s="252">
        <f>'New Counts Pivot Table'!D$134</f>
        <v>8052</v>
      </c>
      <c r="V12" s="252">
        <f>'New Counts Pivot Table'!E$134</f>
        <v>2289</v>
      </c>
      <c r="W12" s="252">
        <f>'New Counts Pivot Table'!F$134</f>
        <v>1367</v>
      </c>
      <c r="X12" s="322">
        <f>'New Counts Pivot Table'!G$134</f>
        <v>1169</v>
      </c>
      <c r="Y12" s="251">
        <f>'New Counts Pivot Table'!H$134</f>
        <v>26851</v>
      </c>
      <c r="Z12" s="251">
        <f>'New Counts Pivot Table'!I$134</f>
        <v>254</v>
      </c>
      <c r="AA12" s="252">
        <f>'New Counts Pivot Table'!J$134</f>
        <v>1819</v>
      </c>
      <c r="AB12" s="252">
        <f>'New Counts Pivot Table'!K$134</f>
        <v>1308</v>
      </c>
      <c r="AC12" s="252">
        <f>'New Counts Pivot Table'!L$134</f>
        <v>385</v>
      </c>
      <c r="AD12" s="252">
        <f>'New Counts Pivot Table'!M$134</f>
        <v>704</v>
      </c>
      <c r="AE12" s="251">
        <f>'New Counts Pivot Table'!N$134</f>
        <v>4470</v>
      </c>
      <c r="AF12" s="251">
        <f>'New Counts Pivot Table'!O$134</f>
        <v>65</v>
      </c>
      <c r="AG12" s="252">
        <f>'New Counts Pivot Table'!P$134</f>
        <v>0</v>
      </c>
      <c r="AH12" s="251">
        <f>'New Counts Pivot Table'!Q$134</f>
        <v>65</v>
      </c>
    </row>
    <row r="13" spans="1:36">
      <c r="A13" s="337"/>
      <c r="B13" s="239" t="s">
        <v>6</v>
      </c>
      <c r="C13" s="247">
        <f t="shared" si="1"/>
        <v>7.6294067731235052E-2</v>
      </c>
      <c r="D13" s="248">
        <f t="shared" si="1"/>
        <v>9.45945945945946E-2</v>
      </c>
      <c r="E13" s="248">
        <f t="shared" si="1"/>
        <v>0.10045814801190515</v>
      </c>
      <c r="F13" s="248">
        <f t="shared" si="1"/>
        <v>0.10733752620545073</v>
      </c>
      <c r="G13" s="248">
        <f t="shared" si="1"/>
        <v>0.13665138616022701</v>
      </c>
      <c r="H13" s="248">
        <f t="shared" si="1"/>
        <v>0.13307416267942584</v>
      </c>
      <c r="I13" s="247">
        <f t="shared" si="1"/>
        <v>9.1272141706924312E-2</v>
      </c>
      <c r="J13" s="247">
        <f t="shared" si="1"/>
        <v>0.10177070291539975</v>
      </c>
      <c r="K13" s="248">
        <f t="shared" si="1"/>
        <v>0.15440482927749483</v>
      </c>
      <c r="L13" s="248">
        <f t="shared" si="1"/>
        <v>0.2251099652903934</v>
      </c>
      <c r="M13" s="248">
        <f t="shared" si="1"/>
        <v>0.18752697453603798</v>
      </c>
      <c r="N13" s="247">
        <f t="shared" si="2"/>
        <v>0.1730390300571876</v>
      </c>
      <c r="O13" s="247">
        <f t="shared" si="2"/>
        <v>0.10069225928256766</v>
      </c>
      <c r="P13" s="248">
        <f t="shared" si="2"/>
        <v>0</v>
      </c>
      <c r="Q13" s="332">
        <f t="shared" si="2"/>
        <v>6.9309075157028374E-2</v>
      </c>
      <c r="R13" s="401"/>
      <c r="S13" s="251">
        <f>'New Counts Pivot Table'!B$135</f>
        <v>3956</v>
      </c>
      <c r="T13" s="252">
        <f>'New Counts Pivot Table'!C$135</f>
        <v>1120</v>
      </c>
      <c r="U13" s="252">
        <f>'New Counts Pivot Table'!D$135</f>
        <v>3004</v>
      </c>
      <c r="V13" s="252">
        <f>'New Counts Pivot Table'!E$135</f>
        <v>768</v>
      </c>
      <c r="W13" s="252">
        <f>'New Counts Pivot Table'!F$135</f>
        <v>626</v>
      </c>
      <c r="X13" s="322">
        <f>'New Counts Pivot Table'!G$135</f>
        <v>445</v>
      </c>
      <c r="Y13" s="251">
        <f>'New Counts Pivot Table'!H$135</f>
        <v>9919</v>
      </c>
      <c r="Z13" s="251">
        <f>'New Counts Pivot Table'!I$135</f>
        <v>569</v>
      </c>
      <c r="AA13" s="252">
        <f>'New Counts Pivot Table'!J$135</f>
        <v>3274</v>
      </c>
      <c r="AB13" s="252">
        <f>'New Counts Pivot Table'!K$135</f>
        <v>2912</v>
      </c>
      <c r="AC13" s="252">
        <f>'New Counts Pivot Table'!L$135</f>
        <v>869</v>
      </c>
      <c r="AD13" s="252">
        <f>'New Counts Pivot Table'!M$135</f>
        <v>464</v>
      </c>
      <c r="AE13" s="251">
        <f>'New Counts Pivot Table'!N$135</f>
        <v>8088</v>
      </c>
      <c r="AF13" s="251">
        <f>'New Counts Pivot Table'!O$135</f>
        <v>320</v>
      </c>
      <c r="AG13" s="252">
        <f>'New Counts Pivot Table'!P$135</f>
        <v>0</v>
      </c>
      <c r="AH13" s="251">
        <f>'New Counts Pivot Table'!Q$135</f>
        <v>320</v>
      </c>
    </row>
    <row r="14" spans="1:36">
      <c r="A14" s="337"/>
      <c r="B14" s="239" t="s">
        <v>24</v>
      </c>
      <c r="C14" s="247">
        <f t="shared" si="1"/>
        <v>0.13430533055619842</v>
      </c>
      <c r="D14" s="248">
        <f t="shared" si="1"/>
        <v>0.11604729729729729</v>
      </c>
      <c r="E14" s="248">
        <f t="shared" si="1"/>
        <v>0.12915092131224293</v>
      </c>
      <c r="F14" s="248">
        <f t="shared" si="1"/>
        <v>9.4339622641509441E-2</v>
      </c>
      <c r="G14" s="248">
        <f t="shared" si="1"/>
        <v>0.10237939314560139</v>
      </c>
      <c r="H14" s="248">
        <f t="shared" si="1"/>
        <v>5.0538277511961723E-2</v>
      </c>
      <c r="I14" s="247">
        <f t="shared" si="1"/>
        <v>0.12434322521279043</v>
      </c>
      <c r="J14" s="405">
        <f t="shared" si="1"/>
        <v>3.2194598461813629E-3</v>
      </c>
      <c r="K14" s="248">
        <f t="shared" si="1"/>
        <v>9.5359366157328804E-2</v>
      </c>
      <c r="L14" s="248">
        <f t="shared" si="1"/>
        <v>6.624973909816867E-2</v>
      </c>
      <c r="M14" s="248">
        <f t="shared" si="1"/>
        <v>7.9197237807509716E-2</v>
      </c>
      <c r="N14" s="247">
        <f t="shared" si="2"/>
        <v>7.1307997920450825E-2</v>
      </c>
      <c r="O14" s="247">
        <f t="shared" si="2"/>
        <v>3.7130270610446825E-2</v>
      </c>
      <c r="P14" s="248">
        <f t="shared" si="2"/>
        <v>0</v>
      </c>
      <c r="Q14" s="332">
        <f t="shared" si="2"/>
        <v>2.5557721464154214E-2</v>
      </c>
      <c r="R14" s="401"/>
      <c r="S14" s="251">
        <f>'New Counts Pivot Table'!B$136</f>
        <v>6964</v>
      </c>
      <c r="T14" s="252">
        <f>'New Counts Pivot Table'!C$136</f>
        <v>1374</v>
      </c>
      <c r="U14" s="252">
        <f>'New Counts Pivot Table'!D$136</f>
        <v>3862</v>
      </c>
      <c r="V14" s="252">
        <f>'New Counts Pivot Table'!E$136</f>
        <v>675</v>
      </c>
      <c r="W14" s="252">
        <f>'New Counts Pivot Table'!F$136</f>
        <v>469</v>
      </c>
      <c r="X14" s="322">
        <f>'New Counts Pivot Table'!G$136</f>
        <v>169</v>
      </c>
      <c r="Y14" s="251">
        <f>'New Counts Pivot Table'!H$136</f>
        <v>13513</v>
      </c>
      <c r="Z14" s="251">
        <f>'New Counts Pivot Table'!I$136</f>
        <v>18</v>
      </c>
      <c r="AA14" s="252">
        <f>'New Counts Pivot Table'!J$136</f>
        <v>2022</v>
      </c>
      <c r="AB14" s="252">
        <f>'New Counts Pivot Table'!K$136</f>
        <v>857</v>
      </c>
      <c r="AC14" s="252">
        <f>'New Counts Pivot Table'!L$136</f>
        <v>367</v>
      </c>
      <c r="AD14" s="252">
        <f>'New Counts Pivot Table'!M$136</f>
        <v>69</v>
      </c>
      <c r="AE14" s="251">
        <f>'New Counts Pivot Table'!N$136</f>
        <v>3333</v>
      </c>
      <c r="AF14" s="251">
        <f>'New Counts Pivot Table'!O$136</f>
        <v>118</v>
      </c>
      <c r="AG14" s="252">
        <f>'New Counts Pivot Table'!P$136</f>
        <v>0</v>
      </c>
      <c r="AH14" s="251">
        <f>'New Counts Pivot Table'!Q$136</f>
        <v>118</v>
      </c>
    </row>
    <row r="15" spans="1:36">
      <c r="A15" s="337"/>
      <c r="B15" s="239" t="s">
        <v>21</v>
      </c>
      <c r="C15" s="247">
        <f t="shared" si="1"/>
        <v>0</v>
      </c>
      <c r="D15" s="248">
        <f t="shared" si="1"/>
        <v>0</v>
      </c>
      <c r="E15" s="404">
        <f t="shared" si="1"/>
        <v>3.678560679530482E-4</v>
      </c>
      <c r="F15" s="248">
        <f t="shared" si="1"/>
        <v>0</v>
      </c>
      <c r="G15" s="248">
        <f t="shared" si="1"/>
        <v>0</v>
      </c>
      <c r="H15" s="248">
        <f t="shared" si="1"/>
        <v>0</v>
      </c>
      <c r="I15" s="406">
        <f t="shared" si="1"/>
        <v>1.0121923165401426E-4</v>
      </c>
      <c r="J15" s="247">
        <f t="shared" si="1"/>
        <v>0.78823108567340372</v>
      </c>
      <c r="K15" s="248">
        <f t="shared" si="1"/>
        <v>0.40492359932088284</v>
      </c>
      <c r="L15" s="248">
        <f t="shared" si="1"/>
        <v>0.43019040035869166</v>
      </c>
      <c r="M15" s="248">
        <f t="shared" si="1"/>
        <v>0.56214933103150622</v>
      </c>
      <c r="N15" s="247">
        <f t="shared" si="2"/>
        <v>0.45277048580579321</v>
      </c>
      <c r="O15" s="247">
        <f t="shared" si="2"/>
        <v>0.81623662680931408</v>
      </c>
      <c r="P15" s="248">
        <f t="shared" si="2"/>
        <v>1</v>
      </c>
      <c r="Q15" s="332">
        <f t="shared" si="2"/>
        <v>0.87351093783842326</v>
      </c>
      <c r="R15" s="401"/>
      <c r="S15" s="251">
        <f>'New Counts Pivot Table'!B$137</f>
        <v>0</v>
      </c>
      <c r="T15" s="252">
        <f>'New Counts Pivot Table'!C$137</f>
        <v>0</v>
      </c>
      <c r="U15" s="252">
        <f>'New Counts Pivot Table'!D$137</f>
        <v>11</v>
      </c>
      <c r="V15" s="252">
        <f>'New Counts Pivot Table'!E$137</f>
        <v>0</v>
      </c>
      <c r="W15" s="252">
        <f>'New Counts Pivot Table'!F$137</f>
        <v>0</v>
      </c>
      <c r="X15" s="322">
        <f>'New Counts Pivot Table'!G$137</f>
        <v>0</v>
      </c>
      <c r="Y15" s="251">
        <f>'New Counts Pivot Table'!H$137</f>
        <v>11</v>
      </c>
      <c r="Z15" s="251">
        <f>'New Counts Pivot Table'!I$137</f>
        <v>4407</v>
      </c>
      <c r="AA15" s="252">
        <f>'New Counts Pivot Table'!J$137</f>
        <v>8586</v>
      </c>
      <c r="AB15" s="252">
        <f>'New Counts Pivot Table'!K$137</f>
        <v>5564.9</v>
      </c>
      <c r="AC15" s="252">
        <f>'New Counts Pivot Table'!L$137</f>
        <v>2605</v>
      </c>
      <c r="AD15" s="252">
        <f>'New Counts Pivot Table'!M$137</f>
        <v>0</v>
      </c>
      <c r="AE15" s="251">
        <f>'New Counts Pivot Table'!N$137</f>
        <v>21162.9</v>
      </c>
      <c r="AF15" s="251">
        <f>'New Counts Pivot Table'!O$137</f>
        <v>2594</v>
      </c>
      <c r="AG15" s="252">
        <f>'New Counts Pivot Table'!P$137</f>
        <v>1439</v>
      </c>
      <c r="AH15" s="251">
        <f>'New Counts Pivot Table'!Q$137</f>
        <v>4033</v>
      </c>
    </row>
    <row r="16" spans="1:36" s="261" customFormat="1">
      <c r="A16" s="338" t="s">
        <v>7</v>
      </c>
      <c r="B16" s="253" t="s">
        <v>212</v>
      </c>
      <c r="C16" s="254">
        <f t="shared" si="1"/>
        <v>1</v>
      </c>
      <c r="D16" s="255">
        <f t="shared" si="1"/>
        <v>1</v>
      </c>
      <c r="E16" s="255">
        <f t="shared" si="1"/>
        <v>1</v>
      </c>
      <c r="F16" s="255">
        <f t="shared" si="1"/>
        <v>1</v>
      </c>
      <c r="G16" s="255">
        <f t="shared" si="1"/>
        <v>1</v>
      </c>
      <c r="H16" s="255">
        <f t="shared" si="1"/>
        <v>1</v>
      </c>
      <c r="I16" s="254">
        <f t="shared" si="1"/>
        <v>1</v>
      </c>
      <c r="J16" s="254">
        <f t="shared" si="1"/>
        <v>1</v>
      </c>
      <c r="K16" s="255">
        <f t="shared" si="1"/>
        <v>1</v>
      </c>
      <c r="L16" s="255">
        <f t="shared" si="1"/>
        <v>1</v>
      </c>
      <c r="M16" s="255">
        <f t="shared" si="1"/>
        <v>1</v>
      </c>
      <c r="N16" s="254">
        <f t="shared" si="2"/>
        <v>1</v>
      </c>
      <c r="O16" s="254">
        <f t="shared" si="2"/>
        <v>1</v>
      </c>
      <c r="P16" s="255">
        <f t="shared" si="2"/>
        <v>1</v>
      </c>
      <c r="Q16" s="333">
        <f t="shared" si="2"/>
        <v>1</v>
      </c>
      <c r="R16" s="402"/>
      <c r="S16" s="258">
        <f>'New Counts Pivot Table'!B$138</f>
        <v>51852</v>
      </c>
      <c r="T16" s="259">
        <f>'New Counts Pivot Table'!C$138</f>
        <v>11840</v>
      </c>
      <c r="U16" s="259">
        <f>'New Counts Pivot Table'!D$138</f>
        <v>29903</v>
      </c>
      <c r="V16" s="259">
        <f>'New Counts Pivot Table'!E$138</f>
        <v>7155</v>
      </c>
      <c r="W16" s="259">
        <f>'New Counts Pivot Table'!F$138</f>
        <v>4581</v>
      </c>
      <c r="X16" s="323">
        <f>'New Counts Pivot Table'!G$138</f>
        <v>3344</v>
      </c>
      <c r="Y16" s="258">
        <f>'New Counts Pivot Table'!H$138</f>
        <v>108675</v>
      </c>
      <c r="Z16" s="258">
        <f>'New Counts Pivot Table'!I$138</f>
        <v>5591</v>
      </c>
      <c r="AA16" s="259">
        <f>'New Counts Pivot Table'!J$138</f>
        <v>21204</v>
      </c>
      <c r="AB16" s="259">
        <f>'New Counts Pivot Table'!K$138</f>
        <v>12935.9</v>
      </c>
      <c r="AC16" s="259">
        <f>'New Counts Pivot Table'!L$138</f>
        <v>4634</v>
      </c>
      <c r="AD16" s="259">
        <f>'New Counts Pivot Table'!M$138</f>
        <v>2376</v>
      </c>
      <c r="AE16" s="258">
        <f>'New Counts Pivot Table'!N$138</f>
        <v>46740.9</v>
      </c>
      <c r="AF16" s="258">
        <f>'New Counts Pivot Table'!O$138</f>
        <v>3178</v>
      </c>
      <c r="AG16" s="259">
        <f>'New Counts Pivot Table'!P$138</f>
        <v>1439</v>
      </c>
      <c r="AH16" s="258">
        <f>'New Counts Pivot Table'!Q$138</f>
        <v>4617</v>
      </c>
      <c r="AI16" s="260"/>
      <c r="AJ16" s="260"/>
    </row>
    <row r="17" spans="1:36">
      <c r="A17" s="339" t="s">
        <v>28</v>
      </c>
      <c r="B17" s="240" t="s">
        <v>3</v>
      </c>
      <c r="C17" s="241">
        <f t="shared" ref="C17:I17" si="3">S17/S$23</f>
        <v>0.30088141025641024</v>
      </c>
      <c r="D17" s="242">
        <f t="shared" si="3"/>
        <v>0.22386831275720165</v>
      </c>
      <c r="E17" s="242">
        <f t="shared" si="3"/>
        <v>0.23856209150326799</v>
      </c>
      <c r="F17" s="242">
        <f t="shared" si="3"/>
        <v>0.27435064935064934</v>
      </c>
      <c r="G17" s="242">
        <f t="shared" si="3"/>
        <v>0.22433460076045628</v>
      </c>
      <c r="H17" s="242">
        <f t="shared" si="3"/>
        <v>0.24096385542168675</v>
      </c>
      <c r="I17" s="241">
        <f t="shared" si="3"/>
        <v>0.26505002543666273</v>
      </c>
      <c r="J17" s="241">
        <f>IFERROR(Z17/Z$23,0)</f>
        <v>0</v>
      </c>
      <c r="K17" s="242">
        <f>AA17/AA$23</f>
        <v>0</v>
      </c>
      <c r="L17" s="242">
        <f>AB17/AB$23</f>
        <v>0</v>
      </c>
      <c r="M17" s="242">
        <f>AC17/AC$23</f>
        <v>0</v>
      </c>
      <c r="N17" s="241">
        <f t="shared" ref="N17:Q23" si="4">AE17/AE$23</f>
        <v>0</v>
      </c>
      <c r="O17" s="241">
        <f t="shared" si="4"/>
        <v>0</v>
      </c>
      <c r="P17" s="242">
        <f t="shared" si="4"/>
        <v>0</v>
      </c>
      <c r="Q17" s="331">
        <f t="shared" si="4"/>
        <v>0</v>
      </c>
      <c r="R17" s="400"/>
      <c r="S17" s="245">
        <f>'New Counts Pivot Table'!B$5</f>
        <v>751</v>
      </c>
      <c r="T17" s="246">
        <f>'New Counts Pivot Table'!C$5</f>
        <v>272</v>
      </c>
      <c r="U17" s="246">
        <f>'New Counts Pivot Table'!D$5</f>
        <v>292</v>
      </c>
      <c r="V17" s="246">
        <f>'New Counts Pivot Table'!E$5</f>
        <v>169</v>
      </c>
      <c r="W17" s="246">
        <f>'New Counts Pivot Table'!F$5</f>
        <v>59</v>
      </c>
      <c r="X17" s="321">
        <f>'New Counts Pivot Table'!G$5</f>
        <v>20</v>
      </c>
      <c r="Y17" s="245">
        <f>'New Counts Pivot Table'!H$5</f>
        <v>1563</v>
      </c>
      <c r="Z17" s="245">
        <f>'New Counts Pivot Table'!I$5</f>
        <v>0</v>
      </c>
      <c r="AA17" s="246">
        <f>'New Counts Pivot Table'!J$5</f>
        <v>0</v>
      </c>
      <c r="AB17" s="246">
        <f>'New Counts Pivot Table'!K$5</f>
        <v>0</v>
      </c>
      <c r="AC17" s="246">
        <f>'New Counts Pivot Table'!L$5</f>
        <v>0</v>
      </c>
      <c r="AD17" s="246">
        <f>'New Counts Pivot Table'!M$5</f>
        <v>0</v>
      </c>
      <c r="AE17" s="245">
        <f>'New Counts Pivot Table'!N$5</f>
        <v>0</v>
      </c>
      <c r="AF17" s="245">
        <f>'New Counts Pivot Table'!O$5</f>
        <v>0</v>
      </c>
      <c r="AG17" s="246">
        <f>'New Counts Pivot Table'!P$5</f>
        <v>0</v>
      </c>
      <c r="AH17" s="245">
        <f>'New Counts Pivot Table'!Q$5</f>
        <v>0</v>
      </c>
    </row>
    <row r="18" spans="1:36">
      <c r="A18" s="337"/>
      <c r="B18" s="239" t="s">
        <v>4</v>
      </c>
      <c r="C18" s="247">
        <f t="shared" ref="C18:M23" si="5">S18/S$23</f>
        <v>0.29447115384615385</v>
      </c>
      <c r="D18" s="248">
        <f t="shared" si="5"/>
        <v>0.28724279835390948</v>
      </c>
      <c r="E18" s="248">
        <f t="shared" si="5"/>
        <v>0.24918300653594772</v>
      </c>
      <c r="F18" s="248">
        <f t="shared" si="5"/>
        <v>0.23701298701298701</v>
      </c>
      <c r="G18" s="248">
        <f t="shared" si="5"/>
        <v>0.23574144486692014</v>
      </c>
      <c r="H18" s="248">
        <f t="shared" si="5"/>
        <v>0.26506024096385544</v>
      </c>
      <c r="I18" s="247">
        <f t="shared" si="5"/>
        <v>0.27454637951500765</v>
      </c>
      <c r="J18" s="247">
        <f t="shared" ref="J18:J23" si="6">IFERROR(Z18/Z$23,0)</f>
        <v>0</v>
      </c>
      <c r="K18" s="248">
        <f t="shared" si="5"/>
        <v>0</v>
      </c>
      <c r="L18" s="248">
        <f t="shared" si="5"/>
        <v>0</v>
      </c>
      <c r="M18" s="248">
        <f t="shared" si="5"/>
        <v>0</v>
      </c>
      <c r="N18" s="247">
        <f t="shared" si="4"/>
        <v>0</v>
      </c>
      <c r="O18" s="247">
        <f t="shared" si="4"/>
        <v>0</v>
      </c>
      <c r="P18" s="248">
        <f t="shared" si="4"/>
        <v>0</v>
      </c>
      <c r="Q18" s="332">
        <f t="shared" si="4"/>
        <v>0</v>
      </c>
      <c r="R18" s="401"/>
      <c r="S18" s="251">
        <f>'New Counts Pivot Table'!B$6</f>
        <v>735</v>
      </c>
      <c r="T18" s="252">
        <f>'New Counts Pivot Table'!C$6</f>
        <v>349</v>
      </c>
      <c r="U18" s="252">
        <f>'New Counts Pivot Table'!D$6</f>
        <v>305</v>
      </c>
      <c r="V18" s="252">
        <f>'New Counts Pivot Table'!E$6</f>
        <v>146</v>
      </c>
      <c r="W18" s="252">
        <f>'New Counts Pivot Table'!F$6</f>
        <v>62</v>
      </c>
      <c r="X18" s="322">
        <f>'New Counts Pivot Table'!G$6</f>
        <v>22</v>
      </c>
      <c r="Y18" s="251">
        <f>'New Counts Pivot Table'!H$6</f>
        <v>1619</v>
      </c>
      <c r="Z18" s="251">
        <f>'New Counts Pivot Table'!I$6</f>
        <v>0</v>
      </c>
      <c r="AA18" s="252">
        <f>'New Counts Pivot Table'!J$6</f>
        <v>0</v>
      </c>
      <c r="AB18" s="252">
        <f>'New Counts Pivot Table'!K$6</f>
        <v>0</v>
      </c>
      <c r="AC18" s="252">
        <f>'New Counts Pivot Table'!L$6</f>
        <v>0</v>
      </c>
      <c r="AD18" s="252">
        <f>'New Counts Pivot Table'!M$6</f>
        <v>0</v>
      </c>
      <c r="AE18" s="251">
        <f>'New Counts Pivot Table'!N$6</f>
        <v>0</v>
      </c>
      <c r="AF18" s="251">
        <f>'New Counts Pivot Table'!O$6</f>
        <v>0</v>
      </c>
      <c r="AG18" s="252">
        <f>'New Counts Pivot Table'!P$6</f>
        <v>0</v>
      </c>
      <c r="AH18" s="251">
        <f>'New Counts Pivot Table'!Q$6</f>
        <v>0</v>
      </c>
    </row>
    <row r="19" spans="1:36">
      <c r="A19" s="337"/>
      <c r="B19" s="239" t="s">
        <v>5</v>
      </c>
      <c r="C19" s="247">
        <f t="shared" si="5"/>
        <v>0.23878205128205129</v>
      </c>
      <c r="D19" s="248">
        <f t="shared" si="5"/>
        <v>0.31934156378600825</v>
      </c>
      <c r="E19" s="248">
        <f t="shared" si="5"/>
        <v>0.29820261437908496</v>
      </c>
      <c r="F19" s="248">
        <f t="shared" si="5"/>
        <v>0.30681818181818182</v>
      </c>
      <c r="G19" s="248">
        <f t="shared" si="5"/>
        <v>0.42585551330798477</v>
      </c>
      <c r="H19" s="248">
        <f t="shared" si="5"/>
        <v>0.49397590361445781</v>
      </c>
      <c r="I19" s="247">
        <f t="shared" si="5"/>
        <v>0.28675597761573679</v>
      </c>
      <c r="J19" s="247">
        <f t="shared" si="6"/>
        <v>0</v>
      </c>
      <c r="K19" s="248">
        <f t="shared" si="5"/>
        <v>0</v>
      </c>
      <c r="L19" s="248">
        <f t="shared" si="5"/>
        <v>0</v>
      </c>
      <c r="M19" s="248">
        <f t="shared" si="5"/>
        <v>0</v>
      </c>
      <c r="N19" s="247">
        <f t="shared" si="4"/>
        <v>0</v>
      </c>
      <c r="O19" s="247">
        <f t="shared" si="4"/>
        <v>0</v>
      </c>
      <c r="P19" s="248">
        <f t="shared" si="4"/>
        <v>0</v>
      </c>
      <c r="Q19" s="332">
        <f t="shared" si="4"/>
        <v>0</v>
      </c>
      <c r="R19" s="401"/>
      <c r="S19" s="251">
        <f>'New Counts Pivot Table'!B$7</f>
        <v>596</v>
      </c>
      <c r="T19" s="252">
        <f>'New Counts Pivot Table'!C$7</f>
        <v>388</v>
      </c>
      <c r="U19" s="252">
        <f>'New Counts Pivot Table'!D$7</f>
        <v>365</v>
      </c>
      <c r="V19" s="252">
        <f>'New Counts Pivot Table'!E$7</f>
        <v>189</v>
      </c>
      <c r="W19" s="252">
        <f>'New Counts Pivot Table'!F$7</f>
        <v>112</v>
      </c>
      <c r="X19" s="322">
        <f>'New Counts Pivot Table'!G$7</f>
        <v>41</v>
      </c>
      <c r="Y19" s="251">
        <f>'New Counts Pivot Table'!H$7</f>
        <v>1691</v>
      </c>
      <c r="Z19" s="251">
        <f>'New Counts Pivot Table'!I$7</f>
        <v>0</v>
      </c>
      <c r="AA19" s="252">
        <f>'New Counts Pivot Table'!J$7</f>
        <v>0</v>
      </c>
      <c r="AB19" s="252">
        <f>'New Counts Pivot Table'!K$7</f>
        <v>0</v>
      </c>
      <c r="AC19" s="252">
        <f>'New Counts Pivot Table'!L$7</f>
        <v>0</v>
      </c>
      <c r="AD19" s="252">
        <f>'New Counts Pivot Table'!M$7</f>
        <v>0</v>
      </c>
      <c r="AE19" s="251">
        <f>'New Counts Pivot Table'!N$7</f>
        <v>0</v>
      </c>
      <c r="AF19" s="251">
        <f>'New Counts Pivot Table'!O$7</f>
        <v>0</v>
      </c>
      <c r="AG19" s="252">
        <f>'New Counts Pivot Table'!P$7</f>
        <v>0</v>
      </c>
      <c r="AH19" s="251">
        <f>'New Counts Pivot Table'!Q$7</f>
        <v>0</v>
      </c>
    </row>
    <row r="20" spans="1:36">
      <c r="A20" s="337"/>
      <c r="B20" s="239" t="s">
        <v>6</v>
      </c>
      <c r="C20" s="247">
        <f t="shared" si="5"/>
        <v>0.13141025641025642</v>
      </c>
      <c r="D20" s="248">
        <f t="shared" si="5"/>
        <v>0.13827160493827159</v>
      </c>
      <c r="E20" s="248">
        <f t="shared" si="5"/>
        <v>0.19934640522875818</v>
      </c>
      <c r="F20" s="248">
        <f t="shared" si="5"/>
        <v>0.125</v>
      </c>
      <c r="G20" s="248">
        <f t="shared" si="5"/>
        <v>9.5057034220532313E-2</v>
      </c>
      <c r="H20" s="248">
        <f t="shared" si="5"/>
        <v>0</v>
      </c>
      <c r="I20" s="247">
        <f t="shared" si="5"/>
        <v>0.14278446667797184</v>
      </c>
      <c r="J20" s="247">
        <f t="shared" si="6"/>
        <v>0</v>
      </c>
      <c r="K20" s="248">
        <f t="shared" si="5"/>
        <v>0</v>
      </c>
      <c r="L20" s="248">
        <f t="shared" si="5"/>
        <v>0</v>
      </c>
      <c r="M20" s="248">
        <f t="shared" si="5"/>
        <v>0</v>
      </c>
      <c r="N20" s="247">
        <f t="shared" si="4"/>
        <v>0</v>
      </c>
      <c r="O20" s="247">
        <f t="shared" si="4"/>
        <v>0</v>
      </c>
      <c r="P20" s="248">
        <f t="shared" si="4"/>
        <v>0</v>
      </c>
      <c r="Q20" s="332">
        <f t="shared" si="4"/>
        <v>0</v>
      </c>
      <c r="R20" s="401"/>
      <c r="S20" s="251">
        <f>'New Counts Pivot Table'!B$8</f>
        <v>328</v>
      </c>
      <c r="T20" s="252">
        <f>'New Counts Pivot Table'!C$8</f>
        <v>168</v>
      </c>
      <c r="U20" s="252">
        <f>'New Counts Pivot Table'!D$8</f>
        <v>244</v>
      </c>
      <c r="V20" s="252">
        <f>'New Counts Pivot Table'!E$8</f>
        <v>77</v>
      </c>
      <c r="W20" s="252">
        <f>'New Counts Pivot Table'!F$8</f>
        <v>25</v>
      </c>
      <c r="X20" s="322">
        <f>'New Counts Pivot Table'!G$8</f>
        <v>0</v>
      </c>
      <c r="Y20" s="251">
        <f>'New Counts Pivot Table'!H$8</f>
        <v>842</v>
      </c>
      <c r="Z20" s="251">
        <f>'New Counts Pivot Table'!I$8</f>
        <v>0</v>
      </c>
      <c r="AA20" s="252">
        <f>'New Counts Pivot Table'!J$8</f>
        <v>0</v>
      </c>
      <c r="AB20" s="252">
        <f>'New Counts Pivot Table'!K$8</f>
        <v>0</v>
      </c>
      <c r="AC20" s="252">
        <f>'New Counts Pivot Table'!L$8</f>
        <v>0</v>
      </c>
      <c r="AD20" s="252">
        <f>'New Counts Pivot Table'!M$8</f>
        <v>0</v>
      </c>
      <c r="AE20" s="251">
        <f>'New Counts Pivot Table'!N$8</f>
        <v>0</v>
      </c>
      <c r="AF20" s="251">
        <f>'New Counts Pivot Table'!O$8</f>
        <v>0</v>
      </c>
      <c r="AG20" s="252">
        <f>'New Counts Pivot Table'!P$8</f>
        <v>0</v>
      </c>
      <c r="AH20" s="251">
        <f>'New Counts Pivot Table'!Q$8</f>
        <v>0</v>
      </c>
    </row>
    <row r="21" spans="1:36">
      <c r="A21" s="337"/>
      <c r="B21" s="239" t="s">
        <v>24</v>
      </c>
      <c r="C21" s="247">
        <f t="shared" si="5"/>
        <v>3.4455128205128208E-2</v>
      </c>
      <c r="D21" s="248">
        <f t="shared" si="5"/>
        <v>3.1275720164609055E-2</v>
      </c>
      <c r="E21" s="248">
        <f t="shared" si="5"/>
        <v>1.4705882352941176E-2</v>
      </c>
      <c r="F21" s="248">
        <f t="shared" si="5"/>
        <v>5.6818181818181816E-2</v>
      </c>
      <c r="G21" s="248">
        <f t="shared" si="5"/>
        <v>1.9011406844106463E-2</v>
      </c>
      <c r="H21" s="248">
        <f t="shared" si="5"/>
        <v>0</v>
      </c>
      <c r="I21" s="247">
        <f t="shared" si="5"/>
        <v>3.0863150754620993E-2</v>
      </c>
      <c r="J21" s="247">
        <f t="shared" si="6"/>
        <v>0</v>
      </c>
      <c r="K21" s="248">
        <f t="shared" si="5"/>
        <v>0</v>
      </c>
      <c r="L21" s="248">
        <f t="shared" si="5"/>
        <v>0</v>
      </c>
      <c r="M21" s="248">
        <f t="shared" si="5"/>
        <v>0</v>
      </c>
      <c r="N21" s="247">
        <f t="shared" si="4"/>
        <v>0</v>
      </c>
      <c r="O21" s="247">
        <f t="shared" si="4"/>
        <v>0</v>
      </c>
      <c r="P21" s="248">
        <f t="shared" si="4"/>
        <v>0</v>
      </c>
      <c r="Q21" s="332">
        <f t="shared" si="4"/>
        <v>0</v>
      </c>
      <c r="R21" s="401"/>
      <c r="S21" s="251">
        <f>'New Counts Pivot Table'!B$9</f>
        <v>86</v>
      </c>
      <c r="T21" s="252">
        <f>'New Counts Pivot Table'!C$9</f>
        <v>38</v>
      </c>
      <c r="U21" s="252">
        <f>'New Counts Pivot Table'!D$9</f>
        <v>18</v>
      </c>
      <c r="V21" s="252">
        <f>'New Counts Pivot Table'!E$9</f>
        <v>35</v>
      </c>
      <c r="W21" s="252">
        <f>'New Counts Pivot Table'!F$9</f>
        <v>5</v>
      </c>
      <c r="X21" s="322">
        <f>'New Counts Pivot Table'!G$9</f>
        <v>0</v>
      </c>
      <c r="Y21" s="251">
        <f>'New Counts Pivot Table'!H$9</f>
        <v>182</v>
      </c>
      <c r="Z21" s="251">
        <f>'New Counts Pivot Table'!I$9</f>
        <v>0</v>
      </c>
      <c r="AA21" s="252">
        <f>'New Counts Pivot Table'!J$9</f>
        <v>0</v>
      </c>
      <c r="AB21" s="252">
        <f>'New Counts Pivot Table'!K$9</f>
        <v>0</v>
      </c>
      <c r="AC21" s="252">
        <f>'New Counts Pivot Table'!L$9</f>
        <v>0</v>
      </c>
      <c r="AD21" s="252">
        <f>'New Counts Pivot Table'!M$9</f>
        <v>0</v>
      </c>
      <c r="AE21" s="251">
        <f>'New Counts Pivot Table'!N$9</f>
        <v>0</v>
      </c>
      <c r="AF21" s="251">
        <f>'New Counts Pivot Table'!O$9</f>
        <v>0</v>
      </c>
      <c r="AG21" s="252">
        <f>'New Counts Pivot Table'!P$9</f>
        <v>0</v>
      </c>
      <c r="AH21" s="251">
        <f>'New Counts Pivot Table'!Q$9</f>
        <v>0</v>
      </c>
    </row>
    <row r="22" spans="1:36">
      <c r="A22" s="337"/>
      <c r="B22" s="239" t="s">
        <v>21</v>
      </c>
      <c r="C22" s="247">
        <f t="shared" si="5"/>
        <v>0</v>
      </c>
      <c r="D22" s="248">
        <f t="shared" si="5"/>
        <v>0</v>
      </c>
      <c r="E22" s="248">
        <f t="shared" si="5"/>
        <v>0</v>
      </c>
      <c r="F22" s="248">
        <f t="shared" si="5"/>
        <v>0</v>
      </c>
      <c r="G22" s="248">
        <f t="shared" si="5"/>
        <v>0</v>
      </c>
      <c r="H22" s="248">
        <f t="shared" si="5"/>
        <v>0</v>
      </c>
      <c r="I22" s="247">
        <f t="shared" si="5"/>
        <v>0</v>
      </c>
      <c r="J22" s="247">
        <f t="shared" si="6"/>
        <v>0</v>
      </c>
      <c r="K22" s="248">
        <f t="shared" si="5"/>
        <v>1</v>
      </c>
      <c r="L22" s="248">
        <f t="shared" si="5"/>
        <v>1</v>
      </c>
      <c r="M22" s="248">
        <f t="shared" si="5"/>
        <v>1</v>
      </c>
      <c r="N22" s="247">
        <f t="shared" si="4"/>
        <v>1</v>
      </c>
      <c r="O22" s="247">
        <f t="shared" si="4"/>
        <v>1</v>
      </c>
      <c r="P22" s="248">
        <f t="shared" si="4"/>
        <v>1</v>
      </c>
      <c r="Q22" s="332">
        <f t="shared" si="4"/>
        <v>1</v>
      </c>
      <c r="R22" s="401"/>
      <c r="S22" s="251">
        <f>'New Counts Pivot Table'!B$10</f>
        <v>0</v>
      </c>
      <c r="T22" s="252">
        <f>'New Counts Pivot Table'!C$10</f>
        <v>0</v>
      </c>
      <c r="U22" s="252">
        <f>'New Counts Pivot Table'!D$10</f>
        <v>0</v>
      </c>
      <c r="V22" s="252">
        <f>'New Counts Pivot Table'!E$10</f>
        <v>0</v>
      </c>
      <c r="W22" s="252">
        <f>'New Counts Pivot Table'!F$10</f>
        <v>0</v>
      </c>
      <c r="X22" s="322">
        <f>'New Counts Pivot Table'!G$10</f>
        <v>0</v>
      </c>
      <c r="Y22" s="251">
        <f>'New Counts Pivot Table'!H$10</f>
        <v>0</v>
      </c>
      <c r="Z22" s="251">
        <f>'New Counts Pivot Table'!I$10</f>
        <v>0</v>
      </c>
      <c r="AA22" s="252">
        <f>'New Counts Pivot Table'!J$10</f>
        <v>434</v>
      </c>
      <c r="AB22" s="252">
        <f>'New Counts Pivot Table'!K$10</f>
        <v>981</v>
      </c>
      <c r="AC22" s="252">
        <f>'New Counts Pivot Table'!L$10</f>
        <v>316</v>
      </c>
      <c r="AD22" s="252">
        <f>'New Counts Pivot Table'!M$10</f>
        <v>0</v>
      </c>
      <c r="AE22" s="251">
        <f>'New Counts Pivot Table'!N$10</f>
        <v>1731</v>
      </c>
      <c r="AF22" s="251">
        <f>'New Counts Pivot Table'!O$10</f>
        <v>58</v>
      </c>
      <c r="AG22" s="252">
        <f>'New Counts Pivot Table'!P$10</f>
        <v>92</v>
      </c>
      <c r="AH22" s="251">
        <f>'New Counts Pivot Table'!Q$10</f>
        <v>150</v>
      </c>
    </row>
    <row r="23" spans="1:36" s="261" customFormat="1">
      <c r="A23" s="338"/>
      <c r="B23" s="253" t="s">
        <v>212</v>
      </c>
      <c r="C23" s="254">
        <f t="shared" si="5"/>
        <v>1</v>
      </c>
      <c r="D23" s="255">
        <f t="shared" si="5"/>
        <v>1</v>
      </c>
      <c r="E23" s="255">
        <f t="shared" si="5"/>
        <v>1</v>
      </c>
      <c r="F23" s="255">
        <f t="shared" si="5"/>
        <v>1</v>
      </c>
      <c r="G23" s="255">
        <f t="shared" si="5"/>
        <v>1</v>
      </c>
      <c r="H23" s="255">
        <f t="shared" si="5"/>
        <v>1</v>
      </c>
      <c r="I23" s="254">
        <f t="shared" si="5"/>
        <v>1</v>
      </c>
      <c r="J23" s="254">
        <f t="shared" si="6"/>
        <v>0</v>
      </c>
      <c r="K23" s="255">
        <f t="shared" si="5"/>
        <v>1</v>
      </c>
      <c r="L23" s="255">
        <f t="shared" si="5"/>
        <v>1</v>
      </c>
      <c r="M23" s="255">
        <f t="shared" si="5"/>
        <v>1</v>
      </c>
      <c r="N23" s="254">
        <f t="shared" si="4"/>
        <v>1</v>
      </c>
      <c r="O23" s="254">
        <f t="shared" si="4"/>
        <v>1</v>
      </c>
      <c r="P23" s="255">
        <f t="shared" si="4"/>
        <v>1</v>
      </c>
      <c r="Q23" s="333">
        <f t="shared" si="4"/>
        <v>1</v>
      </c>
      <c r="R23" s="402"/>
      <c r="S23" s="258">
        <f>'New Counts Pivot Table'!B$11</f>
        <v>2496</v>
      </c>
      <c r="T23" s="259">
        <f>'New Counts Pivot Table'!C$11</f>
        <v>1215</v>
      </c>
      <c r="U23" s="259">
        <f>'New Counts Pivot Table'!D$11</f>
        <v>1224</v>
      </c>
      <c r="V23" s="259">
        <f>'New Counts Pivot Table'!E$11</f>
        <v>616</v>
      </c>
      <c r="W23" s="259">
        <f>'New Counts Pivot Table'!F$11</f>
        <v>263</v>
      </c>
      <c r="X23" s="323">
        <f>'New Counts Pivot Table'!G$11</f>
        <v>83</v>
      </c>
      <c r="Y23" s="258">
        <f>'New Counts Pivot Table'!H$11</f>
        <v>5897</v>
      </c>
      <c r="Z23" s="258">
        <f>'New Counts Pivot Table'!I$11</f>
        <v>0</v>
      </c>
      <c r="AA23" s="259">
        <f>'New Counts Pivot Table'!J$11</f>
        <v>434</v>
      </c>
      <c r="AB23" s="259">
        <f>'New Counts Pivot Table'!K$11</f>
        <v>981</v>
      </c>
      <c r="AC23" s="259">
        <f>'New Counts Pivot Table'!L$11</f>
        <v>316</v>
      </c>
      <c r="AD23" s="259">
        <f>'New Counts Pivot Table'!M$11</f>
        <v>0</v>
      </c>
      <c r="AE23" s="258">
        <f>'New Counts Pivot Table'!N$11</f>
        <v>1731</v>
      </c>
      <c r="AF23" s="258">
        <f>'New Counts Pivot Table'!O$11</f>
        <v>58</v>
      </c>
      <c r="AG23" s="259">
        <f>'New Counts Pivot Table'!P$11</f>
        <v>92</v>
      </c>
      <c r="AH23" s="258">
        <f>'New Counts Pivot Table'!Q$11</f>
        <v>150</v>
      </c>
      <c r="AI23" s="260"/>
      <c r="AJ23" s="260"/>
    </row>
    <row r="24" spans="1:36">
      <c r="A24" s="339" t="s">
        <v>29</v>
      </c>
      <c r="B24" s="240" t="s">
        <v>3</v>
      </c>
      <c r="C24" s="241">
        <f t="shared" ref="C24:C30" si="7">S24/S$30</f>
        <v>0.31083481349911191</v>
      </c>
      <c r="D24" s="242">
        <f>IFERROR(T24/T$30,0)</f>
        <v>0.33707865168539325</v>
      </c>
      <c r="E24" s="242">
        <f t="shared" ref="E24:I30" si="8">U24/U$30</f>
        <v>0.1781895937277263</v>
      </c>
      <c r="F24" s="242">
        <f t="shared" si="8"/>
        <v>0.22960725075528701</v>
      </c>
      <c r="G24" s="242">
        <f t="shared" si="8"/>
        <v>0.1111111111111111</v>
      </c>
      <c r="H24" s="242">
        <f t="shared" si="8"/>
        <v>0.1272264631043257</v>
      </c>
      <c r="I24" s="241">
        <f t="shared" si="8"/>
        <v>0.23188782134510516</v>
      </c>
      <c r="J24" s="241">
        <f t="shared" ref="J24:J30" si="9">IFERROR(Z24/Z$30,0)</f>
        <v>0</v>
      </c>
      <c r="K24" s="242">
        <f t="shared" ref="K24:M30" si="10">AA24/AA$30</f>
        <v>5.9561128526645767E-2</v>
      </c>
      <c r="L24" s="328">
        <f t="shared" si="10"/>
        <v>4.5454545454545452E-3</v>
      </c>
      <c r="M24" s="242">
        <f t="shared" si="10"/>
        <v>1.8202502844141068E-2</v>
      </c>
      <c r="N24" s="241">
        <f t="shared" ref="N24:N30" si="11">AE24/AE$30</f>
        <v>2.5387870239774329E-2</v>
      </c>
      <c r="O24" s="241">
        <f>IFERROR(AF24/AF$30,0)</f>
        <v>0</v>
      </c>
      <c r="P24" s="243">
        <f>IFERROR(AG24/AG$30,0)</f>
        <v>0</v>
      </c>
      <c r="Q24" s="331">
        <f>IFERROR(AH24/AH$30,0)</f>
        <v>0</v>
      </c>
      <c r="R24" s="400"/>
      <c r="S24" s="245">
        <f>'New Counts Pivot Table'!B$13</f>
        <v>350</v>
      </c>
      <c r="T24" s="246">
        <f>'New Counts Pivot Table'!C$13</f>
        <v>150</v>
      </c>
      <c r="U24" s="246">
        <f>'New Counts Pivot Table'!D$13</f>
        <v>250</v>
      </c>
      <c r="V24" s="246">
        <f>'New Counts Pivot Table'!E$13</f>
        <v>76</v>
      </c>
      <c r="W24" s="246">
        <f>'New Counts Pivot Table'!F$13</f>
        <v>17</v>
      </c>
      <c r="X24" s="321">
        <f>'New Counts Pivot Table'!G$13</f>
        <v>50</v>
      </c>
      <c r="Y24" s="245">
        <f>'New Counts Pivot Table'!H$13</f>
        <v>893</v>
      </c>
      <c r="Z24" s="245">
        <f>'New Counts Pivot Table'!I$13</f>
        <v>0</v>
      </c>
      <c r="AA24" s="246">
        <f>'New Counts Pivot Table'!J$13</f>
        <v>19</v>
      </c>
      <c r="AB24" s="246">
        <f>'New Counts Pivot Table'!K$13</f>
        <v>1</v>
      </c>
      <c r="AC24" s="246">
        <f>'New Counts Pivot Table'!L$13</f>
        <v>16</v>
      </c>
      <c r="AD24" s="246">
        <f>'New Counts Pivot Table'!M$13</f>
        <v>0</v>
      </c>
      <c r="AE24" s="245">
        <f>'New Counts Pivot Table'!N$13</f>
        <v>36</v>
      </c>
      <c r="AF24" s="245">
        <f>'New Counts Pivot Table'!O$13</f>
        <v>0</v>
      </c>
      <c r="AG24" s="246">
        <f>'New Counts Pivot Table'!P$13</f>
        <v>0</v>
      </c>
      <c r="AH24" s="245">
        <f>'New Counts Pivot Table'!Q$13</f>
        <v>0</v>
      </c>
    </row>
    <row r="25" spans="1:36">
      <c r="A25" s="337"/>
      <c r="B25" s="239" t="s">
        <v>4</v>
      </c>
      <c r="C25" s="247">
        <f t="shared" si="7"/>
        <v>0.2024866785079929</v>
      </c>
      <c r="D25" s="248">
        <f t="shared" ref="D25:D30" si="12">IFERROR(T25/T$30,0)</f>
        <v>0.26067415730337079</v>
      </c>
      <c r="E25" s="248">
        <f t="shared" si="8"/>
        <v>0.24803991446899501</v>
      </c>
      <c r="F25" s="248">
        <f t="shared" si="8"/>
        <v>0.23262839879154079</v>
      </c>
      <c r="G25" s="248">
        <f t="shared" si="8"/>
        <v>0.30718954248366015</v>
      </c>
      <c r="H25" s="248">
        <f t="shared" si="8"/>
        <v>0.24427480916030533</v>
      </c>
      <c r="I25" s="247">
        <f t="shared" si="8"/>
        <v>0.23682160477797976</v>
      </c>
      <c r="J25" s="247">
        <f t="shared" si="9"/>
        <v>0</v>
      </c>
      <c r="K25" s="248">
        <f t="shared" si="10"/>
        <v>5.329153605015674E-2</v>
      </c>
      <c r="L25" s="248">
        <f t="shared" si="10"/>
        <v>0.05</v>
      </c>
      <c r="M25" s="403">
        <f t="shared" si="10"/>
        <v>3.4129692832764505E-3</v>
      </c>
      <c r="N25" s="247">
        <f t="shared" si="11"/>
        <v>2.1861777150916785E-2</v>
      </c>
      <c r="O25" s="247">
        <f t="shared" ref="O25:Q30" si="13">IFERROR(AF25/AF$30,0)</f>
        <v>0</v>
      </c>
      <c r="P25" s="249">
        <f t="shared" si="13"/>
        <v>0</v>
      </c>
      <c r="Q25" s="332">
        <f t="shared" si="13"/>
        <v>0</v>
      </c>
      <c r="R25" s="401"/>
      <c r="S25" s="251">
        <f>'New Counts Pivot Table'!B$14</f>
        <v>228</v>
      </c>
      <c r="T25" s="252">
        <f>'New Counts Pivot Table'!C$14</f>
        <v>116</v>
      </c>
      <c r="U25" s="252">
        <f>'New Counts Pivot Table'!D$14</f>
        <v>348</v>
      </c>
      <c r="V25" s="252">
        <f>'New Counts Pivot Table'!E$14</f>
        <v>77</v>
      </c>
      <c r="W25" s="252">
        <f>'New Counts Pivot Table'!F$14</f>
        <v>47</v>
      </c>
      <c r="X25" s="322">
        <f>'New Counts Pivot Table'!G$14</f>
        <v>96</v>
      </c>
      <c r="Y25" s="251">
        <f>'New Counts Pivot Table'!H$14</f>
        <v>912</v>
      </c>
      <c r="Z25" s="251">
        <f>'New Counts Pivot Table'!I$14</f>
        <v>0</v>
      </c>
      <c r="AA25" s="252">
        <f>'New Counts Pivot Table'!J$14</f>
        <v>17</v>
      </c>
      <c r="AB25" s="252">
        <f>'New Counts Pivot Table'!K$14</f>
        <v>11</v>
      </c>
      <c r="AC25" s="252">
        <f>'New Counts Pivot Table'!L$14</f>
        <v>3</v>
      </c>
      <c r="AD25" s="252">
        <f>'New Counts Pivot Table'!M$14</f>
        <v>0</v>
      </c>
      <c r="AE25" s="251">
        <f>'New Counts Pivot Table'!N$14</f>
        <v>31</v>
      </c>
      <c r="AF25" s="251">
        <f>'New Counts Pivot Table'!O$14</f>
        <v>0</v>
      </c>
      <c r="AG25" s="252">
        <f>'New Counts Pivot Table'!P$14</f>
        <v>0</v>
      </c>
      <c r="AH25" s="251">
        <f>'New Counts Pivot Table'!Q$14</f>
        <v>0</v>
      </c>
    </row>
    <row r="26" spans="1:36">
      <c r="A26" s="337"/>
      <c r="B26" s="239" t="s">
        <v>5</v>
      </c>
      <c r="C26" s="247">
        <f t="shared" si="7"/>
        <v>0.18650088809946713</v>
      </c>
      <c r="D26" s="248">
        <f t="shared" si="12"/>
        <v>0.24494382022471911</v>
      </c>
      <c r="E26" s="248">
        <f t="shared" si="8"/>
        <v>0.27512473271560939</v>
      </c>
      <c r="F26" s="248">
        <f t="shared" si="8"/>
        <v>0.33232628398791542</v>
      </c>
      <c r="G26" s="248">
        <f t="shared" si="8"/>
        <v>0.15686274509803921</v>
      </c>
      <c r="H26" s="248">
        <f t="shared" si="8"/>
        <v>0.32569974554707382</v>
      </c>
      <c r="I26" s="247">
        <f t="shared" si="8"/>
        <v>0.25110360945209037</v>
      </c>
      <c r="J26" s="247">
        <f t="shared" si="9"/>
        <v>0</v>
      </c>
      <c r="K26" s="248">
        <f t="shared" si="10"/>
        <v>1.8808777429467086E-2</v>
      </c>
      <c r="L26" s="248">
        <f t="shared" si="10"/>
        <v>0.15</v>
      </c>
      <c r="M26" s="248">
        <f t="shared" si="10"/>
        <v>7.0534698521046643E-2</v>
      </c>
      <c r="N26" s="247">
        <f t="shared" si="11"/>
        <v>7.1227080394922426E-2</v>
      </c>
      <c r="O26" s="247">
        <f t="shared" si="13"/>
        <v>0</v>
      </c>
      <c r="P26" s="249">
        <f t="shared" si="13"/>
        <v>0</v>
      </c>
      <c r="Q26" s="332">
        <f t="shared" si="13"/>
        <v>0</v>
      </c>
      <c r="R26" s="401"/>
      <c r="S26" s="251">
        <f>'New Counts Pivot Table'!B$15</f>
        <v>210</v>
      </c>
      <c r="T26" s="252">
        <f>'New Counts Pivot Table'!C$15</f>
        <v>109</v>
      </c>
      <c r="U26" s="252">
        <f>'New Counts Pivot Table'!D$15</f>
        <v>386</v>
      </c>
      <c r="V26" s="252">
        <f>'New Counts Pivot Table'!E$15</f>
        <v>110</v>
      </c>
      <c r="W26" s="252">
        <f>'New Counts Pivot Table'!F$15</f>
        <v>24</v>
      </c>
      <c r="X26" s="322">
        <f>'New Counts Pivot Table'!G$15</f>
        <v>128</v>
      </c>
      <c r="Y26" s="251">
        <f>'New Counts Pivot Table'!H$15</f>
        <v>967</v>
      </c>
      <c r="Z26" s="251">
        <f>'New Counts Pivot Table'!I$15</f>
        <v>0</v>
      </c>
      <c r="AA26" s="252">
        <f>'New Counts Pivot Table'!J$15</f>
        <v>6</v>
      </c>
      <c r="AB26" s="252">
        <f>'New Counts Pivot Table'!K$15</f>
        <v>33</v>
      </c>
      <c r="AC26" s="252">
        <f>'New Counts Pivot Table'!L$15</f>
        <v>62</v>
      </c>
      <c r="AD26" s="252">
        <f>'New Counts Pivot Table'!M$15</f>
        <v>0</v>
      </c>
      <c r="AE26" s="251">
        <f>'New Counts Pivot Table'!N$15</f>
        <v>101</v>
      </c>
      <c r="AF26" s="251">
        <f>'New Counts Pivot Table'!O$15</f>
        <v>0</v>
      </c>
      <c r="AG26" s="252">
        <f>'New Counts Pivot Table'!P$15</f>
        <v>0</v>
      </c>
      <c r="AH26" s="251">
        <f>'New Counts Pivot Table'!Q$15</f>
        <v>0</v>
      </c>
    </row>
    <row r="27" spans="1:36">
      <c r="A27" s="337"/>
      <c r="B27" s="239" t="s">
        <v>6</v>
      </c>
      <c r="C27" s="247">
        <f t="shared" si="7"/>
        <v>0.2211367673179396</v>
      </c>
      <c r="D27" s="248">
        <f t="shared" si="12"/>
        <v>0.15730337078651685</v>
      </c>
      <c r="E27" s="248">
        <f t="shared" si="8"/>
        <v>0.15751960085531005</v>
      </c>
      <c r="F27" s="248">
        <f t="shared" si="8"/>
        <v>0.18429003021148035</v>
      </c>
      <c r="G27" s="248">
        <f t="shared" si="8"/>
        <v>0.42483660130718953</v>
      </c>
      <c r="H27" s="248">
        <f t="shared" si="8"/>
        <v>0.26208651399491095</v>
      </c>
      <c r="I27" s="247">
        <f t="shared" si="8"/>
        <v>0.19968839262529214</v>
      </c>
      <c r="J27" s="247">
        <f t="shared" si="9"/>
        <v>0</v>
      </c>
      <c r="K27" s="248">
        <f t="shared" si="10"/>
        <v>6.269592476489028E-3</v>
      </c>
      <c r="L27" s="248">
        <f t="shared" si="10"/>
        <v>0.34090909090909088</v>
      </c>
      <c r="M27" s="248">
        <f t="shared" si="10"/>
        <v>0.17406143344709898</v>
      </c>
      <c r="N27" s="247">
        <f t="shared" si="11"/>
        <v>0.16220028208744711</v>
      </c>
      <c r="O27" s="247">
        <f t="shared" si="13"/>
        <v>0</v>
      </c>
      <c r="P27" s="249">
        <f t="shared" si="13"/>
        <v>0</v>
      </c>
      <c r="Q27" s="332">
        <f t="shared" si="13"/>
        <v>0</v>
      </c>
      <c r="R27" s="401"/>
      <c r="S27" s="251">
        <f>'New Counts Pivot Table'!B$16</f>
        <v>249</v>
      </c>
      <c r="T27" s="252">
        <f>'New Counts Pivot Table'!C$16</f>
        <v>70</v>
      </c>
      <c r="U27" s="252">
        <f>'New Counts Pivot Table'!D$16</f>
        <v>221</v>
      </c>
      <c r="V27" s="252">
        <f>'New Counts Pivot Table'!E$16</f>
        <v>61</v>
      </c>
      <c r="W27" s="252">
        <f>'New Counts Pivot Table'!F$16</f>
        <v>65</v>
      </c>
      <c r="X27" s="322">
        <f>'New Counts Pivot Table'!G$16</f>
        <v>103</v>
      </c>
      <c r="Y27" s="251">
        <f>'New Counts Pivot Table'!H$16</f>
        <v>769</v>
      </c>
      <c r="Z27" s="251">
        <f>'New Counts Pivot Table'!I$16</f>
        <v>0</v>
      </c>
      <c r="AA27" s="252">
        <f>'New Counts Pivot Table'!J$16</f>
        <v>2</v>
      </c>
      <c r="AB27" s="252">
        <f>'New Counts Pivot Table'!K$16</f>
        <v>75</v>
      </c>
      <c r="AC27" s="252">
        <f>'New Counts Pivot Table'!L$16</f>
        <v>153</v>
      </c>
      <c r="AD27" s="252">
        <f>'New Counts Pivot Table'!M$16</f>
        <v>0</v>
      </c>
      <c r="AE27" s="251">
        <f>'New Counts Pivot Table'!N$16</f>
        <v>230</v>
      </c>
      <c r="AF27" s="251">
        <f>'New Counts Pivot Table'!O$16</f>
        <v>0</v>
      </c>
      <c r="AG27" s="252">
        <f>'New Counts Pivot Table'!P$16</f>
        <v>0</v>
      </c>
      <c r="AH27" s="251">
        <f>'New Counts Pivot Table'!Q$16</f>
        <v>0</v>
      </c>
    </row>
    <row r="28" spans="1:36">
      <c r="A28" s="337"/>
      <c r="B28" s="239" t="s">
        <v>24</v>
      </c>
      <c r="C28" s="247">
        <f t="shared" si="7"/>
        <v>7.9040852575488457E-2</v>
      </c>
      <c r="D28" s="248">
        <f t="shared" si="12"/>
        <v>0</v>
      </c>
      <c r="E28" s="248">
        <f t="shared" si="8"/>
        <v>0.14112615823235922</v>
      </c>
      <c r="F28" s="248">
        <f t="shared" si="8"/>
        <v>2.1148036253776436E-2</v>
      </c>
      <c r="G28" s="248">
        <f t="shared" si="8"/>
        <v>0</v>
      </c>
      <c r="H28" s="248">
        <f t="shared" si="8"/>
        <v>4.0712468193384227E-2</v>
      </c>
      <c r="I28" s="247">
        <f t="shared" si="8"/>
        <v>8.0498571799532584E-2</v>
      </c>
      <c r="J28" s="247">
        <f t="shared" si="9"/>
        <v>0</v>
      </c>
      <c r="K28" s="248">
        <f t="shared" si="10"/>
        <v>0.30721003134796238</v>
      </c>
      <c r="L28" s="248">
        <f t="shared" si="10"/>
        <v>0</v>
      </c>
      <c r="M28" s="248">
        <f t="shared" si="10"/>
        <v>0</v>
      </c>
      <c r="N28" s="247">
        <f t="shared" si="11"/>
        <v>6.9111424541607902E-2</v>
      </c>
      <c r="O28" s="247">
        <f t="shared" si="13"/>
        <v>0</v>
      </c>
      <c r="P28" s="249">
        <f t="shared" si="13"/>
        <v>0</v>
      </c>
      <c r="Q28" s="332">
        <f t="shared" si="13"/>
        <v>0</v>
      </c>
      <c r="R28" s="401"/>
      <c r="S28" s="251">
        <f>'New Counts Pivot Table'!B$17</f>
        <v>89</v>
      </c>
      <c r="T28" s="252">
        <f>'New Counts Pivot Table'!C$17</f>
        <v>0</v>
      </c>
      <c r="U28" s="252">
        <f>'New Counts Pivot Table'!D$17</f>
        <v>198</v>
      </c>
      <c r="V28" s="252">
        <f>'New Counts Pivot Table'!E$17</f>
        <v>7</v>
      </c>
      <c r="W28" s="252">
        <f>'New Counts Pivot Table'!F$17</f>
        <v>0</v>
      </c>
      <c r="X28" s="322">
        <f>'New Counts Pivot Table'!G$17</f>
        <v>16</v>
      </c>
      <c r="Y28" s="251">
        <f>'New Counts Pivot Table'!H$17</f>
        <v>310</v>
      </c>
      <c r="Z28" s="251">
        <f>'New Counts Pivot Table'!I$17</f>
        <v>0</v>
      </c>
      <c r="AA28" s="252">
        <f>'New Counts Pivot Table'!J$17</f>
        <v>98</v>
      </c>
      <c r="AB28" s="252">
        <f>'New Counts Pivot Table'!K$17</f>
        <v>0</v>
      </c>
      <c r="AC28" s="252">
        <f>'New Counts Pivot Table'!L$17</f>
        <v>0</v>
      </c>
      <c r="AD28" s="252">
        <f>'New Counts Pivot Table'!M$17</f>
        <v>0</v>
      </c>
      <c r="AE28" s="251">
        <f>'New Counts Pivot Table'!N$17</f>
        <v>98</v>
      </c>
      <c r="AF28" s="251">
        <f>'New Counts Pivot Table'!O$17</f>
        <v>0</v>
      </c>
      <c r="AG28" s="252">
        <f>'New Counts Pivot Table'!P$17</f>
        <v>0</v>
      </c>
      <c r="AH28" s="251">
        <f>'New Counts Pivot Table'!Q$17</f>
        <v>0</v>
      </c>
    </row>
    <row r="29" spans="1:36">
      <c r="A29" s="337"/>
      <c r="B29" s="239" t="s">
        <v>21</v>
      </c>
      <c r="C29" s="247">
        <f t="shared" si="7"/>
        <v>0</v>
      </c>
      <c r="D29" s="248">
        <f t="shared" si="12"/>
        <v>0</v>
      </c>
      <c r="E29" s="248">
        <f t="shared" si="8"/>
        <v>0</v>
      </c>
      <c r="F29" s="248">
        <f t="shared" si="8"/>
        <v>0</v>
      </c>
      <c r="G29" s="248">
        <f t="shared" si="8"/>
        <v>0</v>
      </c>
      <c r="H29" s="248">
        <f t="shared" si="8"/>
        <v>0</v>
      </c>
      <c r="I29" s="247">
        <f t="shared" si="8"/>
        <v>0</v>
      </c>
      <c r="J29" s="247">
        <f t="shared" si="9"/>
        <v>0</v>
      </c>
      <c r="K29" s="248">
        <f t="shared" si="10"/>
        <v>0.55485893416927901</v>
      </c>
      <c r="L29" s="248">
        <f t="shared" si="10"/>
        <v>0.45454545454545453</v>
      </c>
      <c r="M29" s="248">
        <f t="shared" si="10"/>
        <v>0.7337883959044369</v>
      </c>
      <c r="N29" s="247">
        <f t="shared" si="11"/>
        <v>0.65021156558533144</v>
      </c>
      <c r="O29" s="247">
        <f t="shared" si="13"/>
        <v>0</v>
      </c>
      <c r="P29" s="249">
        <f t="shared" si="13"/>
        <v>0</v>
      </c>
      <c r="Q29" s="332">
        <f t="shared" si="13"/>
        <v>0</v>
      </c>
      <c r="R29" s="401"/>
      <c r="S29" s="251">
        <f>'New Counts Pivot Table'!B$18</f>
        <v>0</v>
      </c>
      <c r="T29" s="252">
        <f>'New Counts Pivot Table'!C$18</f>
        <v>0</v>
      </c>
      <c r="U29" s="252">
        <f>'New Counts Pivot Table'!D$18</f>
        <v>0</v>
      </c>
      <c r="V29" s="252">
        <f>'New Counts Pivot Table'!E$18</f>
        <v>0</v>
      </c>
      <c r="W29" s="252">
        <f>'New Counts Pivot Table'!F$18</f>
        <v>0</v>
      </c>
      <c r="X29" s="322">
        <f>'New Counts Pivot Table'!G$18</f>
        <v>0</v>
      </c>
      <c r="Y29" s="251">
        <f>'New Counts Pivot Table'!H$18</f>
        <v>0</v>
      </c>
      <c r="Z29" s="251">
        <f>'New Counts Pivot Table'!I$18</f>
        <v>0</v>
      </c>
      <c r="AA29" s="252">
        <f>'New Counts Pivot Table'!J$18</f>
        <v>177</v>
      </c>
      <c r="AB29" s="252">
        <f>'New Counts Pivot Table'!K$18</f>
        <v>100</v>
      </c>
      <c r="AC29" s="252">
        <f>'New Counts Pivot Table'!L$18</f>
        <v>645</v>
      </c>
      <c r="AD29" s="252">
        <f>'New Counts Pivot Table'!M$18</f>
        <v>0</v>
      </c>
      <c r="AE29" s="251">
        <f>'New Counts Pivot Table'!N$18</f>
        <v>922</v>
      </c>
      <c r="AF29" s="251">
        <f>'New Counts Pivot Table'!O$18</f>
        <v>0</v>
      </c>
      <c r="AG29" s="252">
        <f>'New Counts Pivot Table'!P$18</f>
        <v>0</v>
      </c>
      <c r="AH29" s="251">
        <f>'New Counts Pivot Table'!Q$18</f>
        <v>0</v>
      </c>
    </row>
    <row r="30" spans="1:36" s="261" customFormat="1">
      <c r="A30" s="338"/>
      <c r="B30" s="253" t="s">
        <v>212</v>
      </c>
      <c r="C30" s="254">
        <f t="shared" si="7"/>
        <v>1</v>
      </c>
      <c r="D30" s="255">
        <f t="shared" si="12"/>
        <v>1</v>
      </c>
      <c r="E30" s="255">
        <f t="shared" si="8"/>
        <v>1</v>
      </c>
      <c r="F30" s="255">
        <f t="shared" si="8"/>
        <v>1</v>
      </c>
      <c r="G30" s="255">
        <f t="shared" si="8"/>
        <v>1</v>
      </c>
      <c r="H30" s="255">
        <f t="shared" si="8"/>
        <v>1</v>
      </c>
      <c r="I30" s="254">
        <f t="shared" si="8"/>
        <v>1</v>
      </c>
      <c r="J30" s="254">
        <f t="shared" si="9"/>
        <v>0</v>
      </c>
      <c r="K30" s="255">
        <f t="shared" si="10"/>
        <v>1</v>
      </c>
      <c r="L30" s="255">
        <f t="shared" si="10"/>
        <v>1</v>
      </c>
      <c r="M30" s="255">
        <f t="shared" si="10"/>
        <v>1</v>
      </c>
      <c r="N30" s="254">
        <f t="shared" si="11"/>
        <v>1</v>
      </c>
      <c r="O30" s="254">
        <f t="shared" si="13"/>
        <v>0</v>
      </c>
      <c r="P30" s="256">
        <f t="shared" si="13"/>
        <v>0</v>
      </c>
      <c r="Q30" s="333">
        <f t="shared" si="13"/>
        <v>0</v>
      </c>
      <c r="R30" s="402"/>
      <c r="S30" s="258">
        <f>'New Counts Pivot Table'!B$19</f>
        <v>1126</v>
      </c>
      <c r="T30" s="259">
        <f>'New Counts Pivot Table'!C$19</f>
        <v>445</v>
      </c>
      <c r="U30" s="259">
        <f>'New Counts Pivot Table'!D$19</f>
        <v>1403</v>
      </c>
      <c r="V30" s="259">
        <f>'New Counts Pivot Table'!E$19</f>
        <v>331</v>
      </c>
      <c r="W30" s="259">
        <f>'New Counts Pivot Table'!F$19</f>
        <v>153</v>
      </c>
      <c r="X30" s="323">
        <f>'New Counts Pivot Table'!G$19</f>
        <v>393</v>
      </c>
      <c r="Y30" s="258">
        <f>'New Counts Pivot Table'!H$19</f>
        <v>3851</v>
      </c>
      <c r="Z30" s="258">
        <f>'New Counts Pivot Table'!I$19</f>
        <v>0</v>
      </c>
      <c r="AA30" s="259">
        <f>'New Counts Pivot Table'!J$19</f>
        <v>319</v>
      </c>
      <c r="AB30" s="259">
        <f>'New Counts Pivot Table'!K$19</f>
        <v>220</v>
      </c>
      <c r="AC30" s="259">
        <f>'New Counts Pivot Table'!L$19</f>
        <v>879</v>
      </c>
      <c r="AD30" s="259">
        <f>'New Counts Pivot Table'!M$19</f>
        <v>0</v>
      </c>
      <c r="AE30" s="258">
        <f>'New Counts Pivot Table'!N$19</f>
        <v>1418</v>
      </c>
      <c r="AF30" s="258">
        <f>'New Counts Pivot Table'!O$19</f>
        <v>0</v>
      </c>
      <c r="AG30" s="259">
        <f>'New Counts Pivot Table'!P$19</f>
        <v>0</v>
      </c>
      <c r="AH30" s="258">
        <f>'New Counts Pivot Table'!Q$19</f>
        <v>0</v>
      </c>
      <c r="AI30" s="260"/>
      <c r="AJ30" s="260"/>
    </row>
    <row r="31" spans="1:36">
      <c r="A31" s="339" t="s">
        <v>30</v>
      </c>
      <c r="B31" s="240" t="s">
        <v>3</v>
      </c>
      <c r="C31" s="241">
        <f t="shared" ref="C31:C37" si="14">S31/S$37</f>
        <v>0.3516187050359712</v>
      </c>
      <c r="D31" s="242">
        <f t="shared" ref="D31:D37" si="15">IFERROR(T31/T$37,0)</f>
        <v>0</v>
      </c>
      <c r="E31" s="242">
        <f t="shared" ref="E31:E37" si="16">U31/U$37</f>
        <v>0.1703056768558952</v>
      </c>
      <c r="F31" s="242">
        <f>IFERROR(V31/V$37,0)</f>
        <v>0</v>
      </c>
      <c r="G31" s="242">
        <f>IFERROR(W31/W$37,0)</f>
        <v>0</v>
      </c>
      <c r="H31" s="242">
        <f>IFERROR(X31/X$37,0)</f>
        <v>0</v>
      </c>
      <c r="I31" s="241">
        <f t="shared" ref="I31:I37" si="17">Y31/Y$37</f>
        <v>0.32065622669649513</v>
      </c>
      <c r="J31" s="241">
        <f t="shared" ref="J31:J37" si="18">IFERROR(Z31/Z$37,0)</f>
        <v>0</v>
      </c>
      <c r="K31" s="242">
        <f t="shared" ref="K31:L37" si="19">AA31/AA$37</f>
        <v>0</v>
      </c>
      <c r="L31" s="242">
        <f t="shared" si="19"/>
        <v>0</v>
      </c>
      <c r="M31" s="243">
        <f>IFERROR(AC31/AC$37,0)</f>
        <v>0</v>
      </c>
      <c r="N31" s="241">
        <f t="shared" ref="N31:N37" si="20">AE31/AE$37</f>
        <v>0</v>
      </c>
      <c r="O31" s="241">
        <f t="shared" ref="O31:Q37" si="21">IFERROR(AF31/AF$37,0)</f>
        <v>0</v>
      </c>
      <c r="P31" s="243">
        <f t="shared" si="21"/>
        <v>0</v>
      </c>
      <c r="Q31" s="331">
        <f t="shared" si="21"/>
        <v>0</v>
      </c>
      <c r="R31" s="400"/>
      <c r="S31" s="245">
        <f>'New Counts Pivot Table'!B$21</f>
        <v>391</v>
      </c>
      <c r="T31" s="246">
        <f>'New Counts Pivot Table'!C$21</f>
        <v>0</v>
      </c>
      <c r="U31" s="246">
        <f>'New Counts Pivot Table'!D$21</f>
        <v>39</v>
      </c>
      <c r="V31" s="246">
        <f>'New Counts Pivot Table'!E$21</f>
        <v>0</v>
      </c>
      <c r="W31" s="246">
        <f>'New Counts Pivot Table'!F$21</f>
        <v>0</v>
      </c>
      <c r="X31" s="321">
        <f>'New Counts Pivot Table'!G$21</f>
        <v>0</v>
      </c>
      <c r="Y31" s="245">
        <f>'New Counts Pivot Table'!H$21</f>
        <v>430</v>
      </c>
      <c r="Z31" s="245">
        <f>'New Counts Pivot Table'!I$21</f>
        <v>0</v>
      </c>
      <c r="AA31" s="246">
        <f>'New Counts Pivot Table'!J$21</f>
        <v>0</v>
      </c>
      <c r="AB31" s="246">
        <f>'New Counts Pivot Table'!K$21</f>
        <v>0</v>
      </c>
      <c r="AC31" s="246">
        <f>'New Counts Pivot Table'!L$21</f>
        <v>0</v>
      </c>
      <c r="AD31" s="246">
        <f>'New Counts Pivot Table'!M$21</f>
        <v>0</v>
      </c>
      <c r="AE31" s="245">
        <f>'New Counts Pivot Table'!N$21</f>
        <v>0</v>
      </c>
      <c r="AF31" s="245">
        <f>'New Counts Pivot Table'!O$21</f>
        <v>0</v>
      </c>
      <c r="AG31" s="246">
        <f>'New Counts Pivot Table'!P$21</f>
        <v>0</v>
      </c>
      <c r="AH31" s="245">
        <f>'New Counts Pivot Table'!Q$21</f>
        <v>0</v>
      </c>
    </row>
    <row r="32" spans="1:36">
      <c r="A32" s="337"/>
      <c r="B32" s="239" t="s">
        <v>4</v>
      </c>
      <c r="C32" s="247">
        <f t="shared" si="14"/>
        <v>0.30305755395683454</v>
      </c>
      <c r="D32" s="248">
        <f t="shared" si="15"/>
        <v>0</v>
      </c>
      <c r="E32" s="248">
        <f t="shared" si="16"/>
        <v>0.44541484716157204</v>
      </c>
      <c r="F32" s="248">
        <f t="shared" ref="F32:H37" si="22">IFERROR(V32/V$37,0)</f>
        <v>0</v>
      </c>
      <c r="G32" s="248">
        <f t="shared" si="22"/>
        <v>0</v>
      </c>
      <c r="H32" s="248">
        <f t="shared" si="22"/>
        <v>0</v>
      </c>
      <c r="I32" s="247">
        <f t="shared" si="17"/>
        <v>0.32736763609246833</v>
      </c>
      <c r="J32" s="247">
        <f t="shared" si="18"/>
        <v>0</v>
      </c>
      <c r="K32" s="248">
        <f t="shared" si="19"/>
        <v>0</v>
      </c>
      <c r="L32" s="248">
        <f t="shared" si="19"/>
        <v>0</v>
      </c>
      <c r="M32" s="249">
        <f t="shared" ref="M32:M37" si="23">IFERROR(AC32/AC$37,0)</f>
        <v>0</v>
      </c>
      <c r="N32" s="247">
        <f t="shared" si="20"/>
        <v>0</v>
      </c>
      <c r="O32" s="247">
        <f t="shared" si="21"/>
        <v>0</v>
      </c>
      <c r="P32" s="249">
        <f t="shared" si="21"/>
        <v>0</v>
      </c>
      <c r="Q32" s="332">
        <f t="shared" si="21"/>
        <v>0</v>
      </c>
      <c r="R32" s="401"/>
      <c r="S32" s="251">
        <f>'New Counts Pivot Table'!B$22</f>
        <v>337</v>
      </c>
      <c r="T32" s="252">
        <f>'New Counts Pivot Table'!C$22</f>
        <v>0</v>
      </c>
      <c r="U32" s="252">
        <f>'New Counts Pivot Table'!D$22</f>
        <v>102</v>
      </c>
      <c r="V32" s="252">
        <f>'New Counts Pivot Table'!E$22</f>
        <v>0</v>
      </c>
      <c r="W32" s="252">
        <f>'New Counts Pivot Table'!F$22</f>
        <v>0</v>
      </c>
      <c r="X32" s="322">
        <f>'New Counts Pivot Table'!G$22</f>
        <v>0</v>
      </c>
      <c r="Y32" s="251">
        <f>'New Counts Pivot Table'!H$22</f>
        <v>439</v>
      </c>
      <c r="Z32" s="251">
        <f>'New Counts Pivot Table'!I$22</f>
        <v>0</v>
      </c>
      <c r="AA32" s="252">
        <f>'New Counts Pivot Table'!J$22</f>
        <v>0</v>
      </c>
      <c r="AB32" s="252">
        <f>'New Counts Pivot Table'!K$22</f>
        <v>0</v>
      </c>
      <c r="AC32" s="252">
        <f>'New Counts Pivot Table'!L$22</f>
        <v>0</v>
      </c>
      <c r="AD32" s="252">
        <f>'New Counts Pivot Table'!M$22</f>
        <v>0</v>
      </c>
      <c r="AE32" s="251">
        <f>'New Counts Pivot Table'!N$22</f>
        <v>0</v>
      </c>
      <c r="AF32" s="251">
        <f>'New Counts Pivot Table'!O$22</f>
        <v>0</v>
      </c>
      <c r="AG32" s="252">
        <f>'New Counts Pivot Table'!P$22</f>
        <v>0</v>
      </c>
      <c r="AH32" s="251">
        <f>'New Counts Pivot Table'!Q$22</f>
        <v>0</v>
      </c>
    </row>
    <row r="33" spans="1:36">
      <c r="A33" s="337"/>
      <c r="B33" s="239" t="s">
        <v>5</v>
      </c>
      <c r="C33" s="247">
        <f t="shared" si="14"/>
        <v>0.26079136690647481</v>
      </c>
      <c r="D33" s="248">
        <f t="shared" si="15"/>
        <v>0</v>
      </c>
      <c r="E33" s="248">
        <f t="shared" si="16"/>
        <v>0.2576419213973799</v>
      </c>
      <c r="F33" s="248">
        <f t="shared" si="22"/>
        <v>0</v>
      </c>
      <c r="G33" s="248">
        <f t="shared" si="22"/>
        <v>0</v>
      </c>
      <c r="H33" s="248">
        <f t="shared" si="22"/>
        <v>0</v>
      </c>
      <c r="I33" s="247">
        <f t="shared" si="17"/>
        <v>0.26025354213273677</v>
      </c>
      <c r="J33" s="247">
        <f t="shared" si="18"/>
        <v>0</v>
      </c>
      <c r="K33" s="248">
        <f t="shared" si="19"/>
        <v>0</v>
      </c>
      <c r="L33" s="248">
        <f t="shared" si="19"/>
        <v>0</v>
      </c>
      <c r="M33" s="249">
        <f t="shared" si="23"/>
        <v>0</v>
      </c>
      <c r="N33" s="247">
        <f t="shared" si="20"/>
        <v>0</v>
      </c>
      <c r="O33" s="247">
        <f t="shared" si="21"/>
        <v>0</v>
      </c>
      <c r="P33" s="249">
        <f t="shared" si="21"/>
        <v>0</v>
      </c>
      <c r="Q33" s="332">
        <f t="shared" si="21"/>
        <v>0</v>
      </c>
      <c r="R33" s="401"/>
      <c r="S33" s="251">
        <f>'New Counts Pivot Table'!B$23</f>
        <v>290</v>
      </c>
      <c r="T33" s="252">
        <f>'New Counts Pivot Table'!C$23</f>
        <v>0</v>
      </c>
      <c r="U33" s="252">
        <f>'New Counts Pivot Table'!D$23</f>
        <v>59</v>
      </c>
      <c r="V33" s="252">
        <f>'New Counts Pivot Table'!E$23</f>
        <v>0</v>
      </c>
      <c r="W33" s="252">
        <f>'New Counts Pivot Table'!F$23</f>
        <v>0</v>
      </c>
      <c r="X33" s="322">
        <f>'New Counts Pivot Table'!G$23</f>
        <v>0</v>
      </c>
      <c r="Y33" s="251">
        <f>'New Counts Pivot Table'!H$23</f>
        <v>349</v>
      </c>
      <c r="Z33" s="251">
        <f>'New Counts Pivot Table'!I$23</f>
        <v>0</v>
      </c>
      <c r="AA33" s="252">
        <f>'New Counts Pivot Table'!J$23</f>
        <v>0</v>
      </c>
      <c r="AB33" s="252">
        <f>'New Counts Pivot Table'!K$23</f>
        <v>0</v>
      </c>
      <c r="AC33" s="252">
        <f>'New Counts Pivot Table'!L$23</f>
        <v>0</v>
      </c>
      <c r="AD33" s="252">
        <f>'New Counts Pivot Table'!M$23</f>
        <v>0</v>
      </c>
      <c r="AE33" s="251">
        <f>'New Counts Pivot Table'!N$23</f>
        <v>0</v>
      </c>
      <c r="AF33" s="251">
        <f>'New Counts Pivot Table'!O$23</f>
        <v>0</v>
      </c>
      <c r="AG33" s="252">
        <f>'New Counts Pivot Table'!P$23</f>
        <v>0</v>
      </c>
      <c r="AH33" s="251">
        <f>'New Counts Pivot Table'!Q$23</f>
        <v>0</v>
      </c>
    </row>
    <row r="34" spans="1:36">
      <c r="A34" s="337"/>
      <c r="B34" s="239" t="s">
        <v>6</v>
      </c>
      <c r="C34" s="247">
        <f t="shared" si="14"/>
        <v>8.4532374100719426E-2</v>
      </c>
      <c r="D34" s="248">
        <f t="shared" si="15"/>
        <v>0</v>
      </c>
      <c r="E34" s="248">
        <f t="shared" si="16"/>
        <v>6.5502183406113537E-2</v>
      </c>
      <c r="F34" s="248">
        <f t="shared" si="22"/>
        <v>0</v>
      </c>
      <c r="G34" s="248">
        <f t="shared" si="22"/>
        <v>0</v>
      </c>
      <c r="H34" s="248">
        <f t="shared" si="22"/>
        <v>0</v>
      </c>
      <c r="I34" s="247">
        <f t="shared" si="17"/>
        <v>8.1282624906785977E-2</v>
      </c>
      <c r="J34" s="247">
        <f t="shared" si="18"/>
        <v>0</v>
      </c>
      <c r="K34" s="248">
        <f t="shared" si="19"/>
        <v>0</v>
      </c>
      <c r="L34" s="248">
        <f t="shared" si="19"/>
        <v>0</v>
      </c>
      <c r="M34" s="249">
        <f t="shared" si="23"/>
        <v>0</v>
      </c>
      <c r="N34" s="247">
        <f t="shared" si="20"/>
        <v>0</v>
      </c>
      <c r="O34" s="247">
        <f t="shared" si="21"/>
        <v>0</v>
      </c>
      <c r="P34" s="249">
        <f t="shared" si="21"/>
        <v>0</v>
      </c>
      <c r="Q34" s="332">
        <f t="shared" si="21"/>
        <v>0</v>
      </c>
      <c r="R34" s="401"/>
      <c r="S34" s="251">
        <f>'New Counts Pivot Table'!B$24</f>
        <v>94</v>
      </c>
      <c r="T34" s="252">
        <f>'New Counts Pivot Table'!C$24</f>
        <v>0</v>
      </c>
      <c r="U34" s="252">
        <f>'New Counts Pivot Table'!D$24</f>
        <v>15</v>
      </c>
      <c r="V34" s="252">
        <f>'New Counts Pivot Table'!E$24</f>
        <v>0</v>
      </c>
      <c r="W34" s="252">
        <f>'New Counts Pivot Table'!F$24</f>
        <v>0</v>
      </c>
      <c r="X34" s="322">
        <f>'New Counts Pivot Table'!G$24</f>
        <v>0</v>
      </c>
      <c r="Y34" s="251">
        <f>'New Counts Pivot Table'!H$24</f>
        <v>109</v>
      </c>
      <c r="Z34" s="251">
        <f>'New Counts Pivot Table'!I$24</f>
        <v>0</v>
      </c>
      <c r="AA34" s="252">
        <f>'New Counts Pivot Table'!J$24</f>
        <v>0</v>
      </c>
      <c r="AB34" s="252">
        <f>'New Counts Pivot Table'!K$24</f>
        <v>0</v>
      </c>
      <c r="AC34" s="252">
        <f>'New Counts Pivot Table'!L$24</f>
        <v>0</v>
      </c>
      <c r="AD34" s="252">
        <f>'New Counts Pivot Table'!M$24</f>
        <v>0</v>
      </c>
      <c r="AE34" s="251">
        <f>'New Counts Pivot Table'!N$24</f>
        <v>0</v>
      </c>
      <c r="AF34" s="251">
        <f>'New Counts Pivot Table'!O$24</f>
        <v>0</v>
      </c>
      <c r="AG34" s="252">
        <f>'New Counts Pivot Table'!P$24</f>
        <v>0</v>
      </c>
      <c r="AH34" s="251">
        <f>'New Counts Pivot Table'!Q$24</f>
        <v>0</v>
      </c>
    </row>
    <row r="35" spans="1:36">
      <c r="A35" s="337"/>
      <c r="B35" s="239" t="s">
        <v>24</v>
      </c>
      <c r="C35" s="247">
        <f t="shared" si="14"/>
        <v>0</v>
      </c>
      <c r="D35" s="248">
        <f t="shared" si="15"/>
        <v>0</v>
      </c>
      <c r="E35" s="248">
        <f t="shared" si="16"/>
        <v>6.1135371179039298E-2</v>
      </c>
      <c r="F35" s="248">
        <f t="shared" si="22"/>
        <v>0</v>
      </c>
      <c r="G35" s="248">
        <f t="shared" si="22"/>
        <v>0</v>
      </c>
      <c r="H35" s="248">
        <f t="shared" si="22"/>
        <v>0</v>
      </c>
      <c r="I35" s="247">
        <f t="shared" si="17"/>
        <v>1.0439970171513796E-2</v>
      </c>
      <c r="J35" s="247">
        <f t="shared" si="18"/>
        <v>0</v>
      </c>
      <c r="K35" s="248">
        <f t="shared" si="19"/>
        <v>0</v>
      </c>
      <c r="L35" s="248">
        <f t="shared" si="19"/>
        <v>0</v>
      </c>
      <c r="M35" s="249">
        <f t="shared" si="23"/>
        <v>0</v>
      </c>
      <c r="N35" s="247">
        <f t="shared" si="20"/>
        <v>0</v>
      </c>
      <c r="O35" s="247">
        <f t="shared" si="21"/>
        <v>0</v>
      </c>
      <c r="P35" s="249">
        <f t="shared" si="21"/>
        <v>0</v>
      </c>
      <c r="Q35" s="332">
        <f t="shared" si="21"/>
        <v>0</v>
      </c>
      <c r="R35" s="401"/>
      <c r="S35" s="251">
        <f>'New Counts Pivot Table'!B$25</f>
        <v>0</v>
      </c>
      <c r="T35" s="252">
        <f>'New Counts Pivot Table'!C$25</f>
        <v>0</v>
      </c>
      <c r="U35" s="252">
        <f>'New Counts Pivot Table'!D$25</f>
        <v>14</v>
      </c>
      <c r="V35" s="252">
        <f>'New Counts Pivot Table'!E$25</f>
        <v>0</v>
      </c>
      <c r="W35" s="252">
        <f>'New Counts Pivot Table'!F$25</f>
        <v>0</v>
      </c>
      <c r="X35" s="322">
        <f>'New Counts Pivot Table'!G$25</f>
        <v>0</v>
      </c>
      <c r="Y35" s="251">
        <f>'New Counts Pivot Table'!H$25</f>
        <v>14</v>
      </c>
      <c r="Z35" s="251">
        <f>'New Counts Pivot Table'!I$25</f>
        <v>0</v>
      </c>
      <c r="AA35" s="252">
        <f>'New Counts Pivot Table'!J$25</f>
        <v>0</v>
      </c>
      <c r="AB35" s="252">
        <f>'New Counts Pivot Table'!K$25</f>
        <v>0</v>
      </c>
      <c r="AC35" s="252">
        <f>'New Counts Pivot Table'!L$25</f>
        <v>0</v>
      </c>
      <c r="AD35" s="252">
        <f>'New Counts Pivot Table'!M$25</f>
        <v>0</v>
      </c>
      <c r="AE35" s="251">
        <f>'New Counts Pivot Table'!N$25</f>
        <v>0</v>
      </c>
      <c r="AF35" s="251">
        <f>'New Counts Pivot Table'!O$25</f>
        <v>0</v>
      </c>
      <c r="AG35" s="252">
        <f>'New Counts Pivot Table'!P$25</f>
        <v>0</v>
      </c>
      <c r="AH35" s="251">
        <f>'New Counts Pivot Table'!Q$25</f>
        <v>0</v>
      </c>
    </row>
    <row r="36" spans="1:36">
      <c r="A36" s="337"/>
      <c r="B36" s="239" t="s">
        <v>21</v>
      </c>
      <c r="C36" s="247">
        <f t="shared" si="14"/>
        <v>0</v>
      </c>
      <c r="D36" s="248">
        <f t="shared" si="15"/>
        <v>0</v>
      </c>
      <c r="E36" s="248">
        <f t="shared" si="16"/>
        <v>0</v>
      </c>
      <c r="F36" s="248">
        <f t="shared" si="22"/>
        <v>0</v>
      </c>
      <c r="G36" s="248">
        <f t="shared" si="22"/>
        <v>0</v>
      </c>
      <c r="H36" s="248">
        <f t="shared" si="22"/>
        <v>0</v>
      </c>
      <c r="I36" s="247">
        <f t="shared" si="17"/>
        <v>0</v>
      </c>
      <c r="J36" s="247">
        <f t="shared" si="18"/>
        <v>0</v>
      </c>
      <c r="K36" s="248">
        <f t="shared" si="19"/>
        <v>1</v>
      </c>
      <c r="L36" s="248">
        <f t="shared" si="19"/>
        <v>1</v>
      </c>
      <c r="M36" s="249">
        <f t="shared" si="23"/>
        <v>0</v>
      </c>
      <c r="N36" s="247">
        <f t="shared" si="20"/>
        <v>1</v>
      </c>
      <c r="O36" s="247">
        <f t="shared" si="21"/>
        <v>0</v>
      </c>
      <c r="P36" s="249">
        <f t="shared" si="21"/>
        <v>0</v>
      </c>
      <c r="Q36" s="332">
        <f t="shared" si="21"/>
        <v>0</v>
      </c>
      <c r="R36" s="401"/>
      <c r="S36" s="251">
        <f>'New Counts Pivot Table'!B$26</f>
        <v>0</v>
      </c>
      <c r="T36" s="252">
        <f>'New Counts Pivot Table'!C$26</f>
        <v>0</v>
      </c>
      <c r="U36" s="252">
        <f>'New Counts Pivot Table'!D$26</f>
        <v>0</v>
      </c>
      <c r="V36" s="252">
        <f>'New Counts Pivot Table'!E$26</f>
        <v>0</v>
      </c>
      <c r="W36" s="252">
        <f>'New Counts Pivot Table'!F$26</f>
        <v>0</v>
      </c>
      <c r="X36" s="322">
        <f>'New Counts Pivot Table'!G$26</f>
        <v>0</v>
      </c>
      <c r="Y36" s="251">
        <f>'New Counts Pivot Table'!H$26</f>
        <v>0</v>
      </c>
      <c r="Z36" s="251">
        <f>'New Counts Pivot Table'!I$26</f>
        <v>0</v>
      </c>
      <c r="AA36" s="252">
        <f>'New Counts Pivot Table'!J$26</f>
        <v>189</v>
      </c>
      <c r="AB36" s="252">
        <f>'New Counts Pivot Table'!K$26</f>
        <v>206</v>
      </c>
      <c r="AC36" s="252">
        <f>'New Counts Pivot Table'!L$26</f>
        <v>0</v>
      </c>
      <c r="AD36" s="252">
        <f>'New Counts Pivot Table'!M$26</f>
        <v>0</v>
      </c>
      <c r="AE36" s="251">
        <f>'New Counts Pivot Table'!N$26</f>
        <v>395</v>
      </c>
      <c r="AF36" s="251">
        <f>'New Counts Pivot Table'!O$26</f>
        <v>0</v>
      </c>
      <c r="AG36" s="252">
        <f>'New Counts Pivot Table'!P$26</f>
        <v>0</v>
      </c>
      <c r="AH36" s="251">
        <f>'New Counts Pivot Table'!Q$26</f>
        <v>0</v>
      </c>
    </row>
    <row r="37" spans="1:36" s="261" customFormat="1">
      <c r="A37" s="338"/>
      <c r="B37" s="253" t="s">
        <v>212</v>
      </c>
      <c r="C37" s="254">
        <f t="shared" si="14"/>
        <v>1</v>
      </c>
      <c r="D37" s="255">
        <f t="shared" si="15"/>
        <v>0</v>
      </c>
      <c r="E37" s="255">
        <f t="shared" si="16"/>
        <v>1</v>
      </c>
      <c r="F37" s="255">
        <f t="shared" si="22"/>
        <v>0</v>
      </c>
      <c r="G37" s="255">
        <f t="shared" si="22"/>
        <v>0</v>
      </c>
      <c r="H37" s="255">
        <f t="shared" si="22"/>
        <v>0</v>
      </c>
      <c r="I37" s="254">
        <f t="shared" si="17"/>
        <v>1</v>
      </c>
      <c r="J37" s="254">
        <f t="shared" si="18"/>
        <v>0</v>
      </c>
      <c r="K37" s="255">
        <f t="shared" si="19"/>
        <v>1</v>
      </c>
      <c r="L37" s="255">
        <f t="shared" si="19"/>
        <v>1</v>
      </c>
      <c r="M37" s="256">
        <f t="shared" si="23"/>
        <v>0</v>
      </c>
      <c r="N37" s="254">
        <f t="shared" si="20"/>
        <v>1</v>
      </c>
      <c r="O37" s="254">
        <f t="shared" si="21"/>
        <v>0</v>
      </c>
      <c r="P37" s="256">
        <f t="shared" si="21"/>
        <v>0</v>
      </c>
      <c r="Q37" s="333">
        <f t="shared" si="21"/>
        <v>0</v>
      </c>
      <c r="R37" s="402"/>
      <c r="S37" s="258">
        <f>'New Counts Pivot Table'!B$27</f>
        <v>1112</v>
      </c>
      <c r="T37" s="259">
        <f>'New Counts Pivot Table'!C$27</f>
        <v>0</v>
      </c>
      <c r="U37" s="259">
        <f>'New Counts Pivot Table'!D$27</f>
        <v>229</v>
      </c>
      <c r="V37" s="259">
        <f>'New Counts Pivot Table'!E$27</f>
        <v>0</v>
      </c>
      <c r="W37" s="259">
        <f>'New Counts Pivot Table'!F$27</f>
        <v>0</v>
      </c>
      <c r="X37" s="323">
        <f>'New Counts Pivot Table'!G$27</f>
        <v>0</v>
      </c>
      <c r="Y37" s="258">
        <f>'New Counts Pivot Table'!H$27</f>
        <v>1341</v>
      </c>
      <c r="Z37" s="258">
        <f>'New Counts Pivot Table'!I$27</f>
        <v>0</v>
      </c>
      <c r="AA37" s="259">
        <f>'New Counts Pivot Table'!J$27</f>
        <v>189</v>
      </c>
      <c r="AB37" s="259">
        <f>'New Counts Pivot Table'!K$27</f>
        <v>206</v>
      </c>
      <c r="AC37" s="259">
        <f>'New Counts Pivot Table'!L$27</f>
        <v>0</v>
      </c>
      <c r="AD37" s="259">
        <f>'New Counts Pivot Table'!M$27</f>
        <v>0</v>
      </c>
      <c r="AE37" s="258">
        <f>'New Counts Pivot Table'!N$27</f>
        <v>395</v>
      </c>
      <c r="AF37" s="258">
        <f>'New Counts Pivot Table'!O$27</f>
        <v>0</v>
      </c>
      <c r="AG37" s="259">
        <f>'New Counts Pivot Table'!P$27</f>
        <v>0</v>
      </c>
      <c r="AH37" s="258">
        <f>'New Counts Pivot Table'!Q$27</f>
        <v>0</v>
      </c>
      <c r="AI37" s="260"/>
      <c r="AJ37" s="260"/>
    </row>
    <row r="38" spans="1:36">
      <c r="A38" s="339" t="s">
        <v>31</v>
      </c>
      <c r="B38" s="240" t="s">
        <v>3</v>
      </c>
      <c r="C38" s="241">
        <f t="shared" ref="C38:C44" si="24">S38/S$44</f>
        <v>0.28726989888514387</v>
      </c>
      <c r="D38" s="242">
        <f t="shared" ref="D38:D44" si="25">IFERROR(T38/T$44,0)</f>
        <v>0</v>
      </c>
      <c r="E38" s="242">
        <f t="shared" ref="E38:E44" si="26">U38/U$44</f>
        <v>0.23360964581763377</v>
      </c>
      <c r="F38" s="242">
        <f t="shared" ref="F38:H44" si="27">IFERROR(V38/V$44,0)</f>
        <v>0.16107382550335569</v>
      </c>
      <c r="G38" s="242">
        <f t="shared" si="27"/>
        <v>0</v>
      </c>
      <c r="H38" s="242">
        <f t="shared" si="27"/>
        <v>0.39726027397260272</v>
      </c>
      <c r="I38" s="241">
        <f t="shared" ref="I38:I44" si="28">Y38/Y$44</f>
        <v>0.27476205417843325</v>
      </c>
      <c r="J38" s="241">
        <f t="shared" ref="J38:J44" si="29">IFERROR(Z38/Z$44,0)</f>
        <v>0</v>
      </c>
      <c r="K38" s="242">
        <f t="shared" ref="K38:L44" si="30">AA38/AA$44</f>
        <v>0</v>
      </c>
      <c r="L38" s="242">
        <f t="shared" si="30"/>
        <v>0</v>
      </c>
      <c r="M38" s="243">
        <f t="shared" ref="M38:M44" si="31">IFERROR(AC38/AC$44,0)</f>
        <v>0</v>
      </c>
      <c r="N38" s="241">
        <f t="shared" ref="N38:N44" si="32">AE38/AE$44</f>
        <v>0</v>
      </c>
      <c r="O38" s="241">
        <f t="shared" ref="O38:Q44" si="33">IFERROR(AF38/AF$44,0)</f>
        <v>0</v>
      </c>
      <c r="P38" s="243">
        <f t="shared" si="33"/>
        <v>0</v>
      </c>
      <c r="Q38" s="331">
        <f t="shared" si="33"/>
        <v>0</v>
      </c>
      <c r="R38" s="400"/>
      <c r="S38" s="245">
        <f>'New Counts Pivot Table'!B$29</f>
        <v>2216</v>
      </c>
      <c r="T38" s="246">
        <f>'New Counts Pivot Table'!C$29</f>
        <v>0</v>
      </c>
      <c r="U38" s="246">
        <f>'New Counts Pivot Table'!D$29</f>
        <v>310</v>
      </c>
      <c r="V38" s="246">
        <f>'New Counts Pivot Table'!E$29</f>
        <v>72</v>
      </c>
      <c r="W38" s="246">
        <f>'New Counts Pivot Table'!F$29</f>
        <v>0</v>
      </c>
      <c r="X38" s="321">
        <f>'New Counts Pivot Table'!G$29</f>
        <v>29</v>
      </c>
      <c r="Y38" s="245">
        <f>'New Counts Pivot Table'!H$29</f>
        <v>2627</v>
      </c>
      <c r="Z38" s="245">
        <f>'New Counts Pivot Table'!I$29</f>
        <v>0</v>
      </c>
      <c r="AA38" s="246">
        <f>'New Counts Pivot Table'!J$29</f>
        <v>0</v>
      </c>
      <c r="AB38" s="246">
        <f>'New Counts Pivot Table'!K$29</f>
        <v>0</v>
      </c>
      <c r="AC38" s="246">
        <f>'New Counts Pivot Table'!L$29</f>
        <v>0</v>
      </c>
      <c r="AD38" s="246">
        <f>'New Counts Pivot Table'!M$29</f>
        <v>0</v>
      </c>
      <c r="AE38" s="245">
        <f>'New Counts Pivot Table'!N$29</f>
        <v>0</v>
      </c>
      <c r="AF38" s="245">
        <f>'New Counts Pivot Table'!O$29</f>
        <v>0</v>
      </c>
      <c r="AG38" s="246">
        <f>'New Counts Pivot Table'!P$29</f>
        <v>0</v>
      </c>
      <c r="AH38" s="245">
        <f>'New Counts Pivot Table'!Q$29</f>
        <v>0</v>
      </c>
    </row>
    <row r="39" spans="1:36">
      <c r="A39" s="337"/>
      <c r="B39" s="239" t="s">
        <v>4</v>
      </c>
      <c r="C39" s="247">
        <f t="shared" si="24"/>
        <v>0.27378791807103969</v>
      </c>
      <c r="D39" s="248">
        <f t="shared" si="25"/>
        <v>0</v>
      </c>
      <c r="E39" s="248">
        <f t="shared" si="26"/>
        <v>0.29766390354182365</v>
      </c>
      <c r="F39" s="248">
        <f t="shared" si="27"/>
        <v>0.24384787472035793</v>
      </c>
      <c r="G39" s="248">
        <f t="shared" si="27"/>
        <v>0</v>
      </c>
      <c r="H39" s="248">
        <f t="shared" si="27"/>
        <v>0.32876712328767121</v>
      </c>
      <c r="I39" s="247">
        <f t="shared" si="28"/>
        <v>0.27612174458738625</v>
      </c>
      <c r="J39" s="247">
        <f t="shared" si="29"/>
        <v>0</v>
      </c>
      <c r="K39" s="248">
        <f t="shared" si="30"/>
        <v>0</v>
      </c>
      <c r="L39" s="248">
        <f t="shared" si="30"/>
        <v>0</v>
      </c>
      <c r="M39" s="249">
        <f t="shared" si="31"/>
        <v>0</v>
      </c>
      <c r="N39" s="247">
        <f t="shared" si="32"/>
        <v>0</v>
      </c>
      <c r="O39" s="247">
        <f t="shared" si="33"/>
        <v>0</v>
      </c>
      <c r="P39" s="249">
        <f t="shared" si="33"/>
        <v>0</v>
      </c>
      <c r="Q39" s="332">
        <f t="shared" si="33"/>
        <v>0</v>
      </c>
      <c r="R39" s="401"/>
      <c r="S39" s="251">
        <f>'New Counts Pivot Table'!B$30</f>
        <v>2112</v>
      </c>
      <c r="T39" s="252">
        <f>'New Counts Pivot Table'!C$30</f>
        <v>0</v>
      </c>
      <c r="U39" s="252">
        <f>'New Counts Pivot Table'!D$30</f>
        <v>395</v>
      </c>
      <c r="V39" s="252">
        <f>'New Counts Pivot Table'!E$30</f>
        <v>109</v>
      </c>
      <c r="W39" s="252">
        <f>'New Counts Pivot Table'!F$30</f>
        <v>0</v>
      </c>
      <c r="X39" s="322">
        <f>'New Counts Pivot Table'!G$30</f>
        <v>24</v>
      </c>
      <c r="Y39" s="251">
        <f>'New Counts Pivot Table'!H$30</f>
        <v>2640</v>
      </c>
      <c r="Z39" s="251">
        <f>'New Counts Pivot Table'!I$30</f>
        <v>0</v>
      </c>
      <c r="AA39" s="252">
        <f>'New Counts Pivot Table'!J$30</f>
        <v>0</v>
      </c>
      <c r="AB39" s="252">
        <f>'New Counts Pivot Table'!K$30</f>
        <v>0</v>
      </c>
      <c r="AC39" s="252">
        <f>'New Counts Pivot Table'!L$30</f>
        <v>0</v>
      </c>
      <c r="AD39" s="252">
        <f>'New Counts Pivot Table'!M$30</f>
        <v>0</v>
      </c>
      <c r="AE39" s="251">
        <f>'New Counts Pivot Table'!N$30</f>
        <v>0</v>
      </c>
      <c r="AF39" s="251">
        <f>'New Counts Pivot Table'!O$30</f>
        <v>0</v>
      </c>
      <c r="AG39" s="252">
        <f>'New Counts Pivot Table'!P$30</f>
        <v>0</v>
      </c>
      <c r="AH39" s="251">
        <f>'New Counts Pivot Table'!Q$30</f>
        <v>0</v>
      </c>
    </row>
    <row r="40" spans="1:36">
      <c r="A40" s="337"/>
      <c r="B40" s="239" t="s">
        <v>5</v>
      </c>
      <c r="C40" s="247">
        <f t="shared" si="24"/>
        <v>0.21091521908218822</v>
      </c>
      <c r="D40" s="248">
        <f t="shared" si="25"/>
        <v>0</v>
      </c>
      <c r="E40" s="248">
        <f t="shared" si="26"/>
        <v>0.28937452901281085</v>
      </c>
      <c r="F40" s="248">
        <f t="shared" si="27"/>
        <v>0.32885906040268459</v>
      </c>
      <c r="G40" s="248">
        <f t="shared" si="27"/>
        <v>0</v>
      </c>
      <c r="H40" s="248">
        <f t="shared" si="27"/>
        <v>0.26027397260273971</v>
      </c>
      <c r="I40" s="247">
        <f t="shared" si="28"/>
        <v>0.22769584771467419</v>
      </c>
      <c r="J40" s="247">
        <f t="shared" si="29"/>
        <v>0</v>
      </c>
      <c r="K40" s="248">
        <f t="shared" si="30"/>
        <v>0</v>
      </c>
      <c r="L40" s="248">
        <f t="shared" si="30"/>
        <v>0</v>
      </c>
      <c r="M40" s="249">
        <f t="shared" si="31"/>
        <v>0</v>
      </c>
      <c r="N40" s="247">
        <f t="shared" si="32"/>
        <v>0</v>
      </c>
      <c r="O40" s="247">
        <f t="shared" si="33"/>
        <v>0</v>
      </c>
      <c r="P40" s="249">
        <f t="shared" si="33"/>
        <v>0</v>
      </c>
      <c r="Q40" s="332">
        <f t="shared" si="33"/>
        <v>0</v>
      </c>
      <c r="R40" s="401"/>
      <c r="S40" s="251">
        <f>'New Counts Pivot Table'!B$31</f>
        <v>1627</v>
      </c>
      <c r="T40" s="252">
        <f>'New Counts Pivot Table'!C$31</f>
        <v>0</v>
      </c>
      <c r="U40" s="252">
        <f>'New Counts Pivot Table'!D$31</f>
        <v>384</v>
      </c>
      <c r="V40" s="252">
        <f>'New Counts Pivot Table'!E$31</f>
        <v>147</v>
      </c>
      <c r="W40" s="252">
        <f>'New Counts Pivot Table'!F$31</f>
        <v>0</v>
      </c>
      <c r="X40" s="322">
        <f>'New Counts Pivot Table'!G$31</f>
        <v>19</v>
      </c>
      <c r="Y40" s="251">
        <f>'New Counts Pivot Table'!H$31</f>
        <v>2177</v>
      </c>
      <c r="Z40" s="251">
        <f>'New Counts Pivot Table'!I$31</f>
        <v>0</v>
      </c>
      <c r="AA40" s="252">
        <f>'New Counts Pivot Table'!J$31</f>
        <v>0</v>
      </c>
      <c r="AB40" s="252">
        <f>'New Counts Pivot Table'!K$31</f>
        <v>0</v>
      </c>
      <c r="AC40" s="252">
        <f>'New Counts Pivot Table'!L$31</f>
        <v>0</v>
      </c>
      <c r="AD40" s="252">
        <f>'New Counts Pivot Table'!M$31</f>
        <v>0</v>
      </c>
      <c r="AE40" s="251">
        <f>'New Counts Pivot Table'!N$31</f>
        <v>0</v>
      </c>
      <c r="AF40" s="251">
        <f>'New Counts Pivot Table'!O$31</f>
        <v>0</v>
      </c>
      <c r="AG40" s="252">
        <f>'New Counts Pivot Table'!P$31</f>
        <v>0</v>
      </c>
      <c r="AH40" s="251">
        <f>'New Counts Pivot Table'!Q$31</f>
        <v>0</v>
      </c>
    </row>
    <row r="41" spans="1:36">
      <c r="A41" s="337"/>
      <c r="B41" s="239" t="s">
        <v>6</v>
      </c>
      <c r="C41" s="247">
        <f t="shared" si="24"/>
        <v>0.1241897848068447</v>
      </c>
      <c r="D41" s="248">
        <f t="shared" si="25"/>
        <v>0</v>
      </c>
      <c r="E41" s="248">
        <f t="shared" si="26"/>
        <v>0.14318010550113036</v>
      </c>
      <c r="F41" s="248">
        <f t="shared" si="27"/>
        <v>0.26174496644295303</v>
      </c>
      <c r="G41" s="248">
        <f t="shared" si="27"/>
        <v>0</v>
      </c>
      <c r="H41" s="248">
        <f t="shared" si="27"/>
        <v>1.3698630136986301E-2</v>
      </c>
      <c r="I41" s="247">
        <f t="shared" si="28"/>
        <v>0.13241292751804204</v>
      </c>
      <c r="J41" s="247">
        <f t="shared" si="29"/>
        <v>0</v>
      </c>
      <c r="K41" s="248">
        <f t="shared" si="30"/>
        <v>0</v>
      </c>
      <c r="L41" s="248">
        <f t="shared" si="30"/>
        <v>0</v>
      </c>
      <c r="M41" s="249">
        <f t="shared" si="31"/>
        <v>0</v>
      </c>
      <c r="N41" s="247">
        <f t="shared" si="32"/>
        <v>0</v>
      </c>
      <c r="O41" s="247">
        <f t="shared" si="33"/>
        <v>0</v>
      </c>
      <c r="P41" s="249">
        <f t="shared" si="33"/>
        <v>0</v>
      </c>
      <c r="Q41" s="332">
        <f t="shared" si="33"/>
        <v>0</v>
      </c>
      <c r="R41" s="401"/>
      <c r="S41" s="251">
        <f>'New Counts Pivot Table'!B$32</f>
        <v>958</v>
      </c>
      <c r="T41" s="252">
        <f>'New Counts Pivot Table'!C$32</f>
        <v>0</v>
      </c>
      <c r="U41" s="252">
        <f>'New Counts Pivot Table'!D$32</f>
        <v>190</v>
      </c>
      <c r="V41" s="252">
        <f>'New Counts Pivot Table'!E$32</f>
        <v>117</v>
      </c>
      <c r="W41" s="252">
        <f>'New Counts Pivot Table'!F$32</f>
        <v>0</v>
      </c>
      <c r="X41" s="322">
        <f>'New Counts Pivot Table'!G$32</f>
        <v>1</v>
      </c>
      <c r="Y41" s="251">
        <f>'New Counts Pivot Table'!H$32</f>
        <v>1266</v>
      </c>
      <c r="Z41" s="251">
        <f>'New Counts Pivot Table'!I$32</f>
        <v>0</v>
      </c>
      <c r="AA41" s="252">
        <f>'New Counts Pivot Table'!J$32</f>
        <v>0</v>
      </c>
      <c r="AB41" s="252">
        <f>'New Counts Pivot Table'!K$32</f>
        <v>0</v>
      </c>
      <c r="AC41" s="252">
        <f>'New Counts Pivot Table'!L$32</f>
        <v>0</v>
      </c>
      <c r="AD41" s="252">
        <f>'New Counts Pivot Table'!M$32</f>
        <v>0</v>
      </c>
      <c r="AE41" s="251">
        <f>'New Counts Pivot Table'!N$32</f>
        <v>0</v>
      </c>
      <c r="AF41" s="251">
        <f>'New Counts Pivot Table'!O$32</f>
        <v>0</v>
      </c>
      <c r="AG41" s="252">
        <f>'New Counts Pivot Table'!P$32</f>
        <v>0</v>
      </c>
      <c r="AH41" s="251">
        <f>'New Counts Pivot Table'!Q$32</f>
        <v>0</v>
      </c>
    </row>
    <row r="42" spans="1:36">
      <c r="A42" s="337"/>
      <c r="B42" s="239" t="s">
        <v>24</v>
      </c>
      <c r="C42" s="247">
        <f t="shared" si="24"/>
        <v>0.10383717915478351</v>
      </c>
      <c r="D42" s="248">
        <f t="shared" si="25"/>
        <v>0</v>
      </c>
      <c r="E42" s="248">
        <f t="shared" si="26"/>
        <v>3.6171816126601357E-2</v>
      </c>
      <c r="F42" s="403">
        <f t="shared" si="27"/>
        <v>4.4742729306487695E-3</v>
      </c>
      <c r="G42" s="248">
        <f t="shared" si="27"/>
        <v>0</v>
      </c>
      <c r="H42" s="248">
        <f t="shared" si="27"/>
        <v>0</v>
      </c>
      <c r="I42" s="247">
        <f t="shared" si="28"/>
        <v>8.9007426001464288E-2</v>
      </c>
      <c r="J42" s="247">
        <f t="shared" si="29"/>
        <v>0</v>
      </c>
      <c r="K42" s="248">
        <f t="shared" si="30"/>
        <v>0</v>
      </c>
      <c r="L42" s="248">
        <f t="shared" si="30"/>
        <v>0</v>
      </c>
      <c r="M42" s="249">
        <f t="shared" si="31"/>
        <v>0</v>
      </c>
      <c r="N42" s="247">
        <f t="shared" si="32"/>
        <v>0</v>
      </c>
      <c r="O42" s="247">
        <f t="shared" si="33"/>
        <v>0</v>
      </c>
      <c r="P42" s="249">
        <f t="shared" si="33"/>
        <v>0</v>
      </c>
      <c r="Q42" s="332">
        <f t="shared" si="33"/>
        <v>0</v>
      </c>
      <c r="R42" s="401"/>
      <c r="S42" s="251">
        <f>'New Counts Pivot Table'!B$33</f>
        <v>801</v>
      </c>
      <c r="T42" s="252">
        <f>'New Counts Pivot Table'!C$33</f>
        <v>0</v>
      </c>
      <c r="U42" s="252">
        <f>'New Counts Pivot Table'!D$33</f>
        <v>48</v>
      </c>
      <c r="V42" s="252">
        <f>'New Counts Pivot Table'!E$33</f>
        <v>2</v>
      </c>
      <c r="W42" s="252">
        <f>'New Counts Pivot Table'!F$33</f>
        <v>0</v>
      </c>
      <c r="X42" s="322">
        <f>'New Counts Pivot Table'!G$33</f>
        <v>0</v>
      </c>
      <c r="Y42" s="251">
        <f>'New Counts Pivot Table'!H$33</f>
        <v>851</v>
      </c>
      <c r="Z42" s="251">
        <f>'New Counts Pivot Table'!I$33</f>
        <v>0</v>
      </c>
      <c r="AA42" s="252">
        <f>'New Counts Pivot Table'!J$33</f>
        <v>0</v>
      </c>
      <c r="AB42" s="252">
        <f>'New Counts Pivot Table'!K$33</f>
        <v>0</v>
      </c>
      <c r="AC42" s="252">
        <f>'New Counts Pivot Table'!L$33</f>
        <v>0</v>
      </c>
      <c r="AD42" s="252">
        <f>'New Counts Pivot Table'!M$33</f>
        <v>0</v>
      </c>
      <c r="AE42" s="251">
        <f>'New Counts Pivot Table'!N$33</f>
        <v>0</v>
      </c>
      <c r="AF42" s="251">
        <f>'New Counts Pivot Table'!O$33</f>
        <v>0</v>
      </c>
      <c r="AG42" s="252">
        <f>'New Counts Pivot Table'!P$33</f>
        <v>0</v>
      </c>
      <c r="AH42" s="251">
        <f>'New Counts Pivot Table'!Q$33</f>
        <v>0</v>
      </c>
    </row>
    <row r="43" spans="1:36">
      <c r="A43" s="337"/>
      <c r="B43" s="239" t="s">
        <v>21</v>
      </c>
      <c r="C43" s="247">
        <f t="shared" si="24"/>
        <v>0</v>
      </c>
      <c r="D43" s="248">
        <f t="shared" si="25"/>
        <v>0</v>
      </c>
      <c r="E43" s="248">
        <f t="shared" si="26"/>
        <v>0</v>
      </c>
      <c r="F43" s="248">
        <f t="shared" si="27"/>
        <v>0</v>
      </c>
      <c r="G43" s="248">
        <f t="shared" si="27"/>
        <v>0</v>
      </c>
      <c r="H43" s="248">
        <f t="shared" si="27"/>
        <v>0</v>
      </c>
      <c r="I43" s="247">
        <f t="shared" si="28"/>
        <v>0</v>
      </c>
      <c r="J43" s="247">
        <f t="shared" si="29"/>
        <v>1</v>
      </c>
      <c r="K43" s="248">
        <f t="shared" si="30"/>
        <v>1</v>
      </c>
      <c r="L43" s="248">
        <f t="shared" si="30"/>
        <v>1</v>
      </c>
      <c r="M43" s="249">
        <f t="shared" si="31"/>
        <v>1</v>
      </c>
      <c r="N43" s="247">
        <f t="shared" si="32"/>
        <v>1</v>
      </c>
      <c r="O43" s="247">
        <f t="shared" si="33"/>
        <v>0</v>
      </c>
      <c r="P43" s="249">
        <f t="shared" si="33"/>
        <v>0</v>
      </c>
      <c r="Q43" s="332">
        <f t="shared" si="33"/>
        <v>0</v>
      </c>
      <c r="R43" s="401"/>
      <c r="S43" s="251">
        <f>'New Counts Pivot Table'!B$34</f>
        <v>0</v>
      </c>
      <c r="T43" s="252">
        <f>'New Counts Pivot Table'!C$34</f>
        <v>0</v>
      </c>
      <c r="U43" s="252">
        <f>'New Counts Pivot Table'!D$34</f>
        <v>0</v>
      </c>
      <c r="V43" s="252">
        <f>'New Counts Pivot Table'!E$34</f>
        <v>0</v>
      </c>
      <c r="W43" s="252">
        <f>'New Counts Pivot Table'!F$34</f>
        <v>0</v>
      </c>
      <c r="X43" s="322">
        <f>'New Counts Pivot Table'!G$34</f>
        <v>0</v>
      </c>
      <c r="Y43" s="251">
        <f>'New Counts Pivot Table'!H$34</f>
        <v>0</v>
      </c>
      <c r="Z43" s="251">
        <f>'New Counts Pivot Table'!I$34</f>
        <v>4204</v>
      </c>
      <c r="AA43" s="252">
        <f>'New Counts Pivot Table'!J$34</f>
        <v>1500</v>
      </c>
      <c r="AB43" s="252">
        <f>'New Counts Pivot Table'!K$34</f>
        <v>213</v>
      </c>
      <c r="AC43" s="252">
        <f>'New Counts Pivot Table'!L$34</f>
        <v>57</v>
      </c>
      <c r="AD43" s="252">
        <f>'New Counts Pivot Table'!M$34</f>
        <v>0</v>
      </c>
      <c r="AE43" s="251">
        <f>'New Counts Pivot Table'!N$34</f>
        <v>5974</v>
      </c>
      <c r="AF43" s="251">
        <f>'New Counts Pivot Table'!O$34</f>
        <v>0</v>
      </c>
      <c r="AG43" s="252">
        <f>'New Counts Pivot Table'!P$34</f>
        <v>0</v>
      </c>
      <c r="AH43" s="251">
        <f>'New Counts Pivot Table'!Q$34</f>
        <v>0</v>
      </c>
    </row>
    <row r="44" spans="1:36" s="261" customFormat="1">
      <c r="A44" s="338"/>
      <c r="B44" s="253" t="s">
        <v>212</v>
      </c>
      <c r="C44" s="254">
        <f t="shared" si="24"/>
        <v>1</v>
      </c>
      <c r="D44" s="255">
        <f t="shared" si="25"/>
        <v>0</v>
      </c>
      <c r="E44" s="255">
        <f t="shared" si="26"/>
        <v>1</v>
      </c>
      <c r="F44" s="255">
        <f t="shared" si="27"/>
        <v>1</v>
      </c>
      <c r="G44" s="255">
        <f t="shared" si="27"/>
        <v>0</v>
      </c>
      <c r="H44" s="255">
        <f t="shared" si="27"/>
        <v>1</v>
      </c>
      <c r="I44" s="254">
        <f t="shared" si="28"/>
        <v>1</v>
      </c>
      <c r="J44" s="254">
        <f t="shared" si="29"/>
        <v>1</v>
      </c>
      <c r="K44" s="255">
        <f t="shared" si="30"/>
        <v>1</v>
      </c>
      <c r="L44" s="255">
        <f t="shared" si="30"/>
        <v>1</v>
      </c>
      <c r="M44" s="256">
        <f t="shared" si="31"/>
        <v>1</v>
      </c>
      <c r="N44" s="254">
        <f t="shared" si="32"/>
        <v>1</v>
      </c>
      <c r="O44" s="254">
        <f t="shared" si="33"/>
        <v>0</v>
      </c>
      <c r="P44" s="256">
        <f t="shared" si="33"/>
        <v>0</v>
      </c>
      <c r="Q44" s="333">
        <f t="shared" si="33"/>
        <v>0</v>
      </c>
      <c r="R44" s="402"/>
      <c r="S44" s="258">
        <f>'New Counts Pivot Table'!B$35</f>
        <v>7714</v>
      </c>
      <c r="T44" s="259">
        <f>'New Counts Pivot Table'!C$35</f>
        <v>0</v>
      </c>
      <c r="U44" s="259">
        <f>'New Counts Pivot Table'!D$35</f>
        <v>1327</v>
      </c>
      <c r="V44" s="259">
        <f>'New Counts Pivot Table'!E$35</f>
        <v>447</v>
      </c>
      <c r="W44" s="259">
        <f>'New Counts Pivot Table'!F$35</f>
        <v>0</v>
      </c>
      <c r="X44" s="323">
        <f>'New Counts Pivot Table'!G$35</f>
        <v>73</v>
      </c>
      <c r="Y44" s="258">
        <f>'New Counts Pivot Table'!H$35</f>
        <v>9561</v>
      </c>
      <c r="Z44" s="258">
        <f>'New Counts Pivot Table'!I$35</f>
        <v>4204</v>
      </c>
      <c r="AA44" s="259">
        <f>'New Counts Pivot Table'!J$35</f>
        <v>1500</v>
      </c>
      <c r="AB44" s="259">
        <f>'New Counts Pivot Table'!K$35</f>
        <v>213</v>
      </c>
      <c r="AC44" s="259">
        <f>'New Counts Pivot Table'!L$35</f>
        <v>57</v>
      </c>
      <c r="AD44" s="259">
        <f>'New Counts Pivot Table'!M$35</f>
        <v>0</v>
      </c>
      <c r="AE44" s="258">
        <f>'New Counts Pivot Table'!N$35</f>
        <v>5974</v>
      </c>
      <c r="AF44" s="258">
        <f>'New Counts Pivot Table'!O$35</f>
        <v>0</v>
      </c>
      <c r="AG44" s="259">
        <f>'New Counts Pivot Table'!P$35</f>
        <v>0</v>
      </c>
      <c r="AH44" s="258">
        <f>'New Counts Pivot Table'!Q$35</f>
        <v>0</v>
      </c>
      <c r="AI44" s="260"/>
      <c r="AJ44" s="260"/>
    </row>
    <row r="45" spans="1:36">
      <c r="A45" s="339" t="s">
        <v>32</v>
      </c>
      <c r="B45" s="240" t="s">
        <v>3</v>
      </c>
      <c r="C45" s="241">
        <f t="shared" ref="C45:C51" si="34">S45/S$51</f>
        <v>0.32876254180602005</v>
      </c>
      <c r="D45" s="242">
        <f t="shared" ref="D45:D51" si="35">IFERROR(T45/T$51,0)</f>
        <v>0.4059590316573557</v>
      </c>
      <c r="E45" s="242">
        <f t="shared" ref="E45:E51" si="36">U45/U$51</f>
        <v>0.19483182936833471</v>
      </c>
      <c r="F45" s="242">
        <f t="shared" ref="F45:H51" si="37">IFERROR(V45/V$51,0)</f>
        <v>0.20605782469022488</v>
      </c>
      <c r="G45" s="242">
        <f t="shared" si="37"/>
        <v>0.19696969696969696</v>
      </c>
      <c r="H45" s="242">
        <f t="shared" si="37"/>
        <v>0.10301507537688442</v>
      </c>
      <c r="I45" s="241">
        <f t="shared" ref="I45:I51" si="38">Y45/Y$51</f>
        <v>0.25351970019244402</v>
      </c>
      <c r="J45" s="241">
        <f t="shared" ref="J45:J51" si="39">IFERROR(Z45/Z$51,0)</f>
        <v>0.18387096774193548</v>
      </c>
      <c r="K45" s="242">
        <f t="shared" ref="K45:L51" si="40">AA45/AA$51</f>
        <v>9.2807424593967514E-2</v>
      </c>
      <c r="L45" s="242">
        <f t="shared" si="40"/>
        <v>9.4095940959409596E-2</v>
      </c>
      <c r="M45" s="243">
        <f t="shared" ref="M45:M51" si="41">IFERROR(AC45/AC$51,0)</f>
        <v>0</v>
      </c>
      <c r="N45" s="241">
        <f t="shared" ref="N45:N51" si="42">AE45/AE$51</f>
        <v>0.11535463756819954</v>
      </c>
      <c r="O45" s="241">
        <f t="shared" ref="O45:Q51" si="43">IFERROR(AF45/AF$51,0)</f>
        <v>0</v>
      </c>
      <c r="P45" s="243">
        <f t="shared" si="43"/>
        <v>0</v>
      </c>
      <c r="Q45" s="331">
        <f t="shared" si="43"/>
        <v>0</v>
      </c>
      <c r="R45" s="400"/>
      <c r="S45" s="245">
        <f>'New Counts Pivot Table'!B$37</f>
        <v>983</v>
      </c>
      <c r="T45" s="246">
        <f>'New Counts Pivot Table'!C$37</f>
        <v>436</v>
      </c>
      <c r="U45" s="246">
        <f>'New Counts Pivot Table'!D$37</f>
        <v>475</v>
      </c>
      <c r="V45" s="246">
        <f>'New Counts Pivot Table'!E$37</f>
        <v>449</v>
      </c>
      <c r="W45" s="246">
        <f>'New Counts Pivot Table'!F$37</f>
        <v>78</v>
      </c>
      <c r="X45" s="321">
        <f>'New Counts Pivot Table'!G$37</f>
        <v>82</v>
      </c>
      <c r="Y45" s="245">
        <f>'New Counts Pivot Table'!H$37</f>
        <v>2503</v>
      </c>
      <c r="Z45" s="245">
        <f>'New Counts Pivot Table'!I$37</f>
        <v>57</v>
      </c>
      <c r="AA45" s="246">
        <f>'New Counts Pivot Table'!J$37</f>
        <v>40</v>
      </c>
      <c r="AB45" s="246">
        <f>'New Counts Pivot Table'!K$37</f>
        <v>51</v>
      </c>
      <c r="AC45" s="246">
        <f>'New Counts Pivot Table'!L$37</f>
        <v>0</v>
      </c>
      <c r="AD45" s="246">
        <f>'New Counts Pivot Table'!M$37</f>
        <v>0</v>
      </c>
      <c r="AE45" s="245">
        <f>'New Counts Pivot Table'!N$37</f>
        <v>148</v>
      </c>
      <c r="AF45" s="245">
        <f>'New Counts Pivot Table'!O$37</f>
        <v>0</v>
      </c>
      <c r="AG45" s="246">
        <f>'New Counts Pivot Table'!P$37</f>
        <v>0</v>
      </c>
      <c r="AH45" s="245">
        <f>'New Counts Pivot Table'!Q$37</f>
        <v>0</v>
      </c>
    </row>
    <row r="46" spans="1:36">
      <c r="A46" s="337"/>
      <c r="B46" s="239" t="s">
        <v>4</v>
      </c>
      <c r="C46" s="247">
        <f t="shared" si="34"/>
        <v>0.29230769230769232</v>
      </c>
      <c r="D46" s="248">
        <f t="shared" si="35"/>
        <v>0.26815642458100558</v>
      </c>
      <c r="E46" s="248">
        <f t="shared" si="36"/>
        <v>0.24651353568498768</v>
      </c>
      <c r="F46" s="248">
        <f t="shared" si="37"/>
        <v>0.25975217989903626</v>
      </c>
      <c r="G46" s="248">
        <f t="shared" si="37"/>
        <v>0.23737373737373738</v>
      </c>
      <c r="H46" s="248">
        <f t="shared" si="37"/>
        <v>0.30653266331658291</v>
      </c>
      <c r="I46" s="247">
        <f t="shared" si="38"/>
        <v>0.27013065937405045</v>
      </c>
      <c r="J46" s="247">
        <f t="shared" si="39"/>
        <v>0.23870967741935484</v>
      </c>
      <c r="K46" s="248">
        <f t="shared" si="40"/>
        <v>0.25058004640371229</v>
      </c>
      <c r="L46" s="248">
        <f t="shared" si="40"/>
        <v>0.19372693726937271</v>
      </c>
      <c r="M46" s="249">
        <f t="shared" si="41"/>
        <v>0</v>
      </c>
      <c r="N46" s="247">
        <f t="shared" si="42"/>
        <v>0.22369446609508964</v>
      </c>
      <c r="O46" s="247">
        <f t="shared" si="43"/>
        <v>0</v>
      </c>
      <c r="P46" s="249">
        <f t="shared" si="43"/>
        <v>0</v>
      </c>
      <c r="Q46" s="332">
        <f t="shared" si="43"/>
        <v>0</v>
      </c>
      <c r="R46" s="401"/>
      <c r="S46" s="251">
        <f>'New Counts Pivot Table'!B$38</f>
        <v>874</v>
      </c>
      <c r="T46" s="252">
        <f>'New Counts Pivot Table'!C$38</f>
        <v>288</v>
      </c>
      <c r="U46" s="252">
        <f>'New Counts Pivot Table'!D$38</f>
        <v>601</v>
      </c>
      <c r="V46" s="252">
        <f>'New Counts Pivot Table'!E$38</f>
        <v>566</v>
      </c>
      <c r="W46" s="252">
        <f>'New Counts Pivot Table'!F$38</f>
        <v>94</v>
      </c>
      <c r="X46" s="322">
        <f>'New Counts Pivot Table'!G$38</f>
        <v>244</v>
      </c>
      <c r="Y46" s="251">
        <f>'New Counts Pivot Table'!H$38</f>
        <v>2667</v>
      </c>
      <c r="Z46" s="251">
        <f>'New Counts Pivot Table'!I$38</f>
        <v>74</v>
      </c>
      <c r="AA46" s="252">
        <f>'New Counts Pivot Table'!J$38</f>
        <v>108</v>
      </c>
      <c r="AB46" s="252">
        <f>'New Counts Pivot Table'!K$38</f>
        <v>105</v>
      </c>
      <c r="AC46" s="252">
        <f>'New Counts Pivot Table'!L$38</f>
        <v>0</v>
      </c>
      <c r="AD46" s="252">
        <f>'New Counts Pivot Table'!M$38</f>
        <v>0</v>
      </c>
      <c r="AE46" s="251">
        <f>'New Counts Pivot Table'!N$38</f>
        <v>287</v>
      </c>
      <c r="AF46" s="251">
        <f>'New Counts Pivot Table'!O$38</f>
        <v>0</v>
      </c>
      <c r="AG46" s="252">
        <f>'New Counts Pivot Table'!P$38</f>
        <v>0</v>
      </c>
      <c r="AH46" s="251">
        <f>'New Counts Pivot Table'!Q$38</f>
        <v>0</v>
      </c>
    </row>
    <row r="47" spans="1:36">
      <c r="A47" s="337"/>
      <c r="B47" s="239" t="s">
        <v>5</v>
      </c>
      <c r="C47" s="247">
        <f t="shared" si="34"/>
        <v>0.23210702341137124</v>
      </c>
      <c r="D47" s="248">
        <f t="shared" si="35"/>
        <v>0.20297951582867785</v>
      </c>
      <c r="E47" s="248">
        <f t="shared" si="36"/>
        <v>0.32116488925348646</v>
      </c>
      <c r="F47" s="248">
        <f t="shared" si="37"/>
        <v>0.33501606241395138</v>
      </c>
      <c r="G47" s="248">
        <f t="shared" si="37"/>
        <v>0.28030303030303028</v>
      </c>
      <c r="H47" s="248">
        <f t="shared" si="37"/>
        <v>0.47613065326633164</v>
      </c>
      <c r="I47" s="247">
        <f t="shared" si="38"/>
        <v>0.29524967081940645</v>
      </c>
      <c r="J47" s="247">
        <f t="shared" si="39"/>
        <v>0.47419354838709676</v>
      </c>
      <c r="K47" s="248">
        <f t="shared" si="40"/>
        <v>0.28770301624129929</v>
      </c>
      <c r="L47" s="248">
        <f t="shared" si="40"/>
        <v>0.39114391143911437</v>
      </c>
      <c r="M47" s="249">
        <f t="shared" si="41"/>
        <v>0</v>
      </c>
      <c r="N47" s="247">
        <f t="shared" si="42"/>
        <v>0.37646141855027282</v>
      </c>
      <c r="O47" s="247">
        <f t="shared" si="43"/>
        <v>0</v>
      </c>
      <c r="P47" s="249">
        <f t="shared" si="43"/>
        <v>0</v>
      </c>
      <c r="Q47" s="332">
        <f t="shared" si="43"/>
        <v>0</v>
      </c>
      <c r="R47" s="401"/>
      <c r="S47" s="251">
        <f>'New Counts Pivot Table'!B$39</f>
        <v>694</v>
      </c>
      <c r="T47" s="252">
        <f>'New Counts Pivot Table'!C$39</f>
        <v>218</v>
      </c>
      <c r="U47" s="252">
        <f>'New Counts Pivot Table'!D$39</f>
        <v>783</v>
      </c>
      <c r="V47" s="252">
        <f>'New Counts Pivot Table'!E$39</f>
        <v>730</v>
      </c>
      <c r="W47" s="252">
        <f>'New Counts Pivot Table'!F$39</f>
        <v>111</v>
      </c>
      <c r="X47" s="322">
        <f>'New Counts Pivot Table'!G$39</f>
        <v>379</v>
      </c>
      <c r="Y47" s="251">
        <f>'New Counts Pivot Table'!H$39</f>
        <v>2915</v>
      </c>
      <c r="Z47" s="251">
        <f>'New Counts Pivot Table'!I$39</f>
        <v>147</v>
      </c>
      <c r="AA47" s="252">
        <f>'New Counts Pivot Table'!J$39</f>
        <v>124</v>
      </c>
      <c r="AB47" s="252">
        <f>'New Counts Pivot Table'!K$39</f>
        <v>212</v>
      </c>
      <c r="AC47" s="252">
        <f>'New Counts Pivot Table'!L$39</f>
        <v>0</v>
      </c>
      <c r="AD47" s="252">
        <f>'New Counts Pivot Table'!M$39</f>
        <v>0</v>
      </c>
      <c r="AE47" s="251">
        <f>'New Counts Pivot Table'!N$39</f>
        <v>483</v>
      </c>
      <c r="AF47" s="251">
        <f>'New Counts Pivot Table'!O$39</f>
        <v>0</v>
      </c>
      <c r="AG47" s="252">
        <f>'New Counts Pivot Table'!P$39</f>
        <v>0</v>
      </c>
      <c r="AH47" s="251">
        <f>'New Counts Pivot Table'!Q$39</f>
        <v>0</v>
      </c>
    </row>
    <row r="48" spans="1:36">
      <c r="A48" s="337"/>
      <c r="B48" s="239" t="s">
        <v>6</v>
      </c>
      <c r="C48" s="247">
        <f t="shared" si="34"/>
        <v>3.5451505016722409E-2</v>
      </c>
      <c r="D48" s="248">
        <f t="shared" si="35"/>
        <v>3.9106145251396648E-2</v>
      </c>
      <c r="E48" s="248">
        <f t="shared" si="36"/>
        <v>0.11566858080393766</v>
      </c>
      <c r="F48" s="248">
        <f t="shared" si="37"/>
        <v>5.5530059660394676E-2</v>
      </c>
      <c r="G48" s="248">
        <f t="shared" si="37"/>
        <v>0.16414141414141414</v>
      </c>
      <c r="H48" s="248">
        <f t="shared" si="37"/>
        <v>5.6532663316582916E-2</v>
      </c>
      <c r="I48" s="247">
        <f t="shared" si="38"/>
        <v>6.6950268408791661E-2</v>
      </c>
      <c r="J48" s="247">
        <f t="shared" si="39"/>
        <v>6.1290322580645158E-2</v>
      </c>
      <c r="K48" s="248">
        <f t="shared" si="40"/>
        <v>0.28770301624129929</v>
      </c>
      <c r="L48" s="248">
        <f t="shared" si="40"/>
        <v>0.25461254612546125</v>
      </c>
      <c r="M48" s="249">
        <f t="shared" si="41"/>
        <v>0</v>
      </c>
      <c r="N48" s="247">
        <f t="shared" si="42"/>
        <v>0.21901792673421669</v>
      </c>
      <c r="O48" s="247">
        <f t="shared" si="43"/>
        <v>0</v>
      </c>
      <c r="P48" s="249">
        <f t="shared" si="43"/>
        <v>0</v>
      </c>
      <c r="Q48" s="332">
        <f t="shared" si="43"/>
        <v>0</v>
      </c>
      <c r="R48" s="401"/>
      <c r="S48" s="251">
        <f>'New Counts Pivot Table'!B$40</f>
        <v>106</v>
      </c>
      <c r="T48" s="252">
        <f>'New Counts Pivot Table'!C$40</f>
        <v>42</v>
      </c>
      <c r="U48" s="252">
        <f>'New Counts Pivot Table'!D$40</f>
        <v>282</v>
      </c>
      <c r="V48" s="252">
        <f>'New Counts Pivot Table'!E$40</f>
        <v>121</v>
      </c>
      <c r="W48" s="252">
        <f>'New Counts Pivot Table'!F$40</f>
        <v>65</v>
      </c>
      <c r="X48" s="322">
        <f>'New Counts Pivot Table'!G$40</f>
        <v>45</v>
      </c>
      <c r="Y48" s="251">
        <f>'New Counts Pivot Table'!H$40</f>
        <v>661</v>
      </c>
      <c r="Z48" s="251">
        <f>'New Counts Pivot Table'!I$40</f>
        <v>19</v>
      </c>
      <c r="AA48" s="252">
        <f>'New Counts Pivot Table'!J$40</f>
        <v>124</v>
      </c>
      <c r="AB48" s="252">
        <f>'New Counts Pivot Table'!K$40</f>
        <v>138</v>
      </c>
      <c r="AC48" s="252">
        <f>'New Counts Pivot Table'!L$40</f>
        <v>0</v>
      </c>
      <c r="AD48" s="252">
        <f>'New Counts Pivot Table'!M$40</f>
        <v>0</v>
      </c>
      <c r="AE48" s="251">
        <f>'New Counts Pivot Table'!N$40</f>
        <v>281</v>
      </c>
      <c r="AF48" s="251">
        <f>'New Counts Pivot Table'!O$40</f>
        <v>0</v>
      </c>
      <c r="AG48" s="252">
        <f>'New Counts Pivot Table'!P$40</f>
        <v>0</v>
      </c>
      <c r="AH48" s="251">
        <f>'New Counts Pivot Table'!Q$40</f>
        <v>0</v>
      </c>
    </row>
    <row r="49" spans="1:36">
      <c r="A49" s="337"/>
      <c r="B49" s="239" t="s">
        <v>24</v>
      </c>
      <c r="C49" s="247">
        <f t="shared" si="34"/>
        <v>0.11137123745819398</v>
      </c>
      <c r="D49" s="248">
        <f t="shared" si="35"/>
        <v>8.3798882681564241E-2</v>
      </c>
      <c r="E49" s="248">
        <f t="shared" si="36"/>
        <v>0.12182116488925349</v>
      </c>
      <c r="F49" s="248">
        <f t="shared" si="37"/>
        <v>0.14364387333639284</v>
      </c>
      <c r="G49" s="248">
        <f t="shared" si="37"/>
        <v>0.12121212121212122</v>
      </c>
      <c r="H49" s="248">
        <f t="shared" si="37"/>
        <v>5.7788944723618091E-2</v>
      </c>
      <c r="I49" s="247">
        <f t="shared" si="38"/>
        <v>0.1141497012053074</v>
      </c>
      <c r="J49" s="247">
        <f t="shared" si="39"/>
        <v>4.1935483870967745E-2</v>
      </c>
      <c r="K49" s="248">
        <f t="shared" si="40"/>
        <v>8.1206496519721574E-2</v>
      </c>
      <c r="L49" s="248">
        <f t="shared" si="40"/>
        <v>6.6420664206642069E-2</v>
      </c>
      <c r="M49" s="249">
        <f t="shared" si="41"/>
        <v>0</v>
      </c>
      <c r="N49" s="247">
        <f t="shared" si="42"/>
        <v>6.5471551052221355E-2</v>
      </c>
      <c r="O49" s="247">
        <f t="shared" si="43"/>
        <v>0</v>
      </c>
      <c r="P49" s="249">
        <f t="shared" si="43"/>
        <v>0</v>
      </c>
      <c r="Q49" s="332">
        <f t="shared" si="43"/>
        <v>0</v>
      </c>
      <c r="R49" s="401"/>
      <c r="S49" s="251">
        <f>'New Counts Pivot Table'!B$41</f>
        <v>333</v>
      </c>
      <c r="T49" s="252">
        <f>'New Counts Pivot Table'!C$41</f>
        <v>90</v>
      </c>
      <c r="U49" s="252">
        <f>'New Counts Pivot Table'!D$41</f>
        <v>297</v>
      </c>
      <c r="V49" s="252">
        <f>'New Counts Pivot Table'!E$41</f>
        <v>313</v>
      </c>
      <c r="W49" s="252">
        <f>'New Counts Pivot Table'!F$41</f>
        <v>48</v>
      </c>
      <c r="X49" s="322">
        <f>'New Counts Pivot Table'!G$41</f>
        <v>46</v>
      </c>
      <c r="Y49" s="251">
        <f>'New Counts Pivot Table'!H$41</f>
        <v>1127</v>
      </c>
      <c r="Z49" s="251">
        <f>'New Counts Pivot Table'!I$41</f>
        <v>13</v>
      </c>
      <c r="AA49" s="252">
        <f>'New Counts Pivot Table'!J$41</f>
        <v>35</v>
      </c>
      <c r="AB49" s="252">
        <f>'New Counts Pivot Table'!K$41</f>
        <v>36</v>
      </c>
      <c r="AC49" s="252">
        <f>'New Counts Pivot Table'!L$41</f>
        <v>0</v>
      </c>
      <c r="AD49" s="252">
        <f>'New Counts Pivot Table'!M$41</f>
        <v>0</v>
      </c>
      <c r="AE49" s="251">
        <f>'New Counts Pivot Table'!N$41</f>
        <v>84</v>
      </c>
      <c r="AF49" s="251">
        <f>'New Counts Pivot Table'!O$41</f>
        <v>0</v>
      </c>
      <c r="AG49" s="252">
        <f>'New Counts Pivot Table'!P$41</f>
        <v>0</v>
      </c>
      <c r="AH49" s="251">
        <f>'New Counts Pivot Table'!Q$41</f>
        <v>0</v>
      </c>
    </row>
    <row r="50" spans="1:36">
      <c r="A50" s="337"/>
      <c r="B50" s="239" t="s">
        <v>21</v>
      </c>
      <c r="C50" s="247">
        <f t="shared" si="34"/>
        <v>0</v>
      </c>
      <c r="D50" s="248">
        <f t="shared" si="35"/>
        <v>0</v>
      </c>
      <c r="E50" s="248">
        <f t="shared" si="36"/>
        <v>0</v>
      </c>
      <c r="F50" s="248">
        <f t="shared" si="37"/>
        <v>0</v>
      </c>
      <c r="G50" s="248">
        <f t="shared" si="37"/>
        <v>0</v>
      </c>
      <c r="H50" s="248">
        <f t="shared" si="37"/>
        <v>0</v>
      </c>
      <c r="I50" s="247">
        <f t="shared" si="38"/>
        <v>0</v>
      </c>
      <c r="J50" s="247">
        <f t="shared" si="39"/>
        <v>0</v>
      </c>
      <c r="K50" s="248">
        <f t="shared" si="40"/>
        <v>0</v>
      </c>
      <c r="L50" s="248">
        <f t="shared" si="40"/>
        <v>0</v>
      </c>
      <c r="M50" s="249">
        <f t="shared" si="41"/>
        <v>0</v>
      </c>
      <c r="N50" s="247">
        <f t="shared" si="42"/>
        <v>0</v>
      </c>
      <c r="O50" s="247">
        <f t="shared" si="43"/>
        <v>1</v>
      </c>
      <c r="P50" s="249">
        <f t="shared" si="43"/>
        <v>0</v>
      </c>
      <c r="Q50" s="332">
        <f t="shared" si="43"/>
        <v>1</v>
      </c>
      <c r="R50" s="401"/>
      <c r="S50" s="251">
        <f>'New Counts Pivot Table'!B$42</f>
        <v>0</v>
      </c>
      <c r="T50" s="252">
        <f>'New Counts Pivot Table'!C$42</f>
        <v>0</v>
      </c>
      <c r="U50" s="252">
        <f>'New Counts Pivot Table'!D$42</f>
        <v>0</v>
      </c>
      <c r="V50" s="252">
        <f>'New Counts Pivot Table'!E$42</f>
        <v>0</v>
      </c>
      <c r="W50" s="252">
        <f>'New Counts Pivot Table'!F$42</f>
        <v>0</v>
      </c>
      <c r="X50" s="322">
        <f>'New Counts Pivot Table'!G$42</f>
        <v>0</v>
      </c>
      <c r="Y50" s="251">
        <f>'New Counts Pivot Table'!H$42</f>
        <v>0</v>
      </c>
      <c r="Z50" s="251">
        <f>'New Counts Pivot Table'!I$42</f>
        <v>0</v>
      </c>
      <c r="AA50" s="252">
        <f>'New Counts Pivot Table'!J$42</f>
        <v>0</v>
      </c>
      <c r="AB50" s="252">
        <f>'New Counts Pivot Table'!K$42</f>
        <v>0</v>
      </c>
      <c r="AC50" s="252">
        <f>'New Counts Pivot Table'!L$42</f>
        <v>0</v>
      </c>
      <c r="AD50" s="252">
        <f>'New Counts Pivot Table'!M$42</f>
        <v>0</v>
      </c>
      <c r="AE50" s="251">
        <f>'New Counts Pivot Table'!N$42</f>
        <v>0</v>
      </c>
      <c r="AF50" s="251">
        <f>'New Counts Pivot Table'!O$42</f>
        <v>2278</v>
      </c>
      <c r="AG50" s="252">
        <f>'New Counts Pivot Table'!P$42</f>
        <v>0</v>
      </c>
      <c r="AH50" s="251">
        <f>'New Counts Pivot Table'!Q$42</f>
        <v>2278</v>
      </c>
    </row>
    <row r="51" spans="1:36" s="261" customFormat="1">
      <c r="A51" s="338"/>
      <c r="B51" s="253" t="s">
        <v>212</v>
      </c>
      <c r="C51" s="254">
        <f t="shared" si="34"/>
        <v>1</v>
      </c>
      <c r="D51" s="255">
        <f t="shared" si="35"/>
        <v>1</v>
      </c>
      <c r="E51" s="255">
        <f t="shared" si="36"/>
        <v>1</v>
      </c>
      <c r="F51" s="255">
        <f t="shared" si="37"/>
        <v>1</v>
      </c>
      <c r="G51" s="255">
        <f t="shared" si="37"/>
        <v>1</v>
      </c>
      <c r="H51" s="255">
        <f t="shared" si="37"/>
        <v>1</v>
      </c>
      <c r="I51" s="254">
        <f t="shared" si="38"/>
        <v>1</v>
      </c>
      <c r="J51" s="254">
        <f t="shared" si="39"/>
        <v>1</v>
      </c>
      <c r="K51" s="255">
        <f t="shared" si="40"/>
        <v>1</v>
      </c>
      <c r="L51" s="255">
        <f t="shared" si="40"/>
        <v>1</v>
      </c>
      <c r="M51" s="256">
        <f t="shared" si="41"/>
        <v>0</v>
      </c>
      <c r="N51" s="254">
        <f t="shared" si="42"/>
        <v>1</v>
      </c>
      <c r="O51" s="254">
        <f t="shared" si="43"/>
        <v>1</v>
      </c>
      <c r="P51" s="256">
        <f t="shared" si="43"/>
        <v>0</v>
      </c>
      <c r="Q51" s="333">
        <f t="shared" si="43"/>
        <v>1</v>
      </c>
      <c r="R51" s="402"/>
      <c r="S51" s="258">
        <f>'New Counts Pivot Table'!B$43</f>
        <v>2990</v>
      </c>
      <c r="T51" s="259">
        <f>'New Counts Pivot Table'!C$43</f>
        <v>1074</v>
      </c>
      <c r="U51" s="259">
        <f>'New Counts Pivot Table'!D$43</f>
        <v>2438</v>
      </c>
      <c r="V51" s="259">
        <f>'New Counts Pivot Table'!E$43</f>
        <v>2179</v>
      </c>
      <c r="W51" s="259">
        <f>'New Counts Pivot Table'!F$43</f>
        <v>396</v>
      </c>
      <c r="X51" s="323">
        <f>'New Counts Pivot Table'!G$43</f>
        <v>796</v>
      </c>
      <c r="Y51" s="258">
        <f>'New Counts Pivot Table'!H$43</f>
        <v>9873</v>
      </c>
      <c r="Z51" s="258">
        <f>'New Counts Pivot Table'!I$43</f>
        <v>310</v>
      </c>
      <c r="AA51" s="259">
        <f>'New Counts Pivot Table'!J$43</f>
        <v>431</v>
      </c>
      <c r="AB51" s="259">
        <f>'New Counts Pivot Table'!K$43</f>
        <v>542</v>
      </c>
      <c r="AC51" s="259">
        <f>'New Counts Pivot Table'!L$43</f>
        <v>0</v>
      </c>
      <c r="AD51" s="259">
        <f>'New Counts Pivot Table'!M$43</f>
        <v>0</v>
      </c>
      <c r="AE51" s="258">
        <f>'New Counts Pivot Table'!N$43</f>
        <v>1283</v>
      </c>
      <c r="AF51" s="258">
        <f>'New Counts Pivot Table'!O$43</f>
        <v>2278</v>
      </c>
      <c r="AG51" s="259">
        <f>'New Counts Pivot Table'!P$43</f>
        <v>0</v>
      </c>
      <c r="AH51" s="258">
        <f>'New Counts Pivot Table'!Q$43</f>
        <v>2278</v>
      </c>
      <c r="AI51" s="260"/>
      <c r="AJ51" s="260"/>
    </row>
    <row r="52" spans="1:36">
      <c r="A52" s="339" t="s">
        <v>33</v>
      </c>
      <c r="B52" s="240" t="s">
        <v>3</v>
      </c>
      <c r="C52" s="241">
        <f t="shared" ref="C52:C58" si="44">S52/S$58</f>
        <v>0.32601054481546571</v>
      </c>
      <c r="D52" s="242">
        <f t="shared" ref="D52:D58" si="45">IFERROR(T52/T$58,0)</f>
        <v>0</v>
      </c>
      <c r="E52" s="242">
        <f t="shared" ref="E52:E58" si="46">U52/U$58</f>
        <v>0.2093107181522916</v>
      </c>
      <c r="F52" s="242">
        <f t="shared" ref="F52:H58" si="47">IFERROR(V52/V$58,0)</f>
        <v>0.25210084033613445</v>
      </c>
      <c r="G52" s="242">
        <f t="shared" si="47"/>
        <v>0</v>
      </c>
      <c r="H52" s="242">
        <f t="shared" si="47"/>
        <v>0</v>
      </c>
      <c r="I52" s="241">
        <f t="shared" ref="I52:I58" si="48">Y52/Y$58</f>
        <v>0.26171118854045683</v>
      </c>
      <c r="J52" s="241">
        <f t="shared" ref="J52:J58" si="49">IFERROR(Z52/Z$58,0)</f>
        <v>0</v>
      </c>
      <c r="K52" s="242">
        <f t="shared" ref="K52:L58" si="50">AA52/AA$58</f>
        <v>0.33755274261603374</v>
      </c>
      <c r="L52" s="242">
        <f t="shared" si="50"/>
        <v>0.37164429530201343</v>
      </c>
      <c r="M52" s="243">
        <f t="shared" ref="M52:M58" si="51">IFERROR(AC52/AC$58,0)</f>
        <v>0.5</v>
      </c>
      <c r="N52" s="241">
        <f t="shared" ref="N52:N58" si="52">AE52/AE$58</f>
        <v>0.36565420560747663</v>
      </c>
      <c r="O52" s="241">
        <f t="shared" ref="O52:Q58" si="53">IFERROR(AF52/AF$58,0)</f>
        <v>9.7701149425287362E-2</v>
      </c>
      <c r="P52" s="243">
        <f t="shared" si="53"/>
        <v>0</v>
      </c>
      <c r="Q52" s="331">
        <f t="shared" si="53"/>
        <v>9.7701149425287362E-2</v>
      </c>
      <c r="R52" s="400"/>
      <c r="S52" s="245">
        <f>'New Counts Pivot Table'!B$45</f>
        <v>742</v>
      </c>
      <c r="T52" s="246">
        <f>'New Counts Pivot Table'!C$45</f>
        <v>0</v>
      </c>
      <c r="U52" s="246">
        <f>'New Counts Pivot Table'!D$45</f>
        <v>580</v>
      </c>
      <c r="V52" s="246">
        <f>'New Counts Pivot Table'!E$45</f>
        <v>30</v>
      </c>
      <c r="W52" s="246">
        <f>'New Counts Pivot Table'!F$45</f>
        <v>0</v>
      </c>
      <c r="X52" s="321">
        <f>'New Counts Pivot Table'!G$45</f>
        <v>0</v>
      </c>
      <c r="Y52" s="245">
        <f>'New Counts Pivot Table'!H$45</f>
        <v>1352</v>
      </c>
      <c r="Z52" s="245">
        <f>'New Counts Pivot Table'!I$45</f>
        <v>0</v>
      </c>
      <c r="AA52" s="246">
        <f>'New Counts Pivot Table'!J$45</f>
        <v>160</v>
      </c>
      <c r="AB52" s="246">
        <f>'New Counts Pivot Table'!K$45</f>
        <v>443</v>
      </c>
      <c r="AC52" s="246">
        <f>'New Counts Pivot Table'!L$45</f>
        <v>23</v>
      </c>
      <c r="AD52" s="246">
        <f>'New Counts Pivot Table'!M$45</f>
        <v>0</v>
      </c>
      <c r="AE52" s="245">
        <f>'New Counts Pivot Table'!N$45</f>
        <v>626</v>
      </c>
      <c r="AF52" s="245">
        <f>'New Counts Pivot Table'!O$45</f>
        <v>17</v>
      </c>
      <c r="AG52" s="246">
        <f>'New Counts Pivot Table'!P$45</f>
        <v>0</v>
      </c>
      <c r="AH52" s="245">
        <f>'New Counts Pivot Table'!Q$45</f>
        <v>17</v>
      </c>
    </row>
    <row r="53" spans="1:36">
      <c r="A53" s="337"/>
      <c r="B53" s="239" t="s">
        <v>4</v>
      </c>
      <c r="C53" s="247">
        <f t="shared" si="44"/>
        <v>0.29393673110720564</v>
      </c>
      <c r="D53" s="248">
        <f t="shared" si="45"/>
        <v>0</v>
      </c>
      <c r="E53" s="248">
        <f t="shared" si="46"/>
        <v>0.29953085528690004</v>
      </c>
      <c r="F53" s="248">
        <f t="shared" si="47"/>
        <v>0.24369747899159663</v>
      </c>
      <c r="G53" s="248">
        <f t="shared" si="47"/>
        <v>0</v>
      </c>
      <c r="H53" s="248">
        <f t="shared" si="47"/>
        <v>0</v>
      </c>
      <c r="I53" s="247">
        <f t="shared" si="48"/>
        <v>0.29578010065814941</v>
      </c>
      <c r="J53" s="247">
        <f t="shared" si="49"/>
        <v>0</v>
      </c>
      <c r="K53" s="248">
        <f t="shared" si="50"/>
        <v>0.3881856540084388</v>
      </c>
      <c r="L53" s="248">
        <f t="shared" si="50"/>
        <v>0.2651006711409396</v>
      </c>
      <c r="M53" s="249">
        <f t="shared" si="51"/>
        <v>0.28260869565217389</v>
      </c>
      <c r="N53" s="247">
        <f t="shared" si="52"/>
        <v>0.29964953271028039</v>
      </c>
      <c r="O53" s="247">
        <f t="shared" si="53"/>
        <v>0.23563218390804597</v>
      </c>
      <c r="P53" s="249">
        <f t="shared" si="53"/>
        <v>0</v>
      </c>
      <c r="Q53" s="332">
        <f t="shared" si="53"/>
        <v>0.23563218390804597</v>
      </c>
      <c r="R53" s="401"/>
      <c r="S53" s="251">
        <f>'New Counts Pivot Table'!B$46</f>
        <v>669</v>
      </c>
      <c r="T53" s="252">
        <f>'New Counts Pivot Table'!C$46</f>
        <v>0</v>
      </c>
      <c r="U53" s="252">
        <f>'New Counts Pivot Table'!D$46</f>
        <v>830</v>
      </c>
      <c r="V53" s="252">
        <f>'New Counts Pivot Table'!E$46</f>
        <v>29</v>
      </c>
      <c r="W53" s="252">
        <f>'New Counts Pivot Table'!F$46</f>
        <v>0</v>
      </c>
      <c r="X53" s="322">
        <f>'New Counts Pivot Table'!G$46</f>
        <v>0</v>
      </c>
      <c r="Y53" s="251">
        <f>'New Counts Pivot Table'!H$46</f>
        <v>1528</v>
      </c>
      <c r="Z53" s="251">
        <f>'New Counts Pivot Table'!I$46</f>
        <v>0</v>
      </c>
      <c r="AA53" s="252">
        <f>'New Counts Pivot Table'!J$46</f>
        <v>184</v>
      </c>
      <c r="AB53" s="252">
        <f>'New Counts Pivot Table'!K$46</f>
        <v>316</v>
      </c>
      <c r="AC53" s="252">
        <f>'New Counts Pivot Table'!L$46</f>
        <v>13</v>
      </c>
      <c r="AD53" s="252">
        <f>'New Counts Pivot Table'!M$46</f>
        <v>0</v>
      </c>
      <c r="AE53" s="251">
        <f>'New Counts Pivot Table'!N$46</f>
        <v>513</v>
      </c>
      <c r="AF53" s="251">
        <f>'New Counts Pivot Table'!O$46</f>
        <v>41</v>
      </c>
      <c r="AG53" s="252">
        <f>'New Counts Pivot Table'!P$46</f>
        <v>0</v>
      </c>
      <c r="AH53" s="251">
        <f>'New Counts Pivot Table'!Q$46</f>
        <v>41</v>
      </c>
    </row>
    <row r="54" spans="1:36">
      <c r="A54" s="337"/>
      <c r="B54" s="239" t="s">
        <v>5</v>
      </c>
      <c r="C54" s="247">
        <f t="shared" si="44"/>
        <v>0.26537785588752194</v>
      </c>
      <c r="D54" s="248">
        <f t="shared" si="45"/>
        <v>0</v>
      </c>
      <c r="E54" s="248">
        <f t="shared" si="46"/>
        <v>0.25478166726813423</v>
      </c>
      <c r="F54" s="248">
        <f t="shared" si="47"/>
        <v>0.36974789915966388</v>
      </c>
      <c r="G54" s="248">
        <f t="shared" si="47"/>
        <v>0</v>
      </c>
      <c r="H54" s="248">
        <f t="shared" si="47"/>
        <v>0</v>
      </c>
      <c r="I54" s="247">
        <f t="shared" si="48"/>
        <v>0.26209833526906695</v>
      </c>
      <c r="J54" s="247">
        <f t="shared" si="49"/>
        <v>0</v>
      </c>
      <c r="K54" s="248">
        <f t="shared" si="50"/>
        <v>0.13502109704641349</v>
      </c>
      <c r="L54" s="248">
        <f t="shared" si="50"/>
        <v>0.2063758389261745</v>
      </c>
      <c r="M54" s="249">
        <f t="shared" si="51"/>
        <v>0.10869565217391304</v>
      </c>
      <c r="N54" s="247">
        <f t="shared" si="52"/>
        <v>0.18399532710280375</v>
      </c>
      <c r="O54" s="247">
        <f t="shared" si="53"/>
        <v>0.31034482758620691</v>
      </c>
      <c r="P54" s="249">
        <f t="shared" si="53"/>
        <v>0</v>
      </c>
      <c r="Q54" s="332">
        <f t="shared" si="53"/>
        <v>0.31034482758620691</v>
      </c>
      <c r="R54" s="401"/>
      <c r="S54" s="251">
        <f>'New Counts Pivot Table'!B$47</f>
        <v>604</v>
      </c>
      <c r="T54" s="252">
        <f>'New Counts Pivot Table'!C$47</f>
        <v>0</v>
      </c>
      <c r="U54" s="252">
        <f>'New Counts Pivot Table'!D$47</f>
        <v>706</v>
      </c>
      <c r="V54" s="252">
        <f>'New Counts Pivot Table'!E$47</f>
        <v>44</v>
      </c>
      <c r="W54" s="252">
        <f>'New Counts Pivot Table'!F$47</f>
        <v>0</v>
      </c>
      <c r="X54" s="322">
        <f>'New Counts Pivot Table'!G$47</f>
        <v>0</v>
      </c>
      <c r="Y54" s="251">
        <f>'New Counts Pivot Table'!H$47</f>
        <v>1354</v>
      </c>
      <c r="Z54" s="251">
        <f>'New Counts Pivot Table'!I$47</f>
        <v>0</v>
      </c>
      <c r="AA54" s="252">
        <f>'New Counts Pivot Table'!J$47</f>
        <v>64</v>
      </c>
      <c r="AB54" s="252">
        <f>'New Counts Pivot Table'!K$47</f>
        <v>246</v>
      </c>
      <c r="AC54" s="252">
        <f>'New Counts Pivot Table'!L$47</f>
        <v>5</v>
      </c>
      <c r="AD54" s="252">
        <f>'New Counts Pivot Table'!M$47</f>
        <v>0</v>
      </c>
      <c r="AE54" s="251">
        <f>'New Counts Pivot Table'!N$47</f>
        <v>315</v>
      </c>
      <c r="AF54" s="251">
        <f>'New Counts Pivot Table'!O$47</f>
        <v>54</v>
      </c>
      <c r="AG54" s="252">
        <f>'New Counts Pivot Table'!P$47</f>
        <v>0</v>
      </c>
      <c r="AH54" s="251">
        <f>'New Counts Pivot Table'!Q$47</f>
        <v>54</v>
      </c>
    </row>
    <row r="55" spans="1:36">
      <c r="A55" s="337"/>
      <c r="B55" s="239" t="s">
        <v>6</v>
      </c>
      <c r="C55" s="247">
        <f t="shared" si="44"/>
        <v>3.5588752196836555E-2</v>
      </c>
      <c r="D55" s="248">
        <f t="shared" si="45"/>
        <v>0</v>
      </c>
      <c r="E55" s="248">
        <f t="shared" si="46"/>
        <v>9.1663659328762179E-2</v>
      </c>
      <c r="F55" s="248">
        <f t="shared" si="47"/>
        <v>0.13445378151260504</v>
      </c>
      <c r="G55" s="248">
        <f t="shared" si="47"/>
        <v>0</v>
      </c>
      <c r="H55" s="248">
        <f t="shared" si="47"/>
        <v>0</v>
      </c>
      <c r="I55" s="247">
        <f t="shared" si="48"/>
        <v>6.7944250871080136E-2</v>
      </c>
      <c r="J55" s="247">
        <f t="shared" si="49"/>
        <v>0</v>
      </c>
      <c r="K55" s="248">
        <f t="shared" si="50"/>
        <v>0.13924050632911392</v>
      </c>
      <c r="L55" s="248">
        <f t="shared" si="50"/>
        <v>0.15687919463087249</v>
      </c>
      <c r="M55" s="249">
        <f t="shared" si="51"/>
        <v>0.10869565217391304</v>
      </c>
      <c r="N55" s="247">
        <f t="shared" si="52"/>
        <v>0.15070093457943926</v>
      </c>
      <c r="O55" s="247">
        <f t="shared" si="53"/>
        <v>0.35632183908045978</v>
      </c>
      <c r="P55" s="249">
        <f t="shared" si="53"/>
        <v>0</v>
      </c>
      <c r="Q55" s="332">
        <f t="shared" si="53"/>
        <v>0.35632183908045978</v>
      </c>
      <c r="R55" s="401"/>
      <c r="S55" s="251">
        <f>'New Counts Pivot Table'!B$48</f>
        <v>81</v>
      </c>
      <c r="T55" s="252">
        <f>'New Counts Pivot Table'!C$48</f>
        <v>0</v>
      </c>
      <c r="U55" s="252">
        <f>'New Counts Pivot Table'!D$48</f>
        <v>254</v>
      </c>
      <c r="V55" s="252">
        <f>'New Counts Pivot Table'!E$48</f>
        <v>16</v>
      </c>
      <c r="W55" s="252">
        <f>'New Counts Pivot Table'!F$48</f>
        <v>0</v>
      </c>
      <c r="X55" s="322">
        <f>'New Counts Pivot Table'!G$48</f>
        <v>0</v>
      </c>
      <c r="Y55" s="251">
        <f>'New Counts Pivot Table'!H$48</f>
        <v>351</v>
      </c>
      <c r="Z55" s="251">
        <f>'New Counts Pivot Table'!I$48</f>
        <v>0</v>
      </c>
      <c r="AA55" s="252">
        <f>'New Counts Pivot Table'!J$48</f>
        <v>66</v>
      </c>
      <c r="AB55" s="252">
        <f>'New Counts Pivot Table'!K$48</f>
        <v>187</v>
      </c>
      <c r="AC55" s="252">
        <f>'New Counts Pivot Table'!L$48</f>
        <v>5</v>
      </c>
      <c r="AD55" s="252">
        <f>'New Counts Pivot Table'!M$48</f>
        <v>0</v>
      </c>
      <c r="AE55" s="251">
        <f>'New Counts Pivot Table'!N$48</f>
        <v>258</v>
      </c>
      <c r="AF55" s="251">
        <f>'New Counts Pivot Table'!O$48</f>
        <v>62</v>
      </c>
      <c r="AG55" s="252">
        <f>'New Counts Pivot Table'!P$48</f>
        <v>0</v>
      </c>
      <c r="AH55" s="251">
        <f>'New Counts Pivot Table'!Q$48</f>
        <v>62</v>
      </c>
    </row>
    <row r="56" spans="1:36">
      <c r="A56" s="337"/>
      <c r="B56" s="239" t="s">
        <v>24</v>
      </c>
      <c r="C56" s="247">
        <f t="shared" si="44"/>
        <v>7.9086115992970121E-2</v>
      </c>
      <c r="D56" s="248">
        <f t="shared" si="45"/>
        <v>0</v>
      </c>
      <c r="E56" s="248">
        <f t="shared" si="46"/>
        <v>0.14471309996391193</v>
      </c>
      <c r="F56" s="248">
        <f t="shared" si="47"/>
        <v>0</v>
      </c>
      <c r="G56" s="248">
        <f t="shared" si="47"/>
        <v>0</v>
      </c>
      <c r="H56" s="248">
        <f t="shared" si="47"/>
        <v>0</v>
      </c>
      <c r="I56" s="247">
        <f t="shared" si="48"/>
        <v>0.11246612466124661</v>
      </c>
      <c r="J56" s="247">
        <f t="shared" si="49"/>
        <v>0</v>
      </c>
      <c r="K56" s="248">
        <f t="shared" si="50"/>
        <v>0</v>
      </c>
      <c r="L56" s="248">
        <f t="shared" si="50"/>
        <v>0</v>
      </c>
      <c r="M56" s="249">
        <f t="shared" si="51"/>
        <v>0</v>
      </c>
      <c r="N56" s="247">
        <f t="shared" si="52"/>
        <v>0</v>
      </c>
      <c r="O56" s="247">
        <f t="shared" si="53"/>
        <v>0</v>
      </c>
      <c r="P56" s="249">
        <f t="shared" si="53"/>
        <v>0</v>
      </c>
      <c r="Q56" s="332">
        <f t="shared" si="53"/>
        <v>0</v>
      </c>
      <c r="R56" s="401"/>
      <c r="S56" s="251">
        <f>'New Counts Pivot Table'!B$49</f>
        <v>180</v>
      </c>
      <c r="T56" s="252">
        <f>'New Counts Pivot Table'!C$49</f>
        <v>0</v>
      </c>
      <c r="U56" s="252">
        <f>'New Counts Pivot Table'!D$49</f>
        <v>401</v>
      </c>
      <c r="V56" s="252">
        <f>'New Counts Pivot Table'!E$49</f>
        <v>0</v>
      </c>
      <c r="W56" s="252">
        <f>'New Counts Pivot Table'!F$49</f>
        <v>0</v>
      </c>
      <c r="X56" s="322">
        <f>'New Counts Pivot Table'!G$49</f>
        <v>0</v>
      </c>
      <c r="Y56" s="251">
        <f>'New Counts Pivot Table'!H$49</f>
        <v>581</v>
      </c>
      <c r="Z56" s="251">
        <f>'New Counts Pivot Table'!I$49</f>
        <v>0</v>
      </c>
      <c r="AA56" s="252">
        <f>'New Counts Pivot Table'!J$49</f>
        <v>0</v>
      </c>
      <c r="AB56" s="252">
        <f>'New Counts Pivot Table'!K$49</f>
        <v>0</v>
      </c>
      <c r="AC56" s="252">
        <f>'New Counts Pivot Table'!L$49</f>
        <v>0</v>
      </c>
      <c r="AD56" s="252">
        <f>'New Counts Pivot Table'!M$49</f>
        <v>0</v>
      </c>
      <c r="AE56" s="251">
        <f>'New Counts Pivot Table'!N$49</f>
        <v>0</v>
      </c>
      <c r="AF56" s="251">
        <f>'New Counts Pivot Table'!O$49</f>
        <v>0</v>
      </c>
      <c r="AG56" s="252">
        <f>'New Counts Pivot Table'!P$49</f>
        <v>0</v>
      </c>
      <c r="AH56" s="251">
        <f>'New Counts Pivot Table'!Q$49</f>
        <v>0</v>
      </c>
    </row>
    <row r="57" spans="1:36">
      <c r="A57" s="337"/>
      <c r="B57" s="239" t="s">
        <v>21</v>
      </c>
      <c r="C57" s="247">
        <f t="shared" si="44"/>
        <v>0</v>
      </c>
      <c r="D57" s="248">
        <f t="shared" si="45"/>
        <v>0</v>
      </c>
      <c r="E57" s="248">
        <f t="shared" si="46"/>
        <v>0</v>
      </c>
      <c r="F57" s="248">
        <f t="shared" si="47"/>
        <v>0</v>
      </c>
      <c r="G57" s="248">
        <f t="shared" si="47"/>
        <v>0</v>
      </c>
      <c r="H57" s="248">
        <f t="shared" si="47"/>
        <v>0</v>
      </c>
      <c r="I57" s="247">
        <f t="shared" si="48"/>
        <v>0</v>
      </c>
      <c r="J57" s="247">
        <f t="shared" si="49"/>
        <v>0</v>
      </c>
      <c r="K57" s="248">
        <f t="shared" si="50"/>
        <v>0</v>
      </c>
      <c r="L57" s="248">
        <f t="shared" si="50"/>
        <v>0</v>
      </c>
      <c r="M57" s="249">
        <f t="shared" si="51"/>
        <v>0</v>
      </c>
      <c r="N57" s="247">
        <f t="shared" si="52"/>
        <v>0</v>
      </c>
      <c r="O57" s="247">
        <f t="shared" si="53"/>
        <v>0</v>
      </c>
      <c r="P57" s="249">
        <f t="shared" si="53"/>
        <v>0</v>
      </c>
      <c r="Q57" s="332">
        <f t="shared" si="53"/>
        <v>0</v>
      </c>
      <c r="R57" s="401"/>
      <c r="S57" s="251">
        <f>'New Counts Pivot Table'!B$50</f>
        <v>0</v>
      </c>
      <c r="T57" s="252">
        <f>'New Counts Pivot Table'!C$50</f>
        <v>0</v>
      </c>
      <c r="U57" s="252">
        <f>'New Counts Pivot Table'!D$50</f>
        <v>0</v>
      </c>
      <c r="V57" s="252">
        <f>'New Counts Pivot Table'!E$50</f>
        <v>0</v>
      </c>
      <c r="W57" s="252">
        <f>'New Counts Pivot Table'!F$50</f>
        <v>0</v>
      </c>
      <c r="X57" s="322">
        <f>'New Counts Pivot Table'!G$50</f>
        <v>0</v>
      </c>
      <c r="Y57" s="251">
        <f>'New Counts Pivot Table'!H$50</f>
        <v>0</v>
      </c>
      <c r="Z57" s="251">
        <f>'New Counts Pivot Table'!I$50</f>
        <v>0</v>
      </c>
      <c r="AA57" s="252">
        <f>'New Counts Pivot Table'!J$50</f>
        <v>0</v>
      </c>
      <c r="AB57" s="252">
        <f>'New Counts Pivot Table'!K$50</f>
        <v>0</v>
      </c>
      <c r="AC57" s="252">
        <f>'New Counts Pivot Table'!L$50</f>
        <v>0</v>
      </c>
      <c r="AD57" s="252">
        <f>'New Counts Pivot Table'!M$50</f>
        <v>0</v>
      </c>
      <c r="AE57" s="251">
        <f>'New Counts Pivot Table'!N$50</f>
        <v>0</v>
      </c>
      <c r="AF57" s="251">
        <f>'New Counts Pivot Table'!O$50</f>
        <v>0</v>
      </c>
      <c r="AG57" s="252">
        <f>'New Counts Pivot Table'!P$50</f>
        <v>0</v>
      </c>
      <c r="AH57" s="251">
        <f>'New Counts Pivot Table'!Q$50</f>
        <v>0</v>
      </c>
    </row>
    <row r="58" spans="1:36" s="261" customFormat="1">
      <c r="A58" s="338"/>
      <c r="B58" s="253" t="s">
        <v>212</v>
      </c>
      <c r="C58" s="254">
        <f t="shared" si="44"/>
        <v>1</v>
      </c>
      <c r="D58" s="255">
        <f t="shared" si="45"/>
        <v>0</v>
      </c>
      <c r="E58" s="255">
        <f t="shared" si="46"/>
        <v>1</v>
      </c>
      <c r="F58" s="255">
        <f t="shared" si="47"/>
        <v>1</v>
      </c>
      <c r="G58" s="255">
        <f t="shared" si="47"/>
        <v>0</v>
      </c>
      <c r="H58" s="255">
        <f t="shared" si="47"/>
        <v>0</v>
      </c>
      <c r="I58" s="254">
        <f t="shared" si="48"/>
        <v>1</v>
      </c>
      <c r="J58" s="254">
        <f t="shared" si="49"/>
        <v>0</v>
      </c>
      <c r="K58" s="255">
        <f t="shared" si="50"/>
        <v>1</v>
      </c>
      <c r="L58" s="255">
        <f t="shared" si="50"/>
        <v>1</v>
      </c>
      <c r="M58" s="256">
        <f t="shared" si="51"/>
        <v>1</v>
      </c>
      <c r="N58" s="254">
        <f t="shared" si="52"/>
        <v>1</v>
      </c>
      <c r="O58" s="254">
        <f t="shared" si="53"/>
        <v>1</v>
      </c>
      <c r="P58" s="256">
        <f t="shared" si="53"/>
        <v>0</v>
      </c>
      <c r="Q58" s="333">
        <f t="shared" si="53"/>
        <v>1</v>
      </c>
      <c r="R58" s="402"/>
      <c r="S58" s="258">
        <f>'New Counts Pivot Table'!B$51</f>
        <v>2276</v>
      </c>
      <c r="T58" s="259">
        <f>'New Counts Pivot Table'!C$51</f>
        <v>0</v>
      </c>
      <c r="U58" s="259">
        <f>'New Counts Pivot Table'!D$51</f>
        <v>2771</v>
      </c>
      <c r="V58" s="259">
        <f>'New Counts Pivot Table'!E$51</f>
        <v>119</v>
      </c>
      <c r="W58" s="259">
        <f>'New Counts Pivot Table'!F$51</f>
        <v>0</v>
      </c>
      <c r="X58" s="323">
        <f>'New Counts Pivot Table'!G$51</f>
        <v>0</v>
      </c>
      <c r="Y58" s="258">
        <f>'New Counts Pivot Table'!H$51</f>
        <v>5166</v>
      </c>
      <c r="Z58" s="258">
        <f>'New Counts Pivot Table'!I$51</f>
        <v>0</v>
      </c>
      <c r="AA58" s="259">
        <f>'New Counts Pivot Table'!J$51</f>
        <v>474</v>
      </c>
      <c r="AB58" s="259">
        <f>'New Counts Pivot Table'!K$51</f>
        <v>1192</v>
      </c>
      <c r="AC58" s="259">
        <f>'New Counts Pivot Table'!L$51</f>
        <v>46</v>
      </c>
      <c r="AD58" s="259">
        <f>'New Counts Pivot Table'!M$51</f>
        <v>0</v>
      </c>
      <c r="AE58" s="258">
        <f>'New Counts Pivot Table'!N$51</f>
        <v>1712</v>
      </c>
      <c r="AF58" s="258">
        <f>'New Counts Pivot Table'!O$51</f>
        <v>174</v>
      </c>
      <c r="AG58" s="259">
        <f>'New Counts Pivot Table'!P$51</f>
        <v>0</v>
      </c>
      <c r="AH58" s="258">
        <f>'New Counts Pivot Table'!Q$51</f>
        <v>174</v>
      </c>
      <c r="AI58" s="260"/>
      <c r="AJ58" s="260"/>
    </row>
    <row r="59" spans="1:36">
      <c r="A59" s="339" t="s">
        <v>34</v>
      </c>
      <c r="B59" s="240" t="s">
        <v>3</v>
      </c>
      <c r="C59" s="241">
        <f t="shared" ref="C59:C65" si="54">S59/S$65</f>
        <v>0.33542812254516891</v>
      </c>
      <c r="D59" s="242">
        <f t="shared" ref="D59:D65" si="55">IFERROR(T59/T$65,0)</f>
        <v>0.24374495560936238</v>
      </c>
      <c r="E59" s="242">
        <f t="shared" ref="E59:E65" si="56">U59/U$65</f>
        <v>0.22731439046746105</v>
      </c>
      <c r="F59" s="242">
        <f t="shared" ref="F59:H65" si="57">IFERROR(V59/V$65,0)</f>
        <v>0.20689655172413793</v>
      </c>
      <c r="G59" s="242">
        <f t="shared" si="57"/>
        <v>0.10714285714285714</v>
      </c>
      <c r="H59" s="242">
        <f t="shared" si="57"/>
        <v>0.14814814814814814</v>
      </c>
      <c r="I59" s="241">
        <f t="shared" ref="I59:I65" si="58">Y59/Y$65</f>
        <v>0.25174537987679674</v>
      </c>
      <c r="J59" s="241">
        <f t="shared" ref="J59:J65" si="59">IFERROR(Z59/Z$65,0)</f>
        <v>0</v>
      </c>
      <c r="K59" s="242">
        <f t="shared" ref="K59:L65" si="60">AA59/AA$65</f>
        <v>0.12653061224489795</v>
      </c>
      <c r="L59" s="242">
        <f t="shared" si="60"/>
        <v>9.668508287292818E-2</v>
      </c>
      <c r="M59" s="243">
        <f t="shared" ref="M59:M65" si="61">IFERROR(AC59/AC$65,0)</f>
        <v>0.13513513513513514</v>
      </c>
      <c r="N59" s="241">
        <f t="shared" ref="N59:N65" si="62">AE59/AE$65</f>
        <v>0.11784799316823227</v>
      </c>
      <c r="O59" s="241">
        <f t="shared" ref="O59:Q65" si="63">IFERROR(AF59/AF$65,0)</f>
        <v>4.1463414634146344E-2</v>
      </c>
      <c r="P59" s="243">
        <f t="shared" si="63"/>
        <v>0</v>
      </c>
      <c r="Q59" s="331">
        <f t="shared" si="63"/>
        <v>4.1463414634146344E-2</v>
      </c>
      <c r="R59" s="400"/>
      <c r="S59" s="245">
        <f>'New Counts Pivot Table'!B$53</f>
        <v>427</v>
      </c>
      <c r="T59" s="246">
        <f>'New Counts Pivot Table'!C$53</f>
        <v>302</v>
      </c>
      <c r="U59" s="246">
        <f>'New Counts Pivot Table'!D$53</f>
        <v>248</v>
      </c>
      <c r="V59" s="246">
        <f>'New Counts Pivot Table'!E$53</f>
        <v>228</v>
      </c>
      <c r="W59" s="246">
        <f>'New Counts Pivot Table'!F$53</f>
        <v>9</v>
      </c>
      <c r="X59" s="321">
        <f>'New Counts Pivot Table'!G$53</f>
        <v>12</v>
      </c>
      <c r="Y59" s="245">
        <f>'New Counts Pivot Table'!H$53</f>
        <v>1226</v>
      </c>
      <c r="Z59" s="245">
        <f>'New Counts Pivot Table'!I$53</f>
        <v>0</v>
      </c>
      <c r="AA59" s="246">
        <f>'New Counts Pivot Table'!J$53</f>
        <v>93</v>
      </c>
      <c r="AB59" s="246">
        <f>'New Counts Pivot Table'!K$53</f>
        <v>35</v>
      </c>
      <c r="AC59" s="246">
        <f>'New Counts Pivot Table'!L$53</f>
        <v>10</v>
      </c>
      <c r="AD59" s="246">
        <f>'New Counts Pivot Table'!M$53</f>
        <v>0</v>
      </c>
      <c r="AE59" s="245">
        <f>'New Counts Pivot Table'!N$53</f>
        <v>138</v>
      </c>
      <c r="AF59" s="245">
        <f>'New Counts Pivot Table'!O$53</f>
        <v>17</v>
      </c>
      <c r="AG59" s="246">
        <f>'New Counts Pivot Table'!P$53</f>
        <v>0</v>
      </c>
      <c r="AH59" s="245">
        <f>'New Counts Pivot Table'!Q$53</f>
        <v>17</v>
      </c>
    </row>
    <row r="60" spans="1:36">
      <c r="A60" s="337"/>
      <c r="B60" s="239" t="s">
        <v>4</v>
      </c>
      <c r="C60" s="247">
        <f t="shared" si="54"/>
        <v>0.25137470542026707</v>
      </c>
      <c r="D60" s="248">
        <f t="shared" si="55"/>
        <v>0.28410008071025022</v>
      </c>
      <c r="E60" s="248">
        <f t="shared" si="56"/>
        <v>0.24931255728689275</v>
      </c>
      <c r="F60" s="248">
        <f t="shared" si="57"/>
        <v>0.25317604355716877</v>
      </c>
      <c r="G60" s="248">
        <f t="shared" si="57"/>
        <v>0.25</v>
      </c>
      <c r="H60" s="248">
        <f t="shared" si="57"/>
        <v>0.32098765432098764</v>
      </c>
      <c r="I60" s="247">
        <f t="shared" si="58"/>
        <v>0.26078028747433263</v>
      </c>
      <c r="J60" s="247">
        <f t="shared" si="59"/>
        <v>0</v>
      </c>
      <c r="K60" s="248">
        <f t="shared" si="60"/>
        <v>0.17959183673469387</v>
      </c>
      <c r="L60" s="248">
        <f t="shared" si="60"/>
        <v>0.10773480662983426</v>
      </c>
      <c r="M60" s="249">
        <f t="shared" si="61"/>
        <v>0.1891891891891892</v>
      </c>
      <c r="N60" s="247">
        <f t="shared" si="62"/>
        <v>0.15798462852263023</v>
      </c>
      <c r="O60" s="247">
        <f t="shared" si="63"/>
        <v>1.4634146341463415E-2</v>
      </c>
      <c r="P60" s="249">
        <f t="shared" si="63"/>
        <v>0</v>
      </c>
      <c r="Q60" s="332">
        <f t="shared" si="63"/>
        <v>1.4634146341463415E-2</v>
      </c>
      <c r="R60" s="401"/>
      <c r="S60" s="251">
        <f>'New Counts Pivot Table'!B$54</f>
        <v>320</v>
      </c>
      <c r="T60" s="252">
        <f>'New Counts Pivot Table'!C$54</f>
        <v>352</v>
      </c>
      <c r="U60" s="252">
        <f>'New Counts Pivot Table'!D$54</f>
        <v>272</v>
      </c>
      <c r="V60" s="252">
        <f>'New Counts Pivot Table'!E$54</f>
        <v>279</v>
      </c>
      <c r="W60" s="252">
        <f>'New Counts Pivot Table'!F$54</f>
        <v>21</v>
      </c>
      <c r="X60" s="322">
        <f>'New Counts Pivot Table'!G$54</f>
        <v>26</v>
      </c>
      <c r="Y60" s="251">
        <f>'New Counts Pivot Table'!H$54</f>
        <v>1270</v>
      </c>
      <c r="Z60" s="251">
        <f>'New Counts Pivot Table'!I$54</f>
        <v>0</v>
      </c>
      <c r="AA60" s="252">
        <f>'New Counts Pivot Table'!J$54</f>
        <v>132</v>
      </c>
      <c r="AB60" s="252">
        <f>'New Counts Pivot Table'!K$54</f>
        <v>39</v>
      </c>
      <c r="AC60" s="252">
        <f>'New Counts Pivot Table'!L$54</f>
        <v>14</v>
      </c>
      <c r="AD60" s="252">
        <f>'New Counts Pivot Table'!M$54</f>
        <v>0</v>
      </c>
      <c r="AE60" s="251">
        <f>'New Counts Pivot Table'!N$54</f>
        <v>185</v>
      </c>
      <c r="AF60" s="251">
        <f>'New Counts Pivot Table'!O$54</f>
        <v>6</v>
      </c>
      <c r="AG60" s="252">
        <f>'New Counts Pivot Table'!P$54</f>
        <v>0</v>
      </c>
      <c r="AH60" s="251">
        <f>'New Counts Pivot Table'!Q$54</f>
        <v>6</v>
      </c>
    </row>
    <row r="61" spans="1:36">
      <c r="A61" s="337"/>
      <c r="B61" s="239" t="s">
        <v>5</v>
      </c>
      <c r="C61" s="247">
        <f t="shared" si="54"/>
        <v>0.20974076983503534</v>
      </c>
      <c r="D61" s="248">
        <f t="shared" si="55"/>
        <v>0.21711057304277642</v>
      </c>
      <c r="E61" s="248">
        <f t="shared" si="56"/>
        <v>0.20073327222731438</v>
      </c>
      <c r="F61" s="248">
        <f t="shared" si="57"/>
        <v>0.33393829401088931</v>
      </c>
      <c r="G61" s="248">
        <f t="shared" si="57"/>
        <v>0.58333333333333337</v>
      </c>
      <c r="H61" s="248">
        <f t="shared" si="57"/>
        <v>0.32098765432098764</v>
      </c>
      <c r="I61" s="247">
        <f t="shared" si="58"/>
        <v>0.24599589322381929</v>
      </c>
      <c r="J61" s="247">
        <f t="shared" si="59"/>
        <v>0</v>
      </c>
      <c r="K61" s="248">
        <f t="shared" si="60"/>
        <v>0.21088435374149661</v>
      </c>
      <c r="L61" s="248">
        <f t="shared" si="60"/>
        <v>0.16298342541436464</v>
      </c>
      <c r="M61" s="249">
        <f t="shared" si="61"/>
        <v>0.21621621621621623</v>
      </c>
      <c r="N61" s="247">
        <f t="shared" si="62"/>
        <v>0.1964133219470538</v>
      </c>
      <c r="O61" s="247">
        <f t="shared" si="63"/>
        <v>2.6829268292682926E-2</v>
      </c>
      <c r="P61" s="249">
        <f t="shared" si="63"/>
        <v>0</v>
      </c>
      <c r="Q61" s="332">
        <f t="shared" si="63"/>
        <v>2.6829268292682926E-2</v>
      </c>
      <c r="R61" s="401"/>
      <c r="S61" s="251">
        <f>'New Counts Pivot Table'!B$55</f>
        <v>267</v>
      </c>
      <c r="T61" s="252">
        <f>'New Counts Pivot Table'!C$55</f>
        <v>269</v>
      </c>
      <c r="U61" s="252">
        <f>'New Counts Pivot Table'!D$55</f>
        <v>219</v>
      </c>
      <c r="V61" s="252">
        <f>'New Counts Pivot Table'!E$55</f>
        <v>368</v>
      </c>
      <c r="W61" s="252">
        <f>'New Counts Pivot Table'!F$55</f>
        <v>49</v>
      </c>
      <c r="X61" s="322">
        <f>'New Counts Pivot Table'!G$55</f>
        <v>26</v>
      </c>
      <c r="Y61" s="251">
        <f>'New Counts Pivot Table'!H$55</f>
        <v>1198</v>
      </c>
      <c r="Z61" s="251">
        <f>'New Counts Pivot Table'!I$55</f>
        <v>0</v>
      </c>
      <c r="AA61" s="252">
        <f>'New Counts Pivot Table'!J$55</f>
        <v>155</v>
      </c>
      <c r="AB61" s="252">
        <f>'New Counts Pivot Table'!K$55</f>
        <v>59</v>
      </c>
      <c r="AC61" s="252">
        <f>'New Counts Pivot Table'!L$55</f>
        <v>16</v>
      </c>
      <c r="AD61" s="252">
        <f>'New Counts Pivot Table'!M$55</f>
        <v>0</v>
      </c>
      <c r="AE61" s="251">
        <f>'New Counts Pivot Table'!N$55</f>
        <v>230</v>
      </c>
      <c r="AF61" s="251">
        <f>'New Counts Pivot Table'!O$55</f>
        <v>11</v>
      </c>
      <c r="AG61" s="252">
        <f>'New Counts Pivot Table'!P$55</f>
        <v>0</v>
      </c>
      <c r="AH61" s="251">
        <f>'New Counts Pivot Table'!Q$55</f>
        <v>11</v>
      </c>
    </row>
    <row r="62" spans="1:36">
      <c r="A62" s="337"/>
      <c r="B62" s="239" t="s">
        <v>6</v>
      </c>
      <c r="C62" s="247">
        <f t="shared" si="54"/>
        <v>0.18617439120188531</v>
      </c>
      <c r="D62" s="248">
        <f t="shared" si="55"/>
        <v>0.23405972558514931</v>
      </c>
      <c r="E62" s="248">
        <f t="shared" si="56"/>
        <v>0.30980751604032997</v>
      </c>
      <c r="F62" s="248">
        <f t="shared" si="57"/>
        <v>0.18965517241379309</v>
      </c>
      <c r="G62" s="248">
        <f t="shared" si="57"/>
        <v>2.3809523809523808E-2</v>
      </c>
      <c r="H62" s="248">
        <f t="shared" si="57"/>
        <v>0.20987654320987653</v>
      </c>
      <c r="I62" s="247">
        <f t="shared" si="58"/>
        <v>0.22443531827515401</v>
      </c>
      <c r="J62" s="247">
        <f t="shared" si="59"/>
        <v>0</v>
      </c>
      <c r="K62" s="248">
        <f t="shared" si="60"/>
        <v>0.46938775510204084</v>
      </c>
      <c r="L62" s="248">
        <f t="shared" si="60"/>
        <v>0.6270718232044199</v>
      </c>
      <c r="M62" s="249">
        <f t="shared" si="61"/>
        <v>0.41891891891891891</v>
      </c>
      <c r="N62" s="247">
        <f t="shared" si="62"/>
        <v>0.51494449188727587</v>
      </c>
      <c r="O62" s="247">
        <f t="shared" si="63"/>
        <v>0.62926829268292683</v>
      </c>
      <c r="P62" s="249">
        <f t="shared" si="63"/>
        <v>0</v>
      </c>
      <c r="Q62" s="332">
        <f t="shared" si="63"/>
        <v>0.62926829268292683</v>
      </c>
      <c r="R62" s="401"/>
      <c r="S62" s="251">
        <f>'New Counts Pivot Table'!B$56</f>
        <v>237</v>
      </c>
      <c r="T62" s="252">
        <f>'New Counts Pivot Table'!C$56</f>
        <v>290</v>
      </c>
      <c r="U62" s="252">
        <f>'New Counts Pivot Table'!D$56</f>
        <v>338</v>
      </c>
      <c r="V62" s="252">
        <f>'New Counts Pivot Table'!E$56</f>
        <v>209</v>
      </c>
      <c r="W62" s="252">
        <f>'New Counts Pivot Table'!F$56</f>
        <v>2</v>
      </c>
      <c r="X62" s="322">
        <f>'New Counts Pivot Table'!G$56</f>
        <v>17</v>
      </c>
      <c r="Y62" s="251">
        <f>'New Counts Pivot Table'!H$56</f>
        <v>1093</v>
      </c>
      <c r="Z62" s="251">
        <f>'New Counts Pivot Table'!I$56</f>
        <v>0</v>
      </c>
      <c r="AA62" s="252">
        <f>'New Counts Pivot Table'!J$56</f>
        <v>345</v>
      </c>
      <c r="AB62" s="252">
        <f>'New Counts Pivot Table'!K$56</f>
        <v>227</v>
      </c>
      <c r="AC62" s="252">
        <f>'New Counts Pivot Table'!L$56</f>
        <v>31</v>
      </c>
      <c r="AD62" s="252">
        <f>'New Counts Pivot Table'!M$56</f>
        <v>0</v>
      </c>
      <c r="AE62" s="251">
        <f>'New Counts Pivot Table'!N$56</f>
        <v>603</v>
      </c>
      <c r="AF62" s="251">
        <f>'New Counts Pivot Table'!O$56</f>
        <v>258</v>
      </c>
      <c r="AG62" s="252">
        <f>'New Counts Pivot Table'!P$56</f>
        <v>0</v>
      </c>
      <c r="AH62" s="251">
        <f>'New Counts Pivot Table'!Q$56</f>
        <v>258</v>
      </c>
    </row>
    <row r="63" spans="1:36">
      <c r="A63" s="337"/>
      <c r="B63" s="239" t="s">
        <v>24</v>
      </c>
      <c r="C63" s="247">
        <f t="shared" si="54"/>
        <v>1.7282010997643361E-2</v>
      </c>
      <c r="D63" s="248">
        <f t="shared" si="55"/>
        <v>2.0984665052461663E-2</v>
      </c>
      <c r="E63" s="248">
        <f t="shared" si="56"/>
        <v>1.2832263978001834E-2</v>
      </c>
      <c r="F63" s="248">
        <f t="shared" si="57"/>
        <v>1.6333938294010888E-2</v>
      </c>
      <c r="G63" s="248">
        <f t="shared" si="57"/>
        <v>3.5714285714285712E-2</v>
      </c>
      <c r="H63" s="248">
        <f t="shared" si="57"/>
        <v>0</v>
      </c>
      <c r="I63" s="247">
        <f t="shared" si="58"/>
        <v>1.7043121149897332E-2</v>
      </c>
      <c r="J63" s="247">
        <f t="shared" si="59"/>
        <v>0</v>
      </c>
      <c r="K63" s="248">
        <f t="shared" si="60"/>
        <v>1.3605442176870748E-2</v>
      </c>
      <c r="L63" s="248">
        <f t="shared" si="60"/>
        <v>5.5248618784530384E-3</v>
      </c>
      <c r="M63" s="249">
        <f t="shared" si="61"/>
        <v>4.0540540540540543E-2</v>
      </c>
      <c r="N63" s="247">
        <f t="shared" si="62"/>
        <v>1.2809564474807857E-2</v>
      </c>
      <c r="O63" s="247">
        <f t="shared" si="63"/>
        <v>0.28780487804878047</v>
      </c>
      <c r="P63" s="249">
        <f t="shared" si="63"/>
        <v>0</v>
      </c>
      <c r="Q63" s="332">
        <f t="shared" si="63"/>
        <v>0.28780487804878047</v>
      </c>
      <c r="R63" s="401"/>
      <c r="S63" s="251">
        <f>'New Counts Pivot Table'!B$57</f>
        <v>22</v>
      </c>
      <c r="T63" s="252">
        <f>'New Counts Pivot Table'!C$57</f>
        <v>26</v>
      </c>
      <c r="U63" s="252">
        <f>'New Counts Pivot Table'!D$57</f>
        <v>14</v>
      </c>
      <c r="V63" s="252">
        <f>'New Counts Pivot Table'!E$57</f>
        <v>18</v>
      </c>
      <c r="W63" s="252">
        <f>'New Counts Pivot Table'!F$57</f>
        <v>3</v>
      </c>
      <c r="X63" s="322">
        <f>'New Counts Pivot Table'!G$57</f>
        <v>0</v>
      </c>
      <c r="Y63" s="251">
        <f>'New Counts Pivot Table'!H$57</f>
        <v>83</v>
      </c>
      <c r="Z63" s="251">
        <f>'New Counts Pivot Table'!I$57</f>
        <v>0</v>
      </c>
      <c r="AA63" s="252">
        <f>'New Counts Pivot Table'!J$57</f>
        <v>10</v>
      </c>
      <c r="AB63" s="252">
        <f>'New Counts Pivot Table'!K$57</f>
        <v>2</v>
      </c>
      <c r="AC63" s="252">
        <f>'New Counts Pivot Table'!L$57</f>
        <v>3</v>
      </c>
      <c r="AD63" s="252">
        <f>'New Counts Pivot Table'!M$57</f>
        <v>0</v>
      </c>
      <c r="AE63" s="251">
        <f>'New Counts Pivot Table'!N$57</f>
        <v>15</v>
      </c>
      <c r="AF63" s="251">
        <f>'New Counts Pivot Table'!O$57</f>
        <v>118</v>
      </c>
      <c r="AG63" s="252">
        <f>'New Counts Pivot Table'!P$57</f>
        <v>0</v>
      </c>
      <c r="AH63" s="251">
        <f>'New Counts Pivot Table'!Q$57</f>
        <v>118</v>
      </c>
    </row>
    <row r="64" spans="1:36">
      <c r="A64" s="337"/>
      <c r="B64" s="239" t="s">
        <v>21</v>
      </c>
      <c r="C64" s="247">
        <f t="shared" si="54"/>
        <v>0</v>
      </c>
      <c r="D64" s="248">
        <f t="shared" si="55"/>
        <v>0</v>
      </c>
      <c r="E64" s="248">
        <f t="shared" si="56"/>
        <v>0</v>
      </c>
      <c r="F64" s="248">
        <f t="shared" si="57"/>
        <v>0</v>
      </c>
      <c r="G64" s="248">
        <f t="shared" si="57"/>
        <v>0</v>
      </c>
      <c r="H64" s="248">
        <f t="shared" si="57"/>
        <v>0</v>
      </c>
      <c r="I64" s="247">
        <f t="shared" si="58"/>
        <v>0</v>
      </c>
      <c r="J64" s="247">
        <f t="shared" si="59"/>
        <v>0</v>
      </c>
      <c r="K64" s="248">
        <f t="shared" si="60"/>
        <v>0</v>
      </c>
      <c r="L64" s="248">
        <f t="shared" si="60"/>
        <v>0</v>
      </c>
      <c r="M64" s="249">
        <f t="shared" si="61"/>
        <v>0</v>
      </c>
      <c r="N64" s="247">
        <f t="shared" si="62"/>
        <v>0</v>
      </c>
      <c r="O64" s="247">
        <f t="shared" si="63"/>
        <v>0</v>
      </c>
      <c r="P64" s="249">
        <f t="shared" si="63"/>
        <v>0</v>
      </c>
      <c r="Q64" s="332">
        <f t="shared" si="63"/>
        <v>0</v>
      </c>
      <c r="R64" s="401"/>
      <c r="S64" s="251">
        <f>'New Counts Pivot Table'!B$58</f>
        <v>0</v>
      </c>
      <c r="T64" s="252">
        <f>'New Counts Pivot Table'!C$58</f>
        <v>0</v>
      </c>
      <c r="U64" s="252">
        <f>'New Counts Pivot Table'!D$58</f>
        <v>0</v>
      </c>
      <c r="V64" s="252">
        <f>'New Counts Pivot Table'!E$58</f>
        <v>0</v>
      </c>
      <c r="W64" s="252">
        <f>'New Counts Pivot Table'!F$58</f>
        <v>0</v>
      </c>
      <c r="X64" s="322">
        <f>'New Counts Pivot Table'!G$58</f>
        <v>0</v>
      </c>
      <c r="Y64" s="251">
        <f>'New Counts Pivot Table'!H$58</f>
        <v>0</v>
      </c>
      <c r="Z64" s="251">
        <f>'New Counts Pivot Table'!I$58</f>
        <v>0</v>
      </c>
      <c r="AA64" s="252">
        <f>'New Counts Pivot Table'!J$58</f>
        <v>0</v>
      </c>
      <c r="AB64" s="252">
        <f>'New Counts Pivot Table'!K$58</f>
        <v>0</v>
      </c>
      <c r="AC64" s="252">
        <f>'New Counts Pivot Table'!L$58</f>
        <v>0</v>
      </c>
      <c r="AD64" s="252">
        <f>'New Counts Pivot Table'!M$58</f>
        <v>0</v>
      </c>
      <c r="AE64" s="251">
        <f>'New Counts Pivot Table'!N$58</f>
        <v>0</v>
      </c>
      <c r="AF64" s="251">
        <f>'New Counts Pivot Table'!O$58</f>
        <v>0</v>
      </c>
      <c r="AG64" s="252">
        <f>'New Counts Pivot Table'!P$58</f>
        <v>0</v>
      </c>
      <c r="AH64" s="251">
        <f>'New Counts Pivot Table'!Q$58</f>
        <v>0</v>
      </c>
    </row>
    <row r="65" spans="1:36" s="261" customFormat="1">
      <c r="A65" s="338"/>
      <c r="B65" s="253" t="s">
        <v>212</v>
      </c>
      <c r="C65" s="254">
        <f t="shared" si="54"/>
        <v>1</v>
      </c>
      <c r="D65" s="255">
        <f t="shared" si="55"/>
        <v>1</v>
      </c>
      <c r="E65" s="255">
        <f t="shared" si="56"/>
        <v>1</v>
      </c>
      <c r="F65" s="255">
        <f t="shared" si="57"/>
        <v>1</v>
      </c>
      <c r="G65" s="255">
        <f t="shared" si="57"/>
        <v>1</v>
      </c>
      <c r="H65" s="255">
        <f t="shared" si="57"/>
        <v>1</v>
      </c>
      <c r="I65" s="254">
        <f t="shared" si="58"/>
        <v>1</v>
      </c>
      <c r="J65" s="254">
        <f t="shared" si="59"/>
        <v>0</v>
      </c>
      <c r="K65" s="255">
        <f t="shared" si="60"/>
        <v>1</v>
      </c>
      <c r="L65" s="255">
        <f t="shared" si="60"/>
        <v>1</v>
      </c>
      <c r="M65" s="256">
        <f t="shared" si="61"/>
        <v>1</v>
      </c>
      <c r="N65" s="254">
        <f t="shared" si="62"/>
        <v>1</v>
      </c>
      <c r="O65" s="254">
        <f t="shared" si="63"/>
        <v>1</v>
      </c>
      <c r="P65" s="256">
        <f t="shared" si="63"/>
        <v>0</v>
      </c>
      <c r="Q65" s="333">
        <f t="shared" si="63"/>
        <v>1</v>
      </c>
      <c r="R65" s="402"/>
      <c r="S65" s="258">
        <f>'New Counts Pivot Table'!B$59</f>
        <v>1273</v>
      </c>
      <c r="T65" s="259">
        <f>'New Counts Pivot Table'!C$59</f>
        <v>1239</v>
      </c>
      <c r="U65" s="259">
        <f>'New Counts Pivot Table'!D$59</f>
        <v>1091</v>
      </c>
      <c r="V65" s="259">
        <f>'New Counts Pivot Table'!E$59</f>
        <v>1102</v>
      </c>
      <c r="W65" s="259">
        <f>'New Counts Pivot Table'!F$59</f>
        <v>84</v>
      </c>
      <c r="X65" s="323">
        <f>'New Counts Pivot Table'!G$59</f>
        <v>81</v>
      </c>
      <c r="Y65" s="258">
        <f>'New Counts Pivot Table'!H$59</f>
        <v>4870</v>
      </c>
      <c r="Z65" s="258">
        <f>'New Counts Pivot Table'!I$59</f>
        <v>0</v>
      </c>
      <c r="AA65" s="259">
        <f>'New Counts Pivot Table'!J$59</f>
        <v>735</v>
      </c>
      <c r="AB65" s="259">
        <f>'New Counts Pivot Table'!K$59</f>
        <v>362</v>
      </c>
      <c r="AC65" s="259">
        <f>'New Counts Pivot Table'!L$59</f>
        <v>74</v>
      </c>
      <c r="AD65" s="259">
        <f>'New Counts Pivot Table'!M$59</f>
        <v>0</v>
      </c>
      <c r="AE65" s="258">
        <f>'New Counts Pivot Table'!N$59</f>
        <v>1171</v>
      </c>
      <c r="AF65" s="258">
        <f>'New Counts Pivot Table'!O$59</f>
        <v>410</v>
      </c>
      <c r="AG65" s="259">
        <f>'New Counts Pivot Table'!P$59</f>
        <v>0</v>
      </c>
      <c r="AH65" s="258">
        <f>'New Counts Pivot Table'!Q$59</f>
        <v>410</v>
      </c>
      <c r="AI65" s="260"/>
      <c r="AJ65" s="260"/>
    </row>
    <row r="66" spans="1:36">
      <c r="A66" s="337" t="s">
        <v>35</v>
      </c>
      <c r="B66" s="240" t="s">
        <v>3</v>
      </c>
      <c r="C66" s="241">
        <f t="shared" ref="C66:C72" si="64">S66/S$72</f>
        <v>0.38448374215630349</v>
      </c>
      <c r="D66" s="242">
        <f t="shared" ref="D66:D72" si="65">IFERROR(T66/T$72,0)</f>
        <v>0.23267838676318511</v>
      </c>
      <c r="E66" s="242">
        <f t="shared" ref="E66:E72" si="66">U66/U$72</f>
        <v>0.23394495412844038</v>
      </c>
      <c r="F66" s="242">
        <f t="shared" ref="F66:H72" si="67">IFERROR(V66/V$72,0)</f>
        <v>0.23538344722854973</v>
      </c>
      <c r="G66" s="242">
        <f t="shared" si="67"/>
        <v>0.15714285714285714</v>
      </c>
      <c r="H66" s="242">
        <f t="shared" si="67"/>
        <v>0.31788079470198677</v>
      </c>
      <c r="I66" s="241">
        <f t="shared" ref="I66:I72" si="68">Y66/Y$72</f>
        <v>0.28519230769230769</v>
      </c>
      <c r="J66" s="241">
        <f t="shared" ref="J66:J72" si="69">IFERROR(Z66/Z$72,0)</f>
        <v>0</v>
      </c>
      <c r="K66" s="242">
        <f t="shared" ref="K66:L72" si="70">AA66/AA$72</f>
        <v>0.36830102622576966</v>
      </c>
      <c r="L66" s="242">
        <f t="shared" si="70"/>
        <v>0.18043844856661045</v>
      </c>
      <c r="M66" s="243">
        <f t="shared" ref="M66:M72" si="71">IFERROR(AC66/AC$72,0)</f>
        <v>0.296875</v>
      </c>
      <c r="N66" s="241">
        <f t="shared" ref="N66:N72" si="72">AE66/AE$72</f>
        <v>0.3195959595959596</v>
      </c>
      <c r="O66" s="241">
        <f t="shared" ref="O66:Q72" si="73">IFERROR(AF66/AF$72,0)</f>
        <v>0</v>
      </c>
      <c r="P66" s="243">
        <f t="shared" si="73"/>
        <v>0</v>
      </c>
      <c r="Q66" s="331">
        <f t="shared" si="73"/>
        <v>0</v>
      </c>
      <c r="R66" s="400"/>
      <c r="S66" s="245">
        <f>'New Counts Pivot Table'!B$61</f>
        <v>674</v>
      </c>
      <c r="T66" s="246">
        <f>'New Counts Pivot Table'!C$61</f>
        <v>225</v>
      </c>
      <c r="U66" s="246">
        <f>'New Counts Pivot Table'!D$61</f>
        <v>204</v>
      </c>
      <c r="V66" s="246">
        <f>'New Counts Pivot Table'!E$61</f>
        <v>310</v>
      </c>
      <c r="W66" s="246">
        <f>'New Counts Pivot Table'!F$61</f>
        <v>22</v>
      </c>
      <c r="X66" s="321">
        <f>'New Counts Pivot Table'!G$61</f>
        <v>48</v>
      </c>
      <c r="Y66" s="245">
        <f>'New Counts Pivot Table'!H$61</f>
        <v>1483</v>
      </c>
      <c r="Z66" s="245">
        <f>'New Counts Pivot Table'!I$61</f>
        <v>0</v>
      </c>
      <c r="AA66" s="246">
        <f>'New Counts Pivot Table'!J$61</f>
        <v>646</v>
      </c>
      <c r="AB66" s="246">
        <f>'New Counts Pivot Table'!K$61</f>
        <v>107</v>
      </c>
      <c r="AC66" s="246">
        <f>'New Counts Pivot Table'!L$61</f>
        <v>38</v>
      </c>
      <c r="AD66" s="246">
        <f>'New Counts Pivot Table'!M$61</f>
        <v>0</v>
      </c>
      <c r="AE66" s="245">
        <f>'New Counts Pivot Table'!N$61</f>
        <v>791</v>
      </c>
      <c r="AF66" s="245">
        <f>'New Counts Pivot Table'!O$61</f>
        <v>0</v>
      </c>
      <c r="AG66" s="246">
        <f>'New Counts Pivot Table'!P$61</f>
        <v>0</v>
      </c>
      <c r="AH66" s="245">
        <f>'New Counts Pivot Table'!Q$61</f>
        <v>0</v>
      </c>
    </row>
    <row r="67" spans="1:36">
      <c r="A67" s="337"/>
      <c r="B67" s="239" t="s">
        <v>4</v>
      </c>
      <c r="C67" s="247">
        <f t="shared" si="64"/>
        <v>0.26468910439247006</v>
      </c>
      <c r="D67" s="248">
        <f t="shared" si="65"/>
        <v>0.3081695966907963</v>
      </c>
      <c r="E67" s="248">
        <f t="shared" si="66"/>
        <v>0.24197247706422018</v>
      </c>
      <c r="F67" s="248">
        <f t="shared" si="67"/>
        <v>0.26803340926347757</v>
      </c>
      <c r="G67" s="248">
        <f t="shared" si="67"/>
        <v>0.27857142857142858</v>
      </c>
      <c r="H67" s="248">
        <f t="shared" si="67"/>
        <v>0.37086092715231789</v>
      </c>
      <c r="I67" s="247">
        <f t="shared" si="68"/>
        <v>0.27326923076923076</v>
      </c>
      <c r="J67" s="247">
        <f t="shared" si="69"/>
        <v>0</v>
      </c>
      <c r="K67" s="248">
        <f t="shared" si="70"/>
        <v>0.29418472063854045</v>
      </c>
      <c r="L67" s="248">
        <f t="shared" si="70"/>
        <v>0.27318718381112983</v>
      </c>
      <c r="M67" s="249">
        <f t="shared" si="71"/>
        <v>0.2421875</v>
      </c>
      <c r="N67" s="247">
        <f t="shared" si="72"/>
        <v>0.28646464646464648</v>
      </c>
      <c r="O67" s="247">
        <f t="shared" si="73"/>
        <v>0</v>
      </c>
      <c r="P67" s="249">
        <f t="shared" si="73"/>
        <v>0</v>
      </c>
      <c r="Q67" s="332">
        <f t="shared" si="73"/>
        <v>0</v>
      </c>
      <c r="R67" s="401"/>
      <c r="S67" s="251">
        <f>'New Counts Pivot Table'!B$62</f>
        <v>464</v>
      </c>
      <c r="T67" s="252">
        <f>'New Counts Pivot Table'!C$62</f>
        <v>298</v>
      </c>
      <c r="U67" s="252">
        <f>'New Counts Pivot Table'!D$62</f>
        <v>211</v>
      </c>
      <c r="V67" s="252">
        <f>'New Counts Pivot Table'!E$62</f>
        <v>353</v>
      </c>
      <c r="W67" s="252">
        <f>'New Counts Pivot Table'!F$62</f>
        <v>39</v>
      </c>
      <c r="X67" s="322">
        <f>'New Counts Pivot Table'!G$62</f>
        <v>56</v>
      </c>
      <c r="Y67" s="251">
        <f>'New Counts Pivot Table'!H$62</f>
        <v>1421</v>
      </c>
      <c r="Z67" s="251">
        <f>'New Counts Pivot Table'!I$62</f>
        <v>0</v>
      </c>
      <c r="AA67" s="252">
        <f>'New Counts Pivot Table'!J$62</f>
        <v>516</v>
      </c>
      <c r="AB67" s="252">
        <f>'New Counts Pivot Table'!K$62</f>
        <v>162</v>
      </c>
      <c r="AC67" s="252">
        <f>'New Counts Pivot Table'!L$62</f>
        <v>31</v>
      </c>
      <c r="AD67" s="252">
        <f>'New Counts Pivot Table'!M$62</f>
        <v>0</v>
      </c>
      <c r="AE67" s="251">
        <f>'New Counts Pivot Table'!N$62</f>
        <v>709</v>
      </c>
      <c r="AF67" s="251">
        <f>'New Counts Pivot Table'!O$62</f>
        <v>0</v>
      </c>
      <c r="AG67" s="252">
        <f>'New Counts Pivot Table'!P$62</f>
        <v>0</v>
      </c>
      <c r="AH67" s="251">
        <f>'New Counts Pivot Table'!Q$62</f>
        <v>0</v>
      </c>
    </row>
    <row r="68" spans="1:36">
      <c r="A68" s="337"/>
      <c r="B68" s="239" t="s">
        <v>5</v>
      </c>
      <c r="C68" s="247">
        <f t="shared" si="64"/>
        <v>0.18938961779806046</v>
      </c>
      <c r="D68" s="248">
        <f t="shared" si="65"/>
        <v>0.21820062047569805</v>
      </c>
      <c r="E68" s="248">
        <f t="shared" si="66"/>
        <v>0.27064220183486237</v>
      </c>
      <c r="F68" s="248">
        <f t="shared" si="67"/>
        <v>0.28853454821564162</v>
      </c>
      <c r="G68" s="248">
        <f t="shared" si="67"/>
        <v>0.47142857142857142</v>
      </c>
      <c r="H68" s="248">
        <f t="shared" si="67"/>
        <v>0.30463576158940397</v>
      </c>
      <c r="I68" s="247">
        <f t="shared" si="68"/>
        <v>0.24442307692307691</v>
      </c>
      <c r="J68" s="247">
        <f t="shared" si="69"/>
        <v>0</v>
      </c>
      <c r="K68" s="248">
        <f t="shared" si="70"/>
        <v>0.27480045610034209</v>
      </c>
      <c r="L68" s="248">
        <f t="shared" si="70"/>
        <v>0.4300168634064081</v>
      </c>
      <c r="M68" s="249">
        <f t="shared" si="71"/>
        <v>0.3125</v>
      </c>
      <c r="N68" s="247">
        <f t="shared" si="72"/>
        <v>0.31393939393939396</v>
      </c>
      <c r="O68" s="247">
        <f t="shared" si="73"/>
        <v>0</v>
      </c>
      <c r="P68" s="249">
        <f t="shared" si="73"/>
        <v>0</v>
      </c>
      <c r="Q68" s="332">
        <f t="shared" si="73"/>
        <v>0</v>
      </c>
      <c r="R68" s="401"/>
      <c r="S68" s="251">
        <f>'New Counts Pivot Table'!B$63</f>
        <v>332</v>
      </c>
      <c r="T68" s="252">
        <f>'New Counts Pivot Table'!C$63</f>
        <v>211</v>
      </c>
      <c r="U68" s="252">
        <f>'New Counts Pivot Table'!D$63</f>
        <v>236</v>
      </c>
      <c r="V68" s="252">
        <f>'New Counts Pivot Table'!E$63</f>
        <v>380</v>
      </c>
      <c r="W68" s="252">
        <f>'New Counts Pivot Table'!F$63</f>
        <v>66</v>
      </c>
      <c r="X68" s="322">
        <f>'New Counts Pivot Table'!G$63</f>
        <v>46</v>
      </c>
      <c r="Y68" s="251">
        <f>'New Counts Pivot Table'!H$63</f>
        <v>1271</v>
      </c>
      <c r="Z68" s="251">
        <f>'New Counts Pivot Table'!I$63</f>
        <v>0</v>
      </c>
      <c r="AA68" s="252">
        <f>'New Counts Pivot Table'!J$63</f>
        <v>482</v>
      </c>
      <c r="AB68" s="252">
        <f>'New Counts Pivot Table'!K$63</f>
        <v>255</v>
      </c>
      <c r="AC68" s="252">
        <f>'New Counts Pivot Table'!L$63</f>
        <v>40</v>
      </c>
      <c r="AD68" s="252">
        <f>'New Counts Pivot Table'!M$63</f>
        <v>0</v>
      </c>
      <c r="AE68" s="251">
        <f>'New Counts Pivot Table'!N$63</f>
        <v>777</v>
      </c>
      <c r="AF68" s="251">
        <f>'New Counts Pivot Table'!O$63</f>
        <v>0</v>
      </c>
      <c r="AG68" s="252">
        <f>'New Counts Pivot Table'!P$63</f>
        <v>0</v>
      </c>
      <c r="AH68" s="251">
        <f>'New Counts Pivot Table'!Q$63</f>
        <v>0</v>
      </c>
    </row>
    <row r="69" spans="1:36">
      <c r="A69" s="337"/>
      <c r="B69" s="239" t="s">
        <v>6</v>
      </c>
      <c r="C69" s="247">
        <f t="shared" si="64"/>
        <v>5.7045065601825443E-3</v>
      </c>
      <c r="D69" s="248">
        <f t="shared" si="65"/>
        <v>1.5511892450879007E-2</v>
      </c>
      <c r="E69" s="248">
        <f t="shared" si="66"/>
        <v>2.6376146788990827E-2</v>
      </c>
      <c r="F69" s="248">
        <f t="shared" si="67"/>
        <v>1.8223234624145785E-2</v>
      </c>
      <c r="G69" s="248">
        <f t="shared" si="67"/>
        <v>9.285714285714286E-2</v>
      </c>
      <c r="H69" s="248">
        <f t="shared" si="67"/>
        <v>0</v>
      </c>
      <c r="I69" s="247">
        <f t="shared" si="68"/>
        <v>1.6346153846153847E-2</v>
      </c>
      <c r="J69" s="247">
        <f t="shared" si="69"/>
        <v>0</v>
      </c>
      <c r="K69" s="248">
        <f t="shared" si="70"/>
        <v>6.2713797035347782E-2</v>
      </c>
      <c r="L69" s="248">
        <f t="shared" si="70"/>
        <v>0.1163575042158516</v>
      </c>
      <c r="M69" s="249">
        <f t="shared" si="71"/>
        <v>0.140625</v>
      </c>
      <c r="N69" s="247">
        <f t="shared" si="72"/>
        <v>7.9595959595959595E-2</v>
      </c>
      <c r="O69" s="247">
        <f t="shared" si="73"/>
        <v>0</v>
      </c>
      <c r="P69" s="249">
        <f t="shared" si="73"/>
        <v>0</v>
      </c>
      <c r="Q69" s="332">
        <f t="shared" si="73"/>
        <v>0</v>
      </c>
      <c r="R69" s="401"/>
      <c r="S69" s="251">
        <f>'New Counts Pivot Table'!B$64</f>
        <v>10</v>
      </c>
      <c r="T69" s="252">
        <f>'New Counts Pivot Table'!C$64</f>
        <v>15</v>
      </c>
      <c r="U69" s="252">
        <f>'New Counts Pivot Table'!D$64</f>
        <v>23</v>
      </c>
      <c r="V69" s="252">
        <f>'New Counts Pivot Table'!E$64</f>
        <v>24</v>
      </c>
      <c r="W69" s="252">
        <f>'New Counts Pivot Table'!F$64</f>
        <v>13</v>
      </c>
      <c r="X69" s="322">
        <f>'New Counts Pivot Table'!G$64</f>
        <v>0</v>
      </c>
      <c r="Y69" s="251">
        <f>'New Counts Pivot Table'!H$64</f>
        <v>85</v>
      </c>
      <c r="Z69" s="251">
        <f>'New Counts Pivot Table'!I$64</f>
        <v>0</v>
      </c>
      <c r="AA69" s="252">
        <f>'New Counts Pivot Table'!J$64</f>
        <v>110</v>
      </c>
      <c r="AB69" s="252">
        <f>'New Counts Pivot Table'!K$64</f>
        <v>69</v>
      </c>
      <c r="AC69" s="252">
        <f>'New Counts Pivot Table'!L$64</f>
        <v>18</v>
      </c>
      <c r="AD69" s="252">
        <f>'New Counts Pivot Table'!M$64</f>
        <v>0</v>
      </c>
      <c r="AE69" s="251">
        <f>'New Counts Pivot Table'!N$64</f>
        <v>197</v>
      </c>
      <c r="AF69" s="251">
        <f>'New Counts Pivot Table'!O$64</f>
        <v>0</v>
      </c>
      <c r="AG69" s="252">
        <f>'New Counts Pivot Table'!P$64</f>
        <v>0</v>
      </c>
      <c r="AH69" s="251">
        <f>'New Counts Pivot Table'!Q$64</f>
        <v>0</v>
      </c>
    </row>
    <row r="70" spans="1:36">
      <c r="A70" s="337"/>
      <c r="B70" s="239" t="s">
        <v>24</v>
      </c>
      <c r="C70" s="247">
        <f t="shared" si="64"/>
        <v>0.15573302909298345</v>
      </c>
      <c r="D70" s="248">
        <f t="shared" si="65"/>
        <v>0.22543950361944157</v>
      </c>
      <c r="E70" s="248">
        <f t="shared" si="66"/>
        <v>0.22706422018348624</v>
      </c>
      <c r="F70" s="248">
        <f t="shared" si="67"/>
        <v>0.18982536066818528</v>
      </c>
      <c r="G70" s="248">
        <f t="shared" si="67"/>
        <v>0</v>
      </c>
      <c r="H70" s="248">
        <f t="shared" si="67"/>
        <v>6.6225165562913907E-3</v>
      </c>
      <c r="I70" s="247">
        <f t="shared" si="68"/>
        <v>0.18076923076923077</v>
      </c>
      <c r="J70" s="247">
        <f t="shared" si="69"/>
        <v>0</v>
      </c>
      <c r="K70" s="248">
        <f t="shared" si="70"/>
        <v>0</v>
      </c>
      <c r="L70" s="248">
        <f t="shared" si="70"/>
        <v>0</v>
      </c>
      <c r="M70" s="249">
        <f t="shared" si="71"/>
        <v>7.8125E-3</v>
      </c>
      <c r="N70" s="406">
        <f t="shared" si="72"/>
        <v>4.0404040404040404E-4</v>
      </c>
      <c r="O70" s="247">
        <f t="shared" si="73"/>
        <v>0</v>
      </c>
      <c r="P70" s="249">
        <f t="shared" si="73"/>
        <v>0</v>
      </c>
      <c r="Q70" s="332">
        <f t="shared" si="73"/>
        <v>0</v>
      </c>
      <c r="R70" s="401"/>
      <c r="S70" s="251">
        <f>'New Counts Pivot Table'!B$65</f>
        <v>273</v>
      </c>
      <c r="T70" s="252">
        <f>'New Counts Pivot Table'!C$65</f>
        <v>218</v>
      </c>
      <c r="U70" s="252">
        <f>'New Counts Pivot Table'!D$65</f>
        <v>198</v>
      </c>
      <c r="V70" s="252">
        <f>'New Counts Pivot Table'!E$65</f>
        <v>250</v>
      </c>
      <c r="W70" s="252">
        <f>'New Counts Pivot Table'!F$65</f>
        <v>0</v>
      </c>
      <c r="X70" s="322">
        <f>'New Counts Pivot Table'!G$65</f>
        <v>1</v>
      </c>
      <c r="Y70" s="251">
        <f>'New Counts Pivot Table'!H$65</f>
        <v>940</v>
      </c>
      <c r="Z70" s="251">
        <f>'New Counts Pivot Table'!I$65</f>
        <v>0</v>
      </c>
      <c r="AA70" s="252">
        <f>'New Counts Pivot Table'!J$65</f>
        <v>0</v>
      </c>
      <c r="AB70" s="252">
        <f>'New Counts Pivot Table'!K$65</f>
        <v>0</v>
      </c>
      <c r="AC70" s="252">
        <f>'New Counts Pivot Table'!L$65</f>
        <v>1</v>
      </c>
      <c r="AD70" s="252">
        <f>'New Counts Pivot Table'!M$65</f>
        <v>0</v>
      </c>
      <c r="AE70" s="251">
        <f>'New Counts Pivot Table'!N$65</f>
        <v>1</v>
      </c>
      <c r="AF70" s="251">
        <f>'New Counts Pivot Table'!O$65</f>
        <v>0</v>
      </c>
      <c r="AG70" s="252">
        <f>'New Counts Pivot Table'!P$65</f>
        <v>0</v>
      </c>
      <c r="AH70" s="251">
        <f>'New Counts Pivot Table'!Q$65</f>
        <v>0</v>
      </c>
    </row>
    <row r="71" spans="1:36">
      <c r="A71" s="337"/>
      <c r="B71" s="239" t="s">
        <v>21</v>
      </c>
      <c r="C71" s="247">
        <f t="shared" si="64"/>
        <v>0</v>
      </c>
      <c r="D71" s="248">
        <f t="shared" si="65"/>
        <v>0</v>
      </c>
      <c r="E71" s="248">
        <f t="shared" si="66"/>
        <v>0</v>
      </c>
      <c r="F71" s="248">
        <f t="shared" si="67"/>
        <v>0</v>
      </c>
      <c r="G71" s="248">
        <f t="shared" si="67"/>
        <v>0</v>
      </c>
      <c r="H71" s="248">
        <f t="shared" si="67"/>
        <v>0</v>
      </c>
      <c r="I71" s="247">
        <f t="shared" si="68"/>
        <v>0</v>
      </c>
      <c r="J71" s="247">
        <f t="shared" si="69"/>
        <v>0</v>
      </c>
      <c r="K71" s="248">
        <f t="shared" si="70"/>
        <v>0</v>
      </c>
      <c r="L71" s="248">
        <f t="shared" si="70"/>
        <v>0</v>
      </c>
      <c r="M71" s="249">
        <f t="shared" si="71"/>
        <v>0</v>
      </c>
      <c r="N71" s="247">
        <f t="shared" si="72"/>
        <v>0</v>
      </c>
      <c r="O71" s="247">
        <f t="shared" si="73"/>
        <v>0</v>
      </c>
      <c r="P71" s="249">
        <f t="shared" si="73"/>
        <v>0</v>
      </c>
      <c r="Q71" s="332">
        <f t="shared" si="73"/>
        <v>0</v>
      </c>
      <c r="R71" s="401"/>
      <c r="S71" s="251">
        <f>'New Counts Pivot Table'!B$66</f>
        <v>0</v>
      </c>
      <c r="T71" s="252">
        <f>'New Counts Pivot Table'!C$66</f>
        <v>0</v>
      </c>
      <c r="U71" s="252">
        <f>'New Counts Pivot Table'!D$66</f>
        <v>0</v>
      </c>
      <c r="V71" s="252">
        <f>'New Counts Pivot Table'!E$66</f>
        <v>0</v>
      </c>
      <c r="W71" s="252">
        <f>'New Counts Pivot Table'!F$66</f>
        <v>0</v>
      </c>
      <c r="X71" s="322">
        <f>'New Counts Pivot Table'!G$66</f>
        <v>0</v>
      </c>
      <c r="Y71" s="251">
        <f>'New Counts Pivot Table'!H$66</f>
        <v>0</v>
      </c>
      <c r="Z71" s="251">
        <f>'New Counts Pivot Table'!I$66</f>
        <v>0</v>
      </c>
      <c r="AA71" s="252">
        <f>'New Counts Pivot Table'!J$66</f>
        <v>0</v>
      </c>
      <c r="AB71" s="252">
        <f>'New Counts Pivot Table'!K$66</f>
        <v>0</v>
      </c>
      <c r="AC71" s="252">
        <f>'New Counts Pivot Table'!L$66</f>
        <v>0</v>
      </c>
      <c r="AD71" s="252">
        <f>'New Counts Pivot Table'!M$66</f>
        <v>0</v>
      </c>
      <c r="AE71" s="251">
        <f>'New Counts Pivot Table'!N$66</f>
        <v>0</v>
      </c>
      <c r="AF71" s="251">
        <f>'New Counts Pivot Table'!O$66</f>
        <v>0</v>
      </c>
      <c r="AG71" s="252">
        <f>'New Counts Pivot Table'!P$66</f>
        <v>0</v>
      </c>
      <c r="AH71" s="251">
        <f>'New Counts Pivot Table'!Q$66</f>
        <v>0</v>
      </c>
    </row>
    <row r="72" spans="1:36" s="261" customFormat="1">
      <c r="A72" s="338"/>
      <c r="B72" s="253" t="s">
        <v>212</v>
      </c>
      <c r="C72" s="254">
        <f t="shared" si="64"/>
        <v>1</v>
      </c>
      <c r="D72" s="255">
        <f t="shared" si="65"/>
        <v>1</v>
      </c>
      <c r="E72" s="255">
        <f t="shared" si="66"/>
        <v>1</v>
      </c>
      <c r="F72" s="255">
        <f t="shared" si="67"/>
        <v>1</v>
      </c>
      <c r="G72" s="255">
        <f t="shared" si="67"/>
        <v>1</v>
      </c>
      <c r="H72" s="255">
        <f t="shared" si="67"/>
        <v>1</v>
      </c>
      <c r="I72" s="254">
        <f t="shared" si="68"/>
        <v>1</v>
      </c>
      <c r="J72" s="254">
        <f t="shared" si="69"/>
        <v>0</v>
      </c>
      <c r="K72" s="255">
        <f t="shared" si="70"/>
        <v>1</v>
      </c>
      <c r="L72" s="255">
        <f t="shared" si="70"/>
        <v>1</v>
      </c>
      <c r="M72" s="256">
        <f t="shared" si="71"/>
        <v>1</v>
      </c>
      <c r="N72" s="254">
        <f t="shared" si="72"/>
        <v>1</v>
      </c>
      <c r="O72" s="254">
        <f t="shared" si="73"/>
        <v>0</v>
      </c>
      <c r="P72" s="256">
        <f t="shared" si="73"/>
        <v>0</v>
      </c>
      <c r="Q72" s="333">
        <f t="shared" si="73"/>
        <v>0</v>
      </c>
      <c r="R72" s="402"/>
      <c r="S72" s="258">
        <f>'New Counts Pivot Table'!B$67</f>
        <v>1753</v>
      </c>
      <c r="T72" s="259">
        <f>'New Counts Pivot Table'!C$67</f>
        <v>967</v>
      </c>
      <c r="U72" s="259">
        <f>'New Counts Pivot Table'!D$67</f>
        <v>872</v>
      </c>
      <c r="V72" s="259">
        <f>'New Counts Pivot Table'!E$67</f>
        <v>1317</v>
      </c>
      <c r="W72" s="259">
        <f>'New Counts Pivot Table'!F$67</f>
        <v>140</v>
      </c>
      <c r="X72" s="323">
        <f>'New Counts Pivot Table'!G$67</f>
        <v>151</v>
      </c>
      <c r="Y72" s="258">
        <f>'New Counts Pivot Table'!H$67</f>
        <v>5200</v>
      </c>
      <c r="Z72" s="258">
        <f>'New Counts Pivot Table'!I$67</f>
        <v>0</v>
      </c>
      <c r="AA72" s="259">
        <f>'New Counts Pivot Table'!J$67</f>
        <v>1754</v>
      </c>
      <c r="AB72" s="259">
        <f>'New Counts Pivot Table'!K$67</f>
        <v>593</v>
      </c>
      <c r="AC72" s="259">
        <f>'New Counts Pivot Table'!L$67</f>
        <v>128</v>
      </c>
      <c r="AD72" s="259">
        <f>'New Counts Pivot Table'!M$67</f>
        <v>0</v>
      </c>
      <c r="AE72" s="258">
        <f>'New Counts Pivot Table'!N$67</f>
        <v>2475</v>
      </c>
      <c r="AF72" s="258">
        <f>'New Counts Pivot Table'!O$67</f>
        <v>0</v>
      </c>
      <c r="AG72" s="259">
        <f>'New Counts Pivot Table'!P$67</f>
        <v>0</v>
      </c>
      <c r="AH72" s="258">
        <f>'New Counts Pivot Table'!Q$67</f>
        <v>0</v>
      </c>
      <c r="AI72" s="260"/>
      <c r="AJ72" s="260"/>
    </row>
    <row r="73" spans="1:36">
      <c r="A73" s="339" t="s">
        <v>36</v>
      </c>
      <c r="B73" s="240" t="s">
        <v>3</v>
      </c>
      <c r="C73" s="241">
        <f t="shared" ref="C73:C79" si="74">S73/S$79</f>
        <v>0.22033898305084745</v>
      </c>
      <c r="D73" s="242">
        <f>IFERROR(T73/T$79,0)</f>
        <v>0.19867549668874171</v>
      </c>
      <c r="E73" s="242">
        <f>IFERROR(U73/U$79,0)</f>
        <v>0</v>
      </c>
      <c r="F73" s="242">
        <f>IFERROR(V73/V$79,0)</f>
        <v>0.18004338394793926</v>
      </c>
      <c r="G73" s="242">
        <f>IFERROR(W73/W$79,0)</f>
        <v>0.24637681159420291</v>
      </c>
      <c r="H73" s="242">
        <f>IFERROR(X73/X$79,0)</f>
        <v>0</v>
      </c>
      <c r="I73" s="241">
        <f t="shared" ref="I73:I79" si="75">Y73/Y$79</f>
        <v>0.20803324099722992</v>
      </c>
      <c r="J73" s="241">
        <f t="shared" ref="J73:J79" si="76">IFERROR(Z73/Z$79,0)</f>
        <v>0</v>
      </c>
      <c r="K73" s="242">
        <f t="shared" ref="K73:L79" si="77">AA73/AA$79</f>
        <v>0</v>
      </c>
      <c r="L73" s="242">
        <f t="shared" si="77"/>
        <v>0</v>
      </c>
      <c r="M73" s="243">
        <f t="shared" ref="M73:M79" si="78">IFERROR(AC73/AC$79,0)</f>
        <v>0</v>
      </c>
      <c r="N73" s="241">
        <f t="shared" ref="N73:N79" si="79">AE73/AE$79</f>
        <v>0</v>
      </c>
      <c r="O73" s="241">
        <f t="shared" ref="O73:Q79" si="80">IFERROR(AF73/AF$79,0)</f>
        <v>0</v>
      </c>
      <c r="P73" s="243">
        <f t="shared" si="80"/>
        <v>0</v>
      </c>
      <c r="Q73" s="331">
        <f t="shared" si="80"/>
        <v>0</v>
      </c>
      <c r="R73" s="400"/>
      <c r="S73" s="245">
        <f>'New Counts Pivot Table'!B$69</f>
        <v>364</v>
      </c>
      <c r="T73" s="246">
        <f>'New Counts Pivot Table'!C$69</f>
        <v>270</v>
      </c>
      <c r="U73" s="246">
        <f>'New Counts Pivot Table'!D$69</f>
        <v>0</v>
      </c>
      <c r="V73" s="246">
        <f>'New Counts Pivot Table'!E$69</f>
        <v>83</v>
      </c>
      <c r="W73" s="246">
        <f>'New Counts Pivot Table'!F$69</f>
        <v>34</v>
      </c>
      <c r="X73" s="321">
        <f>'New Counts Pivot Table'!G$69</f>
        <v>0</v>
      </c>
      <c r="Y73" s="245">
        <f>'New Counts Pivot Table'!H$69</f>
        <v>751</v>
      </c>
      <c r="Z73" s="245">
        <f>'New Counts Pivot Table'!I$69</f>
        <v>0</v>
      </c>
      <c r="AA73" s="246">
        <f>'New Counts Pivot Table'!J$69</f>
        <v>0</v>
      </c>
      <c r="AB73" s="246">
        <f>'New Counts Pivot Table'!K$69</f>
        <v>0</v>
      </c>
      <c r="AC73" s="246">
        <f>'New Counts Pivot Table'!L$69</f>
        <v>0</v>
      </c>
      <c r="AD73" s="246">
        <f>'New Counts Pivot Table'!M$69</f>
        <v>0</v>
      </c>
      <c r="AE73" s="245">
        <f>'New Counts Pivot Table'!N$69</f>
        <v>0</v>
      </c>
      <c r="AF73" s="245">
        <f>'New Counts Pivot Table'!O$69</f>
        <v>0</v>
      </c>
      <c r="AG73" s="246">
        <f>'New Counts Pivot Table'!P$69</f>
        <v>0</v>
      </c>
      <c r="AH73" s="245">
        <f>'New Counts Pivot Table'!Q$69</f>
        <v>0</v>
      </c>
    </row>
    <row r="74" spans="1:36">
      <c r="A74" s="337"/>
      <c r="B74" s="239" t="s">
        <v>4</v>
      </c>
      <c r="C74" s="247">
        <f t="shared" si="74"/>
        <v>0.27481840193704599</v>
      </c>
      <c r="D74" s="248">
        <f t="shared" ref="D74:D79" si="81">IFERROR(T74/T$79,0)</f>
        <v>0.26342899190581309</v>
      </c>
      <c r="E74" s="248">
        <f t="shared" ref="E74:E79" si="82">IFERROR(U74/U$79,0)</f>
        <v>0</v>
      </c>
      <c r="F74" s="248">
        <f t="shared" ref="F74:H79" si="83">IFERROR(V74/V$79,0)</f>
        <v>0.22125813449023862</v>
      </c>
      <c r="G74" s="248">
        <f t="shared" si="83"/>
        <v>0.17391304347826086</v>
      </c>
      <c r="H74" s="248">
        <f t="shared" si="83"/>
        <v>0</v>
      </c>
      <c r="I74" s="247">
        <f t="shared" si="75"/>
        <v>0.2598337950138504</v>
      </c>
      <c r="J74" s="247">
        <f t="shared" si="76"/>
        <v>0</v>
      </c>
      <c r="K74" s="248">
        <f t="shared" si="77"/>
        <v>0</v>
      </c>
      <c r="L74" s="248">
        <f t="shared" si="77"/>
        <v>0</v>
      </c>
      <c r="M74" s="249">
        <f t="shared" si="78"/>
        <v>0</v>
      </c>
      <c r="N74" s="247">
        <f t="shared" si="79"/>
        <v>0</v>
      </c>
      <c r="O74" s="247">
        <f t="shared" si="80"/>
        <v>0</v>
      </c>
      <c r="P74" s="249">
        <f t="shared" si="80"/>
        <v>0</v>
      </c>
      <c r="Q74" s="332">
        <f t="shared" si="80"/>
        <v>0</v>
      </c>
      <c r="R74" s="401"/>
      <c r="S74" s="251">
        <f>'New Counts Pivot Table'!B$70</f>
        <v>454</v>
      </c>
      <c r="T74" s="252">
        <f>'New Counts Pivot Table'!C$70</f>
        <v>358</v>
      </c>
      <c r="U74" s="252">
        <f>'New Counts Pivot Table'!D$70</f>
        <v>0</v>
      </c>
      <c r="V74" s="252">
        <f>'New Counts Pivot Table'!E$70</f>
        <v>102</v>
      </c>
      <c r="W74" s="252">
        <f>'New Counts Pivot Table'!F$70</f>
        <v>24</v>
      </c>
      <c r="X74" s="322">
        <f>'New Counts Pivot Table'!G$70</f>
        <v>0</v>
      </c>
      <c r="Y74" s="251">
        <f>'New Counts Pivot Table'!H$70</f>
        <v>938</v>
      </c>
      <c r="Z74" s="251">
        <f>'New Counts Pivot Table'!I$70</f>
        <v>0</v>
      </c>
      <c r="AA74" s="252">
        <f>'New Counts Pivot Table'!J$70</f>
        <v>0</v>
      </c>
      <c r="AB74" s="252">
        <f>'New Counts Pivot Table'!K$70</f>
        <v>0</v>
      </c>
      <c r="AC74" s="252">
        <f>'New Counts Pivot Table'!L$70</f>
        <v>0</v>
      </c>
      <c r="AD74" s="252">
        <f>'New Counts Pivot Table'!M$70</f>
        <v>0</v>
      </c>
      <c r="AE74" s="251">
        <f>'New Counts Pivot Table'!N$70</f>
        <v>0</v>
      </c>
      <c r="AF74" s="251">
        <f>'New Counts Pivot Table'!O$70</f>
        <v>0</v>
      </c>
      <c r="AG74" s="252">
        <f>'New Counts Pivot Table'!P$70</f>
        <v>0</v>
      </c>
      <c r="AH74" s="251">
        <f>'New Counts Pivot Table'!Q$70</f>
        <v>0</v>
      </c>
    </row>
    <row r="75" spans="1:36">
      <c r="A75" s="337"/>
      <c r="B75" s="239" t="s">
        <v>5</v>
      </c>
      <c r="C75" s="247">
        <f t="shared" si="74"/>
        <v>0.29539951573849876</v>
      </c>
      <c r="D75" s="248">
        <f t="shared" si="81"/>
        <v>0.32303164091243564</v>
      </c>
      <c r="E75" s="248">
        <f t="shared" si="82"/>
        <v>0</v>
      </c>
      <c r="F75" s="248">
        <f t="shared" si="83"/>
        <v>0.36008676789587851</v>
      </c>
      <c r="G75" s="248">
        <f t="shared" si="83"/>
        <v>0.25362318840579712</v>
      </c>
      <c r="H75" s="248">
        <f t="shared" si="83"/>
        <v>0</v>
      </c>
      <c r="I75" s="247">
        <f t="shared" si="75"/>
        <v>0.31246537396121882</v>
      </c>
      <c r="J75" s="247">
        <f t="shared" si="76"/>
        <v>0</v>
      </c>
      <c r="K75" s="248">
        <f t="shared" si="77"/>
        <v>0</v>
      </c>
      <c r="L75" s="248">
        <f t="shared" si="77"/>
        <v>0</v>
      </c>
      <c r="M75" s="249">
        <f t="shared" si="78"/>
        <v>0</v>
      </c>
      <c r="N75" s="247">
        <f t="shared" si="79"/>
        <v>0</v>
      </c>
      <c r="O75" s="247">
        <f t="shared" si="80"/>
        <v>0</v>
      </c>
      <c r="P75" s="249">
        <f t="shared" si="80"/>
        <v>0</v>
      </c>
      <c r="Q75" s="332">
        <f t="shared" si="80"/>
        <v>0</v>
      </c>
      <c r="R75" s="401"/>
      <c r="S75" s="251">
        <f>'New Counts Pivot Table'!B$71</f>
        <v>488</v>
      </c>
      <c r="T75" s="252">
        <f>'New Counts Pivot Table'!C$71</f>
        <v>439</v>
      </c>
      <c r="U75" s="252">
        <f>'New Counts Pivot Table'!D$71</f>
        <v>0</v>
      </c>
      <c r="V75" s="252">
        <f>'New Counts Pivot Table'!E$71</f>
        <v>166</v>
      </c>
      <c r="W75" s="252">
        <f>'New Counts Pivot Table'!F$71</f>
        <v>35</v>
      </c>
      <c r="X75" s="322">
        <f>'New Counts Pivot Table'!G$71</f>
        <v>0</v>
      </c>
      <c r="Y75" s="251">
        <f>'New Counts Pivot Table'!H$71</f>
        <v>1128</v>
      </c>
      <c r="Z75" s="251">
        <f>'New Counts Pivot Table'!I$71</f>
        <v>0</v>
      </c>
      <c r="AA75" s="252">
        <f>'New Counts Pivot Table'!J$71</f>
        <v>0</v>
      </c>
      <c r="AB75" s="252">
        <f>'New Counts Pivot Table'!K$71</f>
        <v>0</v>
      </c>
      <c r="AC75" s="252">
        <f>'New Counts Pivot Table'!L$71</f>
        <v>0</v>
      </c>
      <c r="AD75" s="252">
        <f>'New Counts Pivot Table'!M$71</f>
        <v>0</v>
      </c>
      <c r="AE75" s="251">
        <f>'New Counts Pivot Table'!N$71</f>
        <v>0</v>
      </c>
      <c r="AF75" s="251">
        <f>'New Counts Pivot Table'!O$71</f>
        <v>0</v>
      </c>
      <c r="AG75" s="252">
        <f>'New Counts Pivot Table'!P$71</f>
        <v>0</v>
      </c>
      <c r="AH75" s="251">
        <f>'New Counts Pivot Table'!Q$71</f>
        <v>0</v>
      </c>
    </row>
    <row r="76" spans="1:36">
      <c r="A76" s="337"/>
      <c r="B76" s="239" t="s">
        <v>6</v>
      </c>
      <c r="C76" s="247">
        <f t="shared" si="74"/>
        <v>0.17554479418886199</v>
      </c>
      <c r="D76" s="248">
        <f t="shared" si="81"/>
        <v>0.17365710080941868</v>
      </c>
      <c r="E76" s="248">
        <f t="shared" si="82"/>
        <v>0</v>
      </c>
      <c r="F76" s="248">
        <f t="shared" si="83"/>
        <v>0.23644251626898047</v>
      </c>
      <c r="G76" s="248">
        <f t="shared" si="83"/>
        <v>0.32608695652173914</v>
      </c>
      <c r="H76" s="248">
        <f t="shared" si="83"/>
        <v>0</v>
      </c>
      <c r="I76" s="247">
        <f t="shared" si="75"/>
        <v>0.18836565096952909</v>
      </c>
      <c r="J76" s="247">
        <f t="shared" si="76"/>
        <v>0</v>
      </c>
      <c r="K76" s="248">
        <f t="shared" si="77"/>
        <v>0</v>
      </c>
      <c r="L76" s="248">
        <f t="shared" si="77"/>
        <v>0</v>
      </c>
      <c r="M76" s="249">
        <f t="shared" si="78"/>
        <v>0</v>
      </c>
      <c r="N76" s="247">
        <f t="shared" si="79"/>
        <v>0</v>
      </c>
      <c r="O76" s="247">
        <f t="shared" si="80"/>
        <v>0</v>
      </c>
      <c r="P76" s="249">
        <f t="shared" si="80"/>
        <v>0</v>
      </c>
      <c r="Q76" s="332">
        <f t="shared" si="80"/>
        <v>0</v>
      </c>
      <c r="R76" s="401"/>
      <c r="S76" s="251">
        <f>'New Counts Pivot Table'!B$72</f>
        <v>290</v>
      </c>
      <c r="T76" s="252">
        <f>'New Counts Pivot Table'!C$72</f>
        <v>236</v>
      </c>
      <c r="U76" s="252">
        <f>'New Counts Pivot Table'!D$72</f>
        <v>0</v>
      </c>
      <c r="V76" s="252">
        <f>'New Counts Pivot Table'!E$72</f>
        <v>109</v>
      </c>
      <c r="W76" s="252">
        <f>'New Counts Pivot Table'!F$72</f>
        <v>45</v>
      </c>
      <c r="X76" s="322">
        <f>'New Counts Pivot Table'!G$72</f>
        <v>0</v>
      </c>
      <c r="Y76" s="251">
        <f>'New Counts Pivot Table'!H$72</f>
        <v>680</v>
      </c>
      <c r="Z76" s="251">
        <f>'New Counts Pivot Table'!I$72</f>
        <v>0</v>
      </c>
      <c r="AA76" s="252">
        <f>'New Counts Pivot Table'!J$72</f>
        <v>0</v>
      </c>
      <c r="AB76" s="252">
        <f>'New Counts Pivot Table'!K$72</f>
        <v>0</v>
      </c>
      <c r="AC76" s="252">
        <f>'New Counts Pivot Table'!L$72</f>
        <v>0</v>
      </c>
      <c r="AD76" s="252">
        <f>'New Counts Pivot Table'!M$72</f>
        <v>0</v>
      </c>
      <c r="AE76" s="251">
        <f>'New Counts Pivot Table'!N$72</f>
        <v>0</v>
      </c>
      <c r="AF76" s="251">
        <f>'New Counts Pivot Table'!O$72</f>
        <v>0</v>
      </c>
      <c r="AG76" s="252">
        <f>'New Counts Pivot Table'!P$72</f>
        <v>0</v>
      </c>
      <c r="AH76" s="251">
        <f>'New Counts Pivot Table'!Q$72</f>
        <v>0</v>
      </c>
    </row>
    <row r="77" spans="1:36">
      <c r="A77" s="337"/>
      <c r="B77" s="239" t="s">
        <v>24</v>
      </c>
      <c r="C77" s="247">
        <f t="shared" si="74"/>
        <v>3.3898305084745763E-2</v>
      </c>
      <c r="D77" s="248">
        <f t="shared" si="81"/>
        <v>4.1206769683590876E-2</v>
      </c>
      <c r="E77" s="248">
        <f t="shared" si="82"/>
        <v>0</v>
      </c>
      <c r="F77" s="403">
        <f t="shared" si="83"/>
        <v>2.1691973969631237E-3</v>
      </c>
      <c r="G77" s="248">
        <f t="shared" si="83"/>
        <v>0</v>
      </c>
      <c r="H77" s="248">
        <f t="shared" si="83"/>
        <v>0</v>
      </c>
      <c r="I77" s="247">
        <f t="shared" si="75"/>
        <v>3.1301939058171746E-2</v>
      </c>
      <c r="J77" s="247">
        <f t="shared" si="76"/>
        <v>0</v>
      </c>
      <c r="K77" s="248">
        <f t="shared" si="77"/>
        <v>0</v>
      </c>
      <c r="L77" s="248">
        <f t="shared" si="77"/>
        <v>0</v>
      </c>
      <c r="M77" s="249">
        <f t="shared" si="78"/>
        <v>0</v>
      </c>
      <c r="N77" s="247">
        <f t="shared" si="79"/>
        <v>0</v>
      </c>
      <c r="O77" s="247">
        <f t="shared" si="80"/>
        <v>0</v>
      </c>
      <c r="P77" s="249">
        <f t="shared" si="80"/>
        <v>0</v>
      </c>
      <c r="Q77" s="332">
        <f t="shared" si="80"/>
        <v>0</v>
      </c>
      <c r="R77" s="401"/>
      <c r="S77" s="251">
        <f>'New Counts Pivot Table'!B$73</f>
        <v>56</v>
      </c>
      <c r="T77" s="252">
        <f>'New Counts Pivot Table'!C$73</f>
        <v>56</v>
      </c>
      <c r="U77" s="252">
        <f>'New Counts Pivot Table'!D$73</f>
        <v>0</v>
      </c>
      <c r="V77" s="252">
        <f>'New Counts Pivot Table'!E$73</f>
        <v>1</v>
      </c>
      <c r="W77" s="252">
        <f>'New Counts Pivot Table'!F$73</f>
        <v>0</v>
      </c>
      <c r="X77" s="322">
        <f>'New Counts Pivot Table'!G$73</f>
        <v>0</v>
      </c>
      <c r="Y77" s="251">
        <f>'New Counts Pivot Table'!H$73</f>
        <v>113</v>
      </c>
      <c r="Z77" s="251">
        <f>'New Counts Pivot Table'!I$73</f>
        <v>0</v>
      </c>
      <c r="AA77" s="252">
        <f>'New Counts Pivot Table'!J$73</f>
        <v>0</v>
      </c>
      <c r="AB77" s="252">
        <f>'New Counts Pivot Table'!K$73</f>
        <v>0</v>
      </c>
      <c r="AC77" s="252">
        <f>'New Counts Pivot Table'!L$73</f>
        <v>0</v>
      </c>
      <c r="AD77" s="252">
        <f>'New Counts Pivot Table'!M$73</f>
        <v>0</v>
      </c>
      <c r="AE77" s="251">
        <f>'New Counts Pivot Table'!N$73</f>
        <v>0</v>
      </c>
      <c r="AF77" s="251">
        <f>'New Counts Pivot Table'!O$73</f>
        <v>0</v>
      </c>
      <c r="AG77" s="252">
        <f>'New Counts Pivot Table'!P$73</f>
        <v>0</v>
      </c>
      <c r="AH77" s="251">
        <f>'New Counts Pivot Table'!Q$73</f>
        <v>0</v>
      </c>
    </row>
    <row r="78" spans="1:36">
      <c r="A78" s="337"/>
      <c r="B78" s="239" t="s">
        <v>21</v>
      </c>
      <c r="C78" s="247">
        <f t="shared" si="74"/>
        <v>0</v>
      </c>
      <c r="D78" s="248">
        <f t="shared" si="81"/>
        <v>0</v>
      </c>
      <c r="E78" s="248">
        <f t="shared" si="82"/>
        <v>0</v>
      </c>
      <c r="F78" s="248">
        <f t="shared" si="83"/>
        <v>0</v>
      </c>
      <c r="G78" s="248">
        <f t="shared" si="83"/>
        <v>0</v>
      </c>
      <c r="H78" s="248">
        <f t="shared" si="83"/>
        <v>0</v>
      </c>
      <c r="I78" s="247">
        <f t="shared" si="75"/>
        <v>0</v>
      </c>
      <c r="J78" s="247">
        <f t="shared" si="76"/>
        <v>0</v>
      </c>
      <c r="K78" s="248">
        <f t="shared" si="77"/>
        <v>1</v>
      </c>
      <c r="L78" s="248">
        <f t="shared" si="77"/>
        <v>1</v>
      </c>
      <c r="M78" s="249">
        <f t="shared" si="78"/>
        <v>1</v>
      </c>
      <c r="N78" s="247">
        <f t="shared" si="79"/>
        <v>1</v>
      </c>
      <c r="O78" s="247">
        <f t="shared" si="80"/>
        <v>0</v>
      </c>
      <c r="P78" s="249">
        <f t="shared" si="80"/>
        <v>0</v>
      </c>
      <c r="Q78" s="332">
        <f t="shared" si="80"/>
        <v>0</v>
      </c>
      <c r="R78" s="401"/>
      <c r="S78" s="251">
        <f>'New Counts Pivot Table'!B$74</f>
        <v>0</v>
      </c>
      <c r="T78" s="252">
        <f>'New Counts Pivot Table'!C$74</f>
        <v>0</v>
      </c>
      <c r="U78" s="252">
        <f>'New Counts Pivot Table'!D$74</f>
        <v>0</v>
      </c>
      <c r="V78" s="252">
        <f>'New Counts Pivot Table'!E$74</f>
        <v>0</v>
      </c>
      <c r="W78" s="252">
        <f>'New Counts Pivot Table'!F$74</f>
        <v>0</v>
      </c>
      <c r="X78" s="322">
        <f>'New Counts Pivot Table'!G$74</f>
        <v>0</v>
      </c>
      <c r="Y78" s="251">
        <f>'New Counts Pivot Table'!H$74</f>
        <v>0</v>
      </c>
      <c r="Z78" s="251">
        <f>'New Counts Pivot Table'!I$74</f>
        <v>0</v>
      </c>
      <c r="AA78" s="252">
        <f>'New Counts Pivot Table'!J$74</f>
        <v>1076</v>
      </c>
      <c r="AB78" s="252">
        <f>'New Counts Pivot Table'!K$74</f>
        <v>1182.9000000000001</v>
      </c>
      <c r="AC78" s="252">
        <f>'New Counts Pivot Table'!L$74</f>
        <v>149</v>
      </c>
      <c r="AD78" s="252">
        <f>'New Counts Pivot Table'!M$74</f>
        <v>0</v>
      </c>
      <c r="AE78" s="251">
        <f>'New Counts Pivot Table'!N$74</f>
        <v>2407.9</v>
      </c>
      <c r="AF78" s="251">
        <f>'New Counts Pivot Table'!O$74</f>
        <v>0</v>
      </c>
      <c r="AG78" s="252">
        <f>'New Counts Pivot Table'!P$74</f>
        <v>0</v>
      </c>
      <c r="AH78" s="251">
        <f>'New Counts Pivot Table'!Q$74</f>
        <v>0</v>
      </c>
    </row>
    <row r="79" spans="1:36" s="261" customFormat="1">
      <c r="A79" s="338"/>
      <c r="B79" s="253" t="s">
        <v>212</v>
      </c>
      <c r="C79" s="254">
        <f t="shared" si="74"/>
        <v>1</v>
      </c>
      <c r="D79" s="255">
        <f t="shared" si="81"/>
        <v>1</v>
      </c>
      <c r="E79" s="255">
        <f t="shared" si="82"/>
        <v>0</v>
      </c>
      <c r="F79" s="255">
        <f t="shared" si="83"/>
        <v>1</v>
      </c>
      <c r="G79" s="255">
        <f t="shared" si="83"/>
        <v>1</v>
      </c>
      <c r="H79" s="255">
        <f t="shared" si="83"/>
        <v>0</v>
      </c>
      <c r="I79" s="254">
        <f t="shared" si="75"/>
        <v>1</v>
      </c>
      <c r="J79" s="254">
        <f t="shared" si="76"/>
        <v>0</v>
      </c>
      <c r="K79" s="255">
        <f t="shared" si="77"/>
        <v>1</v>
      </c>
      <c r="L79" s="255">
        <f t="shared" si="77"/>
        <v>1</v>
      </c>
      <c r="M79" s="256">
        <f t="shared" si="78"/>
        <v>1</v>
      </c>
      <c r="N79" s="254">
        <f t="shared" si="79"/>
        <v>1</v>
      </c>
      <c r="O79" s="254">
        <f t="shared" si="80"/>
        <v>0</v>
      </c>
      <c r="P79" s="256">
        <f t="shared" si="80"/>
        <v>0</v>
      </c>
      <c r="Q79" s="333">
        <f t="shared" si="80"/>
        <v>0</v>
      </c>
      <c r="R79" s="402"/>
      <c r="S79" s="258">
        <f>'New Counts Pivot Table'!B$75</f>
        <v>1652</v>
      </c>
      <c r="T79" s="259">
        <f>'New Counts Pivot Table'!C$75</f>
        <v>1359</v>
      </c>
      <c r="U79" s="259">
        <f>'New Counts Pivot Table'!D$75</f>
        <v>0</v>
      </c>
      <c r="V79" s="259">
        <f>'New Counts Pivot Table'!E$75</f>
        <v>461</v>
      </c>
      <c r="W79" s="259">
        <f>'New Counts Pivot Table'!F$75</f>
        <v>138</v>
      </c>
      <c r="X79" s="323">
        <f>'New Counts Pivot Table'!G$75</f>
        <v>0</v>
      </c>
      <c r="Y79" s="258">
        <f>'New Counts Pivot Table'!H$75</f>
        <v>3610</v>
      </c>
      <c r="Z79" s="258">
        <f>'New Counts Pivot Table'!I$75</f>
        <v>0</v>
      </c>
      <c r="AA79" s="259">
        <f>'New Counts Pivot Table'!J$75</f>
        <v>1076</v>
      </c>
      <c r="AB79" s="259">
        <f>'New Counts Pivot Table'!K$75</f>
        <v>1182.9000000000001</v>
      </c>
      <c r="AC79" s="259">
        <f>'New Counts Pivot Table'!L$75</f>
        <v>149</v>
      </c>
      <c r="AD79" s="259">
        <f>'New Counts Pivot Table'!M$75</f>
        <v>0</v>
      </c>
      <c r="AE79" s="258">
        <f>'New Counts Pivot Table'!N$75</f>
        <v>2407.9</v>
      </c>
      <c r="AF79" s="258">
        <f>'New Counts Pivot Table'!O$75</f>
        <v>0</v>
      </c>
      <c r="AG79" s="259">
        <f>'New Counts Pivot Table'!P$75</f>
        <v>0</v>
      </c>
      <c r="AH79" s="258">
        <f>'New Counts Pivot Table'!Q$75</f>
        <v>0</v>
      </c>
      <c r="AI79" s="260"/>
      <c r="AJ79" s="260"/>
    </row>
    <row r="80" spans="1:36">
      <c r="A80" s="337" t="s">
        <v>37</v>
      </c>
      <c r="B80" s="240" t="s">
        <v>3</v>
      </c>
      <c r="C80" s="241">
        <f t="shared" ref="C80:C86" si="84">S80/S$86</f>
        <v>0.26361246714232067</v>
      </c>
      <c r="D80" s="242">
        <f t="shared" ref="D80:H86" si="85">IFERROR(T80/T$86,0)</f>
        <v>0.18421052631578946</v>
      </c>
      <c r="E80" s="242">
        <f t="shared" si="85"/>
        <v>0.24530308401276144</v>
      </c>
      <c r="F80" s="242">
        <f t="shared" si="85"/>
        <v>0.26446280991735538</v>
      </c>
      <c r="G80" s="242">
        <f t="shared" si="85"/>
        <v>0.18688524590163935</v>
      </c>
      <c r="H80" s="242">
        <f t="shared" si="85"/>
        <v>0.29618768328445749</v>
      </c>
      <c r="I80" s="241">
        <f t="shared" ref="I80:I86" si="86">Y80/Y$86</f>
        <v>0.24643468339988592</v>
      </c>
      <c r="J80" s="241">
        <f t="shared" ref="J80:J86" si="87">IFERROR(Z80/Z$86,0)</f>
        <v>0</v>
      </c>
      <c r="K80" s="242">
        <f t="shared" ref="K80:L86" si="88">AA80/AA$86</f>
        <v>0</v>
      </c>
      <c r="L80" s="242">
        <f t="shared" si="88"/>
        <v>0</v>
      </c>
      <c r="M80" s="243">
        <f t="shared" ref="M80:M86" si="89">IFERROR(AC80/AC$86,0)</f>
        <v>0</v>
      </c>
      <c r="N80" s="241">
        <f t="shared" ref="N80:N86" si="90">AE80/AE$86</f>
        <v>0</v>
      </c>
      <c r="O80" s="241">
        <f t="shared" ref="O80:Q86" si="91">IFERROR(AF80/AF$86,0)</f>
        <v>0</v>
      </c>
      <c r="P80" s="243">
        <f t="shared" si="91"/>
        <v>0</v>
      </c>
      <c r="Q80" s="331">
        <f t="shared" si="91"/>
        <v>0</v>
      </c>
      <c r="R80" s="400"/>
      <c r="S80" s="245">
        <f>'New Counts Pivot Table'!B$77</f>
        <v>1404</v>
      </c>
      <c r="T80" s="246">
        <f>'New Counts Pivot Table'!C$77</f>
        <v>217</v>
      </c>
      <c r="U80" s="246">
        <f>'New Counts Pivot Table'!D$77</f>
        <v>692</v>
      </c>
      <c r="V80" s="246">
        <f>'New Counts Pivot Table'!E$77</f>
        <v>64</v>
      </c>
      <c r="W80" s="246">
        <f>'New Counts Pivot Table'!F$77</f>
        <v>114</v>
      </c>
      <c r="X80" s="321">
        <f>'New Counts Pivot Table'!G$77</f>
        <v>101</v>
      </c>
      <c r="Y80" s="245">
        <f>'New Counts Pivot Table'!H$77</f>
        <v>2592</v>
      </c>
      <c r="Z80" s="245">
        <f>'New Counts Pivot Table'!I$77</f>
        <v>0</v>
      </c>
      <c r="AA80" s="246">
        <f>'New Counts Pivot Table'!J$77</f>
        <v>0</v>
      </c>
      <c r="AB80" s="246">
        <f>'New Counts Pivot Table'!K$77</f>
        <v>0</v>
      </c>
      <c r="AC80" s="246">
        <f>'New Counts Pivot Table'!L$77</f>
        <v>0</v>
      </c>
      <c r="AD80" s="246">
        <f>'New Counts Pivot Table'!M$77</f>
        <v>0</v>
      </c>
      <c r="AE80" s="245">
        <f>'New Counts Pivot Table'!N$77</f>
        <v>0</v>
      </c>
      <c r="AF80" s="245">
        <f>'New Counts Pivot Table'!O$77</f>
        <v>0</v>
      </c>
      <c r="AG80" s="246">
        <f>'New Counts Pivot Table'!P$77</f>
        <v>0</v>
      </c>
      <c r="AH80" s="245">
        <f>'New Counts Pivot Table'!Q$77</f>
        <v>0</v>
      </c>
    </row>
    <row r="81" spans="1:36">
      <c r="A81" s="337"/>
      <c r="B81" s="239" t="s">
        <v>4</v>
      </c>
      <c r="C81" s="247">
        <f t="shared" si="84"/>
        <v>0.25028163725122043</v>
      </c>
      <c r="D81" s="248">
        <f t="shared" si="85"/>
        <v>0.35823429541595925</v>
      </c>
      <c r="E81" s="248">
        <f t="shared" si="85"/>
        <v>0.30131159163417226</v>
      </c>
      <c r="F81" s="248">
        <f t="shared" si="85"/>
        <v>0.41322314049586778</v>
      </c>
      <c r="G81" s="248">
        <f t="shared" si="85"/>
        <v>0.30819672131147541</v>
      </c>
      <c r="H81" s="248">
        <f t="shared" si="85"/>
        <v>0.27272727272727271</v>
      </c>
      <c r="I81" s="247">
        <f t="shared" si="86"/>
        <v>0.28389427647841797</v>
      </c>
      <c r="J81" s="247">
        <f t="shared" si="87"/>
        <v>0</v>
      </c>
      <c r="K81" s="248">
        <f t="shared" si="88"/>
        <v>0</v>
      </c>
      <c r="L81" s="248">
        <f t="shared" si="88"/>
        <v>0</v>
      </c>
      <c r="M81" s="407">
        <f t="shared" si="89"/>
        <v>6.215040397762585E-4</v>
      </c>
      <c r="N81" s="406">
        <f t="shared" si="90"/>
        <v>1.2948336138806163E-4</v>
      </c>
      <c r="O81" s="247">
        <f t="shared" si="91"/>
        <v>0</v>
      </c>
      <c r="P81" s="249">
        <f t="shared" si="91"/>
        <v>0</v>
      </c>
      <c r="Q81" s="332">
        <f t="shared" si="91"/>
        <v>0</v>
      </c>
      <c r="R81" s="401"/>
      <c r="S81" s="251">
        <f>'New Counts Pivot Table'!B$78</f>
        <v>1333</v>
      </c>
      <c r="T81" s="252">
        <f>'New Counts Pivot Table'!C$78</f>
        <v>422</v>
      </c>
      <c r="U81" s="252">
        <f>'New Counts Pivot Table'!D$78</f>
        <v>850</v>
      </c>
      <c r="V81" s="252">
        <f>'New Counts Pivot Table'!E$78</f>
        <v>100</v>
      </c>
      <c r="W81" s="252">
        <f>'New Counts Pivot Table'!F$78</f>
        <v>188</v>
      </c>
      <c r="X81" s="322">
        <f>'New Counts Pivot Table'!G$78</f>
        <v>93</v>
      </c>
      <c r="Y81" s="251">
        <f>'New Counts Pivot Table'!H$78</f>
        <v>2986</v>
      </c>
      <c r="Z81" s="251">
        <f>'New Counts Pivot Table'!I$78</f>
        <v>0</v>
      </c>
      <c r="AA81" s="252">
        <f>'New Counts Pivot Table'!J$78</f>
        <v>0</v>
      </c>
      <c r="AB81" s="252">
        <f>'New Counts Pivot Table'!K$78</f>
        <v>0</v>
      </c>
      <c r="AC81" s="252">
        <f>'New Counts Pivot Table'!L$78</f>
        <v>1</v>
      </c>
      <c r="AD81" s="252">
        <f>'New Counts Pivot Table'!M$78</f>
        <v>0</v>
      </c>
      <c r="AE81" s="251">
        <f>'New Counts Pivot Table'!N$78</f>
        <v>1</v>
      </c>
      <c r="AF81" s="251">
        <f>'New Counts Pivot Table'!O$78</f>
        <v>0</v>
      </c>
      <c r="AG81" s="252">
        <f>'New Counts Pivot Table'!P$78</f>
        <v>0</v>
      </c>
      <c r="AH81" s="251">
        <f>'New Counts Pivot Table'!Q$78</f>
        <v>0</v>
      </c>
    </row>
    <row r="82" spans="1:36">
      <c r="A82" s="337"/>
      <c r="B82" s="239" t="s">
        <v>5</v>
      </c>
      <c r="C82" s="247">
        <f t="shared" si="84"/>
        <v>0.16147202403304545</v>
      </c>
      <c r="D82" s="248">
        <f t="shared" si="85"/>
        <v>0.20628183361629882</v>
      </c>
      <c r="E82" s="248">
        <f t="shared" si="85"/>
        <v>0.24459411556185751</v>
      </c>
      <c r="F82" s="248">
        <f t="shared" si="85"/>
        <v>0.26033057851239672</v>
      </c>
      <c r="G82" s="248">
        <f t="shared" si="85"/>
        <v>0.26065573770491801</v>
      </c>
      <c r="H82" s="248">
        <f t="shared" si="85"/>
        <v>0.24340175953079179</v>
      </c>
      <c r="I82" s="247">
        <f t="shared" si="86"/>
        <v>0.19946757938771631</v>
      </c>
      <c r="J82" s="247">
        <f t="shared" si="87"/>
        <v>0</v>
      </c>
      <c r="K82" s="248">
        <f t="shared" si="88"/>
        <v>0</v>
      </c>
      <c r="L82" s="248">
        <f t="shared" si="88"/>
        <v>4.269882659713168E-2</v>
      </c>
      <c r="M82" s="249">
        <f t="shared" si="89"/>
        <v>6.401491609695463E-2</v>
      </c>
      <c r="N82" s="247">
        <f t="shared" si="90"/>
        <v>3.0299106564806423E-2</v>
      </c>
      <c r="O82" s="247">
        <f t="shared" si="91"/>
        <v>0</v>
      </c>
      <c r="P82" s="249">
        <f t="shared" si="91"/>
        <v>0</v>
      </c>
      <c r="Q82" s="332">
        <f t="shared" si="91"/>
        <v>0</v>
      </c>
      <c r="R82" s="401"/>
      <c r="S82" s="251">
        <f>'New Counts Pivot Table'!B$79</f>
        <v>860</v>
      </c>
      <c r="T82" s="252">
        <f>'New Counts Pivot Table'!C$79</f>
        <v>243</v>
      </c>
      <c r="U82" s="252">
        <f>'New Counts Pivot Table'!D$79</f>
        <v>690</v>
      </c>
      <c r="V82" s="252">
        <f>'New Counts Pivot Table'!E$79</f>
        <v>63</v>
      </c>
      <c r="W82" s="252">
        <f>'New Counts Pivot Table'!F$79</f>
        <v>159</v>
      </c>
      <c r="X82" s="322">
        <f>'New Counts Pivot Table'!G$79</f>
        <v>83</v>
      </c>
      <c r="Y82" s="251">
        <f>'New Counts Pivot Table'!H$79</f>
        <v>2098</v>
      </c>
      <c r="Z82" s="251">
        <f>'New Counts Pivot Table'!I$79</f>
        <v>0</v>
      </c>
      <c r="AA82" s="252">
        <f>'New Counts Pivot Table'!J$79</f>
        <v>0</v>
      </c>
      <c r="AB82" s="252">
        <f>'New Counts Pivot Table'!K$79</f>
        <v>131</v>
      </c>
      <c r="AC82" s="252">
        <f>'New Counts Pivot Table'!L$79</f>
        <v>103</v>
      </c>
      <c r="AD82" s="252">
        <f>'New Counts Pivot Table'!M$79</f>
        <v>0</v>
      </c>
      <c r="AE82" s="251">
        <f>'New Counts Pivot Table'!N$79</f>
        <v>234</v>
      </c>
      <c r="AF82" s="251">
        <f>'New Counts Pivot Table'!O$79</f>
        <v>0</v>
      </c>
      <c r="AG82" s="252">
        <f>'New Counts Pivot Table'!P$79</f>
        <v>0</v>
      </c>
      <c r="AH82" s="251">
        <f>'New Counts Pivot Table'!Q$79</f>
        <v>0</v>
      </c>
    </row>
    <row r="83" spans="1:36">
      <c r="A83" s="337"/>
      <c r="B83" s="239" t="s">
        <v>6</v>
      </c>
      <c r="C83" s="405">
        <f t="shared" si="84"/>
        <v>2.2530980097634247E-3</v>
      </c>
      <c r="D83" s="403">
        <f t="shared" si="85"/>
        <v>3.3955857385398981E-3</v>
      </c>
      <c r="E83" s="248">
        <f t="shared" si="85"/>
        <v>1.2761432116270826E-2</v>
      </c>
      <c r="F83" s="403">
        <f t="shared" si="85"/>
        <v>4.1322314049586778E-3</v>
      </c>
      <c r="G83" s="248">
        <f t="shared" si="85"/>
        <v>7.7049180327868852E-2</v>
      </c>
      <c r="H83" s="403">
        <f t="shared" si="85"/>
        <v>2.9325513196480938E-3</v>
      </c>
      <c r="I83" s="247">
        <f t="shared" si="86"/>
        <v>9.6025860429739488E-3</v>
      </c>
      <c r="J83" s="247">
        <f t="shared" si="87"/>
        <v>0</v>
      </c>
      <c r="K83" s="248">
        <f t="shared" si="88"/>
        <v>0</v>
      </c>
      <c r="L83" s="248">
        <f t="shared" si="88"/>
        <v>0.18481095176010431</v>
      </c>
      <c r="M83" s="249">
        <f t="shared" si="89"/>
        <v>0.11000621504039776</v>
      </c>
      <c r="N83" s="247">
        <f t="shared" si="90"/>
        <v>9.6335620872717853E-2</v>
      </c>
      <c r="O83" s="247">
        <f t="shared" si="91"/>
        <v>0</v>
      </c>
      <c r="P83" s="249">
        <f t="shared" si="91"/>
        <v>0</v>
      </c>
      <c r="Q83" s="332">
        <f t="shared" si="91"/>
        <v>0</v>
      </c>
      <c r="R83" s="401"/>
      <c r="S83" s="251">
        <f>'New Counts Pivot Table'!B$80</f>
        <v>12</v>
      </c>
      <c r="T83" s="252">
        <f>'New Counts Pivot Table'!C$80</f>
        <v>4</v>
      </c>
      <c r="U83" s="252">
        <f>'New Counts Pivot Table'!D$80</f>
        <v>36</v>
      </c>
      <c r="V83" s="252">
        <f>'New Counts Pivot Table'!E$80</f>
        <v>1</v>
      </c>
      <c r="W83" s="252">
        <f>'New Counts Pivot Table'!F$80</f>
        <v>47</v>
      </c>
      <c r="X83" s="322">
        <f>'New Counts Pivot Table'!G$80</f>
        <v>1</v>
      </c>
      <c r="Y83" s="251">
        <f>'New Counts Pivot Table'!H$80</f>
        <v>101</v>
      </c>
      <c r="Z83" s="251">
        <f>'New Counts Pivot Table'!I$80</f>
        <v>0</v>
      </c>
      <c r="AA83" s="252">
        <f>'New Counts Pivot Table'!J$80</f>
        <v>0</v>
      </c>
      <c r="AB83" s="252">
        <f>'New Counts Pivot Table'!K$80</f>
        <v>567</v>
      </c>
      <c r="AC83" s="252">
        <f>'New Counts Pivot Table'!L$80</f>
        <v>177</v>
      </c>
      <c r="AD83" s="252">
        <f>'New Counts Pivot Table'!M$80</f>
        <v>0</v>
      </c>
      <c r="AE83" s="251">
        <f>'New Counts Pivot Table'!N$80</f>
        <v>744</v>
      </c>
      <c r="AF83" s="251">
        <f>'New Counts Pivot Table'!O$80</f>
        <v>0</v>
      </c>
      <c r="AG83" s="252">
        <f>'New Counts Pivot Table'!P$80</f>
        <v>0</v>
      </c>
      <c r="AH83" s="251">
        <f>'New Counts Pivot Table'!Q$80</f>
        <v>0</v>
      </c>
    </row>
    <row r="84" spans="1:36">
      <c r="A84" s="337"/>
      <c r="B84" s="239" t="s">
        <v>24</v>
      </c>
      <c r="C84" s="247">
        <f t="shared" si="84"/>
        <v>0.32238077356365002</v>
      </c>
      <c r="D84" s="248">
        <f t="shared" si="85"/>
        <v>0.24787775891341257</v>
      </c>
      <c r="E84" s="248">
        <f t="shared" si="85"/>
        <v>0.19602977667493796</v>
      </c>
      <c r="F84" s="248">
        <f t="shared" si="85"/>
        <v>5.7851239669421489E-2</v>
      </c>
      <c r="G84" s="248">
        <f t="shared" si="85"/>
        <v>0.16721311475409836</v>
      </c>
      <c r="H84" s="248">
        <f t="shared" si="85"/>
        <v>0.18475073313782991</v>
      </c>
      <c r="I84" s="247">
        <f t="shared" si="86"/>
        <v>0.2606008746910059</v>
      </c>
      <c r="J84" s="247">
        <f t="shared" si="87"/>
        <v>0</v>
      </c>
      <c r="K84" s="248">
        <f t="shared" si="88"/>
        <v>0.14674983585029547</v>
      </c>
      <c r="L84" s="248">
        <f t="shared" si="88"/>
        <v>0.11245110821382008</v>
      </c>
      <c r="M84" s="249">
        <f t="shared" si="89"/>
        <v>0.12616532007458048</v>
      </c>
      <c r="N84" s="247">
        <f t="shared" si="90"/>
        <v>0.12883594458112133</v>
      </c>
      <c r="O84" s="247">
        <f t="shared" si="91"/>
        <v>0</v>
      </c>
      <c r="P84" s="249">
        <f t="shared" si="91"/>
        <v>0</v>
      </c>
      <c r="Q84" s="332">
        <f t="shared" si="91"/>
        <v>0</v>
      </c>
      <c r="R84" s="401"/>
      <c r="S84" s="251">
        <f>'New Counts Pivot Table'!B$81</f>
        <v>1717</v>
      </c>
      <c r="T84" s="252">
        <f>'New Counts Pivot Table'!C$81</f>
        <v>292</v>
      </c>
      <c r="U84" s="252">
        <f>'New Counts Pivot Table'!D$81</f>
        <v>553</v>
      </c>
      <c r="V84" s="252">
        <f>'New Counts Pivot Table'!E$81</f>
        <v>14</v>
      </c>
      <c r="W84" s="252">
        <f>'New Counts Pivot Table'!F$81</f>
        <v>102</v>
      </c>
      <c r="X84" s="322">
        <f>'New Counts Pivot Table'!G$81</f>
        <v>63</v>
      </c>
      <c r="Y84" s="251">
        <f>'New Counts Pivot Table'!H$81</f>
        <v>2741</v>
      </c>
      <c r="Z84" s="251">
        <f>'New Counts Pivot Table'!I$81</f>
        <v>0</v>
      </c>
      <c r="AA84" s="252">
        <f>'New Counts Pivot Table'!J$81</f>
        <v>447</v>
      </c>
      <c r="AB84" s="252">
        <f>'New Counts Pivot Table'!K$81</f>
        <v>345</v>
      </c>
      <c r="AC84" s="252">
        <f>'New Counts Pivot Table'!L$81</f>
        <v>203</v>
      </c>
      <c r="AD84" s="252">
        <f>'New Counts Pivot Table'!M$81</f>
        <v>0</v>
      </c>
      <c r="AE84" s="251">
        <f>'New Counts Pivot Table'!N$81</f>
        <v>995</v>
      </c>
      <c r="AF84" s="251">
        <f>'New Counts Pivot Table'!O$81</f>
        <v>0</v>
      </c>
      <c r="AG84" s="252">
        <f>'New Counts Pivot Table'!P$81</f>
        <v>0</v>
      </c>
      <c r="AH84" s="251">
        <f>'New Counts Pivot Table'!Q$81</f>
        <v>0</v>
      </c>
    </row>
    <row r="85" spans="1:36">
      <c r="A85" s="337"/>
      <c r="B85" s="239" t="s">
        <v>21</v>
      </c>
      <c r="C85" s="247">
        <f t="shared" si="84"/>
        <v>0</v>
      </c>
      <c r="D85" s="248">
        <f t="shared" si="85"/>
        <v>0</v>
      </c>
      <c r="E85" s="248">
        <f t="shared" si="85"/>
        <v>0</v>
      </c>
      <c r="F85" s="248">
        <f t="shared" si="85"/>
        <v>0</v>
      </c>
      <c r="G85" s="248">
        <f t="shared" si="85"/>
        <v>0</v>
      </c>
      <c r="H85" s="248">
        <f t="shared" si="85"/>
        <v>0</v>
      </c>
      <c r="I85" s="247">
        <f t="shared" si="86"/>
        <v>0</v>
      </c>
      <c r="J85" s="247">
        <f t="shared" si="87"/>
        <v>0</v>
      </c>
      <c r="K85" s="248">
        <f t="shared" si="88"/>
        <v>0.85325016414970456</v>
      </c>
      <c r="L85" s="248">
        <f t="shared" si="88"/>
        <v>0.66003911342894395</v>
      </c>
      <c r="M85" s="249">
        <f t="shared" si="89"/>
        <v>0.69919204474829089</v>
      </c>
      <c r="N85" s="247">
        <f t="shared" si="90"/>
        <v>0.74439984461996633</v>
      </c>
      <c r="O85" s="247">
        <f t="shared" si="91"/>
        <v>0</v>
      </c>
      <c r="P85" s="249">
        <f t="shared" si="91"/>
        <v>0</v>
      </c>
      <c r="Q85" s="332">
        <f t="shared" si="91"/>
        <v>0</v>
      </c>
      <c r="R85" s="401"/>
      <c r="S85" s="251">
        <f>'New Counts Pivot Table'!B$82</f>
        <v>0</v>
      </c>
      <c r="T85" s="252">
        <f>'New Counts Pivot Table'!C$82</f>
        <v>0</v>
      </c>
      <c r="U85" s="252">
        <f>'New Counts Pivot Table'!D$82</f>
        <v>0</v>
      </c>
      <c r="V85" s="252">
        <f>'New Counts Pivot Table'!E$82</f>
        <v>0</v>
      </c>
      <c r="W85" s="252">
        <f>'New Counts Pivot Table'!F$82</f>
        <v>0</v>
      </c>
      <c r="X85" s="322">
        <f>'New Counts Pivot Table'!G$82</f>
        <v>0</v>
      </c>
      <c r="Y85" s="251">
        <f>'New Counts Pivot Table'!H$82</f>
        <v>0</v>
      </c>
      <c r="Z85" s="251">
        <f>'New Counts Pivot Table'!I$82</f>
        <v>0</v>
      </c>
      <c r="AA85" s="252">
        <f>'New Counts Pivot Table'!J$82</f>
        <v>2599</v>
      </c>
      <c r="AB85" s="252">
        <f>'New Counts Pivot Table'!K$82</f>
        <v>2025</v>
      </c>
      <c r="AC85" s="252">
        <f>'New Counts Pivot Table'!L$82</f>
        <v>1125</v>
      </c>
      <c r="AD85" s="252">
        <f>'New Counts Pivot Table'!M$82</f>
        <v>0</v>
      </c>
      <c r="AE85" s="251">
        <f>'New Counts Pivot Table'!N$82</f>
        <v>5749</v>
      </c>
      <c r="AF85" s="251">
        <f>'New Counts Pivot Table'!O$82</f>
        <v>0</v>
      </c>
      <c r="AG85" s="252">
        <f>'New Counts Pivot Table'!P$82</f>
        <v>0</v>
      </c>
      <c r="AH85" s="251">
        <f>'New Counts Pivot Table'!Q$82</f>
        <v>0</v>
      </c>
    </row>
    <row r="86" spans="1:36" s="261" customFormat="1">
      <c r="A86" s="338"/>
      <c r="B86" s="253" t="s">
        <v>212</v>
      </c>
      <c r="C86" s="254">
        <f t="shared" si="84"/>
        <v>1</v>
      </c>
      <c r="D86" s="255">
        <f t="shared" si="85"/>
        <v>1</v>
      </c>
      <c r="E86" s="255">
        <f t="shared" si="85"/>
        <v>1</v>
      </c>
      <c r="F86" s="255">
        <f t="shared" si="85"/>
        <v>1</v>
      </c>
      <c r="G86" s="255">
        <f t="shared" si="85"/>
        <v>1</v>
      </c>
      <c r="H86" s="255">
        <f t="shared" si="85"/>
        <v>1</v>
      </c>
      <c r="I86" s="254">
        <f t="shared" si="86"/>
        <v>1</v>
      </c>
      <c r="J86" s="254">
        <f t="shared" si="87"/>
        <v>0</v>
      </c>
      <c r="K86" s="255">
        <f t="shared" si="88"/>
        <v>1</v>
      </c>
      <c r="L86" s="255">
        <f t="shared" si="88"/>
        <v>1</v>
      </c>
      <c r="M86" s="256">
        <f t="shared" si="89"/>
        <v>1</v>
      </c>
      <c r="N86" s="254">
        <f t="shared" si="90"/>
        <v>1</v>
      </c>
      <c r="O86" s="254">
        <f t="shared" si="91"/>
        <v>0</v>
      </c>
      <c r="P86" s="256">
        <f t="shared" si="91"/>
        <v>0</v>
      </c>
      <c r="Q86" s="333">
        <f t="shared" si="91"/>
        <v>0</v>
      </c>
      <c r="R86" s="402"/>
      <c r="S86" s="258">
        <f>'New Counts Pivot Table'!B$83</f>
        <v>5326</v>
      </c>
      <c r="T86" s="259">
        <f>'New Counts Pivot Table'!C$83</f>
        <v>1178</v>
      </c>
      <c r="U86" s="259">
        <f>'New Counts Pivot Table'!D$83</f>
        <v>2821</v>
      </c>
      <c r="V86" s="259">
        <f>'New Counts Pivot Table'!E$83</f>
        <v>242</v>
      </c>
      <c r="W86" s="259">
        <f>'New Counts Pivot Table'!F$83</f>
        <v>610</v>
      </c>
      <c r="X86" s="323">
        <f>'New Counts Pivot Table'!G$83</f>
        <v>341</v>
      </c>
      <c r="Y86" s="258">
        <f>'New Counts Pivot Table'!H$83</f>
        <v>10518</v>
      </c>
      <c r="Z86" s="258">
        <f>'New Counts Pivot Table'!I$83</f>
        <v>0</v>
      </c>
      <c r="AA86" s="259">
        <f>'New Counts Pivot Table'!J$83</f>
        <v>3046</v>
      </c>
      <c r="AB86" s="259">
        <f>'New Counts Pivot Table'!K$83</f>
        <v>3068</v>
      </c>
      <c r="AC86" s="259">
        <f>'New Counts Pivot Table'!L$83</f>
        <v>1609</v>
      </c>
      <c r="AD86" s="259">
        <f>'New Counts Pivot Table'!M$83</f>
        <v>0</v>
      </c>
      <c r="AE86" s="258">
        <f>'New Counts Pivot Table'!N$83</f>
        <v>7723</v>
      </c>
      <c r="AF86" s="258">
        <f>'New Counts Pivot Table'!O$83</f>
        <v>0</v>
      </c>
      <c r="AG86" s="259">
        <f>'New Counts Pivot Table'!P$83</f>
        <v>0</v>
      </c>
      <c r="AH86" s="258">
        <f>'New Counts Pivot Table'!Q$83</f>
        <v>0</v>
      </c>
      <c r="AI86" s="260"/>
      <c r="AJ86" s="260"/>
    </row>
    <row r="87" spans="1:36">
      <c r="A87" s="337" t="s">
        <v>38</v>
      </c>
      <c r="B87" s="240" t="s">
        <v>3</v>
      </c>
      <c r="C87" s="241">
        <f t="shared" ref="C87:C93" si="92">S87/S$93</f>
        <v>0.33617828354670459</v>
      </c>
      <c r="D87" s="242">
        <f t="shared" ref="D87:H93" si="93">IFERROR(T87/T$93,0)</f>
        <v>0</v>
      </c>
      <c r="E87" s="242">
        <f t="shared" si="93"/>
        <v>0.31280788177339902</v>
      </c>
      <c r="F87" s="242">
        <f t="shared" si="93"/>
        <v>0.42222222222222222</v>
      </c>
      <c r="G87" s="242">
        <f t="shared" si="93"/>
        <v>0.20198265179677818</v>
      </c>
      <c r="H87" s="242">
        <f t="shared" si="93"/>
        <v>0.22051282051282051</v>
      </c>
      <c r="I87" s="241">
        <f t="shared" ref="I87:I93" si="94">Y87/Y$93</f>
        <v>0.30211927057663873</v>
      </c>
      <c r="J87" s="241">
        <f t="shared" ref="J87:J93" si="95">IFERROR(Z87/Z$93,0)</f>
        <v>0</v>
      </c>
      <c r="K87" s="242">
        <f t="shared" ref="K87:L93" si="96">AA87/AA$93</f>
        <v>0</v>
      </c>
      <c r="L87" s="242">
        <f t="shared" si="96"/>
        <v>0</v>
      </c>
      <c r="M87" s="243">
        <f t="shared" ref="M87:M93" si="97">IFERROR(AC87/AC$93,0)</f>
        <v>0</v>
      </c>
      <c r="N87" s="241">
        <f t="shared" ref="N87:N93" si="98">AE87/AE$93</f>
        <v>0</v>
      </c>
      <c r="O87" s="241">
        <f t="shared" ref="O87:Q93" si="99">IFERROR(AF87/AF$93,0)</f>
        <v>0</v>
      </c>
      <c r="P87" s="243">
        <f t="shared" si="99"/>
        <v>0</v>
      </c>
      <c r="Q87" s="331">
        <f t="shared" si="99"/>
        <v>0</v>
      </c>
      <c r="R87" s="400"/>
      <c r="S87" s="245">
        <f>'New Counts Pivot Table'!B$85</f>
        <v>709</v>
      </c>
      <c r="T87" s="246">
        <f>'New Counts Pivot Table'!C$85</f>
        <v>0</v>
      </c>
      <c r="U87" s="246">
        <f>'New Counts Pivot Table'!D$85</f>
        <v>254</v>
      </c>
      <c r="V87" s="246">
        <f>'New Counts Pivot Table'!E$85</f>
        <v>57</v>
      </c>
      <c r="W87" s="246">
        <f>'New Counts Pivot Table'!F$85</f>
        <v>163</v>
      </c>
      <c r="X87" s="321">
        <f>'New Counts Pivot Table'!G$85</f>
        <v>43</v>
      </c>
      <c r="Y87" s="245">
        <f>'New Counts Pivot Table'!H$85</f>
        <v>1226</v>
      </c>
      <c r="Z87" s="245">
        <f>'New Counts Pivot Table'!I$85</f>
        <v>0</v>
      </c>
      <c r="AA87" s="246">
        <f>'New Counts Pivot Table'!J$85</f>
        <v>0</v>
      </c>
      <c r="AB87" s="246">
        <f>'New Counts Pivot Table'!K$85</f>
        <v>0</v>
      </c>
      <c r="AC87" s="246">
        <f>'New Counts Pivot Table'!L$85</f>
        <v>0</v>
      </c>
      <c r="AD87" s="246">
        <f>'New Counts Pivot Table'!M$85</f>
        <v>0</v>
      </c>
      <c r="AE87" s="245">
        <f>'New Counts Pivot Table'!N$85</f>
        <v>0</v>
      </c>
      <c r="AF87" s="245">
        <f>'New Counts Pivot Table'!O$85</f>
        <v>0</v>
      </c>
      <c r="AG87" s="246">
        <f>'New Counts Pivot Table'!P$85</f>
        <v>0</v>
      </c>
      <c r="AH87" s="245">
        <f>'New Counts Pivot Table'!Q$85</f>
        <v>0</v>
      </c>
    </row>
    <row r="88" spans="1:36">
      <c r="A88" s="337"/>
      <c r="B88" s="239" t="s">
        <v>4</v>
      </c>
      <c r="C88" s="247">
        <f t="shared" si="92"/>
        <v>0.27643432906590804</v>
      </c>
      <c r="D88" s="248">
        <f t="shared" si="93"/>
        <v>0</v>
      </c>
      <c r="E88" s="248">
        <f t="shared" si="93"/>
        <v>0.19088669950738915</v>
      </c>
      <c r="F88" s="248">
        <f t="shared" si="93"/>
        <v>0.21481481481481482</v>
      </c>
      <c r="G88" s="248">
        <f t="shared" si="93"/>
        <v>0.18463444857496902</v>
      </c>
      <c r="H88" s="248">
        <f t="shared" si="93"/>
        <v>0.2</v>
      </c>
      <c r="I88" s="247">
        <f t="shared" si="94"/>
        <v>0.23533760473139478</v>
      </c>
      <c r="J88" s="247">
        <f t="shared" si="95"/>
        <v>0</v>
      </c>
      <c r="K88" s="248">
        <f t="shared" si="96"/>
        <v>0</v>
      </c>
      <c r="L88" s="248">
        <f t="shared" si="96"/>
        <v>0</v>
      </c>
      <c r="M88" s="249">
        <f t="shared" si="97"/>
        <v>0</v>
      </c>
      <c r="N88" s="247">
        <f t="shared" si="98"/>
        <v>0</v>
      </c>
      <c r="O88" s="247">
        <f t="shared" si="99"/>
        <v>0</v>
      </c>
      <c r="P88" s="249">
        <f t="shared" si="99"/>
        <v>0</v>
      </c>
      <c r="Q88" s="332">
        <f t="shared" si="99"/>
        <v>0</v>
      </c>
      <c r="R88" s="401"/>
      <c r="S88" s="251">
        <f>'New Counts Pivot Table'!B$86</f>
        <v>583</v>
      </c>
      <c r="T88" s="252">
        <f>'New Counts Pivot Table'!C$86</f>
        <v>0</v>
      </c>
      <c r="U88" s="252">
        <f>'New Counts Pivot Table'!D$86</f>
        <v>155</v>
      </c>
      <c r="V88" s="252">
        <f>'New Counts Pivot Table'!E$86</f>
        <v>29</v>
      </c>
      <c r="W88" s="252">
        <f>'New Counts Pivot Table'!F$86</f>
        <v>149</v>
      </c>
      <c r="X88" s="322">
        <f>'New Counts Pivot Table'!G$86</f>
        <v>39</v>
      </c>
      <c r="Y88" s="251">
        <f>'New Counts Pivot Table'!H$86</f>
        <v>955</v>
      </c>
      <c r="Z88" s="251">
        <f>'New Counts Pivot Table'!I$86</f>
        <v>0</v>
      </c>
      <c r="AA88" s="252">
        <f>'New Counts Pivot Table'!J$86</f>
        <v>0</v>
      </c>
      <c r="AB88" s="252">
        <f>'New Counts Pivot Table'!K$86</f>
        <v>0</v>
      </c>
      <c r="AC88" s="252">
        <f>'New Counts Pivot Table'!L$86</f>
        <v>0</v>
      </c>
      <c r="AD88" s="252">
        <f>'New Counts Pivot Table'!M$86</f>
        <v>0</v>
      </c>
      <c r="AE88" s="251">
        <f>'New Counts Pivot Table'!N$86</f>
        <v>0</v>
      </c>
      <c r="AF88" s="251">
        <f>'New Counts Pivot Table'!O$86</f>
        <v>0</v>
      </c>
      <c r="AG88" s="252">
        <f>'New Counts Pivot Table'!P$86</f>
        <v>0</v>
      </c>
      <c r="AH88" s="251">
        <f>'New Counts Pivot Table'!Q$86</f>
        <v>0</v>
      </c>
    </row>
    <row r="89" spans="1:36">
      <c r="A89" s="337"/>
      <c r="B89" s="239" t="s">
        <v>5</v>
      </c>
      <c r="C89" s="247">
        <f t="shared" si="92"/>
        <v>0.23186344238975817</v>
      </c>
      <c r="D89" s="248">
        <f t="shared" si="93"/>
        <v>0</v>
      </c>
      <c r="E89" s="248">
        <f t="shared" si="93"/>
        <v>0.26477832512315269</v>
      </c>
      <c r="F89" s="248">
        <f t="shared" si="93"/>
        <v>0.23703703703703705</v>
      </c>
      <c r="G89" s="248">
        <f t="shared" si="93"/>
        <v>0.30111524163568776</v>
      </c>
      <c r="H89" s="248">
        <f t="shared" si="93"/>
        <v>0.32307692307692309</v>
      </c>
      <c r="I89" s="247">
        <f t="shared" si="94"/>
        <v>0.25677673730901923</v>
      </c>
      <c r="J89" s="247">
        <f t="shared" si="95"/>
        <v>0</v>
      </c>
      <c r="K89" s="248">
        <f t="shared" si="96"/>
        <v>0</v>
      </c>
      <c r="L89" s="248">
        <f t="shared" si="96"/>
        <v>0</v>
      </c>
      <c r="M89" s="249">
        <f t="shared" si="97"/>
        <v>0</v>
      </c>
      <c r="N89" s="247">
        <f t="shared" si="98"/>
        <v>0</v>
      </c>
      <c r="O89" s="247">
        <f t="shared" si="99"/>
        <v>0</v>
      </c>
      <c r="P89" s="249">
        <f t="shared" si="99"/>
        <v>0</v>
      </c>
      <c r="Q89" s="332">
        <f t="shared" si="99"/>
        <v>0</v>
      </c>
      <c r="R89" s="401"/>
      <c r="S89" s="251">
        <f>'New Counts Pivot Table'!B$87</f>
        <v>489</v>
      </c>
      <c r="T89" s="252">
        <f>'New Counts Pivot Table'!C$87</f>
        <v>0</v>
      </c>
      <c r="U89" s="252">
        <f>'New Counts Pivot Table'!D$87</f>
        <v>215</v>
      </c>
      <c r="V89" s="252">
        <f>'New Counts Pivot Table'!E$87</f>
        <v>32</v>
      </c>
      <c r="W89" s="252">
        <f>'New Counts Pivot Table'!F$87</f>
        <v>243</v>
      </c>
      <c r="X89" s="322">
        <f>'New Counts Pivot Table'!G$87</f>
        <v>63</v>
      </c>
      <c r="Y89" s="251">
        <f>'New Counts Pivot Table'!H$87</f>
        <v>1042</v>
      </c>
      <c r="Z89" s="251">
        <f>'New Counts Pivot Table'!I$87</f>
        <v>0</v>
      </c>
      <c r="AA89" s="252">
        <f>'New Counts Pivot Table'!J$87</f>
        <v>0</v>
      </c>
      <c r="AB89" s="252">
        <f>'New Counts Pivot Table'!K$87</f>
        <v>0</v>
      </c>
      <c r="AC89" s="252">
        <f>'New Counts Pivot Table'!L$87</f>
        <v>0</v>
      </c>
      <c r="AD89" s="252">
        <f>'New Counts Pivot Table'!M$87</f>
        <v>0</v>
      </c>
      <c r="AE89" s="251">
        <f>'New Counts Pivot Table'!N$87</f>
        <v>0</v>
      </c>
      <c r="AF89" s="251">
        <f>'New Counts Pivot Table'!O$87</f>
        <v>0</v>
      </c>
      <c r="AG89" s="252">
        <f>'New Counts Pivot Table'!P$87</f>
        <v>0</v>
      </c>
      <c r="AH89" s="251">
        <f>'New Counts Pivot Table'!Q$87</f>
        <v>0</v>
      </c>
    </row>
    <row r="90" spans="1:36">
      <c r="A90" s="337"/>
      <c r="B90" s="239" t="s">
        <v>6</v>
      </c>
      <c r="C90" s="247">
        <f t="shared" si="92"/>
        <v>0.1555239449976292</v>
      </c>
      <c r="D90" s="248">
        <f t="shared" si="93"/>
        <v>0</v>
      </c>
      <c r="E90" s="248">
        <f t="shared" si="93"/>
        <v>0.23152709359605911</v>
      </c>
      <c r="F90" s="248">
        <f t="shared" si="93"/>
        <v>0.12592592592592591</v>
      </c>
      <c r="G90" s="248">
        <f t="shared" si="93"/>
        <v>0.31226765799256506</v>
      </c>
      <c r="H90" s="248">
        <f t="shared" si="93"/>
        <v>0.25641025641025639</v>
      </c>
      <c r="I90" s="247">
        <f t="shared" si="94"/>
        <v>0.20576638738294725</v>
      </c>
      <c r="J90" s="247">
        <f t="shared" si="95"/>
        <v>0</v>
      </c>
      <c r="K90" s="248">
        <f t="shared" si="96"/>
        <v>0</v>
      </c>
      <c r="L90" s="248">
        <f t="shared" si="96"/>
        <v>0</v>
      </c>
      <c r="M90" s="249">
        <f t="shared" si="97"/>
        <v>0</v>
      </c>
      <c r="N90" s="247">
        <f t="shared" si="98"/>
        <v>0</v>
      </c>
      <c r="O90" s="247">
        <f t="shared" si="99"/>
        <v>0</v>
      </c>
      <c r="P90" s="249">
        <f t="shared" si="99"/>
        <v>0</v>
      </c>
      <c r="Q90" s="332">
        <f t="shared" si="99"/>
        <v>0</v>
      </c>
      <c r="R90" s="401"/>
      <c r="S90" s="251">
        <f>'New Counts Pivot Table'!B$88</f>
        <v>328</v>
      </c>
      <c r="T90" s="252">
        <f>'New Counts Pivot Table'!C$88</f>
        <v>0</v>
      </c>
      <c r="U90" s="252">
        <f>'New Counts Pivot Table'!D$88</f>
        <v>188</v>
      </c>
      <c r="V90" s="252">
        <f>'New Counts Pivot Table'!E$88</f>
        <v>17</v>
      </c>
      <c r="W90" s="252">
        <f>'New Counts Pivot Table'!F$88</f>
        <v>252</v>
      </c>
      <c r="X90" s="322">
        <f>'New Counts Pivot Table'!G$88</f>
        <v>50</v>
      </c>
      <c r="Y90" s="251">
        <f>'New Counts Pivot Table'!H$88</f>
        <v>835</v>
      </c>
      <c r="Z90" s="251">
        <f>'New Counts Pivot Table'!I$88</f>
        <v>0</v>
      </c>
      <c r="AA90" s="252">
        <f>'New Counts Pivot Table'!J$88</f>
        <v>0</v>
      </c>
      <c r="AB90" s="252">
        <f>'New Counts Pivot Table'!K$88</f>
        <v>0</v>
      </c>
      <c r="AC90" s="252">
        <f>'New Counts Pivot Table'!L$88</f>
        <v>0</v>
      </c>
      <c r="AD90" s="252">
        <f>'New Counts Pivot Table'!M$88</f>
        <v>0</v>
      </c>
      <c r="AE90" s="251">
        <f>'New Counts Pivot Table'!N$88</f>
        <v>0</v>
      </c>
      <c r="AF90" s="251">
        <f>'New Counts Pivot Table'!O$88</f>
        <v>0</v>
      </c>
      <c r="AG90" s="252">
        <f>'New Counts Pivot Table'!P$88</f>
        <v>0</v>
      </c>
      <c r="AH90" s="251">
        <f>'New Counts Pivot Table'!Q$88</f>
        <v>0</v>
      </c>
    </row>
    <row r="91" spans="1:36">
      <c r="A91" s="337"/>
      <c r="B91" s="239" t="s">
        <v>24</v>
      </c>
      <c r="C91" s="247">
        <f t="shared" si="92"/>
        <v>0</v>
      </c>
      <c r="D91" s="248">
        <f t="shared" si="93"/>
        <v>0</v>
      </c>
      <c r="E91" s="248">
        <f t="shared" si="93"/>
        <v>0</v>
      </c>
      <c r="F91" s="248">
        <f t="shared" si="93"/>
        <v>0</v>
      </c>
      <c r="G91" s="248">
        <f t="shared" si="93"/>
        <v>0</v>
      </c>
      <c r="H91" s="248">
        <f t="shared" si="93"/>
        <v>0</v>
      </c>
      <c r="I91" s="247">
        <f t="shared" si="94"/>
        <v>0</v>
      </c>
      <c r="J91" s="247">
        <f t="shared" si="95"/>
        <v>0</v>
      </c>
      <c r="K91" s="248">
        <f t="shared" si="96"/>
        <v>0</v>
      </c>
      <c r="L91" s="248">
        <f t="shared" si="96"/>
        <v>0</v>
      </c>
      <c r="M91" s="249">
        <f t="shared" si="97"/>
        <v>0</v>
      </c>
      <c r="N91" s="247">
        <f t="shared" si="98"/>
        <v>0</v>
      </c>
      <c r="O91" s="247">
        <f t="shared" si="99"/>
        <v>0</v>
      </c>
      <c r="P91" s="249">
        <f t="shared" si="99"/>
        <v>0</v>
      </c>
      <c r="Q91" s="332">
        <f t="shared" si="99"/>
        <v>0</v>
      </c>
      <c r="R91" s="401"/>
      <c r="S91" s="251">
        <f>'New Counts Pivot Table'!B$89</f>
        <v>0</v>
      </c>
      <c r="T91" s="252">
        <f>'New Counts Pivot Table'!C$89</f>
        <v>0</v>
      </c>
      <c r="U91" s="252">
        <f>'New Counts Pivot Table'!D$89</f>
        <v>0</v>
      </c>
      <c r="V91" s="252">
        <f>'New Counts Pivot Table'!E$89</f>
        <v>0</v>
      </c>
      <c r="W91" s="252">
        <f>'New Counts Pivot Table'!F$89</f>
        <v>0</v>
      </c>
      <c r="X91" s="322">
        <f>'New Counts Pivot Table'!G$89</f>
        <v>0</v>
      </c>
      <c r="Y91" s="251">
        <f>'New Counts Pivot Table'!H$89</f>
        <v>0</v>
      </c>
      <c r="Z91" s="251">
        <f>'New Counts Pivot Table'!I$89</f>
        <v>0</v>
      </c>
      <c r="AA91" s="252">
        <f>'New Counts Pivot Table'!J$89</f>
        <v>0</v>
      </c>
      <c r="AB91" s="252">
        <f>'New Counts Pivot Table'!K$89</f>
        <v>0</v>
      </c>
      <c r="AC91" s="252">
        <f>'New Counts Pivot Table'!L$89</f>
        <v>0</v>
      </c>
      <c r="AD91" s="252">
        <f>'New Counts Pivot Table'!M$89</f>
        <v>0</v>
      </c>
      <c r="AE91" s="251">
        <f>'New Counts Pivot Table'!N$89</f>
        <v>0</v>
      </c>
      <c r="AF91" s="251">
        <f>'New Counts Pivot Table'!O$89</f>
        <v>0</v>
      </c>
      <c r="AG91" s="252">
        <f>'New Counts Pivot Table'!P$89</f>
        <v>0</v>
      </c>
      <c r="AH91" s="251">
        <f>'New Counts Pivot Table'!Q$89</f>
        <v>0</v>
      </c>
    </row>
    <row r="92" spans="1:36">
      <c r="A92" s="337"/>
      <c r="B92" s="239" t="s">
        <v>21</v>
      </c>
      <c r="C92" s="247">
        <f t="shared" si="92"/>
        <v>0</v>
      </c>
      <c r="D92" s="248">
        <f t="shared" si="93"/>
        <v>0</v>
      </c>
      <c r="E92" s="248">
        <f t="shared" si="93"/>
        <v>0</v>
      </c>
      <c r="F92" s="248">
        <f t="shared" si="93"/>
        <v>0</v>
      </c>
      <c r="G92" s="248">
        <f t="shared" si="93"/>
        <v>0</v>
      </c>
      <c r="H92" s="248">
        <f t="shared" si="93"/>
        <v>0</v>
      </c>
      <c r="I92" s="247">
        <f t="shared" si="94"/>
        <v>0</v>
      </c>
      <c r="J92" s="247">
        <f t="shared" si="95"/>
        <v>1</v>
      </c>
      <c r="K92" s="248">
        <f t="shared" si="96"/>
        <v>1</v>
      </c>
      <c r="L92" s="248">
        <f t="shared" si="96"/>
        <v>1</v>
      </c>
      <c r="M92" s="249">
        <f t="shared" si="97"/>
        <v>1</v>
      </c>
      <c r="N92" s="247">
        <f t="shared" si="98"/>
        <v>1</v>
      </c>
      <c r="O92" s="247">
        <f t="shared" si="99"/>
        <v>1</v>
      </c>
      <c r="P92" s="249">
        <f t="shared" si="99"/>
        <v>1</v>
      </c>
      <c r="Q92" s="332">
        <f t="shared" si="99"/>
        <v>1</v>
      </c>
      <c r="R92" s="401"/>
      <c r="S92" s="251">
        <f>'New Counts Pivot Table'!B$90</f>
        <v>0</v>
      </c>
      <c r="T92" s="252">
        <f>'New Counts Pivot Table'!C$90</f>
        <v>0</v>
      </c>
      <c r="U92" s="252">
        <f>'New Counts Pivot Table'!D$90</f>
        <v>0</v>
      </c>
      <c r="V92" s="252">
        <f>'New Counts Pivot Table'!E$90</f>
        <v>0</v>
      </c>
      <c r="W92" s="252">
        <f>'New Counts Pivot Table'!F$90</f>
        <v>0</v>
      </c>
      <c r="X92" s="322">
        <f>'New Counts Pivot Table'!G$90</f>
        <v>0</v>
      </c>
      <c r="Y92" s="251">
        <f>'New Counts Pivot Table'!H$90</f>
        <v>0</v>
      </c>
      <c r="Z92" s="251">
        <f>'New Counts Pivot Table'!I$90</f>
        <v>203</v>
      </c>
      <c r="AA92" s="252">
        <f>'New Counts Pivot Table'!J$90</f>
        <v>553</v>
      </c>
      <c r="AB92" s="252">
        <f>'New Counts Pivot Table'!K$90</f>
        <v>152</v>
      </c>
      <c r="AC92" s="252">
        <f>'New Counts Pivot Table'!L$90</f>
        <v>304</v>
      </c>
      <c r="AD92" s="252">
        <f>'New Counts Pivot Table'!M$90</f>
        <v>0</v>
      </c>
      <c r="AE92" s="251">
        <f>'New Counts Pivot Table'!N$90</f>
        <v>1212</v>
      </c>
      <c r="AF92" s="251">
        <f>'New Counts Pivot Table'!O$90</f>
        <v>220</v>
      </c>
      <c r="AG92" s="252">
        <f>'New Counts Pivot Table'!P$90</f>
        <v>912</v>
      </c>
      <c r="AH92" s="251">
        <f>'New Counts Pivot Table'!Q$90</f>
        <v>1132</v>
      </c>
    </row>
    <row r="93" spans="1:36" s="261" customFormat="1">
      <c r="A93" s="338"/>
      <c r="B93" s="253" t="s">
        <v>212</v>
      </c>
      <c r="C93" s="254">
        <f t="shared" si="92"/>
        <v>1</v>
      </c>
      <c r="D93" s="255">
        <f t="shared" si="93"/>
        <v>0</v>
      </c>
      <c r="E93" s="255">
        <f t="shared" si="93"/>
        <v>1</v>
      </c>
      <c r="F93" s="255">
        <f t="shared" si="93"/>
        <v>1</v>
      </c>
      <c r="G93" s="255">
        <f t="shared" si="93"/>
        <v>1</v>
      </c>
      <c r="H93" s="255">
        <f t="shared" si="93"/>
        <v>1</v>
      </c>
      <c r="I93" s="254">
        <f t="shared" si="94"/>
        <v>1</v>
      </c>
      <c r="J93" s="254">
        <f t="shared" si="95"/>
        <v>1</v>
      </c>
      <c r="K93" s="255">
        <f t="shared" si="96"/>
        <v>1</v>
      </c>
      <c r="L93" s="255">
        <f t="shared" si="96"/>
        <v>1</v>
      </c>
      <c r="M93" s="256">
        <f t="shared" si="97"/>
        <v>1</v>
      </c>
      <c r="N93" s="254">
        <f t="shared" si="98"/>
        <v>1</v>
      </c>
      <c r="O93" s="254">
        <f t="shared" si="99"/>
        <v>1</v>
      </c>
      <c r="P93" s="256">
        <f t="shared" si="99"/>
        <v>1</v>
      </c>
      <c r="Q93" s="333">
        <f t="shared" si="99"/>
        <v>1</v>
      </c>
      <c r="R93" s="402"/>
      <c r="S93" s="258">
        <f>'New Counts Pivot Table'!B$91</f>
        <v>2109</v>
      </c>
      <c r="T93" s="259">
        <f>'New Counts Pivot Table'!C$91</f>
        <v>0</v>
      </c>
      <c r="U93" s="259">
        <f>'New Counts Pivot Table'!D$91</f>
        <v>812</v>
      </c>
      <c r="V93" s="259">
        <f>'New Counts Pivot Table'!E$91</f>
        <v>135</v>
      </c>
      <c r="W93" s="259">
        <f>'New Counts Pivot Table'!F$91</f>
        <v>807</v>
      </c>
      <c r="X93" s="323">
        <f>'New Counts Pivot Table'!G$91</f>
        <v>195</v>
      </c>
      <c r="Y93" s="258">
        <f>'New Counts Pivot Table'!H$91</f>
        <v>4058</v>
      </c>
      <c r="Z93" s="258">
        <f>'New Counts Pivot Table'!I$91</f>
        <v>203</v>
      </c>
      <c r="AA93" s="259">
        <f>'New Counts Pivot Table'!J$91</f>
        <v>553</v>
      </c>
      <c r="AB93" s="259">
        <f>'New Counts Pivot Table'!K$91</f>
        <v>152</v>
      </c>
      <c r="AC93" s="259">
        <f>'New Counts Pivot Table'!L$91</f>
        <v>304</v>
      </c>
      <c r="AD93" s="259">
        <f>'New Counts Pivot Table'!M$91</f>
        <v>0</v>
      </c>
      <c r="AE93" s="258">
        <f>'New Counts Pivot Table'!N$91</f>
        <v>1212</v>
      </c>
      <c r="AF93" s="258">
        <f>'New Counts Pivot Table'!O$91</f>
        <v>220</v>
      </c>
      <c r="AG93" s="259">
        <f>'New Counts Pivot Table'!P$91</f>
        <v>912</v>
      </c>
      <c r="AH93" s="258">
        <f>'New Counts Pivot Table'!Q$91</f>
        <v>1132</v>
      </c>
      <c r="AI93" s="260"/>
      <c r="AJ93" s="260"/>
    </row>
    <row r="94" spans="1:36">
      <c r="A94" s="339" t="s">
        <v>20</v>
      </c>
      <c r="B94" s="240" t="s">
        <v>3</v>
      </c>
      <c r="C94" s="241">
        <f t="shared" ref="C94:C100" si="100">S94/S$100</f>
        <v>0.27188940092165897</v>
      </c>
      <c r="D94" s="242">
        <f t="shared" ref="D94:H100" si="101">IFERROR(T94/T$100,0)</f>
        <v>0</v>
      </c>
      <c r="E94" s="242">
        <f t="shared" si="101"/>
        <v>0.28149606299212598</v>
      </c>
      <c r="F94" s="242">
        <f t="shared" si="101"/>
        <v>0</v>
      </c>
      <c r="G94" s="242">
        <f t="shared" si="101"/>
        <v>0.23182957393483708</v>
      </c>
      <c r="H94" s="242">
        <f t="shared" si="101"/>
        <v>0.150278293135436</v>
      </c>
      <c r="I94" s="241">
        <f t="shared" ref="I94:I100" si="102">Y94/Y$100</f>
        <v>0.25337552742616032</v>
      </c>
      <c r="J94" s="241">
        <f t="shared" ref="J94:J100" si="103">IFERROR(Z94/Z$100,0)</f>
        <v>0</v>
      </c>
      <c r="K94" s="242">
        <f t="shared" ref="K94:L100" si="104">AA94/AA$100</f>
        <v>0</v>
      </c>
      <c r="L94" s="242">
        <f t="shared" si="104"/>
        <v>0</v>
      </c>
      <c r="M94" s="243">
        <f t="shared" ref="M94:M100" si="105">IFERROR(AC94/AC$100,0)</f>
        <v>3.7344398340248962E-2</v>
      </c>
      <c r="N94" s="408">
        <f t="shared" ref="N94:N100" si="106">AE94/AE$100</f>
        <v>4.1997200186654222E-3</v>
      </c>
      <c r="O94" s="241">
        <f t="shared" ref="O94:Q100" si="107">IFERROR(AF94/AF$100,0)</f>
        <v>0</v>
      </c>
      <c r="P94" s="243">
        <f t="shared" si="107"/>
        <v>0</v>
      </c>
      <c r="Q94" s="331">
        <f t="shared" si="107"/>
        <v>0</v>
      </c>
      <c r="R94" s="400"/>
      <c r="S94" s="245">
        <f>'New Counts Pivot Table'!B$93</f>
        <v>649</v>
      </c>
      <c r="T94" s="246">
        <f>'New Counts Pivot Table'!C$93</f>
        <v>0</v>
      </c>
      <c r="U94" s="246">
        <f>'New Counts Pivot Table'!D$93</f>
        <v>286</v>
      </c>
      <c r="V94" s="246">
        <f>'New Counts Pivot Table'!E$93</f>
        <v>0</v>
      </c>
      <c r="W94" s="246">
        <f>'New Counts Pivot Table'!F$93</f>
        <v>185</v>
      </c>
      <c r="X94" s="321">
        <f>'New Counts Pivot Table'!G$93</f>
        <v>81</v>
      </c>
      <c r="Y94" s="245">
        <f>'New Counts Pivot Table'!H$93</f>
        <v>1201</v>
      </c>
      <c r="Z94" s="245">
        <f>'New Counts Pivot Table'!I$93</f>
        <v>0</v>
      </c>
      <c r="AA94" s="246">
        <f>'New Counts Pivot Table'!J$93</f>
        <v>0</v>
      </c>
      <c r="AB94" s="246">
        <f>'New Counts Pivot Table'!K$93</f>
        <v>0</v>
      </c>
      <c r="AC94" s="246">
        <f>'New Counts Pivot Table'!L$93</f>
        <v>9</v>
      </c>
      <c r="AD94" s="246">
        <f>'New Counts Pivot Table'!M$93</f>
        <v>0</v>
      </c>
      <c r="AE94" s="245">
        <f>'New Counts Pivot Table'!N$93</f>
        <v>9</v>
      </c>
      <c r="AF94" s="245">
        <f>'New Counts Pivot Table'!O$93</f>
        <v>0</v>
      </c>
      <c r="AG94" s="246">
        <f>'New Counts Pivot Table'!P$93</f>
        <v>0</v>
      </c>
      <c r="AH94" s="245">
        <f>'New Counts Pivot Table'!Q$93</f>
        <v>0</v>
      </c>
    </row>
    <row r="95" spans="1:36">
      <c r="A95" s="337"/>
      <c r="B95" s="239" t="s">
        <v>4</v>
      </c>
      <c r="C95" s="247">
        <f t="shared" si="100"/>
        <v>0.30079597821533305</v>
      </c>
      <c r="D95" s="248">
        <f t="shared" si="101"/>
        <v>0</v>
      </c>
      <c r="E95" s="248">
        <f t="shared" si="101"/>
        <v>0.32972440944881892</v>
      </c>
      <c r="F95" s="248">
        <f t="shared" si="101"/>
        <v>0</v>
      </c>
      <c r="G95" s="248">
        <f t="shared" si="101"/>
        <v>0.27568922305764409</v>
      </c>
      <c r="H95" s="248">
        <f t="shared" si="101"/>
        <v>0.2782931354359926</v>
      </c>
      <c r="I95" s="247">
        <f t="shared" si="102"/>
        <v>0.30021097046413503</v>
      </c>
      <c r="J95" s="247">
        <f t="shared" si="103"/>
        <v>0</v>
      </c>
      <c r="K95" s="248">
        <f t="shared" si="104"/>
        <v>0</v>
      </c>
      <c r="L95" s="248">
        <f t="shared" si="104"/>
        <v>0</v>
      </c>
      <c r="M95" s="249">
        <f t="shared" si="105"/>
        <v>0.13278008298755187</v>
      </c>
      <c r="N95" s="247">
        <f t="shared" si="106"/>
        <v>1.4932337844143724E-2</v>
      </c>
      <c r="O95" s="247">
        <f t="shared" si="107"/>
        <v>0</v>
      </c>
      <c r="P95" s="249">
        <f t="shared" si="107"/>
        <v>0</v>
      </c>
      <c r="Q95" s="332">
        <f t="shared" si="107"/>
        <v>0</v>
      </c>
      <c r="R95" s="401"/>
      <c r="S95" s="251">
        <f>'New Counts Pivot Table'!B$94</f>
        <v>718</v>
      </c>
      <c r="T95" s="252">
        <f>'New Counts Pivot Table'!C$94</f>
        <v>0</v>
      </c>
      <c r="U95" s="252">
        <f>'New Counts Pivot Table'!D$94</f>
        <v>335</v>
      </c>
      <c r="V95" s="252">
        <f>'New Counts Pivot Table'!E$94</f>
        <v>0</v>
      </c>
      <c r="W95" s="252">
        <f>'New Counts Pivot Table'!F$94</f>
        <v>220</v>
      </c>
      <c r="X95" s="322">
        <f>'New Counts Pivot Table'!G$94</f>
        <v>150</v>
      </c>
      <c r="Y95" s="251">
        <f>'New Counts Pivot Table'!H$94</f>
        <v>1423</v>
      </c>
      <c r="Z95" s="251">
        <f>'New Counts Pivot Table'!I$94</f>
        <v>0</v>
      </c>
      <c r="AA95" s="252">
        <f>'New Counts Pivot Table'!J$94</f>
        <v>0</v>
      </c>
      <c r="AB95" s="252">
        <f>'New Counts Pivot Table'!K$94</f>
        <v>0</v>
      </c>
      <c r="AC95" s="252">
        <f>'New Counts Pivot Table'!L$94</f>
        <v>32</v>
      </c>
      <c r="AD95" s="252">
        <f>'New Counts Pivot Table'!M$94</f>
        <v>0</v>
      </c>
      <c r="AE95" s="251">
        <f>'New Counts Pivot Table'!N$94</f>
        <v>32</v>
      </c>
      <c r="AF95" s="251">
        <f>'New Counts Pivot Table'!O$94</f>
        <v>0</v>
      </c>
      <c r="AG95" s="252">
        <f>'New Counts Pivot Table'!P$94</f>
        <v>0</v>
      </c>
      <c r="AH95" s="251">
        <f>'New Counts Pivot Table'!Q$94</f>
        <v>0</v>
      </c>
    </row>
    <row r="96" spans="1:36">
      <c r="A96" s="337"/>
      <c r="B96" s="239" t="s">
        <v>5</v>
      </c>
      <c r="C96" s="247">
        <f t="shared" si="100"/>
        <v>0.23669878508588185</v>
      </c>
      <c r="D96" s="248">
        <f t="shared" si="101"/>
        <v>0</v>
      </c>
      <c r="E96" s="248">
        <f t="shared" si="101"/>
        <v>0.2903543307086614</v>
      </c>
      <c r="F96" s="248">
        <f t="shared" si="101"/>
        <v>0</v>
      </c>
      <c r="G96" s="248">
        <f t="shared" si="101"/>
        <v>0.30701754385964913</v>
      </c>
      <c r="H96" s="248">
        <f t="shared" si="101"/>
        <v>0.26716141001855287</v>
      </c>
      <c r="I96" s="247">
        <f t="shared" si="102"/>
        <v>0.26350210970464133</v>
      </c>
      <c r="J96" s="247">
        <f t="shared" si="103"/>
        <v>0</v>
      </c>
      <c r="K96" s="248">
        <f t="shared" si="104"/>
        <v>0</v>
      </c>
      <c r="L96" s="248">
        <f t="shared" si="104"/>
        <v>0</v>
      </c>
      <c r="M96" s="249">
        <f t="shared" si="105"/>
        <v>9.1286307053941904E-2</v>
      </c>
      <c r="N96" s="247">
        <f t="shared" si="106"/>
        <v>1.0265982267848811E-2</v>
      </c>
      <c r="O96" s="247">
        <f t="shared" si="107"/>
        <v>0</v>
      </c>
      <c r="P96" s="249">
        <f t="shared" si="107"/>
        <v>0</v>
      </c>
      <c r="Q96" s="332">
        <f t="shared" si="107"/>
        <v>0</v>
      </c>
      <c r="R96" s="401"/>
      <c r="S96" s="251">
        <f>'New Counts Pivot Table'!B$95</f>
        <v>565</v>
      </c>
      <c r="T96" s="252">
        <f>'New Counts Pivot Table'!C$95</f>
        <v>0</v>
      </c>
      <c r="U96" s="252">
        <f>'New Counts Pivot Table'!D$95</f>
        <v>295</v>
      </c>
      <c r="V96" s="252">
        <f>'New Counts Pivot Table'!E$95</f>
        <v>0</v>
      </c>
      <c r="W96" s="252">
        <f>'New Counts Pivot Table'!F$95</f>
        <v>245</v>
      </c>
      <c r="X96" s="322">
        <f>'New Counts Pivot Table'!G$95</f>
        <v>144</v>
      </c>
      <c r="Y96" s="251">
        <f>'New Counts Pivot Table'!H$95</f>
        <v>1249</v>
      </c>
      <c r="Z96" s="251">
        <f>'New Counts Pivot Table'!I$95</f>
        <v>0</v>
      </c>
      <c r="AA96" s="252">
        <f>'New Counts Pivot Table'!J$95</f>
        <v>0</v>
      </c>
      <c r="AB96" s="252">
        <f>'New Counts Pivot Table'!K$95</f>
        <v>0</v>
      </c>
      <c r="AC96" s="252">
        <f>'New Counts Pivot Table'!L$95</f>
        <v>22</v>
      </c>
      <c r="AD96" s="252">
        <f>'New Counts Pivot Table'!M$95</f>
        <v>0</v>
      </c>
      <c r="AE96" s="251">
        <f>'New Counts Pivot Table'!N$95</f>
        <v>22</v>
      </c>
      <c r="AF96" s="251">
        <f>'New Counts Pivot Table'!O$95</f>
        <v>0</v>
      </c>
      <c r="AG96" s="252">
        <f>'New Counts Pivot Table'!P$95</f>
        <v>0</v>
      </c>
      <c r="AH96" s="251">
        <f>'New Counts Pivot Table'!Q$95</f>
        <v>0</v>
      </c>
    </row>
    <row r="97" spans="1:36">
      <c r="A97" s="337"/>
      <c r="B97" s="239" t="s">
        <v>6</v>
      </c>
      <c r="C97" s="247">
        <f t="shared" si="100"/>
        <v>7.1219103477167992E-2</v>
      </c>
      <c r="D97" s="248">
        <f t="shared" si="101"/>
        <v>0</v>
      </c>
      <c r="E97" s="248">
        <f t="shared" si="101"/>
        <v>9.7440944881889757E-2</v>
      </c>
      <c r="F97" s="248">
        <f t="shared" si="101"/>
        <v>0</v>
      </c>
      <c r="G97" s="248">
        <f t="shared" si="101"/>
        <v>6.6416040100250623E-2</v>
      </c>
      <c r="H97" s="248">
        <f t="shared" si="101"/>
        <v>0.25788497217068646</v>
      </c>
      <c r="I97" s="247">
        <f t="shared" si="102"/>
        <v>9.7257383966244726E-2</v>
      </c>
      <c r="J97" s="247">
        <f t="shared" si="103"/>
        <v>0</v>
      </c>
      <c r="K97" s="248">
        <f t="shared" si="104"/>
        <v>0</v>
      </c>
      <c r="L97" s="248">
        <f t="shared" si="104"/>
        <v>0</v>
      </c>
      <c r="M97" s="249">
        <f t="shared" si="105"/>
        <v>0.18672199170124482</v>
      </c>
      <c r="N97" s="247">
        <f t="shared" si="106"/>
        <v>2.0998600093327113E-2</v>
      </c>
      <c r="O97" s="247">
        <f t="shared" si="107"/>
        <v>0</v>
      </c>
      <c r="P97" s="249">
        <f t="shared" si="107"/>
        <v>0</v>
      </c>
      <c r="Q97" s="332">
        <f t="shared" si="107"/>
        <v>0</v>
      </c>
      <c r="R97" s="401"/>
      <c r="S97" s="251">
        <f>'New Counts Pivot Table'!B$96</f>
        <v>170</v>
      </c>
      <c r="T97" s="252">
        <f>'New Counts Pivot Table'!C$96</f>
        <v>0</v>
      </c>
      <c r="U97" s="252">
        <f>'New Counts Pivot Table'!D$96</f>
        <v>99</v>
      </c>
      <c r="V97" s="252">
        <f>'New Counts Pivot Table'!E$96</f>
        <v>0</v>
      </c>
      <c r="W97" s="252">
        <f>'New Counts Pivot Table'!F$96</f>
        <v>53</v>
      </c>
      <c r="X97" s="322">
        <f>'New Counts Pivot Table'!G$96</f>
        <v>139</v>
      </c>
      <c r="Y97" s="251">
        <f>'New Counts Pivot Table'!H$96</f>
        <v>461</v>
      </c>
      <c r="Z97" s="251">
        <f>'New Counts Pivot Table'!I$96</f>
        <v>0</v>
      </c>
      <c r="AA97" s="252">
        <f>'New Counts Pivot Table'!J$96</f>
        <v>0</v>
      </c>
      <c r="AB97" s="252">
        <f>'New Counts Pivot Table'!K$96</f>
        <v>0</v>
      </c>
      <c r="AC97" s="252">
        <f>'New Counts Pivot Table'!L$96</f>
        <v>45</v>
      </c>
      <c r="AD97" s="252">
        <f>'New Counts Pivot Table'!M$96</f>
        <v>0</v>
      </c>
      <c r="AE97" s="251">
        <f>'New Counts Pivot Table'!N$96</f>
        <v>45</v>
      </c>
      <c r="AF97" s="251">
        <f>'New Counts Pivot Table'!O$96</f>
        <v>0</v>
      </c>
      <c r="AG97" s="252">
        <f>'New Counts Pivot Table'!P$96</f>
        <v>0</v>
      </c>
      <c r="AH97" s="251">
        <f>'New Counts Pivot Table'!Q$96</f>
        <v>0</v>
      </c>
    </row>
    <row r="98" spans="1:36">
      <c r="A98" s="337"/>
      <c r="B98" s="239" t="s">
        <v>24</v>
      </c>
      <c r="C98" s="247">
        <f t="shared" si="100"/>
        <v>0.11939673229995811</v>
      </c>
      <c r="D98" s="248">
        <f t="shared" si="101"/>
        <v>0</v>
      </c>
      <c r="E98" s="403">
        <f t="shared" si="101"/>
        <v>9.8425196850393699E-4</v>
      </c>
      <c r="F98" s="248">
        <f t="shared" si="101"/>
        <v>0</v>
      </c>
      <c r="G98" s="248">
        <f t="shared" si="101"/>
        <v>0.11904761904761904</v>
      </c>
      <c r="H98" s="248">
        <f t="shared" si="101"/>
        <v>4.6382189239332093E-2</v>
      </c>
      <c r="I98" s="247">
        <f t="shared" si="102"/>
        <v>8.5654008438818569E-2</v>
      </c>
      <c r="J98" s="247">
        <f t="shared" si="103"/>
        <v>0</v>
      </c>
      <c r="K98" s="248">
        <f t="shared" si="104"/>
        <v>1</v>
      </c>
      <c r="L98" s="248">
        <f t="shared" si="104"/>
        <v>1</v>
      </c>
      <c r="M98" s="249">
        <f t="shared" si="105"/>
        <v>0.55186721991701249</v>
      </c>
      <c r="N98" s="247">
        <f t="shared" si="106"/>
        <v>0.94960335977601495</v>
      </c>
      <c r="O98" s="247">
        <f t="shared" si="107"/>
        <v>0</v>
      </c>
      <c r="P98" s="249">
        <f t="shared" si="107"/>
        <v>0</v>
      </c>
      <c r="Q98" s="332">
        <f t="shared" si="107"/>
        <v>0</v>
      </c>
      <c r="R98" s="401"/>
      <c r="S98" s="251">
        <f>'New Counts Pivot Table'!B$97</f>
        <v>285</v>
      </c>
      <c r="T98" s="252">
        <f>'New Counts Pivot Table'!C$97</f>
        <v>0</v>
      </c>
      <c r="U98" s="252">
        <f>'New Counts Pivot Table'!D$97</f>
        <v>1</v>
      </c>
      <c r="V98" s="252">
        <f>'New Counts Pivot Table'!E$97</f>
        <v>0</v>
      </c>
      <c r="W98" s="252">
        <f>'New Counts Pivot Table'!F$97</f>
        <v>95</v>
      </c>
      <c r="X98" s="322">
        <f>'New Counts Pivot Table'!G$97</f>
        <v>25</v>
      </c>
      <c r="Y98" s="251">
        <f>'New Counts Pivot Table'!H$97</f>
        <v>406</v>
      </c>
      <c r="Z98" s="251">
        <f>'New Counts Pivot Table'!I$97</f>
        <v>0</v>
      </c>
      <c r="AA98" s="252">
        <f>'New Counts Pivot Table'!J$97</f>
        <v>1432</v>
      </c>
      <c r="AB98" s="252">
        <f>'New Counts Pivot Table'!K$97</f>
        <v>470</v>
      </c>
      <c r="AC98" s="252">
        <f>'New Counts Pivot Table'!L$97</f>
        <v>133</v>
      </c>
      <c r="AD98" s="252">
        <f>'New Counts Pivot Table'!M$97</f>
        <v>0</v>
      </c>
      <c r="AE98" s="251">
        <f>'New Counts Pivot Table'!N$97</f>
        <v>2035</v>
      </c>
      <c r="AF98" s="251">
        <f>'New Counts Pivot Table'!O$97</f>
        <v>0</v>
      </c>
      <c r="AG98" s="252">
        <f>'New Counts Pivot Table'!P$97</f>
        <v>0</v>
      </c>
      <c r="AH98" s="251">
        <f>'New Counts Pivot Table'!Q$97</f>
        <v>0</v>
      </c>
    </row>
    <row r="99" spans="1:36">
      <c r="A99" s="337"/>
      <c r="B99" s="239" t="s">
        <v>21</v>
      </c>
      <c r="C99" s="247">
        <f t="shared" si="100"/>
        <v>0</v>
      </c>
      <c r="D99" s="248">
        <f t="shared" si="101"/>
        <v>0</v>
      </c>
      <c r="E99" s="248">
        <f t="shared" si="101"/>
        <v>0</v>
      </c>
      <c r="F99" s="248">
        <f t="shared" si="101"/>
        <v>0</v>
      </c>
      <c r="G99" s="248">
        <f t="shared" si="101"/>
        <v>0</v>
      </c>
      <c r="H99" s="248">
        <f t="shared" si="101"/>
        <v>0</v>
      </c>
      <c r="I99" s="247">
        <f t="shared" si="102"/>
        <v>0</v>
      </c>
      <c r="J99" s="247">
        <f t="shared" si="103"/>
        <v>0</v>
      </c>
      <c r="K99" s="248">
        <f t="shared" si="104"/>
        <v>0</v>
      </c>
      <c r="L99" s="248">
        <f t="shared" si="104"/>
        <v>0</v>
      </c>
      <c r="M99" s="249">
        <f t="shared" si="105"/>
        <v>0</v>
      </c>
      <c r="N99" s="247">
        <f t="shared" si="106"/>
        <v>0</v>
      </c>
      <c r="O99" s="247">
        <f t="shared" si="107"/>
        <v>0</v>
      </c>
      <c r="P99" s="249">
        <f t="shared" si="107"/>
        <v>0</v>
      </c>
      <c r="Q99" s="332">
        <f t="shared" si="107"/>
        <v>0</v>
      </c>
      <c r="R99" s="401"/>
      <c r="S99" s="251">
        <f>'New Counts Pivot Table'!B$98</f>
        <v>0</v>
      </c>
      <c r="T99" s="252">
        <f>'New Counts Pivot Table'!C$98</f>
        <v>0</v>
      </c>
      <c r="U99" s="252">
        <f>'New Counts Pivot Table'!D$98</f>
        <v>0</v>
      </c>
      <c r="V99" s="252">
        <f>'New Counts Pivot Table'!E$98</f>
        <v>0</v>
      </c>
      <c r="W99" s="252">
        <f>'New Counts Pivot Table'!F$98</f>
        <v>0</v>
      </c>
      <c r="X99" s="322">
        <f>'New Counts Pivot Table'!G$98</f>
        <v>0</v>
      </c>
      <c r="Y99" s="251">
        <f>'New Counts Pivot Table'!H$98</f>
        <v>0</v>
      </c>
      <c r="Z99" s="251">
        <f>'New Counts Pivot Table'!I$98</f>
        <v>0</v>
      </c>
      <c r="AA99" s="252">
        <f>'New Counts Pivot Table'!J$98</f>
        <v>0</v>
      </c>
      <c r="AB99" s="252">
        <f>'New Counts Pivot Table'!K$98</f>
        <v>0</v>
      </c>
      <c r="AC99" s="252">
        <f>'New Counts Pivot Table'!L$98</f>
        <v>0</v>
      </c>
      <c r="AD99" s="252">
        <f>'New Counts Pivot Table'!M$98</f>
        <v>0</v>
      </c>
      <c r="AE99" s="251">
        <f>'New Counts Pivot Table'!N$98</f>
        <v>0</v>
      </c>
      <c r="AF99" s="251">
        <f>'New Counts Pivot Table'!O$98</f>
        <v>0</v>
      </c>
      <c r="AG99" s="252">
        <f>'New Counts Pivot Table'!P$98</f>
        <v>0</v>
      </c>
      <c r="AH99" s="251">
        <f>'New Counts Pivot Table'!Q$98</f>
        <v>0</v>
      </c>
    </row>
    <row r="100" spans="1:36" s="261" customFormat="1">
      <c r="A100" s="338"/>
      <c r="B100" s="253" t="s">
        <v>212</v>
      </c>
      <c r="C100" s="254">
        <f t="shared" si="100"/>
        <v>1</v>
      </c>
      <c r="D100" s="255">
        <f t="shared" si="101"/>
        <v>0</v>
      </c>
      <c r="E100" s="255">
        <f t="shared" si="101"/>
        <v>1</v>
      </c>
      <c r="F100" s="255">
        <f t="shared" si="101"/>
        <v>0</v>
      </c>
      <c r="G100" s="255">
        <f t="shared" si="101"/>
        <v>1</v>
      </c>
      <c r="H100" s="255">
        <f t="shared" si="101"/>
        <v>1</v>
      </c>
      <c r="I100" s="254">
        <f t="shared" si="102"/>
        <v>1</v>
      </c>
      <c r="J100" s="254">
        <f t="shared" si="103"/>
        <v>0</v>
      </c>
      <c r="K100" s="255">
        <f t="shared" si="104"/>
        <v>1</v>
      </c>
      <c r="L100" s="255">
        <f t="shared" si="104"/>
        <v>1</v>
      </c>
      <c r="M100" s="256">
        <f t="shared" si="105"/>
        <v>1</v>
      </c>
      <c r="N100" s="254">
        <f t="shared" si="106"/>
        <v>1</v>
      </c>
      <c r="O100" s="254">
        <f t="shared" si="107"/>
        <v>0</v>
      </c>
      <c r="P100" s="256">
        <f t="shared" si="107"/>
        <v>0</v>
      </c>
      <c r="Q100" s="333">
        <f t="shared" si="107"/>
        <v>0</v>
      </c>
      <c r="R100" s="402"/>
      <c r="S100" s="258">
        <f>'New Counts Pivot Table'!B$99</f>
        <v>2387</v>
      </c>
      <c r="T100" s="259">
        <f>'New Counts Pivot Table'!C$99</f>
        <v>0</v>
      </c>
      <c r="U100" s="259">
        <f>'New Counts Pivot Table'!D$99</f>
        <v>1016</v>
      </c>
      <c r="V100" s="259">
        <f>'New Counts Pivot Table'!E$99</f>
        <v>0</v>
      </c>
      <c r="W100" s="259">
        <f>'New Counts Pivot Table'!F$99</f>
        <v>798</v>
      </c>
      <c r="X100" s="323">
        <f>'New Counts Pivot Table'!G$99</f>
        <v>539</v>
      </c>
      <c r="Y100" s="258">
        <f>'New Counts Pivot Table'!H$99</f>
        <v>4740</v>
      </c>
      <c r="Z100" s="258">
        <f>'New Counts Pivot Table'!I$99</f>
        <v>0</v>
      </c>
      <c r="AA100" s="259">
        <f>'New Counts Pivot Table'!J$99</f>
        <v>1432</v>
      </c>
      <c r="AB100" s="259">
        <f>'New Counts Pivot Table'!K$99</f>
        <v>470</v>
      </c>
      <c r="AC100" s="259">
        <f>'New Counts Pivot Table'!L$99</f>
        <v>241</v>
      </c>
      <c r="AD100" s="259">
        <f>'New Counts Pivot Table'!M$99</f>
        <v>0</v>
      </c>
      <c r="AE100" s="258">
        <f>'New Counts Pivot Table'!N$99</f>
        <v>2143</v>
      </c>
      <c r="AF100" s="258">
        <f>'New Counts Pivot Table'!O$99</f>
        <v>0</v>
      </c>
      <c r="AG100" s="259">
        <f>'New Counts Pivot Table'!P$99</f>
        <v>0</v>
      </c>
      <c r="AH100" s="258">
        <f>'New Counts Pivot Table'!Q$99</f>
        <v>0</v>
      </c>
      <c r="AI100" s="260"/>
      <c r="AJ100" s="260"/>
    </row>
    <row r="101" spans="1:36">
      <c r="A101" s="339" t="s">
        <v>39</v>
      </c>
      <c r="B101" s="240" t="s">
        <v>3</v>
      </c>
      <c r="C101" s="241">
        <f t="shared" ref="C101:C107" si="108">S101/S$107</f>
        <v>0.29958443520967132</v>
      </c>
      <c r="D101" s="242">
        <f t="shared" ref="D101:H107" si="109">IFERROR(T101/T$107,0)</f>
        <v>0.31231231231231232</v>
      </c>
      <c r="E101" s="242">
        <f t="shared" si="109"/>
        <v>0.33860294117647061</v>
      </c>
      <c r="F101" s="242">
        <f t="shared" si="109"/>
        <v>0</v>
      </c>
      <c r="G101" s="242">
        <f t="shared" si="109"/>
        <v>0.25694444444444442</v>
      </c>
      <c r="H101" s="242">
        <f t="shared" si="109"/>
        <v>0</v>
      </c>
      <c r="I101" s="241">
        <f t="shared" ref="I101:I107" si="110">Y101/Y$107</f>
        <v>0.31596526386105545</v>
      </c>
      <c r="J101" s="241">
        <f t="shared" ref="J101:J107" si="111">IFERROR(Z101/Z$107,0)</f>
        <v>0</v>
      </c>
      <c r="K101" s="242">
        <f t="shared" ref="K101:L107" si="112">AA101/AA$107</f>
        <v>9.9800399201596807E-2</v>
      </c>
      <c r="L101" s="242">
        <f t="shared" si="112"/>
        <v>0.1276595744680851</v>
      </c>
      <c r="M101" s="243">
        <f t="shared" ref="M101:M107" si="113">IFERROR(AC101/AC$107,0)</f>
        <v>0</v>
      </c>
      <c r="N101" s="241">
        <f t="shared" ref="N101:N107" si="114">AE101/AE$107</f>
        <v>0.11215991116046641</v>
      </c>
      <c r="O101" s="241">
        <f t="shared" ref="O101:Q107" si="115">IFERROR(AF101/AF$107,0)</f>
        <v>0</v>
      </c>
      <c r="P101" s="243">
        <f t="shared" si="115"/>
        <v>0</v>
      </c>
      <c r="Q101" s="331">
        <f t="shared" si="115"/>
        <v>0</v>
      </c>
      <c r="R101" s="400"/>
      <c r="S101" s="245">
        <f>'New Counts Pivot Table'!B$101</f>
        <v>793</v>
      </c>
      <c r="T101" s="246">
        <f>'New Counts Pivot Table'!C$101</f>
        <v>104</v>
      </c>
      <c r="U101" s="246">
        <f>'New Counts Pivot Table'!D$101</f>
        <v>921</v>
      </c>
      <c r="V101" s="246">
        <f>'New Counts Pivot Table'!E$101</f>
        <v>0</v>
      </c>
      <c r="W101" s="246">
        <f>'New Counts Pivot Table'!F$101</f>
        <v>74</v>
      </c>
      <c r="X101" s="321">
        <f>'New Counts Pivot Table'!G$101</f>
        <v>0</v>
      </c>
      <c r="Y101" s="245">
        <f>'New Counts Pivot Table'!H$101</f>
        <v>1892</v>
      </c>
      <c r="Z101" s="245">
        <f>'New Counts Pivot Table'!I$101</f>
        <v>0</v>
      </c>
      <c r="AA101" s="246">
        <f>'New Counts Pivot Table'!J$101</f>
        <v>100</v>
      </c>
      <c r="AB101" s="246">
        <f>'New Counts Pivot Table'!K$101</f>
        <v>102</v>
      </c>
      <c r="AC101" s="246">
        <f>'New Counts Pivot Table'!L$101</f>
        <v>0</v>
      </c>
      <c r="AD101" s="246">
        <f>'New Counts Pivot Table'!M$101</f>
        <v>0</v>
      </c>
      <c r="AE101" s="245">
        <f>'New Counts Pivot Table'!N$101</f>
        <v>202</v>
      </c>
      <c r="AF101" s="245">
        <f>'New Counts Pivot Table'!O$101</f>
        <v>0</v>
      </c>
      <c r="AG101" s="246">
        <f>'New Counts Pivot Table'!P$101</f>
        <v>0</v>
      </c>
      <c r="AH101" s="245">
        <f>'New Counts Pivot Table'!Q$101</f>
        <v>0</v>
      </c>
    </row>
    <row r="102" spans="1:36">
      <c r="A102" s="337"/>
      <c r="B102" s="239" t="s">
        <v>4</v>
      </c>
      <c r="C102" s="247">
        <f t="shared" si="108"/>
        <v>0.26785039667548166</v>
      </c>
      <c r="D102" s="248">
        <f t="shared" si="109"/>
        <v>0.32732732732732733</v>
      </c>
      <c r="E102" s="248">
        <f t="shared" si="109"/>
        <v>0.23749999999999999</v>
      </c>
      <c r="F102" s="248">
        <f t="shared" si="109"/>
        <v>0</v>
      </c>
      <c r="G102" s="248">
        <f t="shared" si="109"/>
        <v>0.26041666666666669</v>
      </c>
      <c r="H102" s="248">
        <f t="shared" si="109"/>
        <v>0</v>
      </c>
      <c r="I102" s="247">
        <f t="shared" si="110"/>
        <v>0.25701402805611223</v>
      </c>
      <c r="J102" s="247">
        <f t="shared" si="111"/>
        <v>0</v>
      </c>
      <c r="K102" s="248">
        <f t="shared" si="112"/>
        <v>0.39321357285429143</v>
      </c>
      <c r="L102" s="248">
        <f t="shared" si="112"/>
        <v>0.46683354192740928</v>
      </c>
      <c r="M102" s="249">
        <f t="shared" si="113"/>
        <v>0</v>
      </c>
      <c r="N102" s="247">
        <f t="shared" si="114"/>
        <v>0.42587451415880068</v>
      </c>
      <c r="O102" s="247">
        <f t="shared" si="115"/>
        <v>0</v>
      </c>
      <c r="P102" s="249">
        <f t="shared" si="115"/>
        <v>0</v>
      </c>
      <c r="Q102" s="332">
        <f t="shared" si="115"/>
        <v>0</v>
      </c>
      <c r="R102" s="401"/>
      <c r="S102" s="251">
        <f>'New Counts Pivot Table'!B$102</f>
        <v>709</v>
      </c>
      <c r="T102" s="252">
        <f>'New Counts Pivot Table'!C$102</f>
        <v>109</v>
      </c>
      <c r="U102" s="252">
        <f>'New Counts Pivot Table'!D$102</f>
        <v>646</v>
      </c>
      <c r="V102" s="252">
        <f>'New Counts Pivot Table'!E$102</f>
        <v>0</v>
      </c>
      <c r="W102" s="252">
        <f>'New Counts Pivot Table'!F$102</f>
        <v>75</v>
      </c>
      <c r="X102" s="322">
        <f>'New Counts Pivot Table'!G$102</f>
        <v>0</v>
      </c>
      <c r="Y102" s="251">
        <f>'New Counts Pivot Table'!H$102</f>
        <v>1539</v>
      </c>
      <c r="Z102" s="251">
        <f>'New Counts Pivot Table'!I$102</f>
        <v>0</v>
      </c>
      <c r="AA102" s="252">
        <f>'New Counts Pivot Table'!J$102</f>
        <v>394</v>
      </c>
      <c r="AB102" s="252">
        <f>'New Counts Pivot Table'!K$102</f>
        <v>373</v>
      </c>
      <c r="AC102" s="252">
        <f>'New Counts Pivot Table'!L$102</f>
        <v>0</v>
      </c>
      <c r="AD102" s="252">
        <f>'New Counts Pivot Table'!M$102</f>
        <v>0</v>
      </c>
      <c r="AE102" s="251">
        <f>'New Counts Pivot Table'!N$102</f>
        <v>767</v>
      </c>
      <c r="AF102" s="251">
        <f>'New Counts Pivot Table'!O$102</f>
        <v>0</v>
      </c>
      <c r="AG102" s="252">
        <f>'New Counts Pivot Table'!P$102</f>
        <v>0</v>
      </c>
      <c r="AH102" s="251">
        <f>'New Counts Pivot Table'!Q$102</f>
        <v>0</v>
      </c>
    </row>
    <row r="103" spans="1:36">
      <c r="A103" s="337"/>
      <c r="B103" s="239" t="s">
        <v>5</v>
      </c>
      <c r="C103" s="247">
        <f t="shared" si="108"/>
        <v>0.24820551567812618</v>
      </c>
      <c r="D103" s="248">
        <f t="shared" si="109"/>
        <v>0.27627627627627627</v>
      </c>
      <c r="E103" s="248">
        <f t="shared" si="109"/>
        <v>0.23345588235294118</v>
      </c>
      <c r="F103" s="248">
        <f t="shared" si="109"/>
        <v>0</v>
      </c>
      <c r="G103" s="248">
        <f t="shared" si="109"/>
        <v>0.2638888888888889</v>
      </c>
      <c r="H103" s="248">
        <f t="shared" si="109"/>
        <v>0</v>
      </c>
      <c r="I103" s="247">
        <f t="shared" si="110"/>
        <v>0.24382097528390115</v>
      </c>
      <c r="J103" s="247">
        <f t="shared" si="111"/>
        <v>0</v>
      </c>
      <c r="K103" s="248">
        <f t="shared" si="112"/>
        <v>0.20858283433133731</v>
      </c>
      <c r="L103" s="248">
        <f t="shared" si="112"/>
        <v>0.23279098873591991</v>
      </c>
      <c r="M103" s="249">
        <f t="shared" si="113"/>
        <v>0</v>
      </c>
      <c r="N103" s="247">
        <f t="shared" si="114"/>
        <v>0.21932259855635758</v>
      </c>
      <c r="O103" s="247">
        <f t="shared" si="115"/>
        <v>0</v>
      </c>
      <c r="P103" s="249">
        <f t="shared" si="115"/>
        <v>0</v>
      </c>
      <c r="Q103" s="332">
        <f t="shared" si="115"/>
        <v>0</v>
      </c>
      <c r="R103" s="401"/>
      <c r="S103" s="251">
        <f>'New Counts Pivot Table'!B$103</f>
        <v>657</v>
      </c>
      <c r="T103" s="252">
        <f>'New Counts Pivot Table'!C$103</f>
        <v>92</v>
      </c>
      <c r="U103" s="252">
        <f>'New Counts Pivot Table'!D$103</f>
        <v>635</v>
      </c>
      <c r="V103" s="252">
        <f>'New Counts Pivot Table'!E$103</f>
        <v>0</v>
      </c>
      <c r="W103" s="252">
        <f>'New Counts Pivot Table'!F$103</f>
        <v>76</v>
      </c>
      <c r="X103" s="322">
        <f>'New Counts Pivot Table'!G$103</f>
        <v>0</v>
      </c>
      <c r="Y103" s="251">
        <f>'New Counts Pivot Table'!H$103</f>
        <v>1460</v>
      </c>
      <c r="Z103" s="251">
        <f>'New Counts Pivot Table'!I$103</f>
        <v>0</v>
      </c>
      <c r="AA103" s="252">
        <f>'New Counts Pivot Table'!J$103</f>
        <v>209</v>
      </c>
      <c r="AB103" s="252">
        <f>'New Counts Pivot Table'!K$103</f>
        <v>186</v>
      </c>
      <c r="AC103" s="252">
        <f>'New Counts Pivot Table'!L$103</f>
        <v>0</v>
      </c>
      <c r="AD103" s="252">
        <f>'New Counts Pivot Table'!M$103</f>
        <v>0</v>
      </c>
      <c r="AE103" s="251">
        <f>'New Counts Pivot Table'!N$103</f>
        <v>395</v>
      </c>
      <c r="AF103" s="251">
        <f>'New Counts Pivot Table'!O$103</f>
        <v>0</v>
      </c>
      <c r="AG103" s="252">
        <f>'New Counts Pivot Table'!P$103</f>
        <v>0</v>
      </c>
      <c r="AH103" s="251">
        <f>'New Counts Pivot Table'!Q$103</f>
        <v>0</v>
      </c>
    </row>
    <row r="104" spans="1:36">
      <c r="A104" s="337"/>
      <c r="B104" s="239" t="s">
        <v>6</v>
      </c>
      <c r="C104" s="247">
        <f t="shared" si="108"/>
        <v>7.1023800528900644E-2</v>
      </c>
      <c r="D104" s="248">
        <f t="shared" si="109"/>
        <v>9.0090090090090089E-3</v>
      </c>
      <c r="E104" s="248">
        <f t="shared" si="109"/>
        <v>6.7279411764705879E-2</v>
      </c>
      <c r="F104" s="248">
        <f t="shared" si="109"/>
        <v>0</v>
      </c>
      <c r="G104" s="248">
        <f t="shared" si="109"/>
        <v>4.5138888888888888E-2</v>
      </c>
      <c r="H104" s="248">
        <f t="shared" si="109"/>
        <v>0</v>
      </c>
      <c r="I104" s="247">
        <f t="shared" si="110"/>
        <v>6.4629258517034063E-2</v>
      </c>
      <c r="J104" s="247">
        <f t="shared" si="111"/>
        <v>0</v>
      </c>
      <c r="K104" s="248">
        <f t="shared" si="112"/>
        <v>0.29840319361277445</v>
      </c>
      <c r="L104" s="248">
        <f t="shared" si="112"/>
        <v>0.17271589486858574</v>
      </c>
      <c r="M104" s="249">
        <f t="shared" si="113"/>
        <v>0</v>
      </c>
      <c r="N104" s="247">
        <f t="shared" si="114"/>
        <v>0.24264297612437535</v>
      </c>
      <c r="O104" s="247">
        <f t="shared" si="115"/>
        <v>0</v>
      </c>
      <c r="P104" s="249">
        <f t="shared" si="115"/>
        <v>0</v>
      </c>
      <c r="Q104" s="332">
        <f t="shared" si="115"/>
        <v>0</v>
      </c>
      <c r="R104" s="401"/>
      <c r="S104" s="251">
        <f>'New Counts Pivot Table'!B$104</f>
        <v>188</v>
      </c>
      <c r="T104" s="252">
        <f>'New Counts Pivot Table'!C$104</f>
        <v>3</v>
      </c>
      <c r="U104" s="252">
        <f>'New Counts Pivot Table'!D$104</f>
        <v>183</v>
      </c>
      <c r="V104" s="252">
        <f>'New Counts Pivot Table'!E$104</f>
        <v>0</v>
      </c>
      <c r="W104" s="252">
        <f>'New Counts Pivot Table'!F$104</f>
        <v>13</v>
      </c>
      <c r="X104" s="322">
        <f>'New Counts Pivot Table'!G$104</f>
        <v>0</v>
      </c>
      <c r="Y104" s="251">
        <f>'New Counts Pivot Table'!H$104</f>
        <v>387</v>
      </c>
      <c r="Z104" s="251">
        <f>'New Counts Pivot Table'!I$104</f>
        <v>0</v>
      </c>
      <c r="AA104" s="252">
        <f>'New Counts Pivot Table'!J$104</f>
        <v>299</v>
      </c>
      <c r="AB104" s="252">
        <f>'New Counts Pivot Table'!K$104</f>
        <v>138</v>
      </c>
      <c r="AC104" s="252">
        <f>'New Counts Pivot Table'!L$104</f>
        <v>0</v>
      </c>
      <c r="AD104" s="252">
        <f>'New Counts Pivot Table'!M$104</f>
        <v>0</v>
      </c>
      <c r="AE104" s="251">
        <f>'New Counts Pivot Table'!N$104</f>
        <v>437</v>
      </c>
      <c r="AF104" s="251">
        <f>'New Counts Pivot Table'!O$104</f>
        <v>0</v>
      </c>
      <c r="AG104" s="252">
        <f>'New Counts Pivot Table'!P$104</f>
        <v>0</v>
      </c>
      <c r="AH104" s="251">
        <f>'New Counts Pivot Table'!Q$104</f>
        <v>0</v>
      </c>
    </row>
    <row r="105" spans="1:36">
      <c r="A105" s="337"/>
      <c r="B105" s="239" t="s">
        <v>24</v>
      </c>
      <c r="C105" s="247">
        <f t="shared" si="108"/>
        <v>0.11333585190782017</v>
      </c>
      <c r="D105" s="248">
        <f t="shared" si="109"/>
        <v>7.5075075075075076E-2</v>
      </c>
      <c r="E105" s="248">
        <f t="shared" si="109"/>
        <v>0.12316176470588236</v>
      </c>
      <c r="F105" s="248">
        <f t="shared" si="109"/>
        <v>0</v>
      </c>
      <c r="G105" s="248">
        <f t="shared" si="109"/>
        <v>0.1736111111111111</v>
      </c>
      <c r="H105" s="248">
        <f t="shared" si="109"/>
        <v>0</v>
      </c>
      <c r="I105" s="247">
        <f t="shared" si="110"/>
        <v>0.11857047428189713</v>
      </c>
      <c r="J105" s="247">
        <f t="shared" si="111"/>
        <v>0</v>
      </c>
      <c r="K105" s="248">
        <f t="shared" si="112"/>
        <v>0</v>
      </c>
      <c r="L105" s="248">
        <f t="shared" si="112"/>
        <v>0</v>
      </c>
      <c r="M105" s="249">
        <f t="shared" si="113"/>
        <v>0</v>
      </c>
      <c r="N105" s="247">
        <f t="shared" si="114"/>
        <v>0</v>
      </c>
      <c r="O105" s="247">
        <f t="shared" si="115"/>
        <v>0</v>
      </c>
      <c r="P105" s="249">
        <f t="shared" si="115"/>
        <v>0</v>
      </c>
      <c r="Q105" s="332">
        <f t="shared" si="115"/>
        <v>0</v>
      </c>
      <c r="R105" s="401"/>
      <c r="S105" s="251">
        <f>'New Counts Pivot Table'!B$105</f>
        <v>300</v>
      </c>
      <c r="T105" s="252">
        <f>'New Counts Pivot Table'!C$105</f>
        <v>25</v>
      </c>
      <c r="U105" s="252">
        <f>'New Counts Pivot Table'!D$105</f>
        <v>335</v>
      </c>
      <c r="V105" s="252">
        <f>'New Counts Pivot Table'!E$105</f>
        <v>0</v>
      </c>
      <c r="W105" s="252">
        <f>'New Counts Pivot Table'!F$105</f>
        <v>50</v>
      </c>
      <c r="X105" s="322">
        <f>'New Counts Pivot Table'!G$105</f>
        <v>0</v>
      </c>
      <c r="Y105" s="251">
        <f>'New Counts Pivot Table'!H$105</f>
        <v>710</v>
      </c>
      <c r="Z105" s="251">
        <f>'New Counts Pivot Table'!I$105</f>
        <v>0</v>
      </c>
      <c r="AA105" s="252">
        <f>'New Counts Pivot Table'!J$105</f>
        <v>0</v>
      </c>
      <c r="AB105" s="252">
        <f>'New Counts Pivot Table'!K$105</f>
        <v>0</v>
      </c>
      <c r="AC105" s="252">
        <f>'New Counts Pivot Table'!L$105</f>
        <v>0</v>
      </c>
      <c r="AD105" s="252">
        <f>'New Counts Pivot Table'!M$105</f>
        <v>0</v>
      </c>
      <c r="AE105" s="251">
        <f>'New Counts Pivot Table'!N$105</f>
        <v>0</v>
      </c>
      <c r="AF105" s="251">
        <f>'New Counts Pivot Table'!O$105</f>
        <v>0</v>
      </c>
      <c r="AG105" s="252">
        <f>'New Counts Pivot Table'!P$105</f>
        <v>0</v>
      </c>
      <c r="AH105" s="251">
        <f>'New Counts Pivot Table'!Q$105</f>
        <v>0</v>
      </c>
    </row>
    <row r="106" spans="1:36">
      <c r="A106" s="337"/>
      <c r="B106" s="239" t="s">
        <v>21</v>
      </c>
      <c r="C106" s="247">
        <f t="shared" si="108"/>
        <v>0</v>
      </c>
      <c r="D106" s="248">
        <f t="shared" si="109"/>
        <v>0</v>
      </c>
      <c r="E106" s="248">
        <f t="shared" si="109"/>
        <v>0</v>
      </c>
      <c r="F106" s="248">
        <f t="shared" si="109"/>
        <v>0</v>
      </c>
      <c r="G106" s="248">
        <f t="shared" si="109"/>
        <v>0</v>
      </c>
      <c r="H106" s="248">
        <f t="shared" si="109"/>
        <v>0</v>
      </c>
      <c r="I106" s="247">
        <f t="shared" si="110"/>
        <v>0</v>
      </c>
      <c r="J106" s="247">
        <f t="shared" si="111"/>
        <v>0</v>
      </c>
      <c r="K106" s="248">
        <f t="shared" si="112"/>
        <v>0</v>
      </c>
      <c r="L106" s="248">
        <f t="shared" si="112"/>
        <v>0</v>
      </c>
      <c r="M106" s="249">
        <f t="shared" si="113"/>
        <v>0</v>
      </c>
      <c r="N106" s="247">
        <f t="shared" si="114"/>
        <v>0</v>
      </c>
      <c r="O106" s="247">
        <f t="shared" si="115"/>
        <v>1</v>
      </c>
      <c r="P106" s="249">
        <f t="shared" si="115"/>
        <v>1</v>
      </c>
      <c r="Q106" s="332">
        <f t="shared" si="115"/>
        <v>1</v>
      </c>
      <c r="R106" s="401"/>
      <c r="S106" s="251">
        <f>'New Counts Pivot Table'!B$106</f>
        <v>0</v>
      </c>
      <c r="T106" s="252">
        <f>'New Counts Pivot Table'!C$106</f>
        <v>0</v>
      </c>
      <c r="U106" s="252">
        <f>'New Counts Pivot Table'!D$106</f>
        <v>0</v>
      </c>
      <c r="V106" s="252">
        <f>'New Counts Pivot Table'!E$106</f>
        <v>0</v>
      </c>
      <c r="W106" s="252">
        <f>'New Counts Pivot Table'!F$106</f>
        <v>0</v>
      </c>
      <c r="X106" s="322">
        <f>'New Counts Pivot Table'!G$106</f>
        <v>0</v>
      </c>
      <c r="Y106" s="251">
        <f>'New Counts Pivot Table'!H$106</f>
        <v>0</v>
      </c>
      <c r="Z106" s="251">
        <f>'New Counts Pivot Table'!I$106</f>
        <v>0</v>
      </c>
      <c r="AA106" s="252">
        <f>'New Counts Pivot Table'!J$106</f>
        <v>0</v>
      </c>
      <c r="AB106" s="252">
        <f>'New Counts Pivot Table'!K$106</f>
        <v>0</v>
      </c>
      <c r="AC106" s="252">
        <f>'New Counts Pivot Table'!L$106</f>
        <v>0</v>
      </c>
      <c r="AD106" s="252">
        <f>'New Counts Pivot Table'!M$106</f>
        <v>0</v>
      </c>
      <c r="AE106" s="251">
        <f>'New Counts Pivot Table'!N$106</f>
        <v>0</v>
      </c>
      <c r="AF106" s="251">
        <f>'New Counts Pivot Table'!O$106</f>
        <v>38</v>
      </c>
      <c r="AG106" s="252">
        <f>'New Counts Pivot Table'!P$106</f>
        <v>435</v>
      </c>
      <c r="AH106" s="251">
        <f>'New Counts Pivot Table'!Q$106</f>
        <v>473</v>
      </c>
    </row>
    <row r="107" spans="1:36" s="261" customFormat="1">
      <c r="A107" s="338"/>
      <c r="B107" s="253" t="s">
        <v>212</v>
      </c>
      <c r="C107" s="254">
        <f t="shared" si="108"/>
        <v>1</v>
      </c>
      <c r="D107" s="255">
        <f t="shared" si="109"/>
        <v>1</v>
      </c>
      <c r="E107" s="255">
        <f t="shared" si="109"/>
        <v>1</v>
      </c>
      <c r="F107" s="255">
        <f t="shared" si="109"/>
        <v>0</v>
      </c>
      <c r="G107" s="255">
        <f t="shared" si="109"/>
        <v>1</v>
      </c>
      <c r="H107" s="255">
        <f t="shared" si="109"/>
        <v>0</v>
      </c>
      <c r="I107" s="254">
        <f t="shared" si="110"/>
        <v>1</v>
      </c>
      <c r="J107" s="254">
        <f t="shared" si="111"/>
        <v>0</v>
      </c>
      <c r="K107" s="255">
        <f t="shared" si="112"/>
        <v>1</v>
      </c>
      <c r="L107" s="255">
        <f t="shared" si="112"/>
        <v>1</v>
      </c>
      <c r="M107" s="256">
        <f t="shared" si="113"/>
        <v>0</v>
      </c>
      <c r="N107" s="254">
        <f t="shared" si="114"/>
        <v>1</v>
      </c>
      <c r="O107" s="254">
        <f t="shared" si="115"/>
        <v>1</v>
      </c>
      <c r="P107" s="256">
        <f t="shared" si="115"/>
        <v>1</v>
      </c>
      <c r="Q107" s="333">
        <f t="shared" si="115"/>
        <v>1</v>
      </c>
      <c r="R107" s="402"/>
      <c r="S107" s="258">
        <f>'New Counts Pivot Table'!B$107</f>
        <v>2647</v>
      </c>
      <c r="T107" s="259">
        <f>'New Counts Pivot Table'!C$107</f>
        <v>333</v>
      </c>
      <c r="U107" s="259">
        <f>'New Counts Pivot Table'!D$107</f>
        <v>2720</v>
      </c>
      <c r="V107" s="259">
        <f>'New Counts Pivot Table'!E$107</f>
        <v>0</v>
      </c>
      <c r="W107" s="259">
        <f>'New Counts Pivot Table'!F$107</f>
        <v>288</v>
      </c>
      <c r="X107" s="323">
        <f>'New Counts Pivot Table'!G$107</f>
        <v>0</v>
      </c>
      <c r="Y107" s="258">
        <f>'New Counts Pivot Table'!H$107</f>
        <v>5988</v>
      </c>
      <c r="Z107" s="258">
        <f>'New Counts Pivot Table'!I$107</f>
        <v>0</v>
      </c>
      <c r="AA107" s="259">
        <f>'New Counts Pivot Table'!J$107</f>
        <v>1002</v>
      </c>
      <c r="AB107" s="259">
        <f>'New Counts Pivot Table'!K$107</f>
        <v>799</v>
      </c>
      <c r="AC107" s="259">
        <f>'New Counts Pivot Table'!L$107</f>
        <v>0</v>
      </c>
      <c r="AD107" s="259">
        <f>'New Counts Pivot Table'!M$107</f>
        <v>0</v>
      </c>
      <c r="AE107" s="258">
        <f>'New Counts Pivot Table'!N$107</f>
        <v>1801</v>
      </c>
      <c r="AF107" s="258">
        <f>'New Counts Pivot Table'!O$107</f>
        <v>38</v>
      </c>
      <c r="AG107" s="259">
        <f>'New Counts Pivot Table'!P$107</f>
        <v>435</v>
      </c>
      <c r="AH107" s="258">
        <f>'New Counts Pivot Table'!Q$107</f>
        <v>473</v>
      </c>
      <c r="AI107" s="260"/>
      <c r="AJ107" s="260"/>
    </row>
    <row r="108" spans="1:36">
      <c r="A108" s="339" t="s">
        <v>40</v>
      </c>
      <c r="B108" s="240" t="s">
        <v>3</v>
      </c>
      <c r="C108" s="241">
        <f t="shared" ref="C108:C114" si="116">S108/S$114</f>
        <v>0.31940437412750117</v>
      </c>
      <c r="D108" s="242">
        <f t="shared" ref="D108:H114" si="117">IFERROR(T108/T$114,0)</f>
        <v>0.23414401525989509</v>
      </c>
      <c r="E108" s="242">
        <f t="shared" si="117"/>
        <v>0.20036877688998156</v>
      </c>
      <c r="F108" s="242">
        <f t="shared" si="117"/>
        <v>0.20873786407766989</v>
      </c>
      <c r="G108" s="242">
        <f t="shared" si="117"/>
        <v>0.16459627329192547</v>
      </c>
      <c r="H108" s="242">
        <f t="shared" si="117"/>
        <v>0</v>
      </c>
      <c r="I108" s="241">
        <f t="shared" ref="I108:I114" si="118">Y108/Y$114</f>
        <v>0.26268309695419667</v>
      </c>
      <c r="J108" s="241">
        <f t="shared" ref="J108:J114" si="119">IFERROR(Z108/Z$114,0)</f>
        <v>9.1397849462365593E-2</v>
      </c>
      <c r="K108" s="242">
        <f t="shared" ref="K108:L114" si="120">AA108/AA$114</f>
        <v>0.26698147475481293</v>
      </c>
      <c r="L108" s="242">
        <f t="shared" si="120"/>
        <v>0.10800283286118981</v>
      </c>
      <c r="M108" s="243">
        <f t="shared" ref="M108:M114" si="121">IFERROR(AC108/AC$114,0)</f>
        <v>0.13073394495412843</v>
      </c>
      <c r="N108" s="241">
        <f t="shared" ref="N108:N114" si="122">AE108/AE$114</f>
        <v>0.21487401125336378</v>
      </c>
      <c r="O108" s="241">
        <f t="shared" ref="O108:Q114" si="123">IFERROR(AF108/AF$114,0)</f>
        <v>0</v>
      </c>
      <c r="P108" s="243">
        <f t="shared" si="123"/>
        <v>0</v>
      </c>
      <c r="Q108" s="331">
        <f t="shared" si="123"/>
        <v>0</v>
      </c>
      <c r="R108" s="400"/>
      <c r="S108" s="245">
        <f>'New Counts Pivot Table'!B$109</f>
        <v>3432</v>
      </c>
      <c r="T108" s="246">
        <f>'New Counts Pivot Table'!C$109</f>
        <v>491</v>
      </c>
      <c r="U108" s="246">
        <f>'New Counts Pivot Table'!D$109</f>
        <v>1630</v>
      </c>
      <c r="V108" s="246">
        <f>'New Counts Pivot Table'!E$109</f>
        <v>43</v>
      </c>
      <c r="W108" s="246">
        <f>'New Counts Pivot Table'!F$109</f>
        <v>53</v>
      </c>
      <c r="X108" s="321">
        <f>'New Counts Pivot Table'!G$109</f>
        <v>0</v>
      </c>
      <c r="Y108" s="245">
        <f>'New Counts Pivot Table'!H$109</f>
        <v>5649</v>
      </c>
      <c r="Z108" s="245">
        <f>'New Counts Pivot Table'!I$109</f>
        <v>68</v>
      </c>
      <c r="AA108" s="246">
        <f>'New Counts Pivot Table'!J$109</f>
        <v>2205</v>
      </c>
      <c r="AB108" s="246">
        <f>'New Counts Pivot Table'!K$109</f>
        <v>305</v>
      </c>
      <c r="AC108" s="246">
        <f>'New Counts Pivot Table'!L$109</f>
        <v>57</v>
      </c>
      <c r="AD108" s="246">
        <f>'New Counts Pivot Table'!M$109</f>
        <v>0</v>
      </c>
      <c r="AE108" s="245">
        <f>'New Counts Pivot Table'!N$109</f>
        <v>2635</v>
      </c>
      <c r="AF108" s="245">
        <f>'New Counts Pivot Table'!O$109</f>
        <v>0</v>
      </c>
      <c r="AG108" s="246">
        <f>'New Counts Pivot Table'!P$109</f>
        <v>0</v>
      </c>
      <c r="AH108" s="245">
        <f>'New Counts Pivot Table'!Q$109</f>
        <v>0</v>
      </c>
    </row>
    <row r="109" spans="1:36">
      <c r="A109" s="337"/>
      <c r="B109" s="239" t="s">
        <v>4</v>
      </c>
      <c r="C109" s="247">
        <f t="shared" si="116"/>
        <v>0.24523033969288041</v>
      </c>
      <c r="D109" s="248">
        <f t="shared" si="117"/>
        <v>0.27181688125894132</v>
      </c>
      <c r="E109" s="248">
        <f t="shared" si="117"/>
        <v>0.24892440073755379</v>
      </c>
      <c r="F109" s="248">
        <f t="shared" si="117"/>
        <v>0.25242718446601942</v>
      </c>
      <c r="G109" s="248">
        <f t="shared" si="117"/>
        <v>0.31366459627329191</v>
      </c>
      <c r="H109" s="248">
        <f t="shared" si="117"/>
        <v>0</v>
      </c>
      <c r="I109" s="247">
        <f t="shared" si="118"/>
        <v>0.25031388049290865</v>
      </c>
      <c r="J109" s="247">
        <f t="shared" si="119"/>
        <v>0.12634408602150538</v>
      </c>
      <c r="K109" s="248">
        <f t="shared" si="120"/>
        <v>0.10764015013924204</v>
      </c>
      <c r="L109" s="248">
        <f t="shared" si="120"/>
        <v>7.5070821529745049E-2</v>
      </c>
      <c r="M109" s="249">
        <f t="shared" si="121"/>
        <v>4.5871559633027525E-2</v>
      </c>
      <c r="N109" s="247">
        <f t="shared" si="122"/>
        <v>9.9078528908097527E-2</v>
      </c>
      <c r="O109" s="247">
        <f t="shared" si="123"/>
        <v>0</v>
      </c>
      <c r="P109" s="249">
        <f t="shared" si="123"/>
        <v>0</v>
      </c>
      <c r="Q109" s="332">
        <f t="shared" si="123"/>
        <v>0</v>
      </c>
      <c r="R109" s="401"/>
      <c r="S109" s="251">
        <f>'New Counts Pivot Table'!B$110</f>
        <v>2635</v>
      </c>
      <c r="T109" s="252">
        <f>'New Counts Pivot Table'!C$110</f>
        <v>570</v>
      </c>
      <c r="U109" s="252">
        <f>'New Counts Pivot Table'!D$110</f>
        <v>2025</v>
      </c>
      <c r="V109" s="252">
        <f>'New Counts Pivot Table'!E$110</f>
        <v>52</v>
      </c>
      <c r="W109" s="252">
        <f>'New Counts Pivot Table'!F$110</f>
        <v>101</v>
      </c>
      <c r="X109" s="322">
        <f>'New Counts Pivot Table'!G$110</f>
        <v>0</v>
      </c>
      <c r="Y109" s="251">
        <f>'New Counts Pivot Table'!H$110</f>
        <v>5383</v>
      </c>
      <c r="Z109" s="251">
        <f>'New Counts Pivot Table'!I$110</f>
        <v>94</v>
      </c>
      <c r="AA109" s="252">
        <f>'New Counts Pivot Table'!J$110</f>
        <v>889</v>
      </c>
      <c r="AB109" s="252">
        <f>'New Counts Pivot Table'!K$110</f>
        <v>212</v>
      </c>
      <c r="AC109" s="252">
        <f>'New Counts Pivot Table'!L$110</f>
        <v>20</v>
      </c>
      <c r="AD109" s="252">
        <f>'New Counts Pivot Table'!M$110</f>
        <v>0</v>
      </c>
      <c r="AE109" s="251">
        <f>'New Counts Pivot Table'!N$110</f>
        <v>1215</v>
      </c>
      <c r="AF109" s="251">
        <f>'New Counts Pivot Table'!O$110</f>
        <v>0</v>
      </c>
      <c r="AG109" s="252">
        <f>'New Counts Pivot Table'!P$110</f>
        <v>0</v>
      </c>
      <c r="AH109" s="251">
        <f>'New Counts Pivot Table'!Q$110</f>
        <v>0</v>
      </c>
    </row>
    <row r="110" spans="1:36">
      <c r="A110" s="337"/>
      <c r="B110" s="239" t="s">
        <v>5</v>
      </c>
      <c r="C110" s="247">
        <f t="shared" si="116"/>
        <v>0.16128431828757561</v>
      </c>
      <c r="D110" s="248">
        <f t="shared" si="117"/>
        <v>0.21125417262756319</v>
      </c>
      <c r="E110" s="248">
        <f t="shared" si="117"/>
        <v>0.27314074984634296</v>
      </c>
      <c r="F110" s="248">
        <f t="shared" si="117"/>
        <v>0.29126213592233008</v>
      </c>
      <c r="G110" s="248">
        <f t="shared" si="117"/>
        <v>0.21118012422360249</v>
      </c>
      <c r="H110" s="248">
        <f t="shared" si="117"/>
        <v>0</v>
      </c>
      <c r="I110" s="247">
        <f t="shared" si="118"/>
        <v>0.21046268309695421</v>
      </c>
      <c r="J110" s="247">
        <f t="shared" si="119"/>
        <v>9.1397849462365593E-2</v>
      </c>
      <c r="K110" s="248">
        <f t="shared" si="120"/>
        <v>9.4321346409976997E-2</v>
      </c>
      <c r="L110" s="248">
        <f t="shared" si="120"/>
        <v>5.6303116147308784E-2</v>
      </c>
      <c r="M110" s="249">
        <f t="shared" si="121"/>
        <v>7.3394495412844041E-2</v>
      </c>
      <c r="N110" s="247">
        <f t="shared" si="122"/>
        <v>8.4644866672103081E-2</v>
      </c>
      <c r="O110" s="247">
        <f t="shared" si="123"/>
        <v>0</v>
      </c>
      <c r="P110" s="249">
        <f t="shared" si="123"/>
        <v>0</v>
      </c>
      <c r="Q110" s="332">
        <f t="shared" si="123"/>
        <v>0</v>
      </c>
      <c r="R110" s="401"/>
      <c r="S110" s="251">
        <f>'New Counts Pivot Table'!B$111</f>
        <v>1733</v>
      </c>
      <c r="T110" s="252">
        <f>'New Counts Pivot Table'!C$111</f>
        <v>443</v>
      </c>
      <c r="U110" s="252">
        <f>'New Counts Pivot Table'!D$111</f>
        <v>2222</v>
      </c>
      <c r="V110" s="252">
        <f>'New Counts Pivot Table'!E$111</f>
        <v>60</v>
      </c>
      <c r="W110" s="252">
        <f>'New Counts Pivot Table'!F$111</f>
        <v>68</v>
      </c>
      <c r="X110" s="322">
        <f>'New Counts Pivot Table'!G$111</f>
        <v>0</v>
      </c>
      <c r="Y110" s="251">
        <f>'New Counts Pivot Table'!H$111</f>
        <v>4526</v>
      </c>
      <c r="Z110" s="251">
        <f>'New Counts Pivot Table'!I$111</f>
        <v>68</v>
      </c>
      <c r="AA110" s="252">
        <f>'New Counts Pivot Table'!J$111</f>
        <v>779</v>
      </c>
      <c r="AB110" s="252">
        <f>'New Counts Pivot Table'!K$111</f>
        <v>159</v>
      </c>
      <c r="AC110" s="252">
        <f>'New Counts Pivot Table'!L$111</f>
        <v>32</v>
      </c>
      <c r="AD110" s="252">
        <f>'New Counts Pivot Table'!M$111</f>
        <v>0</v>
      </c>
      <c r="AE110" s="251">
        <f>'New Counts Pivot Table'!N$111</f>
        <v>1038</v>
      </c>
      <c r="AF110" s="251">
        <f>'New Counts Pivot Table'!O$111</f>
        <v>0</v>
      </c>
      <c r="AG110" s="252">
        <f>'New Counts Pivot Table'!P$111</f>
        <v>0</v>
      </c>
      <c r="AH110" s="251">
        <f>'New Counts Pivot Table'!Q$111</f>
        <v>0</v>
      </c>
    </row>
    <row r="111" spans="1:36">
      <c r="A111" s="337"/>
      <c r="B111" s="239" t="s">
        <v>6</v>
      </c>
      <c r="C111" s="247">
        <f t="shared" si="116"/>
        <v>4.7743136342484879E-2</v>
      </c>
      <c r="D111" s="403">
        <f t="shared" si="117"/>
        <v>1.4306151645207439E-3</v>
      </c>
      <c r="E111" s="248">
        <f t="shared" si="117"/>
        <v>7.2526121696373694E-2</v>
      </c>
      <c r="F111" s="248">
        <f t="shared" si="117"/>
        <v>7.7669902912621352E-2</v>
      </c>
      <c r="G111" s="403">
        <f t="shared" si="117"/>
        <v>3.105590062111801E-3</v>
      </c>
      <c r="H111" s="248">
        <f t="shared" si="117"/>
        <v>0</v>
      </c>
      <c r="I111" s="247">
        <f t="shared" si="118"/>
        <v>5.2220413857242499E-2</v>
      </c>
      <c r="J111" s="247">
        <f t="shared" si="119"/>
        <v>0.69086021505376349</v>
      </c>
      <c r="K111" s="248">
        <f t="shared" si="120"/>
        <v>0.2818743189248093</v>
      </c>
      <c r="L111" s="248">
        <f t="shared" si="120"/>
        <v>0.51097733711048154</v>
      </c>
      <c r="M111" s="249">
        <f t="shared" si="121"/>
        <v>0.72935779816513757</v>
      </c>
      <c r="N111" s="247">
        <f t="shared" si="122"/>
        <v>0.37535676425018349</v>
      </c>
      <c r="O111" s="247">
        <f t="shared" si="123"/>
        <v>0</v>
      </c>
      <c r="P111" s="249">
        <f t="shared" si="123"/>
        <v>0</v>
      </c>
      <c r="Q111" s="332">
        <f t="shared" si="123"/>
        <v>0</v>
      </c>
      <c r="R111" s="401"/>
      <c r="S111" s="251">
        <f>'New Counts Pivot Table'!B$112</f>
        <v>513</v>
      </c>
      <c r="T111" s="252">
        <f>'New Counts Pivot Table'!C$112</f>
        <v>3</v>
      </c>
      <c r="U111" s="252">
        <f>'New Counts Pivot Table'!D$112</f>
        <v>590</v>
      </c>
      <c r="V111" s="252">
        <f>'New Counts Pivot Table'!E$112</f>
        <v>16</v>
      </c>
      <c r="W111" s="252">
        <f>'New Counts Pivot Table'!F$112</f>
        <v>1</v>
      </c>
      <c r="X111" s="322">
        <f>'New Counts Pivot Table'!G$112</f>
        <v>0</v>
      </c>
      <c r="Y111" s="251">
        <f>'New Counts Pivot Table'!H$112</f>
        <v>1123</v>
      </c>
      <c r="Z111" s="251">
        <f>'New Counts Pivot Table'!I$112</f>
        <v>514</v>
      </c>
      <c r="AA111" s="252">
        <f>'New Counts Pivot Table'!J$112</f>
        <v>2328</v>
      </c>
      <c r="AB111" s="252">
        <f>'New Counts Pivot Table'!K$112</f>
        <v>1443</v>
      </c>
      <c r="AC111" s="252">
        <f>'New Counts Pivot Table'!L$112</f>
        <v>318</v>
      </c>
      <c r="AD111" s="252">
        <f>'New Counts Pivot Table'!M$112</f>
        <v>0</v>
      </c>
      <c r="AE111" s="251">
        <f>'New Counts Pivot Table'!N$112</f>
        <v>4603</v>
      </c>
      <c r="AF111" s="251">
        <f>'New Counts Pivot Table'!O$112</f>
        <v>0</v>
      </c>
      <c r="AG111" s="252">
        <f>'New Counts Pivot Table'!P$112</f>
        <v>0</v>
      </c>
      <c r="AH111" s="251">
        <f>'New Counts Pivot Table'!Q$112</f>
        <v>0</v>
      </c>
    </row>
    <row r="112" spans="1:36">
      <c r="A112" s="337"/>
      <c r="B112" s="239" t="s">
        <v>24</v>
      </c>
      <c r="C112" s="247">
        <f t="shared" si="116"/>
        <v>0.22633783154955794</v>
      </c>
      <c r="D112" s="248">
        <f t="shared" si="117"/>
        <v>0.28135431568907965</v>
      </c>
      <c r="E112" s="248">
        <f t="shared" si="117"/>
        <v>0.20503995082974799</v>
      </c>
      <c r="F112" s="248">
        <f t="shared" si="117"/>
        <v>0.16990291262135923</v>
      </c>
      <c r="G112" s="248">
        <f t="shared" si="117"/>
        <v>0.30745341614906835</v>
      </c>
      <c r="H112" s="248">
        <f t="shared" si="117"/>
        <v>0</v>
      </c>
      <c r="I112" s="247">
        <f t="shared" si="118"/>
        <v>0.22431992559869798</v>
      </c>
      <c r="J112" s="247">
        <f t="shared" si="119"/>
        <v>0</v>
      </c>
      <c r="K112" s="248">
        <f t="shared" si="120"/>
        <v>0</v>
      </c>
      <c r="L112" s="248">
        <f t="shared" si="120"/>
        <v>0</v>
      </c>
      <c r="M112" s="249">
        <f t="shared" si="121"/>
        <v>0</v>
      </c>
      <c r="N112" s="247">
        <f t="shared" si="122"/>
        <v>0</v>
      </c>
      <c r="O112" s="247">
        <f t="shared" si="123"/>
        <v>0</v>
      </c>
      <c r="P112" s="249">
        <f t="shared" si="123"/>
        <v>0</v>
      </c>
      <c r="Q112" s="332">
        <f t="shared" si="123"/>
        <v>0</v>
      </c>
      <c r="R112" s="401"/>
      <c r="S112" s="251">
        <f>'New Counts Pivot Table'!B$113</f>
        <v>2432</v>
      </c>
      <c r="T112" s="252">
        <f>'New Counts Pivot Table'!C$113</f>
        <v>590</v>
      </c>
      <c r="U112" s="252">
        <f>'New Counts Pivot Table'!D$113</f>
        <v>1668</v>
      </c>
      <c r="V112" s="252">
        <f>'New Counts Pivot Table'!E$113</f>
        <v>35</v>
      </c>
      <c r="W112" s="252">
        <f>'New Counts Pivot Table'!F$113</f>
        <v>99</v>
      </c>
      <c r="X112" s="322">
        <f>'New Counts Pivot Table'!G$113</f>
        <v>0</v>
      </c>
      <c r="Y112" s="251">
        <f>'New Counts Pivot Table'!H$113</f>
        <v>4824</v>
      </c>
      <c r="Z112" s="251">
        <f>'New Counts Pivot Table'!I$113</f>
        <v>0</v>
      </c>
      <c r="AA112" s="252">
        <f>'New Counts Pivot Table'!J$113</f>
        <v>0</v>
      </c>
      <c r="AB112" s="252">
        <f>'New Counts Pivot Table'!K$113</f>
        <v>0</v>
      </c>
      <c r="AC112" s="252">
        <f>'New Counts Pivot Table'!L$113</f>
        <v>0</v>
      </c>
      <c r="AD112" s="252">
        <f>'New Counts Pivot Table'!M$113</f>
        <v>0</v>
      </c>
      <c r="AE112" s="251">
        <f>'New Counts Pivot Table'!N$113</f>
        <v>0</v>
      </c>
      <c r="AF112" s="251">
        <f>'New Counts Pivot Table'!O$113</f>
        <v>0</v>
      </c>
      <c r="AG112" s="252">
        <f>'New Counts Pivot Table'!P$113</f>
        <v>0</v>
      </c>
      <c r="AH112" s="251">
        <f>'New Counts Pivot Table'!Q$113</f>
        <v>0</v>
      </c>
    </row>
    <row r="113" spans="1:36">
      <c r="A113" s="337"/>
      <c r="B113" s="239" t="s">
        <v>21</v>
      </c>
      <c r="C113" s="247">
        <f t="shared" si="116"/>
        <v>0</v>
      </c>
      <c r="D113" s="248">
        <f t="shared" si="117"/>
        <v>0</v>
      </c>
      <c r="E113" s="248">
        <f t="shared" si="117"/>
        <v>0</v>
      </c>
      <c r="F113" s="248">
        <f t="shared" si="117"/>
        <v>0</v>
      </c>
      <c r="G113" s="248">
        <f t="shared" si="117"/>
        <v>0</v>
      </c>
      <c r="H113" s="248">
        <f t="shared" si="117"/>
        <v>0</v>
      </c>
      <c r="I113" s="247">
        <f t="shared" si="118"/>
        <v>0</v>
      </c>
      <c r="J113" s="247">
        <f t="shared" si="119"/>
        <v>0</v>
      </c>
      <c r="K113" s="248">
        <f t="shared" si="120"/>
        <v>0.24918270977115872</v>
      </c>
      <c r="L113" s="248">
        <f t="shared" si="120"/>
        <v>0.2496458923512748</v>
      </c>
      <c r="M113" s="249">
        <f t="shared" si="121"/>
        <v>2.0642201834862386E-2</v>
      </c>
      <c r="N113" s="247">
        <f t="shared" si="122"/>
        <v>0.22604582891625213</v>
      </c>
      <c r="O113" s="247">
        <f t="shared" si="123"/>
        <v>0</v>
      </c>
      <c r="P113" s="249">
        <f t="shared" si="123"/>
        <v>0</v>
      </c>
      <c r="Q113" s="332">
        <f t="shared" si="123"/>
        <v>0</v>
      </c>
      <c r="R113" s="401"/>
      <c r="S113" s="251">
        <f>'New Counts Pivot Table'!B$114</f>
        <v>0</v>
      </c>
      <c r="T113" s="252">
        <f>'New Counts Pivot Table'!C$114</f>
        <v>0</v>
      </c>
      <c r="U113" s="252">
        <f>'New Counts Pivot Table'!D$114</f>
        <v>0</v>
      </c>
      <c r="V113" s="252">
        <f>'New Counts Pivot Table'!E$114</f>
        <v>0</v>
      </c>
      <c r="W113" s="252">
        <f>'New Counts Pivot Table'!F$114</f>
        <v>0</v>
      </c>
      <c r="X113" s="322">
        <f>'New Counts Pivot Table'!G$114</f>
        <v>0</v>
      </c>
      <c r="Y113" s="251">
        <f>'New Counts Pivot Table'!H$114</f>
        <v>0</v>
      </c>
      <c r="Z113" s="251">
        <f>'New Counts Pivot Table'!I$114</f>
        <v>0</v>
      </c>
      <c r="AA113" s="252">
        <f>'New Counts Pivot Table'!J$114</f>
        <v>2058</v>
      </c>
      <c r="AB113" s="252">
        <f>'New Counts Pivot Table'!K$114</f>
        <v>705</v>
      </c>
      <c r="AC113" s="252">
        <f>'New Counts Pivot Table'!L$114</f>
        <v>9</v>
      </c>
      <c r="AD113" s="252">
        <f>'New Counts Pivot Table'!M$114</f>
        <v>0</v>
      </c>
      <c r="AE113" s="251">
        <f>'New Counts Pivot Table'!N$114</f>
        <v>2772</v>
      </c>
      <c r="AF113" s="251">
        <f>'New Counts Pivot Table'!O$114</f>
        <v>0</v>
      </c>
      <c r="AG113" s="252">
        <f>'New Counts Pivot Table'!P$114</f>
        <v>0</v>
      </c>
      <c r="AH113" s="251">
        <f>'New Counts Pivot Table'!Q$114</f>
        <v>0</v>
      </c>
    </row>
    <row r="114" spans="1:36" s="261" customFormat="1">
      <c r="A114" s="338"/>
      <c r="B114" s="253" t="s">
        <v>212</v>
      </c>
      <c r="C114" s="254">
        <f t="shared" si="116"/>
        <v>1</v>
      </c>
      <c r="D114" s="255">
        <f t="shared" si="117"/>
        <v>1</v>
      </c>
      <c r="E114" s="255">
        <f t="shared" si="117"/>
        <v>1</v>
      </c>
      <c r="F114" s="255">
        <f t="shared" si="117"/>
        <v>1</v>
      </c>
      <c r="G114" s="255">
        <f t="shared" si="117"/>
        <v>1</v>
      </c>
      <c r="H114" s="255">
        <f t="shared" si="117"/>
        <v>0</v>
      </c>
      <c r="I114" s="254">
        <f t="shared" si="118"/>
        <v>1</v>
      </c>
      <c r="J114" s="254">
        <f t="shared" si="119"/>
        <v>1</v>
      </c>
      <c r="K114" s="255">
        <f t="shared" si="120"/>
        <v>1</v>
      </c>
      <c r="L114" s="255">
        <f t="shared" si="120"/>
        <v>1</v>
      </c>
      <c r="M114" s="256">
        <f t="shared" si="121"/>
        <v>1</v>
      </c>
      <c r="N114" s="254">
        <f t="shared" si="122"/>
        <v>1</v>
      </c>
      <c r="O114" s="254">
        <f t="shared" si="123"/>
        <v>0</v>
      </c>
      <c r="P114" s="256">
        <f t="shared" si="123"/>
        <v>0</v>
      </c>
      <c r="Q114" s="333">
        <f t="shared" si="123"/>
        <v>0</v>
      </c>
      <c r="R114" s="402"/>
      <c r="S114" s="258">
        <f>'New Counts Pivot Table'!B$115</f>
        <v>10745</v>
      </c>
      <c r="T114" s="259">
        <f>'New Counts Pivot Table'!C$115</f>
        <v>2097</v>
      </c>
      <c r="U114" s="259">
        <f>'New Counts Pivot Table'!D$115</f>
        <v>8135</v>
      </c>
      <c r="V114" s="259">
        <f>'New Counts Pivot Table'!E$115</f>
        <v>206</v>
      </c>
      <c r="W114" s="259">
        <f>'New Counts Pivot Table'!F$115</f>
        <v>322</v>
      </c>
      <c r="X114" s="323">
        <f>'New Counts Pivot Table'!G$115</f>
        <v>0</v>
      </c>
      <c r="Y114" s="258">
        <f>'New Counts Pivot Table'!H$115</f>
        <v>21505</v>
      </c>
      <c r="Z114" s="258">
        <f>'New Counts Pivot Table'!I$115</f>
        <v>744</v>
      </c>
      <c r="AA114" s="259">
        <f>'New Counts Pivot Table'!J$115</f>
        <v>8259</v>
      </c>
      <c r="AB114" s="259">
        <f>'New Counts Pivot Table'!K$115</f>
        <v>2824</v>
      </c>
      <c r="AC114" s="259">
        <f>'New Counts Pivot Table'!L$115</f>
        <v>436</v>
      </c>
      <c r="AD114" s="259">
        <f>'New Counts Pivot Table'!M$115</f>
        <v>0</v>
      </c>
      <c r="AE114" s="258">
        <f>'New Counts Pivot Table'!N$115</f>
        <v>12263</v>
      </c>
      <c r="AF114" s="258">
        <f>'New Counts Pivot Table'!O$115</f>
        <v>0</v>
      </c>
      <c r="AG114" s="259">
        <f>'New Counts Pivot Table'!P$115</f>
        <v>0</v>
      </c>
      <c r="AH114" s="258">
        <f>'New Counts Pivot Table'!Q$115</f>
        <v>0</v>
      </c>
      <c r="AI114" s="260"/>
      <c r="AJ114" s="260"/>
    </row>
    <row r="115" spans="1:36">
      <c r="A115" s="339" t="s">
        <v>41</v>
      </c>
      <c r="B115" s="240" t="s">
        <v>3</v>
      </c>
      <c r="C115" s="241">
        <f t="shared" ref="C115:C121" si="124">S115/S$121</f>
        <v>0.33596761757902854</v>
      </c>
      <c r="D115" s="242">
        <f t="shared" ref="D115:H121" si="125">IFERROR(T115/T$121,0)</f>
        <v>0.23072943610967409</v>
      </c>
      <c r="E115" s="242">
        <f t="shared" si="125"/>
        <v>0.27</v>
      </c>
      <c r="F115" s="242">
        <f t="shared" si="125"/>
        <v>0</v>
      </c>
      <c r="G115" s="242">
        <f t="shared" si="125"/>
        <v>0.14233576642335766</v>
      </c>
      <c r="H115" s="242">
        <f t="shared" si="125"/>
        <v>0.2</v>
      </c>
      <c r="I115" s="241">
        <f t="shared" ref="I115:I121" si="126">Y115/Y$121</f>
        <v>0.29244622311155577</v>
      </c>
      <c r="J115" s="241">
        <f>IFERROR(Z115/Z$121,0)</f>
        <v>0</v>
      </c>
      <c r="K115" s="242">
        <f>IFERROR(AA115/AA$121,0)</f>
        <v>0</v>
      </c>
      <c r="L115" s="242">
        <f>IFERROR(AB115/AB$121,0)</f>
        <v>0</v>
      </c>
      <c r="M115" s="243">
        <f>IFERROR(AC115/AC$121,0)</f>
        <v>0.34285714285714286</v>
      </c>
      <c r="N115" s="241">
        <f t="shared" ref="N115:N121" si="127">AE115/AE$121</f>
        <v>0.19411032766486935</v>
      </c>
      <c r="O115" s="241">
        <f t="shared" ref="O115:Q121" si="128">IFERROR(AF115/AF$121,0)</f>
        <v>0</v>
      </c>
      <c r="P115" s="243">
        <f t="shared" si="128"/>
        <v>0</v>
      </c>
      <c r="Q115" s="331">
        <f t="shared" si="128"/>
        <v>0</v>
      </c>
      <c r="R115" s="400"/>
      <c r="S115" s="245">
        <f>'New Counts Pivot Table'!B$117</f>
        <v>1743</v>
      </c>
      <c r="T115" s="246">
        <f>'New Counts Pivot Table'!C$117</f>
        <v>446</v>
      </c>
      <c r="U115" s="246">
        <f>'New Counts Pivot Table'!D$117</f>
        <v>675</v>
      </c>
      <c r="V115" s="246">
        <f>'New Counts Pivot Table'!E$117</f>
        <v>0</v>
      </c>
      <c r="W115" s="246">
        <f>'New Counts Pivot Table'!F$117</f>
        <v>39</v>
      </c>
      <c r="X115" s="321">
        <f>'New Counts Pivot Table'!G$117</f>
        <v>20</v>
      </c>
      <c r="Y115" s="245">
        <f>'New Counts Pivot Table'!H$117</f>
        <v>2923</v>
      </c>
      <c r="Z115" s="245">
        <f>'New Counts Pivot Table'!I$117</f>
        <v>0</v>
      </c>
      <c r="AA115" s="246">
        <f>'New Counts Pivot Table'!J$117</f>
        <v>0</v>
      </c>
      <c r="AB115" s="246">
        <f>'New Counts Pivot Table'!K$117</f>
        <v>0</v>
      </c>
      <c r="AC115" s="246">
        <f>'New Counts Pivot Table'!L$117</f>
        <v>12</v>
      </c>
      <c r="AD115" s="246">
        <f>'New Counts Pivot Table'!M$117</f>
        <v>456</v>
      </c>
      <c r="AE115" s="245">
        <f>'New Counts Pivot Table'!N$117</f>
        <v>468</v>
      </c>
      <c r="AF115" s="245">
        <f>'New Counts Pivot Table'!O$117</f>
        <v>0</v>
      </c>
      <c r="AG115" s="246">
        <f>'New Counts Pivot Table'!P$117</f>
        <v>0</v>
      </c>
      <c r="AH115" s="245">
        <f>'New Counts Pivot Table'!Q$117</f>
        <v>0</v>
      </c>
    </row>
    <row r="116" spans="1:36">
      <c r="A116" s="337"/>
      <c r="B116" s="239" t="s">
        <v>4</v>
      </c>
      <c r="C116" s="247">
        <f t="shared" si="124"/>
        <v>0.30088666152659982</v>
      </c>
      <c r="D116" s="248">
        <f t="shared" si="125"/>
        <v>0.28246249353336783</v>
      </c>
      <c r="E116" s="248">
        <f t="shared" si="125"/>
        <v>0.2888</v>
      </c>
      <c r="F116" s="248">
        <f t="shared" si="125"/>
        <v>0</v>
      </c>
      <c r="G116" s="248">
        <f t="shared" si="125"/>
        <v>0.31386861313868614</v>
      </c>
      <c r="H116" s="248">
        <f t="shared" si="125"/>
        <v>0.28999999999999998</v>
      </c>
      <c r="I116" s="247">
        <f t="shared" si="126"/>
        <v>0.29454727363681843</v>
      </c>
      <c r="J116" s="247">
        <f t="shared" ref="J116:J121" si="129">IFERROR(Z116/Z$121,0)</f>
        <v>0</v>
      </c>
      <c r="K116" s="248">
        <f t="shared" ref="K116:L121" si="130">IFERROR(AA116/AA$121,0)</f>
        <v>0</v>
      </c>
      <c r="L116" s="248">
        <f t="shared" si="130"/>
        <v>0</v>
      </c>
      <c r="M116" s="249">
        <f t="shared" ref="M116:M121" si="131">IFERROR(AC116/AC$121,0)</f>
        <v>0.37142857142857144</v>
      </c>
      <c r="N116" s="247">
        <f t="shared" si="127"/>
        <v>0.28867689755288262</v>
      </c>
      <c r="O116" s="247">
        <f t="shared" si="128"/>
        <v>0</v>
      </c>
      <c r="P116" s="249">
        <f t="shared" si="128"/>
        <v>0</v>
      </c>
      <c r="Q116" s="332">
        <f t="shared" si="128"/>
        <v>0</v>
      </c>
      <c r="R116" s="401"/>
      <c r="S116" s="251">
        <f>'New Counts Pivot Table'!B$118</f>
        <v>1561</v>
      </c>
      <c r="T116" s="252">
        <f>'New Counts Pivot Table'!C$118</f>
        <v>546</v>
      </c>
      <c r="U116" s="252">
        <f>'New Counts Pivot Table'!D$118</f>
        <v>722</v>
      </c>
      <c r="V116" s="252">
        <f>'New Counts Pivot Table'!E$118</f>
        <v>0</v>
      </c>
      <c r="W116" s="252">
        <f>'New Counts Pivot Table'!F$118</f>
        <v>86</v>
      </c>
      <c r="X116" s="322">
        <f>'New Counts Pivot Table'!G$118</f>
        <v>29</v>
      </c>
      <c r="Y116" s="251">
        <f>'New Counts Pivot Table'!H$118</f>
        <v>2944</v>
      </c>
      <c r="Z116" s="251">
        <f>'New Counts Pivot Table'!I$118</f>
        <v>0</v>
      </c>
      <c r="AA116" s="252">
        <f>'New Counts Pivot Table'!J$118</f>
        <v>0</v>
      </c>
      <c r="AB116" s="252">
        <f>'New Counts Pivot Table'!K$118</f>
        <v>0</v>
      </c>
      <c r="AC116" s="252">
        <f>'New Counts Pivot Table'!L$118</f>
        <v>13</v>
      </c>
      <c r="AD116" s="252">
        <f>'New Counts Pivot Table'!M$118</f>
        <v>683</v>
      </c>
      <c r="AE116" s="251">
        <f>'New Counts Pivot Table'!N$118</f>
        <v>696</v>
      </c>
      <c r="AF116" s="251">
        <f>'New Counts Pivot Table'!O$118</f>
        <v>0</v>
      </c>
      <c r="AG116" s="252">
        <f>'New Counts Pivot Table'!P$118</f>
        <v>0</v>
      </c>
      <c r="AH116" s="251">
        <f>'New Counts Pivot Table'!Q$118</f>
        <v>0</v>
      </c>
    </row>
    <row r="117" spans="1:36">
      <c r="A117" s="337"/>
      <c r="B117" s="239" t="s">
        <v>5</v>
      </c>
      <c r="C117" s="247">
        <f t="shared" si="124"/>
        <v>0.22686969930609097</v>
      </c>
      <c r="D117" s="248">
        <f t="shared" si="125"/>
        <v>0.31712364200724263</v>
      </c>
      <c r="E117" s="248">
        <f t="shared" si="125"/>
        <v>0.28439999999999999</v>
      </c>
      <c r="F117" s="248">
        <f t="shared" si="125"/>
        <v>0</v>
      </c>
      <c r="G117" s="248">
        <f t="shared" si="125"/>
        <v>0.21897810218978103</v>
      </c>
      <c r="H117" s="248">
        <f t="shared" si="125"/>
        <v>0.3</v>
      </c>
      <c r="I117" s="247">
        <f t="shared" si="126"/>
        <v>0.2592296148074037</v>
      </c>
      <c r="J117" s="247">
        <f t="shared" si="129"/>
        <v>0</v>
      </c>
      <c r="K117" s="248">
        <f t="shared" si="130"/>
        <v>0</v>
      </c>
      <c r="L117" s="248">
        <f t="shared" si="130"/>
        <v>0</v>
      </c>
      <c r="M117" s="249">
        <f t="shared" si="131"/>
        <v>0.17142857142857143</v>
      </c>
      <c r="N117" s="247">
        <f t="shared" si="127"/>
        <v>0.29448361675653256</v>
      </c>
      <c r="O117" s="247">
        <f t="shared" si="128"/>
        <v>0</v>
      </c>
      <c r="P117" s="249">
        <f t="shared" si="128"/>
        <v>0</v>
      </c>
      <c r="Q117" s="332">
        <f t="shared" si="128"/>
        <v>0</v>
      </c>
      <c r="R117" s="401"/>
      <c r="S117" s="251">
        <f>'New Counts Pivot Table'!B$119</f>
        <v>1177</v>
      </c>
      <c r="T117" s="252">
        <f>'New Counts Pivot Table'!C$119</f>
        <v>613</v>
      </c>
      <c r="U117" s="252">
        <f>'New Counts Pivot Table'!D$119</f>
        <v>711</v>
      </c>
      <c r="V117" s="252">
        <f>'New Counts Pivot Table'!E$119</f>
        <v>0</v>
      </c>
      <c r="W117" s="252">
        <f>'New Counts Pivot Table'!F$119</f>
        <v>60</v>
      </c>
      <c r="X117" s="322">
        <f>'New Counts Pivot Table'!G$119</f>
        <v>30</v>
      </c>
      <c r="Y117" s="251">
        <f>'New Counts Pivot Table'!H$119</f>
        <v>2591</v>
      </c>
      <c r="Z117" s="251">
        <f>'New Counts Pivot Table'!I$119</f>
        <v>0</v>
      </c>
      <c r="AA117" s="252">
        <f>'New Counts Pivot Table'!J$119</f>
        <v>0</v>
      </c>
      <c r="AB117" s="252">
        <f>'New Counts Pivot Table'!K$119</f>
        <v>0</v>
      </c>
      <c r="AC117" s="252">
        <f>'New Counts Pivot Table'!L$119</f>
        <v>6</v>
      </c>
      <c r="AD117" s="252">
        <f>'New Counts Pivot Table'!M$119</f>
        <v>704</v>
      </c>
      <c r="AE117" s="251">
        <f>'New Counts Pivot Table'!N$119</f>
        <v>710</v>
      </c>
      <c r="AF117" s="251">
        <f>'New Counts Pivot Table'!O$119</f>
        <v>0</v>
      </c>
      <c r="AG117" s="252">
        <f>'New Counts Pivot Table'!P$119</f>
        <v>0</v>
      </c>
      <c r="AH117" s="251">
        <f>'New Counts Pivot Table'!Q$119</f>
        <v>0</v>
      </c>
    </row>
    <row r="118" spans="1:36">
      <c r="A118" s="337"/>
      <c r="B118" s="239" t="s">
        <v>6</v>
      </c>
      <c r="C118" s="247">
        <f t="shared" si="124"/>
        <v>6.5343099460292986E-2</v>
      </c>
      <c r="D118" s="248">
        <f t="shared" si="125"/>
        <v>0.14950853595447491</v>
      </c>
      <c r="E118" s="248">
        <f t="shared" si="125"/>
        <v>0.1056</v>
      </c>
      <c r="F118" s="248">
        <f t="shared" si="125"/>
        <v>0</v>
      </c>
      <c r="G118" s="248">
        <f t="shared" si="125"/>
        <v>0.12408759124087591</v>
      </c>
      <c r="H118" s="248">
        <f t="shared" si="125"/>
        <v>0.21</v>
      </c>
      <c r="I118" s="247">
        <f t="shared" si="126"/>
        <v>9.4747373686843425E-2</v>
      </c>
      <c r="J118" s="247">
        <f t="shared" si="129"/>
        <v>0</v>
      </c>
      <c r="K118" s="248">
        <f t="shared" si="130"/>
        <v>0</v>
      </c>
      <c r="L118" s="248">
        <f t="shared" si="130"/>
        <v>0</v>
      </c>
      <c r="M118" s="249">
        <f t="shared" si="131"/>
        <v>0.11428571428571428</v>
      </c>
      <c r="N118" s="247">
        <f t="shared" si="127"/>
        <v>0.19411032766486935</v>
      </c>
      <c r="O118" s="247">
        <f t="shared" si="128"/>
        <v>0</v>
      </c>
      <c r="P118" s="249">
        <f t="shared" si="128"/>
        <v>0</v>
      </c>
      <c r="Q118" s="332">
        <f t="shared" si="128"/>
        <v>0</v>
      </c>
      <c r="R118" s="401"/>
      <c r="S118" s="251">
        <f>'New Counts Pivot Table'!B$120</f>
        <v>339</v>
      </c>
      <c r="T118" s="252">
        <f>'New Counts Pivot Table'!C$120</f>
        <v>289</v>
      </c>
      <c r="U118" s="252">
        <f>'New Counts Pivot Table'!D$120</f>
        <v>264</v>
      </c>
      <c r="V118" s="252">
        <f>'New Counts Pivot Table'!E$120</f>
        <v>0</v>
      </c>
      <c r="W118" s="252">
        <f>'New Counts Pivot Table'!F$120</f>
        <v>34</v>
      </c>
      <c r="X118" s="322">
        <f>'New Counts Pivot Table'!G$120</f>
        <v>21</v>
      </c>
      <c r="Y118" s="251">
        <f>'New Counts Pivot Table'!H$120</f>
        <v>947</v>
      </c>
      <c r="Z118" s="251">
        <f>'New Counts Pivot Table'!I$120</f>
        <v>0</v>
      </c>
      <c r="AA118" s="252">
        <f>'New Counts Pivot Table'!J$120</f>
        <v>0</v>
      </c>
      <c r="AB118" s="252">
        <f>'New Counts Pivot Table'!K$120</f>
        <v>0</v>
      </c>
      <c r="AC118" s="252">
        <f>'New Counts Pivot Table'!L$120</f>
        <v>4</v>
      </c>
      <c r="AD118" s="252">
        <f>'New Counts Pivot Table'!M$120</f>
        <v>464</v>
      </c>
      <c r="AE118" s="251">
        <f>'New Counts Pivot Table'!N$120</f>
        <v>468</v>
      </c>
      <c r="AF118" s="251">
        <f>'New Counts Pivot Table'!O$120</f>
        <v>0</v>
      </c>
      <c r="AG118" s="252">
        <f>'New Counts Pivot Table'!P$120</f>
        <v>0</v>
      </c>
      <c r="AH118" s="251">
        <f>'New Counts Pivot Table'!Q$120</f>
        <v>0</v>
      </c>
    </row>
    <row r="119" spans="1:36">
      <c r="A119" s="337"/>
      <c r="B119" s="239" t="s">
        <v>24</v>
      </c>
      <c r="C119" s="247">
        <f t="shared" si="124"/>
        <v>7.0932922127987658E-2</v>
      </c>
      <c r="D119" s="248">
        <f t="shared" si="125"/>
        <v>2.017589239524056E-2</v>
      </c>
      <c r="E119" s="248">
        <f t="shared" si="125"/>
        <v>4.6800000000000001E-2</v>
      </c>
      <c r="F119" s="248">
        <f t="shared" si="125"/>
        <v>0</v>
      </c>
      <c r="G119" s="248">
        <f t="shared" si="125"/>
        <v>0.20072992700729927</v>
      </c>
      <c r="H119" s="248">
        <f t="shared" si="125"/>
        <v>0</v>
      </c>
      <c r="I119" s="247">
        <f t="shared" si="126"/>
        <v>5.7928964482241121E-2</v>
      </c>
      <c r="J119" s="247">
        <f t="shared" si="129"/>
        <v>0</v>
      </c>
      <c r="K119" s="248">
        <f t="shared" si="130"/>
        <v>0</v>
      </c>
      <c r="L119" s="248">
        <f t="shared" si="130"/>
        <v>0</v>
      </c>
      <c r="M119" s="249">
        <f t="shared" si="131"/>
        <v>0</v>
      </c>
      <c r="N119" s="247">
        <f t="shared" si="127"/>
        <v>2.8618830360846122E-2</v>
      </c>
      <c r="O119" s="247">
        <f t="shared" si="128"/>
        <v>0</v>
      </c>
      <c r="P119" s="249">
        <f t="shared" si="128"/>
        <v>0</v>
      </c>
      <c r="Q119" s="332">
        <f t="shared" si="128"/>
        <v>0</v>
      </c>
      <c r="R119" s="401"/>
      <c r="S119" s="251">
        <f>'New Counts Pivot Table'!B$121</f>
        <v>368</v>
      </c>
      <c r="T119" s="252">
        <f>'New Counts Pivot Table'!C$121</f>
        <v>39</v>
      </c>
      <c r="U119" s="252">
        <f>'New Counts Pivot Table'!D$121</f>
        <v>117</v>
      </c>
      <c r="V119" s="252">
        <f>'New Counts Pivot Table'!E$121</f>
        <v>0</v>
      </c>
      <c r="W119" s="252">
        <f>'New Counts Pivot Table'!F$121</f>
        <v>55</v>
      </c>
      <c r="X119" s="322">
        <f>'New Counts Pivot Table'!G$121</f>
        <v>0</v>
      </c>
      <c r="Y119" s="251">
        <f>'New Counts Pivot Table'!H$121</f>
        <v>579</v>
      </c>
      <c r="Z119" s="251">
        <f>'New Counts Pivot Table'!I$121</f>
        <v>0</v>
      </c>
      <c r="AA119" s="252">
        <f>'New Counts Pivot Table'!J$121</f>
        <v>0</v>
      </c>
      <c r="AB119" s="252">
        <f>'New Counts Pivot Table'!K$121</f>
        <v>0</v>
      </c>
      <c r="AC119" s="252">
        <f>'New Counts Pivot Table'!L$121</f>
        <v>0</v>
      </c>
      <c r="AD119" s="252">
        <f>'New Counts Pivot Table'!M$121</f>
        <v>69</v>
      </c>
      <c r="AE119" s="251">
        <f>'New Counts Pivot Table'!N$121</f>
        <v>69</v>
      </c>
      <c r="AF119" s="251">
        <f>'New Counts Pivot Table'!O$121</f>
        <v>0</v>
      </c>
      <c r="AG119" s="252">
        <f>'New Counts Pivot Table'!P$121</f>
        <v>0</v>
      </c>
      <c r="AH119" s="251">
        <f>'New Counts Pivot Table'!Q$121</f>
        <v>0</v>
      </c>
    </row>
    <row r="120" spans="1:36">
      <c r="A120" s="337"/>
      <c r="B120" s="239" t="s">
        <v>21</v>
      </c>
      <c r="C120" s="247">
        <f t="shared" si="124"/>
        <v>0</v>
      </c>
      <c r="D120" s="248">
        <f t="shared" si="125"/>
        <v>0</v>
      </c>
      <c r="E120" s="403">
        <f t="shared" si="125"/>
        <v>4.4000000000000003E-3</v>
      </c>
      <c r="F120" s="248">
        <f t="shared" si="125"/>
        <v>0</v>
      </c>
      <c r="G120" s="248">
        <f t="shared" si="125"/>
        <v>0</v>
      </c>
      <c r="H120" s="248">
        <f t="shared" si="125"/>
        <v>0</v>
      </c>
      <c r="I120" s="405">
        <f t="shared" si="126"/>
        <v>1.1005502751375688E-3</v>
      </c>
      <c r="J120" s="247">
        <f t="shared" si="129"/>
        <v>0</v>
      </c>
      <c r="K120" s="248">
        <f t="shared" si="130"/>
        <v>0</v>
      </c>
      <c r="L120" s="248">
        <f t="shared" si="130"/>
        <v>0</v>
      </c>
      <c r="M120" s="249">
        <f t="shared" si="131"/>
        <v>0</v>
      </c>
      <c r="N120" s="247">
        <f t="shared" si="127"/>
        <v>0</v>
      </c>
      <c r="O120" s="247">
        <f t="shared" si="128"/>
        <v>0</v>
      </c>
      <c r="P120" s="249">
        <f t="shared" si="128"/>
        <v>0</v>
      </c>
      <c r="Q120" s="332">
        <f t="shared" si="128"/>
        <v>0</v>
      </c>
      <c r="R120" s="401"/>
      <c r="S120" s="251">
        <f>'New Counts Pivot Table'!B$122</f>
        <v>0</v>
      </c>
      <c r="T120" s="252">
        <f>'New Counts Pivot Table'!C$122</f>
        <v>0</v>
      </c>
      <c r="U120" s="252">
        <f>'New Counts Pivot Table'!D$122</f>
        <v>11</v>
      </c>
      <c r="V120" s="252">
        <f>'New Counts Pivot Table'!E$122</f>
        <v>0</v>
      </c>
      <c r="W120" s="252">
        <f>'New Counts Pivot Table'!F$122</f>
        <v>0</v>
      </c>
      <c r="X120" s="322">
        <f>'New Counts Pivot Table'!G$122</f>
        <v>0</v>
      </c>
      <c r="Y120" s="251">
        <f>'New Counts Pivot Table'!H$122</f>
        <v>11</v>
      </c>
      <c r="Z120" s="251">
        <f>'New Counts Pivot Table'!I$122</f>
        <v>0</v>
      </c>
      <c r="AA120" s="252">
        <f>'New Counts Pivot Table'!J$122</f>
        <v>0</v>
      </c>
      <c r="AB120" s="252">
        <f>'New Counts Pivot Table'!K$122</f>
        <v>0</v>
      </c>
      <c r="AC120" s="252">
        <f>'New Counts Pivot Table'!L$122</f>
        <v>0</v>
      </c>
      <c r="AD120" s="252">
        <f>'New Counts Pivot Table'!M$122</f>
        <v>0</v>
      </c>
      <c r="AE120" s="251">
        <f>'New Counts Pivot Table'!N$122</f>
        <v>0</v>
      </c>
      <c r="AF120" s="251">
        <f>'New Counts Pivot Table'!O$122</f>
        <v>0</v>
      </c>
      <c r="AG120" s="252">
        <f>'New Counts Pivot Table'!P$122</f>
        <v>0</v>
      </c>
      <c r="AH120" s="251">
        <f>'New Counts Pivot Table'!Q$122</f>
        <v>0</v>
      </c>
    </row>
    <row r="121" spans="1:36" s="261" customFormat="1">
      <c r="A121" s="338"/>
      <c r="B121" s="253" t="s">
        <v>212</v>
      </c>
      <c r="C121" s="254">
        <f t="shared" si="124"/>
        <v>1</v>
      </c>
      <c r="D121" s="255">
        <f t="shared" si="125"/>
        <v>1</v>
      </c>
      <c r="E121" s="255">
        <f t="shared" si="125"/>
        <v>1</v>
      </c>
      <c r="F121" s="255">
        <f t="shared" si="125"/>
        <v>0</v>
      </c>
      <c r="G121" s="255">
        <f t="shared" si="125"/>
        <v>1</v>
      </c>
      <c r="H121" s="255">
        <f t="shared" si="125"/>
        <v>1</v>
      </c>
      <c r="I121" s="254">
        <f t="shared" si="126"/>
        <v>1</v>
      </c>
      <c r="J121" s="254">
        <f t="shared" si="129"/>
        <v>0</v>
      </c>
      <c r="K121" s="255">
        <f t="shared" si="130"/>
        <v>0</v>
      </c>
      <c r="L121" s="255">
        <f t="shared" si="130"/>
        <v>0</v>
      </c>
      <c r="M121" s="256">
        <f t="shared" si="131"/>
        <v>1</v>
      </c>
      <c r="N121" s="254">
        <f t="shared" si="127"/>
        <v>1</v>
      </c>
      <c r="O121" s="254">
        <f t="shared" si="128"/>
        <v>0</v>
      </c>
      <c r="P121" s="256">
        <f t="shared" si="128"/>
        <v>0</v>
      </c>
      <c r="Q121" s="333">
        <f t="shared" si="128"/>
        <v>0</v>
      </c>
      <c r="R121" s="402"/>
      <c r="S121" s="258">
        <f>'New Counts Pivot Table'!B$123</f>
        <v>5188</v>
      </c>
      <c r="T121" s="259">
        <f>'New Counts Pivot Table'!C$123</f>
        <v>1933</v>
      </c>
      <c r="U121" s="259">
        <f>'New Counts Pivot Table'!D$123</f>
        <v>2500</v>
      </c>
      <c r="V121" s="259">
        <f>'New Counts Pivot Table'!E$123</f>
        <v>0</v>
      </c>
      <c r="W121" s="259">
        <f>'New Counts Pivot Table'!F$123</f>
        <v>274</v>
      </c>
      <c r="X121" s="323">
        <f>'New Counts Pivot Table'!G$123</f>
        <v>100</v>
      </c>
      <c r="Y121" s="258">
        <f>'New Counts Pivot Table'!H$123</f>
        <v>9995</v>
      </c>
      <c r="Z121" s="258">
        <f>'New Counts Pivot Table'!I$123</f>
        <v>0</v>
      </c>
      <c r="AA121" s="259">
        <f>'New Counts Pivot Table'!J$123</f>
        <v>0</v>
      </c>
      <c r="AB121" s="259">
        <f>'New Counts Pivot Table'!K$123</f>
        <v>0</v>
      </c>
      <c r="AC121" s="259">
        <f>'New Counts Pivot Table'!L$123</f>
        <v>35</v>
      </c>
      <c r="AD121" s="259">
        <f>'New Counts Pivot Table'!M$123</f>
        <v>2376</v>
      </c>
      <c r="AE121" s="258">
        <f>'New Counts Pivot Table'!N$123</f>
        <v>2411</v>
      </c>
      <c r="AF121" s="258">
        <f>'New Counts Pivot Table'!O$123</f>
        <v>0</v>
      </c>
      <c r="AG121" s="259">
        <f>'New Counts Pivot Table'!P$123</f>
        <v>0</v>
      </c>
      <c r="AH121" s="258">
        <f>'New Counts Pivot Table'!Q$123</f>
        <v>0</v>
      </c>
      <c r="AI121" s="260"/>
      <c r="AJ121" s="260"/>
    </row>
    <row r="122" spans="1:36">
      <c r="A122" s="339" t="s">
        <v>42</v>
      </c>
      <c r="B122" s="240" t="s">
        <v>3</v>
      </c>
      <c r="C122" s="241">
        <f t="shared" ref="C122:C128" si="132">S122/S$128</f>
        <v>0.28260869565217389</v>
      </c>
      <c r="D122" s="242">
        <f t="shared" ref="D122:H128" si="133">IFERROR(T122/T$128,0)</f>
        <v>0</v>
      </c>
      <c r="E122" s="242">
        <f t="shared" si="133"/>
        <v>0.34191176470588236</v>
      </c>
      <c r="F122" s="242">
        <f t="shared" si="133"/>
        <v>0</v>
      </c>
      <c r="G122" s="242">
        <f t="shared" si="133"/>
        <v>0.25324675324675322</v>
      </c>
      <c r="H122" s="242">
        <f t="shared" si="133"/>
        <v>0.2195945945945946</v>
      </c>
      <c r="I122" s="241">
        <f t="shared" ref="I122:I128" si="134">Y122/Y$128</f>
        <v>0.27697841726618705</v>
      </c>
      <c r="J122" s="241">
        <f t="shared" ref="J122:M128" si="135">IFERROR(Z122/Z$128,0)</f>
        <v>0.27692307692307694</v>
      </c>
      <c r="K122" s="242">
        <f t="shared" si="135"/>
        <v>0</v>
      </c>
      <c r="L122" s="242">
        <f t="shared" si="135"/>
        <v>0.12977099236641221</v>
      </c>
      <c r="M122" s="243">
        <f t="shared" si="135"/>
        <v>0.14722222222222223</v>
      </c>
      <c r="N122" s="241">
        <f t="shared" ref="N122:N128" si="136">AE122/AE$128</f>
        <v>0.17069243156199679</v>
      </c>
      <c r="O122" s="241">
        <f t="shared" ref="O122:Q128" si="137">IFERROR(AF122/AF$128,0)</f>
        <v>0</v>
      </c>
      <c r="P122" s="243">
        <f t="shared" si="137"/>
        <v>0</v>
      </c>
      <c r="Q122" s="331">
        <f t="shared" si="137"/>
        <v>0</v>
      </c>
      <c r="R122" s="400"/>
      <c r="S122" s="245">
        <f>'New Counts Pivot Table'!B$125</f>
        <v>299</v>
      </c>
      <c r="T122" s="246">
        <f>'New Counts Pivot Table'!C$125</f>
        <v>0</v>
      </c>
      <c r="U122" s="246">
        <f>'New Counts Pivot Table'!D$125</f>
        <v>186</v>
      </c>
      <c r="V122" s="246">
        <f>'New Counts Pivot Table'!E$125</f>
        <v>0</v>
      </c>
      <c r="W122" s="246">
        <f>'New Counts Pivot Table'!F$125</f>
        <v>78</v>
      </c>
      <c r="X122" s="321">
        <f>'New Counts Pivot Table'!G$125</f>
        <v>130</v>
      </c>
      <c r="Y122" s="245">
        <f>'New Counts Pivot Table'!H$125</f>
        <v>693</v>
      </c>
      <c r="Z122" s="245">
        <f>'New Counts Pivot Table'!I$125</f>
        <v>36</v>
      </c>
      <c r="AA122" s="246">
        <f>'New Counts Pivot Table'!J$125</f>
        <v>0</v>
      </c>
      <c r="AB122" s="246">
        <f>'New Counts Pivot Table'!K$125</f>
        <v>17</v>
      </c>
      <c r="AC122" s="246">
        <f>'New Counts Pivot Table'!L$125</f>
        <v>53</v>
      </c>
      <c r="AD122" s="246">
        <f>'New Counts Pivot Table'!M$125</f>
        <v>0</v>
      </c>
      <c r="AE122" s="245">
        <f>'New Counts Pivot Table'!N$125</f>
        <v>106</v>
      </c>
      <c r="AF122" s="245">
        <f>'New Counts Pivot Table'!O$125</f>
        <v>0</v>
      </c>
      <c r="AG122" s="246">
        <f>'New Counts Pivot Table'!P$125</f>
        <v>0</v>
      </c>
      <c r="AH122" s="245">
        <f>'New Counts Pivot Table'!Q$125</f>
        <v>0</v>
      </c>
    </row>
    <row r="123" spans="1:36">
      <c r="A123" s="337"/>
      <c r="B123" s="239" t="s">
        <v>4</v>
      </c>
      <c r="C123" s="247">
        <f t="shared" si="132"/>
        <v>0.30623818525519847</v>
      </c>
      <c r="D123" s="248">
        <f t="shared" si="133"/>
        <v>0</v>
      </c>
      <c r="E123" s="248">
        <f t="shared" si="133"/>
        <v>0.24816176470588236</v>
      </c>
      <c r="F123" s="248">
        <f t="shared" si="133"/>
        <v>0</v>
      </c>
      <c r="G123" s="248">
        <f t="shared" si="133"/>
        <v>0.2857142857142857</v>
      </c>
      <c r="H123" s="248">
        <f t="shared" si="133"/>
        <v>0.28040540540540543</v>
      </c>
      <c r="I123" s="247">
        <f t="shared" si="134"/>
        <v>0.28497202238209435</v>
      </c>
      <c r="J123" s="247">
        <f t="shared" si="135"/>
        <v>0.1076923076923077</v>
      </c>
      <c r="K123" s="248">
        <f t="shared" si="135"/>
        <v>0</v>
      </c>
      <c r="L123" s="248">
        <f t="shared" si="135"/>
        <v>0.11450381679389313</v>
      </c>
      <c r="M123" s="249">
        <f t="shared" si="135"/>
        <v>0.17499999999999999</v>
      </c>
      <c r="N123" s="247">
        <f t="shared" si="136"/>
        <v>0.14814814814814814</v>
      </c>
      <c r="O123" s="247">
        <f t="shared" si="137"/>
        <v>0</v>
      </c>
      <c r="P123" s="249">
        <f t="shared" si="137"/>
        <v>0</v>
      </c>
      <c r="Q123" s="332">
        <f t="shared" si="137"/>
        <v>0</v>
      </c>
      <c r="R123" s="401"/>
      <c r="S123" s="251">
        <f>'New Counts Pivot Table'!B$126</f>
        <v>324</v>
      </c>
      <c r="T123" s="252">
        <f>'New Counts Pivot Table'!C$126</f>
        <v>0</v>
      </c>
      <c r="U123" s="252">
        <f>'New Counts Pivot Table'!D$126</f>
        <v>135</v>
      </c>
      <c r="V123" s="252">
        <f>'New Counts Pivot Table'!E$126</f>
        <v>0</v>
      </c>
      <c r="W123" s="252">
        <f>'New Counts Pivot Table'!F$126</f>
        <v>88</v>
      </c>
      <c r="X123" s="322">
        <f>'New Counts Pivot Table'!G$126</f>
        <v>166</v>
      </c>
      <c r="Y123" s="251">
        <f>'New Counts Pivot Table'!H$126</f>
        <v>713</v>
      </c>
      <c r="Z123" s="251">
        <f>'New Counts Pivot Table'!I$126</f>
        <v>14</v>
      </c>
      <c r="AA123" s="252">
        <f>'New Counts Pivot Table'!J$126</f>
        <v>0</v>
      </c>
      <c r="AB123" s="252">
        <f>'New Counts Pivot Table'!K$126</f>
        <v>15</v>
      </c>
      <c r="AC123" s="252">
        <f>'New Counts Pivot Table'!L$126</f>
        <v>63</v>
      </c>
      <c r="AD123" s="252">
        <f>'New Counts Pivot Table'!M$126</f>
        <v>0</v>
      </c>
      <c r="AE123" s="251">
        <f>'New Counts Pivot Table'!N$126</f>
        <v>92</v>
      </c>
      <c r="AF123" s="251">
        <f>'New Counts Pivot Table'!O$126</f>
        <v>0</v>
      </c>
      <c r="AG123" s="252">
        <f>'New Counts Pivot Table'!P$126</f>
        <v>0</v>
      </c>
      <c r="AH123" s="251">
        <f>'New Counts Pivot Table'!Q$126</f>
        <v>0</v>
      </c>
    </row>
    <row r="124" spans="1:36">
      <c r="A124" s="337"/>
      <c r="B124" s="239" t="s">
        <v>5</v>
      </c>
      <c r="C124" s="247">
        <f t="shared" si="132"/>
        <v>0.34026465028355385</v>
      </c>
      <c r="D124" s="248">
        <f t="shared" si="133"/>
        <v>0</v>
      </c>
      <c r="E124" s="248">
        <f t="shared" si="133"/>
        <v>0.26838235294117646</v>
      </c>
      <c r="F124" s="248">
        <f t="shared" si="133"/>
        <v>0</v>
      </c>
      <c r="G124" s="248">
        <f t="shared" si="133"/>
        <v>0.38636363636363635</v>
      </c>
      <c r="H124" s="248">
        <f t="shared" si="133"/>
        <v>0.35472972972972971</v>
      </c>
      <c r="I124" s="247">
        <f t="shared" si="134"/>
        <v>0.33373301358912871</v>
      </c>
      <c r="J124" s="247">
        <f t="shared" si="135"/>
        <v>0.3</v>
      </c>
      <c r="K124" s="248">
        <f t="shared" si="135"/>
        <v>0</v>
      </c>
      <c r="L124" s="248">
        <f t="shared" si="135"/>
        <v>0.20610687022900764</v>
      </c>
      <c r="M124" s="249">
        <f t="shared" si="135"/>
        <v>0.27500000000000002</v>
      </c>
      <c r="N124" s="247">
        <f t="shared" si="136"/>
        <v>0.26570048309178745</v>
      </c>
      <c r="O124" s="247">
        <f t="shared" si="137"/>
        <v>0</v>
      </c>
      <c r="P124" s="249">
        <f t="shared" si="137"/>
        <v>0</v>
      </c>
      <c r="Q124" s="332">
        <f t="shared" si="137"/>
        <v>0</v>
      </c>
      <c r="R124" s="401"/>
      <c r="S124" s="251">
        <f>'New Counts Pivot Table'!B$127</f>
        <v>360</v>
      </c>
      <c r="T124" s="252">
        <f>'New Counts Pivot Table'!C$127</f>
        <v>0</v>
      </c>
      <c r="U124" s="252">
        <f>'New Counts Pivot Table'!D$127</f>
        <v>146</v>
      </c>
      <c r="V124" s="252">
        <f>'New Counts Pivot Table'!E$127</f>
        <v>0</v>
      </c>
      <c r="W124" s="252">
        <f>'New Counts Pivot Table'!F$127</f>
        <v>119</v>
      </c>
      <c r="X124" s="322">
        <f>'New Counts Pivot Table'!G$127</f>
        <v>210</v>
      </c>
      <c r="Y124" s="251">
        <f>'New Counts Pivot Table'!H$127</f>
        <v>835</v>
      </c>
      <c r="Z124" s="251">
        <f>'New Counts Pivot Table'!I$127</f>
        <v>39</v>
      </c>
      <c r="AA124" s="252">
        <f>'New Counts Pivot Table'!J$127</f>
        <v>0</v>
      </c>
      <c r="AB124" s="252">
        <f>'New Counts Pivot Table'!K$127</f>
        <v>27</v>
      </c>
      <c r="AC124" s="252">
        <f>'New Counts Pivot Table'!L$127</f>
        <v>99</v>
      </c>
      <c r="AD124" s="252">
        <f>'New Counts Pivot Table'!M$127</f>
        <v>0</v>
      </c>
      <c r="AE124" s="251">
        <f>'New Counts Pivot Table'!N$127</f>
        <v>165</v>
      </c>
      <c r="AF124" s="251">
        <f>'New Counts Pivot Table'!O$127</f>
        <v>0</v>
      </c>
      <c r="AG124" s="252">
        <f>'New Counts Pivot Table'!P$127</f>
        <v>0</v>
      </c>
      <c r="AH124" s="251">
        <f>'New Counts Pivot Table'!Q$127</f>
        <v>0</v>
      </c>
    </row>
    <row r="125" spans="1:36">
      <c r="A125" s="337"/>
      <c r="B125" s="239" t="s">
        <v>6</v>
      </c>
      <c r="C125" s="247">
        <f t="shared" si="132"/>
        <v>5.0094517958412098E-2</v>
      </c>
      <c r="D125" s="248">
        <f t="shared" si="133"/>
        <v>0</v>
      </c>
      <c r="E125" s="248">
        <f t="shared" si="133"/>
        <v>0.14154411764705882</v>
      </c>
      <c r="F125" s="248">
        <f t="shared" si="133"/>
        <v>0</v>
      </c>
      <c r="G125" s="248">
        <f t="shared" si="133"/>
        <v>3.5714285714285712E-2</v>
      </c>
      <c r="H125" s="248">
        <f t="shared" si="133"/>
        <v>0.11486486486486487</v>
      </c>
      <c r="I125" s="247">
        <f t="shared" si="134"/>
        <v>8.3533173461231014E-2</v>
      </c>
      <c r="J125" s="247">
        <f t="shared" si="135"/>
        <v>0.27692307692307694</v>
      </c>
      <c r="K125" s="248">
        <f t="shared" si="135"/>
        <v>0</v>
      </c>
      <c r="L125" s="248">
        <f t="shared" si="135"/>
        <v>0.51908396946564883</v>
      </c>
      <c r="M125" s="249">
        <f t="shared" si="135"/>
        <v>0.32777777777777778</v>
      </c>
      <c r="N125" s="247">
        <f t="shared" si="136"/>
        <v>0.35748792270531399</v>
      </c>
      <c r="O125" s="247">
        <f t="shared" si="137"/>
        <v>0</v>
      </c>
      <c r="P125" s="249">
        <f t="shared" si="137"/>
        <v>0</v>
      </c>
      <c r="Q125" s="332">
        <f t="shared" si="137"/>
        <v>0</v>
      </c>
      <c r="R125" s="401"/>
      <c r="S125" s="251">
        <f>'New Counts Pivot Table'!B$128</f>
        <v>53</v>
      </c>
      <c r="T125" s="252">
        <f>'New Counts Pivot Table'!C$128</f>
        <v>0</v>
      </c>
      <c r="U125" s="252">
        <f>'New Counts Pivot Table'!D$128</f>
        <v>77</v>
      </c>
      <c r="V125" s="252">
        <f>'New Counts Pivot Table'!E$128</f>
        <v>0</v>
      </c>
      <c r="W125" s="252">
        <f>'New Counts Pivot Table'!F$128</f>
        <v>11</v>
      </c>
      <c r="X125" s="322">
        <f>'New Counts Pivot Table'!G$128</f>
        <v>68</v>
      </c>
      <c r="Y125" s="251">
        <f>'New Counts Pivot Table'!H$128</f>
        <v>209</v>
      </c>
      <c r="Z125" s="251">
        <f>'New Counts Pivot Table'!I$128</f>
        <v>36</v>
      </c>
      <c r="AA125" s="252">
        <f>'New Counts Pivot Table'!J$128</f>
        <v>0</v>
      </c>
      <c r="AB125" s="252">
        <f>'New Counts Pivot Table'!K$128</f>
        <v>68</v>
      </c>
      <c r="AC125" s="252">
        <f>'New Counts Pivot Table'!L$128</f>
        <v>118</v>
      </c>
      <c r="AD125" s="252">
        <f>'New Counts Pivot Table'!M$128</f>
        <v>0</v>
      </c>
      <c r="AE125" s="251">
        <f>'New Counts Pivot Table'!N$128</f>
        <v>222</v>
      </c>
      <c r="AF125" s="251">
        <f>'New Counts Pivot Table'!O$128</f>
        <v>0</v>
      </c>
      <c r="AG125" s="252">
        <f>'New Counts Pivot Table'!P$128</f>
        <v>0</v>
      </c>
      <c r="AH125" s="251">
        <f>'New Counts Pivot Table'!Q$128</f>
        <v>0</v>
      </c>
    </row>
    <row r="126" spans="1:36">
      <c r="A126" s="337"/>
      <c r="B126" s="239" t="s">
        <v>24</v>
      </c>
      <c r="C126" s="247">
        <f t="shared" si="132"/>
        <v>2.0793950850661626E-2</v>
      </c>
      <c r="D126" s="248">
        <f t="shared" si="133"/>
        <v>0</v>
      </c>
      <c r="E126" s="248">
        <f t="shared" si="133"/>
        <v>0</v>
      </c>
      <c r="F126" s="248">
        <f t="shared" si="133"/>
        <v>0</v>
      </c>
      <c r="G126" s="248">
        <f t="shared" si="133"/>
        <v>3.896103896103896E-2</v>
      </c>
      <c r="H126" s="248">
        <f t="shared" si="133"/>
        <v>3.0405405405405407E-2</v>
      </c>
      <c r="I126" s="247">
        <f t="shared" si="134"/>
        <v>2.0783373301358914E-2</v>
      </c>
      <c r="J126" s="247">
        <f t="shared" si="135"/>
        <v>3.8461538461538464E-2</v>
      </c>
      <c r="K126" s="248">
        <f t="shared" si="135"/>
        <v>0</v>
      </c>
      <c r="L126" s="248">
        <f t="shared" si="135"/>
        <v>3.0534351145038167E-2</v>
      </c>
      <c r="M126" s="249">
        <f t="shared" si="135"/>
        <v>7.4999999999999997E-2</v>
      </c>
      <c r="N126" s="247">
        <f t="shared" si="136"/>
        <v>5.7971014492753624E-2</v>
      </c>
      <c r="O126" s="247">
        <f t="shared" si="137"/>
        <v>0</v>
      </c>
      <c r="P126" s="249">
        <f t="shared" si="137"/>
        <v>0</v>
      </c>
      <c r="Q126" s="332">
        <f t="shared" si="137"/>
        <v>0</v>
      </c>
      <c r="R126" s="401"/>
      <c r="S126" s="251">
        <f>'New Counts Pivot Table'!B$129</f>
        <v>22</v>
      </c>
      <c r="T126" s="252">
        <f>'New Counts Pivot Table'!C$129</f>
        <v>0</v>
      </c>
      <c r="U126" s="252">
        <f>'New Counts Pivot Table'!D$129</f>
        <v>0</v>
      </c>
      <c r="V126" s="252">
        <f>'New Counts Pivot Table'!E$129</f>
        <v>0</v>
      </c>
      <c r="W126" s="252">
        <f>'New Counts Pivot Table'!F$129</f>
        <v>12</v>
      </c>
      <c r="X126" s="322">
        <f>'New Counts Pivot Table'!G$129</f>
        <v>18</v>
      </c>
      <c r="Y126" s="251">
        <f>'New Counts Pivot Table'!H$129</f>
        <v>52</v>
      </c>
      <c r="Z126" s="251">
        <f>'New Counts Pivot Table'!I$129</f>
        <v>5</v>
      </c>
      <c r="AA126" s="252">
        <f>'New Counts Pivot Table'!J$129</f>
        <v>0</v>
      </c>
      <c r="AB126" s="252">
        <f>'New Counts Pivot Table'!K$129</f>
        <v>4</v>
      </c>
      <c r="AC126" s="252">
        <f>'New Counts Pivot Table'!L$129</f>
        <v>27</v>
      </c>
      <c r="AD126" s="252">
        <f>'New Counts Pivot Table'!M$129</f>
        <v>0</v>
      </c>
      <c r="AE126" s="251">
        <f>'New Counts Pivot Table'!N$129</f>
        <v>36</v>
      </c>
      <c r="AF126" s="251">
        <f>'New Counts Pivot Table'!O$129</f>
        <v>0</v>
      </c>
      <c r="AG126" s="252">
        <f>'New Counts Pivot Table'!P$129</f>
        <v>0</v>
      </c>
      <c r="AH126" s="251">
        <f>'New Counts Pivot Table'!Q$129</f>
        <v>0</v>
      </c>
    </row>
    <row r="127" spans="1:36">
      <c r="A127" s="337"/>
      <c r="B127" s="239" t="s">
        <v>21</v>
      </c>
      <c r="C127" s="247">
        <f t="shared" si="132"/>
        <v>0</v>
      </c>
      <c r="D127" s="248">
        <f t="shared" si="133"/>
        <v>0</v>
      </c>
      <c r="E127" s="248">
        <f t="shared" si="133"/>
        <v>0</v>
      </c>
      <c r="F127" s="248">
        <f t="shared" si="133"/>
        <v>0</v>
      </c>
      <c r="G127" s="248">
        <f t="shared" si="133"/>
        <v>0</v>
      </c>
      <c r="H127" s="248">
        <f t="shared" si="133"/>
        <v>0</v>
      </c>
      <c r="I127" s="247">
        <f t="shared" si="134"/>
        <v>0</v>
      </c>
      <c r="J127" s="247">
        <f t="shared" si="135"/>
        <v>0</v>
      </c>
      <c r="K127" s="248">
        <f t="shared" si="135"/>
        <v>0</v>
      </c>
      <c r="L127" s="248">
        <f t="shared" si="135"/>
        <v>0</v>
      </c>
      <c r="M127" s="249">
        <f t="shared" si="135"/>
        <v>0</v>
      </c>
      <c r="N127" s="247">
        <f t="shared" si="136"/>
        <v>0</v>
      </c>
      <c r="O127" s="247">
        <f t="shared" si="137"/>
        <v>0</v>
      </c>
      <c r="P127" s="249">
        <f t="shared" si="137"/>
        <v>0</v>
      </c>
      <c r="Q127" s="332">
        <f t="shared" si="137"/>
        <v>0</v>
      </c>
      <c r="R127" s="401"/>
      <c r="S127" s="251">
        <f>'New Counts Pivot Table'!B$130</f>
        <v>0</v>
      </c>
      <c r="T127" s="252">
        <f>'New Counts Pivot Table'!C$130</f>
        <v>0</v>
      </c>
      <c r="U127" s="252">
        <f>'New Counts Pivot Table'!D$130</f>
        <v>0</v>
      </c>
      <c r="V127" s="252">
        <f>'New Counts Pivot Table'!E$130</f>
        <v>0</v>
      </c>
      <c r="W127" s="252">
        <f>'New Counts Pivot Table'!F$130</f>
        <v>0</v>
      </c>
      <c r="X127" s="322">
        <f>'New Counts Pivot Table'!G$130</f>
        <v>0</v>
      </c>
      <c r="Y127" s="251">
        <f>'New Counts Pivot Table'!H$130</f>
        <v>0</v>
      </c>
      <c r="Z127" s="251">
        <f>'New Counts Pivot Table'!I$130</f>
        <v>0</v>
      </c>
      <c r="AA127" s="252">
        <f>'New Counts Pivot Table'!J$130</f>
        <v>0</v>
      </c>
      <c r="AB127" s="252">
        <f>'New Counts Pivot Table'!K$130</f>
        <v>0</v>
      </c>
      <c r="AC127" s="252">
        <f>'New Counts Pivot Table'!L$130</f>
        <v>0</v>
      </c>
      <c r="AD127" s="252">
        <f>'New Counts Pivot Table'!M$130</f>
        <v>0</v>
      </c>
      <c r="AE127" s="251">
        <f>'New Counts Pivot Table'!N$130</f>
        <v>0</v>
      </c>
      <c r="AF127" s="251">
        <f>'New Counts Pivot Table'!O$130</f>
        <v>0</v>
      </c>
      <c r="AG127" s="252">
        <f>'New Counts Pivot Table'!P$130</f>
        <v>0</v>
      </c>
      <c r="AH127" s="251">
        <f>'New Counts Pivot Table'!Q$130</f>
        <v>0</v>
      </c>
    </row>
    <row r="128" spans="1:36" s="261" customFormat="1">
      <c r="A128" s="338"/>
      <c r="B128" s="253" t="s">
        <v>212</v>
      </c>
      <c r="C128" s="254">
        <f t="shared" si="132"/>
        <v>1</v>
      </c>
      <c r="D128" s="255">
        <f t="shared" si="133"/>
        <v>0</v>
      </c>
      <c r="E128" s="255">
        <f t="shared" si="133"/>
        <v>1</v>
      </c>
      <c r="F128" s="255">
        <f t="shared" si="133"/>
        <v>0</v>
      </c>
      <c r="G128" s="255">
        <f t="shared" si="133"/>
        <v>1</v>
      </c>
      <c r="H128" s="255">
        <f t="shared" si="133"/>
        <v>1</v>
      </c>
      <c r="I128" s="254">
        <f t="shared" si="134"/>
        <v>1</v>
      </c>
      <c r="J128" s="254">
        <f t="shared" si="135"/>
        <v>1</v>
      </c>
      <c r="K128" s="255">
        <f t="shared" si="135"/>
        <v>0</v>
      </c>
      <c r="L128" s="255">
        <f t="shared" si="135"/>
        <v>1</v>
      </c>
      <c r="M128" s="256">
        <f t="shared" si="135"/>
        <v>1</v>
      </c>
      <c r="N128" s="254">
        <f t="shared" si="136"/>
        <v>1</v>
      </c>
      <c r="O128" s="254">
        <f t="shared" si="137"/>
        <v>0</v>
      </c>
      <c r="P128" s="256">
        <f t="shared" si="137"/>
        <v>0</v>
      </c>
      <c r="Q128" s="333">
        <f t="shared" si="137"/>
        <v>0</v>
      </c>
      <c r="R128" s="402"/>
      <c r="S128" s="258">
        <f>'New Counts Pivot Table'!B$131</f>
        <v>1058</v>
      </c>
      <c r="T128" s="259">
        <f>'New Counts Pivot Table'!C$131</f>
        <v>0</v>
      </c>
      <c r="U128" s="259">
        <f>'New Counts Pivot Table'!D$131</f>
        <v>544</v>
      </c>
      <c r="V128" s="259">
        <f>'New Counts Pivot Table'!E$131</f>
        <v>0</v>
      </c>
      <c r="W128" s="259">
        <f>'New Counts Pivot Table'!F$131</f>
        <v>308</v>
      </c>
      <c r="X128" s="323">
        <f>'New Counts Pivot Table'!G$131</f>
        <v>592</v>
      </c>
      <c r="Y128" s="258">
        <f>'New Counts Pivot Table'!H$131</f>
        <v>2502</v>
      </c>
      <c r="Z128" s="258">
        <f>'New Counts Pivot Table'!I$131</f>
        <v>130</v>
      </c>
      <c r="AA128" s="259">
        <f>'New Counts Pivot Table'!J$131</f>
        <v>0</v>
      </c>
      <c r="AB128" s="259">
        <f>'New Counts Pivot Table'!K$131</f>
        <v>131</v>
      </c>
      <c r="AC128" s="259">
        <f>'New Counts Pivot Table'!L$131</f>
        <v>360</v>
      </c>
      <c r="AD128" s="259">
        <f>'New Counts Pivot Table'!M$131</f>
        <v>0</v>
      </c>
      <c r="AE128" s="258">
        <f>'New Counts Pivot Table'!N$131</f>
        <v>621</v>
      </c>
      <c r="AF128" s="258">
        <f>'New Counts Pivot Table'!O$131</f>
        <v>0</v>
      </c>
      <c r="AG128" s="259">
        <f>'New Counts Pivot Table'!P$131</f>
        <v>0</v>
      </c>
      <c r="AH128" s="258">
        <f>'New Counts Pivot Table'!Q$131</f>
        <v>0</v>
      </c>
      <c r="AI128" s="260"/>
      <c r="AJ128" s="260"/>
    </row>
    <row r="129" spans="17:17">
      <c r="Q129" s="262"/>
    </row>
    <row r="130" spans="17:17">
      <c r="Q130" s="352"/>
    </row>
  </sheetData>
  <pageMargins left="0.7" right="0.7" top="0.75" bottom="0.75" header="0.3" footer="0.3"/>
  <pageSetup scale="90" firstPageNumber="192" orientation="landscape" useFirstPageNumber="1" r:id="rId1"/>
  <headerFooter>
    <oddHeader>&amp;R&amp;"Arial,Regular"&amp;8SREB-State Data Exchange</oddHeader>
    <oddFooter>&amp;C&amp;"Arial,Regular"&amp;8&amp;P&amp;R&amp;"Arial,Regular"&amp;8February 2016</oddFooter>
  </headerFooter>
  <rowBreaks count="5" manualBreakCount="5">
    <brk id="30" max="16" man="1"/>
    <brk id="51" max="16" man="1"/>
    <brk id="72" max="16" man="1"/>
    <brk id="93" max="16" man="1"/>
    <brk id="114" max="16"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J130"/>
  <sheetViews>
    <sheetView showZeros="0" view="pageBreakPreview" topLeftCell="F1" zoomScaleNormal="100" zoomScaleSheetLayoutView="100" workbookViewId="0">
      <selection activeCell="AH101" sqref="AH1:AH1048576"/>
    </sheetView>
  </sheetViews>
  <sheetFormatPr defaultColWidth="8.88671875" defaultRowHeight="15"/>
  <cols>
    <col min="1" max="1" width="4.6640625" style="82" customWidth="1"/>
    <col min="2" max="2" width="15.6640625" style="211" customWidth="1"/>
    <col min="3" max="3" width="6.21875" style="82" customWidth="1"/>
    <col min="4" max="4" width="5.88671875" style="82" customWidth="1"/>
    <col min="5" max="5" width="5.77734375" style="82" customWidth="1"/>
    <col min="6" max="6" width="5.21875" style="82" customWidth="1"/>
    <col min="7" max="7" width="5.77734375" style="82" customWidth="1"/>
    <col min="8" max="9" width="5.44140625" style="82" customWidth="1"/>
    <col min="10" max="10" width="5.88671875" style="82" customWidth="1"/>
    <col min="11" max="11" width="5.6640625" style="82" customWidth="1"/>
    <col min="12" max="13" width="6.21875" style="82" customWidth="1"/>
    <col min="14" max="16" width="5.88671875" style="82" customWidth="1"/>
    <col min="17" max="17" width="6.6640625" style="211" customWidth="1"/>
    <col min="18" max="18" width="3.6640625" style="212" customWidth="1"/>
    <col min="19" max="24" width="7.21875" style="200" customWidth="1"/>
    <col min="25" max="25" width="7.77734375" style="200" customWidth="1"/>
    <col min="26" max="26" width="6.77734375" style="200" customWidth="1"/>
    <col min="27" max="27" width="7.21875" style="200" customWidth="1"/>
    <col min="28" max="28" width="8.109375" style="200" customWidth="1"/>
    <col min="29" max="30" width="6.44140625" style="200" customWidth="1"/>
    <col min="31" max="31" width="7.77734375" style="200" customWidth="1"/>
    <col min="32" max="32" width="6.77734375" style="200" customWidth="1"/>
    <col min="33" max="33" width="7.88671875" style="200" customWidth="1"/>
    <col min="34" max="34" width="6.33203125" style="213" customWidth="1"/>
    <col min="35" max="35" width="5.33203125" style="200" customWidth="1"/>
    <col min="36" max="36" width="8.88671875" style="200" customWidth="1"/>
    <col min="37" max="16384" width="8.88671875" style="82"/>
  </cols>
  <sheetData>
    <row r="1" spans="1:36" customFormat="1">
      <c r="A1" s="83"/>
      <c r="B1" s="263"/>
      <c r="C1" s="263"/>
      <c r="D1" s="263"/>
      <c r="E1" s="263"/>
      <c r="F1" s="263"/>
      <c r="G1" s="263"/>
      <c r="H1" s="263"/>
      <c r="I1" s="263"/>
      <c r="J1" s="263"/>
      <c r="K1" s="263"/>
      <c r="L1" s="263"/>
      <c r="M1" s="263"/>
      <c r="N1" s="264"/>
      <c r="O1" s="264"/>
      <c r="P1" s="265"/>
      <c r="Q1" s="265"/>
      <c r="R1" s="91"/>
    </row>
    <row r="2" spans="1:36" ht="18">
      <c r="A2" s="266" t="s">
        <v>228</v>
      </c>
      <c r="B2" s="267"/>
      <c r="C2" s="268"/>
      <c r="D2" s="268"/>
      <c r="E2" s="268"/>
      <c r="F2" s="268"/>
      <c r="G2" s="268"/>
      <c r="H2" s="657"/>
      <c r="I2" s="657"/>
      <c r="J2" s="268"/>
      <c r="K2" s="268"/>
      <c r="L2" s="268"/>
      <c r="M2" s="268"/>
      <c r="N2" s="268"/>
      <c r="O2" s="268"/>
      <c r="P2" s="268"/>
      <c r="Q2" s="267"/>
      <c r="R2" s="197" t="s">
        <v>7</v>
      </c>
      <c r="S2" s="198"/>
      <c r="T2" s="198"/>
      <c r="U2" s="198"/>
      <c r="V2" s="198"/>
      <c r="W2" s="198"/>
      <c r="X2" s="198"/>
      <c r="Y2" s="198"/>
      <c r="Z2" s="198"/>
      <c r="AA2" s="198"/>
      <c r="AB2" s="198"/>
      <c r="AC2" s="198"/>
      <c r="AD2" s="198"/>
      <c r="AE2" s="198"/>
      <c r="AF2" s="198"/>
      <c r="AG2" s="198"/>
      <c r="AH2" s="199"/>
    </row>
    <row r="3" spans="1:36" ht="18">
      <c r="A3" s="269" t="s">
        <v>230</v>
      </c>
      <c r="B3" s="196"/>
      <c r="C3" s="195"/>
      <c r="D3" s="195"/>
      <c r="E3" s="195"/>
      <c r="F3" s="195"/>
      <c r="G3" s="195"/>
      <c r="H3" s="195"/>
      <c r="I3" s="195"/>
      <c r="J3" s="195"/>
      <c r="K3" s="195"/>
      <c r="L3" s="195"/>
      <c r="M3" s="195"/>
      <c r="N3" s="195"/>
      <c r="O3" s="195"/>
      <c r="P3" s="195"/>
      <c r="Q3" s="196"/>
      <c r="R3" s="197" t="s">
        <v>7</v>
      </c>
      <c r="S3" s="198"/>
      <c r="T3" s="198"/>
      <c r="U3" s="198"/>
      <c r="V3" s="198"/>
      <c r="W3" s="198"/>
      <c r="X3" s="198"/>
      <c r="Y3" s="198"/>
      <c r="Z3" s="198"/>
      <c r="AA3" s="198"/>
      <c r="AB3" s="198"/>
      <c r="AC3" s="198"/>
      <c r="AD3" s="198"/>
      <c r="AE3" s="198"/>
      <c r="AF3" s="198"/>
      <c r="AG3" s="198"/>
      <c r="AH3" s="199"/>
    </row>
    <row r="4" spans="1:36" s="208" customFormat="1" ht="18.75" customHeight="1">
      <c r="A4" s="269" t="s">
        <v>388</v>
      </c>
      <c r="B4" s="202"/>
      <c r="C4" s="203"/>
      <c r="D4" s="203"/>
      <c r="E4" s="203"/>
      <c r="F4" s="203"/>
      <c r="G4" s="203"/>
      <c r="H4" s="203"/>
      <c r="I4" s="203"/>
      <c r="J4" s="203"/>
      <c r="K4" s="203"/>
      <c r="L4" s="203"/>
      <c r="M4" s="203"/>
      <c r="N4" s="203"/>
      <c r="O4" s="203"/>
      <c r="P4" s="203"/>
      <c r="Q4" s="202"/>
      <c r="R4" s="204" t="s">
        <v>7</v>
      </c>
      <c r="S4" s="205"/>
      <c r="T4" s="205"/>
      <c r="U4" s="205"/>
      <c r="V4" s="205"/>
      <c r="W4" s="205"/>
      <c r="X4" s="205"/>
      <c r="Y4" s="205"/>
      <c r="Z4" s="205"/>
      <c r="AA4" s="205"/>
      <c r="AB4" s="205"/>
      <c r="AC4" s="205"/>
      <c r="AD4" s="205"/>
      <c r="AE4" s="205"/>
      <c r="AF4" s="205"/>
      <c r="AG4" s="205"/>
      <c r="AH4" s="206"/>
      <c r="AI4" s="207"/>
      <c r="AJ4" s="207"/>
    </row>
    <row r="5" spans="1:36" s="208" customFormat="1" ht="15.75" customHeight="1">
      <c r="A5" s="270"/>
      <c r="B5" s="202"/>
      <c r="C5" s="203"/>
      <c r="D5" s="327"/>
      <c r="E5" s="327"/>
      <c r="F5" s="327"/>
      <c r="G5" s="327"/>
      <c r="H5" s="327"/>
      <c r="I5" s="327"/>
      <c r="J5" s="327"/>
      <c r="K5" s="327"/>
      <c r="L5" s="327"/>
      <c r="M5" s="203"/>
      <c r="N5" s="203"/>
      <c r="O5" s="203"/>
      <c r="P5" s="203"/>
      <c r="Q5" s="202"/>
      <c r="R5" s="204" t="s">
        <v>7</v>
      </c>
      <c r="S5" s="209"/>
      <c r="T5" s="205"/>
      <c r="U5" s="205"/>
      <c r="V5" s="205"/>
      <c r="W5" s="205"/>
      <c r="X5" s="205"/>
      <c r="Y5" s="205"/>
      <c r="Z5" s="205"/>
      <c r="AA5" s="205"/>
      <c r="AB5" s="205"/>
      <c r="AC5" s="205"/>
      <c r="AD5" s="205"/>
      <c r="AE5" s="205"/>
      <c r="AF5" s="205"/>
      <c r="AG5" s="205"/>
      <c r="AH5" s="206"/>
      <c r="AI5" s="207"/>
      <c r="AJ5" s="207"/>
    </row>
    <row r="6" spans="1:36" ht="15.75" customHeight="1">
      <c r="A6" s="210"/>
      <c r="B6" s="658"/>
      <c r="R6" s="212" t="s">
        <v>7</v>
      </c>
    </row>
    <row r="7" spans="1:36">
      <c r="A7" s="334"/>
      <c r="B7" s="214"/>
      <c r="C7" s="215" t="s">
        <v>231</v>
      </c>
      <c r="D7" s="216"/>
      <c r="E7" s="216"/>
      <c r="F7" s="216"/>
      <c r="G7" s="216"/>
      <c r="H7" s="216"/>
      <c r="I7" s="216"/>
      <c r="J7" s="216"/>
      <c r="K7" s="216"/>
      <c r="L7" s="216"/>
      <c r="M7" s="216"/>
      <c r="N7" s="216"/>
      <c r="O7" s="216"/>
      <c r="P7" s="216"/>
      <c r="Q7" s="329"/>
      <c r="R7" s="409" t="s">
        <v>389</v>
      </c>
      <c r="S7" s="215" t="s">
        <v>232</v>
      </c>
      <c r="T7" s="217"/>
      <c r="U7" s="217"/>
      <c r="V7" s="217"/>
      <c r="W7" s="217"/>
      <c r="X7" s="217"/>
      <c r="Y7" s="217"/>
      <c r="Z7" s="217"/>
      <c r="AA7" s="217"/>
      <c r="AB7" s="217"/>
      <c r="AC7" s="217"/>
      <c r="AD7" s="217"/>
      <c r="AE7" s="217"/>
      <c r="AF7" s="217"/>
      <c r="AG7" s="217"/>
      <c r="AH7" s="217"/>
    </row>
    <row r="8" spans="1:36">
      <c r="A8" s="335"/>
      <c r="B8" s="218"/>
      <c r="C8" s="219" t="s">
        <v>233</v>
      </c>
      <c r="D8" s="220"/>
      <c r="E8" s="220"/>
      <c r="F8" s="220"/>
      <c r="G8" s="220"/>
      <c r="H8" s="220"/>
      <c r="I8" s="220"/>
      <c r="J8" s="221" t="s">
        <v>234</v>
      </c>
      <c r="K8" s="222"/>
      <c r="L8" s="222"/>
      <c r="M8" s="222"/>
      <c r="N8" s="223"/>
      <c r="O8" s="221" t="s">
        <v>235</v>
      </c>
      <c r="P8" s="222"/>
      <c r="Q8" s="330"/>
      <c r="S8" s="219" t="s">
        <v>233</v>
      </c>
      <c r="T8" s="224"/>
      <c r="U8" s="224"/>
      <c r="V8" s="224"/>
      <c r="W8" s="224"/>
      <c r="X8" s="224"/>
      <c r="Y8" s="224"/>
      <c r="Z8" s="225" t="s">
        <v>234</v>
      </c>
      <c r="AA8" s="226"/>
      <c r="AB8" s="226"/>
      <c r="AC8" s="226"/>
      <c r="AD8" s="226"/>
      <c r="AE8" s="224"/>
      <c r="AF8" s="225" t="s">
        <v>235</v>
      </c>
      <c r="AG8" s="226"/>
      <c r="AH8" s="224"/>
    </row>
    <row r="9" spans="1:36" ht="41.25" customHeight="1">
      <c r="A9" s="336"/>
      <c r="B9" s="228"/>
      <c r="C9" s="229">
        <v>1</v>
      </c>
      <c r="D9" s="230">
        <v>2</v>
      </c>
      <c r="E9" s="230">
        <v>3</v>
      </c>
      <c r="F9" s="230">
        <v>4</v>
      </c>
      <c r="G9" s="230">
        <v>5</v>
      </c>
      <c r="H9" s="230">
        <v>6</v>
      </c>
      <c r="I9" s="231" t="s">
        <v>236</v>
      </c>
      <c r="J9" s="232" t="s">
        <v>237</v>
      </c>
      <c r="K9" s="230">
        <v>1</v>
      </c>
      <c r="L9" s="230">
        <v>2</v>
      </c>
      <c r="M9" s="230">
        <v>3</v>
      </c>
      <c r="N9" s="231" t="s">
        <v>238</v>
      </c>
      <c r="O9" s="232">
        <v>1</v>
      </c>
      <c r="P9" s="232">
        <v>2</v>
      </c>
      <c r="Q9" s="231" t="s">
        <v>165</v>
      </c>
      <c r="R9" s="233"/>
      <c r="S9" s="234">
        <v>1</v>
      </c>
      <c r="T9" s="235">
        <v>2</v>
      </c>
      <c r="U9" s="235">
        <v>3</v>
      </c>
      <c r="V9" s="235">
        <v>4</v>
      </c>
      <c r="W9" s="235">
        <v>5</v>
      </c>
      <c r="X9" s="235">
        <v>6</v>
      </c>
      <c r="Y9" s="236" t="s">
        <v>239</v>
      </c>
      <c r="Z9" s="237" t="s">
        <v>237</v>
      </c>
      <c r="AA9" s="235">
        <v>1</v>
      </c>
      <c r="AB9" s="235">
        <v>2</v>
      </c>
      <c r="AC9" s="235">
        <v>3</v>
      </c>
      <c r="AD9" s="237" t="s">
        <v>242</v>
      </c>
      <c r="AE9" s="236" t="s">
        <v>165</v>
      </c>
      <c r="AF9" s="237">
        <v>1</v>
      </c>
      <c r="AG9" s="237">
        <v>2</v>
      </c>
      <c r="AH9" s="238" t="s">
        <v>165</v>
      </c>
    </row>
    <row r="10" spans="1:36">
      <c r="A10" s="339" t="s">
        <v>241</v>
      </c>
      <c r="B10" s="240" t="s">
        <v>3</v>
      </c>
      <c r="C10" s="241">
        <f t="shared" ref="C10:M16" si="0">S10/S$16</f>
        <v>0.30261924727470035</v>
      </c>
      <c r="D10" s="242">
        <f t="shared" si="0"/>
        <v>0.26694601922602906</v>
      </c>
      <c r="E10" s="242">
        <f t="shared" si="0"/>
        <v>0.23877788728608548</v>
      </c>
      <c r="F10" s="242">
        <f t="shared" si="0"/>
        <v>0.21563786008230454</v>
      </c>
      <c r="G10" s="242">
        <f t="shared" si="0"/>
        <v>0.20915841584158415</v>
      </c>
      <c r="H10" s="242">
        <f t="shared" si="0"/>
        <v>0.18843404808317088</v>
      </c>
      <c r="I10" s="241">
        <f t="shared" si="0"/>
        <v>0.26806894889103183</v>
      </c>
      <c r="J10" s="241">
        <f t="shared" si="0"/>
        <v>2.1827889447236182E-2</v>
      </c>
      <c r="K10" s="242">
        <f t="shared" si="0"/>
        <v>0.18347221160461738</v>
      </c>
      <c r="L10" s="242">
        <f t="shared" si="0"/>
        <v>7.4852563133222444E-2</v>
      </c>
      <c r="M10" s="242">
        <f t="shared" si="0"/>
        <v>6.4168991630131525E-2</v>
      </c>
      <c r="N10" s="241">
        <f t="shared" ref="N10:Q16" si="1">AE10/AE$16</f>
        <v>0.111826677400161</v>
      </c>
      <c r="O10" s="241">
        <f t="shared" si="1"/>
        <v>0</v>
      </c>
      <c r="P10" s="242">
        <f t="shared" si="1"/>
        <v>0</v>
      </c>
      <c r="Q10" s="331">
        <f>AH10/AH$16</f>
        <v>0</v>
      </c>
      <c r="R10" s="244"/>
      <c r="S10" s="245">
        <f>'New Counts Pivot Table UPDATED'!B100</f>
        <v>12270</v>
      </c>
      <c r="T10" s="246">
        <f>'New Counts Pivot Table UPDATED'!C100</f>
        <v>2166</v>
      </c>
      <c r="U10" s="246">
        <f>'New Counts Pivot Table UPDATED'!D100</f>
        <v>5330</v>
      </c>
      <c r="V10" s="246">
        <f>'New Counts Pivot Table UPDATED'!E100</f>
        <v>1048</v>
      </c>
      <c r="W10" s="246">
        <f>'New Counts Pivot Table UPDATED'!F100</f>
        <v>845</v>
      </c>
      <c r="X10" s="321">
        <f>'New Counts Pivot Table UPDATED'!G100</f>
        <v>580</v>
      </c>
      <c r="Y10" s="245">
        <f>'New Counts Pivot Table UPDATED'!H100</f>
        <v>22239</v>
      </c>
      <c r="Z10" s="245">
        <f>'New Counts Pivot Table UPDATED'!I100</f>
        <v>139</v>
      </c>
      <c r="AA10" s="246">
        <f>'New Counts Pivot Table UPDATED'!J100</f>
        <v>2400</v>
      </c>
      <c r="AB10" s="246">
        <f>'New Counts Pivot Table UPDATED'!K100</f>
        <v>495</v>
      </c>
      <c r="AC10" s="246">
        <f>'New Counts Pivot Table UPDATED'!L100</f>
        <v>161</v>
      </c>
      <c r="AD10" s="246">
        <f>'New Counts Pivot Table UPDATED'!M100</f>
        <v>3195</v>
      </c>
      <c r="AE10" s="245">
        <f>'New Counts Pivot Table UPDATED'!M100</f>
        <v>3195</v>
      </c>
      <c r="AF10" s="245">
        <f>'New Counts Pivot Table UPDATED'!N100</f>
        <v>0</v>
      </c>
      <c r="AG10" s="246">
        <f>'New Counts Pivot Table UPDATED'!O100</f>
        <v>0</v>
      </c>
      <c r="AH10" s="245">
        <f>'New Counts Pivot Table UPDATED'!P100</f>
        <v>0</v>
      </c>
    </row>
    <row r="11" spans="1:36">
      <c r="A11" s="337"/>
      <c r="B11" s="239" t="s">
        <v>4</v>
      </c>
      <c r="C11" s="247">
        <f t="shared" si="0"/>
        <v>0.26725201006264487</v>
      </c>
      <c r="D11" s="248">
        <f t="shared" si="0"/>
        <v>0.29763371949716538</v>
      </c>
      <c r="E11" s="248">
        <f t="shared" si="0"/>
        <v>0.25656303198638114</v>
      </c>
      <c r="F11" s="248">
        <f t="shared" si="0"/>
        <v>0.25267489711934155</v>
      </c>
      <c r="G11" s="248">
        <f t="shared" si="0"/>
        <v>0.26584158415841586</v>
      </c>
      <c r="H11" s="248">
        <f t="shared" si="0"/>
        <v>0.27063027940220924</v>
      </c>
      <c r="I11" s="247">
        <f t="shared" si="0"/>
        <v>0.26655014464802312</v>
      </c>
      <c r="J11" s="247">
        <f t="shared" si="0"/>
        <v>2.7795226130653265E-2</v>
      </c>
      <c r="K11" s="248">
        <f t="shared" si="0"/>
        <v>0.10733124378870117</v>
      </c>
      <c r="L11" s="248">
        <f t="shared" si="0"/>
        <v>0.10524724028428853</v>
      </c>
      <c r="M11" s="248">
        <f t="shared" si="0"/>
        <v>5.02192108409725E-2</v>
      </c>
      <c r="N11" s="247">
        <f t="shared" si="1"/>
        <v>8.4106261593923912E-2</v>
      </c>
      <c r="O11" s="247">
        <f t="shared" si="1"/>
        <v>0</v>
      </c>
      <c r="P11" s="248">
        <f t="shared" si="1"/>
        <v>0</v>
      </c>
      <c r="Q11" s="332">
        <f t="shared" si="1"/>
        <v>0</v>
      </c>
      <c r="R11" s="250"/>
      <c r="S11" s="251">
        <f>'New Counts Pivot Table UPDATED'!B$101</f>
        <v>10836</v>
      </c>
      <c r="T11" s="252">
        <f>'New Counts Pivot Table UPDATED'!C101</f>
        <v>2415</v>
      </c>
      <c r="U11" s="252">
        <f>'New Counts Pivot Table UPDATED'!D101</f>
        <v>5727</v>
      </c>
      <c r="V11" s="252">
        <f>'New Counts Pivot Table UPDATED'!E101</f>
        <v>1228</v>
      </c>
      <c r="W11" s="252">
        <f>'New Counts Pivot Table UPDATED'!F101</f>
        <v>1074</v>
      </c>
      <c r="X11" s="322">
        <f>'New Counts Pivot Table UPDATED'!G101</f>
        <v>833</v>
      </c>
      <c r="Y11" s="251">
        <f>'New Counts Pivot Table UPDATED'!H101</f>
        <v>22113</v>
      </c>
      <c r="Z11" s="251">
        <f>'New Counts Pivot Table UPDATED'!I101</f>
        <v>177</v>
      </c>
      <c r="AA11" s="252">
        <f>'New Counts Pivot Table UPDATED'!J101</f>
        <v>1404</v>
      </c>
      <c r="AB11" s="252">
        <f>'New Counts Pivot Table UPDATED'!K101</f>
        <v>696</v>
      </c>
      <c r="AC11" s="252">
        <f>'New Counts Pivot Table UPDATED'!L101</f>
        <v>126</v>
      </c>
      <c r="AD11" s="252">
        <f>'New Counts Pivot Table UPDATED'!M101</f>
        <v>2403</v>
      </c>
      <c r="AE11" s="251">
        <f>'New Counts Pivot Table UPDATED'!M101</f>
        <v>2403</v>
      </c>
      <c r="AF11" s="251">
        <f>'New Counts Pivot Table UPDATED'!N101</f>
        <v>0</v>
      </c>
      <c r="AG11" s="252">
        <f>'New Counts Pivot Table UPDATED'!O101</f>
        <v>0</v>
      </c>
      <c r="AH11" s="251">
        <f>'New Counts Pivot Table UPDATED'!P101</f>
        <v>0</v>
      </c>
    </row>
    <row r="12" spans="1:36">
      <c r="A12" s="337"/>
      <c r="B12" s="239" t="s">
        <v>5</v>
      </c>
      <c r="C12" s="247">
        <f t="shared" si="0"/>
        <v>0.21143885956691166</v>
      </c>
      <c r="D12" s="248">
        <f t="shared" si="0"/>
        <v>0.24476213951195464</v>
      </c>
      <c r="E12" s="248">
        <f t="shared" si="0"/>
        <v>0.26901711316190308</v>
      </c>
      <c r="F12" s="248">
        <f t="shared" si="0"/>
        <v>0.32139917695473252</v>
      </c>
      <c r="G12" s="248">
        <f t="shared" si="0"/>
        <v>0.28539603960396037</v>
      </c>
      <c r="H12" s="248">
        <f t="shared" si="0"/>
        <v>0.33853151397011044</v>
      </c>
      <c r="I12" s="247">
        <f t="shared" si="0"/>
        <v>0.24494937319189972</v>
      </c>
      <c r="J12" s="247">
        <f t="shared" si="0"/>
        <v>3.5961055276381909E-2</v>
      </c>
      <c r="K12" s="248">
        <f t="shared" si="0"/>
        <v>8.6231939454170167E-2</v>
      </c>
      <c r="L12" s="248">
        <f t="shared" si="0"/>
        <v>9.4510812036897027E-2</v>
      </c>
      <c r="M12" s="248">
        <f t="shared" si="0"/>
        <v>8.8481466719808693E-2</v>
      </c>
      <c r="N12" s="247">
        <f t="shared" si="1"/>
        <v>7.7141157117356765E-2</v>
      </c>
      <c r="O12" s="247">
        <f t="shared" si="1"/>
        <v>0</v>
      </c>
      <c r="P12" s="248">
        <f t="shared" si="1"/>
        <v>0</v>
      </c>
      <c r="Q12" s="332">
        <f t="shared" si="1"/>
        <v>0</v>
      </c>
      <c r="R12" s="250"/>
      <c r="S12" s="251">
        <f>'New Counts Pivot Table UPDATED'!B102</f>
        <v>8573</v>
      </c>
      <c r="T12" s="252">
        <f>'New Counts Pivot Table UPDATED'!C102</f>
        <v>1986</v>
      </c>
      <c r="U12" s="252">
        <f>'New Counts Pivot Table UPDATED'!D102</f>
        <v>6005</v>
      </c>
      <c r="V12" s="252">
        <f>'New Counts Pivot Table UPDATED'!E102</f>
        <v>1562</v>
      </c>
      <c r="W12" s="252">
        <f>'New Counts Pivot Table UPDATED'!F102</f>
        <v>1153</v>
      </c>
      <c r="X12" s="322">
        <f>'New Counts Pivot Table UPDATED'!G102</f>
        <v>1042</v>
      </c>
      <c r="Y12" s="251">
        <f>'New Counts Pivot Table UPDATED'!H102</f>
        <v>20321</v>
      </c>
      <c r="Z12" s="251">
        <f>'New Counts Pivot Table UPDATED'!I102</f>
        <v>229</v>
      </c>
      <c r="AA12" s="252">
        <f>'New Counts Pivot Table UPDATED'!J102</f>
        <v>1128</v>
      </c>
      <c r="AB12" s="252">
        <f>'New Counts Pivot Table UPDATED'!K102</f>
        <v>625</v>
      </c>
      <c r="AC12" s="252">
        <f>'New Counts Pivot Table UPDATED'!L102</f>
        <v>222</v>
      </c>
      <c r="AD12" s="252">
        <f>'New Counts Pivot Table UPDATED'!M102</f>
        <v>2204</v>
      </c>
      <c r="AE12" s="251">
        <f>'New Counts Pivot Table UPDATED'!M102</f>
        <v>2204</v>
      </c>
      <c r="AF12" s="251">
        <f>'New Counts Pivot Table UPDATED'!N102</f>
        <v>0</v>
      </c>
      <c r="AG12" s="252">
        <f>'New Counts Pivot Table UPDATED'!O102</f>
        <v>0</v>
      </c>
      <c r="AH12" s="251">
        <f>'New Counts Pivot Table UPDATED'!P102</f>
        <v>0</v>
      </c>
    </row>
    <row r="13" spans="1:36">
      <c r="A13" s="337"/>
      <c r="B13" s="239" t="s">
        <v>6</v>
      </c>
      <c r="C13" s="247">
        <f t="shared" si="0"/>
        <v>8.0624475903911613E-2</v>
      </c>
      <c r="D13" s="248">
        <f t="shared" si="0"/>
        <v>6.4579738723194474E-2</v>
      </c>
      <c r="E13" s="248">
        <f t="shared" si="0"/>
        <v>9.0448884508556579E-2</v>
      </c>
      <c r="F13" s="248">
        <f t="shared" si="0"/>
        <v>0.10802469135802469</v>
      </c>
      <c r="G13" s="248">
        <f t="shared" si="0"/>
        <v>0.13663366336633664</v>
      </c>
      <c r="H13" s="248">
        <f t="shared" si="0"/>
        <v>0.14100064977257959</v>
      </c>
      <c r="I13" s="247">
        <f t="shared" si="0"/>
        <v>8.8271456123432984E-2</v>
      </c>
      <c r="J13" s="247">
        <f t="shared" si="0"/>
        <v>9.217964824120603E-2</v>
      </c>
      <c r="K13" s="248">
        <f t="shared" si="0"/>
        <v>0.21978442015136457</v>
      </c>
      <c r="L13" s="248">
        <f t="shared" si="0"/>
        <v>0.25495236655073339</v>
      </c>
      <c r="M13" s="248">
        <f t="shared" si="0"/>
        <v>0.37146273415703468</v>
      </c>
      <c r="N13" s="247">
        <f t="shared" si="1"/>
        <v>0.21280319204788073</v>
      </c>
      <c r="O13" s="247">
        <f t="shared" si="1"/>
        <v>0</v>
      </c>
      <c r="P13" s="248">
        <f t="shared" si="1"/>
        <v>0</v>
      </c>
      <c r="Q13" s="332">
        <f t="shared" si="1"/>
        <v>0</v>
      </c>
      <c r="R13" s="250"/>
      <c r="S13" s="251">
        <f>'New Counts Pivot Table UPDATED'!B103</f>
        <v>3269</v>
      </c>
      <c r="T13" s="252">
        <f>'New Counts Pivot Table UPDATED'!C103</f>
        <v>524</v>
      </c>
      <c r="U13" s="252">
        <f>'New Counts Pivot Table UPDATED'!D103</f>
        <v>2019</v>
      </c>
      <c r="V13" s="252">
        <f>'New Counts Pivot Table UPDATED'!E103</f>
        <v>525</v>
      </c>
      <c r="W13" s="252">
        <f>'New Counts Pivot Table UPDATED'!F103</f>
        <v>552</v>
      </c>
      <c r="X13" s="322">
        <f>'New Counts Pivot Table UPDATED'!G103</f>
        <v>434</v>
      </c>
      <c r="Y13" s="251">
        <f>'New Counts Pivot Table UPDATED'!H103</f>
        <v>7323</v>
      </c>
      <c r="Z13" s="251">
        <f>'New Counts Pivot Table UPDATED'!I103</f>
        <v>587</v>
      </c>
      <c r="AA13" s="252">
        <f>'New Counts Pivot Table UPDATED'!J103</f>
        <v>2875</v>
      </c>
      <c r="AB13" s="252">
        <f>'New Counts Pivot Table UPDATED'!K103</f>
        <v>1686</v>
      </c>
      <c r="AC13" s="252">
        <f>'New Counts Pivot Table UPDATED'!L103</f>
        <v>932</v>
      </c>
      <c r="AD13" s="252">
        <f>'New Counts Pivot Table UPDATED'!M103</f>
        <v>6080</v>
      </c>
      <c r="AE13" s="251">
        <f>'New Counts Pivot Table UPDATED'!M103</f>
        <v>6080</v>
      </c>
      <c r="AF13" s="251">
        <f>'New Counts Pivot Table UPDATED'!N103</f>
        <v>0</v>
      </c>
      <c r="AG13" s="252">
        <f>'New Counts Pivot Table UPDATED'!O103</f>
        <v>0</v>
      </c>
      <c r="AH13" s="251">
        <f>'New Counts Pivot Table UPDATED'!P103</f>
        <v>0</v>
      </c>
    </row>
    <row r="14" spans="1:36">
      <c r="A14" s="337"/>
      <c r="B14" s="239" t="s">
        <v>24</v>
      </c>
      <c r="C14" s="247">
        <f t="shared" si="0"/>
        <v>0.1380654071918315</v>
      </c>
      <c r="D14" s="248">
        <f t="shared" si="0"/>
        <v>0.12607838304165639</v>
      </c>
      <c r="E14" s="248">
        <f t="shared" si="0"/>
        <v>0.13999641609174804</v>
      </c>
      <c r="F14" s="248">
        <f t="shared" si="0"/>
        <v>0.10205761316872428</v>
      </c>
      <c r="G14" s="248">
        <f t="shared" si="0"/>
        <v>0.10297029702970296</v>
      </c>
      <c r="H14" s="248">
        <f t="shared" si="0"/>
        <v>5.5880441845354123E-2</v>
      </c>
      <c r="I14" s="247">
        <f t="shared" si="0"/>
        <v>0.13054484088717455</v>
      </c>
      <c r="J14" s="405">
        <f t="shared" si="0"/>
        <v>2.9836683417085426E-3</v>
      </c>
      <c r="K14" s="248">
        <f t="shared" si="0"/>
        <v>0.11344698417552175</v>
      </c>
      <c r="L14" s="248">
        <f t="shared" si="0"/>
        <v>7.5608649629517619E-2</v>
      </c>
      <c r="M14" s="248">
        <f t="shared" si="0"/>
        <v>6.0581905141490637E-2</v>
      </c>
      <c r="N14" s="247">
        <f t="shared" si="1"/>
        <v>7.542613139197088E-2</v>
      </c>
      <c r="O14" s="247">
        <f t="shared" si="1"/>
        <v>0</v>
      </c>
      <c r="P14" s="248">
        <f t="shared" si="1"/>
        <v>0</v>
      </c>
      <c r="Q14" s="332">
        <f t="shared" si="1"/>
        <v>0</v>
      </c>
      <c r="R14" s="250"/>
      <c r="S14" s="251">
        <f>'New Counts Pivot Table UPDATED'!B104</f>
        <v>5598</v>
      </c>
      <c r="T14" s="252">
        <f>'New Counts Pivot Table UPDATED'!C104</f>
        <v>1023</v>
      </c>
      <c r="U14" s="252">
        <f>'New Counts Pivot Table UPDATED'!D104</f>
        <v>3125</v>
      </c>
      <c r="V14" s="252">
        <f>'New Counts Pivot Table UPDATED'!E104</f>
        <v>496</v>
      </c>
      <c r="W14" s="252">
        <f>'New Counts Pivot Table UPDATED'!F104</f>
        <v>416</v>
      </c>
      <c r="X14" s="322">
        <f>'New Counts Pivot Table UPDATED'!G104</f>
        <v>172</v>
      </c>
      <c r="Y14" s="251">
        <f>'New Counts Pivot Table UPDATED'!H104</f>
        <v>10830</v>
      </c>
      <c r="Z14" s="251">
        <f>'New Counts Pivot Table UPDATED'!I104</f>
        <v>19</v>
      </c>
      <c r="AA14" s="252">
        <f>'New Counts Pivot Table UPDATED'!J104</f>
        <v>1484</v>
      </c>
      <c r="AB14" s="252">
        <f>'New Counts Pivot Table UPDATED'!K104</f>
        <v>500</v>
      </c>
      <c r="AC14" s="252">
        <f>'New Counts Pivot Table UPDATED'!L104</f>
        <v>152</v>
      </c>
      <c r="AD14" s="252">
        <f>'New Counts Pivot Table UPDATED'!M104</f>
        <v>2155</v>
      </c>
      <c r="AE14" s="251">
        <f>'New Counts Pivot Table UPDATED'!M104</f>
        <v>2155</v>
      </c>
      <c r="AF14" s="251">
        <f>'New Counts Pivot Table UPDATED'!N104</f>
        <v>0</v>
      </c>
      <c r="AG14" s="252">
        <f>'New Counts Pivot Table UPDATED'!O104</f>
        <v>0</v>
      </c>
      <c r="AH14" s="251">
        <f>'New Counts Pivot Table UPDATED'!P104</f>
        <v>0</v>
      </c>
    </row>
    <row r="15" spans="1:36">
      <c r="A15" s="337"/>
      <c r="B15" s="239" t="s">
        <v>21</v>
      </c>
      <c r="C15" s="247">
        <f t="shared" si="0"/>
        <v>0</v>
      </c>
      <c r="D15" s="248">
        <f t="shared" si="0"/>
        <v>0</v>
      </c>
      <c r="E15" s="248">
        <f t="shared" si="0"/>
        <v>5.1966669653256874E-3</v>
      </c>
      <c r="F15" s="248">
        <f t="shared" si="0"/>
        <v>2.0576131687242798E-4</v>
      </c>
      <c r="G15" s="248">
        <f t="shared" si="0"/>
        <v>0</v>
      </c>
      <c r="H15" s="248">
        <f t="shared" si="0"/>
        <v>5.5230669265756982E-3</v>
      </c>
      <c r="I15" s="247">
        <f t="shared" si="0"/>
        <v>1.6152362584378013E-3</v>
      </c>
      <c r="J15" s="247">
        <f t="shared" si="0"/>
        <v>0.81925251256281406</v>
      </c>
      <c r="K15" s="248">
        <f t="shared" si="0"/>
        <v>0.28973320082562493</v>
      </c>
      <c r="L15" s="248">
        <f t="shared" si="0"/>
        <v>0.39482836836534102</v>
      </c>
      <c r="M15" s="248">
        <f t="shared" si="0"/>
        <v>0.36508569151056197</v>
      </c>
      <c r="N15" s="247">
        <f t="shared" si="1"/>
        <v>0.43869658044870674</v>
      </c>
      <c r="O15" s="247">
        <f t="shared" si="1"/>
        <v>1</v>
      </c>
      <c r="P15" s="248">
        <f t="shared" si="1"/>
        <v>1</v>
      </c>
      <c r="Q15" s="332">
        <f t="shared" si="1"/>
        <v>1</v>
      </c>
      <c r="R15" s="250"/>
      <c r="S15" s="251">
        <f>'New Counts Pivot Table UPDATED'!B105</f>
        <v>0</v>
      </c>
      <c r="T15" s="252">
        <f>'New Counts Pivot Table UPDATED'!C105</f>
        <v>0</v>
      </c>
      <c r="U15" s="252">
        <f>'New Counts Pivot Table UPDATED'!D105</f>
        <v>116</v>
      </c>
      <c r="V15" s="252">
        <f>'New Counts Pivot Table UPDATED'!E105</f>
        <v>1</v>
      </c>
      <c r="W15" s="252">
        <f>'New Counts Pivot Table UPDATED'!F105</f>
        <v>0</v>
      </c>
      <c r="X15" s="322">
        <f>'New Counts Pivot Table UPDATED'!G105</f>
        <v>17</v>
      </c>
      <c r="Y15" s="251">
        <f>'New Counts Pivot Table UPDATED'!H105</f>
        <v>134</v>
      </c>
      <c r="Z15" s="251">
        <f>'New Counts Pivot Table UPDATED'!I105</f>
        <v>5217</v>
      </c>
      <c r="AA15" s="252">
        <f>'New Counts Pivot Table UPDATED'!J105</f>
        <v>3790</v>
      </c>
      <c r="AB15" s="252">
        <f>'New Counts Pivot Table UPDATED'!K105</f>
        <v>2611</v>
      </c>
      <c r="AC15" s="252">
        <f>'New Counts Pivot Table UPDATED'!L105</f>
        <v>916</v>
      </c>
      <c r="AD15" s="252">
        <f>'New Counts Pivot Table UPDATED'!M105</f>
        <v>12534</v>
      </c>
      <c r="AE15" s="251">
        <f>'New Counts Pivot Table UPDATED'!M105</f>
        <v>12534</v>
      </c>
      <c r="AF15" s="251">
        <f>'New Counts Pivot Table UPDATED'!N105</f>
        <v>2708</v>
      </c>
      <c r="AG15" s="252">
        <f>'New Counts Pivot Table UPDATED'!O105</f>
        <v>1438</v>
      </c>
      <c r="AH15" s="251">
        <f>'New Counts Pivot Table UPDATED'!P105</f>
        <v>4146</v>
      </c>
    </row>
    <row r="16" spans="1:36" s="261" customFormat="1">
      <c r="A16" s="338" t="s">
        <v>7</v>
      </c>
      <c r="B16" s="253" t="s">
        <v>212</v>
      </c>
      <c r="C16" s="254">
        <f t="shared" si="0"/>
        <v>1</v>
      </c>
      <c r="D16" s="255">
        <f t="shared" si="0"/>
        <v>1</v>
      </c>
      <c r="E16" s="255">
        <f t="shared" si="0"/>
        <v>1</v>
      </c>
      <c r="F16" s="255">
        <f t="shared" si="0"/>
        <v>1</v>
      </c>
      <c r="G16" s="255">
        <f t="shared" si="0"/>
        <v>1</v>
      </c>
      <c r="H16" s="255">
        <f t="shared" si="0"/>
        <v>1</v>
      </c>
      <c r="I16" s="254">
        <f t="shared" si="0"/>
        <v>1</v>
      </c>
      <c r="J16" s="254">
        <f t="shared" si="0"/>
        <v>1</v>
      </c>
      <c r="K16" s="255">
        <f t="shared" si="0"/>
        <v>1</v>
      </c>
      <c r="L16" s="255">
        <f t="shared" si="0"/>
        <v>1</v>
      </c>
      <c r="M16" s="255">
        <f t="shared" si="0"/>
        <v>1</v>
      </c>
      <c r="N16" s="254">
        <f t="shared" si="1"/>
        <v>1</v>
      </c>
      <c r="O16" s="254">
        <f t="shared" si="1"/>
        <v>1</v>
      </c>
      <c r="P16" s="255">
        <f t="shared" si="1"/>
        <v>1</v>
      </c>
      <c r="Q16" s="333">
        <f t="shared" si="1"/>
        <v>1</v>
      </c>
      <c r="R16" s="257"/>
      <c r="S16" s="258">
        <f>'New Counts Pivot Table UPDATED'!B106</f>
        <v>40546</v>
      </c>
      <c r="T16" s="259">
        <f>'New Counts Pivot Table UPDATED'!C106</f>
        <v>8114</v>
      </c>
      <c r="U16" s="259">
        <f>'New Counts Pivot Table UPDATED'!D106</f>
        <v>22322</v>
      </c>
      <c r="V16" s="259">
        <f>'New Counts Pivot Table UPDATED'!E106</f>
        <v>4860</v>
      </c>
      <c r="W16" s="259">
        <f>'New Counts Pivot Table UPDATED'!F106</f>
        <v>4040</v>
      </c>
      <c r="X16" s="323">
        <f>'New Counts Pivot Table UPDATED'!G106</f>
        <v>3078</v>
      </c>
      <c r="Y16" s="258">
        <f>'New Counts Pivot Table UPDATED'!H106</f>
        <v>82960</v>
      </c>
      <c r="Z16" s="258">
        <f>'New Counts Pivot Table UPDATED'!I106</f>
        <v>6368</v>
      </c>
      <c r="AA16" s="259">
        <f>'New Counts Pivot Table UPDATED'!J106</f>
        <v>13081</v>
      </c>
      <c r="AB16" s="259">
        <f>'New Counts Pivot Table UPDATED'!K106</f>
        <v>6613</v>
      </c>
      <c r="AC16" s="259">
        <f>'New Counts Pivot Table UPDATED'!L106</f>
        <v>2509</v>
      </c>
      <c r="AD16" s="259">
        <f>'New Counts Pivot Table UPDATED'!M106</f>
        <v>28571</v>
      </c>
      <c r="AE16" s="258">
        <f>'New Counts Pivot Table UPDATED'!M106</f>
        <v>28571</v>
      </c>
      <c r="AF16" s="258">
        <f>'New Counts Pivot Table UPDATED'!N106</f>
        <v>2708</v>
      </c>
      <c r="AG16" s="259">
        <f>'New Counts Pivot Table UPDATED'!O106</f>
        <v>1438</v>
      </c>
      <c r="AH16" s="258">
        <f>'New Counts Pivot Table UPDATED'!P106</f>
        <v>4146</v>
      </c>
      <c r="AI16" s="260"/>
      <c r="AJ16" s="260"/>
    </row>
    <row r="17" spans="1:36">
      <c r="A17" s="339" t="s">
        <v>28</v>
      </c>
      <c r="B17" s="240" t="s">
        <v>3</v>
      </c>
      <c r="C17" s="241">
        <f t="shared" ref="C17:I23" si="2">S17/S$23</f>
        <v>0.28938018160284246</v>
      </c>
      <c r="D17" s="242">
        <f t="shared" si="2"/>
        <v>0.25232067510548523</v>
      </c>
      <c r="E17" s="242">
        <f t="shared" si="2"/>
        <v>0.22343096234309623</v>
      </c>
      <c r="F17" s="242">
        <f t="shared" si="2"/>
        <v>0.28520499108734404</v>
      </c>
      <c r="G17" s="242">
        <f t="shared" si="2"/>
        <v>0.22433460076045628</v>
      </c>
      <c r="H17" s="242">
        <f t="shared" si="2"/>
        <v>0.26582278481012656</v>
      </c>
      <c r="I17" s="241">
        <f t="shared" si="2"/>
        <v>0.26461485557083908</v>
      </c>
      <c r="J17" s="241">
        <f t="shared" ref="J17:J23" si="3">IFERROR(Z17/Z$23,0)</f>
        <v>0</v>
      </c>
      <c r="K17" s="242">
        <f t="shared" ref="K17:M23" si="4">AA17/AA$23</f>
        <v>0</v>
      </c>
      <c r="L17" s="242">
        <f t="shared" si="4"/>
        <v>0</v>
      </c>
      <c r="M17" s="242">
        <f t="shared" si="4"/>
        <v>0</v>
      </c>
      <c r="N17" s="241">
        <f t="shared" ref="N17:Q23" si="5">AE17/AE$23</f>
        <v>0</v>
      </c>
      <c r="O17" s="241">
        <f t="shared" si="5"/>
        <v>0</v>
      </c>
      <c r="P17" s="242">
        <f t="shared" si="5"/>
        <v>0</v>
      </c>
      <c r="Q17" s="331">
        <f t="shared" si="5"/>
        <v>0</v>
      </c>
      <c r="R17" s="244"/>
      <c r="S17" s="245">
        <f>'New Counts Pivot Table UPDATED'!B5</f>
        <v>733</v>
      </c>
      <c r="T17" s="246">
        <f>'New Counts Pivot Table UPDATED'!C5</f>
        <v>299</v>
      </c>
      <c r="U17" s="246">
        <f>'New Counts Pivot Table UPDATED'!D5</f>
        <v>267</v>
      </c>
      <c r="V17" s="246">
        <f>'New Counts Pivot Table UPDATED'!E5</f>
        <v>160</v>
      </c>
      <c r="W17" s="246">
        <f>'New Counts Pivot Table UPDATED'!F5</f>
        <v>59</v>
      </c>
      <c r="X17" s="321">
        <f>'New Counts Pivot Table UPDATED'!G5</f>
        <v>21</v>
      </c>
      <c r="Y17" s="245">
        <f>'New Counts Pivot Table UPDATED'!H5</f>
        <v>1539</v>
      </c>
      <c r="Z17" s="245">
        <f>'New Counts Pivot Table UPDATED'!I5</f>
        <v>0</v>
      </c>
      <c r="AA17" s="246">
        <f>'New Counts Pivot Table UPDATED'!J5</f>
        <v>0</v>
      </c>
      <c r="AB17" s="246">
        <f>'New Counts Pivot Table UPDATED'!K5</f>
        <v>0</v>
      </c>
      <c r="AC17" s="246">
        <f>'New Counts Pivot Table UPDATED'!L5</f>
        <v>0</v>
      </c>
      <c r="AD17" s="246">
        <f>'New Counts Pivot Table UPDATED'!M5</f>
        <v>0</v>
      </c>
      <c r="AE17" s="245">
        <f>'New Counts Pivot Table UPDATED'!M5</f>
        <v>0</v>
      </c>
      <c r="AF17" s="245">
        <f>'New Counts Pivot Table UPDATED'!N5</f>
        <v>0</v>
      </c>
      <c r="AG17" s="246">
        <f>'New Counts Pivot Table UPDATED'!O5</f>
        <v>0</v>
      </c>
      <c r="AH17" s="245">
        <f>'New Counts Pivot Table UPDATED'!P5</f>
        <v>0</v>
      </c>
    </row>
    <row r="18" spans="1:36">
      <c r="A18" s="337"/>
      <c r="B18" s="239" t="s">
        <v>4</v>
      </c>
      <c r="C18" s="247">
        <f t="shared" si="2"/>
        <v>0.28701144887485197</v>
      </c>
      <c r="D18" s="248">
        <f t="shared" si="2"/>
        <v>0.29535864978902954</v>
      </c>
      <c r="E18" s="248">
        <f t="shared" si="2"/>
        <v>0.22677824267782426</v>
      </c>
      <c r="F18" s="248">
        <f t="shared" si="2"/>
        <v>0.25668449197860965</v>
      </c>
      <c r="G18" s="248">
        <f t="shared" si="2"/>
        <v>0.26996197718631176</v>
      </c>
      <c r="H18" s="248">
        <f t="shared" si="2"/>
        <v>0.25316455696202533</v>
      </c>
      <c r="I18" s="247">
        <f t="shared" si="2"/>
        <v>0.2721801925722146</v>
      </c>
      <c r="J18" s="247">
        <f t="shared" si="3"/>
        <v>0</v>
      </c>
      <c r="K18" s="248">
        <f t="shared" si="4"/>
        <v>0</v>
      </c>
      <c r="L18" s="248">
        <f t="shared" si="4"/>
        <v>0</v>
      </c>
      <c r="M18" s="248">
        <f t="shared" si="4"/>
        <v>0</v>
      </c>
      <c r="N18" s="247">
        <f t="shared" si="5"/>
        <v>0</v>
      </c>
      <c r="O18" s="247">
        <f t="shared" si="5"/>
        <v>0</v>
      </c>
      <c r="P18" s="248">
        <f t="shared" si="5"/>
        <v>0</v>
      </c>
      <c r="Q18" s="332">
        <f t="shared" si="5"/>
        <v>0</v>
      </c>
      <c r="R18" s="250"/>
      <c r="S18" s="251">
        <f>'New Counts Pivot Table UPDATED'!B6</f>
        <v>727</v>
      </c>
      <c r="T18" s="252">
        <f>'New Counts Pivot Table UPDATED'!C6</f>
        <v>350</v>
      </c>
      <c r="U18" s="252">
        <f>'New Counts Pivot Table UPDATED'!D6</f>
        <v>271</v>
      </c>
      <c r="V18" s="252">
        <f>'New Counts Pivot Table UPDATED'!E6</f>
        <v>144</v>
      </c>
      <c r="W18" s="252">
        <f>'New Counts Pivot Table UPDATED'!F6</f>
        <v>71</v>
      </c>
      <c r="X18" s="322">
        <f>'New Counts Pivot Table UPDATED'!G6</f>
        <v>20</v>
      </c>
      <c r="Y18" s="251">
        <f>'New Counts Pivot Table UPDATED'!H6</f>
        <v>1583</v>
      </c>
      <c r="Z18" s="251">
        <f>'New Counts Pivot Table UPDATED'!I6</f>
        <v>0</v>
      </c>
      <c r="AA18" s="252">
        <f>'New Counts Pivot Table UPDATED'!J6</f>
        <v>0</v>
      </c>
      <c r="AB18" s="252">
        <f>'New Counts Pivot Table UPDATED'!K6</f>
        <v>0</v>
      </c>
      <c r="AC18" s="252">
        <f>'New Counts Pivot Table UPDATED'!L6</f>
        <v>0</v>
      </c>
      <c r="AD18" s="252">
        <f>'New Counts Pivot Table UPDATED'!M6</f>
        <v>0</v>
      </c>
      <c r="AE18" s="251">
        <f>'New Counts Pivot Table UPDATED'!M6</f>
        <v>0</v>
      </c>
      <c r="AF18" s="251">
        <f>'New Counts Pivot Table UPDATED'!N6</f>
        <v>0</v>
      </c>
      <c r="AG18" s="252">
        <f>'New Counts Pivot Table UPDATED'!O6</f>
        <v>0</v>
      </c>
      <c r="AH18" s="251">
        <f>'New Counts Pivot Table UPDATED'!P6</f>
        <v>0</v>
      </c>
    </row>
    <row r="19" spans="1:36">
      <c r="A19" s="337"/>
      <c r="B19" s="239" t="s">
        <v>5</v>
      </c>
      <c r="C19" s="247">
        <f t="shared" si="2"/>
        <v>0.25819186735096722</v>
      </c>
      <c r="D19" s="248">
        <f t="shared" si="2"/>
        <v>0.31139240506329113</v>
      </c>
      <c r="E19" s="248">
        <f t="shared" si="2"/>
        <v>0.32635983263598328</v>
      </c>
      <c r="F19" s="248">
        <f t="shared" si="2"/>
        <v>0.30303030303030304</v>
      </c>
      <c r="G19" s="248">
        <f t="shared" si="2"/>
        <v>0.38783269961977185</v>
      </c>
      <c r="H19" s="248">
        <f t="shared" si="2"/>
        <v>0.48101265822784811</v>
      </c>
      <c r="I19" s="247">
        <f t="shared" si="2"/>
        <v>0.29625171939477302</v>
      </c>
      <c r="J19" s="247">
        <f t="shared" si="3"/>
        <v>0</v>
      </c>
      <c r="K19" s="248">
        <f t="shared" si="4"/>
        <v>0</v>
      </c>
      <c r="L19" s="248">
        <f t="shared" si="4"/>
        <v>0</v>
      </c>
      <c r="M19" s="248">
        <f t="shared" si="4"/>
        <v>0</v>
      </c>
      <c r="N19" s="247">
        <f t="shared" si="5"/>
        <v>0</v>
      </c>
      <c r="O19" s="247">
        <f t="shared" si="5"/>
        <v>0</v>
      </c>
      <c r="P19" s="248">
        <f t="shared" si="5"/>
        <v>0</v>
      </c>
      <c r="Q19" s="332">
        <f t="shared" si="5"/>
        <v>0</v>
      </c>
      <c r="R19" s="250"/>
      <c r="S19" s="251">
        <f>'New Counts Pivot Table UPDATED'!B7</f>
        <v>654</v>
      </c>
      <c r="T19" s="252">
        <f>'New Counts Pivot Table UPDATED'!C7</f>
        <v>369</v>
      </c>
      <c r="U19" s="252">
        <f>'New Counts Pivot Table UPDATED'!D7</f>
        <v>390</v>
      </c>
      <c r="V19" s="252">
        <f>'New Counts Pivot Table UPDATED'!E7</f>
        <v>170</v>
      </c>
      <c r="W19" s="252">
        <f>'New Counts Pivot Table UPDATED'!F7</f>
        <v>102</v>
      </c>
      <c r="X19" s="322">
        <f>'New Counts Pivot Table UPDATED'!G7</f>
        <v>38</v>
      </c>
      <c r="Y19" s="251">
        <f>'New Counts Pivot Table UPDATED'!H7</f>
        <v>1723</v>
      </c>
      <c r="Z19" s="251">
        <f>'New Counts Pivot Table UPDATED'!I7</f>
        <v>0</v>
      </c>
      <c r="AA19" s="252">
        <f>'New Counts Pivot Table UPDATED'!J7</f>
        <v>0</v>
      </c>
      <c r="AB19" s="252">
        <f>'New Counts Pivot Table UPDATED'!K7</f>
        <v>0</v>
      </c>
      <c r="AC19" s="252">
        <f>'New Counts Pivot Table UPDATED'!L7</f>
        <v>0</v>
      </c>
      <c r="AD19" s="252">
        <f>'New Counts Pivot Table UPDATED'!M7</f>
        <v>0</v>
      </c>
      <c r="AE19" s="251">
        <f>'New Counts Pivot Table UPDATED'!M7</f>
        <v>0</v>
      </c>
      <c r="AF19" s="251">
        <f>'New Counts Pivot Table UPDATED'!N7</f>
        <v>0</v>
      </c>
      <c r="AG19" s="252">
        <f>'New Counts Pivot Table UPDATED'!O7</f>
        <v>0</v>
      </c>
      <c r="AH19" s="251">
        <f>'New Counts Pivot Table UPDATED'!P7</f>
        <v>0</v>
      </c>
    </row>
    <row r="20" spans="1:36">
      <c r="A20" s="337"/>
      <c r="B20" s="239" t="s">
        <v>6</v>
      </c>
      <c r="C20" s="247">
        <f t="shared" si="2"/>
        <v>0.13028030003947888</v>
      </c>
      <c r="D20" s="248">
        <f t="shared" si="2"/>
        <v>9.8734177215189872E-2</v>
      </c>
      <c r="E20" s="248">
        <f t="shared" si="2"/>
        <v>0.21171548117154812</v>
      </c>
      <c r="F20" s="248">
        <f t="shared" si="2"/>
        <v>0.12834224598930483</v>
      </c>
      <c r="G20" s="248">
        <f t="shared" si="2"/>
        <v>0.10646387832699619</v>
      </c>
      <c r="H20" s="248">
        <f t="shared" si="2"/>
        <v>0</v>
      </c>
      <c r="I20" s="247">
        <f t="shared" si="2"/>
        <v>0.13755158184319119</v>
      </c>
      <c r="J20" s="247">
        <f t="shared" si="3"/>
        <v>0</v>
      </c>
      <c r="K20" s="248">
        <f t="shared" si="4"/>
        <v>0</v>
      </c>
      <c r="L20" s="248">
        <f t="shared" si="4"/>
        <v>0</v>
      </c>
      <c r="M20" s="248">
        <f t="shared" si="4"/>
        <v>0</v>
      </c>
      <c r="N20" s="247">
        <f t="shared" si="5"/>
        <v>0</v>
      </c>
      <c r="O20" s="247">
        <f t="shared" si="5"/>
        <v>0</v>
      </c>
      <c r="P20" s="248">
        <f t="shared" si="5"/>
        <v>0</v>
      </c>
      <c r="Q20" s="332">
        <f t="shared" si="5"/>
        <v>0</v>
      </c>
      <c r="R20" s="250"/>
      <c r="S20" s="251">
        <f>'New Counts Pivot Table UPDATED'!B8</f>
        <v>330</v>
      </c>
      <c r="T20" s="252">
        <f>'New Counts Pivot Table UPDATED'!C8</f>
        <v>117</v>
      </c>
      <c r="U20" s="252">
        <f>'New Counts Pivot Table UPDATED'!D8</f>
        <v>253</v>
      </c>
      <c r="V20" s="252">
        <f>'New Counts Pivot Table UPDATED'!E8</f>
        <v>72</v>
      </c>
      <c r="W20" s="252">
        <f>'New Counts Pivot Table UPDATED'!F8</f>
        <v>28</v>
      </c>
      <c r="X20" s="322">
        <f>'New Counts Pivot Table UPDATED'!G8</f>
        <v>0</v>
      </c>
      <c r="Y20" s="251">
        <f>'New Counts Pivot Table UPDATED'!H8</f>
        <v>800</v>
      </c>
      <c r="Z20" s="251">
        <f>'New Counts Pivot Table UPDATED'!I8</f>
        <v>0</v>
      </c>
      <c r="AA20" s="252">
        <f>'New Counts Pivot Table UPDATED'!J8</f>
        <v>0</v>
      </c>
      <c r="AB20" s="252">
        <f>'New Counts Pivot Table UPDATED'!K8</f>
        <v>0</v>
      </c>
      <c r="AC20" s="252">
        <f>'New Counts Pivot Table UPDATED'!L8</f>
        <v>0</v>
      </c>
      <c r="AD20" s="252">
        <f>'New Counts Pivot Table UPDATED'!M8</f>
        <v>0</v>
      </c>
      <c r="AE20" s="251">
        <f>'New Counts Pivot Table UPDATED'!M8</f>
        <v>0</v>
      </c>
      <c r="AF20" s="251">
        <f>'New Counts Pivot Table UPDATED'!N8</f>
        <v>0</v>
      </c>
      <c r="AG20" s="252">
        <f>'New Counts Pivot Table UPDATED'!O8</f>
        <v>0</v>
      </c>
      <c r="AH20" s="251">
        <f>'New Counts Pivot Table UPDATED'!P8</f>
        <v>0</v>
      </c>
    </row>
    <row r="21" spans="1:36">
      <c r="A21" s="337"/>
      <c r="B21" s="239" t="s">
        <v>24</v>
      </c>
      <c r="C21" s="247">
        <f t="shared" si="2"/>
        <v>3.5136202131859452E-2</v>
      </c>
      <c r="D21" s="248">
        <f t="shared" si="2"/>
        <v>4.2194092827004218E-2</v>
      </c>
      <c r="E21" s="248">
        <f t="shared" si="2"/>
        <v>1.1715481171548118E-2</v>
      </c>
      <c r="F21" s="248">
        <f t="shared" si="2"/>
        <v>2.6737967914438502E-2</v>
      </c>
      <c r="G21" s="248">
        <f t="shared" si="2"/>
        <v>1.1406844106463879E-2</v>
      </c>
      <c r="H21" s="248">
        <f t="shared" si="2"/>
        <v>0</v>
      </c>
      <c r="I21" s="247">
        <f t="shared" si="2"/>
        <v>2.9401650618982117E-2</v>
      </c>
      <c r="J21" s="247">
        <f t="shared" si="3"/>
        <v>0</v>
      </c>
      <c r="K21" s="248">
        <f t="shared" si="4"/>
        <v>0</v>
      </c>
      <c r="L21" s="248">
        <f t="shared" si="4"/>
        <v>0</v>
      </c>
      <c r="M21" s="248">
        <f t="shared" si="4"/>
        <v>0</v>
      </c>
      <c r="N21" s="247">
        <f t="shared" si="5"/>
        <v>0</v>
      </c>
      <c r="O21" s="247">
        <f t="shared" si="5"/>
        <v>0</v>
      </c>
      <c r="P21" s="248">
        <f t="shared" si="5"/>
        <v>0</v>
      </c>
      <c r="Q21" s="332">
        <f t="shared" si="5"/>
        <v>0</v>
      </c>
      <c r="R21" s="250"/>
      <c r="S21" s="251">
        <f>'New Counts Pivot Table UPDATED'!B9</f>
        <v>89</v>
      </c>
      <c r="T21" s="252">
        <f>'New Counts Pivot Table UPDATED'!C9</f>
        <v>50</v>
      </c>
      <c r="U21" s="252">
        <f>'New Counts Pivot Table UPDATED'!D9</f>
        <v>14</v>
      </c>
      <c r="V21" s="252">
        <f>'New Counts Pivot Table UPDATED'!E9</f>
        <v>15</v>
      </c>
      <c r="W21" s="252">
        <f>'New Counts Pivot Table UPDATED'!F9</f>
        <v>3</v>
      </c>
      <c r="X21" s="322">
        <f>'New Counts Pivot Table UPDATED'!G9</f>
        <v>0</v>
      </c>
      <c r="Y21" s="251">
        <f>'New Counts Pivot Table UPDATED'!H9</f>
        <v>171</v>
      </c>
      <c r="Z21" s="251">
        <f>'New Counts Pivot Table UPDATED'!I9</f>
        <v>0</v>
      </c>
      <c r="AA21" s="252">
        <f>'New Counts Pivot Table UPDATED'!J9</f>
        <v>0</v>
      </c>
      <c r="AB21" s="252">
        <f>'New Counts Pivot Table UPDATED'!K9</f>
        <v>0</v>
      </c>
      <c r="AC21" s="252">
        <f>'New Counts Pivot Table UPDATED'!L9</f>
        <v>0</v>
      </c>
      <c r="AD21" s="252">
        <f>'New Counts Pivot Table UPDATED'!M9</f>
        <v>0</v>
      </c>
      <c r="AE21" s="251">
        <f>'New Counts Pivot Table UPDATED'!M9</f>
        <v>0</v>
      </c>
      <c r="AF21" s="251">
        <f>'New Counts Pivot Table UPDATED'!N9</f>
        <v>0</v>
      </c>
      <c r="AG21" s="252">
        <f>'New Counts Pivot Table UPDATED'!O9</f>
        <v>0</v>
      </c>
      <c r="AH21" s="251">
        <f>'New Counts Pivot Table UPDATED'!P9</f>
        <v>0</v>
      </c>
    </row>
    <row r="22" spans="1:36">
      <c r="A22" s="337"/>
      <c r="B22" s="239" t="s">
        <v>21</v>
      </c>
      <c r="C22" s="247">
        <f t="shared" si="2"/>
        <v>0</v>
      </c>
      <c r="D22" s="248">
        <f t="shared" si="2"/>
        <v>0</v>
      </c>
      <c r="E22" s="248">
        <f t="shared" si="2"/>
        <v>0</v>
      </c>
      <c r="F22" s="248">
        <f t="shared" si="2"/>
        <v>0</v>
      </c>
      <c r="G22" s="248">
        <f t="shared" si="2"/>
        <v>0</v>
      </c>
      <c r="H22" s="248">
        <f t="shared" si="2"/>
        <v>0</v>
      </c>
      <c r="I22" s="247">
        <f t="shared" si="2"/>
        <v>0</v>
      </c>
      <c r="J22" s="247">
        <f t="shared" si="3"/>
        <v>0</v>
      </c>
      <c r="K22" s="248">
        <f t="shared" si="4"/>
        <v>1</v>
      </c>
      <c r="L22" s="248">
        <f t="shared" si="4"/>
        <v>1</v>
      </c>
      <c r="M22" s="248">
        <f t="shared" si="4"/>
        <v>1</v>
      </c>
      <c r="N22" s="247">
        <f t="shared" si="5"/>
        <v>1</v>
      </c>
      <c r="O22" s="247">
        <f t="shared" si="5"/>
        <v>1</v>
      </c>
      <c r="P22" s="248">
        <f t="shared" si="5"/>
        <v>1</v>
      </c>
      <c r="Q22" s="332">
        <f t="shared" si="5"/>
        <v>1</v>
      </c>
      <c r="R22" s="250"/>
      <c r="S22" s="251">
        <f>'New Counts Pivot Table UPDATED'!B10</f>
        <v>0</v>
      </c>
      <c r="T22" s="252">
        <f>'New Counts Pivot Table UPDATED'!C10</f>
        <v>0</v>
      </c>
      <c r="U22" s="252">
        <f>'New Counts Pivot Table UPDATED'!D10</f>
        <v>0</v>
      </c>
      <c r="V22" s="252">
        <f>'New Counts Pivot Table UPDATED'!E10</f>
        <v>0</v>
      </c>
      <c r="W22" s="252">
        <f>'New Counts Pivot Table UPDATED'!F10</f>
        <v>0</v>
      </c>
      <c r="X22" s="322">
        <f>'New Counts Pivot Table UPDATED'!G10</f>
        <v>0</v>
      </c>
      <c r="Y22" s="251">
        <f>'New Counts Pivot Table UPDATED'!H10</f>
        <v>0</v>
      </c>
      <c r="Z22" s="251">
        <f>'New Counts Pivot Table UPDATED'!I10</f>
        <v>0</v>
      </c>
      <c r="AA22" s="252">
        <f>'New Counts Pivot Table UPDATED'!J10</f>
        <v>285</v>
      </c>
      <c r="AB22" s="252">
        <f>'New Counts Pivot Table UPDATED'!K10</f>
        <v>1133</v>
      </c>
      <c r="AC22" s="252">
        <f>'New Counts Pivot Table UPDATED'!L10</f>
        <v>308</v>
      </c>
      <c r="AD22" s="252">
        <f>'New Counts Pivot Table UPDATED'!M10</f>
        <v>1726</v>
      </c>
      <c r="AE22" s="251">
        <f>'New Counts Pivot Table UPDATED'!M10</f>
        <v>1726</v>
      </c>
      <c r="AF22" s="251">
        <f>'New Counts Pivot Table UPDATED'!N10</f>
        <v>49</v>
      </c>
      <c r="AG22" s="252">
        <f>'New Counts Pivot Table UPDATED'!O10</f>
        <v>92</v>
      </c>
      <c r="AH22" s="251">
        <f>'New Counts Pivot Table UPDATED'!P10</f>
        <v>141</v>
      </c>
    </row>
    <row r="23" spans="1:36" s="261" customFormat="1">
      <c r="A23" s="338"/>
      <c r="B23" s="253" t="s">
        <v>212</v>
      </c>
      <c r="C23" s="254">
        <f t="shared" si="2"/>
        <v>1</v>
      </c>
      <c r="D23" s="255">
        <f t="shared" si="2"/>
        <v>1</v>
      </c>
      <c r="E23" s="255">
        <f t="shared" si="2"/>
        <v>1</v>
      </c>
      <c r="F23" s="255">
        <f t="shared" si="2"/>
        <v>1</v>
      </c>
      <c r="G23" s="255">
        <f t="shared" si="2"/>
        <v>1</v>
      </c>
      <c r="H23" s="255">
        <f t="shared" si="2"/>
        <v>1</v>
      </c>
      <c r="I23" s="254">
        <f t="shared" si="2"/>
        <v>1</v>
      </c>
      <c r="J23" s="254">
        <f t="shared" si="3"/>
        <v>0</v>
      </c>
      <c r="K23" s="255">
        <f t="shared" si="4"/>
        <v>1</v>
      </c>
      <c r="L23" s="255">
        <f t="shared" si="4"/>
        <v>1</v>
      </c>
      <c r="M23" s="255">
        <f t="shared" si="4"/>
        <v>1</v>
      </c>
      <c r="N23" s="254">
        <f t="shared" si="5"/>
        <v>1</v>
      </c>
      <c r="O23" s="254">
        <f t="shared" si="5"/>
        <v>1</v>
      </c>
      <c r="P23" s="255">
        <f t="shared" si="5"/>
        <v>1</v>
      </c>
      <c r="Q23" s="333">
        <f t="shared" si="5"/>
        <v>1</v>
      </c>
      <c r="R23" s="257"/>
      <c r="S23" s="258">
        <f>'New Counts Pivot Table UPDATED'!B11</f>
        <v>2533</v>
      </c>
      <c r="T23" s="259">
        <f>'New Counts Pivot Table UPDATED'!C11</f>
        <v>1185</v>
      </c>
      <c r="U23" s="259">
        <f>'New Counts Pivot Table UPDATED'!D11</f>
        <v>1195</v>
      </c>
      <c r="V23" s="259">
        <f>'New Counts Pivot Table UPDATED'!E11</f>
        <v>561</v>
      </c>
      <c r="W23" s="259">
        <f>'New Counts Pivot Table UPDATED'!F11</f>
        <v>263</v>
      </c>
      <c r="X23" s="323">
        <f>'New Counts Pivot Table UPDATED'!G11</f>
        <v>79</v>
      </c>
      <c r="Y23" s="258">
        <f>'New Counts Pivot Table UPDATED'!H11</f>
        <v>5816</v>
      </c>
      <c r="Z23" s="258">
        <f>'New Counts Pivot Table UPDATED'!I11</f>
        <v>0</v>
      </c>
      <c r="AA23" s="259">
        <f>'New Counts Pivot Table UPDATED'!J11</f>
        <v>285</v>
      </c>
      <c r="AB23" s="259">
        <f>'New Counts Pivot Table UPDATED'!K11</f>
        <v>1133</v>
      </c>
      <c r="AC23" s="259">
        <f>'New Counts Pivot Table UPDATED'!L11</f>
        <v>308</v>
      </c>
      <c r="AD23" s="259">
        <f>'New Counts Pivot Table UPDATED'!M11</f>
        <v>1726</v>
      </c>
      <c r="AE23" s="258">
        <f>'New Counts Pivot Table UPDATED'!M11</f>
        <v>1726</v>
      </c>
      <c r="AF23" s="258">
        <f>'New Counts Pivot Table UPDATED'!N11</f>
        <v>49</v>
      </c>
      <c r="AG23" s="259">
        <f>'New Counts Pivot Table UPDATED'!O11</f>
        <v>92</v>
      </c>
      <c r="AH23" s="258">
        <f>'New Counts Pivot Table UPDATED'!P11</f>
        <v>141</v>
      </c>
      <c r="AI23" s="260"/>
      <c r="AJ23" s="260"/>
    </row>
    <row r="24" spans="1:36">
      <c r="A24" s="339" t="s">
        <v>29</v>
      </c>
      <c r="B24" s="240" t="s">
        <v>3</v>
      </c>
      <c r="C24" s="241">
        <f t="shared" ref="C24:C30" si="6">S24/S$30</f>
        <v>0.29416884247171454</v>
      </c>
      <c r="D24" s="242">
        <f t="shared" ref="D24:D30" si="7">IFERROR(T24/T$30,0)</f>
        <v>0.33712984054669703</v>
      </c>
      <c r="E24" s="242">
        <f t="shared" ref="E24:I30" si="8">U24/U$30</f>
        <v>0.18523775727466288</v>
      </c>
      <c r="F24" s="242">
        <f t="shared" si="8"/>
        <v>0.21865889212827988</v>
      </c>
      <c r="G24" s="242">
        <f t="shared" si="8"/>
        <v>0.11038961038961038</v>
      </c>
      <c r="H24" s="242">
        <f t="shared" si="8"/>
        <v>0.11838790931989925</v>
      </c>
      <c r="I24" s="241">
        <f t="shared" si="8"/>
        <v>0.22770496016448213</v>
      </c>
      <c r="J24" s="241">
        <f t="shared" ref="J24:J30" si="9">IFERROR(Z24/Z$30,0)</f>
        <v>0</v>
      </c>
      <c r="K24" s="242">
        <f t="shared" ref="K24:M30" si="10">AA24/AA$30</f>
        <v>7.2131147540983612E-2</v>
      </c>
      <c r="L24" s="242">
        <f t="shared" si="10"/>
        <v>1.4285714285714285E-2</v>
      </c>
      <c r="M24" s="242">
        <f t="shared" si="10"/>
        <v>1.5294117647058824E-2</v>
      </c>
      <c r="N24" s="241">
        <f t="shared" ref="N24:N30" si="11">AE24/AE$30</f>
        <v>2.7838827838827841E-2</v>
      </c>
      <c r="O24" s="241">
        <f t="shared" ref="O24:Q30" si="12">IFERROR(AF24/AF$30,0)</f>
        <v>0</v>
      </c>
      <c r="P24" s="243">
        <f t="shared" si="12"/>
        <v>0</v>
      </c>
      <c r="Q24" s="331">
        <f t="shared" si="12"/>
        <v>0</v>
      </c>
      <c r="R24" s="244"/>
      <c r="S24" s="245">
        <f>'New Counts Pivot Table UPDATED'!B13</f>
        <v>338</v>
      </c>
      <c r="T24" s="246">
        <f>'New Counts Pivot Table UPDATED'!C13</f>
        <v>148</v>
      </c>
      <c r="U24" s="246">
        <f>'New Counts Pivot Table UPDATED'!D13</f>
        <v>261</v>
      </c>
      <c r="V24" s="246">
        <f>'New Counts Pivot Table UPDATED'!E13</f>
        <v>75</v>
      </c>
      <c r="W24" s="246">
        <f>'New Counts Pivot Table UPDATED'!F13</f>
        <v>17</v>
      </c>
      <c r="X24" s="321">
        <f>'New Counts Pivot Table UPDATED'!G13</f>
        <v>47</v>
      </c>
      <c r="Y24" s="245">
        <f>'New Counts Pivot Table UPDATED'!H13</f>
        <v>886</v>
      </c>
      <c r="Z24" s="245">
        <f>'New Counts Pivot Table UPDATED'!I13</f>
        <v>0</v>
      </c>
      <c r="AA24" s="246">
        <f>'New Counts Pivot Table UPDATED'!J13</f>
        <v>22</v>
      </c>
      <c r="AB24" s="246">
        <f>'New Counts Pivot Table UPDATED'!K13</f>
        <v>3</v>
      </c>
      <c r="AC24" s="246">
        <f>'New Counts Pivot Table UPDATED'!L13</f>
        <v>13</v>
      </c>
      <c r="AD24" s="246">
        <f>'New Counts Pivot Table UPDATED'!M13</f>
        <v>38</v>
      </c>
      <c r="AE24" s="245">
        <f>'New Counts Pivot Table UPDATED'!M13</f>
        <v>38</v>
      </c>
      <c r="AF24" s="245">
        <f>'New Counts Pivot Table UPDATED'!N13</f>
        <v>0</v>
      </c>
      <c r="AG24" s="246">
        <f>'New Counts Pivot Table UPDATED'!O13</f>
        <v>0</v>
      </c>
      <c r="AH24" s="245">
        <f>'New Counts Pivot Table UPDATED'!P13</f>
        <v>0</v>
      </c>
    </row>
    <row r="25" spans="1:36">
      <c r="A25" s="337"/>
      <c r="B25" s="239" t="s">
        <v>4</v>
      </c>
      <c r="C25" s="247">
        <f t="shared" si="6"/>
        <v>0.20104438642297651</v>
      </c>
      <c r="D25" s="248">
        <f t="shared" si="7"/>
        <v>0.26879271070615035</v>
      </c>
      <c r="E25" s="248">
        <f t="shared" si="8"/>
        <v>0.24982256919801277</v>
      </c>
      <c r="F25" s="248">
        <f t="shared" si="8"/>
        <v>0.23615160349854228</v>
      </c>
      <c r="G25" s="248">
        <f t="shared" si="8"/>
        <v>0.27272727272727271</v>
      </c>
      <c r="H25" s="248">
        <f t="shared" si="8"/>
        <v>0.22670025188916876</v>
      </c>
      <c r="I25" s="247">
        <f t="shared" si="8"/>
        <v>0.23490105371369827</v>
      </c>
      <c r="J25" s="247">
        <f t="shared" si="9"/>
        <v>0</v>
      </c>
      <c r="K25" s="248">
        <f t="shared" si="10"/>
        <v>5.9016393442622953E-2</v>
      </c>
      <c r="L25" s="248">
        <f t="shared" si="10"/>
        <v>4.2857142857142858E-2</v>
      </c>
      <c r="M25" s="403">
        <f t="shared" si="10"/>
        <v>4.7058823529411761E-3</v>
      </c>
      <c r="N25" s="247">
        <f t="shared" si="11"/>
        <v>2.271062271062271E-2</v>
      </c>
      <c r="O25" s="247">
        <f t="shared" si="12"/>
        <v>0</v>
      </c>
      <c r="P25" s="249">
        <f t="shared" si="12"/>
        <v>0</v>
      </c>
      <c r="Q25" s="332">
        <f t="shared" si="12"/>
        <v>0</v>
      </c>
      <c r="R25" s="250"/>
      <c r="S25" s="251">
        <f>'New Counts Pivot Table UPDATED'!B14</f>
        <v>231</v>
      </c>
      <c r="T25" s="252">
        <f>'New Counts Pivot Table UPDATED'!C14</f>
        <v>118</v>
      </c>
      <c r="U25" s="252">
        <f>'New Counts Pivot Table UPDATED'!D14</f>
        <v>352</v>
      </c>
      <c r="V25" s="252">
        <f>'New Counts Pivot Table UPDATED'!E14</f>
        <v>81</v>
      </c>
      <c r="W25" s="252">
        <f>'New Counts Pivot Table UPDATED'!F14</f>
        <v>42</v>
      </c>
      <c r="X25" s="322">
        <f>'New Counts Pivot Table UPDATED'!G14</f>
        <v>90</v>
      </c>
      <c r="Y25" s="251">
        <f>'New Counts Pivot Table UPDATED'!H14</f>
        <v>914</v>
      </c>
      <c r="Z25" s="251">
        <f>'New Counts Pivot Table UPDATED'!I14</f>
        <v>0</v>
      </c>
      <c r="AA25" s="252">
        <f>'New Counts Pivot Table UPDATED'!J14</f>
        <v>18</v>
      </c>
      <c r="AB25" s="252">
        <f>'New Counts Pivot Table UPDATED'!K14</f>
        <v>9</v>
      </c>
      <c r="AC25" s="252">
        <f>'New Counts Pivot Table UPDATED'!L14</f>
        <v>4</v>
      </c>
      <c r="AD25" s="252">
        <f>'New Counts Pivot Table UPDATED'!M14</f>
        <v>31</v>
      </c>
      <c r="AE25" s="251">
        <f>'New Counts Pivot Table UPDATED'!M14</f>
        <v>31</v>
      </c>
      <c r="AF25" s="251">
        <f>'New Counts Pivot Table UPDATED'!N14</f>
        <v>0</v>
      </c>
      <c r="AG25" s="252">
        <f>'New Counts Pivot Table UPDATED'!O14</f>
        <v>0</v>
      </c>
      <c r="AH25" s="251">
        <f>'New Counts Pivot Table UPDATED'!P14</f>
        <v>0</v>
      </c>
    </row>
    <row r="26" spans="1:36">
      <c r="A26" s="337"/>
      <c r="B26" s="239" t="s">
        <v>5</v>
      </c>
      <c r="C26" s="247">
        <f t="shared" si="6"/>
        <v>0.19756309834638816</v>
      </c>
      <c r="D26" s="248">
        <f t="shared" si="7"/>
        <v>0.23462414578587698</v>
      </c>
      <c r="E26" s="248">
        <f t="shared" si="8"/>
        <v>0.27182398864442869</v>
      </c>
      <c r="F26" s="248">
        <f t="shared" si="8"/>
        <v>0.33527696793002915</v>
      </c>
      <c r="G26" s="248">
        <f t="shared" si="8"/>
        <v>0.20129870129870131</v>
      </c>
      <c r="H26" s="248">
        <f t="shared" si="8"/>
        <v>0.32493702770780858</v>
      </c>
      <c r="I26" s="247">
        <f t="shared" si="8"/>
        <v>0.25391930095091236</v>
      </c>
      <c r="J26" s="247">
        <f t="shared" si="9"/>
        <v>0</v>
      </c>
      <c r="K26" s="248">
        <f t="shared" si="10"/>
        <v>1.9672131147540985E-2</v>
      </c>
      <c r="L26" s="248">
        <f t="shared" si="10"/>
        <v>0.15714285714285714</v>
      </c>
      <c r="M26" s="248">
        <f t="shared" si="10"/>
        <v>6.9411764705882353E-2</v>
      </c>
      <c r="N26" s="247">
        <f t="shared" si="11"/>
        <v>7.179487179487179E-2</v>
      </c>
      <c r="O26" s="247">
        <f t="shared" si="12"/>
        <v>0</v>
      </c>
      <c r="P26" s="249">
        <f t="shared" si="12"/>
        <v>0</v>
      </c>
      <c r="Q26" s="332">
        <f t="shared" si="12"/>
        <v>0</v>
      </c>
      <c r="R26" s="250"/>
      <c r="S26" s="251">
        <f>'New Counts Pivot Table UPDATED'!B15</f>
        <v>227</v>
      </c>
      <c r="T26" s="252">
        <f>'New Counts Pivot Table UPDATED'!C15</f>
        <v>103</v>
      </c>
      <c r="U26" s="252">
        <f>'New Counts Pivot Table UPDATED'!D15</f>
        <v>383</v>
      </c>
      <c r="V26" s="252">
        <f>'New Counts Pivot Table UPDATED'!E15</f>
        <v>115</v>
      </c>
      <c r="W26" s="252">
        <f>'New Counts Pivot Table UPDATED'!F15</f>
        <v>31</v>
      </c>
      <c r="X26" s="322">
        <f>'New Counts Pivot Table UPDATED'!G15</f>
        <v>129</v>
      </c>
      <c r="Y26" s="251">
        <f>'New Counts Pivot Table UPDATED'!H15</f>
        <v>988</v>
      </c>
      <c r="Z26" s="251">
        <f>'New Counts Pivot Table UPDATED'!I15</f>
        <v>0</v>
      </c>
      <c r="AA26" s="252">
        <f>'New Counts Pivot Table UPDATED'!J15</f>
        <v>6</v>
      </c>
      <c r="AB26" s="252">
        <f>'New Counts Pivot Table UPDATED'!K15</f>
        <v>33</v>
      </c>
      <c r="AC26" s="252">
        <f>'New Counts Pivot Table UPDATED'!L15</f>
        <v>59</v>
      </c>
      <c r="AD26" s="252">
        <f>'New Counts Pivot Table UPDATED'!M15</f>
        <v>98</v>
      </c>
      <c r="AE26" s="251">
        <f>'New Counts Pivot Table UPDATED'!M15</f>
        <v>98</v>
      </c>
      <c r="AF26" s="251">
        <f>'New Counts Pivot Table UPDATED'!N15</f>
        <v>0</v>
      </c>
      <c r="AG26" s="252">
        <f>'New Counts Pivot Table UPDATED'!O15</f>
        <v>0</v>
      </c>
      <c r="AH26" s="251">
        <f>'New Counts Pivot Table UPDATED'!P15</f>
        <v>0</v>
      </c>
    </row>
    <row r="27" spans="1:36">
      <c r="A27" s="337"/>
      <c r="B27" s="239" t="s">
        <v>6</v>
      </c>
      <c r="C27" s="247">
        <f t="shared" si="6"/>
        <v>0.23672758920800696</v>
      </c>
      <c r="D27" s="248">
        <f t="shared" si="7"/>
        <v>0.15945330296127563</v>
      </c>
      <c r="E27" s="248">
        <f t="shared" si="8"/>
        <v>0.15684882895670688</v>
      </c>
      <c r="F27" s="248">
        <f t="shared" si="8"/>
        <v>0.19825072886297376</v>
      </c>
      <c r="G27" s="248">
        <f t="shared" si="8"/>
        <v>0.41558441558441561</v>
      </c>
      <c r="H27" s="248">
        <f t="shared" si="8"/>
        <v>0.2770780856423174</v>
      </c>
      <c r="I27" s="247">
        <f t="shared" si="8"/>
        <v>0.20688768953996403</v>
      </c>
      <c r="J27" s="247">
        <f t="shared" si="9"/>
        <v>0</v>
      </c>
      <c r="K27" s="248">
        <f t="shared" si="10"/>
        <v>3.2786885245901639E-3</v>
      </c>
      <c r="L27" s="248">
        <f t="shared" si="10"/>
        <v>0.7857142857142857</v>
      </c>
      <c r="M27" s="248">
        <f t="shared" si="10"/>
        <v>0.68352941176470583</v>
      </c>
      <c r="N27" s="247">
        <f t="shared" si="11"/>
        <v>0.54725274725274731</v>
      </c>
      <c r="O27" s="247">
        <f t="shared" si="12"/>
        <v>0</v>
      </c>
      <c r="P27" s="249">
        <f t="shared" si="12"/>
        <v>0</v>
      </c>
      <c r="Q27" s="332">
        <f t="shared" si="12"/>
        <v>0</v>
      </c>
      <c r="R27" s="250"/>
      <c r="S27" s="251">
        <f>'New Counts Pivot Table UPDATED'!B16</f>
        <v>272</v>
      </c>
      <c r="T27" s="252">
        <f>'New Counts Pivot Table UPDATED'!C16</f>
        <v>70</v>
      </c>
      <c r="U27" s="252">
        <f>'New Counts Pivot Table UPDATED'!D16</f>
        <v>221</v>
      </c>
      <c r="V27" s="252">
        <f>'New Counts Pivot Table UPDATED'!E16</f>
        <v>68</v>
      </c>
      <c r="W27" s="252">
        <f>'New Counts Pivot Table UPDATED'!F16</f>
        <v>64</v>
      </c>
      <c r="X27" s="322">
        <f>'New Counts Pivot Table UPDATED'!G16</f>
        <v>110</v>
      </c>
      <c r="Y27" s="251">
        <f>'New Counts Pivot Table UPDATED'!H16</f>
        <v>805</v>
      </c>
      <c r="Z27" s="251">
        <f>'New Counts Pivot Table UPDATED'!I16</f>
        <v>0</v>
      </c>
      <c r="AA27" s="252">
        <f>'New Counts Pivot Table UPDATED'!J16</f>
        <v>1</v>
      </c>
      <c r="AB27" s="252">
        <f>'New Counts Pivot Table UPDATED'!K16</f>
        <v>165</v>
      </c>
      <c r="AC27" s="252">
        <f>'New Counts Pivot Table UPDATED'!L16</f>
        <v>581</v>
      </c>
      <c r="AD27" s="252">
        <f>'New Counts Pivot Table UPDATED'!M16</f>
        <v>747</v>
      </c>
      <c r="AE27" s="251">
        <f>'New Counts Pivot Table UPDATED'!M16</f>
        <v>747</v>
      </c>
      <c r="AF27" s="251">
        <f>'New Counts Pivot Table UPDATED'!N16</f>
        <v>0</v>
      </c>
      <c r="AG27" s="252">
        <f>'New Counts Pivot Table UPDATED'!O16</f>
        <v>0</v>
      </c>
      <c r="AH27" s="251">
        <f>'New Counts Pivot Table UPDATED'!P16</f>
        <v>0</v>
      </c>
    </row>
    <row r="28" spans="1:36">
      <c r="A28" s="337"/>
      <c r="B28" s="239" t="s">
        <v>24</v>
      </c>
      <c r="C28" s="247">
        <f t="shared" si="6"/>
        <v>7.0496083550913843E-2</v>
      </c>
      <c r="D28" s="248">
        <f t="shared" si="7"/>
        <v>0</v>
      </c>
      <c r="E28" s="248">
        <f t="shared" si="8"/>
        <v>5.3938963804116398E-2</v>
      </c>
      <c r="F28" s="248">
        <f t="shared" si="8"/>
        <v>8.7463556851311956E-3</v>
      </c>
      <c r="G28" s="248">
        <f t="shared" si="8"/>
        <v>0</v>
      </c>
      <c r="H28" s="248">
        <f t="shared" si="8"/>
        <v>1.0075566750629723E-2</v>
      </c>
      <c r="I28" s="247">
        <f t="shared" si="8"/>
        <v>4.2148547931123104E-2</v>
      </c>
      <c r="J28" s="247">
        <f t="shared" si="9"/>
        <v>0</v>
      </c>
      <c r="K28" s="248">
        <f t="shared" si="10"/>
        <v>0</v>
      </c>
      <c r="L28" s="248">
        <f t="shared" si="10"/>
        <v>0</v>
      </c>
      <c r="M28" s="248">
        <f t="shared" si="10"/>
        <v>0</v>
      </c>
      <c r="N28" s="247">
        <f t="shared" si="11"/>
        <v>0</v>
      </c>
      <c r="O28" s="247">
        <f t="shared" si="12"/>
        <v>0</v>
      </c>
      <c r="P28" s="249">
        <f t="shared" si="12"/>
        <v>0</v>
      </c>
      <c r="Q28" s="332">
        <f t="shared" si="12"/>
        <v>0</v>
      </c>
      <c r="R28" s="250"/>
      <c r="S28" s="251">
        <f>'New Counts Pivot Table UPDATED'!B17</f>
        <v>81</v>
      </c>
      <c r="T28" s="252">
        <f>'New Counts Pivot Table UPDATED'!C17</f>
        <v>0</v>
      </c>
      <c r="U28" s="252">
        <f>'New Counts Pivot Table UPDATED'!D17</f>
        <v>76</v>
      </c>
      <c r="V28" s="252">
        <f>'New Counts Pivot Table UPDATED'!E17</f>
        <v>3</v>
      </c>
      <c r="W28" s="252">
        <f>'New Counts Pivot Table UPDATED'!F17</f>
        <v>0</v>
      </c>
      <c r="X28" s="322">
        <f>'New Counts Pivot Table UPDATED'!G17</f>
        <v>4</v>
      </c>
      <c r="Y28" s="251">
        <f>'New Counts Pivot Table UPDATED'!H17</f>
        <v>164</v>
      </c>
      <c r="Z28" s="251">
        <f>'New Counts Pivot Table UPDATED'!I17</f>
        <v>0</v>
      </c>
      <c r="AA28" s="252">
        <f>'New Counts Pivot Table UPDATED'!J17</f>
        <v>0</v>
      </c>
      <c r="AB28" s="252">
        <f>'New Counts Pivot Table UPDATED'!K17</f>
        <v>0</v>
      </c>
      <c r="AC28" s="252">
        <f>'New Counts Pivot Table UPDATED'!L17</f>
        <v>0</v>
      </c>
      <c r="AD28" s="252">
        <f>'New Counts Pivot Table UPDATED'!M17</f>
        <v>0</v>
      </c>
      <c r="AE28" s="251">
        <f>'New Counts Pivot Table UPDATED'!M17</f>
        <v>0</v>
      </c>
      <c r="AF28" s="251">
        <f>'New Counts Pivot Table UPDATED'!N17</f>
        <v>0</v>
      </c>
      <c r="AG28" s="252">
        <f>'New Counts Pivot Table UPDATED'!O17</f>
        <v>0</v>
      </c>
      <c r="AH28" s="251">
        <f>'New Counts Pivot Table UPDATED'!P17</f>
        <v>0</v>
      </c>
    </row>
    <row r="29" spans="1:36">
      <c r="A29" s="337"/>
      <c r="B29" s="239" t="s">
        <v>21</v>
      </c>
      <c r="C29" s="247">
        <f t="shared" si="6"/>
        <v>0</v>
      </c>
      <c r="D29" s="248">
        <f t="shared" si="7"/>
        <v>0</v>
      </c>
      <c r="E29" s="248">
        <f t="shared" si="8"/>
        <v>8.2327892122072394E-2</v>
      </c>
      <c r="F29" s="248">
        <f t="shared" si="8"/>
        <v>2.9154518950437317E-3</v>
      </c>
      <c r="G29" s="248">
        <f t="shared" si="8"/>
        <v>0</v>
      </c>
      <c r="H29" s="248">
        <f t="shared" si="8"/>
        <v>4.2821158690176324E-2</v>
      </c>
      <c r="I29" s="247">
        <f t="shared" si="8"/>
        <v>3.4438447699820095E-2</v>
      </c>
      <c r="J29" s="247">
        <f t="shared" si="9"/>
        <v>0</v>
      </c>
      <c r="K29" s="248">
        <f t="shared" si="10"/>
        <v>0.84590163934426232</v>
      </c>
      <c r="L29" s="248">
        <f t="shared" si="10"/>
        <v>0</v>
      </c>
      <c r="M29" s="248">
        <f t="shared" si="10"/>
        <v>0.22705882352941176</v>
      </c>
      <c r="N29" s="247">
        <f t="shared" si="11"/>
        <v>0.33040293040293039</v>
      </c>
      <c r="O29" s="247">
        <f t="shared" si="12"/>
        <v>0</v>
      </c>
      <c r="P29" s="249">
        <f t="shared" si="12"/>
        <v>0</v>
      </c>
      <c r="Q29" s="332">
        <f t="shared" si="12"/>
        <v>0</v>
      </c>
      <c r="R29" s="250"/>
      <c r="S29" s="251">
        <f>'New Counts Pivot Table UPDATED'!B18</f>
        <v>0</v>
      </c>
      <c r="T29" s="252">
        <f>'New Counts Pivot Table UPDATED'!C18</f>
        <v>0</v>
      </c>
      <c r="U29" s="252">
        <f>'New Counts Pivot Table UPDATED'!D18</f>
        <v>116</v>
      </c>
      <c r="V29" s="252">
        <f>'New Counts Pivot Table UPDATED'!E18</f>
        <v>1</v>
      </c>
      <c r="W29" s="252">
        <f>'New Counts Pivot Table UPDATED'!F18</f>
        <v>0</v>
      </c>
      <c r="X29" s="322">
        <f>'New Counts Pivot Table UPDATED'!G18</f>
        <v>17</v>
      </c>
      <c r="Y29" s="251">
        <f>'New Counts Pivot Table UPDATED'!H18</f>
        <v>134</v>
      </c>
      <c r="Z29" s="251">
        <f>'New Counts Pivot Table UPDATED'!I18</f>
        <v>0</v>
      </c>
      <c r="AA29" s="252">
        <f>'New Counts Pivot Table UPDATED'!J18</f>
        <v>258</v>
      </c>
      <c r="AB29" s="252">
        <f>'New Counts Pivot Table UPDATED'!K18</f>
        <v>0</v>
      </c>
      <c r="AC29" s="252">
        <f>'New Counts Pivot Table UPDATED'!L18</f>
        <v>193</v>
      </c>
      <c r="AD29" s="252">
        <f>'New Counts Pivot Table UPDATED'!M18</f>
        <v>451</v>
      </c>
      <c r="AE29" s="251">
        <f>'New Counts Pivot Table UPDATED'!M18</f>
        <v>451</v>
      </c>
      <c r="AF29" s="251">
        <f>'New Counts Pivot Table UPDATED'!N18</f>
        <v>0</v>
      </c>
      <c r="AG29" s="252">
        <f>'New Counts Pivot Table UPDATED'!O18</f>
        <v>0</v>
      </c>
      <c r="AH29" s="251">
        <f>'New Counts Pivot Table UPDATED'!P18</f>
        <v>0</v>
      </c>
    </row>
    <row r="30" spans="1:36" s="261" customFormat="1">
      <c r="A30" s="338"/>
      <c r="B30" s="253" t="s">
        <v>212</v>
      </c>
      <c r="C30" s="254">
        <f t="shared" si="6"/>
        <v>1</v>
      </c>
      <c r="D30" s="255">
        <f t="shared" si="7"/>
        <v>1</v>
      </c>
      <c r="E30" s="255">
        <f t="shared" si="8"/>
        <v>1</v>
      </c>
      <c r="F30" s="255">
        <f t="shared" si="8"/>
        <v>1</v>
      </c>
      <c r="G30" s="255">
        <f t="shared" si="8"/>
        <v>1</v>
      </c>
      <c r="H30" s="255">
        <f t="shared" si="8"/>
        <v>1</v>
      </c>
      <c r="I30" s="254">
        <f t="shared" si="8"/>
        <v>1</v>
      </c>
      <c r="J30" s="254">
        <f t="shared" si="9"/>
        <v>0</v>
      </c>
      <c r="K30" s="255">
        <f t="shared" si="10"/>
        <v>1</v>
      </c>
      <c r="L30" s="255">
        <f t="shared" si="10"/>
        <v>1</v>
      </c>
      <c r="M30" s="255">
        <f t="shared" si="10"/>
        <v>1</v>
      </c>
      <c r="N30" s="254">
        <f t="shared" si="11"/>
        <v>1</v>
      </c>
      <c r="O30" s="254">
        <f t="shared" si="12"/>
        <v>0</v>
      </c>
      <c r="P30" s="256">
        <f t="shared" si="12"/>
        <v>0</v>
      </c>
      <c r="Q30" s="333">
        <f t="shared" si="12"/>
        <v>0</v>
      </c>
      <c r="R30" s="257"/>
      <c r="S30" s="258">
        <f>'New Counts Pivot Table UPDATED'!B19</f>
        <v>1149</v>
      </c>
      <c r="T30" s="259">
        <f>'New Counts Pivot Table UPDATED'!C19</f>
        <v>439</v>
      </c>
      <c r="U30" s="259">
        <f>'New Counts Pivot Table UPDATED'!D19</f>
        <v>1409</v>
      </c>
      <c r="V30" s="259">
        <f>'New Counts Pivot Table UPDATED'!E19</f>
        <v>343</v>
      </c>
      <c r="W30" s="259">
        <f>'New Counts Pivot Table UPDATED'!F19</f>
        <v>154</v>
      </c>
      <c r="X30" s="323">
        <f>'New Counts Pivot Table UPDATED'!G19</f>
        <v>397</v>
      </c>
      <c r="Y30" s="258">
        <f>'New Counts Pivot Table UPDATED'!H19</f>
        <v>3891</v>
      </c>
      <c r="Z30" s="258">
        <f>'New Counts Pivot Table UPDATED'!I19</f>
        <v>0</v>
      </c>
      <c r="AA30" s="259">
        <f>'New Counts Pivot Table UPDATED'!J19</f>
        <v>305</v>
      </c>
      <c r="AB30" s="259">
        <f>'New Counts Pivot Table UPDATED'!K19</f>
        <v>210</v>
      </c>
      <c r="AC30" s="259">
        <f>'New Counts Pivot Table UPDATED'!L19</f>
        <v>850</v>
      </c>
      <c r="AD30" s="259">
        <f>'New Counts Pivot Table UPDATED'!M19</f>
        <v>1365</v>
      </c>
      <c r="AE30" s="258">
        <f>'New Counts Pivot Table UPDATED'!M19</f>
        <v>1365</v>
      </c>
      <c r="AF30" s="258">
        <f>'New Counts Pivot Table UPDATED'!N19</f>
        <v>0</v>
      </c>
      <c r="AG30" s="259">
        <f>'New Counts Pivot Table UPDATED'!O19</f>
        <v>0</v>
      </c>
      <c r="AH30" s="258">
        <f>'New Counts Pivot Table UPDATED'!P19</f>
        <v>0</v>
      </c>
      <c r="AI30" s="260"/>
      <c r="AJ30" s="260"/>
    </row>
    <row r="31" spans="1:36">
      <c r="A31" s="339" t="s">
        <v>30</v>
      </c>
      <c r="B31" s="240" t="s">
        <v>3</v>
      </c>
      <c r="C31" s="241">
        <f t="shared" ref="C31:C37" si="13">S31/S$37</f>
        <v>0.34316353887399464</v>
      </c>
      <c r="D31" s="242">
        <f t="shared" ref="D31:D37" si="14">IFERROR(T31/T$37,0)</f>
        <v>0</v>
      </c>
      <c r="E31" s="242">
        <f t="shared" ref="E31:E37" si="15">U31/U$37</f>
        <v>0.16521739130434782</v>
      </c>
      <c r="F31" s="242">
        <f t="shared" ref="F31:H37" si="16">IFERROR(V31/V$37,0)</f>
        <v>0</v>
      </c>
      <c r="G31" s="242">
        <f t="shared" si="16"/>
        <v>0</v>
      </c>
      <c r="H31" s="242">
        <f t="shared" si="16"/>
        <v>0</v>
      </c>
      <c r="I31" s="241">
        <f t="shared" ref="I31:I37" si="17">Y31/Y$37</f>
        <v>0.312824314306894</v>
      </c>
      <c r="J31" s="241">
        <f t="shared" ref="J31:J37" si="18">IFERROR(Z31/Z$37,0)</f>
        <v>0</v>
      </c>
      <c r="K31" s="242" t="e">
        <f t="shared" ref="K31:L37" si="19">AA31/AA$37</f>
        <v>#DIV/0!</v>
      </c>
      <c r="L31" s="242">
        <f t="shared" si="19"/>
        <v>0</v>
      </c>
      <c r="M31" s="243">
        <f t="shared" ref="M31:M37" si="20">IFERROR(AC31/AC$37,0)</f>
        <v>0</v>
      </c>
      <c r="N31" s="241">
        <f t="shared" ref="N31:N37" si="21">AE31/AE$37</f>
        <v>0</v>
      </c>
      <c r="O31" s="241">
        <f t="shared" ref="O31:Q37" si="22">IFERROR(AF31/AF$37,0)</f>
        <v>0</v>
      </c>
      <c r="P31" s="243">
        <f t="shared" si="22"/>
        <v>0</v>
      </c>
      <c r="Q31" s="331">
        <f t="shared" si="22"/>
        <v>0</v>
      </c>
      <c r="R31" s="244"/>
      <c r="S31" s="245">
        <f>'New Counts Pivot Table UPDATED'!B21</f>
        <v>384</v>
      </c>
      <c r="T31" s="246">
        <f>'New Counts Pivot Table UPDATED'!C21</f>
        <v>0</v>
      </c>
      <c r="U31" s="246">
        <f>'New Counts Pivot Table UPDATED'!D21</f>
        <v>38</v>
      </c>
      <c r="V31" s="246">
        <f>'New Counts Pivot Table UPDATED'!E21</f>
        <v>0</v>
      </c>
      <c r="W31" s="246">
        <f>'New Counts Pivot Table UPDATED'!F21</f>
        <v>0</v>
      </c>
      <c r="X31" s="321">
        <f>'New Counts Pivot Table UPDATED'!G21</f>
        <v>0</v>
      </c>
      <c r="Y31" s="245">
        <f>'New Counts Pivot Table UPDATED'!H21</f>
        <v>422</v>
      </c>
      <c r="Z31" s="245">
        <f>'New Counts Pivot Table UPDATED'!I21</f>
        <v>0</v>
      </c>
      <c r="AA31" s="246">
        <f>'New Counts Pivot Table UPDATED'!J21</f>
        <v>0</v>
      </c>
      <c r="AB31" s="246">
        <f>'New Counts Pivot Table UPDATED'!K21</f>
        <v>0</v>
      </c>
      <c r="AC31" s="246">
        <f>'New Counts Pivot Table UPDATED'!L21</f>
        <v>0</v>
      </c>
      <c r="AD31" s="246">
        <f>'New Counts Pivot Table UPDATED'!M21</f>
        <v>0</v>
      </c>
      <c r="AE31" s="245">
        <f>'New Counts Pivot Table UPDATED'!M21</f>
        <v>0</v>
      </c>
      <c r="AF31" s="245">
        <f>'New Counts Pivot Table UPDATED'!N21</f>
        <v>0</v>
      </c>
      <c r="AG31" s="246">
        <f>'New Counts Pivot Table UPDATED'!O21</f>
        <v>0</v>
      </c>
      <c r="AH31" s="245">
        <f>'New Counts Pivot Table UPDATED'!P21</f>
        <v>0</v>
      </c>
    </row>
    <row r="32" spans="1:36">
      <c r="A32" s="337"/>
      <c r="B32" s="239" t="s">
        <v>4</v>
      </c>
      <c r="C32" s="247">
        <f t="shared" si="13"/>
        <v>0.31724754244861486</v>
      </c>
      <c r="D32" s="248">
        <f t="shared" si="14"/>
        <v>0</v>
      </c>
      <c r="E32" s="248">
        <f t="shared" si="15"/>
        <v>0.45652173913043476</v>
      </c>
      <c r="F32" s="248">
        <f t="shared" si="16"/>
        <v>0</v>
      </c>
      <c r="G32" s="248">
        <f t="shared" si="16"/>
        <v>0</v>
      </c>
      <c r="H32" s="248">
        <f t="shared" si="16"/>
        <v>0</v>
      </c>
      <c r="I32" s="247">
        <f t="shared" si="17"/>
        <v>0.34099332839140106</v>
      </c>
      <c r="J32" s="247">
        <f t="shared" si="18"/>
        <v>0</v>
      </c>
      <c r="K32" s="248" t="e">
        <f t="shared" si="19"/>
        <v>#DIV/0!</v>
      </c>
      <c r="L32" s="248">
        <f t="shared" si="19"/>
        <v>0</v>
      </c>
      <c r="M32" s="249">
        <f t="shared" si="20"/>
        <v>0</v>
      </c>
      <c r="N32" s="247">
        <f t="shared" si="21"/>
        <v>0</v>
      </c>
      <c r="O32" s="247">
        <f t="shared" si="22"/>
        <v>0</v>
      </c>
      <c r="P32" s="249">
        <f t="shared" si="22"/>
        <v>0</v>
      </c>
      <c r="Q32" s="332">
        <f t="shared" si="22"/>
        <v>0</v>
      </c>
      <c r="R32" s="250"/>
      <c r="S32" s="251">
        <f>'New Counts Pivot Table UPDATED'!B22</f>
        <v>355</v>
      </c>
      <c r="T32" s="252">
        <f>'New Counts Pivot Table UPDATED'!C22</f>
        <v>0</v>
      </c>
      <c r="U32" s="252">
        <f>'New Counts Pivot Table UPDATED'!D22</f>
        <v>105</v>
      </c>
      <c r="V32" s="252">
        <f>'New Counts Pivot Table UPDATED'!E22</f>
        <v>0</v>
      </c>
      <c r="W32" s="252">
        <f>'New Counts Pivot Table UPDATED'!F22</f>
        <v>0</v>
      </c>
      <c r="X32" s="322">
        <f>'New Counts Pivot Table UPDATED'!G22</f>
        <v>0</v>
      </c>
      <c r="Y32" s="251">
        <f>'New Counts Pivot Table UPDATED'!H22</f>
        <v>460</v>
      </c>
      <c r="Z32" s="251">
        <f>'New Counts Pivot Table UPDATED'!I22</f>
        <v>0</v>
      </c>
      <c r="AA32" s="252">
        <f>'New Counts Pivot Table UPDATED'!J22</f>
        <v>0</v>
      </c>
      <c r="AB32" s="252">
        <f>'New Counts Pivot Table UPDATED'!K22</f>
        <v>0</v>
      </c>
      <c r="AC32" s="252">
        <f>'New Counts Pivot Table UPDATED'!L22</f>
        <v>0</v>
      </c>
      <c r="AD32" s="252">
        <f>'New Counts Pivot Table UPDATED'!M22</f>
        <v>0</v>
      </c>
      <c r="AE32" s="251">
        <f>'New Counts Pivot Table UPDATED'!M22</f>
        <v>0</v>
      </c>
      <c r="AF32" s="251">
        <f>'New Counts Pivot Table UPDATED'!N22</f>
        <v>0</v>
      </c>
      <c r="AG32" s="252">
        <f>'New Counts Pivot Table UPDATED'!O22</f>
        <v>0</v>
      </c>
      <c r="AH32" s="251">
        <f>'New Counts Pivot Table UPDATED'!P22</f>
        <v>0</v>
      </c>
    </row>
    <row r="33" spans="1:36">
      <c r="A33" s="337"/>
      <c r="B33" s="239" t="s">
        <v>5</v>
      </c>
      <c r="C33" s="247">
        <f t="shared" si="13"/>
        <v>0.26094727435210008</v>
      </c>
      <c r="D33" s="248">
        <f t="shared" si="14"/>
        <v>0</v>
      </c>
      <c r="E33" s="248">
        <f t="shared" si="15"/>
        <v>0.2391304347826087</v>
      </c>
      <c r="F33" s="248">
        <f t="shared" si="16"/>
        <v>0</v>
      </c>
      <c r="G33" s="248">
        <f t="shared" si="16"/>
        <v>0</v>
      </c>
      <c r="H33" s="248">
        <f t="shared" si="16"/>
        <v>0</v>
      </c>
      <c r="I33" s="247">
        <f t="shared" si="17"/>
        <v>0.25722757598220902</v>
      </c>
      <c r="J33" s="247">
        <f t="shared" si="18"/>
        <v>0</v>
      </c>
      <c r="K33" s="248" t="e">
        <f t="shared" si="19"/>
        <v>#DIV/0!</v>
      </c>
      <c r="L33" s="248">
        <f t="shared" si="19"/>
        <v>0</v>
      </c>
      <c r="M33" s="249">
        <f t="shared" si="20"/>
        <v>0</v>
      </c>
      <c r="N33" s="247">
        <f t="shared" si="21"/>
        <v>0</v>
      </c>
      <c r="O33" s="247">
        <f t="shared" si="22"/>
        <v>0</v>
      </c>
      <c r="P33" s="249">
        <f t="shared" si="22"/>
        <v>0</v>
      </c>
      <c r="Q33" s="332">
        <f t="shared" si="22"/>
        <v>0</v>
      </c>
      <c r="R33" s="250"/>
      <c r="S33" s="251">
        <f>'New Counts Pivot Table UPDATED'!B23</f>
        <v>292</v>
      </c>
      <c r="T33" s="252">
        <f>'New Counts Pivot Table UPDATED'!C23</f>
        <v>0</v>
      </c>
      <c r="U33" s="252">
        <f>'New Counts Pivot Table UPDATED'!D23</f>
        <v>55</v>
      </c>
      <c r="V33" s="252">
        <f>'New Counts Pivot Table UPDATED'!E23</f>
        <v>0</v>
      </c>
      <c r="W33" s="252">
        <f>'New Counts Pivot Table UPDATED'!F23</f>
        <v>0</v>
      </c>
      <c r="X33" s="322">
        <f>'New Counts Pivot Table UPDATED'!G23</f>
        <v>0</v>
      </c>
      <c r="Y33" s="251">
        <f>'New Counts Pivot Table UPDATED'!H23</f>
        <v>347</v>
      </c>
      <c r="Z33" s="251">
        <f>'New Counts Pivot Table UPDATED'!I23</f>
        <v>0</v>
      </c>
      <c r="AA33" s="252">
        <f>'New Counts Pivot Table UPDATED'!J23</f>
        <v>0</v>
      </c>
      <c r="AB33" s="252">
        <f>'New Counts Pivot Table UPDATED'!K23</f>
        <v>0</v>
      </c>
      <c r="AC33" s="252">
        <f>'New Counts Pivot Table UPDATED'!L23</f>
        <v>0</v>
      </c>
      <c r="AD33" s="252">
        <f>'New Counts Pivot Table UPDATED'!M23</f>
        <v>0</v>
      </c>
      <c r="AE33" s="251">
        <f>'New Counts Pivot Table UPDATED'!M23</f>
        <v>0</v>
      </c>
      <c r="AF33" s="251">
        <f>'New Counts Pivot Table UPDATED'!N23</f>
        <v>0</v>
      </c>
      <c r="AG33" s="252">
        <f>'New Counts Pivot Table UPDATED'!O23</f>
        <v>0</v>
      </c>
      <c r="AH33" s="251">
        <f>'New Counts Pivot Table UPDATED'!P23</f>
        <v>0</v>
      </c>
    </row>
    <row r="34" spans="1:36">
      <c r="A34" s="337"/>
      <c r="B34" s="239" t="s">
        <v>6</v>
      </c>
      <c r="C34" s="247">
        <f t="shared" si="13"/>
        <v>7.8641644325290444E-2</v>
      </c>
      <c r="D34" s="248">
        <f t="shared" si="14"/>
        <v>0</v>
      </c>
      <c r="E34" s="248">
        <f t="shared" si="15"/>
        <v>6.9565217391304349E-2</v>
      </c>
      <c r="F34" s="248">
        <f t="shared" si="16"/>
        <v>0</v>
      </c>
      <c r="G34" s="248">
        <f t="shared" si="16"/>
        <v>0</v>
      </c>
      <c r="H34" s="248">
        <f t="shared" si="16"/>
        <v>0</v>
      </c>
      <c r="I34" s="247">
        <f t="shared" si="17"/>
        <v>7.7094143810229804E-2</v>
      </c>
      <c r="J34" s="247">
        <f t="shared" si="18"/>
        <v>0</v>
      </c>
      <c r="K34" s="248" t="e">
        <f t="shared" si="19"/>
        <v>#DIV/0!</v>
      </c>
      <c r="L34" s="248">
        <f t="shared" si="19"/>
        <v>0</v>
      </c>
      <c r="M34" s="249">
        <f t="shared" si="20"/>
        <v>0</v>
      </c>
      <c r="N34" s="247">
        <f t="shared" si="21"/>
        <v>0</v>
      </c>
      <c r="O34" s="247">
        <f t="shared" si="22"/>
        <v>0</v>
      </c>
      <c r="P34" s="249">
        <f t="shared" si="22"/>
        <v>0</v>
      </c>
      <c r="Q34" s="332">
        <f t="shared" si="22"/>
        <v>0</v>
      </c>
      <c r="R34" s="250"/>
      <c r="S34" s="251">
        <f>'New Counts Pivot Table UPDATED'!B24</f>
        <v>88</v>
      </c>
      <c r="T34" s="252">
        <f>'New Counts Pivot Table UPDATED'!C24</f>
        <v>0</v>
      </c>
      <c r="U34" s="252">
        <f>'New Counts Pivot Table UPDATED'!D24</f>
        <v>16</v>
      </c>
      <c r="V34" s="252">
        <f>'New Counts Pivot Table UPDATED'!E24</f>
        <v>0</v>
      </c>
      <c r="W34" s="252">
        <f>'New Counts Pivot Table UPDATED'!F24</f>
        <v>0</v>
      </c>
      <c r="X34" s="322">
        <f>'New Counts Pivot Table UPDATED'!G24</f>
        <v>0</v>
      </c>
      <c r="Y34" s="251">
        <f>'New Counts Pivot Table UPDATED'!H24</f>
        <v>104</v>
      </c>
      <c r="Z34" s="251">
        <f>'New Counts Pivot Table UPDATED'!I24</f>
        <v>0</v>
      </c>
      <c r="AA34" s="252">
        <f>'New Counts Pivot Table UPDATED'!J24</f>
        <v>0</v>
      </c>
      <c r="AB34" s="252">
        <f>'New Counts Pivot Table UPDATED'!K24</f>
        <v>0</v>
      </c>
      <c r="AC34" s="252">
        <f>'New Counts Pivot Table UPDATED'!L24</f>
        <v>0</v>
      </c>
      <c r="AD34" s="252">
        <f>'New Counts Pivot Table UPDATED'!M24</f>
        <v>0</v>
      </c>
      <c r="AE34" s="251">
        <f>'New Counts Pivot Table UPDATED'!M24</f>
        <v>0</v>
      </c>
      <c r="AF34" s="251">
        <f>'New Counts Pivot Table UPDATED'!N24</f>
        <v>0</v>
      </c>
      <c r="AG34" s="252">
        <f>'New Counts Pivot Table UPDATED'!O24</f>
        <v>0</v>
      </c>
      <c r="AH34" s="251">
        <f>'New Counts Pivot Table UPDATED'!P24</f>
        <v>0</v>
      </c>
    </row>
    <row r="35" spans="1:36">
      <c r="A35" s="337"/>
      <c r="B35" s="239" t="s">
        <v>24</v>
      </c>
      <c r="C35" s="247">
        <f t="shared" si="13"/>
        <v>0</v>
      </c>
      <c r="D35" s="248">
        <f t="shared" si="14"/>
        <v>0</v>
      </c>
      <c r="E35" s="248">
        <f t="shared" si="15"/>
        <v>6.9565217391304349E-2</v>
      </c>
      <c r="F35" s="248">
        <f t="shared" si="16"/>
        <v>0</v>
      </c>
      <c r="G35" s="248">
        <f t="shared" si="16"/>
        <v>0</v>
      </c>
      <c r="H35" s="248">
        <f t="shared" si="16"/>
        <v>0</v>
      </c>
      <c r="I35" s="405">
        <f t="shared" si="17"/>
        <v>1.1860637509266123E-2</v>
      </c>
      <c r="J35" s="247">
        <f t="shared" si="18"/>
        <v>0</v>
      </c>
      <c r="K35" s="248" t="e">
        <f t="shared" si="19"/>
        <v>#DIV/0!</v>
      </c>
      <c r="L35" s="248">
        <f t="shared" si="19"/>
        <v>0</v>
      </c>
      <c r="M35" s="249">
        <f t="shared" si="20"/>
        <v>0</v>
      </c>
      <c r="N35" s="247">
        <f t="shared" si="21"/>
        <v>0</v>
      </c>
      <c r="O35" s="247">
        <f t="shared" si="22"/>
        <v>0</v>
      </c>
      <c r="P35" s="249">
        <f t="shared" si="22"/>
        <v>0</v>
      </c>
      <c r="Q35" s="332">
        <f t="shared" si="22"/>
        <v>0</v>
      </c>
      <c r="R35" s="250"/>
      <c r="S35" s="251">
        <f>'New Counts Pivot Table UPDATED'!B25</f>
        <v>0</v>
      </c>
      <c r="T35" s="252">
        <f>'New Counts Pivot Table UPDATED'!C25</f>
        <v>0</v>
      </c>
      <c r="U35" s="252">
        <f>'New Counts Pivot Table UPDATED'!D25</f>
        <v>16</v>
      </c>
      <c r="V35" s="252">
        <f>'New Counts Pivot Table UPDATED'!E25</f>
        <v>0</v>
      </c>
      <c r="W35" s="252">
        <f>'New Counts Pivot Table UPDATED'!F25</f>
        <v>0</v>
      </c>
      <c r="X35" s="322">
        <f>'New Counts Pivot Table UPDATED'!G25</f>
        <v>0</v>
      </c>
      <c r="Y35" s="251">
        <f>'New Counts Pivot Table UPDATED'!H25</f>
        <v>16</v>
      </c>
      <c r="Z35" s="251">
        <f>'New Counts Pivot Table UPDATED'!I25</f>
        <v>0</v>
      </c>
      <c r="AA35" s="252">
        <f>'New Counts Pivot Table UPDATED'!J25</f>
        <v>0</v>
      </c>
      <c r="AB35" s="252">
        <f>'New Counts Pivot Table UPDATED'!K25</f>
        <v>0</v>
      </c>
      <c r="AC35" s="252">
        <f>'New Counts Pivot Table UPDATED'!L25</f>
        <v>0</v>
      </c>
      <c r="AD35" s="252">
        <f>'New Counts Pivot Table UPDATED'!M25</f>
        <v>0</v>
      </c>
      <c r="AE35" s="251">
        <f>'New Counts Pivot Table UPDATED'!M25</f>
        <v>0</v>
      </c>
      <c r="AF35" s="251">
        <f>'New Counts Pivot Table UPDATED'!N25</f>
        <v>0</v>
      </c>
      <c r="AG35" s="252">
        <f>'New Counts Pivot Table UPDATED'!O25</f>
        <v>0</v>
      </c>
      <c r="AH35" s="251">
        <f>'New Counts Pivot Table UPDATED'!P25</f>
        <v>0</v>
      </c>
    </row>
    <row r="36" spans="1:36">
      <c r="A36" s="337"/>
      <c r="B36" s="239" t="s">
        <v>21</v>
      </c>
      <c r="C36" s="247">
        <f t="shared" si="13"/>
        <v>0</v>
      </c>
      <c r="D36" s="248">
        <f t="shared" si="14"/>
        <v>0</v>
      </c>
      <c r="E36" s="248">
        <f t="shared" si="15"/>
        <v>0</v>
      </c>
      <c r="F36" s="248">
        <f t="shared" si="16"/>
        <v>0</v>
      </c>
      <c r="G36" s="248">
        <f t="shared" si="16"/>
        <v>0</v>
      </c>
      <c r="H36" s="248">
        <f t="shared" si="16"/>
        <v>0</v>
      </c>
      <c r="I36" s="247">
        <f t="shared" si="17"/>
        <v>0</v>
      </c>
      <c r="J36" s="247">
        <f t="shared" si="18"/>
        <v>0</v>
      </c>
      <c r="K36" s="248" t="e">
        <f t="shared" si="19"/>
        <v>#DIV/0!</v>
      </c>
      <c r="L36" s="248">
        <f t="shared" si="19"/>
        <v>1</v>
      </c>
      <c r="M36" s="249">
        <f t="shared" si="20"/>
        <v>0</v>
      </c>
      <c r="N36" s="247">
        <f t="shared" si="21"/>
        <v>1</v>
      </c>
      <c r="O36" s="247">
        <f t="shared" si="22"/>
        <v>0</v>
      </c>
      <c r="P36" s="249">
        <f t="shared" si="22"/>
        <v>0</v>
      </c>
      <c r="Q36" s="332">
        <f t="shared" si="22"/>
        <v>0</v>
      </c>
      <c r="R36" s="250"/>
      <c r="S36" s="251">
        <f>'New Counts Pivot Table UPDATED'!B26</f>
        <v>0</v>
      </c>
      <c r="T36" s="252">
        <f>'New Counts Pivot Table UPDATED'!C26</f>
        <v>0</v>
      </c>
      <c r="U36" s="252">
        <f>'New Counts Pivot Table UPDATED'!D26</f>
        <v>0</v>
      </c>
      <c r="V36" s="252">
        <f>'New Counts Pivot Table UPDATED'!E26</f>
        <v>0</v>
      </c>
      <c r="W36" s="252">
        <f>'New Counts Pivot Table UPDATED'!F26</f>
        <v>0</v>
      </c>
      <c r="X36" s="322">
        <f>'New Counts Pivot Table UPDATED'!G26</f>
        <v>0</v>
      </c>
      <c r="Y36" s="251">
        <f>'New Counts Pivot Table UPDATED'!H26</f>
        <v>0</v>
      </c>
      <c r="Z36" s="251">
        <f>'New Counts Pivot Table UPDATED'!I26</f>
        <v>0</v>
      </c>
      <c r="AA36" s="252">
        <f>'New Counts Pivot Table UPDATED'!J26</f>
        <v>0</v>
      </c>
      <c r="AB36" s="252">
        <f>'New Counts Pivot Table UPDATED'!K26</f>
        <v>400</v>
      </c>
      <c r="AC36" s="252">
        <f>'New Counts Pivot Table UPDATED'!L26</f>
        <v>0</v>
      </c>
      <c r="AD36" s="252">
        <f>'New Counts Pivot Table UPDATED'!M26</f>
        <v>400</v>
      </c>
      <c r="AE36" s="251">
        <f>'New Counts Pivot Table UPDATED'!M26</f>
        <v>400</v>
      </c>
      <c r="AF36" s="251">
        <f>'New Counts Pivot Table UPDATED'!N26</f>
        <v>0</v>
      </c>
      <c r="AG36" s="252">
        <f>'New Counts Pivot Table UPDATED'!O26</f>
        <v>0</v>
      </c>
      <c r="AH36" s="251">
        <f>'New Counts Pivot Table UPDATED'!P26</f>
        <v>0</v>
      </c>
    </row>
    <row r="37" spans="1:36" s="261" customFormat="1">
      <c r="A37" s="338"/>
      <c r="B37" s="253" t="s">
        <v>212</v>
      </c>
      <c r="C37" s="254">
        <f t="shared" si="13"/>
        <v>1</v>
      </c>
      <c r="D37" s="255">
        <f t="shared" si="14"/>
        <v>0</v>
      </c>
      <c r="E37" s="255">
        <f t="shared" si="15"/>
        <v>1</v>
      </c>
      <c r="F37" s="255">
        <f t="shared" si="16"/>
        <v>0</v>
      </c>
      <c r="G37" s="255">
        <f t="shared" si="16"/>
        <v>0</v>
      </c>
      <c r="H37" s="255">
        <f t="shared" si="16"/>
        <v>0</v>
      </c>
      <c r="I37" s="254">
        <f t="shared" si="17"/>
        <v>1</v>
      </c>
      <c r="J37" s="254">
        <f t="shared" si="18"/>
        <v>0</v>
      </c>
      <c r="K37" s="255" t="e">
        <f t="shared" si="19"/>
        <v>#DIV/0!</v>
      </c>
      <c r="L37" s="255">
        <f t="shared" si="19"/>
        <v>1</v>
      </c>
      <c r="M37" s="256">
        <f t="shared" si="20"/>
        <v>0</v>
      </c>
      <c r="N37" s="254">
        <f t="shared" si="21"/>
        <v>1</v>
      </c>
      <c r="O37" s="254">
        <f t="shared" si="22"/>
        <v>0</v>
      </c>
      <c r="P37" s="256">
        <f t="shared" si="22"/>
        <v>0</v>
      </c>
      <c r="Q37" s="333">
        <f t="shared" si="22"/>
        <v>0</v>
      </c>
      <c r="R37" s="257"/>
      <c r="S37" s="258">
        <f>'New Counts Pivot Table UPDATED'!B27</f>
        <v>1119</v>
      </c>
      <c r="T37" s="259">
        <f>'New Counts Pivot Table UPDATED'!C27</f>
        <v>0</v>
      </c>
      <c r="U37" s="259">
        <f>'New Counts Pivot Table UPDATED'!D27</f>
        <v>230</v>
      </c>
      <c r="V37" s="259">
        <f>'New Counts Pivot Table UPDATED'!E27</f>
        <v>0</v>
      </c>
      <c r="W37" s="259">
        <f>'New Counts Pivot Table UPDATED'!F27</f>
        <v>0</v>
      </c>
      <c r="X37" s="323">
        <f>'New Counts Pivot Table UPDATED'!G27</f>
        <v>0</v>
      </c>
      <c r="Y37" s="258">
        <f>'New Counts Pivot Table UPDATED'!H27</f>
        <v>1349</v>
      </c>
      <c r="Z37" s="258">
        <f>'New Counts Pivot Table UPDATED'!I27</f>
        <v>0</v>
      </c>
      <c r="AA37" s="259">
        <f>'New Counts Pivot Table UPDATED'!J27</f>
        <v>0</v>
      </c>
      <c r="AB37" s="259">
        <f>'New Counts Pivot Table UPDATED'!K27</f>
        <v>400</v>
      </c>
      <c r="AC37" s="259">
        <f>'New Counts Pivot Table UPDATED'!L27</f>
        <v>0</v>
      </c>
      <c r="AD37" s="259">
        <f>'New Counts Pivot Table UPDATED'!M27</f>
        <v>400</v>
      </c>
      <c r="AE37" s="258">
        <f>'New Counts Pivot Table UPDATED'!M27</f>
        <v>400</v>
      </c>
      <c r="AF37" s="258">
        <f>'New Counts Pivot Table UPDATED'!N27</f>
        <v>0</v>
      </c>
      <c r="AG37" s="259">
        <f>'New Counts Pivot Table UPDATED'!O27</f>
        <v>0</v>
      </c>
      <c r="AH37" s="258">
        <f>'New Counts Pivot Table UPDATED'!P27</f>
        <v>0</v>
      </c>
      <c r="AI37" s="260"/>
      <c r="AJ37" s="260"/>
    </row>
    <row r="38" spans="1:36">
      <c r="A38" s="339" t="s">
        <v>31</v>
      </c>
      <c r="B38" s="240" t="s">
        <v>3</v>
      </c>
      <c r="C38" s="241">
        <f t="shared" ref="C38:C44" si="23">S38/S$44</f>
        <v>0.2866814037026803</v>
      </c>
      <c r="D38" s="242">
        <f t="shared" ref="D38:D44" si="24">IFERROR(T38/T$44,0)</f>
        <v>0</v>
      </c>
      <c r="E38" s="242">
        <f t="shared" ref="E38:E44" si="25">U38/U$44</f>
        <v>0.25824175824175827</v>
      </c>
      <c r="F38" s="242">
        <f t="shared" ref="F38:H44" si="26">IFERROR(V38/V$44,0)</f>
        <v>0.15570175438596492</v>
      </c>
      <c r="G38" s="242">
        <f t="shared" si="26"/>
        <v>0</v>
      </c>
      <c r="H38" s="242">
        <f t="shared" si="26"/>
        <v>0.33333333333333331</v>
      </c>
      <c r="I38" s="241">
        <f t="shared" ref="I38:I44" si="27">Y38/Y$44</f>
        <v>0.27660747766626226</v>
      </c>
      <c r="J38" s="241">
        <f t="shared" ref="J38:J44" si="28">IFERROR(Z38/Z$44,0)</f>
        <v>0</v>
      </c>
      <c r="K38" s="242">
        <f t="shared" ref="K38:L44" si="29">AA38/AA$44</f>
        <v>0</v>
      </c>
      <c r="L38" s="242">
        <f t="shared" si="29"/>
        <v>0</v>
      </c>
      <c r="M38" s="243">
        <f t="shared" ref="M38:M44" si="30">IFERROR(AC38/AC$44,0)</f>
        <v>0</v>
      </c>
      <c r="N38" s="241">
        <f t="shared" ref="N38:N44" si="31">AE38/AE$44</f>
        <v>0</v>
      </c>
      <c r="O38" s="241">
        <f t="shared" ref="O38:Q44" si="32">IFERROR(AF38/AF$44,0)</f>
        <v>0</v>
      </c>
      <c r="P38" s="243">
        <f t="shared" si="32"/>
        <v>0</v>
      </c>
      <c r="Q38" s="331">
        <f t="shared" si="32"/>
        <v>0</v>
      </c>
      <c r="R38" s="244"/>
      <c r="S38" s="245">
        <f>'New Counts Pivot Table UPDATED'!B29</f>
        <v>2075</v>
      </c>
      <c r="T38" s="246">
        <f>'New Counts Pivot Table UPDATED'!C29</f>
        <v>0</v>
      </c>
      <c r="U38" s="246">
        <f>'New Counts Pivot Table UPDATED'!D29</f>
        <v>329</v>
      </c>
      <c r="V38" s="246">
        <f>'New Counts Pivot Table UPDATED'!E29</f>
        <v>71</v>
      </c>
      <c r="W38" s="246">
        <f>'New Counts Pivot Table UPDATED'!F29</f>
        <v>0</v>
      </c>
      <c r="X38" s="321">
        <f>'New Counts Pivot Table UPDATED'!G29</f>
        <v>33</v>
      </c>
      <c r="Y38" s="245">
        <f>'New Counts Pivot Table UPDATED'!H29</f>
        <v>2508</v>
      </c>
      <c r="Z38" s="245">
        <f>'New Counts Pivot Table UPDATED'!I29</f>
        <v>0</v>
      </c>
      <c r="AA38" s="246">
        <f>'New Counts Pivot Table UPDATED'!J29</f>
        <v>0</v>
      </c>
      <c r="AB38" s="246">
        <f>'New Counts Pivot Table UPDATED'!K29</f>
        <v>0</v>
      </c>
      <c r="AC38" s="246">
        <f>'New Counts Pivot Table UPDATED'!L29</f>
        <v>0</v>
      </c>
      <c r="AD38" s="246">
        <f>'New Counts Pivot Table UPDATED'!M29</f>
        <v>0</v>
      </c>
      <c r="AE38" s="245">
        <f>'New Counts Pivot Table UPDATED'!M29</f>
        <v>0</v>
      </c>
      <c r="AF38" s="245">
        <f>'New Counts Pivot Table UPDATED'!N29</f>
        <v>0</v>
      </c>
      <c r="AG38" s="246">
        <f>'New Counts Pivot Table UPDATED'!O29</f>
        <v>0</v>
      </c>
      <c r="AH38" s="245">
        <f>'New Counts Pivot Table UPDATED'!P29</f>
        <v>0</v>
      </c>
    </row>
    <row r="39" spans="1:36">
      <c r="A39" s="337"/>
      <c r="B39" s="239" t="s">
        <v>4</v>
      </c>
      <c r="C39" s="247">
        <f t="shared" si="23"/>
        <v>0.26457584968223263</v>
      </c>
      <c r="D39" s="248">
        <f t="shared" si="24"/>
        <v>0</v>
      </c>
      <c r="E39" s="248">
        <f t="shared" si="25"/>
        <v>0.28649921507064363</v>
      </c>
      <c r="F39" s="248">
        <f t="shared" si="26"/>
        <v>0.25</v>
      </c>
      <c r="G39" s="248">
        <f t="shared" si="26"/>
        <v>0</v>
      </c>
      <c r="H39" s="248">
        <f t="shared" si="26"/>
        <v>0.22222222222222221</v>
      </c>
      <c r="I39" s="247">
        <f t="shared" si="27"/>
        <v>0.26646079188265137</v>
      </c>
      <c r="J39" s="247">
        <f t="shared" si="28"/>
        <v>0</v>
      </c>
      <c r="K39" s="248">
        <f t="shared" si="29"/>
        <v>0</v>
      </c>
      <c r="L39" s="248">
        <f t="shared" si="29"/>
        <v>0</v>
      </c>
      <c r="M39" s="249">
        <f t="shared" si="30"/>
        <v>0</v>
      </c>
      <c r="N39" s="247">
        <f t="shared" si="31"/>
        <v>0</v>
      </c>
      <c r="O39" s="247">
        <f t="shared" si="32"/>
        <v>0</v>
      </c>
      <c r="P39" s="249">
        <f t="shared" si="32"/>
        <v>0</v>
      </c>
      <c r="Q39" s="332">
        <f t="shared" si="32"/>
        <v>0</v>
      </c>
      <c r="R39" s="250"/>
      <c r="S39" s="251">
        <f>'New Counts Pivot Table UPDATED'!B30</f>
        <v>1915</v>
      </c>
      <c r="T39" s="252">
        <f>'New Counts Pivot Table UPDATED'!C30</f>
        <v>0</v>
      </c>
      <c r="U39" s="252">
        <f>'New Counts Pivot Table UPDATED'!D30</f>
        <v>365</v>
      </c>
      <c r="V39" s="252">
        <f>'New Counts Pivot Table UPDATED'!E30</f>
        <v>114</v>
      </c>
      <c r="W39" s="252">
        <f>'New Counts Pivot Table UPDATED'!F30</f>
        <v>0</v>
      </c>
      <c r="X39" s="322">
        <f>'New Counts Pivot Table UPDATED'!G30</f>
        <v>22</v>
      </c>
      <c r="Y39" s="251">
        <f>'New Counts Pivot Table UPDATED'!H30</f>
        <v>2416</v>
      </c>
      <c r="Z39" s="251">
        <f>'New Counts Pivot Table UPDATED'!I30</f>
        <v>0</v>
      </c>
      <c r="AA39" s="252">
        <f>'New Counts Pivot Table UPDATED'!J30</f>
        <v>0</v>
      </c>
      <c r="AB39" s="252">
        <f>'New Counts Pivot Table UPDATED'!K30</f>
        <v>0</v>
      </c>
      <c r="AC39" s="252">
        <f>'New Counts Pivot Table UPDATED'!L30</f>
        <v>0</v>
      </c>
      <c r="AD39" s="252">
        <f>'New Counts Pivot Table UPDATED'!M30</f>
        <v>0</v>
      </c>
      <c r="AE39" s="251">
        <f>'New Counts Pivot Table UPDATED'!M30</f>
        <v>0</v>
      </c>
      <c r="AF39" s="251">
        <f>'New Counts Pivot Table UPDATED'!N30</f>
        <v>0</v>
      </c>
      <c r="AG39" s="252">
        <f>'New Counts Pivot Table UPDATED'!O30</f>
        <v>0</v>
      </c>
      <c r="AH39" s="251">
        <f>'New Counts Pivot Table UPDATED'!P30</f>
        <v>0</v>
      </c>
    </row>
    <row r="40" spans="1:36">
      <c r="A40" s="337"/>
      <c r="B40" s="239" t="s">
        <v>5</v>
      </c>
      <c r="C40" s="247">
        <f t="shared" si="23"/>
        <v>0.21193699917104172</v>
      </c>
      <c r="D40" s="248">
        <f t="shared" si="24"/>
        <v>0</v>
      </c>
      <c r="E40" s="248">
        <f t="shared" si="25"/>
        <v>0.29434850863422291</v>
      </c>
      <c r="F40" s="248">
        <f t="shared" si="26"/>
        <v>0.33991228070175439</v>
      </c>
      <c r="G40" s="248">
        <f t="shared" si="26"/>
        <v>0</v>
      </c>
      <c r="H40" s="248">
        <f t="shared" si="26"/>
        <v>0.22222222222222221</v>
      </c>
      <c r="I40" s="247">
        <f t="shared" si="27"/>
        <v>0.23006507113709054</v>
      </c>
      <c r="J40" s="247">
        <f t="shared" si="28"/>
        <v>0</v>
      </c>
      <c r="K40" s="248">
        <f t="shared" si="29"/>
        <v>0</v>
      </c>
      <c r="L40" s="248">
        <f t="shared" si="29"/>
        <v>0</v>
      </c>
      <c r="M40" s="249">
        <f t="shared" si="30"/>
        <v>0</v>
      </c>
      <c r="N40" s="247">
        <f t="shared" si="31"/>
        <v>0</v>
      </c>
      <c r="O40" s="247">
        <f t="shared" si="32"/>
        <v>0</v>
      </c>
      <c r="P40" s="249">
        <f t="shared" si="32"/>
        <v>0</v>
      </c>
      <c r="Q40" s="332">
        <f t="shared" si="32"/>
        <v>0</v>
      </c>
      <c r="R40" s="250"/>
      <c r="S40" s="251">
        <f>'New Counts Pivot Table UPDATED'!B31</f>
        <v>1534</v>
      </c>
      <c r="T40" s="252">
        <f>'New Counts Pivot Table UPDATED'!C31</f>
        <v>0</v>
      </c>
      <c r="U40" s="252">
        <f>'New Counts Pivot Table UPDATED'!D31</f>
        <v>375</v>
      </c>
      <c r="V40" s="252">
        <f>'New Counts Pivot Table UPDATED'!E31</f>
        <v>155</v>
      </c>
      <c r="W40" s="252">
        <f>'New Counts Pivot Table UPDATED'!F31</f>
        <v>0</v>
      </c>
      <c r="X40" s="322">
        <f>'New Counts Pivot Table UPDATED'!G31</f>
        <v>22</v>
      </c>
      <c r="Y40" s="251">
        <f>'New Counts Pivot Table UPDATED'!H31</f>
        <v>2086</v>
      </c>
      <c r="Z40" s="251">
        <f>'New Counts Pivot Table UPDATED'!I31</f>
        <v>0</v>
      </c>
      <c r="AA40" s="252">
        <f>'New Counts Pivot Table UPDATED'!J31</f>
        <v>0</v>
      </c>
      <c r="AB40" s="252">
        <f>'New Counts Pivot Table UPDATED'!K31</f>
        <v>0</v>
      </c>
      <c r="AC40" s="252">
        <f>'New Counts Pivot Table UPDATED'!L31</f>
        <v>0</v>
      </c>
      <c r="AD40" s="252">
        <f>'New Counts Pivot Table UPDATED'!M31</f>
        <v>0</v>
      </c>
      <c r="AE40" s="251">
        <f>'New Counts Pivot Table UPDATED'!M31</f>
        <v>0</v>
      </c>
      <c r="AF40" s="251">
        <f>'New Counts Pivot Table UPDATED'!N31</f>
        <v>0</v>
      </c>
      <c r="AG40" s="252">
        <f>'New Counts Pivot Table UPDATED'!O31</f>
        <v>0</v>
      </c>
      <c r="AH40" s="251">
        <f>'New Counts Pivot Table UPDATED'!P31</f>
        <v>0</v>
      </c>
    </row>
    <row r="41" spans="1:36">
      <c r="A41" s="337"/>
      <c r="B41" s="239" t="s">
        <v>6</v>
      </c>
      <c r="C41" s="247">
        <f t="shared" si="23"/>
        <v>0.11743575573362808</v>
      </c>
      <c r="D41" s="248">
        <f t="shared" si="24"/>
        <v>0</v>
      </c>
      <c r="E41" s="248">
        <f t="shared" si="25"/>
        <v>0.14364207221350078</v>
      </c>
      <c r="F41" s="248">
        <f t="shared" si="26"/>
        <v>0.25438596491228072</v>
      </c>
      <c r="G41" s="248">
        <f t="shared" si="26"/>
        <v>0</v>
      </c>
      <c r="H41" s="248">
        <f t="shared" si="26"/>
        <v>0.21212121212121213</v>
      </c>
      <c r="I41" s="247">
        <f t="shared" si="27"/>
        <v>0.12903937355244294</v>
      </c>
      <c r="J41" s="247">
        <f t="shared" si="28"/>
        <v>0</v>
      </c>
      <c r="K41" s="248">
        <f t="shared" si="29"/>
        <v>0</v>
      </c>
      <c r="L41" s="248">
        <f t="shared" si="29"/>
        <v>0</v>
      </c>
      <c r="M41" s="249">
        <f t="shared" si="30"/>
        <v>0</v>
      </c>
      <c r="N41" s="247">
        <f t="shared" si="31"/>
        <v>0</v>
      </c>
      <c r="O41" s="247">
        <f t="shared" si="32"/>
        <v>0</v>
      </c>
      <c r="P41" s="249">
        <f t="shared" si="32"/>
        <v>0</v>
      </c>
      <c r="Q41" s="332">
        <f t="shared" si="32"/>
        <v>0</v>
      </c>
      <c r="R41" s="250"/>
      <c r="S41" s="251">
        <f>'New Counts Pivot Table UPDATED'!B32</f>
        <v>850</v>
      </c>
      <c r="T41" s="252">
        <f>'New Counts Pivot Table UPDATED'!C32</f>
        <v>0</v>
      </c>
      <c r="U41" s="252">
        <f>'New Counts Pivot Table UPDATED'!D32</f>
        <v>183</v>
      </c>
      <c r="V41" s="252">
        <f>'New Counts Pivot Table UPDATED'!E32</f>
        <v>116</v>
      </c>
      <c r="W41" s="252">
        <f>'New Counts Pivot Table UPDATED'!F32</f>
        <v>0</v>
      </c>
      <c r="X41" s="322">
        <f>'New Counts Pivot Table UPDATED'!G32</f>
        <v>21</v>
      </c>
      <c r="Y41" s="251">
        <f>'New Counts Pivot Table UPDATED'!H32</f>
        <v>1170</v>
      </c>
      <c r="Z41" s="251">
        <f>'New Counts Pivot Table UPDATED'!I32</f>
        <v>0</v>
      </c>
      <c r="AA41" s="252">
        <f>'New Counts Pivot Table UPDATED'!J32</f>
        <v>0</v>
      </c>
      <c r="AB41" s="252">
        <f>'New Counts Pivot Table UPDATED'!K32</f>
        <v>0</v>
      </c>
      <c r="AC41" s="252">
        <f>'New Counts Pivot Table UPDATED'!L32</f>
        <v>0</v>
      </c>
      <c r="AD41" s="252">
        <f>'New Counts Pivot Table UPDATED'!M32</f>
        <v>0</v>
      </c>
      <c r="AE41" s="251">
        <f>'New Counts Pivot Table UPDATED'!M32</f>
        <v>0</v>
      </c>
      <c r="AF41" s="251">
        <f>'New Counts Pivot Table UPDATED'!N32</f>
        <v>0</v>
      </c>
      <c r="AG41" s="252">
        <f>'New Counts Pivot Table UPDATED'!O32</f>
        <v>0</v>
      </c>
      <c r="AH41" s="251">
        <f>'New Counts Pivot Table UPDATED'!P32</f>
        <v>0</v>
      </c>
    </row>
    <row r="42" spans="1:36">
      <c r="A42" s="337"/>
      <c r="B42" s="239" t="s">
        <v>24</v>
      </c>
      <c r="C42" s="247">
        <f t="shared" si="23"/>
        <v>0.11936999171041725</v>
      </c>
      <c r="D42" s="248">
        <f t="shared" si="24"/>
        <v>0</v>
      </c>
      <c r="E42" s="248">
        <f t="shared" si="25"/>
        <v>1.726844583987441E-2</v>
      </c>
      <c r="F42" s="248">
        <f t="shared" si="26"/>
        <v>0</v>
      </c>
      <c r="G42" s="248">
        <f t="shared" si="26"/>
        <v>0</v>
      </c>
      <c r="H42" s="248">
        <f t="shared" si="26"/>
        <v>1.0101010101010102E-2</v>
      </c>
      <c r="I42" s="247">
        <f t="shared" si="27"/>
        <v>9.782728576155289E-2</v>
      </c>
      <c r="J42" s="247">
        <f t="shared" si="28"/>
        <v>0</v>
      </c>
      <c r="K42" s="248">
        <f t="shared" si="29"/>
        <v>0</v>
      </c>
      <c r="L42" s="248">
        <f t="shared" si="29"/>
        <v>0</v>
      </c>
      <c r="M42" s="249">
        <f t="shared" si="30"/>
        <v>0</v>
      </c>
      <c r="N42" s="247">
        <f t="shared" si="31"/>
        <v>0</v>
      </c>
      <c r="O42" s="247">
        <f t="shared" si="32"/>
        <v>0</v>
      </c>
      <c r="P42" s="249">
        <f t="shared" si="32"/>
        <v>0</v>
      </c>
      <c r="Q42" s="332">
        <f t="shared" si="32"/>
        <v>0</v>
      </c>
      <c r="R42" s="250"/>
      <c r="S42" s="251">
        <f>'New Counts Pivot Table UPDATED'!B33</f>
        <v>864</v>
      </c>
      <c r="T42" s="252">
        <f>'New Counts Pivot Table UPDATED'!C33</f>
        <v>0</v>
      </c>
      <c r="U42" s="252">
        <f>'New Counts Pivot Table UPDATED'!D33</f>
        <v>22</v>
      </c>
      <c r="V42" s="252">
        <f>'New Counts Pivot Table UPDATED'!E33</f>
        <v>0</v>
      </c>
      <c r="W42" s="252">
        <f>'New Counts Pivot Table UPDATED'!F33</f>
        <v>0</v>
      </c>
      <c r="X42" s="322">
        <f>'New Counts Pivot Table UPDATED'!G33</f>
        <v>1</v>
      </c>
      <c r="Y42" s="251">
        <f>'New Counts Pivot Table UPDATED'!H33</f>
        <v>887</v>
      </c>
      <c r="Z42" s="251">
        <f>'New Counts Pivot Table UPDATED'!I33</f>
        <v>0</v>
      </c>
      <c r="AA42" s="252">
        <f>'New Counts Pivot Table UPDATED'!J33</f>
        <v>0</v>
      </c>
      <c r="AB42" s="252">
        <f>'New Counts Pivot Table UPDATED'!K33</f>
        <v>0</v>
      </c>
      <c r="AC42" s="252">
        <f>'New Counts Pivot Table UPDATED'!L33</f>
        <v>0</v>
      </c>
      <c r="AD42" s="252">
        <f>'New Counts Pivot Table UPDATED'!M33</f>
        <v>0</v>
      </c>
      <c r="AE42" s="251">
        <f>'New Counts Pivot Table UPDATED'!M33</f>
        <v>0</v>
      </c>
      <c r="AF42" s="251">
        <f>'New Counts Pivot Table UPDATED'!N33</f>
        <v>0</v>
      </c>
      <c r="AG42" s="252">
        <f>'New Counts Pivot Table UPDATED'!O33</f>
        <v>0</v>
      </c>
      <c r="AH42" s="251">
        <f>'New Counts Pivot Table UPDATED'!P33</f>
        <v>0</v>
      </c>
    </row>
    <row r="43" spans="1:36">
      <c r="A43" s="337"/>
      <c r="B43" s="239" t="s">
        <v>21</v>
      </c>
      <c r="C43" s="247">
        <f t="shared" si="23"/>
        <v>0</v>
      </c>
      <c r="D43" s="248">
        <f t="shared" si="24"/>
        <v>0</v>
      </c>
      <c r="E43" s="248">
        <f t="shared" si="25"/>
        <v>0</v>
      </c>
      <c r="F43" s="248">
        <f t="shared" si="26"/>
        <v>0</v>
      </c>
      <c r="G43" s="248">
        <f t="shared" si="26"/>
        <v>0</v>
      </c>
      <c r="H43" s="248">
        <f t="shared" si="26"/>
        <v>0</v>
      </c>
      <c r="I43" s="247">
        <f t="shared" si="27"/>
        <v>0</v>
      </c>
      <c r="J43" s="247">
        <f t="shared" si="28"/>
        <v>1</v>
      </c>
      <c r="K43" s="248">
        <f t="shared" si="29"/>
        <v>1</v>
      </c>
      <c r="L43" s="248">
        <f t="shared" si="29"/>
        <v>1</v>
      </c>
      <c r="M43" s="249">
        <f t="shared" si="30"/>
        <v>1</v>
      </c>
      <c r="N43" s="247">
        <f t="shared" si="31"/>
        <v>1</v>
      </c>
      <c r="O43" s="247">
        <f t="shared" si="32"/>
        <v>0</v>
      </c>
      <c r="P43" s="249">
        <f t="shared" si="32"/>
        <v>0</v>
      </c>
      <c r="Q43" s="332">
        <f t="shared" si="32"/>
        <v>0</v>
      </c>
      <c r="R43" s="250"/>
      <c r="S43" s="251">
        <f>'New Counts Pivot Table UPDATED'!B34</f>
        <v>0</v>
      </c>
      <c r="T43" s="252">
        <f>'New Counts Pivot Table UPDATED'!C34</f>
        <v>0</v>
      </c>
      <c r="U43" s="252">
        <f>'New Counts Pivot Table UPDATED'!D34</f>
        <v>0</v>
      </c>
      <c r="V43" s="252">
        <f>'New Counts Pivot Table UPDATED'!E34</f>
        <v>0</v>
      </c>
      <c r="W43" s="252">
        <f>'New Counts Pivot Table UPDATED'!F34</f>
        <v>0</v>
      </c>
      <c r="X43" s="322">
        <f>'New Counts Pivot Table UPDATED'!G34</f>
        <v>0</v>
      </c>
      <c r="Y43" s="251">
        <f>'New Counts Pivot Table UPDATED'!H34</f>
        <v>0</v>
      </c>
      <c r="Z43" s="251">
        <f>'New Counts Pivot Table UPDATED'!I34</f>
        <v>5022</v>
      </c>
      <c r="AA43" s="252">
        <f>'New Counts Pivot Table UPDATED'!J34</f>
        <v>925</v>
      </c>
      <c r="AB43" s="252">
        <f>'New Counts Pivot Table UPDATED'!K34</f>
        <v>220</v>
      </c>
      <c r="AC43" s="252">
        <f>'New Counts Pivot Table UPDATED'!L34</f>
        <v>56</v>
      </c>
      <c r="AD43" s="252">
        <f>'New Counts Pivot Table UPDATED'!M34</f>
        <v>6223</v>
      </c>
      <c r="AE43" s="251">
        <f>'New Counts Pivot Table UPDATED'!M34</f>
        <v>6223</v>
      </c>
      <c r="AF43" s="251">
        <f>'New Counts Pivot Table UPDATED'!N34</f>
        <v>0</v>
      </c>
      <c r="AG43" s="252">
        <f>'New Counts Pivot Table UPDATED'!O34</f>
        <v>0</v>
      </c>
      <c r="AH43" s="251">
        <f>'New Counts Pivot Table UPDATED'!P34</f>
        <v>0</v>
      </c>
    </row>
    <row r="44" spans="1:36" s="261" customFormat="1">
      <c r="A44" s="338"/>
      <c r="B44" s="253" t="s">
        <v>212</v>
      </c>
      <c r="C44" s="254">
        <f t="shared" si="23"/>
        <v>1</v>
      </c>
      <c r="D44" s="255">
        <f t="shared" si="24"/>
        <v>0</v>
      </c>
      <c r="E44" s="255">
        <f t="shared" si="25"/>
        <v>1</v>
      </c>
      <c r="F44" s="255">
        <f t="shared" si="26"/>
        <v>1</v>
      </c>
      <c r="G44" s="255">
        <f t="shared" si="26"/>
        <v>0</v>
      </c>
      <c r="H44" s="255">
        <f t="shared" si="26"/>
        <v>1</v>
      </c>
      <c r="I44" s="254">
        <f t="shared" si="27"/>
        <v>1</v>
      </c>
      <c r="J44" s="254">
        <f t="shared" si="28"/>
        <v>1</v>
      </c>
      <c r="K44" s="255">
        <f t="shared" si="29"/>
        <v>1</v>
      </c>
      <c r="L44" s="255">
        <f t="shared" si="29"/>
        <v>1</v>
      </c>
      <c r="M44" s="256">
        <f t="shared" si="30"/>
        <v>1</v>
      </c>
      <c r="N44" s="254">
        <f t="shared" si="31"/>
        <v>1</v>
      </c>
      <c r="O44" s="254">
        <f t="shared" si="32"/>
        <v>0</v>
      </c>
      <c r="P44" s="256">
        <f t="shared" si="32"/>
        <v>0</v>
      </c>
      <c r="Q44" s="333">
        <f t="shared" si="32"/>
        <v>0</v>
      </c>
      <c r="R44" s="257"/>
      <c r="S44" s="258">
        <f>'New Counts Pivot Table UPDATED'!B35</f>
        <v>7238</v>
      </c>
      <c r="T44" s="259">
        <f>'New Counts Pivot Table UPDATED'!C35</f>
        <v>0</v>
      </c>
      <c r="U44" s="259">
        <f>'New Counts Pivot Table UPDATED'!D35</f>
        <v>1274</v>
      </c>
      <c r="V44" s="259">
        <f>'New Counts Pivot Table UPDATED'!E35</f>
        <v>456</v>
      </c>
      <c r="W44" s="259">
        <f>'New Counts Pivot Table UPDATED'!F35</f>
        <v>0</v>
      </c>
      <c r="X44" s="323">
        <f>'New Counts Pivot Table UPDATED'!G35</f>
        <v>99</v>
      </c>
      <c r="Y44" s="258">
        <f>'New Counts Pivot Table UPDATED'!H35</f>
        <v>9067</v>
      </c>
      <c r="Z44" s="258">
        <f>'New Counts Pivot Table UPDATED'!I35</f>
        <v>5022</v>
      </c>
      <c r="AA44" s="259">
        <f>'New Counts Pivot Table UPDATED'!J35</f>
        <v>925</v>
      </c>
      <c r="AB44" s="259">
        <f>'New Counts Pivot Table UPDATED'!K35</f>
        <v>220</v>
      </c>
      <c r="AC44" s="259">
        <f>'New Counts Pivot Table UPDATED'!L35</f>
        <v>56</v>
      </c>
      <c r="AD44" s="259">
        <f>'New Counts Pivot Table UPDATED'!M35</f>
        <v>6223</v>
      </c>
      <c r="AE44" s="258">
        <f>'New Counts Pivot Table UPDATED'!M35</f>
        <v>6223</v>
      </c>
      <c r="AF44" s="258">
        <f>'New Counts Pivot Table UPDATED'!N35</f>
        <v>0</v>
      </c>
      <c r="AG44" s="259">
        <f>'New Counts Pivot Table UPDATED'!O35</f>
        <v>0</v>
      </c>
      <c r="AH44" s="258">
        <f>'New Counts Pivot Table UPDATED'!P35</f>
        <v>0</v>
      </c>
      <c r="AI44" s="260"/>
      <c r="AJ44" s="260"/>
    </row>
    <row r="45" spans="1:36">
      <c r="A45" s="339" t="s">
        <v>32</v>
      </c>
      <c r="B45" s="240" t="s">
        <v>3</v>
      </c>
      <c r="C45" s="241">
        <f t="shared" ref="C45:C51" si="33">S45/S$51</f>
        <v>0.31981536432575008</v>
      </c>
      <c r="D45" s="242">
        <f t="shared" ref="D45:D51" si="34">IFERROR(T45/T$51,0)</f>
        <v>0.42292870905587671</v>
      </c>
      <c r="E45" s="242">
        <f t="shared" ref="E45:E51" si="35">U45/U$51</f>
        <v>0.20058672533920058</v>
      </c>
      <c r="F45" s="242">
        <f t="shared" ref="F45:H51" si="36">IFERROR(V45/V$51,0)</f>
        <v>0.20969089390142021</v>
      </c>
      <c r="G45" s="242">
        <f t="shared" si="36"/>
        <v>0.17197452229299362</v>
      </c>
      <c r="H45" s="242">
        <f t="shared" si="36"/>
        <v>0.10679611650485436</v>
      </c>
      <c r="I45" s="241">
        <f t="shared" ref="I45:I51" si="37">Y45/Y$51</f>
        <v>0.25169409486931266</v>
      </c>
      <c r="J45" s="241">
        <f t="shared" ref="J45:J51" si="38">IFERROR(Z45/Z$51,0)</f>
        <v>0.18611987381703471</v>
      </c>
      <c r="K45" s="242">
        <f t="shared" ref="K45:L51" si="39">AA45/AA$51</f>
        <v>9.6997690531177835E-2</v>
      </c>
      <c r="L45" s="242">
        <f t="shared" si="39"/>
        <v>0.10074626865671642</v>
      </c>
      <c r="M45" s="243">
        <f t="shared" ref="M45:M51" si="40">IFERROR(AC45/AC$51,0)</f>
        <v>0</v>
      </c>
      <c r="N45" s="241">
        <f t="shared" ref="N45:N51" si="41">AE45/AE$51</f>
        <v>0.12052877138413685</v>
      </c>
      <c r="O45" s="241">
        <f t="shared" ref="O45:Q51" si="42">IFERROR(AF45/AF$51,0)</f>
        <v>0</v>
      </c>
      <c r="P45" s="243">
        <f t="shared" si="42"/>
        <v>0</v>
      </c>
      <c r="Q45" s="331">
        <f t="shared" si="42"/>
        <v>0</v>
      </c>
      <c r="R45" s="244"/>
      <c r="S45" s="245">
        <f>'New Counts Pivot Table UPDATED'!B37</f>
        <v>970</v>
      </c>
      <c r="T45" s="246">
        <f>'New Counts Pivot Table UPDATED'!C37</f>
        <v>439</v>
      </c>
      <c r="U45" s="246">
        <f>'New Counts Pivot Table UPDATED'!D37</f>
        <v>547</v>
      </c>
      <c r="V45" s="246">
        <f>'New Counts Pivot Table UPDATED'!E37</f>
        <v>502</v>
      </c>
      <c r="W45" s="246">
        <f>'New Counts Pivot Table UPDATED'!F37</f>
        <v>54</v>
      </c>
      <c r="X45" s="321">
        <f>'New Counts Pivot Table UPDATED'!G37</f>
        <v>88</v>
      </c>
      <c r="Y45" s="245">
        <f>'New Counts Pivot Table UPDATED'!H37</f>
        <v>2600</v>
      </c>
      <c r="Z45" s="245">
        <f>'New Counts Pivot Table UPDATED'!I37</f>
        <v>59</v>
      </c>
      <c r="AA45" s="246">
        <f>'New Counts Pivot Table UPDATED'!J37</f>
        <v>42</v>
      </c>
      <c r="AB45" s="246">
        <f>'New Counts Pivot Table UPDATED'!K37</f>
        <v>54</v>
      </c>
      <c r="AC45" s="246">
        <f>'New Counts Pivot Table UPDATED'!L37</f>
        <v>0</v>
      </c>
      <c r="AD45" s="246">
        <f>'New Counts Pivot Table UPDATED'!M37</f>
        <v>155</v>
      </c>
      <c r="AE45" s="245">
        <f>'New Counts Pivot Table UPDATED'!M37</f>
        <v>155</v>
      </c>
      <c r="AF45" s="245">
        <f>'New Counts Pivot Table UPDATED'!N37</f>
        <v>0</v>
      </c>
      <c r="AG45" s="246">
        <f>'New Counts Pivot Table UPDATED'!O37</f>
        <v>0</v>
      </c>
      <c r="AH45" s="245">
        <f>'New Counts Pivot Table UPDATED'!P37</f>
        <v>0</v>
      </c>
    </row>
    <row r="46" spans="1:36">
      <c r="A46" s="337"/>
      <c r="B46" s="239" t="s">
        <v>4</v>
      </c>
      <c r="C46" s="247">
        <f t="shared" si="33"/>
        <v>0.29080118694362017</v>
      </c>
      <c r="D46" s="248">
        <f t="shared" si="34"/>
        <v>0.279383429672447</v>
      </c>
      <c r="E46" s="248">
        <f t="shared" si="35"/>
        <v>0.25925925925925924</v>
      </c>
      <c r="F46" s="248">
        <f t="shared" si="36"/>
        <v>0.25229741019214702</v>
      </c>
      <c r="G46" s="248">
        <f t="shared" si="36"/>
        <v>0.23248407643312102</v>
      </c>
      <c r="H46" s="248">
        <f t="shared" si="36"/>
        <v>0.30703883495145629</v>
      </c>
      <c r="I46" s="247">
        <f t="shared" si="37"/>
        <v>0.2719264278799613</v>
      </c>
      <c r="J46" s="247">
        <f t="shared" si="38"/>
        <v>0.23659305993690852</v>
      </c>
      <c r="K46" s="248">
        <f t="shared" si="39"/>
        <v>0.29099307159353349</v>
      </c>
      <c r="L46" s="248">
        <f t="shared" si="39"/>
        <v>0.22761194029850745</v>
      </c>
      <c r="M46" s="249">
        <f t="shared" si="40"/>
        <v>0</v>
      </c>
      <c r="N46" s="247">
        <f t="shared" si="41"/>
        <v>0.25116640746500779</v>
      </c>
      <c r="O46" s="247">
        <f t="shared" si="42"/>
        <v>0</v>
      </c>
      <c r="P46" s="249">
        <f t="shared" si="42"/>
        <v>0</v>
      </c>
      <c r="Q46" s="332">
        <f t="shared" si="42"/>
        <v>0</v>
      </c>
      <c r="R46" s="250"/>
      <c r="S46" s="251">
        <f>'New Counts Pivot Table UPDATED'!B38</f>
        <v>882</v>
      </c>
      <c r="T46" s="252">
        <f>'New Counts Pivot Table UPDATED'!C38</f>
        <v>290</v>
      </c>
      <c r="U46" s="252">
        <f>'New Counts Pivot Table UPDATED'!D38</f>
        <v>707</v>
      </c>
      <c r="V46" s="252">
        <f>'New Counts Pivot Table UPDATED'!E38</f>
        <v>604</v>
      </c>
      <c r="W46" s="252">
        <f>'New Counts Pivot Table UPDATED'!F38</f>
        <v>73</v>
      </c>
      <c r="X46" s="322">
        <f>'New Counts Pivot Table UPDATED'!G38</f>
        <v>253</v>
      </c>
      <c r="Y46" s="251">
        <f>'New Counts Pivot Table UPDATED'!H38</f>
        <v>2809</v>
      </c>
      <c r="Z46" s="251">
        <f>'New Counts Pivot Table UPDATED'!I38</f>
        <v>75</v>
      </c>
      <c r="AA46" s="252">
        <f>'New Counts Pivot Table UPDATED'!J38</f>
        <v>126</v>
      </c>
      <c r="AB46" s="252">
        <f>'New Counts Pivot Table UPDATED'!K38</f>
        <v>122</v>
      </c>
      <c r="AC46" s="252">
        <f>'New Counts Pivot Table UPDATED'!L38</f>
        <v>0</v>
      </c>
      <c r="AD46" s="252">
        <f>'New Counts Pivot Table UPDATED'!M38</f>
        <v>323</v>
      </c>
      <c r="AE46" s="251">
        <f>'New Counts Pivot Table UPDATED'!M38</f>
        <v>323</v>
      </c>
      <c r="AF46" s="251">
        <f>'New Counts Pivot Table UPDATED'!N38</f>
        <v>0</v>
      </c>
      <c r="AG46" s="252">
        <f>'New Counts Pivot Table UPDATED'!O38</f>
        <v>0</v>
      </c>
      <c r="AH46" s="251">
        <f>'New Counts Pivot Table UPDATED'!P38</f>
        <v>0</v>
      </c>
    </row>
    <row r="47" spans="1:36">
      <c r="A47" s="337"/>
      <c r="B47" s="239" t="s">
        <v>5</v>
      </c>
      <c r="C47" s="247">
        <f t="shared" si="33"/>
        <v>0.23178371249587867</v>
      </c>
      <c r="D47" s="248">
        <f t="shared" si="34"/>
        <v>0.19075144508670519</v>
      </c>
      <c r="E47" s="248">
        <f t="shared" si="35"/>
        <v>0.30326365969930325</v>
      </c>
      <c r="F47" s="248">
        <f t="shared" si="36"/>
        <v>0.31913116123642438</v>
      </c>
      <c r="G47" s="248">
        <f t="shared" si="36"/>
        <v>0.28025477707006369</v>
      </c>
      <c r="H47" s="248">
        <f t="shared" si="36"/>
        <v>0.46116504854368934</v>
      </c>
      <c r="I47" s="247">
        <f t="shared" si="37"/>
        <v>0.28654404646660214</v>
      </c>
      <c r="J47" s="247">
        <f t="shared" si="38"/>
        <v>0.46687697160883279</v>
      </c>
      <c r="K47" s="248">
        <f t="shared" si="39"/>
        <v>0.26327944572748269</v>
      </c>
      <c r="L47" s="248">
        <f t="shared" si="39"/>
        <v>0.38059701492537312</v>
      </c>
      <c r="M47" s="249">
        <f t="shared" si="40"/>
        <v>0</v>
      </c>
      <c r="N47" s="247">
        <f t="shared" si="41"/>
        <v>0.36236391912908245</v>
      </c>
      <c r="O47" s="247">
        <f t="shared" si="42"/>
        <v>0</v>
      </c>
      <c r="P47" s="249">
        <f t="shared" si="42"/>
        <v>0</v>
      </c>
      <c r="Q47" s="332">
        <f t="shared" si="42"/>
        <v>0</v>
      </c>
      <c r="R47" s="250"/>
      <c r="S47" s="251">
        <f>'New Counts Pivot Table UPDATED'!B39</f>
        <v>703</v>
      </c>
      <c r="T47" s="252">
        <f>'New Counts Pivot Table UPDATED'!C39</f>
        <v>198</v>
      </c>
      <c r="U47" s="252">
        <f>'New Counts Pivot Table UPDATED'!D39</f>
        <v>827</v>
      </c>
      <c r="V47" s="252">
        <f>'New Counts Pivot Table UPDATED'!E39</f>
        <v>764</v>
      </c>
      <c r="W47" s="252">
        <f>'New Counts Pivot Table UPDATED'!F39</f>
        <v>88</v>
      </c>
      <c r="X47" s="322">
        <f>'New Counts Pivot Table UPDATED'!G39</f>
        <v>380</v>
      </c>
      <c r="Y47" s="251">
        <f>'New Counts Pivot Table UPDATED'!H39</f>
        <v>2960</v>
      </c>
      <c r="Z47" s="251">
        <f>'New Counts Pivot Table UPDATED'!I39</f>
        <v>148</v>
      </c>
      <c r="AA47" s="252">
        <f>'New Counts Pivot Table UPDATED'!J39</f>
        <v>114</v>
      </c>
      <c r="AB47" s="252">
        <f>'New Counts Pivot Table UPDATED'!K39</f>
        <v>204</v>
      </c>
      <c r="AC47" s="252">
        <f>'New Counts Pivot Table UPDATED'!L39</f>
        <v>0</v>
      </c>
      <c r="AD47" s="252">
        <f>'New Counts Pivot Table UPDATED'!M39</f>
        <v>466</v>
      </c>
      <c r="AE47" s="251">
        <f>'New Counts Pivot Table UPDATED'!M39</f>
        <v>466</v>
      </c>
      <c r="AF47" s="251">
        <f>'New Counts Pivot Table UPDATED'!N39</f>
        <v>0</v>
      </c>
      <c r="AG47" s="252">
        <f>'New Counts Pivot Table UPDATED'!O39</f>
        <v>0</v>
      </c>
      <c r="AH47" s="251">
        <f>'New Counts Pivot Table UPDATED'!P39</f>
        <v>0</v>
      </c>
    </row>
    <row r="48" spans="1:36">
      <c r="A48" s="337"/>
      <c r="B48" s="239" t="s">
        <v>6</v>
      </c>
      <c r="C48" s="247">
        <f t="shared" si="33"/>
        <v>4.1213320145070884E-2</v>
      </c>
      <c r="D48" s="248">
        <f t="shared" si="34"/>
        <v>2.8901734104046242E-2</v>
      </c>
      <c r="E48" s="248">
        <f t="shared" si="35"/>
        <v>0.10121012101210121</v>
      </c>
      <c r="F48" s="248">
        <f t="shared" si="36"/>
        <v>5.2213868003341685E-2</v>
      </c>
      <c r="G48" s="248">
        <f t="shared" si="36"/>
        <v>0.20382165605095542</v>
      </c>
      <c r="H48" s="248">
        <f t="shared" si="36"/>
        <v>5.2184466019417473E-2</v>
      </c>
      <c r="I48" s="247">
        <f t="shared" si="37"/>
        <v>6.4181994191674738E-2</v>
      </c>
      <c r="J48" s="247">
        <f t="shared" si="38"/>
        <v>5.0473186119873815E-2</v>
      </c>
      <c r="K48" s="248">
        <f t="shared" si="39"/>
        <v>0.22170900692840648</v>
      </c>
      <c r="L48" s="248">
        <f t="shared" si="39"/>
        <v>0.22574626865671643</v>
      </c>
      <c r="M48" s="249">
        <f t="shared" si="40"/>
        <v>0</v>
      </c>
      <c r="N48" s="247">
        <f t="shared" si="41"/>
        <v>0.18118195956454122</v>
      </c>
      <c r="O48" s="247">
        <f t="shared" si="42"/>
        <v>0</v>
      </c>
      <c r="P48" s="249">
        <f t="shared" si="42"/>
        <v>0</v>
      </c>
      <c r="Q48" s="332">
        <f t="shared" si="42"/>
        <v>0</v>
      </c>
      <c r="R48" s="250"/>
      <c r="S48" s="251">
        <f>'New Counts Pivot Table UPDATED'!B40</f>
        <v>125</v>
      </c>
      <c r="T48" s="252">
        <f>'New Counts Pivot Table UPDATED'!C40</f>
        <v>30</v>
      </c>
      <c r="U48" s="252">
        <f>'New Counts Pivot Table UPDATED'!D40</f>
        <v>276</v>
      </c>
      <c r="V48" s="252">
        <f>'New Counts Pivot Table UPDATED'!E40</f>
        <v>125</v>
      </c>
      <c r="W48" s="252">
        <f>'New Counts Pivot Table UPDATED'!F40</f>
        <v>64</v>
      </c>
      <c r="X48" s="322">
        <f>'New Counts Pivot Table UPDATED'!G40</f>
        <v>43</v>
      </c>
      <c r="Y48" s="251">
        <f>'New Counts Pivot Table UPDATED'!H40</f>
        <v>663</v>
      </c>
      <c r="Z48" s="251">
        <f>'New Counts Pivot Table UPDATED'!I40</f>
        <v>16</v>
      </c>
      <c r="AA48" s="252">
        <f>'New Counts Pivot Table UPDATED'!J40</f>
        <v>96</v>
      </c>
      <c r="AB48" s="252">
        <f>'New Counts Pivot Table UPDATED'!K40</f>
        <v>121</v>
      </c>
      <c r="AC48" s="252">
        <f>'New Counts Pivot Table UPDATED'!L40</f>
        <v>0</v>
      </c>
      <c r="AD48" s="252">
        <f>'New Counts Pivot Table UPDATED'!M40</f>
        <v>233</v>
      </c>
      <c r="AE48" s="251">
        <f>'New Counts Pivot Table UPDATED'!M40</f>
        <v>233</v>
      </c>
      <c r="AF48" s="251">
        <f>'New Counts Pivot Table UPDATED'!N40</f>
        <v>0</v>
      </c>
      <c r="AG48" s="252">
        <f>'New Counts Pivot Table UPDATED'!O40</f>
        <v>0</v>
      </c>
      <c r="AH48" s="251">
        <f>'New Counts Pivot Table UPDATED'!P40</f>
        <v>0</v>
      </c>
    </row>
    <row r="49" spans="1:36">
      <c r="A49" s="337"/>
      <c r="B49" s="239" t="s">
        <v>24</v>
      </c>
      <c r="C49" s="247">
        <f t="shared" si="33"/>
        <v>0.11638641608968019</v>
      </c>
      <c r="D49" s="248">
        <f t="shared" si="34"/>
        <v>7.8034682080924858E-2</v>
      </c>
      <c r="E49" s="248">
        <f t="shared" si="35"/>
        <v>0.13568023469013568</v>
      </c>
      <c r="F49" s="248">
        <f t="shared" si="36"/>
        <v>0.16666666666666666</v>
      </c>
      <c r="G49" s="248">
        <f t="shared" si="36"/>
        <v>0.11146496815286625</v>
      </c>
      <c r="H49" s="248">
        <f t="shared" si="36"/>
        <v>7.281553398058252E-2</v>
      </c>
      <c r="I49" s="247">
        <f t="shared" si="37"/>
        <v>0.12565343659244918</v>
      </c>
      <c r="J49" s="247">
        <f t="shared" si="38"/>
        <v>5.993690851735016E-2</v>
      </c>
      <c r="K49" s="248">
        <f t="shared" si="39"/>
        <v>0.12702078521939955</v>
      </c>
      <c r="L49" s="248">
        <f t="shared" si="39"/>
        <v>6.5298507462686561E-2</v>
      </c>
      <c r="M49" s="249">
        <f t="shared" si="40"/>
        <v>0</v>
      </c>
      <c r="N49" s="247">
        <f t="shared" si="41"/>
        <v>8.4758942457231728E-2</v>
      </c>
      <c r="O49" s="247">
        <f t="shared" si="42"/>
        <v>0</v>
      </c>
      <c r="P49" s="249">
        <f t="shared" si="42"/>
        <v>0</v>
      </c>
      <c r="Q49" s="332">
        <f t="shared" si="42"/>
        <v>0</v>
      </c>
      <c r="R49" s="250"/>
      <c r="S49" s="251">
        <f>'New Counts Pivot Table UPDATED'!B41</f>
        <v>353</v>
      </c>
      <c r="T49" s="252">
        <f>'New Counts Pivot Table UPDATED'!C41</f>
        <v>81</v>
      </c>
      <c r="U49" s="252">
        <f>'New Counts Pivot Table UPDATED'!D41</f>
        <v>370</v>
      </c>
      <c r="V49" s="252">
        <f>'New Counts Pivot Table UPDATED'!E41</f>
        <v>399</v>
      </c>
      <c r="W49" s="252">
        <f>'New Counts Pivot Table UPDATED'!F41</f>
        <v>35</v>
      </c>
      <c r="X49" s="322">
        <f>'New Counts Pivot Table UPDATED'!G41</f>
        <v>60</v>
      </c>
      <c r="Y49" s="251">
        <f>'New Counts Pivot Table UPDATED'!H41</f>
        <v>1298</v>
      </c>
      <c r="Z49" s="251">
        <f>'New Counts Pivot Table UPDATED'!I41</f>
        <v>19</v>
      </c>
      <c r="AA49" s="252">
        <f>'New Counts Pivot Table UPDATED'!J41</f>
        <v>55</v>
      </c>
      <c r="AB49" s="252">
        <f>'New Counts Pivot Table UPDATED'!K41</f>
        <v>35</v>
      </c>
      <c r="AC49" s="252">
        <f>'New Counts Pivot Table UPDATED'!L41</f>
        <v>0</v>
      </c>
      <c r="AD49" s="252">
        <f>'New Counts Pivot Table UPDATED'!M41</f>
        <v>109</v>
      </c>
      <c r="AE49" s="251">
        <f>'New Counts Pivot Table UPDATED'!M41</f>
        <v>109</v>
      </c>
      <c r="AF49" s="251">
        <f>'New Counts Pivot Table UPDATED'!N41</f>
        <v>0</v>
      </c>
      <c r="AG49" s="252">
        <f>'New Counts Pivot Table UPDATED'!O41</f>
        <v>0</v>
      </c>
      <c r="AH49" s="251">
        <f>'New Counts Pivot Table UPDATED'!P41</f>
        <v>0</v>
      </c>
    </row>
    <row r="50" spans="1:36">
      <c r="A50" s="337"/>
      <c r="B50" s="239" t="s">
        <v>21</v>
      </c>
      <c r="C50" s="247">
        <f t="shared" si="33"/>
        <v>0</v>
      </c>
      <c r="D50" s="248">
        <f t="shared" si="34"/>
        <v>0</v>
      </c>
      <c r="E50" s="248">
        <f t="shared" si="35"/>
        <v>0</v>
      </c>
      <c r="F50" s="248">
        <f t="shared" si="36"/>
        <v>0</v>
      </c>
      <c r="G50" s="248">
        <f t="shared" si="36"/>
        <v>0</v>
      </c>
      <c r="H50" s="248">
        <f t="shared" si="36"/>
        <v>0</v>
      </c>
      <c r="I50" s="247">
        <f t="shared" si="37"/>
        <v>0</v>
      </c>
      <c r="J50" s="247">
        <f t="shared" si="38"/>
        <v>0</v>
      </c>
      <c r="K50" s="248">
        <f t="shared" si="39"/>
        <v>0</v>
      </c>
      <c r="L50" s="248">
        <f t="shared" si="39"/>
        <v>0</v>
      </c>
      <c r="M50" s="249">
        <f t="shared" si="40"/>
        <v>0</v>
      </c>
      <c r="N50" s="247">
        <f t="shared" si="41"/>
        <v>0</v>
      </c>
      <c r="O50" s="247">
        <f t="shared" si="42"/>
        <v>1</v>
      </c>
      <c r="P50" s="249">
        <f t="shared" si="42"/>
        <v>0</v>
      </c>
      <c r="Q50" s="332">
        <f t="shared" si="42"/>
        <v>1</v>
      </c>
      <c r="R50" s="250"/>
      <c r="S50" s="251">
        <f>'New Counts Pivot Table UPDATED'!B42</f>
        <v>0</v>
      </c>
      <c r="T50" s="252">
        <f>'New Counts Pivot Table UPDATED'!C42</f>
        <v>0</v>
      </c>
      <c r="U50" s="252">
        <f>'New Counts Pivot Table UPDATED'!D42</f>
        <v>0</v>
      </c>
      <c r="V50" s="252">
        <f>'New Counts Pivot Table UPDATED'!E42</f>
        <v>0</v>
      </c>
      <c r="W50" s="252">
        <f>'New Counts Pivot Table UPDATED'!F42</f>
        <v>0</v>
      </c>
      <c r="X50" s="322">
        <f>'New Counts Pivot Table UPDATED'!G42</f>
        <v>0</v>
      </c>
      <c r="Y50" s="251">
        <f>'New Counts Pivot Table UPDATED'!H42</f>
        <v>0</v>
      </c>
      <c r="Z50" s="251">
        <f>'New Counts Pivot Table UPDATED'!I42</f>
        <v>0</v>
      </c>
      <c r="AA50" s="252">
        <f>'New Counts Pivot Table UPDATED'!J42</f>
        <v>0</v>
      </c>
      <c r="AB50" s="252">
        <f>'New Counts Pivot Table UPDATED'!K42</f>
        <v>0</v>
      </c>
      <c r="AC50" s="252">
        <f>'New Counts Pivot Table UPDATED'!L42</f>
        <v>0</v>
      </c>
      <c r="AD50" s="252">
        <f>'New Counts Pivot Table UPDATED'!M42</f>
        <v>0</v>
      </c>
      <c r="AE50" s="251">
        <f>'New Counts Pivot Table UPDATED'!M42</f>
        <v>0</v>
      </c>
      <c r="AF50" s="251">
        <f>'New Counts Pivot Table UPDATED'!N42</f>
        <v>2334</v>
      </c>
      <c r="AG50" s="252">
        <f>'New Counts Pivot Table UPDATED'!O42</f>
        <v>0</v>
      </c>
      <c r="AH50" s="251">
        <f>'New Counts Pivot Table UPDATED'!P42</f>
        <v>2334</v>
      </c>
    </row>
    <row r="51" spans="1:36" s="261" customFormat="1">
      <c r="A51" s="338"/>
      <c r="B51" s="253" t="s">
        <v>212</v>
      </c>
      <c r="C51" s="254">
        <f t="shared" si="33"/>
        <v>1</v>
      </c>
      <c r="D51" s="255">
        <f t="shared" si="34"/>
        <v>1</v>
      </c>
      <c r="E51" s="255">
        <f t="shared" si="35"/>
        <v>1</v>
      </c>
      <c r="F51" s="255">
        <f t="shared" si="36"/>
        <v>1</v>
      </c>
      <c r="G51" s="255">
        <f t="shared" si="36"/>
        <v>1</v>
      </c>
      <c r="H51" s="255">
        <f t="shared" si="36"/>
        <v>1</v>
      </c>
      <c r="I51" s="254">
        <f t="shared" si="37"/>
        <v>1</v>
      </c>
      <c r="J51" s="254">
        <f t="shared" si="38"/>
        <v>1</v>
      </c>
      <c r="K51" s="255">
        <f t="shared" si="39"/>
        <v>1</v>
      </c>
      <c r="L51" s="255">
        <f t="shared" si="39"/>
        <v>1</v>
      </c>
      <c r="M51" s="256">
        <f t="shared" si="40"/>
        <v>0</v>
      </c>
      <c r="N51" s="254">
        <f t="shared" si="41"/>
        <v>1</v>
      </c>
      <c r="O51" s="254">
        <f t="shared" si="42"/>
        <v>1</v>
      </c>
      <c r="P51" s="256">
        <f t="shared" si="42"/>
        <v>0</v>
      </c>
      <c r="Q51" s="333">
        <f t="shared" si="42"/>
        <v>1</v>
      </c>
      <c r="R51" s="257"/>
      <c r="S51" s="258">
        <f>'New Counts Pivot Table UPDATED'!B43</f>
        <v>3033</v>
      </c>
      <c r="T51" s="259">
        <f>'New Counts Pivot Table UPDATED'!C43</f>
        <v>1038</v>
      </c>
      <c r="U51" s="259">
        <f>'New Counts Pivot Table UPDATED'!D43</f>
        <v>2727</v>
      </c>
      <c r="V51" s="259">
        <f>'New Counts Pivot Table UPDATED'!E43</f>
        <v>2394</v>
      </c>
      <c r="W51" s="259">
        <f>'New Counts Pivot Table UPDATED'!F43</f>
        <v>314</v>
      </c>
      <c r="X51" s="323">
        <f>'New Counts Pivot Table UPDATED'!G43</f>
        <v>824</v>
      </c>
      <c r="Y51" s="258">
        <f>'New Counts Pivot Table UPDATED'!H43</f>
        <v>10330</v>
      </c>
      <c r="Z51" s="258">
        <f>'New Counts Pivot Table UPDATED'!I43</f>
        <v>317</v>
      </c>
      <c r="AA51" s="259">
        <f>'New Counts Pivot Table UPDATED'!J43</f>
        <v>433</v>
      </c>
      <c r="AB51" s="259">
        <f>'New Counts Pivot Table UPDATED'!K43</f>
        <v>536</v>
      </c>
      <c r="AC51" s="259">
        <f>'New Counts Pivot Table UPDATED'!L43</f>
        <v>0</v>
      </c>
      <c r="AD51" s="259">
        <f>'New Counts Pivot Table UPDATED'!M43</f>
        <v>1286</v>
      </c>
      <c r="AE51" s="258">
        <f>'New Counts Pivot Table UPDATED'!M43</f>
        <v>1286</v>
      </c>
      <c r="AF51" s="258">
        <f>'New Counts Pivot Table UPDATED'!N43</f>
        <v>2334</v>
      </c>
      <c r="AG51" s="259">
        <f>'New Counts Pivot Table UPDATED'!O43</f>
        <v>0</v>
      </c>
      <c r="AH51" s="258">
        <f>'New Counts Pivot Table UPDATED'!P43</f>
        <v>2334</v>
      </c>
      <c r="AI51" s="260"/>
      <c r="AJ51" s="260"/>
    </row>
    <row r="52" spans="1:36">
      <c r="A52" s="339" t="s">
        <v>33</v>
      </c>
      <c r="B52" s="240" t="s">
        <v>3</v>
      </c>
      <c r="C52" s="241"/>
      <c r="D52" s="242"/>
      <c r="E52" s="242"/>
      <c r="F52" s="242"/>
      <c r="G52" s="242"/>
      <c r="H52" s="242"/>
      <c r="I52" s="241"/>
      <c r="J52" s="241"/>
      <c r="K52" s="242"/>
      <c r="L52" s="242"/>
      <c r="M52" s="243"/>
      <c r="N52" s="241"/>
      <c r="O52" s="241"/>
      <c r="P52" s="243"/>
      <c r="Q52" s="331"/>
      <c r="R52" s="244"/>
      <c r="S52" s="245"/>
      <c r="T52" s="246"/>
      <c r="U52" s="246"/>
      <c r="V52" s="246"/>
      <c r="W52" s="246"/>
      <c r="X52" s="321"/>
      <c r="Y52" s="245"/>
      <c r="Z52" s="245"/>
      <c r="AA52" s="246"/>
      <c r="AB52" s="246"/>
      <c r="AC52" s="246"/>
      <c r="AD52" s="246"/>
      <c r="AE52" s="245"/>
      <c r="AF52" s="245"/>
      <c r="AG52" s="246"/>
      <c r="AH52" s="245"/>
    </row>
    <row r="53" spans="1:36">
      <c r="A53" s="337"/>
      <c r="B53" s="239" t="s">
        <v>4</v>
      </c>
      <c r="C53" s="247"/>
      <c r="D53" s="248"/>
      <c r="E53" s="248"/>
      <c r="F53" s="248"/>
      <c r="G53" s="248"/>
      <c r="H53" s="248"/>
      <c r="I53" s="247"/>
      <c r="J53" s="247"/>
      <c r="K53" s="248"/>
      <c r="L53" s="248"/>
      <c r="M53" s="249"/>
      <c r="N53" s="247"/>
      <c r="O53" s="247"/>
      <c r="P53" s="249"/>
      <c r="Q53" s="332"/>
      <c r="R53" s="250"/>
      <c r="S53" s="251"/>
      <c r="T53" s="252"/>
      <c r="U53" s="252"/>
      <c r="V53" s="252"/>
      <c r="W53" s="252"/>
      <c r="X53" s="322"/>
      <c r="Y53" s="251"/>
      <c r="Z53" s="251"/>
      <c r="AA53" s="252"/>
      <c r="AB53" s="252"/>
      <c r="AC53" s="252"/>
      <c r="AD53" s="252"/>
      <c r="AE53" s="251"/>
      <c r="AF53" s="251"/>
      <c r="AG53" s="252"/>
      <c r="AH53" s="251"/>
    </row>
    <row r="54" spans="1:36">
      <c r="A54" s="337"/>
      <c r="B54" s="239" t="s">
        <v>5</v>
      </c>
      <c r="C54" s="247"/>
      <c r="D54" s="248"/>
      <c r="E54" s="248"/>
      <c r="F54" s="248"/>
      <c r="G54" s="248"/>
      <c r="H54" s="248"/>
      <c r="I54" s="247"/>
      <c r="J54" s="247"/>
      <c r="K54" s="248"/>
      <c r="L54" s="248"/>
      <c r="M54" s="249"/>
      <c r="N54" s="247"/>
      <c r="O54" s="247"/>
      <c r="P54" s="249"/>
      <c r="Q54" s="332"/>
      <c r="R54" s="250"/>
      <c r="S54" s="251"/>
      <c r="T54" s="252"/>
      <c r="U54" s="252"/>
      <c r="V54" s="252"/>
      <c r="W54" s="252"/>
      <c r="X54" s="322"/>
      <c r="Y54" s="251"/>
      <c r="Z54" s="251"/>
      <c r="AA54" s="252"/>
      <c r="AB54" s="252"/>
      <c r="AC54" s="252"/>
      <c r="AD54" s="252"/>
      <c r="AE54" s="251"/>
      <c r="AF54" s="251"/>
      <c r="AG54" s="252"/>
      <c r="AH54" s="251"/>
    </row>
    <row r="55" spans="1:36">
      <c r="A55" s="337"/>
      <c r="B55" s="239" t="s">
        <v>6</v>
      </c>
      <c r="C55" s="247"/>
      <c r="D55" s="248"/>
      <c r="E55" s="248"/>
      <c r="F55" s="248"/>
      <c r="G55" s="248"/>
      <c r="H55" s="248"/>
      <c r="I55" s="247"/>
      <c r="J55" s="247"/>
      <c r="K55" s="248"/>
      <c r="L55" s="248"/>
      <c r="M55" s="249"/>
      <c r="N55" s="247"/>
      <c r="O55" s="247"/>
      <c r="P55" s="249"/>
      <c r="Q55" s="332"/>
      <c r="R55" s="250"/>
      <c r="S55" s="251"/>
      <c r="T55" s="252"/>
      <c r="U55" s="252"/>
      <c r="V55" s="252"/>
      <c r="W55" s="252"/>
      <c r="X55" s="322"/>
      <c r="Y55" s="251"/>
      <c r="Z55" s="251"/>
      <c r="AA55" s="252"/>
      <c r="AB55" s="252"/>
      <c r="AC55" s="252"/>
      <c r="AD55" s="252"/>
      <c r="AE55" s="251"/>
      <c r="AF55" s="251"/>
      <c r="AG55" s="252"/>
      <c r="AH55" s="251"/>
    </row>
    <row r="56" spans="1:36">
      <c r="A56" s="337"/>
      <c r="B56" s="239" t="s">
        <v>24</v>
      </c>
      <c r="C56" s="247"/>
      <c r="D56" s="248"/>
      <c r="E56" s="248"/>
      <c r="F56" s="248"/>
      <c r="G56" s="248"/>
      <c r="H56" s="248"/>
      <c r="I56" s="247"/>
      <c r="J56" s="247"/>
      <c r="K56" s="248"/>
      <c r="L56" s="248"/>
      <c r="M56" s="249"/>
      <c r="N56" s="247"/>
      <c r="O56" s="247"/>
      <c r="P56" s="249"/>
      <c r="Q56" s="332"/>
      <c r="R56" s="250"/>
      <c r="S56" s="251"/>
      <c r="T56" s="252"/>
      <c r="U56" s="252"/>
      <c r="V56" s="252"/>
      <c r="W56" s="252"/>
      <c r="X56" s="322"/>
      <c r="Y56" s="251"/>
      <c r="Z56" s="251"/>
      <c r="AA56" s="252"/>
      <c r="AB56" s="252"/>
      <c r="AC56" s="252"/>
      <c r="AD56" s="252"/>
      <c r="AE56" s="251"/>
      <c r="AF56" s="251"/>
      <c r="AG56" s="252"/>
      <c r="AH56" s="251"/>
    </row>
    <row r="57" spans="1:36">
      <c r="A57" s="337"/>
      <c r="B57" s="239" t="s">
        <v>21</v>
      </c>
      <c r="C57" s="247"/>
      <c r="D57" s="248"/>
      <c r="E57" s="248"/>
      <c r="F57" s="248"/>
      <c r="G57" s="248"/>
      <c r="H57" s="248"/>
      <c r="I57" s="247"/>
      <c r="J57" s="247"/>
      <c r="K57" s="248"/>
      <c r="L57" s="248"/>
      <c r="M57" s="249"/>
      <c r="N57" s="247"/>
      <c r="O57" s="247"/>
      <c r="P57" s="249"/>
      <c r="Q57" s="332"/>
      <c r="R57" s="250"/>
      <c r="S57" s="251"/>
      <c r="T57" s="252"/>
      <c r="U57" s="252"/>
      <c r="V57" s="252"/>
      <c r="W57" s="252"/>
      <c r="X57" s="322"/>
      <c r="Y57" s="251"/>
      <c r="Z57" s="251"/>
      <c r="AA57" s="252"/>
      <c r="AB57" s="252"/>
      <c r="AC57" s="252"/>
      <c r="AD57" s="252"/>
      <c r="AE57" s="251"/>
      <c r="AF57" s="251"/>
      <c r="AG57" s="252"/>
      <c r="AH57" s="251"/>
    </row>
    <row r="58" spans="1:36" s="261" customFormat="1">
      <c r="A58" s="338"/>
      <c r="B58" s="253" t="s">
        <v>212</v>
      </c>
      <c r="C58" s="254"/>
      <c r="D58" s="255"/>
      <c r="E58" s="255"/>
      <c r="F58" s="255"/>
      <c r="G58" s="255"/>
      <c r="H58" s="255"/>
      <c r="I58" s="254"/>
      <c r="J58" s="254"/>
      <c r="K58" s="255"/>
      <c r="L58" s="255"/>
      <c r="M58" s="256"/>
      <c r="N58" s="254"/>
      <c r="O58" s="254"/>
      <c r="P58" s="256"/>
      <c r="Q58" s="333"/>
      <c r="R58" s="257"/>
      <c r="S58" s="258"/>
      <c r="T58" s="259"/>
      <c r="U58" s="259"/>
      <c r="V58" s="259"/>
      <c r="W58" s="259"/>
      <c r="X58" s="323"/>
      <c r="Y58" s="258"/>
      <c r="Z58" s="258"/>
      <c r="AA58" s="259"/>
      <c r="AB58" s="259"/>
      <c r="AC58" s="259"/>
      <c r="AD58" s="259"/>
      <c r="AE58" s="258"/>
      <c r="AF58" s="258"/>
      <c r="AG58" s="259"/>
      <c r="AH58" s="258"/>
      <c r="AI58" s="260"/>
      <c r="AJ58" s="260"/>
    </row>
    <row r="59" spans="1:36">
      <c r="A59" s="339" t="s">
        <v>34</v>
      </c>
      <c r="B59" s="240" t="s">
        <v>3</v>
      </c>
      <c r="C59" s="241"/>
      <c r="D59" s="242"/>
      <c r="E59" s="242"/>
      <c r="F59" s="242"/>
      <c r="G59" s="242"/>
      <c r="H59" s="242"/>
      <c r="I59" s="241"/>
      <c r="J59" s="241"/>
      <c r="K59" s="242"/>
      <c r="L59" s="242"/>
      <c r="M59" s="243"/>
      <c r="N59" s="241"/>
      <c r="O59" s="241"/>
      <c r="P59" s="243"/>
      <c r="Q59" s="331"/>
      <c r="R59" s="244"/>
      <c r="S59" s="245"/>
      <c r="T59" s="246"/>
      <c r="U59" s="246"/>
      <c r="V59" s="246"/>
      <c r="W59" s="246"/>
      <c r="X59" s="321"/>
      <c r="Y59" s="245"/>
      <c r="Z59" s="245"/>
      <c r="AA59" s="246"/>
      <c r="AB59" s="246"/>
      <c r="AC59" s="246"/>
      <c r="AD59" s="246"/>
      <c r="AE59" s="245"/>
      <c r="AF59" s="245"/>
      <c r="AG59" s="246"/>
      <c r="AH59" s="245"/>
    </row>
    <row r="60" spans="1:36">
      <c r="A60" s="337"/>
      <c r="B60" s="239" t="s">
        <v>4</v>
      </c>
      <c r="C60" s="247"/>
      <c r="D60" s="248"/>
      <c r="E60" s="248"/>
      <c r="F60" s="248"/>
      <c r="G60" s="248"/>
      <c r="H60" s="248"/>
      <c r="I60" s="247"/>
      <c r="J60" s="247"/>
      <c r="K60" s="248"/>
      <c r="L60" s="248"/>
      <c r="M60" s="249"/>
      <c r="N60" s="247"/>
      <c r="O60" s="247"/>
      <c r="P60" s="249"/>
      <c r="Q60" s="332"/>
      <c r="R60" s="250"/>
      <c r="S60" s="251"/>
      <c r="T60" s="252"/>
      <c r="U60" s="252"/>
      <c r="V60" s="252"/>
      <c r="W60" s="252"/>
      <c r="X60" s="322"/>
      <c r="Y60" s="251"/>
      <c r="Z60" s="251"/>
      <c r="AA60" s="252"/>
      <c r="AB60" s="252"/>
      <c r="AC60" s="252"/>
      <c r="AD60" s="252"/>
      <c r="AE60" s="251"/>
      <c r="AF60" s="251"/>
      <c r="AG60" s="252"/>
      <c r="AH60" s="251"/>
    </row>
    <row r="61" spans="1:36">
      <c r="A61" s="337"/>
      <c r="B61" s="239" t="s">
        <v>5</v>
      </c>
      <c r="C61" s="247"/>
      <c r="D61" s="248"/>
      <c r="E61" s="248"/>
      <c r="F61" s="248"/>
      <c r="G61" s="248"/>
      <c r="H61" s="248"/>
      <c r="I61" s="247"/>
      <c r="J61" s="247"/>
      <c r="K61" s="248"/>
      <c r="L61" s="248"/>
      <c r="M61" s="249"/>
      <c r="N61" s="247"/>
      <c r="O61" s="247"/>
      <c r="P61" s="249"/>
      <c r="Q61" s="332"/>
      <c r="R61" s="250"/>
      <c r="S61" s="251"/>
      <c r="T61" s="252"/>
      <c r="U61" s="252"/>
      <c r="V61" s="252"/>
      <c r="W61" s="252"/>
      <c r="X61" s="322"/>
      <c r="Y61" s="251"/>
      <c r="Z61" s="251"/>
      <c r="AA61" s="252"/>
      <c r="AB61" s="252"/>
      <c r="AC61" s="252"/>
      <c r="AD61" s="252"/>
      <c r="AE61" s="251"/>
      <c r="AF61" s="251"/>
      <c r="AG61" s="252"/>
      <c r="AH61" s="251"/>
    </row>
    <row r="62" spans="1:36">
      <c r="A62" s="337"/>
      <c r="B62" s="239" t="s">
        <v>6</v>
      </c>
      <c r="C62" s="247"/>
      <c r="D62" s="248"/>
      <c r="E62" s="248"/>
      <c r="F62" s="248"/>
      <c r="G62" s="248"/>
      <c r="H62" s="248"/>
      <c r="I62" s="247"/>
      <c r="J62" s="247"/>
      <c r="K62" s="248"/>
      <c r="L62" s="248"/>
      <c r="M62" s="249"/>
      <c r="N62" s="247"/>
      <c r="O62" s="247"/>
      <c r="P62" s="249"/>
      <c r="Q62" s="332"/>
      <c r="R62" s="250"/>
      <c r="S62" s="251"/>
      <c r="T62" s="252"/>
      <c r="U62" s="252"/>
      <c r="V62" s="252"/>
      <c r="W62" s="252"/>
      <c r="X62" s="322"/>
      <c r="Y62" s="251"/>
      <c r="Z62" s="251"/>
      <c r="AA62" s="252"/>
      <c r="AB62" s="252"/>
      <c r="AC62" s="252"/>
      <c r="AD62" s="252"/>
      <c r="AE62" s="251"/>
      <c r="AF62" s="251"/>
      <c r="AG62" s="252"/>
      <c r="AH62" s="251"/>
    </row>
    <row r="63" spans="1:36">
      <c r="A63" s="337"/>
      <c r="B63" s="239" t="s">
        <v>24</v>
      </c>
      <c r="C63" s="247"/>
      <c r="D63" s="248"/>
      <c r="E63" s="248"/>
      <c r="F63" s="248"/>
      <c r="G63" s="248"/>
      <c r="H63" s="248"/>
      <c r="I63" s="247"/>
      <c r="J63" s="247"/>
      <c r="K63" s="248"/>
      <c r="L63" s="248"/>
      <c r="M63" s="249"/>
      <c r="N63" s="247"/>
      <c r="O63" s="247"/>
      <c r="P63" s="249"/>
      <c r="Q63" s="332"/>
      <c r="R63" s="250"/>
      <c r="S63" s="251"/>
      <c r="T63" s="252"/>
      <c r="U63" s="252"/>
      <c r="V63" s="252"/>
      <c r="W63" s="252"/>
      <c r="X63" s="322"/>
      <c r="Y63" s="251"/>
      <c r="Z63" s="251"/>
      <c r="AA63" s="252"/>
      <c r="AB63" s="252"/>
      <c r="AC63" s="252"/>
      <c r="AD63" s="252"/>
      <c r="AE63" s="251"/>
      <c r="AF63" s="251"/>
      <c r="AG63" s="252"/>
      <c r="AH63" s="251"/>
    </row>
    <row r="64" spans="1:36">
      <c r="A64" s="337"/>
      <c r="B64" s="239" t="s">
        <v>21</v>
      </c>
      <c r="C64" s="247"/>
      <c r="D64" s="248"/>
      <c r="E64" s="248"/>
      <c r="F64" s="248"/>
      <c r="G64" s="248"/>
      <c r="H64" s="248"/>
      <c r="I64" s="247"/>
      <c r="J64" s="247"/>
      <c r="K64" s="248"/>
      <c r="L64" s="248"/>
      <c r="M64" s="249"/>
      <c r="N64" s="247"/>
      <c r="O64" s="247"/>
      <c r="P64" s="249"/>
      <c r="Q64" s="332"/>
      <c r="R64" s="250"/>
      <c r="S64" s="251"/>
      <c r="T64" s="252"/>
      <c r="U64" s="252"/>
      <c r="V64" s="252"/>
      <c r="W64" s="252"/>
      <c r="X64" s="322"/>
      <c r="Y64" s="251"/>
      <c r="Z64" s="251"/>
      <c r="AA64" s="252"/>
      <c r="AB64" s="252"/>
      <c r="AC64" s="252"/>
      <c r="AD64" s="252"/>
      <c r="AE64" s="251"/>
      <c r="AF64" s="251"/>
      <c r="AG64" s="252"/>
      <c r="AH64" s="251"/>
    </row>
    <row r="65" spans="1:36" s="261" customFormat="1">
      <c r="A65" s="338"/>
      <c r="B65" s="253" t="s">
        <v>212</v>
      </c>
      <c r="C65" s="254"/>
      <c r="D65" s="255"/>
      <c r="E65" s="255"/>
      <c r="F65" s="255"/>
      <c r="G65" s="255"/>
      <c r="H65" s="255"/>
      <c r="I65" s="254"/>
      <c r="J65" s="254"/>
      <c r="K65" s="255"/>
      <c r="L65" s="255"/>
      <c r="M65" s="256"/>
      <c r="N65" s="254"/>
      <c r="O65" s="254"/>
      <c r="P65" s="256"/>
      <c r="Q65" s="333"/>
      <c r="R65" s="257"/>
      <c r="S65" s="258"/>
      <c r="T65" s="259"/>
      <c r="U65" s="259"/>
      <c r="V65" s="259"/>
      <c r="W65" s="259"/>
      <c r="X65" s="323"/>
      <c r="Y65" s="258"/>
      <c r="Z65" s="258"/>
      <c r="AA65" s="259"/>
      <c r="AB65" s="259"/>
      <c r="AC65" s="259"/>
      <c r="AD65" s="259"/>
      <c r="AE65" s="258"/>
      <c r="AF65" s="258"/>
      <c r="AG65" s="259"/>
      <c r="AH65" s="258"/>
      <c r="AI65" s="260"/>
      <c r="AJ65" s="260"/>
    </row>
    <row r="66" spans="1:36">
      <c r="A66" s="339" t="s">
        <v>35</v>
      </c>
      <c r="B66" s="240" t="s">
        <v>3</v>
      </c>
      <c r="C66" s="241"/>
      <c r="D66" s="242"/>
      <c r="E66" s="242"/>
      <c r="F66" s="242"/>
      <c r="G66" s="242"/>
      <c r="H66" s="242"/>
      <c r="I66" s="241"/>
      <c r="J66" s="241"/>
      <c r="K66" s="242"/>
      <c r="L66" s="242"/>
      <c r="M66" s="243"/>
      <c r="N66" s="241"/>
      <c r="O66" s="241"/>
      <c r="P66" s="243"/>
      <c r="Q66" s="331"/>
      <c r="R66" s="244"/>
      <c r="S66" s="245"/>
      <c r="T66" s="246"/>
      <c r="U66" s="246"/>
      <c r="V66" s="246"/>
      <c r="W66" s="246"/>
      <c r="X66" s="321"/>
      <c r="Y66" s="245"/>
      <c r="Z66" s="245"/>
      <c r="AA66" s="246"/>
      <c r="AB66" s="246"/>
      <c r="AC66" s="246"/>
      <c r="AD66" s="246"/>
      <c r="AE66" s="245"/>
      <c r="AF66" s="245"/>
      <c r="AG66" s="246"/>
      <c r="AH66" s="245"/>
    </row>
    <row r="67" spans="1:36">
      <c r="A67" s="337"/>
      <c r="B67" s="239" t="s">
        <v>4</v>
      </c>
      <c r="C67" s="247"/>
      <c r="D67" s="248"/>
      <c r="E67" s="248"/>
      <c r="F67" s="248"/>
      <c r="G67" s="248"/>
      <c r="H67" s="248"/>
      <c r="I67" s="247"/>
      <c r="J67" s="247"/>
      <c r="K67" s="248"/>
      <c r="L67" s="248"/>
      <c r="M67" s="249"/>
      <c r="N67" s="247"/>
      <c r="O67" s="247"/>
      <c r="P67" s="249"/>
      <c r="Q67" s="332"/>
      <c r="R67" s="250"/>
      <c r="S67" s="251"/>
      <c r="T67" s="252"/>
      <c r="U67" s="252"/>
      <c r="V67" s="252"/>
      <c r="W67" s="252"/>
      <c r="X67" s="322"/>
      <c r="Y67" s="251"/>
      <c r="Z67" s="251"/>
      <c r="AA67" s="252"/>
      <c r="AB67" s="252"/>
      <c r="AC67" s="252"/>
      <c r="AD67" s="252"/>
      <c r="AE67" s="251"/>
      <c r="AF67" s="251"/>
      <c r="AG67" s="252"/>
      <c r="AH67" s="251"/>
    </row>
    <row r="68" spans="1:36">
      <c r="A68" s="337"/>
      <c r="B68" s="239" t="s">
        <v>5</v>
      </c>
      <c r="C68" s="247"/>
      <c r="D68" s="248"/>
      <c r="E68" s="248"/>
      <c r="F68" s="248"/>
      <c r="G68" s="248"/>
      <c r="H68" s="248"/>
      <c r="I68" s="247"/>
      <c r="J68" s="247"/>
      <c r="K68" s="248"/>
      <c r="L68" s="248"/>
      <c r="M68" s="249"/>
      <c r="N68" s="247"/>
      <c r="O68" s="247"/>
      <c r="P68" s="249"/>
      <c r="Q68" s="332"/>
      <c r="R68" s="250"/>
      <c r="S68" s="251"/>
      <c r="T68" s="252"/>
      <c r="U68" s="252"/>
      <c r="V68" s="252"/>
      <c r="W68" s="252"/>
      <c r="X68" s="322"/>
      <c r="Y68" s="251"/>
      <c r="Z68" s="251"/>
      <c r="AA68" s="252"/>
      <c r="AB68" s="252"/>
      <c r="AC68" s="252"/>
      <c r="AD68" s="252"/>
      <c r="AE68" s="251"/>
      <c r="AF68" s="251"/>
      <c r="AG68" s="252"/>
      <c r="AH68" s="251"/>
    </row>
    <row r="69" spans="1:36">
      <c r="A69" s="337"/>
      <c r="B69" s="239" t="s">
        <v>6</v>
      </c>
      <c r="C69" s="247"/>
      <c r="D69" s="248"/>
      <c r="E69" s="248"/>
      <c r="F69" s="248"/>
      <c r="G69" s="248"/>
      <c r="H69" s="248"/>
      <c r="I69" s="247"/>
      <c r="J69" s="247"/>
      <c r="K69" s="248"/>
      <c r="L69" s="248"/>
      <c r="M69" s="249"/>
      <c r="N69" s="247"/>
      <c r="O69" s="247"/>
      <c r="P69" s="249"/>
      <c r="Q69" s="332"/>
      <c r="R69" s="250"/>
      <c r="S69" s="251"/>
      <c r="T69" s="252"/>
      <c r="U69" s="252"/>
      <c r="V69" s="252"/>
      <c r="W69" s="252"/>
      <c r="X69" s="322"/>
      <c r="Y69" s="251"/>
      <c r="Z69" s="251"/>
      <c r="AA69" s="252"/>
      <c r="AB69" s="252"/>
      <c r="AC69" s="252"/>
      <c r="AD69" s="252"/>
      <c r="AE69" s="251"/>
      <c r="AF69" s="251"/>
      <c r="AG69" s="252"/>
      <c r="AH69" s="251"/>
    </row>
    <row r="70" spans="1:36">
      <c r="A70" s="337"/>
      <c r="B70" s="239" t="s">
        <v>24</v>
      </c>
      <c r="C70" s="247"/>
      <c r="D70" s="248"/>
      <c r="E70" s="248"/>
      <c r="F70" s="248"/>
      <c r="G70" s="248"/>
      <c r="H70" s="248"/>
      <c r="I70" s="247"/>
      <c r="J70" s="247"/>
      <c r="K70" s="248"/>
      <c r="L70" s="248"/>
      <c r="M70" s="249"/>
      <c r="N70" s="406"/>
      <c r="O70" s="247"/>
      <c r="P70" s="249"/>
      <c r="Q70" s="332"/>
      <c r="R70" s="250"/>
      <c r="S70" s="251"/>
      <c r="T70" s="252"/>
      <c r="U70" s="252"/>
      <c r="V70" s="252"/>
      <c r="W70" s="252"/>
      <c r="X70" s="322"/>
      <c r="Y70" s="251"/>
      <c r="Z70" s="251"/>
      <c r="AA70" s="252"/>
      <c r="AB70" s="252"/>
      <c r="AC70" s="252"/>
      <c r="AD70" s="252"/>
      <c r="AE70" s="251"/>
      <c r="AF70" s="251"/>
      <c r="AG70" s="252"/>
      <c r="AH70" s="251"/>
    </row>
    <row r="71" spans="1:36">
      <c r="A71" s="337"/>
      <c r="B71" s="239" t="s">
        <v>21</v>
      </c>
      <c r="C71" s="247"/>
      <c r="D71" s="248"/>
      <c r="E71" s="248"/>
      <c r="F71" s="248"/>
      <c r="G71" s="248"/>
      <c r="H71" s="248"/>
      <c r="I71" s="247"/>
      <c r="J71" s="247"/>
      <c r="K71" s="248"/>
      <c r="L71" s="248"/>
      <c r="M71" s="249"/>
      <c r="N71" s="247"/>
      <c r="O71" s="247"/>
      <c r="P71" s="249"/>
      <c r="Q71" s="332"/>
      <c r="R71" s="250"/>
      <c r="S71" s="251"/>
      <c r="T71" s="252"/>
      <c r="U71" s="252"/>
      <c r="V71" s="252"/>
      <c r="W71" s="252"/>
      <c r="X71" s="322"/>
      <c r="Y71" s="251"/>
      <c r="Z71" s="251"/>
      <c r="AA71" s="252"/>
      <c r="AB71" s="252"/>
      <c r="AC71" s="252"/>
      <c r="AD71" s="252"/>
      <c r="AE71" s="251"/>
      <c r="AF71" s="251"/>
      <c r="AG71" s="252"/>
      <c r="AH71" s="251"/>
    </row>
    <row r="72" spans="1:36" s="261" customFormat="1">
      <c r="A72" s="338"/>
      <c r="B72" s="253" t="s">
        <v>212</v>
      </c>
      <c r="C72" s="254"/>
      <c r="D72" s="255"/>
      <c r="E72" s="255"/>
      <c r="F72" s="255"/>
      <c r="G72" s="255"/>
      <c r="H72" s="255"/>
      <c r="I72" s="254"/>
      <c r="J72" s="254"/>
      <c r="K72" s="255"/>
      <c r="L72" s="255"/>
      <c r="M72" s="256"/>
      <c r="N72" s="254"/>
      <c r="O72" s="254"/>
      <c r="P72" s="256"/>
      <c r="Q72" s="333"/>
      <c r="R72" s="257"/>
      <c r="S72" s="258"/>
      <c r="T72" s="259"/>
      <c r="U72" s="259"/>
      <c r="V72" s="259"/>
      <c r="W72" s="259"/>
      <c r="X72" s="323"/>
      <c r="Y72" s="258"/>
      <c r="Z72" s="258"/>
      <c r="AA72" s="259"/>
      <c r="AB72" s="259"/>
      <c r="AC72" s="259"/>
      <c r="AD72" s="259"/>
      <c r="AE72" s="258"/>
      <c r="AF72" s="258"/>
      <c r="AG72" s="259"/>
      <c r="AH72" s="258"/>
      <c r="AI72" s="260"/>
      <c r="AJ72" s="260"/>
    </row>
    <row r="73" spans="1:36">
      <c r="A73" s="339" t="s">
        <v>36</v>
      </c>
      <c r="B73" s="240" t="s">
        <v>3</v>
      </c>
      <c r="C73" s="241">
        <f t="shared" ref="C73:C79" si="43">S73/S$79</f>
        <v>0.22735562310030394</v>
      </c>
      <c r="D73" s="242">
        <f t="shared" ref="D73:H79" si="44">IFERROR(T73/T$79,0)</f>
        <v>0.21664275466284075</v>
      </c>
      <c r="E73" s="242">
        <f t="shared" si="44"/>
        <v>0</v>
      </c>
      <c r="F73" s="242">
        <f t="shared" si="44"/>
        <v>0.16743119266055045</v>
      </c>
      <c r="G73" s="242">
        <f t="shared" si="44"/>
        <v>0.25547445255474455</v>
      </c>
      <c r="H73" s="242">
        <f t="shared" si="44"/>
        <v>0</v>
      </c>
      <c r="I73" s="241">
        <f t="shared" ref="I73:I79" si="45">Y73/Y$79</f>
        <v>0.21705426356589147</v>
      </c>
      <c r="J73" s="241">
        <f t="shared" ref="J73:J79" si="46">IFERROR(Z73/Z$79,0)</f>
        <v>0</v>
      </c>
      <c r="K73" s="242" t="e">
        <f t="shared" ref="K73:L79" si="47">AA73/AA$79</f>
        <v>#DIV/0!</v>
      </c>
      <c r="L73" s="242" t="e">
        <f t="shared" si="47"/>
        <v>#DIV/0!</v>
      </c>
      <c r="M73" s="243">
        <f t="shared" ref="M73:M79" si="48">IFERROR(AC73/AC$79,0)</f>
        <v>0</v>
      </c>
      <c r="N73" s="241" t="e">
        <f t="shared" ref="N73:N79" si="49">AE73/AE$79</f>
        <v>#DIV/0!</v>
      </c>
      <c r="O73" s="241">
        <f t="shared" ref="O73:Q79" si="50">IFERROR(AF73/AF$79,0)</f>
        <v>0</v>
      </c>
      <c r="P73" s="243">
        <f t="shared" si="50"/>
        <v>0</v>
      </c>
      <c r="Q73" s="331">
        <f t="shared" si="50"/>
        <v>0</v>
      </c>
      <c r="R73" s="244"/>
      <c r="S73" s="245">
        <f>'New Counts Pivot Table UPDATED'!B45</f>
        <v>374</v>
      </c>
      <c r="T73" s="246">
        <f>'New Counts Pivot Table UPDATED'!C45</f>
        <v>302</v>
      </c>
      <c r="U73" s="246">
        <f>'New Counts Pivot Table UPDATED'!D45</f>
        <v>0</v>
      </c>
      <c r="V73" s="246">
        <f>'New Counts Pivot Table UPDATED'!E45</f>
        <v>73</v>
      </c>
      <c r="W73" s="246">
        <f>'New Counts Pivot Table UPDATED'!F45</f>
        <v>35</v>
      </c>
      <c r="X73" s="321">
        <f>'New Counts Pivot Table UPDATED'!G45</f>
        <v>0</v>
      </c>
      <c r="Y73" s="245">
        <f>'New Counts Pivot Table UPDATED'!H45</f>
        <v>784</v>
      </c>
      <c r="Z73" s="245">
        <f>'New Counts Pivot Table UPDATED'!I45</f>
        <v>0</v>
      </c>
      <c r="AA73" s="246">
        <f>'New Counts Pivot Table UPDATED'!J45</f>
        <v>0</v>
      </c>
      <c r="AB73" s="246">
        <f>'New Counts Pivot Table UPDATED'!K45</f>
        <v>0</v>
      </c>
      <c r="AC73" s="246">
        <f>'New Counts Pivot Table UPDATED'!L45</f>
        <v>0</v>
      </c>
      <c r="AD73" s="246">
        <f>'New Counts Pivot Table UPDATED'!M45</f>
        <v>0</v>
      </c>
      <c r="AE73" s="245">
        <f>'New Counts Pivot Table UPDATED'!M45</f>
        <v>0</v>
      </c>
      <c r="AF73" s="245">
        <f>'New Counts Pivot Table UPDATED'!N45</f>
        <v>0</v>
      </c>
      <c r="AG73" s="246">
        <f>'New Counts Pivot Table UPDATED'!O45</f>
        <v>0</v>
      </c>
      <c r="AH73" s="245">
        <f>'New Counts Pivot Table UPDATED'!P45</f>
        <v>0</v>
      </c>
    </row>
    <row r="74" spans="1:36">
      <c r="A74" s="337"/>
      <c r="B74" s="239" t="s">
        <v>4</v>
      </c>
      <c r="C74" s="247">
        <f t="shared" si="43"/>
        <v>0.27477203647416415</v>
      </c>
      <c r="D74" s="248">
        <f t="shared" si="44"/>
        <v>0.2733142037302726</v>
      </c>
      <c r="E74" s="248">
        <f t="shared" si="44"/>
        <v>0</v>
      </c>
      <c r="F74" s="248">
        <f t="shared" si="44"/>
        <v>0.22018348623853212</v>
      </c>
      <c r="G74" s="248">
        <f t="shared" si="44"/>
        <v>0.16788321167883211</v>
      </c>
      <c r="H74" s="248">
        <f t="shared" si="44"/>
        <v>0</v>
      </c>
      <c r="I74" s="247">
        <f t="shared" si="45"/>
        <v>0.26356589147286824</v>
      </c>
      <c r="J74" s="247">
        <f t="shared" si="46"/>
        <v>0</v>
      </c>
      <c r="K74" s="248" t="e">
        <f t="shared" si="47"/>
        <v>#DIV/0!</v>
      </c>
      <c r="L74" s="248" t="e">
        <f t="shared" si="47"/>
        <v>#DIV/0!</v>
      </c>
      <c r="M74" s="249">
        <f t="shared" si="48"/>
        <v>0</v>
      </c>
      <c r="N74" s="247" t="e">
        <f t="shared" si="49"/>
        <v>#DIV/0!</v>
      </c>
      <c r="O74" s="247">
        <f t="shared" si="50"/>
        <v>0</v>
      </c>
      <c r="P74" s="249">
        <f t="shared" si="50"/>
        <v>0</v>
      </c>
      <c r="Q74" s="332">
        <f t="shared" si="50"/>
        <v>0</v>
      </c>
      <c r="R74" s="250"/>
      <c r="S74" s="251">
        <f>'New Counts Pivot Table UPDATED'!B46</f>
        <v>452</v>
      </c>
      <c r="T74" s="252">
        <f>'New Counts Pivot Table UPDATED'!C46</f>
        <v>381</v>
      </c>
      <c r="U74" s="252">
        <f>'New Counts Pivot Table UPDATED'!D46</f>
        <v>0</v>
      </c>
      <c r="V74" s="252">
        <f>'New Counts Pivot Table UPDATED'!E46</f>
        <v>96</v>
      </c>
      <c r="W74" s="252">
        <f>'New Counts Pivot Table UPDATED'!F46</f>
        <v>23</v>
      </c>
      <c r="X74" s="322">
        <f>'New Counts Pivot Table UPDATED'!G46</f>
        <v>0</v>
      </c>
      <c r="Y74" s="251">
        <f>'New Counts Pivot Table UPDATED'!H46</f>
        <v>952</v>
      </c>
      <c r="Z74" s="251">
        <f>'New Counts Pivot Table UPDATED'!I46</f>
        <v>0</v>
      </c>
      <c r="AA74" s="252">
        <f>'New Counts Pivot Table UPDATED'!J46</f>
        <v>0</v>
      </c>
      <c r="AB74" s="252">
        <f>'New Counts Pivot Table UPDATED'!K46</f>
        <v>0</v>
      </c>
      <c r="AC74" s="252">
        <f>'New Counts Pivot Table UPDATED'!L46</f>
        <v>0</v>
      </c>
      <c r="AD74" s="252">
        <f>'New Counts Pivot Table UPDATED'!M46</f>
        <v>0</v>
      </c>
      <c r="AE74" s="251">
        <f>'New Counts Pivot Table UPDATED'!M46</f>
        <v>0</v>
      </c>
      <c r="AF74" s="251">
        <f>'New Counts Pivot Table UPDATED'!N46</f>
        <v>0</v>
      </c>
      <c r="AG74" s="252">
        <f>'New Counts Pivot Table UPDATED'!O46</f>
        <v>0</v>
      </c>
      <c r="AH74" s="251">
        <f>'New Counts Pivot Table UPDATED'!P46</f>
        <v>0</v>
      </c>
    </row>
    <row r="75" spans="1:36">
      <c r="A75" s="337"/>
      <c r="B75" s="239" t="s">
        <v>5</v>
      </c>
      <c r="C75" s="247">
        <f t="shared" si="43"/>
        <v>0.2844984802431611</v>
      </c>
      <c r="D75" s="248">
        <f t="shared" si="44"/>
        <v>0.2919655667144907</v>
      </c>
      <c r="E75" s="248">
        <f t="shared" si="44"/>
        <v>0</v>
      </c>
      <c r="F75" s="248">
        <f t="shared" si="44"/>
        <v>0.37155963302752293</v>
      </c>
      <c r="G75" s="248">
        <f t="shared" si="44"/>
        <v>0.27737226277372262</v>
      </c>
      <c r="H75" s="248">
        <f t="shared" si="44"/>
        <v>0</v>
      </c>
      <c r="I75" s="247">
        <f t="shared" si="45"/>
        <v>0.29761904761904762</v>
      </c>
      <c r="J75" s="247">
        <f t="shared" si="46"/>
        <v>0</v>
      </c>
      <c r="K75" s="248" t="e">
        <f t="shared" si="47"/>
        <v>#DIV/0!</v>
      </c>
      <c r="L75" s="248" t="e">
        <f t="shared" si="47"/>
        <v>#DIV/0!</v>
      </c>
      <c r="M75" s="249">
        <f t="shared" si="48"/>
        <v>0</v>
      </c>
      <c r="N75" s="247" t="e">
        <f t="shared" si="49"/>
        <v>#DIV/0!</v>
      </c>
      <c r="O75" s="247">
        <f t="shared" si="50"/>
        <v>0</v>
      </c>
      <c r="P75" s="249">
        <f t="shared" si="50"/>
        <v>0</v>
      </c>
      <c r="Q75" s="332">
        <f t="shared" si="50"/>
        <v>0</v>
      </c>
      <c r="R75" s="250"/>
      <c r="S75" s="251">
        <f>'New Counts Pivot Table UPDATED'!B47</f>
        <v>468</v>
      </c>
      <c r="T75" s="252">
        <f>'New Counts Pivot Table UPDATED'!C47</f>
        <v>407</v>
      </c>
      <c r="U75" s="252">
        <f>'New Counts Pivot Table UPDATED'!D47</f>
        <v>0</v>
      </c>
      <c r="V75" s="252">
        <f>'New Counts Pivot Table UPDATED'!E47</f>
        <v>162</v>
      </c>
      <c r="W75" s="252">
        <f>'New Counts Pivot Table UPDATED'!F47</f>
        <v>38</v>
      </c>
      <c r="X75" s="322">
        <f>'New Counts Pivot Table UPDATED'!G47</f>
        <v>0</v>
      </c>
      <c r="Y75" s="251">
        <f>'New Counts Pivot Table UPDATED'!H47</f>
        <v>1075</v>
      </c>
      <c r="Z75" s="251">
        <f>'New Counts Pivot Table UPDATED'!I47</f>
        <v>0</v>
      </c>
      <c r="AA75" s="252">
        <f>'New Counts Pivot Table UPDATED'!J47</f>
        <v>0</v>
      </c>
      <c r="AB75" s="252">
        <f>'New Counts Pivot Table UPDATED'!K47</f>
        <v>0</v>
      </c>
      <c r="AC75" s="252">
        <f>'New Counts Pivot Table UPDATED'!L47</f>
        <v>0</v>
      </c>
      <c r="AD75" s="252">
        <f>'New Counts Pivot Table UPDATED'!M47</f>
        <v>0</v>
      </c>
      <c r="AE75" s="251">
        <f>'New Counts Pivot Table UPDATED'!M47</f>
        <v>0</v>
      </c>
      <c r="AF75" s="251">
        <f>'New Counts Pivot Table UPDATED'!N47</f>
        <v>0</v>
      </c>
      <c r="AG75" s="252">
        <f>'New Counts Pivot Table UPDATED'!O47</f>
        <v>0</v>
      </c>
      <c r="AH75" s="251">
        <f>'New Counts Pivot Table UPDATED'!P47</f>
        <v>0</v>
      </c>
    </row>
    <row r="76" spans="1:36">
      <c r="A76" s="337"/>
      <c r="B76" s="239" t="s">
        <v>6</v>
      </c>
      <c r="C76" s="247">
        <f t="shared" si="43"/>
        <v>0.17811550151975683</v>
      </c>
      <c r="D76" s="248">
        <f t="shared" si="44"/>
        <v>0.19081779053084649</v>
      </c>
      <c r="E76" s="248">
        <f t="shared" si="44"/>
        <v>0</v>
      </c>
      <c r="F76" s="248">
        <f t="shared" si="44"/>
        <v>0.24082568807339449</v>
      </c>
      <c r="G76" s="248">
        <f t="shared" si="44"/>
        <v>0.29927007299270075</v>
      </c>
      <c r="H76" s="248">
        <f t="shared" si="44"/>
        <v>0</v>
      </c>
      <c r="I76" s="247">
        <f t="shared" si="45"/>
        <v>0.1951827242524917</v>
      </c>
      <c r="J76" s="247">
        <f t="shared" si="46"/>
        <v>0</v>
      </c>
      <c r="K76" s="248" t="e">
        <f t="shared" si="47"/>
        <v>#DIV/0!</v>
      </c>
      <c r="L76" s="248" t="e">
        <f t="shared" si="47"/>
        <v>#DIV/0!</v>
      </c>
      <c r="M76" s="249">
        <f t="shared" si="48"/>
        <v>0</v>
      </c>
      <c r="N76" s="247" t="e">
        <f t="shared" si="49"/>
        <v>#DIV/0!</v>
      </c>
      <c r="O76" s="247">
        <f t="shared" si="50"/>
        <v>0</v>
      </c>
      <c r="P76" s="249">
        <f t="shared" si="50"/>
        <v>0</v>
      </c>
      <c r="Q76" s="332">
        <f t="shared" si="50"/>
        <v>0</v>
      </c>
      <c r="R76" s="250"/>
      <c r="S76" s="251">
        <f>'New Counts Pivot Table UPDATED'!B48</f>
        <v>293</v>
      </c>
      <c r="T76" s="252">
        <f>'New Counts Pivot Table UPDATED'!C48</f>
        <v>266</v>
      </c>
      <c r="U76" s="252">
        <f>'New Counts Pivot Table UPDATED'!D48</f>
        <v>0</v>
      </c>
      <c r="V76" s="252">
        <f>'New Counts Pivot Table UPDATED'!E48</f>
        <v>105</v>
      </c>
      <c r="W76" s="252">
        <f>'New Counts Pivot Table UPDATED'!F48</f>
        <v>41</v>
      </c>
      <c r="X76" s="322">
        <f>'New Counts Pivot Table UPDATED'!G48</f>
        <v>0</v>
      </c>
      <c r="Y76" s="251">
        <f>'New Counts Pivot Table UPDATED'!H48</f>
        <v>705</v>
      </c>
      <c r="Z76" s="251">
        <f>'New Counts Pivot Table UPDATED'!I48</f>
        <v>0</v>
      </c>
      <c r="AA76" s="252">
        <f>'New Counts Pivot Table UPDATED'!J48</f>
        <v>0</v>
      </c>
      <c r="AB76" s="252">
        <f>'New Counts Pivot Table UPDATED'!K48</f>
        <v>0</v>
      </c>
      <c r="AC76" s="252">
        <f>'New Counts Pivot Table UPDATED'!L48</f>
        <v>0</v>
      </c>
      <c r="AD76" s="252">
        <f>'New Counts Pivot Table UPDATED'!M48</f>
        <v>0</v>
      </c>
      <c r="AE76" s="251">
        <f>'New Counts Pivot Table UPDATED'!M48</f>
        <v>0</v>
      </c>
      <c r="AF76" s="251">
        <f>'New Counts Pivot Table UPDATED'!N48</f>
        <v>0</v>
      </c>
      <c r="AG76" s="252">
        <f>'New Counts Pivot Table UPDATED'!O48</f>
        <v>0</v>
      </c>
      <c r="AH76" s="251">
        <f>'New Counts Pivot Table UPDATED'!P48</f>
        <v>0</v>
      </c>
    </row>
    <row r="77" spans="1:36">
      <c r="A77" s="337"/>
      <c r="B77" s="239" t="s">
        <v>24</v>
      </c>
      <c r="C77" s="247">
        <f t="shared" si="43"/>
        <v>3.5258358662613981E-2</v>
      </c>
      <c r="D77" s="248">
        <f t="shared" si="44"/>
        <v>2.7259684361549498E-2</v>
      </c>
      <c r="E77" s="248">
        <f t="shared" si="44"/>
        <v>0</v>
      </c>
      <c r="F77" s="248">
        <f t="shared" si="44"/>
        <v>0</v>
      </c>
      <c r="G77" s="248">
        <f t="shared" si="44"/>
        <v>0</v>
      </c>
      <c r="H77" s="248">
        <f t="shared" si="44"/>
        <v>0</v>
      </c>
      <c r="I77" s="247">
        <f t="shared" si="45"/>
        <v>2.6578073089700997E-2</v>
      </c>
      <c r="J77" s="247">
        <f t="shared" si="46"/>
        <v>0</v>
      </c>
      <c r="K77" s="248" t="e">
        <f t="shared" si="47"/>
        <v>#DIV/0!</v>
      </c>
      <c r="L77" s="248" t="e">
        <f t="shared" si="47"/>
        <v>#DIV/0!</v>
      </c>
      <c r="M77" s="249">
        <f t="shared" si="48"/>
        <v>0</v>
      </c>
      <c r="N77" s="247" t="e">
        <f t="shared" si="49"/>
        <v>#DIV/0!</v>
      </c>
      <c r="O77" s="247">
        <f t="shared" si="50"/>
        <v>0</v>
      </c>
      <c r="P77" s="249">
        <f t="shared" si="50"/>
        <v>0</v>
      </c>
      <c r="Q77" s="332">
        <f t="shared" si="50"/>
        <v>0</v>
      </c>
      <c r="R77" s="250"/>
      <c r="S77" s="251">
        <f>'New Counts Pivot Table UPDATED'!B49</f>
        <v>58</v>
      </c>
      <c r="T77" s="252">
        <f>'New Counts Pivot Table UPDATED'!C49</f>
        <v>38</v>
      </c>
      <c r="U77" s="252">
        <f>'New Counts Pivot Table UPDATED'!D49</f>
        <v>0</v>
      </c>
      <c r="V77" s="252">
        <f>'New Counts Pivot Table UPDATED'!E49</f>
        <v>0</v>
      </c>
      <c r="W77" s="252">
        <f>'New Counts Pivot Table UPDATED'!F49</f>
        <v>0</v>
      </c>
      <c r="X77" s="322">
        <f>'New Counts Pivot Table UPDATED'!G49</f>
        <v>0</v>
      </c>
      <c r="Y77" s="251">
        <f>'New Counts Pivot Table UPDATED'!H49</f>
        <v>96</v>
      </c>
      <c r="Z77" s="251">
        <f>'New Counts Pivot Table UPDATED'!I49</f>
        <v>0</v>
      </c>
      <c r="AA77" s="252">
        <f>'New Counts Pivot Table UPDATED'!J49</f>
        <v>0</v>
      </c>
      <c r="AB77" s="252">
        <f>'New Counts Pivot Table UPDATED'!K49</f>
        <v>0</v>
      </c>
      <c r="AC77" s="252">
        <f>'New Counts Pivot Table UPDATED'!L49</f>
        <v>0</v>
      </c>
      <c r="AD77" s="252">
        <f>'New Counts Pivot Table UPDATED'!M49</f>
        <v>0</v>
      </c>
      <c r="AE77" s="251">
        <f>'New Counts Pivot Table UPDATED'!M49</f>
        <v>0</v>
      </c>
      <c r="AF77" s="251">
        <f>'New Counts Pivot Table UPDATED'!N49</f>
        <v>0</v>
      </c>
      <c r="AG77" s="252">
        <f>'New Counts Pivot Table UPDATED'!O49</f>
        <v>0</v>
      </c>
      <c r="AH77" s="251">
        <f>'New Counts Pivot Table UPDATED'!P49</f>
        <v>0</v>
      </c>
    </row>
    <row r="78" spans="1:36">
      <c r="A78" s="337"/>
      <c r="B78" s="239" t="s">
        <v>21</v>
      </c>
      <c r="C78" s="247">
        <f t="shared" si="43"/>
        <v>0</v>
      </c>
      <c r="D78" s="248">
        <f t="shared" si="44"/>
        <v>0</v>
      </c>
      <c r="E78" s="248">
        <f t="shared" si="44"/>
        <v>0</v>
      </c>
      <c r="F78" s="248">
        <f t="shared" si="44"/>
        <v>0</v>
      </c>
      <c r="G78" s="248">
        <f t="shared" si="44"/>
        <v>0</v>
      </c>
      <c r="H78" s="248">
        <f t="shared" si="44"/>
        <v>0</v>
      </c>
      <c r="I78" s="247">
        <f t="shared" si="45"/>
        <v>0</v>
      </c>
      <c r="J78" s="247">
        <f t="shared" si="46"/>
        <v>0</v>
      </c>
      <c r="K78" s="248" t="e">
        <f t="shared" si="47"/>
        <v>#DIV/0!</v>
      </c>
      <c r="L78" s="248" t="e">
        <f t="shared" si="47"/>
        <v>#DIV/0!</v>
      </c>
      <c r="M78" s="249">
        <f t="shared" si="48"/>
        <v>0</v>
      </c>
      <c r="N78" s="247" t="e">
        <f t="shared" si="49"/>
        <v>#DIV/0!</v>
      </c>
      <c r="O78" s="247">
        <f t="shared" si="50"/>
        <v>0</v>
      </c>
      <c r="P78" s="249">
        <f t="shared" si="50"/>
        <v>0</v>
      </c>
      <c r="Q78" s="332">
        <f t="shared" si="50"/>
        <v>0</v>
      </c>
      <c r="R78" s="250"/>
      <c r="S78" s="251">
        <f>'New Counts Pivot Table UPDATED'!B50</f>
        <v>0</v>
      </c>
      <c r="T78" s="252">
        <f>'New Counts Pivot Table UPDATED'!C50</f>
        <v>0</v>
      </c>
      <c r="U78" s="252">
        <f>'New Counts Pivot Table UPDATED'!D50</f>
        <v>0</v>
      </c>
      <c r="V78" s="252">
        <f>'New Counts Pivot Table UPDATED'!E50</f>
        <v>0</v>
      </c>
      <c r="W78" s="252">
        <f>'New Counts Pivot Table UPDATED'!F50</f>
        <v>0</v>
      </c>
      <c r="X78" s="322">
        <f>'New Counts Pivot Table UPDATED'!G50</f>
        <v>0</v>
      </c>
      <c r="Y78" s="251">
        <f>'New Counts Pivot Table UPDATED'!H50</f>
        <v>0</v>
      </c>
      <c r="Z78" s="251">
        <f>'New Counts Pivot Table UPDATED'!I50</f>
        <v>0</v>
      </c>
      <c r="AA78" s="252">
        <f>'New Counts Pivot Table UPDATED'!J50</f>
        <v>0</v>
      </c>
      <c r="AB78" s="252">
        <f>'New Counts Pivot Table UPDATED'!K50</f>
        <v>0</v>
      </c>
      <c r="AC78" s="252">
        <f>'New Counts Pivot Table UPDATED'!L50</f>
        <v>0</v>
      </c>
      <c r="AD78" s="252">
        <f>'New Counts Pivot Table UPDATED'!M50</f>
        <v>0</v>
      </c>
      <c r="AE78" s="251">
        <f>'New Counts Pivot Table UPDATED'!M50</f>
        <v>0</v>
      </c>
      <c r="AF78" s="251">
        <f>'New Counts Pivot Table UPDATED'!N50</f>
        <v>0</v>
      </c>
      <c r="AG78" s="252">
        <f>'New Counts Pivot Table UPDATED'!O50</f>
        <v>0</v>
      </c>
      <c r="AH78" s="251">
        <f>'New Counts Pivot Table UPDATED'!P50</f>
        <v>0</v>
      </c>
    </row>
    <row r="79" spans="1:36" s="261" customFormat="1">
      <c r="A79" s="338"/>
      <c r="B79" s="253" t="s">
        <v>212</v>
      </c>
      <c r="C79" s="254">
        <f t="shared" si="43"/>
        <v>1</v>
      </c>
      <c r="D79" s="255">
        <f t="shared" si="44"/>
        <v>1</v>
      </c>
      <c r="E79" s="255">
        <f t="shared" si="44"/>
        <v>0</v>
      </c>
      <c r="F79" s="255">
        <f t="shared" si="44"/>
        <v>1</v>
      </c>
      <c r="G79" s="255">
        <f t="shared" si="44"/>
        <v>1</v>
      </c>
      <c r="H79" s="255">
        <f t="shared" si="44"/>
        <v>0</v>
      </c>
      <c r="I79" s="254">
        <f t="shared" si="45"/>
        <v>1</v>
      </c>
      <c r="J79" s="254">
        <f t="shared" si="46"/>
        <v>0</v>
      </c>
      <c r="K79" s="255" t="e">
        <f t="shared" si="47"/>
        <v>#DIV/0!</v>
      </c>
      <c r="L79" s="255" t="e">
        <f t="shared" si="47"/>
        <v>#DIV/0!</v>
      </c>
      <c r="M79" s="256">
        <f t="shared" si="48"/>
        <v>0</v>
      </c>
      <c r="N79" s="254" t="e">
        <f t="shared" si="49"/>
        <v>#DIV/0!</v>
      </c>
      <c r="O79" s="254">
        <f t="shared" si="50"/>
        <v>0</v>
      </c>
      <c r="P79" s="256">
        <f t="shared" si="50"/>
        <v>0</v>
      </c>
      <c r="Q79" s="333">
        <f t="shared" si="50"/>
        <v>0</v>
      </c>
      <c r="R79" s="257"/>
      <c r="S79" s="258">
        <f>'New Counts Pivot Table UPDATED'!B51</f>
        <v>1645</v>
      </c>
      <c r="T79" s="259">
        <f>'New Counts Pivot Table UPDATED'!C51</f>
        <v>1394</v>
      </c>
      <c r="U79" s="259">
        <f>'New Counts Pivot Table UPDATED'!D51</f>
        <v>0</v>
      </c>
      <c r="V79" s="259">
        <f>'New Counts Pivot Table UPDATED'!E51</f>
        <v>436</v>
      </c>
      <c r="W79" s="259">
        <f>'New Counts Pivot Table UPDATED'!F51</f>
        <v>137</v>
      </c>
      <c r="X79" s="323">
        <f>'New Counts Pivot Table UPDATED'!G51</f>
        <v>0</v>
      </c>
      <c r="Y79" s="258">
        <f>'New Counts Pivot Table UPDATED'!H51</f>
        <v>3612</v>
      </c>
      <c r="Z79" s="258">
        <f>'New Counts Pivot Table UPDATED'!I51</f>
        <v>0</v>
      </c>
      <c r="AA79" s="259">
        <f>'New Counts Pivot Table UPDATED'!J51</f>
        <v>0</v>
      </c>
      <c r="AB79" s="259">
        <f>'New Counts Pivot Table UPDATED'!K51</f>
        <v>0</v>
      </c>
      <c r="AC79" s="259">
        <f>'New Counts Pivot Table UPDATED'!L51</f>
        <v>0</v>
      </c>
      <c r="AD79" s="259">
        <f>'New Counts Pivot Table UPDATED'!M51</f>
        <v>0</v>
      </c>
      <c r="AE79" s="258">
        <f>'New Counts Pivot Table UPDATED'!M51</f>
        <v>0</v>
      </c>
      <c r="AF79" s="258">
        <f>'New Counts Pivot Table UPDATED'!N51</f>
        <v>0</v>
      </c>
      <c r="AG79" s="259">
        <f>'New Counts Pivot Table UPDATED'!O51</f>
        <v>0</v>
      </c>
      <c r="AH79" s="258">
        <f>'New Counts Pivot Table UPDATED'!P51</f>
        <v>0</v>
      </c>
      <c r="AI79" s="260"/>
      <c r="AJ79" s="260"/>
    </row>
    <row r="80" spans="1:36">
      <c r="A80" s="339" t="s">
        <v>37</v>
      </c>
      <c r="B80" s="240" t="s">
        <v>3</v>
      </c>
      <c r="C80" s="241">
        <f t="shared" ref="C80:C86" si="51">S80/S$86</f>
        <v>0.31374138629914877</v>
      </c>
      <c r="D80" s="242">
        <f t="shared" ref="D80:H86" si="52">IFERROR(T80/T$86,0)</f>
        <v>0.18306451612903227</v>
      </c>
      <c r="E80" s="242">
        <f t="shared" si="52"/>
        <v>0.25382154283682901</v>
      </c>
      <c r="F80" s="242">
        <f t="shared" si="52"/>
        <v>0.25490196078431371</v>
      </c>
      <c r="G80" s="242">
        <f t="shared" si="52"/>
        <v>0.21212121212121213</v>
      </c>
      <c r="H80" s="242">
        <f t="shared" si="52"/>
        <v>0.30914826498422715</v>
      </c>
      <c r="I80" s="241">
        <f t="shared" ref="I80:I86" si="53">Y80/Y$86</f>
        <v>0.27361371023342856</v>
      </c>
      <c r="J80" s="241">
        <f t="shared" ref="J80:J86" si="54">IFERROR(Z80/Z$86,0)</f>
        <v>0</v>
      </c>
      <c r="K80" s="242" t="e">
        <f t="shared" ref="K80:L86" si="55">AA80/AA$86</f>
        <v>#DIV/0!</v>
      </c>
      <c r="L80" s="242" t="e">
        <f t="shared" si="55"/>
        <v>#DIV/0!</v>
      </c>
      <c r="M80" s="243">
        <f t="shared" ref="M80:M86" si="56">IFERROR(AC80/AC$86,0)</f>
        <v>0</v>
      </c>
      <c r="N80" s="241" t="e">
        <f t="shared" ref="N80:N86" si="57">AE80/AE$86</f>
        <v>#DIV/0!</v>
      </c>
      <c r="O80" s="241">
        <f t="shared" ref="O80:Q86" si="58">IFERROR(AF80/AF$86,0)</f>
        <v>0</v>
      </c>
      <c r="P80" s="243">
        <f t="shared" si="58"/>
        <v>0</v>
      </c>
      <c r="Q80" s="331">
        <f t="shared" si="58"/>
        <v>0</v>
      </c>
      <c r="R80" s="244"/>
      <c r="S80" s="245">
        <f>'New Counts Pivot Table UPDATED'!B53</f>
        <v>1548</v>
      </c>
      <c r="T80" s="246">
        <f>'New Counts Pivot Table UPDATED'!C53</f>
        <v>227</v>
      </c>
      <c r="U80" s="246">
        <f>'New Counts Pivot Table UPDATED'!D53</f>
        <v>714</v>
      </c>
      <c r="V80" s="246">
        <f>'New Counts Pivot Table UPDATED'!E53</f>
        <v>65</v>
      </c>
      <c r="W80" s="246">
        <f>'New Counts Pivot Table UPDATED'!F53</f>
        <v>126</v>
      </c>
      <c r="X80" s="321">
        <f>'New Counts Pivot Table UPDATED'!G53</f>
        <v>98</v>
      </c>
      <c r="Y80" s="245">
        <f>'New Counts Pivot Table UPDATED'!H53</f>
        <v>2778</v>
      </c>
      <c r="Z80" s="245">
        <f>'New Counts Pivot Table UPDATED'!I53</f>
        <v>0</v>
      </c>
      <c r="AA80" s="246">
        <f>'New Counts Pivot Table UPDATED'!J53</f>
        <v>0</v>
      </c>
      <c r="AB80" s="246">
        <f>'New Counts Pivot Table UPDATED'!K53</f>
        <v>0</v>
      </c>
      <c r="AC80" s="246">
        <f>'New Counts Pivot Table UPDATED'!L53</f>
        <v>0</v>
      </c>
      <c r="AD80" s="246">
        <f>'New Counts Pivot Table UPDATED'!M53</f>
        <v>0</v>
      </c>
      <c r="AE80" s="245">
        <f>'New Counts Pivot Table UPDATED'!M53</f>
        <v>0</v>
      </c>
      <c r="AF80" s="245">
        <f>'New Counts Pivot Table UPDATED'!N53</f>
        <v>0</v>
      </c>
      <c r="AG80" s="246">
        <f>'New Counts Pivot Table UPDATED'!O53</f>
        <v>0</v>
      </c>
      <c r="AH80" s="245">
        <f>'New Counts Pivot Table UPDATED'!P53</f>
        <v>0</v>
      </c>
    </row>
    <row r="81" spans="1:36">
      <c r="A81" s="337"/>
      <c r="B81" s="239" t="s">
        <v>4</v>
      </c>
      <c r="C81" s="247">
        <f t="shared" si="51"/>
        <v>0.2853668423186056</v>
      </c>
      <c r="D81" s="248">
        <f t="shared" si="52"/>
        <v>0.34596774193548385</v>
      </c>
      <c r="E81" s="248">
        <f t="shared" si="52"/>
        <v>0.30643441166014929</v>
      </c>
      <c r="F81" s="248">
        <f t="shared" si="52"/>
        <v>0.36078431372549019</v>
      </c>
      <c r="G81" s="248">
        <f t="shared" si="52"/>
        <v>0.32323232323232326</v>
      </c>
      <c r="H81" s="248">
        <f t="shared" si="52"/>
        <v>0.26498422712933756</v>
      </c>
      <c r="I81" s="247">
        <f t="shared" si="53"/>
        <v>0.30207820348665421</v>
      </c>
      <c r="J81" s="247">
        <f t="shared" si="54"/>
        <v>0</v>
      </c>
      <c r="K81" s="248" t="e">
        <f t="shared" si="55"/>
        <v>#DIV/0!</v>
      </c>
      <c r="L81" s="248" t="e">
        <f t="shared" si="55"/>
        <v>#DIV/0!</v>
      </c>
      <c r="M81" s="407">
        <f t="shared" si="56"/>
        <v>0</v>
      </c>
      <c r="N81" s="406" t="e">
        <f t="shared" si="57"/>
        <v>#DIV/0!</v>
      </c>
      <c r="O81" s="247">
        <f t="shared" si="58"/>
        <v>0</v>
      </c>
      <c r="P81" s="249">
        <f t="shared" si="58"/>
        <v>0</v>
      </c>
      <c r="Q81" s="332">
        <f t="shared" si="58"/>
        <v>0</v>
      </c>
      <c r="R81" s="250"/>
      <c r="S81" s="251">
        <f>'New Counts Pivot Table UPDATED'!B54</f>
        <v>1408</v>
      </c>
      <c r="T81" s="252">
        <f>'New Counts Pivot Table UPDATED'!C54</f>
        <v>429</v>
      </c>
      <c r="U81" s="252">
        <f>'New Counts Pivot Table UPDATED'!D54</f>
        <v>862</v>
      </c>
      <c r="V81" s="252">
        <f>'New Counts Pivot Table UPDATED'!E54</f>
        <v>92</v>
      </c>
      <c r="W81" s="252">
        <f>'New Counts Pivot Table UPDATED'!F54</f>
        <v>192</v>
      </c>
      <c r="X81" s="322">
        <f>'New Counts Pivot Table UPDATED'!G54</f>
        <v>84</v>
      </c>
      <c r="Y81" s="251">
        <f>'New Counts Pivot Table UPDATED'!H54</f>
        <v>3067</v>
      </c>
      <c r="Z81" s="251">
        <f>'New Counts Pivot Table UPDATED'!I54</f>
        <v>0</v>
      </c>
      <c r="AA81" s="252">
        <f>'New Counts Pivot Table UPDATED'!J54</f>
        <v>0</v>
      </c>
      <c r="AB81" s="252">
        <f>'New Counts Pivot Table UPDATED'!K54</f>
        <v>0</v>
      </c>
      <c r="AC81" s="252">
        <f>'New Counts Pivot Table UPDATED'!L54</f>
        <v>0</v>
      </c>
      <c r="AD81" s="252">
        <f>'New Counts Pivot Table UPDATED'!M54</f>
        <v>0</v>
      </c>
      <c r="AE81" s="251">
        <f>'New Counts Pivot Table UPDATED'!M54</f>
        <v>0</v>
      </c>
      <c r="AF81" s="251">
        <f>'New Counts Pivot Table UPDATED'!N54</f>
        <v>0</v>
      </c>
      <c r="AG81" s="252">
        <f>'New Counts Pivot Table UPDATED'!O54</f>
        <v>0</v>
      </c>
      <c r="AH81" s="251">
        <f>'New Counts Pivot Table UPDATED'!P54</f>
        <v>0</v>
      </c>
    </row>
    <row r="82" spans="1:36">
      <c r="A82" s="337"/>
      <c r="B82" s="239" t="s">
        <v>5</v>
      </c>
      <c r="C82" s="247">
        <f t="shared" si="51"/>
        <v>0.19740575597892177</v>
      </c>
      <c r="D82" s="248">
        <f t="shared" si="52"/>
        <v>0.17419354838709677</v>
      </c>
      <c r="E82" s="248">
        <f t="shared" si="52"/>
        <v>0.23462495556345539</v>
      </c>
      <c r="F82" s="248">
        <f t="shared" si="52"/>
        <v>0.25882352941176473</v>
      </c>
      <c r="G82" s="248">
        <f t="shared" si="52"/>
        <v>0.25925925925925924</v>
      </c>
      <c r="H82" s="248">
        <f t="shared" si="52"/>
        <v>0.2302839116719243</v>
      </c>
      <c r="I82" s="247">
        <f t="shared" si="53"/>
        <v>0.21107061952132375</v>
      </c>
      <c r="J82" s="247">
        <f t="shared" si="54"/>
        <v>0</v>
      </c>
      <c r="K82" s="248" t="e">
        <f t="shared" si="55"/>
        <v>#DIV/0!</v>
      </c>
      <c r="L82" s="248" t="e">
        <f t="shared" si="55"/>
        <v>#DIV/0!</v>
      </c>
      <c r="M82" s="249">
        <f t="shared" si="56"/>
        <v>0</v>
      </c>
      <c r="N82" s="247" t="e">
        <f t="shared" si="57"/>
        <v>#DIV/0!</v>
      </c>
      <c r="O82" s="247">
        <f t="shared" si="58"/>
        <v>0</v>
      </c>
      <c r="P82" s="249">
        <f t="shared" si="58"/>
        <v>0</v>
      </c>
      <c r="Q82" s="332">
        <f t="shared" si="58"/>
        <v>0</v>
      </c>
      <c r="R82" s="250"/>
      <c r="S82" s="251">
        <f>'New Counts Pivot Table UPDATED'!B55</f>
        <v>974</v>
      </c>
      <c r="T82" s="252">
        <f>'New Counts Pivot Table UPDATED'!C55</f>
        <v>216</v>
      </c>
      <c r="U82" s="252">
        <f>'New Counts Pivot Table UPDATED'!D55</f>
        <v>660</v>
      </c>
      <c r="V82" s="252">
        <f>'New Counts Pivot Table UPDATED'!E55</f>
        <v>66</v>
      </c>
      <c r="W82" s="252">
        <f>'New Counts Pivot Table UPDATED'!F55</f>
        <v>154</v>
      </c>
      <c r="X82" s="322">
        <f>'New Counts Pivot Table UPDATED'!G55</f>
        <v>73</v>
      </c>
      <c r="Y82" s="251">
        <f>'New Counts Pivot Table UPDATED'!H55</f>
        <v>2143</v>
      </c>
      <c r="Z82" s="251">
        <f>'New Counts Pivot Table UPDATED'!I55</f>
        <v>0</v>
      </c>
      <c r="AA82" s="252">
        <f>'New Counts Pivot Table UPDATED'!J55</f>
        <v>0</v>
      </c>
      <c r="AB82" s="252">
        <f>'New Counts Pivot Table UPDATED'!K55</f>
        <v>0</v>
      </c>
      <c r="AC82" s="252">
        <f>'New Counts Pivot Table UPDATED'!L55</f>
        <v>0</v>
      </c>
      <c r="AD82" s="252">
        <f>'New Counts Pivot Table UPDATED'!M55</f>
        <v>0</v>
      </c>
      <c r="AE82" s="251">
        <f>'New Counts Pivot Table UPDATED'!M55</f>
        <v>0</v>
      </c>
      <c r="AF82" s="251">
        <f>'New Counts Pivot Table UPDATED'!N55</f>
        <v>0</v>
      </c>
      <c r="AG82" s="252">
        <f>'New Counts Pivot Table UPDATED'!O55</f>
        <v>0</v>
      </c>
      <c r="AH82" s="251">
        <f>'New Counts Pivot Table UPDATED'!P55</f>
        <v>0</v>
      </c>
    </row>
    <row r="83" spans="1:36">
      <c r="A83" s="337"/>
      <c r="B83" s="239" t="s">
        <v>6</v>
      </c>
      <c r="C83" s="405">
        <f t="shared" si="51"/>
        <v>1.2160518848804217E-3</v>
      </c>
      <c r="D83" s="248">
        <f t="shared" si="52"/>
        <v>3.2258064516129032E-3</v>
      </c>
      <c r="E83" s="248">
        <f t="shared" si="52"/>
        <v>1.4219694276573054E-2</v>
      </c>
      <c r="F83" s="248">
        <f t="shared" si="52"/>
        <v>1.1764705882352941E-2</v>
      </c>
      <c r="G83" s="248">
        <f t="shared" si="52"/>
        <v>6.9023569023569029E-2</v>
      </c>
      <c r="H83" s="248">
        <f t="shared" si="52"/>
        <v>6.3091482649842269E-3</v>
      </c>
      <c r="I83" s="247">
        <f t="shared" si="53"/>
        <v>9.4553333989953713E-3</v>
      </c>
      <c r="J83" s="247">
        <f t="shared" si="54"/>
        <v>0</v>
      </c>
      <c r="K83" s="248" t="e">
        <f t="shared" si="55"/>
        <v>#DIV/0!</v>
      </c>
      <c r="L83" s="248" t="e">
        <f t="shared" si="55"/>
        <v>#DIV/0!</v>
      </c>
      <c r="M83" s="249">
        <f t="shared" si="56"/>
        <v>0</v>
      </c>
      <c r="N83" s="247" t="e">
        <f t="shared" si="57"/>
        <v>#DIV/0!</v>
      </c>
      <c r="O83" s="247">
        <f t="shared" si="58"/>
        <v>0</v>
      </c>
      <c r="P83" s="249">
        <f t="shared" si="58"/>
        <v>0</v>
      </c>
      <c r="Q83" s="332">
        <f t="shared" si="58"/>
        <v>0</v>
      </c>
      <c r="R83" s="250"/>
      <c r="S83" s="251">
        <f>'New Counts Pivot Table UPDATED'!B56</f>
        <v>6</v>
      </c>
      <c r="T83" s="252">
        <f>'New Counts Pivot Table UPDATED'!C56</f>
        <v>4</v>
      </c>
      <c r="U83" s="252">
        <f>'New Counts Pivot Table UPDATED'!D56</f>
        <v>40</v>
      </c>
      <c r="V83" s="252">
        <f>'New Counts Pivot Table UPDATED'!E56</f>
        <v>3</v>
      </c>
      <c r="W83" s="252">
        <f>'New Counts Pivot Table UPDATED'!F56</f>
        <v>41</v>
      </c>
      <c r="X83" s="322">
        <f>'New Counts Pivot Table UPDATED'!G56</f>
        <v>2</v>
      </c>
      <c r="Y83" s="251">
        <f>'New Counts Pivot Table UPDATED'!H56</f>
        <v>96</v>
      </c>
      <c r="Z83" s="251">
        <f>'New Counts Pivot Table UPDATED'!I56</f>
        <v>0</v>
      </c>
      <c r="AA83" s="252">
        <f>'New Counts Pivot Table UPDATED'!J56</f>
        <v>0</v>
      </c>
      <c r="AB83" s="252">
        <f>'New Counts Pivot Table UPDATED'!K56</f>
        <v>0</v>
      </c>
      <c r="AC83" s="252">
        <f>'New Counts Pivot Table UPDATED'!L56</f>
        <v>0</v>
      </c>
      <c r="AD83" s="252">
        <f>'New Counts Pivot Table UPDATED'!M56</f>
        <v>0</v>
      </c>
      <c r="AE83" s="251">
        <f>'New Counts Pivot Table UPDATED'!M56</f>
        <v>0</v>
      </c>
      <c r="AF83" s="251">
        <f>'New Counts Pivot Table UPDATED'!N56</f>
        <v>0</v>
      </c>
      <c r="AG83" s="252">
        <f>'New Counts Pivot Table UPDATED'!O56</f>
        <v>0</v>
      </c>
      <c r="AH83" s="251">
        <f>'New Counts Pivot Table UPDATED'!P56</f>
        <v>0</v>
      </c>
    </row>
    <row r="84" spans="1:36">
      <c r="A84" s="337"/>
      <c r="B84" s="239" t="s">
        <v>24</v>
      </c>
      <c r="C84" s="247">
        <f t="shared" si="51"/>
        <v>0.20226996351844345</v>
      </c>
      <c r="D84" s="248">
        <f t="shared" si="52"/>
        <v>0.29354838709677417</v>
      </c>
      <c r="E84" s="248">
        <f t="shared" si="52"/>
        <v>0.19089939566299324</v>
      </c>
      <c r="F84" s="248">
        <f t="shared" si="52"/>
        <v>0.11372549019607843</v>
      </c>
      <c r="G84" s="248">
        <f t="shared" si="52"/>
        <v>0.13636363636363635</v>
      </c>
      <c r="H84" s="248">
        <f t="shared" si="52"/>
        <v>0.1892744479495268</v>
      </c>
      <c r="I84" s="247">
        <f t="shared" si="53"/>
        <v>0.20378213335959816</v>
      </c>
      <c r="J84" s="247">
        <f t="shared" si="54"/>
        <v>0</v>
      </c>
      <c r="K84" s="248" t="e">
        <f t="shared" si="55"/>
        <v>#DIV/0!</v>
      </c>
      <c r="L84" s="403" t="e">
        <f t="shared" si="55"/>
        <v>#DIV/0!</v>
      </c>
      <c r="M84" s="249">
        <f t="shared" si="56"/>
        <v>0</v>
      </c>
      <c r="N84" s="405" t="e">
        <f t="shared" si="57"/>
        <v>#DIV/0!</v>
      </c>
      <c r="O84" s="247">
        <f t="shared" si="58"/>
        <v>0</v>
      </c>
      <c r="P84" s="249">
        <f t="shared" si="58"/>
        <v>0</v>
      </c>
      <c r="Q84" s="332">
        <f t="shared" si="58"/>
        <v>0</v>
      </c>
      <c r="R84" s="250"/>
      <c r="S84" s="251">
        <f>'New Counts Pivot Table UPDATED'!B57</f>
        <v>998</v>
      </c>
      <c r="T84" s="252">
        <f>'New Counts Pivot Table UPDATED'!C57</f>
        <v>364</v>
      </c>
      <c r="U84" s="252">
        <f>'New Counts Pivot Table UPDATED'!D57</f>
        <v>537</v>
      </c>
      <c r="V84" s="252">
        <f>'New Counts Pivot Table UPDATED'!E57</f>
        <v>29</v>
      </c>
      <c r="W84" s="252">
        <f>'New Counts Pivot Table UPDATED'!F57</f>
        <v>81</v>
      </c>
      <c r="X84" s="322">
        <f>'New Counts Pivot Table UPDATED'!G57</f>
        <v>60</v>
      </c>
      <c r="Y84" s="251">
        <f>'New Counts Pivot Table UPDATED'!H57</f>
        <v>2069</v>
      </c>
      <c r="Z84" s="251">
        <f>'New Counts Pivot Table UPDATED'!I57</f>
        <v>0</v>
      </c>
      <c r="AA84" s="252">
        <f>'New Counts Pivot Table UPDATED'!J57</f>
        <v>0</v>
      </c>
      <c r="AB84" s="252">
        <f>'New Counts Pivot Table UPDATED'!K57</f>
        <v>0</v>
      </c>
      <c r="AC84" s="252">
        <f>'New Counts Pivot Table UPDATED'!L57</f>
        <v>0</v>
      </c>
      <c r="AD84" s="252">
        <f>'New Counts Pivot Table UPDATED'!M57</f>
        <v>0</v>
      </c>
      <c r="AE84" s="251">
        <f>'New Counts Pivot Table UPDATED'!M57</f>
        <v>0</v>
      </c>
      <c r="AF84" s="251">
        <f>'New Counts Pivot Table UPDATED'!N57</f>
        <v>0</v>
      </c>
      <c r="AG84" s="252">
        <f>'New Counts Pivot Table UPDATED'!O57</f>
        <v>0</v>
      </c>
      <c r="AH84" s="251">
        <f>'New Counts Pivot Table UPDATED'!P57</f>
        <v>0</v>
      </c>
    </row>
    <row r="85" spans="1:36">
      <c r="A85" s="337"/>
      <c r="B85" s="239" t="s">
        <v>21</v>
      </c>
      <c r="C85" s="247">
        <f t="shared" si="51"/>
        <v>0</v>
      </c>
      <c r="D85" s="248">
        <f t="shared" si="52"/>
        <v>0</v>
      </c>
      <c r="E85" s="248">
        <f t="shared" si="52"/>
        <v>0</v>
      </c>
      <c r="F85" s="248">
        <f t="shared" si="52"/>
        <v>0</v>
      </c>
      <c r="G85" s="248">
        <f t="shared" si="52"/>
        <v>0</v>
      </c>
      <c r="H85" s="248">
        <f t="shared" si="52"/>
        <v>0</v>
      </c>
      <c r="I85" s="247">
        <f t="shared" si="53"/>
        <v>0</v>
      </c>
      <c r="J85" s="247">
        <f t="shared" si="54"/>
        <v>0</v>
      </c>
      <c r="K85" s="248" t="e">
        <f t="shared" si="55"/>
        <v>#DIV/0!</v>
      </c>
      <c r="L85" s="248" t="e">
        <f t="shared" si="55"/>
        <v>#DIV/0!</v>
      </c>
      <c r="M85" s="249">
        <f t="shared" si="56"/>
        <v>0</v>
      </c>
      <c r="N85" s="247" t="e">
        <f t="shared" si="57"/>
        <v>#DIV/0!</v>
      </c>
      <c r="O85" s="247">
        <f t="shared" si="58"/>
        <v>0</v>
      </c>
      <c r="P85" s="249">
        <f t="shared" si="58"/>
        <v>0</v>
      </c>
      <c r="Q85" s="332">
        <f t="shared" si="58"/>
        <v>0</v>
      </c>
      <c r="R85" s="250"/>
      <c r="S85" s="251">
        <f>'New Counts Pivot Table UPDATED'!B58</f>
        <v>0</v>
      </c>
      <c r="T85" s="252">
        <f>'New Counts Pivot Table UPDATED'!C58</f>
        <v>0</v>
      </c>
      <c r="U85" s="252">
        <f>'New Counts Pivot Table UPDATED'!D58</f>
        <v>0</v>
      </c>
      <c r="V85" s="252">
        <f>'New Counts Pivot Table UPDATED'!E58</f>
        <v>0</v>
      </c>
      <c r="W85" s="252">
        <f>'New Counts Pivot Table UPDATED'!F58</f>
        <v>0</v>
      </c>
      <c r="X85" s="322">
        <f>'New Counts Pivot Table UPDATED'!G58</f>
        <v>0</v>
      </c>
      <c r="Y85" s="251">
        <f>'New Counts Pivot Table UPDATED'!H58</f>
        <v>0</v>
      </c>
      <c r="Z85" s="251">
        <f>'New Counts Pivot Table UPDATED'!I58</f>
        <v>0</v>
      </c>
      <c r="AA85" s="252">
        <f>'New Counts Pivot Table UPDATED'!J58</f>
        <v>0</v>
      </c>
      <c r="AB85" s="252">
        <f>'New Counts Pivot Table UPDATED'!K58</f>
        <v>0</v>
      </c>
      <c r="AC85" s="252">
        <f>'New Counts Pivot Table UPDATED'!L58</f>
        <v>0</v>
      </c>
      <c r="AD85" s="252">
        <f>'New Counts Pivot Table UPDATED'!M58</f>
        <v>0</v>
      </c>
      <c r="AE85" s="251">
        <f>'New Counts Pivot Table UPDATED'!M58</f>
        <v>0</v>
      </c>
      <c r="AF85" s="251">
        <f>'New Counts Pivot Table UPDATED'!N58</f>
        <v>0</v>
      </c>
      <c r="AG85" s="252">
        <f>'New Counts Pivot Table UPDATED'!O58</f>
        <v>0</v>
      </c>
      <c r="AH85" s="251">
        <f>'New Counts Pivot Table UPDATED'!P58</f>
        <v>0</v>
      </c>
    </row>
    <row r="86" spans="1:36" s="261" customFormat="1">
      <c r="A86" s="338"/>
      <c r="B86" s="253" t="s">
        <v>212</v>
      </c>
      <c r="C86" s="254">
        <f t="shared" si="51"/>
        <v>1</v>
      </c>
      <c r="D86" s="255">
        <f t="shared" si="52"/>
        <v>1</v>
      </c>
      <c r="E86" s="255">
        <f t="shared" si="52"/>
        <v>1</v>
      </c>
      <c r="F86" s="255">
        <f t="shared" si="52"/>
        <v>1</v>
      </c>
      <c r="G86" s="255">
        <f t="shared" si="52"/>
        <v>1</v>
      </c>
      <c r="H86" s="255">
        <f t="shared" si="52"/>
        <v>1</v>
      </c>
      <c r="I86" s="254">
        <f t="shared" si="53"/>
        <v>1</v>
      </c>
      <c r="J86" s="254">
        <f t="shared" si="54"/>
        <v>0</v>
      </c>
      <c r="K86" s="255" t="e">
        <f t="shared" si="55"/>
        <v>#DIV/0!</v>
      </c>
      <c r="L86" s="255" t="e">
        <f t="shared" si="55"/>
        <v>#DIV/0!</v>
      </c>
      <c r="M86" s="256">
        <f t="shared" si="56"/>
        <v>0</v>
      </c>
      <c r="N86" s="254" t="e">
        <f t="shared" si="57"/>
        <v>#DIV/0!</v>
      </c>
      <c r="O86" s="254">
        <f t="shared" si="58"/>
        <v>0</v>
      </c>
      <c r="P86" s="256">
        <f t="shared" si="58"/>
        <v>0</v>
      </c>
      <c r="Q86" s="333">
        <f t="shared" si="58"/>
        <v>0</v>
      </c>
      <c r="R86" s="257"/>
      <c r="S86" s="258">
        <f>'New Counts Pivot Table UPDATED'!B59</f>
        <v>4934</v>
      </c>
      <c r="T86" s="259">
        <f>'New Counts Pivot Table UPDATED'!C59</f>
        <v>1240</v>
      </c>
      <c r="U86" s="259">
        <f>'New Counts Pivot Table UPDATED'!D59</f>
        <v>2813</v>
      </c>
      <c r="V86" s="259">
        <f>'New Counts Pivot Table UPDATED'!E59</f>
        <v>255</v>
      </c>
      <c r="W86" s="259">
        <f>'New Counts Pivot Table UPDATED'!F59</f>
        <v>594</v>
      </c>
      <c r="X86" s="323">
        <f>'New Counts Pivot Table UPDATED'!G59</f>
        <v>317</v>
      </c>
      <c r="Y86" s="258">
        <f>'New Counts Pivot Table UPDATED'!H59</f>
        <v>10153</v>
      </c>
      <c r="Z86" s="258">
        <f>'New Counts Pivot Table UPDATED'!I59</f>
        <v>0</v>
      </c>
      <c r="AA86" s="259">
        <f>'New Counts Pivot Table UPDATED'!J59</f>
        <v>0</v>
      </c>
      <c r="AB86" s="259">
        <f>'New Counts Pivot Table UPDATED'!K59</f>
        <v>0</v>
      </c>
      <c r="AC86" s="259">
        <f>'New Counts Pivot Table UPDATED'!L59</f>
        <v>0</v>
      </c>
      <c r="AD86" s="259">
        <f>'New Counts Pivot Table UPDATED'!M59</f>
        <v>0</v>
      </c>
      <c r="AE86" s="258">
        <f>'New Counts Pivot Table UPDATED'!M59</f>
        <v>0</v>
      </c>
      <c r="AF86" s="258">
        <f>'New Counts Pivot Table UPDATED'!N59</f>
        <v>0</v>
      </c>
      <c r="AG86" s="259">
        <f>'New Counts Pivot Table UPDATED'!O59</f>
        <v>0</v>
      </c>
      <c r="AH86" s="258">
        <f>'New Counts Pivot Table UPDATED'!P59</f>
        <v>0</v>
      </c>
      <c r="AI86" s="260"/>
      <c r="AJ86" s="260"/>
    </row>
    <row r="87" spans="1:36">
      <c r="A87" s="339" t="s">
        <v>38</v>
      </c>
      <c r="B87" s="240" t="s">
        <v>3</v>
      </c>
      <c r="C87" s="241">
        <f t="shared" ref="C87:C93" si="59">S87/S$93</f>
        <v>0.32472324723247231</v>
      </c>
      <c r="D87" s="242">
        <f t="shared" ref="D87:H93" si="60">IFERROR(T87/T$93,0)</f>
        <v>0</v>
      </c>
      <c r="E87" s="242">
        <f t="shared" si="60"/>
        <v>0.31829268292682927</v>
      </c>
      <c r="F87" s="242">
        <f t="shared" si="60"/>
        <v>0.42307692307692307</v>
      </c>
      <c r="G87" s="242">
        <f t="shared" si="60"/>
        <v>0.19321148825065274</v>
      </c>
      <c r="H87" s="242">
        <f t="shared" si="60"/>
        <v>0.19902912621359223</v>
      </c>
      <c r="I87" s="241">
        <f t="shared" ref="I87:I93" si="61">Y87/Y$93</f>
        <v>0.29559902200488997</v>
      </c>
      <c r="J87" s="241">
        <f t="shared" ref="J87:J93" si="62">IFERROR(Z87/Z$93,0)</f>
        <v>0</v>
      </c>
      <c r="K87" s="242">
        <f t="shared" ref="K87:L93" si="63">AA87/AA$93</f>
        <v>0</v>
      </c>
      <c r="L87" s="242">
        <f t="shared" si="63"/>
        <v>0</v>
      </c>
      <c r="M87" s="243">
        <f t="shared" ref="M87:M93" si="64">IFERROR(AC87/AC$93,0)</f>
        <v>0</v>
      </c>
      <c r="N87" s="241">
        <f t="shared" ref="N87:N93" si="65">AE87/AE$93</f>
        <v>0</v>
      </c>
      <c r="O87" s="241">
        <f t="shared" ref="O87:Q93" si="66">IFERROR(AF87/AF$93,0)</f>
        <v>0</v>
      </c>
      <c r="P87" s="243">
        <f t="shared" si="66"/>
        <v>0</v>
      </c>
      <c r="Q87" s="331">
        <f t="shared" si="66"/>
        <v>0</v>
      </c>
      <c r="R87" s="244"/>
      <c r="S87" s="245">
        <f>'New Counts Pivot Table UPDATED'!B61</f>
        <v>704</v>
      </c>
      <c r="T87" s="246">
        <f>'New Counts Pivot Table UPDATED'!C61</f>
        <v>0</v>
      </c>
      <c r="U87" s="246">
        <f>'New Counts Pivot Table UPDATED'!D61</f>
        <v>261</v>
      </c>
      <c r="V87" s="246">
        <f>'New Counts Pivot Table UPDATED'!E61</f>
        <v>55</v>
      </c>
      <c r="W87" s="246">
        <f>'New Counts Pivot Table UPDATED'!F61</f>
        <v>148</v>
      </c>
      <c r="X87" s="321">
        <f>'New Counts Pivot Table UPDATED'!G61</f>
        <v>41</v>
      </c>
      <c r="Y87" s="245">
        <f>'New Counts Pivot Table UPDATED'!H61</f>
        <v>1209</v>
      </c>
      <c r="Z87" s="245">
        <f>'New Counts Pivot Table UPDATED'!I61</f>
        <v>0</v>
      </c>
      <c r="AA87" s="246">
        <f>'New Counts Pivot Table UPDATED'!J61</f>
        <v>0</v>
      </c>
      <c r="AB87" s="246">
        <f>'New Counts Pivot Table UPDATED'!K61</f>
        <v>0</v>
      </c>
      <c r="AC87" s="246">
        <f>'New Counts Pivot Table UPDATED'!L61</f>
        <v>0</v>
      </c>
      <c r="AD87" s="246">
        <f>'New Counts Pivot Table UPDATED'!M61</f>
        <v>0</v>
      </c>
      <c r="AE87" s="245">
        <f>'New Counts Pivot Table UPDATED'!M61</f>
        <v>0</v>
      </c>
      <c r="AF87" s="245">
        <f>'New Counts Pivot Table UPDATED'!N61</f>
        <v>0</v>
      </c>
      <c r="AG87" s="246">
        <f>'New Counts Pivot Table UPDATED'!O61</f>
        <v>0</v>
      </c>
      <c r="AH87" s="245">
        <f>'New Counts Pivot Table UPDATED'!P61</f>
        <v>0</v>
      </c>
    </row>
    <row r="88" spans="1:36">
      <c r="A88" s="337"/>
      <c r="B88" s="239" t="s">
        <v>4</v>
      </c>
      <c r="C88" s="247">
        <f t="shared" si="59"/>
        <v>0.2629151291512915</v>
      </c>
      <c r="D88" s="248">
        <f t="shared" si="60"/>
        <v>0</v>
      </c>
      <c r="E88" s="248">
        <f t="shared" si="60"/>
        <v>0.17317073170731706</v>
      </c>
      <c r="F88" s="248">
        <f t="shared" si="60"/>
        <v>0.2153846153846154</v>
      </c>
      <c r="G88" s="248">
        <f t="shared" si="60"/>
        <v>0.20365535248041775</v>
      </c>
      <c r="H88" s="248">
        <f t="shared" si="60"/>
        <v>0.24757281553398058</v>
      </c>
      <c r="I88" s="247">
        <f t="shared" si="61"/>
        <v>0.23154034229828852</v>
      </c>
      <c r="J88" s="247">
        <f t="shared" si="62"/>
        <v>0</v>
      </c>
      <c r="K88" s="248">
        <f t="shared" si="63"/>
        <v>0</v>
      </c>
      <c r="L88" s="248">
        <f t="shared" si="63"/>
        <v>0</v>
      </c>
      <c r="M88" s="249">
        <f t="shared" si="64"/>
        <v>0</v>
      </c>
      <c r="N88" s="247">
        <f t="shared" si="65"/>
        <v>0</v>
      </c>
      <c r="O88" s="247">
        <f t="shared" si="66"/>
        <v>0</v>
      </c>
      <c r="P88" s="249">
        <f t="shared" si="66"/>
        <v>0</v>
      </c>
      <c r="Q88" s="332">
        <f t="shared" si="66"/>
        <v>0</v>
      </c>
      <c r="R88" s="250"/>
      <c r="S88" s="251">
        <f>'New Counts Pivot Table UPDATED'!B62</f>
        <v>570</v>
      </c>
      <c r="T88" s="252">
        <f>'New Counts Pivot Table UPDATED'!C62</f>
        <v>0</v>
      </c>
      <c r="U88" s="252">
        <f>'New Counts Pivot Table UPDATED'!D62</f>
        <v>142</v>
      </c>
      <c r="V88" s="252">
        <f>'New Counts Pivot Table UPDATED'!E62</f>
        <v>28</v>
      </c>
      <c r="W88" s="252">
        <f>'New Counts Pivot Table UPDATED'!F62</f>
        <v>156</v>
      </c>
      <c r="X88" s="322">
        <f>'New Counts Pivot Table UPDATED'!G62</f>
        <v>51</v>
      </c>
      <c r="Y88" s="251">
        <f>'New Counts Pivot Table UPDATED'!H62</f>
        <v>947</v>
      </c>
      <c r="Z88" s="251">
        <f>'New Counts Pivot Table UPDATED'!I62</f>
        <v>0</v>
      </c>
      <c r="AA88" s="252">
        <f>'New Counts Pivot Table UPDATED'!J62</f>
        <v>0</v>
      </c>
      <c r="AB88" s="252">
        <f>'New Counts Pivot Table UPDATED'!K62</f>
        <v>0</v>
      </c>
      <c r="AC88" s="252">
        <f>'New Counts Pivot Table UPDATED'!L62</f>
        <v>0</v>
      </c>
      <c r="AD88" s="252">
        <f>'New Counts Pivot Table UPDATED'!M62</f>
        <v>0</v>
      </c>
      <c r="AE88" s="251">
        <f>'New Counts Pivot Table UPDATED'!M62</f>
        <v>0</v>
      </c>
      <c r="AF88" s="251">
        <f>'New Counts Pivot Table UPDATED'!N62</f>
        <v>0</v>
      </c>
      <c r="AG88" s="252">
        <f>'New Counts Pivot Table UPDATED'!O62</f>
        <v>0</v>
      </c>
      <c r="AH88" s="251">
        <f>'New Counts Pivot Table UPDATED'!P62</f>
        <v>0</v>
      </c>
    </row>
    <row r="89" spans="1:36">
      <c r="A89" s="337"/>
      <c r="B89" s="239" t="s">
        <v>5</v>
      </c>
      <c r="C89" s="247">
        <f t="shared" si="59"/>
        <v>0.25645756457564578</v>
      </c>
      <c r="D89" s="248">
        <f t="shared" si="60"/>
        <v>0</v>
      </c>
      <c r="E89" s="248">
        <f t="shared" si="60"/>
        <v>0.26951219512195124</v>
      </c>
      <c r="F89" s="248">
        <f t="shared" si="60"/>
        <v>0.22307692307692309</v>
      </c>
      <c r="G89" s="248">
        <f t="shared" si="60"/>
        <v>0.29634464751958223</v>
      </c>
      <c r="H89" s="248">
        <f t="shared" si="60"/>
        <v>0.30582524271844658</v>
      </c>
      <c r="I89" s="247">
        <f t="shared" si="61"/>
        <v>0.26797066014669929</v>
      </c>
      <c r="J89" s="247">
        <f t="shared" si="62"/>
        <v>0</v>
      </c>
      <c r="K89" s="248">
        <f t="shared" si="63"/>
        <v>0</v>
      </c>
      <c r="L89" s="248">
        <f t="shared" si="63"/>
        <v>0</v>
      </c>
      <c r="M89" s="249">
        <f t="shared" si="64"/>
        <v>0</v>
      </c>
      <c r="N89" s="247">
        <f t="shared" si="65"/>
        <v>0</v>
      </c>
      <c r="O89" s="247">
        <f t="shared" si="66"/>
        <v>0</v>
      </c>
      <c r="P89" s="249">
        <f t="shared" si="66"/>
        <v>0</v>
      </c>
      <c r="Q89" s="332">
        <f t="shared" si="66"/>
        <v>0</v>
      </c>
      <c r="R89" s="250"/>
      <c r="S89" s="251">
        <f>'New Counts Pivot Table UPDATED'!B63</f>
        <v>556</v>
      </c>
      <c r="T89" s="252">
        <f>'New Counts Pivot Table UPDATED'!C63</f>
        <v>0</v>
      </c>
      <c r="U89" s="252">
        <f>'New Counts Pivot Table UPDATED'!D63</f>
        <v>221</v>
      </c>
      <c r="V89" s="252">
        <f>'New Counts Pivot Table UPDATED'!E63</f>
        <v>29</v>
      </c>
      <c r="W89" s="252">
        <f>'New Counts Pivot Table UPDATED'!F63</f>
        <v>227</v>
      </c>
      <c r="X89" s="322">
        <f>'New Counts Pivot Table UPDATED'!G63</f>
        <v>63</v>
      </c>
      <c r="Y89" s="251">
        <f>'New Counts Pivot Table UPDATED'!H63</f>
        <v>1096</v>
      </c>
      <c r="Z89" s="251">
        <f>'New Counts Pivot Table UPDATED'!I63</f>
        <v>0</v>
      </c>
      <c r="AA89" s="252">
        <f>'New Counts Pivot Table UPDATED'!J63</f>
        <v>0</v>
      </c>
      <c r="AB89" s="252">
        <f>'New Counts Pivot Table UPDATED'!K63</f>
        <v>0</v>
      </c>
      <c r="AC89" s="252">
        <f>'New Counts Pivot Table UPDATED'!L63</f>
        <v>0</v>
      </c>
      <c r="AD89" s="252">
        <f>'New Counts Pivot Table UPDATED'!M63</f>
        <v>0</v>
      </c>
      <c r="AE89" s="251">
        <f>'New Counts Pivot Table UPDATED'!M63</f>
        <v>0</v>
      </c>
      <c r="AF89" s="251">
        <f>'New Counts Pivot Table UPDATED'!N63</f>
        <v>0</v>
      </c>
      <c r="AG89" s="252">
        <f>'New Counts Pivot Table UPDATED'!O63</f>
        <v>0</v>
      </c>
      <c r="AH89" s="251">
        <f>'New Counts Pivot Table UPDATED'!P63</f>
        <v>0</v>
      </c>
    </row>
    <row r="90" spans="1:36">
      <c r="A90" s="337"/>
      <c r="B90" s="239" t="s">
        <v>6</v>
      </c>
      <c r="C90" s="247">
        <f t="shared" si="59"/>
        <v>0.1559040590405904</v>
      </c>
      <c r="D90" s="248">
        <f t="shared" si="60"/>
        <v>0</v>
      </c>
      <c r="E90" s="248">
        <f t="shared" si="60"/>
        <v>0.23902439024390243</v>
      </c>
      <c r="F90" s="248">
        <f t="shared" si="60"/>
        <v>0.13846153846153847</v>
      </c>
      <c r="G90" s="248">
        <f t="shared" si="60"/>
        <v>0.30678851174934724</v>
      </c>
      <c r="H90" s="248">
        <f t="shared" si="60"/>
        <v>0.24757281553398058</v>
      </c>
      <c r="I90" s="247">
        <f t="shared" si="61"/>
        <v>0.20488997555012226</v>
      </c>
      <c r="J90" s="247">
        <f t="shared" si="62"/>
        <v>0</v>
      </c>
      <c r="K90" s="248">
        <f t="shared" si="63"/>
        <v>0</v>
      </c>
      <c r="L90" s="248">
        <f t="shared" si="63"/>
        <v>0</v>
      </c>
      <c r="M90" s="249">
        <f t="shared" si="64"/>
        <v>0</v>
      </c>
      <c r="N90" s="247">
        <f t="shared" si="65"/>
        <v>0</v>
      </c>
      <c r="O90" s="247">
        <f t="shared" si="66"/>
        <v>0</v>
      </c>
      <c r="P90" s="249">
        <f t="shared" si="66"/>
        <v>0</v>
      </c>
      <c r="Q90" s="332">
        <f t="shared" si="66"/>
        <v>0</v>
      </c>
      <c r="R90" s="250"/>
      <c r="S90" s="251">
        <f>'New Counts Pivot Table UPDATED'!B64</f>
        <v>338</v>
      </c>
      <c r="T90" s="252">
        <f>'New Counts Pivot Table UPDATED'!C64</f>
        <v>0</v>
      </c>
      <c r="U90" s="252">
        <f>'New Counts Pivot Table UPDATED'!D64</f>
        <v>196</v>
      </c>
      <c r="V90" s="252">
        <f>'New Counts Pivot Table UPDATED'!E64</f>
        <v>18</v>
      </c>
      <c r="W90" s="252">
        <f>'New Counts Pivot Table UPDATED'!F64</f>
        <v>235</v>
      </c>
      <c r="X90" s="322">
        <f>'New Counts Pivot Table UPDATED'!G64</f>
        <v>51</v>
      </c>
      <c r="Y90" s="251">
        <f>'New Counts Pivot Table UPDATED'!H64</f>
        <v>838</v>
      </c>
      <c r="Z90" s="251">
        <f>'New Counts Pivot Table UPDATED'!I64</f>
        <v>0</v>
      </c>
      <c r="AA90" s="252">
        <f>'New Counts Pivot Table UPDATED'!J64</f>
        <v>0</v>
      </c>
      <c r="AB90" s="252">
        <f>'New Counts Pivot Table UPDATED'!K64</f>
        <v>0</v>
      </c>
      <c r="AC90" s="252">
        <f>'New Counts Pivot Table UPDATED'!L64</f>
        <v>0</v>
      </c>
      <c r="AD90" s="252">
        <f>'New Counts Pivot Table UPDATED'!M64</f>
        <v>0</v>
      </c>
      <c r="AE90" s="251">
        <f>'New Counts Pivot Table UPDATED'!M64</f>
        <v>0</v>
      </c>
      <c r="AF90" s="251">
        <f>'New Counts Pivot Table UPDATED'!N64</f>
        <v>0</v>
      </c>
      <c r="AG90" s="252">
        <f>'New Counts Pivot Table UPDATED'!O64</f>
        <v>0</v>
      </c>
      <c r="AH90" s="251">
        <f>'New Counts Pivot Table UPDATED'!P64</f>
        <v>0</v>
      </c>
    </row>
    <row r="91" spans="1:36">
      <c r="A91" s="337"/>
      <c r="B91" s="239" t="s">
        <v>24</v>
      </c>
      <c r="C91" s="247">
        <f t="shared" si="59"/>
        <v>0</v>
      </c>
      <c r="D91" s="248">
        <f t="shared" si="60"/>
        <v>0</v>
      </c>
      <c r="E91" s="248">
        <f t="shared" si="60"/>
        <v>0</v>
      </c>
      <c r="F91" s="248">
        <f t="shared" si="60"/>
        <v>0</v>
      </c>
      <c r="G91" s="248">
        <f t="shared" si="60"/>
        <v>0</v>
      </c>
      <c r="H91" s="248">
        <f t="shared" si="60"/>
        <v>0</v>
      </c>
      <c r="I91" s="247">
        <f t="shared" si="61"/>
        <v>0</v>
      </c>
      <c r="J91" s="247">
        <f t="shared" si="62"/>
        <v>0</v>
      </c>
      <c r="K91" s="248">
        <f t="shared" si="63"/>
        <v>0</v>
      </c>
      <c r="L91" s="248">
        <f t="shared" si="63"/>
        <v>0</v>
      </c>
      <c r="M91" s="249">
        <f t="shared" si="64"/>
        <v>0</v>
      </c>
      <c r="N91" s="247">
        <f t="shared" si="65"/>
        <v>0</v>
      </c>
      <c r="O91" s="247">
        <f t="shared" si="66"/>
        <v>0</v>
      </c>
      <c r="P91" s="249">
        <f t="shared" si="66"/>
        <v>0</v>
      </c>
      <c r="Q91" s="332">
        <f t="shared" si="66"/>
        <v>0</v>
      </c>
      <c r="R91" s="250"/>
      <c r="S91" s="251">
        <f>'New Counts Pivot Table UPDATED'!B65</f>
        <v>0</v>
      </c>
      <c r="T91" s="252">
        <f>'New Counts Pivot Table UPDATED'!C65</f>
        <v>0</v>
      </c>
      <c r="U91" s="252">
        <f>'New Counts Pivot Table UPDATED'!D65</f>
        <v>0</v>
      </c>
      <c r="V91" s="252">
        <f>'New Counts Pivot Table UPDATED'!E65</f>
        <v>0</v>
      </c>
      <c r="W91" s="252">
        <f>'New Counts Pivot Table UPDATED'!F65</f>
        <v>0</v>
      </c>
      <c r="X91" s="322">
        <f>'New Counts Pivot Table UPDATED'!G65</f>
        <v>0</v>
      </c>
      <c r="Y91" s="251">
        <f>'New Counts Pivot Table UPDATED'!H65</f>
        <v>0</v>
      </c>
      <c r="Z91" s="251">
        <f>'New Counts Pivot Table UPDATED'!I65</f>
        <v>0</v>
      </c>
      <c r="AA91" s="252">
        <f>'New Counts Pivot Table UPDATED'!J65</f>
        <v>0</v>
      </c>
      <c r="AB91" s="252">
        <f>'New Counts Pivot Table UPDATED'!K65</f>
        <v>0</v>
      </c>
      <c r="AC91" s="252">
        <f>'New Counts Pivot Table UPDATED'!L65</f>
        <v>0</v>
      </c>
      <c r="AD91" s="252">
        <f>'New Counts Pivot Table UPDATED'!M65</f>
        <v>0</v>
      </c>
      <c r="AE91" s="251">
        <f>'New Counts Pivot Table UPDATED'!M65</f>
        <v>0</v>
      </c>
      <c r="AF91" s="251">
        <f>'New Counts Pivot Table UPDATED'!N65</f>
        <v>0</v>
      </c>
      <c r="AG91" s="252">
        <f>'New Counts Pivot Table UPDATED'!O65</f>
        <v>0</v>
      </c>
      <c r="AH91" s="251">
        <f>'New Counts Pivot Table UPDATED'!P65</f>
        <v>0</v>
      </c>
    </row>
    <row r="92" spans="1:36">
      <c r="A92" s="337"/>
      <c r="B92" s="239" t="s">
        <v>21</v>
      </c>
      <c r="C92" s="247">
        <f t="shared" si="59"/>
        <v>0</v>
      </c>
      <c r="D92" s="248">
        <f t="shared" si="60"/>
        <v>0</v>
      </c>
      <c r="E92" s="248">
        <f t="shared" si="60"/>
        <v>0</v>
      </c>
      <c r="F92" s="248">
        <f t="shared" si="60"/>
        <v>0</v>
      </c>
      <c r="G92" s="248">
        <f t="shared" si="60"/>
        <v>0</v>
      </c>
      <c r="H92" s="248">
        <f t="shared" si="60"/>
        <v>0</v>
      </c>
      <c r="I92" s="247">
        <f t="shared" si="61"/>
        <v>0</v>
      </c>
      <c r="J92" s="247">
        <f t="shared" si="62"/>
        <v>1</v>
      </c>
      <c r="K92" s="248">
        <f t="shared" si="63"/>
        <v>1</v>
      </c>
      <c r="L92" s="248">
        <f t="shared" si="63"/>
        <v>1</v>
      </c>
      <c r="M92" s="249">
        <f t="shared" si="64"/>
        <v>1</v>
      </c>
      <c r="N92" s="247">
        <f t="shared" si="65"/>
        <v>1</v>
      </c>
      <c r="O92" s="247">
        <f t="shared" si="66"/>
        <v>1</v>
      </c>
      <c r="P92" s="249">
        <f t="shared" si="66"/>
        <v>1</v>
      </c>
      <c r="Q92" s="332">
        <f t="shared" si="66"/>
        <v>1</v>
      </c>
      <c r="R92" s="250"/>
      <c r="S92" s="251">
        <f>'New Counts Pivot Table UPDATED'!B66</f>
        <v>0</v>
      </c>
      <c r="T92" s="252">
        <f>'New Counts Pivot Table UPDATED'!C66</f>
        <v>0</v>
      </c>
      <c r="U92" s="252">
        <f>'New Counts Pivot Table UPDATED'!D66</f>
        <v>0</v>
      </c>
      <c r="V92" s="252">
        <f>'New Counts Pivot Table UPDATED'!E66</f>
        <v>0</v>
      </c>
      <c r="W92" s="252">
        <f>'New Counts Pivot Table UPDATED'!F66</f>
        <v>0</v>
      </c>
      <c r="X92" s="322">
        <f>'New Counts Pivot Table UPDATED'!G66</f>
        <v>0</v>
      </c>
      <c r="Y92" s="251">
        <f>'New Counts Pivot Table UPDATED'!H66</f>
        <v>0</v>
      </c>
      <c r="Z92" s="251">
        <f>'New Counts Pivot Table UPDATED'!I66</f>
        <v>195</v>
      </c>
      <c r="AA92" s="252">
        <f>'New Counts Pivot Table UPDATED'!J66</f>
        <v>443</v>
      </c>
      <c r="AB92" s="252">
        <f>'New Counts Pivot Table UPDATED'!K66</f>
        <v>209</v>
      </c>
      <c r="AC92" s="252">
        <f>'New Counts Pivot Table UPDATED'!L66</f>
        <v>359</v>
      </c>
      <c r="AD92" s="252">
        <f>'New Counts Pivot Table UPDATED'!M66</f>
        <v>1206</v>
      </c>
      <c r="AE92" s="251">
        <f>'New Counts Pivot Table UPDATED'!M66</f>
        <v>1206</v>
      </c>
      <c r="AF92" s="251">
        <f>'New Counts Pivot Table UPDATED'!N66</f>
        <v>286</v>
      </c>
      <c r="AG92" s="252">
        <f>'New Counts Pivot Table UPDATED'!O66</f>
        <v>854</v>
      </c>
      <c r="AH92" s="251">
        <f>'New Counts Pivot Table UPDATED'!P66</f>
        <v>1140</v>
      </c>
    </row>
    <row r="93" spans="1:36" s="261" customFormat="1">
      <c r="A93" s="338"/>
      <c r="B93" s="253" t="s">
        <v>212</v>
      </c>
      <c r="C93" s="254">
        <f t="shared" si="59"/>
        <v>1</v>
      </c>
      <c r="D93" s="255">
        <f t="shared" si="60"/>
        <v>0</v>
      </c>
      <c r="E93" s="255">
        <f t="shared" si="60"/>
        <v>1</v>
      </c>
      <c r="F93" s="255">
        <f t="shared" si="60"/>
        <v>1</v>
      </c>
      <c r="G93" s="255">
        <f t="shared" si="60"/>
        <v>1</v>
      </c>
      <c r="H93" s="255">
        <f t="shared" si="60"/>
        <v>1</v>
      </c>
      <c r="I93" s="254">
        <f t="shared" si="61"/>
        <v>1</v>
      </c>
      <c r="J93" s="254">
        <f t="shared" si="62"/>
        <v>1</v>
      </c>
      <c r="K93" s="255">
        <f t="shared" si="63"/>
        <v>1</v>
      </c>
      <c r="L93" s="255">
        <f t="shared" si="63"/>
        <v>1</v>
      </c>
      <c r="M93" s="256">
        <f t="shared" si="64"/>
        <v>1</v>
      </c>
      <c r="N93" s="254">
        <f t="shared" si="65"/>
        <v>1</v>
      </c>
      <c r="O93" s="254">
        <f t="shared" si="66"/>
        <v>1</v>
      </c>
      <c r="P93" s="256">
        <f t="shared" si="66"/>
        <v>1</v>
      </c>
      <c r="Q93" s="333">
        <f t="shared" si="66"/>
        <v>1</v>
      </c>
      <c r="R93" s="257"/>
      <c r="S93" s="258">
        <f>'New Counts Pivot Table UPDATED'!B67</f>
        <v>2168</v>
      </c>
      <c r="T93" s="259">
        <f>'New Counts Pivot Table UPDATED'!C67</f>
        <v>0</v>
      </c>
      <c r="U93" s="259">
        <f>'New Counts Pivot Table UPDATED'!D67</f>
        <v>820</v>
      </c>
      <c r="V93" s="259">
        <f>'New Counts Pivot Table UPDATED'!E67</f>
        <v>130</v>
      </c>
      <c r="W93" s="259">
        <f>'New Counts Pivot Table UPDATED'!F67</f>
        <v>766</v>
      </c>
      <c r="X93" s="323">
        <f>'New Counts Pivot Table UPDATED'!G67</f>
        <v>206</v>
      </c>
      <c r="Y93" s="258">
        <f>'New Counts Pivot Table UPDATED'!H67</f>
        <v>4090</v>
      </c>
      <c r="Z93" s="258">
        <f>'New Counts Pivot Table UPDATED'!I67</f>
        <v>195</v>
      </c>
      <c r="AA93" s="259">
        <f>'New Counts Pivot Table UPDATED'!J67</f>
        <v>443</v>
      </c>
      <c r="AB93" s="259">
        <f>'New Counts Pivot Table UPDATED'!K67</f>
        <v>209</v>
      </c>
      <c r="AC93" s="259">
        <f>'New Counts Pivot Table UPDATED'!L67</f>
        <v>359</v>
      </c>
      <c r="AD93" s="259">
        <f>'New Counts Pivot Table UPDATED'!M67</f>
        <v>1206</v>
      </c>
      <c r="AE93" s="258">
        <f>'New Counts Pivot Table UPDATED'!M67</f>
        <v>1206</v>
      </c>
      <c r="AF93" s="258">
        <f>'New Counts Pivot Table UPDATED'!N67</f>
        <v>286</v>
      </c>
      <c r="AG93" s="259">
        <f>'New Counts Pivot Table UPDATED'!O67</f>
        <v>854</v>
      </c>
      <c r="AH93" s="258">
        <f>'New Counts Pivot Table UPDATED'!P67</f>
        <v>1140</v>
      </c>
      <c r="AI93" s="260"/>
      <c r="AJ93" s="260"/>
    </row>
    <row r="94" spans="1:36">
      <c r="A94" s="339" t="s">
        <v>20</v>
      </c>
      <c r="B94" s="240" t="s">
        <v>3</v>
      </c>
      <c r="C94" s="241">
        <f t="shared" ref="C94:C100" si="67">S94/S$100</f>
        <v>0.28589688964635707</v>
      </c>
      <c r="D94" s="242">
        <f t="shared" ref="D94:H100" si="68">IFERROR(T94/T$100,0)</f>
        <v>0</v>
      </c>
      <c r="E94" s="242">
        <f t="shared" si="68"/>
        <v>0.29970617042115572</v>
      </c>
      <c r="F94" s="242">
        <f t="shared" si="68"/>
        <v>0</v>
      </c>
      <c r="G94" s="242">
        <f t="shared" si="68"/>
        <v>0.23821989528795812</v>
      </c>
      <c r="H94" s="242">
        <f t="shared" si="68"/>
        <v>0.17543859649122806</v>
      </c>
      <c r="I94" s="241">
        <f t="shared" ref="I94:I100" si="69">Y94/Y$100</f>
        <v>0.26889128094725512</v>
      </c>
      <c r="J94" s="241">
        <f t="shared" ref="J94:J100" si="70">IFERROR(Z94/Z$100,0)</f>
        <v>0</v>
      </c>
      <c r="K94" s="242">
        <f t="shared" ref="K94:L100" si="71">AA94/AA$100</f>
        <v>0</v>
      </c>
      <c r="L94" s="242">
        <f t="shared" si="71"/>
        <v>0</v>
      </c>
      <c r="M94" s="243">
        <f t="shared" ref="M94:M100" si="72">IFERROR(AC94/AC$100,0)</f>
        <v>3.5874439461883408E-2</v>
      </c>
      <c r="N94" s="408">
        <f t="shared" ref="N94:N100" si="73">AE94/AE$100</f>
        <v>3.7896731406916154E-3</v>
      </c>
      <c r="O94" s="241">
        <f t="shared" ref="O94:Q100" si="74">IFERROR(AF94/AF$100,0)</f>
        <v>0</v>
      </c>
      <c r="P94" s="243">
        <f t="shared" si="74"/>
        <v>0</v>
      </c>
      <c r="Q94" s="331">
        <f t="shared" si="74"/>
        <v>0</v>
      </c>
      <c r="R94" s="244"/>
      <c r="S94" s="245">
        <f>'New Counts Pivot Table UPDATED'!B69</f>
        <v>671</v>
      </c>
      <c r="T94" s="246">
        <f>'New Counts Pivot Table UPDATED'!C69</f>
        <v>0</v>
      </c>
      <c r="U94" s="246">
        <f>'New Counts Pivot Table UPDATED'!D69</f>
        <v>306</v>
      </c>
      <c r="V94" s="246">
        <f>'New Counts Pivot Table UPDATED'!E69</f>
        <v>0</v>
      </c>
      <c r="W94" s="246">
        <f>'New Counts Pivot Table UPDATED'!F69</f>
        <v>182</v>
      </c>
      <c r="X94" s="321">
        <f>'New Counts Pivot Table UPDATED'!G69</f>
        <v>90</v>
      </c>
      <c r="Y94" s="245">
        <f>'New Counts Pivot Table UPDATED'!H69</f>
        <v>1249</v>
      </c>
      <c r="Z94" s="245">
        <f>'New Counts Pivot Table UPDATED'!I69</f>
        <v>0</v>
      </c>
      <c r="AA94" s="246">
        <f>'New Counts Pivot Table UPDATED'!J69</f>
        <v>0</v>
      </c>
      <c r="AB94" s="246">
        <f>'New Counts Pivot Table UPDATED'!K69</f>
        <v>0</v>
      </c>
      <c r="AC94" s="246">
        <f>'New Counts Pivot Table UPDATED'!L69</f>
        <v>8</v>
      </c>
      <c r="AD94" s="246">
        <f>'New Counts Pivot Table UPDATED'!M69</f>
        <v>8</v>
      </c>
      <c r="AE94" s="245">
        <f>'New Counts Pivot Table UPDATED'!M69</f>
        <v>8</v>
      </c>
      <c r="AF94" s="245">
        <f>'New Counts Pivot Table UPDATED'!N69</f>
        <v>0</v>
      </c>
      <c r="AG94" s="246">
        <f>'New Counts Pivot Table UPDATED'!O69</f>
        <v>0</v>
      </c>
      <c r="AH94" s="245">
        <f>'New Counts Pivot Table UPDATED'!P69</f>
        <v>0</v>
      </c>
    </row>
    <row r="95" spans="1:36">
      <c r="A95" s="337"/>
      <c r="B95" s="239" t="s">
        <v>4</v>
      </c>
      <c r="C95" s="247">
        <f t="shared" si="67"/>
        <v>0.29228802726885383</v>
      </c>
      <c r="D95" s="248">
        <f t="shared" si="68"/>
        <v>0</v>
      </c>
      <c r="E95" s="248">
        <f t="shared" si="68"/>
        <v>0.32321253672869737</v>
      </c>
      <c r="F95" s="248">
        <f t="shared" si="68"/>
        <v>0</v>
      </c>
      <c r="G95" s="248">
        <f t="shared" si="68"/>
        <v>0.281413612565445</v>
      </c>
      <c r="H95" s="248">
        <f t="shared" si="68"/>
        <v>0.28265107212475632</v>
      </c>
      <c r="I95" s="247">
        <f t="shared" si="69"/>
        <v>0.29623250807319701</v>
      </c>
      <c r="J95" s="247">
        <f t="shared" si="70"/>
        <v>0</v>
      </c>
      <c r="K95" s="248">
        <f t="shared" si="71"/>
        <v>0</v>
      </c>
      <c r="L95" s="248">
        <f t="shared" si="71"/>
        <v>0</v>
      </c>
      <c r="M95" s="249">
        <f t="shared" si="72"/>
        <v>0.14798206278026907</v>
      </c>
      <c r="N95" s="247">
        <f t="shared" si="73"/>
        <v>1.5632401705352912E-2</v>
      </c>
      <c r="O95" s="247">
        <f t="shared" si="74"/>
        <v>0</v>
      </c>
      <c r="P95" s="249">
        <f t="shared" si="74"/>
        <v>0</v>
      </c>
      <c r="Q95" s="332">
        <f t="shared" si="74"/>
        <v>0</v>
      </c>
      <c r="R95" s="250"/>
      <c r="S95" s="251">
        <f>'New Counts Pivot Table UPDATED'!B70</f>
        <v>686</v>
      </c>
      <c r="T95" s="252">
        <f>'New Counts Pivot Table UPDATED'!C70</f>
        <v>0</v>
      </c>
      <c r="U95" s="252">
        <f>'New Counts Pivot Table UPDATED'!D70</f>
        <v>330</v>
      </c>
      <c r="V95" s="252">
        <f>'New Counts Pivot Table UPDATED'!E70</f>
        <v>0</v>
      </c>
      <c r="W95" s="252">
        <f>'New Counts Pivot Table UPDATED'!F70</f>
        <v>215</v>
      </c>
      <c r="X95" s="322">
        <f>'New Counts Pivot Table UPDATED'!G70</f>
        <v>145</v>
      </c>
      <c r="Y95" s="251">
        <f>'New Counts Pivot Table UPDATED'!H70</f>
        <v>1376</v>
      </c>
      <c r="Z95" s="251">
        <f>'New Counts Pivot Table UPDATED'!I70</f>
        <v>0</v>
      </c>
      <c r="AA95" s="252">
        <f>'New Counts Pivot Table UPDATED'!J70</f>
        <v>0</v>
      </c>
      <c r="AB95" s="252">
        <f>'New Counts Pivot Table UPDATED'!K70</f>
        <v>0</v>
      </c>
      <c r="AC95" s="252">
        <f>'New Counts Pivot Table UPDATED'!L70</f>
        <v>33</v>
      </c>
      <c r="AD95" s="252">
        <f>'New Counts Pivot Table UPDATED'!M70</f>
        <v>33</v>
      </c>
      <c r="AE95" s="251">
        <f>'New Counts Pivot Table UPDATED'!M70</f>
        <v>33</v>
      </c>
      <c r="AF95" s="251">
        <f>'New Counts Pivot Table UPDATED'!N70</f>
        <v>0</v>
      </c>
      <c r="AG95" s="252">
        <f>'New Counts Pivot Table UPDATED'!O70</f>
        <v>0</v>
      </c>
      <c r="AH95" s="251">
        <f>'New Counts Pivot Table UPDATED'!P70</f>
        <v>0</v>
      </c>
    </row>
    <row r="96" spans="1:36">
      <c r="A96" s="337"/>
      <c r="B96" s="239" t="s">
        <v>5</v>
      </c>
      <c r="C96" s="247">
        <f t="shared" si="67"/>
        <v>0.23135918193438432</v>
      </c>
      <c r="D96" s="248">
        <f t="shared" si="68"/>
        <v>0</v>
      </c>
      <c r="E96" s="248">
        <f t="shared" si="68"/>
        <v>0.28207639569049953</v>
      </c>
      <c r="F96" s="248">
        <f t="shared" si="68"/>
        <v>0</v>
      </c>
      <c r="G96" s="248">
        <f t="shared" si="68"/>
        <v>0.281413612565445</v>
      </c>
      <c r="H96" s="248">
        <f t="shared" si="68"/>
        <v>0.23196881091617932</v>
      </c>
      <c r="I96" s="247">
        <f t="shared" si="69"/>
        <v>0.25080731969860065</v>
      </c>
      <c r="J96" s="247">
        <f t="shared" si="70"/>
        <v>0</v>
      </c>
      <c r="K96" s="248">
        <f t="shared" si="71"/>
        <v>0</v>
      </c>
      <c r="L96" s="248">
        <f t="shared" si="71"/>
        <v>0</v>
      </c>
      <c r="M96" s="249">
        <f t="shared" si="72"/>
        <v>8.9686098654708515E-2</v>
      </c>
      <c r="N96" s="247">
        <f t="shared" si="73"/>
        <v>9.4741828517290391E-3</v>
      </c>
      <c r="O96" s="247">
        <f t="shared" si="74"/>
        <v>0</v>
      </c>
      <c r="P96" s="249">
        <f t="shared" si="74"/>
        <v>0</v>
      </c>
      <c r="Q96" s="332">
        <f t="shared" si="74"/>
        <v>0</v>
      </c>
      <c r="R96" s="250"/>
      <c r="S96" s="251">
        <f>'New Counts Pivot Table UPDATED'!B71</f>
        <v>543</v>
      </c>
      <c r="T96" s="252">
        <f>'New Counts Pivot Table UPDATED'!C71</f>
        <v>0</v>
      </c>
      <c r="U96" s="252">
        <f>'New Counts Pivot Table UPDATED'!D71</f>
        <v>288</v>
      </c>
      <c r="V96" s="252">
        <f>'New Counts Pivot Table UPDATED'!E71</f>
        <v>0</v>
      </c>
      <c r="W96" s="252">
        <f>'New Counts Pivot Table UPDATED'!F71</f>
        <v>215</v>
      </c>
      <c r="X96" s="322">
        <f>'New Counts Pivot Table UPDATED'!G71</f>
        <v>119</v>
      </c>
      <c r="Y96" s="251">
        <f>'New Counts Pivot Table UPDATED'!H71</f>
        <v>1165</v>
      </c>
      <c r="Z96" s="251">
        <f>'New Counts Pivot Table UPDATED'!I71</f>
        <v>0</v>
      </c>
      <c r="AA96" s="252">
        <f>'New Counts Pivot Table UPDATED'!J71</f>
        <v>0</v>
      </c>
      <c r="AB96" s="252">
        <f>'New Counts Pivot Table UPDATED'!K71</f>
        <v>0</v>
      </c>
      <c r="AC96" s="252">
        <f>'New Counts Pivot Table UPDATED'!L71</f>
        <v>20</v>
      </c>
      <c r="AD96" s="252">
        <f>'New Counts Pivot Table UPDATED'!M71</f>
        <v>20</v>
      </c>
      <c r="AE96" s="251">
        <f>'New Counts Pivot Table UPDATED'!M71</f>
        <v>20</v>
      </c>
      <c r="AF96" s="251">
        <f>'New Counts Pivot Table UPDATED'!N71</f>
        <v>0</v>
      </c>
      <c r="AG96" s="252">
        <f>'New Counts Pivot Table UPDATED'!O71</f>
        <v>0</v>
      </c>
      <c r="AH96" s="251">
        <f>'New Counts Pivot Table UPDATED'!P71</f>
        <v>0</v>
      </c>
    </row>
    <row r="97" spans="1:36">
      <c r="A97" s="337"/>
      <c r="B97" s="239" t="s">
        <v>6</v>
      </c>
      <c r="C97" s="247">
        <f t="shared" si="67"/>
        <v>6.9876438005965061E-2</v>
      </c>
      <c r="D97" s="248">
        <f t="shared" si="68"/>
        <v>0</v>
      </c>
      <c r="E97" s="248">
        <f t="shared" si="68"/>
        <v>9.4025465230166499E-2</v>
      </c>
      <c r="F97" s="248">
        <f t="shared" si="68"/>
        <v>0</v>
      </c>
      <c r="G97" s="248">
        <f t="shared" si="68"/>
        <v>5.8900523560209424E-2</v>
      </c>
      <c r="H97" s="248">
        <f t="shared" si="68"/>
        <v>0.26315789473684209</v>
      </c>
      <c r="I97" s="247">
        <f t="shared" si="69"/>
        <v>9.4725511302475779E-2</v>
      </c>
      <c r="J97" s="247">
        <f t="shared" si="70"/>
        <v>0</v>
      </c>
      <c r="K97" s="248">
        <f t="shared" si="71"/>
        <v>0</v>
      </c>
      <c r="L97" s="248">
        <f t="shared" si="71"/>
        <v>0</v>
      </c>
      <c r="M97" s="249">
        <f t="shared" si="72"/>
        <v>0.18385650224215247</v>
      </c>
      <c r="N97" s="247">
        <f t="shared" si="73"/>
        <v>1.9422074846044527E-2</v>
      </c>
      <c r="O97" s="247">
        <f t="shared" si="74"/>
        <v>0</v>
      </c>
      <c r="P97" s="249">
        <f t="shared" si="74"/>
        <v>0</v>
      </c>
      <c r="Q97" s="332">
        <f t="shared" si="74"/>
        <v>0</v>
      </c>
      <c r="R97" s="250"/>
      <c r="S97" s="251">
        <f>'New Counts Pivot Table UPDATED'!B72</f>
        <v>164</v>
      </c>
      <c r="T97" s="252">
        <f>'New Counts Pivot Table UPDATED'!C72</f>
        <v>0</v>
      </c>
      <c r="U97" s="252">
        <f>'New Counts Pivot Table UPDATED'!D72</f>
        <v>96</v>
      </c>
      <c r="V97" s="252">
        <f>'New Counts Pivot Table UPDATED'!E72</f>
        <v>0</v>
      </c>
      <c r="W97" s="252">
        <f>'New Counts Pivot Table UPDATED'!F72</f>
        <v>45</v>
      </c>
      <c r="X97" s="322">
        <f>'New Counts Pivot Table UPDATED'!G72</f>
        <v>135</v>
      </c>
      <c r="Y97" s="251">
        <f>'New Counts Pivot Table UPDATED'!H72</f>
        <v>440</v>
      </c>
      <c r="Z97" s="251">
        <f>'New Counts Pivot Table UPDATED'!I72</f>
        <v>0</v>
      </c>
      <c r="AA97" s="252">
        <f>'New Counts Pivot Table UPDATED'!J72</f>
        <v>0</v>
      </c>
      <c r="AB97" s="252">
        <f>'New Counts Pivot Table UPDATED'!K72</f>
        <v>0</v>
      </c>
      <c r="AC97" s="252">
        <f>'New Counts Pivot Table UPDATED'!L72</f>
        <v>41</v>
      </c>
      <c r="AD97" s="252">
        <f>'New Counts Pivot Table UPDATED'!M72</f>
        <v>41</v>
      </c>
      <c r="AE97" s="251">
        <f>'New Counts Pivot Table UPDATED'!M72</f>
        <v>41</v>
      </c>
      <c r="AF97" s="251">
        <f>'New Counts Pivot Table UPDATED'!N72</f>
        <v>0</v>
      </c>
      <c r="AG97" s="252">
        <f>'New Counts Pivot Table UPDATED'!O72</f>
        <v>0</v>
      </c>
      <c r="AH97" s="251">
        <f>'New Counts Pivot Table UPDATED'!P72</f>
        <v>0</v>
      </c>
    </row>
    <row r="98" spans="1:36">
      <c r="A98" s="337"/>
      <c r="B98" s="239" t="s">
        <v>24</v>
      </c>
      <c r="C98" s="247">
        <f t="shared" si="67"/>
        <v>0.12057946314443971</v>
      </c>
      <c r="D98" s="248">
        <f t="shared" si="68"/>
        <v>0</v>
      </c>
      <c r="E98" s="403">
        <f t="shared" si="68"/>
        <v>9.7943192948090111E-4</v>
      </c>
      <c r="F98" s="248">
        <f t="shared" si="68"/>
        <v>0</v>
      </c>
      <c r="G98" s="248">
        <f t="shared" si="68"/>
        <v>0.1400523560209424</v>
      </c>
      <c r="H98" s="248">
        <f t="shared" si="68"/>
        <v>4.6783625730994149E-2</v>
      </c>
      <c r="I98" s="247">
        <f t="shared" si="69"/>
        <v>8.9343379978471471E-2</v>
      </c>
      <c r="J98" s="247">
        <f t="shared" si="70"/>
        <v>0</v>
      </c>
      <c r="K98" s="248">
        <f t="shared" si="71"/>
        <v>1</v>
      </c>
      <c r="L98" s="248">
        <f t="shared" si="71"/>
        <v>1</v>
      </c>
      <c r="M98" s="249">
        <f t="shared" si="72"/>
        <v>0.54260089686098656</v>
      </c>
      <c r="N98" s="247">
        <f t="shared" si="73"/>
        <v>0.95168166745618188</v>
      </c>
      <c r="O98" s="247">
        <f t="shared" si="74"/>
        <v>0</v>
      </c>
      <c r="P98" s="249">
        <f t="shared" si="74"/>
        <v>0</v>
      </c>
      <c r="Q98" s="332">
        <f t="shared" si="74"/>
        <v>0</v>
      </c>
      <c r="R98" s="250"/>
      <c r="S98" s="251">
        <f>'New Counts Pivot Table UPDATED'!B73</f>
        <v>283</v>
      </c>
      <c r="T98" s="252">
        <f>'New Counts Pivot Table UPDATED'!C73</f>
        <v>0</v>
      </c>
      <c r="U98" s="252">
        <f>'New Counts Pivot Table UPDATED'!D73</f>
        <v>1</v>
      </c>
      <c r="V98" s="252">
        <f>'New Counts Pivot Table UPDATED'!E73</f>
        <v>0</v>
      </c>
      <c r="W98" s="252">
        <f>'New Counts Pivot Table UPDATED'!F73</f>
        <v>107</v>
      </c>
      <c r="X98" s="322">
        <f>'New Counts Pivot Table UPDATED'!G73</f>
        <v>24</v>
      </c>
      <c r="Y98" s="251">
        <f>'New Counts Pivot Table UPDATED'!H73</f>
        <v>415</v>
      </c>
      <c r="Z98" s="251">
        <f>'New Counts Pivot Table UPDATED'!I73</f>
        <v>0</v>
      </c>
      <c r="AA98" s="252">
        <f>'New Counts Pivot Table UPDATED'!J73</f>
        <v>1429</v>
      </c>
      <c r="AB98" s="252">
        <f>'New Counts Pivot Table UPDATED'!K73</f>
        <v>459</v>
      </c>
      <c r="AC98" s="252">
        <f>'New Counts Pivot Table UPDATED'!L73</f>
        <v>121</v>
      </c>
      <c r="AD98" s="252">
        <f>'New Counts Pivot Table UPDATED'!M73</f>
        <v>2009</v>
      </c>
      <c r="AE98" s="251">
        <f>'New Counts Pivot Table UPDATED'!M73</f>
        <v>2009</v>
      </c>
      <c r="AF98" s="251">
        <f>'New Counts Pivot Table UPDATED'!N73</f>
        <v>0</v>
      </c>
      <c r="AG98" s="252">
        <f>'New Counts Pivot Table UPDATED'!O73</f>
        <v>0</v>
      </c>
      <c r="AH98" s="251">
        <f>'New Counts Pivot Table UPDATED'!P73</f>
        <v>0</v>
      </c>
    </row>
    <row r="99" spans="1:36">
      <c r="A99" s="337"/>
      <c r="B99" s="239" t="s">
        <v>21</v>
      </c>
      <c r="C99" s="247">
        <f t="shared" si="67"/>
        <v>0</v>
      </c>
      <c r="D99" s="248">
        <f t="shared" si="68"/>
        <v>0</v>
      </c>
      <c r="E99" s="248">
        <f t="shared" si="68"/>
        <v>0</v>
      </c>
      <c r="F99" s="248">
        <f t="shared" si="68"/>
        <v>0</v>
      </c>
      <c r="G99" s="248">
        <f t="shared" si="68"/>
        <v>0</v>
      </c>
      <c r="H99" s="248">
        <f t="shared" si="68"/>
        <v>0</v>
      </c>
      <c r="I99" s="247">
        <f t="shared" si="69"/>
        <v>0</v>
      </c>
      <c r="J99" s="247">
        <f t="shared" si="70"/>
        <v>0</v>
      </c>
      <c r="K99" s="248">
        <f t="shared" si="71"/>
        <v>0</v>
      </c>
      <c r="L99" s="248">
        <f t="shared" si="71"/>
        <v>0</v>
      </c>
      <c r="M99" s="249">
        <f t="shared" si="72"/>
        <v>0</v>
      </c>
      <c r="N99" s="247">
        <f t="shared" si="73"/>
        <v>0</v>
      </c>
      <c r="O99" s="247">
        <f t="shared" si="74"/>
        <v>0</v>
      </c>
      <c r="P99" s="249">
        <f t="shared" si="74"/>
        <v>0</v>
      </c>
      <c r="Q99" s="332">
        <f t="shared" si="74"/>
        <v>0</v>
      </c>
      <c r="R99" s="250"/>
      <c r="S99" s="251">
        <f>'New Counts Pivot Table UPDATED'!B74</f>
        <v>0</v>
      </c>
      <c r="T99" s="252">
        <f>'New Counts Pivot Table UPDATED'!C74</f>
        <v>0</v>
      </c>
      <c r="U99" s="252">
        <f>'New Counts Pivot Table UPDATED'!D74</f>
        <v>0</v>
      </c>
      <c r="V99" s="252">
        <f>'New Counts Pivot Table UPDATED'!E74</f>
        <v>0</v>
      </c>
      <c r="W99" s="252">
        <f>'New Counts Pivot Table UPDATED'!F74</f>
        <v>0</v>
      </c>
      <c r="X99" s="322">
        <f>'New Counts Pivot Table UPDATED'!G74</f>
        <v>0</v>
      </c>
      <c r="Y99" s="251">
        <f>'New Counts Pivot Table UPDATED'!H74</f>
        <v>0</v>
      </c>
      <c r="Z99" s="251">
        <f>'New Counts Pivot Table UPDATED'!I74</f>
        <v>0</v>
      </c>
      <c r="AA99" s="252">
        <f>'New Counts Pivot Table UPDATED'!J74</f>
        <v>0</v>
      </c>
      <c r="AB99" s="252">
        <f>'New Counts Pivot Table UPDATED'!K74</f>
        <v>0</v>
      </c>
      <c r="AC99" s="252">
        <f>'New Counts Pivot Table UPDATED'!L74</f>
        <v>0</v>
      </c>
      <c r="AD99" s="252">
        <f>'New Counts Pivot Table UPDATED'!M74</f>
        <v>0</v>
      </c>
      <c r="AE99" s="251">
        <f>'New Counts Pivot Table UPDATED'!M74</f>
        <v>0</v>
      </c>
      <c r="AF99" s="251">
        <f>'New Counts Pivot Table UPDATED'!N74</f>
        <v>0</v>
      </c>
      <c r="AG99" s="252">
        <f>'New Counts Pivot Table UPDATED'!O74</f>
        <v>0</v>
      </c>
      <c r="AH99" s="251">
        <f>'New Counts Pivot Table UPDATED'!P74</f>
        <v>0</v>
      </c>
    </row>
    <row r="100" spans="1:36" s="261" customFormat="1">
      <c r="A100" s="338"/>
      <c r="B100" s="253" t="s">
        <v>212</v>
      </c>
      <c r="C100" s="254">
        <f t="shared" si="67"/>
        <v>1</v>
      </c>
      <c r="D100" s="255">
        <f t="shared" si="68"/>
        <v>0</v>
      </c>
      <c r="E100" s="255">
        <f t="shared" si="68"/>
        <v>1</v>
      </c>
      <c r="F100" s="255">
        <f t="shared" si="68"/>
        <v>0</v>
      </c>
      <c r="G100" s="255">
        <f t="shared" si="68"/>
        <v>1</v>
      </c>
      <c r="H100" s="255">
        <f t="shared" si="68"/>
        <v>1</v>
      </c>
      <c r="I100" s="254">
        <f t="shared" si="69"/>
        <v>1</v>
      </c>
      <c r="J100" s="254">
        <f t="shared" si="70"/>
        <v>0</v>
      </c>
      <c r="K100" s="255">
        <f t="shared" si="71"/>
        <v>1</v>
      </c>
      <c r="L100" s="255">
        <f t="shared" si="71"/>
        <v>1</v>
      </c>
      <c r="M100" s="256">
        <f t="shared" si="72"/>
        <v>1</v>
      </c>
      <c r="N100" s="254">
        <f t="shared" si="73"/>
        <v>1</v>
      </c>
      <c r="O100" s="254">
        <f t="shared" si="74"/>
        <v>0</v>
      </c>
      <c r="P100" s="256">
        <f t="shared" si="74"/>
        <v>0</v>
      </c>
      <c r="Q100" s="333">
        <f t="shared" si="74"/>
        <v>0</v>
      </c>
      <c r="R100" s="257"/>
      <c r="S100" s="258">
        <f>'New Counts Pivot Table UPDATED'!B75</f>
        <v>2347</v>
      </c>
      <c r="T100" s="259">
        <f>'New Counts Pivot Table UPDATED'!C75</f>
        <v>0</v>
      </c>
      <c r="U100" s="259">
        <f>'New Counts Pivot Table UPDATED'!D75</f>
        <v>1021</v>
      </c>
      <c r="V100" s="259">
        <f>'New Counts Pivot Table UPDATED'!E75</f>
        <v>0</v>
      </c>
      <c r="W100" s="259">
        <f>'New Counts Pivot Table UPDATED'!F75</f>
        <v>764</v>
      </c>
      <c r="X100" s="323">
        <f>'New Counts Pivot Table UPDATED'!G75</f>
        <v>513</v>
      </c>
      <c r="Y100" s="258">
        <f>'New Counts Pivot Table UPDATED'!H75</f>
        <v>4645</v>
      </c>
      <c r="Z100" s="258">
        <f>'New Counts Pivot Table UPDATED'!I75</f>
        <v>0</v>
      </c>
      <c r="AA100" s="259">
        <f>'New Counts Pivot Table UPDATED'!J75</f>
        <v>1429</v>
      </c>
      <c r="AB100" s="259">
        <f>'New Counts Pivot Table UPDATED'!K75</f>
        <v>459</v>
      </c>
      <c r="AC100" s="259">
        <f>'New Counts Pivot Table UPDATED'!L75</f>
        <v>223</v>
      </c>
      <c r="AD100" s="259">
        <f>'New Counts Pivot Table UPDATED'!M75</f>
        <v>2111</v>
      </c>
      <c r="AE100" s="258">
        <f>'New Counts Pivot Table UPDATED'!M75</f>
        <v>2111</v>
      </c>
      <c r="AF100" s="258">
        <f>'New Counts Pivot Table UPDATED'!N75</f>
        <v>0</v>
      </c>
      <c r="AG100" s="259">
        <f>'New Counts Pivot Table UPDATED'!O75</f>
        <v>0</v>
      </c>
      <c r="AH100" s="258">
        <f>'New Counts Pivot Table UPDATED'!P75</f>
        <v>0</v>
      </c>
      <c r="AI100" s="260"/>
      <c r="AJ100" s="260"/>
    </row>
    <row r="101" spans="1:36">
      <c r="A101" s="339" t="s">
        <v>39</v>
      </c>
      <c r="B101" s="240" t="s">
        <v>3</v>
      </c>
      <c r="C101" s="241">
        <f t="shared" ref="C101:C107" si="75">S101/S$107</f>
        <v>0.30078936435396758</v>
      </c>
      <c r="D101" s="242">
        <f t="shared" ref="D101:H107" si="76">IFERROR(T101/T$107,0)</f>
        <v>0.29298642533936653</v>
      </c>
      <c r="E101" s="242">
        <f t="shared" si="76"/>
        <v>0.3548235294117647</v>
      </c>
      <c r="F101" s="242">
        <f t="shared" si="76"/>
        <v>0</v>
      </c>
      <c r="G101" s="242">
        <f t="shared" si="76"/>
        <v>0.28865979381443296</v>
      </c>
      <c r="H101" s="242">
        <f t="shared" si="76"/>
        <v>0</v>
      </c>
      <c r="I101" s="241">
        <f t="shared" ref="I101:I107" si="77">Y101/Y$107</f>
        <v>0.31908182933239881</v>
      </c>
      <c r="J101" s="241">
        <f t="shared" ref="J101:J107" si="78">IFERROR(Z101/Z$107,0)</f>
        <v>0</v>
      </c>
      <c r="K101" s="242">
        <f t="shared" ref="K101:L107" si="79">AA101/AA$107</f>
        <v>0.10266535044422508</v>
      </c>
      <c r="L101" s="242">
        <f t="shared" si="79"/>
        <v>0.11566265060240964</v>
      </c>
      <c r="M101" s="243">
        <f t="shared" ref="M101:M107" si="80">IFERROR(AC101/AC$107,0)</f>
        <v>0</v>
      </c>
      <c r="N101" s="241">
        <f t="shared" ref="N101:N107" si="81">AE101/AE$107</f>
        <v>0.10851871947911014</v>
      </c>
      <c r="O101" s="241">
        <f t="shared" ref="O101:Q107" si="82">IFERROR(AF101/AF$107,0)</f>
        <v>0</v>
      </c>
      <c r="P101" s="243">
        <f t="shared" si="82"/>
        <v>0</v>
      </c>
      <c r="Q101" s="331">
        <f t="shared" si="82"/>
        <v>0</v>
      </c>
      <c r="R101" s="244"/>
      <c r="S101" s="245">
        <f>'New Counts Pivot Table UPDATED'!B77</f>
        <v>724</v>
      </c>
      <c r="T101" s="246">
        <f>'New Counts Pivot Table UPDATED'!C77</f>
        <v>259</v>
      </c>
      <c r="U101" s="246">
        <f>'New Counts Pivot Table UPDATED'!D77</f>
        <v>754</v>
      </c>
      <c r="V101" s="246">
        <f>'New Counts Pivot Table UPDATED'!E77</f>
        <v>0</v>
      </c>
      <c r="W101" s="246">
        <f>'New Counts Pivot Table UPDATED'!F77</f>
        <v>84</v>
      </c>
      <c r="X101" s="321">
        <f>'New Counts Pivot Table UPDATED'!G77</f>
        <v>0</v>
      </c>
      <c r="Y101" s="245">
        <f>'New Counts Pivot Table UPDATED'!H77</f>
        <v>1821</v>
      </c>
      <c r="Z101" s="245">
        <f>'New Counts Pivot Table UPDATED'!I77</f>
        <v>0</v>
      </c>
      <c r="AA101" s="246">
        <f>'New Counts Pivot Table UPDATED'!J77</f>
        <v>104</v>
      </c>
      <c r="AB101" s="246">
        <f>'New Counts Pivot Table UPDATED'!K77</f>
        <v>96</v>
      </c>
      <c r="AC101" s="246">
        <f>'New Counts Pivot Table UPDATED'!L77</f>
        <v>0</v>
      </c>
      <c r="AD101" s="246">
        <f>'New Counts Pivot Table UPDATED'!M77</f>
        <v>200</v>
      </c>
      <c r="AE101" s="245">
        <f>'New Counts Pivot Table UPDATED'!M77</f>
        <v>200</v>
      </c>
      <c r="AF101" s="245">
        <f>'New Counts Pivot Table UPDATED'!N77</f>
        <v>0</v>
      </c>
      <c r="AG101" s="246">
        <f>'New Counts Pivot Table UPDATED'!O77</f>
        <v>0</v>
      </c>
      <c r="AH101" s="245">
        <f>'New Counts Pivot Table UPDATED'!P77</f>
        <v>0</v>
      </c>
    </row>
    <row r="102" spans="1:36">
      <c r="A102" s="337"/>
      <c r="B102" s="239" t="s">
        <v>4</v>
      </c>
      <c r="C102" s="247">
        <f t="shared" si="75"/>
        <v>0.25841296219360199</v>
      </c>
      <c r="D102" s="248">
        <f t="shared" si="76"/>
        <v>0.29298642533936653</v>
      </c>
      <c r="E102" s="248">
        <f t="shared" si="76"/>
        <v>0.21882352941176469</v>
      </c>
      <c r="F102" s="248">
        <f t="shared" si="76"/>
        <v>0</v>
      </c>
      <c r="G102" s="248">
        <f t="shared" si="76"/>
        <v>0.23024054982817868</v>
      </c>
      <c r="H102" s="248">
        <f t="shared" si="76"/>
        <v>0</v>
      </c>
      <c r="I102" s="247">
        <f t="shared" si="77"/>
        <v>0.24759067811459612</v>
      </c>
      <c r="J102" s="247">
        <f t="shared" si="78"/>
        <v>0</v>
      </c>
      <c r="K102" s="248">
        <f t="shared" si="79"/>
        <v>0.37512339585389931</v>
      </c>
      <c r="L102" s="248">
        <f t="shared" si="79"/>
        <v>0.45421686746987949</v>
      </c>
      <c r="M102" s="249">
        <f t="shared" si="80"/>
        <v>0</v>
      </c>
      <c r="N102" s="247">
        <f t="shared" si="81"/>
        <v>0.41074335322843192</v>
      </c>
      <c r="O102" s="247">
        <f t="shared" si="82"/>
        <v>0</v>
      </c>
      <c r="P102" s="249">
        <f t="shared" si="82"/>
        <v>0</v>
      </c>
      <c r="Q102" s="332">
        <f t="shared" si="82"/>
        <v>0</v>
      </c>
      <c r="R102" s="250"/>
      <c r="S102" s="251">
        <f>'New Counts Pivot Table UPDATED'!B78</f>
        <v>622</v>
      </c>
      <c r="T102" s="252">
        <f>'New Counts Pivot Table UPDATED'!C78</f>
        <v>259</v>
      </c>
      <c r="U102" s="252">
        <f>'New Counts Pivot Table UPDATED'!D78</f>
        <v>465</v>
      </c>
      <c r="V102" s="252">
        <f>'New Counts Pivot Table UPDATED'!E78</f>
        <v>0</v>
      </c>
      <c r="W102" s="252">
        <f>'New Counts Pivot Table UPDATED'!F78</f>
        <v>67</v>
      </c>
      <c r="X102" s="322">
        <f>'New Counts Pivot Table UPDATED'!G78</f>
        <v>0</v>
      </c>
      <c r="Y102" s="251">
        <f>'New Counts Pivot Table UPDATED'!H78</f>
        <v>1413</v>
      </c>
      <c r="Z102" s="251">
        <f>'New Counts Pivot Table UPDATED'!I78</f>
        <v>0</v>
      </c>
      <c r="AA102" s="252">
        <f>'New Counts Pivot Table UPDATED'!J78</f>
        <v>380</v>
      </c>
      <c r="AB102" s="252">
        <f>'New Counts Pivot Table UPDATED'!K78</f>
        <v>377</v>
      </c>
      <c r="AC102" s="252">
        <f>'New Counts Pivot Table UPDATED'!L78</f>
        <v>0</v>
      </c>
      <c r="AD102" s="252">
        <f>'New Counts Pivot Table UPDATED'!M78</f>
        <v>757</v>
      </c>
      <c r="AE102" s="251">
        <f>'New Counts Pivot Table UPDATED'!M78</f>
        <v>757</v>
      </c>
      <c r="AF102" s="251">
        <f>'New Counts Pivot Table UPDATED'!N78</f>
        <v>0</v>
      </c>
      <c r="AG102" s="252">
        <f>'New Counts Pivot Table UPDATED'!O78</f>
        <v>0</v>
      </c>
      <c r="AH102" s="251">
        <f>'New Counts Pivot Table UPDATED'!P78</f>
        <v>0</v>
      </c>
    </row>
    <row r="103" spans="1:36">
      <c r="A103" s="337"/>
      <c r="B103" s="239" t="s">
        <v>5</v>
      </c>
      <c r="C103" s="247">
        <f t="shared" si="75"/>
        <v>0.24387203988367262</v>
      </c>
      <c r="D103" s="248">
        <f t="shared" si="76"/>
        <v>0.27601809954751133</v>
      </c>
      <c r="E103" s="248">
        <f t="shared" si="76"/>
        <v>0.22541176470588234</v>
      </c>
      <c r="F103" s="248">
        <f t="shared" si="76"/>
        <v>0</v>
      </c>
      <c r="G103" s="248">
        <f t="shared" si="76"/>
        <v>0.22680412371134021</v>
      </c>
      <c r="H103" s="248">
        <f t="shared" si="76"/>
        <v>0</v>
      </c>
      <c r="I103" s="247">
        <f t="shared" si="77"/>
        <v>0.24110741195023655</v>
      </c>
      <c r="J103" s="247">
        <f t="shared" si="78"/>
        <v>0</v>
      </c>
      <c r="K103" s="248">
        <f t="shared" si="79"/>
        <v>0.21816386969397827</v>
      </c>
      <c r="L103" s="248">
        <f t="shared" si="79"/>
        <v>0.23734939759036144</v>
      </c>
      <c r="M103" s="249">
        <f t="shared" si="80"/>
        <v>0</v>
      </c>
      <c r="N103" s="247">
        <f t="shared" si="81"/>
        <v>0.22680412371134021</v>
      </c>
      <c r="O103" s="247">
        <f t="shared" si="82"/>
        <v>0</v>
      </c>
      <c r="P103" s="249">
        <f t="shared" si="82"/>
        <v>0</v>
      </c>
      <c r="Q103" s="332">
        <f t="shared" si="82"/>
        <v>0</v>
      </c>
      <c r="R103" s="250"/>
      <c r="S103" s="251">
        <f>'New Counts Pivot Table UPDATED'!B79</f>
        <v>587</v>
      </c>
      <c r="T103" s="252">
        <f>'New Counts Pivot Table UPDATED'!C79</f>
        <v>244</v>
      </c>
      <c r="U103" s="252">
        <f>'New Counts Pivot Table UPDATED'!D79</f>
        <v>479</v>
      </c>
      <c r="V103" s="252">
        <f>'New Counts Pivot Table UPDATED'!E79</f>
        <v>0</v>
      </c>
      <c r="W103" s="252">
        <f>'New Counts Pivot Table UPDATED'!F79</f>
        <v>66</v>
      </c>
      <c r="X103" s="322">
        <f>'New Counts Pivot Table UPDATED'!G79</f>
        <v>0</v>
      </c>
      <c r="Y103" s="251">
        <f>'New Counts Pivot Table UPDATED'!H79</f>
        <v>1376</v>
      </c>
      <c r="Z103" s="251">
        <f>'New Counts Pivot Table UPDATED'!I79</f>
        <v>0</v>
      </c>
      <c r="AA103" s="252">
        <f>'New Counts Pivot Table UPDATED'!J79</f>
        <v>221</v>
      </c>
      <c r="AB103" s="252">
        <f>'New Counts Pivot Table UPDATED'!K79</f>
        <v>197</v>
      </c>
      <c r="AC103" s="252">
        <f>'New Counts Pivot Table UPDATED'!L79</f>
        <v>0</v>
      </c>
      <c r="AD103" s="252">
        <f>'New Counts Pivot Table UPDATED'!M79</f>
        <v>418</v>
      </c>
      <c r="AE103" s="251">
        <f>'New Counts Pivot Table UPDATED'!M79</f>
        <v>418</v>
      </c>
      <c r="AF103" s="251">
        <f>'New Counts Pivot Table UPDATED'!N79</f>
        <v>0</v>
      </c>
      <c r="AG103" s="252">
        <f>'New Counts Pivot Table UPDATED'!O79</f>
        <v>0</v>
      </c>
      <c r="AH103" s="251">
        <f>'New Counts Pivot Table UPDATED'!P79</f>
        <v>0</v>
      </c>
    </row>
    <row r="104" spans="1:36">
      <c r="A104" s="337"/>
      <c r="B104" s="239" t="s">
        <v>6</v>
      </c>
      <c r="C104" s="247">
        <f t="shared" si="75"/>
        <v>7.4781886165351058E-2</v>
      </c>
      <c r="D104" s="248">
        <f t="shared" si="76"/>
        <v>3.8461538461538464E-2</v>
      </c>
      <c r="E104" s="248">
        <f t="shared" si="76"/>
        <v>6.8705882352941172E-2</v>
      </c>
      <c r="F104" s="248">
        <f t="shared" si="76"/>
        <v>0</v>
      </c>
      <c r="G104" s="248">
        <f t="shared" si="76"/>
        <v>4.4673539518900345E-2</v>
      </c>
      <c r="H104" s="248">
        <f t="shared" si="76"/>
        <v>0</v>
      </c>
      <c r="I104" s="247">
        <f t="shared" si="77"/>
        <v>6.5358331873138248E-2</v>
      </c>
      <c r="J104" s="247">
        <f t="shared" si="78"/>
        <v>0</v>
      </c>
      <c r="K104" s="248">
        <f t="shared" si="79"/>
        <v>0.30404738400789733</v>
      </c>
      <c r="L104" s="248">
        <f t="shared" si="79"/>
        <v>0.19156626506024096</v>
      </c>
      <c r="M104" s="249">
        <f t="shared" si="80"/>
        <v>0</v>
      </c>
      <c r="N104" s="247">
        <f t="shared" si="81"/>
        <v>0.25339120998372217</v>
      </c>
      <c r="O104" s="247">
        <f t="shared" si="82"/>
        <v>0</v>
      </c>
      <c r="P104" s="249">
        <f t="shared" si="82"/>
        <v>0</v>
      </c>
      <c r="Q104" s="332">
        <f t="shared" si="82"/>
        <v>0</v>
      </c>
      <c r="R104" s="250"/>
      <c r="S104" s="251">
        <f>'New Counts Pivot Table UPDATED'!B80</f>
        <v>180</v>
      </c>
      <c r="T104" s="252">
        <f>'New Counts Pivot Table UPDATED'!C80</f>
        <v>34</v>
      </c>
      <c r="U104" s="252">
        <f>'New Counts Pivot Table UPDATED'!D80</f>
        <v>146</v>
      </c>
      <c r="V104" s="252">
        <f>'New Counts Pivot Table UPDATED'!E80</f>
        <v>0</v>
      </c>
      <c r="W104" s="252">
        <f>'New Counts Pivot Table UPDATED'!F80</f>
        <v>13</v>
      </c>
      <c r="X104" s="322">
        <f>'New Counts Pivot Table UPDATED'!G80</f>
        <v>0</v>
      </c>
      <c r="Y104" s="251">
        <f>'New Counts Pivot Table UPDATED'!H80</f>
        <v>373</v>
      </c>
      <c r="Z104" s="251">
        <f>'New Counts Pivot Table UPDATED'!I80</f>
        <v>0</v>
      </c>
      <c r="AA104" s="252">
        <f>'New Counts Pivot Table UPDATED'!J80</f>
        <v>308</v>
      </c>
      <c r="AB104" s="252">
        <f>'New Counts Pivot Table UPDATED'!K80</f>
        <v>159</v>
      </c>
      <c r="AC104" s="252">
        <f>'New Counts Pivot Table UPDATED'!L80</f>
        <v>0</v>
      </c>
      <c r="AD104" s="252">
        <f>'New Counts Pivot Table UPDATED'!M80</f>
        <v>467</v>
      </c>
      <c r="AE104" s="251">
        <f>'New Counts Pivot Table UPDATED'!M80</f>
        <v>467</v>
      </c>
      <c r="AF104" s="251">
        <f>'New Counts Pivot Table UPDATED'!N80</f>
        <v>0</v>
      </c>
      <c r="AG104" s="252">
        <f>'New Counts Pivot Table UPDATED'!O80</f>
        <v>0</v>
      </c>
      <c r="AH104" s="251">
        <f>'New Counts Pivot Table UPDATED'!P80</f>
        <v>0</v>
      </c>
    </row>
    <row r="105" spans="1:36">
      <c r="A105" s="337"/>
      <c r="B105" s="239" t="s">
        <v>24</v>
      </c>
      <c r="C105" s="247">
        <f t="shared" si="75"/>
        <v>0.12214374740340674</v>
      </c>
      <c r="D105" s="248">
        <f t="shared" si="76"/>
        <v>9.9547511312217188E-2</v>
      </c>
      <c r="E105" s="248">
        <f t="shared" si="76"/>
        <v>0.13223529411764706</v>
      </c>
      <c r="F105" s="248">
        <f t="shared" si="76"/>
        <v>0</v>
      </c>
      <c r="G105" s="248">
        <f t="shared" si="76"/>
        <v>0.20962199312714777</v>
      </c>
      <c r="H105" s="248">
        <f t="shared" si="76"/>
        <v>0</v>
      </c>
      <c r="I105" s="247">
        <f t="shared" si="77"/>
        <v>0.12686174872963027</v>
      </c>
      <c r="J105" s="247">
        <f t="shared" si="78"/>
        <v>0</v>
      </c>
      <c r="K105" s="248">
        <f t="shared" si="79"/>
        <v>0</v>
      </c>
      <c r="L105" s="403">
        <f t="shared" si="79"/>
        <v>1.2048192771084338E-3</v>
      </c>
      <c r="M105" s="249">
        <f t="shared" si="80"/>
        <v>0</v>
      </c>
      <c r="N105" s="405">
        <f t="shared" si="81"/>
        <v>5.4259359739555074E-4</v>
      </c>
      <c r="O105" s="247">
        <f t="shared" si="82"/>
        <v>0</v>
      </c>
      <c r="P105" s="249">
        <f t="shared" si="82"/>
        <v>0</v>
      </c>
      <c r="Q105" s="332">
        <f t="shared" si="82"/>
        <v>0</v>
      </c>
      <c r="R105" s="250"/>
      <c r="S105" s="251">
        <f>'New Counts Pivot Table UPDATED'!B81</f>
        <v>294</v>
      </c>
      <c r="T105" s="252">
        <f>'New Counts Pivot Table UPDATED'!C81</f>
        <v>88</v>
      </c>
      <c r="U105" s="252">
        <f>'New Counts Pivot Table UPDATED'!D81</f>
        <v>281</v>
      </c>
      <c r="V105" s="252">
        <f>'New Counts Pivot Table UPDATED'!E81</f>
        <v>0</v>
      </c>
      <c r="W105" s="252">
        <f>'New Counts Pivot Table UPDATED'!F81</f>
        <v>61</v>
      </c>
      <c r="X105" s="322">
        <f>'New Counts Pivot Table UPDATED'!G81</f>
        <v>0</v>
      </c>
      <c r="Y105" s="251">
        <f>'New Counts Pivot Table UPDATED'!H81</f>
        <v>724</v>
      </c>
      <c r="Z105" s="251">
        <f>'New Counts Pivot Table UPDATED'!I81</f>
        <v>0</v>
      </c>
      <c r="AA105" s="252">
        <f>'New Counts Pivot Table UPDATED'!J81</f>
        <v>0</v>
      </c>
      <c r="AB105" s="252">
        <f>'New Counts Pivot Table UPDATED'!K81</f>
        <v>1</v>
      </c>
      <c r="AC105" s="252">
        <f>'New Counts Pivot Table UPDATED'!L81</f>
        <v>0</v>
      </c>
      <c r="AD105" s="252">
        <f>'New Counts Pivot Table UPDATED'!M81</f>
        <v>1</v>
      </c>
      <c r="AE105" s="251">
        <f>'New Counts Pivot Table UPDATED'!M81</f>
        <v>1</v>
      </c>
      <c r="AF105" s="251">
        <f>'New Counts Pivot Table UPDATED'!N81</f>
        <v>0</v>
      </c>
      <c r="AG105" s="252">
        <f>'New Counts Pivot Table UPDATED'!O81</f>
        <v>0</v>
      </c>
      <c r="AH105" s="251">
        <f>'New Counts Pivot Table UPDATED'!P81</f>
        <v>0</v>
      </c>
    </row>
    <row r="106" spans="1:36">
      <c r="A106" s="337"/>
      <c r="B106" s="239" t="s">
        <v>21</v>
      </c>
      <c r="C106" s="247">
        <f t="shared" si="75"/>
        <v>0</v>
      </c>
      <c r="D106" s="248">
        <f t="shared" si="76"/>
        <v>0</v>
      </c>
      <c r="E106" s="248">
        <f t="shared" si="76"/>
        <v>0</v>
      </c>
      <c r="F106" s="248">
        <f t="shared" si="76"/>
        <v>0</v>
      </c>
      <c r="G106" s="248">
        <f t="shared" si="76"/>
        <v>0</v>
      </c>
      <c r="H106" s="248">
        <f t="shared" si="76"/>
        <v>0</v>
      </c>
      <c r="I106" s="247">
        <f t="shared" si="77"/>
        <v>0</v>
      </c>
      <c r="J106" s="247">
        <f t="shared" si="78"/>
        <v>0</v>
      </c>
      <c r="K106" s="248">
        <f t="shared" si="79"/>
        <v>0</v>
      </c>
      <c r="L106" s="248">
        <f t="shared" si="79"/>
        <v>0</v>
      </c>
      <c r="M106" s="249">
        <f t="shared" si="80"/>
        <v>0</v>
      </c>
      <c r="N106" s="247">
        <f t="shared" si="81"/>
        <v>0</v>
      </c>
      <c r="O106" s="247">
        <f t="shared" si="82"/>
        <v>1</v>
      </c>
      <c r="P106" s="249">
        <f t="shared" si="82"/>
        <v>1</v>
      </c>
      <c r="Q106" s="332">
        <f t="shared" si="82"/>
        <v>1</v>
      </c>
      <c r="R106" s="250"/>
      <c r="S106" s="251">
        <f>'New Counts Pivot Table UPDATED'!B82</f>
        <v>0</v>
      </c>
      <c r="T106" s="252">
        <f>'New Counts Pivot Table UPDATED'!C82</f>
        <v>0</v>
      </c>
      <c r="U106" s="252">
        <f>'New Counts Pivot Table UPDATED'!D82</f>
        <v>0</v>
      </c>
      <c r="V106" s="252">
        <f>'New Counts Pivot Table UPDATED'!E82</f>
        <v>0</v>
      </c>
      <c r="W106" s="252">
        <f>'New Counts Pivot Table UPDATED'!F82</f>
        <v>0</v>
      </c>
      <c r="X106" s="322">
        <f>'New Counts Pivot Table UPDATED'!G82</f>
        <v>0</v>
      </c>
      <c r="Y106" s="251">
        <f>'New Counts Pivot Table UPDATED'!H82</f>
        <v>0</v>
      </c>
      <c r="Z106" s="251">
        <f>'New Counts Pivot Table UPDATED'!I82</f>
        <v>0</v>
      </c>
      <c r="AA106" s="252">
        <f>'New Counts Pivot Table UPDATED'!J82</f>
        <v>0</v>
      </c>
      <c r="AB106" s="252">
        <f>'New Counts Pivot Table UPDATED'!K82</f>
        <v>0</v>
      </c>
      <c r="AC106" s="252">
        <f>'New Counts Pivot Table UPDATED'!L82</f>
        <v>0</v>
      </c>
      <c r="AD106" s="252">
        <f>'New Counts Pivot Table UPDATED'!M82</f>
        <v>0</v>
      </c>
      <c r="AE106" s="251">
        <f>'New Counts Pivot Table UPDATED'!M82</f>
        <v>0</v>
      </c>
      <c r="AF106" s="251">
        <f>'New Counts Pivot Table UPDATED'!N82</f>
        <v>39</v>
      </c>
      <c r="AG106" s="252">
        <f>'New Counts Pivot Table UPDATED'!O82</f>
        <v>492</v>
      </c>
      <c r="AH106" s="251">
        <f>'New Counts Pivot Table UPDATED'!P82</f>
        <v>531</v>
      </c>
    </row>
    <row r="107" spans="1:36" s="261" customFormat="1">
      <c r="A107" s="338"/>
      <c r="B107" s="253" t="s">
        <v>212</v>
      </c>
      <c r="C107" s="254">
        <f t="shared" si="75"/>
        <v>1</v>
      </c>
      <c r="D107" s="255">
        <f t="shared" si="76"/>
        <v>1</v>
      </c>
      <c r="E107" s="255">
        <f t="shared" si="76"/>
        <v>1</v>
      </c>
      <c r="F107" s="255">
        <f t="shared" si="76"/>
        <v>0</v>
      </c>
      <c r="G107" s="255">
        <f t="shared" si="76"/>
        <v>1</v>
      </c>
      <c r="H107" s="255">
        <f t="shared" si="76"/>
        <v>0</v>
      </c>
      <c r="I107" s="254">
        <f t="shared" si="77"/>
        <v>1</v>
      </c>
      <c r="J107" s="254">
        <f t="shared" si="78"/>
        <v>0</v>
      </c>
      <c r="K107" s="255">
        <f t="shared" si="79"/>
        <v>1</v>
      </c>
      <c r="L107" s="255">
        <f t="shared" si="79"/>
        <v>1</v>
      </c>
      <c r="M107" s="256">
        <f t="shared" si="80"/>
        <v>0</v>
      </c>
      <c r="N107" s="254">
        <f t="shared" si="81"/>
        <v>1</v>
      </c>
      <c r="O107" s="254">
        <f t="shared" si="82"/>
        <v>1</v>
      </c>
      <c r="P107" s="256">
        <f t="shared" si="82"/>
        <v>1</v>
      </c>
      <c r="Q107" s="333">
        <f t="shared" si="82"/>
        <v>1</v>
      </c>
      <c r="R107" s="257"/>
      <c r="S107" s="258">
        <f>'New Counts Pivot Table UPDATED'!B83</f>
        <v>2407</v>
      </c>
      <c r="T107" s="259">
        <f>'New Counts Pivot Table UPDATED'!C83</f>
        <v>884</v>
      </c>
      <c r="U107" s="259">
        <f>'New Counts Pivot Table UPDATED'!D83</f>
        <v>2125</v>
      </c>
      <c r="V107" s="259">
        <f>'New Counts Pivot Table UPDATED'!E83</f>
        <v>0</v>
      </c>
      <c r="W107" s="259">
        <f>'New Counts Pivot Table UPDATED'!F83</f>
        <v>291</v>
      </c>
      <c r="X107" s="323">
        <f>'New Counts Pivot Table UPDATED'!G83</f>
        <v>0</v>
      </c>
      <c r="Y107" s="258">
        <f>'New Counts Pivot Table UPDATED'!H83</f>
        <v>5707</v>
      </c>
      <c r="Z107" s="258">
        <f>'New Counts Pivot Table UPDATED'!I83</f>
        <v>0</v>
      </c>
      <c r="AA107" s="259">
        <f>'New Counts Pivot Table UPDATED'!J83</f>
        <v>1013</v>
      </c>
      <c r="AB107" s="259">
        <f>'New Counts Pivot Table UPDATED'!K83</f>
        <v>830</v>
      </c>
      <c r="AC107" s="259">
        <f>'New Counts Pivot Table UPDATED'!L83</f>
        <v>0</v>
      </c>
      <c r="AD107" s="259">
        <f>'New Counts Pivot Table UPDATED'!M83</f>
        <v>1843</v>
      </c>
      <c r="AE107" s="258">
        <f>'New Counts Pivot Table UPDATED'!M83</f>
        <v>1843</v>
      </c>
      <c r="AF107" s="258">
        <f>'New Counts Pivot Table UPDATED'!N83</f>
        <v>39</v>
      </c>
      <c r="AG107" s="259">
        <f>'New Counts Pivot Table UPDATED'!O83</f>
        <v>492</v>
      </c>
      <c r="AH107" s="258">
        <f>'New Counts Pivot Table UPDATED'!P83</f>
        <v>531</v>
      </c>
      <c r="AI107" s="260"/>
      <c r="AJ107" s="260"/>
    </row>
    <row r="108" spans="1:36">
      <c r="A108" s="339" t="s">
        <v>40</v>
      </c>
      <c r="B108" s="240" t="s">
        <v>3</v>
      </c>
      <c r="C108" s="241">
        <f t="shared" ref="C108:C114" si="83">S108/S$114</f>
        <v>0.31761035147288247</v>
      </c>
      <c r="D108" s="242">
        <f t="shared" ref="D108:H114" si="84">IFERROR(T108/T$114,0)</f>
        <v>0.25439503619441572</v>
      </c>
      <c r="E108" s="242">
        <f t="shared" si="84"/>
        <v>0.20446187791125275</v>
      </c>
      <c r="F108" s="242">
        <f t="shared" si="84"/>
        <v>0.1649122807017544</v>
      </c>
      <c r="G108" s="242">
        <f t="shared" si="84"/>
        <v>0.12416851441241686</v>
      </c>
      <c r="H108" s="242">
        <f t="shared" si="84"/>
        <v>0</v>
      </c>
      <c r="I108" s="241">
        <f t="shared" ref="I108:I114" si="85">Y108/Y$114</f>
        <v>0.26347525891829687</v>
      </c>
      <c r="J108" s="241">
        <f t="shared" ref="J108:J114" si="86">IFERROR(Z108/Z$114,0)</f>
        <v>8.9987325728770592E-2</v>
      </c>
      <c r="K108" s="242">
        <f t="shared" ref="K108:L114" si="87">AA108/AA$114</f>
        <v>0.27061105722599416</v>
      </c>
      <c r="L108" s="242">
        <f t="shared" si="87"/>
        <v>0.13059105431309903</v>
      </c>
      <c r="M108" s="243">
        <f t="shared" ref="M108:M114" si="88">IFERROR(AC108/AC$114,0)</f>
        <v>0.24561403508771928</v>
      </c>
      <c r="N108" s="241">
        <f t="shared" ref="N108:N114" si="89">AE108/AE$114</f>
        <v>0.2283935033240764</v>
      </c>
      <c r="O108" s="241">
        <f t="shared" ref="O108:Q114" si="90">IFERROR(AF108/AF$114,0)</f>
        <v>0</v>
      </c>
      <c r="P108" s="243">
        <f t="shared" si="90"/>
        <v>0</v>
      </c>
      <c r="Q108" s="331">
        <f t="shared" si="90"/>
        <v>0</v>
      </c>
      <c r="R108" s="244"/>
      <c r="S108" s="245">
        <f>'New Counts Pivot Table UPDATED'!B85</f>
        <v>3461</v>
      </c>
      <c r="T108" s="246">
        <f>'New Counts Pivot Table UPDATED'!C85</f>
        <v>492</v>
      </c>
      <c r="U108" s="246">
        <f>'New Counts Pivot Table UPDATED'!D85</f>
        <v>1668</v>
      </c>
      <c r="V108" s="246">
        <f>'New Counts Pivot Table UPDATED'!E85</f>
        <v>47</v>
      </c>
      <c r="W108" s="246">
        <f>'New Counts Pivot Table UPDATED'!F85</f>
        <v>56</v>
      </c>
      <c r="X108" s="321">
        <f>'New Counts Pivot Table UPDATED'!G85</f>
        <v>0</v>
      </c>
      <c r="Y108" s="245">
        <f>'New Counts Pivot Table UPDATED'!H85</f>
        <v>5724</v>
      </c>
      <c r="Z108" s="245">
        <f>'New Counts Pivot Table UPDATED'!I85</f>
        <v>71</v>
      </c>
      <c r="AA108" s="246">
        <f>'New Counts Pivot Table UPDATED'!J85</f>
        <v>2232</v>
      </c>
      <c r="AB108" s="246">
        <f>'New Counts Pivot Table UPDATED'!K85</f>
        <v>327</v>
      </c>
      <c r="AC108" s="246">
        <f>'New Counts Pivot Table UPDATED'!L85</f>
        <v>84</v>
      </c>
      <c r="AD108" s="246">
        <f>'New Counts Pivot Table UPDATED'!M85</f>
        <v>2714</v>
      </c>
      <c r="AE108" s="245">
        <f>'New Counts Pivot Table UPDATED'!M85</f>
        <v>2714</v>
      </c>
      <c r="AF108" s="245">
        <f>'New Counts Pivot Table UPDATED'!N85</f>
        <v>0</v>
      </c>
      <c r="AG108" s="246">
        <f>'New Counts Pivot Table UPDATED'!O85</f>
        <v>0</v>
      </c>
      <c r="AH108" s="245">
        <f>'New Counts Pivot Table UPDATED'!P85</f>
        <v>0</v>
      </c>
    </row>
    <row r="109" spans="1:36">
      <c r="A109" s="337"/>
      <c r="B109" s="239" t="s">
        <v>4</v>
      </c>
      <c r="C109" s="247">
        <f t="shared" si="83"/>
        <v>0.24291089290630449</v>
      </c>
      <c r="D109" s="248">
        <f t="shared" si="84"/>
        <v>0.30403309203722856</v>
      </c>
      <c r="E109" s="248">
        <f t="shared" si="84"/>
        <v>0.24479038980142193</v>
      </c>
      <c r="F109" s="248">
        <f t="shared" si="84"/>
        <v>0.24210526315789474</v>
      </c>
      <c r="G109" s="248">
        <f t="shared" si="84"/>
        <v>0.3303769401330377</v>
      </c>
      <c r="H109" s="248">
        <f t="shared" si="84"/>
        <v>0</v>
      </c>
      <c r="I109" s="247">
        <f t="shared" si="85"/>
        <v>0.25086306098964328</v>
      </c>
      <c r="J109" s="247">
        <f t="shared" si="86"/>
        <v>0.11787072243346007</v>
      </c>
      <c r="K109" s="248">
        <f t="shared" si="87"/>
        <v>0.1066925315227934</v>
      </c>
      <c r="L109" s="248">
        <f t="shared" si="87"/>
        <v>6.9488817891373802E-2</v>
      </c>
      <c r="M109" s="249">
        <f t="shared" si="88"/>
        <v>6.1403508771929821E-2</v>
      </c>
      <c r="N109" s="247">
        <f t="shared" si="89"/>
        <v>9.829167718589582E-2</v>
      </c>
      <c r="O109" s="247">
        <f t="shared" si="90"/>
        <v>0</v>
      </c>
      <c r="P109" s="249">
        <f t="shared" si="90"/>
        <v>0</v>
      </c>
      <c r="Q109" s="332">
        <f t="shared" si="90"/>
        <v>0</v>
      </c>
      <c r="R109" s="250"/>
      <c r="S109" s="251">
        <f>'New Counts Pivot Table UPDATED'!B86</f>
        <v>2647</v>
      </c>
      <c r="T109" s="252">
        <f>'New Counts Pivot Table UPDATED'!C86</f>
        <v>588</v>
      </c>
      <c r="U109" s="252">
        <f>'New Counts Pivot Table UPDATED'!D86</f>
        <v>1997</v>
      </c>
      <c r="V109" s="252">
        <f>'New Counts Pivot Table UPDATED'!E86</f>
        <v>69</v>
      </c>
      <c r="W109" s="252">
        <f>'New Counts Pivot Table UPDATED'!F86</f>
        <v>149</v>
      </c>
      <c r="X109" s="322">
        <f>'New Counts Pivot Table UPDATED'!G86</f>
        <v>0</v>
      </c>
      <c r="Y109" s="251">
        <f>'New Counts Pivot Table UPDATED'!H86</f>
        <v>5450</v>
      </c>
      <c r="Z109" s="251">
        <f>'New Counts Pivot Table UPDATED'!I86</f>
        <v>93</v>
      </c>
      <c r="AA109" s="252">
        <f>'New Counts Pivot Table UPDATED'!J86</f>
        <v>880</v>
      </c>
      <c r="AB109" s="252">
        <f>'New Counts Pivot Table UPDATED'!K86</f>
        <v>174</v>
      </c>
      <c r="AC109" s="252">
        <f>'New Counts Pivot Table UPDATED'!L86</f>
        <v>21</v>
      </c>
      <c r="AD109" s="252">
        <f>'New Counts Pivot Table UPDATED'!M86</f>
        <v>1168</v>
      </c>
      <c r="AE109" s="251">
        <f>'New Counts Pivot Table UPDATED'!M86</f>
        <v>1168</v>
      </c>
      <c r="AF109" s="251">
        <f>'New Counts Pivot Table UPDATED'!N86</f>
        <v>0</v>
      </c>
      <c r="AG109" s="252">
        <f>'New Counts Pivot Table UPDATED'!O86</f>
        <v>0</v>
      </c>
      <c r="AH109" s="251">
        <f>'New Counts Pivot Table UPDATED'!P86</f>
        <v>0</v>
      </c>
    </row>
    <row r="110" spans="1:36">
      <c r="A110" s="337"/>
      <c r="B110" s="239" t="s">
        <v>5</v>
      </c>
      <c r="C110" s="247">
        <f t="shared" si="83"/>
        <v>0.1529778838212352</v>
      </c>
      <c r="D110" s="248">
        <f t="shared" si="84"/>
        <v>0.23216132368148915</v>
      </c>
      <c r="E110" s="248">
        <f t="shared" si="84"/>
        <v>0.2659965677862221</v>
      </c>
      <c r="F110" s="248">
        <f t="shared" si="84"/>
        <v>0.35438596491228069</v>
      </c>
      <c r="G110" s="248">
        <f t="shared" si="84"/>
        <v>0.27494456762749447</v>
      </c>
      <c r="H110" s="248">
        <f t="shared" si="84"/>
        <v>0</v>
      </c>
      <c r="I110" s="247">
        <f t="shared" si="85"/>
        <v>0.20764096662830839</v>
      </c>
      <c r="J110" s="247">
        <f t="shared" si="86"/>
        <v>8.8719898605830169E-2</v>
      </c>
      <c r="K110" s="248">
        <f t="shared" si="87"/>
        <v>9.5417070805043649E-2</v>
      </c>
      <c r="L110" s="248">
        <f t="shared" si="87"/>
        <v>6.7092651757188496E-2</v>
      </c>
      <c r="M110" s="249">
        <f t="shared" si="88"/>
        <v>0.14619883040935672</v>
      </c>
      <c r="N110" s="247">
        <f t="shared" si="89"/>
        <v>9.0465370697635272E-2</v>
      </c>
      <c r="O110" s="247">
        <f t="shared" si="90"/>
        <v>0</v>
      </c>
      <c r="P110" s="249">
        <f t="shared" si="90"/>
        <v>0</v>
      </c>
      <c r="Q110" s="332">
        <f t="shared" si="90"/>
        <v>0</v>
      </c>
      <c r="R110" s="250"/>
      <c r="S110" s="251">
        <f>'New Counts Pivot Table UPDATED'!B87</f>
        <v>1667</v>
      </c>
      <c r="T110" s="252">
        <f>'New Counts Pivot Table UPDATED'!C87</f>
        <v>449</v>
      </c>
      <c r="U110" s="252">
        <f>'New Counts Pivot Table UPDATED'!D87</f>
        <v>2170</v>
      </c>
      <c r="V110" s="252">
        <f>'New Counts Pivot Table UPDATED'!E87</f>
        <v>101</v>
      </c>
      <c r="W110" s="252">
        <f>'New Counts Pivot Table UPDATED'!F87</f>
        <v>124</v>
      </c>
      <c r="X110" s="322">
        <f>'New Counts Pivot Table UPDATED'!G87</f>
        <v>0</v>
      </c>
      <c r="Y110" s="251">
        <f>'New Counts Pivot Table UPDATED'!H87</f>
        <v>4511</v>
      </c>
      <c r="Z110" s="251">
        <f>'New Counts Pivot Table UPDATED'!I87</f>
        <v>70</v>
      </c>
      <c r="AA110" s="252">
        <f>'New Counts Pivot Table UPDATED'!J87</f>
        <v>787</v>
      </c>
      <c r="AB110" s="252">
        <f>'New Counts Pivot Table UPDATED'!K87</f>
        <v>168</v>
      </c>
      <c r="AC110" s="252">
        <f>'New Counts Pivot Table UPDATED'!L87</f>
        <v>50</v>
      </c>
      <c r="AD110" s="252">
        <f>'New Counts Pivot Table UPDATED'!M87</f>
        <v>1075</v>
      </c>
      <c r="AE110" s="251">
        <f>'New Counts Pivot Table UPDATED'!M87</f>
        <v>1075</v>
      </c>
      <c r="AF110" s="251">
        <f>'New Counts Pivot Table UPDATED'!N87</f>
        <v>0</v>
      </c>
      <c r="AG110" s="252">
        <f>'New Counts Pivot Table UPDATED'!O87</f>
        <v>0</v>
      </c>
      <c r="AH110" s="251">
        <f>'New Counts Pivot Table UPDATED'!P87</f>
        <v>0</v>
      </c>
    </row>
    <row r="111" spans="1:36">
      <c r="A111" s="337"/>
      <c r="B111" s="239" t="s">
        <v>6</v>
      </c>
      <c r="C111" s="247">
        <f t="shared" si="83"/>
        <v>5.2032669542075798E-2</v>
      </c>
      <c r="D111" s="403">
        <f t="shared" si="84"/>
        <v>1.5511892450879006E-3</v>
      </c>
      <c r="E111" s="248">
        <f t="shared" si="84"/>
        <v>6.3128217700416767E-2</v>
      </c>
      <c r="F111" s="248">
        <f t="shared" si="84"/>
        <v>6.3157894736842107E-2</v>
      </c>
      <c r="G111" s="403">
        <f t="shared" si="84"/>
        <v>1.5521064301552107E-2</v>
      </c>
      <c r="H111" s="248">
        <f t="shared" si="84"/>
        <v>0</v>
      </c>
      <c r="I111" s="247">
        <f t="shared" si="85"/>
        <v>5.1093210586881474E-2</v>
      </c>
      <c r="J111" s="247">
        <f t="shared" si="86"/>
        <v>0.70342205323193918</v>
      </c>
      <c r="K111" s="248">
        <f t="shared" si="87"/>
        <v>0.29946653734238604</v>
      </c>
      <c r="L111" s="248">
        <f t="shared" si="87"/>
        <v>0.47364217252396168</v>
      </c>
      <c r="M111" s="249">
        <f t="shared" si="88"/>
        <v>0.54678362573099415</v>
      </c>
      <c r="N111" s="247">
        <f t="shared" si="89"/>
        <v>0.37010855844483714</v>
      </c>
      <c r="O111" s="247">
        <f t="shared" si="90"/>
        <v>0</v>
      </c>
      <c r="P111" s="249">
        <f t="shared" si="90"/>
        <v>0</v>
      </c>
      <c r="Q111" s="332">
        <f t="shared" si="90"/>
        <v>0</v>
      </c>
      <c r="R111" s="250"/>
      <c r="S111" s="251">
        <f>'New Counts Pivot Table UPDATED'!B88</f>
        <v>567</v>
      </c>
      <c r="T111" s="252">
        <f>'New Counts Pivot Table UPDATED'!C88</f>
        <v>3</v>
      </c>
      <c r="U111" s="252">
        <f>'New Counts Pivot Table UPDATED'!D88</f>
        <v>515</v>
      </c>
      <c r="V111" s="252">
        <f>'New Counts Pivot Table UPDATED'!E88</f>
        <v>18</v>
      </c>
      <c r="W111" s="252">
        <f>'New Counts Pivot Table UPDATED'!F88</f>
        <v>7</v>
      </c>
      <c r="X111" s="322">
        <f>'New Counts Pivot Table UPDATED'!G88</f>
        <v>0</v>
      </c>
      <c r="Y111" s="251">
        <f>'New Counts Pivot Table UPDATED'!H88</f>
        <v>1110</v>
      </c>
      <c r="Z111" s="251">
        <f>'New Counts Pivot Table UPDATED'!I88</f>
        <v>555</v>
      </c>
      <c r="AA111" s="252">
        <f>'New Counts Pivot Table UPDATED'!J88</f>
        <v>2470</v>
      </c>
      <c r="AB111" s="252">
        <f>'New Counts Pivot Table UPDATED'!K88</f>
        <v>1186</v>
      </c>
      <c r="AC111" s="252">
        <f>'New Counts Pivot Table UPDATED'!L88</f>
        <v>187</v>
      </c>
      <c r="AD111" s="252">
        <f>'New Counts Pivot Table UPDATED'!M88</f>
        <v>4398</v>
      </c>
      <c r="AE111" s="251">
        <f>'New Counts Pivot Table UPDATED'!M88</f>
        <v>4398</v>
      </c>
      <c r="AF111" s="251">
        <f>'New Counts Pivot Table UPDATED'!N88</f>
        <v>0</v>
      </c>
      <c r="AG111" s="252">
        <f>'New Counts Pivot Table UPDATED'!O88</f>
        <v>0</v>
      </c>
      <c r="AH111" s="251">
        <f>'New Counts Pivot Table UPDATED'!P88</f>
        <v>0</v>
      </c>
    </row>
    <row r="112" spans="1:36">
      <c r="A112" s="337"/>
      <c r="B112" s="239" t="s">
        <v>24</v>
      </c>
      <c r="C112" s="247">
        <f t="shared" si="83"/>
        <v>0.23446820225750206</v>
      </c>
      <c r="D112" s="248">
        <f t="shared" si="84"/>
        <v>0.2078593588417787</v>
      </c>
      <c r="E112" s="248">
        <f t="shared" si="84"/>
        <v>0.22162294680068645</v>
      </c>
      <c r="F112" s="248">
        <f t="shared" si="84"/>
        <v>0.17543859649122806</v>
      </c>
      <c r="G112" s="248">
        <f t="shared" si="84"/>
        <v>0.25498891352549891</v>
      </c>
      <c r="H112" s="248">
        <f t="shared" si="84"/>
        <v>0</v>
      </c>
      <c r="I112" s="247">
        <f t="shared" si="85"/>
        <v>0.22692750287686997</v>
      </c>
      <c r="J112" s="247">
        <f t="shared" si="86"/>
        <v>0</v>
      </c>
      <c r="K112" s="248">
        <f t="shared" si="87"/>
        <v>0</v>
      </c>
      <c r="L112" s="248">
        <f t="shared" si="87"/>
        <v>0</v>
      </c>
      <c r="M112" s="249">
        <f t="shared" si="88"/>
        <v>0</v>
      </c>
      <c r="N112" s="247">
        <f t="shared" si="89"/>
        <v>0</v>
      </c>
      <c r="O112" s="247">
        <f t="shared" si="90"/>
        <v>0</v>
      </c>
      <c r="P112" s="249">
        <f t="shared" si="90"/>
        <v>0</v>
      </c>
      <c r="Q112" s="332">
        <f t="shared" si="90"/>
        <v>0</v>
      </c>
      <c r="R112" s="250"/>
      <c r="S112" s="251">
        <f>'New Counts Pivot Table UPDATED'!B89</f>
        <v>2555</v>
      </c>
      <c r="T112" s="252">
        <f>'New Counts Pivot Table UPDATED'!C89</f>
        <v>402</v>
      </c>
      <c r="U112" s="252">
        <f>'New Counts Pivot Table UPDATED'!D89</f>
        <v>1808</v>
      </c>
      <c r="V112" s="252">
        <f>'New Counts Pivot Table UPDATED'!E89</f>
        <v>50</v>
      </c>
      <c r="W112" s="252">
        <f>'New Counts Pivot Table UPDATED'!F89</f>
        <v>115</v>
      </c>
      <c r="X112" s="322">
        <f>'New Counts Pivot Table UPDATED'!G89</f>
        <v>0</v>
      </c>
      <c r="Y112" s="251">
        <f>'New Counts Pivot Table UPDATED'!H89</f>
        <v>4930</v>
      </c>
      <c r="Z112" s="251">
        <f>'New Counts Pivot Table UPDATED'!I89</f>
        <v>0</v>
      </c>
      <c r="AA112" s="252">
        <f>'New Counts Pivot Table UPDATED'!J89</f>
        <v>0</v>
      </c>
      <c r="AB112" s="252">
        <f>'New Counts Pivot Table UPDATED'!K89</f>
        <v>0</v>
      </c>
      <c r="AC112" s="252">
        <f>'New Counts Pivot Table UPDATED'!L89</f>
        <v>0</v>
      </c>
      <c r="AD112" s="252">
        <f>'New Counts Pivot Table UPDATED'!M89</f>
        <v>0</v>
      </c>
      <c r="AE112" s="251">
        <f>'New Counts Pivot Table UPDATED'!M89</f>
        <v>0</v>
      </c>
      <c r="AF112" s="251">
        <f>'New Counts Pivot Table UPDATED'!N89</f>
        <v>0</v>
      </c>
      <c r="AG112" s="252">
        <f>'New Counts Pivot Table UPDATED'!O89</f>
        <v>0</v>
      </c>
      <c r="AH112" s="251">
        <f>'New Counts Pivot Table UPDATED'!P89</f>
        <v>0</v>
      </c>
    </row>
    <row r="113" spans="1:36">
      <c r="A113" s="337"/>
      <c r="B113" s="239" t="s">
        <v>21</v>
      </c>
      <c r="C113" s="247">
        <f t="shared" si="83"/>
        <v>0</v>
      </c>
      <c r="D113" s="248">
        <f t="shared" si="84"/>
        <v>0</v>
      </c>
      <c r="E113" s="248">
        <f t="shared" si="84"/>
        <v>0</v>
      </c>
      <c r="F113" s="248">
        <f t="shared" si="84"/>
        <v>0</v>
      </c>
      <c r="G113" s="248">
        <f t="shared" si="84"/>
        <v>0</v>
      </c>
      <c r="H113" s="248">
        <f t="shared" si="84"/>
        <v>0</v>
      </c>
      <c r="I113" s="247">
        <f t="shared" si="85"/>
        <v>0</v>
      </c>
      <c r="J113" s="405">
        <f t="shared" si="86"/>
        <v>0</v>
      </c>
      <c r="K113" s="248">
        <f t="shared" si="87"/>
        <v>0.22781280310378274</v>
      </c>
      <c r="L113" s="248">
        <f t="shared" si="87"/>
        <v>0.25918530351437702</v>
      </c>
      <c r="M113" s="407">
        <f t="shared" si="88"/>
        <v>0</v>
      </c>
      <c r="N113" s="247">
        <f t="shared" si="89"/>
        <v>0.21274089034755533</v>
      </c>
      <c r="O113" s="247">
        <f t="shared" si="90"/>
        <v>0</v>
      </c>
      <c r="P113" s="249">
        <f t="shared" si="90"/>
        <v>0</v>
      </c>
      <c r="Q113" s="332">
        <f t="shared" si="90"/>
        <v>0</v>
      </c>
      <c r="R113" s="250"/>
      <c r="S113" s="251">
        <f>'New Counts Pivot Table UPDATED'!B90</f>
        <v>0</v>
      </c>
      <c r="T113" s="252">
        <f>'New Counts Pivot Table UPDATED'!C90</f>
        <v>0</v>
      </c>
      <c r="U113" s="252">
        <f>'New Counts Pivot Table UPDATED'!D90</f>
        <v>0</v>
      </c>
      <c r="V113" s="252">
        <f>'New Counts Pivot Table UPDATED'!E90</f>
        <v>0</v>
      </c>
      <c r="W113" s="252">
        <f>'New Counts Pivot Table UPDATED'!F90</f>
        <v>0</v>
      </c>
      <c r="X113" s="322">
        <f>'New Counts Pivot Table UPDATED'!G90</f>
        <v>0</v>
      </c>
      <c r="Y113" s="251">
        <f>'New Counts Pivot Table UPDATED'!H90</f>
        <v>0</v>
      </c>
      <c r="Z113" s="251">
        <f>'New Counts Pivot Table UPDATED'!I90</f>
        <v>0</v>
      </c>
      <c r="AA113" s="252">
        <f>'New Counts Pivot Table UPDATED'!J90</f>
        <v>1879</v>
      </c>
      <c r="AB113" s="252">
        <f>'New Counts Pivot Table UPDATED'!K90</f>
        <v>649</v>
      </c>
      <c r="AC113" s="252">
        <f>'New Counts Pivot Table UPDATED'!L90</f>
        <v>0</v>
      </c>
      <c r="AD113" s="252">
        <f>'New Counts Pivot Table UPDATED'!M90</f>
        <v>2528</v>
      </c>
      <c r="AE113" s="251">
        <f>'New Counts Pivot Table UPDATED'!M90</f>
        <v>2528</v>
      </c>
      <c r="AF113" s="251">
        <f>'New Counts Pivot Table UPDATED'!N90</f>
        <v>0</v>
      </c>
      <c r="AG113" s="252">
        <f>'New Counts Pivot Table UPDATED'!O90</f>
        <v>0</v>
      </c>
      <c r="AH113" s="251">
        <f>'New Counts Pivot Table UPDATED'!P90</f>
        <v>0</v>
      </c>
    </row>
    <row r="114" spans="1:36" s="261" customFormat="1">
      <c r="A114" s="338"/>
      <c r="B114" s="253" t="s">
        <v>212</v>
      </c>
      <c r="C114" s="254">
        <f t="shared" si="83"/>
        <v>1</v>
      </c>
      <c r="D114" s="255">
        <f t="shared" si="84"/>
        <v>1</v>
      </c>
      <c r="E114" s="255">
        <f t="shared" si="84"/>
        <v>1</v>
      </c>
      <c r="F114" s="255">
        <f t="shared" si="84"/>
        <v>1</v>
      </c>
      <c r="G114" s="255">
        <f t="shared" si="84"/>
        <v>1</v>
      </c>
      <c r="H114" s="255">
        <f t="shared" si="84"/>
        <v>0</v>
      </c>
      <c r="I114" s="254">
        <f t="shared" si="85"/>
        <v>1</v>
      </c>
      <c r="J114" s="254">
        <f t="shared" si="86"/>
        <v>1</v>
      </c>
      <c r="K114" s="255">
        <f t="shared" si="87"/>
        <v>1</v>
      </c>
      <c r="L114" s="255">
        <f t="shared" si="87"/>
        <v>1</v>
      </c>
      <c r="M114" s="256">
        <f t="shared" si="88"/>
        <v>1</v>
      </c>
      <c r="N114" s="254">
        <f t="shared" si="89"/>
        <v>1</v>
      </c>
      <c r="O114" s="254">
        <f t="shared" si="90"/>
        <v>0</v>
      </c>
      <c r="P114" s="256">
        <f t="shared" si="90"/>
        <v>0</v>
      </c>
      <c r="Q114" s="333">
        <f t="shared" si="90"/>
        <v>0</v>
      </c>
      <c r="R114" s="257"/>
      <c r="S114" s="258">
        <f>'New Counts Pivot Table UPDATED'!B91</f>
        <v>10897</v>
      </c>
      <c r="T114" s="259">
        <f>'New Counts Pivot Table UPDATED'!C91</f>
        <v>1934</v>
      </c>
      <c r="U114" s="259">
        <f>'New Counts Pivot Table UPDATED'!D91</f>
        <v>8158</v>
      </c>
      <c r="V114" s="259">
        <f>'New Counts Pivot Table UPDATED'!E91</f>
        <v>285</v>
      </c>
      <c r="W114" s="259">
        <f>'New Counts Pivot Table UPDATED'!F91</f>
        <v>451</v>
      </c>
      <c r="X114" s="323">
        <f>'New Counts Pivot Table UPDATED'!G91</f>
        <v>0</v>
      </c>
      <c r="Y114" s="258">
        <f>'New Counts Pivot Table UPDATED'!H91</f>
        <v>21725</v>
      </c>
      <c r="Z114" s="258">
        <f>'New Counts Pivot Table UPDATED'!I91</f>
        <v>789</v>
      </c>
      <c r="AA114" s="259">
        <f>'New Counts Pivot Table UPDATED'!J91</f>
        <v>8248</v>
      </c>
      <c r="AB114" s="259">
        <f>'New Counts Pivot Table UPDATED'!K91</f>
        <v>2504</v>
      </c>
      <c r="AC114" s="259">
        <f>'New Counts Pivot Table UPDATED'!L91</f>
        <v>342</v>
      </c>
      <c r="AD114" s="259">
        <f>'New Counts Pivot Table UPDATED'!M91</f>
        <v>11883</v>
      </c>
      <c r="AE114" s="258">
        <f>'New Counts Pivot Table UPDATED'!M91</f>
        <v>11883</v>
      </c>
      <c r="AF114" s="258">
        <f>'New Counts Pivot Table UPDATED'!N91</f>
        <v>0</v>
      </c>
      <c r="AG114" s="259">
        <f>'New Counts Pivot Table UPDATED'!O91</f>
        <v>0</v>
      </c>
      <c r="AH114" s="258">
        <f>'New Counts Pivot Table UPDATED'!P91</f>
        <v>0</v>
      </c>
      <c r="AI114" s="260"/>
      <c r="AJ114" s="260"/>
    </row>
    <row r="115" spans="1:36">
      <c r="A115" s="339" t="s">
        <v>41</v>
      </c>
      <c r="B115" s="240" t="s">
        <v>3</v>
      </c>
      <c r="C115" s="241"/>
      <c r="D115" s="242"/>
      <c r="E115" s="242"/>
      <c r="F115" s="242"/>
      <c r="G115" s="242"/>
      <c r="H115" s="242"/>
      <c r="I115" s="241"/>
      <c r="J115" s="241"/>
      <c r="K115" s="242"/>
      <c r="L115" s="242"/>
      <c r="M115" s="243"/>
      <c r="N115" s="241"/>
      <c r="O115" s="241"/>
      <c r="P115" s="243"/>
      <c r="Q115" s="331"/>
      <c r="R115" s="244"/>
      <c r="S115" s="245"/>
      <c r="T115" s="246"/>
      <c r="U115" s="246"/>
      <c r="V115" s="246"/>
      <c r="W115" s="246"/>
      <c r="X115" s="321"/>
      <c r="Y115" s="245"/>
      <c r="Z115" s="245"/>
      <c r="AA115" s="246"/>
      <c r="AB115" s="246"/>
      <c r="AC115" s="246"/>
      <c r="AD115" s="246"/>
      <c r="AE115" s="245"/>
      <c r="AF115" s="245"/>
      <c r="AG115" s="246"/>
      <c r="AH115" s="245"/>
    </row>
    <row r="116" spans="1:36">
      <c r="A116" s="337"/>
      <c r="B116" s="239" t="s">
        <v>4</v>
      </c>
      <c r="C116" s="247"/>
      <c r="D116" s="248"/>
      <c r="E116" s="248"/>
      <c r="F116" s="248"/>
      <c r="G116" s="248"/>
      <c r="H116" s="248"/>
      <c r="I116" s="247"/>
      <c r="J116" s="247"/>
      <c r="K116" s="248"/>
      <c r="L116" s="248"/>
      <c r="M116" s="249"/>
      <c r="N116" s="247"/>
      <c r="O116" s="247"/>
      <c r="P116" s="249"/>
      <c r="Q116" s="332"/>
      <c r="R116" s="250"/>
      <c r="S116" s="251"/>
      <c r="T116" s="252"/>
      <c r="U116" s="252"/>
      <c r="V116" s="252"/>
      <c r="W116" s="252"/>
      <c r="X116" s="322"/>
      <c r="Y116" s="251"/>
      <c r="Z116" s="251"/>
      <c r="AA116" s="252"/>
      <c r="AB116" s="252"/>
      <c r="AC116" s="252"/>
      <c r="AD116" s="252"/>
      <c r="AE116" s="251"/>
      <c r="AF116" s="251"/>
      <c r="AG116" s="252"/>
      <c r="AH116" s="251"/>
    </row>
    <row r="117" spans="1:36">
      <c r="A117" s="337"/>
      <c r="B117" s="239" t="s">
        <v>5</v>
      </c>
      <c r="C117" s="247"/>
      <c r="D117" s="248"/>
      <c r="E117" s="248"/>
      <c r="F117" s="248"/>
      <c r="G117" s="248"/>
      <c r="H117" s="248"/>
      <c r="I117" s="247"/>
      <c r="J117" s="247"/>
      <c r="K117" s="248"/>
      <c r="L117" s="248"/>
      <c r="M117" s="249"/>
      <c r="N117" s="247"/>
      <c r="O117" s="247"/>
      <c r="P117" s="249"/>
      <c r="Q117" s="332"/>
      <c r="R117" s="250"/>
      <c r="S117" s="251"/>
      <c r="T117" s="252"/>
      <c r="U117" s="252"/>
      <c r="V117" s="252"/>
      <c r="W117" s="252"/>
      <c r="X117" s="322"/>
      <c r="Y117" s="251"/>
      <c r="Z117" s="251"/>
      <c r="AA117" s="252"/>
      <c r="AB117" s="252"/>
      <c r="AC117" s="252"/>
      <c r="AD117" s="252"/>
      <c r="AE117" s="251"/>
      <c r="AF117" s="251"/>
      <c r="AG117" s="252"/>
      <c r="AH117" s="251"/>
    </row>
    <row r="118" spans="1:36">
      <c r="A118" s="337"/>
      <c r="B118" s="239" t="s">
        <v>6</v>
      </c>
      <c r="C118" s="247"/>
      <c r="D118" s="248"/>
      <c r="E118" s="248"/>
      <c r="F118" s="248"/>
      <c r="G118" s="248"/>
      <c r="H118" s="248"/>
      <c r="I118" s="247"/>
      <c r="J118" s="247"/>
      <c r="K118" s="248"/>
      <c r="L118" s="248"/>
      <c r="M118" s="249"/>
      <c r="N118" s="247"/>
      <c r="O118" s="247"/>
      <c r="P118" s="249"/>
      <c r="Q118" s="332"/>
      <c r="R118" s="250"/>
      <c r="S118" s="251"/>
      <c r="T118" s="252"/>
      <c r="U118" s="252"/>
      <c r="V118" s="252"/>
      <c r="W118" s="252"/>
      <c r="X118" s="322"/>
      <c r="Y118" s="251"/>
      <c r="Z118" s="251"/>
      <c r="AA118" s="252"/>
      <c r="AB118" s="252"/>
      <c r="AC118" s="252"/>
      <c r="AD118" s="252"/>
      <c r="AE118" s="251"/>
      <c r="AF118" s="251"/>
      <c r="AG118" s="252"/>
      <c r="AH118" s="251"/>
    </row>
    <row r="119" spans="1:36">
      <c r="A119" s="337"/>
      <c r="B119" s="239" t="s">
        <v>24</v>
      </c>
      <c r="C119" s="247"/>
      <c r="D119" s="248"/>
      <c r="E119" s="248"/>
      <c r="F119" s="248"/>
      <c r="G119" s="248"/>
      <c r="H119" s="248"/>
      <c r="I119" s="247"/>
      <c r="J119" s="247"/>
      <c r="K119" s="248"/>
      <c r="L119" s="248"/>
      <c r="M119" s="249"/>
      <c r="N119" s="247"/>
      <c r="O119" s="247"/>
      <c r="P119" s="249"/>
      <c r="Q119" s="332"/>
      <c r="R119" s="250"/>
      <c r="S119" s="251"/>
      <c r="T119" s="252"/>
      <c r="U119" s="252"/>
      <c r="V119" s="252"/>
      <c r="W119" s="252"/>
      <c r="X119" s="322"/>
      <c r="Y119" s="251"/>
      <c r="Z119" s="251"/>
      <c r="AA119" s="252"/>
      <c r="AB119" s="252"/>
      <c r="AC119" s="252"/>
      <c r="AD119" s="252"/>
      <c r="AE119" s="251"/>
      <c r="AF119" s="251"/>
      <c r="AG119" s="252"/>
      <c r="AH119" s="251"/>
    </row>
    <row r="120" spans="1:36">
      <c r="A120" s="337"/>
      <c r="B120" s="239" t="s">
        <v>21</v>
      </c>
      <c r="C120" s="247"/>
      <c r="D120" s="248"/>
      <c r="E120" s="248"/>
      <c r="F120" s="248"/>
      <c r="G120" s="248"/>
      <c r="H120" s="248"/>
      <c r="I120" s="247"/>
      <c r="J120" s="247"/>
      <c r="K120" s="248"/>
      <c r="L120" s="248"/>
      <c r="M120" s="249"/>
      <c r="N120" s="247"/>
      <c r="O120" s="247"/>
      <c r="P120" s="249"/>
      <c r="Q120" s="332"/>
      <c r="R120" s="250"/>
      <c r="S120" s="251"/>
      <c r="T120" s="252"/>
      <c r="U120" s="252"/>
      <c r="V120" s="252"/>
      <c r="W120" s="252"/>
      <c r="X120" s="322"/>
      <c r="Y120" s="251"/>
      <c r="Z120" s="251"/>
      <c r="AA120" s="252"/>
      <c r="AB120" s="252"/>
      <c r="AC120" s="252"/>
      <c r="AD120" s="252"/>
      <c r="AE120" s="251"/>
      <c r="AF120" s="251"/>
      <c r="AG120" s="252"/>
      <c r="AH120" s="251"/>
    </row>
    <row r="121" spans="1:36" s="261" customFormat="1">
      <c r="A121" s="338"/>
      <c r="B121" s="253" t="s">
        <v>212</v>
      </c>
      <c r="C121" s="254"/>
      <c r="D121" s="255"/>
      <c r="E121" s="255"/>
      <c r="F121" s="255"/>
      <c r="G121" s="255"/>
      <c r="H121" s="255"/>
      <c r="I121" s="254"/>
      <c r="J121" s="254"/>
      <c r="K121" s="255"/>
      <c r="L121" s="255"/>
      <c r="M121" s="256"/>
      <c r="N121" s="254"/>
      <c r="O121" s="254"/>
      <c r="P121" s="256"/>
      <c r="Q121" s="333"/>
      <c r="R121" s="257"/>
      <c r="S121" s="258"/>
      <c r="T121" s="259"/>
      <c r="U121" s="259"/>
      <c r="V121" s="259"/>
      <c r="W121" s="259"/>
      <c r="X121" s="323"/>
      <c r="Y121" s="258"/>
      <c r="Z121" s="258"/>
      <c r="AA121" s="259"/>
      <c r="AB121" s="259"/>
      <c r="AC121" s="259"/>
      <c r="AD121" s="259"/>
      <c r="AE121" s="258"/>
      <c r="AF121" s="258"/>
      <c r="AG121" s="259"/>
      <c r="AH121" s="258"/>
      <c r="AI121" s="260"/>
      <c r="AJ121" s="260"/>
    </row>
    <row r="122" spans="1:36">
      <c r="A122" s="339" t="s">
        <v>42</v>
      </c>
      <c r="B122" s="240" t="s">
        <v>3</v>
      </c>
      <c r="C122" s="241">
        <f t="shared" ref="C122:C128" si="91">S122/S$128</f>
        <v>0.26765799256505574</v>
      </c>
      <c r="D122" s="242">
        <f t="shared" ref="D122:H128" si="92">IFERROR(T122/T$128,0)</f>
        <v>0</v>
      </c>
      <c r="E122" s="242">
        <f t="shared" si="92"/>
        <v>0.33636363636363636</v>
      </c>
      <c r="F122" s="242">
        <f t="shared" si="92"/>
        <v>0</v>
      </c>
      <c r="G122" s="242">
        <f t="shared" si="92"/>
        <v>0.27450980392156865</v>
      </c>
      <c r="H122" s="242">
        <f t="shared" si="92"/>
        <v>0.25194401244167963</v>
      </c>
      <c r="I122" s="241">
        <f t="shared" ref="I122:I128" si="93">Y122/Y$128</f>
        <v>0.27922330097087378</v>
      </c>
      <c r="J122" s="241">
        <f t="shared" ref="J122:M128" si="94">IFERROR(Z122/Z$128,0)</f>
        <v>0.2</v>
      </c>
      <c r="K122" s="242">
        <f t="shared" si="94"/>
        <v>0</v>
      </c>
      <c r="L122" s="242">
        <f t="shared" si="94"/>
        <v>0.13392857142857142</v>
      </c>
      <c r="M122" s="243">
        <f t="shared" si="94"/>
        <v>0.15094339622641509</v>
      </c>
      <c r="N122" s="241">
        <f t="shared" ref="N122:N128" si="95">AE122/AE$128</f>
        <v>0.15151515151515152</v>
      </c>
      <c r="O122" s="241">
        <f t="shared" ref="O122:Q128" si="96">IFERROR(AF122/AF$128,0)</f>
        <v>0</v>
      </c>
      <c r="P122" s="243">
        <f t="shared" si="96"/>
        <v>0</v>
      </c>
      <c r="Q122" s="331">
        <f t="shared" si="96"/>
        <v>0</v>
      </c>
      <c r="R122" s="244"/>
      <c r="S122" s="245">
        <f>'New Counts Pivot Table UPDATED'!B93</f>
        <v>288</v>
      </c>
      <c r="T122" s="246">
        <f>'New Counts Pivot Table UPDATED'!C93</f>
        <v>0</v>
      </c>
      <c r="U122" s="246">
        <f>'New Counts Pivot Table UPDATED'!D93</f>
        <v>185</v>
      </c>
      <c r="V122" s="246">
        <f>'New Counts Pivot Table UPDATED'!E93</f>
        <v>0</v>
      </c>
      <c r="W122" s="246">
        <f>'New Counts Pivot Table UPDATED'!F93</f>
        <v>84</v>
      </c>
      <c r="X122" s="321">
        <f>'New Counts Pivot Table UPDATED'!G93</f>
        <v>162</v>
      </c>
      <c r="Y122" s="245">
        <f>'New Counts Pivot Table UPDATED'!H93</f>
        <v>719</v>
      </c>
      <c r="Z122" s="245">
        <f>'New Counts Pivot Table UPDATED'!I93</f>
        <v>9</v>
      </c>
      <c r="AA122" s="246">
        <f>'New Counts Pivot Table UPDATED'!J93</f>
        <v>0</v>
      </c>
      <c r="AB122" s="246">
        <f>'New Counts Pivot Table UPDATED'!K93</f>
        <v>15</v>
      </c>
      <c r="AC122" s="246">
        <f>'New Counts Pivot Table UPDATED'!L93</f>
        <v>56</v>
      </c>
      <c r="AD122" s="246">
        <f>'New Counts Pivot Table UPDATED'!M93</f>
        <v>80</v>
      </c>
      <c r="AE122" s="245">
        <f>'New Counts Pivot Table UPDATED'!M93</f>
        <v>80</v>
      </c>
      <c r="AF122" s="245">
        <f>'New Counts Pivot Table UPDATED'!N93</f>
        <v>0</v>
      </c>
      <c r="AG122" s="246">
        <f>'New Counts Pivot Table UPDATED'!O93</f>
        <v>0</v>
      </c>
      <c r="AH122" s="245">
        <f>'New Counts Pivot Table UPDATED'!P93</f>
        <v>0</v>
      </c>
    </row>
    <row r="123" spans="1:36">
      <c r="A123" s="337"/>
      <c r="B123" s="239" t="s">
        <v>4</v>
      </c>
      <c r="C123" s="247">
        <f t="shared" si="91"/>
        <v>0.31691449814126393</v>
      </c>
      <c r="D123" s="248">
        <f t="shared" si="92"/>
        <v>0</v>
      </c>
      <c r="E123" s="248">
        <f t="shared" si="92"/>
        <v>0.23818181818181819</v>
      </c>
      <c r="F123" s="248">
        <f t="shared" si="92"/>
        <v>0</v>
      </c>
      <c r="G123" s="248">
        <f t="shared" si="92"/>
        <v>0.28104575163398693</v>
      </c>
      <c r="H123" s="248">
        <f t="shared" si="92"/>
        <v>0.26127527216174184</v>
      </c>
      <c r="I123" s="247">
        <f t="shared" si="93"/>
        <v>0.28194174757281554</v>
      </c>
      <c r="J123" s="247">
        <f t="shared" si="94"/>
        <v>0.2</v>
      </c>
      <c r="K123" s="248">
        <f t="shared" si="94"/>
        <v>0</v>
      </c>
      <c r="L123" s="248">
        <f t="shared" si="94"/>
        <v>0.125</v>
      </c>
      <c r="M123" s="249">
        <f t="shared" si="94"/>
        <v>0.18328840970350405</v>
      </c>
      <c r="N123" s="247">
        <f t="shared" si="95"/>
        <v>0.17234848484848486</v>
      </c>
      <c r="O123" s="247">
        <f t="shared" si="96"/>
        <v>0</v>
      </c>
      <c r="P123" s="249">
        <f t="shared" si="96"/>
        <v>0</v>
      </c>
      <c r="Q123" s="332">
        <f t="shared" si="96"/>
        <v>0</v>
      </c>
      <c r="R123" s="250"/>
      <c r="S123" s="251">
        <f>'New Counts Pivot Table UPDATED'!B94</f>
        <v>341</v>
      </c>
      <c r="T123" s="252">
        <f>'New Counts Pivot Table UPDATED'!C94</f>
        <v>0</v>
      </c>
      <c r="U123" s="252">
        <f>'New Counts Pivot Table UPDATED'!D94</f>
        <v>131</v>
      </c>
      <c r="V123" s="252">
        <f>'New Counts Pivot Table UPDATED'!E94</f>
        <v>0</v>
      </c>
      <c r="W123" s="252">
        <f>'New Counts Pivot Table UPDATED'!F94</f>
        <v>86</v>
      </c>
      <c r="X123" s="322">
        <f>'New Counts Pivot Table UPDATED'!G94</f>
        <v>168</v>
      </c>
      <c r="Y123" s="251">
        <f>'New Counts Pivot Table UPDATED'!H94</f>
        <v>726</v>
      </c>
      <c r="Z123" s="251">
        <f>'New Counts Pivot Table UPDATED'!I94</f>
        <v>9</v>
      </c>
      <c r="AA123" s="252">
        <f>'New Counts Pivot Table UPDATED'!J94</f>
        <v>0</v>
      </c>
      <c r="AB123" s="252">
        <f>'New Counts Pivot Table UPDATED'!K94</f>
        <v>14</v>
      </c>
      <c r="AC123" s="252">
        <f>'New Counts Pivot Table UPDATED'!L94</f>
        <v>68</v>
      </c>
      <c r="AD123" s="252">
        <f>'New Counts Pivot Table UPDATED'!M94</f>
        <v>91</v>
      </c>
      <c r="AE123" s="251">
        <f>'New Counts Pivot Table UPDATED'!M94</f>
        <v>91</v>
      </c>
      <c r="AF123" s="251">
        <f>'New Counts Pivot Table UPDATED'!N94</f>
        <v>0</v>
      </c>
      <c r="AG123" s="252">
        <f>'New Counts Pivot Table UPDATED'!O94</f>
        <v>0</v>
      </c>
      <c r="AH123" s="251">
        <f>'New Counts Pivot Table UPDATED'!P94</f>
        <v>0</v>
      </c>
    </row>
    <row r="124" spans="1:36">
      <c r="A124" s="337"/>
      <c r="B124" s="239" t="s">
        <v>5</v>
      </c>
      <c r="C124" s="247">
        <f t="shared" si="91"/>
        <v>0.34200743494423791</v>
      </c>
      <c r="D124" s="248">
        <f t="shared" si="92"/>
        <v>0</v>
      </c>
      <c r="E124" s="248">
        <f t="shared" si="92"/>
        <v>0.28545454545454546</v>
      </c>
      <c r="F124" s="248">
        <f t="shared" si="92"/>
        <v>0</v>
      </c>
      <c r="G124" s="248">
        <f t="shared" si="92"/>
        <v>0.35294117647058826</v>
      </c>
      <c r="H124" s="248">
        <f t="shared" si="92"/>
        <v>0.33903576982892691</v>
      </c>
      <c r="I124" s="247">
        <f t="shared" si="93"/>
        <v>0.33048543689320387</v>
      </c>
      <c r="J124" s="247">
        <f t="shared" si="94"/>
        <v>0.24444444444444444</v>
      </c>
      <c r="K124" s="248">
        <f t="shared" si="94"/>
        <v>0</v>
      </c>
      <c r="L124" s="248">
        <f t="shared" si="94"/>
        <v>0.20535714285714285</v>
      </c>
      <c r="M124" s="249">
        <f t="shared" si="94"/>
        <v>0.25067385444743934</v>
      </c>
      <c r="N124" s="247">
        <f t="shared" si="95"/>
        <v>0.24053030303030304</v>
      </c>
      <c r="O124" s="247">
        <f t="shared" si="96"/>
        <v>0</v>
      </c>
      <c r="P124" s="249">
        <f t="shared" si="96"/>
        <v>0</v>
      </c>
      <c r="Q124" s="332">
        <f t="shared" si="96"/>
        <v>0</v>
      </c>
      <c r="R124" s="250"/>
      <c r="S124" s="251">
        <f>'New Counts Pivot Table UPDATED'!B95</f>
        <v>368</v>
      </c>
      <c r="T124" s="252">
        <f>'New Counts Pivot Table UPDATED'!C95</f>
        <v>0</v>
      </c>
      <c r="U124" s="252">
        <f>'New Counts Pivot Table UPDATED'!D95</f>
        <v>157</v>
      </c>
      <c r="V124" s="252">
        <f>'New Counts Pivot Table UPDATED'!E95</f>
        <v>0</v>
      </c>
      <c r="W124" s="252">
        <f>'New Counts Pivot Table UPDATED'!F95</f>
        <v>108</v>
      </c>
      <c r="X124" s="322">
        <f>'New Counts Pivot Table UPDATED'!G95</f>
        <v>218</v>
      </c>
      <c r="Y124" s="251">
        <f>'New Counts Pivot Table UPDATED'!H95</f>
        <v>851</v>
      </c>
      <c r="Z124" s="251">
        <f>'New Counts Pivot Table UPDATED'!I95</f>
        <v>11</v>
      </c>
      <c r="AA124" s="252">
        <f>'New Counts Pivot Table UPDATED'!J95</f>
        <v>0</v>
      </c>
      <c r="AB124" s="252">
        <f>'New Counts Pivot Table UPDATED'!K95</f>
        <v>23</v>
      </c>
      <c r="AC124" s="252">
        <f>'New Counts Pivot Table UPDATED'!L95</f>
        <v>93</v>
      </c>
      <c r="AD124" s="252">
        <f>'New Counts Pivot Table UPDATED'!M95</f>
        <v>127</v>
      </c>
      <c r="AE124" s="251">
        <f>'New Counts Pivot Table UPDATED'!M95</f>
        <v>127</v>
      </c>
      <c r="AF124" s="251">
        <f>'New Counts Pivot Table UPDATED'!N95</f>
        <v>0</v>
      </c>
      <c r="AG124" s="252">
        <f>'New Counts Pivot Table UPDATED'!O95</f>
        <v>0</v>
      </c>
      <c r="AH124" s="251">
        <f>'New Counts Pivot Table UPDATED'!P95</f>
        <v>0</v>
      </c>
    </row>
    <row r="125" spans="1:36">
      <c r="A125" s="337"/>
      <c r="B125" s="239" t="s">
        <v>6</v>
      </c>
      <c r="C125" s="247">
        <f t="shared" si="91"/>
        <v>5.204460966542751E-2</v>
      </c>
      <c r="D125" s="248">
        <f t="shared" si="92"/>
        <v>0</v>
      </c>
      <c r="E125" s="248">
        <f t="shared" si="92"/>
        <v>0.14000000000000001</v>
      </c>
      <c r="F125" s="248">
        <f t="shared" si="92"/>
        <v>0</v>
      </c>
      <c r="G125" s="248">
        <f t="shared" si="92"/>
        <v>4.5751633986928102E-2</v>
      </c>
      <c r="H125" s="248">
        <f t="shared" si="92"/>
        <v>0.1119751166407465</v>
      </c>
      <c r="I125" s="247">
        <f t="shared" si="93"/>
        <v>8.5048543689320383E-2</v>
      </c>
      <c r="J125" s="247">
        <f t="shared" si="94"/>
        <v>0.35555555555555557</v>
      </c>
      <c r="K125" s="248">
        <f t="shared" si="94"/>
        <v>0</v>
      </c>
      <c r="L125" s="248">
        <f t="shared" si="94"/>
        <v>0.49107142857142855</v>
      </c>
      <c r="M125" s="249">
        <f t="shared" si="94"/>
        <v>0.33153638814016173</v>
      </c>
      <c r="N125" s="247">
        <f t="shared" si="95"/>
        <v>0.36742424242424243</v>
      </c>
      <c r="O125" s="247">
        <f t="shared" si="96"/>
        <v>0</v>
      </c>
      <c r="P125" s="249">
        <f t="shared" si="96"/>
        <v>0</v>
      </c>
      <c r="Q125" s="332">
        <f t="shared" si="96"/>
        <v>0</v>
      </c>
      <c r="R125" s="250"/>
      <c r="S125" s="251">
        <f>'New Counts Pivot Table UPDATED'!B96</f>
        <v>56</v>
      </c>
      <c r="T125" s="252">
        <f>'New Counts Pivot Table UPDATED'!C96</f>
        <v>0</v>
      </c>
      <c r="U125" s="252">
        <f>'New Counts Pivot Table UPDATED'!D96</f>
        <v>77</v>
      </c>
      <c r="V125" s="252">
        <f>'New Counts Pivot Table UPDATED'!E96</f>
        <v>0</v>
      </c>
      <c r="W125" s="252">
        <f>'New Counts Pivot Table UPDATED'!F96</f>
        <v>14</v>
      </c>
      <c r="X125" s="322">
        <f>'New Counts Pivot Table UPDATED'!G96</f>
        <v>72</v>
      </c>
      <c r="Y125" s="251">
        <f>'New Counts Pivot Table UPDATED'!H96</f>
        <v>219</v>
      </c>
      <c r="Z125" s="251">
        <f>'New Counts Pivot Table UPDATED'!I96</f>
        <v>16</v>
      </c>
      <c r="AA125" s="252">
        <f>'New Counts Pivot Table UPDATED'!J96</f>
        <v>0</v>
      </c>
      <c r="AB125" s="252">
        <f>'New Counts Pivot Table UPDATED'!K96</f>
        <v>55</v>
      </c>
      <c r="AC125" s="252">
        <f>'New Counts Pivot Table UPDATED'!L96</f>
        <v>123</v>
      </c>
      <c r="AD125" s="252">
        <f>'New Counts Pivot Table UPDATED'!M96</f>
        <v>194</v>
      </c>
      <c r="AE125" s="251">
        <f>'New Counts Pivot Table UPDATED'!M96</f>
        <v>194</v>
      </c>
      <c r="AF125" s="251">
        <f>'New Counts Pivot Table UPDATED'!N96</f>
        <v>0</v>
      </c>
      <c r="AG125" s="252">
        <f>'New Counts Pivot Table UPDATED'!O96</f>
        <v>0</v>
      </c>
      <c r="AH125" s="251">
        <f>'New Counts Pivot Table UPDATED'!P96</f>
        <v>0</v>
      </c>
    </row>
    <row r="126" spans="1:36">
      <c r="A126" s="337"/>
      <c r="B126" s="239" t="s">
        <v>24</v>
      </c>
      <c r="C126" s="247">
        <f t="shared" si="91"/>
        <v>2.1375464684014869E-2</v>
      </c>
      <c r="D126" s="248">
        <f t="shared" si="92"/>
        <v>0</v>
      </c>
      <c r="E126" s="403">
        <f t="shared" si="92"/>
        <v>0</v>
      </c>
      <c r="F126" s="248">
        <f t="shared" si="92"/>
        <v>0</v>
      </c>
      <c r="G126" s="248">
        <f t="shared" si="92"/>
        <v>4.5751633986928102E-2</v>
      </c>
      <c r="H126" s="248">
        <f t="shared" si="92"/>
        <v>3.5769828926905133E-2</v>
      </c>
      <c r="I126" s="247">
        <f t="shared" si="93"/>
        <v>2.3300970873786409E-2</v>
      </c>
      <c r="J126" s="247">
        <f t="shared" si="94"/>
        <v>0</v>
      </c>
      <c r="K126" s="248">
        <f t="shared" si="94"/>
        <v>0</v>
      </c>
      <c r="L126" s="248">
        <f t="shared" si="94"/>
        <v>4.4642857142857144E-2</v>
      </c>
      <c r="M126" s="249">
        <f t="shared" si="94"/>
        <v>8.3557951482479784E-2</v>
      </c>
      <c r="N126" s="247">
        <f t="shared" si="95"/>
        <v>6.8181818181818177E-2</v>
      </c>
      <c r="O126" s="247">
        <f t="shared" si="96"/>
        <v>0</v>
      </c>
      <c r="P126" s="249">
        <f t="shared" si="96"/>
        <v>0</v>
      </c>
      <c r="Q126" s="332">
        <f t="shared" si="96"/>
        <v>0</v>
      </c>
      <c r="R126" s="250"/>
      <c r="S126" s="251">
        <f>'New Counts Pivot Table UPDATED'!B97</f>
        <v>23</v>
      </c>
      <c r="T126" s="252">
        <f>'New Counts Pivot Table UPDATED'!C97</f>
        <v>0</v>
      </c>
      <c r="U126" s="252">
        <f>'New Counts Pivot Table UPDATED'!D97</f>
        <v>0</v>
      </c>
      <c r="V126" s="252">
        <f>'New Counts Pivot Table UPDATED'!E97</f>
        <v>0</v>
      </c>
      <c r="W126" s="252">
        <f>'New Counts Pivot Table UPDATED'!F97</f>
        <v>14</v>
      </c>
      <c r="X126" s="322">
        <f>'New Counts Pivot Table UPDATED'!G97</f>
        <v>23</v>
      </c>
      <c r="Y126" s="251">
        <f>'New Counts Pivot Table UPDATED'!H97</f>
        <v>60</v>
      </c>
      <c r="Z126" s="251">
        <f>'New Counts Pivot Table UPDATED'!I97</f>
        <v>0</v>
      </c>
      <c r="AA126" s="252">
        <f>'New Counts Pivot Table UPDATED'!J97</f>
        <v>0</v>
      </c>
      <c r="AB126" s="252">
        <f>'New Counts Pivot Table UPDATED'!K97</f>
        <v>5</v>
      </c>
      <c r="AC126" s="252">
        <f>'New Counts Pivot Table UPDATED'!L97</f>
        <v>31</v>
      </c>
      <c r="AD126" s="252">
        <f>'New Counts Pivot Table UPDATED'!M97</f>
        <v>36</v>
      </c>
      <c r="AE126" s="251">
        <f>'New Counts Pivot Table UPDATED'!M97</f>
        <v>36</v>
      </c>
      <c r="AF126" s="251">
        <f>'New Counts Pivot Table UPDATED'!N97</f>
        <v>0</v>
      </c>
      <c r="AG126" s="252">
        <f>'New Counts Pivot Table UPDATED'!O97</f>
        <v>0</v>
      </c>
      <c r="AH126" s="251">
        <f>'New Counts Pivot Table UPDATED'!P97</f>
        <v>0</v>
      </c>
    </row>
    <row r="127" spans="1:36">
      <c r="A127" s="337"/>
      <c r="B127" s="239" t="s">
        <v>21</v>
      </c>
      <c r="C127" s="247">
        <f t="shared" si="91"/>
        <v>0</v>
      </c>
      <c r="D127" s="248">
        <f t="shared" si="92"/>
        <v>0</v>
      </c>
      <c r="E127" s="248">
        <f t="shared" si="92"/>
        <v>0</v>
      </c>
      <c r="F127" s="248">
        <f t="shared" si="92"/>
        <v>0</v>
      </c>
      <c r="G127" s="248">
        <f t="shared" si="92"/>
        <v>0</v>
      </c>
      <c r="H127" s="248">
        <f t="shared" si="92"/>
        <v>0</v>
      </c>
      <c r="I127" s="247">
        <f t="shared" si="93"/>
        <v>0</v>
      </c>
      <c r="J127" s="247">
        <f t="shared" si="94"/>
        <v>0</v>
      </c>
      <c r="K127" s="248">
        <f t="shared" si="94"/>
        <v>0</v>
      </c>
      <c r="L127" s="248">
        <f t="shared" si="94"/>
        <v>0</v>
      </c>
      <c r="M127" s="249">
        <f t="shared" si="94"/>
        <v>0</v>
      </c>
      <c r="N127" s="247">
        <f t="shared" si="95"/>
        <v>0</v>
      </c>
      <c r="O127" s="247">
        <f t="shared" si="96"/>
        <v>0</v>
      </c>
      <c r="P127" s="249">
        <f t="shared" si="96"/>
        <v>0</v>
      </c>
      <c r="Q127" s="332">
        <f t="shared" si="96"/>
        <v>0</v>
      </c>
      <c r="R127" s="250"/>
      <c r="S127" s="251">
        <f>'New Counts Pivot Table UPDATED'!B98</f>
        <v>0</v>
      </c>
      <c r="T127" s="252">
        <f>'New Counts Pivot Table UPDATED'!C98</f>
        <v>0</v>
      </c>
      <c r="U127" s="252">
        <f>'New Counts Pivot Table UPDATED'!D98</f>
        <v>0</v>
      </c>
      <c r="V127" s="252">
        <f>'New Counts Pivot Table UPDATED'!E98</f>
        <v>0</v>
      </c>
      <c r="W127" s="252">
        <f>'New Counts Pivot Table UPDATED'!F98</f>
        <v>0</v>
      </c>
      <c r="X127" s="322">
        <f>'New Counts Pivot Table UPDATED'!G98</f>
        <v>0</v>
      </c>
      <c r="Y127" s="251">
        <f>'New Counts Pivot Table UPDATED'!H98</f>
        <v>0</v>
      </c>
      <c r="Z127" s="251">
        <f>'New Counts Pivot Table UPDATED'!I98</f>
        <v>0</v>
      </c>
      <c r="AA127" s="252">
        <f>'New Counts Pivot Table UPDATED'!J98</f>
        <v>0</v>
      </c>
      <c r="AB127" s="252">
        <f>'New Counts Pivot Table UPDATED'!K98</f>
        <v>0</v>
      </c>
      <c r="AC127" s="252">
        <f>'New Counts Pivot Table UPDATED'!L98</f>
        <v>0</v>
      </c>
      <c r="AD127" s="252">
        <f>'New Counts Pivot Table UPDATED'!M98</f>
        <v>0</v>
      </c>
      <c r="AE127" s="251">
        <f>'New Counts Pivot Table UPDATED'!M98</f>
        <v>0</v>
      </c>
      <c r="AF127" s="251">
        <f>'New Counts Pivot Table UPDATED'!N98</f>
        <v>0</v>
      </c>
      <c r="AG127" s="252">
        <f>'New Counts Pivot Table UPDATED'!O98</f>
        <v>0</v>
      </c>
      <c r="AH127" s="251">
        <f>'New Counts Pivot Table UPDATED'!P98</f>
        <v>0</v>
      </c>
    </row>
    <row r="128" spans="1:36" s="261" customFormat="1">
      <c r="A128" s="338"/>
      <c r="B128" s="253" t="s">
        <v>212</v>
      </c>
      <c r="C128" s="254">
        <f t="shared" si="91"/>
        <v>1</v>
      </c>
      <c r="D128" s="255">
        <f t="shared" si="92"/>
        <v>0</v>
      </c>
      <c r="E128" s="255">
        <f t="shared" si="92"/>
        <v>1</v>
      </c>
      <c r="F128" s="255">
        <f t="shared" si="92"/>
        <v>0</v>
      </c>
      <c r="G128" s="255">
        <f t="shared" si="92"/>
        <v>1</v>
      </c>
      <c r="H128" s="255">
        <f t="shared" si="92"/>
        <v>1</v>
      </c>
      <c r="I128" s="254">
        <f t="shared" si="93"/>
        <v>1</v>
      </c>
      <c r="J128" s="254">
        <f t="shared" si="94"/>
        <v>1</v>
      </c>
      <c r="K128" s="255">
        <f t="shared" si="94"/>
        <v>0</v>
      </c>
      <c r="L128" s="255">
        <f t="shared" si="94"/>
        <v>1</v>
      </c>
      <c r="M128" s="256">
        <f t="shared" si="94"/>
        <v>1</v>
      </c>
      <c r="N128" s="254">
        <f t="shared" si="95"/>
        <v>1</v>
      </c>
      <c r="O128" s="254">
        <f t="shared" si="96"/>
        <v>0</v>
      </c>
      <c r="P128" s="256">
        <f t="shared" si="96"/>
        <v>0</v>
      </c>
      <c r="Q128" s="333">
        <f t="shared" si="96"/>
        <v>0</v>
      </c>
      <c r="R128" s="257"/>
      <c r="S128" s="258">
        <f>'New Counts Pivot Table UPDATED'!B99</f>
        <v>1076</v>
      </c>
      <c r="T128" s="259">
        <f>'New Counts Pivot Table UPDATED'!C99</f>
        <v>0</v>
      </c>
      <c r="U128" s="259">
        <f>'New Counts Pivot Table UPDATED'!D99</f>
        <v>550</v>
      </c>
      <c r="V128" s="259">
        <f>'New Counts Pivot Table UPDATED'!E99</f>
        <v>0</v>
      </c>
      <c r="W128" s="259">
        <f>'New Counts Pivot Table UPDATED'!F99</f>
        <v>306</v>
      </c>
      <c r="X128" s="323">
        <f>'New Counts Pivot Table UPDATED'!G99</f>
        <v>643</v>
      </c>
      <c r="Y128" s="258">
        <f>'New Counts Pivot Table UPDATED'!H99</f>
        <v>2575</v>
      </c>
      <c r="Z128" s="258">
        <f>'New Counts Pivot Table UPDATED'!I99</f>
        <v>45</v>
      </c>
      <c r="AA128" s="259">
        <f>'New Counts Pivot Table UPDATED'!J99</f>
        <v>0</v>
      </c>
      <c r="AB128" s="259">
        <f>'New Counts Pivot Table UPDATED'!K99</f>
        <v>112</v>
      </c>
      <c r="AC128" s="259">
        <f>'New Counts Pivot Table UPDATED'!L99</f>
        <v>371</v>
      </c>
      <c r="AD128" s="259">
        <f>'New Counts Pivot Table UPDATED'!M99</f>
        <v>528</v>
      </c>
      <c r="AE128" s="258">
        <f>'New Counts Pivot Table UPDATED'!M99</f>
        <v>528</v>
      </c>
      <c r="AF128" s="258">
        <f>'New Counts Pivot Table UPDATED'!N99</f>
        <v>0</v>
      </c>
      <c r="AG128" s="259">
        <f>'New Counts Pivot Table UPDATED'!O99</f>
        <v>0</v>
      </c>
      <c r="AH128" s="258">
        <f>'New Counts Pivot Table UPDATED'!P99</f>
        <v>0</v>
      </c>
      <c r="AI128" s="260"/>
      <c r="AJ128" s="260"/>
    </row>
    <row r="129" spans="17:17" s="82" customFormat="1">
      <c r="Q129" s="262"/>
    </row>
    <row r="130" spans="17:17">
      <c r="Q130" s="352"/>
    </row>
  </sheetData>
  <pageMargins left="0.7" right="0.7" top="0.75" bottom="0.75" header="0.3" footer="0.3"/>
  <pageSetup scale="94" firstPageNumber="162" orientation="landscape" useFirstPageNumber="1" r:id="rId1"/>
  <headerFooter>
    <oddHeader>&amp;R&amp;"Arial,Regular"&amp;8SREB-State Data Exchange</oddHeader>
    <oddFooter>&amp;C&amp;"Arial,Regular"&amp;8C-&amp;P&amp;R&amp;"Arial,Regular"&amp;8February 2016</oddFooter>
  </headerFooter>
  <rowBreaks count="5" manualBreakCount="5">
    <brk id="30" max="16" man="1"/>
    <brk id="51" max="16" man="1"/>
    <brk id="72" max="16" man="1"/>
    <brk id="93" max="16" man="1"/>
    <brk id="114" max="16"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AJ130"/>
  <sheetViews>
    <sheetView showZeros="0" view="pageBreakPreview" topLeftCell="F1" zoomScaleNormal="100" zoomScaleSheetLayoutView="100" workbookViewId="0">
      <selection activeCell="Z12" sqref="Z12"/>
    </sheetView>
  </sheetViews>
  <sheetFormatPr defaultColWidth="8.88671875" defaultRowHeight="15"/>
  <cols>
    <col min="1" max="1" width="4.6640625" style="82" customWidth="1"/>
    <col min="2" max="2" width="15.6640625" style="211" customWidth="1"/>
    <col min="3" max="3" width="6.21875" style="82" bestFit="1" customWidth="1"/>
    <col min="4" max="4" width="5.88671875" style="82" customWidth="1"/>
    <col min="5" max="5" width="5.77734375" style="82" customWidth="1"/>
    <col min="6" max="6" width="5.21875" style="82" customWidth="1"/>
    <col min="7" max="7" width="5.77734375" style="82" customWidth="1"/>
    <col min="8" max="8" width="5.44140625" style="82" customWidth="1"/>
    <col min="9" max="9" width="5.44140625" style="82" bestFit="1" customWidth="1"/>
    <col min="10" max="10" width="5.88671875" style="82" customWidth="1"/>
    <col min="11" max="11" width="5.6640625" style="82" customWidth="1"/>
    <col min="12" max="13" width="6.21875" style="82" customWidth="1"/>
    <col min="14" max="16" width="5.88671875" style="82" customWidth="1"/>
    <col min="17" max="17" width="6.6640625" style="211" customWidth="1"/>
    <col min="18" max="18" width="3.6640625" style="212" customWidth="1"/>
    <col min="19" max="24" width="7.21875" style="200" customWidth="1"/>
    <col min="25" max="25" width="7.77734375" style="200" customWidth="1"/>
    <col min="26" max="26" width="6.77734375" style="200" customWidth="1"/>
    <col min="27" max="27" width="7.21875" style="200" customWidth="1"/>
    <col min="28" max="28" width="8.109375" style="200" customWidth="1"/>
    <col min="29" max="30" width="6.44140625" style="200" customWidth="1"/>
    <col min="31" max="31" width="7.77734375" style="200" customWidth="1"/>
    <col min="32" max="32" width="6.77734375" style="200" customWidth="1"/>
    <col min="33" max="33" width="7.88671875" style="200" customWidth="1"/>
    <col min="34" max="34" width="6.33203125" style="213" customWidth="1"/>
    <col min="35" max="35" width="5.33203125" style="200" customWidth="1"/>
    <col min="36" max="36" width="8.88671875" style="200" customWidth="1"/>
    <col min="37" max="16384" width="8.88671875" style="82"/>
  </cols>
  <sheetData>
    <row r="1" spans="1:36" customFormat="1">
      <c r="A1" s="83"/>
      <c r="B1" s="263"/>
      <c r="C1" s="263"/>
      <c r="D1" s="263"/>
      <c r="E1" s="263"/>
      <c r="F1" s="263"/>
      <c r="G1" s="263"/>
      <c r="H1" s="263"/>
      <c r="I1" s="263"/>
      <c r="J1" s="263"/>
      <c r="K1" s="263"/>
      <c r="L1" s="263"/>
      <c r="M1" s="263"/>
      <c r="N1" s="264"/>
      <c r="O1" s="264"/>
      <c r="P1" s="265"/>
      <c r="Q1" s="265"/>
      <c r="R1" s="91"/>
    </row>
    <row r="2" spans="1:36" ht="18">
      <c r="A2" s="266" t="s">
        <v>228</v>
      </c>
      <c r="B2" s="267"/>
      <c r="C2" s="268"/>
      <c r="D2" s="268"/>
      <c r="E2" s="268"/>
      <c r="F2" s="268"/>
      <c r="G2" s="268"/>
      <c r="H2" s="268"/>
      <c r="I2" s="268"/>
      <c r="J2" s="268"/>
      <c r="K2" s="268"/>
      <c r="L2" s="268"/>
      <c r="M2" s="268"/>
      <c r="N2" s="268"/>
      <c r="O2" s="268"/>
      <c r="P2" s="268"/>
      <c r="Q2" s="267"/>
      <c r="R2" s="197" t="s">
        <v>7</v>
      </c>
      <c r="S2" s="198"/>
      <c r="T2" s="198"/>
      <c r="U2" s="198"/>
      <c r="V2" s="198"/>
      <c r="W2" s="198"/>
      <c r="X2" s="198"/>
      <c r="Y2" s="198"/>
      <c r="Z2" s="198"/>
      <c r="AA2" s="198"/>
      <c r="AB2" s="198"/>
      <c r="AC2" s="198"/>
      <c r="AD2" s="198"/>
      <c r="AE2" s="198"/>
      <c r="AF2" s="198"/>
      <c r="AG2" s="198"/>
      <c r="AH2" s="199"/>
    </row>
    <row r="3" spans="1:36" ht="18">
      <c r="A3" s="269" t="s">
        <v>230</v>
      </c>
      <c r="B3" s="196"/>
      <c r="C3" s="195"/>
      <c r="D3" s="195"/>
      <c r="E3" s="195"/>
      <c r="F3" s="195"/>
      <c r="G3" s="195"/>
      <c r="H3" s="195"/>
      <c r="I3" s="195"/>
      <c r="J3" s="195"/>
      <c r="K3" s="195"/>
      <c r="L3" s="195"/>
      <c r="M3" s="195"/>
      <c r="N3" s="195"/>
      <c r="O3" s="195"/>
      <c r="P3" s="195"/>
      <c r="Q3" s="196"/>
      <c r="R3" s="197" t="s">
        <v>7</v>
      </c>
      <c r="S3" s="198"/>
      <c r="T3" s="198"/>
      <c r="U3" s="198"/>
      <c r="V3" s="198"/>
      <c r="W3" s="198"/>
      <c r="X3" s="198"/>
      <c r="Y3" s="198"/>
      <c r="Z3" s="198"/>
      <c r="AA3" s="198"/>
      <c r="AB3" s="198"/>
      <c r="AC3" s="198"/>
      <c r="AD3" s="198"/>
      <c r="AE3" s="198"/>
      <c r="AF3" s="198"/>
      <c r="AG3" s="198"/>
      <c r="AH3" s="199"/>
    </row>
    <row r="4" spans="1:36" s="208" customFormat="1" ht="18.75" customHeight="1">
      <c r="A4" s="269" t="s">
        <v>388</v>
      </c>
      <c r="B4" s="202"/>
      <c r="C4" s="203"/>
      <c r="D4" s="203"/>
      <c r="E4" s="203"/>
      <c r="F4" s="203"/>
      <c r="G4" s="203"/>
      <c r="H4" s="203"/>
      <c r="I4" s="203"/>
      <c r="J4" s="203"/>
      <c r="K4" s="203"/>
      <c r="L4" s="203"/>
      <c r="M4" s="203"/>
      <c r="N4" s="203"/>
      <c r="O4" s="203"/>
      <c r="P4" s="203"/>
      <c r="Q4" s="202"/>
      <c r="R4" s="204" t="s">
        <v>7</v>
      </c>
      <c r="S4" s="205"/>
      <c r="T4" s="205"/>
      <c r="U4" s="205"/>
      <c r="V4" s="205"/>
      <c r="W4" s="205"/>
      <c r="X4" s="205"/>
      <c r="Y4" s="205"/>
      <c r="Z4" s="205"/>
      <c r="AA4" s="205"/>
      <c r="AB4" s="205"/>
      <c r="AC4" s="205"/>
      <c r="AD4" s="205"/>
      <c r="AE4" s="205"/>
      <c r="AF4" s="205"/>
      <c r="AG4" s="205"/>
      <c r="AH4" s="206"/>
      <c r="AI4" s="207"/>
      <c r="AJ4" s="207"/>
    </row>
    <row r="5" spans="1:36" s="208" customFormat="1" ht="15.75" customHeight="1">
      <c r="A5" s="270"/>
      <c r="B5" s="202"/>
      <c r="C5" s="203"/>
      <c r="D5" s="327"/>
      <c r="E5" s="327"/>
      <c r="F5" s="327"/>
      <c r="G5" s="327"/>
      <c r="H5" s="327"/>
      <c r="I5" s="327"/>
      <c r="J5" s="327"/>
      <c r="K5" s="327"/>
      <c r="L5" s="327"/>
      <c r="M5" s="203"/>
      <c r="N5" s="203"/>
      <c r="O5" s="203"/>
      <c r="P5" s="203"/>
      <c r="Q5" s="202"/>
      <c r="R5" s="204" t="s">
        <v>7</v>
      </c>
      <c r="S5" s="209"/>
      <c r="T5" s="205"/>
      <c r="U5" s="205"/>
      <c r="V5" s="205"/>
      <c r="W5" s="205"/>
      <c r="X5" s="205"/>
      <c r="Y5" s="205"/>
      <c r="Z5" s="205"/>
      <c r="AA5" s="205"/>
      <c r="AB5" s="205"/>
      <c r="AC5" s="205"/>
      <c r="AD5" s="205"/>
      <c r="AE5" s="205"/>
      <c r="AF5" s="205"/>
      <c r="AG5" s="205"/>
      <c r="AH5" s="206"/>
      <c r="AI5" s="207"/>
      <c r="AJ5" s="207"/>
    </row>
    <row r="6" spans="1:36" ht="15.75" customHeight="1">
      <c r="A6" s="210"/>
      <c r="R6" s="212" t="s">
        <v>7</v>
      </c>
    </row>
    <row r="7" spans="1:36">
      <c r="A7" s="334"/>
      <c r="B7" s="214"/>
      <c r="C7" s="215" t="s">
        <v>231</v>
      </c>
      <c r="D7" s="216"/>
      <c r="E7" s="216"/>
      <c r="F7" s="216"/>
      <c r="G7" s="216"/>
      <c r="H7" s="216"/>
      <c r="I7" s="216"/>
      <c r="J7" s="216"/>
      <c r="K7" s="216"/>
      <c r="L7" s="216"/>
      <c r="M7" s="216"/>
      <c r="N7" s="216"/>
      <c r="O7" s="216"/>
      <c r="P7" s="216"/>
      <c r="Q7" s="329"/>
      <c r="R7" s="409" t="s">
        <v>389</v>
      </c>
      <c r="S7" s="215" t="s">
        <v>232</v>
      </c>
      <c r="T7" s="217"/>
      <c r="U7" s="217"/>
      <c r="V7" s="217"/>
      <c r="W7" s="217"/>
      <c r="X7" s="217"/>
      <c r="Y7" s="217"/>
      <c r="Z7" s="217"/>
      <c r="AA7" s="217"/>
      <c r="AB7" s="217"/>
      <c r="AC7" s="217"/>
      <c r="AD7" s="217"/>
      <c r="AE7" s="217"/>
      <c r="AF7" s="217"/>
      <c r="AG7" s="217"/>
      <c r="AH7" s="217"/>
    </row>
    <row r="8" spans="1:36">
      <c r="A8" s="335"/>
      <c r="B8" s="218"/>
      <c r="C8" s="219" t="s">
        <v>233</v>
      </c>
      <c r="D8" s="220"/>
      <c r="E8" s="220"/>
      <c r="F8" s="220"/>
      <c r="G8" s="220"/>
      <c r="H8" s="220"/>
      <c r="I8" s="220"/>
      <c r="J8" s="221" t="s">
        <v>234</v>
      </c>
      <c r="K8" s="222"/>
      <c r="L8" s="222"/>
      <c r="M8" s="222"/>
      <c r="N8" s="223"/>
      <c r="O8" s="221" t="s">
        <v>235</v>
      </c>
      <c r="P8" s="222"/>
      <c r="Q8" s="330"/>
      <c r="S8" s="219" t="s">
        <v>233</v>
      </c>
      <c r="T8" s="224"/>
      <c r="U8" s="224"/>
      <c r="V8" s="224"/>
      <c r="W8" s="224"/>
      <c r="X8" s="224"/>
      <c r="Y8" s="224"/>
      <c r="Z8" s="225" t="s">
        <v>234</v>
      </c>
      <c r="AA8" s="226"/>
      <c r="AB8" s="226"/>
      <c r="AC8" s="226"/>
      <c r="AD8" s="226"/>
      <c r="AE8" s="224"/>
      <c r="AF8" s="225" t="s">
        <v>235</v>
      </c>
      <c r="AG8" s="226"/>
      <c r="AH8" s="224"/>
    </row>
    <row r="9" spans="1:36" ht="41.25" customHeight="1">
      <c r="A9" s="336"/>
      <c r="B9" s="228"/>
      <c r="C9" s="229">
        <v>1</v>
      </c>
      <c r="D9" s="230">
        <v>2</v>
      </c>
      <c r="E9" s="230">
        <v>3</v>
      </c>
      <c r="F9" s="230">
        <v>4</v>
      </c>
      <c r="G9" s="230">
        <v>5</v>
      </c>
      <c r="H9" s="230">
        <v>6</v>
      </c>
      <c r="I9" s="231" t="s">
        <v>236</v>
      </c>
      <c r="J9" s="232" t="s">
        <v>237</v>
      </c>
      <c r="K9" s="230">
        <v>1</v>
      </c>
      <c r="L9" s="230">
        <v>2</v>
      </c>
      <c r="M9" s="230">
        <v>3</v>
      </c>
      <c r="N9" s="231" t="s">
        <v>238</v>
      </c>
      <c r="O9" s="232">
        <v>1</v>
      </c>
      <c r="P9" s="232">
        <v>2</v>
      </c>
      <c r="Q9" s="231" t="s">
        <v>165</v>
      </c>
      <c r="R9" s="233"/>
      <c r="S9" s="234">
        <v>1</v>
      </c>
      <c r="T9" s="235">
        <v>2</v>
      </c>
      <c r="U9" s="235">
        <v>3</v>
      </c>
      <c r="V9" s="235">
        <v>4</v>
      </c>
      <c r="W9" s="235">
        <v>5</v>
      </c>
      <c r="X9" s="235">
        <v>6</v>
      </c>
      <c r="Y9" s="236" t="s">
        <v>239</v>
      </c>
      <c r="Z9" s="237" t="s">
        <v>237</v>
      </c>
      <c r="AA9" s="235">
        <v>1</v>
      </c>
      <c r="AB9" s="235">
        <v>2</v>
      </c>
      <c r="AC9" s="235">
        <v>3</v>
      </c>
      <c r="AD9" s="237" t="s">
        <v>242</v>
      </c>
      <c r="AE9" s="236" t="s">
        <v>165</v>
      </c>
      <c r="AF9" s="237">
        <v>1</v>
      </c>
      <c r="AG9" s="237">
        <v>2</v>
      </c>
      <c r="AH9" s="238" t="s">
        <v>165</v>
      </c>
    </row>
    <row r="10" spans="1:36">
      <c r="A10" s="339" t="s">
        <v>241</v>
      </c>
      <c r="B10" s="240" t="s">
        <v>3</v>
      </c>
      <c r="C10" s="241">
        <f t="shared" ref="C10:M16" si="0">S10/S$16</f>
        <v>0.31269386545490468</v>
      </c>
      <c r="D10" s="242">
        <f t="shared" si="0"/>
        <v>0.25145476988185506</v>
      </c>
      <c r="E10" s="242">
        <f t="shared" si="0"/>
        <v>0.23803794857692837</v>
      </c>
      <c r="F10" s="242">
        <f t="shared" si="0"/>
        <v>0.21936589545844046</v>
      </c>
      <c r="G10" s="242">
        <f t="shared" si="0"/>
        <v>0.19356251368513247</v>
      </c>
      <c r="H10" s="242">
        <f t="shared" si="0"/>
        <v>0.17241379310344829</v>
      </c>
      <c r="I10" s="241">
        <f t="shared" si="0"/>
        <v>0.26992156899757441</v>
      </c>
      <c r="J10" s="241">
        <f t="shared" si="0"/>
        <v>2.7235262497760256E-2</v>
      </c>
      <c r="K10" s="242">
        <f t="shared" si="0"/>
        <v>0.17346316226175659</v>
      </c>
      <c r="L10" s="242">
        <f t="shared" si="0"/>
        <v>9.7571881412636438E-2</v>
      </c>
      <c r="M10" s="242">
        <f t="shared" si="0"/>
        <v>5.1317614424410539E-2</v>
      </c>
      <c r="N10" s="241">
        <f t="shared" ref="N10:Q16" si="1">AE10/AE$16</f>
        <v>0.12338715363463301</v>
      </c>
      <c r="O10" s="241">
        <f t="shared" si="1"/>
        <v>1.2167787383925712E-2</v>
      </c>
      <c r="P10" s="242">
        <f t="shared" si="1"/>
        <v>0</v>
      </c>
      <c r="Q10" s="331">
        <f t="shared" si="1"/>
        <v>8.3866696093577581E-3</v>
      </c>
      <c r="R10" s="244"/>
      <c r="S10" s="245">
        <f>'Old Counts Pivot Table'!B$132</f>
        <v>15827</v>
      </c>
      <c r="T10" s="246">
        <f>'Old Counts Pivot Table'!C$132</f>
        <v>2852</v>
      </c>
      <c r="U10" s="246">
        <f>'Old Counts Pivot Table'!D$132</f>
        <v>6925</v>
      </c>
      <c r="V10" s="246">
        <f>'Old Counts Pivot Table'!E$132</f>
        <v>1536</v>
      </c>
      <c r="W10" s="246">
        <f>'Old Counts Pivot Table'!F$132</f>
        <v>884</v>
      </c>
      <c r="X10" s="321">
        <f>'Old Counts Pivot Table'!G$132</f>
        <v>575</v>
      </c>
      <c r="Y10" s="245">
        <f>'Old Counts Pivot Table'!H$132</f>
        <v>28599</v>
      </c>
      <c r="Z10" s="245">
        <f>'Old Counts Pivot Table'!I$132</f>
        <v>152</v>
      </c>
      <c r="AA10" s="246">
        <f>'Old Counts Pivot Table'!J$132</f>
        <v>3554</v>
      </c>
      <c r="AB10" s="246">
        <f>'Old Counts Pivot Table'!K$132</f>
        <v>1222</v>
      </c>
      <c r="AC10" s="246">
        <f>'Old Counts Pivot Table'!L$132</f>
        <v>222</v>
      </c>
      <c r="AD10" s="246">
        <f>'Old Counts Pivot Table'!M$132</f>
        <v>450</v>
      </c>
      <c r="AE10" s="245">
        <f>'Old Counts Pivot Table'!N$132</f>
        <v>5600</v>
      </c>
      <c r="AF10" s="245">
        <f>'Old Counts Pivot Table'!O$132</f>
        <v>38</v>
      </c>
      <c r="AG10" s="246">
        <f>'Old Counts Pivot Table'!P$132</f>
        <v>0</v>
      </c>
      <c r="AH10" s="245">
        <f>'Old Counts Pivot Table'!Q$132</f>
        <v>38</v>
      </c>
    </row>
    <row r="11" spans="1:36">
      <c r="A11" s="337"/>
      <c r="B11" s="239" t="s">
        <v>4</v>
      </c>
      <c r="C11" s="247">
        <f t="shared" si="0"/>
        <v>0.27400968092462707</v>
      </c>
      <c r="D11" s="248">
        <f t="shared" si="0"/>
        <v>0.29245283018867924</v>
      </c>
      <c r="E11" s="248">
        <f t="shared" si="0"/>
        <v>0.26646500756221642</v>
      </c>
      <c r="F11" s="248">
        <f t="shared" si="0"/>
        <v>0.26321051128249073</v>
      </c>
      <c r="G11" s="248">
        <f t="shared" si="0"/>
        <v>0.25662360411648782</v>
      </c>
      <c r="H11" s="248">
        <f t="shared" si="0"/>
        <v>0.27526236881559218</v>
      </c>
      <c r="I11" s="247">
        <f t="shared" si="0"/>
        <v>0.2724887450095797</v>
      </c>
      <c r="J11" s="247">
        <f t="shared" si="0"/>
        <v>3.0102132234366599E-2</v>
      </c>
      <c r="K11" s="248">
        <f t="shared" si="0"/>
        <v>0.10400956634209435</v>
      </c>
      <c r="L11" s="248">
        <f t="shared" si="0"/>
        <v>9.8689726207871226E-2</v>
      </c>
      <c r="M11" s="248">
        <f t="shared" si="0"/>
        <v>4.1608876560332873E-2</v>
      </c>
      <c r="N11" s="247">
        <f t="shared" si="1"/>
        <v>9.7431784530776291E-2</v>
      </c>
      <c r="O11" s="247">
        <f t="shared" si="1"/>
        <v>1.569004162664105E-2</v>
      </c>
      <c r="P11" s="248">
        <f t="shared" si="1"/>
        <v>0</v>
      </c>
      <c r="Q11" s="332">
        <f t="shared" si="1"/>
        <v>1.0814389759435003E-2</v>
      </c>
      <c r="R11" s="250"/>
      <c r="S11" s="251">
        <f>'Old Counts Pivot Table'!B$133</f>
        <v>13869</v>
      </c>
      <c r="T11" s="252">
        <f>'Old Counts Pivot Table'!C$133</f>
        <v>3317</v>
      </c>
      <c r="U11" s="252">
        <f>'Old Counts Pivot Table'!D$133</f>
        <v>7752</v>
      </c>
      <c r="V11" s="252">
        <f>'Old Counts Pivot Table'!E$133</f>
        <v>1843</v>
      </c>
      <c r="W11" s="252">
        <f>'Old Counts Pivot Table'!F$133</f>
        <v>1172</v>
      </c>
      <c r="X11" s="322">
        <f>'Old Counts Pivot Table'!G$133</f>
        <v>918</v>
      </c>
      <c r="Y11" s="251">
        <f>'Old Counts Pivot Table'!H$133</f>
        <v>28871</v>
      </c>
      <c r="Z11" s="251">
        <f>'Old Counts Pivot Table'!I$133</f>
        <v>168</v>
      </c>
      <c r="AA11" s="252">
        <f>'Old Counts Pivot Table'!J$133</f>
        <v>2131</v>
      </c>
      <c r="AB11" s="252">
        <f>'Old Counts Pivot Table'!K$133</f>
        <v>1236</v>
      </c>
      <c r="AC11" s="252">
        <f>'Old Counts Pivot Table'!L$133</f>
        <v>180</v>
      </c>
      <c r="AD11" s="252">
        <f>'Old Counts Pivot Table'!M$133</f>
        <v>707</v>
      </c>
      <c r="AE11" s="251">
        <f>'Old Counts Pivot Table'!N$133</f>
        <v>4422</v>
      </c>
      <c r="AF11" s="251">
        <f>'Old Counts Pivot Table'!O$133</f>
        <v>49</v>
      </c>
      <c r="AG11" s="252">
        <f>'Old Counts Pivot Table'!P$133</f>
        <v>0</v>
      </c>
      <c r="AH11" s="251">
        <f>'Old Counts Pivot Table'!Q$133</f>
        <v>49</v>
      </c>
    </row>
    <row r="12" spans="1:36">
      <c r="A12" s="337"/>
      <c r="B12" s="239" t="s">
        <v>5</v>
      </c>
      <c r="C12" s="247">
        <f t="shared" si="0"/>
        <v>0.21568704929368765</v>
      </c>
      <c r="D12" s="248">
        <f t="shared" si="0"/>
        <v>0.26106506788926115</v>
      </c>
      <c r="E12" s="248">
        <f t="shared" si="0"/>
        <v>0.27306476007149733</v>
      </c>
      <c r="F12" s="248">
        <f t="shared" si="0"/>
        <v>0.31548129105969724</v>
      </c>
      <c r="G12" s="248">
        <f t="shared" si="0"/>
        <v>0.31202102036347712</v>
      </c>
      <c r="H12" s="248">
        <f t="shared" si="0"/>
        <v>0.36011994002998499</v>
      </c>
      <c r="I12" s="247">
        <f t="shared" si="0"/>
        <v>0.25159268732362461</v>
      </c>
      <c r="J12" s="247">
        <f t="shared" si="0"/>
        <v>4.3898942841784624E-2</v>
      </c>
      <c r="K12" s="248">
        <f t="shared" si="0"/>
        <v>8.9855284671889107E-2</v>
      </c>
      <c r="L12" s="248">
        <f t="shared" si="0"/>
        <v>9.2062503493264988E-2</v>
      </c>
      <c r="M12" s="248">
        <f t="shared" si="0"/>
        <v>6.3337956541840032E-2</v>
      </c>
      <c r="N12" s="247">
        <f t="shared" si="1"/>
        <v>9.4038637805823874E-2</v>
      </c>
      <c r="O12" s="247">
        <f t="shared" si="1"/>
        <v>2.3695164905539544E-2</v>
      </c>
      <c r="P12" s="248">
        <f t="shared" si="1"/>
        <v>0</v>
      </c>
      <c r="Q12" s="332">
        <f t="shared" si="1"/>
        <v>1.6331935555065107E-2</v>
      </c>
      <c r="R12" s="250"/>
      <c r="S12" s="251">
        <f>'Old Counts Pivot Table'!B$134</f>
        <v>10917</v>
      </c>
      <c r="T12" s="252">
        <f>'Old Counts Pivot Table'!C$134</f>
        <v>2961</v>
      </c>
      <c r="U12" s="252">
        <f>'Old Counts Pivot Table'!D$134</f>
        <v>7944</v>
      </c>
      <c r="V12" s="252">
        <f>'Old Counts Pivot Table'!E$134</f>
        <v>2209</v>
      </c>
      <c r="W12" s="252">
        <f>'Old Counts Pivot Table'!F$134</f>
        <v>1425</v>
      </c>
      <c r="X12" s="322">
        <f>'Old Counts Pivot Table'!G$134</f>
        <v>1201</v>
      </c>
      <c r="Y12" s="251">
        <f>'Old Counts Pivot Table'!H$134</f>
        <v>26657</v>
      </c>
      <c r="Z12" s="251">
        <f>'Old Counts Pivot Table'!I$134</f>
        <v>245</v>
      </c>
      <c r="AA12" s="252">
        <f>'Old Counts Pivot Table'!J$134</f>
        <v>1841</v>
      </c>
      <c r="AB12" s="252">
        <f>'Old Counts Pivot Table'!K$134</f>
        <v>1153</v>
      </c>
      <c r="AC12" s="252">
        <f>'Old Counts Pivot Table'!L$134</f>
        <v>274</v>
      </c>
      <c r="AD12" s="252">
        <f>'Old Counts Pivot Table'!M$134</f>
        <v>755</v>
      </c>
      <c r="AE12" s="251">
        <f>'Old Counts Pivot Table'!N$134</f>
        <v>4268</v>
      </c>
      <c r="AF12" s="251">
        <f>'Old Counts Pivot Table'!O$134</f>
        <v>74</v>
      </c>
      <c r="AG12" s="252">
        <f>'Old Counts Pivot Table'!P$134</f>
        <v>0</v>
      </c>
      <c r="AH12" s="251">
        <f>'Old Counts Pivot Table'!Q$134</f>
        <v>74</v>
      </c>
    </row>
    <row r="13" spans="1:36">
      <c r="A13" s="337"/>
      <c r="B13" s="239" t="s">
        <v>6</v>
      </c>
      <c r="C13" s="247">
        <f t="shared" si="0"/>
        <v>7.6005136817149072E-2</v>
      </c>
      <c r="D13" s="248">
        <f t="shared" si="0"/>
        <v>9.9188855581026275E-2</v>
      </c>
      <c r="E13" s="248">
        <f t="shared" si="0"/>
        <v>0.10153994225216555</v>
      </c>
      <c r="F13" s="248">
        <f t="shared" si="0"/>
        <v>0.11825192802056556</v>
      </c>
      <c r="G13" s="248">
        <f t="shared" si="0"/>
        <v>0.12853076417779724</v>
      </c>
      <c r="H13" s="248">
        <f t="shared" si="0"/>
        <v>0.13463268365817091</v>
      </c>
      <c r="I13" s="247">
        <f t="shared" si="0"/>
        <v>9.2399460137985709E-2</v>
      </c>
      <c r="J13" s="247">
        <f t="shared" si="0"/>
        <v>0.10499910410320731</v>
      </c>
      <c r="K13" s="248">
        <f t="shared" si="0"/>
        <v>0.15145081387119605</v>
      </c>
      <c r="L13" s="248">
        <f t="shared" si="0"/>
        <v>0.17829624483994858</v>
      </c>
      <c r="M13" s="248">
        <f t="shared" si="0"/>
        <v>0.17198335644937587</v>
      </c>
      <c r="N13" s="247">
        <f t="shared" si="1"/>
        <v>0.15764912218853558</v>
      </c>
      <c r="O13" s="247">
        <f t="shared" si="1"/>
        <v>9.3820044828690358E-2</v>
      </c>
      <c r="P13" s="248">
        <f t="shared" si="1"/>
        <v>0</v>
      </c>
      <c r="Q13" s="332">
        <f t="shared" si="1"/>
        <v>6.4665636724784814E-2</v>
      </c>
      <c r="R13" s="250"/>
      <c r="S13" s="251">
        <f>'Old Counts Pivot Table'!B$135</f>
        <v>3847</v>
      </c>
      <c r="T13" s="252">
        <f>'Old Counts Pivot Table'!C$135</f>
        <v>1125</v>
      </c>
      <c r="U13" s="252">
        <f>'Old Counts Pivot Table'!D$135</f>
        <v>2954</v>
      </c>
      <c r="V13" s="252">
        <f>'Old Counts Pivot Table'!E$135</f>
        <v>828</v>
      </c>
      <c r="W13" s="252">
        <f>'Old Counts Pivot Table'!F$135</f>
        <v>587</v>
      </c>
      <c r="X13" s="322">
        <f>'Old Counts Pivot Table'!G$135</f>
        <v>449</v>
      </c>
      <c r="Y13" s="251">
        <f>'Old Counts Pivot Table'!H$135</f>
        <v>9790</v>
      </c>
      <c r="Z13" s="251">
        <f>'Old Counts Pivot Table'!I$135</f>
        <v>586</v>
      </c>
      <c r="AA13" s="252">
        <f>'Old Counts Pivot Table'!J$135</f>
        <v>3103</v>
      </c>
      <c r="AB13" s="252">
        <f>'Old Counts Pivot Table'!K$135</f>
        <v>2233</v>
      </c>
      <c r="AC13" s="252">
        <f>'Old Counts Pivot Table'!L$135</f>
        <v>744</v>
      </c>
      <c r="AD13" s="252">
        <f>'Old Counts Pivot Table'!M$135</f>
        <v>489</v>
      </c>
      <c r="AE13" s="251">
        <f>'Old Counts Pivot Table'!N$135</f>
        <v>7155</v>
      </c>
      <c r="AF13" s="251">
        <f>'Old Counts Pivot Table'!O$135</f>
        <v>293</v>
      </c>
      <c r="AG13" s="252">
        <f>'Old Counts Pivot Table'!P$135</f>
        <v>0</v>
      </c>
      <c r="AH13" s="251">
        <f>'Old Counts Pivot Table'!Q$135</f>
        <v>293</v>
      </c>
    </row>
    <row r="14" spans="1:36">
      <c r="A14" s="337"/>
      <c r="B14" s="239" t="s">
        <v>24</v>
      </c>
      <c r="C14" s="247">
        <f t="shared" si="0"/>
        <v>0.12160426750963153</v>
      </c>
      <c r="D14" s="248">
        <f t="shared" si="0"/>
        <v>9.5838476459178271E-2</v>
      </c>
      <c r="E14" s="248">
        <f t="shared" si="0"/>
        <v>0.12089234153719236</v>
      </c>
      <c r="F14" s="248">
        <f t="shared" si="0"/>
        <v>8.3690374178806051E-2</v>
      </c>
      <c r="G14" s="248">
        <f t="shared" si="0"/>
        <v>0.10926209765710532</v>
      </c>
      <c r="H14" s="248">
        <f t="shared" si="0"/>
        <v>5.7571214392803598E-2</v>
      </c>
      <c r="I14" s="247">
        <f t="shared" si="0"/>
        <v>0.11359753853123555</v>
      </c>
      <c r="J14" s="405">
        <f t="shared" si="0"/>
        <v>4.3003046049095144E-3</v>
      </c>
      <c r="K14" s="248">
        <f t="shared" si="0"/>
        <v>6.9355980184005656E-2</v>
      </c>
      <c r="L14" s="248">
        <f t="shared" si="0"/>
        <v>4.25579482757244E-2</v>
      </c>
      <c r="M14" s="248">
        <f t="shared" si="0"/>
        <v>3.9066111881645861E-2</v>
      </c>
      <c r="N14" s="247">
        <f t="shared" si="1"/>
        <v>4.8737925685680042E-2</v>
      </c>
      <c r="O14" s="247">
        <f t="shared" si="1"/>
        <v>3.6183157220621195E-2</v>
      </c>
      <c r="P14" s="248">
        <f t="shared" si="1"/>
        <v>0</v>
      </c>
      <c r="Q14" s="332">
        <f t="shared" si="1"/>
        <v>2.4939306996248068E-2</v>
      </c>
      <c r="R14" s="250"/>
      <c r="S14" s="251">
        <f>'Old Counts Pivot Table'!B$136</f>
        <v>6155</v>
      </c>
      <c r="T14" s="252">
        <f>'Old Counts Pivot Table'!C$136</f>
        <v>1087</v>
      </c>
      <c r="U14" s="252">
        <f>'Old Counts Pivot Table'!D$136</f>
        <v>3517</v>
      </c>
      <c r="V14" s="252">
        <f>'Old Counts Pivot Table'!E$136</f>
        <v>586</v>
      </c>
      <c r="W14" s="252">
        <f>'Old Counts Pivot Table'!F$136</f>
        <v>499</v>
      </c>
      <c r="X14" s="322">
        <f>'Old Counts Pivot Table'!G$136</f>
        <v>192</v>
      </c>
      <c r="Y14" s="251">
        <f>'Old Counts Pivot Table'!H$136</f>
        <v>12036</v>
      </c>
      <c r="Z14" s="251">
        <f>'Old Counts Pivot Table'!I$136</f>
        <v>24</v>
      </c>
      <c r="AA14" s="252">
        <f>'Old Counts Pivot Table'!J$136</f>
        <v>1421</v>
      </c>
      <c r="AB14" s="252">
        <f>'Old Counts Pivot Table'!K$136</f>
        <v>533</v>
      </c>
      <c r="AC14" s="252">
        <f>'Old Counts Pivot Table'!L$136</f>
        <v>169</v>
      </c>
      <c r="AD14" s="252">
        <f>'Old Counts Pivot Table'!M$136</f>
        <v>65</v>
      </c>
      <c r="AE14" s="251">
        <f>'Old Counts Pivot Table'!N$136</f>
        <v>2212</v>
      </c>
      <c r="AF14" s="251">
        <f>'Old Counts Pivot Table'!O$136</f>
        <v>113</v>
      </c>
      <c r="AG14" s="252">
        <f>'Old Counts Pivot Table'!P$136</f>
        <v>0</v>
      </c>
      <c r="AH14" s="251">
        <f>'Old Counts Pivot Table'!Q$136</f>
        <v>113</v>
      </c>
    </row>
    <row r="15" spans="1:36">
      <c r="A15" s="337"/>
      <c r="B15" s="239" t="s">
        <v>21</v>
      </c>
      <c r="C15" s="247">
        <f t="shared" si="0"/>
        <v>0</v>
      </c>
      <c r="D15" s="248">
        <f t="shared" si="0"/>
        <v>0</v>
      </c>
      <c r="E15" s="248">
        <f t="shared" si="0"/>
        <v>0</v>
      </c>
      <c r="F15" s="248">
        <f t="shared" si="0"/>
        <v>0</v>
      </c>
      <c r="G15" s="248">
        <f t="shared" si="0"/>
        <v>0</v>
      </c>
      <c r="H15" s="248">
        <f t="shared" si="0"/>
        <v>0</v>
      </c>
      <c r="I15" s="247">
        <f t="shared" si="0"/>
        <v>0</v>
      </c>
      <c r="J15" s="247">
        <f t="shared" si="0"/>
        <v>0.78946425371797169</v>
      </c>
      <c r="K15" s="248">
        <f t="shared" si="0"/>
        <v>0.41186519266905824</v>
      </c>
      <c r="L15" s="248">
        <f t="shared" si="0"/>
        <v>0.4908216957705544</v>
      </c>
      <c r="M15" s="248">
        <f t="shared" si="0"/>
        <v>0.6326860841423948</v>
      </c>
      <c r="N15" s="247">
        <f t="shared" si="1"/>
        <v>0.47875537615455122</v>
      </c>
      <c r="O15" s="247">
        <f t="shared" si="1"/>
        <v>0.81844380403458217</v>
      </c>
      <c r="P15" s="248">
        <f t="shared" si="1"/>
        <v>1</v>
      </c>
      <c r="Q15" s="332">
        <f t="shared" si="1"/>
        <v>0.87486206135510924</v>
      </c>
      <c r="R15" s="250"/>
      <c r="S15" s="251">
        <f>'Old Counts Pivot Table'!B$137</f>
        <v>0</v>
      </c>
      <c r="T15" s="252">
        <f>'Old Counts Pivot Table'!C$137</f>
        <v>0</v>
      </c>
      <c r="U15" s="252">
        <f>'Old Counts Pivot Table'!D$137</f>
        <v>0</v>
      </c>
      <c r="V15" s="252">
        <f>'Old Counts Pivot Table'!E$137</f>
        <v>0</v>
      </c>
      <c r="W15" s="252">
        <f>'Old Counts Pivot Table'!F$137</f>
        <v>0</v>
      </c>
      <c r="X15" s="322">
        <f>'Old Counts Pivot Table'!G$137</f>
        <v>0</v>
      </c>
      <c r="Y15" s="251">
        <f>'Old Counts Pivot Table'!H$137</f>
        <v>0</v>
      </c>
      <c r="Z15" s="251">
        <f>'Old Counts Pivot Table'!I$137</f>
        <v>4406</v>
      </c>
      <c r="AA15" s="252">
        <f>'Old Counts Pivot Table'!J$137</f>
        <v>8438.5</v>
      </c>
      <c r="AB15" s="252">
        <f>'Old Counts Pivot Table'!K$137</f>
        <v>6147.1</v>
      </c>
      <c r="AC15" s="252">
        <f>'Old Counts Pivot Table'!L$137</f>
        <v>2737</v>
      </c>
      <c r="AD15" s="252">
        <f>'Old Counts Pivot Table'!M$137</f>
        <v>0</v>
      </c>
      <c r="AE15" s="251">
        <f>'Old Counts Pivot Table'!N$137</f>
        <v>21728.6</v>
      </c>
      <c r="AF15" s="251">
        <f>'Old Counts Pivot Table'!O$137</f>
        <v>2556</v>
      </c>
      <c r="AG15" s="252">
        <f>'Old Counts Pivot Table'!P$137</f>
        <v>1408</v>
      </c>
      <c r="AH15" s="251">
        <f>'Old Counts Pivot Table'!Q$137</f>
        <v>3964</v>
      </c>
    </row>
    <row r="16" spans="1:36" s="261" customFormat="1">
      <c r="A16" s="338" t="s">
        <v>7</v>
      </c>
      <c r="B16" s="253" t="s">
        <v>212</v>
      </c>
      <c r="C16" s="254">
        <f t="shared" si="0"/>
        <v>1</v>
      </c>
      <c r="D16" s="255">
        <f t="shared" si="0"/>
        <v>1</v>
      </c>
      <c r="E16" s="255">
        <f t="shared" si="0"/>
        <v>1</v>
      </c>
      <c r="F16" s="255">
        <f t="shared" si="0"/>
        <v>1</v>
      </c>
      <c r="G16" s="255">
        <f t="shared" si="0"/>
        <v>1</v>
      </c>
      <c r="H16" s="255">
        <f t="shared" si="0"/>
        <v>1</v>
      </c>
      <c r="I16" s="254">
        <f t="shared" si="0"/>
        <v>1</v>
      </c>
      <c r="J16" s="254">
        <f t="shared" si="0"/>
        <v>1</v>
      </c>
      <c r="K16" s="255">
        <f t="shared" si="0"/>
        <v>1</v>
      </c>
      <c r="L16" s="255">
        <f t="shared" si="0"/>
        <v>1</v>
      </c>
      <c r="M16" s="255">
        <f t="shared" si="0"/>
        <v>1</v>
      </c>
      <c r="N16" s="254">
        <f t="shared" si="1"/>
        <v>1</v>
      </c>
      <c r="O16" s="254">
        <f t="shared" si="1"/>
        <v>1</v>
      </c>
      <c r="P16" s="255">
        <f t="shared" si="1"/>
        <v>1</v>
      </c>
      <c r="Q16" s="333">
        <f t="shared" si="1"/>
        <v>1</v>
      </c>
      <c r="R16" s="257"/>
      <c r="S16" s="258">
        <f>'Old Counts Pivot Table'!B$138</f>
        <v>50615</v>
      </c>
      <c r="T16" s="259">
        <f>'Old Counts Pivot Table'!C$138</f>
        <v>11342</v>
      </c>
      <c r="U16" s="259">
        <f>'Old Counts Pivot Table'!D$138</f>
        <v>29092</v>
      </c>
      <c r="V16" s="259">
        <f>'Old Counts Pivot Table'!E$138</f>
        <v>7002</v>
      </c>
      <c r="W16" s="259">
        <f>'Old Counts Pivot Table'!F$138</f>
        <v>4567</v>
      </c>
      <c r="X16" s="323">
        <f>'Old Counts Pivot Table'!G$138</f>
        <v>3335</v>
      </c>
      <c r="Y16" s="258">
        <f>'Old Counts Pivot Table'!H$138</f>
        <v>105953</v>
      </c>
      <c r="Z16" s="258">
        <f>'Old Counts Pivot Table'!I$138</f>
        <v>5581</v>
      </c>
      <c r="AA16" s="259">
        <f>'Old Counts Pivot Table'!J$138</f>
        <v>20488.5</v>
      </c>
      <c r="AB16" s="259">
        <f>'Old Counts Pivot Table'!K$138</f>
        <v>12524.1</v>
      </c>
      <c r="AC16" s="259">
        <f>'Old Counts Pivot Table'!L$138</f>
        <v>4326</v>
      </c>
      <c r="AD16" s="259">
        <f>'Old Counts Pivot Table'!M$138</f>
        <v>2466</v>
      </c>
      <c r="AE16" s="258">
        <f>'Old Counts Pivot Table'!N$138</f>
        <v>45385.599999999999</v>
      </c>
      <c r="AF16" s="258">
        <f>'Old Counts Pivot Table'!O$138</f>
        <v>3123</v>
      </c>
      <c r="AG16" s="259">
        <f>'Old Counts Pivot Table'!P$138</f>
        <v>1408</v>
      </c>
      <c r="AH16" s="258">
        <f>'Old Counts Pivot Table'!Q$138</f>
        <v>4531</v>
      </c>
      <c r="AI16" s="260"/>
      <c r="AJ16" s="260"/>
    </row>
    <row r="17" spans="1:36">
      <c r="A17" s="339" t="s">
        <v>28</v>
      </c>
      <c r="B17" s="240" t="s">
        <v>3</v>
      </c>
      <c r="C17" s="241">
        <f t="shared" ref="C17:I23" si="2">S17/S$23</f>
        <v>0.31732348111658454</v>
      </c>
      <c r="D17" s="242">
        <f t="shared" si="2"/>
        <v>0.25244299674267101</v>
      </c>
      <c r="E17" s="242">
        <f t="shared" si="2"/>
        <v>0.23445378151260504</v>
      </c>
      <c r="F17" s="242">
        <f t="shared" si="2"/>
        <v>0.26644736842105265</v>
      </c>
      <c r="G17" s="242">
        <f t="shared" si="2"/>
        <v>0.23015873015873015</v>
      </c>
      <c r="H17" s="242">
        <f t="shared" si="2"/>
        <v>0.20481927710843373</v>
      </c>
      <c r="I17" s="241">
        <f t="shared" si="2"/>
        <v>0.27583232706572364</v>
      </c>
      <c r="J17" s="241">
        <f t="shared" ref="J17:J23" si="3">IFERROR(Z17/Z$23,0)</f>
        <v>0</v>
      </c>
      <c r="K17" s="242">
        <f t="shared" ref="K17:M23" si="4">AA17/AA$23</f>
        <v>0</v>
      </c>
      <c r="L17" s="242">
        <f t="shared" si="4"/>
        <v>0</v>
      </c>
      <c r="M17" s="242">
        <f t="shared" si="4"/>
        <v>0</v>
      </c>
      <c r="N17" s="241">
        <f t="shared" ref="N17:Q23" si="5">AE17/AE$23</f>
        <v>0</v>
      </c>
      <c r="O17" s="241">
        <f t="shared" si="5"/>
        <v>0</v>
      </c>
      <c r="P17" s="242">
        <f t="shared" si="5"/>
        <v>0</v>
      </c>
      <c r="Q17" s="331">
        <f t="shared" si="5"/>
        <v>0</v>
      </c>
      <c r="R17" s="244"/>
      <c r="S17" s="245">
        <f>'Old Counts Pivot Table'!B$5</f>
        <v>773</v>
      </c>
      <c r="T17" s="246">
        <f>'Old Counts Pivot Table'!C$5</f>
        <v>310</v>
      </c>
      <c r="U17" s="246">
        <f>'Old Counts Pivot Table'!D$5</f>
        <v>279</v>
      </c>
      <c r="V17" s="246">
        <f>'Old Counts Pivot Table'!E$5</f>
        <v>162</v>
      </c>
      <c r="W17" s="246">
        <f>'Old Counts Pivot Table'!F$5</f>
        <v>58</v>
      </c>
      <c r="X17" s="321">
        <f>'Old Counts Pivot Table'!G$5</f>
        <v>17</v>
      </c>
      <c r="Y17" s="245">
        <f>'Old Counts Pivot Table'!H$5</f>
        <v>1599</v>
      </c>
      <c r="Z17" s="245">
        <f>'Old Counts Pivot Table'!I$5</f>
        <v>0</v>
      </c>
      <c r="AA17" s="246">
        <f>'Old Counts Pivot Table'!J$5</f>
        <v>0</v>
      </c>
      <c r="AB17" s="246">
        <f>'Old Counts Pivot Table'!K$5</f>
        <v>0</v>
      </c>
      <c r="AC17" s="246">
        <f>'Old Counts Pivot Table'!L$5</f>
        <v>0</v>
      </c>
      <c r="AD17" s="246">
        <f>'Old Counts Pivot Table'!M$5</f>
        <v>0</v>
      </c>
      <c r="AE17" s="245">
        <f>'Old Counts Pivot Table'!N$5</f>
        <v>0</v>
      </c>
      <c r="AF17" s="245">
        <f>'Old Counts Pivot Table'!O$5</f>
        <v>0</v>
      </c>
      <c r="AG17" s="246">
        <f>'Old Counts Pivot Table'!P$5</f>
        <v>0</v>
      </c>
      <c r="AH17" s="245">
        <f>'Old Counts Pivot Table'!Q$5</f>
        <v>0</v>
      </c>
    </row>
    <row r="18" spans="1:36">
      <c r="A18" s="337"/>
      <c r="B18" s="239" t="s">
        <v>4</v>
      </c>
      <c r="C18" s="247">
        <f t="shared" si="2"/>
        <v>0.29597701149425287</v>
      </c>
      <c r="D18" s="248">
        <f t="shared" si="2"/>
        <v>0.29641693811074921</v>
      </c>
      <c r="E18" s="248">
        <f t="shared" si="2"/>
        <v>0.24033613445378152</v>
      </c>
      <c r="F18" s="248">
        <f t="shared" si="2"/>
        <v>0.24013157894736842</v>
      </c>
      <c r="G18" s="248">
        <f t="shared" si="2"/>
        <v>0.25793650793650796</v>
      </c>
      <c r="H18" s="248">
        <f t="shared" si="2"/>
        <v>0.3253012048192771</v>
      </c>
      <c r="I18" s="247">
        <f t="shared" si="2"/>
        <v>0.27755735725375191</v>
      </c>
      <c r="J18" s="247">
        <f t="shared" si="3"/>
        <v>0</v>
      </c>
      <c r="K18" s="248">
        <f t="shared" si="4"/>
        <v>0</v>
      </c>
      <c r="L18" s="248">
        <f t="shared" si="4"/>
        <v>0</v>
      </c>
      <c r="M18" s="248">
        <f t="shared" si="4"/>
        <v>0</v>
      </c>
      <c r="N18" s="247">
        <f t="shared" si="5"/>
        <v>0</v>
      </c>
      <c r="O18" s="247">
        <f t="shared" si="5"/>
        <v>0</v>
      </c>
      <c r="P18" s="248">
        <f t="shared" si="5"/>
        <v>0</v>
      </c>
      <c r="Q18" s="332">
        <f t="shared" si="5"/>
        <v>0</v>
      </c>
      <c r="R18" s="250"/>
      <c r="S18" s="251">
        <f>'Old Counts Pivot Table'!B$6</f>
        <v>721</v>
      </c>
      <c r="T18" s="252">
        <f>'Old Counts Pivot Table'!C$6</f>
        <v>364</v>
      </c>
      <c r="U18" s="252">
        <f>'Old Counts Pivot Table'!D$6</f>
        <v>286</v>
      </c>
      <c r="V18" s="252">
        <f>'Old Counts Pivot Table'!E$6</f>
        <v>146</v>
      </c>
      <c r="W18" s="252">
        <f>'Old Counts Pivot Table'!F$6</f>
        <v>65</v>
      </c>
      <c r="X18" s="322">
        <f>'Old Counts Pivot Table'!G$6</f>
        <v>27</v>
      </c>
      <c r="Y18" s="251">
        <f>'Old Counts Pivot Table'!H$6</f>
        <v>1609</v>
      </c>
      <c r="Z18" s="251">
        <f>'Old Counts Pivot Table'!I$6</f>
        <v>0</v>
      </c>
      <c r="AA18" s="252">
        <f>'Old Counts Pivot Table'!J$6</f>
        <v>0</v>
      </c>
      <c r="AB18" s="252">
        <f>'Old Counts Pivot Table'!K$6</f>
        <v>0</v>
      </c>
      <c r="AC18" s="252">
        <f>'Old Counts Pivot Table'!L$6</f>
        <v>0</v>
      </c>
      <c r="AD18" s="252">
        <f>'Old Counts Pivot Table'!M$6</f>
        <v>0</v>
      </c>
      <c r="AE18" s="251">
        <f>'Old Counts Pivot Table'!N$6</f>
        <v>0</v>
      </c>
      <c r="AF18" s="251">
        <f>'Old Counts Pivot Table'!O$6</f>
        <v>0</v>
      </c>
      <c r="AG18" s="252">
        <f>'Old Counts Pivot Table'!P$6</f>
        <v>0</v>
      </c>
      <c r="AH18" s="251">
        <f>'Old Counts Pivot Table'!Q$6</f>
        <v>0</v>
      </c>
    </row>
    <row r="19" spans="1:36">
      <c r="A19" s="337"/>
      <c r="B19" s="239" t="s">
        <v>5</v>
      </c>
      <c r="C19" s="247">
        <f t="shared" si="2"/>
        <v>0.23357963875205254</v>
      </c>
      <c r="D19" s="248">
        <f t="shared" si="2"/>
        <v>0.32003257328990226</v>
      </c>
      <c r="E19" s="248">
        <f t="shared" si="2"/>
        <v>0.30420168067226888</v>
      </c>
      <c r="F19" s="248">
        <f t="shared" si="2"/>
        <v>0.32072368421052633</v>
      </c>
      <c r="G19" s="248">
        <f t="shared" si="2"/>
        <v>0.42063492063492064</v>
      </c>
      <c r="H19" s="248">
        <f t="shared" si="2"/>
        <v>0.44578313253012047</v>
      </c>
      <c r="I19" s="247">
        <f t="shared" si="2"/>
        <v>0.28670001725030186</v>
      </c>
      <c r="J19" s="247">
        <f t="shared" si="3"/>
        <v>0</v>
      </c>
      <c r="K19" s="248">
        <f t="shared" si="4"/>
        <v>0</v>
      </c>
      <c r="L19" s="248">
        <f t="shared" si="4"/>
        <v>0</v>
      </c>
      <c r="M19" s="248">
        <f t="shared" si="4"/>
        <v>0</v>
      </c>
      <c r="N19" s="247">
        <f t="shared" si="5"/>
        <v>0</v>
      </c>
      <c r="O19" s="247">
        <f t="shared" si="5"/>
        <v>0</v>
      </c>
      <c r="P19" s="248">
        <f t="shared" si="5"/>
        <v>0</v>
      </c>
      <c r="Q19" s="332">
        <f t="shared" si="5"/>
        <v>0</v>
      </c>
      <c r="R19" s="250"/>
      <c r="S19" s="251">
        <f>'Old Counts Pivot Table'!B$7</f>
        <v>569</v>
      </c>
      <c r="T19" s="252">
        <f>'Old Counts Pivot Table'!C$7</f>
        <v>393</v>
      </c>
      <c r="U19" s="252">
        <f>'Old Counts Pivot Table'!D$7</f>
        <v>362</v>
      </c>
      <c r="V19" s="252">
        <f>'Old Counts Pivot Table'!E$7</f>
        <v>195</v>
      </c>
      <c r="W19" s="252">
        <f>'Old Counts Pivot Table'!F$7</f>
        <v>106</v>
      </c>
      <c r="X19" s="322">
        <f>'Old Counts Pivot Table'!G$7</f>
        <v>37</v>
      </c>
      <c r="Y19" s="251">
        <f>'Old Counts Pivot Table'!H$7</f>
        <v>1662</v>
      </c>
      <c r="Z19" s="251">
        <f>'Old Counts Pivot Table'!I$7</f>
        <v>0</v>
      </c>
      <c r="AA19" s="252">
        <f>'Old Counts Pivot Table'!J$7</f>
        <v>0</v>
      </c>
      <c r="AB19" s="252">
        <f>'Old Counts Pivot Table'!K$7</f>
        <v>0</v>
      </c>
      <c r="AC19" s="252">
        <f>'Old Counts Pivot Table'!L$7</f>
        <v>0</v>
      </c>
      <c r="AD19" s="252">
        <f>'Old Counts Pivot Table'!M$7</f>
        <v>0</v>
      </c>
      <c r="AE19" s="251">
        <f>'Old Counts Pivot Table'!N$7</f>
        <v>0</v>
      </c>
      <c r="AF19" s="251">
        <f>'Old Counts Pivot Table'!O$7</f>
        <v>0</v>
      </c>
      <c r="AG19" s="252">
        <f>'Old Counts Pivot Table'!P$7</f>
        <v>0</v>
      </c>
      <c r="AH19" s="251">
        <f>'Old Counts Pivot Table'!Q$7</f>
        <v>0</v>
      </c>
    </row>
    <row r="20" spans="1:36">
      <c r="A20" s="337"/>
      <c r="B20" s="239" t="s">
        <v>6</v>
      </c>
      <c r="C20" s="247">
        <f t="shared" si="2"/>
        <v>0.14449917898193759</v>
      </c>
      <c r="D20" s="248">
        <f t="shared" si="2"/>
        <v>9.8534201954397396E-2</v>
      </c>
      <c r="E20" s="248">
        <f t="shared" si="2"/>
        <v>0.20588235294117646</v>
      </c>
      <c r="F20" s="248">
        <f t="shared" si="2"/>
        <v>0.15296052631578946</v>
      </c>
      <c r="G20" s="248">
        <f t="shared" si="2"/>
        <v>7.1428571428571425E-2</v>
      </c>
      <c r="H20" s="248">
        <f t="shared" si="2"/>
        <v>2.4096385542168676E-2</v>
      </c>
      <c r="I20" s="247">
        <f t="shared" si="2"/>
        <v>0.14335000862515093</v>
      </c>
      <c r="J20" s="247">
        <f t="shared" si="3"/>
        <v>0</v>
      </c>
      <c r="K20" s="248">
        <f t="shared" si="4"/>
        <v>0</v>
      </c>
      <c r="L20" s="248">
        <f t="shared" si="4"/>
        <v>0</v>
      </c>
      <c r="M20" s="248">
        <f t="shared" si="4"/>
        <v>0</v>
      </c>
      <c r="N20" s="247">
        <f t="shared" si="5"/>
        <v>0</v>
      </c>
      <c r="O20" s="247">
        <f t="shared" si="5"/>
        <v>0</v>
      </c>
      <c r="P20" s="248">
        <f t="shared" si="5"/>
        <v>0</v>
      </c>
      <c r="Q20" s="332">
        <f t="shared" si="5"/>
        <v>0</v>
      </c>
      <c r="R20" s="250"/>
      <c r="S20" s="251">
        <f>'Old Counts Pivot Table'!B$8</f>
        <v>352</v>
      </c>
      <c r="T20" s="252">
        <f>'Old Counts Pivot Table'!C$8</f>
        <v>121</v>
      </c>
      <c r="U20" s="252">
        <f>'Old Counts Pivot Table'!D$8</f>
        <v>245</v>
      </c>
      <c r="V20" s="252">
        <f>'Old Counts Pivot Table'!E$8</f>
        <v>93</v>
      </c>
      <c r="W20" s="252">
        <f>'Old Counts Pivot Table'!F$8</f>
        <v>18</v>
      </c>
      <c r="X20" s="322">
        <f>'Old Counts Pivot Table'!G$8</f>
        <v>2</v>
      </c>
      <c r="Y20" s="251">
        <f>'Old Counts Pivot Table'!H$8</f>
        <v>831</v>
      </c>
      <c r="Z20" s="251">
        <f>'Old Counts Pivot Table'!I$8</f>
        <v>0</v>
      </c>
      <c r="AA20" s="252">
        <f>'Old Counts Pivot Table'!J$8</f>
        <v>0</v>
      </c>
      <c r="AB20" s="252">
        <f>'Old Counts Pivot Table'!K$8</f>
        <v>0</v>
      </c>
      <c r="AC20" s="252">
        <f>'Old Counts Pivot Table'!L$8</f>
        <v>0</v>
      </c>
      <c r="AD20" s="252">
        <f>'Old Counts Pivot Table'!M$8</f>
        <v>0</v>
      </c>
      <c r="AE20" s="251">
        <f>'Old Counts Pivot Table'!N$8</f>
        <v>0</v>
      </c>
      <c r="AF20" s="251">
        <f>'Old Counts Pivot Table'!O$8</f>
        <v>0</v>
      </c>
      <c r="AG20" s="252">
        <f>'Old Counts Pivot Table'!P$8</f>
        <v>0</v>
      </c>
      <c r="AH20" s="251">
        <f>'Old Counts Pivot Table'!Q$8</f>
        <v>0</v>
      </c>
    </row>
    <row r="21" spans="1:36">
      <c r="A21" s="337"/>
      <c r="B21" s="239" t="s">
        <v>24</v>
      </c>
      <c r="C21" s="247">
        <f t="shared" si="2"/>
        <v>8.6206896551724137E-3</v>
      </c>
      <c r="D21" s="248">
        <f t="shared" si="2"/>
        <v>3.2573289902280131E-2</v>
      </c>
      <c r="E21" s="248">
        <f t="shared" si="2"/>
        <v>1.5126050420168067E-2</v>
      </c>
      <c r="F21" s="248">
        <f t="shared" si="2"/>
        <v>1.9736842105263157E-2</v>
      </c>
      <c r="G21" s="248">
        <f t="shared" si="2"/>
        <v>1.984126984126984E-2</v>
      </c>
      <c r="H21" s="248">
        <f t="shared" si="2"/>
        <v>0</v>
      </c>
      <c r="I21" s="247">
        <f t="shared" si="2"/>
        <v>1.6560289805071588E-2</v>
      </c>
      <c r="J21" s="247">
        <f t="shared" si="3"/>
        <v>0</v>
      </c>
      <c r="K21" s="248">
        <f t="shared" si="4"/>
        <v>0</v>
      </c>
      <c r="L21" s="248">
        <f t="shared" si="4"/>
        <v>0</v>
      </c>
      <c r="M21" s="248">
        <f t="shared" si="4"/>
        <v>0</v>
      </c>
      <c r="N21" s="247">
        <f t="shared" si="5"/>
        <v>0</v>
      </c>
      <c r="O21" s="247">
        <f t="shared" si="5"/>
        <v>0</v>
      </c>
      <c r="P21" s="248">
        <f t="shared" si="5"/>
        <v>0</v>
      </c>
      <c r="Q21" s="332">
        <f t="shared" si="5"/>
        <v>0</v>
      </c>
      <c r="R21" s="250"/>
      <c r="S21" s="251">
        <f>'Old Counts Pivot Table'!B$9</f>
        <v>21</v>
      </c>
      <c r="T21" s="252">
        <f>'Old Counts Pivot Table'!C$9</f>
        <v>40</v>
      </c>
      <c r="U21" s="252">
        <f>'Old Counts Pivot Table'!D$9</f>
        <v>18</v>
      </c>
      <c r="V21" s="252">
        <f>'Old Counts Pivot Table'!E$9</f>
        <v>12</v>
      </c>
      <c r="W21" s="252">
        <f>'Old Counts Pivot Table'!F$9</f>
        <v>5</v>
      </c>
      <c r="X21" s="322">
        <f>'Old Counts Pivot Table'!G$9</f>
        <v>0</v>
      </c>
      <c r="Y21" s="251">
        <f>'Old Counts Pivot Table'!H$9</f>
        <v>96</v>
      </c>
      <c r="Z21" s="251">
        <f>'Old Counts Pivot Table'!I$9</f>
        <v>0</v>
      </c>
      <c r="AA21" s="252">
        <f>'Old Counts Pivot Table'!J$9</f>
        <v>0</v>
      </c>
      <c r="AB21" s="252">
        <f>'Old Counts Pivot Table'!K$9</f>
        <v>0</v>
      </c>
      <c r="AC21" s="252">
        <f>'Old Counts Pivot Table'!L$9</f>
        <v>0</v>
      </c>
      <c r="AD21" s="252">
        <f>'Old Counts Pivot Table'!M$9</f>
        <v>0</v>
      </c>
      <c r="AE21" s="251">
        <f>'Old Counts Pivot Table'!N$9</f>
        <v>0</v>
      </c>
      <c r="AF21" s="251">
        <f>'Old Counts Pivot Table'!O$9</f>
        <v>0</v>
      </c>
      <c r="AG21" s="252">
        <f>'Old Counts Pivot Table'!P$9</f>
        <v>0</v>
      </c>
      <c r="AH21" s="251">
        <f>'Old Counts Pivot Table'!Q$9</f>
        <v>0</v>
      </c>
    </row>
    <row r="22" spans="1:36">
      <c r="A22" s="337"/>
      <c r="B22" s="239" t="s">
        <v>21</v>
      </c>
      <c r="C22" s="247">
        <f t="shared" si="2"/>
        <v>0</v>
      </c>
      <c r="D22" s="248">
        <f t="shared" si="2"/>
        <v>0</v>
      </c>
      <c r="E22" s="248">
        <f t="shared" si="2"/>
        <v>0</v>
      </c>
      <c r="F22" s="248">
        <f t="shared" si="2"/>
        <v>0</v>
      </c>
      <c r="G22" s="248">
        <f t="shared" si="2"/>
        <v>0</v>
      </c>
      <c r="H22" s="248">
        <f t="shared" si="2"/>
        <v>0</v>
      </c>
      <c r="I22" s="247">
        <f t="shared" si="2"/>
        <v>0</v>
      </c>
      <c r="J22" s="247">
        <f t="shared" si="3"/>
        <v>0</v>
      </c>
      <c r="K22" s="248">
        <f t="shared" si="4"/>
        <v>1</v>
      </c>
      <c r="L22" s="248">
        <f t="shared" si="4"/>
        <v>1</v>
      </c>
      <c r="M22" s="248">
        <f t="shared" si="4"/>
        <v>1</v>
      </c>
      <c r="N22" s="247">
        <f t="shared" si="5"/>
        <v>1</v>
      </c>
      <c r="O22" s="247">
        <f t="shared" si="5"/>
        <v>1</v>
      </c>
      <c r="P22" s="248">
        <f t="shared" si="5"/>
        <v>1</v>
      </c>
      <c r="Q22" s="332">
        <f t="shared" si="5"/>
        <v>1</v>
      </c>
      <c r="R22" s="250"/>
      <c r="S22" s="251">
        <f>'Old Counts Pivot Table'!B$10</f>
        <v>0</v>
      </c>
      <c r="T22" s="252">
        <f>'Old Counts Pivot Table'!C$10</f>
        <v>0</v>
      </c>
      <c r="U22" s="252">
        <f>'Old Counts Pivot Table'!D$10</f>
        <v>0</v>
      </c>
      <c r="V22" s="252">
        <f>'Old Counts Pivot Table'!E$10</f>
        <v>0</v>
      </c>
      <c r="W22" s="252">
        <f>'Old Counts Pivot Table'!F$10</f>
        <v>0</v>
      </c>
      <c r="X22" s="322">
        <f>'Old Counts Pivot Table'!G$10</f>
        <v>0</v>
      </c>
      <c r="Y22" s="251">
        <f>'Old Counts Pivot Table'!H$10</f>
        <v>0</v>
      </c>
      <c r="Z22" s="251">
        <f>'Old Counts Pivot Table'!I$10</f>
        <v>0</v>
      </c>
      <c r="AA22" s="252">
        <f>'Old Counts Pivot Table'!J$10</f>
        <v>436</v>
      </c>
      <c r="AB22" s="252">
        <f>'Old Counts Pivot Table'!K$10</f>
        <v>996</v>
      </c>
      <c r="AC22" s="252">
        <f>'Old Counts Pivot Table'!L$10</f>
        <v>318</v>
      </c>
      <c r="AD22" s="252">
        <f>'Old Counts Pivot Table'!M$10</f>
        <v>0</v>
      </c>
      <c r="AE22" s="251">
        <f>'Old Counts Pivot Table'!N$10</f>
        <v>1750</v>
      </c>
      <c r="AF22" s="251">
        <f>'Old Counts Pivot Table'!O$10</f>
        <v>59</v>
      </c>
      <c r="AG22" s="252">
        <f>'Old Counts Pivot Table'!P$10</f>
        <v>82</v>
      </c>
      <c r="AH22" s="251">
        <f>'Old Counts Pivot Table'!Q$10</f>
        <v>141</v>
      </c>
    </row>
    <row r="23" spans="1:36" s="261" customFormat="1">
      <c r="A23" s="338"/>
      <c r="B23" s="253" t="s">
        <v>212</v>
      </c>
      <c r="C23" s="254">
        <f t="shared" si="2"/>
        <v>1</v>
      </c>
      <c r="D23" s="255">
        <f t="shared" si="2"/>
        <v>1</v>
      </c>
      <c r="E23" s="255">
        <f t="shared" si="2"/>
        <v>1</v>
      </c>
      <c r="F23" s="255">
        <f t="shared" si="2"/>
        <v>1</v>
      </c>
      <c r="G23" s="255">
        <f t="shared" si="2"/>
        <v>1</v>
      </c>
      <c r="H23" s="255">
        <f t="shared" si="2"/>
        <v>1</v>
      </c>
      <c r="I23" s="254">
        <f t="shared" si="2"/>
        <v>1</v>
      </c>
      <c r="J23" s="254">
        <f t="shared" si="3"/>
        <v>0</v>
      </c>
      <c r="K23" s="255">
        <f t="shared" si="4"/>
        <v>1</v>
      </c>
      <c r="L23" s="255">
        <f t="shared" si="4"/>
        <v>1</v>
      </c>
      <c r="M23" s="255">
        <f t="shared" si="4"/>
        <v>1</v>
      </c>
      <c r="N23" s="254">
        <f t="shared" si="5"/>
        <v>1</v>
      </c>
      <c r="O23" s="254">
        <f t="shared" si="5"/>
        <v>1</v>
      </c>
      <c r="P23" s="255">
        <f t="shared" si="5"/>
        <v>1</v>
      </c>
      <c r="Q23" s="333">
        <f t="shared" si="5"/>
        <v>1</v>
      </c>
      <c r="R23" s="257"/>
      <c r="S23" s="258">
        <f>'Old Counts Pivot Table'!B$11</f>
        <v>2436</v>
      </c>
      <c r="T23" s="259">
        <f>'Old Counts Pivot Table'!C$11</f>
        <v>1228</v>
      </c>
      <c r="U23" s="259">
        <f>'Old Counts Pivot Table'!D$11</f>
        <v>1190</v>
      </c>
      <c r="V23" s="259">
        <f>'Old Counts Pivot Table'!E$11</f>
        <v>608</v>
      </c>
      <c r="W23" s="259">
        <f>'Old Counts Pivot Table'!F$11</f>
        <v>252</v>
      </c>
      <c r="X23" s="323">
        <f>'Old Counts Pivot Table'!G$11</f>
        <v>83</v>
      </c>
      <c r="Y23" s="258">
        <f>'Old Counts Pivot Table'!H$11</f>
        <v>5797</v>
      </c>
      <c r="Z23" s="258">
        <f>'Old Counts Pivot Table'!I$11</f>
        <v>0</v>
      </c>
      <c r="AA23" s="259">
        <f>'Old Counts Pivot Table'!J$11</f>
        <v>436</v>
      </c>
      <c r="AB23" s="259">
        <f>'Old Counts Pivot Table'!K$11</f>
        <v>996</v>
      </c>
      <c r="AC23" s="259">
        <f>'Old Counts Pivot Table'!L$11</f>
        <v>318</v>
      </c>
      <c r="AD23" s="259">
        <f>'Old Counts Pivot Table'!M$11</f>
        <v>0</v>
      </c>
      <c r="AE23" s="258">
        <f>'Old Counts Pivot Table'!N$11</f>
        <v>1750</v>
      </c>
      <c r="AF23" s="258">
        <f>'Old Counts Pivot Table'!O$11</f>
        <v>59</v>
      </c>
      <c r="AG23" s="259">
        <f>'Old Counts Pivot Table'!P$11</f>
        <v>82</v>
      </c>
      <c r="AH23" s="258">
        <f>'Old Counts Pivot Table'!Q$11</f>
        <v>141</v>
      </c>
      <c r="AI23" s="260"/>
      <c r="AJ23" s="260"/>
    </row>
    <row r="24" spans="1:36">
      <c r="A24" s="339" t="s">
        <v>29</v>
      </c>
      <c r="B24" s="240" t="s">
        <v>3</v>
      </c>
      <c r="C24" s="241">
        <f t="shared" ref="C24:C30" si="6">S24/S$30</f>
        <v>0.32632541133455212</v>
      </c>
      <c r="D24" s="242">
        <f t="shared" ref="D24:D30" si="7">IFERROR(T24/T$30,0)</f>
        <v>0.31422505307855625</v>
      </c>
      <c r="E24" s="242">
        <f t="shared" ref="E24:I30" si="8">U24/U$30</f>
        <v>0.18129079042784627</v>
      </c>
      <c r="F24" s="242">
        <f t="shared" si="8"/>
        <v>0.25225225225225223</v>
      </c>
      <c r="G24" s="242">
        <f t="shared" si="8"/>
        <v>0.11464968152866242</v>
      </c>
      <c r="H24" s="242">
        <f t="shared" si="8"/>
        <v>0.11838790931989925</v>
      </c>
      <c r="I24" s="241">
        <f t="shared" si="8"/>
        <v>0.23596972069955624</v>
      </c>
      <c r="J24" s="241">
        <f t="shared" ref="J24:J30" si="9">IFERROR(Z24/Z$30,0)</f>
        <v>0</v>
      </c>
      <c r="K24" s="242">
        <f t="shared" ref="K24:M30" si="10">AA24/AA$30</f>
        <v>0</v>
      </c>
      <c r="L24" s="242">
        <f t="shared" si="10"/>
        <v>6.1349693251533744E-3</v>
      </c>
      <c r="M24" s="242">
        <f t="shared" si="10"/>
        <v>1.9883040935672516E-2</v>
      </c>
      <c r="N24" s="241">
        <f t="shared" ref="N24:N30" si="11">AE24/AE$30</f>
        <v>1.3422818791946308E-2</v>
      </c>
      <c r="O24" s="241">
        <f t="shared" ref="O24:Q30" si="12">IFERROR(AF24/AF$30,0)</f>
        <v>0</v>
      </c>
      <c r="P24" s="243">
        <f t="shared" si="12"/>
        <v>0</v>
      </c>
      <c r="Q24" s="331">
        <f t="shared" si="12"/>
        <v>0</v>
      </c>
      <c r="R24" s="244"/>
      <c r="S24" s="245">
        <f>'Old Counts Pivot Table'!B$13</f>
        <v>357</v>
      </c>
      <c r="T24" s="246">
        <f>'Old Counts Pivot Table'!C$13</f>
        <v>148</v>
      </c>
      <c r="U24" s="246">
        <f>'Old Counts Pivot Table'!D$13</f>
        <v>250</v>
      </c>
      <c r="V24" s="246">
        <f>'Old Counts Pivot Table'!E$13</f>
        <v>84</v>
      </c>
      <c r="W24" s="246">
        <f>'Old Counts Pivot Table'!F$13</f>
        <v>18</v>
      </c>
      <c r="X24" s="321">
        <f>'Old Counts Pivot Table'!G$13</f>
        <v>47</v>
      </c>
      <c r="Y24" s="245">
        <f>'Old Counts Pivot Table'!H$13</f>
        <v>904</v>
      </c>
      <c r="Z24" s="245">
        <f>'Old Counts Pivot Table'!I$13</f>
        <v>0</v>
      </c>
      <c r="AA24" s="246">
        <f>'Old Counts Pivot Table'!J$13</f>
        <v>0</v>
      </c>
      <c r="AB24" s="246">
        <f>'Old Counts Pivot Table'!K$13</f>
        <v>1</v>
      </c>
      <c r="AC24" s="246">
        <f>'Old Counts Pivot Table'!L$13</f>
        <v>17</v>
      </c>
      <c r="AD24" s="246">
        <f>'Old Counts Pivot Table'!M$13</f>
        <v>0</v>
      </c>
      <c r="AE24" s="245">
        <f>'Old Counts Pivot Table'!N$13</f>
        <v>18</v>
      </c>
      <c r="AF24" s="245">
        <f>'Old Counts Pivot Table'!O$13</f>
        <v>0</v>
      </c>
      <c r="AG24" s="246">
        <f>'Old Counts Pivot Table'!P$13</f>
        <v>0</v>
      </c>
      <c r="AH24" s="245">
        <f>'Old Counts Pivot Table'!Q$13</f>
        <v>0</v>
      </c>
    </row>
    <row r="25" spans="1:36">
      <c r="A25" s="337"/>
      <c r="B25" s="239" t="s">
        <v>4</v>
      </c>
      <c r="C25" s="247">
        <f t="shared" si="6"/>
        <v>0.20292504570383912</v>
      </c>
      <c r="D25" s="248">
        <f t="shared" si="7"/>
        <v>0.26751592356687898</v>
      </c>
      <c r="E25" s="248">
        <f t="shared" si="8"/>
        <v>0.25235678027556202</v>
      </c>
      <c r="F25" s="248">
        <f t="shared" si="8"/>
        <v>0.21621621621621623</v>
      </c>
      <c r="G25" s="248">
        <f t="shared" si="8"/>
        <v>0.33121019108280253</v>
      </c>
      <c r="H25" s="248">
        <f t="shared" si="8"/>
        <v>0.24433249370277077</v>
      </c>
      <c r="I25" s="247">
        <f t="shared" si="8"/>
        <v>0.23936309057687288</v>
      </c>
      <c r="J25" s="247">
        <f t="shared" si="9"/>
        <v>0</v>
      </c>
      <c r="K25" s="248">
        <f t="shared" si="10"/>
        <v>0</v>
      </c>
      <c r="L25" s="248">
        <f t="shared" si="10"/>
        <v>6.1349693251533742E-2</v>
      </c>
      <c r="M25" s="403">
        <f t="shared" si="10"/>
        <v>3.5087719298245615E-3</v>
      </c>
      <c r="N25" s="247">
        <f t="shared" si="11"/>
        <v>9.6942580164056675E-3</v>
      </c>
      <c r="O25" s="247">
        <f t="shared" si="12"/>
        <v>0</v>
      </c>
      <c r="P25" s="249">
        <f t="shared" si="12"/>
        <v>0</v>
      </c>
      <c r="Q25" s="332">
        <f t="shared" si="12"/>
        <v>0</v>
      </c>
      <c r="R25" s="250"/>
      <c r="S25" s="251">
        <f>'Old Counts Pivot Table'!B$14</f>
        <v>222</v>
      </c>
      <c r="T25" s="252">
        <f>'Old Counts Pivot Table'!C$14</f>
        <v>126</v>
      </c>
      <c r="U25" s="252">
        <f>'Old Counts Pivot Table'!D$14</f>
        <v>348</v>
      </c>
      <c r="V25" s="252">
        <f>'Old Counts Pivot Table'!E$14</f>
        <v>72</v>
      </c>
      <c r="W25" s="252">
        <f>'Old Counts Pivot Table'!F$14</f>
        <v>52</v>
      </c>
      <c r="X25" s="322">
        <f>'Old Counts Pivot Table'!G$14</f>
        <v>97</v>
      </c>
      <c r="Y25" s="251">
        <f>'Old Counts Pivot Table'!H$14</f>
        <v>917</v>
      </c>
      <c r="Z25" s="251">
        <f>'Old Counts Pivot Table'!I$14</f>
        <v>0</v>
      </c>
      <c r="AA25" s="252">
        <f>'Old Counts Pivot Table'!J$14</f>
        <v>0</v>
      </c>
      <c r="AB25" s="252">
        <f>'Old Counts Pivot Table'!K$14</f>
        <v>10</v>
      </c>
      <c r="AC25" s="252">
        <f>'Old Counts Pivot Table'!L$14</f>
        <v>3</v>
      </c>
      <c r="AD25" s="252">
        <f>'Old Counts Pivot Table'!M$14</f>
        <v>0</v>
      </c>
      <c r="AE25" s="251">
        <f>'Old Counts Pivot Table'!N$14</f>
        <v>13</v>
      </c>
      <c r="AF25" s="251">
        <f>'Old Counts Pivot Table'!O$14</f>
        <v>0</v>
      </c>
      <c r="AG25" s="252">
        <f>'Old Counts Pivot Table'!P$14</f>
        <v>0</v>
      </c>
      <c r="AH25" s="251">
        <f>'Old Counts Pivot Table'!Q$14</f>
        <v>0</v>
      </c>
    </row>
    <row r="26" spans="1:36">
      <c r="A26" s="337"/>
      <c r="B26" s="239" t="s">
        <v>5</v>
      </c>
      <c r="C26" s="247">
        <f t="shared" si="6"/>
        <v>0.18738574040219377</v>
      </c>
      <c r="D26" s="248">
        <f t="shared" si="7"/>
        <v>0.2356687898089172</v>
      </c>
      <c r="E26" s="248">
        <f t="shared" si="8"/>
        <v>0.28934010152284262</v>
      </c>
      <c r="F26" s="248">
        <f t="shared" si="8"/>
        <v>0.3003003003003003</v>
      </c>
      <c r="G26" s="248">
        <f t="shared" si="8"/>
        <v>0.12738853503184713</v>
      </c>
      <c r="H26" s="248">
        <f t="shared" si="8"/>
        <v>0.35516372795969775</v>
      </c>
      <c r="I26" s="247">
        <f t="shared" si="8"/>
        <v>0.25476376925084832</v>
      </c>
      <c r="J26" s="247">
        <f t="shared" si="9"/>
        <v>0</v>
      </c>
      <c r="K26" s="248">
        <f t="shared" si="10"/>
        <v>0</v>
      </c>
      <c r="L26" s="248">
        <f t="shared" si="10"/>
        <v>0.18404907975460122</v>
      </c>
      <c r="M26" s="248">
        <f t="shared" si="10"/>
        <v>5.4970760233918128E-2</v>
      </c>
      <c r="N26" s="247">
        <f t="shared" si="11"/>
        <v>5.7419835943325878E-2</v>
      </c>
      <c r="O26" s="247">
        <f t="shared" si="12"/>
        <v>0</v>
      </c>
      <c r="P26" s="249">
        <f t="shared" si="12"/>
        <v>0</v>
      </c>
      <c r="Q26" s="332">
        <f t="shared" si="12"/>
        <v>0</v>
      </c>
      <c r="R26" s="250"/>
      <c r="S26" s="251">
        <f>'Old Counts Pivot Table'!B$15</f>
        <v>205</v>
      </c>
      <c r="T26" s="252">
        <f>'Old Counts Pivot Table'!C$15</f>
        <v>111</v>
      </c>
      <c r="U26" s="252">
        <f>'Old Counts Pivot Table'!D$15</f>
        <v>399</v>
      </c>
      <c r="V26" s="252">
        <f>'Old Counts Pivot Table'!E$15</f>
        <v>100</v>
      </c>
      <c r="W26" s="252">
        <f>'Old Counts Pivot Table'!F$15</f>
        <v>20</v>
      </c>
      <c r="X26" s="322">
        <f>'Old Counts Pivot Table'!G$15</f>
        <v>141</v>
      </c>
      <c r="Y26" s="251">
        <f>'Old Counts Pivot Table'!H$15</f>
        <v>976</v>
      </c>
      <c r="Z26" s="251">
        <f>'Old Counts Pivot Table'!I$15</f>
        <v>0</v>
      </c>
      <c r="AA26" s="252">
        <f>'Old Counts Pivot Table'!J$15</f>
        <v>0</v>
      </c>
      <c r="AB26" s="252">
        <f>'Old Counts Pivot Table'!K$15</f>
        <v>30</v>
      </c>
      <c r="AC26" s="252">
        <f>'Old Counts Pivot Table'!L$15</f>
        <v>47</v>
      </c>
      <c r="AD26" s="252">
        <f>'Old Counts Pivot Table'!M$15</f>
        <v>0</v>
      </c>
      <c r="AE26" s="251">
        <f>'Old Counts Pivot Table'!N$15</f>
        <v>77</v>
      </c>
      <c r="AF26" s="251">
        <f>'Old Counts Pivot Table'!O$15</f>
        <v>0</v>
      </c>
      <c r="AG26" s="252">
        <f>'Old Counts Pivot Table'!P$15</f>
        <v>0</v>
      </c>
      <c r="AH26" s="251">
        <f>'Old Counts Pivot Table'!Q$15</f>
        <v>0</v>
      </c>
    </row>
    <row r="27" spans="1:36">
      <c r="A27" s="337"/>
      <c r="B27" s="239" t="s">
        <v>6</v>
      </c>
      <c r="C27" s="247">
        <f t="shared" si="6"/>
        <v>0.20201096892138939</v>
      </c>
      <c r="D27" s="248">
        <f t="shared" si="7"/>
        <v>0.18259023354564755</v>
      </c>
      <c r="E27" s="248">
        <f t="shared" si="8"/>
        <v>0.15300942712110224</v>
      </c>
      <c r="F27" s="248">
        <f t="shared" si="8"/>
        <v>0.19519519519519518</v>
      </c>
      <c r="G27" s="248">
        <f t="shared" si="8"/>
        <v>0.19108280254777071</v>
      </c>
      <c r="H27" s="248">
        <f t="shared" si="8"/>
        <v>0.24181360201511334</v>
      </c>
      <c r="I27" s="247">
        <f t="shared" si="8"/>
        <v>0.18506917253980684</v>
      </c>
      <c r="J27" s="247">
        <f t="shared" si="9"/>
        <v>0</v>
      </c>
      <c r="K27" s="248">
        <f t="shared" si="10"/>
        <v>0</v>
      </c>
      <c r="L27" s="248">
        <f t="shared" si="10"/>
        <v>0.50306748466257667</v>
      </c>
      <c r="M27" s="248">
        <f t="shared" si="10"/>
        <v>0.1111111111111111</v>
      </c>
      <c r="N27" s="247">
        <f t="shared" si="11"/>
        <v>0.1319910514541387</v>
      </c>
      <c r="O27" s="247">
        <f t="shared" si="12"/>
        <v>0</v>
      </c>
      <c r="P27" s="249">
        <f t="shared" si="12"/>
        <v>0</v>
      </c>
      <c r="Q27" s="332">
        <f t="shared" si="12"/>
        <v>0</v>
      </c>
      <c r="R27" s="250"/>
      <c r="S27" s="251">
        <f>'Old Counts Pivot Table'!B$16</f>
        <v>221</v>
      </c>
      <c r="T27" s="252">
        <f>'Old Counts Pivot Table'!C$16</f>
        <v>86</v>
      </c>
      <c r="U27" s="252">
        <f>'Old Counts Pivot Table'!D$16</f>
        <v>211</v>
      </c>
      <c r="V27" s="252">
        <f>'Old Counts Pivot Table'!E$16</f>
        <v>65</v>
      </c>
      <c r="W27" s="252">
        <f>'Old Counts Pivot Table'!F$16</f>
        <v>30</v>
      </c>
      <c r="X27" s="322">
        <f>'Old Counts Pivot Table'!G$16</f>
        <v>96</v>
      </c>
      <c r="Y27" s="251">
        <f>'Old Counts Pivot Table'!H$16</f>
        <v>709</v>
      </c>
      <c r="Z27" s="251">
        <f>'Old Counts Pivot Table'!I$16</f>
        <v>0</v>
      </c>
      <c r="AA27" s="252">
        <f>'Old Counts Pivot Table'!J$16</f>
        <v>0</v>
      </c>
      <c r="AB27" s="252">
        <f>'Old Counts Pivot Table'!K$16</f>
        <v>82</v>
      </c>
      <c r="AC27" s="252">
        <f>'Old Counts Pivot Table'!L$16</f>
        <v>95</v>
      </c>
      <c r="AD27" s="252">
        <f>'Old Counts Pivot Table'!M$16</f>
        <v>0</v>
      </c>
      <c r="AE27" s="251">
        <f>'Old Counts Pivot Table'!N$16</f>
        <v>177</v>
      </c>
      <c r="AF27" s="251">
        <f>'Old Counts Pivot Table'!O$16</f>
        <v>0</v>
      </c>
      <c r="AG27" s="252">
        <f>'Old Counts Pivot Table'!P$16</f>
        <v>0</v>
      </c>
      <c r="AH27" s="251">
        <f>'Old Counts Pivot Table'!Q$16</f>
        <v>0</v>
      </c>
    </row>
    <row r="28" spans="1:36">
      <c r="A28" s="337"/>
      <c r="B28" s="239" t="s">
        <v>24</v>
      </c>
      <c r="C28" s="247">
        <f t="shared" si="6"/>
        <v>8.135283363802559E-2</v>
      </c>
      <c r="D28" s="248">
        <f t="shared" si="7"/>
        <v>0</v>
      </c>
      <c r="E28" s="248">
        <f t="shared" si="8"/>
        <v>0.12400290065264685</v>
      </c>
      <c r="F28" s="248">
        <f t="shared" si="8"/>
        <v>3.6036036036036036E-2</v>
      </c>
      <c r="G28" s="248">
        <f t="shared" si="8"/>
        <v>0.2356687898089172</v>
      </c>
      <c r="H28" s="248">
        <f t="shared" si="8"/>
        <v>4.0302267002518891E-2</v>
      </c>
      <c r="I28" s="247">
        <f t="shared" si="8"/>
        <v>8.4834246932915691E-2</v>
      </c>
      <c r="J28" s="247">
        <f t="shared" si="9"/>
        <v>0</v>
      </c>
      <c r="K28" s="248">
        <f t="shared" si="10"/>
        <v>0</v>
      </c>
      <c r="L28" s="248">
        <f t="shared" si="10"/>
        <v>0</v>
      </c>
      <c r="M28" s="248">
        <f t="shared" si="10"/>
        <v>0</v>
      </c>
      <c r="N28" s="247">
        <f t="shared" si="11"/>
        <v>0</v>
      </c>
      <c r="O28" s="247">
        <f t="shared" si="12"/>
        <v>0</v>
      </c>
      <c r="P28" s="249">
        <f t="shared" si="12"/>
        <v>0</v>
      </c>
      <c r="Q28" s="332">
        <f t="shared" si="12"/>
        <v>0</v>
      </c>
      <c r="R28" s="250"/>
      <c r="S28" s="251">
        <f>'Old Counts Pivot Table'!B$17</f>
        <v>89</v>
      </c>
      <c r="T28" s="252">
        <f>'Old Counts Pivot Table'!C$17</f>
        <v>0</v>
      </c>
      <c r="U28" s="252">
        <f>'Old Counts Pivot Table'!D$17</f>
        <v>171</v>
      </c>
      <c r="V28" s="252">
        <f>'Old Counts Pivot Table'!E$17</f>
        <v>12</v>
      </c>
      <c r="W28" s="252">
        <f>'Old Counts Pivot Table'!F$17</f>
        <v>37</v>
      </c>
      <c r="X28" s="322">
        <f>'Old Counts Pivot Table'!G$17</f>
        <v>16</v>
      </c>
      <c r="Y28" s="251">
        <f>'Old Counts Pivot Table'!H$17</f>
        <v>325</v>
      </c>
      <c r="Z28" s="251">
        <f>'Old Counts Pivot Table'!I$17</f>
        <v>0</v>
      </c>
      <c r="AA28" s="252">
        <f>'Old Counts Pivot Table'!J$17</f>
        <v>0</v>
      </c>
      <c r="AB28" s="252">
        <f>'Old Counts Pivot Table'!K$17</f>
        <v>0</v>
      </c>
      <c r="AC28" s="252">
        <f>'Old Counts Pivot Table'!L$17</f>
        <v>0</v>
      </c>
      <c r="AD28" s="252">
        <f>'Old Counts Pivot Table'!M$17</f>
        <v>0</v>
      </c>
      <c r="AE28" s="251">
        <f>'Old Counts Pivot Table'!N$17</f>
        <v>0</v>
      </c>
      <c r="AF28" s="251">
        <f>'Old Counts Pivot Table'!O$17</f>
        <v>0</v>
      </c>
      <c r="AG28" s="252">
        <f>'Old Counts Pivot Table'!P$17</f>
        <v>0</v>
      </c>
      <c r="AH28" s="251">
        <f>'Old Counts Pivot Table'!Q$17</f>
        <v>0</v>
      </c>
    </row>
    <row r="29" spans="1:36">
      <c r="A29" s="337"/>
      <c r="B29" s="239" t="s">
        <v>21</v>
      </c>
      <c r="C29" s="247">
        <f t="shared" si="6"/>
        <v>0</v>
      </c>
      <c r="D29" s="248">
        <f t="shared" si="7"/>
        <v>0</v>
      </c>
      <c r="E29" s="248">
        <f t="shared" si="8"/>
        <v>0</v>
      </c>
      <c r="F29" s="248">
        <f t="shared" si="8"/>
        <v>0</v>
      </c>
      <c r="G29" s="248">
        <f t="shared" si="8"/>
        <v>0</v>
      </c>
      <c r="H29" s="248">
        <f t="shared" si="8"/>
        <v>0</v>
      </c>
      <c r="I29" s="247">
        <f t="shared" si="8"/>
        <v>0</v>
      </c>
      <c r="J29" s="247">
        <f t="shared" si="9"/>
        <v>0</v>
      </c>
      <c r="K29" s="248">
        <f t="shared" si="10"/>
        <v>1</v>
      </c>
      <c r="L29" s="248">
        <f t="shared" si="10"/>
        <v>0.24539877300613497</v>
      </c>
      <c r="M29" s="248">
        <f t="shared" si="10"/>
        <v>0.81052631578947365</v>
      </c>
      <c r="N29" s="247">
        <f t="shared" si="11"/>
        <v>0.78747203579418346</v>
      </c>
      <c r="O29" s="247">
        <f t="shared" si="12"/>
        <v>0</v>
      </c>
      <c r="P29" s="249">
        <f t="shared" si="12"/>
        <v>0</v>
      </c>
      <c r="Q29" s="332">
        <f t="shared" si="12"/>
        <v>0</v>
      </c>
      <c r="R29" s="250"/>
      <c r="S29" s="251">
        <f>'Old Counts Pivot Table'!B$18</f>
        <v>0</v>
      </c>
      <c r="T29" s="252">
        <f>'Old Counts Pivot Table'!C$18</f>
        <v>0</v>
      </c>
      <c r="U29" s="252">
        <f>'Old Counts Pivot Table'!D$18</f>
        <v>0</v>
      </c>
      <c r="V29" s="252">
        <f>'Old Counts Pivot Table'!E$18</f>
        <v>0</v>
      </c>
      <c r="W29" s="252">
        <f>'Old Counts Pivot Table'!F$18</f>
        <v>0</v>
      </c>
      <c r="X29" s="322">
        <f>'Old Counts Pivot Table'!G$18</f>
        <v>0</v>
      </c>
      <c r="Y29" s="251">
        <f>'Old Counts Pivot Table'!H$18</f>
        <v>0</v>
      </c>
      <c r="Z29" s="251">
        <f>'Old Counts Pivot Table'!I$18</f>
        <v>0</v>
      </c>
      <c r="AA29" s="252">
        <f>'Old Counts Pivot Table'!J$18</f>
        <v>323</v>
      </c>
      <c r="AB29" s="252">
        <f>'Old Counts Pivot Table'!K$18</f>
        <v>40</v>
      </c>
      <c r="AC29" s="252">
        <f>'Old Counts Pivot Table'!L$18</f>
        <v>693</v>
      </c>
      <c r="AD29" s="252">
        <f>'Old Counts Pivot Table'!M$18</f>
        <v>0</v>
      </c>
      <c r="AE29" s="251">
        <f>'Old Counts Pivot Table'!N$18</f>
        <v>1056</v>
      </c>
      <c r="AF29" s="251">
        <f>'Old Counts Pivot Table'!O$18</f>
        <v>0</v>
      </c>
      <c r="AG29" s="252">
        <f>'Old Counts Pivot Table'!P$18</f>
        <v>0</v>
      </c>
      <c r="AH29" s="251">
        <f>'Old Counts Pivot Table'!Q$18</f>
        <v>0</v>
      </c>
    </row>
    <row r="30" spans="1:36" s="261" customFormat="1">
      <c r="A30" s="338"/>
      <c r="B30" s="253" t="s">
        <v>212</v>
      </c>
      <c r="C30" s="254">
        <f t="shared" si="6"/>
        <v>1</v>
      </c>
      <c r="D30" s="255">
        <f t="shared" si="7"/>
        <v>1</v>
      </c>
      <c r="E30" s="255">
        <f t="shared" si="8"/>
        <v>1</v>
      </c>
      <c r="F30" s="255">
        <f t="shared" si="8"/>
        <v>1</v>
      </c>
      <c r="G30" s="255">
        <f t="shared" si="8"/>
        <v>1</v>
      </c>
      <c r="H30" s="255">
        <f t="shared" si="8"/>
        <v>1</v>
      </c>
      <c r="I30" s="254">
        <f t="shared" si="8"/>
        <v>1</v>
      </c>
      <c r="J30" s="254">
        <f t="shared" si="9"/>
        <v>0</v>
      </c>
      <c r="K30" s="255">
        <f t="shared" si="10"/>
        <v>1</v>
      </c>
      <c r="L30" s="255">
        <f t="shared" si="10"/>
        <v>1</v>
      </c>
      <c r="M30" s="255">
        <f t="shared" si="10"/>
        <v>1</v>
      </c>
      <c r="N30" s="254">
        <f t="shared" si="11"/>
        <v>1</v>
      </c>
      <c r="O30" s="254">
        <f t="shared" si="12"/>
        <v>0</v>
      </c>
      <c r="P30" s="256">
        <f t="shared" si="12"/>
        <v>0</v>
      </c>
      <c r="Q30" s="333">
        <f t="shared" si="12"/>
        <v>0</v>
      </c>
      <c r="R30" s="257"/>
      <c r="S30" s="258">
        <f>'Old Counts Pivot Table'!B$19</f>
        <v>1094</v>
      </c>
      <c r="T30" s="259">
        <f>'Old Counts Pivot Table'!C$19</f>
        <v>471</v>
      </c>
      <c r="U30" s="259">
        <f>'Old Counts Pivot Table'!D$19</f>
        <v>1379</v>
      </c>
      <c r="V30" s="259">
        <f>'Old Counts Pivot Table'!E$19</f>
        <v>333</v>
      </c>
      <c r="W30" s="259">
        <f>'Old Counts Pivot Table'!F$19</f>
        <v>157</v>
      </c>
      <c r="X30" s="323">
        <f>'Old Counts Pivot Table'!G$19</f>
        <v>397</v>
      </c>
      <c r="Y30" s="258">
        <f>'Old Counts Pivot Table'!H$19</f>
        <v>3831</v>
      </c>
      <c r="Z30" s="258">
        <f>'Old Counts Pivot Table'!I$19</f>
        <v>0</v>
      </c>
      <c r="AA30" s="259">
        <f>'Old Counts Pivot Table'!J$19</f>
        <v>323</v>
      </c>
      <c r="AB30" s="259">
        <f>'Old Counts Pivot Table'!K$19</f>
        <v>163</v>
      </c>
      <c r="AC30" s="259">
        <f>'Old Counts Pivot Table'!L$19</f>
        <v>855</v>
      </c>
      <c r="AD30" s="259">
        <f>'Old Counts Pivot Table'!M$19</f>
        <v>0</v>
      </c>
      <c r="AE30" s="258">
        <f>'Old Counts Pivot Table'!N$19</f>
        <v>1341</v>
      </c>
      <c r="AF30" s="258">
        <f>'Old Counts Pivot Table'!O$19</f>
        <v>0</v>
      </c>
      <c r="AG30" s="259">
        <f>'Old Counts Pivot Table'!P$19</f>
        <v>0</v>
      </c>
      <c r="AH30" s="258">
        <f>'Old Counts Pivot Table'!Q$19</f>
        <v>0</v>
      </c>
      <c r="AI30" s="260"/>
      <c r="AJ30" s="260"/>
    </row>
    <row r="31" spans="1:36">
      <c r="A31" s="339" t="s">
        <v>30</v>
      </c>
      <c r="B31" s="240" t="s">
        <v>3</v>
      </c>
      <c r="C31" s="241">
        <f t="shared" ref="C31:C37" si="13">S31/S$37</f>
        <v>0.34892086330935251</v>
      </c>
      <c r="D31" s="242">
        <f t="shared" ref="D31:D37" si="14">IFERROR(T31/T$37,0)</f>
        <v>0</v>
      </c>
      <c r="E31" s="242">
        <f t="shared" ref="E31:E37" si="15">U31/U$37</f>
        <v>0.20930232558139536</v>
      </c>
      <c r="F31" s="242">
        <f t="shared" ref="F31:H37" si="16">IFERROR(V31/V$37,0)</f>
        <v>0</v>
      </c>
      <c r="G31" s="242">
        <f t="shared" si="16"/>
        <v>0</v>
      </c>
      <c r="H31" s="242">
        <f t="shared" si="16"/>
        <v>0</v>
      </c>
      <c r="I31" s="241">
        <f t="shared" ref="I31:I37" si="17">Y31/Y$37</f>
        <v>0.32629992464204971</v>
      </c>
      <c r="J31" s="241">
        <f t="shared" ref="J31:J37" si="18">IFERROR(Z31/Z$37,0)</f>
        <v>0</v>
      </c>
      <c r="K31" s="242">
        <f t="shared" ref="K31:L37" si="19">AA31/AA$37</f>
        <v>0</v>
      </c>
      <c r="L31" s="242">
        <f t="shared" si="19"/>
        <v>0</v>
      </c>
      <c r="M31" s="243">
        <f t="shared" ref="M31:M37" si="20">IFERROR(AC31/AC$37,0)</f>
        <v>0</v>
      </c>
      <c r="N31" s="241">
        <f t="shared" ref="N31:N37" si="21">AE31/AE$37</f>
        <v>0</v>
      </c>
      <c r="O31" s="241">
        <f t="shared" ref="O31:Q37" si="22">IFERROR(AF31/AF$37,0)</f>
        <v>0</v>
      </c>
      <c r="P31" s="243">
        <f t="shared" si="22"/>
        <v>0</v>
      </c>
      <c r="Q31" s="331">
        <f t="shared" si="22"/>
        <v>0</v>
      </c>
      <c r="R31" s="244"/>
      <c r="S31" s="245">
        <f>'Old Counts Pivot Table'!B$21</f>
        <v>388</v>
      </c>
      <c r="T31" s="246">
        <f>'Old Counts Pivot Table'!C$21</f>
        <v>0</v>
      </c>
      <c r="U31" s="246">
        <f>'Old Counts Pivot Table'!D$21</f>
        <v>45</v>
      </c>
      <c r="V31" s="246">
        <f>'Old Counts Pivot Table'!E$21</f>
        <v>0</v>
      </c>
      <c r="W31" s="246">
        <f>'Old Counts Pivot Table'!F$21</f>
        <v>0</v>
      </c>
      <c r="X31" s="321">
        <f>'Old Counts Pivot Table'!G$21</f>
        <v>0</v>
      </c>
      <c r="Y31" s="245">
        <f>'Old Counts Pivot Table'!H$21</f>
        <v>433</v>
      </c>
      <c r="Z31" s="245">
        <f>'Old Counts Pivot Table'!I$21</f>
        <v>0</v>
      </c>
      <c r="AA31" s="246">
        <f>'Old Counts Pivot Table'!J$21</f>
        <v>0</v>
      </c>
      <c r="AB31" s="246">
        <f>'Old Counts Pivot Table'!K$21</f>
        <v>0</v>
      </c>
      <c r="AC31" s="246">
        <f>'Old Counts Pivot Table'!L$21</f>
        <v>0</v>
      </c>
      <c r="AD31" s="246">
        <f>'Old Counts Pivot Table'!M$21</f>
        <v>0</v>
      </c>
      <c r="AE31" s="245">
        <f>'Old Counts Pivot Table'!N$21</f>
        <v>0</v>
      </c>
      <c r="AF31" s="245">
        <f>'Old Counts Pivot Table'!O$21</f>
        <v>0</v>
      </c>
      <c r="AG31" s="246">
        <f>'Old Counts Pivot Table'!P$21</f>
        <v>0</v>
      </c>
      <c r="AH31" s="245">
        <f>'Old Counts Pivot Table'!Q$21</f>
        <v>0</v>
      </c>
    </row>
    <row r="32" spans="1:36">
      <c r="A32" s="337"/>
      <c r="B32" s="239" t="s">
        <v>4</v>
      </c>
      <c r="C32" s="247">
        <f t="shared" si="13"/>
        <v>0.30665467625899279</v>
      </c>
      <c r="D32" s="248">
        <f t="shared" si="14"/>
        <v>0</v>
      </c>
      <c r="E32" s="248">
        <f t="shared" si="15"/>
        <v>0.48372093023255813</v>
      </c>
      <c r="F32" s="248">
        <f t="shared" si="16"/>
        <v>0</v>
      </c>
      <c r="G32" s="248">
        <f t="shared" si="16"/>
        <v>0</v>
      </c>
      <c r="H32" s="248">
        <f t="shared" si="16"/>
        <v>0</v>
      </c>
      <c r="I32" s="247">
        <f t="shared" si="17"/>
        <v>0.33534287867370005</v>
      </c>
      <c r="J32" s="247">
        <f t="shared" si="18"/>
        <v>0</v>
      </c>
      <c r="K32" s="248">
        <f t="shared" si="19"/>
        <v>0</v>
      </c>
      <c r="L32" s="248">
        <f t="shared" si="19"/>
        <v>0</v>
      </c>
      <c r="M32" s="249">
        <f t="shared" si="20"/>
        <v>0</v>
      </c>
      <c r="N32" s="247">
        <f t="shared" si="21"/>
        <v>0</v>
      </c>
      <c r="O32" s="247">
        <f t="shared" si="22"/>
        <v>0</v>
      </c>
      <c r="P32" s="249">
        <f t="shared" si="22"/>
        <v>0</v>
      </c>
      <c r="Q32" s="332">
        <f t="shared" si="22"/>
        <v>0</v>
      </c>
      <c r="R32" s="250"/>
      <c r="S32" s="251">
        <f>'Old Counts Pivot Table'!B$22</f>
        <v>341</v>
      </c>
      <c r="T32" s="252">
        <f>'Old Counts Pivot Table'!C$22</f>
        <v>0</v>
      </c>
      <c r="U32" s="252">
        <f>'Old Counts Pivot Table'!D$22</f>
        <v>104</v>
      </c>
      <c r="V32" s="252">
        <f>'Old Counts Pivot Table'!E$22</f>
        <v>0</v>
      </c>
      <c r="W32" s="252">
        <f>'Old Counts Pivot Table'!F$22</f>
        <v>0</v>
      </c>
      <c r="X32" s="322">
        <f>'Old Counts Pivot Table'!G$22</f>
        <v>0</v>
      </c>
      <c r="Y32" s="251">
        <f>'Old Counts Pivot Table'!H$22</f>
        <v>445</v>
      </c>
      <c r="Z32" s="251">
        <f>'Old Counts Pivot Table'!I$22</f>
        <v>0</v>
      </c>
      <c r="AA32" s="252">
        <f>'Old Counts Pivot Table'!J$22</f>
        <v>0</v>
      </c>
      <c r="AB32" s="252">
        <f>'Old Counts Pivot Table'!K$22</f>
        <v>0</v>
      </c>
      <c r="AC32" s="252">
        <f>'Old Counts Pivot Table'!L$22</f>
        <v>0</v>
      </c>
      <c r="AD32" s="252">
        <f>'Old Counts Pivot Table'!M$22</f>
        <v>0</v>
      </c>
      <c r="AE32" s="251">
        <f>'Old Counts Pivot Table'!N$22</f>
        <v>0</v>
      </c>
      <c r="AF32" s="251">
        <f>'Old Counts Pivot Table'!O$22</f>
        <v>0</v>
      </c>
      <c r="AG32" s="252">
        <f>'Old Counts Pivot Table'!P$22</f>
        <v>0</v>
      </c>
      <c r="AH32" s="251">
        <f>'Old Counts Pivot Table'!Q$22</f>
        <v>0</v>
      </c>
    </row>
    <row r="33" spans="1:36">
      <c r="A33" s="337"/>
      <c r="B33" s="239" t="s">
        <v>5</v>
      </c>
      <c r="C33" s="247">
        <f t="shared" si="13"/>
        <v>0.25629496402877699</v>
      </c>
      <c r="D33" s="248">
        <f t="shared" si="14"/>
        <v>0</v>
      </c>
      <c r="E33" s="248">
        <f t="shared" si="15"/>
        <v>0.2558139534883721</v>
      </c>
      <c r="F33" s="248">
        <f t="shared" si="16"/>
        <v>0</v>
      </c>
      <c r="G33" s="248">
        <f t="shared" si="16"/>
        <v>0</v>
      </c>
      <c r="H33" s="248">
        <f t="shared" si="16"/>
        <v>0</v>
      </c>
      <c r="I33" s="247">
        <f t="shared" si="17"/>
        <v>0.25621703089675962</v>
      </c>
      <c r="J33" s="247">
        <f t="shared" si="18"/>
        <v>0</v>
      </c>
      <c r="K33" s="248">
        <f t="shared" si="19"/>
        <v>0</v>
      </c>
      <c r="L33" s="248">
        <f t="shared" si="19"/>
        <v>0</v>
      </c>
      <c r="M33" s="249">
        <f t="shared" si="20"/>
        <v>0</v>
      </c>
      <c r="N33" s="247">
        <f t="shared" si="21"/>
        <v>0</v>
      </c>
      <c r="O33" s="247">
        <f t="shared" si="22"/>
        <v>0</v>
      </c>
      <c r="P33" s="249">
        <f t="shared" si="22"/>
        <v>0</v>
      </c>
      <c r="Q33" s="332">
        <f t="shared" si="22"/>
        <v>0</v>
      </c>
      <c r="R33" s="250"/>
      <c r="S33" s="251">
        <f>'Old Counts Pivot Table'!B$23</f>
        <v>285</v>
      </c>
      <c r="T33" s="252">
        <f>'Old Counts Pivot Table'!C$23</f>
        <v>0</v>
      </c>
      <c r="U33" s="252">
        <f>'Old Counts Pivot Table'!D$23</f>
        <v>55</v>
      </c>
      <c r="V33" s="252">
        <f>'Old Counts Pivot Table'!E$23</f>
        <v>0</v>
      </c>
      <c r="W33" s="252">
        <f>'Old Counts Pivot Table'!F$23</f>
        <v>0</v>
      </c>
      <c r="X33" s="322">
        <f>'Old Counts Pivot Table'!G$23</f>
        <v>0</v>
      </c>
      <c r="Y33" s="251">
        <f>'Old Counts Pivot Table'!H$23</f>
        <v>340</v>
      </c>
      <c r="Z33" s="251">
        <f>'Old Counts Pivot Table'!I$23</f>
        <v>0</v>
      </c>
      <c r="AA33" s="252">
        <f>'Old Counts Pivot Table'!J$23</f>
        <v>0</v>
      </c>
      <c r="AB33" s="252">
        <f>'Old Counts Pivot Table'!K$23</f>
        <v>0</v>
      </c>
      <c r="AC33" s="252">
        <f>'Old Counts Pivot Table'!L$23</f>
        <v>0</v>
      </c>
      <c r="AD33" s="252">
        <f>'Old Counts Pivot Table'!M$23</f>
        <v>0</v>
      </c>
      <c r="AE33" s="251">
        <f>'Old Counts Pivot Table'!N$23</f>
        <v>0</v>
      </c>
      <c r="AF33" s="251">
        <f>'Old Counts Pivot Table'!O$23</f>
        <v>0</v>
      </c>
      <c r="AG33" s="252">
        <f>'Old Counts Pivot Table'!P$23</f>
        <v>0</v>
      </c>
      <c r="AH33" s="251">
        <f>'Old Counts Pivot Table'!Q$23</f>
        <v>0</v>
      </c>
    </row>
    <row r="34" spans="1:36">
      <c r="A34" s="337"/>
      <c r="B34" s="239" t="s">
        <v>6</v>
      </c>
      <c r="C34" s="247">
        <f t="shared" si="13"/>
        <v>8.8129496402877691E-2</v>
      </c>
      <c r="D34" s="248">
        <f t="shared" si="14"/>
        <v>0</v>
      </c>
      <c r="E34" s="248">
        <f t="shared" si="15"/>
        <v>2.7906976744186046E-2</v>
      </c>
      <c r="F34" s="248">
        <f t="shared" si="16"/>
        <v>0</v>
      </c>
      <c r="G34" s="248">
        <f t="shared" si="16"/>
        <v>0</v>
      </c>
      <c r="H34" s="248">
        <f t="shared" si="16"/>
        <v>0</v>
      </c>
      <c r="I34" s="247">
        <f t="shared" si="17"/>
        <v>7.8372268274302936E-2</v>
      </c>
      <c r="J34" s="247">
        <f t="shared" si="18"/>
        <v>0</v>
      </c>
      <c r="K34" s="248">
        <f t="shared" si="19"/>
        <v>0</v>
      </c>
      <c r="L34" s="248">
        <f t="shared" si="19"/>
        <v>0</v>
      </c>
      <c r="M34" s="249">
        <f t="shared" si="20"/>
        <v>0</v>
      </c>
      <c r="N34" s="247">
        <f t="shared" si="21"/>
        <v>0</v>
      </c>
      <c r="O34" s="247">
        <f t="shared" si="22"/>
        <v>0</v>
      </c>
      <c r="P34" s="249">
        <f t="shared" si="22"/>
        <v>0</v>
      </c>
      <c r="Q34" s="332">
        <f t="shared" si="22"/>
        <v>0</v>
      </c>
      <c r="R34" s="250"/>
      <c r="S34" s="251">
        <f>'Old Counts Pivot Table'!B$24</f>
        <v>98</v>
      </c>
      <c r="T34" s="252">
        <f>'Old Counts Pivot Table'!C$24</f>
        <v>0</v>
      </c>
      <c r="U34" s="252">
        <f>'Old Counts Pivot Table'!D$24</f>
        <v>6</v>
      </c>
      <c r="V34" s="252">
        <f>'Old Counts Pivot Table'!E$24</f>
        <v>0</v>
      </c>
      <c r="W34" s="252">
        <f>'Old Counts Pivot Table'!F$24</f>
        <v>0</v>
      </c>
      <c r="X34" s="322">
        <f>'Old Counts Pivot Table'!G$24</f>
        <v>0</v>
      </c>
      <c r="Y34" s="251">
        <f>'Old Counts Pivot Table'!H$24</f>
        <v>104</v>
      </c>
      <c r="Z34" s="251">
        <f>'Old Counts Pivot Table'!I$24</f>
        <v>0</v>
      </c>
      <c r="AA34" s="252">
        <f>'Old Counts Pivot Table'!J$24</f>
        <v>0</v>
      </c>
      <c r="AB34" s="252">
        <f>'Old Counts Pivot Table'!K$24</f>
        <v>0</v>
      </c>
      <c r="AC34" s="252">
        <f>'Old Counts Pivot Table'!L$24</f>
        <v>0</v>
      </c>
      <c r="AD34" s="252">
        <f>'Old Counts Pivot Table'!M$24</f>
        <v>0</v>
      </c>
      <c r="AE34" s="251">
        <f>'Old Counts Pivot Table'!N$24</f>
        <v>0</v>
      </c>
      <c r="AF34" s="251">
        <f>'Old Counts Pivot Table'!O$24</f>
        <v>0</v>
      </c>
      <c r="AG34" s="252">
        <f>'Old Counts Pivot Table'!P$24</f>
        <v>0</v>
      </c>
      <c r="AH34" s="251">
        <f>'Old Counts Pivot Table'!Q$24</f>
        <v>0</v>
      </c>
    </row>
    <row r="35" spans="1:36">
      <c r="A35" s="337"/>
      <c r="B35" s="239" t="s">
        <v>24</v>
      </c>
      <c r="C35" s="247">
        <f t="shared" si="13"/>
        <v>0</v>
      </c>
      <c r="D35" s="248">
        <f t="shared" si="14"/>
        <v>0</v>
      </c>
      <c r="E35" s="248">
        <f t="shared" si="15"/>
        <v>2.3255813953488372E-2</v>
      </c>
      <c r="F35" s="248">
        <f t="shared" si="16"/>
        <v>0</v>
      </c>
      <c r="G35" s="248">
        <f t="shared" si="16"/>
        <v>0</v>
      </c>
      <c r="H35" s="248">
        <f t="shared" si="16"/>
        <v>0</v>
      </c>
      <c r="I35" s="405">
        <f t="shared" si="17"/>
        <v>3.7678975131876413E-3</v>
      </c>
      <c r="J35" s="247">
        <f t="shared" si="18"/>
        <v>0</v>
      </c>
      <c r="K35" s="248">
        <f t="shared" si="19"/>
        <v>0</v>
      </c>
      <c r="L35" s="248">
        <f t="shared" si="19"/>
        <v>0</v>
      </c>
      <c r="M35" s="249">
        <f t="shared" si="20"/>
        <v>0</v>
      </c>
      <c r="N35" s="247">
        <f t="shared" si="21"/>
        <v>0</v>
      </c>
      <c r="O35" s="247">
        <f t="shared" si="22"/>
        <v>0</v>
      </c>
      <c r="P35" s="249">
        <f t="shared" si="22"/>
        <v>0</v>
      </c>
      <c r="Q35" s="332">
        <f t="shared" si="22"/>
        <v>0</v>
      </c>
      <c r="R35" s="250"/>
      <c r="S35" s="251">
        <f>'Old Counts Pivot Table'!B$25</f>
        <v>0</v>
      </c>
      <c r="T35" s="252">
        <f>'Old Counts Pivot Table'!C$25</f>
        <v>0</v>
      </c>
      <c r="U35" s="252">
        <f>'Old Counts Pivot Table'!D$25</f>
        <v>5</v>
      </c>
      <c r="V35" s="252">
        <f>'Old Counts Pivot Table'!E$25</f>
        <v>0</v>
      </c>
      <c r="W35" s="252">
        <f>'Old Counts Pivot Table'!F$25</f>
        <v>0</v>
      </c>
      <c r="X35" s="322">
        <f>'Old Counts Pivot Table'!G$25</f>
        <v>0</v>
      </c>
      <c r="Y35" s="251">
        <f>'Old Counts Pivot Table'!H$25</f>
        <v>5</v>
      </c>
      <c r="Z35" s="251">
        <f>'Old Counts Pivot Table'!I$25</f>
        <v>0</v>
      </c>
      <c r="AA35" s="252">
        <f>'Old Counts Pivot Table'!J$25</f>
        <v>0</v>
      </c>
      <c r="AB35" s="252">
        <f>'Old Counts Pivot Table'!K$25</f>
        <v>0</v>
      </c>
      <c r="AC35" s="252">
        <f>'Old Counts Pivot Table'!L$25</f>
        <v>0</v>
      </c>
      <c r="AD35" s="252">
        <f>'Old Counts Pivot Table'!M$25</f>
        <v>0</v>
      </c>
      <c r="AE35" s="251">
        <f>'Old Counts Pivot Table'!N$25</f>
        <v>0</v>
      </c>
      <c r="AF35" s="251">
        <f>'Old Counts Pivot Table'!O$25</f>
        <v>0</v>
      </c>
      <c r="AG35" s="252">
        <f>'Old Counts Pivot Table'!P$25</f>
        <v>0</v>
      </c>
      <c r="AH35" s="251">
        <f>'Old Counts Pivot Table'!Q$25</f>
        <v>0</v>
      </c>
    </row>
    <row r="36" spans="1:36">
      <c r="A36" s="337"/>
      <c r="B36" s="239" t="s">
        <v>21</v>
      </c>
      <c r="C36" s="247">
        <f t="shared" si="13"/>
        <v>0</v>
      </c>
      <c r="D36" s="248">
        <f t="shared" si="14"/>
        <v>0</v>
      </c>
      <c r="E36" s="248">
        <f t="shared" si="15"/>
        <v>0</v>
      </c>
      <c r="F36" s="248">
        <f t="shared" si="16"/>
        <v>0</v>
      </c>
      <c r="G36" s="248">
        <f t="shared" si="16"/>
        <v>0</v>
      </c>
      <c r="H36" s="248">
        <f t="shared" si="16"/>
        <v>0</v>
      </c>
      <c r="I36" s="247">
        <f t="shared" si="17"/>
        <v>0</v>
      </c>
      <c r="J36" s="247">
        <f t="shared" si="18"/>
        <v>0</v>
      </c>
      <c r="K36" s="248">
        <f t="shared" si="19"/>
        <v>1</v>
      </c>
      <c r="L36" s="248">
        <f t="shared" si="19"/>
        <v>1</v>
      </c>
      <c r="M36" s="249">
        <f t="shared" si="20"/>
        <v>0</v>
      </c>
      <c r="N36" s="247">
        <f t="shared" si="21"/>
        <v>1</v>
      </c>
      <c r="O36" s="247">
        <f t="shared" si="22"/>
        <v>0</v>
      </c>
      <c r="P36" s="249">
        <f t="shared" si="22"/>
        <v>0</v>
      </c>
      <c r="Q36" s="332">
        <f t="shared" si="22"/>
        <v>0</v>
      </c>
      <c r="R36" s="250"/>
      <c r="S36" s="251">
        <f>'Old Counts Pivot Table'!B$26</f>
        <v>0</v>
      </c>
      <c r="T36" s="252">
        <f>'Old Counts Pivot Table'!C$26</f>
        <v>0</v>
      </c>
      <c r="U36" s="252">
        <f>'Old Counts Pivot Table'!D$26</f>
        <v>0</v>
      </c>
      <c r="V36" s="252">
        <f>'Old Counts Pivot Table'!E$26</f>
        <v>0</v>
      </c>
      <c r="W36" s="252">
        <f>'Old Counts Pivot Table'!F$26</f>
        <v>0</v>
      </c>
      <c r="X36" s="322">
        <f>'Old Counts Pivot Table'!G$26</f>
        <v>0</v>
      </c>
      <c r="Y36" s="251">
        <f>'Old Counts Pivot Table'!H$26</f>
        <v>0</v>
      </c>
      <c r="Z36" s="251">
        <f>'Old Counts Pivot Table'!I$26</f>
        <v>0</v>
      </c>
      <c r="AA36" s="252">
        <f>'Old Counts Pivot Table'!J$26</f>
        <v>184</v>
      </c>
      <c r="AB36" s="252">
        <f>'Old Counts Pivot Table'!K$26</f>
        <v>209</v>
      </c>
      <c r="AC36" s="252">
        <f>'Old Counts Pivot Table'!L$26</f>
        <v>0</v>
      </c>
      <c r="AD36" s="252">
        <f>'Old Counts Pivot Table'!M$26</f>
        <v>0</v>
      </c>
      <c r="AE36" s="251">
        <f>'Old Counts Pivot Table'!N$26</f>
        <v>393</v>
      </c>
      <c r="AF36" s="251">
        <f>'Old Counts Pivot Table'!O$26</f>
        <v>0</v>
      </c>
      <c r="AG36" s="252">
        <f>'Old Counts Pivot Table'!P$26</f>
        <v>0</v>
      </c>
      <c r="AH36" s="251">
        <f>'Old Counts Pivot Table'!Q$26</f>
        <v>0</v>
      </c>
    </row>
    <row r="37" spans="1:36" s="261" customFormat="1">
      <c r="A37" s="338"/>
      <c r="B37" s="253" t="s">
        <v>212</v>
      </c>
      <c r="C37" s="254">
        <f t="shared" si="13"/>
        <v>1</v>
      </c>
      <c r="D37" s="255">
        <f t="shared" si="14"/>
        <v>0</v>
      </c>
      <c r="E37" s="255">
        <f t="shared" si="15"/>
        <v>1</v>
      </c>
      <c r="F37" s="255">
        <f t="shared" si="16"/>
        <v>0</v>
      </c>
      <c r="G37" s="255">
        <f t="shared" si="16"/>
        <v>0</v>
      </c>
      <c r="H37" s="255">
        <f t="shared" si="16"/>
        <v>0</v>
      </c>
      <c r="I37" s="254">
        <f t="shared" si="17"/>
        <v>1</v>
      </c>
      <c r="J37" s="254">
        <f t="shared" si="18"/>
        <v>0</v>
      </c>
      <c r="K37" s="255">
        <f t="shared" si="19"/>
        <v>1</v>
      </c>
      <c r="L37" s="255">
        <f t="shared" si="19"/>
        <v>1</v>
      </c>
      <c r="M37" s="256">
        <f t="shared" si="20"/>
        <v>0</v>
      </c>
      <c r="N37" s="254">
        <f t="shared" si="21"/>
        <v>1</v>
      </c>
      <c r="O37" s="254">
        <f t="shared" si="22"/>
        <v>0</v>
      </c>
      <c r="P37" s="256">
        <f t="shared" si="22"/>
        <v>0</v>
      </c>
      <c r="Q37" s="333">
        <f t="shared" si="22"/>
        <v>0</v>
      </c>
      <c r="R37" s="257"/>
      <c r="S37" s="258">
        <f>'Old Counts Pivot Table'!B$27</f>
        <v>1112</v>
      </c>
      <c r="T37" s="259">
        <f>'Old Counts Pivot Table'!C$27</f>
        <v>0</v>
      </c>
      <c r="U37" s="259">
        <f>'Old Counts Pivot Table'!D$27</f>
        <v>215</v>
      </c>
      <c r="V37" s="259">
        <f>'Old Counts Pivot Table'!E$27</f>
        <v>0</v>
      </c>
      <c r="W37" s="259">
        <f>'Old Counts Pivot Table'!F$27</f>
        <v>0</v>
      </c>
      <c r="X37" s="323">
        <f>'Old Counts Pivot Table'!G$27</f>
        <v>0</v>
      </c>
      <c r="Y37" s="258">
        <f>'Old Counts Pivot Table'!H$27</f>
        <v>1327</v>
      </c>
      <c r="Z37" s="258">
        <f>'Old Counts Pivot Table'!I$27</f>
        <v>0</v>
      </c>
      <c r="AA37" s="259">
        <f>'Old Counts Pivot Table'!J$27</f>
        <v>184</v>
      </c>
      <c r="AB37" s="259">
        <f>'Old Counts Pivot Table'!K$27</f>
        <v>209</v>
      </c>
      <c r="AC37" s="259">
        <f>'Old Counts Pivot Table'!L$27</f>
        <v>0</v>
      </c>
      <c r="AD37" s="259">
        <f>'Old Counts Pivot Table'!M$27</f>
        <v>0</v>
      </c>
      <c r="AE37" s="258">
        <f>'Old Counts Pivot Table'!N$27</f>
        <v>393</v>
      </c>
      <c r="AF37" s="258">
        <f>'Old Counts Pivot Table'!O$27</f>
        <v>0</v>
      </c>
      <c r="AG37" s="259">
        <f>'Old Counts Pivot Table'!P$27</f>
        <v>0</v>
      </c>
      <c r="AH37" s="258">
        <f>'Old Counts Pivot Table'!Q$27</f>
        <v>0</v>
      </c>
      <c r="AI37" s="260"/>
      <c r="AJ37" s="260"/>
    </row>
    <row r="38" spans="1:36">
      <c r="A38" s="339" t="s">
        <v>31</v>
      </c>
      <c r="B38" s="240" t="s">
        <v>3</v>
      </c>
      <c r="C38" s="241">
        <f t="shared" ref="C38:C44" si="23">S38/S$44</f>
        <v>0.29127499007017077</v>
      </c>
      <c r="D38" s="242">
        <f t="shared" ref="D38:D44" si="24">IFERROR(T38/T$44,0)</f>
        <v>0</v>
      </c>
      <c r="E38" s="242">
        <f t="shared" ref="E38:E44" si="25">U38/U$44</f>
        <v>0.23118696664080682</v>
      </c>
      <c r="F38" s="242">
        <f t="shared" ref="F38:H44" si="26">IFERROR(V38/V$44,0)</f>
        <v>0.17016317016317017</v>
      </c>
      <c r="G38" s="242">
        <f t="shared" si="26"/>
        <v>0</v>
      </c>
      <c r="H38" s="242">
        <f t="shared" si="26"/>
        <v>0.42857142857142855</v>
      </c>
      <c r="I38" s="241">
        <f t="shared" ref="I38:I44" si="27">Y38/Y$44</f>
        <v>0.27844984477036722</v>
      </c>
      <c r="J38" s="241">
        <f t="shared" ref="J38:J44" si="28">IFERROR(Z38/Z$44,0)</f>
        <v>0</v>
      </c>
      <c r="K38" s="242">
        <f t="shared" ref="K38:L44" si="29">AA38/AA$44</f>
        <v>0</v>
      </c>
      <c r="L38" s="242">
        <f t="shared" si="29"/>
        <v>0</v>
      </c>
      <c r="M38" s="243">
        <f t="shared" ref="M38:M44" si="30">IFERROR(AC38/AC$44,0)</f>
        <v>0</v>
      </c>
      <c r="N38" s="241">
        <f t="shared" ref="N38:N44" si="31">AE38/AE$44</f>
        <v>0</v>
      </c>
      <c r="O38" s="241">
        <f t="shared" ref="O38:Q44" si="32">IFERROR(AF38/AF$44,0)</f>
        <v>0</v>
      </c>
      <c r="P38" s="243">
        <f t="shared" si="32"/>
        <v>0</v>
      </c>
      <c r="Q38" s="331">
        <f t="shared" si="32"/>
        <v>0</v>
      </c>
      <c r="R38" s="244"/>
      <c r="S38" s="245">
        <f>'Old Counts Pivot Table'!B$29</f>
        <v>2200</v>
      </c>
      <c r="T38" s="246">
        <f>'Old Counts Pivot Table'!C$29</f>
        <v>0</v>
      </c>
      <c r="U38" s="246">
        <f>'Old Counts Pivot Table'!D$29</f>
        <v>298</v>
      </c>
      <c r="V38" s="246">
        <f>'Old Counts Pivot Table'!E$29</f>
        <v>73</v>
      </c>
      <c r="W38" s="246">
        <f>'Old Counts Pivot Table'!F$29</f>
        <v>0</v>
      </c>
      <c r="X38" s="321">
        <f>'Old Counts Pivot Table'!G$29</f>
        <v>30</v>
      </c>
      <c r="Y38" s="245">
        <f>'Old Counts Pivot Table'!H$29</f>
        <v>2601</v>
      </c>
      <c r="Z38" s="245">
        <f>'Old Counts Pivot Table'!I$29</f>
        <v>0</v>
      </c>
      <c r="AA38" s="246">
        <f>'Old Counts Pivot Table'!J$29</f>
        <v>0</v>
      </c>
      <c r="AB38" s="246">
        <f>'Old Counts Pivot Table'!K$29</f>
        <v>0</v>
      </c>
      <c r="AC38" s="246">
        <f>'Old Counts Pivot Table'!L$29</f>
        <v>0</v>
      </c>
      <c r="AD38" s="246">
        <f>'Old Counts Pivot Table'!M$29</f>
        <v>0</v>
      </c>
      <c r="AE38" s="245">
        <f>'Old Counts Pivot Table'!N$29</f>
        <v>0</v>
      </c>
      <c r="AF38" s="245">
        <f>'Old Counts Pivot Table'!O$29</f>
        <v>0</v>
      </c>
      <c r="AG38" s="246">
        <f>'Old Counts Pivot Table'!P$29</f>
        <v>0</v>
      </c>
      <c r="AH38" s="245">
        <f>'Old Counts Pivot Table'!Q$29</f>
        <v>0</v>
      </c>
    </row>
    <row r="39" spans="1:36">
      <c r="A39" s="337"/>
      <c r="B39" s="239" t="s">
        <v>4</v>
      </c>
      <c r="C39" s="247">
        <f t="shared" si="23"/>
        <v>0.28266913809082483</v>
      </c>
      <c r="D39" s="248">
        <f t="shared" si="24"/>
        <v>0</v>
      </c>
      <c r="E39" s="248">
        <f t="shared" si="25"/>
        <v>0.30256012412723043</v>
      </c>
      <c r="F39" s="248">
        <f t="shared" si="26"/>
        <v>0.24475524475524477</v>
      </c>
      <c r="G39" s="248">
        <f t="shared" si="26"/>
        <v>0</v>
      </c>
      <c r="H39" s="248">
        <f t="shared" si="26"/>
        <v>0.32857142857142857</v>
      </c>
      <c r="I39" s="247">
        <f t="shared" si="27"/>
        <v>0.28401670056739109</v>
      </c>
      <c r="J39" s="247">
        <f t="shared" si="28"/>
        <v>0</v>
      </c>
      <c r="K39" s="248">
        <f t="shared" si="29"/>
        <v>0</v>
      </c>
      <c r="L39" s="248">
        <f t="shared" si="29"/>
        <v>0</v>
      </c>
      <c r="M39" s="249">
        <f t="shared" si="30"/>
        <v>0</v>
      </c>
      <c r="N39" s="247">
        <f t="shared" si="31"/>
        <v>0</v>
      </c>
      <c r="O39" s="247">
        <f t="shared" si="32"/>
        <v>0</v>
      </c>
      <c r="P39" s="249">
        <f t="shared" si="32"/>
        <v>0</v>
      </c>
      <c r="Q39" s="332">
        <f t="shared" si="32"/>
        <v>0</v>
      </c>
      <c r="R39" s="250"/>
      <c r="S39" s="251">
        <f>'Old Counts Pivot Table'!B$30</f>
        <v>2135</v>
      </c>
      <c r="T39" s="252">
        <f>'Old Counts Pivot Table'!C$30</f>
        <v>0</v>
      </c>
      <c r="U39" s="252">
        <f>'Old Counts Pivot Table'!D$30</f>
        <v>390</v>
      </c>
      <c r="V39" s="252">
        <f>'Old Counts Pivot Table'!E$30</f>
        <v>105</v>
      </c>
      <c r="W39" s="252">
        <f>'Old Counts Pivot Table'!F$30</f>
        <v>0</v>
      </c>
      <c r="X39" s="322">
        <f>'Old Counts Pivot Table'!G$30</f>
        <v>23</v>
      </c>
      <c r="Y39" s="251">
        <f>'Old Counts Pivot Table'!H$30</f>
        <v>2653</v>
      </c>
      <c r="Z39" s="251">
        <f>'Old Counts Pivot Table'!I$30</f>
        <v>0</v>
      </c>
      <c r="AA39" s="252">
        <f>'Old Counts Pivot Table'!J$30</f>
        <v>0</v>
      </c>
      <c r="AB39" s="252">
        <f>'Old Counts Pivot Table'!K$30</f>
        <v>0</v>
      </c>
      <c r="AC39" s="252">
        <f>'Old Counts Pivot Table'!L$30</f>
        <v>0</v>
      </c>
      <c r="AD39" s="252">
        <f>'Old Counts Pivot Table'!M$30</f>
        <v>0</v>
      </c>
      <c r="AE39" s="251">
        <f>'Old Counts Pivot Table'!N$30</f>
        <v>0</v>
      </c>
      <c r="AF39" s="251">
        <f>'Old Counts Pivot Table'!O$30</f>
        <v>0</v>
      </c>
      <c r="AG39" s="252">
        <f>'Old Counts Pivot Table'!P$30</f>
        <v>0</v>
      </c>
      <c r="AH39" s="251">
        <f>'Old Counts Pivot Table'!Q$30</f>
        <v>0</v>
      </c>
    </row>
    <row r="40" spans="1:36">
      <c r="A40" s="337"/>
      <c r="B40" s="239" t="s">
        <v>5</v>
      </c>
      <c r="C40" s="247">
        <f t="shared" si="23"/>
        <v>0.21077717463259632</v>
      </c>
      <c r="D40" s="248">
        <f t="shared" si="24"/>
        <v>0</v>
      </c>
      <c r="E40" s="248">
        <f t="shared" si="25"/>
        <v>0.29014740108611325</v>
      </c>
      <c r="F40" s="248">
        <f t="shared" si="26"/>
        <v>0.30769230769230771</v>
      </c>
      <c r="G40" s="248">
        <f t="shared" si="26"/>
        <v>0</v>
      </c>
      <c r="H40" s="248">
        <f t="shared" si="26"/>
        <v>0.22857142857142856</v>
      </c>
      <c r="I40" s="247">
        <f t="shared" si="27"/>
        <v>0.22631409913285516</v>
      </c>
      <c r="J40" s="247">
        <f t="shared" si="28"/>
        <v>0</v>
      </c>
      <c r="K40" s="248">
        <f t="shared" si="29"/>
        <v>0</v>
      </c>
      <c r="L40" s="248">
        <f t="shared" si="29"/>
        <v>0</v>
      </c>
      <c r="M40" s="249">
        <f t="shared" si="30"/>
        <v>0</v>
      </c>
      <c r="N40" s="247">
        <f t="shared" si="31"/>
        <v>0</v>
      </c>
      <c r="O40" s="247">
        <f t="shared" si="32"/>
        <v>0</v>
      </c>
      <c r="P40" s="249">
        <f t="shared" si="32"/>
        <v>0</v>
      </c>
      <c r="Q40" s="332">
        <f t="shared" si="32"/>
        <v>0</v>
      </c>
      <c r="R40" s="250"/>
      <c r="S40" s="251">
        <f>'Old Counts Pivot Table'!B$31</f>
        <v>1592</v>
      </c>
      <c r="T40" s="252">
        <f>'Old Counts Pivot Table'!C$31</f>
        <v>0</v>
      </c>
      <c r="U40" s="252">
        <f>'Old Counts Pivot Table'!D$31</f>
        <v>374</v>
      </c>
      <c r="V40" s="252">
        <f>'Old Counts Pivot Table'!E$31</f>
        <v>132</v>
      </c>
      <c r="W40" s="252">
        <f>'Old Counts Pivot Table'!F$31</f>
        <v>0</v>
      </c>
      <c r="X40" s="322">
        <f>'Old Counts Pivot Table'!G$31</f>
        <v>16</v>
      </c>
      <c r="Y40" s="251">
        <f>'Old Counts Pivot Table'!H$31</f>
        <v>2114</v>
      </c>
      <c r="Z40" s="251">
        <f>'Old Counts Pivot Table'!I$31</f>
        <v>0</v>
      </c>
      <c r="AA40" s="252">
        <f>'Old Counts Pivot Table'!J$31</f>
        <v>0</v>
      </c>
      <c r="AB40" s="252">
        <f>'Old Counts Pivot Table'!K$31</f>
        <v>0</v>
      </c>
      <c r="AC40" s="252">
        <f>'Old Counts Pivot Table'!L$31</f>
        <v>0</v>
      </c>
      <c r="AD40" s="252">
        <f>'Old Counts Pivot Table'!M$31</f>
        <v>0</v>
      </c>
      <c r="AE40" s="251">
        <f>'Old Counts Pivot Table'!N$31</f>
        <v>0</v>
      </c>
      <c r="AF40" s="251">
        <f>'Old Counts Pivot Table'!O$31</f>
        <v>0</v>
      </c>
      <c r="AG40" s="252">
        <f>'Old Counts Pivot Table'!P$31</f>
        <v>0</v>
      </c>
      <c r="AH40" s="251">
        <f>'Old Counts Pivot Table'!Q$31</f>
        <v>0</v>
      </c>
    </row>
    <row r="41" spans="1:36">
      <c r="A41" s="337"/>
      <c r="B41" s="239" t="s">
        <v>6</v>
      </c>
      <c r="C41" s="247">
        <f t="shared" si="23"/>
        <v>0.12101151860188004</v>
      </c>
      <c r="D41" s="248">
        <f t="shared" si="24"/>
        <v>0</v>
      </c>
      <c r="E41" s="248">
        <f t="shared" si="25"/>
        <v>0.15128006206361522</v>
      </c>
      <c r="F41" s="248">
        <f t="shared" si="26"/>
        <v>0.27738927738927738</v>
      </c>
      <c r="G41" s="248">
        <f t="shared" si="26"/>
        <v>0</v>
      </c>
      <c r="H41" s="248">
        <f t="shared" si="26"/>
        <v>1.4285714285714285E-2</v>
      </c>
      <c r="I41" s="247">
        <f t="shared" si="27"/>
        <v>0.13157049566427578</v>
      </c>
      <c r="J41" s="247">
        <f t="shared" si="28"/>
        <v>0</v>
      </c>
      <c r="K41" s="248">
        <f t="shared" si="29"/>
        <v>0</v>
      </c>
      <c r="L41" s="248">
        <f t="shared" si="29"/>
        <v>0</v>
      </c>
      <c r="M41" s="249">
        <f t="shared" si="30"/>
        <v>0</v>
      </c>
      <c r="N41" s="247">
        <f t="shared" si="31"/>
        <v>0</v>
      </c>
      <c r="O41" s="247">
        <f t="shared" si="32"/>
        <v>0</v>
      </c>
      <c r="P41" s="249">
        <f t="shared" si="32"/>
        <v>0</v>
      </c>
      <c r="Q41" s="332">
        <f t="shared" si="32"/>
        <v>0</v>
      </c>
      <c r="R41" s="250"/>
      <c r="S41" s="251">
        <f>'Old Counts Pivot Table'!B$32</f>
        <v>914</v>
      </c>
      <c r="T41" s="252">
        <f>'Old Counts Pivot Table'!C$32</f>
        <v>0</v>
      </c>
      <c r="U41" s="252">
        <f>'Old Counts Pivot Table'!D$32</f>
        <v>195</v>
      </c>
      <c r="V41" s="252">
        <f>'Old Counts Pivot Table'!E$32</f>
        <v>119</v>
      </c>
      <c r="W41" s="252">
        <f>'Old Counts Pivot Table'!F$32</f>
        <v>0</v>
      </c>
      <c r="X41" s="322">
        <f>'Old Counts Pivot Table'!G$32</f>
        <v>1</v>
      </c>
      <c r="Y41" s="251">
        <f>'Old Counts Pivot Table'!H$32</f>
        <v>1229</v>
      </c>
      <c r="Z41" s="251">
        <f>'Old Counts Pivot Table'!I$32</f>
        <v>0</v>
      </c>
      <c r="AA41" s="252">
        <f>'Old Counts Pivot Table'!J$32</f>
        <v>0</v>
      </c>
      <c r="AB41" s="252">
        <f>'Old Counts Pivot Table'!K$32</f>
        <v>0</v>
      </c>
      <c r="AC41" s="252">
        <f>'Old Counts Pivot Table'!L$32</f>
        <v>0</v>
      </c>
      <c r="AD41" s="252">
        <f>'Old Counts Pivot Table'!M$32</f>
        <v>0</v>
      </c>
      <c r="AE41" s="251">
        <f>'Old Counts Pivot Table'!N$32</f>
        <v>0</v>
      </c>
      <c r="AF41" s="251">
        <f>'Old Counts Pivot Table'!O$32</f>
        <v>0</v>
      </c>
      <c r="AG41" s="252">
        <f>'Old Counts Pivot Table'!P$32</f>
        <v>0</v>
      </c>
      <c r="AH41" s="251">
        <f>'Old Counts Pivot Table'!Q$32</f>
        <v>0</v>
      </c>
    </row>
    <row r="42" spans="1:36">
      <c r="A42" s="337"/>
      <c r="B42" s="239" t="s">
        <v>24</v>
      </c>
      <c r="C42" s="247">
        <f t="shared" si="23"/>
        <v>9.4267178604528004E-2</v>
      </c>
      <c r="D42" s="248">
        <f t="shared" si="24"/>
        <v>0</v>
      </c>
      <c r="E42" s="248">
        <f t="shared" si="25"/>
        <v>2.482544608223429E-2</v>
      </c>
      <c r="F42" s="248">
        <f t="shared" si="26"/>
        <v>0</v>
      </c>
      <c r="G42" s="248">
        <f t="shared" si="26"/>
        <v>0</v>
      </c>
      <c r="H42" s="248">
        <f t="shared" si="26"/>
        <v>0</v>
      </c>
      <c r="I42" s="247">
        <f t="shared" si="27"/>
        <v>7.9648859865110805E-2</v>
      </c>
      <c r="J42" s="247">
        <f t="shared" si="28"/>
        <v>0</v>
      </c>
      <c r="K42" s="248">
        <f t="shared" si="29"/>
        <v>0</v>
      </c>
      <c r="L42" s="248">
        <f t="shared" si="29"/>
        <v>0</v>
      </c>
      <c r="M42" s="249">
        <f t="shared" si="30"/>
        <v>0</v>
      </c>
      <c r="N42" s="247">
        <f t="shared" si="31"/>
        <v>0</v>
      </c>
      <c r="O42" s="247">
        <f t="shared" si="32"/>
        <v>0</v>
      </c>
      <c r="P42" s="249">
        <f t="shared" si="32"/>
        <v>0</v>
      </c>
      <c r="Q42" s="332">
        <f t="shared" si="32"/>
        <v>0</v>
      </c>
      <c r="R42" s="250"/>
      <c r="S42" s="251">
        <f>'Old Counts Pivot Table'!B$33</f>
        <v>712</v>
      </c>
      <c r="T42" s="252">
        <f>'Old Counts Pivot Table'!C$33</f>
        <v>0</v>
      </c>
      <c r="U42" s="252">
        <f>'Old Counts Pivot Table'!D$33</f>
        <v>32</v>
      </c>
      <c r="V42" s="252">
        <f>'Old Counts Pivot Table'!E$33</f>
        <v>0</v>
      </c>
      <c r="W42" s="252">
        <f>'Old Counts Pivot Table'!F$33</f>
        <v>0</v>
      </c>
      <c r="X42" s="322">
        <f>'Old Counts Pivot Table'!G$33</f>
        <v>0</v>
      </c>
      <c r="Y42" s="251">
        <f>'Old Counts Pivot Table'!H$33</f>
        <v>744</v>
      </c>
      <c r="Z42" s="251">
        <f>'Old Counts Pivot Table'!I$33</f>
        <v>0</v>
      </c>
      <c r="AA42" s="252">
        <f>'Old Counts Pivot Table'!J$33</f>
        <v>0</v>
      </c>
      <c r="AB42" s="252">
        <f>'Old Counts Pivot Table'!K$33</f>
        <v>0</v>
      </c>
      <c r="AC42" s="252">
        <f>'Old Counts Pivot Table'!L$33</f>
        <v>0</v>
      </c>
      <c r="AD42" s="252">
        <f>'Old Counts Pivot Table'!M$33</f>
        <v>0</v>
      </c>
      <c r="AE42" s="251">
        <f>'Old Counts Pivot Table'!N$33</f>
        <v>0</v>
      </c>
      <c r="AF42" s="251">
        <f>'Old Counts Pivot Table'!O$33</f>
        <v>0</v>
      </c>
      <c r="AG42" s="252">
        <f>'Old Counts Pivot Table'!P$33</f>
        <v>0</v>
      </c>
      <c r="AH42" s="251">
        <f>'Old Counts Pivot Table'!Q$33</f>
        <v>0</v>
      </c>
    </row>
    <row r="43" spans="1:36">
      <c r="A43" s="337"/>
      <c r="B43" s="239" t="s">
        <v>21</v>
      </c>
      <c r="C43" s="247">
        <f t="shared" si="23"/>
        <v>0</v>
      </c>
      <c r="D43" s="248">
        <f t="shared" si="24"/>
        <v>0</v>
      </c>
      <c r="E43" s="248">
        <f t="shared" si="25"/>
        <v>0</v>
      </c>
      <c r="F43" s="248">
        <f t="shared" si="26"/>
        <v>0</v>
      </c>
      <c r="G43" s="248">
        <f t="shared" si="26"/>
        <v>0</v>
      </c>
      <c r="H43" s="248">
        <f t="shared" si="26"/>
        <v>0</v>
      </c>
      <c r="I43" s="247">
        <f t="shared" si="27"/>
        <v>0</v>
      </c>
      <c r="J43" s="247">
        <f t="shared" si="28"/>
        <v>1</v>
      </c>
      <c r="K43" s="248">
        <f t="shared" si="29"/>
        <v>1</v>
      </c>
      <c r="L43" s="248">
        <f t="shared" si="29"/>
        <v>1</v>
      </c>
      <c r="M43" s="249">
        <f t="shared" si="30"/>
        <v>1</v>
      </c>
      <c r="N43" s="247">
        <f t="shared" si="31"/>
        <v>1</v>
      </c>
      <c r="O43" s="247">
        <f t="shared" si="32"/>
        <v>0</v>
      </c>
      <c r="P43" s="249">
        <f t="shared" si="32"/>
        <v>0</v>
      </c>
      <c r="Q43" s="332">
        <f t="shared" si="32"/>
        <v>0</v>
      </c>
      <c r="R43" s="250"/>
      <c r="S43" s="251">
        <f>'Old Counts Pivot Table'!B$34</f>
        <v>0</v>
      </c>
      <c r="T43" s="252">
        <f>'Old Counts Pivot Table'!C$34</f>
        <v>0</v>
      </c>
      <c r="U43" s="252">
        <f>'Old Counts Pivot Table'!D$34</f>
        <v>0</v>
      </c>
      <c r="V43" s="252">
        <f>'Old Counts Pivot Table'!E$34</f>
        <v>0</v>
      </c>
      <c r="W43" s="252">
        <f>'Old Counts Pivot Table'!F$34</f>
        <v>0</v>
      </c>
      <c r="X43" s="322">
        <f>'Old Counts Pivot Table'!G$34</f>
        <v>0</v>
      </c>
      <c r="Y43" s="251">
        <f>'Old Counts Pivot Table'!H$34</f>
        <v>0</v>
      </c>
      <c r="Z43" s="251">
        <f>'Old Counts Pivot Table'!I$34</f>
        <v>4199</v>
      </c>
      <c r="AA43" s="252">
        <f>'Old Counts Pivot Table'!J$34</f>
        <v>1463</v>
      </c>
      <c r="AB43" s="252">
        <f>'Old Counts Pivot Table'!K$34</f>
        <v>211</v>
      </c>
      <c r="AC43" s="252">
        <f>'Old Counts Pivot Table'!L$34</f>
        <v>52</v>
      </c>
      <c r="AD43" s="252">
        <f>'Old Counts Pivot Table'!M$34</f>
        <v>0</v>
      </c>
      <c r="AE43" s="251">
        <f>'Old Counts Pivot Table'!N$34</f>
        <v>5925</v>
      </c>
      <c r="AF43" s="251">
        <f>'Old Counts Pivot Table'!O$34</f>
        <v>0</v>
      </c>
      <c r="AG43" s="252">
        <f>'Old Counts Pivot Table'!P$34</f>
        <v>0</v>
      </c>
      <c r="AH43" s="251">
        <f>'Old Counts Pivot Table'!Q$34</f>
        <v>0</v>
      </c>
    </row>
    <row r="44" spans="1:36" s="261" customFormat="1">
      <c r="A44" s="338"/>
      <c r="B44" s="253" t="s">
        <v>212</v>
      </c>
      <c r="C44" s="254">
        <f t="shared" si="23"/>
        <v>1</v>
      </c>
      <c r="D44" s="255">
        <f t="shared" si="24"/>
        <v>0</v>
      </c>
      <c r="E44" s="255">
        <f t="shared" si="25"/>
        <v>1</v>
      </c>
      <c r="F44" s="255">
        <f t="shared" si="26"/>
        <v>1</v>
      </c>
      <c r="G44" s="255">
        <f t="shared" si="26"/>
        <v>0</v>
      </c>
      <c r="H44" s="255">
        <f t="shared" si="26"/>
        <v>1</v>
      </c>
      <c r="I44" s="254">
        <f t="shared" si="27"/>
        <v>1</v>
      </c>
      <c r="J44" s="254">
        <f t="shared" si="28"/>
        <v>1</v>
      </c>
      <c r="K44" s="255">
        <f t="shared" si="29"/>
        <v>1</v>
      </c>
      <c r="L44" s="255">
        <f t="shared" si="29"/>
        <v>1</v>
      </c>
      <c r="M44" s="256">
        <f t="shared" si="30"/>
        <v>1</v>
      </c>
      <c r="N44" s="254">
        <f t="shared" si="31"/>
        <v>1</v>
      </c>
      <c r="O44" s="254">
        <f t="shared" si="32"/>
        <v>0</v>
      </c>
      <c r="P44" s="256">
        <f t="shared" si="32"/>
        <v>0</v>
      </c>
      <c r="Q44" s="333">
        <f t="shared" si="32"/>
        <v>0</v>
      </c>
      <c r="R44" s="257"/>
      <c r="S44" s="258">
        <f>'Old Counts Pivot Table'!B$35</f>
        <v>7553</v>
      </c>
      <c r="T44" s="259">
        <f>'Old Counts Pivot Table'!C$35</f>
        <v>0</v>
      </c>
      <c r="U44" s="259">
        <f>'Old Counts Pivot Table'!D$35</f>
        <v>1289</v>
      </c>
      <c r="V44" s="259">
        <f>'Old Counts Pivot Table'!E$35</f>
        <v>429</v>
      </c>
      <c r="W44" s="259">
        <f>'Old Counts Pivot Table'!F$35</f>
        <v>0</v>
      </c>
      <c r="X44" s="323">
        <f>'Old Counts Pivot Table'!G$35</f>
        <v>70</v>
      </c>
      <c r="Y44" s="258">
        <f>'Old Counts Pivot Table'!H$35</f>
        <v>9341</v>
      </c>
      <c r="Z44" s="258">
        <f>'Old Counts Pivot Table'!I$35</f>
        <v>4199</v>
      </c>
      <c r="AA44" s="259">
        <f>'Old Counts Pivot Table'!J$35</f>
        <v>1463</v>
      </c>
      <c r="AB44" s="259">
        <f>'Old Counts Pivot Table'!K$35</f>
        <v>211</v>
      </c>
      <c r="AC44" s="259">
        <f>'Old Counts Pivot Table'!L$35</f>
        <v>52</v>
      </c>
      <c r="AD44" s="259">
        <f>'Old Counts Pivot Table'!M$35</f>
        <v>0</v>
      </c>
      <c r="AE44" s="258">
        <f>'Old Counts Pivot Table'!N$35</f>
        <v>5925</v>
      </c>
      <c r="AF44" s="258">
        <f>'Old Counts Pivot Table'!O$35</f>
        <v>0</v>
      </c>
      <c r="AG44" s="259">
        <f>'Old Counts Pivot Table'!P$35</f>
        <v>0</v>
      </c>
      <c r="AH44" s="258">
        <f>'Old Counts Pivot Table'!Q$35</f>
        <v>0</v>
      </c>
      <c r="AI44" s="260"/>
      <c r="AJ44" s="260"/>
    </row>
    <row r="45" spans="1:36">
      <c r="A45" s="339" t="s">
        <v>32</v>
      </c>
      <c r="B45" s="240" t="s">
        <v>3</v>
      </c>
      <c r="C45" s="241">
        <f t="shared" ref="C45:C51" si="33">S45/S$51</f>
        <v>0.31522446324007808</v>
      </c>
      <c r="D45" s="242">
        <f t="shared" ref="D45:D51" si="34">IFERROR(T45/T$51,0)</f>
        <v>0.40245051837888784</v>
      </c>
      <c r="E45" s="242">
        <f t="shared" ref="E45:E51" si="35">U45/U$51</f>
        <v>0.19907407407407407</v>
      </c>
      <c r="F45" s="242">
        <f t="shared" ref="F45:H51" si="36">IFERROR(V45/V$51,0)</f>
        <v>0.20659124446630595</v>
      </c>
      <c r="G45" s="242">
        <f t="shared" si="36"/>
        <v>0.18279569892473119</v>
      </c>
      <c r="H45" s="242">
        <f t="shared" si="36"/>
        <v>8.4450402144772119E-2</v>
      </c>
      <c r="I45" s="241">
        <f t="shared" ref="I45:I51" si="37">Y45/Y$51</f>
        <v>0.25046574208238459</v>
      </c>
      <c r="J45" s="241">
        <f t="shared" ref="J45:J51" si="38">IFERROR(Z45/Z$51,0)</f>
        <v>0.16040955631399317</v>
      </c>
      <c r="K45" s="242">
        <f t="shared" ref="K45:L51" si="39">AA45/AA$51</f>
        <v>8.6580086580086577E-2</v>
      </c>
      <c r="L45" s="242">
        <f t="shared" si="39"/>
        <v>7.407407407407407E-2</v>
      </c>
      <c r="M45" s="243">
        <f t="shared" ref="M45:M51" si="40">IFERROR(AC45/AC$51,0)</f>
        <v>0</v>
      </c>
      <c r="N45" s="241">
        <f t="shared" ref="N45:N51" si="41">AE45/AE$51</f>
        <v>9.8580441640378547E-2</v>
      </c>
      <c r="O45" s="241">
        <f t="shared" ref="O45:Q51" si="42">IFERROR(AF45/AF$51,0)</f>
        <v>0</v>
      </c>
      <c r="P45" s="243">
        <f t="shared" si="42"/>
        <v>0</v>
      </c>
      <c r="Q45" s="331">
        <f t="shared" si="42"/>
        <v>0</v>
      </c>
      <c r="R45" s="244"/>
      <c r="S45" s="245">
        <f>'Old Counts Pivot Table'!B$37</f>
        <v>969</v>
      </c>
      <c r="T45" s="246">
        <f>'Old Counts Pivot Table'!C$37</f>
        <v>427</v>
      </c>
      <c r="U45" s="246">
        <f>'Old Counts Pivot Table'!D$37</f>
        <v>473</v>
      </c>
      <c r="V45" s="246">
        <f>'Old Counts Pivot Table'!E$37</f>
        <v>420</v>
      </c>
      <c r="W45" s="246">
        <f>'Old Counts Pivot Table'!F$37</f>
        <v>68</v>
      </c>
      <c r="X45" s="321">
        <f>'Old Counts Pivot Table'!G$37</f>
        <v>63</v>
      </c>
      <c r="Y45" s="245">
        <f>'Old Counts Pivot Table'!H$37</f>
        <v>2420</v>
      </c>
      <c r="Z45" s="245">
        <f>'Old Counts Pivot Table'!I$37</f>
        <v>47</v>
      </c>
      <c r="AA45" s="246">
        <f>'Old Counts Pivot Table'!J$37</f>
        <v>40</v>
      </c>
      <c r="AB45" s="246">
        <f>'Old Counts Pivot Table'!K$37</f>
        <v>38</v>
      </c>
      <c r="AC45" s="246">
        <f>'Old Counts Pivot Table'!L$37</f>
        <v>0</v>
      </c>
      <c r="AD45" s="246">
        <f>'Old Counts Pivot Table'!M$37</f>
        <v>0</v>
      </c>
      <c r="AE45" s="245">
        <f>'Old Counts Pivot Table'!N$37</f>
        <v>125</v>
      </c>
      <c r="AF45" s="245">
        <f>'Old Counts Pivot Table'!O$37</f>
        <v>0</v>
      </c>
      <c r="AG45" s="246">
        <f>'Old Counts Pivot Table'!P$37</f>
        <v>0</v>
      </c>
      <c r="AH45" s="245">
        <f>'Old Counts Pivot Table'!Q$37</f>
        <v>0</v>
      </c>
    </row>
    <row r="46" spans="1:36">
      <c r="A46" s="337"/>
      <c r="B46" s="239" t="s">
        <v>4</v>
      </c>
      <c r="C46" s="247">
        <f t="shared" si="33"/>
        <v>0.2797657774886142</v>
      </c>
      <c r="D46" s="248">
        <f t="shared" si="34"/>
        <v>0.26013195098963243</v>
      </c>
      <c r="E46" s="248">
        <f t="shared" si="35"/>
        <v>0.25</v>
      </c>
      <c r="F46" s="248">
        <f t="shared" si="36"/>
        <v>0.2720118052139695</v>
      </c>
      <c r="G46" s="248">
        <f t="shared" si="36"/>
        <v>0.22580645161290322</v>
      </c>
      <c r="H46" s="248">
        <f t="shared" si="36"/>
        <v>0.27211796246648795</v>
      </c>
      <c r="I46" s="247">
        <f t="shared" si="37"/>
        <v>0.26599047816187127</v>
      </c>
      <c r="J46" s="247">
        <f t="shared" si="38"/>
        <v>0.2764505119453925</v>
      </c>
      <c r="K46" s="248">
        <f t="shared" si="39"/>
        <v>0.22943722943722944</v>
      </c>
      <c r="L46" s="248">
        <f t="shared" si="39"/>
        <v>0.19883040935672514</v>
      </c>
      <c r="M46" s="249">
        <f t="shared" si="40"/>
        <v>0</v>
      </c>
      <c r="N46" s="247">
        <f t="shared" si="41"/>
        <v>0.2279179810725552</v>
      </c>
      <c r="O46" s="247">
        <f t="shared" si="42"/>
        <v>0</v>
      </c>
      <c r="P46" s="249">
        <f t="shared" si="42"/>
        <v>0</v>
      </c>
      <c r="Q46" s="332">
        <f t="shared" si="42"/>
        <v>0</v>
      </c>
      <c r="R46" s="250"/>
      <c r="S46" s="251">
        <f>'Old Counts Pivot Table'!B$38</f>
        <v>860</v>
      </c>
      <c r="T46" s="252">
        <f>'Old Counts Pivot Table'!C$38</f>
        <v>276</v>
      </c>
      <c r="U46" s="252">
        <f>'Old Counts Pivot Table'!D$38</f>
        <v>594</v>
      </c>
      <c r="V46" s="252">
        <f>'Old Counts Pivot Table'!E$38</f>
        <v>553</v>
      </c>
      <c r="W46" s="252">
        <f>'Old Counts Pivot Table'!F$38</f>
        <v>84</v>
      </c>
      <c r="X46" s="322">
        <f>'Old Counts Pivot Table'!G$38</f>
        <v>203</v>
      </c>
      <c r="Y46" s="251">
        <f>'Old Counts Pivot Table'!H$38</f>
        <v>2570</v>
      </c>
      <c r="Z46" s="251">
        <f>'Old Counts Pivot Table'!I$38</f>
        <v>81</v>
      </c>
      <c r="AA46" s="252">
        <f>'Old Counts Pivot Table'!J$38</f>
        <v>106</v>
      </c>
      <c r="AB46" s="252">
        <f>'Old Counts Pivot Table'!K$38</f>
        <v>102</v>
      </c>
      <c r="AC46" s="252">
        <f>'Old Counts Pivot Table'!L$38</f>
        <v>0</v>
      </c>
      <c r="AD46" s="252">
        <f>'Old Counts Pivot Table'!M$38</f>
        <v>0</v>
      </c>
      <c r="AE46" s="251">
        <f>'Old Counts Pivot Table'!N$38</f>
        <v>289</v>
      </c>
      <c r="AF46" s="251">
        <f>'Old Counts Pivot Table'!O$38</f>
        <v>0</v>
      </c>
      <c r="AG46" s="252">
        <f>'Old Counts Pivot Table'!P$38</f>
        <v>0</v>
      </c>
      <c r="AH46" s="251">
        <f>'Old Counts Pivot Table'!Q$38</f>
        <v>0</v>
      </c>
    </row>
    <row r="47" spans="1:36">
      <c r="A47" s="337"/>
      <c r="B47" s="239" t="s">
        <v>5</v>
      </c>
      <c r="C47" s="247">
        <f t="shared" si="33"/>
        <v>0.25146389069616137</v>
      </c>
      <c r="D47" s="248">
        <f t="shared" si="34"/>
        <v>0.22431668237511782</v>
      </c>
      <c r="E47" s="248">
        <f t="shared" si="35"/>
        <v>0.31776094276094274</v>
      </c>
      <c r="F47" s="248">
        <f t="shared" si="36"/>
        <v>0.34579439252336447</v>
      </c>
      <c r="G47" s="248">
        <f t="shared" si="36"/>
        <v>0.33602150537634407</v>
      </c>
      <c r="H47" s="248">
        <f t="shared" si="36"/>
        <v>0.52010723860589814</v>
      </c>
      <c r="I47" s="247">
        <f t="shared" si="37"/>
        <v>0.3086317532601946</v>
      </c>
      <c r="J47" s="247">
        <f t="shared" si="38"/>
        <v>0.43344709897610922</v>
      </c>
      <c r="K47" s="248">
        <f t="shared" si="39"/>
        <v>0.25108225108225107</v>
      </c>
      <c r="L47" s="248">
        <f t="shared" si="39"/>
        <v>0.40740740740740738</v>
      </c>
      <c r="M47" s="249">
        <f t="shared" si="40"/>
        <v>0</v>
      </c>
      <c r="N47" s="247">
        <f t="shared" si="41"/>
        <v>0.35646687697160884</v>
      </c>
      <c r="O47" s="247">
        <f t="shared" si="42"/>
        <v>0</v>
      </c>
      <c r="P47" s="249">
        <f t="shared" si="42"/>
        <v>0</v>
      </c>
      <c r="Q47" s="332">
        <f t="shared" si="42"/>
        <v>0</v>
      </c>
      <c r="R47" s="250"/>
      <c r="S47" s="251">
        <f>'Old Counts Pivot Table'!B$39</f>
        <v>773</v>
      </c>
      <c r="T47" s="252">
        <f>'Old Counts Pivot Table'!C$39</f>
        <v>238</v>
      </c>
      <c r="U47" s="252">
        <f>'Old Counts Pivot Table'!D$39</f>
        <v>755</v>
      </c>
      <c r="V47" s="252">
        <f>'Old Counts Pivot Table'!E$39</f>
        <v>703</v>
      </c>
      <c r="W47" s="252">
        <f>'Old Counts Pivot Table'!F$39</f>
        <v>125</v>
      </c>
      <c r="X47" s="322">
        <f>'Old Counts Pivot Table'!G$39</f>
        <v>388</v>
      </c>
      <c r="Y47" s="251">
        <f>'Old Counts Pivot Table'!H$39</f>
        <v>2982</v>
      </c>
      <c r="Z47" s="251">
        <f>'Old Counts Pivot Table'!I$39</f>
        <v>127</v>
      </c>
      <c r="AA47" s="252">
        <f>'Old Counts Pivot Table'!J$39</f>
        <v>116</v>
      </c>
      <c r="AB47" s="252">
        <f>'Old Counts Pivot Table'!K$39</f>
        <v>209</v>
      </c>
      <c r="AC47" s="252">
        <f>'Old Counts Pivot Table'!L$39</f>
        <v>0</v>
      </c>
      <c r="AD47" s="252">
        <f>'Old Counts Pivot Table'!M$39</f>
        <v>0</v>
      </c>
      <c r="AE47" s="251">
        <f>'Old Counts Pivot Table'!N$39</f>
        <v>452</v>
      </c>
      <c r="AF47" s="251">
        <f>'Old Counts Pivot Table'!O$39</f>
        <v>0</v>
      </c>
      <c r="AG47" s="252">
        <f>'Old Counts Pivot Table'!P$39</f>
        <v>0</v>
      </c>
      <c r="AH47" s="251">
        <f>'Old Counts Pivot Table'!Q$39</f>
        <v>0</v>
      </c>
    </row>
    <row r="48" spans="1:36">
      <c r="A48" s="337"/>
      <c r="B48" s="239" t="s">
        <v>6</v>
      </c>
      <c r="C48" s="247">
        <f t="shared" si="33"/>
        <v>4.1314248536109301E-2</v>
      </c>
      <c r="D48" s="248">
        <f t="shared" si="34"/>
        <v>4.6182846371347785E-2</v>
      </c>
      <c r="E48" s="248">
        <f t="shared" si="35"/>
        <v>0.12752525252525251</v>
      </c>
      <c r="F48" s="248">
        <f t="shared" si="36"/>
        <v>7.3290703393999013E-2</v>
      </c>
      <c r="G48" s="248">
        <f t="shared" si="36"/>
        <v>0.15053763440860216</v>
      </c>
      <c r="H48" s="248">
        <f t="shared" si="36"/>
        <v>5.4959785522788206E-2</v>
      </c>
      <c r="I48" s="247">
        <f t="shared" si="37"/>
        <v>7.5036224384185474E-2</v>
      </c>
      <c r="J48" s="247">
        <f t="shared" si="38"/>
        <v>9.2150170648464161E-2</v>
      </c>
      <c r="K48" s="248">
        <f t="shared" si="39"/>
        <v>0.40692640692640691</v>
      </c>
      <c r="L48" s="248">
        <f t="shared" si="39"/>
        <v>0.23391812865497075</v>
      </c>
      <c r="M48" s="249">
        <f t="shared" si="40"/>
        <v>0</v>
      </c>
      <c r="N48" s="247">
        <f t="shared" si="41"/>
        <v>0.26419558359621453</v>
      </c>
      <c r="O48" s="247">
        <f t="shared" si="42"/>
        <v>0</v>
      </c>
      <c r="P48" s="249">
        <f t="shared" si="42"/>
        <v>0</v>
      </c>
      <c r="Q48" s="332">
        <f t="shared" si="42"/>
        <v>0</v>
      </c>
      <c r="R48" s="250"/>
      <c r="S48" s="251">
        <f>'Old Counts Pivot Table'!B$40</f>
        <v>127</v>
      </c>
      <c r="T48" s="252">
        <f>'Old Counts Pivot Table'!C$40</f>
        <v>49</v>
      </c>
      <c r="U48" s="252">
        <f>'Old Counts Pivot Table'!D$40</f>
        <v>303</v>
      </c>
      <c r="V48" s="252">
        <f>'Old Counts Pivot Table'!E$40</f>
        <v>149</v>
      </c>
      <c r="W48" s="252">
        <f>'Old Counts Pivot Table'!F$40</f>
        <v>56</v>
      </c>
      <c r="X48" s="322">
        <f>'Old Counts Pivot Table'!G$40</f>
        <v>41</v>
      </c>
      <c r="Y48" s="251">
        <f>'Old Counts Pivot Table'!H$40</f>
        <v>725</v>
      </c>
      <c r="Z48" s="251">
        <f>'Old Counts Pivot Table'!I$40</f>
        <v>27</v>
      </c>
      <c r="AA48" s="252">
        <f>'Old Counts Pivot Table'!J$40</f>
        <v>188</v>
      </c>
      <c r="AB48" s="252">
        <f>'Old Counts Pivot Table'!K$40</f>
        <v>120</v>
      </c>
      <c r="AC48" s="252">
        <f>'Old Counts Pivot Table'!L$40</f>
        <v>0</v>
      </c>
      <c r="AD48" s="252">
        <f>'Old Counts Pivot Table'!M$40</f>
        <v>0</v>
      </c>
      <c r="AE48" s="251">
        <f>'Old Counts Pivot Table'!N$40</f>
        <v>335</v>
      </c>
      <c r="AF48" s="251">
        <f>'Old Counts Pivot Table'!O$40</f>
        <v>0</v>
      </c>
      <c r="AG48" s="252">
        <f>'Old Counts Pivot Table'!P$40</f>
        <v>0</v>
      </c>
      <c r="AH48" s="251">
        <f>'Old Counts Pivot Table'!Q$40</f>
        <v>0</v>
      </c>
    </row>
    <row r="49" spans="1:36">
      <c r="A49" s="337"/>
      <c r="B49" s="239" t="s">
        <v>24</v>
      </c>
      <c r="C49" s="247">
        <f t="shared" si="33"/>
        <v>0.11223162003903708</v>
      </c>
      <c r="D49" s="248">
        <f t="shared" si="34"/>
        <v>6.6918001885014136E-2</v>
      </c>
      <c r="E49" s="248">
        <f t="shared" si="35"/>
        <v>0.10563973063973064</v>
      </c>
      <c r="F49" s="248">
        <f t="shared" si="36"/>
        <v>0.10231185440236104</v>
      </c>
      <c r="G49" s="248">
        <f t="shared" si="36"/>
        <v>0.10483870967741936</v>
      </c>
      <c r="H49" s="248">
        <f t="shared" si="36"/>
        <v>6.8364611260053623E-2</v>
      </c>
      <c r="I49" s="247">
        <f t="shared" si="37"/>
        <v>9.9875802111364112E-2</v>
      </c>
      <c r="J49" s="247">
        <f t="shared" si="38"/>
        <v>3.7542662116040959E-2</v>
      </c>
      <c r="K49" s="248">
        <f t="shared" si="39"/>
        <v>2.5974025974025976E-2</v>
      </c>
      <c r="L49" s="248">
        <f t="shared" si="39"/>
        <v>8.5769980506822607E-2</v>
      </c>
      <c r="M49" s="249">
        <f t="shared" si="40"/>
        <v>0</v>
      </c>
      <c r="N49" s="247">
        <f t="shared" si="41"/>
        <v>5.28391167192429E-2</v>
      </c>
      <c r="O49" s="247">
        <f t="shared" si="42"/>
        <v>0</v>
      </c>
      <c r="P49" s="249">
        <f t="shared" si="42"/>
        <v>0</v>
      </c>
      <c r="Q49" s="332">
        <f t="shared" si="42"/>
        <v>0</v>
      </c>
      <c r="R49" s="250"/>
      <c r="S49" s="251">
        <f>'Old Counts Pivot Table'!B$41</f>
        <v>345</v>
      </c>
      <c r="T49" s="252">
        <f>'Old Counts Pivot Table'!C$41</f>
        <v>71</v>
      </c>
      <c r="U49" s="252">
        <f>'Old Counts Pivot Table'!D$41</f>
        <v>251</v>
      </c>
      <c r="V49" s="252">
        <f>'Old Counts Pivot Table'!E$41</f>
        <v>208</v>
      </c>
      <c r="W49" s="252">
        <f>'Old Counts Pivot Table'!F$41</f>
        <v>39</v>
      </c>
      <c r="X49" s="322">
        <f>'Old Counts Pivot Table'!G$41</f>
        <v>51</v>
      </c>
      <c r="Y49" s="251">
        <f>'Old Counts Pivot Table'!H$41</f>
        <v>965</v>
      </c>
      <c r="Z49" s="251">
        <f>'Old Counts Pivot Table'!I$41</f>
        <v>11</v>
      </c>
      <c r="AA49" s="252">
        <f>'Old Counts Pivot Table'!J$41</f>
        <v>12</v>
      </c>
      <c r="AB49" s="252">
        <f>'Old Counts Pivot Table'!K$41</f>
        <v>44</v>
      </c>
      <c r="AC49" s="252">
        <f>'Old Counts Pivot Table'!L$41</f>
        <v>0</v>
      </c>
      <c r="AD49" s="252">
        <f>'Old Counts Pivot Table'!M$41</f>
        <v>0</v>
      </c>
      <c r="AE49" s="251">
        <f>'Old Counts Pivot Table'!N$41</f>
        <v>67</v>
      </c>
      <c r="AF49" s="251">
        <f>'Old Counts Pivot Table'!O$41</f>
        <v>0</v>
      </c>
      <c r="AG49" s="252">
        <f>'Old Counts Pivot Table'!P$41</f>
        <v>0</v>
      </c>
      <c r="AH49" s="251">
        <f>'Old Counts Pivot Table'!Q$41</f>
        <v>0</v>
      </c>
    </row>
    <row r="50" spans="1:36">
      <c r="A50" s="337"/>
      <c r="B50" s="239" t="s">
        <v>21</v>
      </c>
      <c r="C50" s="247">
        <f t="shared" si="33"/>
        <v>0</v>
      </c>
      <c r="D50" s="248">
        <f t="shared" si="34"/>
        <v>0</v>
      </c>
      <c r="E50" s="248">
        <f t="shared" si="35"/>
        <v>0</v>
      </c>
      <c r="F50" s="248">
        <f t="shared" si="36"/>
        <v>0</v>
      </c>
      <c r="G50" s="248">
        <f t="shared" si="36"/>
        <v>0</v>
      </c>
      <c r="H50" s="248">
        <f t="shared" si="36"/>
        <v>0</v>
      </c>
      <c r="I50" s="247">
        <f t="shared" si="37"/>
        <v>0</v>
      </c>
      <c r="J50" s="247">
        <f t="shared" si="38"/>
        <v>0</v>
      </c>
      <c r="K50" s="248">
        <f t="shared" si="39"/>
        <v>0</v>
      </c>
      <c r="L50" s="248">
        <f t="shared" si="39"/>
        <v>0</v>
      </c>
      <c r="M50" s="249">
        <f t="shared" si="40"/>
        <v>0</v>
      </c>
      <c r="N50" s="247">
        <f t="shared" si="41"/>
        <v>0</v>
      </c>
      <c r="O50" s="247">
        <f t="shared" si="42"/>
        <v>1</v>
      </c>
      <c r="P50" s="249">
        <f t="shared" si="42"/>
        <v>0</v>
      </c>
      <c r="Q50" s="332">
        <f t="shared" si="42"/>
        <v>1</v>
      </c>
      <c r="R50" s="250"/>
      <c r="S50" s="251">
        <f>'Old Counts Pivot Table'!B$42</f>
        <v>0</v>
      </c>
      <c r="T50" s="252">
        <f>'Old Counts Pivot Table'!C$42</f>
        <v>0</v>
      </c>
      <c r="U50" s="252">
        <f>'Old Counts Pivot Table'!D$42</f>
        <v>0</v>
      </c>
      <c r="V50" s="252">
        <f>'Old Counts Pivot Table'!E$42</f>
        <v>0</v>
      </c>
      <c r="W50" s="252">
        <f>'Old Counts Pivot Table'!F$42</f>
        <v>0</v>
      </c>
      <c r="X50" s="322">
        <f>'Old Counts Pivot Table'!G$42</f>
        <v>0</v>
      </c>
      <c r="Y50" s="251">
        <f>'Old Counts Pivot Table'!H$42</f>
        <v>0</v>
      </c>
      <c r="Z50" s="251">
        <f>'Old Counts Pivot Table'!I$42</f>
        <v>0</v>
      </c>
      <c r="AA50" s="252">
        <f>'Old Counts Pivot Table'!J$42</f>
        <v>0</v>
      </c>
      <c r="AB50" s="252">
        <f>'Old Counts Pivot Table'!K$42</f>
        <v>0</v>
      </c>
      <c r="AC50" s="252">
        <f>'Old Counts Pivot Table'!L$42</f>
        <v>0</v>
      </c>
      <c r="AD50" s="252">
        <f>'Old Counts Pivot Table'!M$42</f>
        <v>0</v>
      </c>
      <c r="AE50" s="251">
        <f>'Old Counts Pivot Table'!N$42</f>
        <v>0</v>
      </c>
      <c r="AF50" s="251">
        <f>'Old Counts Pivot Table'!O$42</f>
        <v>2239</v>
      </c>
      <c r="AG50" s="252">
        <f>'Old Counts Pivot Table'!P$42</f>
        <v>0</v>
      </c>
      <c r="AH50" s="251">
        <f>'Old Counts Pivot Table'!Q$42</f>
        <v>2239</v>
      </c>
    </row>
    <row r="51" spans="1:36" s="261" customFormat="1">
      <c r="A51" s="338"/>
      <c r="B51" s="253" t="s">
        <v>212</v>
      </c>
      <c r="C51" s="254">
        <f t="shared" si="33"/>
        <v>1</v>
      </c>
      <c r="D51" s="255">
        <f t="shared" si="34"/>
        <v>1</v>
      </c>
      <c r="E51" s="255">
        <f t="shared" si="35"/>
        <v>1</v>
      </c>
      <c r="F51" s="255">
        <f t="shared" si="36"/>
        <v>1</v>
      </c>
      <c r="G51" s="255">
        <f t="shared" si="36"/>
        <v>1</v>
      </c>
      <c r="H51" s="255">
        <f t="shared" si="36"/>
        <v>1</v>
      </c>
      <c r="I51" s="254">
        <f t="shared" si="37"/>
        <v>1</v>
      </c>
      <c r="J51" s="254">
        <f t="shared" si="38"/>
        <v>1</v>
      </c>
      <c r="K51" s="255">
        <f t="shared" si="39"/>
        <v>1</v>
      </c>
      <c r="L51" s="255">
        <f t="shared" si="39"/>
        <v>1</v>
      </c>
      <c r="M51" s="256">
        <f t="shared" si="40"/>
        <v>0</v>
      </c>
      <c r="N51" s="254">
        <f t="shared" si="41"/>
        <v>1</v>
      </c>
      <c r="O51" s="254">
        <f t="shared" si="42"/>
        <v>1</v>
      </c>
      <c r="P51" s="256">
        <f t="shared" si="42"/>
        <v>0</v>
      </c>
      <c r="Q51" s="333">
        <f t="shared" si="42"/>
        <v>1</v>
      </c>
      <c r="R51" s="257"/>
      <c r="S51" s="258">
        <f>'Old Counts Pivot Table'!B$43</f>
        <v>3074</v>
      </c>
      <c r="T51" s="259">
        <f>'Old Counts Pivot Table'!C$43</f>
        <v>1061</v>
      </c>
      <c r="U51" s="259">
        <f>'Old Counts Pivot Table'!D$43</f>
        <v>2376</v>
      </c>
      <c r="V51" s="259">
        <f>'Old Counts Pivot Table'!E$43</f>
        <v>2033</v>
      </c>
      <c r="W51" s="259">
        <f>'Old Counts Pivot Table'!F$43</f>
        <v>372</v>
      </c>
      <c r="X51" s="323">
        <f>'Old Counts Pivot Table'!G$43</f>
        <v>746</v>
      </c>
      <c r="Y51" s="258">
        <f>'Old Counts Pivot Table'!H$43</f>
        <v>9662</v>
      </c>
      <c r="Z51" s="258">
        <f>'Old Counts Pivot Table'!I$43</f>
        <v>293</v>
      </c>
      <c r="AA51" s="259">
        <f>'Old Counts Pivot Table'!J$43</f>
        <v>462</v>
      </c>
      <c r="AB51" s="259">
        <f>'Old Counts Pivot Table'!K$43</f>
        <v>513</v>
      </c>
      <c r="AC51" s="259">
        <f>'Old Counts Pivot Table'!L$43</f>
        <v>0</v>
      </c>
      <c r="AD51" s="259">
        <f>'Old Counts Pivot Table'!M$43</f>
        <v>0</v>
      </c>
      <c r="AE51" s="258">
        <f>'Old Counts Pivot Table'!N$43</f>
        <v>1268</v>
      </c>
      <c r="AF51" s="258">
        <f>'Old Counts Pivot Table'!O$43</f>
        <v>2239</v>
      </c>
      <c r="AG51" s="259">
        <f>'Old Counts Pivot Table'!P$43</f>
        <v>0</v>
      </c>
      <c r="AH51" s="258">
        <f>'Old Counts Pivot Table'!Q$43</f>
        <v>2239</v>
      </c>
      <c r="AI51" s="260"/>
      <c r="AJ51" s="260"/>
    </row>
    <row r="52" spans="1:36">
      <c r="A52" s="339" t="s">
        <v>33</v>
      </c>
      <c r="B52" s="240" t="s">
        <v>3</v>
      </c>
      <c r="C52" s="241">
        <f t="shared" ref="C52:C58" si="43">S52/S$58</f>
        <v>0.34580252283601565</v>
      </c>
      <c r="D52" s="242">
        <f t="shared" ref="D52:D58" si="44">IFERROR(T52/T$58,0)</f>
        <v>0</v>
      </c>
      <c r="E52" s="242">
        <f t="shared" ref="E52:E58" si="45">U52/U$58</f>
        <v>0.20200519866320088</v>
      </c>
      <c r="F52" s="242">
        <f t="shared" ref="F52:H58" si="46">IFERROR(V52/V$58,0)</f>
        <v>0.20634920634920634</v>
      </c>
      <c r="G52" s="242">
        <f t="shared" si="46"/>
        <v>0</v>
      </c>
      <c r="H52" s="242">
        <f t="shared" si="46"/>
        <v>0</v>
      </c>
      <c r="I52" s="241">
        <f t="shared" ref="I52:I58" si="47">Y52/Y$58</f>
        <v>0.26670574443141853</v>
      </c>
      <c r="J52" s="241">
        <f t="shared" ref="J52:J58" si="48">IFERROR(Z52/Z$58,0)</f>
        <v>0</v>
      </c>
      <c r="K52" s="242">
        <f t="shared" ref="K52:L58" si="49">AA52/AA$58</f>
        <v>0.32142857142857145</v>
      </c>
      <c r="L52" s="242">
        <f t="shared" si="49"/>
        <v>0.35376967688483846</v>
      </c>
      <c r="M52" s="243">
        <f t="shared" ref="M52:M58" si="50">IFERROR(AC52/AC$58,0)</f>
        <v>0.51063829787234039</v>
      </c>
      <c r="N52" s="241">
        <f t="shared" ref="N52:N58" si="51">AE52/AE$58</f>
        <v>0.34869169510807735</v>
      </c>
      <c r="O52" s="241">
        <f t="shared" ref="O52:Q58" si="52">IFERROR(AF52/AF$58,0)</f>
        <v>8.6705202312138727E-2</v>
      </c>
      <c r="P52" s="243">
        <f t="shared" si="52"/>
        <v>0</v>
      </c>
      <c r="Q52" s="331">
        <f t="shared" si="52"/>
        <v>8.6705202312138727E-2</v>
      </c>
      <c r="R52" s="244"/>
      <c r="S52" s="245">
        <f>'Old Counts Pivot Table'!B$45</f>
        <v>795</v>
      </c>
      <c r="T52" s="246">
        <f>'Old Counts Pivot Table'!C$45</f>
        <v>0</v>
      </c>
      <c r="U52" s="246">
        <f>'Old Counts Pivot Table'!D$45</f>
        <v>544</v>
      </c>
      <c r="V52" s="246">
        <f>'Old Counts Pivot Table'!E$45</f>
        <v>26</v>
      </c>
      <c r="W52" s="246">
        <f>'Old Counts Pivot Table'!F$45</f>
        <v>0</v>
      </c>
      <c r="X52" s="321">
        <f>'Old Counts Pivot Table'!G$45</f>
        <v>0</v>
      </c>
      <c r="Y52" s="245">
        <f>'Old Counts Pivot Table'!H$45</f>
        <v>1365</v>
      </c>
      <c r="Z52" s="245">
        <f>'Old Counts Pivot Table'!I$45</f>
        <v>0</v>
      </c>
      <c r="AA52" s="246">
        <f>'Old Counts Pivot Table'!J$45</f>
        <v>162</v>
      </c>
      <c r="AB52" s="246">
        <f>'Old Counts Pivot Table'!K$45</f>
        <v>427</v>
      </c>
      <c r="AC52" s="246">
        <f>'Old Counts Pivot Table'!L$45</f>
        <v>24</v>
      </c>
      <c r="AD52" s="246">
        <f>'Old Counts Pivot Table'!M$45</f>
        <v>0</v>
      </c>
      <c r="AE52" s="245">
        <f>'Old Counts Pivot Table'!N$45</f>
        <v>613</v>
      </c>
      <c r="AF52" s="245">
        <f>'Old Counts Pivot Table'!O$45</f>
        <v>15</v>
      </c>
      <c r="AG52" s="246">
        <f>'Old Counts Pivot Table'!P$45</f>
        <v>0</v>
      </c>
      <c r="AH52" s="245">
        <f>'Old Counts Pivot Table'!Q$45</f>
        <v>15</v>
      </c>
    </row>
    <row r="53" spans="1:36">
      <c r="A53" s="337"/>
      <c r="B53" s="239" t="s">
        <v>4</v>
      </c>
      <c r="C53" s="247">
        <f t="shared" si="43"/>
        <v>0.2866463679860809</v>
      </c>
      <c r="D53" s="248">
        <f t="shared" si="44"/>
        <v>0</v>
      </c>
      <c r="E53" s="248">
        <f t="shared" si="45"/>
        <v>0.28926847382101745</v>
      </c>
      <c r="F53" s="248">
        <f t="shared" si="46"/>
        <v>0.2857142857142857</v>
      </c>
      <c r="G53" s="248">
        <f t="shared" si="46"/>
        <v>0</v>
      </c>
      <c r="H53" s="248">
        <f t="shared" si="46"/>
        <v>0</v>
      </c>
      <c r="I53" s="247">
        <f t="shared" si="47"/>
        <v>0.28800312622118013</v>
      </c>
      <c r="J53" s="247">
        <f t="shared" si="48"/>
        <v>0</v>
      </c>
      <c r="K53" s="248">
        <f t="shared" si="49"/>
        <v>0.40079365079365081</v>
      </c>
      <c r="L53" s="248">
        <f t="shared" si="49"/>
        <v>0.28417564208782103</v>
      </c>
      <c r="M53" s="249">
        <f t="shared" si="50"/>
        <v>0.27659574468085107</v>
      </c>
      <c r="N53" s="247">
        <f t="shared" si="51"/>
        <v>0.3174061433447099</v>
      </c>
      <c r="O53" s="247">
        <f t="shared" si="52"/>
        <v>0.21965317919075145</v>
      </c>
      <c r="P53" s="249">
        <f t="shared" si="52"/>
        <v>0</v>
      </c>
      <c r="Q53" s="332">
        <f t="shared" si="52"/>
        <v>0.21965317919075145</v>
      </c>
      <c r="R53" s="250"/>
      <c r="S53" s="251">
        <f>'Old Counts Pivot Table'!B$46</f>
        <v>659</v>
      </c>
      <c r="T53" s="252">
        <f>'Old Counts Pivot Table'!C$46</f>
        <v>0</v>
      </c>
      <c r="U53" s="252">
        <f>'Old Counts Pivot Table'!D$46</f>
        <v>779</v>
      </c>
      <c r="V53" s="252">
        <f>'Old Counts Pivot Table'!E$46</f>
        <v>36</v>
      </c>
      <c r="W53" s="252">
        <f>'Old Counts Pivot Table'!F$46</f>
        <v>0</v>
      </c>
      <c r="X53" s="322">
        <f>'Old Counts Pivot Table'!G$46</f>
        <v>0</v>
      </c>
      <c r="Y53" s="251">
        <f>'Old Counts Pivot Table'!H$46</f>
        <v>1474</v>
      </c>
      <c r="Z53" s="251">
        <f>'Old Counts Pivot Table'!I$46</f>
        <v>0</v>
      </c>
      <c r="AA53" s="252">
        <f>'Old Counts Pivot Table'!J$46</f>
        <v>202</v>
      </c>
      <c r="AB53" s="252">
        <f>'Old Counts Pivot Table'!K$46</f>
        <v>343</v>
      </c>
      <c r="AC53" s="252">
        <f>'Old Counts Pivot Table'!L$46</f>
        <v>13</v>
      </c>
      <c r="AD53" s="252">
        <f>'Old Counts Pivot Table'!M$46</f>
        <v>0</v>
      </c>
      <c r="AE53" s="251">
        <f>'Old Counts Pivot Table'!N$46</f>
        <v>558</v>
      </c>
      <c r="AF53" s="251">
        <f>'Old Counts Pivot Table'!O$46</f>
        <v>38</v>
      </c>
      <c r="AG53" s="252">
        <f>'Old Counts Pivot Table'!P$46</f>
        <v>0</v>
      </c>
      <c r="AH53" s="251">
        <f>'Old Counts Pivot Table'!Q$46</f>
        <v>38</v>
      </c>
    </row>
    <row r="54" spans="1:36">
      <c r="A54" s="337"/>
      <c r="B54" s="239" t="s">
        <v>5</v>
      </c>
      <c r="C54" s="247">
        <f t="shared" si="43"/>
        <v>0.2483688560243584</v>
      </c>
      <c r="D54" s="248">
        <f t="shared" si="44"/>
        <v>0</v>
      </c>
      <c r="E54" s="248">
        <f t="shared" si="45"/>
        <v>0.24767916821388786</v>
      </c>
      <c r="F54" s="248">
        <f t="shared" si="46"/>
        <v>0.35714285714285715</v>
      </c>
      <c r="G54" s="248">
        <f t="shared" si="46"/>
        <v>0</v>
      </c>
      <c r="H54" s="248">
        <f t="shared" si="46"/>
        <v>0</v>
      </c>
      <c r="I54" s="247">
        <f t="shared" si="47"/>
        <v>0.25068386088315747</v>
      </c>
      <c r="J54" s="247">
        <f t="shared" si="48"/>
        <v>0</v>
      </c>
      <c r="K54" s="248">
        <f t="shared" si="49"/>
        <v>0.11507936507936507</v>
      </c>
      <c r="L54" s="248">
        <f t="shared" si="49"/>
        <v>0.17895608947804473</v>
      </c>
      <c r="M54" s="249">
        <f t="shared" si="50"/>
        <v>8.5106382978723402E-2</v>
      </c>
      <c r="N54" s="247">
        <f t="shared" si="51"/>
        <v>0.15813424345847554</v>
      </c>
      <c r="O54" s="247">
        <f t="shared" si="52"/>
        <v>0.34104046242774566</v>
      </c>
      <c r="P54" s="249">
        <f t="shared" si="52"/>
        <v>0</v>
      </c>
      <c r="Q54" s="332">
        <f t="shared" si="52"/>
        <v>0.34104046242774566</v>
      </c>
      <c r="R54" s="250"/>
      <c r="S54" s="251">
        <f>'Old Counts Pivot Table'!B$47</f>
        <v>571</v>
      </c>
      <c r="T54" s="252">
        <f>'Old Counts Pivot Table'!C$47</f>
        <v>0</v>
      </c>
      <c r="U54" s="252">
        <f>'Old Counts Pivot Table'!D$47</f>
        <v>667</v>
      </c>
      <c r="V54" s="252">
        <f>'Old Counts Pivot Table'!E$47</f>
        <v>45</v>
      </c>
      <c r="W54" s="252">
        <f>'Old Counts Pivot Table'!F$47</f>
        <v>0</v>
      </c>
      <c r="X54" s="322">
        <f>'Old Counts Pivot Table'!G$47</f>
        <v>0</v>
      </c>
      <c r="Y54" s="251">
        <f>'Old Counts Pivot Table'!H$47</f>
        <v>1283</v>
      </c>
      <c r="Z54" s="251">
        <f>'Old Counts Pivot Table'!I$47</f>
        <v>0</v>
      </c>
      <c r="AA54" s="252">
        <f>'Old Counts Pivot Table'!J$47</f>
        <v>58</v>
      </c>
      <c r="AB54" s="252">
        <f>'Old Counts Pivot Table'!K$47</f>
        <v>216</v>
      </c>
      <c r="AC54" s="252">
        <f>'Old Counts Pivot Table'!L$47</f>
        <v>4</v>
      </c>
      <c r="AD54" s="252">
        <f>'Old Counts Pivot Table'!M$47</f>
        <v>0</v>
      </c>
      <c r="AE54" s="251">
        <f>'Old Counts Pivot Table'!N$47</f>
        <v>278</v>
      </c>
      <c r="AF54" s="251">
        <f>'Old Counts Pivot Table'!O$47</f>
        <v>59</v>
      </c>
      <c r="AG54" s="252">
        <f>'Old Counts Pivot Table'!P$47</f>
        <v>0</v>
      </c>
      <c r="AH54" s="251">
        <f>'Old Counts Pivot Table'!Q$47</f>
        <v>59</v>
      </c>
    </row>
    <row r="55" spans="1:36">
      <c r="A55" s="337"/>
      <c r="B55" s="239" t="s">
        <v>6</v>
      </c>
      <c r="C55" s="247">
        <f t="shared" si="43"/>
        <v>3.8277511961722487E-2</v>
      </c>
      <c r="D55" s="248">
        <f t="shared" si="44"/>
        <v>0</v>
      </c>
      <c r="E55" s="248">
        <f t="shared" si="45"/>
        <v>9.2461938358707765E-2</v>
      </c>
      <c r="F55" s="248">
        <f t="shared" si="46"/>
        <v>0.15079365079365079</v>
      </c>
      <c r="G55" s="248">
        <f t="shared" si="46"/>
        <v>0</v>
      </c>
      <c r="H55" s="248">
        <f t="shared" si="46"/>
        <v>0</v>
      </c>
      <c r="I55" s="247">
        <f t="shared" si="47"/>
        <v>6.9558421258304026E-2</v>
      </c>
      <c r="J55" s="247">
        <f t="shared" si="48"/>
        <v>0</v>
      </c>
      <c r="K55" s="248">
        <f t="shared" si="49"/>
        <v>0.1626984126984127</v>
      </c>
      <c r="L55" s="248">
        <f t="shared" si="49"/>
        <v>0.18309859154929578</v>
      </c>
      <c r="M55" s="249">
        <f t="shared" si="50"/>
        <v>0.1276595744680851</v>
      </c>
      <c r="N55" s="247">
        <f t="shared" si="51"/>
        <v>0.17576791808873721</v>
      </c>
      <c r="O55" s="247">
        <f t="shared" si="52"/>
        <v>0.35260115606936415</v>
      </c>
      <c r="P55" s="249">
        <f t="shared" si="52"/>
        <v>0</v>
      </c>
      <c r="Q55" s="332">
        <f t="shared" si="52"/>
        <v>0.35260115606936415</v>
      </c>
      <c r="R55" s="250"/>
      <c r="S55" s="251">
        <f>'Old Counts Pivot Table'!B$48</f>
        <v>88</v>
      </c>
      <c r="T55" s="252">
        <f>'Old Counts Pivot Table'!C$48</f>
        <v>0</v>
      </c>
      <c r="U55" s="252">
        <f>'Old Counts Pivot Table'!D$48</f>
        <v>249</v>
      </c>
      <c r="V55" s="252">
        <f>'Old Counts Pivot Table'!E$48</f>
        <v>19</v>
      </c>
      <c r="W55" s="252">
        <f>'Old Counts Pivot Table'!F$48</f>
        <v>0</v>
      </c>
      <c r="X55" s="322">
        <f>'Old Counts Pivot Table'!G$48</f>
        <v>0</v>
      </c>
      <c r="Y55" s="251">
        <f>'Old Counts Pivot Table'!H$48</f>
        <v>356</v>
      </c>
      <c r="Z55" s="251">
        <f>'Old Counts Pivot Table'!I$48</f>
        <v>0</v>
      </c>
      <c r="AA55" s="252">
        <f>'Old Counts Pivot Table'!J$48</f>
        <v>82</v>
      </c>
      <c r="AB55" s="252">
        <f>'Old Counts Pivot Table'!K$48</f>
        <v>221</v>
      </c>
      <c r="AC55" s="252">
        <f>'Old Counts Pivot Table'!L$48</f>
        <v>6</v>
      </c>
      <c r="AD55" s="252">
        <f>'Old Counts Pivot Table'!M$48</f>
        <v>0</v>
      </c>
      <c r="AE55" s="251">
        <f>'Old Counts Pivot Table'!N$48</f>
        <v>309</v>
      </c>
      <c r="AF55" s="251">
        <f>'Old Counts Pivot Table'!O$48</f>
        <v>61</v>
      </c>
      <c r="AG55" s="252">
        <f>'Old Counts Pivot Table'!P$48</f>
        <v>0</v>
      </c>
      <c r="AH55" s="251">
        <f>'Old Counts Pivot Table'!Q$48</f>
        <v>61</v>
      </c>
    </row>
    <row r="56" spans="1:36">
      <c r="A56" s="337"/>
      <c r="B56" s="239" t="s">
        <v>24</v>
      </c>
      <c r="C56" s="247">
        <f t="shared" si="43"/>
        <v>8.0904741191822532E-2</v>
      </c>
      <c r="D56" s="248">
        <f t="shared" si="44"/>
        <v>0</v>
      </c>
      <c r="E56" s="248">
        <f t="shared" si="45"/>
        <v>0.16858522094318604</v>
      </c>
      <c r="F56" s="248">
        <f t="shared" si="46"/>
        <v>0</v>
      </c>
      <c r="G56" s="248">
        <f t="shared" si="46"/>
        <v>0</v>
      </c>
      <c r="H56" s="248">
        <f t="shared" si="46"/>
        <v>0</v>
      </c>
      <c r="I56" s="247">
        <f t="shared" si="47"/>
        <v>0.12504884720593981</v>
      </c>
      <c r="J56" s="247">
        <f t="shared" si="48"/>
        <v>0</v>
      </c>
      <c r="K56" s="248">
        <f t="shared" si="49"/>
        <v>0</v>
      </c>
      <c r="L56" s="248">
        <f t="shared" si="49"/>
        <v>0</v>
      </c>
      <c r="M56" s="249">
        <f t="shared" si="50"/>
        <v>0</v>
      </c>
      <c r="N56" s="247">
        <f t="shared" si="51"/>
        <v>0</v>
      </c>
      <c r="O56" s="247">
        <f t="shared" si="52"/>
        <v>0</v>
      </c>
      <c r="P56" s="249">
        <f t="shared" si="52"/>
        <v>0</v>
      </c>
      <c r="Q56" s="332">
        <f t="shared" si="52"/>
        <v>0</v>
      </c>
      <c r="R56" s="250"/>
      <c r="S56" s="251">
        <f>'Old Counts Pivot Table'!B$49</f>
        <v>186</v>
      </c>
      <c r="T56" s="252">
        <f>'Old Counts Pivot Table'!C$49</f>
        <v>0</v>
      </c>
      <c r="U56" s="252">
        <f>'Old Counts Pivot Table'!D$49</f>
        <v>454</v>
      </c>
      <c r="V56" s="252">
        <f>'Old Counts Pivot Table'!E$49</f>
        <v>0</v>
      </c>
      <c r="W56" s="252">
        <f>'Old Counts Pivot Table'!F$49</f>
        <v>0</v>
      </c>
      <c r="X56" s="322">
        <f>'Old Counts Pivot Table'!G$49</f>
        <v>0</v>
      </c>
      <c r="Y56" s="251">
        <f>'Old Counts Pivot Table'!H$49</f>
        <v>640</v>
      </c>
      <c r="Z56" s="251">
        <f>'Old Counts Pivot Table'!I$49</f>
        <v>0</v>
      </c>
      <c r="AA56" s="252">
        <f>'Old Counts Pivot Table'!J$49</f>
        <v>0</v>
      </c>
      <c r="AB56" s="252">
        <f>'Old Counts Pivot Table'!K$49</f>
        <v>0</v>
      </c>
      <c r="AC56" s="252">
        <f>'Old Counts Pivot Table'!L$49</f>
        <v>0</v>
      </c>
      <c r="AD56" s="252">
        <f>'Old Counts Pivot Table'!M$49</f>
        <v>0</v>
      </c>
      <c r="AE56" s="251">
        <f>'Old Counts Pivot Table'!N$49</f>
        <v>0</v>
      </c>
      <c r="AF56" s="251">
        <f>'Old Counts Pivot Table'!O$49</f>
        <v>0</v>
      </c>
      <c r="AG56" s="252">
        <f>'Old Counts Pivot Table'!P$49</f>
        <v>0</v>
      </c>
      <c r="AH56" s="251">
        <f>'Old Counts Pivot Table'!Q$49</f>
        <v>0</v>
      </c>
    </row>
    <row r="57" spans="1:36">
      <c r="A57" s="337"/>
      <c r="B57" s="239" t="s">
        <v>21</v>
      </c>
      <c r="C57" s="247">
        <f t="shared" si="43"/>
        <v>0</v>
      </c>
      <c r="D57" s="248">
        <f t="shared" si="44"/>
        <v>0</v>
      </c>
      <c r="E57" s="248">
        <f t="shared" si="45"/>
        <v>0</v>
      </c>
      <c r="F57" s="248">
        <f t="shared" si="46"/>
        <v>0</v>
      </c>
      <c r="G57" s="248">
        <f t="shared" si="46"/>
        <v>0</v>
      </c>
      <c r="H57" s="248">
        <f t="shared" si="46"/>
        <v>0</v>
      </c>
      <c r="I57" s="247">
        <f t="shared" si="47"/>
        <v>0</v>
      </c>
      <c r="J57" s="247">
        <f t="shared" si="48"/>
        <v>0</v>
      </c>
      <c r="K57" s="248">
        <f t="shared" si="49"/>
        <v>0</v>
      </c>
      <c r="L57" s="248">
        <f t="shared" si="49"/>
        <v>0</v>
      </c>
      <c r="M57" s="249">
        <f t="shared" si="50"/>
        <v>0</v>
      </c>
      <c r="N57" s="247">
        <f t="shared" si="51"/>
        <v>0</v>
      </c>
      <c r="O57" s="247">
        <f t="shared" si="52"/>
        <v>0</v>
      </c>
      <c r="P57" s="249">
        <f t="shared" si="52"/>
        <v>0</v>
      </c>
      <c r="Q57" s="332">
        <f t="shared" si="52"/>
        <v>0</v>
      </c>
      <c r="R57" s="250"/>
      <c r="S57" s="251">
        <f>'Old Counts Pivot Table'!B$50</f>
        <v>0</v>
      </c>
      <c r="T57" s="252">
        <f>'Old Counts Pivot Table'!C$50</f>
        <v>0</v>
      </c>
      <c r="U57" s="252">
        <f>'Old Counts Pivot Table'!D$50</f>
        <v>0</v>
      </c>
      <c r="V57" s="252">
        <f>'Old Counts Pivot Table'!E$50</f>
        <v>0</v>
      </c>
      <c r="W57" s="252">
        <f>'Old Counts Pivot Table'!F$50</f>
        <v>0</v>
      </c>
      <c r="X57" s="322">
        <f>'Old Counts Pivot Table'!G$50</f>
        <v>0</v>
      </c>
      <c r="Y57" s="251">
        <f>'Old Counts Pivot Table'!H$50</f>
        <v>0</v>
      </c>
      <c r="Z57" s="251">
        <f>'Old Counts Pivot Table'!I$50</f>
        <v>0</v>
      </c>
      <c r="AA57" s="252">
        <f>'Old Counts Pivot Table'!J$50</f>
        <v>0</v>
      </c>
      <c r="AB57" s="252">
        <f>'Old Counts Pivot Table'!K$50</f>
        <v>0</v>
      </c>
      <c r="AC57" s="252">
        <f>'Old Counts Pivot Table'!L$50</f>
        <v>0</v>
      </c>
      <c r="AD57" s="252">
        <f>'Old Counts Pivot Table'!M$50</f>
        <v>0</v>
      </c>
      <c r="AE57" s="251">
        <f>'Old Counts Pivot Table'!N$50</f>
        <v>0</v>
      </c>
      <c r="AF57" s="251">
        <f>'Old Counts Pivot Table'!O$50</f>
        <v>0</v>
      </c>
      <c r="AG57" s="252">
        <f>'Old Counts Pivot Table'!P$50</f>
        <v>0</v>
      </c>
      <c r="AH57" s="251">
        <f>'Old Counts Pivot Table'!Q$50</f>
        <v>0</v>
      </c>
    </row>
    <row r="58" spans="1:36" s="261" customFormat="1">
      <c r="A58" s="338"/>
      <c r="B58" s="253" t="s">
        <v>212</v>
      </c>
      <c r="C58" s="254">
        <f t="shared" si="43"/>
        <v>1</v>
      </c>
      <c r="D58" s="255">
        <f t="shared" si="44"/>
        <v>0</v>
      </c>
      <c r="E58" s="255">
        <f t="shared" si="45"/>
        <v>1</v>
      </c>
      <c r="F58" s="255">
        <f t="shared" si="46"/>
        <v>1</v>
      </c>
      <c r="G58" s="255">
        <f t="shared" si="46"/>
        <v>0</v>
      </c>
      <c r="H58" s="255">
        <f t="shared" si="46"/>
        <v>0</v>
      </c>
      <c r="I58" s="254">
        <f t="shared" si="47"/>
        <v>1</v>
      </c>
      <c r="J58" s="254">
        <f t="shared" si="48"/>
        <v>0</v>
      </c>
      <c r="K58" s="255">
        <f t="shared" si="49"/>
        <v>1</v>
      </c>
      <c r="L58" s="255">
        <f t="shared" si="49"/>
        <v>1</v>
      </c>
      <c r="M58" s="256">
        <f t="shared" si="50"/>
        <v>1</v>
      </c>
      <c r="N58" s="254">
        <f t="shared" si="51"/>
        <v>1</v>
      </c>
      <c r="O58" s="254">
        <f t="shared" si="52"/>
        <v>1</v>
      </c>
      <c r="P58" s="256">
        <f t="shared" si="52"/>
        <v>0</v>
      </c>
      <c r="Q58" s="333">
        <f t="shared" si="52"/>
        <v>1</v>
      </c>
      <c r="R58" s="257"/>
      <c r="S58" s="258">
        <f>'Old Counts Pivot Table'!B$51</f>
        <v>2299</v>
      </c>
      <c r="T58" s="259">
        <f>'Old Counts Pivot Table'!C$51</f>
        <v>0</v>
      </c>
      <c r="U58" s="259">
        <f>'Old Counts Pivot Table'!D$51</f>
        <v>2693</v>
      </c>
      <c r="V58" s="259">
        <f>'Old Counts Pivot Table'!E$51</f>
        <v>126</v>
      </c>
      <c r="W58" s="259">
        <f>'Old Counts Pivot Table'!F$51</f>
        <v>0</v>
      </c>
      <c r="X58" s="323">
        <f>'Old Counts Pivot Table'!G$51</f>
        <v>0</v>
      </c>
      <c r="Y58" s="258">
        <f>'Old Counts Pivot Table'!H$51</f>
        <v>5118</v>
      </c>
      <c r="Z58" s="258">
        <f>'Old Counts Pivot Table'!I$51</f>
        <v>0</v>
      </c>
      <c r="AA58" s="259">
        <f>'Old Counts Pivot Table'!J$51</f>
        <v>504</v>
      </c>
      <c r="AB58" s="259">
        <f>'Old Counts Pivot Table'!K$51</f>
        <v>1207</v>
      </c>
      <c r="AC58" s="259">
        <f>'Old Counts Pivot Table'!L$51</f>
        <v>47</v>
      </c>
      <c r="AD58" s="259">
        <f>'Old Counts Pivot Table'!M$51</f>
        <v>0</v>
      </c>
      <c r="AE58" s="258">
        <f>'Old Counts Pivot Table'!N$51</f>
        <v>1758</v>
      </c>
      <c r="AF58" s="258">
        <f>'Old Counts Pivot Table'!O$51</f>
        <v>173</v>
      </c>
      <c r="AG58" s="259">
        <f>'Old Counts Pivot Table'!P$51</f>
        <v>0</v>
      </c>
      <c r="AH58" s="258">
        <f>'Old Counts Pivot Table'!Q$51</f>
        <v>173</v>
      </c>
      <c r="AI58" s="260"/>
      <c r="AJ58" s="260"/>
    </row>
    <row r="59" spans="1:36">
      <c r="A59" s="339" t="s">
        <v>34</v>
      </c>
      <c r="B59" s="240" t="s">
        <v>3</v>
      </c>
      <c r="C59" s="241">
        <f t="shared" ref="C59:C65" si="53">S59/S$65</f>
        <v>0.33522727272727271</v>
      </c>
      <c r="D59" s="242">
        <f t="shared" ref="D59:D65" si="54">IFERROR(T59/T$65,0)</f>
        <v>0.23933649289099526</v>
      </c>
      <c r="E59" s="242">
        <f t="shared" ref="E59:E65" si="55">U59/U$65</f>
        <v>0.2136669874879692</v>
      </c>
      <c r="F59" s="242">
        <f t="shared" ref="F59:H65" si="56">IFERROR(V59/V$65,0)</f>
        <v>0.20856102003642987</v>
      </c>
      <c r="G59" s="242">
        <f t="shared" si="56"/>
        <v>0.15151515151515152</v>
      </c>
      <c r="H59" s="242">
        <f t="shared" si="56"/>
        <v>0.15294117647058825</v>
      </c>
      <c r="I59" s="241">
        <f t="shared" ref="I59:I65" si="57">Y59/Y$65</f>
        <v>0.24797675866362315</v>
      </c>
      <c r="J59" s="241">
        <f t="shared" ref="J59:J65" si="58">IFERROR(Z59/Z$65,0)</f>
        <v>0</v>
      </c>
      <c r="K59" s="242">
        <f t="shared" ref="K59:L65" si="59">AA59/AA$65</f>
        <v>0.15056818181818182</v>
      </c>
      <c r="L59" s="242">
        <f t="shared" si="59"/>
        <v>9.5360824742268036E-2</v>
      </c>
      <c r="M59" s="243">
        <f t="shared" ref="M59:M65" si="60">IFERROR(AC59/AC$65,0)</f>
        <v>0.12658227848101267</v>
      </c>
      <c r="N59" s="241">
        <f t="shared" ref="N59:N65" si="61">AE59/AE$65</f>
        <v>0.13065755764304013</v>
      </c>
      <c r="O59" s="241">
        <f t="shared" ref="O59:Q65" si="62">IFERROR(AF59/AF$65,0)</f>
        <v>5.8375634517766499E-2</v>
      </c>
      <c r="P59" s="243">
        <f t="shared" si="62"/>
        <v>0</v>
      </c>
      <c r="Q59" s="331">
        <f t="shared" si="62"/>
        <v>5.8375634517766499E-2</v>
      </c>
      <c r="R59" s="244"/>
      <c r="S59" s="245">
        <f>'Old Counts Pivot Table'!B$53</f>
        <v>413</v>
      </c>
      <c r="T59" s="246">
        <f>'Old Counts Pivot Table'!C$53</f>
        <v>303</v>
      </c>
      <c r="U59" s="246">
        <f>'Old Counts Pivot Table'!D$53</f>
        <v>222</v>
      </c>
      <c r="V59" s="246">
        <f>'Old Counts Pivot Table'!E$53</f>
        <v>229</v>
      </c>
      <c r="W59" s="246">
        <f>'Old Counts Pivot Table'!F$53</f>
        <v>15</v>
      </c>
      <c r="X59" s="321">
        <f>'Old Counts Pivot Table'!G$53</f>
        <v>13</v>
      </c>
      <c r="Y59" s="245">
        <f>'Old Counts Pivot Table'!H$53</f>
        <v>1195</v>
      </c>
      <c r="Z59" s="245">
        <f>'Old Counts Pivot Table'!I$53</f>
        <v>0</v>
      </c>
      <c r="AA59" s="246">
        <f>'Old Counts Pivot Table'!J$53</f>
        <v>106</v>
      </c>
      <c r="AB59" s="246">
        <f>'Old Counts Pivot Table'!K$53</f>
        <v>37</v>
      </c>
      <c r="AC59" s="246">
        <f>'Old Counts Pivot Table'!L$53</f>
        <v>10</v>
      </c>
      <c r="AD59" s="246">
        <f>'Old Counts Pivot Table'!M$53</f>
        <v>0</v>
      </c>
      <c r="AE59" s="245">
        <f>'Old Counts Pivot Table'!N$53</f>
        <v>153</v>
      </c>
      <c r="AF59" s="245">
        <f>'Old Counts Pivot Table'!O$53</f>
        <v>23</v>
      </c>
      <c r="AG59" s="246">
        <f>'Old Counts Pivot Table'!P$53</f>
        <v>0</v>
      </c>
      <c r="AH59" s="245">
        <f>'Old Counts Pivot Table'!Q$53</f>
        <v>23</v>
      </c>
    </row>
    <row r="60" spans="1:36">
      <c r="A60" s="337"/>
      <c r="B60" s="239" t="s">
        <v>4</v>
      </c>
      <c r="C60" s="247">
        <f t="shared" si="53"/>
        <v>0.2564935064935065</v>
      </c>
      <c r="D60" s="248">
        <f t="shared" si="54"/>
        <v>0.25987361769352291</v>
      </c>
      <c r="E60" s="248">
        <f t="shared" si="55"/>
        <v>0.2550529355149182</v>
      </c>
      <c r="F60" s="248">
        <f t="shared" si="56"/>
        <v>0.25136612021857924</v>
      </c>
      <c r="G60" s="248">
        <f t="shared" si="56"/>
        <v>0.22222222222222221</v>
      </c>
      <c r="H60" s="248">
        <f t="shared" si="56"/>
        <v>0.4</v>
      </c>
      <c r="I60" s="247">
        <f t="shared" si="57"/>
        <v>0.2577298194646192</v>
      </c>
      <c r="J60" s="247">
        <f t="shared" si="58"/>
        <v>0</v>
      </c>
      <c r="K60" s="248">
        <f t="shared" si="59"/>
        <v>0.15198863636363635</v>
      </c>
      <c r="L60" s="248">
        <f t="shared" si="59"/>
        <v>0.10309278350515463</v>
      </c>
      <c r="M60" s="249">
        <f t="shared" si="60"/>
        <v>0.20253164556962025</v>
      </c>
      <c r="N60" s="247">
        <f t="shared" si="61"/>
        <v>0.13919726729291204</v>
      </c>
      <c r="O60" s="247">
        <f t="shared" si="62"/>
        <v>2.7918781725888325E-2</v>
      </c>
      <c r="P60" s="249">
        <f t="shared" si="62"/>
        <v>0</v>
      </c>
      <c r="Q60" s="332">
        <f t="shared" si="62"/>
        <v>2.7918781725888325E-2</v>
      </c>
      <c r="R60" s="250"/>
      <c r="S60" s="251">
        <f>'Old Counts Pivot Table'!B$54</f>
        <v>316</v>
      </c>
      <c r="T60" s="252">
        <f>'Old Counts Pivot Table'!C$54</f>
        <v>329</v>
      </c>
      <c r="U60" s="252">
        <f>'Old Counts Pivot Table'!D$54</f>
        <v>265</v>
      </c>
      <c r="V60" s="252">
        <f>'Old Counts Pivot Table'!E$54</f>
        <v>276</v>
      </c>
      <c r="W60" s="252">
        <f>'Old Counts Pivot Table'!F$54</f>
        <v>22</v>
      </c>
      <c r="X60" s="322">
        <f>'Old Counts Pivot Table'!G$54</f>
        <v>34</v>
      </c>
      <c r="Y60" s="251">
        <f>'Old Counts Pivot Table'!H$54</f>
        <v>1242</v>
      </c>
      <c r="Z60" s="251">
        <f>'Old Counts Pivot Table'!I$54</f>
        <v>0</v>
      </c>
      <c r="AA60" s="252">
        <f>'Old Counts Pivot Table'!J$54</f>
        <v>107</v>
      </c>
      <c r="AB60" s="252">
        <f>'Old Counts Pivot Table'!K$54</f>
        <v>40</v>
      </c>
      <c r="AC60" s="252">
        <f>'Old Counts Pivot Table'!L$54</f>
        <v>16</v>
      </c>
      <c r="AD60" s="252">
        <f>'Old Counts Pivot Table'!M$54</f>
        <v>0</v>
      </c>
      <c r="AE60" s="251">
        <f>'Old Counts Pivot Table'!N$54</f>
        <v>163</v>
      </c>
      <c r="AF60" s="251">
        <f>'Old Counts Pivot Table'!O$54</f>
        <v>11</v>
      </c>
      <c r="AG60" s="252">
        <f>'Old Counts Pivot Table'!P$54</f>
        <v>0</v>
      </c>
      <c r="AH60" s="251">
        <f>'Old Counts Pivot Table'!Q$54</f>
        <v>11</v>
      </c>
    </row>
    <row r="61" spans="1:36">
      <c r="A61" s="337"/>
      <c r="B61" s="239" t="s">
        <v>5</v>
      </c>
      <c r="C61" s="247">
        <f t="shared" si="53"/>
        <v>0.20616883116883117</v>
      </c>
      <c r="D61" s="248">
        <f t="shared" si="54"/>
        <v>0.24644549763033174</v>
      </c>
      <c r="E61" s="248">
        <f t="shared" si="55"/>
        <v>0.21462945139557266</v>
      </c>
      <c r="F61" s="248">
        <f t="shared" si="56"/>
        <v>0.32058287795992713</v>
      </c>
      <c r="G61" s="248">
        <f t="shared" si="56"/>
        <v>0.5757575757575758</v>
      </c>
      <c r="H61" s="248">
        <f t="shared" si="56"/>
        <v>0.24705882352941178</v>
      </c>
      <c r="I61" s="247">
        <f t="shared" si="57"/>
        <v>0.25295704503008926</v>
      </c>
      <c r="J61" s="247">
        <f t="shared" si="58"/>
        <v>0</v>
      </c>
      <c r="K61" s="248">
        <f t="shared" si="59"/>
        <v>0.21590909090909091</v>
      </c>
      <c r="L61" s="248">
        <f t="shared" si="59"/>
        <v>0.15206185567010308</v>
      </c>
      <c r="M61" s="249">
        <f t="shared" si="60"/>
        <v>0.22784810126582278</v>
      </c>
      <c r="N61" s="247">
        <f t="shared" si="61"/>
        <v>0.19555935098206662</v>
      </c>
      <c r="O61" s="247">
        <f t="shared" si="62"/>
        <v>3.8071065989847719E-2</v>
      </c>
      <c r="P61" s="249">
        <f t="shared" si="62"/>
        <v>0</v>
      </c>
      <c r="Q61" s="332">
        <f t="shared" si="62"/>
        <v>3.8071065989847719E-2</v>
      </c>
      <c r="R61" s="250"/>
      <c r="S61" s="251">
        <f>'Old Counts Pivot Table'!B$55</f>
        <v>254</v>
      </c>
      <c r="T61" s="252">
        <f>'Old Counts Pivot Table'!C$55</f>
        <v>312</v>
      </c>
      <c r="U61" s="252">
        <f>'Old Counts Pivot Table'!D$55</f>
        <v>223</v>
      </c>
      <c r="V61" s="252">
        <f>'Old Counts Pivot Table'!E$55</f>
        <v>352</v>
      </c>
      <c r="W61" s="252">
        <f>'Old Counts Pivot Table'!F$55</f>
        <v>57</v>
      </c>
      <c r="X61" s="322">
        <f>'Old Counts Pivot Table'!G$55</f>
        <v>21</v>
      </c>
      <c r="Y61" s="251">
        <f>'Old Counts Pivot Table'!H$55</f>
        <v>1219</v>
      </c>
      <c r="Z61" s="251">
        <f>'Old Counts Pivot Table'!I$55</f>
        <v>0</v>
      </c>
      <c r="AA61" s="252">
        <f>'Old Counts Pivot Table'!J$55</f>
        <v>152</v>
      </c>
      <c r="AB61" s="252">
        <f>'Old Counts Pivot Table'!K$55</f>
        <v>59</v>
      </c>
      <c r="AC61" s="252">
        <f>'Old Counts Pivot Table'!L$55</f>
        <v>18</v>
      </c>
      <c r="AD61" s="252">
        <f>'Old Counts Pivot Table'!M$55</f>
        <v>0</v>
      </c>
      <c r="AE61" s="251">
        <f>'Old Counts Pivot Table'!N$55</f>
        <v>229</v>
      </c>
      <c r="AF61" s="251">
        <f>'Old Counts Pivot Table'!O$55</f>
        <v>15</v>
      </c>
      <c r="AG61" s="252">
        <f>'Old Counts Pivot Table'!P$55</f>
        <v>0</v>
      </c>
      <c r="AH61" s="251">
        <f>'Old Counts Pivot Table'!Q$55</f>
        <v>15</v>
      </c>
    </row>
    <row r="62" spans="1:36">
      <c r="A62" s="337"/>
      <c r="B62" s="239" t="s">
        <v>6</v>
      </c>
      <c r="C62" s="247">
        <f t="shared" si="53"/>
        <v>0.18506493506493507</v>
      </c>
      <c r="D62" s="248">
        <f t="shared" si="54"/>
        <v>0.2377567140600316</v>
      </c>
      <c r="E62" s="248">
        <f t="shared" si="55"/>
        <v>0.29451395572666023</v>
      </c>
      <c r="F62" s="248">
        <f t="shared" si="56"/>
        <v>0.19125683060109289</v>
      </c>
      <c r="G62" s="248">
        <f t="shared" si="56"/>
        <v>5.0505050505050504E-2</v>
      </c>
      <c r="H62" s="248">
        <f t="shared" si="56"/>
        <v>0.2</v>
      </c>
      <c r="I62" s="247">
        <f t="shared" si="57"/>
        <v>0.2214152313758041</v>
      </c>
      <c r="J62" s="247">
        <f t="shared" si="58"/>
        <v>0</v>
      </c>
      <c r="K62" s="248">
        <f t="shared" si="59"/>
        <v>0.46732954545454547</v>
      </c>
      <c r="L62" s="248">
        <f t="shared" si="59"/>
        <v>0.63917525773195871</v>
      </c>
      <c r="M62" s="249">
        <f t="shared" si="60"/>
        <v>0.4050632911392405</v>
      </c>
      <c r="N62" s="247">
        <f t="shared" si="61"/>
        <v>0.52006831767719897</v>
      </c>
      <c r="O62" s="247">
        <f t="shared" si="62"/>
        <v>0.58883248730964466</v>
      </c>
      <c r="P62" s="249">
        <f t="shared" si="62"/>
        <v>0</v>
      </c>
      <c r="Q62" s="332">
        <f t="shared" si="62"/>
        <v>0.58883248730964466</v>
      </c>
      <c r="R62" s="250"/>
      <c r="S62" s="251">
        <f>'Old Counts Pivot Table'!B$56</f>
        <v>228</v>
      </c>
      <c r="T62" s="252">
        <f>'Old Counts Pivot Table'!C$56</f>
        <v>301</v>
      </c>
      <c r="U62" s="252">
        <f>'Old Counts Pivot Table'!D$56</f>
        <v>306</v>
      </c>
      <c r="V62" s="252">
        <f>'Old Counts Pivot Table'!E$56</f>
        <v>210</v>
      </c>
      <c r="W62" s="252">
        <f>'Old Counts Pivot Table'!F$56</f>
        <v>5</v>
      </c>
      <c r="X62" s="322">
        <f>'Old Counts Pivot Table'!G$56</f>
        <v>17</v>
      </c>
      <c r="Y62" s="251">
        <f>'Old Counts Pivot Table'!H$56</f>
        <v>1067</v>
      </c>
      <c r="Z62" s="251">
        <f>'Old Counts Pivot Table'!I$56</f>
        <v>0</v>
      </c>
      <c r="AA62" s="252">
        <f>'Old Counts Pivot Table'!J$56</f>
        <v>329</v>
      </c>
      <c r="AB62" s="252">
        <f>'Old Counts Pivot Table'!K$56</f>
        <v>248</v>
      </c>
      <c r="AC62" s="252">
        <f>'Old Counts Pivot Table'!L$56</f>
        <v>32</v>
      </c>
      <c r="AD62" s="252">
        <f>'Old Counts Pivot Table'!M$56</f>
        <v>0</v>
      </c>
      <c r="AE62" s="251">
        <f>'Old Counts Pivot Table'!N$56</f>
        <v>609</v>
      </c>
      <c r="AF62" s="251">
        <f>'Old Counts Pivot Table'!O$56</f>
        <v>232</v>
      </c>
      <c r="AG62" s="252">
        <f>'Old Counts Pivot Table'!P$56</f>
        <v>0</v>
      </c>
      <c r="AH62" s="251">
        <f>'Old Counts Pivot Table'!Q$56</f>
        <v>232</v>
      </c>
    </row>
    <row r="63" spans="1:36">
      <c r="A63" s="337"/>
      <c r="B63" s="239" t="s">
        <v>24</v>
      </c>
      <c r="C63" s="247">
        <f t="shared" si="53"/>
        <v>1.7045454545454544E-2</v>
      </c>
      <c r="D63" s="248">
        <f t="shared" si="54"/>
        <v>1.6587677725118485E-2</v>
      </c>
      <c r="E63" s="248">
        <f t="shared" si="55"/>
        <v>2.2136669874879691E-2</v>
      </c>
      <c r="F63" s="248">
        <f t="shared" si="56"/>
        <v>2.8233151183970857E-2</v>
      </c>
      <c r="G63" s="248">
        <f t="shared" si="56"/>
        <v>0</v>
      </c>
      <c r="H63" s="248">
        <f t="shared" si="56"/>
        <v>0</v>
      </c>
      <c r="I63" s="247">
        <f t="shared" si="57"/>
        <v>1.9921145465864286E-2</v>
      </c>
      <c r="J63" s="247">
        <f t="shared" si="58"/>
        <v>0</v>
      </c>
      <c r="K63" s="248">
        <f t="shared" si="59"/>
        <v>1.4204545454545454E-2</v>
      </c>
      <c r="L63" s="248">
        <f t="shared" si="59"/>
        <v>1.0309278350515464E-2</v>
      </c>
      <c r="M63" s="249">
        <f t="shared" si="60"/>
        <v>3.7974683544303799E-2</v>
      </c>
      <c r="N63" s="247">
        <f t="shared" si="61"/>
        <v>1.4517506404782237E-2</v>
      </c>
      <c r="O63" s="247">
        <f t="shared" si="62"/>
        <v>0.28680203045685282</v>
      </c>
      <c r="P63" s="249">
        <f t="shared" si="62"/>
        <v>0</v>
      </c>
      <c r="Q63" s="332">
        <f t="shared" si="62"/>
        <v>0.28680203045685282</v>
      </c>
      <c r="R63" s="250"/>
      <c r="S63" s="251">
        <f>'Old Counts Pivot Table'!B$57</f>
        <v>21</v>
      </c>
      <c r="T63" s="252">
        <f>'Old Counts Pivot Table'!C$57</f>
        <v>21</v>
      </c>
      <c r="U63" s="252">
        <f>'Old Counts Pivot Table'!D$57</f>
        <v>23</v>
      </c>
      <c r="V63" s="252">
        <f>'Old Counts Pivot Table'!E$57</f>
        <v>31</v>
      </c>
      <c r="W63" s="252">
        <f>'Old Counts Pivot Table'!F$57</f>
        <v>0</v>
      </c>
      <c r="X63" s="322">
        <f>'Old Counts Pivot Table'!G$57</f>
        <v>0</v>
      </c>
      <c r="Y63" s="251">
        <f>'Old Counts Pivot Table'!H$57</f>
        <v>96</v>
      </c>
      <c r="Z63" s="251">
        <f>'Old Counts Pivot Table'!I$57</f>
        <v>0</v>
      </c>
      <c r="AA63" s="252">
        <f>'Old Counts Pivot Table'!J$57</f>
        <v>10</v>
      </c>
      <c r="AB63" s="252">
        <f>'Old Counts Pivot Table'!K$57</f>
        <v>4</v>
      </c>
      <c r="AC63" s="252">
        <f>'Old Counts Pivot Table'!L$57</f>
        <v>3</v>
      </c>
      <c r="AD63" s="252">
        <f>'Old Counts Pivot Table'!M$57</f>
        <v>0</v>
      </c>
      <c r="AE63" s="251">
        <f>'Old Counts Pivot Table'!N$57</f>
        <v>17</v>
      </c>
      <c r="AF63" s="251">
        <f>'Old Counts Pivot Table'!O$57</f>
        <v>113</v>
      </c>
      <c r="AG63" s="252">
        <f>'Old Counts Pivot Table'!P$57</f>
        <v>0</v>
      </c>
      <c r="AH63" s="251">
        <f>'Old Counts Pivot Table'!Q$57</f>
        <v>113</v>
      </c>
    </row>
    <row r="64" spans="1:36">
      <c r="A64" s="337"/>
      <c r="B64" s="239" t="s">
        <v>21</v>
      </c>
      <c r="C64" s="247">
        <f t="shared" si="53"/>
        <v>0</v>
      </c>
      <c r="D64" s="248">
        <f t="shared" si="54"/>
        <v>0</v>
      </c>
      <c r="E64" s="248">
        <f t="shared" si="55"/>
        <v>0</v>
      </c>
      <c r="F64" s="248">
        <f t="shared" si="56"/>
        <v>0</v>
      </c>
      <c r="G64" s="248">
        <f t="shared" si="56"/>
        <v>0</v>
      </c>
      <c r="H64" s="248">
        <f t="shared" si="56"/>
        <v>0</v>
      </c>
      <c r="I64" s="247">
        <f t="shared" si="57"/>
        <v>0</v>
      </c>
      <c r="J64" s="247">
        <f t="shared" si="58"/>
        <v>0</v>
      </c>
      <c r="K64" s="248">
        <f t="shared" si="59"/>
        <v>0</v>
      </c>
      <c r="L64" s="248">
        <f t="shared" si="59"/>
        <v>0</v>
      </c>
      <c r="M64" s="249">
        <f t="shared" si="60"/>
        <v>0</v>
      </c>
      <c r="N64" s="247">
        <f t="shared" si="61"/>
        <v>0</v>
      </c>
      <c r="O64" s="247">
        <f t="shared" si="62"/>
        <v>0</v>
      </c>
      <c r="P64" s="249">
        <f t="shared" si="62"/>
        <v>0</v>
      </c>
      <c r="Q64" s="332">
        <f t="shared" si="62"/>
        <v>0</v>
      </c>
      <c r="R64" s="250"/>
      <c r="S64" s="251">
        <f>'Old Counts Pivot Table'!B$58</f>
        <v>0</v>
      </c>
      <c r="T64" s="252">
        <f>'Old Counts Pivot Table'!C$58</f>
        <v>0</v>
      </c>
      <c r="U64" s="252">
        <f>'Old Counts Pivot Table'!D$58</f>
        <v>0</v>
      </c>
      <c r="V64" s="252">
        <f>'Old Counts Pivot Table'!E$58</f>
        <v>0</v>
      </c>
      <c r="W64" s="252">
        <f>'Old Counts Pivot Table'!F$58</f>
        <v>0</v>
      </c>
      <c r="X64" s="322">
        <f>'Old Counts Pivot Table'!G$58</f>
        <v>0</v>
      </c>
      <c r="Y64" s="251">
        <f>'Old Counts Pivot Table'!H$58</f>
        <v>0</v>
      </c>
      <c r="Z64" s="251">
        <f>'Old Counts Pivot Table'!I$58</f>
        <v>0</v>
      </c>
      <c r="AA64" s="252">
        <f>'Old Counts Pivot Table'!J$58</f>
        <v>0</v>
      </c>
      <c r="AB64" s="252">
        <f>'Old Counts Pivot Table'!K$58</f>
        <v>0</v>
      </c>
      <c r="AC64" s="252">
        <f>'Old Counts Pivot Table'!L$58</f>
        <v>0</v>
      </c>
      <c r="AD64" s="252">
        <f>'Old Counts Pivot Table'!M$58</f>
        <v>0</v>
      </c>
      <c r="AE64" s="251">
        <f>'Old Counts Pivot Table'!N$58</f>
        <v>0</v>
      </c>
      <c r="AF64" s="251">
        <f>'Old Counts Pivot Table'!O$58</f>
        <v>0</v>
      </c>
      <c r="AG64" s="252">
        <f>'Old Counts Pivot Table'!P$58</f>
        <v>0</v>
      </c>
      <c r="AH64" s="251">
        <f>'Old Counts Pivot Table'!Q$58</f>
        <v>0</v>
      </c>
    </row>
    <row r="65" spans="1:36" s="261" customFormat="1">
      <c r="A65" s="338"/>
      <c r="B65" s="253" t="s">
        <v>212</v>
      </c>
      <c r="C65" s="254">
        <f t="shared" si="53"/>
        <v>1</v>
      </c>
      <c r="D65" s="255">
        <f t="shared" si="54"/>
        <v>1</v>
      </c>
      <c r="E65" s="255">
        <f t="shared" si="55"/>
        <v>1</v>
      </c>
      <c r="F65" s="255">
        <f t="shared" si="56"/>
        <v>1</v>
      </c>
      <c r="G65" s="255">
        <f t="shared" si="56"/>
        <v>1</v>
      </c>
      <c r="H65" s="255">
        <f t="shared" si="56"/>
        <v>1</v>
      </c>
      <c r="I65" s="254">
        <f t="shared" si="57"/>
        <v>1</v>
      </c>
      <c r="J65" s="254">
        <f t="shared" si="58"/>
        <v>0</v>
      </c>
      <c r="K65" s="255">
        <f t="shared" si="59"/>
        <v>1</v>
      </c>
      <c r="L65" s="255">
        <f t="shared" si="59"/>
        <v>1</v>
      </c>
      <c r="M65" s="256">
        <f t="shared" si="60"/>
        <v>1</v>
      </c>
      <c r="N65" s="254">
        <f t="shared" si="61"/>
        <v>1</v>
      </c>
      <c r="O65" s="254">
        <f t="shared" si="62"/>
        <v>1</v>
      </c>
      <c r="P65" s="256">
        <f t="shared" si="62"/>
        <v>0</v>
      </c>
      <c r="Q65" s="333">
        <f t="shared" si="62"/>
        <v>1</v>
      </c>
      <c r="R65" s="257"/>
      <c r="S65" s="258">
        <f>'Old Counts Pivot Table'!B$59</f>
        <v>1232</v>
      </c>
      <c r="T65" s="259">
        <f>'Old Counts Pivot Table'!C$59</f>
        <v>1266</v>
      </c>
      <c r="U65" s="259">
        <f>'Old Counts Pivot Table'!D$59</f>
        <v>1039</v>
      </c>
      <c r="V65" s="259">
        <f>'Old Counts Pivot Table'!E$59</f>
        <v>1098</v>
      </c>
      <c r="W65" s="259">
        <f>'Old Counts Pivot Table'!F$59</f>
        <v>99</v>
      </c>
      <c r="X65" s="323">
        <f>'Old Counts Pivot Table'!G$59</f>
        <v>85</v>
      </c>
      <c r="Y65" s="258">
        <f>'Old Counts Pivot Table'!H$59</f>
        <v>4819</v>
      </c>
      <c r="Z65" s="258">
        <f>'Old Counts Pivot Table'!I$59</f>
        <v>0</v>
      </c>
      <c r="AA65" s="259">
        <f>'Old Counts Pivot Table'!J$59</f>
        <v>704</v>
      </c>
      <c r="AB65" s="259">
        <f>'Old Counts Pivot Table'!K$59</f>
        <v>388</v>
      </c>
      <c r="AC65" s="259">
        <f>'Old Counts Pivot Table'!L$59</f>
        <v>79</v>
      </c>
      <c r="AD65" s="259">
        <f>'Old Counts Pivot Table'!M$59</f>
        <v>0</v>
      </c>
      <c r="AE65" s="258">
        <f>'Old Counts Pivot Table'!N$59</f>
        <v>1171</v>
      </c>
      <c r="AF65" s="258">
        <f>'Old Counts Pivot Table'!O$59</f>
        <v>394</v>
      </c>
      <c r="AG65" s="259">
        <f>'Old Counts Pivot Table'!P$59</f>
        <v>0</v>
      </c>
      <c r="AH65" s="258">
        <f>'Old Counts Pivot Table'!Q$59</f>
        <v>394</v>
      </c>
      <c r="AI65" s="260"/>
      <c r="AJ65" s="260"/>
    </row>
    <row r="66" spans="1:36">
      <c r="A66" s="339" t="s">
        <v>35</v>
      </c>
      <c r="B66" s="240" t="s">
        <v>3</v>
      </c>
      <c r="C66" s="241">
        <f t="shared" ref="C66:C72" si="63">S66/S$72</f>
        <v>0.37839433293978747</v>
      </c>
      <c r="D66" s="242">
        <f t="shared" ref="D66:D72" si="64">IFERROR(T66/T$72,0)</f>
        <v>0.20705346985210465</v>
      </c>
      <c r="E66" s="242">
        <f t="shared" ref="E66:E72" si="65">U66/U$72</f>
        <v>0.23563218390804597</v>
      </c>
      <c r="F66" s="242">
        <f t="shared" ref="F66:H72" si="66">IFERROR(V66/V$72,0)</f>
        <v>0.2376923076923077</v>
      </c>
      <c r="G66" s="242">
        <f t="shared" si="66"/>
        <v>0.17322834645669291</v>
      </c>
      <c r="H66" s="242">
        <f t="shared" si="66"/>
        <v>0.30519480519480519</v>
      </c>
      <c r="I66" s="241">
        <f t="shared" ref="I66:I72" si="67">Y66/Y$72</f>
        <v>0.27985668789808915</v>
      </c>
      <c r="J66" s="241">
        <f t="shared" ref="J66:J72" si="68">IFERROR(Z66/Z$72,0)</f>
        <v>0</v>
      </c>
      <c r="K66" s="242">
        <f t="shared" ref="K66:L72" si="69">AA66/AA$72</f>
        <v>0.38162344983089064</v>
      </c>
      <c r="L66" s="242">
        <f t="shared" si="69"/>
        <v>0.18718381112984822</v>
      </c>
      <c r="M66" s="243">
        <f t="shared" ref="M66:M72" si="70">IFERROR(AC66/AC$72,0)</f>
        <v>0.296875</v>
      </c>
      <c r="N66" s="241">
        <f t="shared" ref="N66:N72" si="71">AE66/AE$72</f>
        <v>0.33106212424849701</v>
      </c>
      <c r="O66" s="241">
        <f t="shared" ref="O66:Q72" si="72">IFERROR(AF66/AF$72,0)</f>
        <v>0</v>
      </c>
      <c r="P66" s="243">
        <f t="shared" si="72"/>
        <v>0</v>
      </c>
      <c r="Q66" s="331">
        <f t="shared" si="72"/>
        <v>0</v>
      </c>
      <c r="R66" s="244"/>
      <c r="S66" s="245">
        <f>'Old Counts Pivot Table'!B$61</f>
        <v>641</v>
      </c>
      <c r="T66" s="246">
        <f>'Old Counts Pivot Table'!C$61</f>
        <v>182</v>
      </c>
      <c r="U66" s="246">
        <f>'Old Counts Pivot Table'!D$61</f>
        <v>205</v>
      </c>
      <c r="V66" s="246">
        <f>'Old Counts Pivot Table'!E$61</f>
        <v>309</v>
      </c>
      <c r="W66" s="246">
        <f>'Old Counts Pivot Table'!F$61</f>
        <v>22</v>
      </c>
      <c r="X66" s="321">
        <f>'Old Counts Pivot Table'!G$61</f>
        <v>47</v>
      </c>
      <c r="Y66" s="245">
        <f>'Old Counts Pivot Table'!H$61</f>
        <v>1406</v>
      </c>
      <c r="Z66" s="245">
        <f>'Old Counts Pivot Table'!I$61</f>
        <v>0</v>
      </c>
      <c r="AA66" s="246">
        <f>'Old Counts Pivot Table'!J$61</f>
        <v>677</v>
      </c>
      <c r="AB66" s="246">
        <f>'Old Counts Pivot Table'!K$61</f>
        <v>111</v>
      </c>
      <c r="AC66" s="246">
        <f>'Old Counts Pivot Table'!L$61</f>
        <v>38</v>
      </c>
      <c r="AD66" s="246">
        <f>'Old Counts Pivot Table'!M$61</f>
        <v>0</v>
      </c>
      <c r="AE66" s="245">
        <f>'Old Counts Pivot Table'!N$61</f>
        <v>826</v>
      </c>
      <c r="AF66" s="245">
        <f>'Old Counts Pivot Table'!O$61</f>
        <v>0</v>
      </c>
      <c r="AG66" s="246">
        <f>'Old Counts Pivot Table'!P$61</f>
        <v>0</v>
      </c>
      <c r="AH66" s="245">
        <f>'Old Counts Pivot Table'!Q$61</f>
        <v>0</v>
      </c>
    </row>
    <row r="67" spans="1:36">
      <c r="A67" s="337"/>
      <c r="B67" s="239" t="s">
        <v>4</v>
      </c>
      <c r="C67" s="247">
        <f t="shared" si="63"/>
        <v>0.26741440377804016</v>
      </c>
      <c r="D67" s="248">
        <f t="shared" si="64"/>
        <v>0.3026166097838453</v>
      </c>
      <c r="E67" s="248">
        <f t="shared" si="65"/>
        <v>0.21379310344827587</v>
      </c>
      <c r="F67" s="248">
        <f t="shared" si="66"/>
        <v>0.26538461538461539</v>
      </c>
      <c r="G67" s="248">
        <f t="shared" si="66"/>
        <v>0.25196850393700787</v>
      </c>
      <c r="H67" s="248">
        <f t="shared" si="66"/>
        <v>0.35714285714285715</v>
      </c>
      <c r="I67" s="247">
        <f t="shared" si="67"/>
        <v>0.26612261146496813</v>
      </c>
      <c r="J67" s="247">
        <f t="shared" si="68"/>
        <v>0</v>
      </c>
      <c r="K67" s="248">
        <f t="shared" si="69"/>
        <v>0.28523111612175872</v>
      </c>
      <c r="L67" s="248">
        <f t="shared" si="69"/>
        <v>0.26306913996627318</v>
      </c>
      <c r="M67" s="249">
        <f t="shared" si="70"/>
        <v>0.265625</v>
      </c>
      <c r="N67" s="247">
        <f t="shared" si="71"/>
        <v>0.27895791583166335</v>
      </c>
      <c r="O67" s="247">
        <f t="shared" si="72"/>
        <v>0</v>
      </c>
      <c r="P67" s="249">
        <f t="shared" si="72"/>
        <v>0</v>
      </c>
      <c r="Q67" s="332">
        <f t="shared" si="72"/>
        <v>0</v>
      </c>
      <c r="R67" s="250"/>
      <c r="S67" s="251">
        <f>'Old Counts Pivot Table'!B$62</f>
        <v>453</v>
      </c>
      <c r="T67" s="252">
        <f>'Old Counts Pivot Table'!C$62</f>
        <v>266</v>
      </c>
      <c r="U67" s="252">
        <f>'Old Counts Pivot Table'!D$62</f>
        <v>186</v>
      </c>
      <c r="V67" s="252">
        <f>'Old Counts Pivot Table'!E$62</f>
        <v>345</v>
      </c>
      <c r="W67" s="252">
        <f>'Old Counts Pivot Table'!F$62</f>
        <v>32</v>
      </c>
      <c r="X67" s="322">
        <f>'Old Counts Pivot Table'!G$62</f>
        <v>55</v>
      </c>
      <c r="Y67" s="251">
        <f>'Old Counts Pivot Table'!H$62</f>
        <v>1337</v>
      </c>
      <c r="Z67" s="251">
        <f>'Old Counts Pivot Table'!I$62</f>
        <v>0</v>
      </c>
      <c r="AA67" s="252">
        <f>'Old Counts Pivot Table'!J$62</f>
        <v>506</v>
      </c>
      <c r="AB67" s="252">
        <f>'Old Counts Pivot Table'!K$62</f>
        <v>156</v>
      </c>
      <c r="AC67" s="252">
        <f>'Old Counts Pivot Table'!L$62</f>
        <v>34</v>
      </c>
      <c r="AD67" s="252">
        <f>'Old Counts Pivot Table'!M$62</f>
        <v>0</v>
      </c>
      <c r="AE67" s="251">
        <f>'Old Counts Pivot Table'!N$62</f>
        <v>696</v>
      </c>
      <c r="AF67" s="251">
        <f>'Old Counts Pivot Table'!O$62</f>
        <v>0</v>
      </c>
      <c r="AG67" s="252">
        <f>'Old Counts Pivot Table'!P$62</f>
        <v>0</v>
      </c>
      <c r="AH67" s="251">
        <f>'Old Counts Pivot Table'!Q$62</f>
        <v>0</v>
      </c>
    </row>
    <row r="68" spans="1:36">
      <c r="A68" s="337"/>
      <c r="B68" s="239" t="s">
        <v>5</v>
      </c>
      <c r="C68" s="247">
        <f t="shared" si="63"/>
        <v>0.18831168831168832</v>
      </c>
      <c r="D68" s="248">
        <f t="shared" si="64"/>
        <v>0.21501706484641639</v>
      </c>
      <c r="E68" s="248">
        <f t="shared" si="65"/>
        <v>0.30114942528735633</v>
      </c>
      <c r="F68" s="248">
        <f t="shared" si="66"/>
        <v>0.28384615384615386</v>
      </c>
      <c r="G68" s="248">
        <f t="shared" si="66"/>
        <v>0.57480314960629919</v>
      </c>
      <c r="H68" s="248">
        <f t="shared" si="66"/>
        <v>0.32467532467532467</v>
      </c>
      <c r="I68" s="247">
        <f t="shared" si="67"/>
        <v>0.25119426751592355</v>
      </c>
      <c r="J68" s="247">
        <f t="shared" si="68"/>
        <v>0</v>
      </c>
      <c r="K68" s="248">
        <f t="shared" si="69"/>
        <v>0.26493799323562572</v>
      </c>
      <c r="L68" s="248">
        <f t="shared" si="69"/>
        <v>0.42327150084317033</v>
      </c>
      <c r="M68" s="249">
        <f t="shared" si="70"/>
        <v>0.3125</v>
      </c>
      <c r="N68" s="247">
        <f t="shared" si="71"/>
        <v>0.30501002004008015</v>
      </c>
      <c r="O68" s="247">
        <f t="shared" si="72"/>
        <v>0</v>
      </c>
      <c r="P68" s="249">
        <f t="shared" si="72"/>
        <v>0</v>
      </c>
      <c r="Q68" s="332">
        <f t="shared" si="72"/>
        <v>0</v>
      </c>
      <c r="R68" s="250"/>
      <c r="S68" s="251">
        <f>'Old Counts Pivot Table'!B$63</f>
        <v>319</v>
      </c>
      <c r="T68" s="252">
        <f>'Old Counts Pivot Table'!C$63</f>
        <v>189</v>
      </c>
      <c r="U68" s="252">
        <f>'Old Counts Pivot Table'!D$63</f>
        <v>262</v>
      </c>
      <c r="V68" s="252">
        <f>'Old Counts Pivot Table'!E$63</f>
        <v>369</v>
      </c>
      <c r="W68" s="252">
        <f>'Old Counts Pivot Table'!F$63</f>
        <v>73</v>
      </c>
      <c r="X68" s="322">
        <f>'Old Counts Pivot Table'!G$63</f>
        <v>50</v>
      </c>
      <c r="Y68" s="251">
        <f>'Old Counts Pivot Table'!H$63</f>
        <v>1262</v>
      </c>
      <c r="Z68" s="251">
        <f>'Old Counts Pivot Table'!I$63</f>
        <v>0</v>
      </c>
      <c r="AA68" s="252">
        <f>'Old Counts Pivot Table'!J$63</f>
        <v>470</v>
      </c>
      <c r="AB68" s="252">
        <f>'Old Counts Pivot Table'!K$63</f>
        <v>251</v>
      </c>
      <c r="AC68" s="252">
        <f>'Old Counts Pivot Table'!L$63</f>
        <v>40</v>
      </c>
      <c r="AD68" s="252">
        <f>'Old Counts Pivot Table'!M$63</f>
        <v>0</v>
      </c>
      <c r="AE68" s="251">
        <f>'Old Counts Pivot Table'!N$63</f>
        <v>761</v>
      </c>
      <c r="AF68" s="251">
        <f>'Old Counts Pivot Table'!O$63</f>
        <v>0</v>
      </c>
      <c r="AG68" s="252">
        <f>'Old Counts Pivot Table'!P$63</f>
        <v>0</v>
      </c>
      <c r="AH68" s="251">
        <f>'Old Counts Pivot Table'!Q$63</f>
        <v>0</v>
      </c>
    </row>
    <row r="69" spans="1:36">
      <c r="A69" s="337"/>
      <c r="B69" s="239" t="s">
        <v>6</v>
      </c>
      <c r="C69" s="247">
        <f t="shared" si="63"/>
        <v>5.9031877213695395E-3</v>
      </c>
      <c r="D69" s="248">
        <f t="shared" si="64"/>
        <v>1.8202502844141068E-2</v>
      </c>
      <c r="E69" s="248">
        <f t="shared" si="65"/>
        <v>2.1839080459770115E-2</v>
      </c>
      <c r="F69" s="248">
        <f t="shared" si="66"/>
        <v>1.6923076923076923E-2</v>
      </c>
      <c r="G69" s="248">
        <f t="shared" si="66"/>
        <v>0</v>
      </c>
      <c r="H69" s="248">
        <f t="shared" si="66"/>
        <v>6.4935064935064939E-3</v>
      </c>
      <c r="I69" s="247">
        <f t="shared" si="67"/>
        <v>1.3535031847133758E-2</v>
      </c>
      <c r="J69" s="247">
        <f t="shared" si="68"/>
        <v>0</v>
      </c>
      <c r="K69" s="248">
        <f t="shared" si="69"/>
        <v>6.8207440811724918E-2</v>
      </c>
      <c r="L69" s="248">
        <f t="shared" si="69"/>
        <v>0.12647554806070826</v>
      </c>
      <c r="M69" s="249">
        <f t="shared" si="70"/>
        <v>0.1171875</v>
      </c>
      <c r="N69" s="247">
        <f t="shared" si="71"/>
        <v>8.4569138276553102E-2</v>
      </c>
      <c r="O69" s="247">
        <f t="shared" si="72"/>
        <v>0</v>
      </c>
      <c r="P69" s="249">
        <f t="shared" si="72"/>
        <v>0</v>
      </c>
      <c r="Q69" s="332">
        <f t="shared" si="72"/>
        <v>0</v>
      </c>
      <c r="R69" s="250"/>
      <c r="S69" s="251">
        <f>'Old Counts Pivot Table'!B$64</f>
        <v>10</v>
      </c>
      <c r="T69" s="252">
        <f>'Old Counts Pivot Table'!C$64</f>
        <v>16</v>
      </c>
      <c r="U69" s="252">
        <f>'Old Counts Pivot Table'!D$64</f>
        <v>19</v>
      </c>
      <c r="V69" s="252">
        <f>'Old Counts Pivot Table'!E$64</f>
        <v>22</v>
      </c>
      <c r="W69" s="252">
        <f>'Old Counts Pivot Table'!F$64</f>
        <v>0</v>
      </c>
      <c r="X69" s="322">
        <f>'Old Counts Pivot Table'!G$64</f>
        <v>1</v>
      </c>
      <c r="Y69" s="251">
        <f>'Old Counts Pivot Table'!H$64</f>
        <v>68</v>
      </c>
      <c r="Z69" s="251">
        <f>'Old Counts Pivot Table'!I$64</f>
        <v>0</v>
      </c>
      <c r="AA69" s="252">
        <f>'Old Counts Pivot Table'!J$64</f>
        <v>121</v>
      </c>
      <c r="AB69" s="252">
        <f>'Old Counts Pivot Table'!K$64</f>
        <v>75</v>
      </c>
      <c r="AC69" s="252">
        <f>'Old Counts Pivot Table'!L$64</f>
        <v>15</v>
      </c>
      <c r="AD69" s="252">
        <f>'Old Counts Pivot Table'!M$64</f>
        <v>0</v>
      </c>
      <c r="AE69" s="251">
        <f>'Old Counts Pivot Table'!N$64</f>
        <v>211</v>
      </c>
      <c r="AF69" s="251">
        <f>'Old Counts Pivot Table'!O$64</f>
        <v>0</v>
      </c>
      <c r="AG69" s="252">
        <f>'Old Counts Pivot Table'!P$64</f>
        <v>0</v>
      </c>
      <c r="AH69" s="251">
        <f>'Old Counts Pivot Table'!Q$64</f>
        <v>0</v>
      </c>
    </row>
    <row r="70" spans="1:36">
      <c r="A70" s="337"/>
      <c r="B70" s="239" t="s">
        <v>24</v>
      </c>
      <c r="C70" s="247">
        <f t="shared" si="63"/>
        <v>0.15997638724911453</v>
      </c>
      <c r="D70" s="248">
        <f t="shared" si="64"/>
        <v>0.25711035267349258</v>
      </c>
      <c r="E70" s="248">
        <f t="shared" si="65"/>
        <v>0.22758620689655173</v>
      </c>
      <c r="F70" s="248">
        <f t="shared" si="66"/>
        <v>0.19615384615384615</v>
      </c>
      <c r="G70" s="248">
        <f t="shared" si="66"/>
        <v>0</v>
      </c>
      <c r="H70" s="248">
        <f t="shared" si="66"/>
        <v>6.4935064935064939E-3</v>
      </c>
      <c r="I70" s="247">
        <f t="shared" si="67"/>
        <v>0.18929140127388536</v>
      </c>
      <c r="J70" s="247">
        <f t="shared" si="68"/>
        <v>0</v>
      </c>
      <c r="K70" s="248">
        <f t="shared" si="69"/>
        <v>0</v>
      </c>
      <c r="L70" s="248">
        <f t="shared" si="69"/>
        <v>0</v>
      </c>
      <c r="M70" s="249">
        <f t="shared" si="70"/>
        <v>7.8125E-3</v>
      </c>
      <c r="N70" s="406">
        <f t="shared" si="71"/>
        <v>4.0080160320641282E-4</v>
      </c>
      <c r="O70" s="247">
        <f t="shared" si="72"/>
        <v>0</v>
      </c>
      <c r="P70" s="249">
        <f t="shared" si="72"/>
        <v>0</v>
      </c>
      <c r="Q70" s="332">
        <f t="shared" si="72"/>
        <v>0</v>
      </c>
      <c r="R70" s="250"/>
      <c r="S70" s="251">
        <f>'Old Counts Pivot Table'!B$65</f>
        <v>271</v>
      </c>
      <c r="T70" s="252">
        <f>'Old Counts Pivot Table'!C$65</f>
        <v>226</v>
      </c>
      <c r="U70" s="252">
        <f>'Old Counts Pivot Table'!D$65</f>
        <v>198</v>
      </c>
      <c r="V70" s="252">
        <f>'Old Counts Pivot Table'!E$65</f>
        <v>255</v>
      </c>
      <c r="W70" s="252">
        <f>'Old Counts Pivot Table'!F$65</f>
        <v>0</v>
      </c>
      <c r="X70" s="322">
        <f>'Old Counts Pivot Table'!G$65</f>
        <v>1</v>
      </c>
      <c r="Y70" s="251">
        <f>'Old Counts Pivot Table'!H$65</f>
        <v>951</v>
      </c>
      <c r="Z70" s="251">
        <f>'Old Counts Pivot Table'!I$65</f>
        <v>0</v>
      </c>
      <c r="AA70" s="252">
        <f>'Old Counts Pivot Table'!J$65</f>
        <v>0</v>
      </c>
      <c r="AB70" s="252">
        <f>'Old Counts Pivot Table'!K$65</f>
        <v>0</v>
      </c>
      <c r="AC70" s="252">
        <f>'Old Counts Pivot Table'!L$65</f>
        <v>1</v>
      </c>
      <c r="AD70" s="252">
        <f>'Old Counts Pivot Table'!M$65</f>
        <v>0</v>
      </c>
      <c r="AE70" s="251">
        <f>'Old Counts Pivot Table'!N$65</f>
        <v>1</v>
      </c>
      <c r="AF70" s="251">
        <f>'Old Counts Pivot Table'!O$65</f>
        <v>0</v>
      </c>
      <c r="AG70" s="252">
        <f>'Old Counts Pivot Table'!P$65</f>
        <v>0</v>
      </c>
      <c r="AH70" s="251">
        <f>'Old Counts Pivot Table'!Q$65</f>
        <v>0</v>
      </c>
    </row>
    <row r="71" spans="1:36">
      <c r="A71" s="337"/>
      <c r="B71" s="239" t="s">
        <v>21</v>
      </c>
      <c r="C71" s="247">
        <f t="shared" si="63"/>
        <v>0</v>
      </c>
      <c r="D71" s="248">
        <f t="shared" si="64"/>
        <v>0</v>
      </c>
      <c r="E71" s="248">
        <f t="shared" si="65"/>
        <v>0</v>
      </c>
      <c r="F71" s="248">
        <f t="shared" si="66"/>
        <v>0</v>
      </c>
      <c r="G71" s="248">
        <f t="shared" si="66"/>
        <v>0</v>
      </c>
      <c r="H71" s="248">
        <f t="shared" si="66"/>
        <v>0</v>
      </c>
      <c r="I71" s="247">
        <f t="shared" si="67"/>
        <v>0</v>
      </c>
      <c r="J71" s="247">
        <f t="shared" si="68"/>
        <v>0</v>
      </c>
      <c r="K71" s="248">
        <f t="shared" si="69"/>
        <v>0</v>
      </c>
      <c r="L71" s="248">
        <f t="shared" si="69"/>
        <v>0</v>
      </c>
      <c r="M71" s="249">
        <f t="shared" si="70"/>
        <v>0</v>
      </c>
      <c r="N71" s="247">
        <f t="shared" si="71"/>
        <v>0</v>
      </c>
      <c r="O71" s="247">
        <f t="shared" si="72"/>
        <v>0</v>
      </c>
      <c r="P71" s="249">
        <f t="shared" si="72"/>
        <v>0</v>
      </c>
      <c r="Q71" s="332">
        <f t="shared" si="72"/>
        <v>0</v>
      </c>
      <c r="R71" s="250"/>
      <c r="S71" s="251">
        <f>'Old Counts Pivot Table'!B$66</f>
        <v>0</v>
      </c>
      <c r="T71" s="252">
        <f>'Old Counts Pivot Table'!C$66</f>
        <v>0</v>
      </c>
      <c r="U71" s="252">
        <f>'Old Counts Pivot Table'!D$66</f>
        <v>0</v>
      </c>
      <c r="V71" s="252">
        <f>'Old Counts Pivot Table'!E$66</f>
        <v>0</v>
      </c>
      <c r="W71" s="252">
        <f>'Old Counts Pivot Table'!F$66</f>
        <v>0</v>
      </c>
      <c r="X71" s="322">
        <f>'Old Counts Pivot Table'!G$66</f>
        <v>0</v>
      </c>
      <c r="Y71" s="251">
        <f>'Old Counts Pivot Table'!H$66</f>
        <v>0</v>
      </c>
      <c r="Z71" s="251">
        <f>'Old Counts Pivot Table'!I$66</f>
        <v>0</v>
      </c>
      <c r="AA71" s="252">
        <f>'Old Counts Pivot Table'!J$66</f>
        <v>0</v>
      </c>
      <c r="AB71" s="252">
        <f>'Old Counts Pivot Table'!K$66</f>
        <v>0</v>
      </c>
      <c r="AC71" s="252">
        <f>'Old Counts Pivot Table'!L$66</f>
        <v>0</v>
      </c>
      <c r="AD71" s="252">
        <f>'Old Counts Pivot Table'!M$66</f>
        <v>0</v>
      </c>
      <c r="AE71" s="251">
        <f>'Old Counts Pivot Table'!N$66</f>
        <v>0</v>
      </c>
      <c r="AF71" s="251">
        <f>'Old Counts Pivot Table'!O$66</f>
        <v>0</v>
      </c>
      <c r="AG71" s="252">
        <f>'Old Counts Pivot Table'!P$66</f>
        <v>0</v>
      </c>
      <c r="AH71" s="251">
        <f>'Old Counts Pivot Table'!Q$66</f>
        <v>0</v>
      </c>
    </row>
    <row r="72" spans="1:36" s="261" customFormat="1">
      <c r="A72" s="338"/>
      <c r="B72" s="253" t="s">
        <v>212</v>
      </c>
      <c r="C72" s="254">
        <f t="shared" si="63"/>
        <v>1</v>
      </c>
      <c r="D72" s="255">
        <f t="shared" si="64"/>
        <v>1</v>
      </c>
      <c r="E72" s="255">
        <f t="shared" si="65"/>
        <v>1</v>
      </c>
      <c r="F72" s="255">
        <f t="shared" si="66"/>
        <v>1</v>
      </c>
      <c r="G72" s="255">
        <f t="shared" si="66"/>
        <v>1</v>
      </c>
      <c r="H72" s="255">
        <f t="shared" si="66"/>
        <v>1</v>
      </c>
      <c r="I72" s="254">
        <f t="shared" si="67"/>
        <v>1</v>
      </c>
      <c r="J72" s="254">
        <f t="shared" si="68"/>
        <v>0</v>
      </c>
      <c r="K72" s="255">
        <f t="shared" si="69"/>
        <v>1</v>
      </c>
      <c r="L72" s="255">
        <f t="shared" si="69"/>
        <v>1</v>
      </c>
      <c r="M72" s="256">
        <f t="shared" si="70"/>
        <v>1</v>
      </c>
      <c r="N72" s="254">
        <f t="shared" si="71"/>
        <v>1</v>
      </c>
      <c r="O72" s="254">
        <f t="shared" si="72"/>
        <v>0</v>
      </c>
      <c r="P72" s="256">
        <f t="shared" si="72"/>
        <v>0</v>
      </c>
      <c r="Q72" s="333">
        <f t="shared" si="72"/>
        <v>0</v>
      </c>
      <c r="R72" s="257"/>
      <c r="S72" s="258">
        <f>'Old Counts Pivot Table'!B$67</f>
        <v>1694</v>
      </c>
      <c r="T72" s="259">
        <f>'Old Counts Pivot Table'!C$67</f>
        <v>879</v>
      </c>
      <c r="U72" s="259">
        <f>'Old Counts Pivot Table'!D$67</f>
        <v>870</v>
      </c>
      <c r="V72" s="259">
        <f>'Old Counts Pivot Table'!E$67</f>
        <v>1300</v>
      </c>
      <c r="W72" s="259">
        <f>'Old Counts Pivot Table'!F$67</f>
        <v>127</v>
      </c>
      <c r="X72" s="323">
        <f>'Old Counts Pivot Table'!G$67</f>
        <v>154</v>
      </c>
      <c r="Y72" s="258">
        <f>'Old Counts Pivot Table'!H$67</f>
        <v>5024</v>
      </c>
      <c r="Z72" s="258">
        <f>'Old Counts Pivot Table'!I$67</f>
        <v>0</v>
      </c>
      <c r="AA72" s="259">
        <f>'Old Counts Pivot Table'!J$67</f>
        <v>1774</v>
      </c>
      <c r="AB72" s="259">
        <f>'Old Counts Pivot Table'!K$67</f>
        <v>593</v>
      </c>
      <c r="AC72" s="259">
        <f>'Old Counts Pivot Table'!L$67</f>
        <v>128</v>
      </c>
      <c r="AD72" s="259">
        <f>'Old Counts Pivot Table'!M$67</f>
        <v>0</v>
      </c>
      <c r="AE72" s="258">
        <f>'Old Counts Pivot Table'!N$67</f>
        <v>2495</v>
      </c>
      <c r="AF72" s="258">
        <f>'Old Counts Pivot Table'!O$67</f>
        <v>0</v>
      </c>
      <c r="AG72" s="259">
        <f>'Old Counts Pivot Table'!P$67</f>
        <v>0</v>
      </c>
      <c r="AH72" s="258">
        <f>'Old Counts Pivot Table'!Q$67</f>
        <v>0</v>
      </c>
      <c r="AI72" s="260"/>
      <c r="AJ72" s="260"/>
    </row>
    <row r="73" spans="1:36">
      <c r="A73" s="339" t="s">
        <v>36</v>
      </c>
      <c r="B73" s="240" t="s">
        <v>3</v>
      </c>
      <c r="C73" s="241">
        <f t="shared" ref="C73:C79" si="73">S73/S$79</f>
        <v>0.2252141982864137</v>
      </c>
      <c r="D73" s="242">
        <f t="shared" ref="D73:H79" si="74">IFERROR(T73/T$79,0)</f>
        <v>0.20868824531516184</v>
      </c>
      <c r="E73" s="242">
        <f t="shared" si="74"/>
        <v>0</v>
      </c>
      <c r="F73" s="242">
        <f t="shared" si="74"/>
        <v>0.17226890756302521</v>
      </c>
      <c r="G73" s="242">
        <f t="shared" si="74"/>
        <v>0.25185185185185183</v>
      </c>
      <c r="H73" s="242">
        <f t="shared" si="74"/>
        <v>0</v>
      </c>
      <c r="I73" s="241">
        <f t="shared" ref="I73:I79" si="75">Y73/Y$79</f>
        <v>0.21322023983620941</v>
      </c>
      <c r="J73" s="241">
        <f t="shared" ref="J73:J79" si="76">IFERROR(Z73/Z$79,0)</f>
        <v>0</v>
      </c>
      <c r="K73" s="242">
        <f t="shared" ref="K73:L79" si="77">AA73/AA$79</f>
        <v>0</v>
      </c>
      <c r="L73" s="242">
        <f t="shared" si="77"/>
        <v>0</v>
      </c>
      <c r="M73" s="243">
        <f t="shared" ref="M73:M79" si="78">IFERROR(AC73/AC$79,0)</f>
        <v>0</v>
      </c>
      <c r="N73" s="241">
        <f t="shared" ref="N73:N79" si="79">AE73/AE$79</f>
        <v>0</v>
      </c>
      <c r="O73" s="241">
        <f t="shared" ref="O73:Q79" si="80">IFERROR(AF73/AF$79,0)</f>
        <v>0</v>
      </c>
      <c r="P73" s="243">
        <f t="shared" si="80"/>
        <v>0</v>
      </c>
      <c r="Q73" s="331">
        <f t="shared" si="80"/>
        <v>0</v>
      </c>
      <c r="R73" s="244"/>
      <c r="S73" s="245">
        <f>'Old Counts Pivot Table'!B$69</f>
        <v>368</v>
      </c>
      <c r="T73" s="246">
        <f>'Old Counts Pivot Table'!C$69</f>
        <v>245</v>
      </c>
      <c r="U73" s="246">
        <f>'Old Counts Pivot Table'!D$69</f>
        <v>0</v>
      </c>
      <c r="V73" s="246">
        <f>'Old Counts Pivot Table'!E$69</f>
        <v>82</v>
      </c>
      <c r="W73" s="246">
        <f>'Old Counts Pivot Table'!F$69</f>
        <v>34</v>
      </c>
      <c r="X73" s="321">
        <f>'Old Counts Pivot Table'!G$69</f>
        <v>0</v>
      </c>
      <c r="Y73" s="245">
        <f>'Old Counts Pivot Table'!H$69</f>
        <v>729</v>
      </c>
      <c r="Z73" s="245">
        <f>'Old Counts Pivot Table'!I$69</f>
        <v>0</v>
      </c>
      <c r="AA73" s="246">
        <f>'Old Counts Pivot Table'!J$69</f>
        <v>0</v>
      </c>
      <c r="AB73" s="246">
        <f>'Old Counts Pivot Table'!K$69</f>
        <v>0</v>
      </c>
      <c r="AC73" s="246">
        <f>'Old Counts Pivot Table'!L$69</f>
        <v>0</v>
      </c>
      <c r="AD73" s="246">
        <f>'Old Counts Pivot Table'!M$69</f>
        <v>0</v>
      </c>
      <c r="AE73" s="245">
        <f>'Old Counts Pivot Table'!N$69</f>
        <v>0</v>
      </c>
      <c r="AF73" s="245">
        <f>'Old Counts Pivot Table'!O$69</f>
        <v>0</v>
      </c>
      <c r="AG73" s="246">
        <f>'Old Counts Pivot Table'!P$69</f>
        <v>0</v>
      </c>
      <c r="AH73" s="245">
        <f>'Old Counts Pivot Table'!Q$69</f>
        <v>0</v>
      </c>
    </row>
    <row r="74" spans="1:36">
      <c r="A74" s="337"/>
      <c r="B74" s="239" t="s">
        <v>4</v>
      </c>
      <c r="C74" s="247">
        <f t="shared" si="73"/>
        <v>0.26744186046511625</v>
      </c>
      <c r="D74" s="248">
        <f t="shared" si="74"/>
        <v>0.27086882453151617</v>
      </c>
      <c r="E74" s="248">
        <f t="shared" si="74"/>
        <v>0</v>
      </c>
      <c r="F74" s="248">
        <f t="shared" si="74"/>
        <v>0.24159663865546219</v>
      </c>
      <c r="G74" s="248">
        <f t="shared" si="74"/>
        <v>0.13333333333333333</v>
      </c>
      <c r="H74" s="248">
        <f t="shared" si="74"/>
        <v>0</v>
      </c>
      <c r="I74" s="247">
        <f t="shared" si="75"/>
        <v>0.25972506580871602</v>
      </c>
      <c r="J74" s="247">
        <f t="shared" si="76"/>
        <v>0</v>
      </c>
      <c r="K74" s="248">
        <f t="shared" si="77"/>
        <v>0</v>
      </c>
      <c r="L74" s="248">
        <f t="shared" si="77"/>
        <v>0</v>
      </c>
      <c r="M74" s="249">
        <f t="shared" si="78"/>
        <v>0</v>
      </c>
      <c r="N74" s="247">
        <f t="shared" si="79"/>
        <v>0</v>
      </c>
      <c r="O74" s="247">
        <f t="shared" si="80"/>
        <v>0</v>
      </c>
      <c r="P74" s="249">
        <f t="shared" si="80"/>
        <v>0</v>
      </c>
      <c r="Q74" s="332">
        <f t="shared" si="80"/>
        <v>0</v>
      </c>
      <c r="R74" s="250"/>
      <c r="S74" s="251">
        <f>'Old Counts Pivot Table'!B$70</f>
        <v>437</v>
      </c>
      <c r="T74" s="252">
        <f>'Old Counts Pivot Table'!C$70</f>
        <v>318</v>
      </c>
      <c r="U74" s="252">
        <f>'Old Counts Pivot Table'!D$70</f>
        <v>0</v>
      </c>
      <c r="V74" s="252">
        <f>'Old Counts Pivot Table'!E$70</f>
        <v>115</v>
      </c>
      <c r="W74" s="252">
        <f>'Old Counts Pivot Table'!F$70</f>
        <v>18</v>
      </c>
      <c r="X74" s="322">
        <f>'Old Counts Pivot Table'!G$70</f>
        <v>0</v>
      </c>
      <c r="Y74" s="251">
        <f>'Old Counts Pivot Table'!H$70</f>
        <v>888</v>
      </c>
      <c r="Z74" s="251">
        <f>'Old Counts Pivot Table'!I$70</f>
        <v>0</v>
      </c>
      <c r="AA74" s="252">
        <f>'Old Counts Pivot Table'!J$70</f>
        <v>0</v>
      </c>
      <c r="AB74" s="252">
        <f>'Old Counts Pivot Table'!K$70</f>
        <v>0</v>
      </c>
      <c r="AC74" s="252">
        <f>'Old Counts Pivot Table'!L$70</f>
        <v>0</v>
      </c>
      <c r="AD74" s="252">
        <f>'Old Counts Pivot Table'!M$70</f>
        <v>0</v>
      </c>
      <c r="AE74" s="251">
        <f>'Old Counts Pivot Table'!N$70</f>
        <v>0</v>
      </c>
      <c r="AF74" s="251">
        <f>'Old Counts Pivot Table'!O$70</f>
        <v>0</v>
      </c>
      <c r="AG74" s="252">
        <f>'Old Counts Pivot Table'!P$70</f>
        <v>0</v>
      </c>
      <c r="AH74" s="251">
        <f>'Old Counts Pivot Table'!Q$70</f>
        <v>0</v>
      </c>
    </row>
    <row r="75" spans="1:36">
      <c r="A75" s="337"/>
      <c r="B75" s="239" t="s">
        <v>5</v>
      </c>
      <c r="C75" s="247">
        <f t="shared" si="73"/>
        <v>0.29253365973072215</v>
      </c>
      <c r="D75" s="248">
        <f t="shared" si="74"/>
        <v>0.30153321976149916</v>
      </c>
      <c r="E75" s="248">
        <f t="shared" si="74"/>
        <v>0</v>
      </c>
      <c r="F75" s="248">
        <f t="shared" si="74"/>
        <v>0.35084033613445376</v>
      </c>
      <c r="G75" s="248">
        <f t="shared" si="74"/>
        <v>0.31111111111111112</v>
      </c>
      <c r="H75" s="248">
        <f t="shared" si="74"/>
        <v>0</v>
      </c>
      <c r="I75" s="247">
        <f t="shared" si="75"/>
        <v>0.30447499268792044</v>
      </c>
      <c r="J75" s="247">
        <f t="shared" si="76"/>
        <v>0</v>
      </c>
      <c r="K75" s="248">
        <f t="shared" si="77"/>
        <v>0</v>
      </c>
      <c r="L75" s="248">
        <f t="shared" si="77"/>
        <v>0</v>
      </c>
      <c r="M75" s="249">
        <f t="shared" si="78"/>
        <v>0</v>
      </c>
      <c r="N75" s="247">
        <f t="shared" si="79"/>
        <v>0</v>
      </c>
      <c r="O75" s="247">
        <f t="shared" si="80"/>
        <v>0</v>
      </c>
      <c r="P75" s="249">
        <f t="shared" si="80"/>
        <v>0</v>
      </c>
      <c r="Q75" s="332">
        <f t="shared" si="80"/>
        <v>0</v>
      </c>
      <c r="R75" s="250"/>
      <c r="S75" s="251">
        <f>'Old Counts Pivot Table'!B$71</f>
        <v>478</v>
      </c>
      <c r="T75" s="252">
        <f>'Old Counts Pivot Table'!C$71</f>
        <v>354</v>
      </c>
      <c r="U75" s="252">
        <f>'Old Counts Pivot Table'!D$71</f>
        <v>0</v>
      </c>
      <c r="V75" s="252">
        <f>'Old Counts Pivot Table'!E$71</f>
        <v>167</v>
      </c>
      <c r="W75" s="252">
        <f>'Old Counts Pivot Table'!F$71</f>
        <v>42</v>
      </c>
      <c r="X75" s="322">
        <f>'Old Counts Pivot Table'!G$71</f>
        <v>0</v>
      </c>
      <c r="Y75" s="251">
        <f>'Old Counts Pivot Table'!H$71</f>
        <v>1041</v>
      </c>
      <c r="Z75" s="251">
        <f>'Old Counts Pivot Table'!I$71</f>
        <v>0</v>
      </c>
      <c r="AA75" s="252">
        <f>'Old Counts Pivot Table'!J$71</f>
        <v>0</v>
      </c>
      <c r="AB75" s="252">
        <f>'Old Counts Pivot Table'!K$71</f>
        <v>0</v>
      </c>
      <c r="AC75" s="252">
        <f>'Old Counts Pivot Table'!L$71</f>
        <v>0</v>
      </c>
      <c r="AD75" s="252">
        <f>'Old Counts Pivot Table'!M$71</f>
        <v>0</v>
      </c>
      <c r="AE75" s="251">
        <f>'Old Counts Pivot Table'!N$71</f>
        <v>0</v>
      </c>
      <c r="AF75" s="251">
        <f>'Old Counts Pivot Table'!O$71</f>
        <v>0</v>
      </c>
      <c r="AG75" s="252">
        <f>'Old Counts Pivot Table'!P$71</f>
        <v>0</v>
      </c>
      <c r="AH75" s="251">
        <f>'Old Counts Pivot Table'!Q$71</f>
        <v>0</v>
      </c>
    </row>
    <row r="76" spans="1:36">
      <c r="A76" s="337"/>
      <c r="B76" s="239" t="s">
        <v>6</v>
      </c>
      <c r="C76" s="247">
        <f t="shared" si="73"/>
        <v>0.17931456548347613</v>
      </c>
      <c r="D76" s="248">
        <f t="shared" si="74"/>
        <v>0.18739352640545145</v>
      </c>
      <c r="E76" s="248">
        <f t="shared" si="74"/>
        <v>0</v>
      </c>
      <c r="F76" s="248">
        <f t="shared" si="74"/>
        <v>0.23529411764705882</v>
      </c>
      <c r="G76" s="248">
        <f t="shared" si="74"/>
        <v>0.3037037037037037</v>
      </c>
      <c r="H76" s="248">
        <f t="shared" si="74"/>
        <v>0</v>
      </c>
      <c r="I76" s="247">
        <f t="shared" si="75"/>
        <v>0.19479379935653701</v>
      </c>
      <c r="J76" s="247">
        <f t="shared" si="76"/>
        <v>0</v>
      </c>
      <c r="K76" s="248">
        <f t="shared" si="77"/>
        <v>0</v>
      </c>
      <c r="L76" s="248">
        <f t="shared" si="77"/>
        <v>0</v>
      </c>
      <c r="M76" s="249">
        <f t="shared" si="78"/>
        <v>0</v>
      </c>
      <c r="N76" s="247">
        <f t="shared" si="79"/>
        <v>0</v>
      </c>
      <c r="O76" s="247">
        <f t="shared" si="80"/>
        <v>0</v>
      </c>
      <c r="P76" s="249">
        <f t="shared" si="80"/>
        <v>0</v>
      </c>
      <c r="Q76" s="332">
        <f t="shared" si="80"/>
        <v>0</v>
      </c>
      <c r="R76" s="250"/>
      <c r="S76" s="251">
        <f>'Old Counts Pivot Table'!B$72</f>
        <v>293</v>
      </c>
      <c r="T76" s="252">
        <f>'Old Counts Pivot Table'!C$72</f>
        <v>220</v>
      </c>
      <c r="U76" s="252">
        <f>'Old Counts Pivot Table'!D$72</f>
        <v>0</v>
      </c>
      <c r="V76" s="252">
        <f>'Old Counts Pivot Table'!E$72</f>
        <v>112</v>
      </c>
      <c r="W76" s="252">
        <f>'Old Counts Pivot Table'!F$72</f>
        <v>41</v>
      </c>
      <c r="X76" s="322">
        <f>'Old Counts Pivot Table'!G$72</f>
        <v>0</v>
      </c>
      <c r="Y76" s="251">
        <f>'Old Counts Pivot Table'!H$72</f>
        <v>666</v>
      </c>
      <c r="Z76" s="251">
        <f>'Old Counts Pivot Table'!I$72</f>
        <v>0</v>
      </c>
      <c r="AA76" s="252">
        <f>'Old Counts Pivot Table'!J$72</f>
        <v>0</v>
      </c>
      <c r="AB76" s="252">
        <f>'Old Counts Pivot Table'!K$72</f>
        <v>0</v>
      </c>
      <c r="AC76" s="252">
        <f>'Old Counts Pivot Table'!L$72</f>
        <v>0</v>
      </c>
      <c r="AD76" s="252">
        <f>'Old Counts Pivot Table'!M$72</f>
        <v>0</v>
      </c>
      <c r="AE76" s="251">
        <f>'Old Counts Pivot Table'!N$72</f>
        <v>0</v>
      </c>
      <c r="AF76" s="251">
        <f>'Old Counts Pivot Table'!O$72</f>
        <v>0</v>
      </c>
      <c r="AG76" s="252">
        <f>'Old Counts Pivot Table'!P$72</f>
        <v>0</v>
      </c>
      <c r="AH76" s="251">
        <f>'Old Counts Pivot Table'!Q$72</f>
        <v>0</v>
      </c>
    </row>
    <row r="77" spans="1:36">
      <c r="A77" s="337"/>
      <c r="B77" s="239" t="s">
        <v>24</v>
      </c>
      <c r="C77" s="247">
        <f t="shared" si="73"/>
        <v>3.5495716034271728E-2</v>
      </c>
      <c r="D77" s="248">
        <f t="shared" si="74"/>
        <v>3.1516183986371377E-2</v>
      </c>
      <c r="E77" s="248">
        <f t="shared" si="74"/>
        <v>0</v>
      </c>
      <c r="F77" s="248">
        <f t="shared" si="74"/>
        <v>0</v>
      </c>
      <c r="G77" s="248">
        <f t="shared" si="74"/>
        <v>0</v>
      </c>
      <c r="H77" s="248">
        <f t="shared" si="74"/>
        <v>0</v>
      </c>
      <c r="I77" s="247">
        <f t="shared" si="75"/>
        <v>2.7785902310617141E-2</v>
      </c>
      <c r="J77" s="247">
        <f t="shared" si="76"/>
        <v>0</v>
      </c>
      <c r="K77" s="248">
        <f t="shared" si="77"/>
        <v>0</v>
      </c>
      <c r="L77" s="248">
        <f t="shared" si="77"/>
        <v>0</v>
      </c>
      <c r="M77" s="249">
        <f t="shared" si="78"/>
        <v>0</v>
      </c>
      <c r="N77" s="247">
        <f t="shared" si="79"/>
        <v>0</v>
      </c>
      <c r="O77" s="247">
        <f t="shared" si="80"/>
        <v>0</v>
      </c>
      <c r="P77" s="249">
        <f t="shared" si="80"/>
        <v>0</v>
      </c>
      <c r="Q77" s="332">
        <f t="shared" si="80"/>
        <v>0</v>
      </c>
      <c r="R77" s="250"/>
      <c r="S77" s="251">
        <f>'Old Counts Pivot Table'!B$73</f>
        <v>58</v>
      </c>
      <c r="T77" s="252">
        <f>'Old Counts Pivot Table'!C$73</f>
        <v>37</v>
      </c>
      <c r="U77" s="252">
        <f>'Old Counts Pivot Table'!D$73</f>
        <v>0</v>
      </c>
      <c r="V77" s="252">
        <f>'Old Counts Pivot Table'!E$73</f>
        <v>0</v>
      </c>
      <c r="W77" s="252">
        <f>'Old Counts Pivot Table'!F$73</f>
        <v>0</v>
      </c>
      <c r="X77" s="322">
        <f>'Old Counts Pivot Table'!G$73</f>
        <v>0</v>
      </c>
      <c r="Y77" s="251">
        <f>'Old Counts Pivot Table'!H$73</f>
        <v>95</v>
      </c>
      <c r="Z77" s="251">
        <f>'Old Counts Pivot Table'!I$73</f>
        <v>0</v>
      </c>
      <c r="AA77" s="252">
        <f>'Old Counts Pivot Table'!J$73</f>
        <v>0</v>
      </c>
      <c r="AB77" s="252">
        <f>'Old Counts Pivot Table'!K$73</f>
        <v>0</v>
      </c>
      <c r="AC77" s="252">
        <f>'Old Counts Pivot Table'!L$73</f>
        <v>0</v>
      </c>
      <c r="AD77" s="252">
        <f>'Old Counts Pivot Table'!M$73</f>
        <v>0</v>
      </c>
      <c r="AE77" s="251">
        <f>'Old Counts Pivot Table'!N$73</f>
        <v>0</v>
      </c>
      <c r="AF77" s="251">
        <f>'Old Counts Pivot Table'!O$73</f>
        <v>0</v>
      </c>
      <c r="AG77" s="252">
        <f>'Old Counts Pivot Table'!P$73</f>
        <v>0</v>
      </c>
      <c r="AH77" s="251">
        <f>'Old Counts Pivot Table'!Q$73</f>
        <v>0</v>
      </c>
    </row>
    <row r="78" spans="1:36">
      <c r="A78" s="337"/>
      <c r="B78" s="239" t="s">
        <v>21</v>
      </c>
      <c r="C78" s="247">
        <f t="shared" si="73"/>
        <v>0</v>
      </c>
      <c r="D78" s="248">
        <f t="shared" si="74"/>
        <v>0</v>
      </c>
      <c r="E78" s="248">
        <f t="shared" si="74"/>
        <v>0</v>
      </c>
      <c r="F78" s="248">
        <f t="shared" si="74"/>
        <v>0</v>
      </c>
      <c r="G78" s="248">
        <f t="shared" si="74"/>
        <v>0</v>
      </c>
      <c r="H78" s="248">
        <f t="shared" si="74"/>
        <v>0</v>
      </c>
      <c r="I78" s="247">
        <f t="shared" si="75"/>
        <v>0</v>
      </c>
      <c r="J78" s="247">
        <f t="shared" si="76"/>
        <v>0</v>
      </c>
      <c r="K78" s="248">
        <f t="shared" si="77"/>
        <v>1</v>
      </c>
      <c r="L78" s="248">
        <f t="shared" si="77"/>
        <v>1</v>
      </c>
      <c r="M78" s="249">
        <f t="shared" si="78"/>
        <v>1</v>
      </c>
      <c r="N78" s="247">
        <f t="shared" si="79"/>
        <v>1</v>
      </c>
      <c r="O78" s="247">
        <f t="shared" si="80"/>
        <v>0</v>
      </c>
      <c r="P78" s="249">
        <f t="shared" si="80"/>
        <v>0</v>
      </c>
      <c r="Q78" s="332">
        <f t="shared" si="80"/>
        <v>0</v>
      </c>
      <c r="R78" s="250"/>
      <c r="S78" s="251">
        <f>'Old Counts Pivot Table'!B$74</f>
        <v>0</v>
      </c>
      <c r="T78" s="252">
        <f>'Old Counts Pivot Table'!C$74</f>
        <v>0</v>
      </c>
      <c r="U78" s="252">
        <f>'Old Counts Pivot Table'!D$74</f>
        <v>0</v>
      </c>
      <c r="V78" s="252">
        <f>'Old Counts Pivot Table'!E$74</f>
        <v>0</v>
      </c>
      <c r="W78" s="252">
        <f>'Old Counts Pivot Table'!F$74</f>
        <v>0</v>
      </c>
      <c r="X78" s="322">
        <f>'Old Counts Pivot Table'!G$74</f>
        <v>0</v>
      </c>
      <c r="Y78" s="251">
        <f>'Old Counts Pivot Table'!H$74</f>
        <v>0</v>
      </c>
      <c r="Z78" s="251">
        <f>'Old Counts Pivot Table'!I$74</f>
        <v>0</v>
      </c>
      <c r="AA78" s="252">
        <f>'Old Counts Pivot Table'!J$74</f>
        <v>1114.5</v>
      </c>
      <c r="AB78" s="252">
        <f>'Old Counts Pivot Table'!K$74</f>
        <v>1196.0999999999999</v>
      </c>
      <c r="AC78" s="252">
        <f>'Old Counts Pivot Table'!L$74</f>
        <v>145</v>
      </c>
      <c r="AD78" s="252">
        <f>'Old Counts Pivot Table'!M$74</f>
        <v>0</v>
      </c>
      <c r="AE78" s="251">
        <f>'Old Counts Pivot Table'!N$74</f>
        <v>2455.6</v>
      </c>
      <c r="AF78" s="251">
        <f>'Old Counts Pivot Table'!O$74</f>
        <v>0</v>
      </c>
      <c r="AG78" s="252">
        <f>'Old Counts Pivot Table'!P$74</f>
        <v>0</v>
      </c>
      <c r="AH78" s="251">
        <f>'Old Counts Pivot Table'!Q$74</f>
        <v>0</v>
      </c>
    </row>
    <row r="79" spans="1:36" s="261" customFormat="1">
      <c r="A79" s="338"/>
      <c r="B79" s="253" t="s">
        <v>212</v>
      </c>
      <c r="C79" s="254">
        <f t="shared" si="73"/>
        <v>1</v>
      </c>
      <c r="D79" s="255">
        <f t="shared" si="74"/>
        <v>1</v>
      </c>
      <c r="E79" s="255">
        <f t="shared" si="74"/>
        <v>0</v>
      </c>
      <c r="F79" s="255">
        <f t="shared" si="74"/>
        <v>1</v>
      </c>
      <c r="G79" s="255">
        <f t="shared" si="74"/>
        <v>1</v>
      </c>
      <c r="H79" s="255">
        <f t="shared" si="74"/>
        <v>0</v>
      </c>
      <c r="I79" s="254">
        <f t="shared" si="75"/>
        <v>1</v>
      </c>
      <c r="J79" s="254">
        <f t="shared" si="76"/>
        <v>0</v>
      </c>
      <c r="K79" s="255">
        <f t="shared" si="77"/>
        <v>1</v>
      </c>
      <c r="L79" s="255">
        <f t="shared" si="77"/>
        <v>1</v>
      </c>
      <c r="M79" s="256">
        <f t="shared" si="78"/>
        <v>1</v>
      </c>
      <c r="N79" s="254">
        <f t="shared" si="79"/>
        <v>1</v>
      </c>
      <c r="O79" s="254">
        <f t="shared" si="80"/>
        <v>0</v>
      </c>
      <c r="P79" s="256">
        <f t="shared" si="80"/>
        <v>0</v>
      </c>
      <c r="Q79" s="333">
        <f t="shared" si="80"/>
        <v>0</v>
      </c>
      <c r="R79" s="257"/>
      <c r="S79" s="258">
        <f>'Old Counts Pivot Table'!B$75</f>
        <v>1634</v>
      </c>
      <c r="T79" s="259">
        <f>'Old Counts Pivot Table'!C$75</f>
        <v>1174</v>
      </c>
      <c r="U79" s="259">
        <f>'Old Counts Pivot Table'!D$75</f>
        <v>0</v>
      </c>
      <c r="V79" s="259">
        <f>'Old Counts Pivot Table'!E$75</f>
        <v>476</v>
      </c>
      <c r="W79" s="259">
        <f>'Old Counts Pivot Table'!F$75</f>
        <v>135</v>
      </c>
      <c r="X79" s="323">
        <f>'Old Counts Pivot Table'!G$75</f>
        <v>0</v>
      </c>
      <c r="Y79" s="258">
        <f>'Old Counts Pivot Table'!H$75</f>
        <v>3419</v>
      </c>
      <c r="Z79" s="258">
        <f>'Old Counts Pivot Table'!I$75</f>
        <v>0</v>
      </c>
      <c r="AA79" s="259">
        <f>'Old Counts Pivot Table'!J$75</f>
        <v>1114.5</v>
      </c>
      <c r="AB79" s="259">
        <f>'Old Counts Pivot Table'!K$75</f>
        <v>1196.0999999999999</v>
      </c>
      <c r="AC79" s="259">
        <f>'Old Counts Pivot Table'!L$75</f>
        <v>145</v>
      </c>
      <c r="AD79" s="259">
        <f>'Old Counts Pivot Table'!M$75</f>
        <v>0</v>
      </c>
      <c r="AE79" s="258">
        <f>'Old Counts Pivot Table'!N$75</f>
        <v>2455.6</v>
      </c>
      <c r="AF79" s="258">
        <f>'Old Counts Pivot Table'!O$75</f>
        <v>0</v>
      </c>
      <c r="AG79" s="259">
        <f>'Old Counts Pivot Table'!P$75</f>
        <v>0</v>
      </c>
      <c r="AH79" s="258">
        <f>'Old Counts Pivot Table'!Q$75</f>
        <v>0</v>
      </c>
      <c r="AI79" s="260"/>
      <c r="AJ79" s="260"/>
    </row>
    <row r="80" spans="1:36">
      <c r="A80" s="339" t="s">
        <v>37</v>
      </c>
      <c r="B80" s="240" t="s">
        <v>3</v>
      </c>
      <c r="C80" s="241">
        <f t="shared" ref="C80:C86" si="81">S80/S$86</f>
        <v>0.28640973630831645</v>
      </c>
      <c r="D80" s="242">
        <f t="shared" ref="D80:H86" si="82">IFERROR(T80/T$86,0)</f>
        <v>0.17708333333333334</v>
      </c>
      <c r="E80" s="242">
        <f t="shared" si="82"/>
        <v>0.23971880492091388</v>
      </c>
      <c r="F80" s="242">
        <f t="shared" si="82"/>
        <v>0.2074074074074074</v>
      </c>
      <c r="G80" s="242">
        <f t="shared" si="82"/>
        <v>0.16586921850079744</v>
      </c>
      <c r="H80" s="242">
        <f t="shared" si="82"/>
        <v>0.26536312849162014</v>
      </c>
      <c r="I80" s="241">
        <f t="shared" ref="I80:I86" si="83">Y80/Y$86</f>
        <v>0.25004864759680873</v>
      </c>
      <c r="J80" s="241">
        <f t="shared" ref="J80:J86" si="84">IFERROR(Z80/Z$86,0)</f>
        <v>0</v>
      </c>
      <c r="K80" s="242">
        <f t="shared" ref="K80:L86" si="85">AA80/AA$86</f>
        <v>0</v>
      </c>
      <c r="L80" s="242">
        <f t="shared" si="85"/>
        <v>0</v>
      </c>
      <c r="M80" s="243">
        <f t="shared" ref="M80:M86" si="86">IFERROR(AC80/AC$86,0)</f>
        <v>0</v>
      </c>
      <c r="N80" s="241">
        <f t="shared" ref="N80:N86" si="87">AE80/AE$86</f>
        <v>0</v>
      </c>
      <c r="O80" s="241">
        <f t="shared" ref="O80:Q86" si="88">IFERROR(AF80/AF$86,0)</f>
        <v>0</v>
      </c>
      <c r="P80" s="243">
        <f t="shared" si="88"/>
        <v>0</v>
      </c>
      <c r="Q80" s="331">
        <f t="shared" si="88"/>
        <v>0</v>
      </c>
      <c r="R80" s="244"/>
      <c r="S80" s="245">
        <f>'Old Counts Pivot Table'!B$77</f>
        <v>1412</v>
      </c>
      <c r="T80" s="246">
        <f>'Old Counts Pivot Table'!C$77</f>
        <v>221</v>
      </c>
      <c r="U80" s="246">
        <f>'Old Counts Pivot Table'!D$77</f>
        <v>682</v>
      </c>
      <c r="V80" s="246">
        <f>'Old Counts Pivot Table'!E$77</f>
        <v>56</v>
      </c>
      <c r="W80" s="246">
        <f>'Old Counts Pivot Table'!F$77</f>
        <v>104</v>
      </c>
      <c r="X80" s="321">
        <f>'Old Counts Pivot Table'!G$77</f>
        <v>95</v>
      </c>
      <c r="Y80" s="245">
        <f>'Old Counts Pivot Table'!H$77</f>
        <v>2570</v>
      </c>
      <c r="Z80" s="245">
        <f>'Old Counts Pivot Table'!I$77</f>
        <v>0</v>
      </c>
      <c r="AA80" s="246">
        <f>'Old Counts Pivot Table'!J$77</f>
        <v>0</v>
      </c>
      <c r="AB80" s="246">
        <f>'Old Counts Pivot Table'!K$77</f>
        <v>0</v>
      </c>
      <c r="AC80" s="246">
        <f>'Old Counts Pivot Table'!L$77</f>
        <v>0</v>
      </c>
      <c r="AD80" s="246">
        <f>'Old Counts Pivot Table'!M$77</f>
        <v>0</v>
      </c>
      <c r="AE80" s="245">
        <f>'Old Counts Pivot Table'!N$77</f>
        <v>0</v>
      </c>
      <c r="AF80" s="245">
        <f>'Old Counts Pivot Table'!O$77</f>
        <v>0</v>
      </c>
      <c r="AG80" s="246">
        <f>'Old Counts Pivot Table'!P$77</f>
        <v>0</v>
      </c>
      <c r="AH80" s="245">
        <f>'Old Counts Pivot Table'!Q$77</f>
        <v>0</v>
      </c>
    </row>
    <row r="81" spans="1:36">
      <c r="A81" s="337"/>
      <c r="B81" s="239" t="s">
        <v>4</v>
      </c>
      <c r="C81" s="247">
        <f t="shared" si="81"/>
        <v>0.26511156186612578</v>
      </c>
      <c r="D81" s="248">
        <f t="shared" si="82"/>
        <v>0.35096153846153844</v>
      </c>
      <c r="E81" s="248">
        <f t="shared" si="82"/>
        <v>0.30966608084358521</v>
      </c>
      <c r="F81" s="248">
        <f t="shared" si="82"/>
        <v>0.41851851851851851</v>
      </c>
      <c r="G81" s="248">
        <f t="shared" si="82"/>
        <v>0.26475279106858052</v>
      </c>
      <c r="H81" s="248">
        <f t="shared" si="82"/>
        <v>0.28491620111731841</v>
      </c>
      <c r="I81" s="247">
        <f t="shared" si="83"/>
        <v>0.29256664720762793</v>
      </c>
      <c r="J81" s="247">
        <f t="shared" si="84"/>
        <v>0</v>
      </c>
      <c r="K81" s="248">
        <f t="shared" si="85"/>
        <v>0</v>
      </c>
      <c r="L81" s="248">
        <f t="shared" si="85"/>
        <v>0</v>
      </c>
      <c r="M81" s="407">
        <f t="shared" si="86"/>
        <v>7.4962518740629683E-4</v>
      </c>
      <c r="N81" s="406">
        <f t="shared" si="87"/>
        <v>1.51952590791673E-4</v>
      </c>
      <c r="O81" s="247">
        <f t="shared" si="88"/>
        <v>0</v>
      </c>
      <c r="P81" s="249">
        <f t="shared" si="88"/>
        <v>0</v>
      </c>
      <c r="Q81" s="332">
        <f t="shared" si="88"/>
        <v>0</v>
      </c>
      <c r="R81" s="250"/>
      <c r="S81" s="251">
        <f>'Old Counts Pivot Table'!B$78</f>
        <v>1307</v>
      </c>
      <c r="T81" s="252">
        <f>'Old Counts Pivot Table'!C$78</f>
        <v>438</v>
      </c>
      <c r="U81" s="252">
        <f>'Old Counts Pivot Table'!D$78</f>
        <v>881</v>
      </c>
      <c r="V81" s="252">
        <f>'Old Counts Pivot Table'!E$78</f>
        <v>113</v>
      </c>
      <c r="W81" s="252">
        <f>'Old Counts Pivot Table'!F$78</f>
        <v>166</v>
      </c>
      <c r="X81" s="322">
        <f>'Old Counts Pivot Table'!G$78</f>
        <v>102</v>
      </c>
      <c r="Y81" s="251">
        <f>'Old Counts Pivot Table'!H$78</f>
        <v>3007</v>
      </c>
      <c r="Z81" s="251">
        <f>'Old Counts Pivot Table'!I$78</f>
        <v>0</v>
      </c>
      <c r="AA81" s="252">
        <f>'Old Counts Pivot Table'!J$78</f>
        <v>0</v>
      </c>
      <c r="AB81" s="252">
        <f>'Old Counts Pivot Table'!K$78</f>
        <v>0</v>
      </c>
      <c r="AC81" s="252">
        <f>'Old Counts Pivot Table'!L$78</f>
        <v>1</v>
      </c>
      <c r="AD81" s="252">
        <f>'Old Counts Pivot Table'!M$78</f>
        <v>0</v>
      </c>
      <c r="AE81" s="251">
        <f>'Old Counts Pivot Table'!N$78</f>
        <v>1</v>
      </c>
      <c r="AF81" s="251">
        <f>'Old Counts Pivot Table'!O$78</f>
        <v>0</v>
      </c>
      <c r="AG81" s="252">
        <f>'Old Counts Pivot Table'!P$78</f>
        <v>0</v>
      </c>
      <c r="AH81" s="251">
        <f>'Old Counts Pivot Table'!Q$78</f>
        <v>0</v>
      </c>
    </row>
    <row r="82" spans="1:36">
      <c r="A82" s="337"/>
      <c r="B82" s="239" t="s">
        <v>5</v>
      </c>
      <c r="C82" s="247">
        <f t="shared" si="81"/>
        <v>0.18215010141987831</v>
      </c>
      <c r="D82" s="248">
        <f t="shared" si="82"/>
        <v>0.20753205128205129</v>
      </c>
      <c r="E82" s="248">
        <f t="shared" si="82"/>
        <v>0.248506151142355</v>
      </c>
      <c r="F82" s="248">
        <f t="shared" si="82"/>
        <v>0.23333333333333334</v>
      </c>
      <c r="G82" s="248">
        <f t="shared" si="82"/>
        <v>0.29505582137161085</v>
      </c>
      <c r="H82" s="248">
        <f t="shared" si="82"/>
        <v>0.21229050279329609</v>
      </c>
      <c r="I82" s="247">
        <f t="shared" si="83"/>
        <v>0.21288188363494842</v>
      </c>
      <c r="J82" s="247">
        <f t="shared" si="84"/>
        <v>0</v>
      </c>
      <c r="K82" s="248">
        <f t="shared" si="85"/>
        <v>0</v>
      </c>
      <c r="L82" s="248">
        <f t="shared" si="85"/>
        <v>0</v>
      </c>
      <c r="M82" s="249">
        <f t="shared" si="86"/>
        <v>0</v>
      </c>
      <c r="N82" s="247">
        <f t="shared" si="87"/>
        <v>0</v>
      </c>
      <c r="O82" s="247">
        <f t="shared" si="88"/>
        <v>0</v>
      </c>
      <c r="P82" s="249">
        <f t="shared" si="88"/>
        <v>0</v>
      </c>
      <c r="Q82" s="332">
        <f t="shared" si="88"/>
        <v>0</v>
      </c>
      <c r="R82" s="250"/>
      <c r="S82" s="251">
        <f>'Old Counts Pivot Table'!B$79</f>
        <v>898</v>
      </c>
      <c r="T82" s="252">
        <f>'Old Counts Pivot Table'!C$79</f>
        <v>259</v>
      </c>
      <c r="U82" s="252">
        <f>'Old Counts Pivot Table'!D$79</f>
        <v>707</v>
      </c>
      <c r="V82" s="252">
        <f>'Old Counts Pivot Table'!E$79</f>
        <v>63</v>
      </c>
      <c r="W82" s="252">
        <f>'Old Counts Pivot Table'!F$79</f>
        <v>185</v>
      </c>
      <c r="X82" s="322">
        <f>'Old Counts Pivot Table'!G$79</f>
        <v>76</v>
      </c>
      <c r="Y82" s="251">
        <f>'Old Counts Pivot Table'!H$79</f>
        <v>2188</v>
      </c>
      <c r="Z82" s="251">
        <f>'Old Counts Pivot Table'!I$79</f>
        <v>0</v>
      </c>
      <c r="AA82" s="252">
        <f>'Old Counts Pivot Table'!J$79</f>
        <v>0</v>
      </c>
      <c r="AB82" s="252">
        <f>'Old Counts Pivot Table'!K$79</f>
        <v>0</v>
      </c>
      <c r="AC82" s="252">
        <f>'Old Counts Pivot Table'!L$79</f>
        <v>0</v>
      </c>
      <c r="AD82" s="252">
        <f>'Old Counts Pivot Table'!M$79</f>
        <v>0</v>
      </c>
      <c r="AE82" s="251">
        <f>'Old Counts Pivot Table'!N$79</f>
        <v>0</v>
      </c>
      <c r="AF82" s="251">
        <f>'Old Counts Pivot Table'!O$79</f>
        <v>0</v>
      </c>
      <c r="AG82" s="252">
        <f>'Old Counts Pivot Table'!P$79</f>
        <v>0</v>
      </c>
      <c r="AH82" s="251">
        <f>'Old Counts Pivot Table'!Q$79</f>
        <v>0</v>
      </c>
    </row>
    <row r="83" spans="1:36">
      <c r="A83" s="337"/>
      <c r="B83" s="239" t="s">
        <v>6</v>
      </c>
      <c r="C83" s="405">
        <f t="shared" si="81"/>
        <v>1.8255578093306288E-3</v>
      </c>
      <c r="D83" s="248">
        <f t="shared" si="82"/>
        <v>7.2115384615384619E-3</v>
      </c>
      <c r="E83" s="248">
        <f t="shared" si="82"/>
        <v>2.3198594024604568E-2</v>
      </c>
      <c r="F83" s="248">
        <f t="shared" si="82"/>
        <v>1.8518518518518517E-2</v>
      </c>
      <c r="G83" s="248">
        <f t="shared" si="82"/>
        <v>7.8149920255183414E-2</v>
      </c>
      <c r="H83" s="248">
        <f t="shared" si="82"/>
        <v>1.11731843575419E-2</v>
      </c>
      <c r="I83" s="247">
        <f t="shared" si="83"/>
        <v>1.3815917493675813E-2</v>
      </c>
      <c r="J83" s="247">
        <f t="shared" si="84"/>
        <v>0</v>
      </c>
      <c r="K83" s="248">
        <f t="shared" si="85"/>
        <v>0</v>
      </c>
      <c r="L83" s="248">
        <f t="shared" si="85"/>
        <v>3.2744665194996324E-2</v>
      </c>
      <c r="M83" s="249">
        <f t="shared" si="86"/>
        <v>8.4707646176911539E-2</v>
      </c>
      <c r="N83" s="247">
        <f t="shared" si="87"/>
        <v>3.0694423339917946E-2</v>
      </c>
      <c r="O83" s="247">
        <f t="shared" si="88"/>
        <v>0</v>
      </c>
      <c r="P83" s="249">
        <f t="shared" si="88"/>
        <v>0</v>
      </c>
      <c r="Q83" s="332">
        <f t="shared" si="88"/>
        <v>0</v>
      </c>
      <c r="R83" s="250"/>
      <c r="S83" s="251">
        <f>'Old Counts Pivot Table'!B$80</f>
        <v>9</v>
      </c>
      <c r="T83" s="252">
        <f>'Old Counts Pivot Table'!C$80</f>
        <v>9</v>
      </c>
      <c r="U83" s="252">
        <f>'Old Counts Pivot Table'!D$80</f>
        <v>66</v>
      </c>
      <c r="V83" s="252">
        <f>'Old Counts Pivot Table'!E$80</f>
        <v>5</v>
      </c>
      <c r="W83" s="252">
        <f>'Old Counts Pivot Table'!F$80</f>
        <v>49</v>
      </c>
      <c r="X83" s="322">
        <f>'Old Counts Pivot Table'!G$80</f>
        <v>4</v>
      </c>
      <c r="Y83" s="251">
        <f>'Old Counts Pivot Table'!H$80</f>
        <v>142</v>
      </c>
      <c r="Z83" s="251">
        <f>'Old Counts Pivot Table'!I$80</f>
        <v>0</v>
      </c>
      <c r="AA83" s="252">
        <f>'Old Counts Pivot Table'!J$80</f>
        <v>0</v>
      </c>
      <c r="AB83" s="252">
        <f>'Old Counts Pivot Table'!K$80</f>
        <v>89</v>
      </c>
      <c r="AC83" s="252">
        <f>'Old Counts Pivot Table'!L$80</f>
        <v>113</v>
      </c>
      <c r="AD83" s="252">
        <f>'Old Counts Pivot Table'!M$80</f>
        <v>0</v>
      </c>
      <c r="AE83" s="251">
        <f>'Old Counts Pivot Table'!N$80</f>
        <v>202</v>
      </c>
      <c r="AF83" s="251">
        <f>'Old Counts Pivot Table'!O$80</f>
        <v>0</v>
      </c>
      <c r="AG83" s="252">
        <f>'Old Counts Pivot Table'!P$80</f>
        <v>0</v>
      </c>
      <c r="AH83" s="251">
        <f>'Old Counts Pivot Table'!Q$80</f>
        <v>0</v>
      </c>
    </row>
    <row r="84" spans="1:36">
      <c r="A84" s="337"/>
      <c r="B84" s="239" t="s">
        <v>24</v>
      </c>
      <c r="C84" s="247">
        <f t="shared" si="81"/>
        <v>0.26450304259634888</v>
      </c>
      <c r="D84" s="248">
        <f t="shared" si="82"/>
        <v>0.25721153846153844</v>
      </c>
      <c r="E84" s="248">
        <f t="shared" si="82"/>
        <v>0.1789103690685413</v>
      </c>
      <c r="F84" s="248">
        <f t="shared" si="82"/>
        <v>0.12222222222222222</v>
      </c>
      <c r="G84" s="248">
        <f t="shared" si="82"/>
        <v>0.19617224880382775</v>
      </c>
      <c r="H84" s="248">
        <f t="shared" si="82"/>
        <v>0.22625698324022347</v>
      </c>
      <c r="I84" s="247">
        <f t="shared" si="83"/>
        <v>0.23068690406693909</v>
      </c>
      <c r="J84" s="247">
        <f t="shared" si="84"/>
        <v>0</v>
      </c>
      <c r="K84" s="248">
        <f t="shared" si="85"/>
        <v>0</v>
      </c>
      <c r="L84" s="403">
        <f t="shared" si="85"/>
        <v>1.4716703458425313E-3</v>
      </c>
      <c r="M84" s="249">
        <f t="shared" si="86"/>
        <v>6.746626686656672E-3</v>
      </c>
      <c r="N84" s="405">
        <f t="shared" si="87"/>
        <v>1.975383680291749E-3</v>
      </c>
      <c r="O84" s="247">
        <f t="shared" si="88"/>
        <v>0</v>
      </c>
      <c r="P84" s="249">
        <f t="shared" si="88"/>
        <v>0</v>
      </c>
      <c r="Q84" s="332">
        <f t="shared" si="88"/>
        <v>0</v>
      </c>
      <c r="R84" s="250"/>
      <c r="S84" s="251">
        <f>'Old Counts Pivot Table'!B$81</f>
        <v>1304</v>
      </c>
      <c r="T84" s="252">
        <f>'Old Counts Pivot Table'!C$81</f>
        <v>321</v>
      </c>
      <c r="U84" s="252">
        <f>'Old Counts Pivot Table'!D$81</f>
        <v>509</v>
      </c>
      <c r="V84" s="252">
        <f>'Old Counts Pivot Table'!E$81</f>
        <v>33</v>
      </c>
      <c r="W84" s="252">
        <f>'Old Counts Pivot Table'!F$81</f>
        <v>123</v>
      </c>
      <c r="X84" s="322">
        <f>'Old Counts Pivot Table'!G$81</f>
        <v>81</v>
      </c>
      <c r="Y84" s="251">
        <f>'Old Counts Pivot Table'!H$81</f>
        <v>2371</v>
      </c>
      <c r="Z84" s="251">
        <f>'Old Counts Pivot Table'!I$81</f>
        <v>0</v>
      </c>
      <c r="AA84" s="252">
        <f>'Old Counts Pivot Table'!J$81</f>
        <v>0</v>
      </c>
      <c r="AB84" s="252">
        <f>'Old Counts Pivot Table'!K$81</f>
        <v>4</v>
      </c>
      <c r="AC84" s="252">
        <f>'Old Counts Pivot Table'!L$81</f>
        <v>9</v>
      </c>
      <c r="AD84" s="252">
        <f>'Old Counts Pivot Table'!M$81</f>
        <v>0</v>
      </c>
      <c r="AE84" s="251">
        <f>'Old Counts Pivot Table'!N$81</f>
        <v>13</v>
      </c>
      <c r="AF84" s="251">
        <f>'Old Counts Pivot Table'!O$81</f>
        <v>0</v>
      </c>
      <c r="AG84" s="252">
        <f>'Old Counts Pivot Table'!P$81</f>
        <v>0</v>
      </c>
      <c r="AH84" s="251">
        <f>'Old Counts Pivot Table'!Q$81</f>
        <v>0</v>
      </c>
    </row>
    <row r="85" spans="1:36">
      <c r="A85" s="337"/>
      <c r="B85" s="239" t="s">
        <v>21</v>
      </c>
      <c r="C85" s="247">
        <f t="shared" si="81"/>
        <v>0</v>
      </c>
      <c r="D85" s="248">
        <f t="shared" si="82"/>
        <v>0</v>
      </c>
      <c r="E85" s="248">
        <f t="shared" si="82"/>
        <v>0</v>
      </c>
      <c r="F85" s="248">
        <f t="shared" si="82"/>
        <v>0</v>
      </c>
      <c r="G85" s="248">
        <f t="shared" si="82"/>
        <v>0</v>
      </c>
      <c r="H85" s="248">
        <f t="shared" si="82"/>
        <v>0</v>
      </c>
      <c r="I85" s="247">
        <f t="shared" si="83"/>
        <v>0</v>
      </c>
      <c r="J85" s="247">
        <f t="shared" si="84"/>
        <v>0</v>
      </c>
      <c r="K85" s="248">
        <f t="shared" si="85"/>
        <v>1</v>
      </c>
      <c r="L85" s="248">
        <f t="shared" si="85"/>
        <v>0.9657836644591612</v>
      </c>
      <c r="M85" s="249">
        <f t="shared" si="86"/>
        <v>0.90779610194902549</v>
      </c>
      <c r="N85" s="247">
        <f t="shared" si="87"/>
        <v>0.96717824038899858</v>
      </c>
      <c r="O85" s="247">
        <f t="shared" si="88"/>
        <v>0</v>
      </c>
      <c r="P85" s="249">
        <f t="shared" si="88"/>
        <v>0</v>
      </c>
      <c r="Q85" s="332">
        <f t="shared" si="88"/>
        <v>0</v>
      </c>
      <c r="R85" s="250"/>
      <c r="S85" s="251">
        <f>'Old Counts Pivot Table'!B$82</f>
        <v>0</v>
      </c>
      <c r="T85" s="252">
        <f>'Old Counts Pivot Table'!C$82</f>
        <v>0</v>
      </c>
      <c r="U85" s="252">
        <f>'Old Counts Pivot Table'!D$82</f>
        <v>0</v>
      </c>
      <c r="V85" s="252">
        <f>'Old Counts Pivot Table'!E$82</f>
        <v>0</v>
      </c>
      <c r="W85" s="252">
        <f>'Old Counts Pivot Table'!F$82</f>
        <v>0</v>
      </c>
      <c r="X85" s="322">
        <f>'Old Counts Pivot Table'!G$82</f>
        <v>0</v>
      </c>
      <c r="Y85" s="251">
        <f>'Old Counts Pivot Table'!H$82</f>
        <v>0</v>
      </c>
      <c r="Z85" s="251">
        <f>'Old Counts Pivot Table'!I$82</f>
        <v>0</v>
      </c>
      <c r="AA85" s="252">
        <f>'Old Counts Pivot Table'!J$82</f>
        <v>2529</v>
      </c>
      <c r="AB85" s="252">
        <f>'Old Counts Pivot Table'!K$82</f>
        <v>2625</v>
      </c>
      <c r="AC85" s="252">
        <f>'Old Counts Pivot Table'!L$82</f>
        <v>1211</v>
      </c>
      <c r="AD85" s="252">
        <f>'Old Counts Pivot Table'!M$82</f>
        <v>0</v>
      </c>
      <c r="AE85" s="251">
        <f>'Old Counts Pivot Table'!N$82</f>
        <v>6365</v>
      </c>
      <c r="AF85" s="251">
        <f>'Old Counts Pivot Table'!O$82</f>
        <v>0</v>
      </c>
      <c r="AG85" s="252">
        <f>'Old Counts Pivot Table'!P$82</f>
        <v>0</v>
      </c>
      <c r="AH85" s="251">
        <f>'Old Counts Pivot Table'!Q$82</f>
        <v>0</v>
      </c>
    </row>
    <row r="86" spans="1:36" s="261" customFormat="1">
      <c r="A86" s="338"/>
      <c r="B86" s="253" t="s">
        <v>212</v>
      </c>
      <c r="C86" s="254">
        <f t="shared" si="81"/>
        <v>1</v>
      </c>
      <c r="D86" s="255">
        <f t="shared" si="82"/>
        <v>1</v>
      </c>
      <c r="E86" s="255">
        <f t="shared" si="82"/>
        <v>1</v>
      </c>
      <c r="F86" s="255">
        <f t="shared" si="82"/>
        <v>1</v>
      </c>
      <c r="G86" s="255">
        <f t="shared" si="82"/>
        <v>1</v>
      </c>
      <c r="H86" s="255">
        <f t="shared" si="82"/>
        <v>1</v>
      </c>
      <c r="I86" s="254">
        <f t="shared" si="83"/>
        <v>1</v>
      </c>
      <c r="J86" s="254">
        <f t="shared" si="84"/>
        <v>0</v>
      </c>
      <c r="K86" s="255">
        <f t="shared" si="85"/>
        <v>1</v>
      </c>
      <c r="L86" s="255">
        <f t="shared" si="85"/>
        <v>1</v>
      </c>
      <c r="M86" s="256">
        <f t="shared" si="86"/>
        <v>1</v>
      </c>
      <c r="N86" s="254">
        <f t="shared" si="87"/>
        <v>1</v>
      </c>
      <c r="O86" s="254">
        <f t="shared" si="88"/>
        <v>0</v>
      </c>
      <c r="P86" s="256">
        <f t="shared" si="88"/>
        <v>0</v>
      </c>
      <c r="Q86" s="333">
        <f t="shared" si="88"/>
        <v>0</v>
      </c>
      <c r="R86" s="257"/>
      <c r="S86" s="258">
        <f>'Old Counts Pivot Table'!B$83</f>
        <v>4930</v>
      </c>
      <c r="T86" s="259">
        <f>'Old Counts Pivot Table'!C$83</f>
        <v>1248</v>
      </c>
      <c r="U86" s="259">
        <f>'Old Counts Pivot Table'!D$83</f>
        <v>2845</v>
      </c>
      <c r="V86" s="259">
        <f>'Old Counts Pivot Table'!E$83</f>
        <v>270</v>
      </c>
      <c r="W86" s="259">
        <f>'Old Counts Pivot Table'!F$83</f>
        <v>627</v>
      </c>
      <c r="X86" s="323">
        <f>'Old Counts Pivot Table'!G$83</f>
        <v>358</v>
      </c>
      <c r="Y86" s="258">
        <f>'Old Counts Pivot Table'!H$83</f>
        <v>10278</v>
      </c>
      <c r="Z86" s="258">
        <f>'Old Counts Pivot Table'!I$83</f>
        <v>0</v>
      </c>
      <c r="AA86" s="259">
        <f>'Old Counts Pivot Table'!J$83</f>
        <v>2529</v>
      </c>
      <c r="AB86" s="259">
        <f>'Old Counts Pivot Table'!K$83</f>
        <v>2718</v>
      </c>
      <c r="AC86" s="259">
        <f>'Old Counts Pivot Table'!L$83</f>
        <v>1334</v>
      </c>
      <c r="AD86" s="259">
        <f>'Old Counts Pivot Table'!M$83</f>
        <v>0</v>
      </c>
      <c r="AE86" s="258">
        <f>'Old Counts Pivot Table'!N$83</f>
        <v>6581</v>
      </c>
      <c r="AF86" s="258">
        <f>'Old Counts Pivot Table'!O$83</f>
        <v>0</v>
      </c>
      <c r="AG86" s="259">
        <f>'Old Counts Pivot Table'!P$83</f>
        <v>0</v>
      </c>
      <c r="AH86" s="258">
        <f>'Old Counts Pivot Table'!Q$83</f>
        <v>0</v>
      </c>
      <c r="AI86" s="260"/>
      <c r="AJ86" s="260"/>
    </row>
    <row r="87" spans="1:36">
      <c r="A87" s="339" t="s">
        <v>38</v>
      </c>
      <c r="B87" s="240" t="s">
        <v>3</v>
      </c>
      <c r="C87" s="241">
        <f t="shared" ref="C87:C93" si="89">S87/S$93</f>
        <v>0.34284355682358536</v>
      </c>
      <c r="D87" s="242">
        <f t="shared" ref="D87:H93" si="90">IFERROR(T87/T$93,0)</f>
        <v>0</v>
      </c>
      <c r="E87" s="242">
        <f t="shared" si="90"/>
        <v>0.29606879606879605</v>
      </c>
      <c r="F87" s="242">
        <f t="shared" si="90"/>
        <v>0.42424242424242425</v>
      </c>
      <c r="G87" s="242">
        <f t="shared" si="90"/>
        <v>0.17727840199750311</v>
      </c>
      <c r="H87" s="242">
        <f t="shared" si="90"/>
        <v>0.22660098522167488</v>
      </c>
      <c r="I87" s="241">
        <f t="shared" ref="I87:I93" si="91">Y87/Y$93</f>
        <v>0.29755736491487789</v>
      </c>
      <c r="J87" s="241">
        <f t="shared" ref="J87:J93" si="92">IFERROR(Z87/Z$93,0)</f>
        <v>0</v>
      </c>
      <c r="K87" s="242">
        <f t="shared" ref="K87:L93" si="93">AA87/AA$93</f>
        <v>0</v>
      </c>
      <c r="L87" s="242">
        <f t="shared" si="93"/>
        <v>0</v>
      </c>
      <c r="M87" s="243">
        <f t="shared" ref="M87:M93" si="94">IFERROR(AC87/AC$93,0)</f>
        <v>0</v>
      </c>
      <c r="N87" s="241">
        <f t="shared" ref="N87:N93" si="95">AE87/AE$93</f>
        <v>0</v>
      </c>
      <c r="O87" s="241">
        <f t="shared" ref="O87:Q93" si="96">IFERROR(AF87/AF$93,0)</f>
        <v>0</v>
      </c>
      <c r="P87" s="243">
        <f t="shared" si="96"/>
        <v>0</v>
      </c>
      <c r="Q87" s="331">
        <f t="shared" si="96"/>
        <v>0</v>
      </c>
      <c r="R87" s="244"/>
      <c r="S87" s="245">
        <f>'Old Counts Pivot Table'!B$85</f>
        <v>721</v>
      </c>
      <c r="T87" s="246">
        <f>'Old Counts Pivot Table'!C$85</f>
        <v>0</v>
      </c>
      <c r="U87" s="246">
        <f>'Old Counts Pivot Table'!D$85</f>
        <v>241</v>
      </c>
      <c r="V87" s="246">
        <f>'Old Counts Pivot Table'!E$85</f>
        <v>56</v>
      </c>
      <c r="W87" s="246">
        <f>'Old Counts Pivot Table'!F$85</f>
        <v>142</v>
      </c>
      <c r="X87" s="321">
        <f>'Old Counts Pivot Table'!G$85</f>
        <v>46</v>
      </c>
      <c r="Y87" s="245">
        <f>'Old Counts Pivot Table'!H$85</f>
        <v>1206</v>
      </c>
      <c r="Z87" s="245">
        <f>'Old Counts Pivot Table'!I$85</f>
        <v>0</v>
      </c>
      <c r="AA87" s="246">
        <f>'Old Counts Pivot Table'!J$85</f>
        <v>0</v>
      </c>
      <c r="AB87" s="246">
        <f>'Old Counts Pivot Table'!K$85</f>
        <v>0</v>
      </c>
      <c r="AC87" s="246">
        <f>'Old Counts Pivot Table'!L$85</f>
        <v>0</v>
      </c>
      <c r="AD87" s="246">
        <f>'Old Counts Pivot Table'!M$85</f>
        <v>0</v>
      </c>
      <c r="AE87" s="245">
        <f>'Old Counts Pivot Table'!N$85</f>
        <v>0</v>
      </c>
      <c r="AF87" s="245">
        <f>'Old Counts Pivot Table'!O$85</f>
        <v>0</v>
      </c>
      <c r="AG87" s="246">
        <f>'Old Counts Pivot Table'!P$85</f>
        <v>0</v>
      </c>
      <c r="AH87" s="245">
        <f>'Old Counts Pivot Table'!Q$85</f>
        <v>0</v>
      </c>
    </row>
    <row r="88" spans="1:36">
      <c r="A88" s="337"/>
      <c r="B88" s="239" t="s">
        <v>4</v>
      </c>
      <c r="C88" s="247">
        <f t="shared" si="89"/>
        <v>0.28530670470756064</v>
      </c>
      <c r="D88" s="248">
        <f t="shared" si="90"/>
        <v>0</v>
      </c>
      <c r="E88" s="248">
        <f t="shared" si="90"/>
        <v>0.19778869778869779</v>
      </c>
      <c r="F88" s="248">
        <f t="shared" si="90"/>
        <v>0.23484848484848486</v>
      </c>
      <c r="G88" s="248">
        <f t="shared" si="90"/>
        <v>0.18601747815230962</v>
      </c>
      <c r="H88" s="248">
        <f t="shared" si="90"/>
        <v>0.21674876847290642</v>
      </c>
      <c r="I88" s="247">
        <f t="shared" si="91"/>
        <v>0.24302985442881817</v>
      </c>
      <c r="J88" s="247">
        <f t="shared" si="92"/>
        <v>0</v>
      </c>
      <c r="K88" s="248">
        <f t="shared" si="93"/>
        <v>0</v>
      </c>
      <c r="L88" s="248">
        <f t="shared" si="93"/>
        <v>0</v>
      </c>
      <c r="M88" s="249">
        <f t="shared" si="94"/>
        <v>0</v>
      </c>
      <c r="N88" s="247">
        <f t="shared" si="95"/>
        <v>0</v>
      </c>
      <c r="O88" s="247">
        <f t="shared" si="96"/>
        <v>0</v>
      </c>
      <c r="P88" s="249">
        <f t="shared" si="96"/>
        <v>0</v>
      </c>
      <c r="Q88" s="332">
        <f t="shared" si="96"/>
        <v>0</v>
      </c>
      <c r="R88" s="250"/>
      <c r="S88" s="251">
        <f>'Old Counts Pivot Table'!B$86</f>
        <v>600</v>
      </c>
      <c r="T88" s="252">
        <f>'Old Counts Pivot Table'!C$86</f>
        <v>0</v>
      </c>
      <c r="U88" s="252">
        <f>'Old Counts Pivot Table'!D$86</f>
        <v>161</v>
      </c>
      <c r="V88" s="252">
        <f>'Old Counts Pivot Table'!E$86</f>
        <v>31</v>
      </c>
      <c r="W88" s="252">
        <f>'Old Counts Pivot Table'!F$86</f>
        <v>149</v>
      </c>
      <c r="X88" s="322">
        <f>'Old Counts Pivot Table'!G$86</f>
        <v>44</v>
      </c>
      <c r="Y88" s="251">
        <f>'Old Counts Pivot Table'!H$86</f>
        <v>985</v>
      </c>
      <c r="Z88" s="251">
        <f>'Old Counts Pivot Table'!I$86</f>
        <v>0</v>
      </c>
      <c r="AA88" s="252">
        <f>'Old Counts Pivot Table'!J$86</f>
        <v>0</v>
      </c>
      <c r="AB88" s="252">
        <f>'Old Counts Pivot Table'!K$86</f>
        <v>0</v>
      </c>
      <c r="AC88" s="252">
        <f>'Old Counts Pivot Table'!L$86</f>
        <v>0</v>
      </c>
      <c r="AD88" s="252">
        <f>'Old Counts Pivot Table'!M$86</f>
        <v>0</v>
      </c>
      <c r="AE88" s="251">
        <f>'Old Counts Pivot Table'!N$86</f>
        <v>0</v>
      </c>
      <c r="AF88" s="251">
        <f>'Old Counts Pivot Table'!O$86</f>
        <v>0</v>
      </c>
      <c r="AG88" s="252">
        <f>'Old Counts Pivot Table'!P$86</f>
        <v>0</v>
      </c>
      <c r="AH88" s="251">
        <f>'Old Counts Pivot Table'!Q$86</f>
        <v>0</v>
      </c>
    </row>
    <row r="89" spans="1:36">
      <c r="A89" s="337"/>
      <c r="B89" s="239" t="s">
        <v>5</v>
      </c>
      <c r="C89" s="247">
        <f t="shared" si="89"/>
        <v>0.21445553970518308</v>
      </c>
      <c r="D89" s="248">
        <f t="shared" si="90"/>
        <v>0</v>
      </c>
      <c r="E89" s="248">
        <f t="shared" si="90"/>
        <v>0.25798525798525801</v>
      </c>
      <c r="F89" s="248">
        <f t="shared" si="90"/>
        <v>0.19696969696969696</v>
      </c>
      <c r="G89" s="248">
        <f t="shared" si="90"/>
        <v>0.30212234706616731</v>
      </c>
      <c r="H89" s="248">
        <f t="shared" si="90"/>
        <v>0.32019704433497537</v>
      </c>
      <c r="I89" s="247">
        <f t="shared" si="91"/>
        <v>0.24525043177892919</v>
      </c>
      <c r="J89" s="247">
        <f t="shared" si="92"/>
        <v>0</v>
      </c>
      <c r="K89" s="248">
        <f t="shared" si="93"/>
        <v>0</v>
      </c>
      <c r="L89" s="248">
        <f t="shared" si="93"/>
        <v>0</v>
      </c>
      <c r="M89" s="249">
        <f t="shared" si="94"/>
        <v>0</v>
      </c>
      <c r="N89" s="247">
        <f t="shared" si="95"/>
        <v>0</v>
      </c>
      <c r="O89" s="247">
        <f t="shared" si="96"/>
        <v>0</v>
      </c>
      <c r="P89" s="249">
        <f t="shared" si="96"/>
        <v>0</v>
      </c>
      <c r="Q89" s="332">
        <f t="shared" si="96"/>
        <v>0</v>
      </c>
      <c r="R89" s="250"/>
      <c r="S89" s="251">
        <f>'Old Counts Pivot Table'!B$87</f>
        <v>451</v>
      </c>
      <c r="T89" s="252">
        <f>'Old Counts Pivot Table'!C$87</f>
        <v>0</v>
      </c>
      <c r="U89" s="252">
        <f>'Old Counts Pivot Table'!D$87</f>
        <v>210</v>
      </c>
      <c r="V89" s="252">
        <f>'Old Counts Pivot Table'!E$87</f>
        <v>26</v>
      </c>
      <c r="W89" s="252">
        <f>'Old Counts Pivot Table'!F$87</f>
        <v>242</v>
      </c>
      <c r="X89" s="322">
        <f>'Old Counts Pivot Table'!G$87</f>
        <v>65</v>
      </c>
      <c r="Y89" s="251">
        <f>'Old Counts Pivot Table'!H$87</f>
        <v>994</v>
      </c>
      <c r="Z89" s="251">
        <f>'Old Counts Pivot Table'!I$87</f>
        <v>0</v>
      </c>
      <c r="AA89" s="252">
        <f>'Old Counts Pivot Table'!J$87</f>
        <v>0</v>
      </c>
      <c r="AB89" s="252">
        <f>'Old Counts Pivot Table'!K$87</f>
        <v>0</v>
      </c>
      <c r="AC89" s="252">
        <f>'Old Counts Pivot Table'!L$87</f>
        <v>0</v>
      </c>
      <c r="AD89" s="252">
        <f>'Old Counts Pivot Table'!M$87</f>
        <v>0</v>
      </c>
      <c r="AE89" s="251">
        <f>'Old Counts Pivot Table'!N$87</f>
        <v>0</v>
      </c>
      <c r="AF89" s="251">
        <f>'Old Counts Pivot Table'!O$87</f>
        <v>0</v>
      </c>
      <c r="AG89" s="252">
        <f>'Old Counts Pivot Table'!P$87</f>
        <v>0</v>
      </c>
      <c r="AH89" s="251">
        <f>'Old Counts Pivot Table'!Q$87</f>
        <v>0</v>
      </c>
    </row>
    <row r="90" spans="1:36">
      <c r="A90" s="337"/>
      <c r="B90" s="239" t="s">
        <v>6</v>
      </c>
      <c r="C90" s="247">
        <f t="shared" si="89"/>
        <v>0.15739419876367094</v>
      </c>
      <c r="D90" s="248">
        <f t="shared" si="90"/>
        <v>0</v>
      </c>
      <c r="E90" s="248">
        <f t="shared" si="90"/>
        <v>0.24815724815724816</v>
      </c>
      <c r="F90" s="248">
        <f t="shared" si="90"/>
        <v>0.14393939393939395</v>
      </c>
      <c r="G90" s="248">
        <f t="shared" si="90"/>
        <v>0.33458177278401996</v>
      </c>
      <c r="H90" s="248">
        <f t="shared" si="90"/>
        <v>0.23645320197044334</v>
      </c>
      <c r="I90" s="247">
        <f t="shared" si="91"/>
        <v>0.21416234887737479</v>
      </c>
      <c r="J90" s="247">
        <f t="shared" si="92"/>
        <v>0</v>
      </c>
      <c r="K90" s="248">
        <f t="shared" si="93"/>
        <v>0</v>
      </c>
      <c r="L90" s="248">
        <f t="shared" si="93"/>
        <v>0</v>
      </c>
      <c r="M90" s="249">
        <f t="shared" si="94"/>
        <v>0</v>
      </c>
      <c r="N90" s="247">
        <f t="shared" si="95"/>
        <v>0</v>
      </c>
      <c r="O90" s="247">
        <f t="shared" si="96"/>
        <v>0</v>
      </c>
      <c r="P90" s="249">
        <f t="shared" si="96"/>
        <v>0</v>
      </c>
      <c r="Q90" s="332">
        <f t="shared" si="96"/>
        <v>0</v>
      </c>
      <c r="R90" s="250"/>
      <c r="S90" s="251">
        <f>'Old Counts Pivot Table'!B$88</f>
        <v>331</v>
      </c>
      <c r="T90" s="252">
        <f>'Old Counts Pivot Table'!C$88</f>
        <v>0</v>
      </c>
      <c r="U90" s="252">
        <f>'Old Counts Pivot Table'!D$88</f>
        <v>202</v>
      </c>
      <c r="V90" s="252">
        <f>'Old Counts Pivot Table'!E$88</f>
        <v>19</v>
      </c>
      <c r="W90" s="252">
        <f>'Old Counts Pivot Table'!F$88</f>
        <v>268</v>
      </c>
      <c r="X90" s="322">
        <f>'Old Counts Pivot Table'!G$88</f>
        <v>48</v>
      </c>
      <c r="Y90" s="251">
        <f>'Old Counts Pivot Table'!H$88</f>
        <v>868</v>
      </c>
      <c r="Z90" s="251">
        <f>'Old Counts Pivot Table'!I$88</f>
        <v>0</v>
      </c>
      <c r="AA90" s="252">
        <f>'Old Counts Pivot Table'!J$88</f>
        <v>0</v>
      </c>
      <c r="AB90" s="252">
        <f>'Old Counts Pivot Table'!K$88</f>
        <v>0</v>
      </c>
      <c r="AC90" s="252">
        <f>'Old Counts Pivot Table'!L$88</f>
        <v>0</v>
      </c>
      <c r="AD90" s="252">
        <f>'Old Counts Pivot Table'!M$88</f>
        <v>0</v>
      </c>
      <c r="AE90" s="251">
        <f>'Old Counts Pivot Table'!N$88</f>
        <v>0</v>
      </c>
      <c r="AF90" s="251">
        <f>'Old Counts Pivot Table'!O$88</f>
        <v>0</v>
      </c>
      <c r="AG90" s="252">
        <f>'Old Counts Pivot Table'!P$88</f>
        <v>0</v>
      </c>
      <c r="AH90" s="251">
        <f>'Old Counts Pivot Table'!Q$88</f>
        <v>0</v>
      </c>
    </row>
    <row r="91" spans="1:36">
      <c r="A91" s="337"/>
      <c r="B91" s="239" t="s">
        <v>24</v>
      </c>
      <c r="C91" s="247">
        <f t="shared" si="89"/>
        <v>0</v>
      </c>
      <c r="D91" s="248">
        <f t="shared" si="90"/>
        <v>0</v>
      </c>
      <c r="E91" s="248">
        <f t="shared" si="90"/>
        <v>0</v>
      </c>
      <c r="F91" s="248">
        <f t="shared" si="90"/>
        <v>0</v>
      </c>
      <c r="G91" s="248">
        <f t="shared" si="90"/>
        <v>0</v>
      </c>
      <c r="H91" s="248">
        <f t="shared" si="90"/>
        <v>0</v>
      </c>
      <c r="I91" s="247">
        <f t="shared" si="91"/>
        <v>0</v>
      </c>
      <c r="J91" s="247">
        <f t="shared" si="92"/>
        <v>0</v>
      </c>
      <c r="K91" s="248">
        <f t="shared" si="93"/>
        <v>0</v>
      </c>
      <c r="L91" s="248">
        <f t="shared" si="93"/>
        <v>0</v>
      </c>
      <c r="M91" s="249">
        <f t="shared" si="94"/>
        <v>0</v>
      </c>
      <c r="N91" s="247">
        <f t="shared" si="95"/>
        <v>0</v>
      </c>
      <c r="O91" s="247">
        <f t="shared" si="96"/>
        <v>0</v>
      </c>
      <c r="P91" s="249">
        <f t="shared" si="96"/>
        <v>0</v>
      </c>
      <c r="Q91" s="332">
        <f t="shared" si="96"/>
        <v>0</v>
      </c>
      <c r="R91" s="250"/>
      <c r="S91" s="251">
        <f>'Old Counts Pivot Table'!B$89</f>
        <v>0</v>
      </c>
      <c r="T91" s="252">
        <f>'Old Counts Pivot Table'!C$89</f>
        <v>0</v>
      </c>
      <c r="U91" s="252">
        <f>'Old Counts Pivot Table'!D$89</f>
        <v>0</v>
      </c>
      <c r="V91" s="252">
        <f>'Old Counts Pivot Table'!E$89</f>
        <v>0</v>
      </c>
      <c r="W91" s="252">
        <f>'Old Counts Pivot Table'!F$89</f>
        <v>0</v>
      </c>
      <c r="X91" s="322">
        <f>'Old Counts Pivot Table'!G$89</f>
        <v>0</v>
      </c>
      <c r="Y91" s="251">
        <f>'Old Counts Pivot Table'!H$89</f>
        <v>0</v>
      </c>
      <c r="Z91" s="251">
        <f>'Old Counts Pivot Table'!I$89</f>
        <v>0</v>
      </c>
      <c r="AA91" s="252">
        <f>'Old Counts Pivot Table'!J$89</f>
        <v>0</v>
      </c>
      <c r="AB91" s="252">
        <f>'Old Counts Pivot Table'!K$89</f>
        <v>0</v>
      </c>
      <c r="AC91" s="252">
        <f>'Old Counts Pivot Table'!L$89</f>
        <v>0</v>
      </c>
      <c r="AD91" s="252">
        <f>'Old Counts Pivot Table'!M$89</f>
        <v>0</v>
      </c>
      <c r="AE91" s="251">
        <f>'Old Counts Pivot Table'!N$89</f>
        <v>0</v>
      </c>
      <c r="AF91" s="251">
        <f>'Old Counts Pivot Table'!O$89</f>
        <v>0</v>
      </c>
      <c r="AG91" s="252">
        <f>'Old Counts Pivot Table'!P$89</f>
        <v>0</v>
      </c>
      <c r="AH91" s="251">
        <f>'Old Counts Pivot Table'!Q$89</f>
        <v>0</v>
      </c>
    </row>
    <row r="92" spans="1:36">
      <c r="A92" s="337"/>
      <c r="B92" s="239" t="s">
        <v>21</v>
      </c>
      <c r="C92" s="247">
        <f t="shared" si="89"/>
        <v>0</v>
      </c>
      <c r="D92" s="248">
        <f t="shared" si="90"/>
        <v>0</v>
      </c>
      <c r="E92" s="248">
        <f t="shared" si="90"/>
        <v>0</v>
      </c>
      <c r="F92" s="248">
        <f t="shared" si="90"/>
        <v>0</v>
      </c>
      <c r="G92" s="248">
        <f t="shared" si="90"/>
        <v>0</v>
      </c>
      <c r="H92" s="248">
        <f t="shared" si="90"/>
        <v>0</v>
      </c>
      <c r="I92" s="247">
        <f t="shared" si="91"/>
        <v>0</v>
      </c>
      <c r="J92" s="247">
        <f t="shared" si="92"/>
        <v>1</v>
      </c>
      <c r="K92" s="248">
        <f t="shared" si="93"/>
        <v>1</v>
      </c>
      <c r="L92" s="248">
        <f t="shared" si="93"/>
        <v>1</v>
      </c>
      <c r="M92" s="249">
        <f t="shared" si="94"/>
        <v>1</v>
      </c>
      <c r="N92" s="247">
        <f t="shared" si="95"/>
        <v>1</v>
      </c>
      <c r="O92" s="247">
        <f t="shared" si="96"/>
        <v>1</v>
      </c>
      <c r="P92" s="249">
        <f t="shared" si="96"/>
        <v>1</v>
      </c>
      <c r="Q92" s="332">
        <f t="shared" si="96"/>
        <v>1</v>
      </c>
      <c r="R92" s="250"/>
      <c r="S92" s="251">
        <f>'Old Counts Pivot Table'!B$90</f>
        <v>0</v>
      </c>
      <c r="T92" s="252">
        <f>'Old Counts Pivot Table'!C$90</f>
        <v>0</v>
      </c>
      <c r="U92" s="252">
        <f>'Old Counts Pivot Table'!D$90</f>
        <v>0</v>
      </c>
      <c r="V92" s="252">
        <f>'Old Counts Pivot Table'!E$90</f>
        <v>0</v>
      </c>
      <c r="W92" s="252">
        <f>'Old Counts Pivot Table'!F$90</f>
        <v>0</v>
      </c>
      <c r="X92" s="322">
        <f>'Old Counts Pivot Table'!G$90</f>
        <v>0</v>
      </c>
      <c r="Y92" s="251">
        <f>'Old Counts Pivot Table'!H$90</f>
        <v>0</v>
      </c>
      <c r="Z92" s="251">
        <f>'Old Counts Pivot Table'!I$90</f>
        <v>206</v>
      </c>
      <c r="AA92" s="252">
        <f>'Old Counts Pivot Table'!J$90</f>
        <v>573</v>
      </c>
      <c r="AB92" s="252">
        <f>'Old Counts Pivot Table'!K$90</f>
        <v>151</v>
      </c>
      <c r="AC92" s="252">
        <f>'Old Counts Pivot Table'!L$90</f>
        <v>317</v>
      </c>
      <c r="AD92" s="252">
        <f>'Old Counts Pivot Table'!M$90</f>
        <v>0</v>
      </c>
      <c r="AE92" s="251">
        <f>'Old Counts Pivot Table'!N$90</f>
        <v>1247</v>
      </c>
      <c r="AF92" s="251">
        <f>'Old Counts Pivot Table'!O$90</f>
        <v>218</v>
      </c>
      <c r="AG92" s="252">
        <f>'Old Counts Pivot Table'!P$90</f>
        <v>885</v>
      </c>
      <c r="AH92" s="251">
        <f>'Old Counts Pivot Table'!Q$90</f>
        <v>1103</v>
      </c>
    </row>
    <row r="93" spans="1:36" s="261" customFormat="1">
      <c r="A93" s="338"/>
      <c r="B93" s="253" t="s">
        <v>212</v>
      </c>
      <c r="C93" s="254">
        <f t="shared" si="89"/>
        <v>1</v>
      </c>
      <c r="D93" s="255">
        <f t="shared" si="90"/>
        <v>0</v>
      </c>
      <c r="E93" s="255">
        <f t="shared" si="90"/>
        <v>1</v>
      </c>
      <c r="F93" s="255">
        <f t="shared" si="90"/>
        <v>1</v>
      </c>
      <c r="G93" s="255">
        <f t="shared" si="90"/>
        <v>1</v>
      </c>
      <c r="H93" s="255">
        <f t="shared" si="90"/>
        <v>1</v>
      </c>
      <c r="I93" s="254">
        <f t="shared" si="91"/>
        <v>1</v>
      </c>
      <c r="J93" s="254">
        <f t="shared" si="92"/>
        <v>1</v>
      </c>
      <c r="K93" s="255">
        <f t="shared" si="93"/>
        <v>1</v>
      </c>
      <c r="L93" s="255">
        <f t="shared" si="93"/>
        <v>1</v>
      </c>
      <c r="M93" s="256">
        <f t="shared" si="94"/>
        <v>1</v>
      </c>
      <c r="N93" s="254">
        <f t="shared" si="95"/>
        <v>1</v>
      </c>
      <c r="O93" s="254">
        <f t="shared" si="96"/>
        <v>1</v>
      </c>
      <c r="P93" s="256">
        <f t="shared" si="96"/>
        <v>1</v>
      </c>
      <c r="Q93" s="333">
        <f t="shared" si="96"/>
        <v>1</v>
      </c>
      <c r="R93" s="257"/>
      <c r="S93" s="258">
        <f>'Old Counts Pivot Table'!B$91</f>
        <v>2103</v>
      </c>
      <c r="T93" s="259">
        <f>'Old Counts Pivot Table'!C$91</f>
        <v>0</v>
      </c>
      <c r="U93" s="259">
        <f>'Old Counts Pivot Table'!D$91</f>
        <v>814</v>
      </c>
      <c r="V93" s="259">
        <f>'Old Counts Pivot Table'!E$91</f>
        <v>132</v>
      </c>
      <c r="W93" s="259">
        <f>'Old Counts Pivot Table'!F$91</f>
        <v>801</v>
      </c>
      <c r="X93" s="323">
        <f>'Old Counts Pivot Table'!G$91</f>
        <v>203</v>
      </c>
      <c r="Y93" s="258">
        <f>'Old Counts Pivot Table'!H$91</f>
        <v>4053</v>
      </c>
      <c r="Z93" s="258">
        <f>'Old Counts Pivot Table'!I$91</f>
        <v>206</v>
      </c>
      <c r="AA93" s="259">
        <f>'Old Counts Pivot Table'!J$91</f>
        <v>573</v>
      </c>
      <c r="AB93" s="259">
        <f>'Old Counts Pivot Table'!K$91</f>
        <v>151</v>
      </c>
      <c r="AC93" s="259">
        <f>'Old Counts Pivot Table'!L$91</f>
        <v>317</v>
      </c>
      <c r="AD93" s="259">
        <f>'Old Counts Pivot Table'!M$91</f>
        <v>0</v>
      </c>
      <c r="AE93" s="258">
        <f>'Old Counts Pivot Table'!N$91</f>
        <v>1247</v>
      </c>
      <c r="AF93" s="258">
        <f>'Old Counts Pivot Table'!O$91</f>
        <v>218</v>
      </c>
      <c r="AG93" s="259">
        <f>'Old Counts Pivot Table'!P$91</f>
        <v>885</v>
      </c>
      <c r="AH93" s="258">
        <f>'Old Counts Pivot Table'!Q$91</f>
        <v>1103</v>
      </c>
      <c r="AI93" s="260"/>
      <c r="AJ93" s="260"/>
    </row>
    <row r="94" spans="1:36">
      <c r="A94" s="339" t="s">
        <v>20</v>
      </c>
      <c r="B94" s="240" t="s">
        <v>3</v>
      </c>
      <c r="C94" s="241">
        <f t="shared" ref="C94:C100" si="97">S94/S$100</f>
        <v>0.26791666666666669</v>
      </c>
      <c r="D94" s="242">
        <f t="shared" ref="D94:H100" si="98">IFERROR(T94/T$100,0)</f>
        <v>0</v>
      </c>
      <c r="E94" s="242">
        <f t="shared" si="98"/>
        <v>0.27552031714568881</v>
      </c>
      <c r="F94" s="242">
        <f t="shared" si="98"/>
        <v>0</v>
      </c>
      <c r="G94" s="242">
        <f t="shared" si="98"/>
        <v>0.20828258221680876</v>
      </c>
      <c r="H94" s="242">
        <f t="shared" si="98"/>
        <v>0.13454545454545455</v>
      </c>
      <c r="I94" s="241">
        <f t="shared" ref="I94:I100" si="99">Y94/Y$100</f>
        <v>0.24393305439330543</v>
      </c>
      <c r="J94" s="241">
        <f t="shared" ref="J94:J100" si="100">IFERROR(Z94/Z$100,0)</f>
        <v>0</v>
      </c>
      <c r="K94" s="242">
        <f t="shared" ref="K94:L100" si="101">AA94/AA$100</f>
        <v>0</v>
      </c>
      <c r="L94" s="242">
        <f t="shared" si="101"/>
        <v>0</v>
      </c>
      <c r="M94" s="243">
        <f t="shared" ref="M94:M100" si="102">IFERROR(AC94/AC$100,0)</f>
        <v>4.1322314049586778E-2</v>
      </c>
      <c r="N94" s="408">
        <f t="shared" ref="N94:N100" si="103">AE94/AE$100</f>
        <v>4.734848484848485E-3</v>
      </c>
      <c r="O94" s="241">
        <f t="shared" ref="O94:Q100" si="104">IFERROR(AF94/AF$100,0)</f>
        <v>0</v>
      </c>
      <c r="P94" s="243">
        <f t="shared" si="104"/>
        <v>0</v>
      </c>
      <c r="Q94" s="331">
        <f t="shared" si="104"/>
        <v>0</v>
      </c>
      <c r="R94" s="244"/>
      <c r="S94" s="245">
        <f>'Old Counts Pivot Table'!B$93</f>
        <v>643</v>
      </c>
      <c r="T94" s="246">
        <f>'Old Counts Pivot Table'!C$93</f>
        <v>0</v>
      </c>
      <c r="U94" s="246">
        <f>'Old Counts Pivot Table'!D$93</f>
        <v>278</v>
      </c>
      <c r="V94" s="246">
        <f>'Old Counts Pivot Table'!E$93</f>
        <v>0</v>
      </c>
      <c r="W94" s="246">
        <f>'Old Counts Pivot Table'!F$93</f>
        <v>171</v>
      </c>
      <c r="X94" s="321">
        <f>'Old Counts Pivot Table'!G$93</f>
        <v>74</v>
      </c>
      <c r="Y94" s="245">
        <f>'Old Counts Pivot Table'!H$93</f>
        <v>1166</v>
      </c>
      <c r="Z94" s="245">
        <f>'Old Counts Pivot Table'!I$93</f>
        <v>0</v>
      </c>
      <c r="AA94" s="246">
        <f>'Old Counts Pivot Table'!J$93</f>
        <v>0</v>
      </c>
      <c r="AB94" s="246">
        <f>'Old Counts Pivot Table'!K$93</f>
        <v>0</v>
      </c>
      <c r="AC94" s="246">
        <f>'Old Counts Pivot Table'!L$93</f>
        <v>10</v>
      </c>
      <c r="AD94" s="246">
        <f>'Old Counts Pivot Table'!M$93</f>
        <v>0</v>
      </c>
      <c r="AE94" s="245">
        <f>'Old Counts Pivot Table'!N$93</f>
        <v>10</v>
      </c>
      <c r="AF94" s="245">
        <f>'Old Counts Pivot Table'!O$93</f>
        <v>0</v>
      </c>
      <c r="AG94" s="246">
        <f>'Old Counts Pivot Table'!P$93</f>
        <v>0</v>
      </c>
      <c r="AH94" s="245">
        <f>'Old Counts Pivot Table'!Q$93</f>
        <v>0</v>
      </c>
    </row>
    <row r="95" spans="1:36">
      <c r="A95" s="337"/>
      <c r="B95" s="239" t="s">
        <v>4</v>
      </c>
      <c r="C95" s="247">
        <f t="shared" si="97"/>
        <v>0.28999999999999998</v>
      </c>
      <c r="D95" s="248">
        <f t="shared" si="98"/>
        <v>0</v>
      </c>
      <c r="E95" s="248">
        <f t="shared" si="98"/>
        <v>0.33201189296333</v>
      </c>
      <c r="F95" s="248">
        <f t="shared" si="98"/>
        <v>0</v>
      </c>
      <c r="G95" s="248">
        <f t="shared" si="98"/>
        <v>0.28501827040194883</v>
      </c>
      <c r="H95" s="248">
        <f t="shared" si="98"/>
        <v>0.25272727272727274</v>
      </c>
      <c r="I95" s="247">
        <f t="shared" si="99"/>
        <v>0.29372384937238494</v>
      </c>
      <c r="J95" s="247">
        <f t="shared" si="100"/>
        <v>0</v>
      </c>
      <c r="K95" s="248">
        <f t="shared" si="101"/>
        <v>0</v>
      </c>
      <c r="L95" s="248">
        <f t="shared" si="101"/>
        <v>0</v>
      </c>
      <c r="M95" s="249">
        <f t="shared" si="102"/>
        <v>0.1115702479338843</v>
      </c>
      <c r="N95" s="247">
        <f t="shared" si="103"/>
        <v>1.278409090909091E-2</v>
      </c>
      <c r="O95" s="247">
        <f t="shared" si="104"/>
        <v>0</v>
      </c>
      <c r="P95" s="249">
        <f t="shared" si="104"/>
        <v>0</v>
      </c>
      <c r="Q95" s="332">
        <f t="shared" si="104"/>
        <v>0</v>
      </c>
      <c r="R95" s="250"/>
      <c r="S95" s="251">
        <f>'Old Counts Pivot Table'!B$94</f>
        <v>696</v>
      </c>
      <c r="T95" s="252">
        <f>'Old Counts Pivot Table'!C$94</f>
        <v>0</v>
      </c>
      <c r="U95" s="252">
        <f>'Old Counts Pivot Table'!D$94</f>
        <v>335</v>
      </c>
      <c r="V95" s="252">
        <f>'Old Counts Pivot Table'!E$94</f>
        <v>0</v>
      </c>
      <c r="W95" s="252">
        <f>'Old Counts Pivot Table'!F$94</f>
        <v>234</v>
      </c>
      <c r="X95" s="322">
        <f>'Old Counts Pivot Table'!G$94</f>
        <v>139</v>
      </c>
      <c r="Y95" s="251">
        <f>'Old Counts Pivot Table'!H$94</f>
        <v>1404</v>
      </c>
      <c r="Z95" s="251">
        <f>'Old Counts Pivot Table'!I$94</f>
        <v>0</v>
      </c>
      <c r="AA95" s="252">
        <f>'Old Counts Pivot Table'!J$94</f>
        <v>0</v>
      </c>
      <c r="AB95" s="252">
        <f>'Old Counts Pivot Table'!K$94</f>
        <v>0</v>
      </c>
      <c r="AC95" s="252">
        <f>'Old Counts Pivot Table'!L$94</f>
        <v>27</v>
      </c>
      <c r="AD95" s="252">
        <f>'Old Counts Pivot Table'!M$94</f>
        <v>0</v>
      </c>
      <c r="AE95" s="251">
        <f>'Old Counts Pivot Table'!N$94</f>
        <v>27</v>
      </c>
      <c r="AF95" s="251">
        <f>'Old Counts Pivot Table'!O$94</f>
        <v>0</v>
      </c>
      <c r="AG95" s="252">
        <f>'Old Counts Pivot Table'!P$94</f>
        <v>0</v>
      </c>
      <c r="AH95" s="251">
        <f>'Old Counts Pivot Table'!Q$94</f>
        <v>0</v>
      </c>
    </row>
    <row r="96" spans="1:36">
      <c r="A96" s="337"/>
      <c r="B96" s="239" t="s">
        <v>5</v>
      </c>
      <c r="C96" s="247">
        <f t="shared" si="97"/>
        <v>0.25708333333333333</v>
      </c>
      <c r="D96" s="248">
        <f t="shared" si="98"/>
        <v>0</v>
      </c>
      <c r="E96" s="248">
        <f t="shared" si="98"/>
        <v>0.28642220019821607</v>
      </c>
      <c r="F96" s="248">
        <f t="shared" si="98"/>
        <v>0</v>
      </c>
      <c r="G96" s="248">
        <f t="shared" si="98"/>
        <v>0.30694275274056027</v>
      </c>
      <c r="H96" s="248">
        <f t="shared" si="98"/>
        <v>0.30363636363636365</v>
      </c>
      <c r="I96" s="247">
        <f t="shared" si="99"/>
        <v>0.27719665271966526</v>
      </c>
      <c r="J96" s="247">
        <f t="shared" si="100"/>
        <v>0</v>
      </c>
      <c r="K96" s="248">
        <f t="shared" si="101"/>
        <v>0</v>
      </c>
      <c r="L96" s="248">
        <f t="shared" si="101"/>
        <v>0</v>
      </c>
      <c r="M96" s="249">
        <f t="shared" si="102"/>
        <v>0.11570247933884298</v>
      </c>
      <c r="N96" s="247">
        <f t="shared" si="103"/>
        <v>1.3257575757575758E-2</v>
      </c>
      <c r="O96" s="247">
        <f t="shared" si="104"/>
        <v>0</v>
      </c>
      <c r="P96" s="249">
        <f t="shared" si="104"/>
        <v>0</v>
      </c>
      <c r="Q96" s="332">
        <f t="shared" si="104"/>
        <v>0</v>
      </c>
      <c r="R96" s="250"/>
      <c r="S96" s="251">
        <f>'Old Counts Pivot Table'!B$95</f>
        <v>617</v>
      </c>
      <c r="T96" s="252">
        <f>'Old Counts Pivot Table'!C$95</f>
        <v>0</v>
      </c>
      <c r="U96" s="252">
        <f>'Old Counts Pivot Table'!D$95</f>
        <v>289</v>
      </c>
      <c r="V96" s="252">
        <f>'Old Counts Pivot Table'!E$95</f>
        <v>0</v>
      </c>
      <c r="W96" s="252">
        <f>'Old Counts Pivot Table'!F$95</f>
        <v>252</v>
      </c>
      <c r="X96" s="322">
        <f>'Old Counts Pivot Table'!G$95</f>
        <v>167</v>
      </c>
      <c r="Y96" s="251">
        <f>'Old Counts Pivot Table'!H$95</f>
        <v>1325</v>
      </c>
      <c r="Z96" s="251">
        <f>'Old Counts Pivot Table'!I$95</f>
        <v>0</v>
      </c>
      <c r="AA96" s="252">
        <f>'Old Counts Pivot Table'!J$95</f>
        <v>0</v>
      </c>
      <c r="AB96" s="252">
        <f>'Old Counts Pivot Table'!K$95</f>
        <v>0</v>
      </c>
      <c r="AC96" s="252">
        <f>'Old Counts Pivot Table'!L$95</f>
        <v>28</v>
      </c>
      <c r="AD96" s="252">
        <f>'Old Counts Pivot Table'!M$95</f>
        <v>0</v>
      </c>
      <c r="AE96" s="251">
        <f>'Old Counts Pivot Table'!N$95</f>
        <v>28</v>
      </c>
      <c r="AF96" s="251">
        <f>'Old Counts Pivot Table'!O$95</f>
        <v>0</v>
      </c>
      <c r="AG96" s="252">
        <f>'Old Counts Pivot Table'!P$95</f>
        <v>0</v>
      </c>
      <c r="AH96" s="251">
        <f>'Old Counts Pivot Table'!Q$95</f>
        <v>0</v>
      </c>
    </row>
    <row r="97" spans="1:36">
      <c r="A97" s="337"/>
      <c r="B97" s="239" t="s">
        <v>6</v>
      </c>
      <c r="C97" s="247">
        <f t="shared" si="97"/>
        <v>6.5833333333333327E-2</v>
      </c>
      <c r="D97" s="248">
        <f t="shared" si="98"/>
        <v>0</v>
      </c>
      <c r="E97" s="248">
        <f t="shared" si="98"/>
        <v>0.10505450941526263</v>
      </c>
      <c r="F97" s="248">
        <f t="shared" si="98"/>
        <v>0</v>
      </c>
      <c r="G97" s="248">
        <f t="shared" si="98"/>
        <v>7.4299634591961025E-2</v>
      </c>
      <c r="H97" s="248">
        <f t="shared" si="98"/>
        <v>0.26181818181818184</v>
      </c>
      <c r="I97" s="247">
        <f t="shared" si="99"/>
        <v>9.8117154811715485E-2</v>
      </c>
      <c r="J97" s="247">
        <f t="shared" si="100"/>
        <v>0</v>
      </c>
      <c r="K97" s="248">
        <f t="shared" si="101"/>
        <v>0</v>
      </c>
      <c r="L97" s="248">
        <f t="shared" si="101"/>
        <v>0</v>
      </c>
      <c r="M97" s="249">
        <f t="shared" si="102"/>
        <v>0.19421487603305784</v>
      </c>
      <c r="N97" s="247">
        <f t="shared" si="103"/>
        <v>2.225378787878788E-2</v>
      </c>
      <c r="O97" s="247">
        <f t="shared" si="104"/>
        <v>0</v>
      </c>
      <c r="P97" s="249">
        <f t="shared" si="104"/>
        <v>0</v>
      </c>
      <c r="Q97" s="332">
        <f t="shared" si="104"/>
        <v>0</v>
      </c>
      <c r="R97" s="250"/>
      <c r="S97" s="251">
        <f>'Old Counts Pivot Table'!B$96</f>
        <v>158</v>
      </c>
      <c r="T97" s="252">
        <f>'Old Counts Pivot Table'!C$96</f>
        <v>0</v>
      </c>
      <c r="U97" s="252">
        <f>'Old Counts Pivot Table'!D$96</f>
        <v>106</v>
      </c>
      <c r="V97" s="252">
        <f>'Old Counts Pivot Table'!E$96</f>
        <v>0</v>
      </c>
      <c r="W97" s="252">
        <f>'Old Counts Pivot Table'!F$96</f>
        <v>61</v>
      </c>
      <c r="X97" s="322">
        <f>'Old Counts Pivot Table'!G$96</f>
        <v>144</v>
      </c>
      <c r="Y97" s="251">
        <f>'Old Counts Pivot Table'!H$96</f>
        <v>469</v>
      </c>
      <c r="Z97" s="251">
        <f>'Old Counts Pivot Table'!I$96</f>
        <v>0</v>
      </c>
      <c r="AA97" s="252">
        <f>'Old Counts Pivot Table'!J$96</f>
        <v>0</v>
      </c>
      <c r="AB97" s="252">
        <f>'Old Counts Pivot Table'!K$96</f>
        <v>0</v>
      </c>
      <c r="AC97" s="252">
        <f>'Old Counts Pivot Table'!L$96</f>
        <v>47</v>
      </c>
      <c r="AD97" s="252">
        <f>'Old Counts Pivot Table'!M$96</f>
        <v>0</v>
      </c>
      <c r="AE97" s="251">
        <f>'Old Counts Pivot Table'!N$96</f>
        <v>47</v>
      </c>
      <c r="AF97" s="251">
        <f>'Old Counts Pivot Table'!O$96</f>
        <v>0</v>
      </c>
      <c r="AG97" s="252">
        <f>'Old Counts Pivot Table'!P$96</f>
        <v>0</v>
      </c>
      <c r="AH97" s="251">
        <f>'Old Counts Pivot Table'!Q$96</f>
        <v>0</v>
      </c>
    </row>
    <row r="98" spans="1:36">
      <c r="A98" s="337"/>
      <c r="B98" s="239" t="s">
        <v>24</v>
      </c>
      <c r="C98" s="247">
        <f t="shared" si="97"/>
        <v>0.11916666666666667</v>
      </c>
      <c r="D98" s="248">
        <f t="shared" si="98"/>
        <v>0</v>
      </c>
      <c r="E98" s="403">
        <f t="shared" si="98"/>
        <v>9.9108027750247768E-4</v>
      </c>
      <c r="F98" s="248">
        <f t="shared" si="98"/>
        <v>0</v>
      </c>
      <c r="G98" s="248">
        <f t="shared" si="98"/>
        <v>0.12545676004872108</v>
      </c>
      <c r="H98" s="248">
        <f t="shared" si="98"/>
        <v>4.7272727272727272E-2</v>
      </c>
      <c r="I98" s="247">
        <f t="shared" si="99"/>
        <v>8.7029288702928864E-2</v>
      </c>
      <c r="J98" s="247">
        <f t="shared" si="100"/>
        <v>0</v>
      </c>
      <c r="K98" s="248">
        <f t="shared" si="101"/>
        <v>1</v>
      </c>
      <c r="L98" s="248">
        <f t="shared" si="101"/>
        <v>1</v>
      </c>
      <c r="M98" s="249">
        <f t="shared" si="102"/>
        <v>0.53719008264462809</v>
      </c>
      <c r="N98" s="247">
        <f t="shared" si="103"/>
        <v>0.94696969696969702</v>
      </c>
      <c r="O98" s="247">
        <f t="shared" si="104"/>
        <v>0</v>
      </c>
      <c r="P98" s="249">
        <f t="shared" si="104"/>
        <v>0</v>
      </c>
      <c r="Q98" s="332">
        <f t="shared" si="104"/>
        <v>0</v>
      </c>
      <c r="R98" s="250"/>
      <c r="S98" s="251">
        <f>'Old Counts Pivot Table'!B$97</f>
        <v>286</v>
      </c>
      <c r="T98" s="252">
        <f>'Old Counts Pivot Table'!C$97</f>
        <v>0</v>
      </c>
      <c r="U98" s="252">
        <f>'Old Counts Pivot Table'!D$97</f>
        <v>1</v>
      </c>
      <c r="V98" s="252">
        <f>'Old Counts Pivot Table'!E$97</f>
        <v>0</v>
      </c>
      <c r="W98" s="252">
        <f>'Old Counts Pivot Table'!F$97</f>
        <v>103</v>
      </c>
      <c r="X98" s="322">
        <f>'Old Counts Pivot Table'!G$97</f>
        <v>26</v>
      </c>
      <c r="Y98" s="251">
        <f>'Old Counts Pivot Table'!H$97</f>
        <v>416</v>
      </c>
      <c r="Z98" s="251">
        <f>'Old Counts Pivot Table'!I$97</f>
        <v>0</v>
      </c>
      <c r="AA98" s="252">
        <f>'Old Counts Pivot Table'!J$97</f>
        <v>1399</v>
      </c>
      <c r="AB98" s="252">
        <f>'Old Counts Pivot Table'!K$97</f>
        <v>471</v>
      </c>
      <c r="AC98" s="252">
        <f>'Old Counts Pivot Table'!L$97</f>
        <v>130</v>
      </c>
      <c r="AD98" s="252">
        <f>'Old Counts Pivot Table'!M$97</f>
        <v>0</v>
      </c>
      <c r="AE98" s="251">
        <f>'Old Counts Pivot Table'!N$97</f>
        <v>2000</v>
      </c>
      <c r="AF98" s="251">
        <f>'Old Counts Pivot Table'!O$97</f>
        <v>0</v>
      </c>
      <c r="AG98" s="252">
        <f>'Old Counts Pivot Table'!P$97</f>
        <v>0</v>
      </c>
      <c r="AH98" s="251">
        <f>'Old Counts Pivot Table'!Q$97</f>
        <v>0</v>
      </c>
    </row>
    <row r="99" spans="1:36">
      <c r="A99" s="337"/>
      <c r="B99" s="239" t="s">
        <v>21</v>
      </c>
      <c r="C99" s="247">
        <f t="shared" si="97"/>
        <v>0</v>
      </c>
      <c r="D99" s="248">
        <f t="shared" si="98"/>
        <v>0</v>
      </c>
      <c r="E99" s="248">
        <f t="shared" si="98"/>
        <v>0</v>
      </c>
      <c r="F99" s="248">
        <f t="shared" si="98"/>
        <v>0</v>
      </c>
      <c r="G99" s="248">
        <f t="shared" si="98"/>
        <v>0</v>
      </c>
      <c r="H99" s="248">
        <f t="shared" si="98"/>
        <v>0</v>
      </c>
      <c r="I99" s="247">
        <f t="shared" si="99"/>
        <v>0</v>
      </c>
      <c r="J99" s="247">
        <f t="shared" si="100"/>
        <v>0</v>
      </c>
      <c r="K99" s="248">
        <f t="shared" si="101"/>
        <v>0</v>
      </c>
      <c r="L99" s="248">
        <f t="shared" si="101"/>
        <v>0</v>
      </c>
      <c r="M99" s="249">
        <f t="shared" si="102"/>
        <v>0</v>
      </c>
      <c r="N99" s="247">
        <f t="shared" si="103"/>
        <v>0</v>
      </c>
      <c r="O99" s="247">
        <f t="shared" si="104"/>
        <v>0</v>
      </c>
      <c r="P99" s="249">
        <f t="shared" si="104"/>
        <v>0</v>
      </c>
      <c r="Q99" s="332">
        <f t="shared" si="104"/>
        <v>0</v>
      </c>
      <c r="R99" s="250"/>
      <c r="S99" s="251">
        <f>'Old Counts Pivot Table'!B$98</f>
        <v>0</v>
      </c>
      <c r="T99" s="252">
        <f>'Old Counts Pivot Table'!C$98</f>
        <v>0</v>
      </c>
      <c r="U99" s="252">
        <f>'Old Counts Pivot Table'!D$98</f>
        <v>0</v>
      </c>
      <c r="V99" s="252">
        <f>'Old Counts Pivot Table'!E$98</f>
        <v>0</v>
      </c>
      <c r="W99" s="252">
        <f>'Old Counts Pivot Table'!F$98</f>
        <v>0</v>
      </c>
      <c r="X99" s="322">
        <f>'Old Counts Pivot Table'!G$98</f>
        <v>0</v>
      </c>
      <c r="Y99" s="251">
        <f>'Old Counts Pivot Table'!H$98</f>
        <v>0</v>
      </c>
      <c r="Z99" s="251">
        <f>'Old Counts Pivot Table'!I$98</f>
        <v>0</v>
      </c>
      <c r="AA99" s="252">
        <f>'Old Counts Pivot Table'!J$98</f>
        <v>0</v>
      </c>
      <c r="AB99" s="252">
        <f>'Old Counts Pivot Table'!K$98</f>
        <v>0</v>
      </c>
      <c r="AC99" s="252">
        <f>'Old Counts Pivot Table'!L$98</f>
        <v>0</v>
      </c>
      <c r="AD99" s="252">
        <f>'Old Counts Pivot Table'!M$98</f>
        <v>0</v>
      </c>
      <c r="AE99" s="251">
        <f>'Old Counts Pivot Table'!N$98</f>
        <v>0</v>
      </c>
      <c r="AF99" s="251">
        <f>'Old Counts Pivot Table'!O$98</f>
        <v>0</v>
      </c>
      <c r="AG99" s="252">
        <f>'Old Counts Pivot Table'!P$98</f>
        <v>0</v>
      </c>
      <c r="AH99" s="251">
        <f>'Old Counts Pivot Table'!Q$98</f>
        <v>0</v>
      </c>
    </row>
    <row r="100" spans="1:36" s="261" customFormat="1">
      <c r="A100" s="338"/>
      <c r="B100" s="253" t="s">
        <v>212</v>
      </c>
      <c r="C100" s="254">
        <f t="shared" si="97"/>
        <v>1</v>
      </c>
      <c r="D100" s="255">
        <f t="shared" si="98"/>
        <v>0</v>
      </c>
      <c r="E100" s="255">
        <f t="shared" si="98"/>
        <v>1</v>
      </c>
      <c r="F100" s="255">
        <f t="shared" si="98"/>
        <v>0</v>
      </c>
      <c r="G100" s="255">
        <f t="shared" si="98"/>
        <v>1</v>
      </c>
      <c r="H100" s="255">
        <f t="shared" si="98"/>
        <v>1</v>
      </c>
      <c r="I100" s="254">
        <f t="shared" si="99"/>
        <v>1</v>
      </c>
      <c r="J100" s="254">
        <f t="shared" si="100"/>
        <v>0</v>
      </c>
      <c r="K100" s="255">
        <f t="shared" si="101"/>
        <v>1</v>
      </c>
      <c r="L100" s="255">
        <f t="shared" si="101"/>
        <v>1</v>
      </c>
      <c r="M100" s="256">
        <f t="shared" si="102"/>
        <v>1</v>
      </c>
      <c r="N100" s="254">
        <f t="shared" si="103"/>
        <v>1</v>
      </c>
      <c r="O100" s="254">
        <f t="shared" si="104"/>
        <v>0</v>
      </c>
      <c r="P100" s="256">
        <f t="shared" si="104"/>
        <v>0</v>
      </c>
      <c r="Q100" s="333">
        <f t="shared" si="104"/>
        <v>0</v>
      </c>
      <c r="R100" s="257"/>
      <c r="S100" s="258">
        <f>'Old Counts Pivot Table'!B$99</f>
        <v>2400</v>
      </c>
      <c r="T100" s="259">
        <f>'Old Counts Pivot Table'!C$99</f>
        <v>0</v>
      </c>
      <c r="U100" s="259">
        <f>'Old Counts Pivot Table'!D$99</f>
        <v>1009</v>
      </c>
      <c r="V100" s="259">
        <f>'Old Counts Pivot Table'!E$99</f>
        <v>0</v>
      </c>
      <c r="W100" s="259">
        <f>'Old Counts Pivot Table'!F$99</f>
        <v>821</v>
      </c>
      <c r="X100" s="323">
        <f>'Old Counts Pivot Table'!G$99</f>
        <v>550</v>
      </c>
      <c r="Y100" s="258">
        <f>'Old Counts Pivot Table'!H$99</f>
        <v>4780</v>
      </c>
      <c r="Z100" s="258">
        <f>'Old Counts Pivot Table'!I$99</f>
        <v>0</v>
      </c>
      <c r="AA100" s="259">
        <f>'Old Counts Pivot Table'!J$99</f>
        <v>1399</v>
      </c>
      <c r="AB100" s="259">
        <f>'Old Counts Pivot Table'!K$99</f>
        <v>471</v>
      </c>
      <c r="AC100" s="259">
        <f>'Old Counts Pivot Table'!L$99</f>
        <v>242</v>
      </c>
      <c r="AD100" s="259">
        <f>'Old Counts Pivot Table'!M$99</f>
        <v>0</v>
      </c>
      <c r="AE100" s="258">
        <f>'Old Counts Pivot Table'!N$99</f>
        <v>2112</v>
      </c>
      <c r="AF100" s="258">
        <f>'Old Counts Pivot Table'!O$99</f>
        <v>0</v>
      </c>
      <c r="AG100" s="259">
        <f>'Old Counts Pivot Table'!P$99</f>
        <v>0</v>
      </c>
      <c r="AH100" s="258">
        <f>'Old Counts Pivot Table'!Q$99</f>
        <v>0</v>
      </c>
      <c r="AI100" s="260"/>
      <c r="AJ100" s="260"/>
    </row>
    <row r="101" spans="1:36">
      <c r="A101" s="339" t="s">
        <v>39</v>
      </c>
      <c r="B101" s="240" t="s">
        <v>3</v>
      </c>
      <c r="C101" s="241">
        <f t="shared" ref="C101:C107" si="105">S101/S$107</f>
        <v>0.30789774895078215</v>
      </c>
      <c r="D101" s="242">
        <f t="shared" ref="D101:H107" si="106">IFERROR(T101/T$107,0)</f>
        <v>0.33540372670807456</v>
      </c>
      <c r="E101" s="242">
        <f t="shared" si="106"/>
        <v>0.32796486090775989</v>
      </c>
      <c r="F101" s="242">
        <f t="shared" si="106"/>
        <v>0</v>
      </c>
      <c r="G101" s="242">
        <f t="shared" si="106"/>
        <v>0.26334519572953735</v>
      </c>
      <c r="H101" s="242">
        <f t="shared" si="106"/>
        <v>0</v>
      </c>
      <c r="I101" s="241">
        <f t="shared" ref="I101:I107" si="107">Y101/Y$107</f>
        <v>0.31648757555406315</v>
      </c>
      <c r="J101" s="241">
        <f t="shared" ref="J101:J107" si="108">IFERROR(Z101/Z$107,0)</f>
        <v>0</v>
      </c>
      <c r="K101" s="242">
        <f t="shared" ref="K101:L107" si="109">AA101/AA$107</f>
        <v>0.10583580613254204</v>
      </c>
      <c r="L101" s="242">
        <f t="shared" si="109"/>
        <v>0.12216624685138538</v>
      </c>
      <c r="M101" s="243">
        <f t="shared" ref="M101:M107" si="110">IFERROR(AC101/AC$107,0)</f>
        <v>0</v>
      </c>
      <c r="N101" s="241">
        <f t="shared" ref="N101:N107" si="111">AE101/AE$107</f>
        <v>0.11301939058171745</v>
      </c>
      <c r="O101" s="241">
        <f t="shared" ref="O101:Q107" si="112">IFERROR(AF101/AF$107,0)</f>
        <v>0</v>
      </c>
      <c r="P101" s="243">
        <f t="shared" si="112"/>
        <v>0</v>
      </c>
      <c r="Q101" s="331">
        <f t="shared" si="112"/>
        <v>0</v>
      </c>
      <c r="R101" s="244"/>
      <c r="S101" s="245">
        <f>'Old Counts Pivot Table'!B$101</f>
        <v>807</v>
      </c>
      <c r="T101" s="246">
        <f>'Old Counts Pivot Table'!C$101</f>
        <v>108</v>
      </c>
      <c r="U101" s="246">
        <f>'Old Counts Pivot Table'!D$101</f>
        <v>896</v>
      </c>
      <c r="V101" s="246">
        <f>'Old Counts Pivot Table'!E$101</f>
        <v>0</v>
      </c>
      <c r="W101" s="246">
        <f>'Old Counts Pivot Table'!F$101</f>
        <v>74</v>
      </c>
      <c r="X101" s="321">
        <f>'Old Counts Pivot Table'!G$101</f>
        <v>0</v>
      </c>
      <c r="Y101" s="245">
        <f>'Old Counts Pivot Table'!H$101</f>
        <v>1885</v>
      </c>
      <c r="Z101" s="245">
        <f>'Old Counts Pivot Table'!I$101</f>
        <v>0</v>
      </c>
      <c r="AA101" s="246">
        <f>'Old Counts Pivot Table'!J$101</f>
        <v>107</v>
      </c>
      <c r="AB101" s="246">
        <f>'Old Counts Pivot Table'!K$101</f>
        <v>97</v>
      </c>
      <c r="AC101" s="246">
        <f>'Old Counts Pivot Table'!L$101</f>
        <v>0</v>
      </c>
      <c r="AD101" s="246">
        <f>'Old Counts Pivot Table'!M$101</f>
        <v>0</v>
      </c>
      <c r="AE101" s="245">
        <f>'Old Counts Pivot Table'!N$101</f>
        <v>204</v>
      </c>
      <c r="AF101" s="245">
        <f>'Old Counts Pivot Table'!O$101</f>
        <v>0</v>
      </c>
      <c r="AG101" s="246">
        <f>'Old Counts Pivot Table'!P$101</f>
        <v>0</v>
      </c>
      <c r="AH101" s="245">
        <f>'Old Counts Pivot Table'!Q$101</f>
        <v>0</v>
      </c>
    </row>
    <row r="102" spans="1:36">
      <c r="A102" s="337"/>
      <c r="B102" s="239" t="s">
        <v>4</v>
      </c>
      <c r="C102" s="247">
        <f t="shared" si="105"/>
        <v>0.27355971003433804</v>
      </c>
      <c r="D102" s="248">
        <f t="shared" si="106"/>
        <v>0.33229813664596275</v>
      </c>
      <c r="E102" s="248">
        <f t="shared" si="106"/>
        <v>0.24121522693997072</v>
      </c>
      <c r="F102" s="248">
        <f t="shared" si="106"/>
        <v>0</v>
      </c>
      <c r="G102" s="248">
        <f t="shared" si="106"/>
        <v>0.24911032028469751</v>
      </c>
      <c r="H102" s="248">
        <f t="shared" si="106"/>
        <v>0</v>
      </c>
      <c r="I102" s="247">
        <f t="shared" si="107"/>
        <v>0.26074546675621224</v>
      </c>
      <c r="J102" s="247">
        <f t="shared" si="108"/>
        <v>0</v>
      </c>
      <c r="K102" s="248">
        <f t="shared" si="109"/>
        <v>0.38081107814045501</v>
      </c>
      <c r="L102" s="248">
        <f t="shared" si="109"/>
        <v>0.45843828715365237</v>
      </c>
      <c r="M102" s="249">
        <f t="shared" si="110"/>
        <v>0</v>
      </c>
      <c r="N102" s="247">
        <f t="shared" si="111"/>
        <v>0.41495844875346261</v>
      </c>
      <c r="O102" s="247">
        <f t="shared" si="112"/>
        <v>0</v>
      </c>
      <c r="P102" s="249">
        <f t="shared" si="112"/>
        <v>0</v>
      </c>
      <c r="Q102" s="332">
        <f t="shared" si="112"/>
        <v>0</v>
      </c>
      <c r="R102" s="250"/>
      <c r="S102" s="251">
        <f>'Old Counts Pivot Table'!B$102</f>
        <v>717</v>
      </c>
      <c r="T102" s="252">
        <f>'Old Counts Pivot Table'!C$102</f>
        <v>107</v>
      </c>
      <c r="U102" s="252">
        <f>'Old Counts Pivot Table'!D$102</f>
        <v>659</v>
      </c>
      <c r="V102" s="252">
        <f>'Old Counts Pivot Table'!E$102</f>
        <v>0</v>
      </c>
      <c r="W102" s="252">
        <f>'Old Counts Pivot Table'!F$102</f>
        <v>70</v>
      </c>
      <c r="X102" s="322">
        <f>'Old Counts Pivot Table'!G$102</f>
        <v>0</v>
      </c>
      <c r="Y102" s="251">
        <f>'Old Counts Pivot Table'!H$102</f>
        <v>1553</v>
      </c>
      <c r="Z102" s="251">
        <f>'Old Counts Pivot Table'!I$102</f>
        <v>0</v>
      </c>
      <c r="AA102" s="252">
        <f>'Old Counts Pivot Table'!J$102</f>
        <v>385</v>
      </c>
      <c r="AB102" s="252">
        <f>'Old Counts Pivot Table'!K$102</f>
        <v>364</v>
      </c>
      <c r="AC102" s="252">
        <f>'Old Counts Pivot Table'!L$102</f>
        <v>0</v>
      </c>
      <c r="AD102" s="252">
        <f>'Old Counts Pivot Table'!M$102</f>
        <v>0</v>
      </c>
      <c r="AE102" s="251">
        <f>'Old Counts Pivot Table'!N$102</f>
        <v>749</v>
      </c>
      <c r="AF102" s="251">
        <f>'Old Counts Pivot Table'!O$102</f>
        <v>0</v>
      </c>
      <c r="AG102" s="252">
        <f>'Old Counts Pivot Table'!P$102</f>
        <v>0</v>
      </c>
      <c r="AH102" s="251">
        <f>'Old Counts Pivot Table'!Q$102</f>
        <v>0</v>
      </c>
    </row>
    <row r="103" spans="1:36">
      <c r="A103" s="337"/>
      <c r="B103" s="239" t="s">
        <v>5</v>
      </c>
      <c r="C103" s="247">
        <f t="shared" si="105"/>
        <v>0.23960320488363221</v>
      </c>
      <c r="D103" s="248">
        <f t="shared" si="106"/>
        <v>0.2857142857142857</v>
      </c>
      <c r="E103" s="248">
        <f t="shared" si="106"/>
        <v>0.24560761346998536</v>
      </c>
      <c r="F103" s="248">
        <f t="shared" si="106"/>
        <v>0</v>
      </c>
      <c r="G103" s="248">
        <f t="shared" si="106"/>
        <v>0.29537366548042704</v>
      </c>
      <c r="H103" s="248">
        <f t="shared" si="106"/>
        <v>0</v>
      </c>
      <c r="I103" s="247">
        <f t="shared" si="107"/>
        <v>0.24748153122901276</v>
      </c>
      <c r="J103" s="247">
        <f t="shared" si="108"/>
        <v>0</v>
      </c>
      <c r="K103" s="248">
        <f t="shared" si="109"/>
        <v>0.18001978239366964</v>
      </c>
      <c r="L103" s="248">
        <f t="shared" si="109"/>
        <v>0.23047858942065491</v>
      </c>
      <c r="M103" s="249">
        <f t="shared" si="110"/>
        <v>0</v>
      </c>
      <c r="N103" s="247">
        <f t="shared" si="111"/>
        <v>0.20221606648199447</v>
      </c>
      <c r="O103" s="247">
        <f t="shared" si="112"/>
        <v>0</v>
      </c>
      <c r="P103" s="249">
        <f t="shared" si="112"/>
        <v>0</v>
      </c>
      <c r="Q103" s="332">
        <f t="shared" si="112"/>
        <v>0</v>
      </c>
      <c r="R103" s="250"/>
      <c r="S103" s="251">
        <f>'Old Counts Pivot Table'!B$103</f>
        <v>628</v>
      </c>
      <c r="T103" s="252">
        <f>'Old Counts Pivot Table'!C$103</f>
        <v>92</v>
      </c>
      <c r="U103" s="252">
        <f>'Old Counts Pivot Table'!D$103</f>
        <v>671</v>
      </c>
      <c r="V103" s="252">
        <f>'Old Counts Pivot Table'!E$103</f>
        <v>0</v>
      </c>
      <c r="W103" s="252">
        <f>'Old Counts Pivot Table'!F$103</f>
        <v>83</v>
      </c>
      <c r="X103" s="322">
        <f>'Old Counts Pivot Table'!G$103</f>
        <v>0</v>
      </c>
      <c r="Y103" s="251">
        <f>'Old Counts Pivot Table'!H$103</f>
        <v>1474</v>
      </c>
      <c r="Z103" s="251">
        <f>'Old Counts Pivot Table'!I$103</f>
        <v>0</v>
      </c>
      <c r="AA103" s="252">
        <f>'Old Counts Pivot Table'!J$103</f>
        <v>182</v>
      </c>
      <c r="AB103" s="252">
        <f>'Old Counts Pivot Table'!K$103</f>
        <v>183</v>
      </c>
      <c r="AC103" s="252">
        <f>'Old Counts Pivot Table'!L$103</f>
        <v>0</v>
      </c>
      <c r="AD103" s="252">
        <f>'Old Counts Pivot Table'!M$103</f>
        <v>0</v>
      </c>
      <c r="AE103" s="251">
        <f>'Old Counts Pivot Table'!N$103</f>
        <v>365</v>
      </c>
      <c r="AF103" s="251">
        <f>'Old Counts Pivot Table'!O$103</f>
        <v>0</v>
      </c>
      <c r="AG103" s="252">
        <f>'Old Counts Pivot Table'!P$103</f>
        <v>0</v>
      </c>
      <c r="AH103" s="251">
        <f>'Old Counts Pivot Table'!Q$103</f>
        <v>0</v>
      </c>
    </row>
    <row r="104" spans="1:36">
      <c r="A104" s="337"/>
      <c r="B104" s="239" t="s">
        <v>6</v>
      </c>
      <c r="C104" s="247">
        <f t="shared" si="105"/>
        <v>7.0583746661579544E-2</v>
      </c>
      <c r="D104" s="248">
        <f t="shared" si="106"/>
        <v>2.1739130434782608E-2</v>
      </c>
      <c r="E104" s="248">
        <f t="shared" si="106"/>
        <v>7.6500732064421664E-2</v>
      </c>
      <c r="F104" s="248">
        <f t="shared" si="106"/>
        <v>0</v>
      </c>
      <c r="G104" s="248">
        <f t="shared" si="106"/>
        <v>4.6263345195729534E-2</v>
      </c>
      <c r="H104" s="248">
        <f t="shared" si="106"/>
        <v>0</v>
      </c>
      <c r="I104" s="247">
        <f t="shared" si="107"/>
        <v>6.9509738079247818E-2</v>
      </c>
      <c r="J104" s="247">
        <f t="shared" si="108"/>
        <v>0</v>
      </c>
      <c r="K104" s="248">
        <f t="shared" si="109"/>
        <v>0.33333333333333331</v>
      </c>
      <c r="L104" s="248">
        <f t="shared" si="109"/>
        <v>0.18765743073047858</v>
      </c>
      <c r="M104" s="249">
        <f t="shared" si="110"/>
        <v>0</v>
      </c>
      <c r="N104" s="247">
        <f t="shared" si="111"/>
        <v>0.26925207756232689</v>
      </c>
      <c r="O104" s="247">
        <f t="shared" si="112"/>
        <v>0</v>
      </c>
      <c r="P104" s="249">
        <f t="shared" si="112"/>
        <v>0</v>
      </c>
      <c r="Q104" s="332">
        <f t="shared" si="112"/>
        <v>0</v>
      </c>
      <c r="R104" s="250"/>
      <c r="S104" s="251">
        <f>'Old Counts Pivot Table'!B$104</f>
        <v>185</v>
      </c>
      <c r="T104" s="252">
        <f>'Old Counts Pivot Table'!C$104</f>
        <v>7</v>
      </c>
      <c r="U104" s="252">
        <f>'Old Counts Pivot Table'!D$104</f>
        <v>209</v>
      </c>
      <c r="V104" s="252">
        <f>'Old Counts Pivot Table'!E$104</f>
        <v>0</v>
      </c>
      <c r="W104" s="252">
        <f>'Old Counts Pivot Table'!F$104</f>
        <v>13</v>
      </c>
      <c r="X104" s="322">
        <f>'Old Counts Pivot Table'!G$104</f>
        <v>0</v>
      </c>
      <c r="Y104" s="251">
        <f>'Old Counts Pivot Table'!H$104</f>
        <v>414</v>
      </c>
      <c r="Z104" s="251">
        <f>'Old Counts Pivot Table'!I$104</f>
        <v>0</v>
      </c>
      <c r="AA104" s="252">
        <f>'Old Counts Pivot Table'!J$104</f>
        <v>337</v>
      </c>
      <c r="AB104" s="252">
        <f>'Old Counts Pivot Table'!K$104</f>
        <v>149</v>
      </c>
      <c r="AC104" s="252">
        <f>'Old Counts Pivot Table'!L$104</f>
        <v>0</v>
      </c>
      <c r="AD104" s="252">
        <f>'Old Counts Pivot Table'!M$104</f>
        <v>0</v>
      </c>
      <c r="AE104" s="251">
        <f>'Old Counts Pivot Table'!N$104</f>
        <v>486</v>
      </c>
      <c r="AF104" s="251">
        <f>'Old Counts Pivot Table'!O$104</f>
        <v>0</v>
      </c>
      <c r="AG104" s="252">
        <f>'Old Counts Pivot Table'!P$104</f>
        <v>0</v>
      </c>
      <c r="AH104" s="251">
        <f>'Old Counts Pivot Table'!Q$104</f>
        <v>0</v>
      </c>
    </row>
    <row r="105" spans="1:36">
      <c r="A105" s="337"/>
      <c r="B105" s="239" t="s">
        <v>24</v>
      </c>
      <c r="C105" s="247">
        <f t="shared" si="105"/>
        <v>0.10835558946966807</v>
      </c>
      <c r="D105" s="248">
        <f t="shared" si="106"/>
        <v>2.4844720496894408E-2</v>
      </c>
      <c r="E105" s="248">
        <f t="shared" si="106"/>
        <v>0.10871156661786237</v>
      </c>
      <c r="F105" s="248">
        <f t="shared" si="106"/>
        <v>0</v>
      </c>
      <c r="G105" s="248">
        <f t="shared" si="106"/>
        <v>0.14590747330960854</v>
      </c>
      <c r="H105" s="248">
        <f t="shared" si="106"/>
        <v>0</v>
      </c>
      <c r="I105" s="247">
        <f t="shared" si="107"/>
        <v>0.10577568838146408</v>
      </c>
      <c r="J105" s="247">
        <f t="shared" si="108"/>
        <v>0</v>
      </c>
      <c r="K105" s="248">
        <f t="shared" si="109"/>
        <v>0</v>
      </c>
      <c r="L105" s="403">
        <f t="shared" si="109"/>
        <v>1.2594458438287153E-3</v>
      </c>
      <c r="M105" s="249">
        <f t="shared" si="110"/>
        <v>0</v>
      </c>
      <c r="N105" s="405">
        <f t="shared" si="111"/>
        <v>5.54016620498615E-4</v>
      </c>
      <c r="O105" s="247">
        <f t="shared" si="112"/>
        <v>0</v>
      </c>
      <c r="P105" s="249">
        <f t="shared" si="112"/>
        <v>0</v>
      </c>
      <c r="Q105" s="332">
        <f t="shared" si="112"/>
        <v>0</v>
      </c>
      <c r="R105" s="250"/>
      <c r="S105" s="251">
        <f>'Old Counts Pivot Table'!B$105</f>
        <v>284</v>
      </c>
      <c r="T105" s="252">
        <f>'Old Counts Pivot Table'!C$105</f>
        <v>8</v>
      </c>
      <c r="U105" s="252">
        <f>'Old Counts Pivot Table'!D$105</f>
        <v>297</v>
      </c>
      <c r="V105" s="252">
        <f>'Old Counts Pivot Table'!E$105</f>
        <v>0</v>
      </c>
      <c r="W105" s="252">
        <f>'Old Counts Pivot Table'!F$105</f>
        <v>41</v>
      </c>
      <c r="X105" s="322">
        <f>'Old Counts Pivot Table'!G$105</f>
        <v>0</v>
      </c>
      <c r="Y105" s="251">
        <f>'Old Counts Pivot Table'!H$105</f>
        <v>630</v>
      </c>
      <c r="Z105" s="251">
        <f>'Old Counts Pivot Table'!I$105</f>
        <v>0</v>
      </c>
      <c r="AA105" s="252">
        <f>'Old Counts Pivot Table'!J$105</f>
        <v>0</v>
      </c>
      <c r="AB105" s="252">
        <f>'Old Counts Pivot Table'!K$105</f>
        <v>1</v>
      </c>
      <c r="AC105" s="252">
        <f>'Old Counts Pivot Table'!L$105</f>
        <v>0</v>
      </c>
      <c r="AD105" s="252">
        <f>'Old Counts Pivot Table'!M$105</f>
        <v>0</v>
      </c>
      <c r="AE105" s="251">
        <f>'Old Counts Pivot Table'!N$105</f>
        <v>1</v>
      </c>
      <c r="AF105" s="251">
        <f>'Old Counts Pivot Table'!O$105</f>
        <v>0</v>
      </c>
      <c r="AG105" s="252">
        <f>'Old Counts Pivot Table'!P$105</f>
        <v>0</v>
      </c>
      <c r="AH105" s="251">
        <f>'Old Counts Pivot Table'!Q$105</f>
        <v>0</v>
      </c>
    </row>
    <row r="106" spans="1:36">
      <c r="A106" s="337"/>
      <c r="B106" s="239" t="s">
        <v>21</v>
      </c>
      <c r="C106" s="247">
        <f t="shared" si="105"/>
        <v>0</v>
      </c>
      <c r="D106" s="248">
        <f t="shared" si="106"/>
        <v>0</v>
      </c>
      <c r="E106" s="248">
        <f t="shared" si="106"/>
        <v>0</v>
      </c>
      <c r="F106" s="248">
        <f t="shared" si="106"/>
        <v>0</v>
      </c>
      <c r="G106" s="248">
        <f t="shared" si="106"/>
        <v>0</v>
      </c>
      <c r="H106" s="248">
        <f t="shared" si="106"/>
        <v>0</v>
      </c>
      <c r="I106" s="247">
        <f t="shared" si="107"/>
        <v>0</v>
      </c>
      <c r="J106" s="247">
        <f t="shared" si="108"/>
        <v>0</v>
      </c>
      <c r="K106" s="248">
        <f t="shared" si="109"/>
        <v>0</v>
      </c>
      <c r="L106" s="248">
        <f t="shared" si="109"/>
        <v>0</v>
      </c>
      <c r="M106" s="249">
        <f t="shared" si="110"/>
        <v>0</v>
      </c>
      <c r="N106" s="247">
        <f t="shared" si="111"/>
        <v>0</v>
      </c>
      <c r="O106" s="247">
        <f t="shared" si="112"/>
        <v>1</v>
      </c>
      <c r="P106" s="249">
        <f t="shared" si="112"/>
        <v>1</v>
      </c>
      <c r="Q106" s="332">
        <f t="shared" si="112"/>
        <v>1</v>
      </c>
      <c r="R106" s="250"/>
      <c r="S106" s="251">
        <f>'Old Counts Pivot Table'!B$106</f>
        <v>0</v>
      </c>
      <c r="T106" s="252">
        <f>'Old Counts Pivot Table'!C$106</f>
        <v>0</v>
      </c>
      <c r="U106" s="252">
        <f>'Old Counts Pivot Table'!D$106</f>
        <v>0</v>
      </c>
      <c r="V106" s="252">
        <f>'Old Counts Pivot Table'!E$106</f>
        <v>0</v>
      </c>
      <c r="W106" s="252">
        <f>'Old Counts Pivot Table'!F$106</f>
        <v>0</v>
      </c>
      <c r="X106" s="322">
        <f>'Old Counts Pivot Table'!G$106</f>
        <v>0</v>
      </c>
      <c r="Y106" s="251">
        <f>'Old Counts Pivot Table'!H$106</f>
        <v>0</v>
      </c>
      <c r="Z106" s="251">
        <f>'Old Counts Pivot Table'!I$106</f>
        <v>0</v>
      </c>
      <c r="AA106" s="252">
        <f>'Old Counts Pivot Table'!J$106</f>
        <v>0</v>
      </c>
      <c r="AB106" s="252">
        <f>'Old Counts Pivot Table'!K$106</f>
        <v>0</v>
      </c>
      <c r="AC106" s="252">
        <f>'Old Counts Pivot Table'!L$106</f>
        <v>0</v>
      </c>
      <c r="AD106" s="252">
        <f>'Old Counts Pivot Table'!M$106</f>
        <v>0</v>
      </c>
      <c r="AE106" s="251">
        <f>'Old Counts Pivot Table'!N$106</f>
        <v>0</v>
      </c>
      <c r="AF106" s="251">
        <f>'Old Counts Pivot Table'!O$106</f>
        <v>40</v>
      </c>
      <c r="AG106" s="252">
        <f>'Old Counts Pivot Table'!P$106</f>
        <v>441</v>
      </c>
      <c r="AH106" s="251">
        <f>'Old Counts Pivot Table'!Q$106</f>
        <v>481</v>
      </c>
    </row>
    <row r="107" spans="1:36" s="261" customFormat="1">
      <c r="A107" s="338"/>
      <c r="B107" s="253" t="s">
        <v>212</v>
      </c>
      <c r="C107" s="254">
        <f t="shared" si="105"/>
        <v>1</v>
      </c>
      <c r="D107" s="255">
        <f t="shared" si="106"/>
        <v>1</v>
      </c>
      <c r="E107" s="255">
        <f t="shared" si="106"/>
        <v>1</v>
      </c>
      <c r="F107" s="255">
        <f t="shared" si="106"/>
        <v>0</v>
      </c>
      <c r="G107" s="255">
        <f t="shared" si="106"/>
        <v>1</v>
      </c>
      <c r="H107" s="255">
        <f t="shared" si="106"/>
        <v>0</v>
      </c>
      <c r="I107" s="254">
        <f t="shared" si="107"/>
        <v>1</v>
      </c>
      <c r="J107" s="254">
        <f t="shared" si="108"/>
        <v>0</v>
      </c>
      <c r="K107" s="255">
        <f t="shared" si="109"/>
        <v>1</v>
      </c>
      <c r="L107" s="255">
        <f t="shared" si="109"/>
        <v>1</v>
      </c>
      <c r="M107" s="256">
        <f t="shared" si="110"/>
        <v>0</v>
      </c>
      <c r="N107" s="254">
        <f t="shared" si="111"/>
        <v>1</v>
      </c>
      <c r="O107" s="254">
        <f t="shared" si="112"/>
        <v>1</v>
      </c>
      <c r="P107" s="256">
        <f t="shared" si="112"/>
        <v>1</v>
      </c>
      <c r="Q107" s="333">
        <f t="shared" si="112"/>
        <v>1</v>
      </c>
      <c r="R107" s="257"/>
      <c r="S107" s="258">
        <f>'Old Counts Pivot Table'!B$107</f>
        <v>2621</v>
      </c>
      <c r="T107" s="259">
        <f>'Old Counts Pivot Table'!C$107</f>
        <v>322</v>
      </c>
      <c r="U107" s="259">
        <f>'Old Counts Pivot Table'!D$107</f>
        <v>2732</v>
      </c>
      <c r="V107" s="259">
        <f>'Old Counts Pivot Table'!E$107</f>
        <v>0</v>
      </c>
      <c r="W107" s="259">
        <f>'Old Counts Pivot Table'!F$107</f>
        <v>281</v>
      </c>
      <c r="X107" s="323">
        <f>'Old Counts Pivot Table'!G$107</f>
        <v>0</v>
      </c>
      <c r="Y107" s="258">
        <f>'Old Counts Pivot Table'!H$107</f>
        <v>5956</v>
      </c>
      <c r="Z107" s="258">
        <f>'Old Counts Pivot Table'!I$107</f>
        <v>0</v>
      </c>
      <c r="AA107" s="259">
        <f>'Old Counts Pivot Table'!J$107</f>
        <v>1011</v>
      </c>
      <c r="AB107" s="259">
        <f>'Old Counts Pivot Table'!K$107</f>
        <v>794</v>
      </c>
      <c r="AC107" s="259">
        <f>'Old Counts Pivot Table'!L$107</f>
        <v>0</v>
      </c>
      <c r="AD107" s="259">
        <f>'Old Counts Pivot Table'!M$107</f>
        <v>0</v>
      </c>
      <c r="AE107" s="258">
        <f>'Old Counts Pivot Table'!N$107</f>
        <v>1805</v>
      </c>
      <c r="AF107" s="258">
        <f>'Old Counts Pivot Table'!O$107</f>
        <v>40</v>
      </c>
      <c r="AG107" s="259">
        <f>'Old Counts Pivot Table'!P$107</f>
        <v>441</v>
      </c>
      <c r="AH107" s="258">
        <f>'Old Counts Pivot Table'!Q$107</f>
        <v>481</v>
      </c>
      <c r="AI107" s="260"/>
      <c r="AJ107" s="260"/>
    </row>
    <row r="108" spans="1:36">
      <c r="A108" s="339" t="s">
        <v>40</v>
      </c>
      <c r="B108" s="240" t="s">
        <v>3</v>
      </c>
      <c r="C108" s="241">
        <f t="shared" ref="C108:C114" si="113">S108/S$114</f>
        <v>0.32154216867469881</v>
      </c>
      <c r="D108" s="242">
        <f t="shared" ref="D108:H114" si="114">IFERROR(T108/T$114,0)</f>
        <v>0.2543478260869565</v>
      </c>
      <c r="E108" s="242">
        <f t="shared" si="114"/>
        <v>0.21515191028817315</v>
      </c>
      <c r="F108" s="242">
        <f t="shared" si="114"/>
        <v>0.19796954314720813</v>
      </c>
      <c r="G108" s="242">
        <f t="shared" si="114"/>
        <v>0.1875</v>
      </c>
      <c r="H108" s="242">
        <f t="shared" si="114"/>
        <v>0</v>
      </c>
      <c r="I108" s="241">
        <f t="shared" ref="I108:I114" si="115">Y108/Y$114</f>
        <v>0.27219253958139306</v>
      </c>
      <c r="J108" s="241">
        <f t="shared" ref="J108:J114" si="116">IFERROR(Z108/Z$114,0)</f>
        <v>8.2998661311914329E-2</v>
      </c>
      <c r="K108" s="242">
        <f t="shared" ref="K108:L114" si="117">AA108/AA$114</f>
        <v>0.30728906640039938</v>
      </c>
      <c r="L108" s="242">
        <f t="shared" si="117"/>
        <v>0.17661870503597121</v>
      </c>
      <c r="M108" s="243">
        <f t="shared" ref="M108:M114" si="118">IFERROR(AC108/AC$114,0)</f>
        <v>0.14055299539170507</v>
      </c>
      <c r="N108" s="241">
        <f t="shared" ref="N108:N114" si="119">AE108/AE$114</f>
        <v>0.25691138394721458</v>
      </c>
      <c r="O108" s="241">
        <f t="shared" ref="O108:Q114" si="120">IFERROR(AF108/AF$114,0)</f>
        <v>0</v>
      </c>
      <c r="P108" s="243">
        <f t="shared" si="120"/>
        <v>0</v>
      </c>
      <c r="Q108" s="331">
        <f t="shared" si="120"/>
        <v>0</v>
      </c>
      <c r="R108" s="244"/>
      <c r="S108" s="245">
        <f>'Old Counts Pivot Table'!B$109</f>
        <v>3336</v>
      </c>
      <c r="T108" s="246">
        <f>'Old Counts Pivot Table'!C$109</f>
        <v>468</v>
      </c>
      <c r="U108" s="246">
        <f>'Old Counts Pivot Table'!D$109</f>
        <v>1650</v>
      </c>
      <c r="V108" s="246">
        <f>'Old Counts Pivot Table'!E$109</f>
        <v>39</v>
      </c>
      <c r="W108" s="246">
        <f>'Old Counts Pivot Table'!F$109</f>
        <v>60</v>
      </c>
      <c r="X108" s="321">
        <f>'Old Counts Pivot Table'!G$109</f>
        <v>0</v>
      </c>
      <c r="Y108" s="245">
        <f>'Old Counts Pivot Table'!H$109</f>
        <v>5553</v>
      </c>
      <c r="Z108" s="245">
        <f>'Old Counts Pivot Table'!I$109</f>
        <v>62</v>
      </c>
      <c r="AA108" s="246">
        <f>'Old Counts Pivot Table'!J$109</f>
        <v>2462</v>
      </c>
      <c r="AB108" s="246">
        <f>'Old Counts Pivot Table'!K$109</f>
        <v>491</v>
      </c>
      <c r="AC108" s="246">
        <f>'Old Counts Pivot Table'!L$109</f>
        <v>61</v>
      </c>
      <c r="AD108" s="246">
        <f>'Old Counts Pivot Table'!M$109</f>
        <v>0</v>
      </c>
      <c r="AE108" s="245">
        <f>'Old Counts Pivot Table'!N$109</f>
        <v>3076</v>
      </c>
      <c r="AF108" s="245">
        <f>'Old Counts Pivot Table'!O$109</f>
        <v>0</v>
      </c>
      <c r="AG108" s="246">
        <f>'Old Counts Pivot Table'!P$109</f>
        <v>0</v>
      </c>
      <c r="AH108" s="245">
        <f>'Old Counts Pivot Table'!Q$109</f>
        <v>0</v>
      </c>
    </row>
    <row r="109" spans="1:36">
      <c r="A109" s="337"/>
      <c r="B109" s="239" t="s">
        <v>4</v>
      </c>
      <c r="C109" s="247">
        <f t="shared" si="113"/>
        <v>0.24780722891566265</v>
      </c>
      <c r="D109" s="248">
        <f t="shared" si="114"/>
        <v>0.3125</v>
      </c>
      <c r="E109" s="248">
        <f t="shared" si="114"/>
        <v>0.24983700612856957</v>
      </c>
      <c r="F109" s="248">
        <f t="shared" si="114"/>
        <v>0.25888324873096447</v>
      </c>
      <c r="G109" s="248">
        <f t="shared" si="114"/>
        <v>0.33437499999999998</v>
      </c>
      <c r="H109" s="248">
        <f t="shared" si="114"/>
        <v>0</v>
      </c>
      <c r="I109" s="247">
        <f t="shared" si="115"/>
        <v>0.25586981030341649</v>
      </c>
      <c r="J109" s="247">
        <f t="shared" si="116"/>
        <v>0.10174029451137885</v>
      </c>
      <c r="K109" s="248">
        <f t="shared" si="117"/>
        <v>0.10297054418372441</v>
      </c>
      <c r="L109" s="248">
        <f t="shared" si="117"/>
        <v>7.2302158273381295E-2</v>
      </c>
      <c r="M109" s="249">
        <f t="shared" si="118"/>
        <v>5.2995391705069124E-2</v>
      </c>
      <c r="N109" s="247">
        <f t="shared" si="119"/>
        <v>9.3961413179654216E-2</v>
      </c>
      <c r="O109" s="247">
        <f t="shared" si="120"/>
        <v>0</v>
      </c>
      <c r="P109" s="249">
        <f t="shared" si="120"/>
        <v>0</v>
      </c>
      <c r="Q109" s="332">
        <f t="shared" si="120"/>
        <v>0</v>
      </c>
      <c r="R109" s="250"/>
      <c r="S109" s="251">
        <f>'Old Counts Pivot Table'!B$110</f>
        <v>2571</v>
      </c>
      <c r="T109" s="252">
        <f>'Old Counts Pivot Table'!C$110</f>
        <v>575</v>
      </c>
      <c r="U109" s="252">
        <f>'Old Counts Pivot Table'!D$110</f>
        <v>1916</v>
      </c>
      <c r="V109" s="252">
        <f>'Old Counts Pivot Table'!E$110</f>
        <v>51</v>
      </c>
      <c r="W109" s="252">
        <f>'Old Counts Pivot Table'!F$110</f>
        <v>107</v>
      </c>
      <c r="X109" s="322">
        <f>'Old Counts Pivot Table'!G$110</f>
        <v>0</v>
      </c>
      <c r="Y109" s="251">
        <f>'Old Counts Pivot Table'!H$110</f>
        <v>5220</v>
      </c>
      <c r="Z109" s="251">
        <f>'Old Counts Pivot Table'!I$110</f>
        <v>76</v>
      </c>
      <c r="AA109" s="252">
        <f>'Old Counts Pivot Table'!J$110</f>
        <v>825</v>
      </c>
      <c r="AB109" s="252">
        <f>'Old Counts Pivot Table'!K$110</f>
        <v>201</v>
      </c>
      <c r="AC109" s="252">
        <f>'Old Counts Pivot Table'!L$110</f>
        <v>23</v>
      </c>
      <c r="AD109" s="252">
        <f>'Old Counts Pivot Table'!M$110</f>
        <v>0</v>
      </c>
      <c r="AE109" s="251">
        <f>'Old Counts Pivot Table'!N$110</f>
        <v>1125</v>
      </c>
      <c r="AF109" s="251">
        <f>'Old Counts Pivot Table'!O$110</f>
        <v>0</v>
      </c>
      <c r="AG109" s="252">
        <f>'Old Counts Pivot Table'!P$110</f>
        <v>0</v>
      </c>
      <c r="AH109" s="251">
        <f>'Old Counts Pivot Table'!Q$110</f>
        <v>0</v>
      </c>
    </row>
    <row r="110" spans="1:36">
      <c r="A110" s="337"/>
      <c r="B110" s="239" t="s">
        <v>5</v>
      </c>
      <c r="C110" s="247">
        <f t="shared" si="113"/>
        <v>0.172144578313253</v>
      </c>
      <c r="D110" s="248">
        <f t="shared" si="114"/>
        <v>0.23967391304347826</v>
      </c>
      <c r="E110" s="248">
        <f t="shared" si="114"/>
        <v>0.27930629808319207</v>
      </c>
      <c r="F110" s="248">
        <f t="shared" si="114"/>
        <v>0.28934010152284262</v>
      </c>
      <c r="G110" s="248">
        <f t="shared" si="114"/>
        <v>0.22187499999999999</v>
      </c>
      <c r="H110" s="248">
        <f t="shared" si="114"/>
        <v>0</v>
      </c>
      <c r="I110" s="247">
        <f t="shared" si="115"/>
        <v>0.22043037106024216</v>
      </c>
      <c r="J110" s="247">
        <f t="shared" si="116"/>
        <v>0.10307898259705489</v>
      </c>
      <c r="K110" s="248">
        <f t="shared" si="117"/>
        <v>0.10771342985521717</v>
      </c>
      <c r="L110" s="248">
        <f t="shared" si="117"/>
        <v>6.438848920863309E-2</v>
      </c>
      <c r="M110" s="249">
        <f t="shared" si="118"/>
        <v>8.9861751152073732E-2</v>
      </c>
      <c r="N110" s="247">
        <f t="shared" si="119"/>
        <v>9.6717614632924082E-2</v>
      </c>
      <c r="O110" s="247">
        <f t="shared" si="120"/>
        <v>0</v>
      </c>
      <c r="P110" s="249">
        <f t="shared" si="120"/>
        <v>0</v>
      </c>
      <c r="Q110" s="332">
        <f t="shared" si="120"/>
        <v>0</v>
      </c>
      <c r="R110" s="250"/>
      <c r="S110" s="251">
        <f>'Old Counts Pivot Table'!B$111</f>
        <v>1786</v>
      </c>
      <c r="T110" s="252">
        <f>'Old Counts Pivot Table'!C$111</f>
        <v>441</v>
      </c>
      <c r="U110" s="252">
        <f>'Old Counts Pivot Table'!D$111</f>
        <v>2142</v>
      </c>
      <c r="V110" s="252">
        <f>'Old Counts Pivot Table'!E$111</f>
        <v>57</v>
      </c>
      <c r="W110" s="252">
        <f>'Old Counts Pivot Table'!F$111</f>
        <v>71</v>
      </c>
      <c r="X110" s="322">
        <f>'Old Counts Pivot Table'!G$111</f>
        <v>0</v>
      </c>
      <c r="Y110" s="251">
        <f>'Old Counts Pivot Table'!H$111</f>
        <v>4497</v>
      </c>
      <c r="Z110" s="251">
        <f>'Old Counts Pivot Table'!I$111</f>
        <v>77</v>
      </c>
      <c r="AA110" s="252">
        <f>'Old Counts Pivot Table'!J$111</f>
        <v>863</v>
      </c>
      <c r="AB110" s="252">
        <f>'Old Counts Pivot Table'!K$111</f>
        <v>179</v>
      </c>
      <c r="AC110" s="252">
        <f>'Old Counts Pivot Table'!L$111</f>
        <v>39</v>
      </c>
      <c r="AD110" s="252">
        <f>'Old Counts Pivot Table'!M$111</f>
        <v>0</v>
      </c>
      <c r="AE110" s="251">
        <f>'Old Counts Pivot Table'!N$111</f>
        <v>1158</v>
      </c>
      <c r="AF110" s="251">
        <f>'Old Counts Pivot Table'!O$111</f>
        <v>0</v>
      </c>
      <c r="AG110" s="252">
        <f>'Old Counts Pivot Table'!P$111</f>
        <v>0</v>
      </c>
      <c r="AH110" s="251">
        <f>'Old Counts Pivot Table'!Q$111</f>
        <v>0</v>
      </c>
    </row>
    <row r="111" spans="1:36">
      <c r="A111" s="337"/>
      <c r="B111" s="239" t="s">
        <v>6</v>
      </c>
      <c r="C111" s="247">
        <f t="shared" si="113"/>
        <v>4.2506024096385542E-2</v>
      </c>
      <c r="D111" s="403">
        <f t="shared" si="114"/>
        <v>2.1739130434782609E-3</v>
      </c>
      <c r="E111" s="248">
        <f t="shared" si="114"/>
        <v>6.8848611292215409E-2</v>
      </c>
      <c r="F111" s="248">
        <f t="shared" si="114"/>
        <v>7.6142131979695438E-2</v>
      </c>
      <c r="G111" s="403">
        <f t="shared" si="114"/>
        <v>3.1250000000000002E-3</v>
      </c>
      <c r="H111" s="248">
        <f t="shared" si="114"/>
        <v>0</v>
      </c>
      <c r="I111" s="247">
        <f t="shared" si="115"/>
        <v>4.8478015783540024E-2</v>
      </c>
      <c r="J111" s="247">
        <f t="shared" si="116"/>
        <v>0.71084337349397586</v>
      </c>
      <c r="K111" s="248">
        <f t="shared" si="117"/>
        <v>0.25536694957563655</v>
      </c>
      <c r="L111" s="248">
        <f t="shared" si="117"/>
        <v>0.42805755395683454</v>
      </c>
      <c r="M111" s="249">
        <f t="shared" si="118"/>
        <v>0.7142857142857143</v>
      </c>
      <c r="N111" s="247">
        <f t="shared" si="119"/>
        <v>0.34051616136306689</v>
      </c>
      <c r="O111" s="247">
        <f t="shared" si="120"/>
        <v>0</v>
      </c>
      <c r="P111" s="249">
        <f t="shared" si="120"/>
        <v>0</v>
      </c>
      <c r="Q111" s="332">
        <f t="shared" si="120"/>
        <v>0</v>
      </c>
      <c r="R111" s="250"/>
      <c r="S111" s="251">
        <f>'Old Counts Pivot Table'!B$112</f>
        <v>441</v>
      </c>
      <c r="T111" s="252">
        <f>'Old Counts Pivot Table'!C$112</f>
        <v>4</v>
      </c>
      <c r="U111" s="252">
        <f>'Old Counts Pivot Table'!D$112</f>
        <v>528</v>
      </c>
      <c r="V111" s="252">
        <f>'Old Counts Pivot Table'!E$112</f>
        <v>15</v>
      </c>
      <c r="W111" s="252">
        <f>'Old Counts Pivot Table'!F$112</f>
        <v>1</v>
      </c>
      <c r="X111" s="322">
        <f>'Old Counts Pivot Table'!G$112</f>
        <v>0</v>
      </c>
      <c r="Y111" s="251">
        <f>'Old Counts Pivot Table'!H$112</f>
        <v>989</v>
      </c>
      <c r="Z111" s="251">
        <f>'Old Counts Pivot Table'!I$112</f>
        <v>531</v>
      </c>
      <c r="AA111" s="252">
        <f>'Old Counts Pivot Table'!J$112</f>
        <v>2046</v>
      </c>
      <c r="AB111" s="252">
        <f>'Old Counts Pivot Table'!K$112</f>
        <v>1190</v>
      </c>
      <c r="AC111" s="252">
        <f>'Old Counts Pivot Table'!L$112</f>
        <v>310</v>
      </c>
      <c r="AD111" s="252">
        <f>'Old Counts Pivot Table'!M$112</f>
        <v>0</v>
      </c>
      <c r="AE111" s="251">
        <f>'Old Counts Pivot Table'!N$112</f>
        <v>4077</v>
      </c>
      <c r="AF111" s="251">
        <f>'Old Counts Pivot Table'!O$112</f>
        <v>0</v>
      </c>
      <c r="AG111" s="252">
        <f>'Old Counts Pivot Table'!P$112</f>
        <v>0</v>
      </c>
      <c r="AH111" s="251">
        <f>'Old Counts Pivot Table'!Q$112</f>
        <v>0</v>
      </c>
    </row>
    <row r="112" spans="1:36">
      <c r="A112" s="337"/>
      <c r="B112" s="239" t="s">
        <v>24</v>
      </c>
      <c r="C112" s="247">
        <f t="shared" si="113"/>
        <v>0.216</v>
      </c>
      <c r="D112" s="248">
        <f t="shared" si="114"/>
        <v>0.19130434782608696</v>
      </c>
      <c r="E112" s="248">
        <f t="shared" si="114"/>
        <v>0.18685617420784978</v>
      </c>
      <c r="F112" s="248">
        <f t="shared" si="114"/>
        <v>0.17766497461928935</v>
      </c>
      <c r="G112" s="248">
        <f t="shared" si="114"/>
        <v>0.25312499999999999</v>
      </c>
      <c r="H112" s="248">
        <f t="shared" si="114"/>
        <v>0</v>
      </c>
      <c r="I112" s="247">
        <f t="shared" si="115"/>
        <v>0.20302926327140827</v>
      </c>
      <c r="J112" s="247">
        <f t="shared" si="116"/>
        <v>0</v>
      </c>
      <c r="K112" s="248">
        <f t="shared" si="117"/>
        <v>0</v>
      </c>
      <c r="L112" s="248">
        <f t="shared" si="117"/>
        <v>0</v>
      </c>
      <c r="M112" s="249">
        <f t="shared" si="118"/>
        <v>0</v>
      </c>
      <c r="N112" s="247">
        <f t="shared" si="119"/>
        <v>0</v>
      </c>
      <c r="O112" s="247">
        <f t="shared" si="120"/>
        <v>0</v>
      </c>
      <c r="P112" s="249">
        <f t="shared" si="120"/>
        <v>0</v>
      </c>
      <c r="Q112" s="332">
        <f t="shared" si="120"/>
        <v>0</v>
      </c>
      <c r="R112" s="250"/>
      <c r="S112" s="251">
        <f>'Old Counts Pivot Table'!B$113</f>
        <v>2241</v>
      </c>
      <c r="T112" s="252">
        <f>'Old Counts Pivot Table'!C$113</f>
        <v>352</v>
      </c>
      <c r="U112" s="252">
        <f>'Old Counts Pivot Table'!D$113</f>
        <v>1433</v>
      </c>
      <c r="V112" s="252">
        <f>'Old Counts Pivot Table'!E$113</f>
        <v>35</v>
      </c>
      <c r="W112" s="252">
        <f>'Old Counts Pivot Table'!F$113</f>
        <v>81</v>
      </c>
      <c r="X112" s="322">
        <f>'Old Counts Pivot Table'!G$113</f>
        <v>0</v>
      </c>
      <c r="Y112" s="251">
        <f>'Old Counts Pivot Table'!H$113</f>
        <v>4142</v>
      </c>
      <c r="Z112" s="251">
        <f>'Old Counts Pivot Table'!I$113</f>
        <v>0</v>
      </c>
      <c r="AA112" s="252">
        <f>'Old Counts Pivot Table'!J$113</f>
        <v>0</v>
      </c>
      <c r="AB112" s="252">
        <f>'Old Counts Pivot Table'!K$113</f>
        <v>0</v>
      </c>
      <c r="AC112" s="252">
        <f>'Old Counts Pivot Table'!L$113</f>
        <v>0</v>
      </c>
      <c r="AD112" s="252">
        <f>'Old Counts Pivot Table'!M$113</f>
        <v>0</v>
      </c>
      <c r="AE112" s="251">
        <f>'Old Counts Pivot Table'!N$113</f>
        <v>0</v>
      </c>
      <c r="AF112" s="251">
        <f>'Old Counts Pivot Table'!O$113</f>
        <v>0</v>
      </c>
      <c r="AG112" s="252">
        <f>'Old Counts Pivot Table'!P$113</f>
        <v>0</v>
      </c>
      <c r="AH112" s="251">
        <f>'Old Counts Pivot Table'!Q$113</f>
        <v>0</v>
      </c>
    </row>
    <row r="113" spans="1:36">
      <c r="A113" s="337"/>
      <c r="B113" s="239" t="s">
        <v>21</v>
      </c>
      <c r="C113" s="247">
        <f t="shared" si="113"/>
        <v>0</v>
      </c>
      <c r="D113" s="248">
        <f t="shared" si="114"/>
        <v>0</v>
      </c>
      <c r="E113" s="248">
        <f t="shared" si="114"/>
        <v>0</v>
      </c>
      <c r="F113" s="248">
        <f t="shared" si="114"/>
        <v>0</v>
      </c>
      <c r="G113" s="248">
        <f t="shared" si="114"/>
        <v>0</v>
      </c>
      <c r="H113" s="248">
        <f t="shared" si="114"/>
        <v>0</v>
      </c>
      <c r="I113" s="247">
        <f t="shared" si="115"/>
        <v>0</v>
      </c>
      <c r="J113" s="405">
        <f t="shared" si="116"/>
        <v>1.3386880856760374E-3</v>
      </c>
      <c r="K113" s="248">
        <f t="shared" si="117"/>
        <v>0.22666000998502248</v>
      </c>
      <c r="L113" s="248">
        <f t="shared" si="117"/>
        <v>0.25863309352517988</v>
      </c>
      <c r="M113" s="407">
        <f t="shared" si="118"/>
        <v>2.304147465437788E-3</v>
      </c>
      <c r="N113" s="247">
        <f t="shared" si="119"/>
        <v>0.21189342687714025</v>
      </c>
      <c r="O113" s="247">
        <f t="shared" si="120"/>
        <v>0</v>
      </c>
      <c r="P113" s="249">
        <f t="shared" si="120"/>
        <v>0</v>
      </c>
      <c r="Q113" s="332">
        <f t="shared" si="120"/>
        <v>0</v>
      </c>
      <c r="R113" s="250"/>
      <c r="S113" s="251">
        <f>'Old Counts Pivot Table'!B$114</f>
        <v>0</v>
      </c>
      <c r="T113" s="252">
        <f>'Old Counts Pivot Table'!C$114</f>
        <v>0</v>
      </c>
      <c r="U113" s="252">
        <f>'Old Counts Pivot Table'!D$114</f>
        <v>0</v>
      </c>
      <c r="V113" s="252">
        <f>'Old Counts Pivot Table'!E$114</f>
        <v>0</v>
      </c>
      <c r="W113" s="252">
        <f>'Old Counts Pivot Table'!F$114</f>
        <v>0</v>
      </c>
      <c r="X113" s="322">
        <f>'Old Counts Pivot Table'!G$114</f>
        <v>0</v>
      </c>
      <c r="Y113" s="251">
        <f>'Old Counts Pivot Table'!H$114</f>
        <v>0</v>
      </c>
      <c r="Z113" s="251">
        <f>'Old Counts Pivot Table'!I$114</f>
        <v>1</v>
      </c>
      <c r="AA113" s="252">
        <f>'Old Counts Pivot Table'!J$114</f>
        <v>1816</v>
      </c>
      <c r="AB113" s="252">
        <f>'Old Counts Pivot Table'!K$114</f>
        <v>719</v>
      </c>
      <c r="AC113" s="252">
        <f>'Old Counts Pivot Table'!L$114</f>
        <v>1</v>
      </c>
      <c r="AD113" s="252">
        <f>'Old Counts Pivot Table'!M$114</f>
        <v>0</v>
      </c>
      <c r="AE113" s="251">
        <f>'Old Counts Pivot Table'!N$114</f>
        <v>2537</v>
      </c>
      <c r="AF113" s="251">
        <f>'Old Counts Pivot Table'!O$114</f>
        <v>0</v>
      </c>
      <c r="AG113" s="252">
        <f>'Old Counts Pivot Table'!P$114</f>
        <v>0</v>
      </c>
      <c r="AH113" s="251">
        <f>'Old Counts Pivot Table'!Q$114</f>
        <v>0</v>
      </c>
    </row>
    <row r="114" spans="1:36" s="261" customFormat="1">
      <c r="A114" s="338"/>
      <c r="B114" s="253" t="s">
        <v>212</v>
      </c>
      <c r="C114" s="254">
        <f t="shared" si="113"/>
        <v>1</v>
      </c>
      <c r="D114" s="255">
        <f t="shared" si="114"/>
        <v>1</v>
      </c>
      <c r="E114" s="255">
        <f t="shared" si="114"/>
        <v>1</v>
      </c>
      <c r="F114" s="255">
        <f t="shared" si="114"/>
        <v>1</v>
      </c>
      <c r="G114" s="255">
        <f t="shared" si="114"/>
        <v>1</v>
      </c>
      <c r="H114" s="255">
        <f t="shared" si="114"/>
        <v>0</v>
      </c>
      <c r="I114" s="254">
        <f t="shared" si="115"/>
        <v>1</v>
      </c>
      <c r="J114" s="254">
        <f t="shared" si="116"/>
        <v>1</v>
      </c>
      <c r="K114" s="255">
        <f t="shared" si="117"/>
        <v>1</v>
      </c>
      <c r="L114" s="255">
        <f t="shared" si="117"/>
        <v>1</v>
      </c>
      <c r="M114" s="256">
        <f t="shared" si="118"/>
        <v>1</v>
      </c>
      <c r="N114" s="254">
        <f t="shared" si="119"/>
        <v>1</v>
      </c>
      <c r="O114" s="254">
        <f t="shared" si="120"/>
        <v>0</v>
      </c>
      <c r="P114" s="256">
        <f t="shared" si="120"/>
        <v>0</v>
      </c>
      <c r="Q114" s="333">
        <f t="shared" si="120"/>
        <v>0</v>
      </c>
      <c r="R114" s="257"/>
      <c r="S114" s="258">
        <f>'Old Counts Pivot Table'!B$115</f>
        <v>10375</v>
      </c>
      <c r="T114" s="259">
        <f>'Old Counts Pivot Table'!C$115</f>
        <v>1840</v>
      </c>
      <c r="U114" s="259">
        <f>'Old Counts Pivot Table'!D$115</f>
        <v>7669</v>
      </c>
      <c r="V114" s="259">
        <f>'Old Counts Pivot Table'!E$115</f>
        <v>197</v>
      </c>
      <c r="W114" s="259">
        <f>'Old Counts Pivot Table'!F$115</f>
        <v>320</v>
      </c>
      <c r="X114" s="323">
        <f>'Old Counts Pivot Table'!G$115</f>
        <v>0</v>
      </c>
      <c r="Y114" s="258">
        <f>'Old Counts Pivot Table'!H$115</f>
        <v>20401</v>
      </c>
      <c r="Z114" s="258">
        <f>'Old Counts Pivot Table'!I$115</f>
        <v>747</v>
      </c>
      <c r="AA114" s="259">
        <f>'Old Counts Pivot Table'!J$115</f>
        <v>8012</v>
      </c>
      <c r="AB114" s="259">
        <f>'Old Counts Pivot Table'!K$115</f>
        <v>2780</v>
      </c>
      <c r="AC114" s="259">
        <f>'Old Counts Pivot Table'!L$115</f>
        <v>434</v>
      </c>
      <c r="AD114" s="259">
        <f>'Old Counts Pivot Table'!M$115</f>
        <v>0</v>
      </c>
      <c r="AE114" s="258">
        <f>'Old Counts Pivot Table'!N$115</f>
        <v>11973</v>
      </c>
      <c r="AF114" s="258">
        <f>'Old Counts Pivot Table'!O$115</f>
        <v>0</v>
      </c>
      <c r="AG114" s="259">
        <f>'Old Counts Pivot Table'!P$115</f>
        <v>0</v>
      </c>
      <c r="AH114" s="258">
        <f>'Old Counts Pivot Table'!Q$115</f>
        <v>0</v>
      </c>
      <c r="AI114" s="260"/>
      <c r="AJ114" s="260"/>
    </row>
    <row r="115" spans="1:36">
      <c r="A115" s="339" t="s">
        <v>41</v>
      </c>
      <c r="B115" s="240" t="s">
        <v>3</v>
      </c>
      <c r="C115" s="241">
        <f t="shared" ref="C115:C121" si="121">S115/S$121</f>
        <v>0.34249303066507369</v>
      </c>
      <c r="D115" s="242">
        <f t="shared" ref="D115:H121" si="122">IFERROR(T115/T$121,0)</f>
        <v>0.23745277927684835</v>
      </c>
      <c r="E115" s="242">
        <f t="shared" si="122"/>
        <v>0.27209492635024551</v>
      </c>
      <c r="F115" s="242">
        <f t="shared" si="122"/>
        <v>0</v>
      </c>
      <c r="G115" s="242">
        <f t="shared" si="122"/>
        <v>0.1417910447761194</v>
      </c>
      <c r="H115" s="242">
        <f t="shared" si="122"/>
        <v>0.18478260869565216</v>
      </c>
      <c r="I115" s="241">
        <f t="shared" ref="I115:I121" si="123">Y115/Y$121</f>
        <v>0.29755139993801011</v>
      </c>
      <c r="J115" s="241">
        <f t="shared" ref="J115:M121" si="124">IFERROR(Z115/Z$121,0)</f>
        <v>0</v>
      </c>
      <c r="K115" s="242">
        <f t="shared" si="124"/>
        <v>0</v>
      </c>
      <c r="L115" s="242">
        <f t="shared" si="124"/>
        <v>0</v>
      </c>
      <c r="M115" s="243">
        <f t="shared" si="124"/>
        <v>0.33333333333333331</v>
      </c>
      <c r="N115" s="241">
        <f t="shared" ref="N115:N121" si="125">AE115/AE$121</f>
        <v>0.18465227817745802</v>
      </c>
      <c r="O115" s="241">
        <f t="shared" ref="O115:Q121" si="126">IFERROR(AF115/AF$121,0)</f>
        <v>0</v>
      </c>
      <c r="P115" s="243">
        <f t="shared" si="126"/>
        <v>0</v>
      </c>
      <c r="Q115" s="331">
        <f t="shared" si="126"/>
        <v>0</v>
      </c>
      <c r="R115" s="244"/>
      <c r="S115" s="245">
        <f>'Old Counts Pivot Table'!B$117</f>
        <v>1720</v>
      </c>
      <c r="T115" s="246">
        <f>'Old Counts Pivot Table'!C$117</f>
        <v>440</v>
      </c>
      <c r="U115" s="246">
        <f>'Old Counts Pivot Table'!D$117</f>
        <v>665</v>
      </c>
      <c r="V115" s="246">
        <f>'Old Counts Pivot Table'!E$117</f>
        <v>0</v>
      </c>
      <c r="W115" s="246">
        <f>'Old Counts Pivot Table'!F$117</f>
        <v>38</v>
      </c>
      <c r="X115" s="321">
        <f>'Old Counts Pivot Table'!G$117</f>
        <v>17</v>
      </c>
      <c r="Y115" s="245">
        <f>'Old Counts Pivot Table'!H$117</f>
        <v>2880</v>
      </c>
      <c r="Z115" s="245">
        <f>'Old Counts Pivot Table'!I$117</f>
        <v>0</v>
      </c>
      <c r="AA115" s="246">
        <f>'Old Counts Pivot Table'!J$117</f>
        <v>0</v>
      </c>
      <c r="AB115" s="246">
        <f>'Old Counts Pivot Table'!K$117</f>
        <v>0</v>
      </c>
      <c r="AC115" s="246">
        <f>'Old Counts Pivot Table'!L$117</f>
        <v>12</v>
      </c>
      <c r="AD115" s="246">
        <f>'Old Counts Pivot Table'!M$117</f>
        <v>450</v>
      </c>
      <c r="AE115" s="245">
        <f>'Old Counts Pivot Table'!N$117</f>
        <v>462</v>
      </c>
      <c r="AF115" s="245">
        <f>'Old Counts Pivot Table'!O$117</f>
        <v>0</v>
      </c>
      <c r="AG115" s="246">
        <f>'Old Counts Pivot Table'!P$117</f>
        <v>0</v>
      </c>
      <c r="AH115" s="245">
        <f>'Old Counts Pivot Table'!Q$117</f>
        <v>0</v>
      </c>
    </row>
    <row r="116" spans="1:36">
      <c r="A116" s="337"/>
      <c r="B116" s="239" t="s">
        <v>4</v>
      </c>
      <c r="C116" s="247">
        <f t="shared" si="121"/>
        <v>0.30227001194743131</v>
      </c>
      <c r="D116" s="248">
        <f t="shared" si="122"/>
        <v>0.27954668105774422</v>
      </c>
      <c r="E116" s="248">
        <f t="shared" si="122"/>
        <v>0.29378068739770868</v>
      </c>
      <c r="F116" s="248">
        <f t="shared" si="122"/>
        <v>0</v>
      </c>
      <c r="G116" s="248">
        <f t="shared" si="122"/>
        <v>0.30597014925373134</v>
      </c>
      <c r="H116" s="248">
        <f t="shared" si="122"/>
        <v>0.34782608695652173</v>
      </c>
      <c r="I116" s="247">
        <f t="shared" si="123"/>
        <v>0.29631160243826843</v>
      </c>
      <c r="J116" s="247">
        <f t="shared" si="124"/>
        <v>0</v>
      </c>
      <c r="K116" s="248">
        <f t="shared" si="124"/>
        <v>0</v>
      </c>
      <c r="L116" s="248">
        <f t="shared" si="124"/>
        <v>0</v>
      </c>
      <c r="M116" s="249">
        <f t="shared" si="124"/>
        <v>0.3611111111111111</v>
      </c>
      <c r="N116" s="247">
        <f t="shared" si="125"/>
        <v>0.28776978417266186</v>
      </c>
      <c r="O116" s="247">
        <f t="shared" si="126"/>
        <v>0</v>
      </c>
      <c r="P116" s="249">
        <f t="shared" si="126"/>
        <v>0</v>
      </c>
      <c r="Q116" s="332">
        <f t="shared" si="126"/>
        <v>0</v>
      </c>
      <c r="R116" s="250"/>
      <c r="S116" s="251">
        <f>'Old Counts Pivot Table'!B$118</f>
        <v>1518</v>
      </c>
      <c r="T116" s="252">
        <f>'Old Counts Pivot Table'!C$118</f>
        <v>518</v>
      </c>
      <c r="U116" s="252">
        <f>'Old Counts Pivot Table'!D$118</f>
        <v>718</v>
      </c>
      <c r="V116" s="252">
        <f>'Old Counts Pivot Table'!E$118</f>
        <v>0</v>
      </c>
      <c r="W116" s="252">
        <f>'Old Counts Pivot Table'!F$118</f>
        <v>82</v>
      </c>
      <c r="X116" s="322">
        <f>'Old Counts Pivot Table'!G$118</f>
        <v>32</v>
      </c>
      <c r="Y116" s="251">
        <f>'Old Counts Pivot Table'!H$118</f>
        <v>2868</v>
      </c>
      <c r="Z116" s="251">
        <f>'Old Counts Pivot Table'!I$118</f>
        <v>0</v>
      </c>
      <c r="AA116" s="252">
        <f>'Old Counts Pivot Table'!J$118</f>
        <v>0</v>
      </c>
      <c r="AB116" s="252">
        <f>'Old Counts Pivot Table'!K$118</f>
        <v>0</v>
      </c>
      <c r="AC116" s="252">
        <f>'Old Counts Pivot Table'!L$118</f>
        <v>13</v>
      </c>
      <c r="AD116" s="252">
        <f>'Old Counts Pivot Table'!M$118</f>
        <v>707</v>
      </c>
      <c r="AE116" s="251">
        <f>'Old Counts Pivot Table'!N$118</f>
        <v>720</v>
      </c>
      <c r="AF116" s="251">
        <f>'Old Counts Pivot Table'!O$118</f>
        <v>0</v>
      </c>
      <c r="AG116" s="252">
        <f>'Old Counts Pivot Table'!P$118</f>
        <v>0</v>
      </c>
      <c r="AH116" s="251">
        <f>'Old Counts Pivot Table'!Q$118</f>
        <v>0</v>
      </c>
    </row>
    <row r="117" spans="1:36">
      <c r="A117" s="337"/>
      <c r="B117" s="239" t="s">
        <v>5</v>
      </c>
      <c r="C117" s="247">
        <f t="shared" si="121"/>
        <v>0.22560732775786541</v>
      </c>
      <c r="D117" s="248">
        <f t="shared" si="122"/>
        <v>0.30868861305990286</v>
      </c>
      <c r="E117" s="248">
        <f t="shared" si="122"/>
        <v>0.28436988543371522</v>
      </c>
      <c r="F117" s="248">
        <f t="shared" si="122"/>
        <v>0</v>
      </c>
      <c r="G117" s="248">
        <f t="shared" si="122"/>
        <v>0.20895522388059701</v>
      </c>
      <c r="H117" s="248">
        <f t="shared" si="122"/>
        <v>0.2391304347826087</v>
      </c>
      <c r="I117" s="247">
        <f t="shared" si="123"/>
        <v>0.2560181836966629</v>
      </c>
      <c r="J117" s="247">
        <f t="shared" si="124"/>
        <v>0</v>
      </c>
      <c r="K117" s="248">
        <f t="shared" si="124"/>
        <v>0</v>
      </c>
      <c r="L117" s="248">
        <f t="shared" si="124"/>
        <v>0</v>
      </c>
      <c r="M117" s="249">
        <f t="shared" si="124"/>
        <v>0.19444444444444445</v>
      </c>
      <c r="N117" s="247">
        <f t="shared" si="125"/>
        <v>0.30455635491606714</v>
      </c>
      <c r="O117" s="247">
        <f t="shared" si="126"/>
        <v>0</v>
      </c>
      <c r="P117" s="249">
        <f t="shared" si="126"/>
        <v>0</v>
      </c>
      <c r="Q117" s="332">
        <f t="shared" si="126"/>
        <v>0</v>
      </c>
      <c r="R117" s="250"/>
      <c r="S117" s="251">
        <f>'Old Counts Pivot Table'!B$119</f>
        <v>1133</v>
      </c>
      <c r="T117" s="252">
        <f>'Old Counts Pivot Table'!C$119</f>
        <v>572</v>
      </c>
      <c r="U117" s="252">
        <f>'Old Counts Pivot Table'!D$119</f>
        <v>695</v>
      </c>
      <c r="V117" s="252">
        <f>'Old Counts Pivot Table'!E$119</f>
        <v>0</v>
      </c>
      <c r="W117" s="252">
        <f>'Old Counts Pivot Table'!F$119</f>
        <v>56</v>
      </c>
      <c r="X117" s="322">
        <f>'Old Counts Pivot Table'!G$119</f>
        <v>22</v>
      </c>
      <c r="Y117" s="251">
        <f>'Old Counts Pivot Table'!H$119</f>
        <v>2478</v>
      </c>
      <c r="Z117" s="251">
        <f>'Old Counts Pivot Table'!I$119</f>
        <v>0</v>
      </c>
      <c r="AA117" s="252">
        <f>'Old Counts Pivot Table'!J$119</f>
        <v>0</v>
      </c>
      <c r="AB117" s="252">
        <f>'Old Counts Pivot Table'!K$119</f>
        <v>0</v>
      </c>
      <c r="AC117" s="252">
        <f>'Old Counts Pivot Table'!L$119</f>
        <v>7</v>
      </c>
      <c r="AD117" s="252">
        <f>'Old Counts Pivot Table'!M$119</f>
        <v>755</v>
      </c>
      <c r="AE117" s="251">
        <f>'Old Counts Pivot Table'!N$119</f>
        <v>762</v>
      </c>
      <c r="AF117" s="251">
        <f>'Old Counts Pivot Table'!O$119</f>
        <v>0</v>
      </c>
      <c r="AG117" s="252">
        <f>'Old Counts Pivot Table'!P$119</f>
        <v>0</v>
      </c>
      <c r="AH117" s="251">
        <f>'Old Counts Pivot Table'!Q$119</f>
        <v>0</v>
      </c>
    </row>
    <row r="118" spans="1:36">
      <c r="A118" s="337"/>
      <c r="B118" s="239" t="s">
        <v>6</v>
      </c>
      <c r="C118" s="247">
        <f t="shared" si="121"/>
        <v>6.7303863002787734E-2</v>
      </c>
      <c r="D118" s="248">
        <f t="shared" si="122"/>
        <v>0.16837560712358338</v>
      </c>
      <c r="E118" s="248">
        <f t="shared" si="122"/>
        <v>9.9018003273322427E-2</v>
      </c>
      <c r="F118" s="248">
        <f t="shared" si="122"/>
        <v>0</v>
      </c>
      <c r="G118" s="248">
        <f t="shared" si="122"/>
        <v>0.1417910447761194</v>
      </c>
      <c r="H118" s="248">
        <f t="shared" si="122"/>
        <v>0.22826086956521738</v>
      </c>
      <c r="I118" s="247">
        <f t="shared" si="123"/>
        <v>9.8253951854530425E-2</v>
      </c>
      <c r="J118" s="247">
        <f t="shared" si="124"/>
        <v>0</v>
      </c>
      <c r="K118" s="248">
        <f t="shared" si="124"/>
        <v>0</v>
      </c>
      <c r="L118" s="248">
        <f t="shared" si="124"/>
        <v>0</v>
      </c>
      <c r="M118" s="249">
        <f t="shared" si="124"/>
        <v>0.1111111111111111</v>
      </c>
      <c r="N118" s="247">
        <f t="shared" si="125"/>
        <v>0.19704236610711431</v>
      </c>
      <c r="O118" s="247">
        <f t="shared" si="126"/>
        <v>0</v>
      </c>
      <c r="P118" s="249">
        <f t="shared" si="126"/>
        <v>0</v>
      </c>
      <c r="Q118" s="332">
        <f t="shared" si="126"/>
        <v>0</v>
      </c>
      <c r="R118" s="250"/>
      <c r="S118" s="251">
        <f>'Old Counts Pivot Table'!B$120</f>
        <v>338</v>
      </c>
      <c r="T118" s="252">
        <f>'Old Counts Pivot Table'!C$120</f>
        <v>312</v>
      </c>
      <c r="U118" s="252">
        <f>'Old Counts Pivot Table'!D$120</f>
        <v>242</v>
      </c>
      <c r="V118" s="252">
        <f>'Old Counts Pivot Table'!E$120</f>
        <v>0</v>
      </c>
      <c r="W118" s="252">
        <f>'Old Counts Pivot Table'!F$120</f>
        <v>38</v>
      </c>
      <c r="X118" s="322">
        <f>'Old Counts Pivot Table'!G$120</f>
        <v>21</v>
      </c>
      <c r="Y118" s="251">
        <f>'Old Counts Pivot Table'!H$120</f>
        <v>951</v>
      </c>
      <c r="Z118" s="251">
        <f>'Old Counts Pivot Table'!I$120</f>
        <v>0</v>
      </c>
      <c r="AA118" s="252">
        <f>'Old Counts Pivot Table'!J$120</f>
        <v>0</v>
      </c>
      <c r="AB118" s="252">
        <f>'Old Counts Pivot Table'!K$120</f>
        <v>0</v>
      </c>
      <c r="AC118" s="252">
        <f>'Old Counts Pivot Table'!L$120</f>
        <v>4</v>
      </c>
      <c r="AD118" s="252">
        <f>'Old Counts Pivot Table'!M$120</f>
        <v>489</v>
      </c>
      <c r="AE118" s="251">
        <f>'Old Counts Pivot Table'!N$120</f>
        <v>493</v>
      </c>
      <c r="AF118" s="251">
        <f>'Old Counts Pivot Table'!O$120</f>
        <v>0</v>
      </c>
      <c r="AG118" s="252">
        <f>'Old Counts Pivot Table'!P$120</f>
        <v>0</v>
      </c>
      <c r="AH118" s="251">
        <f>'Old Counts Pivot Table'!Q$120</f>
        <v>0</v>
      </c>
    </row>
    <row r="119" spans="1:36">
      <c r="A119" s="337"/>
      <c r="B119" s="239" t="s">
        <v>24</v>
      </c>
      <c r="C119" s="247">
        <f t="shared" si="121"/>
        <v>6.2325766626841896E-2</v>
      </c>
      <c r="D119" s="248">
        <f t="shared" si="122"/>
        <v>5.9363194819212085E-3</v>
      </c>
      <c r="E119" s="248">
        <f t="shared" si="122"/>
        <v>5.0736497545008183E-2</v>
      </c>
      <c r="F119" s="248">
        <f t="shared" si="122"/>
        <v>0</v>
      </c>
      <c r="G119" s="248">
        <f t="shared" si="122"/>
        <v>0.20149253731343283</v>
      </c>
      <c r="H119" s="248">
        <f t="shared" si="122"/>
        <v>0</v>
      </c>
      <c r="I119" s="247">
        <f t="shared" si="123"/>
        <v>5.1864862072528155E-2</v>
      </c>
      <c r="J119" s="247">
        <f t="shared" si="124"/>
        <v>0</v>
      </c>
      <c r="K119" s="248">
        <f t="shared" si="124"/>
        <v>0</v>
      </c>
      <c r="L119" s="248">
        <f t="shared" si="124"/>
        <v>0</v>
      </c>
      <c r="M119" s="249">
        <f t="shared" si="124"/>
        <v>0</v>
      </c>
      <c r="N119" s="247">
        <f t="shared" si="125"/>
        <v>2.597921662669864E-2</v>
      </c>
      <c r="O119" s="247">
        <f t="shared" si="126"/>
        <v>0</v>
      </c>
      <c r="P119" s="249">
        <f t="shared" si="126"/>
        <v>0</v>
      </c>
      <c r="Q119" s="332">
        <f t="shared" si="126"/>
        <v>0</v>
      </c>
      <c r="R119" s="250"/>
      <c r="S119" s="251">
        <f>'Old Counts Pivot Table'!B$121</f>
        <v>313</v>
      </c>
      <c r="T119" s="252">
        <f>'Old Counts Pivot Table'!C$121</f>
        <v>11</v>
      </c>
      <c r="U119" s="252">
        <f>'Old Counts Pivot Table'!D$121</f>
        <v>124</v>
      </c>
      <c r="V119" s="252">
        <f>'Old Counts Pivot Table'!E$121</f>
        <v>0</v>
      </c>
      <c r="W119" s="252">
        <f>'Old Counts Pivot Table'!F$121</f>
        <v>54</v>
      </c>
      <c r="X119" s="322">
        <f>'Old Counts Pivot Table'!G$121</f>
        <v>0</v>
      </c>
      <c r="Y119" s="251">
        <f>'Old Counts Pivot Table'!H$121</f>
        <v>502</v>
      </c>
      <c r="Z119" s="251">
        <f>'Old Counts Pivot Table'!I$121</f>
        <v>0</v>
      </c>
      <c r="AA119" s="252">
        <f>'Old Counts Pivot Table'!J$121</f>
        <v>0</v>
      </c>
      <c r="AB119" s="252">
        <f>'Old Counts Pivot Table'!K$121</f>
        <v>0</v>
      </c>
      <c r="AC119" s="252">
        <f>'Old Counts Pivot Table'!L$121</f>
        <v>0</v>
      </c>
      <c r="AD119" s="252">
        <f>'Old Counts Pivot Table'!M$121</f>
        <v>65</v>
      </c>
      <c r="AE119" s="251">
        <f>'Old Counts Pivot Table'!N$121</f>
        <v>65</v>
      </c>
      <c r="AF119" s="251">
        <f>'Old Counts Pivot Table'!O$121</f>
        <v>0</v>
      </c>
      <c r="AG119" s="252">
        <f>'Old Counts Pivot Table'!P$121</f>
        <v>0</v>
      </c>
      <c r="AH119" s="251">
        <f>'Old Counts Pivot Table'!Q$121</f>
        <v>0</v>
      </c>
    </row>
    <row r="120" spans="1:36">
      <c r="A120" s="337"/>
      <c r="B120" s="239" t="s">
        <v>21</v>
      </c>
      <c r="C120" s="247">
        <f t="shared" si="121"/>
        <v>0</v>
      </c>
      <c r="D120" s="248">
        <f t="shared" si="122"/>
        <v>0</v>
      </c>
      <c r="E120" s="248">
        <f t="shared" si="122"/>
        <v>0</v>
      </c>
      <c r="F120" s="248">
        <f t="shared" si="122"/>
        <v>0</v>
      </c>
      <c r="G120" s="248">
        <f t="shared" si="122"/>
        <v>0</v>
      </c>
      <c r="H120" s="248">
        <f t="shared" si="122"/>
        <v>0</v>
      </c>
      <c r="I120" s="247">
        <f t="shared" si="123"/>
        <v>0</v>
      </c>
      <c r="J120" s="247">
        <f t="shared" si="124"/>
        <v>0</v>
      </c>
      <c r="K120" s="248">
        <f t="shared" si="124"/>
        <v>0</v>
      </c>
      <c r="L120" s="248">
        <f t="shared" si="124"/>
        <v>0</v>
      </c>
      <c r="M120" s="249">
        <f t="shared" si="124"/>
        <v>0</v>
      </c>
      <c r="N120" s="247">
        <f t="shared" si="125"/>
        <v>0</v>
      </c>
      <c r="O120" s="247">
        <f t="shared" si="126"/>
        <v>0</v>
      </c>
      <c r="P120" s="249">
        <f t="shared" si="126"/>
        <v>0</v>
      </c>
      <c r="Q120" s="332">
        <f t="shared" si="126"/>
        <v>0</v>
      </c>
      <c r="R120" s="250"/>
      <c r="S120" s="251">
        <f>'Old Counts Pivot Table'!B$122</f>
        <v>0</v>
      </c>
      <c r="T120" s="252">
        <f>'Old Counts Pivot Table'!C$122</f>
        <v>0</v>
      </c>
      <c r="U120" s="252">
        <f>'Old Counts Pivot Table'!D$122</f>
        <v>0</v>
      </c>
      <c r="V120" s="252">
        <f>'Old Counts Pivot Table'!E$122</f>
        <v>0</v>
      </c>
      <c r="W120" s="252">
        <f>'Old Counts Pivot Table'!F$122</f>
        <v>0</v>
      </c>
      <c r="X120" s="322">
        <f>'Old Counts Pivot Table'!G$122</f>
        <v>0</v>
      </c>
      <c r="Y120" s="251">
        <f>'Old Counts Pivot Table'!H$122</f>
        <v>0</v>
      </c>
      <c r="Z120" s="251">
        <f>'Old Counts Pivot Table'!I$122</f>
        <v>0</v>
      </c>
      <c r="AA120" s="252">
        <f>'Old Counts Pivot Table'!J$122</f>
        <v>0</v>
      </c>
      <c r="AB120" s="252">
        <f>'Old Counts Pivot Table'!K$122</f>
        <v>0</v>
      </c>
      <c r="AC120" s="252">
        <f>'Old Counts Pivot Table'!L$122</f>
        <v>0</v>
      </c>
      <c r="AD120" s="252">
        <f>'Old Counts Pivot Table'!M$122</f>
        <v>0</v>
      </c>
      <c r="AE120" s="251">
        <f>'Old Counts Pivot Table'!N$122</f>
        <v>0</v>
      </c>
      <c r="AF120" s="251">
        <f>'Old Counts Pivot Table'!O$122</f>
        <v>0</v>
      </c>
      <c r="AG120" s="252">
        <f>'Old Counts Pivot Table'!P$122</f>
        <v>0</v>
      </c>
      <c r="AH120" s="251">
        <f>'Old Counts Pivot Table'!Q$122</f>
        <v>0</v>
      </c>
    </row>
    <row r="121" spans="1:36" s="261" customFormat="1">
      <c r="A121" s="338"/>
      <c r="B121" s="253" t="s">
        <v>212</v>
      </c>
      <c r="C121" s="254">
        <f t="shared" si="121"/>
        <v>1</v>
      </c>
      <c r="D121" s="255">
        <f t="shared" si="122"/>
        <v>1</v>
      </c>
      <c r="E121" s="255">
        <f t="shared" si="122"/>
        <v>1</v>
      </c>
      <c r="F121" s="255">
        <f t="shared" si="122"/>
        <v>0</v>
      </c>
      <c r="G121" s="255">
        <f t="shared" si="122"/>
        <v>1</v>
      </c>
      <c r="H121" s="255">
        <f t="shared" si="122"/>
        <v>1</v>
      </c>
      <c r="I121" s="254">
        <f t="shared" si="123"/>
        <v>1</v>
      </c>
      <c r="J121" s="254">
        <f t="shared" si="124"/>
        <v>0</v>
      </c>
      <c r="K121" s="255">
        <f t="shared" si="124"/>
        <v>0</v>
      </c>
      <c r="L121" s="255">
        <f t="shared" si="124"/>
        <v>0</v>
      </c>
      <c r="M121" s="256">
        <f t="shared" si="124"/>
        <v>1</v>
      </c>
      <c r="N121" s="254">
        <f t="shared" si="125"/>
        <v>1</v>
      </c>
      <c r="O121" s="254">
        <f t="shared" si="126"/>
        <v>0</v>
      </c>
      <c r="P121" s="256">
        <f t="shared" si="126"/>
        <v>0</v>
      </c>
      <c r="Q121" s="333">
        <f t="shared" si="126"/>
        <v>0</v>
      </c>
      <c r="R121" s="257"/>
      <c r="S121" s="258">
        <f>'Old Counts Pivot Table'!B$123</f>
        <v>5022</v>
      </c>
      <c r="T121" s="259">
        <f>'Old Counts Pivot Table'!C$123</f>
        <v>1853</v>
      </c>
      <c r="U121" s="259">
        <f>'Old Counts Pivot Table'!D$123</f>
        <v>2444</v>
      </c>
      <c r="V121" s="259">
        <f>'Old Counts Pivot Table'!E$123</f>
        <v>0</v>
      </c>
      <c r="W121" s="259">
        <f>'Old Counts Pivot Table'!F$123</f>
        <v>268</v>
      </c>
      <c r="X121" s="323">
        <f>'Old Counts Pivot Table'!G$123</f>
        <v>92</v>
      </c>
      <c r="Y121" s="258">
        <f>'Old Counts Pivot Table'!H$123</f>
        <v>9679</v>
      </c>
      <c r="Z121" s="258">
        <f>'Old Counts Pivot Table'!I$123</f>
        <v>0</v>
      </c>
      <c r="AA121" s="259">
        <f>'Old Counts Pivot Table'!J$123</f>
        <v>0</v>
      </c>
      <c r="AB121" s="259">
        <f>'Old Counts Pivot Table'!K$123</f>
        <v>0</v>
      </c>
      <c r="AC121" s="259">
        <f>'Old Counts Pivot Table'!L$123</f>
        <v>36</v>
      </c>
      <c r="AD121" s="259">
        <f>'Old Counts Pivot Table'!M$123</f>
        <v>2466</v>
      </c>
      <c r="AE121" s="258">
        <f>'Old Counts Pivot Table'!N$123</f>
        <v>2502</v>
      </c>
      <c r="AF121" s="258">
        <f>'Old Counts Pivot Table'!O$123</f>
        <v>0</v>
      </c>
      <c r="AG121" s="259">
        <f>'Old Counts Pivot Table'!P$123</f>
        <v>0</v>
      </c>
      <c r="AH121" s="258">
        <f>'Old Counts Pivot Table'!Q$123</f>
        <v>0</v>
      </c>
      <c r="AI121" s="260"/>
      <c r="AJ121" s="260"/>
    </row>
    <row r="122" spans="1:36">
      <c r="A122" s="339" t="s">
        <v>42</v>
      </c>
      <c r="B122" s="240" t="s">
        <v>3</v>
      </c>
      <c r="C122" s="241">
        <f t="shared" ref="C122:C128" si="127">S122/S$128</f>
        <v>0.27413127413127414</v>
      </c>
      <c r="D122" s="242">
        <f t="shared" ref="D122:H128" si="128">IFERROR(T122/T$128,0)</f>
        <v>0</v>
      </c>
      <c r="E122" s="242">
        <f t="shared" si="128"/>
        <v>0.37310606060606061</v>
      </c>
      <c r="F122" s="242">
        <f t="shared" si="128"/>
        <v>0</v>
      </c>
      <c r="G122" s="242">
        <f t="shared" si="128"/>
        <v>0.26058631921824105</v>
      </c>
      <c r="H122" s="242">
        <f t="shared" si="128"/>
        <v>0.21105527638190955</v>
      </c>
      <c r="I122" s="241">
        <f t="shared" ref="I122:I128" si="129">Y122/Y$128</f>
        <v>0.27836304700162073</v>
      </c>
      <c r="J122" s="241">
        <f t="shared" ref="J122:M128" si="130">IFERROR(Z122/Z$128,0)</f>
        <v>0.31617647058823528</v>
      </c>
      <c r="K122" s="242">
        <f t="shared" si="130"/>
        <v>0</v>
      </c>
      <c r="L122" s="242">
        <f t="shared" si="130"/>
        <v>0.14925373134328357</v>
      </c>
      <c r="M122" s="243">
        <f t="shared" si="130"/>
        <v>0.14749262536873156</v>
      </c>
      <c r="N122" s="241">
        <f t="shared" ref="N122:N128" si="131">AE122/AE$128</f>
        <v>0.18555008210180624</v>
      </c>
      <c r="O122" s="241">
        <f t="shared" ref="O122:Q128" si="132">IFERROR(AF122/AF$128,0)</f>
        <v>0</v>
      </c>
      <c r="P122" s="243">
        <f t="shared" si="132"/>
        <v>0</v>
      </c>
      <c r="Q122" s="331">
        <f t="shared" si="132"/>
        <v>0</v>
      </c>
      <c r="R122" s="244"/>
      <c r="S122" s="245">
        <f>'Old Counts Pivot Table'!B$125</f>
        <v>284</v>
      </c>
      <c r="T122" s="246">
        <f>'Old Counts Pivot Table'!C$125</f>
        <v>0</v>
      </c>
      <c r="U122" s="246">
        <f>'Old Counts Pivot Table'!D$125</f>
        <v>197</v>
      </c>
      <c r="V122" s="246">
        <f>'Old Counts Pivot Table'!E$125</f>
        <v>0</v>
      </c>
      <c r="W122" s="246">
        <f>'Old Counts Pivot Table'!F$125</f>
        <v>80</v>
      </c>
      <c r="X122" s="321">
        <f>'Old Counts Pivot Table'!G$125</f>
        <v>126</v>
      </c>
      <c r="Y122" s="245">
        <f>'Old Counts Pivot Table'!H$125</f>
        <v>687</v>
      </c>
      <c r="Z122" s="245">
        <f>'Old Counts Pivot Table'!I$125</f>
        <v>43</v>
      </c>
      <c r="AA122" s="246">
        <f>'Old Counts Pivot Table'!J$125</f>
        <v>0</v>
      </c>
      <c r="AB122" s="246">
        <f>'Old Counts Pivot Table'!K$125</f>
        <v>20</v>
      </c>
      <c r="AC122" s="246">
        <f>'Old Counts Pivot Table'!L$125</f>
        <v>50</v>
      </c>
      <c r="AD122" s="246">
        <f>'Old Counts Pivot Table'!M$125</f>
        <v>0</v>
      </c>
      <c r="AE122" s="245">
        <f>'Old Counts Pivot Table'!N$125</f>
        <v>113</v>
      </c>
      <c r="AF122" s="245">
        <f>'Old Counts Pivot Table'!O$125</f>
        <v>0</v>
      </c>
      <c r="AG122" s="246">
        <f>'Old Counts Pivot Table'!P$125</f>
        <v>0</v>
      </c>
      <c r="AH122" s="245">
        <f>'Old Counts Pivot Table'!Q$125</f>
        <v>0</v>
      </c>
    </row>
    <row r="123" spans="1:36">
      <c r="A123" s="337"/>
      <c r="B123" s="239" t="s">
        <v>4</v>
      </c>
      <c r="C123" s="247">
        <f t="shared" si="127"/>
        <v>0.30501930501930502</v>
      </c>
      <c r="D123" s="248">
        <f t="shared" si="128"/>
        <v>0</v>
      </c>
      <c r="E123" s="248">
        <f t="shared" si="128"/>
        <v>0.24621212121212122</v>
      </c>
      <c r="F123" s="248">
        <f t="shared" si="128"/>
        <v>0</v>
      </c>
      <c r="G123" s="248">
        <f t="shared" si="128"/>
        <v>0.29641693811074921</v>
      </c>
      <c r="H123" s="248">
        <f t="shared" si="128"/>
        <v>0.271356783919598</v>
      </c>
      <c r="I123" s="247">
        <f t="shared" si="129"/>
        <v>0.28322528363047</v>
      </c>
      <c r="J123" s="247">
        <f t="shared" si="130"/>
        <v>8.0882352941176475E-2</v>
      </c>
      <c r="K123" s="248">
        <f t="shared" si="130"/>
        <v>0</v>
      </c>
      <c r="L123" s="248">
        <f t="shared" si="130"/>
        <v>0.14925373134328357</v>
      </c>
      <c r="M123" s="249">
        <f t="shared" si="130"/>
        <v>0.14749262536873156</v>
      </c>
      <c r="N123" s="247">
        <f t="shared" si="131"/>
        <v>0.13300492610837439</v>
      </c>
      <c r="O123" s="247">
        <f t="shared" si="132"/>
        <v>0</v>
      </c>
      <c r="P123" s="249">
        <f t="shared" si="132"/>
        <v>0</v>
      </c>
      <c r="Q123" s="332">
        <f t="shared" si="132"/>
        <v>0</v>
      </c>
      <c r="R123" s="250"/>
      <c r="S123" s="251">
        <f>'Old Counts Pivot Table'!B$126</f>
        <v>316</v>
      </c>
      <c r="T123" s="252">
        <f>'Old Counts Pivot Table'!C$126</f>
        <v>0</v>
      </c>
      <c r="U123" s="252">
        <f>'Old Counts Pivot Table'!D$126</f>
        <v>130</v>
      </c>
      <c r="V123" s="252">
        <f>'Old Counts Pivot Table'!E$126</f>
        <v>0</v>
      </c>
      <c r="W123" s="252">
        <f>'Old Counts Pivot Table'!F$126</f>
        <v>91</v>
      </c>
      <c r="X123" s="322">
        <f>'Old Counts Pivot Table'!G$126</f>
        <v>162</v>
      </c>
      <c r="Y123" s="251">
        <f>'Old Counts Pivot Table'!H$126</f>
        <v>699</v>
      </c>
      <c r="Z123" s="251">
        <f>'Old Counts Pivot Table'!I$126</f>
        <v>11</v>
      </c>
      <c r="AA123" s="252">
        <f>'Old Counts Pivot Table'!J$126</f>
        <v>0</v>
      </c>
      <c r="AB123" s="252">
        <f>'Old Counts Pivot Table'!K$126</f>
        <v>20</v>
      </c>
      <c r="AC123" s="252">
        <f>'Old Counts Pivot Table'!L$126</f>
        <v>50</v>
      </c>
      <c r="AD123" s="252">
        <f>'Old Counts Pivot Table'!M$126</f>
        <v>0</v>
      </c>
      <c r="AE123" s="251">
        <f>'Old Counts Pivot Table'!N$126</f>
        <v>81</v>
      </c>
      <c r="AF123" s="251">
        <f>'Old Counts Pivot Table'!O$126</f>
        <v>0</v>
      </c>
      <c r="AG123" s="252">
        <f>'Old Counts Pivot Table'!P$126</f>
        <v>0</v>
      </c>
      <c r="AH123" s="251">
        <f>'Old Counts Pivot Table'!Q$126</f>
        <v>0</v>
      </c>
    </row>
    <row r="124" spans="1:36">
      <c r="A124" s="337"/>
      <c r="B124" s="239" t="s">
        <v>5</v>
      </c>
      <c r="C124" s="247">
        <f t="shared" si="127"/>
        <v>0.34555984555984554</v>
      </c>
      <c r="D124" s="248">
        <f t="shared" si="128"/>
        <v>0</v>
      </c>
      <c r="E124" s="248">
        <f t="shared" si="128"/>
        <v>0.25189393939393939</v>
      </c>
      <c r="F124" s="248">
        <f t="shared" si="128"/>
        <v>0</v>
      </c>
      <c r="G124" s="248">
        <f t="shared" si="128"/>
        <v>0.36807817589576547</v>
      </c>
      <c r="H124" s="248">
        <f t="shared" si="128"/>
        <v>0.36515912897822445</v>
      </c>
      <c r="I124" s="247">
        <f t="shared" si="129"/>
        <v>0.33306320907617504</v>
      </c>
      <c r="J124" s="247">
        <f t="shared" si="130"/>
        <v>0.3014705882352941</v>
      </c>
      <c r="K124" s="248">
        <f t="shared" si="130"/>
        <v>0</v>
      </c>
      <c r="L124" s="248">
        <f t="shared" si="130"/>
        <v>0.19402985074626866</v>
      </c>
      <c r="M124" s="249">
        <f t="shared" si="130"/>
        <v>0.26843657817109146</v>
      </c>
      <c r="N124" s="247">
        <f t="shared" si="131"/>
        <v>0.2594417077175698</v>
      </c>
      <c r="O124" s="247">
        <f t="shared" si="132"/>
        <v>0</v>
      </c>
      <c r="P124" s="249">
        <f t="shared" si="132"/>
        <v>0</v>
      </c>
      <c r="Q124" s="332">
        <f t="shared" si="132"/>
        <v>0</v>
      </c>
      <c r="R124" s="250"/>
      <c r="S124" s="251">
        <f>'Old Counts Pivot Table'!B$127</f>
        <v>358</v>
      </c>
      <c r="T124" s="252">
        <f>'Old Counts Pivot Table'!C$127</f>
        <v>0</v>
      </c>
      <c r="U124" s="252">
        <f>'Old Counts Pivot Table'!D$127</f>
        <v>133</v>
      </c>
      <c r="V124" s="252">
        <f>'Old Counts Pivot Table'!E$127</f>
        <v>0</v>
      </c>
      <c r="W124" s="252">
        <f>'Old Counts Pivot Table'!F$127</f>
        <v>113</v>
      </c>
      <c r="X124" s="322">
        <f>'Old Counts Pivot Table'!G$127</f>
        <v>218</v>
      </c>
      <c r="Y124" s="251">
        <f>'Old Counts Pivot Table'!H$127</f>
        <v>822</v>
      </c>
      <c r="Z124" s="251">
        <f>'Old Counts Pivot Table'!I$127</f>
        <v>41</v>
      </c>
      <c r="AA124" s="252">
        <f>'Old Counts Pivot Table'!J$127</f>
        <v>0</v>
      </c>
      <c r="AB124" s="252">
        <f>'Old Counts Pivot Table'!K$127</f>
        <v>26</v>
      </c>
      <c r="AC124" s="252">
        <f>'Old Counts Pivot Table'!L$127</f>
        <v>91</v>
      </c>
      <c r="AD124" s="252">
        <f>'Old Counts Pivot Table'!M$127</f>
        <v>0</v>
      </c>
      <c r="AE124" s="251">
        <f>'Old Counts Pivot Table'!N$127</f>
        <v>158</v>
      </c>
      <c r="AF124" s="251">
        <f>'Old Counts Pivot Table'!O$127</f>
        <v>0</v>
      </c>
      <c r="AG124" s="252">
        <f>'Old Counts Pivot Table'!P$127</f>
        <v>0</v>
      </c>
      <c r="AH124" s="251">
        <f>'Old Counts Pivot Table'!Q$127</f>
        <v>0</v>
      </c>
    </row>
    <row r="125" spans="1:36">
      <c r="A125" s="337"/>
      <c r="B125" s="239" t="s">
        <v>6</v>
      </c>
      <c r="C125" s="247">
        <f t="shared" si="127"/>
        <v>5.2123552123552123E-2</v>
      </c>
      <c r="D125" s="248">
        <f t="shared" si="128"/>
        <v>0</v>
      </c>
      <c r="E125" s="248">
        <f t="shared" si="128"/>
        <v>0.12689393939393939</v>
      </c>
      <c r="F125" s="248">
        <f t="shared" si="128"/>
        <v>0</v>
      </c>
      <c r="G125" s="248">
        <f t="shared" si="128"/>
        <v>2.2801302931596091E-2</v>
      </c>
      <c r="H125" s="248">
        <f t="shared" si="128"/>
        <v>0.12395309882747069</v>
      </c>
      <c r="I125" s="247">
        <f t="shared" si="129"/>
        <v>8.184764991896272E-2</v>
      </c>
      <c r="J125" s="247">
        <f t="shared" si="130"/>
        <v>0.20588235294117646</v>
      </c>
      <c r="K125" s="248">
        <f t="shared" si="130"/>
        <v>0</v>
      </c>
      <c r="L125" s="248">
        <f t="shared" si="130"/>
        <v>0.44029850746268656</v>
      </c>
      <c r="M125" s="249">
        <f t="shared" si="130"/>
        <v>0.35988200589970504</v>
      </c>
      <c r="N125" s="247">
        <f t="shared" si="131"/>
        <v>0.34318555008210183</v>
      </c>
      <c r="O125" s="247">
        <f t="shared" si="132"/>
        <v>0</v>
      </c>
      <c r="P125" s="249">
        <f t="shared" si="132"/>
        <v>0</v>
      </c>
      <c r="Q125" s="332">
        <f t="shared" si="132"/>
        <v>0</v>
      </c>
      <c r="R125" s="250"/>
      <c r="S125" s="251">
        <f>'Old Counts Pivot Table'!B$128</f>
        <v>54</v>
      </c>
      <c r="T125" s="252">
        <f>'Old Counts Pivot Table'!C$128</f>
        <v>0</v>
      </c>
      <c r="U125" s="252">
        <f>'Old Counts Pivot Table'!D$128</f>
        <v>67</v>
      </c>
      <c r="V125" s="252">
        <f>'Old Counts Pivot Table'!E$128</f>
        <v>0</v>
      </c>
      <c r="W125" s="252">
        <f>'Old Counts Pivot Table'!F$128</f>
        <v>7</v>
      </c>
      <c r="X125" s="322">
        <f>'Old Counts Pivot Table'!G$128</f>
        <v>74</v>
      </c>
      <c r="Y125" s="251">
        <f>'Old Counts Pivot Table'!H$128</f>
        <v>202</v>
      </c>
      <c r="Z125" s="251">
        <f>'Old Counts Pivot Table'!I$128</f>
        <v>28</v>
      </c>
      <c r="AA125" s="252">
        <f>'Old Counts Pivot Table'!J$128</f>
        <v>0</v>
      </c>
      <c r="AB125" s="252">
        <f>'Old Counts Pivot Table'!K$128</f>
        <v>59</v>
      </c>
      <c r="AC125" s="252">
        <f>'Old Counts Pivot Table'!L$128</f>
        <v>122</v>
      </c>
      <c r="AD125" s="252">
        <f>'Old Counts Pivot Table'!M$128</f>
        <v>0</v>
      </c>
      <c r="AE125" s="251">
        <f>'Old Counts Pivot Table'!N$128</f>
        <v>209</v>
      </c>
      <c r="AF125" s="251">
        <f>'Old Counts Pivot Table'!O$128</f>
        <v>0</v>
      </c>
      <c r="AG125" s="252">
        <f>'Old Counts Pivot Table'!P$128</f>
        <v>0</v>
      </c>
      <c r="AH125" s="251">
        <f>'Old Counts Pivot Table'!Q$128</f>
        <v>0</v>
      </c>
    </row>
    <row r="126" spans="1:36">
      <c r="A126" s="337"/>
      <c r="B126" s="239" t="s">
        <v>24</v>
      </c>
      <c r="C126" s="247">
        <f t="shared" si="127"/>
        <v>2.3166023166023165E-2</v>
      </c>
      <c r="D126" s="248">
        <f t="shared" si="128"/>
        <v>0</v>
      </c>
      <c r="E126" s="403">
        <f t="shared" si="128"/>
        <v>1.893939393939394E-3</v>
      </c>
      <c r="F126" s="248">
        <f t="shared" si="128"/>
        <v>0</v>
      </c>
      <c r="G126" s="248">
        <f t="shared" si="128"/>
        <v>5.2117263843648211E-2</v>
      </c>
      <c r="H126" s="248">
        <f t="shared" si="128"/>
        <v>2.8475711892797319E-2</v>
      </c>
      <c r="I126" s="247">
        <f t="shared" si="129"/>
        <v>2.3500810372771474E-2</v>
      </c>
      <c r="J126" s="247">
        <f t="shared" si="130"/>
        <v>9.5588235294117641E-2</v>
      </c>
      <c r="K126" s="248">
        <f t="shared" si="130"/>
        <v>0</v>
      </c>
      <c r="L126" s="248">
        <f t="shared" si="130"/>
        <v>6.7164179104477612E-2</v>
      </c>
      <c r="M126" s="249">
        <f t="shared" si="130"/>
        <v>7.6696165191740412E-2</v>
      </c>
      <c r="N126" s="247">
        <f t="shared" si="131"/>
        <v>7.8817733990147784E-2</v>
      </c>
      <c r="O126" s="247">
        <f t="shared" si="132"/>
        <v>0</v>
      </c>
      <c r="P126" s="249">
        <f t="shared" si="132"/>
        <v>0</v>
      </c>
      <c r="Q126" s="332">
        <f t="shared" si="132"/>
        <v>0</v>
      </c>
      <c r="R126" s="250"/>
      <c r="S126" s="251">
        <f>'Old Counts Pivot Table'!B$129</f>
        <v>24</v>
      </c>
      <c r="T126" s="252">
        <f>'Old Counts Pivot Table'!C$129</f>
        <v>0</v>
      </c>
      <c r="U126" s="252">
        <f>'Old Counts Pivot Table'!D$129</f>
        <v>1</v>
      </c>
      <c r="V126" s="252">
        <f>'Old Counts Pivot Table'!E$129</f>
        <v>0</v>
      </c>
      <c r="W126" s="252">
        <f>'Old Counts Pivot Table'!F$129</f>
        <v>16</v>
      </c>
      <c r="X126" s="322">
        <f>'Old Counts Pivot Table'!G$129</f>
        <v>17</v>
      </c>
      <c r="Y126" s="251">
        <f>'Old Counts Pivot Table'!H$129</f>
        <v>58</v>
      </c>
      <c r="Z126" s="251">
        <f>'Old Counts Pivot Table'!I$129</f>
        <v>13</v>
      </c>
      <c r="AA126" s="252">
        <f>'Old Counts Pivot Table'!J$129</f>
        <v>0</v>
      </c>
      <c r="AB126" s="252">
        <f>'Old Counts Pivot Table'!K$129</f>
        <v>9</v>
      </c>
      <c r="AC126" s="252">
        <f>'Old Counts Pivot Table'!L$129</f>
        <v>26</v>
      </c>
      <c r="AD126" s="252">
        <f>'Old Counts Pivot Table'!M$129</f>
        <v>0</v>
      </c>
      <c r="AE126" s="251">
        <f>'Old Counts Pivot Table'!N$129</f>
        <v>48</v>
      </c>
      <c r="AF126" s="251">
        <f>'Old Counts Pivot Table'!O$129</f>
        <v>0</v>
      </c>
      <c r="AG126" s="252">
        <f>'Old Counts Pivot Table'!P$129</f>
        <v>0</v>
      </c>
      <c r="AH126" s="251">
        <f>'Old Counts Pivot Table'!Q$129</f>
        <v>0</v>
      </c>
    </row>
    <row r="127" spans="1:36">
      <c r="A127" s="337"/>
      <c r="B127" s="239" t="s">
        <v>21</v>
      </c>
      <c r="C127" s="247">
        <f t="shared" si="127"/>
        <v>0</v>
      </c>
      <c r="D127" s="248">
        <f t="shared" si="128"/>
        <v>0</v>
      </c>
      <c r="E127" s="248">
        <f t="shared" si="128"/>
        <v>0</v>
      </c>
      <c r="F127" s="248">
        <f t="shared" si="128"/>
        <v>0</v>
      </c>
      <c r="G127" s="248">
        <f t="shared" si="128"/>
        <v>0</v>
      </c>
      <c r="H127" s="248">
        <f t="shared" si="128"/>
        <v>0</v>
      </c>
      <c r="I127" s="247">
        <f t="shared" si="129"/>
        <v>0</v>
      </c>
      <c r="J127" s="247">
        <f t="shared" si="130"/>
        <v>0</v>
      </c>
      <c r="K127" s="248">
        <f t="shared" si="130"/>
        <v>0</v>
      </c>
      <c r="L127" s="248">
        <f t="shared" si="130"/>
        <v>0</v>
      </c>
      <c r="M127" s="249">
        <f t="shared" si="130"/>
        <v>0</v>
      </c>
      <c r="N127" s="247">
        <f t="shared" si="131"/>
        <v>0</v>
      </c>
      <c r="O127" s="247">
        <f t="shared" si="132"/>
        <v>0</v>
      </c>
      <c r="P127" s="249">
        <f t="shared" si="132"/>
        <v>0</v>
      </c>
      <c r="Q127" s="332">
        <f t="shared" si="132"/>
        <v>0</v>
      </c>
      <c r="R127" s="250"/>
      <c r="S127" s="251">
        <f>'Old Counts Pivot Table'!B$130</f>
        <v>0</v>
      </c>
      <c r="T127" s="252">
        <f>'Old Counts Pivot Table'!C$130</f>
        <v>0</v>
      </c>
      <c r="U127" s="252">
        <f>'Old Counts Pivot Table'!D$130</f>
        <v>0</v>
      </c>
      <c r="V127" s="252">
        <f>'Old Counts Pivot Table'!E$130</f>
        <v>0</v>
      </c>
      <c r="W127" s="252">
        <f>'Old Counts Pivot Table'!F$130</f>
        <v>0</v>
      </c>
      <c r="X127" s="322">
        <f>'Old Counts Pivot Table'!G$130</f>
        <v>0</v>
      </c>
      <c r="Y127" s="251">
        <f>'Old Counts Pivot Table'!H$130</f>
        <v>0</v>
      </c>
      <c r="Z127" s="251">
        <f>'Old Counts Pivot Table'!I$130</f>
        <v>0</v>
      </c>
      <c r="AA127" s="252">
        <f>'Old Counts Pivot Table'!J$130</f>
        <v>0</v>
      </c>
      <c r="AB127" s="252">
        <f>'Old Counts Pivot Table'!K$130</f>
        <v>0</v>
      </c>
      <c r="AC127" s="252">
        <f>'Old Counts Pivot Table'!L$130</f>
        <v>0</v>
      </c>
      <c r="AD127" s="252">
        <f>'Old Counts Pivot Table'!M$130</f>
        <v>0</v>
      </c>
      <c r="AE127" s="251">
        <f>'Old Counts Pivot Table'!N$130</f>
        <v>0</v>
      </c>
      <c r="AF127" s="251">
        <f>'Old Counts Pivot Table'!O$130</f>
        <v>0</v>
      </c>
      <c r="AG127" s="252">
        <f>'Old Counts Pivot Table'!P$130</f>
        <v>0</v>
      </c>
      <c r="AH127" s="251">
        <f>'Old Counts Pivot Table'!Q$130</f>
        <v>0</v>
      </c>
    </row>
    <row r="128" spans="1:36" s="261" customFormat="1">
      <c r="A128" s="338"/>
      <c r="B128" s="253" t="s">
        <v>212</v>
      </c>
      <c r="C128" s="254">
        <f t="shared" si="127"/>
        <v>1</v>
      </c>
      <c r="D128" s="255">
        <f t="shared" si="128"/>
        <v>0</v>
      </c>
      <c r="E128" s="255">
        <f t="shared" si="128"/>
        <v>1</v>
      </c>
      <c r="F128" s="255">
        <f t="shared" si="128"/>
        <v>0</v>
      </c>
      <c r="G128" s="255">
        <f t="shared" si="128"/>
        <v>1</v>
      </c>
      <c r="H128" s="255">
        <f t="shared" si="128"/>
        <v>1</v>
      </c>
      <c r="I128" s="254">
        <f t="shared" si="129"/>
        <v>1</v>
      </c>
      <c r="J128" s="254">
        <f t="shared" si="130"/>
        <v>1</v>
      </c>
      <c r="K128" s="255">
        <f t="shared" si="130"/>
        <v>0</v>
      </c>
      <c r="L128" s="255">
        <f t="shared" si="130"/>
        <v>1</v>
      </c>
      <c r="M128" s="256">
        <f t="shared" si="130"/>
        <v>1</v>
      </c>
      <c r="N128" s="254">
        <f t="shared" si="131"/>
        <v>1</v>
      </c>
      <c r="O128" s="254">
        <f t="shared" si="132"/>
        <v>0</v>
      </c>
      <c r="P128" s="256">
        <f t="shared" si="132"/>
        <v>0</v>
      </c>
      <c r="Q128" s="333">
        <f t="shared" si="132"/>
        <v>0</v>
      </c>
      <c r="R128" s="257"/>
      <c r="S128" s="258">
        <f>'Old Counts Pivot Table'!B$131</f>
        <v>1036</v>
      </c>
      <c r="T128" s="259">
        <f>'Old Counts Pivot Table'!C$131</f>
        <v>0</v>
      </c>
      <c r="U128" s="259">
        <f>'Old Counts Pivot Table'!D$131</f>
        <v>528</v>
      </c>
      <c r="V128" s="259">
        <f>'Old Counts Pivot Table'!E$131</f>
        <v>0</v>
      </c>
      <c r="W128" s="259">
        <f>'Old Counts Pivot Table'!F$131</f>
        <v>307</v>
      </c>
      <c r="X128" s="323">
        <f>'Old Counts Pivot Table'!G$131</f>
        <v>597</v>
      </c>
      <c r="Y128" s="258">
        <f>'Old Counts Pivot Table'!H$131</f>
        <v>2468</v>
      </c>
      <c r="Z128" s="258">
        <f>'Old Counts Pivot Table'!I$131</f>
        <v>136</v>
      </c>
      <c r="AA128" s="259">
        <f>'Old Counts Pivot Table'!J$131</f>
        <v>0</v>
      </c>
      <c r="AB128" s="259">
        <f>'Old Counts Pivot Table'!K$131</f>
        <v>134</v>
      </c>
      <c r="AC128" s="259">
        <f>'Old Counts Pivot Table'!L$131</f>
        <v>339</v>
      </c>
      <c r="AD128" s="259">
        <f>'Old Counts Pivot Table'!M$131</f>
        <v>0</v>
      </c>
      <c r="AE128" s="258">
        <f>'Old Counts Pivot Table'!N$131</f>
        <v>609</v>
      </c>
      <c r="AF128" s="258">
        <f>'Old Counts Pivot Table'!O$131</f>
        <v>0</v>
      </c>
      <c r="AG128" s="259">
        <f>'Old Counts Pivot Table'!P$131</f>
        <v>0</v>
      </c>
      <c r="AH128" s="258">
        <f>'Old Counts Pivot Table'!Q$131</f>
        <v>0</v>
      </c>
      <c r="AI128" s="260"/>
      <c r="AJ128" s="260"/>
    </row>
    <row r="129" spans="17:17" s="82" customFormat="1">
      <c r="Q129" s="262"/>
    </row>
    <row r="130" spans="17:17">
      <c r="Q130" s="352"/>
    </row>
  </sheetData>
  <pageMargins left="0.7" right="0.7" top="0.75" bottom="0.75" header="0.3" footer="0.3"/>
  <pageSetup scale="94" firstPageNumber="162" orientation="landscape" useFirstPageNumber="1" r:id="rId1"/>
  <headerFooter>
    <oddHeader>&amp;R&amp;"Arial,Regular"&amp;8SREB-State Data Exchange</oddHeader>
    <oddFooter>&amp;C&amp;"Arial,Regular"&amp;8C-&amp;P&amp;R&amp;"Arial,Regular"&amp;8February 2016</oddFooter>
  </headerFooter>
  <rowBreaks count="5" manualBreakCount="5">
    <brk id="30" max="16" man="1"/>
    <brk id="51" max="16" man="1"/>
    <brk id="72" max="16" man="1"/>
    <brk id="93" max="16" man="1"/>
    <brk id="114" max="1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A1:AX497"/>
  <sheetViews>
    <sheetView workbookViewId="0">
      <pane xSplit="1" ySplit="3" topLeftCell="Q318" activePane="bottomRight" state="frozen"/>
      <selection pane="topRight" activeCell="B1" sqref="B1"/>
      <selection pane="bottomLeft" activeCell="A4" sqref="A4"/>
      <selection pane="bottomRight" activeCell="T325" sqref="T325"/>
    </sheetView>
  </sheetViews>
  <sheetFormatPr defaultColWidth="9" defaultRowHeight="12.75"/>
  <cols>
    <col min="1" max="1" width="23.44140625" style="271" customWidth="1"/>
    <col min="2" max="2" width="13.109375" style="272" customWidth="1"/>
    <col min="3" max="3" width="8.6640625" style="272" customWidth="1"/>
    <col min="4" max="4" width="9.88671875" style="272" customWidth="1"/>
    <col min="5" max="7" width="8.6640625" style="272" customWidth="1"/>
    <col min="8" max="8" width="11.6640625" style="272" customWidth="1"/>
    <col min="9" max="9" width="9" style="272" customWidth="1"/>
    <col min="10" max="12" width="8.6640625" style="272" customWidth="1"/>
    <col min="13" max="13" width="11.44140625" style="272" customWidth="1"/>
    <col min="14" max="14" width="9.21875" style="272" customWidth="1"/>
    <col min="15" max="15" width="7.88671875" style="272" customWidth="1"/>
    <col min="16" max="17" width="11.6640625" style="272" customWidth="1"/>
    <col min="18" max="18" width="3.109375" style="277" customWidth="1"/>
    <col min="19" max="16384" width="9" style="277"/>
  </cols>
  <sheetData>
    <row r="1" spans="1:50" ht="15">
      <c r="A1" s="631"/>
      <c r="B1" s="638" t="s">
        <v>244</v>
      </c>
      <c r="C1" s="635"/>
      <c r="D1" s="635"/>
      <c r="E1" s="635"/>
      <c r="F1" s="635"/>
      <c r="G1" s="635"/>
      <c r="H1" s="635"/>
      <c r="I1" s="635"/>
      <c r="J1" s="635"/>
      <c r="K1" s="635"/>
      <c r="L1" s="635"/>
      <c r="M1" s="635"/>
      <c r="N1" s="635"/>
      <c r="O1" s="635"/>
      <c r="P1" s="635"/>
      <c r="Q1"/>
      <c r="S1" s="282" t="s">
        <v>292</v>
      </c>
      <c r="T1" s="282"/>
      <c r="U1" s="282"/>
      <c r="V1" s="282"/>
      <c r="W1" s="282"/>
      <c r="X1" s="282"/>
      <c r="Y1" s="282"/>
      <c r="Z1" s="282"/>
      <c r="AA1" s="282"/>
      <c r="AB1" s="282"/>
      <c r="AC1" s="282"/>
      <c r="AD1" s="282"/>
      <c r="AE1" s="282"/>
      <c r="AF1" s="282"/>
      <c r="AG1" s="282"/>
      <c r="AH1" s="282"/>
      <c r="AI1" s="304" t="s">
        <v>358</v>
      </c>
      <c r="AJ1" s="282"/>
      <c r="AK1" s="282"/>
      <c r="AL1" s="282"/>
      <c r="AM1" s="282"/>
      <c r="AN1" s="282"/>
      <c r="AO1" s="282"/>
      <c r="AP1" s="282"/>
      <c r="AQ1" s="282"/>
      <c r="AR1" s="282"/>
      <c r="AS1" s="282"/>
      <c r="AT1" s="282"/>
      <c r="AU1" s="282"/>
      <c r="AV1" s="282"/>
      <c r="AW1" s="282"/>
      <c r="AX1" s="282"/>
    </row>
    <row r="2" spans="1:50" s="279" customFormat="1" ht="25.5">
      <c r="A2" s="631"/>
      <c r="B2" s="635" t="s">
        <v>233</v>
      </c>
      <c r="C2" s="635"/>
      <c r="D2" s="635"/>
      <c r="E2" s="635"/>
      <c r="F2" s="635"/>
      <c r="G2" s="635"/>
      <c r="H2" s="635" t="s">
        <v>289</v>
      </c>
      <c r="I2" s="635" t="s">
        <v>234</v>
      </c>
      <c r="J2" s="635"/>
      <c r="K2" s="635"/>
      <c r="L2" s="635"/>
      <c r="M2" s="635" t="s">
        <v>290</v>
      </c>
      <c r="N2" s="635" t="s">
        <v>288</v>
      </c>
      <c r="O2" s="635"/>
      <c r="P2" s="635" t="s">
        <v>291</v>
      </c>
      <c r="Q2"/>
      <c r="S2" s="280" t="s">
        <v>233</v>
      </c>
      <c r="T2" s="278"/>
      <c r="U2" s="278"/>
      <c r="V2" s="278"/>
      <c r="W2" s="278"/>
      <c r="X2" s="278"/>
      <c r="Y2" s="278" t="s">
        <v>289</v>
      </c>
      <c r="Z2" s="287" t="s">
        <v>234</v>
      </c>
      <c r="AA2" s="278"/>
      <c r="AB2" s="278"/>
      <c r="AC2" s="278"/>
      <c r="AD2" s="278"/>
      <c r="AE2" s="278" t="s">
        <v>290</v>
      </c>
      <c r="AF2" s="287" t="s">
        <v>288</v>
      </c>
      <c r="AG2" s="278"/>
      <c r="AH2" s="278" t="s">
        <v>291</v>
      </c>
      <c r="AI2" s="305" t="s">
        <v>233</v>
      </c>
      <c r="AJ2" s="278"/>
      <c r="AK2" s="278"/>
      <c r="AL2" s="278"/>
      <c r="AM2" s="278"/>
      <c r="AN2" s="278"/>
      <c r="AO2" s="278" t="s">
        <v>289</v>
      </c>
      <c r="AP2" s="287" t="s">
        <v>234</v>
      </c>
      <c r="AQ2" s="278"/>
      <c r="AR2" s="278"/>
      <c r="AS2" s="278"/>
      <c r="AT2" s="278"/>
      <c r="AU2" s="307" t="s">
        <v>290</v>
      </c>
      <c r="AV2" s="306" t="s">
        <v>288</v>
      </c>
      <c r="AW2" s="278"/>
      <c r="AX2" s="307" t="s">
        <v>291</v>
      </c>
    </row>
    <row r="3" spans="1:50" ht="15">
      <c r="A3" s="632" t="s">
        <v>243</v>
      </c>
      <c r="B3" s="635">
        <v>1</v>
      </c>
      <c r="C3" s="635">
        <v>2</v>
      </c>
      <c r="D3" s="635">
        <v>3</v>
      </c>
      <c r="E3" s="635">
        <v>4</v>
      </c>
      <c r="F3" s="635">
        <v>5</v>
      </c>
      <c r="G3" s="635">
        <v>6</v>
      </c>
      <c r="H3" s="635"/>
      <c r="I3" s="635">
        <v>7</v>
      </c>
      <c r="J3" s="635">
        <v>8</v>
      </c>
      <c r="K3" s="635">
        <v>9</v>
      </c>
      <c r="L3" s="635">
        <v>10</v>
      </c>
      <c r="M3" s="635"/>
      <c r="N3" s="635">
        <v>12</v>
      </c>
      <c r="O3" s="635">
        <v>13</v>
      </c>
      <c r="P3" s="635"/>
      <c r="Q3"/>
      <c r="S3" s="276">
        <v>1</v>
      </c>
      <c r="T3" s="276">
        <v>2</v>
      </c>
      <c r="U3" s="276">
        <v>3</v>
      </c>
      <c r="V3" s="276">
        <v>4</v>
      </c>
      <c r="W3" s="276">
        <v>5</v>
      </c>
      <c r="X3" s="276">
        <v>6</v>
      </c>
      <c r="Y3" s="276"/>
      <c r="Z3" s="283">
        <v>7</v>
      </c>
      <c r="AA3" s="276">
        <v>8</v>
      </c>
      <c r="AB3" s="276">
        <v>9</v>
      </c>
      <c r="AC3" s="276">
        <v>10</v>
      </c>
      <c r="AD3" s="276">
        <v>11</v>
      </c>
      <c r="AE3" s="276"/>
      <c r="AF3" s="283">
        <v>12</v>
      </c>
      <c r="AG3" s="276">
        <v>13</v>
      </c>
      <c r="AH3" s="276"/>
      <c r="AI3" s="283">
        <v>1</v>
      </c>
      <c r="AJ3" s="276">
        <v>2</v>
      </c>
      <c r="AK3" s="276">
        <v>3</v>
      </c>
      <c r="AL3" s="276">
        <v>4</v>
      </c>
      <c r="AM3" s="276">
        <v>5</v>
      </c>
      <c r="AN3" s="276">
        <v>6</v>
      </c>
      <c r="AO3" s="308"/>
      <c r="AP3" s="303">
        <v>7</v>
      </c>
      <c r="AQ3" s="276">
        <v>8</v>
      </c>
      <c r="AR3" s="276">
        <v>9</v>
      </c>
      <c r="AS3" s="276">
        <v>10</v>
      </c>
      <c r="AT3" s="276">
        <v>11</v>
      </c>
      <c r="AU3" s="308"/>
      <c r="AV3" s="303">
        <v>12</v>
      </c>
      <c r="AW3" s="276">
        <v>13</v>
      </c>
      <c r="AX3" s="308"/>
    </row>
    <row r="4" spans="1:50" ht="15">
      <c r="A4" s="633" t="s">
        <v>28</v>
      </c>
      <c r="B4" s="635"/>
      <c r="C4" s="635"/>
      <c r="D4" s="635"/>
      <c r="E4" s="635"/>
      <c r="F4" s="635"/>
      <c r="G4" s="635"/>
      <c r="H4" s="635"/>
      <c r="I4" s="635"/>
      <c r="J4" s="635"/>
      <c r="K4" s="635"/>
      <c r="L4" s="635"/>
      <c r="M4" s="635"/>
      <c r="N4" s="635"/>
      <c r="O4" s="635"/>
      <c r="P4" s="635"/>
      <c r="Q4"/>
    </row>
    <row r="5" spans="1:50" ht="15">
      <c r="A5" s="634" t="s">
        <v>302</v>
      </c>
      <c r="B5" s="635">
        <v>751</v>
      </c>
      <c r="C5" s="635">
        <v>272</v>
      </c>
      <c r="D5" s="635">
        <v>292</v>
      </c>
      <c r="E5" s="635">
        <v>169</v>
      </c>
      <c r="F5" s="635">
        <v>59</v>
      </c>
      <c r="G5" s="635">
        <v>20</v>
      </c>
      <c r="H5" s="635">
        <v>1563</v>
      </c>
      <c r="I5" s="635"/>
      <c r="J5" s="635">
        <v>0</v>
      </c>
      <c r="K5" s="635">
        <v>0</v>
      </c>
      <c r="L5" s="635">
        <v>0</v>
      </c>
      <c r="M5" s="635">
        <v>0</v>
      </c>
      <c r="N5" s="635">
        <v>0</v>
      </c>
      <c r="O5" s="635">
        <v>0</v>
      </c>
      <c r="P5" s="635">
        <v>0</v>
      </c>
      <c r="Q5"/>
      <c r="S5" s="274"/>
      <c r="T5" s="274"/>
      <c r="U5" s="274"/>
      <c r="V5" s="274"/>
      <c r="W5" s="274"/>
      <c r="X5" s="274"/>
      <c r="Y5" s="289"/>
      <c r="Z5" s="284"/>
      <c r="AA5" s="274"/>
      <c r="AB5" s="274"/>
      <c r="AC5" s="274"/>
      <c r="AD5" s="274"/>
      <c r="AE5" s="289"/>
      <c r="AF5" s="284"/>
      <c r="AG5" s="274"/>
      <c r="AH5" s="289"/>
      <c r="AI5" s="343"/>
      <c r="AJ5" s="344"/>
      <c r="AK5" s="344"/>
      <c r="AL5" s="344"/>
      <c r="AM5" s="344"/>
      <c r="AN5" s="344"/>
      <c r="AO5" s="309"/>
      <c r="AP5" s="344"/>
      <c r="AQ5" s="344"/>
      <c r="AR5" s="344"/>
      <c r="AS5" s="344"/>
      <c r="AT5" s="344"/>
      <c r="AU5" s="309"/>
      <c r="AV5" s="344"/>
      <c r="AW5" s="344"/>
      <c r="AX5" s="309"/>
    </row>
    <row r="6" spans="1:50" ht="15">
      <c r="A6" s="636" t="s">
        <v>304</v>
      </c>
      <c r="B6" s="637">
        <v>91760560.352606684</v>
      </c>
      <c r="C6" s="637">
        <v>35155734.207861938</v>
      </c>
      <c r="D6" s="637">
        <v>25691217.491366435</v>
      </c>
      <c r="E6" s="637">
        <v>15690636.485791022</v>
      </c>
      <c r="F6" s="637">
        <v>4500099.1764705889</v>
      </c>
      <c r="G6" s="637">
        <v>1674872.8125</v>
      </c>
      <c r="H6" s="637">
        <v>174473120.52659667</v>
      </c>
      <c r="I6" s="637"/>
      <c r="J6" s="637">
        <v>0</v>
      </c>
      <c r="K6" s="637">
        <v>0</v>
      </c>
      <c r="L6" s="637">
        <v>0</v>
      </c>
      <c r="M6" s="637">
        <v>0</v>
      </c>
      <c r="N6" s="637">
        <v>0</v>
      </c>
      <c r="O6" s="637">
        <v>0</v>
      </c>
      <c r="P6" s="637">
        <v>0</v>
      </c>
      <c r="Q6"/>
      <c r="S6" s="275">
        <f t="shared" ref="S6:AD6" si="0">IF(B5&gt;0,(B6/B5),)</f>
        <v>122184.50113529518</v>
      </c>
      <c r="T6" s="275">
        <f t="shared" si="0"/>
        <v>129249.02282302183</v>
      </c>
      <c r="U6" s="275">
        <f t="shared" si="0"/>
        <v>87983.621545775459</v>
      </c>
      <c r="V6" s="275">
        <f t="shared" si="0"/>
        <v>92844.002874503087</v>
      </c>
      <c r="W6" s="275">
        <f t="shared" si="0"/>
        <v>76272.867397806593</v>
      </c>
      <c r="X6" s="275">
        <f t="shared" si="0"/>
        <v>83743.640625</v>
      </c>
      <c r="Y6" s="290">
        <f t="shared" si="0"/>
        <v>111627.07647255065</v>
      </c>
      <c r="Z6" s="285">
        <f t="shared" si="0"/>
        <v>0</v>
      </c>
      <c r="AA6" s="275">
        <f t="shared" si="0"/>
        <v>0</v>
      </c>
      <c r="AB6" s="275">
        <f t="shared" si="0"/>
        <v>0</v>
      </c>
      <c r="AC6" s="275">
        <f t="shared" si="0"/>
        <v>0</v>
      </c>
      <c r="AD6" s="275">
        <f t="shared" si="0"/>
        <v>0</v>
      </c>
      <c r="AE6" s="290">
        <f>IF(M5&gt;0,(M6/M5),)</f>
        <v>0</v>
      </c>
      <c r="AF6" s="285">
        <f>IF(N5&gt;0,(N6/N5),)</f>
        <v>0</v>
      </c>
      <c r="AG6" s="275">
        <f>IF(O5&gt;0,(O6/O5),)</f>
        <v>0</v>
      </c>
      <c r="AH6" s="290">
        <f>IF(P5&gt;0,(P6/P5),)</f>
        <v>0</v>
      </c>
      <c r="AI6" s="343"/>
      <c r="AJ6" s="344"/>
      <c r="AK6" s="344"/>
      <c r="AL6" s="344"/>
      <c r="AM6" s="344"/>
      <c r="AN6" s="344"/>
      <c r="AO6" s="309"/>
      <c r="AP6" s="344"/>
      <c r="AQ6" s="344"/>
      <c r="AR6" s="344"/>
      <c r="AS6" s="344"/>
      <c r="AT6" s="344"/>
      <c r="AU6" s="309"/>
      <c r="AV6" s="344"/>
      <c r="AW6" s="344"/>
      <c r="AX6" s="309"/>
    </row>
    <row r="7" spans="1:50" ht="15">
      <c r="A7" s="634" t="s">
        <v>306</v>
      </c>
      <c r="B7" s="635">
        <v>733</v>
      </c>
      <c r="C7" s="635">
        <v>299</v>
      </c>
      <c r="D7" s="635">
        <v>267</v>
      </c>
      <c r="E7" s="635">
        <v>160</v>
      </c>
      <c r="F7" s="635">
        <v>59</v>
      </c>
      <c r="G7" s="635">
        <v>21</v>
      </c>
      <c r="H7" s="635">
        <v>1539</v>
      </c>
      <c r="I7" s="635"/>
      <c r="J7" s="635">
        <v>0</v>
      </c>
      <c r="K7" s="635">
        <v>0</v>
      </c>
      <c r="L7" s="635">
        <v>0</v>
      </c>
      <c r="M7" s="635">
        <v>0</v>
      </c>
      <c r="N7" s="635">
        <v>0</v>
      </c>
      <c r="O7" s="635">
        <v>0</v>
      </c>
      <c r="P7" s="635">
        <v>0</v>
      </c>
      <c r="Q7"/>
      <c r="S7" s="272"/>
      <c r="T7" s="272"/>
      <c r="U7" s="272"/>
      <c r="V7" s="272"/>
      <c r="W7" s="272"/>
      <c r="X7" s="272"/>
      <c r="Y7" s="288"/>
      <c r="Z7" s="284"/>
      <c r="AA7" s="272"/>
      <c r="AB7" s="272"/>
      <c r="AC7" s="272"/>
      <c r="AD7" s="272"/>
      <c r="AE7" s="288"/>
      <c r="AF7" s="284"/>
      <c r="AG7" s="272"/>
      <c r="AH7" s="288"/>
      <c r="AI7" s="343"/>
      <c r="AJ7" s="344"/>
      <c r="AK7" s="344"/>
      <c r="AL7" s="344"/>
      <c r="AM7" s="344"/>
      <c r="AN7" s="344"/>
      <c r="AO7" s="309"/>
      <c r="AP7" s="344"/>
      <c r="AQ7" s="344"/>
      <c r="AR7" s="344"/>
      <c r="AS7" s="344"/>
      <c r="AT7" s="344"/>
      <c r="AU7" s="309"/>
      <c r="AV7" s="344"/>
      <c r="AW7" s="344"/>
      <c r="AX7" s="309"/>
    </row>
    <row r="8" spans="1:50" ht="15">
      <c r="A8" s="634" t="s">
        <v>308</v>
      </c>
      <c r="B8" s="635">
        <v>91721809.203109503</v>
      </c>
      <c r="C8" s="635">
        <v>38993719.201226994</v>
      </c>
      <c r="D8" s="635">
        <v>23826633.547425248</v>
      </c>
      <c r="E8" s="635">
        <v>16461747.718309861</v>
      </c>
      <c r="F8" s="635">
        <v>4493889.0754716983</v>
      </c>
      <c r="G8" s="635">
        <v>1804156.3880597018</v>
      </c>
      <c r="H8" s="635">
        <v>177301955.13360301</v>
      </c>
      <c r="I8" s="635"/>
      <c r="J8" s="635">
        <v>0</v>
      </c>
      <c r="K8" s="635">
        <v>0</v>
      </c>
      <c r="L8" s="635">
        <v>0</v>
      </c>
      <c r="M8" s="635">
        <v>0</v>
      </c>
      <c r="N8" s="635">
        <v>0</v>
      </c>
      <c r="O8" s="635">
        <v>0</v>
      </c>
      <c r="P8" s="635">
        <v>0</v>
      </c>
      <c r="Q8"/>
      <c r="R8" s="273"/>
      <c r="S8" s="275">
        <f t="shared" ref="S8:AD8" si="1">IF(B7&gt;0,(B8/B7),)</f>
        <v>125132.0725826869</v>
      </c>
      <c r="T8" s="275">
        <f t="shared" si="1"/>
        <v>130413.77659273242</v>
      </c>
      <c r="U8" s="275">
        <f t="shared" si="1"/>
        <v>89238.327892978457</v>
      </c>
      <c r="V8" s="275">
        <f t="shared" si="1"/>
        <v>102885.92323943663</v>
      </c>
      <c r="W8" s="275">
        <f t="shared" si="1"/>
        <v>76167.611448672847</v>
      </c>
      <c r="X8" s="275">
        <f t="shared" si="1"/>
        <v>85912.20895522389</v>
      </c>
      <c r="Y8" s="290">
        <f t="shared" si="1"/>
        <v>115205.94875477778</v>
      </c>
      <c r="Z8" s="285">
        <f t="shared" si="1"/>
        <v>0</v>
      </c>
      <c r="AA8" s="275">
        <f t="shared" si="1"/>
        <v>0</v>
      </c>
      <c r="AB8" s="275">
        <f t="shared" si="1"/>
        <v>0</v>
      </c>
      <c r="AC8" s="275">
        <f t="shared" si="1"/>
        <v>0</v>
      </c>
      <c r="AD8" s="275">
        <f t="shared" si="1"/>
        <v>0</v>
      </c>
      <c r="AE8" s="290">
        <f>IF(M7&gt;0,(M8/M7),)</f>
        <v>0</v>
      </c>
      <c r="AF8" s="285">
        <f>IF(N7&gt;0,(N8/N7),)</f>
        <v>0</v>
      </c>
      <c r="AG8" s="275">
        <f>IF(O7&gt;0,(O8/O7),)</f>
        <v>0</v>
      </c>
      <c r="AH8" s="290">
        <f>IF(P7&gt;0,(P8/P7),)</f>
        <v>0</v>
      </c>
      <c r="AI8" s="345">
        <f>IF(S6&gt;0,(S8-S6)/S6,)</f>
        <v>2.4123938961193327E-2</v>
      </c>
      <c r="AJ8" s="314">
        <f t="shared" ref="AJ8:AX8" si="2">IF(T6&gt;0,(T8-T6)/T6,)</f>
        <v>9.0117027136480694E-3</v>
      </c>
      <c r="AK8" s="314">
        <f t="shared" si="2"/>
        <v>1.4260680853540557E-2</v>
      </c>
      <c r="AL8" s="314">
        <f t="shared" si="2"/>
        <v>0.10815906309540713</v>
      </c>
      <c r="AM8" s="314">
        <f t="shared" si="2"/>
        <v>-1.3799920302559917E-3</v>
      </c>
      <c r="AN8" s="314">
        <f t="shared" si="2"/>
        <v>2.5895319501747425E-2</v>
      </c>
      <c r="AO8" s="310">
        <f t="shared" si="2"/>
        <v>3.2060969393095148E-2</v>
      </c>
      <c r="AP8" s="314">
        <f t="shared" si="2"/>
        <v>0</v>
      </c>
      <c r="AQ8" s="314">
        <f t="shared" si="2"/>
        <v>0</v>
      </c>
      <c r="AR8" s="314">
        <f t="shared" si="2"/>
        <v>0</v>
      </c>
      <c r="AS8" s="314">
        <f t="shared" si="2"/>
        <v>0</v>
      </c>
      <c r="AT8" s="314">
        <f t="shared" si="2"/>
        <v>0</v>
      </c>
      <c r="AU8" s="310">
        <f t="shared" si="2"/>
        <v>0</v>
      </c>
      <c r="AV8" s="314">
        <f t="shared" si="2"/>
        <v>0</v>
      </c>
      <c r="AW8" s="314">
        <f t="shared" si="2"/>
        <v>0</v>
      </c>
      <c r="AX8" s="310">
        <f t="shared" si="2"/>
        <v>0</v>
      </c>
    </row>
    <row r="9" spans="1:50" ht="15">
      <c r="A9" s="634" t="s">
        <v>310</v>
      </c>
      <c r="B9" s="635">
        <v>735</v>
      </c>
      <c r="C9" s="635">
        <v>349</v>
      </c>
      <c r="D9" s="635">
        <v>305</v>
      </c>
      <c r="E9" s="635">
        <v>146</v>
      </c>
      <c r="F9" s="635">
        <v>62</v>
      </c>
      <c r="G9" s="635">
        <v>22</v>
      </c>
      <c r="H9" s="635">
        <v>1619</v>
      </c>
      <c r="I9" s="635"/>
      <c r="J9" s="635">
        <v>0</v>
      </c>
      <c r="K9" s="635">
        <v>0</v>
      </c>
      <c r="L9" s="635">
        <v>0</v>
      </c>
      <c r="M9" s="635">
        <v>0</v>
      </c>
      <c r="N9" s="635">
        <v>0</v>
      </c>
      <c r="O9" s="635">
        <v>0</v>
      </c>
      <c r="P9" s="635">
        <v>0</v>
      </c>
      <c r="Q9"/>
      <c r="S9" s="272"/>
      <c r="T9" s="272"/>
      <c r="U9" s="272"/>
      <c r="V9" s="272"/>
      <c r="W9" s="272"/>
      <c r="X9" s="272"/>
      <c r="Y9" s="288"/>
      <c r="Z9" s="284"/>
      <c r="AA9" s="272"/>
      <c r="AB9" s="272"/>
      <c r="AC9" s="272"/>
      <c r="AD9" s="272"/>
      <c r="AE9" s="288"/>
      <c r="AF9" s="284"/>
      <c r="AG9" s="272"/>
      <c r="AH9" s="288"/>
      <c r="AI9" s="343"/>
      <c r="AJ9" s="344"/>
      <c r="AK9" s="344"/>
      <c r="AL9" s="344"/>
      <c r="AM9" s="344"/>
      <c r="AN9" s="344"/>
      <c r="AO9" s="309"/>
      <c r="AP9" s="344"/>
      <c r="AQ9" s="344"/>
      <c r="AR9" s="344"/>
      <c r="AS9" s="344"/>
      <c r="AT9" s="344"/>
      <c r="AU9" s="309"/>
      <c r="AV9" s="344"/>
      <c r="AW9" s="344"/>
      <c r="AX9" s="309"/>
    </row>
    <row r="10" spans="1:50" ht="15">
      <c r="A10" s="636" t="s">
        <v>312</v>
      </c>
      <c r="B10" s="637">
        <v>61799181.673450999</v>
      </c>
      <c r="C10" s="637">
        <v>30127732.563954752</v>
      </c>
      <c r="D10" s="637">
        <v>23680641.604954869</v>
      </c>
      <c r="E10" s="637">
        <v>11093011.282012086</v>
      </c>
      <c r="F10" s="637">
        <v>4200793.791666666</v>
      </c>
      <c r="G10" s="637">
        <v>1631308.7999999998</v>
      </c>
      <c r="H10" s="637">
        <v>132532669.71603937</v>
      </c>
      <c r="I10" s="637"/>
      <c r="J10" s="637">
        <v>0</v>
      </c>
      <c r="K10" s="637">
        <v>0</v>
      </c>
      <c r="L10" s="637">
        <v>0</v>
      </c>
      <c r="M10" s="637">
        <v>0</v>
      </c>
      <c r="N10" s="637">
        <v>0</v>
      </c>
      <c r="O10" s="637">
        <v>0</v>
      </c>
      <c r="P10" s="637">
        <v>0</v>
      </c>
      <c r="Q10"/>
      <c r="S10" s="275">
        <f t="shared" ref="S10:AD10" si="3">IF(B9&gt;0,(B10/B9),)</f>
        <v>84080.519283606802</v>
      </c>
      <c r="T10" s="275">
        <f t="shared" si="3"/>
        <v>86325.881272076658</v>
      </c>
      <c r="U10" s="275">
        <f t="shared" si="3"/>
        <v>77641.447885097936</v>
      </c>
      <c r="V10" s="275">
        <f t="shared" si="3"/>
        <v>75979.529328849909</v>
      </c>
      <c r="W10" s="275">
        <f t="shared" si="3"/>
        <v>67754.738575268813</v>
      </c>
      <c r="X10" s="275">
        <f t="shared" si="3"/>
        <v>74150.399999999994</v>
      </c>
      <c r="Y10" s="290">
        <f t="shared" si="3"/>
        <v>81860.821319357245</v>
      </c>
      <c r="Z10" s="285">
        <f t="shared" si="3"/>
        <v>0</v>
      </c>
      <c r="AA10" s="275">
        <f t="shared" si="3"/>
        <v>0</v>
      </c>
      <c r="AB10" s="275">
        <f t="shared" si="3"/>
        <v>0</v>
      </c>
      <c r="AC10" s="275">
        <f t="shared" si="3"/>
        <v>0</v>
      </c>
      <c r="AD10" s="275">
        <f t="shared" si="3"/>
        <v>0</v>
      </c>
      <c r="AE10" s="290">
        <f>IF(M9&gt;0,(M10/M9),)</f>
        <v>0</v>
      </c>
      <c r="AF10" s="285">
        <f>IF(N9&gt;0,(N10/N9),)</f>
        <v>0</v>
      </c>
      <c r="AG10" s="275">
        <f>IF(O9&gt;0,(O10/O9),)</f>
        <v>0</v>
      </c>
      <c r="AH10" s="290">
        <f>IF(P9&gt;0,(P10/P9),)</f>
        <v>0</v>
      </c>
      <c r="AI10" s="343"/>
      <c r="AJ10" s="344"/>
      <c r="AK10" s="344"/>
      <c r="AL10" s="344"/>
      <c r="AM10" s="344"/>
      <c r="AN10" s="344"/>
      <c r="AO10" s="309"/>
      <c r="AP10" s="344"/>
      <c r="AQ10" s="344"/>
      <c r="AR10" s="344"/>
      <c r="AS10" s="344"/>
      <c r="AT10" s="344"/>
      <c r="AU10" s="309"/>
      <c r="AV10" s="344"/>
      <c r="AW10" s="344"/>
      <c r="AX10" s="309"/>
    </row>
    <row r="11" spans="1:50" ht="15">
      <c r="A11" s="634" t="s">
        <v>314</v>
      </c>
      <c r="B11" s="635">
        <v>727</v>
      </c>
      <c r="C11" s="635">
        <v>350</v>
      </c>
      <c r="D11" s="635">
        <v>271</v>
      </c>
      <c r="E11" s="635">
        <v>144</v>
      </c>
      <c r="F11" s="635">
        <v>71</v>
      </c>
      <c r="G11" s="635">
        <v>20</v>
      </c>
      <c r="H11" s="635">
        <v>1583</v>
      </c>
      <c r="I11" s="635"/>
      <c r="J11" s="635">
        <v>0</v>
      </c>
      <c r="K11" s="635">
        <v>0</v>
      </c>
      <c r="L11" s="635">
        <v>0</v>
      </c>
      <c r="M11" s="635">
        <v>0</v>
      </c>
      <c r="N11" s="635">
        <v>0</v>
      </c>
      <c r="O11" s="635">
        <v>0</v>
      </c>
      <c r="P11" s="635">
        <v>0</v>
      </c>
      <c r="Q11"/>
      <c r="S11" s="272"/>
      <c r="T11" s="272"/>
      <c r="U11" s="272"/>
      <c r="V11" s="272"/>
      <c r="W11" s="272"/>
      <c r="X11" s="272"/>
      <c r="Y11" s="288"/>
      <c r="Z11" s="284"/>
      <c r="AA11" s="272"/>
      <c r="AB11" s="272"/>
      <c r="AC11" s="272"/>
      <c r="AD11" s="272"/>
      <c r="AE11" s="288"/>
      <c r="AF11" s="284"/>
      <c r="AG11" s="272"/>
      <c r="AH11" s="288"/>
      <c r="AI11" s="343"/>
      <c r="AJ11" s="344"/>
      <c r="AK11" s="344"/>
      <c r="AL11" s="344"/>
      <c r="AM11" s="344"/>
      <c r="AN11" s="344"/>
      <c r="AO11" s="309"/>
      <c r="AP11" s="344"/>
      <c r="AQ11" s="344"/>
      <c r="AR11" s="344"/>
      <c r="AS11" s="344"/>
      <c r="AT11" s="344"/>
      <c r="AU11" s="309"/>
      <c r="AV11" s="344"/>
      <c r="AW11" s="344"/>
      <c r="AX11" s="309"/>
    </row>
    <row r="12" spans="1:50" ht="15">
      <c r="A12" s="634" t="s">
        <v>316</v>
      </c>
      <c r="B12" s="635">
        <v>62307774.133478031</v>
      </c>
      <c r="C12" s="635">
        <v>30894357.292560134</v>
      </c>
      <c r="D12" s="635">
        <v>21726015.459126905</v>
      </c>
      <c r="E12" s="635">
        <v>12775775.55452458</v>
      </c>
      <c r="F12" s="635">
        <v>4781082.1868131869</v>
      </c>
      <c r="G12" s="635">
        <v>1527729.375</v>
      </c>
      <c r="H12" s="635">
        <v>134012734.00150284</v>
      </c>
      <c r="I12" s="635"/>
      <c r="J12" s="635">
        <v>0</v>
      </c>
      <c r="K12" s="635">
        <v>0</v>
      </c>
      <c r="L12" s="635">
        <v>0</v>
      </c>
      <c r="M12" s="635">
        <v>0</v>
      </c>
      <c r="N12" s="635">
        <v>0</v>
      </c>
      <c r="O12" s="635">
        <v>0</v>
      </c>
      <c r="P12" s="635">
        <v>0</v>
      </c>
      <c r="Q12"/>
      <c r="R12" s="273"/>
      <c r="S12" s="275">
        <f t="shared" ref="S12:AD12" si="4">IF(B11&gt;0,(B12/B11),)</f>
        <v>85705.328931881741</v>
      </c>
      <c r="T12" s="275">
        <f t="shared" si="4"/>
        <v>88269.592264457533</v>
      </c>
      <c r="U12" s="275">
        <f t="shared" si="4"/>
        <v>80169.798742165702</v>
      </c>
      <c r="V12" s="275">
        <f t="shared" si="4"/>
        <v>88720.663573087368</v>
      </c>
      <c r="W12" s="275">
        <f t="shared" si="4"/>
        <v>67339.185729763194</v>
      </c>
      <c r="X12" s="275">
        <f t="shared" si="4"/>
        <v>76386.46875</v>
      </c>
      <c r="Y12" s="290">
        <f t="shared" si="4"/>
        <v>84657.444094442733</v>
      </c>
      <c r="Z12" s="285">
        <f t="shared" si="4"/>
        <v>0</v>
      </c>
      <c r="AA12" s="275">
        <f t="shared" si="4"/>
        <v>0</v>
      </c>
      <c r="AB12" s="275">
        <f t="shared" si="4"/>
        <v>0</v>
      </c>
      <c r="AC12" s="275">
        <f t="shared" si="4"/>
        <v>0</v>
      </c>
      <c r="AD12" s="275">
        <f t="shared" si="4"/>
        <v>0</v>
      </c>
      <c r="AE12" s="290">
        <f>IF(M11&gt;0,(M12/M11),)</f>
        <v>0</v>
      </c>
      <c r="AF12" s="285">
        <f>IF(N11&gt;0,(N12/N11),)</f>
        <v>0</v>
      </c>
      <c r="AG12" s="275">
        <f>IF(O11&gt;0,(O12/O11),)</f>
        <v>0</v>
      </c>
      <c r="AH12" s="290">
        <f>IF(P11&gt;0,(P12/P11),)</f>
        <v>0</v>
      </c>
      <c r="AI12" s="345">
        <f>IF(S10&gt;0,(S12-S10)/S10,)</f>
        <v>1.9324448304064271E-2</v>
      </c>
      <c r="AJ12" s="314">
        <f t="shared" ref="AJ12:AX12" si="5">IF(T10&gt;0,(T12-T10)/T10,)</f>
        <v>2.2515970456818215E-2</v>
      </c>
      <c r="AK12" s="314">
        <f t="shared" si="5"/>
        <v>3.2564447546231855E-2</v>
      </c>
      <c r="AL12" s="314">
        <f t="shared" si="5"/>
        <v>0.16769167112225805</v>
      </c>
      <c r="AM12" s="314">
        <f t="shared" si="5"/>
        <v>-6.1331923677040105E-3</v>
      </c>
      <c r="AN12" s="314">
        <f t="shared" si="5"/>
        <v>3.0155855531460465E-2</v>
      </c>
      <c r="AO12" s="310">
        <f t="shared" si="5"/>
        <v>3.4163140926417562E-2</v>
      </c>
      <c r="AP12" s="314">
        <f t="shared" si="5"/>
        <v>0</v>
      </c>
      <c r="AQ12" s="314">
        <f t="shared" si="5"/>
        <v>0</v>
      </c>
      <c r="AR12" s="314">
        <f t="shared" si="5"/>
        <v>0</v>
      </c>
      <c r="AS12" s="314">
        <f t="shared" si="5"/>
        <v>0</v>
      </c>
      <c r="AT12" s="314">
        <f t="shared" si="5"/>
        <v>0</v>
      </c>
      <c r="AU12" s="310">
        <f t="shared" si="5"/>
        <v>0</v>
      </c>
      <c r="AV12" s="314">
        <f t="shared" si="5"/>
        <v>0</v>
      </c>
      <c r="AW12" s="314">
        <f t="shared" si="5"/>
        <v>0</v>
      </c>
      <c r="AX12" s="310">
        <f t="shared" si="5"/>
        <v>0</v>
      </c>
    </row>
    <row r="13" spans="1:50" ht="15">
      <c r="A13" s="634" t="s">
        <v>318</v>
      </c>
      <c r="B13" s="635">
        <v>596</v>
      </c>
      <c r="C13" s="635">
        <v>388</v>
      </c>
      <c r="D13" s="635">
        <v>365</v>
      </c>
      <c r="E13" s="635">
        <v>189</v>
      </c>
      <c r="F13" s="635">
        <v>112</v>
      </c>
      <c r="G13" s="635">
        <v>41</v>
      </c>
      <c r="H13" s="635">
        <v>1691</v>
      </c>
      <c r="I13" s="635"/>
      <c r="J13" s="635">
        <v>0</v>
      </c>
      <c r="K13" s="635">
        <v>0</v>
      </c>
      <c r="L13" s="635">
        <v>0</v>
      </c>
      <c r="M13" s="635">
        <v>0</v>
      </c>
      <c r="N13" s="635">
        <v>0</v>
      </c>
      <c r="O13" s="635">
        <v>0</v>
      </c>
      <c r="P13" s="635">
        <v>0</v>
      </c>
      <c r="Q13"/>
      <c r="S13" s="272"/>
      <c r="T13" s="272"/>
      <c r="U13" s="272"/>
      <c r="V13" s="272"/>
      <c r="W13" s="272"/>
      <c r="X13" s="272"/>
      <c r="Y13" s="288"/>
      <c r="Z13" s="284"/>
      <c r="AA13" s="272"/>
      <c r="AB13" s="272"/>
      <c r="AC13" s="272"/>
      <c r="AD13" s="272"/>
      <c r="AE13" s="288"/>
      <c r="AF13" s="284"/>
      <c r="AG13" s="272"/>
      <c r="AH13" s="288"/>
      <c r="AI13" s="343"/>
      <c r="AJ13" s="344"/>
      <c r="AK13" s="344"/>
      <c r="AL13" s="344"/>
      <c r="AM13" s="344"/>
      <c r="AN13" s="344"/>
      <c r="AO13" s="309"/>
      <c r="AP13" s="344"/>
      <c r="AQ13" s="344"/>
      <c r="AR13" s="344"/>
      <c r="AS13" s="344"/>
      <c r="AT13" s="344"/>
      <c r="AU13" s="309"/>
      <c r="AV13" s="344"/>
      <c r="AW13" s="344"/>
      <c r="AX13" s="309"/>
    </row>
    <row r="14" spans="1:50" ht="15">
      <c r="A14" s="634" t="s">
        <v>320</v>
      </c>
      <c r="B14" s="635">
        <v>41267914.097263664</v>
      </c>
      <c r="C14" s="635">
        <v>27975501.868273083</v>
      </c>
      <c r="D14" s="635">
        <v>27198751.70042225</v>
      </c>
      <c r="E14" s="635">
        <v>12436695.978102544</v>
      </c>
      <c r="F14" s="635">
        <v>6213078.567415731</v>
      </c>
      <c r="G14" s="635">
        <v>2457172.9523809524</v>
      </c>
      <c r="H14" s="635">
        <v>117549115.16385823</v>
      </c>
      <c r="I14" s="635"/>
      <c r="J14" s="635">
        <v>0</v>
      </c>
      <c r="K14" s="635">
        <v>0</v>
      </c>
      <c r="L14" s="635">
        <v>0</v>
      </c>
      <c r="M14" s="635">
        <v>0</v>
      </c>
      <c r="N14" s="635">
        <v>0</v>
      </c>
      <c r="O14" s="635">
        <v>0</v>
      </c>
      <c r="P14" s="635">
        <v>0</v>
      </c>
      <c r="Q14"/>
      <c r="R14" s="273"/>
      <c r="S14" s="275">
        <f t="shared" ref="S14:AD14" si="6">IF(B13&gt;0,(B14/B13),)</f>
        <v>69241.466606147093</v>
      </c>
      <c r="T14" s="275">
        <f t="shared" si="6"/>
        <v>72101.808938848146</v>
      </c>
      <c r="U14" s="275">
        <f t="shared" si="6"/>
        <v>74517.127946362321</v>
      </c>
      <c r="V14" s="275">
        <f t="shared" si="6"/>
        <v>65802.624222764789</v>
      </c>
      <c r="W14" s="275">
        <f t="shared" si="6"/>
        <v>55473.915780497598</v>
      </c>
      <c r="X14" s="275">
        <f t="shared" si="6"/>
        <v>59931.047619047618</v>
      </c>
      <c r="Y14" s="290">
        <f t="shared" si="6"/>
        <v>69514.556572358502</v>
      </c>
      <c r="Z14" s="285">
        <f t="shared" si="6"/>
        <v>0</v>
      </c>
      <c r="AA14" s="275">
        <f t="shared" si="6"/>
        <v>0</v>
      </c>
      <c r="AB14" s="275">
        <f t="shared" si="6"/>
        <v>0</v>
      </c>
      <c r="AC14" s="275">
        <f t="shared" si="6"/>
        <v>0</v>
      </c>
      <c r="AD14" s="275">
        <f t="shared" si="6"/>
        <v>0</v>
      </c>
      <c r="AE14" s="290">
        <f>IF(M13&gt;0,(M14/M13),)</f>
        <v>0</v>
      </c>
      <c r="AF14" s="285">
        <f>IF(N13&gt;0,(N14/N13),)</f>
        <v>0</v>
      </c>
      <c r="AG14" s="275">
        <f>IF(O13&gt;0,(O14/O13),)</f>
        <v>0</v>
      </c>
      <c r="AH14" s="290">
        <f>IF(P13&gt;0,(P14/P13),)</f>
        <v>0</v>
      </c>
      <c r="AI14" s="343"/>
      <c r="AJ14" s="344"/>
      <c r="AK14" s="344"/>
      <c r="AL14" s="344"/>
      <c r="AM14" s="344"/>
      <c r="AN14" s="344"/>
      <c r="AO14" s="309"/>
      <c r="AP14" s="344"/>
      <c r="AQ14" s="344"/>
      <c r="AR14" s="344"/>
      <c r="AS14" s="344"/>
      <c r="AT14" s="344"/>
      <c r="AU14" s="309"/>
      <c r="AV14" s="344"/>
      <c r="AW14" s="344"/>
      <c r="AX14" s="309"/>
    </row>
    <row r="15" spans="1:50" ht="15">
      <c r="A15" s="634" t="s">
        <v>322</v>
      </c>
      <c r="B15" s="635">
        <v>654</v>
      </c>
      <c r="C15" s="635">
        <v>369</v>
      </c>
      <c r="D15" s="635">
        <v>390</v>
      </c>
      <c r="E15" s="635">
        <v>170</v>
      </c>
      <c r="F15" s="635">
        <v>102</v>
      </c>
      <c r="G15" s="635">
        <v>38</v>
      </c>
      <c r="H15" s="635">
        <v>1723</v>
      </c>
      <c r="I15" s="635"/>
      <c r="J15" s="635">
        <v>0</v>
      </c>
      <c r="K15" s="635">
        <v>0</v>
      </c>
      <c r="L15" s="635">
        <v>0</v>
      </c>
      <c r="M15" s="635">
        <v>0</v>
      </c>
      <c r="N15" s="635">
        <v>0</v>
      </c>
      <c r="O15" s="635">
        <v>0</v>
      </c>
      <c r="P15" s="635">
        <v>0</v>
      </c>
      <c r="Q15"/>
      <c r="S15" s="272"/>
      <c r="T15" s="272"/>
      <c r="U15" s="272"/>
      <c r="V15" s="272"/>
      <c r="W15" s="272"/>
      <c r="X15" s="272"/>
      <c r="Y15" s="288"/>
      <c r="Z15" s="284"/>
      <c r="AA15" s="272"/>
      <c r="AB15" s="272"/>
      <c r="AC15" s="272"/>
      <c r="AD15" s="272"/>
      <c r="AE15" s="288"/>
      <c r="AF15" s="284"/>
      <c r="AG15" s="272"/>
      <c r="AH15" s="288"/>
      <c r="AI15" s="343"/>
      <c r="AJ15" s="344"/>
      <c r="AK15" s="344"/>
      <c r="AL15" s="344"/>
      <c r="AM15" s="344"/>
      <c r="AN15" s="344"/>
      <c r="AO15" s="309"/>
      <c r="AP15" s="344"/>
      <c r="AQ15" s="344"/>
      <c r="AR15" s="344"/>
      <c r="AS15" s="344"/>
      <c r="AT15" s="344"/>
      <c r="AU15" s="309"/>
      <c r="AV15" s="344"/>
      <c r="AW15" s="344"/>
      <c r="AX15" s="309"/>
    </row>
    <row r="16" spans="1:50" ht="15">
      <c r="A16" s="634" t="s">
        <v>324</v>
      </c>
      <c r="B16" s="635">
        <v>45807120.219347626</v>
      </c>
      <c r="C16" s="635">
        <v>27163615.326871142</v>
      </c>
      <c r="D16" s="635">
        <v>28664869.167194515</v>
      </c>
      <c r="E16" s="635">
        <v>12457214.896551725</v>
      </c>
      <c r="F16" s="635">
        <v>5582700.333333333</v>
      </c>
      <c r="G16" s="635">
        <v>2315494.923076923</v>
      </c>
      <c r="H16" s="635">
        <v>121991014.86637527</v>
      </c>
      <c r="I16" s="635"/>
      <c r="J16" s="635">
        <v>0</v>
      </c>
      <c r="K16" s="635">
        <v>0</v>
      </c>
      <c r="L16" s="635">
        <v>0</v>
      </c>
      <c r="M16" s="635">
        <v>0</v>
      </c>
      <c r="N16" s="635">
        <v>0</v>
      </c>
      <c r="O16" s="635">
        <v>0</v>
      </c>
      <c r="P16" s="635">
        <v>0</v>
      </c>
      <c r="Q16"/>
      <c r="R16" s="273"/>
      <c r="S16" s="275">
        <f t="shared" ref="S16:AD16" si="7">IF(B15&gt;0,(B16/B15),)</f>
        <v>70041.468225302175</v>
      </c>
      <c r="T16" s="275">
        <f t="shared" si="7"/>
        <v>73614.133677157559</v>
      </c>
      <c r="U16" s="275">
        <f t="shared" si="7"/>
        <v>73499.66453126799</v>
      </c>
      <c r="V16" s="275">
        <f t="shared" si="7"/>
        <v>73277.734685598378</v>
      </c>
      <c r="W16" s="275">
        <f t="shared" si="7"/>
        <v>54732.356209150326</v>
      </c>
      <c r="X16" s="275">
        <f t="shared" si="7"/>
        <v>60934.076923076922</v>
      </c>
      <c r="Y16" s="290">
        <f t="shared" si="7"/>
        <v>70801.517624129585</v>
      </c>
      <c r="Z16" s="285">
        <f t="shared" si="7"/>
        <v>0</v>
      </c>
      <c r="AA16" s="275">
        <f t="shared" si="7"/>
        <v>0</v>
      </c>
      <c r="AB16" s="275">
        <f t="shared" si="7"/>
        <v>0</v>
      </c>
      <c r="AC16" s="275">
        <f t="shared" si="7"/>
        <v>0</v>
      </c>
      <c r="AD16" s="275">
        <f t="shared" si="7"/>
        <v>0</v>
      </c>
      <c r="AE16" s="290">
        <f>IF(M15&gt;0,(M16/M15),)</f>
        <v>0</v>
      </c>
      <c r="AF16" s="285">
        <f>IF(N15&gt;0,(N16/N15),)</f>
        <v>0</v>
      </c>
      <c r="AG16" s="275">
        <f>IF(O15&gt;0,(O16/O15),)</f>
        <v>0</v>
      </c>
      <c r="AH16" s="290">
        <f>IF(P15&gt;0,(P16/P15),)</f>
        <v>0</v>
      </c>
      <c r="AI16" s="345">
        <f>IF(S14&gt;0,(S16-S14)/S14,)</f>
        <v>1.1553793678368736E-2</v>
      </c>
      <c r="AJ16" s="314">
        <f t="shared" ref="AJ16:AX16" si="8">IF(T14&gt;0,(T16-T14)/T14,)</f>
        <v>2.0974851540716048E-2</v>
      </c>
      <c r="AK16" s="314">
        <f t="shared" si="8"/>
        <v>-1.3654087900793824E-2</v>
      </c>
      <c r="AL16" s="314">
        <f t="shared" si="8"/>
        <v>0.11359897194263466</v>
      </c>
      <c r="AM16" s="314">
        <f t="shared" si="8"/>
        <v>-1.336771635666604E-2</v>
      </c>
      <c r="AN16" s="314">
        <f t="shared" si="8"/>
        <v>1.6736388631232859E-2</v>
      </c>
      <c r="AO16" s="310">
        <f t="shared" si="8"/>
        <v>1.8513547596775218E-2</v>
      </c>
      <c r="AP16" s="314">
        <f t="shared" si="8"/>
        <v>0</v>
      </c>
      <c r="AQ16" s="314">
        <f t="shared" si="8"/>
        <v>0</v>
      </c>
      <c r="AR16" s="314">
        <f t="shared" si="8"/>
        <v>0</v>
      </c>
      <c r="AS16" s="314">
        <f t="shared" si="8"/>
        <v>0</v>
      </c>
      <c r="AT16" s="314">
        <f t="shared" si="8"/>
        <v>0</v>
      </c>
      <c r="AU16" s="310">
        <f t="shared" si="8"/>
        <v>0</v>
      </c>
      <c r="AV16" s="314">
        <f t="shared" si="8"/>
        <v>0</v>
      </c>
      <c r="AW16" s="314">
        <f t="shared" si="8"/>
        <v>0</v>
      </c>
      <c r="AX16" s="310">
        <f t="shared" si="8"/>
        <v>0</v>
      </c>
    </row>
    <row r="17" spans="1:50" ht="15">
      <c r="A17" s="634" t="s">
        <v>326</v>
      </c>
      <c r="B17" s="635">
        <v>328</v>
      </c>
      <c r="C17" s="635">
        <v>168</v>
      </c>
      <c r="D17" s="635">
        <v>244</v>
      </c>
      <c r="E17" s="635">
        <v>77</v>
      </c>
      <c r="F17" s="635">
        <v>25</v>
      </c>
      <c r="G17" s="635">
        <v>0</v>
      </c>
      <c r="H17" s="635">
        <v>842</v>
      </c>
      <c r="I17" s="635"/>
      <c r="J17" s="635">
        <v>0</v>
      </c>
      <c r="K17" s="635">
        <v>0</v>
      </c>
      <c r="L17" s="635">
        <v>0</v>
      </c>
      <c r="M17" s="635">
        <v>0</v>
      </c>
      <c r="N17" s="635">
        <v>0</v>
      </c>
      <c r="O17" s="635">
        <v>0</v>
      </c>
      <c r="P17" s="635">
        <v>0</v>
      </c>
      <c r="Q17"/>
      <c r="S17" s="272"/>
      <c r="T17" s="272"/>
      <c r="U17" s="272"/>
      <c r="V17" s="272"/>
      <c r="W17" s="272"/>
      <c r="X17" s="272"/>
      <c r="Y17" s="288"/>
      <c r="Z17" s="284"/>
      <c r="AA17" s="272"/>
      <c r="AB17" s="272"/>
      <c r="AC17" s="272"/>
      <c r="AD17" s="272"/>
      <c r="AE17" s="288"/>
      <c r="AF17" s="284"/>
      <c r="AG17" s="272"/>
      <c r="AH17" s="288"/>
      <c r="AI17" s="343"/>
      <c r="AJ17" s="344"/>
      <c r="AK17" s="344"/>
      <c r="AL17" s="344"/>
      <c r="AM17" s="344"/>
      <c r="AN17" s="344"/>
      <c r="AO17" s="309"/>
      <c r="AP17" s="344"/>
      <c r="AQ17" s="344"/>
      <c r="AR17" s="344"/>
      <c r="AS17" s="344"/>
      <c r="AT17" s="344"/>
      <c r="AU17" s="309"/>
      <c r="AV17" s="344"/>
      <c r="AW17" s="344"/>
      <c r="AX17" s="309"/>
    </row>
    <row r="18" spans="1:50" ht="15">
      <c r="A18" s="634" t="s">
        <v>328</v>
      </c>
      <c r="B18" s="635">
        <v>15422120.488135593</v>
      </c>
      <c r="C18" s="635">
        <v>7396913.0283018854</v>
      </c>
      <c r="D18" s="635">
        <v>11381980.666455094</v>
      </c>
      <c r="E18" s="635">
        <v>3886559.2256493513</v>
      </c>
      <c r="F18" s="635">
        <v>1123541.0327868853</v>
      </c>
      <c r="G18" s="635">
        <v>0</v>
      </c>
      <c r="H18" s="635">
        <v>39211114.441328809</v>
      </c>
      <c r="I18" s="635"/>
      <c r="J18" s="635">
        <v>0</v>
      </c>
      <c r="K18" s="635">
        <v>0</v>
      </c>
      <c r="L18" s="635">
        <v>0</v>
      </c>
      <c r="M18" s="635">
        <v>0</v>
      </c>
      <c r="N18" s="635">
        <v>0</v>
      </c>
      <c r="O18" s="635">
        <v>0</v>
      </c>
      <c r="P18" s="635">
        <v>0</v>
      </c>
      <c r="Q18"/>
      <c r="R18" s="273"/>
      <c r="S18" s="275">
        <f t="shared" ref="S18:AD18" si="9">IF(B17&gt;0,(B18/B17),)</f>
        <v>47018.660024803634</v>
      </c>
      <c r="T18" s="275">
        <f t="shared" si="9"/>
        <v>44029.244216082654</v>
      </c>
      <c r="U18" s="275">
        <f t="shared" si="9"/>
        <v>46647.461747766778</v>
      </c>
      <c r="V18" s="275">
        <f t="shared" si="9"/>
        <v>50474.795138303263</v>
      </c>
      <c r="W18" s="275">
        <f t="shared" si="9"/>
        <v>44941.64131147541</v>
      </c>
      <c r="X18" s="275">
        <f t="shared" si="9"/>
        <v>0</v>
      </c>
      <c r="Y18" s="290">
        <f t="shared" si="9"/>
        <v>46569.019526518772</v>
      </c>
      <c r="Z18" s="285">
        <f t="shared" si="9"/>
        <v>0</v>
      </c>
      <c r="AA18" s="275">
        <f t="shared" si="9"/>
        <v>0</v>
      </c>
      <c r="AB18" s="275">
        <f t="shared" si="9"/>
        <v>0</v>
      </c>
      <c r="AC18" s="275">
        <f t="shared" si="9"/>
        <v>0</v>
      </c>
      <c r="AD18" s="275">
        <f t="shared" si="9"/>
        <v>0</v>
      </c>
      <c r="AE18" s="290">
        <f>IF(M17&gt;0,(M18/M17),)</f>
        <v>0</v>
      </c>
      <c r="AF18" s="285">
        <f>IF(N17&gt;0,(N18/N17),)</f>
        <v>0</v>
      </c>
      <c r="AG18" s="275">
        <f>IF(O17&gt;0,(O18/O17),)</f>
        <v>0</v>
      </c>
      <c r="AH18" s="290">
        <f>IF(P17&gt;0,(P18/P17),)</f>
        <v>0</v>
      </c>
      <c r="AI18" s="343"/>
      <c r="AJ18" s="344"/>
      <c r="AK18" s="344"/>
      <c r="AL18" s="344"/>
      <c r="AM18" s="344"/>
      <c r="AN18" s="344"/>
      <c r="AO18" s="309"/>
      <c r="AP18" s="344"/>
      <c r="AQ18" s="344"/>
      <c r="AR18" s="344"/>
      <c r="AS18" s="344"/>
      <c r="AT18" s="344"/>
      <c r="AU18" s="309"/>
      <c r="AV18" s="344"/>
      <c r="AW18" s="344"/>
      <c r="AX18" s="309"/>
    </row>
    <row r="19" spans="1:50" ht="15">
      <c r="A19" s="634" t="s">
        <v>330</v>
      </c>
      <c r="B19" s="635">
        <v>330</v>
      </c>
      <c r="C19" s="635">
        <v>117</v>
      </c>
      <c r="D19" s="635">
        <v>253</v>
      </c>
      <c r="E19" s="635">
        <v>72</v>
      </c>
      <c r="F19" s="635">
        <v>28</v>
      </c>
      <c r="G19" s="635">
        <v>0</v>
      </c>
      <c r="H19" s="635">
        <v>800</v>
      </c>
      <c r="I19" s="635"/>
      <c r="J19" s="635">
        <v>0</v>
      </c>
      <c r="K19" s="635">
        <v>0</v>
      </c>
      <c r="L19" s="635">
        <v>0</v>
      </c>
      <c r="M19" s="635">
        <v>0</v>
      </c>
      <c r="N19" s="635">
        <v>0</v>
      </c>
      <c r="O19" s="635">
        <v>0</v>
      </c>
      <c r="P19" s="635">
        <v>0</v>
      </c>
      <c r="Q19"/>
      <c r="S19" s="272"/>
      <c r="T19" s="272"/>
      <c r="U19" s="272"/>
      <c r="V19" s="272"/>
      <c r="W19" s="272"/>
      <c r="X19" s="272"/>
      <c r="Y19" s="288"/>
      <c r="Z19" s="284"/>
      <c r="AA19" s="272"/>
      <c r="AB19" s="272"/>
      <c r="AC19" s="272"/>
      <c r="AD19" s="272"/>
      <c r="AE19" s="288"/>
      <c r="AF19" s="284"/>
      <c r="AG19" s="272"/>
      <c r="AH19" s="288"/>
      <c r="AI19" s="343"/>
      <c r="AJ19" s="344"/>
      <c r="AK19" s="344"/>
      <c r="AL19" s="344"/>
      <c r="AM19" s="344"/>
      <c r="AN19" s="344"/>
      <c r="AO19" s="309"/>
      <c r="AP19" s="344"/>
      <c r="AQ19" s="344"/>
      <c r="AR19" s="344"/>
      <c r="AS19" s="344"/>
      <c r="AT19" s="344"/>
      <c r="AU19" s="309"/>
      <c r="AV19" s="344"/>
      <c r="AW19" s="344"/>
      <c r="AX19" s="309"/>
    </row>
    <row r="20" spans="1:50" ht="15">
      <c r="A20" s="634" t="s">
        <v>332</v>
      </c>
      <c r="B20" s="635">
        <v>16479092.505301263</v>
      </c>
      <c r="C20" s="635">
        <v>7249401.203125</v>
      </c>
      <c r="D20" s="635">
        <v>11951332.351524927</v>
      </c>
      <c r="E20" s="635">
        <v>4151399.5454545454</v>
      </c>
      <c r="F20" s="635">
        <v>1112727.1791044776</v>
      </c>
      <c r="G20" s="635">
        <v>0</v>
      </c>
      <c r="H20" s="635">
        <v>40943952.78451021</v>
      </c>
      <c r="I20" s="635"/>
      <c r="J20" s="635">
        <v>0</v>
      </c>
      <c r="K20" s="635">
        <v>0</v>
      </c>
      <c r="L20" s="635">
        <v>0</v>
      </c>
      <c r="M20" s="635">
        <v>0</v>
      </c>
      <c r="N20" s="635">
        <v>0</v>
      </c>
      <c r="O20" s="635">
        <v>0</v>
      </c>
      <c r="P20" s="635">
        <v>0</v>
      </c>
      <c r="Q20"/>
      <c r="R20" s="273"/>
      <c r="S20" s="275">
        <f t="shared" ref="S20:AD20" si="10">IF(B19&gt;0,(B20/B19),)</f>
        <v>49936.64395545837</v>
      </c>
      <c r="T20" s="275">
        <f t="shared" si="10"/>
        <v>61960.694043803422</v>
      </c>
      <c r="U20" s="275">
        <f t="shared" si="10"/>
        <v>47238.467792588643</v>
      </c>
      <c r="V20" s="275">
        <f t="shared" si="10"/>
        <v>57658.327020202021</v>
      </c>
      <c r="W20" s="275">
        <f t="shared" si="10"/>
        <v>39740.256396588484</v>
      </c>
      <c r="X20" s="275">
        <f t="shared" si="10"/>
        <v>0</v>
      </c>
      <c r="Y20" s="290">
        <f t="shared" si="10"/>
        <v>51179.940980637766</v>
      </c>
      <c r="Z20" s="285">
        <f t="shared" si="10"/>
        <v>0</v>
      </c>
      <c r="AA20" s="275">
        <f t="shared" si="10"/>
        <v>0</v>
      </c>
      <c r="AB20" s="275">
        <f t="shared" si="10"/>
        <v>0</v>
      </c>
      <c r="AC20" s="275">
        <f t="shared" si="10"/>
        <v>0</v>
      </c>
      <c r="AD20" s="275">
        <f t="shared" si="10"/>
        <v>0</v>
      </c>
      <c r="AE20" s="290">
        <f>IF(M19&gt;0,(M20/M19),)</f>
        <v>0</v>
      </c>
      <c r="AF20" s="285">
        <f>IF(N19&gt;0,(N20/N19),)</f>
        <v>0</v>
      </c>
      <c r="AG20" s="275">
        <f>IF(O19&gt;0,(O20/O19),)</f>
        <v>0</v>
      </c>
      <c r="AH20" s="290">
        <f>IF(P19&gt;0,(P20/P19),)</f>
        <v>0</v>
      </c>
      <c r="AI20" s="345">
        <f>IF(S18&gt;0,(S20-S18)/S18,)</f>
        <v>6.2060125259108187E-2</v>
      </c>
      <c r="AJ20" s="312">
        <f t="shared" ref="AJ20:AX20" si="11">IF(T18&gt;0,(T20-T18)/T18,)</f>
        <v>0.40726226731756865</v>
      </c>
      <c r="AK20" s="314">
        <f t="shared" si="11"/>
        <v>1.2669629229079302E-2</v>
      </c>
      <c r="AL20" s="314">
        <f t="shared" si="11"/>
        <v>0.14231918846258909</v>
      </c>
      <c r="AM20" s="314">
        <f t="shared" si="11"/>
        <v>-0.11573642535300116</v>
      </c>
      <c r="AN20" s="312">
        <f t="shared" si="11"/>
        <v>0</v>
      </c>
      <c r="AO20" s="310">
        <f t="shared" si="11"/>
        <v>9.9012637607568704E-2</v>
      </c>
      <c r="AP20" s="314">
        <f t="shared" si="11"/>
        <v>0</v>
      </c>
      <c r="AQ20" s="314">
        <f t="shared" si="11"/>
        <v>0</v>
      </c>
      <c r="AR20" s="314">
        <f t="shared" si="11"/>
        <v>0</v>
      </c>
      <c r="AS20" s="314">
        <f t="shared" si="11"/>
        <v>0</v>
      </c>
      <c r="AT20" s="314">
        <f t="shared" si="11"/>
        <v>0</v>
      </c>
      <c r="AU20" s="310">
        <f t="shared" si="11"/>
        <v>0</v>
      </c>
      <c r="AV20" s="314">
        <f t="shared" si="11"/>
        <v>0</v>
      </c>
      <c r="AW20" s="314">
        <f t="shared" si="11"/>
        <v>0</v>
      </c>
      <c r="AX20" s="310">
        <f t="shared" si="11"/>
        <v>0</v>
      </c>
    </row>
    <row r="21" spans="1:50" ht="15">
      <c r="A21" s="634" t="s">
        <v>334</v>
      </c>
      <c r="B21" s="635">
        <v>86</v>
      </c>
      <c r="C21" s="635">
        <v>38</v>
      </c>
      <c r="D21" s="635">
        <v>18</v>
      </c>
      <c r="E21" s="635">
        <v>35</v>
      </c>
      <c r="F21" s="635">
        <v>5</v>
      </c>
      <c r="G21" s="635">
        <v>0</v>
      </c>
      <c r="H21" s="635">
        <v>182</v>
      </c>
      <c r="I21" s="635"/>
      <c r="J21" s="635">
        <v>0</v>
      </c>
      <c r="K21" s="635">
        <v>0</v>
      </c>
      <c r="L21" s="635">
        <v>0</v>
      </c>
      <c r="M21" s="635">
        <v>0</v>
      </c>
      <c r="N21" s="635">
        <v>0</v>
      </c>
      <c r="O21" s="635">
        <v>0</v>
      </c>
      <c r="P21" s="635">
        <v>0</v>
      </c>
      <c r="Q21"/>
      <c r="S21" s="272"/>
      <c r="T21" s="272"/>
      <c r="U21" s="272"/>
      <c r="V21" s="272"/>
      <c r="W21" s="272"/>
      <c r="X21" s="272"/>
      <c r="Y21" s="288"/>
      <c r="Z21" s="284"/>
      <c r="AA21" s="272"/>
      <c r="AB21" s="272"/>
      <c r="AC21" s="272"/>
      <c r="AD21" s="272"/>
      <c r="AE21" s="288"/>
      <c r="AF21" s="284"/>
      <c r="AG21" s="272"/>
      <c r="AH21" s="288"/>
      <c r="AI21" s="343"/>
      <c r="AJ21" s="344"/>
      <c r="AK21" s="344"/>
      <c r="AL21" s="344"/>
      <c r="AM21" s="344"/>
      <c r="AN21" s="344"/>
      <c r="AO21" s="309"/>
      <c r="AP21" s="344"/>
      <c r="AQ21" s="344"/>
      <c r="AR21" s="344"/>
      <c r="AS21" s="344"/>
      <c r="AT21" s="344"/>
      <c r="AU21" s="309"/>
      <c r="AV21" s="344"/>
      <c r="AW21" s="344"/>
      <c r="AX21" s="309"/>
    </row>
    <row r="22" spans="1:50" ht="15">
      <c r="A22" s="634" t="s">
        <v>336</v>
      </c>
      <c r="B22" s="635">
        <v>4549863.0600505685</v>
      </c>
      <c r="C22" s="635">
        <v>1966151.6666666667</v>
      </c>
      <c r="D22" s="635">
        <v>3960610.75</v>
      </c>
      <c r="E22" s="635">
        <v>1549448.231012658</v>
      </c>
      <c r="F22" s="635">
        <v>168535</v>
      </c>
      <c r="G22" s="635">
        <v>0</v>
      </c>
      <c r="H22" s="635">
        <v>12194608.707729893</v>
      </c>
      <c r="I22" s="635"/>
      <c r="J22" s="635">
        <v>0</v>
      </c>
      <c r="K22" s="635">
        <v>0</v>
      </c>
      <c r="L22" s="635">
        <v>0</v>
      </c>
      <c r="M22" s="635">
        <v>0</v>
      </c>
      <c r="N22" s="635">
        <v>0</v>
      </c>
      <c r="O22" s="635">
        <v>0</v>
      </c>
      <c r="P22" s="635">
        <v>0</v>
      </c>
      <c r="Q22"/>
      <c r="R22" s="273"/>
      <c r="S22" s="275">
        <f t="shared" ref="S22:AD22" si="12">IF(B21&gt;0,(B22/B21),)</f>
        <v>52905.384419192655</v>
      </c>
      <c r="T22" s="275">
        <f t="shared" si="12"/>
        <v>51740.833333333336</v>
      </c>
      <c r="U22" s="275">
        <f t="shared" si="12"/>
        <v>220033.93055555556</v>
      </c>
      <c r="V22" s="275">
        <f t="shared" si="12"/>
        <v>44269.949457504517</v>
      </c>
      <c r="W22" s="275">
        <f t="shared" si="12"/>
        <v>33707</v>
      </c>
      <c r="X22" s="275">
        <f t="shared" si="12"/>
        <v>0</v>
      </c>
      <c r="Y22" s="290">
        <f t="shared" si="12"/>
        <v>67003.344547966437</v>
      </c>
      <c r="Z22" s="285">
        <f t="shared" si="12"/>
        <v>0</v>
      </c>
      <c r="AA22" s="275">
        <f t="shared" si="12"/>
        <v>0</v>
      </c>
      <c r="AB22" s="275">
        <f t="shared" si="12"/>
        <v>0</v>
      </c>
      <c r="AC22" s="275">
        <f t="shared" si="12"/>
        <v>0</v>
      </c>
      <c r="AD22" s="275">
        <f t="shared" si="12"/>
        <v>0</v>
      </c>
      <c r="AE22" s="290">
        <f>IF(M21&gt;0,(M22/M21),)</f>
        <v>0</v>
      </c>
      <c r="AF22" s="285">
        <f>IF(N21&gt;0,(N22/N21),)</f>
        <v>0</v>
      </c>
      <c r="AG22" s="275">
        <f>IF(O21&gt;0,(O22/O21),)</f>
        <v>0</v>
      </c>
      <c r="AH22" s="290">
        <f>IF(P21&gt;0,(P22/P21),)</f>
        <v>0</v>
      </c>
      <c r="AI22" s="343"/>
      <c r="AJ22" s="344"/>
      <c r="AK22" s="344"/>
      <c r="AL22" s="344"/>
      <c r="AM22" s="344"/>
      <c r="AN22" s="344"/>
      <c r="AO22" s="309"/>
      <c r="AP22" s="344"/>
      <c r="AQ22" s="344"/>
      <c r="AR22" s="344"/>
      <c r="AS22" s="344"/>
      <c r="AT22" s="344"/>
      <c r="AU22" s="309"/>
      <c r="AV22" s="344"/>
      <c r="AW22" s="344"/>
      <c r="AX22" s="309"/>
    </row>
    <row r="23" spans="1:50" ht="15">
      <c r="A23" s="634" t="s">
        <v>338</v>
      </c>
      <c r="B23" s="635">
        <v>89</v>
      </c>
      <c r="C23" s="635">
        <v>50</v>
      </c>
      <c r="D23" s="635">
        <v>14</v>
      </c>
      <c r="E23" s="635">
        <v>15</v>
      </c>
      <c r="F23" s="635">
        <v>3</v>
      </c>
      <c r="G23" s="635">
        <v>0</v>
      </c>
      <c r="H23" s="635">
        <v>171</v>
      </c>
      <c r="I23" s="635"/>
      <c r="J23" s="635">
        <v>0</v>
      </c>
      <c r="K23" s="635">
        <v>0</v>
      </c>
      <c r="L23" s="635">
        <v>0</v>
      </c>
      <c r="M23" s="635">
        <v>0</v>
      </c>
      <c r="N23" s="635">
        <v>0</v>
      </c>
      <c r="O23" s="635">
        <v>0</v>
      </c>
      <c r="P23" s="635">
        <v>0</v>
      </c>
      <c r="Q23"/>
      <c r="S23" s="272"/>
      <c r="T23" s="272"/>
      <c r="U23" s="272"/>
      <c r="V23" s="272"/>
      <c r="W23" s="272"/>
      <c r="X23" s="272"/>
      <c r="Y23" s="288"/>
      <c r="Z23" s="284"/>
      <c r="AA23" s="272"/>
      <c r="AB23" s="272"/>
      <c r="AC23" s="272"/>
      <c r="AD23" s="272"/>
      <c r="AE23" s="288"/>
      <c r="AF23" s="284"/>
      <c r="AG23" s="272"/>
      <c r="AH23" s="288"/>
      <c r="AI23" s="343"/>
      <c r="AJ23" s="344"/>
      <c r="AK23" s="344"/>
      <c r="AL23" s="344"/>
      <c r="AM23" s="344"/>
      <c r="AN23" s="344"/>
      <c r="AO23" s="309"/>
      <c r="AP23" s="344"/>
      <c r="AQ23" s="344"/>
      <c r="AR23" s="344"/>
      <c r="AS23" s="344"/>
      <c r="AT23" s="344"/>
      <c r="AU23" s="309"/>
      <c r="AV23" s="344"/>
      <c r="AW23" s="344"/>
      <c r="AX23" s="309"/>
    </row>
    <row r="24" spans="1:50" ht="15">
      <c r="A24" s="634" t="s">
        <v>340</v>
      </c>
      <c r="B24" s="635">
        <v>4923654.7723112125</v>
      </c>
      <c r="C24" s="635">
        <v>2511148.1481481483</v>
      </c>
      <c r="D24" s="635">
        <v>3705399.7499999995</v>
      </c>
      <c r="E24" s="635">
        <v>774332.6086956521</v>
      </c>
      <c r="F24" s="635">
        <v>94231.799999999988</v>
      </c>
      <c r="G24" s="635">
        <v>0</v>
      </c>
      <c r="H24" s="635">
        <v>12008767.079155013</v>
      </c>
      <c r="I24" s="635"/>
      <c r="J24" s="635">
        <v>0</v>
      </c>
      <c r="K24" s="635">
        <v>0</v>
      </c>
      <c r="L24" s="635">
        <v>0</v>
      </c>
      <c r="M24" s="635">
        <v>0</v>
      </c>
      <c r="N24" s="635">
        <v>0</v>
      </c>
      <c r="O24" s="635">
        <v>0</v>
      </c>
      <c r="P24" s="635">
        <v>0</v>
      </c>
      <c r="Q24"/>
      <c r="R24" s="273"/>
      <c r="S24" s="275">
        <f t="shared" ref="S24:AD24" si="13">IF(B23&gt;0,(B24/B23),)</f>
        <v>55321.963733833851</v>
      </c>
      <c r="T24" s="275">
        <f t="shared" si="13"/>
        <v>50222.962962962964</v>
      </c>
      <c r="U24" s="275">
        <f t="shared" si="13"/>
        <v>264671.41071428568</v>
      </c>
      <c r="V24" s="275">
        <f t="shared" si="13"/>
        <v>51622.173913043473</v>
      </c>
      <c r="W24" s="275">
        <f t="shared" si="13"/>
        <v>31410.599999999995</v>
      </c>
      <c r="X24" s="275">
        <f t="shared" si="13"/>
        <v>0</v>
      </c>
      <c r="Y24" s="290">
        <f t="shared" si="13"/>
        <v>70226.708065233994</v>
      </c>
      <c r="Z24" s="285">
        <f t="shared" si="13"/>
        <v>0</v>
      </c>
      <c r="AA24" s="275">
        <f t="shared" si="13"/>
        <v>0</v>
      </c>
      <c r="AB24" s="275">
        <f t="shared" si="13"/>
        <v>0</v>
      </c>
      <c r="AC24" s="275">
        <f t="shared" si="13"/>
        <v>0</v>
      </c>
      <c r="AD24" s="275">
        <f t="shared" si="13"/>
        <v>0</v>
      </c>
      <c r="AE24" s="290">
        <f>IF(M23&gt;0,(M24/M23),)</f>
        <v>0</v>
      </c>
      <c r="AF24" s="285">
        <f>IF(N23&gt;0,(N24/N23),)</f>
        <v>0</v>
      </c>
      <c r="AG24" s="275">
        <f>IF(O23&gt;0,(O24/O23),)</f>
        <v>0</v>
      </c>
      <c r="AH24" s="290">
        <f>IF(P23&gt;0,(P24/P23),)</f>
        <v>0</v>
      </c>
      <c r="AI24" s="348">
        <f>IF(S22&gt;0,(S24-S22)/S22,)</f>
        <v>4.5677379366409553E-2</v>
      </c>
      <c r="AJ24" s="314">
        <f t="shared" ref="AJ24:AX24" si="14">IF(T22&gt;0,(T24-T22)/T22,)</f>
        <v>-2.9336024810263438E-2</v>
      </c>
      <c r="AK24" s="312">
        <f t="shared" si="14"/>
        <v>0.20286634904910616</v>
      </c>
      <c r="AL24" s="314">
        <f t="shared" si="14"/>
        <v>0.16607709169843263</v>
      </c>
      <c r="AM24" s="314">
        <f t="shared" si="14"/>
        <v>-6.8128281959237105E-2</v>
      </c>
      <c r="AN24" s="314">
        <f t="shared" si="14"/>
        <v>0</v>
      </c>
      <c r="AO24" s="310">
        <f t="shared" si="14"/>
        <v>4.8107501782392537E-2</v>
      </c>
      <c r="AP24" s="314">
        <f t="shared" si="14"/>
        <v>0</v>
      </c>
      <c r="AQ24" s="314">
        <f t="shared" si="14"/>
        <v>0</v>
      </c>
      <c r="AR24" s="314">
        <f t="shared" si="14"/>
        <v>0</v>
      </c>
      <c r="AS24" s="314">
        <f t="shared" si="14"/>
        <v>0</v>
      </c>
      <c r="AT24" s="314">
        <f t="shared" si="14"/>
        <v>0</v>
      </c>
      <c r="AU24" s="310">
        <f t="shared" si="14"/>
        <v>0</v>
      </c>
      <c r="AV24" s="314">
        <f t="shared" si="14"/>
        <v>0</v>
      </c>
      <c r="AW24" s="314">
        <f t="shared" si="14"/>
        <v>0</v>
      </c>
      <c r="AX24" s="310">
        <f t="shared" si="14"/>
        <v>0</v>
      </c>
    </row>
    <row r="25" spans="1:50" ht="15">
      <c r="A25" s="634" t="s">
        <v>342</v>
      </c>
      <c r="B25" s="635">
        <v>0</v>
      </c>
      <c r="C25" s="635">
        <v>0</v>
      </c>
      <c r="D25" s="635">
        <v>0</v>
      </c>
      <c r="E25" s="635">
        <v>0</v>
      </c>
      <c r="F25" s="635">
        <v>0</v>
      </c>
      <c r="G25" s="635">
        <v>0</v>
      </c>
      <c r="H25" s="635">
        <v>0</v>
      </c>
      <c r="I25" s="635"/>
      <c r="J25" s="635">
        <v>284</v>
      </c>
      <c r="K25" s="635">
        <v>1131</v>
      </c>
      <c r="L25" s="635">
        <v>316</v>
      </c>
      <c r="M25" s="635">
        <v>1731</v>
      </c>
      <c r="N25" s="635">
        <v>58</v>
      </c>
      <c r="O25" s="635">
        <v>92</v>
      </c>
      <c r="P25" s="635">
        <v>150</v>
      </c>
      <c r="Q25"/>
      <c r="S25" s="272"/>
      <c r="T25" s="272"/>
      <c r="U25" s="272"/>
      <c r="V25" s="272"/>
      <c r="W25" s="272"/>
      <c r="X25" s="272"/>
      <c r="Y25" s="288"/>
      <c r="Z25" s="284"/>
      <c r="AA25" s="272"/>
      <c r="AB25" s="272"/>
      <c r="AC25" s="272"/>
      <c r="AD25" s="272"/>
      <c r="AE25" s="288"/>
      <c r="AF25" s="284"/>
      <c r="AG25" s="272"/>
      <c r="AH25" s="288"/>
      <c r="AI25" s="343"/>
      <c r="AJ25" s="344"/>
      <c r="AK25" s="344"/>
      <c r="AL25" s="344"/>
      <c r="AM25" s="344"/>
      <c r="AN25" s="344"/>
      <c r="AO25" s="309"/>
      <c r="AP25" s="344"/>
      <c r="AQ25" s="344"/>
      <c r="AR25" s="344"/>
      <c r="AS25" s="344"/>
      <c r="AT25" s="344"/>
      <c r="AU25" s="309"/>
      <c r="AV25" s="344"/>
      <c r="AW25" s="344"/>
      <c r="AX25" s="309"/>
    </row>
    <row r="26" spans="1:50" ht="15">
      <c r="A26" s="634" t="s">
        <v>344</v>
      </c>
      <c r="B26" s="635">
        <v>0</v>
      </c>
      <c r="C26" s="635">
        <v>0</v>
      </c>
      <c r="D26" s="635">
        <v>0</v>
      </c>
      <c r="E26" s="635">
        <v>0</v>
      </c>
      <c r="F26" s="635">
        <v>0</v>
      </c>
      <c r="G26" s="635">
        <v>0</v>
      </c>
      <c r="H26" s="635">
        <v>0</v>
      </c>
      <c r="I26" s="635"/>
      <c r="J26" s="635">
        <v>15505817.686635945</v>
      </c>
      <c r="K26" s="635">
        <v>60205493.867765583</v>
      </c>
      <c r="L26" s="635">
        <v>16262367.505032336</v>
      </c>
      <c r="M26" s="635">
        <v>91973679.059433863</v>
      </c>
      <c r="N26" s="635">
        <v>3101910.7078651683</v>
      </c>
      <c r="O26" s="635">
        <v>4801890.2331081079</v>
      </c>
      <c r="P26" s="635">
        <v>7903800.9409732763</v>
      </c>
      <c r="Q26"/>
      <c r="R26" s="273"/>
      <c r="S26" s="275">
        <f t="shared" ref="S26:AD26" si="15">IF(B25&gt;0,(B26/B25),)</f>
        <v>0</v>
      </c>
      <c r="T26" s="275">
        <f t="shared" si="15"/>
        <v>0</v>
      </c>
      <c r="U26" s="275">
        <f t="shared" si="15"/>
        <v>0</v>
      </c>
      <c r="V26" s="275">
        <f t="shared" si="15"/>
        <v>0</v>
      </c>
      <c r="W26" s="275">
        <f t="shared" si="15"/>
        <v>0</v>
      </c>
      <c r="X26" s="275">
        <f t="shared" si="15"/>
        <v>0</v>
      </c>
      <c r="Y26" s="290">
        <f t="shared" si="15"/>
        <v>0</v>
      </c>
      <c r="Z26" s="285">
        <f t="shared" si="15"/>
        <v>0</v>
      </c>
      <c r="AA26" s="275">
        <f t="shared" si="15"/>
        <v>54597.949600830791</v>
      </c>
      <c r="AB26" s="275">
        <f t="shared" si="15"/>
        <v>53232.090068758254</v>
      </c>
      <c r="AC26" s="275">
        <f t="shared" si="15"/>
        <v>51463.188307064353</v>
      </c>
      <c r="AD26" s="275">
        <f t="shared" si="15"/>
        <v>53133.263465877448</v>
      </c>
      <c r="AE26" s="290">
        <f>IF(M25&gt;0,(M26/M25),)</f>
        <v>53133.263465877448</v>
      </c>
      <c r="AF26" s="285">
        <f>IF(N25&gt;0,(N26/N25),)</f>
        <v>53481.219101123592</v>
      </c>
      <c r="AG26" s="275">
        <f>IF(O25&gt;0,(O26/O25),)</f>
        <v>52194.459055522915</v>
      </c>
      <c r="AH26" s="290">
        <f>IF(P25&gt;0,(P26/P25),)</f>
        <v>52692.006273155173</v>
      </c>
      <c r="AI26" s="343"/>
      <c r="AJ26" s="344"/>
      <c r="AK26" s="344"/>
      <c r="AL26" s="344"/>
      <c r="AM26" s="344"/>
      <c r="AN26" s="344"/>
      <c r="AO26" s="309"/>
      <c r="AP26" s="344"/>
      <c r="AQ26" s="344"/>
      <c r="AR26" s="344"/>
      <c r="AS26" s="344"/>
      <c r="AT26" s="344"/>
      <c r="AU26" s="309"/>
      <c r="AV26" s="344"/>
      <c r="AW26" s="344"/>
      <c r="AX26" s="309"/>
    </row>
    <row r="27" spans="1:50" ht="15">
      <c r="A27" s="634" t="s">
        <v>346</v>
      </c>
      <c r="B27" s="635">
        <v>0</v>
      </c>
      <c r="C27" s="635">
        <v>0</v>
      </c>
      <c r="D27" s="635">
        <v>0</v>
      </c>
      <c r="E27" s="635">
        <v>0</v>
      </c>
      <c r="F27" s="635">
        <v>0</v>
      </c>
      <c r="G27" s="635">
        <v>0</v>
      </c>
      <c r="H27" s="635">
        <v>0</v>
      </c>
      <c r="I27" s="635"/>
      <c r="J27" s="635">
        <v>285</v>
      </c>
      <c r="K27" s="635">
        <v>1133</v>
      </c>
      <c r="L27" s="635">
        <v>308</v>
      </c>
      <c r="M27" s="635">
        <v>1726</v>
      </c>
      <c r="N27" s="635">
        <v>49</v>
      </c>
      <c r="O27" s="635">
        <v>92</v>
      </c>
      <c r="P27" s="635">
        <v>141</v>
      </c>
      <c r="Q27"/>
      <c r="S27" s="272"/>
      <c r="T27" s="272"/>
      <c r="U27" s="272"/>
      <c r="V27" s="272"/>
      <c r="W27" s="272"/>
      <c r="X27" s="272"/>
      <c r="Y27" s="288"/>
      <c r="Z27" s="284"/>
      <c r="AA27" s="272"/>
      <c r="AB27" s="272"/>
      <c r="AC27" s="272"/>
      <c r="AD27" s="272"/>
      <c r="AE27" s="288"/>
      <c r="AF27" s="284"/>
      <c r="AG27" s="272"/>
      <c r="AH27" s="288"/>
      <c r="AI27" s="343"/>
      <c r="AJ27" s="344"/>
      <c r="AK27" s="344"/>
      <c r="AL27" s="344"/>
      <c r="AM27" s="344"/>
      <c r="AN27" s="344"/>
      <c r="AO27" s="309"/>
      <c r="AP27" s="344"/>
      <c r="AQ27" s="344"/>
      <c r="AR27" s="344"/>
      <c r="AS27" s="344"/>
      <c r="AT27" s="344"/>
      <c r="AU27" s="309"/>
      <c r="AV27" s="344"/>
      <c r="AW27" s="344"/>
      <c r="AX27" s="309"/>
    </row>
    <row r="28" spans="1:50" ht="15">
      <c r="A28" s="634" t="s">
        <v>348</v>
      </c>
      <c r="B28" s="635">
        <v>0</v>
      </c>
      <c r="C28" s="635">
        <v>0</v>
      </c>
      <c r="D28" s="635">
        <v>0</v>
      </c>
      <c r="E28" s="635">
        <v>0</v>
      </c>
      <c r="F28" s="635">
        <v>0</v>
      </c>
      <c r="G28" s="635">
        <v>0</v>
      </c>
      <c r="H28" s="635">
        <v>0</v>
      </c>
      <c r="I28" s="635"/>
      <c r="J28" s="635">
        <v>15780117.411085451</v>
      </c>
      <c r="K28" s="635">
        <v>58046070.717558376</v>
      </c>
      <c r="L28" s="635">
        <v>15496611.221486099</v>
      </c>
      <c r="M28" s="635">
        <v>89322799.350129932</v>
      </c>
      <c r="N28" s="635">
        <v>2645207.1800000002</v>
      </c>
      <c r="O28" s="635">
        <v>4716946.5529232975</v>
      </c>
      <c r="P28" s="635">
        <v>7362153.7329232972</v>
      </c>
      <c r="Q28"/>
      <c r="R28" s="273"/>
      <c r="S28" s="275">
        <f t="shared" ref="S28:AD28" si="16">IF(B27&gt;0,(B28/B27),)</f>
        <v>0</v>
      </c>
      <c r="T28" s="275">
        <f t="shared" si="16"/>
        <v>0</v>
      </c>
      <c r="U28" s="275">
        <f t="shared" si="16"/>
        <v>0</v>
      </c>
      <c r="V28" s="275">
        <f t="shared" si="16"/>
        <v>0</v>
      </c>
      <c r="W28" s="275">
        <f t="shared" si="16"/>
        <v>0</v>
      </c>
      <c r="X28" s="275">
        <f t="shared" si="16"/>
        <v>0</v>
      </c>
      <c r="Y28" s="290">
        <f t="shared" si="16"/>
        <v>0</v>
      </c>
      <c r="Z28" s="285">
        <f t="shared" si="16"/>
        <v>0</v>
      </c>
      <c r="AA28" s="275">
        <f t="shared" si="16"/>
        <v>55368.83302135246</v>
      </c>
      <c r="AB28" s="275">
        <f t="shared" si="16"/>
        <v>51232.189512408098</v>
      </c>
      <c r="AC28" s="275">
        <f t="shared" si="16"/>
        <v>50313.672797032792</v>
      </c>
      <c r="AD28" s="275">
        <f t="shared" si="16"/>
        <v>51751.332184316299</v>
      </c>
      <c r="AE28" s="290">
        <f>IF(M27&gt;0,(M28/M27),)</f>
        <v>51751.332184316299</v>
      </c>
      <c r="AF28" s="285">
        <f>IF(N27&gt;0,(N28/N27),)</f>
        <v>53983.820000000007</v>
      </c>
      <c r="AG28" s="275">
        <f>IF(O27&gt;0,(O28/O27),)</f>
        <v>51271.158183948886</v>
      </c>
      <c r="AH28" s="290">
        <f>IF(P27&gt;0,(P28/P27),)</f>
        <v>52213.856261867353</v>
      </c>
      <c r="AI28" s="345">
        <f>IF(S26&gt;0,(S28-S26)/S26,)</f>
        <v>0</v>
      </c>
      <c r="AJ28" s="314">
        <f t="shared" ref="AJ28:AX28" si="17">IF(T26&gt;0,(T28-T26)/T26,)</f>
        <v>0</v>
      </c>
      <c r="AK28" s="314">
        <f t="shared" si="17"/>
        <v>0</v>
      </c>
      <c r="AL28" s="314">
        <f t="shared" si="17"/>
        <v>0</v>
      </c>
      <c r="AM28" s="314">
        <f t="shared" si="17"/>
        <v>0</v>
      </c>
      <c r="AN28" s="314">
        <f t="shared" si="17"/>
        <v>0</v>
      </c>
      <c r="AO28" s="310">
        <f t="shared" si="17"/>
        <v>0</v>
      </c>
      <c r="AP28" s="314">
        <f t="shared" si="17"/>
        <v>0</v>
      </c>
      <c r="AQ28" s="314">
        <f t="shared" si="17"/>
        <v>1.4119274188090385E-2</v>
      </c>
      <c r="AR28" s="314">
        <f t="shared" si="17"/>
        <v>-3.7569453947176333E-2</v>
      </c>
      <c r="AS28" s="314">
        <f t="shared" si="17"/>
        <v>-2.2336655536628822E-2</v>
      </c>
      <c r="AT28" s="314">
        <f t="shared" si="17"/>
        <v>-2.6008778520608549E-2</v>
      </c>
      <c r="AU28" s="310">
        <f t="shared" si="17"/>
        <v>-2.6008778520608549E-2</v>
      </c>
      <c r="AV28" s="314">
        <f t="shared" si="17"/>
        <v>9.3977083418028511E-3</v>
      </c>
      <c r="AW28" s="312">
        <f t="shared" si="17"/>
        <v>-1.7689633886076851E-2</v>
      </c>
      <c r="AX28" s="310">
        <f t="shared" si="17"/>
        <v>-9.0744316853128022E-3</v>
      </c>
    </row>
    <row r="29" spans="1:50" ht="15">
      <c r="A29" s="634" t="s">
        <v>350</v>
      </c>
      <c r="B29" s="635">
        <v>2496</v>
      </c>
      <c r="C29" s="635">
        <v>1215</v>
      </c>
      <c r="D29" s="635">
        <v>1224</v>
      </c>
      <c r="E29" s="635">
        <v>616</v>
      </c>
      <c r="F29" s="635">
        <v>263</v>
      </c>
      <c r="G29" s="635">
        <v>83</v>
      </c>
      <c r="H29" s="635">
        <v>5897</v>
      </c>
      <c r="I29" s="635"/>
      <c r="J29" s="635">
        <v>284</v>
      </c>
      <c r="K29" s="635">
        <v>1131</v>
      </c>
      <c r="L29" s="635">
        <v>316</v>
      </c>
      <c r="M29" s="635">
        <v>1731</v>
      </c>
      <c r="N29" s="635">
        <v>58</v>
      </c>
      <c r="O29" s="635">
        <v>92</v>
      </c>
      <c r="P29" s="635">
        <v>150</v>
      </c>
      <c r="Q29"/>
      <c r="S29" s="272"/>
      <c r="T29" s="272"/>
      <c r="U29" s="272"/>
      <c r="V29" s="272"/>
      <c r="W29" s="272"/>
      <c r="X29" s="272"/>
      <c r="Y29" s="288"/>
      <c r="Z29" s="284"/>
      <c r="AA29" s="272"/>
      <c r="AB29" s="272"/>
      <c r="AC29" s="272"/>
      <c r="AD29" s="272"/>
      <c r="AE29" s="288"/>
      <c r="AF29" s="284"/>
      <c r="AG29" s="272"/>
      <c r="AH29" s="288"/>
      <c r="AI29" s="343"/>
      <c r="AJ29" s="344"/>
      <c r="AK29" s="344"/>
      <c r="AL29" s="344"/>
      <c r="AM29" s="344"/>
      <c r="AN29" s="344"/>
      <c r="AO29" s="309"/>
      <c r="AP29" s="344"/>
      <c r="AQ29" s="344"/>
      <c r="AR29" s="344"/>
      <c r="AS29" s="344"/>
      <c r="AT29" s="344"/>
      <c r="AU29" s="309"/>
      <c r="AV29" s="344"/>
      <c r="AW29" s="344"/>
      <c r="AX29" s="309"/>
    </row>
    <row r="30" spans="1:50" ht="15">
      <c r="A30" s="634" t="s">
        <v>352</v>
      </c>
      <c r="B30" s="635">
        <v>214799639.67150751</v>
      </c>
      <c r="C30" s="635">
        <v>102622033.33505832</v>
      </c>
      <c r="D30" s="635">
        <v>91913202.213198632</v>
      </c>
      <c r="E30" s="635">
        <v>44656351.202567659</v>
      </c>
      <c r="F30" s="635">
        <v>16206047.568339871</v>
      </c>
      <c r="G30" s="635">
        <v>5763354.5648809522</v>
      </c>
      <c r="H30" s="635">
        <v>475960628.55555296</v>
      </c>
      <c r="I30" s="635"/>
      <c r="J30" s="635">
        <v>15505817.686635945</v>
      </c>
      <c r="K30" s="635">
        <v>60205493.867765583</v>
      </c>
      <c r="L30" s="635">
        <v>16262367.505032336</v>
      </c>
      <c r="M30" s="635">
        <v>91973679.059433863</v>
      </c>
      <c r="N30" s="635">
        <v>3101910.7078651683</v>
      </c>
      <c r="O30" s="635">
        <v>4801890.2331081079</v>
      </c>
      <c r="P30" s="635">
        <v>7903800.9409732763</v>
      </c>
      <c r="Q30"/>
      <c r="R30" s="273"/>
      <c r="S30" s="275">
        <f t="shared" ref="S30:AD30" si="18">IF(B29&gt;0,(B30/B29),)</f>
        <v>86057.547945315513</v>
      </c>
      <c r="T30" s="275">
        <f t="shared" si="18"/>
        <v>84462.5788765912</v>
      </c>
      <c r="U30" s="275">
        <f t="shared" si="18"/>
        <v>75092.485468299536</v>
      </c>
      <c r="V30" s="275">
        <f t="shared" si="18"/>
        <v>72494.076627544899</v>
      </c>
      <c r="W30" s="275">
        <f t="shared" si="18"/>
        <v>61619.952731330312</v>
      </c>
      <c r="X30" s="275">
        <f t="shared" si="18"/>
        <v>69438.006805794605</v>
      </c>
      <c r="Y30" s="290">
        <f t="shared" si="18"/>
        <v>80712.333144913166</v>
      </c>
      <c r="Z30" s="285">
        <f t="shared" si="18"/>
        <v>0</v>
      </c>
      <c r="AA30" s="275">
        <f t="shared" si="18"/>
        <v>54597.949600830791</v>
      </c>
      <c r="AB30" s="275">
        <f t="shared" si="18"/>
        <v>53232.090068758254</v>
      </c>
      <c r="AC30" s="275">
        <f t="shared" si="18"/>
        <v>51463.188307064353</v>
      </c>
      <c r="AD30" s="275">
        <f t="shared" si="18"/>
        <v>53133.263465877448</v>
      </c>
      <c r="AE30" s="290">
        <f>IF(M29&gt;0,(M30/M29),)</f>
        <v>53133.263465877448</v>
      </c>
      <c r="AF30" s="285">
        <f>IF(N29&gt;0,(N30/N29),)</f>
        <v>53481.219101123592</v>
      </c>
      <c r="AG30" s="275">
        <f>IF(O29&gt;0,(O30/O29),)</f>
        <v>52194.459055522915</v>
      </c>
      <c r="AH30" s="290">
        <f>IF(P29&gt;0,(P30/P29),)</f>
        <v>52692.006273155173</v>
      </c>
      <c r="AI30" s="343"/>
      <c r="AJ30" s="344"/>
      <c r="AK30" s="344"/>
      <c r="AL30" s="344"/>
      <c r="AM30" s="344"/>
      <c r="AN30" s="344"/>
      <c r="AO30" s="309"/>
      <c r="AP30" s="344"/>
      <c r="AQ30" s="344"/>
      <c r="AR30" s="344"/>
      <c r="AS30" s="344"/>
      <c r="AT30" s="344"/>
      <c r="AU30" s="309"/>
      <c r="AV30" s="344"/>
      <c r="AW30" s="344"/>
      <c r="AX30" s="309"/>
    </row>
    <row r="31" spans="1:50" ht="15">
      <c r="A31" s="634" t="s">
        <v>354</v>
      </c>
      <c r="B31" s="635">
        <v>2533</v>
      </c>
      <c r="C31" s="635">
        <v>1185</v>
      </c>
      <c r="D31" s="635">
        <v>1195</v>
      </c>
      <c r="E31" s="635">
        <v>561</v>
      </c>
      <c r="F31" s="635">
        <v>263</v>
      </c>
      <c r="G31" s="635">
        <v>79</v>
      </c>
      <c r="H31" s="635">
        <v>5816</v>
      </c>
      <c r="I31" s="635"/>
      <c r="J31" s="635">
        <v>285</v>
      </c>
      <c r="K31" s="635">
        <v>1133</v>
      </c>
      <c r="L31" s="635">
        <v>308</v>
      </c>
      <c r="M31" s="635">
        <v>1726</v>
      </c>
      <c r="N31" s="635">
        <v>49</v>
      </c>
      <c r="O31" s="635">
        <v>92</v>
      </c>
      <c r="P31" s="635">
        <v>141</v>
      </c>
      <c r="Q31"/>
      <c r="S31" s="272"/>
      <c r="T31" s="272"/>
      <c r="U31" s="272"/>
      <c r="V31" s="272"/>
      <c r="W31" s="272"/>
      <c r="X31" s="272"/>
      <c r="Y31" s="288"/>
      <c r="Z31" s="284"/>
      <c r="AA31" s="272"/>
      <c r="AB31" s="272"/>
      <c r="AC31" s="272"/>
      <c r="AD31" s="272"/>
      <c r="AE31" s="288"/>
      <c r="AF31" s="284"/>
      <c r="AG31" s="272"/>
      <c r="AH31" s="288"/>
      <c r="AI31" s="343"/>
      <c r="AJ31" s="344"/>
      <c r="AK31" s="344"/>
      <c r="AL31" s="344"/>
      <c r="AM31" s="344"/>
      <c r="AN31" s="344"/>
      <c r="AO31" s="309"/>
      <c r="AP31" s="344"/>
      <c r="AQ31" s="344"/>
      <c r="AR31" s="344"/>
      <c r="AS31" s="344"/>
      <c r="AT31" s="344"/>
      <c r="AU31" s="309"/>
      <c r="AV31" s="344"/>
      <c r="AW31" s="344"/>
      <c r="AX31" s="309"/>
    </row>
    <row r="32" spans="1:50" ht="15.75" thickBot="1">
      <c r="A32" s="639" t="s">
        <v>356</v>
      </c>
      <c r="B32" s="640">
        <v>221239450.83354762</v>
      </c>
      <c r="C32" s="640">
        <v>106812241.17193142</v>
      </c>
      <c r="D32" s="640">
        <v>89874250.275271595</v>
      </c>
      <c r="E32" s="640">
        <v>46620470.323536359</v>
      </c>
      <c r="F32" s="640">
        <v>16064630.574722696</v>
      </c>
      <c r="G32" s="640">
        <v>5647380.6861366248</v>
      </c>
      <c r="H32" s="640">
        <v>486258423.86514628</v>
      </c>
      <c r="I32" s="640"/>
      <c r="J32" s="640">
        <v>15780117.411085451</v>
      </c>
      <c r="K32" s="640">
        <v>58046070.717558376</v>
      </c>
      <c r="L32" s="640">
        <v>15496611.221486099</v>
      </c>
      <c r="M32" s="640">
        <v>89322799.350129932</v>
      </c>
      <c r="N32" s="640">
        <v>2645207.1800000002</v>
      </c>
      <c r="O32" s="640">
        <v>4716946.5529232975</v>
      </c>
      <c r="P32" s="640">
        <v>7362153.7329232972</v>
      </c>
      <c r="Q32"/>
      <c r="S32" s="281">
        <f t="shared" ref="S32:AD32" si="19">IF(B31&gt;0,(B32/B31),)</f>
        <v>87342.85465201248</v>
      </c>
      <c r="T32" s="281">
        <f t="shared" si="19"/>
        <v>90136.912381376722</v>
      </c>
      <c r="U32" s="281">
        <f t="shared" si="19"/>
        <v>75208.577636210539</v>
      </c>
      <c r="V32" s="281">
        <f t="shared" si="19"/>
        <v>83102.442644449839</v>
      </c>
      <c r="W32" s="281">
        <f t="shared" si="19"/>
        <v>61082.245531265005</v>
      </c>
      <c r="X32" s="281">
        <f t="shared" si="19"/>
        <v>71485.831470083853</v>
      </c>
      <c r="Y32" s="291">
        <f t="shared" si="19"/>
        <v>83607.019234034786</v>
      </c>
      <c r="Z32" s="286">
        <f t="shared" si="19"/>
        <v>0</v>
      </c>
      <c r="AA32" s="281">
        <f t="shared" si="19"/>
        <v>55368.83302135246</v>
      </c>
      <c r="AB32" s="281">
        <f t="shared" si="19"/>
        <v>51232.189512408098</v>
      </c>
      <c r="AC32" s="281">
        <f t="shared" si="19"/>
        <v>50313.672797032792</v>
      </c>
      <c r="AD32" s="281">
        <f t="shared" si="19"/>
        <v>51751.332184316299</v>
      </c>
      <c r="AE32" s="291">
        <f>IF(M31&gt;0,(M32/M31),)</f>
        <v>51751.332184316299</v>
      </c>
      <c r="AF32" s="286">
        <f>IF(N31&gt;0,(N32/N31),)</f>
        <v>53983.820000000007</v>
      </c>
      <c r="AG32" s="281">
        <f>IF(O31&gt;0,(O32/O31),)</f>
        <v>51271.158183948886</v>
      </c>
      <c r="AH32" s="291">
        <f>IF(P31&gt;0,(P32/P31),)</f>
        <v>52213.856261867353</v>
      </c>
      <c r="AI32" s="346">
        <f>IF(S30&gt;0,(S32-S30)/S30,)</f>
        <v>1.493543259579861E-2</v>
      </c>
      <c r="AJ32" s="347">
        <f t="shared" ref="AJ32:AX32" si="20">IF(T30&gt;0,(T32-T30)/T30,)</f>
        <v>6.7181627417229661E-2</v>
      </c>
      <c r="AK32" s="347">
        <f t="shared" si="20"/>
        <v>1.5459891517375852E-3</v>
      </c>
      <c r="AL32" s="347">
        <f t="shared" si="20"/>
        <v>0.14633424564337685</v>
      </c>
      <c r="AM32" s="347">
        <f t="shared" si="20"/>
        <v>-8.7261865066623461E-3</v>
      </c>
      <c r="AN32" s="347">
        <f t="shared" si="20"/>
        <v>2.9491409078268027E-2</v>
      </c>
      <c r="AO32" s="311">
        <f t="shared" si="20"/>
        <v>3.586423507203565E-2</v>
      </c>
      <c r="AP32" s="347">
        <f t="shared" si="20"/>
        <v>0</v>
      </c>
      <c r="AQ32" s="347">
        <f t="shared" si="20"/>
        <v>1.4119274188090385E-2</v>
      </c>
      <c r="AR32" s="347">
        <f t="shared" si="20"/>
        <v>-3.7569453947176333E-2</v>
      </c>
      <c r="AS32" s="347">
        <f t="shared" si="20"/>
        <v>-2.2336655536628822E-2</v>
      </c>
      <c r="AT32" s="347">
        <f t="shared" si="20"/>
        <v>-2.6008778520608549E-2</v>
      </c>
      <c r="AU32" s="311">
        <f t="shared" si="20"/>
        <v>-2.6008778520608549E-2</v>
      </c>
      <c r="AV32" s="347">
        <f t="shared" si="20"/>
        <v>9.3977083418028511E-3</v>
      </c>
      <c r="AW32" s="349">
        <f t="shared" si="20"/>
        <v>-1.7689633886076851E-2</v>
      </c>
      <c r="AX32" s="311">
        <f t="shared" si="20"/>
        <v>-9.0744316853128022E-3</v>
      </c>
    </row>
    <row r="33" spans="1:50" ht="15">
      <c r="A33" s="633" t="s">
        <v>29</v>
      </c>
      <c r="B33" s="635"/>
      <c r="C33" s="635"/>
      <c r="D33" s="635"/>
      <c r="E33" s="635"/>
      <c r="F33" s="635"/>
      <c r="G33" s="635"/>
      <c r="H33" s="635"/>
      <c r="I33" s="635"/>
      <c r="J33" s="635"/>
      <c r="K33" s="635"/>
      <c r="L33" s="635"/>
      <c r="M33" s="635"/>
      <c r="N33" s="635"/>
      <c r="O33" s="635"/>
      <c r="P33" s="635"/>
      <c r="Q33"/>
      <c r="S33" s="272"/>
      <c r="T33" s="272"/>
      <c r="U33" s="272"/>
      <c r="V33" s="272"/>
      <c r="W33" s="272"/>
      <c r="X33" s="272"/>
      <c r="Y33" s="288"/>
      <c r="Z33" s="284"/>
      <c r="AA33" s="272"/>
      <c r="AB33" s="272"/>
      <c r="AC33" s="272"/>
      <c r="AD33" s="272"/>
      <c r="AE33" s="288"/>
      <c r="AF33" s="284"/>
      <c r="AG33" s="272"/>
      <c r="AH33" s="288"/>
      <c r="AI33" s="343"/>
      <c r="AJ33" s="344"/>
      <c r="AK33" s="344"/>
      <c r="AL33" s="344"/>
      <c r="AM33" s="344"/>
      <c r="AN33" s="344"/>
      <c r="AO33" s="309"/>
      <c r="AP33" s="344"/>
      <c r="AQ33" s="344"/>
      <c r="AR33" s="344"/>
      <c r="AS33" s="344"/>
      <c r="AT33" s="344"/>
      <c r="AU33" s="309"/>
      <c r="AV33" s="344"/>
      <c r="AW33" s="344"/>
      <c r="AX33" s="309"/>
    </row>
    <row r="34" spans="1:50" ht="15">
      <c r="A34" s="634" t="s">
        <v>302</v>
      </c>
      <c r="B34" s="635">
        <v>350</v>
      </c>
      <c r="C34" s="635">
        <v>150</v>
      </c>
      <c r="D34" s="635">
        <v>250</v>
      </c>
      <c r="E34" s="635">
        <v>76</v>
      </c>
      <c r="F34" s="635">
        <v>17</v>
      </c>
      <c r="G34" s="635">
        <v>50</v>
      </c>
      <c r="H34" s="635">
        <v>893</v>
      </c>
      <c r="I34" s="635"/>
      <c r="J34" s="635">
        <v>19</v>
      </c>
      <c r="K34" s="635">
        <v>1</v>
      </c>
      <c r="L34" s="635">
        <v>16</v>
      </c>
      <c r="M34" s="635">
        <v>36</v>
      </c>
      <c r="N34" s="635"/>
      <c r="O34" s="635"/>
      <c r="P34" s="635"/>
      <c r="Q34"/>
      <c r="S34" s="274"/>
      <c r="T34" s="274"/>
      <c r="U34" s="274"/>
      <c r="V34" s="274"/>
      <c r="W34" s="274"/>
      <c r="X34" s="274"/>
      <c r="Y34" s="289"/>
      <c r="Z34" s="284"/>
      <c r="AA34" s="274"/>
      <c r="AB34" s="274"/>
      <c r="AC34" s="274"/>
      <c r="AD34" s="274"/>
      <c r="AE34" s="289"/>
      <c r="AF34" s="284"/>
      <c r="AG34" s="274"/>
      <c r="AH34" s="289"/>
      <c r="AI34" s="343"/>
      <c r="AJ34" s="344"/>
      <c r="AK34" s="344"/>
      <c r="AL34" s="344"/>
      <c r="AM34" s="344"/>
      <c r="AN34" s="344"/>
      <c r="AO34" s="309"/>
      <c r="AP34" s="344"/>
      <c r="AQ34" s="344"/>
      <c r="AR34" s="344"/>
      <c r="AS34" s="344"/>
      <c r="AT34" s="344"/>
      <c r="AU34" s="309"/>
      <c r="AV34" s="344"/>
      <c r="AW34" s="344"/>
      <c r="AX34" s="309"/>
    </row>
    <row r="35" spans="1:50" ht="15">
      <c r="A35" s="634" t="s">
        <v>304</v>
      </c>
      <c r="B35" s="635">
        <v>39834248.756218903</v>
      </c>
      <c r="C35" s="635">
        <v>13571415.379213484</v>
      </c>
      <c r="D35" s="635">
        <v>20082084.685148925</v>
      </c>
      <c r="E35" s="635">
        <v>5013579.8265089747</v>
      </c>
      <c r="F35" s="635">
        <v>1155415.8841463414</v>
      </c>
      <c r="G35" s="635">
        <v>3635417.707408295</v>
      </c>
      <c r="H35" s="635">
        <v>83292162.238644928</v>
      </c>
      <c r="I35" s="635"/>
      <c r="J35" s="635">
        <v>1238007</v>
      </c>
      <c r="K35" s="635">
        <v>61037</v>
      </c>
      <c r="L35" s="635">
        <v>851042.71698113205</v>
      </c>
      <c r="M35" s="635">
        <v>2150086.716981132</v>
      </c>
      <c r="N35" s="635"/>
      <c r="O35" s="635"/>
      <c r="P35" s="635"/>
      <c r="Q35"/>
      <c r="S35" s="275">
        <f>IF(B34&gt;0,(B35/B34),)</f>
        <v>113812.13930348257</v>
      </c>
      <c r="T35" s="275">
        <f t="shared" ref="T35:AD35" si="21">IF(C34&gt;0,(C35/C34),)</f>
        <v>90476.10252808989</v>
      </c>
      <c r="U35" s="275">
        <f t="shared" si="21"/>
        <v>80328.338740595704</v>
      </c>
      <c r="V35" s="275">
        <f t="shared" si="21"/>
        <v>65968.155611960188</v>
      </c>
      <c r="W35" s="275">
        <f t="shared" si="21"/>
        <v>67965.640243902439</v>
      </c>
      <c r="X35" s="275">
        <f t="shared" si="21"/>
        <v>72708.354148165905</v>
      </c>
      <c r="Y35" s="290">
        <f t="shared" si="21"/>
        <v>93272.298139579987</v>
      </c>
      <c r="Z35" s="285">
        <f t="shared" si="21"/>
        <v>0</v>
      </c>
      <c r="AA35" s="275">
        <f t="shared" si="21"/>
        <v>65158.26315789474</v>
      </c>
      <c r="AB35" s="275">
        <f t="shared" si="21"/>
        <v>61037</v>
      </c>
      <c r="AC35" s="275">
        <f t="shared" si="21"/>
        <v>53190.169811320753</v>
      </c>
      <c r="AD35" s="275">
        <f t="shared" si="21"/>
        <v>59724.631027253665</v>
      </c>
      <c r="AE35" s="290">
        <f>IF(M34&gt;0,(M35/M34),)</f>
        <v>59724.631027253665</v>
      </c>
      <c r="AF35" s="285">
        <f>IF(N34&gt;0,(N35/N34),)</f>
        <v>0</v>
      </c>
      <c r="AG35" s="275">
        <f>IF(O34&gt;0,(O35/O34),)</f>
        <v>0</v>
      </c>
      <c r="AH35" s="290">
        <f>IF(P34&gt;0,(P35/P34),)</f>
        <v>0</v>
      </c>
      <c r="AI35" s="343"/>
      <c r="AJ35" s="344"/>
      <c r="AK35" s="344"/>
      <c r="AL35" s="344"/>
      <c r="AM35" s="344"/>
      <c r="AN35" s="344"/>
      <c r="AO35" s="309"/>
      <c r="AP35" s="344"/>
      <c r="AQ35" s="344"/>
      <c r="AR35" s="344"/>
      <c r="AS35" s="344"/>
      <c r="AT35" s="344"/>
      <c r="AU35" s="309"/>
      <c r="AV35" s="344"/>
      <c r="AW35" s="344"/>
      <c r="AX35" s="309"/>
    </row>
    <row r="36" spans="1:50" ht="15">
      <c r="A36" s="634" t="s">
        <v>306</v>
      </c>
      <c r="B36" s="635">
        <v>338</v>
      </c>
      <c r="C36" s="635">
        <v>148</v>
      </c>
      <c r="D36" s="635">
        <v>261</v>
      </c>
      <c r="E36" s="635">
        <v>75</v>
      </c>
      <c r="F36" s="635">
        <v>17</v>
      </c>
      <c r="G36" s="635">
        <v>47</v>
      </c>
      <c r="H36" s="635">
        <v>886</v>
      </c>
      <c r="I36" s="635"/>
      <c r="J36" s="645">
        <v>22</v>
      </c>
      <c r="K36" s="635">
        <v>3</v>
      </c>
      <c r="L36" s="635">
        <v>13</v>
      </c>
      <c r="M36" s="635">
        <v>38</v>
      </c>
      <c r="N36" s="635"/>
      <c r="O36" s="635"/>
      <c r="P36" s="635"/>
      <c r="Q36"/>
      <c r="S36" s="272"/>
      <c r="T36" s="272"/>
      <c r="U36" s="272"/>
      <c r="V36" s="272"/>
      <c r="W36" s="272"/>
      <c r="X36" s="272"/>
      <c r="Y36" s="288"/>
      <c r="Z36" s="284"/>
      <c r="AA36" s="272"/>
      <c r="AB36" s="272"/>
      <c r="AC36" s="272"/>
      <c r="AD36" s="272"/>
      <c r="AE36" s="288"/>
      <c r="AF36" s="284"/>
      <c r="AG36" s="272"/>
      <c r="AH36" s="288"/>
      <c r="AI36" s="343"/>
      <c r="AJ36" s="344"/>
      <c r="AK36" s="344"/>
      <c r="AL36" s="344"/>
      <c r="AM36" s="344"/>
      <c r="AN36" s="344"/>
      <c r="AO36" s="309"/>
      <c r="AP36" s="344"/>
      <c r="AQ36" s="344"/>
      <c r="AR36" s="344"/>
      <c r="AS36" s="344"/>
      <c r="AT36" s="344"/>
      <c r="AU36" s="309"/>
      <c r="AV36" s="344"/>
      <c r="AW36" s="344"/>
      <c r="AX36" s="309"/>
    </row>
    <row r="37" spans="1:50" ht="15">
      <c r="A37" s="634" t="s">
        <v>308</v>
      </c>
      <c r="B37" s="635">
        <v>39024257.397424892</v>
      </c>
      <c r="C37" s="635">
        <v>12647413.011946591</v>
      </c>
      <c r="D37" s="635">
        <v>21129077.721530452</v>
      </c>
      <c r="E37" s="635">
        <v>5421817.7793139201</v>
      </c>
      <c r="F37" s="635">
        <v>1135052.2222222222</v>
      </c>
      <c r="G37" s="635">
        <v>3431178.1182266008</v>
      </c>
      <c r="H37" s="635">
        <v>82788796.250664681</v>
      </c>
      <c r="I37" s="635"/>
      <c r="J37" s="635">
        <v>1348337</v>
      </c>
      <c r="K37" s="635">
        <v>195547.90909090912</v>
      </c>
      <c r="L37" s="635">
        <v>690351.69767441857</v>
      </c>
      <c r="M37" s="635">
        <v>2234236.606765328</v>
      </c>
      <c r="N37" s="635"/>
      <c r="O37" s="635"/>
      <c r="P37" s="635"/>
      <c r="Q37"/>
      <c r="R37" s="273"/>
      <c r="S37" s="275">
        <f>IF(B36&gt;0,(B37/B36),)</f>
        <v>115456.38283261802</v>
      </c>
      <c r="T37" s="275">
        <f t="shared" ref="T37:AD37" si="22">IF(C36&gt;0,(C37/C36),)</f>
        <v>85455.493323963456</v>
      </c>
      <c r="U37" s="275">
        <f t="shared" si="22"/>
        <v>80954.32077214733</v>
      </c>
      <c r="V37" s="275">
        <f t="shared" si="22"/>
        <v>72290.903724185599</v>
      </c>
      <c r="W37" s="275">
        <f t="shared" si="22"/>
        <v>66767.777777777781</v>
      </c>
      <c r="X37" s="275">
        <f t="shared" si="22"/>
        <v>73003.789749502146</v>
      </c>
      <c r="Y37" s="290">
        <f t="shared" si="22"/>
        <v>93441.079289689253</v>
      </c>
      <c r="Z37" s="285">
        <f t="shared" si="22"/>
        <v>0</v>
      </c>
      <c r="AA37" s="351">
        <f t="shared" si="22"/>
        <v>61288.045454545456</v>
      </c>
      <c r="AB37" s="275">
        <f t="shared" si="22"/>
        <v>65182.636363636375</v>
      </c>
      <c r="AC37" s="275">
        <f t="shared" si="22"/>
        <v>53103.976744186046</v>
      </c>
      <c r="AD37" s="275">
        <f t="shared" si="22"/>
        <v>58795.700178034946</v>
      </c>
      <c r="AE37" s="290">
        <f>IF(M36&gt;0,(M37/M36),)</f>
        <v>58795.700178034946</v>
      </c>
      <c r="AF37" s="285">
        <f>IF(N36&gt;0,(N37/N36),)</f>
        <v>0</v>
      </c>
      <c r="AG37" s="275">
        <f>IF(O36&gt;0,(O37/O36),)</f>
        <v>0</v>
      </c>
      <c r="AH37" s="290">
        <f>IF(P36&gt;0,(P37/P36),)</f>
        <v>0</v>
      </c>
      <c r="AI37" s="395">
        <f>IF(S35&gt;0,(S37-S35)/S35,)</f>
        <v>1.4446996069119105E-2</v>
      </c>
      <c r="AJ37" s="314">
        <f t="shared" ref="AJ37:AX37" si="23">IF(T35&gt;0,(T37-T35)/T35,)</f>
        <v>-5.5490997775547397E-2</v>
      </c>
      <c r="AK37" s="314">
        <f t="shared" si="23"/>
        <v>7.7927919507100726E-3</v>
      </c>
      <c r="AL37" s="314">
        <f t="shared" si="23"/>
        <v>9.584545836656802E-2</v>
      </c>
      <c r="AM37" s="312">
        <f t="shared" si="23"/>
        <v>-1.7624530009957853E-2</v>
      </c>
      <c r="AN37" s="314">
        <f t="shared" si="23"/>
        <v>4.0632965055734755E-3</v>
      </c>
      <c r="AO37" s="310">
        <f t="shared" si="23"/>
        <v>1.8095528198167502E-3</v>
      </c>
      <c r="AP37" s="314">
        <f t="shared" si="23"/>
        <v>0</v>
      </c>
      <c r="AQ37" s="314">
        <f t="shared" si="23"/>
        <v>-5.9397189485710822E-2</v>
      </c>
      <c r="AR37" s="314">
        <f t="shared" si="23"/>
        <v>6.7920054452813461E-2</v>
      </c>
      <c r="AS37" s="312">
        <f t="shared" si="23"/>
        <v>-1.6204698620150353E-3</v>
      </c>
      <c r="AT37" s="314">
        <f t="shared" si="23"/>
        <v>-1.5553563634320781E-2</v>
      </c>
      <c r="AU37" s="310">
        <f t="shared" si="23"/>
        <v>-1.5553563634320781E-2</v>
      </c>
      <c r="AV37" s="314">
        <f t="shared" si="23"/>
        <v>0</v>
      </c>
      <c r="AW37" s="314">
        <f t="shared" si="23"/>
        <v>0</v>
      </c>
      <c r="AX37" s="310">
        <f t="shared" si="23"/>
        <v>0</v>
      </c>
    </row>
    <row r="38" spans="1:50" ht="15">
      <c r="A38" s="634" t="s">
        <v>310</v>
      </c>
      <c r="B38" s="635">
        <v>228</v>
      </c>
      <c r="C38" s="635">
        <v>116</v>
      </c>
      <c r="D38" s="635">
        <v>348</v>
      </c>
      <c r="E38" s="635">
        <v>77</v>
      </c>
      <c r="F38" s="635">
        <v>47</v>
      </c>
      <c r="G38" s="635">
        <v>96</v>
      </c>
      <c r="H38" s="635">
        <v>912</v>
      </c>
      <c r="I38" s="635"/>
      <c r="J38" s="635">
        <v>17</v>
      </c>
      <c r="K38" s="635">
        <v>11</v>
      </c>
      <c r="L38" s="635">
        <v>3</v>
      </c>
      <c r="M38" s="635">
        <v>31</v>
      </c>
      <c r="N38" s="635"/>
      <c r="O38" s="635"/>
      <c r="P38" s="635"/>
      <c r="Q38"/>
      <c r="S38" s="272"/>
      <c r="T38" s="272"/>
      <c r="U38" s="272"/>
      <c r="V38" s="272"/>
      <c r="W38" s="272"/>
      <c r="X38" s="272"/>
      <c r="Y38" s="288"/>
      <c r="Z38" s="284"/>
      <c r="AA38" s="272"/>
      <c r="AB38" s="272"/>
      <c r="AC38" s="272"/>
      <c r="AD38" s="272"/>
      <c r="AE38" s="288"/>
      <c r="AF38" s="284"/>
      <c r="AG38" s="272"/>
      <c r="AH38" s="288"/>
      <c r="AI38" s="343"/>
      <c r="AJ38" s="344"/>
      <c r="AK38" s="344"/>
      <c r="AL38" s="344"/>
      <c r="AM38" s="344"/>
      <c r="AN38" s="344"/>
      <c r="AO38" s="309"/>
      <c r="AP38" s="344"/>
      <c r="AQ38" s="344"/>
      <c r="AR38" s="344"/>
      <c r="AS38" s="344"/>
      <c r="AT38" s="344"/>
      <c r="AU38" s="309"/>
      <c r="AV38" s="344"/>
      <c r="AW38" s="344"/>
      <c r="AX38" s="309"/>
    </row>
    <row r="39" spans="1:50" ht="15">
      <c r="A39" s="636" t="s">
        <v>312</v>
      </c>
      <c r="B39" s="637">
        <v>18776337.295081966</v>
      </c>
      <c r="C39" s="637">
        <v>8020093.8987341765</v>
      </c>
      <c r="D39" s="637">
        <v>23062402.966532331</v>
      </c>
      <c r="E39" s="637">
        <v>4426124.2348802593</v>
      </c>
      <c r="F39" s="637">
        <v>2586651.7602739725</v>
      </c>
      <c r="G39" s="637">
        <v>6082025.3256877232</v>
      </c>
      <c r="H39" s="637">
        <v>62953635.481190428</v>
      </c>
      <c r="I39" s="637"/>
      <c r="J39" s="637">
        <v>970204.38461538451</v>
      </c>
      <c r="K39" s="637">
        <v>658572.53097345133</v>
      </c>
      <c r="L39" s="637">
        <v>107014.90909090909</v>
      </c>
      <c r="M39" s="637">
        <v>1735791.8246797449</v>
      </c>
      <c r="N39" s="637"/>
      <c r="O39" s="637"/>
      <c r="P39" s="637"/>
      <c r="Q39"/>
      <c r="S39" s="275">
        <f>IF(B38&gt;0,(B39/B38),)</f>
        <v>82352.356557377047</v>
      </c>
      <c r="T39" s="275">
        <f t="shared" ref="T39:AD39" si="24">IF(C38&gt;0,(C39/C38),)</f>
        <v>69138.740506329108</v>
      </c>
      <c r="U39" s="275">
        <f t="shared" si="24"/>
        <v>66271.27289233428</v>
      </c>
      <c r="V39" s="275">
        <f t="shared" si="24"/>
        <v>57482.132920522847</v>
      </c>
      <c r="W39" s="275">
        <f t="shared" si="24"/>
        <v>55035.143835616436</v>
      </c>
      <c r="X39" s="275">
        <f t="shared" si="24"/>
        <v>63354.430475913781</v>
      </c>
      <c r="Y39" s="290">
        <f t="shared" si="24"/>
        <v>69028.10908025266</v>
      </c>
      <c r="Z39" s="285">
        <f t="shared" si="24"/>
        <v>0</v>
      </c>
      <c r="AA39" s="275">
        <f t="shared" si="24"/>
        <v>57070.846153846149</v>
      </c>
      <c r="AB39" s="275">
        <f t="shared" si="24"/>
        <v>59870.230088495577</v>
      </c>
      <c r="AC39" s="275">
        <f t="shared" si="24"/>
        <v>35671.63636363636</v>
      </c>
      <c r="AD39" s="275">
        <f t="shared" si="24"/>
        <v>55993.284667088548</v>
      </c>
      <c r="AE39" s="290">
        <f>IF(M38&gt;0,(M39/M38),)</f>
        <v>55993.284667088548</v>
      </c>
      <c r="AF39" s="285">
        <f>IF(N38&gt;0,(N39/N38),)</f>
        <v>0</v>
      </c>
      <c r="AG39" s="275">
        <f>IF(O38&gt;0,(O39/O38),)</f>
        <v>0</v>
      </c>
      <c r="AH39" s="290">
        <f>IF(P38&gt;0,(P39/P38),)</f>
        <v>0</v>
      </c>
      <c r="AI39" s="343"/>
      <c r="AJ39" s="344"/>
      <c r="AK39" s="344"/>
      <c r="AL39" s="344"/>
      <c r="AM39" s="344"/>
      <c r="AN39" s="344"/>
      <c r="AO39" s="309"/>
      <c r="AP39" s="344"/>
      <c r="AQ39" s="344"/>
      <c r="AR39" s="344"/>
      <c r="AS39" s="344"/>
      <c r="AT39" s="344"/>
      <c r="AU39" s="309"/>
      <c r="AV39" s="344"/>
      <c r="AW39" s="344"/>
      <c r="AX39" s="309"/>
    </row>
    <row r="40" spans="1:50" ht="15">
      <c r="A40" s="634" t="s">
        <v>314</v>
      </c>
      <c r="B40" s="635">
        <v>231</v>
      </c>
      <c r="C40" s="635">
        <v>118</v>
      </c>
      <c r="D40" s="635">
        <v>352</v>
      </c>
      <c r="E40" s="635">
        <v>81</v>
      </c>
      <c r="F40" s="635">
        <v>42</v>
      </c>
      <c r="G40" s="635">
        <v>90</v>
      </c>
      <c r="H40" s="635">
        <v>914</v>
      </c>
      <c r="I40" s="635"/>
      <c r="J40" s="645">
        <v>18</v>
      </c>
      <c r="K40" s="635">
        <v>9</v>
      </c>
      <c r="L40" s="635">
        <v>4</v>
      </c>
      <c r="M40" s="635">
        <v>31</v>
      </c>
      <c r="N40" s="635"/>
      <c r="O40" s="635"/>
      <c r="P40" s="635"/>
      <c r="Q40"/>
      <c r="S40" s="272"/>
      <c r="T40" s="272"/>
      <c r="U40" s="272"/>
      <c r="V40" s="272"/>
      <c r="W40" s="272"/>
      <c r="X40" s="272"/>
      <c r="Y40" s="288"/>
      <c r="Z40" s="284"/>
      <c r="AA40" s="272"/>
      <c r="AB40" s="272"/>
      <c r="AC40" s="272"/>
      <c r="AD40" s="272"/>
      <c r="AE40" s="288"/>
      <c r="AF40" s="284"/>
      <c r="AG40" s="272"/>
      <c r="AH40" s="288"/>
      <c r="AI40" s="343"/>
      <c r="AJ40" s="344"/>
      <c r="AK40" s="344"/>
      <c r="AL40" s="344"/>
      <c r="AM40" s="344"/>
      <c r="AN40" s="344"/>
      <c r="AO40" s="309"/>
      <c r="AP40" s="344"/>
      <c r="AQ40" s="344"/>
      <c r="AR40" s="344"/>
      <c r="AS40" s="344"/>
      <c r="AT40" s="344"/>
      <c r="AU40" s="309"/>
      <c r="AV40" s="344"/>
      <c r="AW40" s="344"/>
      <c r="AX40" s="309"/>
    </row>
    <row r="41" spans="1:50" ht="15">
      <c r="A41" s="634" t="s">
        <v>316</v>
      </c>
      <c r="B41" s="635">
        <v>19665053.756427605</v>
      </c>
      <c r="C41" s="635">
        <v>8051033.0817391314</v>
      </c>
      <c r="D41" s="635">
        <v>23701848.992783569</v>
      </c>
      <c r="E41" s="635">
        <v>4871045.9307692312</v>
      </c>
      <c r="F41" s="635">
        <v>2428969.8461538465</v>
      </c>
      <c r="G41" s="635">
        <v>5791671.9229426142</v>
      </c>
      <c r="H41" s="635">
        <v>64509623.530816004</v>
      </c>
      <c r="I41" s="635"/>
      <c r="J41" s="635">
        <v>987446.89285714296</v>
      </c>
      <c r="K41" s="635">
        <v>552795.8764044944</v>
      </c>
      <c r="L41" s="635">
        <v>156971.07692307694</v>
      </c>
      <c r="M41" s="635">
        <v>1697213.8461847142</v>
      </c>
      <c r="N41" s="635"/>
      <c r="O41" s="635"/>
      <c r="P41" s="635"/>
      <c r="Q41"/>
      <c r="R41" s="273"/>
      <c r="S41" s="275">
        <f>IF(B40&gt;0,(B41/B40),)</f>
        <v>85130.102841677945</v>
      </c>
      <c r="T41" s="275">
        <f t="shared" ref="T41:AD41" si="25">IF(C40&gt;0,(C41/C40),)</f>
        <v>68229.093913043485</v>
      </c>
      <c r="U41" s="275">
        <f t="shared" si="25"/>
        <v>67334.798274953326</v>
      </c>
      <c r="V41" s="275">
        <f t="shared" si="25"/>
        <v>60136.369515669518</v>
      </c>
      <c r="W41" s="275">
        <f t="shared" si="25"/>
        <v>57832.61538461539</v>
      </c>
      <c r="X41" s="275">
        <f t="shared" si="25"/>
        <v>64351.910254917937</v>
      </c>
      <c r="Y41" s="290">
        <f t="shared" si="25"/>
        <v>70579.456817085345</v>
      </c>
      <c r="Z41" s="285">
        <f t="shared" si="25"/>
        <v>0</v>
      </c>
      <c r="AA41" s="351">
        <f t="shared" si="25"/>
        <v>54858.160714285717</v>
      </c>
      <c r="AB41" s="275">
        <f t="shared" si="25"/>
        <v>61421.764044943819</v>
      </c>
      <c r="AC41" s="275">
        <f t="shared" si="25"/>
        <v>39242.769230769234</v>
      </c>
      <c r="AD41" s="275">
        <f t="shared" si="25"/>
        <v>54748.833747894008</v>
      </c>
      <c r="AE41" s="290">
        <f>IF(M40&gt;0,(M41/M40),)</f>
        <v>54748.833747894008</v>
      </c>
      <c r="AF41" s="285">
        <f>IF(N40&gt;0,(N41/N40),)</f>
        <v>0</v>
      </c>
      <c r="AG41" s="275">
        <f>IF(O40&gt;0,(O41/O40),)</f>
        <v>0</v>
      </c>
      <c r="AH41" s="290">
        <f>IF(P40&gt;0,(P41/P40),)</f>
        <v>0</v>
      </c>
      <c r="AI41" s="345">
        <f>IF(S39&gt;0,(S41-S39)/S39,)</f>
        <v>3.3730015756933067E-2</v>
      </c>
      <c r="AJ41" s="314">
        <f t="shared" ref="AJ41:AX41" si="26">IF(T39&gt;0,(T41-T39)/T39,)</f>
        <v>-1.3156829103682495E-2</v>
      </c>
      <c r="AK41" s="314">
        <f t="shared" si="26"/>
        <v>1.6048060286194765E-2</v>
      </c>
      <c r="AL41" s="314">
        <f t="shared" si="26"/>
        <v>4.6174984474158728E-2</v>
      </c>
      <c r="AM41" s="312">
        <f t="shared" si="26"/>
        <v>5.0830639370266308E-2</v>
      </c>
      <c r="AN41" s="314">
        <f t="shared" si="26"/>
        <v>1.5744436048294674E-2</v>
      </c>
      <c r="AO41" s="310">
        <f t="shared" si="26"/>
        <v>2.2474145062109058E-2</v>
      </c>
      <c r="AP41" s="314">
        <f t="shared" si="26"/>
        <v>0</v>
      </c>
      <c r="AQ41" s="314">
        <f t="shared" si="26"/>
        <v>-3.8770853924185472E-2</v>
      </c>
      <c r="AR41" s="314">
        <f t="shared" si="26"/>
        <v>2.5914948951338314E-2</v>
      </c>
      <c r="AS41" s="314">
        <f t="shared" si="26"/>
        <v>0.10011127133974947</v>
      </c>
      <c r="AT41" s="314">
        <f t="shared" si="26"/>
        <v>-2.2225002990867528E-2</v>
      </c>
      <c r="AU41" s="310">
        <f t="shared" si="26"/>
        <v>-2.2225002990867528E-2</v>
      </c>
      <c r="AV41" s="314">
        <f t="shared" si="26"/>
        <v>0</v>
      </c>
      <c r="AW41" s="314">
        <f t="shared" si="26"/>
        <v>0</v>
      </c>
      <c r="AX41" s="310">
        <f t="shared" si="26"/>
        <v>0</v>
      </c>
    </row>
    <row r="42" spans="1:50" ht="15">
      <c r="A42" s="634" t="s">
        <v>318</v>
      </c>
      <c r="B42" s="635">
        <v>210</v>
      </c>
      <c r="C42" s="635">
        <v>109</v>
      </c>
      <c r="D42" s="635">
        <v>386</v>
      </c>
      <c r="E42" s="635">
        <v>110</v>
      </c>
      <c r="F42" s="635">
        <v>24</v>
      </c>
      <c r="G42" s="635">
        <v>128</v>
      </c>
      <c r="H42" s="635">
        <v>967</v>
      </c>
      <c r="I42" s="635"/>
      <c r="J42" s="635">
        <v>6</v>
      </c>
      <c r="K42" s="635">
        <v>33</v>
      </c>
      <c r="L42" s="635">
        <v>62</v>
      </c>
      <c r="M42" s="635">
        <v>101</v>
      </c>
      <c r="N42" s="635"/>
      <c r="O42" s="635"/>
      <c r="P42" s="635"/>
      <c r="Q42"/>
      <c r="S42" s="272"/>
      <c r="T42" s="272"/>
      <c r="U42" s="272"/>
      <c r="V42" s="272"/>
      <c r="W42" s="272"/>
      <c r="X42" s="272"/>
      <c r="Y42" s="288"/>
      <c r="Z42" s="284"/>
      <c r="AA42" s="272"/>
      <c r="AB42" s="272"/>
      <c r="AC42" s="272"/>
      <c r="AD42" s="272"/>
      <c r="AE42" s="288"/>
      <c r="AF42" s="284"/>
      <c r="AG42" s="272"/>
      <c r="AH42" s="288"/>
      <c r="AI42" s="343"/>
      <c r="AJ42" s="344"/>
      <c r="AK42" s="344"/>
      <c r="AL42" s="344"/>
      <c r="AM42" s="344"/>
      <c r="AN42" s="344"/>
      <c r="AO42" s="309"/>
      <c r="AP42" s="344"/>
      <c r="AQ42" s="344"/>
      <c r="AR42" s="344"/>
      <c r="AS42" s="344"/>
      <c r="AT42" s="344"/>
      <c r="AU42" s="309"/>
      <c r="AV42" s="344"/>
      <c r="AW42" s="344"/>
      <c r="AX42" s="309"/>
    </row>
    <row r="43" spans="1:50" ht="15">
      <c r="A43" s="634" t="s">
        <v>320</v>
      </c>
      <c r="B43" s="635">
        <v>16126803.194444444</v>
      </c>
      <c r="C43" s="635">
        <v>6624018.9210526319</v>
      </c>
      <c r="D43" s="635">
        <v>21992824.923142966</v>
      </c>
      <c r="E43" s="635">
        <v>5491649.4621370845</v>
      </c>
      <c r="F43" s="635">
        <v>1150795.6085106381</v>
      </c>
      <c r="G43" s="635">
        <v>6991990.7759376336</v>
      </c>
      <c r="H43" s="635">
        <v>58378082.885225393</v>
      </c>
      <c r="I43" s="635"/>
      <c r="J43" s="635">
        <v>339884.5263157895</v>
      </c>
      <c r="K43" s="635">
        <v>1604098.9038461538</v>
      </c>
      <c r="L43" s="635">
        <v>2809171.0987145281</v>
      </c>
      <c r="M43" s="635">
        <v>4753154.5288764713</v>
      </c>
      <c r="N43" s="635"/>
      <c r="O43" s="635"/>
      <c r="P43" s="635"/>
      <c r="Q43"/>
      <c r="R43" s="273"/>
      <c r="S43" s="275">
        <f>IF(B42&gt;0,(B43/B42),)</f>
        <v>76794.300925925927</v>
      </c>
      <c r="T43" s="275">
        <f t="shared" ref="T43:AD43" si="27">IF(C42&gt;0,(C43/C42),)</f>
        <v>60770.815789473687</v>
      </c>
      <c r="U43" s="275">
        <f t="shared" si="27"/>
        <v>56976.230370836696</v>
      </c>
      <c r="V43" s="275">
        <f t="shared" si="27"/>
        <v>49924.086019428039</v>
      </c>
      <c r="W43" s="275">
        <f t="shared" si="27"/>
        <v>47949.817021276591</v>
      </c>
      <c r="X43" s="275">
        <f t="shared" si="27"/>
        <v>54624.927937012762</v>
      </c>
      <c r="Y43" s="290">
        <f t="shared" si="27"/>
        <v>60370.302880274452</v>
      </c>
      <c r="Z43" s="285">
        <f t="shared" si="27"/>
        <v>0</v>
      </c>
      <c r="AA43" s="275">
        <f t="shared" si="27"/>
        <v>56647.42105263158</v>
      </c>
      <c r="AB43" s="275">
        <f t="shared" si="27"/>
        <v>48609.057692307688</v>
      </c>
      <c r="AC43" s="275">
        <f t="shared" si="27"/>
        <v>45309.211269589163</v>
      </c>
      <c r="AD43" s="275">
        <f t="shared" si="27"/>
        <v>47060.935929470012</v>
      </c>
      <c r="AE43" s="290">
        <f>IF(M42&gt;0,(M43/M42),)</f>
        <v>47060.935929470012</v>
      </c>
      <c r="AF43" s="285">
        <f>IF(N42&gt;0,(N43/N42),)</f>
        <v>0</v>
      </c>
      <c r="AG43" s="275">
        <f>IF(O42&gt;0,(O43/O42),)</f>
        <v>0</v>
      </c>
      <c r="AH43" s="290">
        <f>IF(P42&gt;0,(P43/P42),)</f>
        <v>0</v>
      </c>
      <c r="AI43" s="343"/>
      <c r="AJ43" s="344"/>
      <c r="AK43" s="344"/>
      <c r="AL43" s="344"/>
      <c r="AM43" s="344"/>
      <c r="AN43" s="344"/>
      <c r="AO43" s="309"/>
      <c r="AP43" s="344"/>
      <c r="AQ43" s="344"/>
      <c r="AR43" s="344"/>
      <c r="AS43" s="344"/>
      <c r="AT43" s="344"/>
      <c r="AU43" s="309"/>
      <c r="AV43" s="344"/>
      <c r="AW43" s="344"/>
      <c r="AX43" s="309"/>
    </row>
    <row r="44" spans="1:50" ht="15">
      <c r="A44" s="634" t="s">
        <v>322</v>
      </c>
      <c r="B44" s="635">
        <v>227</v>
      </c>
      <c r="C44" s="635">
        <v>103</v>
      </c>
      <c r="D44" s="635">
        <v>383</v>
      </c>
      <c r="E44" s="635">
        <v>115</v>
      </c>
      <c r="F44" s="635">
        <v>31</v>
      </c>
      <c r="G44" s="635">
        <v>129</v>
      </c>
      <c r="H44" s="635">
        <v>988</v>
      </c>
      <c r="I44" s="635"/>
      <c r="J44" s="645">
        <v>6</v>
      </c>
      <c r="K44" s="635">
        <v>33</v>
      </c>
      <c r="L44" s="635">
        <v>59</v>
      </c>
      <c r="M44" s="635">
        <v>98</v>
      </c>
      <c r="N44" s="635"/>
      <c r="O44" s="635"/>
      <c r="P44" s="635"/>
      <c r="Q44"/>
      <c r="S44" s="272"/>
      <c r="T44" s="272"/>
      <c r="U44" s="272"/>
      <c r="V44" s="272"/>
      <c r="W44" s="272"/>
      <c r="X44" s="272"/>
      <c r="Y44" s="288"/>
      <c r="Z44" s="284"/>
      <c r="AA44" s="272"/>
      <c r="AB44" s="272"/>
      <c r="AC44" s="272"/>
      <c r="AD44" s="272"/>
      <c r="AE44" s="288"/>
      <c r="AF44" s="284"/>
      <c r="AG44" s="272"/>
      <c r="AH44" s="288"/>
      <c r="AI44" s="343"/>
      <c r="AJ44" s="344"/>
      <c r="AK44" s="344"/>
      <c r="AL44" s="344"/>
      <c r="AM44" s="344"/>
      <c r="AN44" s="344"/>
      <c r="AO44" s="309"/>
      <c r="AP44" s="344"/>
      <c r="AQ44" s="344"/>
      <c r="AR44" s="344"/>
      <c r="AS44" s="344"/>
      <c r="AT44" s="344"/>
      <c r="AU44" s="309"/>
      <c r="AV44" s="344"/>
      <c r="AW44" s="344"/>
      <c r="AX44" s="309"/>
    </row>
    <row r="45" spans="1:50" ht="15">
      <c r="A45" s="634" t="s">
        <v>324</v>
      </c>
      <c r="B45" s="635">
        <v>17619403.223965764</v>
      </c>
      <c r="C45" s="635">
        <v>5921594.8516992796</v>
      </c>
      <c r="D45" s="635">
        <v>22130878.744193487</v>
      </c>
      <c r="E45" s="635">
        <v>6238953.0070982575</v>
      </c>
      <c r="F45" s="635">
        <v>1528194.4158415843</v>
      </c>
      <c r="G45" s="635">
        <v>7246849.1615432166</v>
      </c>
      <c r="H45" s="635">
        <v>60685873.404341593</v>
      </c>
      <c r="I45" s="635"/>
      <c r="J45" s="635">
        <v>326609.05263157899</v>
      </c>
      <c r="K45" s="635">
        <v>1657160.0388349514</v>
      </c>
      <c r="L45" s="635">
        <v>2673343.8140299208</v>
      </c>
      <c r="M45" s="635">
        <v>4657112.9054964511</v>
      </c>
      <c r="N45" s="635"/>
      <c r="O45" s="635"/>
      <c r="P45" s="635"/>
      <c r="Q45"/>
      <c r="R45" s="273"/>
      <c r="S45" s="275">
        <f>IF(B44&gt;0,(B45/B44),)</f>
        <v>77618.516405135524</v>
      </c>
      <c r="T45" s="275">
        <f t="shared" ref="T45:AD45" si="28">IF(C44&gt;0,(C45/C44),)</f>
        <v>57491.212152420194</v>
      </c>
      <c r="U45" s="275">
        <f t="shared" si="28"/>
        <v>57782.9732224373</v>
      </c>
      <c r="V45" s="275">
        <f t="shared" si="28"/>
        <v>54251.76527911528</v>
      </c>
      <c r="W45" s="275">
        <f t="shared" si="28"/>
        <v>49296.594059405943</v>
      </c>
      <c r="X45" s="275">
        <f t="shared" si="28"/>
        <v>56177.125283280751</v>
      </c>
      <c r="Y45" s="290">
        <f t="shared" si="28"/>
        <v>61422.948789819427</v>
      </c>
      <c r="Z45" s="285">
        <f t="shared" si="28"/>
        <v>0</v>
      </c>
      <c r="AA45" s="351">
        <f t="shared" si="28"/>
        <v>54434.842105263167</v>
      </c>
      <c r="AB45" s="275">
        <f t="shared" si="28"/>
        <v>50216.970873786406</v>
      </c>
      <c r="AC45" s="275">
        <f t="shared" si="28"/>
        <v>45310.912102202048</v>
      </c>
      <c r="AD45" s="275">
        <f t="shared" si="28"/>
        <v>47521.560260167869</v>
      </c>
      <c r="AE45" s="290">
        <f>IF(M44&gt;0,(M45/M44),)</f>
        <v>47521.560260167869</v>
      </c>
      <c r="AF45" s="285">
        <f>IF(N44&gt;0,(N45/N44),)</f>
        <v>0</v>
      </c>
      <c r="AG45" s="275">
        <f>IF(O44&gt;0,(O45/O44),)</f>
        <v>0</v>
      </c>
      <c r="AH45" s="290">
        <f>IF(P44&gt;0,(P45/P44),)</f>
        <v>0</v>
      </c>
      <c r="AI45" s="345">
        <f>IF(S43&gt;0,(S45-S43)/S43,)</f>
        <v>1.0732768828830371E-2</v>
      </c>
      <c r="AJ45" s="314">
        <f t="shared" ref="AJ45:AX45" si="29">IF(T43&gt;0,(T45-T43)/T43,)</f>
        <v>-5.3966753522199123E-2</v>
      </c>
      <c r="AK45" s="314">
        <f t="shared" si="29"/>
        <v>1.4159287940774958E-2</v>
      </c>
      <c r="AL45" s="314">
        <f t="shared" si="29"/>
        <v>8.6685197561816488E-2</v>
      </c>
      <c r="AM45" s="312">
        <f t="shared" si="29"/>
        <v>2.8087219551468819E-2</v>
      </c>
      <c r="AN45" s="314">
        <f t="shared" si="29"/>
        <v>2.8415549546496534E-2</v>
      </c>
      <c r="AO45" s="310">
        <f t="shared" si="29"/>
        <v>1.7436485479169588E-2</v>
      </c>
      <c r="AP45" s="314">
        <f t="shared" si="29"/>
        <v>0</v>
      </c>
      <c r="AQ45" s="314">
        <f t="shared" si="29"/>
        <v>-3.9058776308857686E-2</v>
      </c>
      <c r="AR45" s="314">
        <f t="shared" si="29"/>
        <v>3.3078468454515376E-2</v>
      </c>
      <c r="AS45" s="314">
        <f t="shared" si="29"/>
        <v>3.7538340775021413E-5</v>
      </c>
      <c r="AT45" s="314">
        <f t="shared" si="29"/>
        <v>9.7878276664151564E-3</v>
      </c>
      <c r="AU45" s="310">
        <f t="shared" si="29"/>
        <v>9.7878276664151564E-3</v>
      </c>
      <c r="AV45" s="314">
        <f t="shared" si="29"/>
        <v>0</v>
      </c>
      <c r="AW45" s="314">
        <f t="shared" si="29"/>
        <v>0</v>
      </c>
      <c r="AX45" s="310">
        <f t="shared" si="29"/>
        <v>0</v>
      </c>
    </row>
    <row r="46" spans="1:50" ht="15">
      <c r="A46" s="634" t="s">
        <v>326</v>
      </c>
      <c r="B46" s="635">
        <v>249</v>
      </c>
      <c r="C46" s="635">
        <v>70</v>
      </c>
      <c r="D46" s="635">
        <v>221</v>
      </c>
      <c r="E46" s="635">
        <v>61</v>
      </c>
      <c r="F46" s="635">
        <v>65</v>
      </c>
      <c r="G46" s="635">
        <v>103</v>
      </c>
      <c r="H46" s="635">
        <v>769</v>
      </c>
      <c r="I46" s="635"/>
      <c r="J46" s="635">
        <v>2</v>
      </c>
      <c r="K46" s="635">
        <v>75</v>
      </c>
      <c r="L46" s="635">
        <v>153</v>
      </c>
      <c r="M46" s="635">
        <v>230</v>
      </c>
      <c r="N46" s="635"/>
      <c r="O46" s="635"/>
      <c r="P46" s="635"/>
      <c r="Q46"/>
      <c r="S46" s="272"/>
      <c r="T46" s="272"/>
      <c r="U46" s="272"/>
      <c r="V46" s="272"/>
      <c r="W46" s="272"/>
      <c r="X46" s="272"/>
      <c r="Y46" s="288"/>
      <c r="Z46" s="284"/>
      <c r="AA46" s="272"/>
      <c r="AB46" s="272"/>
      <c r="AC46" s="272"/>
      <c r="AD46" s="272"/>
      <c r="AE46" s="288"/>
      <c r="AF46" s="284"/>
      <c r="AG46" s="272"/>
      <c r="AH46" s="288"/>
      <c r="AI46" s="343"/>
      <c r="AJ46" s="344"/>
      <c r="AK46" s="344"/>
      <c r="AL46" s="344"/>
      <c r="AM46" s="344"/>
      <c r="AN46" s="344"/>
      <c r="AO46" s="309"/>
      <c r="AP46" s="344"/>
      <c r="AQ46" s="344"/>
      <c r="AR46" s="344"/>
      <c r="AS46" s="344"/>
      <c r="AT46" s="344"/>
      <c r="AU46" s="309"/>
      <c r="AV46" s="344"/>
      <c r="AW46" s="344"/>
      <c r="AX46" s="309"/>
    </row>
    <row r="47" spans="1:50" ht="15">
      <c r="A47" s="634" t="s">
        <v>328</v>
      </c>
      <c r="B47" s="635">
        <v>12035513.289473685</v>
      </c>
      <c r="C47" s="635">
        <v>3357115.3125000005</v>
      </c>
      <c r="D47" s="635">
        <v>9630092.9759108871</v>
      </c>
      <c r="E47" s="635">
        <v>2482020.9678522572</v>
      </c>
      <c r="F47" s="635">
        <v>2624946.8015267174</v>
      </c>
      <c r="G47" s="635">
        <v>4559976.1086752117</v>
      </c>
      <c r="H47" s="635">
        <v>34689665.455938756</v>
      </c>
      <c r="I47" s="635"/>
      <c r="J47" s="635">
        <v>105951</v>
      </c>
      <c r="K47" s="635">
        <v>3038242.2199170124</v>
      </c>
      <c r="L47" s="635">
        <v>6349688.4204234798</v>
      </c>
      <c r="M47" s="635">
        <v>9493881.6403404921</v>
      </c>
      <c r="N47" s="635"/>
      <c r="O47" s="635"/>
      <c r="P47" s="635"/>
      <c r="Q47"/>
      <c r="R47" s="273"/>
      <c r="S47" s="275">
        <f>IF(B46&gt;0,(B47/B46),)</f>
        <v>48335.394736842107</v>
      </c>
      <c r="T47" s="275">
        <f t="shared" ref="T47:AD47" si="30">IF(C46&gt;0,(C47/C46),)</f>
        <v>47958.790178571435</v>
      </c>
      <c r="U47" s="275">
        <f t="shared" si="30"/>
        <v>43575.081338963289</v>
      </c>
      <c r="V47" s="275">
        <f t="shared" si="30"/>
        <v>40688.868325446841</v>
      </c>
      <c r="W47" s="275">
        <f t="shared" si="30"/>
        <v>40383.796946564886</v>
      </c>
      <c r="X47" s="275">
        <f t="shared" si="30"/>
        <v>44271.612705584579</v>
      </c>
      <c r="Y47" s="290">
        <f t="shared" si="30"/>
        <v>45110.098122157033</v>
      </c>
      <c r="Z47" s="285">
        <f t="shared" si="30"/>
        <v>0</v>
      </c>
      <c r="AA47" s="275">
        <f t="shared" si="30"/>
        <v>52975.5</v>
      </c>
      <c r="AB47" s="275">
        <f t="shared" si="30"/>
        <v>40509.896265560164</v>
      </c>
      <c r="AC47" s="275">
        <f t="shared" si="30"/>
        <v>41501.231506035816</v>
      </c>
      <c r="AD47" s="275">
        <f t="shared" si="30"/>
        <v>41277.746262349967</v>
      </c>
      <c r="AE47" s="290">
        <f>IF(M46&gt;0,(M47/M46),)</f>
        <v>41277.746262349967</v>
      </c>
      <c r="AF47" s="285">
        <f>IF(N46&gt;0,(N47/N46),)</f>
        <v>0</v>
      </c>
      <c r="AG47" s="275">
        <f>IF(O46&gt;0,(O47/O46),)</f>
        <v>0</v>
      </c>
      <c r="AH47" s="290">
        <f>IF(P46&gt;0,(P47/P46),)</f>
        <v>0</v>
      </c>
      <c r="AI47" s="343"/>
      <c r="AJ47" s="344"/>
      <c r="AK47" s="344"/>
      <c r="AL47" s="344"/>
      <c r="AM47" s="344"/>
      <c r="AN47" s="344"/>
      <c r="AO47" s="309"/>
      <c r="AP47" s="344"/>
      <c r="AQ47" s="344"/>
      <c r="AR47" s="344"/>
      <c r="AS47" s="344"/>
      <c r="AT47" s="344"/>
      <c r="AU47" s="309"/>
      <c r="AV47" s="344"/>
      <c r="AW47" s="344"/>
      <c r="AX47" s="309"/>
    </row>
    <row r="48" spans="1:50" ht="15">
      <c r="A48" s="634" t="s">
        <v>330</v>
      </c>
      <c r="B48" s="635">
        <v>272</v>
      </c>
      <c r="C48" s="635">
        <v>70</v>
      </c>
      <c r="D48" s="635">
        <v>221</v>
      </c>
      <c r="E48" s="635">
        <v>68</v>
      </c>
      <c r="F48" s="635">
        <v>64</v>
      </c>
      <c r="G48" s="635">
        <v>110</v>
      </c>
      <c r="H48" s="635">
        <v>805</v>
      </c>
      <c r="I48" s="635"/>
      <c r="J48" s="645">
        <v>1</v>
      </c>
      <c r="K48" s="635">
        <v>165</v>
      </c>
      <c r="L48" s="635">
        <v>581</v>
      </c>
      <c r="M48" s="635">
        <v>747</v>
      </c>
      <c r="N48" s="635"/>
      <c r="O48" s="635"/>
      <c r="P48" s="635"/>
      <c r="Q48"/>
      <c r="S48" s="272"/>
      <c r="T48" s="272"/>
      <c r="U48" s="272"/>
      <c r="V48" s="272"/>
      <c r="W48" s="272"/>
      <c r="X48" s="272"/>
      <c r="Y48" s="288"/>
      <c r="Z48" s="284"/>
      <c r="AA48" s="272"/>
      <c r="AB48" s="272"/>
      <c r="AC48" s="272"/>
      <c r="AD48" s="272"/>
      <c r="AE48" s="288"/>
      <c r="AF48" s="284"/>
      <c r="AG48" s="272"/>
      <c r="AH48" s="288"/>
      <c r="AI48" s="343"/>
      <c r="AJ48" s="344"/>
      <c r="AK48" s="344"/>
      <c r="AL48" s="344"/>
      <c r="AM48" s="344"/>
      <c r="AN48" s="344"/>
      <c r="AO48" s="309"/>
      <c r="AP48" s="344"/>
      <c r="AQ48" s="344"/>
      <c r="AR48" s="344"/>
      <c r="AS48" s="344"/>
      <c r="AT48" s="344"/>
      <c r="AU48" s="309"/>
      <c r="AV48" s="344"/>
      <c r="AW48" s="344"/>
      <c r="AX48" s="309"/>
    </row>
    <row r="49" spans="1:50" ht="15">
      <c r="A49" s="634" t="s">
        <v>332</v>
      </c>
      <c r="B49" s="635">
        <v>13448913.859608745</v>
      </c>
      <c r="C49" s="635">
        <v>3069815.1017441861</v>
      </c>
      <c r="D49" s="635">
        <v>9519876.9412758984</v>
      </c>
      <c r="E49" s="635">
        <v>2922790.9960784311</v>
      </c>
      <c r="F49" s="635">
        <v>2578405.1320754718</v>
      </c>
      <c r="G49" s="635">
        <v>5176690.684491979</v>
      </c>
      <c r="H49" s="635">
        <v>36716492.715274714</v>
      </c>
      <c r="I49" s="635"/>
      <c r="J49" s="635">
        <v>50473</v>
      </c>
      <c r="K49" s="635">
        <v>7058370.0461749882</v>
      </c>
      <c r="L49" s="635">
        <v>24559474.263495922</v>
      </c>
      <c r="M49" s="635">
        <v>31668317.30967091</v>
      </c>
      <c r="N49" s="635"/>
      <c r="O49" s="635"/>
      <c r="P49" s="635"/>
      <c r="Q49"/>
      <c r="R49" s="273"/>
      <c r="S49" s="275">
        <f>IF(B48&gt;0,(B49/B48),)</f>
        <v>49444.536248561562</v>
      </c>
      <c r="T49" s="275">
        <f t="shared" ref="T49:AD49" si="31">IF(C48&gt;0,(C49/C48),)</f>
        <v>43854.501453488374</v>
      </c>
      <c r="U49" s="275">
        <f t="shared" si="31"/>
        <v>43076.366250117186</v>
      </c>
      <c r="V49" s="275">
        <f t="shared" si="31"/>
        <v>42982.220530565166</v>
      </c>
      <c r="W49" s="275">
        <f t="shared" si="31"/>
        <v>40287.580188679247</v>
      </c>
      <c r="X49" s="275">
        <f t="shared" si="31"/>
        <v>47060.824404472536</v>
      </c>
      <c r="Y49" s="290">
        <f t="shared" si="31"/>
        <v>45610.549956862997</v>
      </c>
      <c r="Z49" s="285">
        <f t="shared" si="31"/>
        <v>0</v>
      </c>
      <c r="AA49" s="351">
        <f t="shared" si="31"/>
        <v>50473</v>
      </c>
      <c r="AB49" s="275">
        <f t="shared" si="31"/>
        <v>42778.000279848413</v>
      </c>
      <c r="AC49" s="275">
        <f t="shared" si="31"/>
        <v>42271.040040440486</v>
      </c>
      <c r="AD49" s="275">
        <f t="shared" si="31"/>
        <v>42393.999075864675</v>
      </c>
      <c r="AE49" s="290">
        <f>IF(M48&gt;0,(M49/M48),)</f>
        <v>42393.999075864675</v>
      </c>
      <c r="AF49" s="285">
        <f>IF(N48&gt;0,(N49/N48),)</f>
        <v>0</v>
      </c>
      <c r="AG49" s="275">
        <f>IF(O48&gt;0,(O49/O48),)</f>
        <v>0</v>
      </c>
      <c r="AH49" s="290">
        <f>IF(P48&gt;0,(P49/P48),)</f>
        <v>0</v>
      </c>
      <c r="AI49" s="345">
        <f>IF(S47&gt;0,(S49-S47)/S47,)</f>
        <v>2.2946776741104132E-2</v>
      </c>
      <c r="AJ49" s="314">
        <f t="shared" ref="AJ49:AX49" si="32">IF(T47&gt;0,(T49-T47)/T47,)</f>
        <v>-8.5579488344076415E-2</v>
      </c>
      <c r="AK49" s="314">
        <f t="shared" si="32"/>
        <v>-1.1444960594948343E-2</v>
      </c>
      <c r="AL49" s="314">
        <f t="shared" si="32"/>
        <v>5.6363135656050202E-2</v>
      </c>
      <c r="AM49" s="312">
        <f t="shared" si="32"/>
        <v>-2.3825584803962609E-3</v>
      </c>
      <c r="AN49" s="314">
        <f t="shared" si="32"/>
        <v>6.3002261007223614E-2</v>
      </c>
      <c r="AO49" s="310">
        <f t="shared" si="32"/>
        <v>1.1094009003277994E-2</v>
      </c>
      <c r="AP49" s="314">
        <f t="shared" si="32"/>
        <v>0</v>
      </c>
      <c r="AQ49" s="314">
        <f t="shared" si="32"/>
        <v>-4.7238817944143995E-2</v>
      </c>
      <c r="AR49" s="314">
        <f t="shared" si="32"/>
        <v>5.5988887244238554E-2</v>
      </c>
      <c r="AS49" s="314">
        <f t="shared" si="32"/>
        <v>1.8549052798414227E-2</v>
      </c>
      <c r="AT49" s="314">
        <f t="shared" si="32"/>
        <v>2.7042484500488781E-2</v>
      </c>
      <c r="AU49" s="310">
        <f t="shared" si="32"/>
        <v>2.7042484500488781E-2</v>
      </c>
      <c r="AV49" s="314">
        <f t="shared" si="32"/>
        <v>0</v>
      </c>
      <c r="AW49" s="314">
        <f t="shared" si="32"/>
        <v>0</v>
      </c>
      <c r="AX49" s="310">
        <f t="shared" si="32"/>
        <v>0</v>
      </c>
    </row>
    <row r="50" spans="1:50" ht="15">
      <c r="A50" s="634" t="s">
        <v>334</v>
      </c>
      <c r="B50" s="635">
        <v>89</v>
      </c>
      <c r="C50" s="635">
        <v>0</v>
      </c>
      <c r="D50" s="635">
        <v>198</v>
      </c>
      <c r="E50" s="635">
        <v>7</v>
      </c>
      <c r="F50" s="635">
        <v>0</v>
      </c>
      <c r="G50" s="635">
        <v>16</v>
      </c>
      <c r="H50" s="635">
        <v>310</v>
      </c>
      <c r="I50" s="635"/>
      <c r="J50" s="635">
        <v>98</v>
      </c>
      <c r="K50" s="635">
        <v>0</v>
      </c>
      <c r="L50" s="635">
        <v>0</v>
      </c>
      <c r="M50" s="635">
        <v>98</v>
      </c>
      <c r="N50" s="635"/>
      <c r="O50" s="635"/>
      <c r="P50" s="635"/>
      <c r="Q50"/>
      <c r="S50" s="272"/>
      <c r="T50" s="272"/>
      <c r="U50" s="272"/>
      <c r="V50" s="272"/>
      <c r="W50" s="272"/>
      <c r="X50" s="272"/>
      <c r="Y50" s="288"/>
      <c r="Z50" s="284"/>
      <c r="AA50" s="272"/>
      <c r="AB50" s="272"/>
      <c r="AC50" s="272"/>
      <c r="AD50" s="272"/>
      <c r="AE50" s="288"/>
      <c r="AF50" s="284"/>
      <c r="AG50" s="272"/>
      <c r="AH50" s="288"/>
      <c r="AI50" s="343"/>
      <c r="AJ50" s="344"/>
      <c r="AK50" s="344"/>
      <c r="AL50" s="344"/>
      <c r="AM50" s="344"/>
      <c r="AN50" s="344"/>
      <c r="AO50" s="309"/>
      <c r="AP50" s="344"/>
      <c r="AQ50" s="344"/>
      <c r="AR50" s="344"/>
      <c r="AS50" s="344"/>
      <c r="AT50" s="344"/>
      <c r="AU50" s="309"/>
      <c r="AV50" s="344"/>
      <c r="AW50" s="344"/>
      <c r="AX50" s="309"/>
    </row>
    <row r="51" spans="1:50" ht="15">
      <c r="A51" s="634" t="s">
        <v>336</v>
      </c>
      <c r="B51" s="635">
        <v>4295163.7116788318</v>
      </c>
      <c r="C51" s="635">
        <v>0</v>
      </c>
      <c r="D51" s="635">
        <v>7975683.8739250191</v>
      </c>
      <c r="E51" s="635">
        <v>300041</v>
      </c>
      <c r="F51" s="635">
        <v>0</v>
      </c>
      <c r="G51" s="635">
        <v>671848.32000000007</v>
      </c>
      <c r="H51" s="635">
        <v>13242736.905603852</v>
      </c>
      <c r="I51" s="635"/>
      <c r="J51" s="635">
        <v>5376505.7444089465</v>
      </c>
      <c r="K51" s="635">
        <v>0</v>
      </c>
      <c r="L51" s="635">
        <v>0</v>
      </c>
      <c r="M51" s="635">
        <v>5376505.7444089465</v>
      </c>
      <c r="N51" s="635"/>
      <c r="O51" s="635"/>
      <c r="P51" s="635"/>
      <c r="Q51"/>
      <c r="R51" s="273"/>
      <c r="S51" s="275">
        <f>IF(B50&gt;0,(B51/B50),)</f>
        <v>48260.266423357658</v>
      </c>
      <c r="T51" s="275">
        <f t="shared" ref="T51:AD51" si="33">IF(C50&gt;0,(C51/C50),)</f>
        <v>0</v>
      </c>
      <c r="U51" s="275">
        <f t="shared" si="33"/>
        <v>40281.231686489999</v>
      </c>
      <c r="V51" s="275">
        <f t="shared" si="33"/>
        <v>42863</v>
      </c>
      <c r="W51" s="275">
        <f t="shared" si="33"/>
        <v>0</v>
      </c>
      <c r="X51" s="275">
        <f t="shared" si="33"/>
        <v>41990.520000000004</v>
      </c>
      <c r="Y51" s="290">
        <f t="shared" si="33"/>
        <v>42718.506147109198</v>
      </c>
      <c r="Z51" s="285">
        <f t="shared" si="33"/>
        <v>0</v>
      </c>
      <c r="AA51" s="275">
        <f t="shared" si="33"/>
        <v>54862.303514377003</v>
      </c>
      <c r="AB51" s="275">
        <f t="shared" si="33"/>
        <v>0</v>
      </c>
      <c r="AC51" s="275">
        <f t="shared" si="33"/>
        <v>0</v>
      </c>
      <c r="AD51" s="275">
        <f t="shared" si="33"/>
        <v>54862.303514377003</v>
      </c>
      <c r="AE51" s="290">
        <f>IF(M50&gt;0,(M51/M50),)</f>
        <v>54862.303514377003</v>
      </c>
      <c r="AF51" s="285">
        <f>IF(N50&gt;0,(N51/N50),)</f>
        <v>0</v>
      </c>
      <c r="AG51" s="275">
        <f>IF(O50&gt;0,(O51/O50),)</f>
        <v>0</v>
      </c>
      <c r="AH51" s="290">
        <f>IF(P50&gt;0,(P51/P50),)</f>
        <v>0</v>
      </c>
      <c r="AI51" s="343"/>
      <c r="AJ51" s="344"/>
      <c r="AK51" s="344"/>
      <c r="AL51" s="344"/>
      <c r="AM51" s="344"/>
      <c r="AN51" s="344"/>
      <c r="AO51" s="309"/>
      <c r="AP51" s="344"/>
      <c r="AQ51" s="344"/>
      <c r="AR51" s="344"/>
      <c r="AS51" s="344"/>
      <c r="AT51" s="344"/>
      <c r="AU51" s="309"/>
      <c r="AV51" s="344"/>
      <c r="AW51" s="344"/>
      <c r="AX51" s="309"/>
    </row>
    <row r="52" spans="1:50" ht="15">
      <c r="A52" s="634" t="s">
        <v>338</v>
      </c>
      <c r="B52" s="635">
        <v>81</v>
      </c>
      <c r="C52" s="635">
        <v>0</v>
      </c>
      <c r="D52" s="635">
        <v>76</v>
      </c>
      <c r="E52" s="635">
        <v>3</v>
      </c>
      <c r="F52" s="635">
        <v>0</v>
      </c>
      <c r="G52" s="635">
        <v>4</v>
      </c>
      <c r="H52" s="635">
        <v>164</v>
      </c>
      <c r="I52" s="635"/>
      <c r="J52" s="645">
        <v>0</v>
      </c>
      <c r="K52" s="635">
        <v>0</v>
      </c>
      <c r="L52" s="635">
        <v>0</v>
      </c>
      <c r="M52" s="635">
        <v>0</v>
      </c>
      <c r="N52" s="635"/>
      <c r="O52" s="635"/>
      <c r="P52" s="635"/>
      <c r="Q52"/>
      <c r="S52" s="272"/>
      <c r="T52" s="272"/>
      <c r="U52" s="272"/>
      <c r="V52" s="272"/>
      <c r="W52" s="272"/>
      <c r="X52" s="272"/>
      <c r="Y52" s="288"/>
      <c r="Z52" s="284"/>
      <c r="AA52" s="272"/>
      <c r="AB52" s="272"/>
      <c r="AC52" s="272"/>
      <c r="AD52" s="272"/>
      <c r="AE52" s="288"/>
      <c r="AF52" s="284"/>
      <c r="AG52" s="272"/>
      <c r="AH52" s="288"/>
      <c r="AI52" s="343"/>
      <c r="AJ52" s="344"/>
      <c r="AK52" s="344"/>
      <c r="AL52" s="344"/>
      <c r="AM52" s="344"/>
      <c r="AN52" s="344"/>
      <c r="AO52" s="309"/>
      <c r="AP52" s="344"/>
      <c r="AQ52" s="344"/>
      <c r="AR52" s="344"/>
      <c r="AS52" s="344"/>
      <c r="AT52" s="344"/>
      <c r="AU52" s="309"/>
      <c r="AV52" s="344"/>
      <c r="AW52" s="344"/>
      <c r="AX52" s="309"/>
    </row>
    <row r="53" spans="1:50" ht="15">
      <c r="A53" s="634" t="s">
        <v>340</v>
      </c>
      <c r="B53" s="635">
        <v>4038933.2530120481</v>
      </c>
      <c r="C53" s="635">
        <v>0</v>
      </c>
      <c r="D53" s="635">
        <v>3470709.8057142859</v>
      </c>
      <c r="E53" s="635">
        <v>167320</v>
      </c>
      <c r="F53" s="635">
        <v>0</v>
      </c>
      <c r="G53" s="635">
        <v>108094.5</v>
      </c>
      <c r="H53" s="635">
        <v>7785057.558726334</v>
      </c>
      <c r="I53" s="635"/>
      <c r="J53" s="635">
        <v>0</v>
      </c>
      <c r="K53" s="635">
        <v>0</v>
      </c>
      <c r="L53" s="635">
        <v>0</v>
      </c>
      <c r="M53" s="635">
        <v>0</v>
      </c>
      <c r="N53" s="635"/>
      <c r="O53" s="635"/>
      <c r="P53" s="635"/>
      <c r="Q53"/>
      <c r="R53" s="273"/>
      <c r="S53" s="275">
        <f>IF(B52&gt;0,(B53/B52),)</f>
        <v>49863.373493975902</v>
      </c>
      <c r="T53" s="275">
        <f t="shared" ref="T53:AD53" si="34">IF(C52&gt;0,(C53/C52),)</f>
        <v>0</v>
      </c>
      <c r="U53" s="275">
        <f t="shared" si="34"/>
        <v>45667.234285714287</v>
      </c>
      <c r="V53" s="275">
        <f t="shared" si="34"/>
        <v>55773.333333333336</v>
      </c>
      <c r="W53" s="275">
        <f t="shared" si="34"/>
        <v>0</v>
      </c>
      <c r="X53" s="275">
        <f t="shared" si="34"/>
        <v>27023.625</v>
      </c>
      <c r="Y53" s="290">
        <f t="shared" si="34"/>
        <v>47469.863162965448</v>
      </c>
      <c r="Z53" s="285">
        <f t="shared" si="34"/>
        <v>0</v>
      </c>
      <c r="AA53" s="351">
        <f t="shared" si="34"/>
        <v>0</v>
      </c>
      <c r="AB53" s="275">
        <f t="shared" si="34"/>
        <v>0</v>
      </c>
      <c r="AC53" s="275">
        <f t="shared" si="34"/>
        <v>0</v>
      </c>
      <c r="AD53" s="275">
        <f t="shared" si="34"/>
        <v>0</v>
      </c>
      <c r="AE53" s="290">
        <f>IF(M52&gt;0,(M53/M52),)</f>
        <v>0</v>
      </c>
      <c r="AF53" s="285">
        <f>IF(N52&gt;0,(N53/N52),)</f>
        <v>0</v>
      </c>
      <c r="AG53" s="275">
        <f>IF(O52&gt;0,(O53/O52),)</f>
        <v>0</v>
      </c>
      <c r="AH53" s="290">
        <f>IF(P52&gt;0,(P53/P52),)</f>
        <v>0</v>
      </c>
      <c r="AI53" s="345">
        <f>IF(S51&gt;0,(S53-S51)/S51,)</f>
        <v>3.3217949038141861E-2</v>
      </c>
      <c r="AJ53" s="314">
        <f t="shared" ref="AJ53:AX53" si="35">IF(T51&gt;0,(T53-T51)/T51,)</f>
        <v>0</v>
      </c>
      <c r="AK53" s="314">
        <f t="shared" si="35"/>
        <v>0.13370997791586176</v>
      </c>
      <c r="AL53" s="314">
        <f t="shared" si="35"/>
        <v>0.30119994711833831</v>
      </c>
      <c r="AM53" s="312">
        <f t="shared" si="35"/>
        <v>0</v>
      </c>
      <c r="AN53" s="314">
        <f t="shared" si="35"/>
        <v>-0.35643509535009338</v>
      </c>
      <c r="AO53" s="310">
        <f t="shared" si="35"/>
        <v>0.11122479328968247</v>
      </c>
      <c r="AP53" s="314">
        <f t="shared" si="35"/>
        <v>0</v>
      </c>
      <c r="AQ53" s="314">
        <f t="shared" si="35"/>
        <v>-1</v>
      </c>
      <c r="AR53" s="314">
        <f t="shared" si="35"/>
        <v>0</v>
      </c>
      <c r="AS53" s="314">
        <f t="shared" si="35"/>
        <v>0</v>
      </c>
      <c r="AT53" s="314">
        <f t="shared" si="35"/>
        <v>-1</v>
      </c>
      <c r="AU53" s="310">
        <f t="shared" si="35"/>
        <v>-1</v>
      </c>
      <c r="AV53" s="314">
        <f t="shared" si="35"/>
        <v>0</v>
      </c>
      <c r="AW53" s="314">
        <f t="shared" si="35"/>
        <v>0</v>
      </c>
      <c r="AX53" s="310">
        <f t="shared" si="35"/>
        <v>0</v>
      </c>
    </row>
    <row r="54" spans="1:50" ht="15">
      <c r="A54" s="634" t="s">
        <v>342</v>
      </c>
      <c r="B54" s="635">
        <v>0</v>
      </c>
      <c r="C54" s="635">
        <v>0</v>
      </c>
      <c r="D54" s="635">
        <v>0</v>
      </c>
      <c r="E54" s="635">
        <v>0</v>
      </c>
      <c r="F54" s="635">
        <v>0</v>
      </c>
      <c r="G54" s="635">
        <v>0</v>
      </c>
      <c r="H54" s="635">
        <v>0</v>
      </c>
      <c r="I54" s="635"/>
      <c r="J54" s="635">
        <v>177</v>
      </c>
      <c r="K54" s="635">
        <v>100</v>
      </c>
      <c r="L54" s="635">
        <v>645</v>
      </c>
      <c r="M54" s="635">
        <v>922</v>
      </c>
      <c r="N54" s="635"/>
      <c r="O54" s="635"/>
      <c r="P54" s="635"/>
      <c r="Q54"/>
      <c r="S54" s="272"/>
      <c r="T54" s="272"/>
      <c r="U54" s="272"/>
      <c r="V54" s="272"/>
      <c r="W54" s="272"/>
      <c r="X54" s="272"/>
      <c r="Y54" s="288"/>
      <c r="Z54" s="284"/>
      <c r="AA54" s="272"/>
      <c r="AB54" s="272"/>
      <c r="AC54" s="272"/>
      <c r="AD54" s="272"/>
      <c r="AE54" s="288"/>
      <c r="AF54" s="284"/>
      <c r="AG54" s="272"/>
      <c r="AH54" s="288"/>
      <c r="AI54" s="343"/>
      <c r="AJ54" s="344"/>
      <c r="AK54" s="344"/>
      <c r="AL54" s="344"/>
      <c r="AM54" s="344"/>
      <c r="AN54" s="344"/>
      <c r="AO54" s="309"/>
      <c r="AP54" s="344"/>
      <c r="AQ54" s="344"/>
      <c r="AR54" s="344"/>
      <c r="AS54" s="344"/>
      <c r="AT54" s="344"/>
      <c r="AU54" s="309"/>
      <c r="AV54" s="344"/>
      <c r="AW54" s="344"/>
      <c r="AX54" s="309"/>
    </row>
    <row r="55" spans="1:50" ht="15">
      <c r="A55" s="634" t="s">
        <v>344</v>
      </c>
      <c r="B55" s="635">
        <v>0</v>
      </c>
      <c r="C55" s="635">
        <v>0</v>
      </c>
      <c r="D55" s="635">
        <v>0</v>
      </c>
      <c r="E55" s="635">
        <v>0</v>
      </c>
      <c r="F55" s="635">
        <v>0</v>
      </c>
      <c r="G55" s="635">
        <v>0</v>
      </c>
      <c r="H55" s="635">
        <v>0</v>
      </c>
      <c r="I55" s="635"/>
      <c r="J55" s="635">
        <v>8163692.418103449</v>
      </c>
      <c r="K55" s="635">
        <v>4141566.9064748203</v>
      </c>
      <c r="L55" s="635">
        <v>26950960.724964745</v>
      </c>
      <c r="M55" s="635">
        <v>39256220.049543016</v>
      </c>
      <c r="N55" s="635"/>
      <c r="O55" s="635"/>
      <c r="P55" s="635"/>
      <c r="Q55"/>
      <c r="R55" s="273"/>
      <c r="S55" s="275">
        <f>IF(B54&gt;0,(B55/B54),)</f>
        <v>0</v>
      </c>
      <c r="T55" s="275">
        <f t="shared" ref="T55:AD55" si="36">IF(C54&gt;0,(C55/C54),)</f>
        <v>0</v>
      </c>
      <c r="U55" s="275">
        <f t="shared" si="36"/>
        <v>0</v>
      </c>
      <c r="V55" s="275">
        <f t="shared" si="36"/>
        <v>0</v>
      </c>
      <c r="W55" s="275">
        <f t="shared" si="36"/>
        <v>0</v>
      </c>
      <c r="X55" s="275">
        <f t="shared" si="36"/>
        <v>0</v>
      </c>
      <c r="Y55" s="290">
        <f t="shared" si="36"/>
        <v>0</v>
      </c>
      <c r="Z55" s="285">
        <f t="shared" si="36"/>
        <v>0</v>
      </c>
      <c r="AA55" s="275">
        <f t="shared" si="36"/>
        <v>46122.556034482761</v>
      </c>
      <c r="AB55" s="275">
        <f t="shared" si="36"/>
        <v>41415.669064748203</v>
      </c>
      <c r="AC55" s="275">
        <f t="shared" si="36"/>
        <v>41784.435232503478</v>
      </c>
      <c r="AD55" s="275">
        <f t="shared" si="36"/>
        <v>42577.245173040144</v>
      </c>
      <c r="AE55" s="290">
        <f>IF(M54&gt;0,(M55/M54),)</f>
        <v>42577.245173040144</v>
      </c>
      <c r="AF55" s="285">
        <f>IF(N54&gt;0,(N55/N54),)</f>
        <v>0</v>
      </c>
      <c r="AG55" s="275">
        <f>IF(O54&gt;0,(O55/O54),)</f>
        <v>0</v>
      </c>
      <c r="AH55" s="290">
        <f>IF(P54&gt;0,(P55/P54),)</f>
        <v>0</v>
      </c>
      <c r="AI55" s="343"/>
      <c r="AJ55" s="344"/>
      <c r="AK55" s="344"/>
      <c r="AL55" s="344"/>
      <c r="AM55" s="344"/>
      <c r="AN55" s="344"/>
      <c r="AO55" s="309"/>
      <c r="AP55" s="344"/>
      <c r="AQ55" s="344"/>
      <c r="AR55" s="344"/>
      <c r="AS55" s="344"/>
      <c r="AT55" s="344"/>
      <c r="AU55" s="309"/>
      <c r="AV55" s="344"/>
      <c r="AW55" s="344"/>
      <c r="AX55" s="309"/>
    </row>
    <row r="56" spans="1:50" ht="15">
      <c r="A56" s="634" t="s">
        <v>346</v>
      </c>
      <c r="B56" s="635">
        <v>0</v>
      </c>
      <c r="C56" s="635">
        <v>0</v>
      </c>
      <c r="D56" s="635">
        <v>116</v>
      </c>
      <c r="E56" s="635">
        <v>1</v>
      </c>
      <c r="F56" s="635">
        <v>0</v>
      </c>
      <c r="G56" s="635">
        <v>17</v>
      </c>
      <c r="H56" s="635">
        <v>134</v>
      </c>
      <c r="I56" s="635"/>
      <c r="J56" s="635">
        <v>258</v>
      </c>
      <c r="K56" s="635">
        <v>0</v>
      </c>
      <c r="L56" s="635">
        <v>193</v>
      </c>
      <c r="M56" s="635">
        <v>451</v>
      </c>
      <c r="N56" s="635"/>
      <c r="O56" s="635"/>
      <c r="P56" s="635"/>
      <c r="Q56"/>
      <c r="S56" s="272"/>
      <c r="T56" s="272"/>
      <c r="U56" s="272"/>
      <c r="V56" s="272"/>
      <c r="W56" s="272"/>
      <c r="X56" s="272"/>
      <c r="Y56" s="288"/>
      <c r="Z56" s="284"/>
      <c r="AA56" s="272"/>
      <c r="AB56" s="272"/>
      <c r="AC56" s="272"/>
      <c r="AD56" s="272"/>
      <c r="AE56" s="288"/>
      <c r="AF56" s="284"/>
      <c r="AG56" s="272"/>
      <c r="AH56" s="288"/>
      <c r="AI56" s="343"/>
      <c r="AJ56" s="344"/>
      <c r="AK56" s="344"/>
      <c r="AL56" s="344"/>
      <c r="AM56" s="344"/>
      <c r="AN56" s="344"/>
      <c r="AO56" s="309"/>
      <c r="AP56" s="344"/>
      <c r="AQ56" s="344"/>
      <c r="AR56" s="344"/>
      <c r="AS56" s="344"/>
      <c r="AT56" s="344"/>
      <c r="AU56" s="309"/>
      <c r="AV56" s="344"/>
      <c r="AW56" s="344"/>
      <c r="AX56" s="309"/>
    </row>
    <row r="57" spans="1:50" ht="15">
      <c r="A57" s="634" t="s">
        <v>348</v>
      </c>
      <c r="B57" s="635">
        <v>0</v>
      </c>
      <c r="C57" s="635">
        <v>0</v>
      </c>
      <c r="D57" s="635">
        <v>4721917.5362931639</v>
      </c>
      <c r="E57" s="635">
        <v>39023.25</v>
      </c>
      <c r="F57" s="635">
        <v>0</v>
      </c>
      <c r="G57" s="635">
        <v>559824.07643312099</v>
      </c>
      <c r="H57" s="635">
        <v>5320764.8627262851</v>
      </c>
      <c r="I57" s="635"/>
      <c r="J57" s="635">
        <v>12451183.345932059</v>
      </c>
      <c r="K57" s="635">
        <v>0</v>
      </c>
      <c r="L57" s="635">
        <v>8569495.7679174375</v>
      </c>
      <c r="M57" s="635">
        <v>21020679.113849498</v>
      </c>
      <c r="N57" s="635"/>
      <c r="O57" s="635"/>
      <c r="P57" s="635"/>
      <c r="Q57"/>
      <c r="R57" s="273"/>
      <c r="S57" s="275">
        <f>IF(B56&gt;0,(B57/B56),)</f>
        <v>0</v>
      </c>
      <c r="T57" s="275">
        <f t="shared" ref="T57:AD57" si="37">IF(C56&gt;0,(C57/C56),)</f>
        <v>0</v>
      </c>
      <c r="U57" s="275">
        <f t="shared" si="37"/>
        <v>40706.185657699687</v>
      </c>
      <c r="V57" s="275">
        <f t="shared" si="37"/>
        <v>39023.25</v>
      </c>
      <c r="W57" s="275">
        <f t="shared" si="37"/>
        <v>0</v>
      </c>
      <c r="X57" s="275">
        <f t="shared" si="37"/>
        <v>32930.828025477706</v>
      </c>
      <c r="Y57" s="290">
        <f t="shared" si="37"/>
        <v>39707.200468106603</v>
      </c>
      <c r="Z57" s="285">
        <f t="shared" si="37"/>
        <v>0</v>
      </c>
      <c r="AA57" s="275">
        <f t="shared" si="37"/>
        <v>48260.400565628137</v>
      </c>
      <c r="AB57" s="275">
        <f t="shared" si="37"/>
        <v>0</v>
      </c>
      <c r="AC57" s="275">
        <f t="shared" si="37"/>
        <v>44401.53247625615</v>
      </c>
      <c r="AD57" s="275">
        <f t="shared" si="37"/>
        <v>46609.044598335917</v>
      </c>
      <c r="AE57" s="290">
        <f>IF(M56&gt;0,(M57/M56),)</f>
        <v>46609.044598335917</v>
      </c>
      <c r="AF57" s="285">
        <f>IF(N56&gt;0,(N57/N56),)</f>
        <v>0</v>
      </c>
      <c r="AG57" s="275">
        <f>IF(O56&gt;0,(O57/O56),)</f>
        <v>0</v>
      </c>
      <c r="AH57" s="290">
        <f>IF(P56&gt;0,(P57/P56),)</f>
        <v>0</v>
      </c>
      <c r="AI57" s="345">
        <f>IF(S55&gt;0,(S57-S55)/S55,)</f>
        <v>0</v>
      </c>
      <c r="AJ57" s="314">
        <f t="shared" ref="AJ57:AX57" si="38">IF(T55&gt;0,(T57-T55)/T55,)</f>
        <v>0</v>
      </c>
      <c r="AK57" s="314">
        <f t="shared" si="38"/>
        <v>0</v>
      </c>
      <c r="AL57" s="314">
        <f t="shared" si="38"/>
        <v>0</v>
      </c>
      <c r="AM57" s="314">
        <f t="shared" si="38"/>
        <v>0</v>
      </c>
      <c r="AN57" s="314">
        <f t="shared" si="38"/>
        <v>0</v>
      </c>
      <c r="AO57" s="310">
        <f t="shared" si="38"/>
        <v>0</v>
      </c>
      <c r="AP57" s="314">
        <f t="shared" si="38"/>
        <v>0</v>
      </c>
      <c r="AQ57" s="312">
        <f t="shared" si="38"/>
        <v>4.6351388885452323E-2</v>
      </c>
      <c r="AR57" s="314">
        <f t="shared" si="38"/>
        <v>-1</v>
      </c>
      <c r="AS57" s="314">
        <f t="shared" si="38"/>
        <v>6.2633304224173708E-2</v>
      </c>
      <c r="AT57" s="314">
        <f t="shared" si="38"/>
        <v>9.4693759751481116E-2</v>
      </c>
      <c r="AU57" s="310">
        <f t="shared" si="38"/>
        <v>9.4693759751481116E-2</v>
      </c>
      <c r="AV57" s="314">
        <f t="shared" si="38"/>
        <v>0</v>
      </c>
      <c r="AW57" s="314">
        <f t="shared" si="38"/>
        <v>0</v>
      </c>
      <c r="AX57" s="310">
        <f t="shared" si="38"/>
        <v>0</v>
      </c>
    </row>
    <row r="58" spans="1:50" ht="15">
      <c r="A58" s="634" t="s">
        <v>350</v>
      </c>
      <c r="B58" s="635">
        <v>1126</v>
      </c>
      <c r="C58" s="635">
        <v>445</v>
      </c>
      <c r="D58" s="635">
        <v>1403</v>
      </c>
      <c r="E58" s="635">
        <v>331</v>
      </c>
      <c r="F58" s="635">
        <v>153</v>
      </c>
      <c r="G58" s="635">
        <v>393</v>
      </c>
      <c r="H58" s="635">
        <v>3851</v>
      </c>
      <c r="I58" s="635"/>
      <c r="J58" s="635">
        <v>319</v>
      </c>
      <c r="K58" s="635">
        <v>220</v>
      </c>
      <c r="L58" s="635">
        <v>879</v>
      </c>
      <c r="M58" s="635">
        <v>1418</v>
      </c>
      <c r="N58" s="635"/>
      <c r="O58" s="635"/>
      <c r="P58" s="635"/>
      <c r="Q58"/>
      <c r="S58" s="272"/>
      <c r="T58" s="272"/>
      <c r="U58" s="272"/>
      <c r="V58" s="272"/>
      <c r="W58" s="272"/>
      <c r="X58" s="272"/>
      <c r="Y58" s="288"/>
      <c r="Z58" s="284"/>
      <c r="AA58" s="272"/>
      <c r="AB58" s="272"/>
      <c r="AC58" s="272"/>
      <c r="AD58" s="272"/>
      <c r="AE58" s="288"/>
      <c r="AF58" s="284"/>
      <c r="AG58" s="272"/>
      <c r="AH58" s="288"/>
      <c r="AI58" s="343"/>
      <c r="AJ58" s="344"/>
      <c r="AK58" s="344"/>
      <c r="AL58" s="344"/>
      <c r="AM58" s="344"/>
      <c r="AN58" s="344"/>
      <c r="AO58" s="309"/>
      <c r="AP58" s="344"/>
      <c r="AQ58" s="344"/>
      <c r="AR58" s="344"/>
      <c r="AS58" s="344"/>
      <c r="AT58" s="344"/>
      <c r="AU58" s="309"/>
      <c r="AV58" s="344"/>
      <c r="AW58" s="344"/>
      <c r="AX58" s="309"/>
    </row>
    <row r="59" spans="1:50" ht="15">
      <c r="A59" s="634" t="s">
        <v>352</v>
      </c>
      <c r="B59" s="635">
        <v>91068066.246897832</v>
      </c>
      <c r="C59" s="635">
        <v>31572643.511500292</v>
      </c>
      <c r="D59" s="635">
        <v>82743089.424660116</v>
      </c>
      <c r="E59" s="635">
        <v>17713415.491378576</v>
      </c>
      <c r="F59" s="635">
        <v>7517810.0544576701</v>
      </c>
      <c r="G59" s="635">
        <v>21941258.237708867</v>
      </c>
      <c r="H59" s="635">
        <v>252556282.96660334</v>
      </c>
      <c r="I59" s="635"/>
      <c r="J59" s="635">
        <v>16194245.073443569</v>
      </c>
      <c r="K59" s="635">
        <v>9503517.561211437</v>
      </c>
      <c r="L59" s="635">
        <v>37067877.870174788</v>
      </c>
      <c r="M59" s="635">
        <v>62765640.504829794</v>
      </c>
      <c r="N59" s="635"/>
      <c r="O59" s="635"/>
      <c r="P59" s="635"/>
      <c r="Q59"/>
      <c r="R59" s="273"/>
      <c r="S59" s="275">
        <f>IF(B58&gt;0,(B59/B58),)</f>
        <v>80877.501107369302</v>
      </c>
      <c r="T59" s="275">
        <f t="shared" ref="T59:AD59" si="39">IF(C58&gt;0,(C59/C58),)</f>
        <v>70949.760700000654</v>
      </c>
      <c r="U59" s="275">
        <f t="shared" si="39"/>
        <v>58975.829953428452</v>
      </c>
      <c r="V59" s="275">
        <f t="shared" si="39"/>
        <v>53514.850427125602</v>
      </c>
      <c r="W59" s="275">
        <f t="shared" si="39"/>
        <v>49136.013427827907</v>
      </c>
      <c r="X59" s="275">
        <f t="shared" si="39"/>
        <v>55830.173632846992</v>
      </c>
      <c r="Y59" s="290">
        <f t="shared" si="39"/>
        <v>65582.000251000602</v>
      </c>
      <c r="Z59" s="285">
        <f t="shared" si="39"/>
        <v>0</v>
      </c>
      <c r="AA59" s="275">
        <f t="shared" si="39"/>
        <v>50765.658537440657</v>
      </c>
      <c r="AB59" s="275">
        <f t="shared" si="39"/>
        <v>43197.807096415621</v>
      </c>
      <c r="AC59" s="275">
        <f t="shared" si="39"/>
        <v>42170.509522383152</v>
      </c>
      <c r="AD59" s="275">
        <f t="shared" si="39"/>
        <v>44263.498240359513</v>
      </c>
      <c r="AE59" s="290">
        <f>IF(M58&gt;0,(M59/M58),)</f>
        <v>44263.498240359513</v>
      </c>
      <c r="AF59" s="285">
        <f>IF(N58&gt;0,(N59/N58),)</f>
        <v>0</v>
      </c>
      <c r="AG59" s="275">
        <f>IF(O58&gt;0,(O59/O58),)</f>
        <v>0</v>
      </c>
      <c r="AH59" s="290">
        <f>IF(P58&gt;0,(P59/P58),)</f>
        <v>0</v>
      </c>
      <c r="AI59" s="343"/>
      <c r="AJ59" s="344"/>
      <c r="AK59" s="344"/>
      <c r="AL59" s="344"/>
      <c r="AM59" s="344"/>
      <c r="AN59" s="344"/>
      <c r="AO59" s="309"/>
      <c r="AP59" s="344"/>
      <c r="AQ59" s="344"/>
      <c r="AR59" s="344"/>
      <c r="AS59" s="344"/>
      <c r="AT59" s="344"/>
      <c r="AU59" s="309"/>
      <c r="AV59" s="344"/>
      <c r="AW59" s="344"/>
      <c r="AX59" s="309"/>
    </row>
    <row r="60" spans="1:50" ht="15">
      <c r="A60" s="634" t="s">
        <v>354</v>
      </c>
      <c r="B60" s="635">
        <v>1149</v>
      </c>
      <c r="C60" s="635">
        <v>439</v>
      </c>
      <c r="D60" s="635">
        <v>1409</v>
      </c>
      <c r="E60" s="635">
        <v>343</v>
      </c>
      <c r="F60" s="635">
        <v>154</v>
      </c>
      <c r="G60" s="635">
        <v>397</v>
      </c>
      <c r="H60" s="635">
        <v>3891</v>
      </c>
      <c r="I60" s="635"/>
      <c r="J60" s="635">
        <v>305</v>
      </c>
      <c r="K60" s="635">
        <v>210</v>
      </c>
      <c r="L60" s="635">
        <v>850</v>
      </c>
      <c r="M60" s="635">
        <v>1365</v>
      </c>
      <c r="N60" s="635"/>
      <c r="O60" s="635"/>
      <c r="P60" s="635"/>
      <c r="Q60"/>
      <c r="S60" s="272"/>
      <c r="T60" s="272"/>
      <c r="U60" s="272"/>
      <c r="V60" s="272"/>
      <c r="W60" s="272"/>
      <c r="X60" s="272"/>
      <c r="Y60" s="288"/>
      <c r="Z60" s="284"/>
      <c r="AA60" s="272"/>
      <c r="AB60" s="272"/>
      <c r="AC60" s="272"/>
      <c r="AD60" s="272"/>
      <c r="AE60" s="288"/>
      <c r="AF60" s="284"/>
      <c r="AG60" s="272"/>
      <c r="AH60" s="288"/>
      <c r="AI60" s="343"/>
      <c r="AJ60" s="344"/>
      <c r="AK60" s="344"/>
      <c r="AL60" s="344"/>
      <c r="AM60" s="344"/>
      <c r="AN60" s="344"/>
      <c r="AO60" s="309"/>
      <c r="AP60" s="344"/>
      <c r="AQ60" s="344"/>
      <c r="AR60" s="344"/>
      <c r="AS60" s="344"/>
      <c r="AT60" s="344"/>
      <c r="AU60" s="309"/>
      <c r="AV60" s="344"/>
      <c r="AW60" s="344"/>
      <c r="AX60" s="309"/>
    </row>
    <row r="61" spans="1:50" ht="15.75" thickBot="1">
      <c r="A61" s="639" t="s">
        <v>356</v>
      </c>
      <c r="B61" s="640">
        <v>93796561.490439042</v>
      </c>
      <c r="C61" s="640">
        <v>29689856.047129188</v>
      </c>
      <c r="D61" s="640">
        <v>84674309.741790861</v>
      </c>
      <c r="E61" s="640">
        <v>19660950.963259839</v>
      </c>
      <c r="F61" s="640">
        <v>7670621.6162931249</v>
      </c>
      <c r="G61" s="640">
        <v>22314308.463637531</v>
      </c>
      <c r="H61" s="640">
        <v>257806608.32254961</v>
      </c>
      <c r="I61" s="640"/>
      <c r="J61" s="640">
        <v>15164049.29142078</v>
      </c>
      <c r="K61" s="640">
        <v>9463873.8705053441</v>
      </c>
      <c r="L61" s="640">
        <v>36649636.620040774</v>
      </c>
      <c r="M61" s="640">
        <v>61277559.781966895</v>
      </c>
      <c r="N61" s="640"/>
      <c r="O61" s="640"/>
      <c r="P61" s="640"/>
      <c r="Q61"/>
      <c r="S61" s="281">
        <f>IF(B60&gt;0,(B61/B60),)</f>
        <v>81633.212785412572</v>
      </c>
      <c r="T61" s="281">
        <f t="shared" ref="T61:AD61" si="40">IF(C60&gt;0,(C61/C60),)</f>
        <v>67630.651587993591</v>
      </c>
      <c r="U61" s="281">
        <f t="shared" si="40"/>
        <v>60095.3227408026</v>
      </c>
      <c r="V61" s="281">
        <f t="shared" si="40"/>
        <v>57320.556744197776</v>
      </c>
      <c r="W61" s="281">
        <f t="shared" si="40"/>
        <v>49809.231274630678</v>
      </c>
      <c r="X61" s="281">
        <f t="shared" si="40"/>
        <v>56207.326104880427</v>
      </c>
      <c r="Y61" s="291">
        <f t="shared" si="40"/>
        <v>66257.159681971112</v>
      </c>
      <c r="Z61" s="286">
        <f t="shared" si="40"/>
        <v>0</v>
      </c>
      <c r="AA61" s="281">
        <f t="shared" si="40"/>
        <v>49718.194398100917</v>
      </c>
      <c r="AB61" s="281">
        <f t="shared" si="40"/>
        <v>45066.066050025445</v>
      </c>
      <c r="AC61" s="281">
        <f t="shared" si="40"/>
        <v>43117.219552989147</v>
      </c>
      <c r="AD61" s="281">
        <f t="shared" si="40"/>
        <v>44891.985188254133</v>
      </c>
      <c r="AE61" s="291">
        <f>IF(M60&gt;0,(M61/M60),)</f>
        <v>44891.985188254133</v>
      </c>
      <c r="AF61" s="286">
        <f>IF(N60&gt;0,(N61/N60),)</f>
        <v>0</v>
      </c>
      <c r="AG61" s="281">
        <f>IF(O60&gt;0,(O61/O60),)</f>
        <v>0</v>
      </c>
      <c r="AH61" s="291">
        <f>IF(P60&gt;0,(P61/P60),)</f>
        <v>0</v>
      </c>
      <c r="AI61" s="346">
        <f>IF(S59&gt;0,(S61-S59)/S59,)</f>
        <v>9.3439048894453508E-3</v>
      </c>
      <c r="AJ61" s="347">
        <f t="shared" ref="AJ61:AX61" si="41">IF(T59&gt;0,(T61-T59)/T59,)</f>
        <v>-4.6781117783347682E-2</v>
      </c>
      <c r="AK61" s="347">
        <f t="shared" si="41"/>
        <v>1.8982230318050276E-2</v>
      </c>
      <c r="AL61" s="347">
        <f t="shared" si="41"/>
        <v>7.1114957562193576E-2</v>
      </c>
      <c r="AM61" s="349">
        <f t="shared" si="41"/>
        <v>1.370110840985519E-2</v>
      </c>
      <c r="AN61" s="347">
        <f t="shared" si="41"/>
        <v>6.7553519448763028E-3</v>
      </c>
      <c r="AO61" s="311">
        <f t="shared" si="41"/>
        <v>1.0294889274290005E-2</v>
      </c>
      <c r="AP61" s="347">
        <f t="shared" si="41"/>
        <v>0</v>
      </c>
      <c r="AQ61" s="347">
        <f t="shared" si="41"/>
        <v>-2.0633321215900599E-2</v>
      </c>
      <c r="AR61" s="347">
        <f t="shared" si="41"/>
        <v>4.3248930424638253E-2</v>
      </c>
      <c r="AS61" s="347">
        <f t="shared" si="41"/>
        <v>2.2449575338981911E-2</v>
      </c>
      <c r="AT61" s="347">
        <f t="shared" si="41"/>
        <v>1.4198763606116542E-2</v>
      </c>
      <c r="AU61" s="311">
        <f t="shared" si="41"/>
        <v>1.4198763606116542E-2</v>
      </c>
      <c r="AV61" s="347">
        <f t="shared" si="41"/>
        <v>0</v>
      </c>
      <c r="AW61" s="347">
        <f t="shared" si="41"/>
        <v>0</v>
      </c>
      <c r="AX61" s="311">
        <f t="shared" si="41"/>
        <v>0</v>
      </c>
    </row>
    <row r="62" spans="1:50" ht="15">
      <c r="A62" s="633" t="s">
        <v>30</v>
      </c>
      <c r="B62" s="635"/>
      <c r="C62" s="635"/>
      <c r="D62" s="635"/>
      <c r="E62" s="635"/>
      <c r="F62" s="635"/>
      <c r="G62" s="635"/>
      <c r="H62" s="635"/>
      <c r="I62" s="635"/>
      <c r="J62" s="635"/>
      <c r="K62" s="635"/>
      <c r="L62" s="635"/>
      <c r="M62" s="635"/>
      <c r="N62" s="635"/>
      <c r="O62" s="635"/>
      <c r="P62" s="635"/>
      <c r="Q62"/>
      <c r="S62" s="272"/>
      <c r="T62" s="272"/>
      <c r="U62" s="272"/>
      <c r="V62" s="272"/>
      <c r="W62" s="272"/>
      <c r="X62" s="272"/>
      <c r="Y62" s="288"/>
      <c r="Z62" s="284"/>
      <c r="AA62" s="272"/>
      <c r="AB62" s="272"/>
      <c r="AC62" s="272"/>
      <c r="AD62" s="272"/>
      <c r="AE62" s="288"/>
      <c r="AF62" s="284"/>
      <c r="AG62" s="272"/>
      <c r="AH62" s="288"/>
      <c r="AI62" s="343"/>
      <c r="AJ62" s="344"/>
      <c r="AK62" s="344"/>
      <c r="AL62" s="344"/>
      <c r="AM62" s="344"/>
      <c r="AN62" s="344"/>
      <c r="AO62" s="309"/>
      <c r="AP62" s="344"/>
      <c r="AQ62" s="344"/>
      <c r="AR62" s="344"/>
      <c r="AS62" s="344"/>
      <c r="AT62" s="344"/>
      <c r="AU62" s="309"/>
      <c r="AV62" s="344"/>
      <c r="AW62" s="344"/>
      <c r="AX62" s="309"/>
    </row>
    <row r="63" spans="1:50" ht="15">
      <c r="A63" s="634" t="s">
        <v>302</v>
      </c>
      <c r="B63" s="635">
        <v>391</v>
      </c>
      <c r="C63" s="635"/>
      <c r="D63" s="635">
        <v>39</v>
      </c>
      <c r="E63" s="635"/>
      <c r="F63" s="635"/>
      <c r="G63" s="635"/>
      <c r="H63" s="635">
        <v>430</v>
      </c>
      <c r="I63" s="635"/>
      <c r="J63" s="635"/>
      <c r="K63" s="635">
        <v>0</v>
      </c>
      <c r="L63" s="635"/>
      <c r="M63" s="635">
        <v>0</v>
      </c>
      <c r="N63" s="635"/>
      <c r="O63" s="635"/>
      <c r="P63" s="635"/>
      <c r="Q63"/>
      <c r="S63" s="274"/>
      <c r="T63" s="274"/>
      <c r="U63" s="274"/>
      <c r="V63" s="274"/>
      <c r="W63" s="274"/>
      <c r="X63" s="274"/>
      <c r="Y63" s="289"/>
      <c r="Z63" s="284"/>
      <c r="AA63" s="274"/>
      <c r="AB63" s="274"/>
      <c r="AC63" s="274"/>
      <c r="AD63" s="274"/>
      <c r="AE63" s="289"/>
      <c r="AF63" s="284"/>
      <c r="AG63" s="274"/>
      <c r="AH63" s="289"/>
      <c r="AI63" s="343"/>
      <c r="AJ63" s="344"/>
      <c r="AK63" s="344"/>
      <c r="AL63" s="344"/>
      <c r="AM63" s="344"/>
      <c r="AN63" s="344"/>
      <c r="AO63" s="309"/>
      <c r="AP63" s="344"/>
      <c r="AQ63" s="344"/>
      <c r="AR63" s="344"/>
      <c r="AS63" s="344"/>
      <c r="AT63" s="344"/>
      <c r="AU63" s="309"/>
      <c r="AV63" s="344"/>
      <c r="AW63" s="344"/>
      <c r="AX63" s="309"/>
    </row>
    <row r="64" spans="1:50" ht="15">
      <c r="A64" s="634" t="s">
        <v>304</v>
      </c>
      <c r="B64" s="635">
        <v>56082050.467968106</v>
      </c>
      <c r="C64" s="635"/>
      <c r="D64" s="635">
        <v>3078382.5681818179</v>
      </c>
      <c r="E64" s="635"/>
      <c r="F64" s="635"/>
      <c r="G64" s="635"/>
      <c r="H64" s="635">
        <v>59160433.036149926</v>
      </c>
      <c r="I64" s="635"/>
      <c r="J64" s="635"/>
      <c r="K64" s="635">
        <v>0</v>
      </c>
      <c r="L64" s="635"/>
      <c r="M64" s="635">
        <v>0</v>
      </c>
      <c r="N64" s="635"/>
      <c r="O64" s="635"/>
      <c r="P64" s="635"/>
      <c r="Q64"/>
      <c r="S64" s="275">
        <f>IF(B63&gt;0,(B64/B63),)</f>
        <v>143432.35413802584</v>
      </c>
      <c r="T64" s="275">
        <f t="shared" ref="T64:AD64" si="42">IF(C63&gt;0,(C64/C63),)</f>
        <v>0</v>
      </c>
      <c r="U64" s="275">
        <f t="shared" si="42"/>
        <v>78932.886363636353</v>
      </c>
      <c r="V64" s="275">
        <f t="shared" si="42"/>
        <v>0</v>
      </c>
      <c r="W64" s="275">
        <f t="shared" si="42"/>
        <v>0</v>
      </c>
      <c r="X64" s="275">
        <f t="shared" si="42"/>
        <v>0</v>
      </c>
      <c r="Y64" s="290">
        <f t="shared" si="42"/>
        <v>137582.402409651</v>
      </c>
      <c r="Z64" s="285">
        <f t="shared" si="42"/>
        <v>0</v>
      </c>
      <c r="AA64" s="275">
        <f t="shared" si="42"/>
        <v>0</v>
      </c>
      <c r="AB64" s="275">
        <f t="shared" si="42"/>
        <v>0</v>
      </c>
      <c r="AC64" s="275">
        <f t="shared" si="42"/>
        <v>0</v>
      </c>
      <c r="AD64" s="275">
        <f t="shared" si="42"/>
        <v>0</v>
      </c>
      <c r="AE64" s="290">
        <f>IF(M63&gt;0,(M64/M63),)</f>
        <v>0</v>
      </c>
      <c r="AF64" s="285">
        <f>IF(N63&gt;0,(N64/N63),)</f>
        <v>0</v>
      </c>
      <c r="AG64" s="275">
        <f>IF(O63&gt;0,(O64/O63),)</f>
        <v>0</v>
      </c>
      <c r="AH64" s="290">
        <f>IF(P63&gt;0,(P64/P63),)</f>
        <v>0</v>
      </c>
      <c r="AI64" s="343"/>
      <c r="AJ64" s="344"/>
      <c r="AK64" s="344"/>
      <c r="AL64" s="344"/>
      <c r="AM64" s="344"/>
      <c r="AN64" s="344"/>
      <c r="AO64" s="309"/>
      <c r="AP64" s="344"/>
      <c r="AQ64" s="344"/>
      <c r="AR64" s="344"/>
      <c r="AS64" s="344"/>
      <c r="AT64" s="344"/>
      <c r="AU64" s="309"/>
      <c r="AV64" s="344"/>
      <c r="AW64" s="344"/>
      <c r="AX64" s="309"/>
    </row>
    <row r="65" spans="1:50" ht="15">
      <c r="A65" s="634" t="s">
        <v>306</v>
      </c>
      <c r="B65" s="635">
        <v>384</v>
      </c>
      <c r="C65" s="635"/>
      <c r="D65" s="635">
        <v>38</v>
      </c>
      <c r="E65" s="635"/>
      <c r="F65" s="635"/>
      <c r="G65" s="635"/>
      <c r="H65" s="635">
        <v>422</v>
      </c>
      <c r="I65" s="635"/>
      <c r="J65" s="635"/>
      <c r="K65" s="635">
        <v>0</v>
      </c>
      <c r="L65" s="635"/>
      <c r="M65" s="635">
        <v>0</v>
      </c>
      <c r="N65" s="635"/>
      <c r="O65" s="635"/>
      <c r="P65" s="635"/>
      <c r="Q65"/>
      <c r="S65" s="272"/>
      <c r="T65" s="272"/>
      <c r="U65" s="272"/>
      <c r="V65" s="272"/>
      <c r="W65" s="272"/>
      <c r="X65" s="272"/>
      <c r="Y65" s="288"/>
      <c r="Z65" s="284"/>
      <c r="AA65" s="272"/>
      <c r="AB65" s="272"/>
      <c r="AC65" s="272"/>
      <c r="AD65" s="272"/>
      <c r="AE65" s="288"/>
      <c r="AF65" s="284"/>
      <c r="AG65" s="272"/>
      <c r="AH65" s="288"/>
      <c r="AI65" s="343"/>
      <c r="AJ65" s="344"/>
      <c r="AK65" s="344"/>
      <c r="AL65" s="344"/>
      <c r="AM65" s="344"/>
      <c r="AN65" s="344"/>
      <c r="AO65" s="309"/>
      <c r="AP65" s="344"/>
      <c r="AQ65" s="344"/>
      <c r="AR65" s="344"/>
      <c r="AS65" s="344"/>
      <c r="AT65" s="344"/>
      <c r="AU65" s="309"/>
      <c r="AV65" s="344"/>
      <c r="AW65" s="344"/>
      <c r="AX65" s="309"/>
    </row>
    <row r="66" spans="1:50" ht="15">
      <c r="A66" s="634" t="s">
        <v>308</v>
      </c>
      <c r="B66" s="635">
        <v>55679970.288268156</v>
      </c>
      <c r="C66" s="635"/>
      <c r="D66" s="635">
        <v>2973770.9032258065</v>
      </c>
      <c r="E66" s="635"/>
      <c r="F66" s="635"/>
      <c r="G66" s="635"/>
      <c r="H66" s="635">
        <v>58653741.191493966</v>
      </c>
      <c r="I66" s="635"/>
      <c r="J66" s="635"/>
      <c r="K66" s="635">
        <v>0</v>
      </c>
      <c r="L66" s="635"/>
      <c r="M66" s="635">
        <v>0</v>
      </c>
      <c r="N66" s="635"/>
      <c r="O66" s="635"/>
      <c r="P66" s="635"/>
      <c r="Q66"/>
      <c r="R66" s="273"/>
      <c r="S66" s="275">
        <f>IF(B65&gt;0,(B66/B65),)</f>
        <v>144999.92262569832</v>
      </c>
      <c r="T66" s="275">
        <f t="shared" ref="T66:AD66" si="43">IF(C65&gt;0,(C66/C65),)</f>
        <v>0</v>
      </c>
      <c r="U66" s="275">
        <f t="shared" si="43"/>
        <v>78257.129032258061</v>
      </c>
      <c r="V66" s="275">
        <f t="shared" si="43"/>
        <v>0</v>
      </c>
      <c r="W66" s="275">
        <f t="shared" si="43"/>
        <v>0</v>
      </c>
      <c r="X66" s="275">
        <f t="shared" si="43"/>
        <v>0</v>
      </c>
      <c r="Y66" s="290">
        <f t="shared" si="43"/>
        <v>138989.90803671555</v>
      </c>
      <c r="Z66" s="285">
        <f t="shared" si="43"/>
        <v>0</v>
      </c>
      <c r="AA66" s="275">
        <f t="shared" si="43"/>
        <v>0</v>
      </c>
      <c r="AB66" s="275">
        <f t="shared" si="43"/>
        <v>0</v>
      </c>
      <c r="AC66" s="275">
        <f t="shared" si="43"/>
        <v>0</v>
      </c>
      <c r="AD66" s="275">
        <f t="shared" si="43"/>
        <v>0</v>
      </c>
      <c r="AE66" s="290">
        <f>IF(M65&gt;0,(M66/M65),)</f>
        <v>0</v>
      </c>
      <c r="AF66" s="285">
        <f>IF(N65&gt;0,(N66/N65),)</f>
        <v>0</v>
      </c>
      <c r="AG66" s="275">
        <f>IF(O65&gt;0,(O66/O65),)</f>
        <v>0</v>
      </c>
      <c r="AH66" s="290">
        <f>IF(P65&gt;0,(P66/P65),)</f>
        <v>0</v>
      </c>
      <c r="AI66" s="345">
        <f>IF(S64&gt;0,(S66-S64)/S64,)</f>
        <v>1.0928974129254015E-2</v>
      </c>
      <c r="AJ66" s="314">
        <f t="shared" ref="AJ66:AX66" si="44">IF(T64&gt;0,(T66-T64)/T64,)</f>
        <v>0</v>
      </c>
      <c r="AK66" s="314">
        <f t="shared" si="44"/>
        <v>-8.5611633187356422E-3</v>
      </c>
      <c r="AL66" s="314">
        <f t="shared" si="44"/>
        <v>0</v>
      </c>
      <c r="AM66" s="314">
        <f t="shared" si="44"/>
        <v>0</v>
      </c>
      <c r="AN66" s="314">
        <f t="shared" si="44"/>
        <v>0</v>
      </c>
      <c r="AO66" s="310">
        <f t="shared" si="44"/>
        <v>1.0230273657191393E-2</v>
      </c>
      <c r="AP66" s="314">
        <f t="shared" si="44"/>
        <v>0</v>
      </c>
      <c r="AQ66" s="314">
        <f t="shared" si="44"/>
        <v>0</v>
      </c>
      <c r="AR66" s="314">
        <f t="shared" si="44"/>
        <v>0</v>
      </c>
      <c r="AS66" s="314">
        <f t="shared" si="44"/>
        <v>0</v>
      </c>
      <c r="AT66" s="314">
        <f t="shared" si="44"/>
        <v>0</v>
      </c>
      <c r="AU66" s="310">
        <f t="shared" si="44"/>
        <v>0</v>
      </c>
      <c r="AV66" s="314">
        <f t="shared" si="44"/>
        <v>0</v>
      </c>
      <c r="AW66" s="314">
        <f t="shared" si="44"/>
        <v>0</v>
      </c>
      <c r="AX66" s="310">
        <f t="shared" si="44"/>
        <v>0</v>
      </c>
    </row>
    <row r="67" spans="1:50" ht="15">
      <c r="A67" s="634" t="s">
        <v>310</v>
      </c>
      <c r="B67" s="635">
        <v>337</v>
      </c>
      <c r="C67" s="635"/>
      <c r="D67" s="635">
        <v>102</v>
      </c>
      <c r="E67" s="635"/>
      <c r="F67" s="635"/>
      <c r="G67" s="635"/>
      <c r="H67" s="635">
        <v>439</v>
      </c>
      <c r="I67" s="635"/>
      <c r="J67" s="635"/>
      <c r="K67" s="635">
        <v>0</v>
      </c>
      <c r="L67" s="635"/>
      <c r="M67" s="635">
        <v>0</v>
      </c>
      <c r="N67" s="635"/>
      <c r="O67" s="635"/>
      <c r="P67" s="635"/>
      <c r="Q67"/>
      <c r="S67" s="272"/>
      <c r="T67" s="272"/>
      <c r="U67" s="272"/>
      <c r="V67" s="272"/>
      <c r="W67" s="272"/>
      <c r="X67" s="272"/>
      <c r="Y67" s="288"/>
      <c r="Z67" s="284"/>
      <c r="AA67" s="272"/>
      <c r="AB67" s="272"/>
      <c r="AC67" s="272"/>
      <c r="AD67" s="272"/>
      <c r="AE67" s="288"/>
      <c r="AF67" s="284"/>
      <c r="AG67" s="272"/>
      <c r="AH67" s="288"/>
      <c r="AI67" s="343"/>
      <c r="AJ67" s="344"/>
      <c r="AK67" s="344"/>
      <c r="AL67" s="344"/>
      <c r="AM67" s="344"/>
      <c r="AN67" s="344"/>
      <c r="AO67" s="309"/>
      <c r="AP67" s="344"/>
      <c r="AQ67" s="344"/>
      <c r="AR67" s="344"/>
      <c r="AS67" s="344"/>
      <c r="AT67" s="344"/>
      <c r="AU67" s="309"/>
      <c r="AV67" s="344"/>
      <c r="AW67" s="344"/>
      <c r="AX67" s="309"/>
    </row>
    <row r="68" spans="1:50" ht="15">
      <c r="A68" s="636" t="s">
        <v>312</v>
      </c>
      <c r="B68" s="637">
        <v>33876668.527894229</v>
      </c>
      <c r="C68" s="637"/>
      <c r="D68" s="637">
        <v>6983372.429447853</v>
      </c>
      <c r="E68" s="637"/>
      <c r="F68" s="637"/>
      <c r="G68" s="637"/>
      <c r="H68" s="637">
        <v>40860040.957342081</v>
      </c>
      <c r="I68" s="637"/>
      <c r="J68" s="637"/>
      <c r="K68" s="637">
        <v>0</v>
      </c>
      <c r="L68" s="637"/>
      <c r="M68" s="637">
        <v>0</v>
      </c>
      <c r="N68" s="637"/>
      <c r="O68" s="637"/>
      <c r="P68" s="637"/>
      <c r="Q68"/>
      <c r="S68" s="275">
        <f>IF(B67&gt;0,(B68/B67),)</f>
        <v>100524.23895517575</v>
      </c>
      <c r="T68" s="275">
        <f t="shared" ref="T68:AD68" si="45">IF(C67&gt;0,(C68/C67),)</f>
        <v>0</v>
      </c>
      <c r="U68" s="275">
        <f t="shared" si="45"/>
        <v>68464.435582822087</v>
      </c>
      <c r="V68" s="275">
        <f t="shared" si="45"/>
        <v>0</v>
      </c>
      <c r="W68" s="275">
        <f t="shared" si="45"/>
        <v>0</v>
      </c>
      <c r="X68" s="275">
        <f t="shared" si="45"/>
        <v>0</v>
      </c>
      <c r="Y68" s="290">
        <f t="shared" si="45"/>
        <v>93075.264139731386</v>
      </c>
      <c r="Z68" s="285">
        <f t="shared" si="45"/>
        <v>0</v>
      </c>
      <c r="AA68" s="275">
        <f t="shared" si="45"/>
        <v>0</v>
      </c>
      <c r="AB68" s="275">
        <f t="shared" si="45"/>
        <v>0</v>
      </c>
      <c r="AC68" s="275">
        <f t="shared" si="45"/>
        <v>0</v>
      </c>
      <c r="AD68" s="275">
        <f t="shared" si="45"/>
        <v>0</v>
      </c>
      <c r="AE68" s="290">
        <f>IF(M67&gt;0,(M68/M67),)</f>
        <v>0</v>
      </c>
      <c r="AF68" s="285">
        <f>IF(N67&gt;0,(N68/N67),)</f>
        <v>0</v>
      </c>
      <c r="AG68" s="275">
        <f>IF(O67&gt;0,(O68/O67),)</f>
        <v>0</v>
      </c>
      <c r="AH68" s="290">
        <f>IF(P67&gt;0,(P68/P67),)</f>
        <v>0</v>
      </c>
      <c r="AI68" s="343"/>
      <c r="AJ68" s="344"/>
      <c r="AK68" s="344"/>
      <c r="AL68" s="344"/>
      <c r="AM68" s="344"/>
      <c r="AN68" s="344"/>
      <c r="AO68" s="309"/>
      <c r="AP68" s="344"/>
      <c r="AQ68" s="344"/>
      <c r="AR68" s="344"/>
      <c r="AS68" s="344"/>
      <c r="AT68" s="344"/>
      <c r="AU68" s="309"/>
      <c r="AV68" s="344"/>
      <c r="AW68" s="344"/>
      <c r="AX68" s="309"/>
    </row>
    <row r="69" spans="1:50" ht="15">
      <c r="A69" s="634" t="s">
        <v>314</v>
      </c>
      <c r="B69" s="635">
        <v>355</v>
      </c>
      <c r="C69" s="635"/>
      <c r="D69" s="635">
        <v>105</v>
      </c>
      <c r="E69" s="635"/>
      <c r="F69" s="635"/>
      <c r="G69" s="635"/>
      <c r="H69" s="635">
        <v>460</v>
      </c>
      <c r="I69" s="635"/>
      <c r="J69" s="635"/>
      <c r="K69" s="635">
        <v>0</v>
      </c>
      <c r="L69" s="635"/>
      <c r="M69" s="635">
        <v>0</v>
      </c>
      <c r="N69" s="635"/>
      <c r="O69" s="635"/>
      <c r="P69" s="635"/>
      <c r="Q69"/>
      <c r="S69" s="272"/>
      <c r="T69" s="272"/>
      <c r="U69" s="272"/>
      <c r="V69" s="272"/>
      <c r="W69" s="272"/>
      <c r="X69" s="272"/>
      <c r="Y69" s="288"/>
      <c r="Z69" s="284"/>
      <c r="AA69" s="272"/>
      <c r="AB69" s="272"/>
      <c r="AC69" s="272"/>
      <c r="AD69" s="272"/>
      <c r="AE69" s="288"/>
      <c r="AF69" s="284"/>
      <c r="AG69" s="272"/>
      <c r="AH69" s="288"/>
      <c r="AI69" s="343"/>
      <c r="AJ69" s="344"/>
      <c r="AK69" s="344"/>
      <c r="AL69" s="344"/>
      <c r="AM69" s="344"/>
      <c r="AN69" s="344"/>
      <c r="AO69" s="309"/>
      <c r="AP69" s="344"/>
      <c r="AQ69" s="344"/>
      <c r="AR69" s="344"/>
      <c r="AS69" s="344"/>
      <c r="AT69" s="344"/>
      <c r="AU69" s="309"/>
      <c r="AV69" s="344"/>
      <c r="AW69" s="344"/>
      <c r="AX69" s="309"/>
    </row>
    <row r="70" spans="1:50" ht="15">
      <c r="A70" s="634" t="s">
        <v>316</v>
      </c>
      <c r="B70" s="635">
        <v>36032890.597976081</v>
      </c>
      <c r="C70" s="635"/>
      <c r="D70" s="635">
        <v>7037337.418397625</v>
      </c>
      <c r="E70" s="635"/>
      <c r="F70" s="635"/>
      <c r="G70" s="635"/>
      <c r="H70" s="635">
        <v>43070228.016373709</v>
      </c>
      <c r="I70" s="635"/>
      <c r="J70" s="635"/>
      <c r="K70" s="635">
        <v>0</v>
      </c>
      <c r="L70" s="635"/>
      <c r="M70" s="635">
        <v>0</v>
      </c>
      <c r="N70" s="635"/>
      <c r="O70" s="635"/>
      <c r="P70" s="635"/>
      <c r="Q70"/>
      <c r="R70" s="273"/>
      <c r="S70" s="275">
        <f>IF(B69&gt;0,(B70/B69),)</f>
        <v>101501.10027598897</v>
      </c>
      <c r="T70" s="275">
        <f t="shared" ref="T70:AD70" si="46">IF(C69&gt;0,(C70/C69),)</f>
        <v>0</v>
      </c>
      <c r="U70" s="275">
        <f t="shared" si="46"/>
        <v>67022.26112759643</v>
      </c>
      <c r="V70" s="275">
        <f t="shared" si="46"/>
        <v>0</v>
      </c>
      <c r="W70" s="275">
        <f t="shared" si="46"/>
        <v>0</v>
      </c>
      <c r="X70" s="275">
        <f t="shared" si="46"/>
        <v>0</v>
      </c>
      <c r="Y70" s="290">
        <f t="shared" si="46"/>
        <v>93630.930470377629</v>
      </c>
      <c r="Z70" s="285">
        <f t="shared" si="46"/>
        <v>0</v>
      </c>
      <c r="AA70" s="275">
        <f t="shared" si="46"/>
        <v>0</v>
      </c>
      <c r="AB70" s="275">
        <f t="shared" si="46"/>
        <v>0</v>
      </c>
      <c r="AC70" s="275">
        <f t="shared" si="46"/>
        <v>0</v>
      </c>
      <c r="AD70" s="275">
        <f t="shared" si="46"/>
        <v>0</v>
      </c>
      <c r="AE70" s="290">
        <f>IF(M69&gt;0,(M70/M69),)</f>
        <v>0</v>
      </c>
      <c r="AF70" s="285">
        <f>IF(N69&gt;0,(N70/N69),)</f>
        <v>0</v>
      </c>
      <c r="AG70" s="275">
        <f>IF(O69&gt;0,(O70/O69),)</f>
        <v>0</v>
      </c>
      <c r="AH70" s="290">
        <f>IF(P69&gt;0,(P70/P69),)</f>
        <v>0</v>
      </c>
      <c r="AI70" s="345">
        <f>IF(S68&gt;0,(S70-S68)/S68,)</f>
        <v>9.7176693996042368E-3</v>
      </c>
      <c r="AJ70" s="314">
        <f t="shared" ref="AJ70:AX70" si="47">IF(T68&gt;0,(T70-T68)/T68,)</f>
        <v>0</v>
      </c>
      <c r="AK70" s="314">
        <f t="shared" si="47"/>
        <v>-2.1064578170385186E-2</v>
      </c>
      <c r="AL70" s="314">
        <f t="shared" si="47"/>
        <v>0</v>
      </c>
      <c r="AM70" s="314">
        <f t="shared" si="47"/>
        <v>0</v>
      </c>
      <c r="AN70" s="314">
        <f t="shared" si="47"/>
        <v>0</v>
      </c>
      <c r="AO70" s="310">
        <f t="shared" si="47"/>
        <v>5.9700752480491099E-3</v>
      </c>
      <c r="AP70" s="314">
        <f t="shared" si="47"/>
        <v>0</v>
      </c>
      <c r="AQ70" s="314">
        <f t="shared" si="47"/>
        <v>0</v>
      </c>
      <c r="AR70" s="314">
        <f t="shared" si="47"/>
        <v>0</v>
      </c>
      <c r="AS70" s="314">
        <f t="shared" si="47"/>
        <v>0</v>
      </c>
      <c r="AT70" s="314">
        <f t="shared" si="47"/>
        <v>0</v>
      </c>
      <c r="AU70" s="310">
        <f t="shared" si="47"/>
        <v>0</v>
      </c>
      <c r="AV70" s="314">
        <f t="shared" si="47"/>
        <v>0</v>
      </c>
      <c r="AW70" s="314">
        <f t="shared" si="47"/>
        <v>0</v>
      </c>
      <c r="AX70" s="310">
        <f t="shared" si="47"/>
        <v>0</v>
      </c>
    </row>
    <row r="71" spans="1:50" ht="15">
      <c r="A71" s="634" t="s">
        <v>318</v>
      </c>
      <c r="B71" s="635">
        <v>290</v>
      </c>
      <c r="C71" s="635"/>
      <c r="D71" s="635">
        <v>59</v>
      </c>
      <c r="E71" s="635"/>
      <c r="F71" s="635"/>
      <c r="G71" s="635"/>
      <c r="H71" s="635">
        <v>349</v>
      </c>
      <c r="I71" s="635"/>
      <c r="J71" s="635"/>
      <c r="K71" s="635">
        <v>0</v>
      </c>
      <c r="L71" s="635"/>
      <c r="M71" s="635">
        <v>0</v>
      </c>
      <c r="N71" s="635"/>
      <c r="O71" s="635"/>
      <c r="P71" s="635"/>
      <c r="Q71"/>
      <c r="S71" s="272"/>
      <c r="T71" s="272"/>
      <c r="U71" s="272"/>
      <c r="V71" s="272"/>
      <c r="W71" s="272"/>
      <c r="X71" s="272"/>
      <c r="Y71" s="288"/>
      <c r="Z71" s="284"/>
      <c r="AA71" s="272"/>
      <c r="AB71" s="272"/>
      <c r="AC71" s="272"/>
      <c r="AD71" s="272"/>
      <c r="AE71" s="288"/>
      <c r="AF71" s="284"/>
      <c r="AG71" s="272"/>
      <c r="AH71" s="288"/>
      <c r="AI71" s="343"/>
      <c r="AJ71" s="344"/>
      <c r="AK71" s="344"/>
      <c r="AL71" s="344"/>
      <c r="AM71" s="344"/>
      <c r="AN71" s="344"/>
      <c r="AO71" s="309"/>
      <c r="AP71" s="344"/>
      <c r="AQ71" s="344"/>
      <c r="AR71" s="344"/>
      <c r="AS71" s="344"/>
      <c r="AT71" s="344"/>
      <c r="AU71" s="309"/>
      <c r="AV71" s="344"/>
      <c r="AW71" s="344"/>
      <c r="AX71" s="309"/>
    </row>
    <row r="72" spans="1:50" ht="15">
      <c r="A72" s="634" t="s">
        <v>320</v>
      </c>
      <c r="B72" s="635">
        <v>24661052.426388368</v>
      </c>
      <c r="C72" s="635"/>
      <c r="D72" s="635">
        <v>3212652.524590164</v>
      </c>
      <c r="E72" s="635"/>
      <c r="F72" s="635"/>
      <c r="G72" s="635"/>
      <c r="H72" s="635">
        <v>27873704.950978532</v>
      </c>
      <c r="I72" s="635"/>
      <c r="J72" s="635"/>
      <c r="K72" s="635">
        <v>0</v>
      </c>
      <c r="L72" s="635"/>
      <c r="M72" s="635">
        <v>0</v>
      </c>
      <c r="N72" s="635"/>
      <c r="O72" s="635"/>
      <c r="P72" s="635"/>
      <c r="Q72"/>
      <c r="R72" s="273"/>
      <c r="S72" s="275">
        <f>IF(B71&gt;0,(B72/B71),)</f>
        <v>85038.111815132303</v>
      </c>
      <c r="T72" s="275">
        <f t="shared" ref="T72:AD72" si="48">IF(C71&gt;0,(C72/C71),)</f>
        <v>0</v>
      </c>
      <c r="U72" s="275">
        <f t="shared" si="48"/>
        <v>54451.737704918036</v>
      </c>
      <c r="V72" s="275">
        <f t="shared" si="48"/>
        <v>0</v>
      </c>
      <c r="W72" s="275">
        <f t="shared" si="48"/>
        <v>0</v>
      </c>
      <c r="X72" s="275">
        <f t="shared" si="48"/>
        <v>0</v>
      </c>
      <c r="Y72" s="290">
        <f t="shared" si="48"/>
        <v>79867.349429737922</v>
      </c>
      <c r="Z72" s="285">
        <f t="shared" si="48"/>
        <v>0</v>
      </c>
      <c r="AA72" s="275">
        <f t="shared" si="48"/>
        <v>0</v>
      </c>
      <c r="AB72" s="275">
        <f t="shared" si="48"/>
        <v>0</v>
      </c>
      <c r="AC72" s="275">
        <f t="shared" si="48"/>
        <v>0</v>
      </c>
      <c r="AD72" s="275">
        <f t="shared" si="48"/>
        <v>0</v>
      </c>
      <c r="AE72" s="290">
        <f>IF(M71&gt;0,(M72/M71),)</f>
        <v>0</v>
      </c>
      <c r="AF72" s="285">
        <f>IF(N71&gt;0,(N72/N71),)</f>
        <v>0</v>
      </c>
      <c r="AG72" s="275">
        <f>IF(O71&gt;0,(O72/O71),)</f>
        <v>0</v>
      </c>
      <c r="AH72" s="290">
        <f>IF(P71&gt;0,(P72/P71),)</f>
        <v>0</v>
      </c>
      <c r="AI72" s="343"/>
      <c r="AJ72" s="344"/>
      <c r="AK72" s="344"/>
      <c r="AL72" s="344"/>
      <c r="AM72" s="344"/>
      <c r="AN72" s="344"/>
      <c r="AO72" s="309"/>
      <c r="AP72" s="344"/>
      <c r="AQ72" s="344"/>
      <c r="AR72" s="344"/>
      <c r="AS72" s="344"/>
      <c r="AT72" s="344"/>
      <c r="AU72" s="309"/>
      <c r="AV72" s="344"/>
      <c r="AW72" s="344"/>
      <c r="AX72" s="309"/>
    </row>
    <row r="73" spans="1:50" ht="15">
      <c r="A73" s="634" t="s">
        <v>322</v>
      </c>
      <c r="B73" s="635">
        <v>292</v>
      </c>
      <c r="C73" s="635"/>
      <c r="D73" s="635">
        <v>55</v>
      </c>
      <c r="E73" s="635"/>
      <c r="F73" s="635"/>
      <c r="G73" s="635"/>
      <c r="H73" s="635">
        <v>347</v>
      </c>
      <c r="I73" s="635"/>
      <c r="J73" s="635"/>
      <c r="K73" s="635">
        <v>0</v>
      </c>
      <c r="L73" s="635"/>
      <c r="M73" s="635">
        <v>0</v>
      </c>
      <c r="N73" s="635"/>
      <c r="O73" s="635"/>
      <c r="P73" s="635"/>
      <c r="Q73"/>
      <c r="S73" s="272"/>
      <c r="T73" s="272"/>
      <c r="U73" s="272"/>
      <c r="V73" s="272"/>
      <c r="W73" s="272"/>
      <c r="X73" s="272"/>
      <c r="Y73" s="288"/>
      <c r="Z73" s="284"/>
      <c r="AA73" s="272"/>
      <c r="AB73" s="272"/>
      <c r="AC73" s="272"/>
      <c r="AD73" s="272"/>
      <c r="AE73" s="288"/>
      <c r="AF73" s="284"/>
      <c r="AG73" s="272"/>
      <c r="AH73" s="288"/>
      <c r="AI73" s="343"/>
      <c r="AJ73" s="344"/>
      <c r="AK73" s="344"/>
      <c r="AL73" s="344"/>
      <c r="AM73" s="344"/>
      <c r="AN73" s="344"/>
      <c r="AO73" s="309"/>
      <c r="AP73" s="344"/>
      <c r="AQ73" s="344"/>
      <c r="AR73" s="344"/>
      <c r="AS73" s="344"/>
      <c r="AT73" s="344"/>
      <c r="AU73" s="309"/>
      <c r="AV73" s="344"/>
      <c r="AW73" s="344"/>
      <c r="AX73" s="309"/>
    </row>
    <row r="74" spans="1:50" ht="15">
      <c r="A74" s="634" t="s">
        <v>324</v>
      </c>
      <c r="B74" s="635">
        <v>25339679.545488302</v>
      </c>
      <c r="C74" s="635"/>
      <c r="D74" s="635">
        <v>3404401.3235294116</v>
      </c>
      <c r="E74" s="635"/>
      <c r="F74" s="635"/>
      <c r="G74" s="635"/>
      <c r="H74" s="635">
        <v>28744080.869017713</v>
      </c>
      <c r="I74" s="635"/>
      <c r="J74" s="635"/>
      <c r="K74" s="635">
        <v>0</v>
      </c>
      <c r="L74" s="635"/>
      <c r="M74" s="635">
        <v>0</v>
      </c>
      <c r="N74" s="635"/>
      <c r="O74" s="635"/>
      <c r="P74" s="635"/>
      <c r="Q74"/>
      <c r="R74" s="273"/>
      <c r="S74" s="275">
        <f>IF(B73&gt;0,(B74/B73),)</f>
        <v>86779.724470850342</v>
      </c>
      <c r="T74" s="275">
        <f t="shared" ref="T74:AD74" si="49">IF(C73&gt;0,(C74/C73),)</f>
        <v>0</v>
      </c>
      <c r="U74" s="275">
        <f t="shared" si="49"/>
        <v>61898.205882352937</v>
      </c>
      <c r="V74" s="275">
        <f t="shared" si="49"/>
        <v>0</v>
      </c>
      <c r="W74" s="275">
        <f t="shared" si="49"/>
        <v>0</v>
      </c>
      <c r="X74" s="275">
        <f t="shared" si="49"/>
        <v>0</v>
      </c>
      <c r="Y74" s="290">
        <f t="shared" si="49"/>
        <v>82835.967922241252</v>
      </c>
      <c r="Z74" s="285">
        <f t="shared" si="49"/>
        <v>0</v>
      </c>
      <c r="AA74" s="275">
        <f t="shared" si="49"/>
        <v>0</v>
      </c>
      <c r="AB74" s="275">
        <f t="shared" si="49"/>
        <v>0</v>
      </c>
      <c r="AC74" s="275">
        <f t="shared" si="49"/>
        <v>0</v>
      </c>
      <c r="AD74" s="275">
        <f t="shared" si="49"/>
        <v>0</v>
      </c>
      <c r="AE74" s="290">
        <f>IF(M73&gt;0,(M74/M73),)</f>
        <v>0</v>
      </c>
      <c r="AF74" s="285">
        <f>IF(N73&gt;0,(N74/N73),)</f>
        <v>0</v>
      </c>
      <c r="AG74" s="275">
        <f>IF(O73&gt;0,(O74/O73),)</f>
        <v>0</v>
      </c>
      <c r="AH74" s="290">
        <f>IF(P73&gt;0,(P74/P73),)</f>
        <v>0</v>
      </c>
      <c r="AI74" s="345">
        <f>IF(S72&gt;0,(S74-S72)/S72,)</f>
        <v>2.0480377780543856E-2</v>
      </c>
      <c r="AJ74" s="314">
        <f t="shared" ref="AJ74:AX74" si="50">IF(T72&gt;0,(T74-T72)/T72,)</f>
        <v>0</v>
      </c>
      <c r="AK74" s="312">
        <f t="shared" si="50"/>
        <v>0.13675354527321801</v>
      </c>
      <c r="AL74" s="314">
        <f t="shared" si="50"/>
        <v>0</v>
      </c>
      <c r="AM74" s="314">
        <f t="shared" si="50"/>
        <v>0</v>
      </c>
      <c r="AN74" s="314">
        <f t="shared" si="50"/>
        <v>0</v>
      </c>
      <c r="AO74" s="310">
        <f t="shared" si="50"/>
        <v>3.7169362871055676E-2</v>
      </c>
      <c r="AP74" s="314">
        <f t="shared" si="50"/>
        <v>0</v>
      </c>
      <c r="AQ74" s="314">
        <f t="shared" si="50"/>
        <v>0</v>
      </c>
      <c r="AR74" s="314">
        <f t="shared" si="50"/>
        <v>0</v>
      </c>
      <c r="AS74" s="314">
        <f t="shared" si="50"/>
        <v>0</v>
      </c>
      <c r="AT74" s="314">
        <f t="shared" si="50"/>
        <v>0</v>
      </c>
      <c r="AU74" s="310">
        <f t="shared" si="50"/>
        <v>0</v>
      </c>
      <c r="AV74" s="314">
        <f t="shared" si="50"/>
        <v>0</v>
      </c>
      <c r="AW74" s="314">
        <f t="shared" si="50"/>
        <v>0</v>
      </c>
      <c r="AX74" s="310">
        <f t="shared" si="50"/>
        <v>0</v>
      </c>
    </row>
    <row r="75" spans="1:50" ht="15">
      <c r="A75" s="634" t="s">
        <v>326</v>
      </c>
      <c r="B75" s="635">
        <v>94</v>
      </c>
      <c r="C75" s="635"/>
      <c r="D75" s="635">
        <v>15</v>
      </c>
      <c r="E75" s="635"/>
      <c r="F75" s="635"/>
      <c r="G75" s="635"/>
      <c r="H75" s="635">
        <v>109</v>
      </c>
      <c r="I75" s="635"/>
      <c r="J75" s="635"/>
      <c r="K75" s="635">
        <v>0</v>
      </c>
      <c r="L75" s="635"/>
      <c r="M75" s="635">
        <v>0</v>
      </c>
      <c r="N75" s="635"/>
      <c r="O75" s="635"/>
      <c r="P75" s="635"/>
      <c r="Q75"/>
      <c r="S75" s="272"/>
      <c r="T75" s="272"/>
      <c r="U75" s="272"/>
      <c r="V75" s="272"/>
      <c r="W75" s="272"/>
      <c r="X75" s="272"/>
      <c r="Y75" s="288"/>
      <c r="Z75" s="284"/>
      <c r="AA75" s="272"/>
      <c r="AB75" s="272"/>
      <c r="AC75" s="272"/>
      <c r="AD75" s="272"/>
      <c r="AE75" s="288"/>
      <c r="AF75" s="284"/>
      <c r="AG75" s="272"/>
      <c r="AH75" s="288"/>
      <c r="AI75" s="343"/>
      <c r="AJ75" s="344"/>
      <c r="AK75" s="344"/>
      <c r="AL75" s="344"/>
      <c r="AM75" s="344"/>
      <c r="AN75" s="344"/>
      <c r="AO75" s="309"/>
      <c r="AP75" s="344"/>
      <c r="AQ75" s="344"/>
      <c r="AR75" s="344"/>
      <c r="AS75" s="344"/>
      <c r="AT75" s="344"/>
      <c r="AU75" s="309"/>
      <c r="AV75" s="344"/>
      <c r="AW75" s="344"/>
      <c r="AX75" s="309"/>
    </row>
    <row r="76" spans="1:50" ht="15">
      <c r="A76" s="634" t="s">
        <v>328</v>
      </c>
      <c r="B76" s="635">
        <v>6129982.9522776576</v>
      </c>
      <c r="C76" s="635"/>
      <c r="D76" s="635">
        <v>809021.73913043481</v>
      </c>
      <c r="E76" s="635"/>
      <c r="F76" s="635"/>
      <c r="G76" s="635"/>
      <c r="H76" s="635">
        <v>6939004.6914080922</v>
      </c>
      <c r="I76" s="635"/>
      <c r="J76" s="635"/>
      <c r="K76" s="635">
        <v>0</v>
      </c>
      <c r="L76" s="635"/>
      <c r="M76" s="635">
        <v>0</v>
      </c>
      <c r="N76" s="635"/>
      <c r="O76" s="635"/>
      <c r="P76" s="635"/>
      <c r="Q76"/>
      <c r="R76" s="273"/>
      <c r="S76" s="275">
        <f>IF(B75&gt;0,(B76/B75),)</f>
        <v>65212.584598698486</v>
      </c>
      <c r="T76" s="275">
        <f t="shared" ref="T76:AD76" si="51">IF(C75&gt;0,(C76/C75),)</f>
        <v>0</v>
      </c>
      <c r="U76" s="275">
        <f t="shared" si="51"/>
        <v>53934.782608695656</v>
      </c>
      <c r="V76" s="275">
        <f t="shared" si="51"/>
        <v>0</v>
      </c>
      <c r="W76" s="275">
        <f t="shared" si="51"/>
        <v>0</v>
      </c>
      <c r="X76" s="275">
        <f t="shared" si="51"/>
        <v>0</v>
      </c>
      <c r="Y76" s="290">
        <f t="shared" si="51"/>
        <v>63660.593499156807</v>
      </c>
      <c r="Z76" s="285">
        <f t="shared" si="51"/>
        <v>0</v>
      </c>
      <c r="AA76" s="275">
        <f t="shared" si="51"/>
        <v>0</v>
      </c>
      <c r="AB76" s="275">
        <f t="shared" si="51"/>
        <v>0</v>
      </c>
      <c r="AC76" s="275">
        <f t="shared" si="51"/>
        <v>0</v>
      </c>
      <c r="AD76" s="275">
        <f t="shared" si="51"/>
        <v>0</v>
      </c>
      <c r="AE76" s="290">
        <f>IF(M75&gt;0,(M76/M75),)</f>
        <v>0</v>
      </c>
      <c r="AF76" s="285">
        <f>IF(N75&gt;0,(N76/N75),)</f>
        <v>0</v>
      </c>
      <c r="AG76" s="275">
        <f>IF(O75&gt;0,(O76/O75),)</f>
        <v>0</v>
      </c>
      <c r="AH76" s="290">
        <f>IF(P75&gt;0,(P76/P75),)</f>
        <v>0</v>
      </c>
      <c r="AI76" s="343"/>
      <c r="AJ76" s="344"/>
      <c r="AK76" s="344"/>
      <c r="AL76" s="344"/>
      <c r="AM76" s="344"/>
      <c r="AN76" s="344"/>
      <c r="AO76" s="309"/>
      <c r="AP76" s="344"/>
      <c r="AQ76" s="344"/>
      <c r="AR76" s="344"/>
      <c r="AS76" s="344"/>
      <c r="AT76" s="344"/>
      <c r="AU76" s="309"/>
      <c r="AV76" s="344"/>
      <c r="AW76" s="344"/>
      <c r="AX76" s="309"/>
    </row>
    <row r="77" spans="1:50" ht="15">
      <c r="A77" s="634" t="s">
        <v>330</v>
      </c>
      <c r="B77" s="635">
        <v>88</v>
      </c>
      <c r="C77" s="635"/>
      <c r="D77" s="635">
        <v>16</v>
      </c>
      <c r="E77" s="635"/>
      <c r="F77" s="635"/>
      <c r="G77" s="635"/>
      <c r="H77" s="635">
        <v>104</v>
      </c>
      <c r="I77" s="635"/>
      <c r="J77" s="635"/>
      <c r="K77" s="635">
        <v>0</v>
      </c>
      <c r="L77" s="635"/>
      <c r="M77" s="635">
        <v>0</v>
      </c>
      <c r="N77" s="635"/>
      <c r="O77" s="635"/>
      <c r="P77" s="635"/>
      <c r="Q77"/>
      <c r="S77" s="272"/>
      <c r="T77" s="272"/>
      <c r="U77" s="272"/>
      <c r="V77" s="272"/>
      <c r="W77" s="272"/>
      <c r="X77" s="272"/>
      <c r="Y77" s="288"/>
      <c r="Z77" s="284"/>
      <c r="AA77" s="272"/>
      <c r="AB77" s="272"/>
      <c r="AC77" s="272"/>
      <c r="AD77" s="272"/>
      <c r="AE77" s="288"/>
      <c r="AF77" s="284"/>
      <c r="AG77" s="272"/>
      <c r="AH77" s="288"/>
      <c r="AI77" s="343"/>
      <c r="AJ77" s="344"/>
      <c r="AK77" s="344"/>
      <c r="AL77" s="344"/>
      <c r="AM77" s="344"/>
      <c r="AN77" s="344"/>
      <c r="AO77" s="309"/>
      <c r="AP77" s="344"/>
      <c r="AQ77" s="344"/>
      <c r="AR77" s="344"/>
      <c r="AS77" s="344"/>
      <c r="AT77" s="344"/>
      <c r="AU77" s="309"/>
      <c r="AV77" s="344"/>
      <c r="AW77" s="344"/>
      <c r="AX77" s="309"/>
    </row>
    <row r="78" spans="1:50" ht="15">
      <c r="A78" s="634" t="s">
        <v>332</v>
      </c>
      <c r="B78" s="635">
        <v>5795760.666666667</v>
      </c>
      <c r="C78" s="635"/>
      <c r="D78" s="635">
        <v>818515.59183673467</v>
      </c>
      <c r="E78" s="635"/>
      <c r="F78" s="635"/>
      <c r="G78" s="635"/>
      <c r="H78" s="635">
        <v>6614276.2585034017</v>
      </c>
      <c r="I78" s="635"/>
      <c r="J78" s="635"/>
      <c r="K78" s="635">
        <v>0</v>
      </c>
      <c r="L78" s="635"/>
      <c r="M78" s="635">
        <v>0</v>
      </c>
      <c r="N78" s="635"/>
      <c r="O78" s="635"/>
      <c r="P78" s="635"/>
      <c r="Q78"/>
      <c r="R78" s="273"/>
      <c r="S78" s="275">
        <f>IF(B77&gt;0,(B78/B77),)</f>
        <v>65860.916666666672</v>
      </c>
      <c r="T78" s="275">
        <f t="shared" ref="T78:AD78" si="52">IF(C77&gt;0,(C78/C77),)</f>
        <v>0</v>
      </c>
      <c r="U78" s="275">
        <f t="shared" si="52"/>
        <v>51157.224489795917</v>
      </c>
      <c r="V78" s="275">
        <f t="shared" si="52"/>
        <v>0</v>
      </c>
      <c r="W78" s="275">
        <f t="shared" si="52"/>
        <v>0</v>
      </c>
      <c r="X78" s="275">
        <f t="shared" si="52"/>
        <v>0</v>
      </c>
      <c r="Y78" s="290">
        <f t="shared" si="52"/>
        <v>63598.810177917323</v>
      </c>
      <c r="Z78" s="285">
        <f t="shared" si="52"/>
        <v>0</v>
      </c>
      <c r="AA78" s="275">
        <f t="shared" si="52"/>
        <v>0</v>
      </c>
      <c r="AB78" s="275">
        <f t="shared" si="52"/>
        <v>0</v>
      </c>
      <c r="AC78" s="275">
        <f t="shared" si="52"/>
        <v>0</v>
      </c>
      <c r="AD78" s="275">
        <f t="shared" si="52"/>
        <v>0</v>
      </c>
      <c r="AE78" s="290">
        <f>IF(M77&gt;0,(M78/M77),)</f>
        <v>0</v>
      </c>
      <c r="AF78" s="285">
        <f>IF(N77&gt;0,(N78/N77),)</f>
        <v>0</v>
      </c>
      <c r="AG78" s="275">
        <f>IF(O77&gt;0,(O78/O77),)</f>
        <v>0</v>
      </c>
      <c r="AH78" s="290">
        <f>IF(P77&gt;0,(P78/P77),)</f>
        <v>0</v>
      </c>
      <c r="AI78" s="345">
        <f>IF(S76&gt;0,(S78-S76)/S76,)</f>
        <v>9.9418244493429415E-3</v>
      </c>
      <c r="AJ78" s="314">
        <f t="shared" ref="AJ78:AX78" si="53">IF(T76&gt;0,(T78-T76)/T76,)</f>
        <v>0</v>
      </c>
      <c r="AK78" s="314">
        <f t="shared" si="53"/>
        <v>-5.1498457666016913E-2</v>
      </c>
      <c r="AL78" s="314">
        <f t="shared" si="53"/>
        <v>0</v>
      </c>
      <c r="AM78" s="314">
        <f t="shared" si="53"/>
        <v>0</v>
      </c>
      <c r="AN78" s="314">
        <f t="shared" si="53"/>
        <v>0</v>
      </c>
      <c r="AO78" s="310">
        <f t="shared" si="53"/>
        <v>-9.7051123534218722E-4</v>
      </c>
      <c r="AP78" s="314">
        <f t="shared" si="53"/>
        <v>0</v>
      </c>
      <c r="AQ78" s="314">
        <f t="shared" si="53"/>
        <v>0</v>
      </c>
      <c r="AR78" s="314">
        <f t="shared" si="53"/>
        <v>0</v>
      </c>
      <c r="AS78" s="314">
        <f t="shared" si="53"/>
        <v>0</v>
      </c>
      <c r="AT78" s="314">
        <f t="shared" si="53"/>
        <v>0</v>
      </c>
      <c r="AU78" s="310">
        <f t="shared" si="53"/>
        <v>0</v>
      </c>
      <c r="AV78" s="314">
        <f t="shared" si="53"/>
        <v>0</v>
      </c>
      <c r="AW78" s="314">
        <f t="shared" si="53"/>
        <v>0</v>
      </c>
      <c r="AX78" s="310">
        <f t="shared" si="53"/>
        <v>0</v>
      </c>
    </row>
    <row r="79" spans="1:50" ht="15">
      <c r="A79" s="634" t="s">
        <v>334</v>
      </c>
      <c r="B79" s="635">
        <v>0</v>
      </c>
      <c r="C79" s="635"/>
      <c r="D79" s="635">
        <v>14</v>
      </c>
      <c r="E79" s="635"/>
      <c r="F79" s="635"/>
      <c r="G79" s="635"/>
      <c r="H79" s="635">
        <v>14</v>
      </c>
      <c r="I79" s="635"/>
      <c r="J79" s="635"/>
      <c r="K79" s="635">
        <v>0</v>
      </c>
      <c r="L79" s="635"/>
      <c r="M79" s="635">
        <v>0</v>
      </c>
      <c r="N79" s="635"/>
      <c r="O79" s="635"/>
      <c r="P79" s="635"/>
      <c r="Q79"/>
      <c r="S79" s="272"/>
      <c r="T79" s="272"/>
      <c r="U79" s="272"/>
      <c r="V79" s="272"/>
      <c r="W79" s="272"/>
      <c r="X79" s="272"/>
      <c r="Y79" s="288"/>
      <c r="Z79" s="284"/>
      <c r="AA79" s="272"/>
      <c r="AB79" s="272"/>
      <c r="AC79" s="272"/>
      <c r="AD79" s="272"/>
      <c r="AE79" s="288"/>
      <c r="AF79" s="284"/>
      <c r="AG79" s="272"/>
      <c r="AH79" s="288"/>
      <c r="AI79" s="343"/>
      <c r="AJ79" s="344"/>
      <c r="AK79" s="344"/>
      <c r="AL79" s="344"/>
      <c r="AM79" s="344"/>
      <c r="AN79" s="344"/>
      <c r="AO79" s="309"/>
      <c r="AP79" s="344"/>
      <c r="AQ79" s="344"/>
      <c r="AR79" s="344"/>
      <c r="AS79" s="344"/>
      <c r="AT79" s="344"/>
      <c r="AU79" s="309"/>
      <c r="AV79" s="344"/>
      <c r="AW79" s="344"/>
      <c r="AX79" s="309"/>
    </row>
    <row r="80" spans="1:50" ht="15">
      <c r="A80" s="634" t="s">
        <v>336</v>
      </c>
      <c r="B80" s="635">
        <v>0</v>
      </c>
      <c r="C80" s="635"/>
      <c r="D80" s="635">
        <v>589566.51063829788</v>
      </c>
      <c r="E80" s="635"/>
      <c r="F80" s="635"/>
      <c r="G80" s="635"/>
      <c r="H80" s="635">
        <v>589566.51063829788</v>
      </c>
      <c r="I80" s="635"/>
      <c r="J80" s="635"/>
      <c r="K80" s="635">
        <v>0</v>
      </c>
      <c r="L80" s="635"/>
      <c r="M80" s="635">
        <v>0</v>
      </c>
      <c r="N80" s="635"/>
      <c r="O80" s="635"/>
      <c r="P80" s="635"/>
      <c r="Q80"/>
      <c r="R80" s="273"/>
      <c r="S80" s="275">
        <f>IF(B79&gt;0,(B80/B79),)</f>
        <v>0</v>
      </c>
      <c r="T80" s="275">
        <f t="shared" ref="T80:AD80" si="54">IF(C79&gt;0,(C80/C79),)</f>
        <v>0</v>
      </c>
      <c r="U80" s="275">
        <f t="shared" si="54"/>
        <v>42111.893617021276</v>
      </c>
      <c r="V80" s="275">
        <f t="shared" si="54"/>
        <v>0</v>
      </c>
      <c r="W80" s="275">
        <f t="shared" si="54"/>
        <v>0</v>
      </c>
      <c r="X80" s="275">
        <f t="shared" si="54"/>
        <v>0</v>
      </c>
      <c r="Y80" s="290">
        <f t="shared" si="54"/>
        <v>42111.893617021276</v>
      </c>
      <c r="Z80" s="285">
        <f t="shared" si="54"/>
        <v>0</v>
      </c>
      <c r="AA80" s="275">
        <f t="shared" si="54"/>
        <v>0</v>
      </c>
      <c r="AB80" s="275">
        <f t="shared" si="54"/>
        <v>0</v>
      </c>
      <c r="AC80" s="275">
        <f t="shared" si="54"/>
        <v>0</v>
      </c>
      <c r="AD80" s="275">
        <f t="shared" si="54"/>
        <v>0</v>
      </c>
      <c r="AE80" s="290">
        <f>IF(M79&gt;0,(M80/M79),)</f>
        <v>0</v>
      </c>
      <c r="AF80" s="285">
        <f>IF(N79&gt;0,(N80/N79),)</f>
        <v>0</v>
      </c>
      <c r="AG80" s="275">
        <f>IF(O79&gt;0,(O80/O79),)</f>
        <v>0</v>
      </c>
      <c r="AH80" s="290">
        <f>IF(P79&gt;0,(P80/P79),)</f>
        <v>0</v>
      </c>
      <c r="AI80" s="343"/>
      <c r="AJ80" s="344"/>
      <c r="AK80" s="344"/>
      <c r="AL80" s="344"/>
      <c r="AM80" s="344"/>
      <c r="AN80" s="344"/>
      <c r="AO80" s="309"/>
      <c r="AP80" s="344"/>
      <c r="AQ80" s="344"/>
      <c r="AR80" s="344"/>
      <c r="AS80" s="344"/>
      <c r="AT80" s="344"/>
      <c r="AU80" s="309"/>
      <c r="AV80" s="344"/>
      <c r="AW80" s="344"/>
      <c r="AX80" s="309"/>
    </row>
    <row r="81" spans="1:50" ht="15">
      <c r="A81" s="634" t="s">
        <v>338</v>
      </c>
      <c r="B81" s="635">
        <v>0</v>
      </c>
      <c r="C81" s="635"/>
      <c r="D81" s="635">
        <v>16</v>
      </c>
      <c r="E81" s="635"/>
      <c r="F81" s="635"/>
      <c r="G81" s="635"/>
      <c r="H81" s="635">
        <v>16</v>
      </c>
      <c r="I81" s="635"/>
      <c r="J81" s="635"/>
      <c r="K81" s="635">
        <v>0</v>
      </c>
      <c r="L81" s="635"/>
      <c r="M81" s="635">
        <v>0</v>
      </c>
      <c r="N81" s="635"/>
      <c r="O81" s="635"/>
      <c r="P81" s="635"/>
      <c r="Q81"/>
      <c r="S81" s="272"/>
      <c r="T81" s="272"/>
      <c r="U81" s="272"/>
      <c r="V81" s="272"/>
      <c r="W81" s="272"/>
      <c r="X81" s="272"/>
      <c r="Y81" s="288"/>
      <c r="Z81" s="284"/>
      <c r="AA81" s="272"/>
      <c r="AB81" s="272"/>
      <c r="AC81" s="272"/>
      <c r="AD81" s="272"/>
      <c r="AE81" s="288"/>
      <c r="AF81" s="284"/>
      <c r="AG81" s="272"/>
      <c r="AH81" s="288"/>
      <c r="AI81" s="343"/>
      <c r="AJ81" s="344"/>
      <c r="AK81" s="344"/>
      <c r="AL81" s="344"/>
      <c r="AM81" s="344"/>
      <c r="AN81" s="344"/>
      <c r="AO81" s="309"/>
      <c r="AP81" s="344"/>
      <c r="AQ81" s="344"/>
      <c r="AR81" s="344"/>
      <c r="AS81" s="344"/>
      <c r="AT81" s="344"/>
      <c r="AU81" s="309"/>
      <c r="AV81" s="344"/>
      <c r="AW81" s="344"/>
      <c r="AX81" s="309"/>
    </row>
    <row r="82" spans="1:50" ht="15">
      <c r="A82" s="634" t="s">
        <v>340</v>
      </c>
      <c r="B82" s="635">
        <v>0</v>
      </c>
      <c r="C82" s="635"/>
      <c r="D82" s="635">
        <v>675172.36363636365</v>
      </c>
      <c r="E82" s="635"/>
      <c r="F82" s="635"/>
      <c r="G82" s="635"/>
      <c r="H82" s="635">
        <v>675172.36363636365</v>
      </c>
      <c r="I82" s="635"/>
      <c r="J82" s="635"/>
      <c r="K82" s="635">
        <v>0</v>
      </c>
      <c r="L82" s="635"/>
      <c r="M82" s="635">
        <v>0</v>
      </c>
      <c r="N82" s="635"/>
      <c r="O82" s="635"/>
      <c r="P82" s="635"/>
      <c r="Q82"/>
      <c r="R82" s="273"/>
      <c r="S82" s="275">
        <f>IF(B81&gt;0,(B82/B81),)</f>
        <v>0</v>
      </c>
      <c r="T82" s="275">
        <f t="shared" ref="T82:AD82" si="55">IF(C81&gt;0,(C82/C81),)</f>
        <v>0</v>
      </c>
      <c r="U82" s="275">
        <f t="shared" si="55"/>
        <v>42198.272727272728</v>
      </c>
      <c r="V82" s="275">
        <f t="shared" si="55"/>
        <v>0</v>
      </c>
      <c r="W82" s="275">
        <f t="shared" si="55"/>
        <v>0</v>
      </c>
      <c r="X82" s="275">
        <f t="shared" si="55"/>
        <v>0</v>
      </c>
      <c r="Y82" s="290">
        <f t="shared" si="55"/>
        <v>42198.272727272728</v>
      </c>
      <c r="Z82" s="285">
        <f t="shared" si="55"/>
        <v>0</v>
      </c>
      <c r="AA82" s="275">
        <f t="shared" si="55"/>
        <v>0</v>
      </c>
      <c r="AB82" s="275">
        <f t="shared" si="55"/>
        <v>0</v>
      </c>
      <c r="AC82" s="275">
        <f t="shared" si="55"/>
        <v>0</v>
      </c>
      <c r="AD82" s="275">
        <f t="shared" si="55"/>
        <v>0</v>
      </c>
      <c r="AE82" s="290">
        <f>IF(M81&gt;0,(M82/M81),)</f>
        <v>0</v>
      </c>
      <c r="AF82" s="285">
        <f>IF(N81&gt;0,(N82/N81),)</f>
        <v>0</v>
      </c>
      <c r="AG82" s="275">
        <f>IF(O81&gt;0,(O82/O81),)</f>
        <v>0</v>
      </c>
      <c r="AH82" s="290">
        <f>IF(P81&gt;0,(P82/P81),)</f>
        <v>0</v>
      </c>
      <c r="AI82" s="345">
        <f>IF(S80&gt;0,(S82-S80)/S80,)</f>
        <v>0</v>
      </c>
      <c r="AJ82" s="314">
        <f t="shared" ref="AJ82:AX82" si="56">IF(T80&gt;0,(T82-T80)/T80,)</f>
        <v>0</v>
      </c>
      <c r="AK82" s="312">
        <f t="shared" si="56"/>
        <v>2.0511808620388844E-3</v>
      </c>
      <c r="AL82" s="314">
        <f t="shared" si="56"/>
        <v>0</v>
      </c>
      <c r="AM82" s="314">
        <f t="shared" si="56"/>
        <v>0</v>
      </c>
      <c r="AN82" s="314">
        <f t="shared" si="56"/>
        <v>0</v>
      </c>
      <c r="AO82" s="310">
        <f t="shared" si="56"/>
        <v>2.0511808620388844E-3</v>
      </c>
      <c r="AP82" s="314">
        <f t="shared" si="56"/>
        <v>0</v>
      </c>
      <c r="AQ82" s="314">
        <f t="shared" si="56"/>
        <v>0</v>
      </c>
      <c r="AR82" s="314">
        <f t="shared" si="56"/>
        <v>0</v>
      </c>
      <c r="AS82" s="314">
        <f t="shared" si="56"/>
        <v>0</v>
      </c>
      <c r="AT82" s="314">
        <f t="shared" si="56"/>
        <v>0</v>
      </c>
      <c r="AU82" s="310">
        <f t="shared" si="56"/>
        <v>0</v>
      </c>
      <c r="AV82" s="314">
        <f t="shared" si="56"/>
        <v>0</v>
      </c>
      <c r="AW82" s="314">
        <f t="shared" si="56"/>
        <v>0</v>
      </c>
      <c r="AX82" s="310">
        <f t="shared" si="56"/>
        <v>0</v>
      </c>
    </row>
    <row r="83" spans="1:50" ht="15">
      <c r="A83" s="634" t="s">
        <v>342</v>
      </c>
      <c r="B83" s="635">
        <v>0</v>
      </c>
      <c r="C83" s="635"/>
      <c r="D83" s="635">
        <v>0</v>
      </c>
      <c r="E83" s="635"/>
      <c r="F83" s="635"/>
      <c r="G83" s="635"/>
      <c r="H83" s="635">
        <v>0</v>
      </c>
      <c r="I83" s="635"/>
      <c r="J83" s="635"/>
      <c r="K83" s="635">
        <v>395</v>
      </c>
      <c r="L83" s="635"/>
      <c r="M83" s="635">
        <v>395</v>
      </c>
      <c r="N83" s="635"/>
      <c r="O83" s="635"/>
      <c r="P83" s="635"/>
      <c r="Q83"/>
      <c r="S83" s="272"/>
      <c r="T83" s="272"/>
      <c r="U83" s="272"/>
      <c r="V83" s="272"/>
      <c r="W83" s="272"/>
      <c r="X83" s="272"/>
      <c r="Y83" s="288"/>
      <c r="Z83" s="284"/>
      <c r="AA83" s="272"/>
      <c r="AB83" s="272"/>
      <c r="AC83" s="272"/>
      <c r="AD83" s="272"/>
      <c r="AE83" s="288"/>
      <c r="AF83" s="284"/>
      <c r="AG83" s="272"/>
      <c r="AH83" s="288"/>
      <c r="AI83" s="343"/>
      <c r="AJ83" s="344"/>
      <c r="AK83" s="344"/>
      <c r="AL83" s="344"/>
      <c r="AM83" s="344"/>
      <c r="AN83" s="344"/>
      <c r="AO83" s="309"/>
      <c r="AP83" s="344"/>
      <c r="AQ83" s="344"/>
      <c r="AR83" s="344"/>
      <c r="AS83" s="344"/>
      <c r="AT83" s="344"/>
      <c r="AU83" s="309"/>
      <c r="AV83" s="344"/>
      <c r="AW83" s="344"/>
      <c r="AX83" s="309"/>
    </row>
    <row r="84" spans="1:50" ht="15">
      <c r="A84" s="634" t="s">
        <v>344</v>
      </c>
      <c r="B84" s="635">
        <v>0</v>
      </c>
      <c r="C84" s="635"/>
      <c r="D84" s="635">
        <v>0</v>
      </c>
      <c r="E84" s="635"/>
      <c r="F84" s="635"/>
      <c r="G84" s="635"/>
      <c r="H84" s="635">
        <v>0</v>
      </c>
      <c r="I84" s="635"/>
      <c r="J84" s="635"/>
      <c r="K84" s="635">
        <v>23037290.480769232</v>
      </c>
      <c r="L84" s="635"/>
      <c r="M84" s="635">
        <v>23037290.480769232</v>
      </c>
      <c r="N84" s="635"/>
      <c r="O84" s="635"/>
      <c r="P84" s="635"/>
      <c r="Q84"/>
      <c r="R84" s="273"/>
      <c r="S84" s="275">
        <f>IF(B83&gt;0,(B84/B83),)</f>
        <v>0</v>
      </c>
      <c r="T84" s="275">
        <f t="shared" ref="T84:AD84" si="57">IF(C83&gt;0,(C84/C83),)</f>
        <v>0</v>
      </c>
      <c r="U84" s="275">
        <f t="shared" si="57"/>
        <v>0</v>
      </c>
      <c r="V84" s="275">
        <f t="shared" si="57"/>
        <v>0</v>
      </c>
      <c r="W84" s="275">
        <f t="shared" si="57"/>
        <v>0</v>
      </c>
      <c r="X84" s="275">
        <f t="shared" si="57"/>
        <v>0</v>
      </c>
      <c r="Y84" s="290">
        <f t="shared" si="57"/>
        <v>0</v>
      </c>
      <c r="Z84" s="285">
        <f t="shared" si="57"/>
        <v>0</v>
      </c>
      <c r="AA84" s="275">
        <f t="shared" si="57"/>
        <v>0</v>
      </c>
      <c r="AB84" s="275">
        <f t="shared" si="57"/>
        <v>58322.254381694256</v>
      </c>
      <c r="AC84" s="275">
        <f t="shared" si="57"/>
        <v>0</v>
      </c>
      <c r="AD84" s="275">
        <f t="shared" si="57"/>
        <v>58322.254381694256</v>
      </c>
      <c r="AE84" s="290">
        <f>IF(M83&gt;0,(M84/M83),)</f>
        <v>58322.254381694256</v>
      </c>
      <c r="AF84" s="285">
        <f>IF(N83&gt;0,(N84/N83),)</f>
        <v>0</v>
      </c>
      <c r="AG84" s="275">
        <f>IF(O83&gt;0,(O84/O83),)</f>
        <v>0</v>
      </c>
      <c r="AH84" s="290">
        <f>IF(P83&gt;0,(P84/P83),)</f>
        <v>0</v>
      </c>
      <c r="AI84" s="343"/>
      <c r="AJ84" s="344"/>
      <c r="AK84" s="344"/>
      <c r="AL84" s="344"/>
      <c r="AM84" s="344"/>
      <c r="AN84" s="344"/>
      <c r="AO84" s="309"/>
      <c r="AP84" s="344"/>
      <c r="AQ84" s="344"/>
      <c r="AR84" s="344"/>
      <c r="AS84" s="344"/>
      <c r="AT84" s="344"/>
      <c r="AU84" s="309"/>
      <c r="AV84" s="344"/>
      <c r="AW84" s="344"/>
      <c r="AX84" s="309"/>
    </row>
    <row r="85" spans="1:50" ht="15">
      <c r="A85" s="634" t="s">
        <v>346</v>
      </c>
      <c r="B85" s="635">
        <v>0</v>
      </c>
      <c r="C85" s="635"/>
      <c r="D85" s="635">
        <v>0</v>
      </c>
      <c r="E85" s="635"/>
      <c r="F85" s="635"/>
      <c r="G85" s="635"/>
      <c r="H85" s="635">
        <v>0</v>
      </c>
      <c r="I85" s="635"/>
      <c r="J85" s="635"/>
      <c r="K85" s="635">
        <v>400</v>
      </c>
      <c r="L85" s="635"/>
      <c r="M85" s="635">
        <v>400</v>
      </c>
      <c r="N85" s="635"/>
      <c r="O85" s="635"/>
      <c r="P85" s="635"/>
      <c r="Q85"/>
      <c r="S85" s="272"/>
      <c r="T85" s="272"/>
      <c r="U85" s="272"/>
      <c r="V85" s="272"/>
      <c r="W85" s="272"/>
      <c r="X85" s="272"/>
      <c r="Y85" s="288"/>
      <c r="Z85" s="284"/>
      <c r="AA85" s="272"/>
      <c r="AB85" s="272"/>
      <c r="AC85" s="272"/>
      <c r="AD85" s="272"/>
      <c r="AE85" s="288"/>
      <c r="AF85" s="284"/>
      <c r="AG85" s="272"/>
      <c r="AH85" s="288"/>
      <c r="AI85" s="343"/>
      <c r="AJ85" s="344"/>
      <c r="AK85" s="344"/>
      <c r="AL85" s="344"/>
      <c r="AM85" s="344"/>
      <c r="AN85" s="344"/>
      <c r="AO85" s="309"/>
      <c r="AP85" s="344"/>
      <c r="AQ85" s="344"/>
      <c r="AR85" s="344"/>
      <c r="AS85" s="344"/>
      <c r="AT85" s="344"/>
      <c r="AU85" s="309"/>
      <c r="AV85" s="344"/>
      <c r="AW85" s="344"/>
      <c r="AX85" s="309"/>
    </row>
    <row r="86" spans="1:50" ht="15">
      <c r="A86" s="634" t="s">
        <v>348</v>
      </c>
      <c r="B86" s="635">
        <v>0</v>
      </c>
      <c r="C86" s="635"/>
      <c r="D86" s="635">
        <v>0</v>
      </c>
      <c r="E86" s="635"/>
      <c r="F86" s="635"/>
      <c r="G86" s="635"/>
      <c r="H86" s="635">
        <v>0</v>
      </c>
      <c r="I86" s="635"/>
      <c r="J86" s="635"/>
      <c r="K86" s="635">
        <v>24576390.446914162</v>
      </c>
      <c r="L86" s="635"/>
      <c r="M86" s="635">
        <v>24576390.446914162</v>
      </c>
      <c r="N86" s="635"/>
      <c r="O86" s="635"/>
      <c r="P86" s="635"/>
      <c r="Q86"/>
      <c r="R86" s="273"/>
      <c r="S86" s="275">
        <f>IF(B85&gt;0,(B86/B85),)</f>
        <v>0</v>
      </c>
      <c r="T86" s="275">
        <f t="shared" ref="T86:AD86" si="58">IF(C85&gt;0,(C86/C85),)</f>
        <v>0</v>
      </c>
      <c r="U86" s="275">
        <f t="shared" si="58"/>
        <v>0</v>
      </c>
      <c r="V86" s="275">
        <f t="shared" si="58"/>
        <v>0</v>
      </c>
      <c r="W86" s="275">
        <f t="shared" si="58"/>
        <v>0</v>
      </c>
      <c r="X86" s="275">
        <f t="shared" si="58"/>
        <v>0</v>
      </c>
      <c r="Y86" s="290">
        <f t="shared" si="58"/>
        <v>0</v>
      </c>
      <c r="Z86" s="285">
        <f t="shared" si="58"/>
        <v>0</v>
      </c>
      <c r="AA86" s="275">
        <f t="shared" si="58"/>
        <v>0</v>
      </c>
      <c r="AB86" s="275">
        <f t="shared" si="58"/>
        <v>61440.976117285405</v>
      </c>
      <c r="AC86" s="275">
        <f t="shared" si="58"/>
        <v>0</v>
      </c>
      <c r="AD86" s="275">
        <f t="shared" si="58"/>
        <v>61440.976117285405</v>
      </c>
      <c r="AE86" s="290">
        <f>IF(M85&gt;0,(M86/M85),)</f>
        <v>61440.976117285405</v>
      </c>
      <c r="AF86" s="285">
        <f>IF(N85&gt;0,(N86/N85),)</f>
        <v>0</v>
      </c>
      <c r="AG86" s="275">
        <f>IF(O85&gt;0,(O86/O85),)</f>
        <v>0</v>
      </c>
      <c r="AH86" s="290">
        <f>IF(P85&gt;0,(P86/P85),)</f>
        <v>0</v>
      </c>
      <c r="AI86" s="345">
        <f>IF(S84&gt;0,(S86-S84)/S84,)</f>
        <v>0</v>
      </c>
      <c r="AJ86" s="314">
        <f t="shared" ref="AJ86:AX86" si="59">IF(T84&gt;0,(T86-T84)/T84,)</f>
        <v>0</v>
      </c>
      <c r="AK86" s="314">
        <f t="shared" si="59"/>
        <v>0</v>
      </c>
      <c r="AL86" s="314">
        <f t="shared" si="59"/>
        <v>0</v>
      </c>
      <c r="AM86" s="314">
        <f t="shared" si="59"/>
        <v>0</v>
      </c>
      <c r="AN86" s="314">
        <f t="shared" si="59"/>
        <v>0</v>
      </c>
      <c r="AO86" s="310">
        <f t="shared" si="59"/>
        <v>0</v>
      </c>
      <c r="AP86" s="314">
        <f t="shared" si="59"/>
        <v>0</v>
      </c>
      <c r="AQ86" s="314">
        <f t="shared" si="59"/>
        <v>0</v>
      </c>
      <c r="AR86" s="314">
        <f t="shared" si="59"/>
        <v>5.3473957216750342E-2</v>
      </c>
      <c r="AS86" s="314">
        <f t="shared" si="59"/>
        <v>0</v>
      </c>
      <c r="AT86" s="314">
        <f t="shared" si="59"/>
        <v>5.3473957216750342E-2</v>
      </c>
      <c r="AU86" s="310">
        <f t="shared" si="59"/>
        <v>5.3473957216750342E-2</v>
      </c>
      <c r="AV86" s="314">
        <f t="shared" si="59"/>
        <v>0</v>
      </c>
      <c r="AW86" s="314">
        <f t="shared" si="59"/>
        <v>0</v>
      </c>
      <c r="AX86" s="310">
        <f t="shared" si="59"/>
        <v>0</v>
      </c>
    </row>
    <row r="87" spans="1:50" ht="15">
      <c r="A87" s="634" t="s">
        <v>350</v>
      </c>
      <c r="B87" s="635">
        <v>1112</v>
      </c>
      <c r="C87" s="635"/>
      <c r="D87" s="635">
        <v>229</v>
      </c>
      <c r="E87" s="635"/>
      <c r="F87" s="635"/>
      <c r="G87" s="635"/>
      <c r="H87" s="635">
        <v>1341</v>
      </c>
      <c r="I87" s="635"/>
      <c r="J87" s="635"/>
      <c r="K87" s="635">
        <v>395</v>
      </c>
      <c r="L87" s="635"/>
      <c r="M87" s="635">
        <v>395</v>
      </c>
      <c r="N87" s="635"/>
      <c r="O87" s="635"/>
      <c r="P87" s="635"/>
      <c r="Q87"/>
      <c r="S87" s="272"/>
      <c r="T87" s="272"/>
      <c r="U87" s="272"/>
      <c r="V87" s="272"/>
      <c r="W87" s="272"/>
      <c r="X87" s="272"/>
      <c r="Y87" s="288"/>
      <c r="Z87" s="284"/>
      <c r="AA87" s="272"/>
      <c r="AB87" s="272"/>
      <c r="AC87" s="272"/>
      <c r="AD87" s="272"/>
      <c r="AE87" s="288"/>
      <c r="AF87" s="284"/>
      <c r="AG87" s="272"/>
      <c r="AH87" s="288"/>
      <c r="AI87" s="343"/>
      <c r="AJ87" s="344"/>
      <c r="AK87" s="344"/>
      <c r="AL87" s="344"/>
      <c r="AM87" s="344"/>
      <c r="AN87" s="344"/>
      <c r="AO87" s="309"/>
      <c r="AP87" s="344"/>
      <c r="AQ87" s="344"/>
      <c r="AR87" s="344"/>
      <c r="AS87" s="344"/>
      <c r="AT87" s="344"/>
      <c r="AU87" s="309"/>
      <c r="AV87" s="344"/>
      <c r="AW87" s="344"/>
      <c r="AX87" s="309"/>
    </row>
    <row r="88" spans="1:50" ht="15">
      <c r="A88" s="634" t="s">
        <v>352</v>
      </c>
      <c r="B88" s="635">
        <v>120749754.37452836</v>
      </c>
      <c r="C88" s="635"/>
      <c r="D88" s="635">
        <v>14672995.771988569</v>
      </c>
      <c r="E88" s="635"/>
      <c r="F88" s="635"/>
      <c r="G88" s="635"/>
      <c r="H88" s="635">
        <v>135422750.14651692</v>
      </c>
      <c r="I88" s="635"/>
      <c r="J88" s="635"/>
      <c r="K88" s="635">
        <v>23037290.480769232</v>
      </c>
      <c r="L88" s="635"/>
      <c r="M88" s="635">
        <v>23037290.480769232</v>
      </c>
      <c r="N88" s="635"/>
      <c r="O88" s="635"/>
      <c r="P88" s="635"/>
      <c r="Q88"/>
      <c r="R88" s="273"/>
      <c r="S88" s="275">
        <f>IF(B87&gt;0,(B88/B87),)</f>
        <v>108587.90861018738</v>
      </c>
      <c r="T88" s="275">
        <f t="shared" ref="T88:AD88" si="60">IF(C87&gt;0,(C88/C87),)</f>
        <v>0</v>
      </c>
      <c r="U88" s="275">
        <f t="shared" si="60"/>
        <v>64074.217344928249</v>
      </c>
      <c r="V88" s="275">
        <f t="shared" si="60"/>
        <v>0</v>
      </c>
      <c r="W88" s="275">
        <f t="shared" si="60"/>
        <v>0</v>
      </c>
      <c r="X88" s="275">
        <f t="shared" si="60"/>
        <v>0</v>
      </c>
      <c r="Y88" s="290">
        <f t="shared" si="60"/>
        <v>100986.39086242873</v>
      </c>
      <c r="Z88" s="285">
        <f t="shared" si="60"/>
        <v>0</v>
      </c>
      <c r="AA88" s="275">
        <f t="shared" si="60"/>
        <v>0</v>
      </c>
      <c r="AB88" s="275">
        <f t="shared" si="60"/>
        <v>58322.254381694256</v>
      </c>
      <c r="AC88" s="275">
        <f t="shared" si="60"/>
        <v>0</v>
      </c>
      <c r="AD88" s="275">
        <f t="shared" si="60"/>
        <v>58322.254381694256</v>
      </c>
      <c r="AE88" s="290">
        <f>IF(M87&gt;0,(M88/M87),)</f>
        <v>58322.254381694256</v>
      </c>
      <c r="AF88" s="285">
        <f>IF(N87&gt;0,(N88/N87),)</f>
        <v>0</v>
      </c>
      <c r="AG88" s="275">
        <f>IF(O87&gt;0,(O88/O87),)</f>
        <v>0</v>
      </c>
      <c r="AH88" s="290">
        <f>IF(P87&gt;0,(P88/P87),)</f>
        <v>0</v>
      </c>
      <c r="AI88" s="343"/>
      <c r="AJ88" s="344"/>
      <c r="AK88" s="344"/>
      <c r="AL88" s="344"/>
      <c r="AM88" s="344"/>
      <c r="AN88" s="344"/>
      <c r="AO88" s="309"/>
      <c r="AP88" s="344"/>
      <c r="AQ88" s="344"/>
      <c r="AR88" s="344"/>
      <c r="AS88" s="344"/>
      <c r="AT88" s="344"/>
      <c r="AU88" s="309"/>
      <c r="AV88" s="344"/>
      <c r="AW88" s="344"/>
      <c r="AX88" s="309"/>
    </row>
    <row r="89" spans="1:50" ht="15">
      <c r="A89" s="634" t="s">
        <v>354</v>
      </c>
      <c r="B89" s="635">
        <v>1119</v>
      </c>
      <c r="C89" s="635"/>
      <c r="D89" s="635">
        <v>230</v>
      </c>
      <c r="E89" s="635"/>
      <c r="F89" s="635"/>
      <c r="G89" s="635"/>
      <c r="H89" s="635">
        <v>1349</v>
      </c>
      <c r="I89" s="635"/>
      <c r="J89" s="635"/>
      <c r="K89" s="635">
        <v>400</v>
      </c>
      <c r="L89" s="635"/>
      <c r="M89" s="635">
        <v>400</v>
      </c>
      <c r="N89" s="635"/>
      <c r="O89" s="635"/>
      <c r="P89" s="635"/>
      <c r="Q89"/>
      <c r="S89" s="272"/>
      <c r="T89" s="272"/>
      <c r="U89" s="272"/>
      <c r="V89" s="272"/>
      <c r="W89" s="272"/>
      <c r="X89" s="272"/>
      <c r="Y89" s="288"/>
      <c r="Z89" s="284"/>
      <c r="AA89" s="272"/>
      <c r="AB89" s="272"/>
      <c r="AC89" s="272"/>
      <c r="AD89" s="272"/>
      <c r="AE89" s="288"/>
      <c r="AF89" s="284"/>
      <c r="AG89" s="272"/>
      <c r="AH89" s="288"/>
      <c r="AI89" s="343"/>
      <c r="AJ89" s="344"/>
      <c r="AK89" s="344"/>
      <c r="AL89" s="344"/>
      <c r="AM89" s="344"/>
      <c r="AN89" s="344"/>
      <c r="AO89" s="309"/>
      <c r="AP89" s="344"/>
      <c r="AQ89" s="344"/>
      <c r="AR89" s="344"/>
      <c r="AS89" s="344"/>
      <c r="AT89" s="344"/>
      <c r="AU89" s="309"/>
      <c r="AV89" s="344"/>
      <c r="AW89" s="344"/>
      <c r="AX89" s="309"/>
    </row>
    <row r="90" spans="1:50" ht="15.75" thickBot="1">
      <c r="A90" s="639" t="s">
        <v>356</v>
      </c>
      <c r="B90" s="640">
        <v>122848301.09839921</v>
      </c>
      <c r="C90" s="640"/>
      <c r="D90" s="640">
        <v>14909197.60062594</v>
      </c>
      <c r="E90" s="640"/>
      <c r="F90" s="640"/>
      <c r="G90" s="640"/>
      <c r="H90" s="640">
        <v>137757498.69902515</v>
      </c>
      <c r="I90" s="640"/>
      <c r="J90" s="640"/>
      <c r="K90" s="640">
        <v>24576390.446914162</v>
      </c>
      <c r="L90" s="640"/>
      <c r="M90" s="640">
        <v>24576390.446914162</v>
      </c>
      <c r="N90" s="640"/>
      <c r="O90" s="640"/>
      <c r="P90" s="640"/>
      <c r="Q90"/>
      <c r="S90" s="281">
        <f>IF(B89&gt;0,(B90/B89),)</f>
        <v>109784.00455621019</v>
      </c>
      <c r="T90" s="281">
        <f t="shared" ref="T90:AD90" si="61">IF(C89&gt;0,(C90/C89),)</f>
        <v>0</v>
      </c>
      <c r="U90" s="281">
        <f t="shared" si="61"/>
        <v>64822.59826359104</v>
      </c>
      <c r="V90" s="281">
        <f t="shared" si="61"/>
        <v>0</v>
      </c>
      <c r="W90" s="281">
        <f t="shared" si="61"/>
        <v>0</v>
      </c>
      <c r="X90" s="281">
        <f t="shared" si="61"/>
        <v>0</v>
      </c>
      <c r="Y90" s="291">
        <f t="shared" si="61"/>
        <v>102118.23476577105</v>
      </c>
      <c r="Z90" s="286">
        <f t="shared" si="61"/>
        <v>0</v>
      </c>
      <c r="AA90" s="281">
        <f t="shared" si="61"/>
        <v>0</v>
      </c>
      <c r="AB90" s="281">
        <f t="shared" si="61"/>
        <v>61440.976117285405</v>
      </c>
      <c r="AC90" s="281">
        <f t="shared" si="61"/>
        <v>0</v>
      </c>
      <c r="AD90" s="281">
        <f t="shared" si="61"/>
        <v>61440.976117285405</v>
      </c>
      <c r="AE90" s="291">
        <f>IF(M89&gt;0,(M90/M89),)</f>
        <v>61440.976117285405</v>
      </c>
      <c r="AF90" s="286">
        <f>IF(N89&gt;0,(N90/N89),)</f>
        <v>0</v>
      </c>
      <c r="AG90" s="281">
        <f>IF(O89&gt;0,(O90/O89),)</f>
        <v>0</v>
      </c>
      <c r="AH90" s="291">
        <f>IF(P89&gt;0,(P90/P89),)</f>
        <v>0</v>
      </c>
      <c r="AI90" s="346">
        <f>IF(S88&gt;0,(S90-S88)/S88,)</f>
        <v>1.1015001221881808E-2</v>
      </c>
      <c r="AJ90" s="347">
        <f t="shared" ref="AJ90:AX90" si="62">IF(T88&gt;0,(T90-T88)/T88,)</f>
        <v>0</v>
      </c>
      <c r="AK90" s="347">
        <f t="shared" si="62"/>
        <v>1.1679907296160348E-2</v>
      </c>
      <c r="AL90" s="347">
        <f t="shared" si="62"/>
        <v>0</v>
      </c>
      <c r="AM90" s="347">
        <f t="shared" si="62"/>
        <v>0</v>
      </c>
      <c r="AN90" s="347">
        <f t="shared" si="62"/>
        <v>0</v>
      </c>
      <c r="AO90" s="311">
        <f t="shared" si="62"/>
        <v>1.1207885475224114E-2</v>
      </c>
      <c r="AP90" s="347">
        <f t="shared" si="62"/>
        <v>0</v>
      </c>
      <c r="AQ90" s="347">
        <f t="shared" si="62"/>
        <v>0</v>
      </c>
      <c r="AR90" s="347">
        <f t="shared" si="62"/>
        <v>5.3473957216750342E-2</v>
      </c>
      <c r="AS90" s="347">
        <f t="shared" si="62"/>
        <v>0</v>
      </c>
      <c r="AT90" s="347">
        <f t="shared" si="62"/>
        <v>5.3473957216750342E-2</v>
      </c>
      <c r="AU90" s="311">
        <f t="shared" si="62"/>
        <v>5.3473957216750342E-2</v>
      </c>
      <c r="AV90" s="347">
        <f t="shared" si="62"/>
        <v>0</v>
      </c>
      <c r="AW90" s="347">
        <f t="shared" si="62"/>
        <v>0</v>
      </c>
      <c r="AX90" s="311">
        <f t="shared" si="62"/>
        <v>0</v>
      </c>
    </row>
    <row r="91" spans="1:50" ht="15">
      <c r="A91" s="633" t="s">
        <v>31</v>
      </c>
      <c r="B91" s="635"/>
      <c r="C91" s="635"/>
      <c r="D91" s="635"/>
      <c r="E91" s="635"/>
      <c r="F91" s="635"/>
      <c r="G91" s="635"/>
      <c r="H91" s="635"/>
      <c r="I91" s="635"/>
      <c r="J91" s="635"/>
      <c r="K91" s="635"/>
      <c r="L91" s="635"/>
      <c r="M91" s="635"/>
      <c r="N91" s="635"/>
      <c r="O91" s="635"/>
      <c r="P91" s="635"/>
      <c r="Q91"/>
      <c r="S91" s="272"/>
      <c r="T91" s="272"/>
      <c r="U91" s="272"/>
      <c r="V91" s="272"/>
      <c r="W91" s="272"/>
      <c r="X91" s="272"/>
      <c r="Y91" s="288"/>
      <c r="Z91" s="284"/>
      <c r="AA91" s="272"/>
      <c r="AB91" s="272"/>
      <c r="AC91" s="272"/>
      <c r="AD91" s="272"/>
      <c r="AE91" s="288"/>
      <c r="AF91" s="284"/>
      <c r="AG91" s="272"/>
      <c r="AH91" s="288"/>
      <c r="AI91" s="343"/>
      <c r="AJ91" s="344"/>
      <c r="AK91" s="344"/>
      <c r="AL91" s="344"/>
      <c r="AM91" s="344"/>
      <c r="AN91" s="344"/>
      <c r="AO91" s="309"/>
      <c r="AP91" s="344"/>
      <c r="AQ91" s="344"/>
      <c r="AR91" s="344"/>
      <c r="AS91" s="344"/>
      <c r="AT91" s="344"/>
      <c r="AU91" s="309"/>
      <c r="AV91" s="344"/>
      <c r="AW91" s="344"/>
      <c r="AX91" s="309"/>
    </row>
    <row r="92" spans="1:50" ht="15">
      <c r="A92" s="634" t="s">
        <v>302</v>
      </c>
      <c r="B92" s="635">
        <v>2216</v>
      </c>
      <c r="C92" s="635"/>
      <c r="D92" s="635">
        <v>310</v>
      </c>
      <c r="E92" s="635">
        <v>72</v>
      </c>
      <c r="F92" s="635"/>
      <c r="G92" s="635">
        <v>29</v>
      </c>
      <c r="H92" s="635">
        <v>2627</v>
      </c>
      <c r="I92" s="635">
        <v>0</v>
      </c>
      <c r="J92" s="635">
        <v>0</v>
      </c>
      <c r="K92" s="635">
        <v>0</v>
      </c>
      <c r="L92" s="635">
        <v>0</v>
      </c>
      <c r="M92" s="635">
        <v>0</v>
      </c>
      <c r="N92" s="635"/>
      <c r="O92" s="635"/>
      <c r="P92" s="635"/>
      <c r="Q92"/>
      <c r="S92" s="274"/>
      <c r="T92" s="274"/>
      <c r="U92" s="274"/>
      <c r="V92" s="274"/>
      <c r="W92" s="274"/>
      <c r="X92" s="274"/>
      <c r="Y92" s="289"/>
      <c r="Z92" s="284"/>
      <c r="AA92" s="274"/>
      <c r="AB92" s="274"/>
      <c r="AC92" s="274"/>
      <c r="AD92" s="274"/>
      <c r="AE92" s="289"/>
      <c r="AF92" s="284"/>
      <c r="AG92" s="274"/>
      <c r="AH92" s="289"/>
      <c r="AI92" s="343"/>
      <c r="AJ92" s="344"/>
      <c r="AK92" s="344"/>
      <c r="AL92" s="344"/>
      <c r="AM92" s="344"/>
      <c r="AN92" s="344"/>
      <c r="AO92" s="309"/>
      <c r="AP92" s="344"/>
      <c r="AQ92" s="344"/>
      <c r="AR92" s="344"/>
      <c r="AS92" s="344"/>
      <c r="AT92" s="344"/>
      <c r="AU92" s="309"/>
      <c r="AV92" s="344"/>
      <c r="AW92" s="344"/>
      <c r="AX92" s="309"/>
    </row>
    <row r="93" spans="1:50" ht="15">
      <c r="A93" s="634" t="s">
        <v>304</v>
      </c>
      <c r="B93" s="635">
        <v>267526422.93033051</v>
      </c>
      <c r="C93" s="635"/>
      <c r="D93" s="635">
        <v>29190590.818365607</v>
      </c>
      <c r="E93" s="635">
        <v>7221676.615384616</v>
      </c>
      <c r="F93" s="635"/>
      <c r="G93" s="635">
        <v>2557642</v>
      </c>
      <c r="H93" s="635">
        <v>306496332.36408079</v>
      </c>
      <c r="I93" s="635">
        <v>0</v>
      </c>
      <c r="J93" s="635">
        <v>0</v>
      </c>
      <c r="K93" s="635">
        <v>0</v>
      </c>
      <c r="L93" s="635">
        <v>0</v>
      </c>
      <c r="M93" s="635">
        <v>0</v>
      </c>
      <c r="N93" s="635"/>
      <c r="O93" s="635"/>
      <c r="P93" s="635"/>
      <c r="Q93"/>
      <c r="S93" s="275">
        <f>IF(B92&gt;0,(B93/B92),)</f>
        <v>120724.92009491449</v>
      </c>
      <c r="T93" s="275">
        <f t="shared" ref="T93:AD93" si="63">IF(C92&gt;0,(C93/C92),)</f>
        <v>0</v>
      </c>
      <c r="U93" s="275">
        <f t="shared" si="63"/>
        <v>94163.196188276153</v>
      </c>
      <c r="V93" s="275">
        <f t="shared" si="63"/>
        <v>100301.06410256411</v>
      </c>
      <c r="W93" s="275">
        <f t="shared" si="63"/>
        <v>0</v>
      </c>
      <c r="X93" s="275">
        <f t="shared" si="63"/>
        <v>88194.551724137928</v>
      </c>
      <c r="Y93" s="290">
        <f t="shared" si="63"/>
        <v>116671.61490829113</v>
      </c>
      <c r="Z93" s="285">
        <f t="shared" si="63"/>
        <v>0</v>
      </c>
      <c r="AA93" s="275">
        <f t="shared" si="63"/>
        <v>0</v>
      </c>
      <c r="AB93" s="275">
        <f t="shared" si="63"/>
        <v>0</v>
      </c>
      <c r="AC93" s="275">
        <f t="shared" si="63"/>
        <v>0</v>
      </c>
      <c r="AD93" s="275">
        <f t="shared" si="63"/>
        <v>0</v>
      </c>
      <c r="AE93" s="290">
        <f>IF(M92&gt;0,(M93/M92),)</f>
        <v>0</v>
      </c>
      <c r="AF93" s="285">
        <f>IF(N92&gt;0,(N93/N92),)</f>
        <v>0</v>
      </c>
      <c r="AG93" s="275">
        <f>IF(O92&gt;0,(O93/O92),)</f>
        <v>0</v>
      </c>
      <c r="AH93" s="290">
        <f>IF(P92&gt;0,(P93/P92),)</f>
        <v>0</v>
      </c>
      <c r="AI93" s="343"/>
      <c r="AJ93" s="344"/>
      <c r="AK93" s="344"/>
      <c r="AL93" s="344"/>
      <c r="AM93" s="344"/>
      <c r="AN93" s="344"/>
      <c r="AO93" s="309"/>
      <c r="AP93" s="344"/>
      <c r="AQ93" s="344"/>
      <c r="AR93" s="344"/>
      <c r="AS93" s="344"/>
      <c r="AT93" s="344"/>
      <c r="AU93" s="309"/>
      <c r="AV93" s="344"/>
      <c r="AW93" s="344"/>
      <c r="AX93" s="309"/>
    </row>
    <row r="94" spans="1:50" ht="15">
      <c r="A94" s="634" t="s">
        <v>306</v>
      </c>
      <c r="B94" s="635">
        <v>2075</v>
      </c>
      <c r="C94" s="635"/>
      <c r="D94" s="635">
        <v>329</v>
      </c>
      <c r="E94" s="635">
        <v>71</v>
      </c>
      <c r="F94" s="635"/>
      <c r="G94" s="635">
        <v>33</v>
      </c>
      <c r="H94" s="635">
        <v>2508</v>
      </c>
      <c r="I94" s="635">
        <v>0</v>
      </c>
      <c r="J94" s="635">
        <v>0</v>
      </c>
      <c r="K94" s="635">
        <v>0</v>
      </c>
      <c r="L94" s="635">
        <v>0</v>
      </c>
      <c r="M94" s="635">
        <v>0</v>
      </c>
      <c r="N94" s="635"/>
      <c r="O94" s="635"/>
      <c r="P94" s="635"/>
      <c r="Q94"/>
      <c r="S94" s="272"/>
      <c r="T94" s="272"/>
      <c r="U94" s="272"/>
      <c r="V94" s="272"/>
      <c r="W94" s="272"/>
      <c r="X94" s="272"/>
      <c r="Y94" s="288"/>
      <c r="Z94" s="284"/>
      <c r="AA94" s="272"/>
      <c r="AB94" s="272"/>
      <c r="AC94" s="272"/>
      <c r="AD94" s="272"/>
      <c r="AE94" s="288"/>
      <c r="AF94" s="284"/>
      <c r="AG94" s="272"/>
      <c r="AH94" s="288"/>
      <c r="AI94" s="343"/>
      <c r="AJ94" s="344"/>
      <c r="AK94" s="344"/>
      <c r="AL94" s="344"/>
      <c r="AM94" s="344"/>
      <c r="AN94" s="344"/>
      <c r="AO94" s="309"/>
      <c r="AP94" s="344"/>
      <c r="AQ94" s="344"/>
      <c r="AR94" s="344"/>
      <c r="AS94" s="344"/>
      <c r="AT94" s="344"/>
      <c r="AU94" s="309"/>
      <c r="AV94" s="344"/>
      <c r="AW94" s="344"/>
      <c r="AX94" s="309"/>
    </row>
    <row r="95" spans="1:50" ht="15">
      <c r="A95" s="634" t="s">
        <v>308</v>
      </c>
      <c r="B95" s="635">
        <v>252331398.21424532</v>
      </c>
      <c r="C95" s="635"/>
      <c r="D95" s="635">
        <v>30699003.129350729</v>
      </c>
      <c r="E95" s="635">
        <v>6929978.7895135712</v>
      </c>
      <c r="F95" s="635"/>
      <c r="G95" s="635">
        <v>2904811.18</v>
      </c>
      <c r="H95" s="635">
        <v>292865191.31310964</v>
      </c>
      <c r="I95" s="635">
        <v>0</v>
      </c>
      <c r="J95" s="635">
        <v>0</v>
      </c>
      <c r="K95" s="635">
        <v>0</v>
      </c>
      <c r="L95" s="635">
        <v>0</v>
      </c>
      <c r="M95" s="635">
        <v>0</v>
      </c>
      <c r="N95" s="635"/>
      <c r="O95" s="635"/>
      <c r="P95" s="635"/>
      <c r="Q95"/>
      <c r="R95" s="273"/>
      <c r="S95" s="275">
        <f>IF(B94&gt;0,(B95/B94),)</f>
        <v>121605.49311529894</v>
      </c>
      <c r="T95" s="275">
        <f t="shared" ref="T95:AD95" si="64">IF(C94&gt;0,(C95/C94),)</f>
        <v>0</v>
      </c>
      <c r="U95" s="275">
        <f t="shared" si="64"/>
        <v>93310.039906841121</v>
      </c>
      <c r="V95" s="275">
        <f t="shared" si="64"/>
        <v>97605.335063571431</v>
      </c>
      <c r="W95" s="275">
        <f t="shared" si="64"/>
        <v>0</v>
      </c>
      <c r="X95" s="275">
        <f t="shared" si="64"/>
        <v>88024.581212121222</v>
      </c>
      <c r="Y95" s="290">
        <f t="shared" si="64"/>
        <v>116772.40482978853</v>
      </c>
      <c r="Z95" s="285">
        <f t="shared" si="64"/>
        <v>0</v>
      </c>
      <c r="AA95" s="275">
        <f t="shared" si="64"/>
        <v>0</v>
      </c>
      <c r="AB95" s="275">
        <f t="shared" si="64"/>
        <v>0</v>
      </c>
      <c r="AC95" s="275">
        <f t="shared" si="64"/>
        <v>0</v>
      </c>
      <c r="AD95" s="275">
        <f t="shared" si="64"/>
        <v>0</v>
      </c>
      <c r="AE95" s="290">
        <f>IF(M94&gt;0,(M95/M94),)</f>
        <v>0</v>
      </c>
      <c r="AF95" s="285">
        <f>IF(N94&gt;0,(N95/N94),)</f>
        <v>0</v>
      </c>
      <c r="AG95" s="275">
        <f>IF(O94&gt;0,(O95/O94),)</f>
        <v>0</v>
      </c>
      <c r="AH95" s="290">
        <f>IF(P94&gt;0,(P95/P94),)</f>
        <v>0</v>
      </c>
      <c r="AI95" s="345">
        <f>IF(S93&gt;0,(S95-S93)/S93,)</f>
        <v>7.2940451705592116E-3</v>
      </c>
      <c r="AJ95" s="314">
        <f t="shared" ref="AJ95:AX95" si="65">IF(T93&gt;0,(T95-T93)/T93,)</f>
        <v>0</v>
      </c>
      <c r="AK95" s="314">
        <f t="shared" si="65"/>
        <v>-9.0604006232878429E-3</v>
      </c>
      <c r="AL95" s="314">
        <f t="shared" si="65"/>
        <v>-2.6876375271912639E-2</v>
      </c>
      <c r="AM95" s="314">
        <f t="shared" si="65"/>
        <v>0</v>
      </c>
      <c r="AN95" s="314">
        <f t="shared" si="65"/>
        <v>-1.927222358908893E-3</v>
      </c>
      <c r="AO95" s="310">
        <f t="shared" si="65"/>
        <v>8.6387697278920354E-4</v>
      </c>
      <c r="AP95" s="314">
        <f t="shared" si="65"/>
        <v>0</v>
      </c>
      <c r="AQ95" s="314">
        <f t="shared" si="65"/>
        <v>0</v>
      </c>
      <c r="AR95" s="314">
        <f t="shared" si="65"/>
        <v>0</v>
      </c>
      <c r="AS95" s="314">
        <f t="shared" si="65"/>
        <v>0</v>
      </c>
      <c r="AT95" s="314">
        <f t="shared" si="65"/>
        <v>0</v>
      </c>
      <c r="AU95" s="310">
        <f t="shared" si="65"/>
        <v>0</v>
      </c>
      <c r="AV95" s="314">
        <f t="shared" si="65"/>
        <v>0</v>
      </c>
      <c r="AW95" s="314">
        <f t="shared" si="65"/>
        <v>0</v>
      </c>
      <c r="AX95" s="310">
        <f t="shared" si="65"/>
        <v>0</v>
      </c>
    </row>
    <row r="96" spans="1:50" ht="15">
      <c r="A96" s="634" t="s">
        <v>310</v>
      </c>
      <c r="B96" s="635">
        <v>2112</v>
      </c>
      <c r="C96" s="635"/>
      <c r="D96" s="635">
        <v>395</v>
      </c>
      <c r="E96" s="635">
        <v>109</v>
      </c>
      <c r="F96" s="635"/>
      <c r="G96" s="635">
        <v>24</v>
      </c>
      <c r="H96" s="635">
        <v>2640</v>
      </c>
      <c r="I96" s="635">
        <v>0</v>
      </c>
      <c r="J96" s="635">
        <v>0</v>
      </c>
      <c r="K96" s="635">
        <v>0</v>
      </c>
      <c r="L96" s="635">
        <v>0</v>
      </c>
      <c r="M96" s="635">
        <v>0</v>
      </c>
      <c r="N96" s="635"/>
      <c r="O96" s="635"/>
      <c r="P96" s="635"/>
      <c r="Q96"/>
      <c r="S96" s="272"/>
      <c r="T96" s="272"/>
      <c r="U96" s="272"/>
      <c r="V96" s="272"/>
      <c r="W96" s="272"/>
      <c r="X96" s="272"/>
      <c r="Y96" s="288"/>
      <c r="Z96" s="284"/>
      <c r="AA96" s="272"/>
      <c r="AB96" s="272"/>
      <c r="AC96" s="272"/>
      <c r="AD96" s="272"/>
      <c r="AE96" s="288"/>
      <c r="AF96" s="284"/>
      <c r="AG96" s="272"/>
      <c r="AH96" s="288"/>
      <c r="AI96" s="343"/>
      <c r="AJ96" s="344"/>
      <c r="AK96" s="344"/>
      <c r="AL96" s="344"/>
      <c r="AM96" s="344"/>
      <c r="AN96" s="344"/>
      <c r="AO96" s="309"/>
      <c r="AP96" s="344"/>
      <c r="AQ96" s="344"/>
      <c r="AR96" s="344"/>
      <c r="AS96" s="344"/>
      <c r="AT96" s="344"/>
      <c r="AU96" s="309"/>
      <c r="AV96" s="344"/>
      <c r="AW96" s="344"/>
      <c r="AX96" s="309"/>
    </row>
    <row r="97" spans="1:50" ht="15">
      <c r="A97" s="636" t="s">
        <v>312</v>
      </c>
      <c r="B97" s="637">
        <v>178825877.35114402</v>
      </c>
      <c r="C97" s="637"/>
      <c r="D97" s="637">
        <v>28772554.097817324</v>
      </c>
      <c r="E97" s="637">
        <v>8184815.6541786734</v>
      </c>
      <c r="F97" s="637"/>
      <c r="G97" s="637">
        <v>1663633</v>
      </c>
      <c r="H97" s="637">
        <v>217446880.10314003</v>
      </c>
      <c r="I97" s="637">
        <v>0</v>
      </c>
      <c r="J97" s="637">
        <v>0</v>
      </c>
      <c r="K97" s="637">
        <v>0</v>
      </c>
      <c r="L97" s="637">
        <v>0</v>
      </c>
      <c r="M97" s="637">
        <v>0</v>
      </c>
      <c r="N97" s="637"/>
      <c r="O97" s="637"/>
      <c r="P97" s="637"/>
      <c r="Q97"/>
      <c r="S97" s="275">
        <f>IF(B96&gt;0,(B97/B96),)</f>
        <v>84671.343442776517</v>
      </c>
      <c r="T97" s="275">
        <f t="shared" ref="T97:AD97" si="66">IF(C96&gt;0,(C97/C96),)</f>
        <v>0</v>
      </c>
      <c r="U97" s="275">
        <f t="shared" si="66"/>
        <v>72841.909108398293</v>
      </c>
      <c r="V97" s="275">
        <f t="shared" si="66"/>
        <v>75090.051873198841</v>
      </c>
      <c r="W97" s="275">
        <f t="shared" si="66"/>
        <v>0</v>
      </c>
      <c r="X97" s="275">
        <f t="shared" si="66"/>
        <v>69318.041666666672</v>
      </c>
      <c r="Y97" s="290">
        <f t="shared" si="66"/>
        <v>82366.242463310613</v>
      </c>
      <c r="Z97" s="285">
        <f t="shared" si="66"/>
        <v>0</v>
      </c>
      <c r="AA97" s="275">
        <f t="shared" si="66"/>
        <v>0</v>
      </c>
      <c r="AB97" s="275">
        <f t="shared" si="66"/>
        <v>0</v>
      </c>
      <c r="AC97" s="275">
        <f t="shared" si="66"/>
        <v>0</v>
      </c>
      <c r="AD97" s="275">
        <f t="shared" si="66"/>
        <v>0</v>
      </c>
      <c r="AE97" s="290">
        <f>IF(M96&gt;0,(M97/M96),)</f>
        <v>0</v>
      </c>
      <c r="AF97" s="285">
        <f>IF(N96&gt;0,(N97/N96),)</f>
        <v>0</v>
      </c>
      <c r="AG97" s="275">
        <f>IF(O96&gt;0,(O97/O96),)</f>
        <v>0</v>
      </c>
      <c r="AH97" s="290">
        <f>IF(P96&gt;0,(P97/P96),)</f>
        <v>0</v>
      </c>
      <c r="AI97" s="343"/>
      <c r="AJ97" s="344"/>
      <c r="AK97" s="344"/>
      <c r="AL97" s="344"/>
      <c r="AM97" s="344"/>
      <c r="AN97" s="344"/>
      <c r="AO97" s="309"/>
      <c r="AP97" s="344"/>
      <c r="AQ97" s="344"/>
      <c r="AR97" s="344"/>
      <c r="AS97" s="344"/>
      <c r="AT97" s="344"/>
      <c r="AU97" s="309"/>
      <c r="AV97" s="344"/>
      <c r="AW97" s="344"/>
      <c r="AX97" s="309"/>
    </row>
    <row r="98" spans="1:50" ht="15">
      <c r="A98" s="634" t="s">
        <v>314</v>
      </c>
      <c r="B98" s="635">
        <v>1915</v>
      </c>
      <c r="C98" s="635"/>
      <c r="D98" s="635">
        <v>365</v>
      </c>
      <c r="E98" s="635">
        <v>114</v>
      </c>
      <c r="F98" s="635"/>
      <c r="G98" s="635">
        <v>22</v>
      </c>
      <c r="H98" s="635">
        <v>2416</v>
      </c>
      <c r="I98" s="635">
        <v>0</v>
      </c>
      <c r="J98" s="635">
        <v>0</v>
      </c>
      <c r="K98" s="635">
        <v>0</v>
      </c>
      <c r="L98" s="635">
        <v>0</v>
      </c>
      <c r="M98" s="635">
        <v>0</v>
      </c>
      <c r="N98" s="635"/>
      <c r="O98" s="635"/>
      <c r="P98" s="635"/>
      <c r="Q98"/>
      <c r="S98" s="272"/>
      <c r="T98" s="272"/>
      <c r="U98" s="272"/>
      <c r="V98" s="272"/>
      <c r="W98" s="272"/>
      <c r="X98" s="272"/>
      <c r="Y98" s="288"/>
      <c r="Z98" s="284"/>
      <c r="AA98" s="272"/>
      <c r="AB98" s="272"/>
      <c r="AC98" s="272"/>
      <c r="AD98" s="272"/>
      <c r="AE98" s="288"/>
      <c r="AF98" s="284"/>
      <c r="AG98" s="272"/>
      <c r="AH98" s="288"/>
      <c r="AI98" s="343"/>
      <c r="AJ98" s="344"/>
      <c r="AK98" s="344"/>
      <c r="AL98" s="344"/>
      <c r="AM98" s="344"/>
      <c r="AN98" s="344"/>
      <c r="AO98" s="309"/>
      <c r="AP98" s="344"/>
      <c r="AQ98" s="344"/>
      <c r="AR98" s="344"/>
      <c r="AS98" s="344"/>
      <c r="AT98" s="344"/>
      <c r="AU98" s="309"/>
      <c r="AV98" s="344"/>
      <c r="AW98" s="344"/>
      <c r="AX98" s="309"/>
    </row>
    <row r="99" spans="1:50" ht="15">
      <c r="A99" s="634" t="s">
        <v>316</v>
      </c>
      <c r="B99" s="635">
        <v>164000496.12581414</v>
      </c>
      <c r="C99" s="635"/>
      <c r="D99" s="635">
        <v>26712727.516376823</v>
      </c>
      <c r="E99" s="635">
        <v>8430790.3194579855</v>
      </c>
      <c r="F99" s="635"/>
      <c r="G99" s="635">
        <v>1541096.4</v>
      </c>
      <c r="H99" s="635">
        <v>200685110.36164895</v>
      </c>
      <c r="I99" s="635">
        <v>0</v>
      </c>
      <c r="J99" s="635">
        <v>0</v>
      </c>
      <c r="K99" s="635">
        <v>0</v>
      </c>
      <c r="L99" s="635">
        <v>0</v>
      </c>
      <c r="M99" s="635">
        <v>0</v>
      </c>
      <c r="N99" s="635"/>
      <c r="O99" s="635"/>
      <c r="P99" s="635"/>
      <c r="Q99"/>
      <c r="R99" s="273"/>
      <c r="S99" s="275">
        <f>IF(B98&gt;0,(B99/B98),)</f>
        <v>85639.945757605296</v>
      </c>
      <c r="T99" s="275">
        <f t="shared" ref="T99:AD99" si="67">IF(C98&gt;0,(C99/C98),)</f>
        <v>0</v>
      </c>
      <c r="U99" s="275">
        <f t="shared" si="67"/>
        <v>73185.554839388555</v>
      </c>
      <c r="V99" s="275">
        <f t="shared" si="67"/>
        <v>73954.301047877059</v>
      </c>
      <c r="W99" s="275">
        <f t="shared" si="67"/>
        <v>0</v>
      </c>
      <c r="X99" s="275">
        <f t="shared" si="67"/>
        <v>70049.836363636365</v>
      </c>
      <c r="Y99" s="290">
        <f t="shared" si="67"/>
        <v>83065.02912319907</v>
      </c>
      <c r="Z99" s="285">
        <f t="shared" si="67"/>
        <v>0</v>
      </c>
      <c r="AA99" s="275">
        <f t="shared" si="67"/>
        <v>0</v>
      </c>
      <c r="AB99" s="275">
        <f t="shared" si="67"/>
        <v>0</v>
      </c>
      <c r="AC99" s="275">
        <f t="shared" si="67"/>
        <v>0</v>
      </c>
      <c r="AD99" s="275">
        <f t="shared" si="67"/>
        <v>0</v>
      </c>
      <c r="AE99" s="290">
        <f>IF(M98&gt;0,(M99/M98),)</f>
        <v>0</v>
      </c>
      <c r="AF99" s="285">
        <f>IF(N98&gt;0,(N99/N98),)</f>
        <v>0</v>
      </c>
      <c r="AG99" s="275">
        <f>IF(O98&gt;0,(O99/O98),)</f>
        <v>0</v>
      </c>
      <c r="AH99" s="290">
        <f>IF(P98&gt;0,(P99/P98),)</f>
        <v>0</v>
      </c>
      <c r="AI99" s="345">
        <f>IF(S97&gt;0,(S99-S97)/S97,)</f>
        <v>1.1439552928357511E-2</v>
      </c>
      <c r="AJ99" s="314">
        <f t="shared" ref="AJ99:AX99" si="68">IF(T97&gt;0,(T99-T97)/T97,)</f>
        <v>0</v>
      </c>
      <c r="AK99" s="314">
        <f t="shared" si="68"/>
        <v>4.7176925371199682E-3</v>
      </c>
      <c r="AL99" s="314">
        <f t="shared" si="68"/>
        <v>-1.5125183656014419E-2</v>
      </c>
      <c r="AM99" s="314">
        <f t="shared" si="68"/>
        <v>0</v>
      </c>
      <c r="AN99" s="314">
        <f t="shared" si="68"/>
        <v>1.0557059596240658E-2</v>
      </c>
      <c r="AO99" s="310">
        <f t="shared" si="68"/>
        <v>8.4838963025383428E-3</v>
      </c>
      <c r="AP99" s="314">
        <f t="shared" si="68"/>
        <v>0</v>
      </c>
      <c r="AQ99" s="314">
        <f t="shared" si="68"/>
        <v>0</v>
      </c>
      <c r="AR99" s="314">
        <f t="shared" si="68"/>
        <v>0</v>
      </c>
      <c r="AS99" s="314">
        <f t="shared" si="68"/>
        <v>0</v>
      </c>
      <c r="AT99" s="314">
        <f t="shared" si="68"/>
        <v>0</v>
      </c>
      <c r="AU99" s="310">
        <f t="shared" si="68"/>
        <v>0</v>
      </c>
      <c r="AV99" s="314">
        <f t="shared" si="68"/>
        <v>0</v>
      </c>
      <c r="AW99" s="314">
        <f t="shared" si="68"/>
        <v>0</v>
      </c>
      <c r="AX99" s="310">
        <f t="shared" si="68"/>
        <v>0</v>
      </c>
    </row>
    <row r="100" spans="1:50" ht="15">
      <c r="A100" s="634" t="s">
        <v>318</v>
      </c>
      <c r="B100" s="635">
        <v>1627</v>
      </c>
      <c r="C100" s="635"/>
      <c r="D100" s="635">
        <v>384</v>
      </c>
      <c r="E100" s="635">
        <v>147</v>
      </c>
      <c r="F100" s="635"/>
      <c r="G100" s="635">
        <v>19</v>
      </c>
      <c r="H100" s="635">
        <v>2177</v>
      </c>
      <c r="I100" s="635">
        <v>0</v>
      </c>
      <c r="J100" s="635">
        <v>0</v>
      </c>
      <c r="K100" s="635">
        <v>0</v>
      </c>
      <c r="L100" s="635">
        <v>0</v>
      </c>
      <c r="M100" s="635">
        <v>0</v>
      </c>
      <c r="N100" s="635"/>
      <c r="O100" s="635"/>
      <c r="P100" s="635"/>
      <c r="Q100"/>
      <c r="S100" s="272"/>
      <c r="T100" s="272"/>
      <c r="U100" s="272"/>
      <c r="V100" s="272"/>
      <c r="W100" s="272"/>
      <c r="X100" s="272"/>
      <c r="Y100" s="288"/>
      <c r="Z100" s="284"/>
      <c r="AA100" s="272"/>
      <c r="AB100" s="272"/>
      <c r="AC100" s="272"/>
      <c r="AD100" s="272"/>
      <c r="AE100" s="288"/>
      <c r="AF100" s="284"/>
      <c r="AG100" s="272"/>
      <c r="AH100" s="288"/>
      <c r="AI100" s="343"/>
      <c r="AJ100" s="344"/>
      <c r="AK100" s="344"/>
      <c r="AL100" s="344"/>
      <c r="AM100" s="344"/>
      <c r="AN100" s="344"/>
      <c r="AO100" s="309"/>
      <c r="AP100" s="344"/>
      <c r="AQ100" s="344"/>
      <c r="AR100" s="344"/>
      <c r="AS100" s="344"/>
      <c r="AT100" s="344"/>
      <c r="AU100" s="309"/>
      <c r="AV100" s="344"/>
      <c r="AW100" s="344"/>
      <c r="AX100" s="309"/>
    </row>
    <row r="101" spans="1:50" ht="15">
      <c r="A101" s="634" t="s">
        <v>320</v>
      </c>
      <c r="B101" s="635">
        <v>122986779.39102085</v>
      </c>
      <c r="C101" s="635"/>
      <c r="D101" s="635">
        <v>23924527.596372664</v>
      </c>
      <c r="E101" s="635">
        <v>9428963.0720338989</v>
      </c>
      <c r="F101" s="635"/>
      <c r="G101" s="635">
        <v>1106341</v>
      </c>
      <c r="H101" s="635">
        <v>157446611.05942741</v>
      </c>
      <c r="I101" s="635">
        <v>0</v>
      </c>
      <c r="J101" s="635">
        <v>0</v>
      </c>
      <c r="K101" s="635">
        <v>0</v>
      </c>
      <c r="L101" s="635">
        <v>0</v>
      </c>
      <c r="M101" s="635">
        <v>0</v>
      </c>
      <c r="N101" s="635"/>
      <c r="O101" s="635"/>
      <c r="P101" s="635"/>
      <c r="Q101"/>
      <c r="R101" s="273"/>
      <c r="S101" s="275">
        <f>IF(B100&gt;0,(B101/B100),)</f>
        <v>75591.13668778172</v>
      </c>
      <c r="T101" s="275">
        <f t="shared" ref="T101:AD101" si="69">IF(C100&gt;0,(C101/C100),)</f>
        <v>0</v>
      </c>
      <c r="U101" s="275">
        <f t="shared" si="69"/>
        <v>62303.457282220479</v>
      </c>
      <c r="V101" s="275">
        <f t="shared" si="69"/>
        <v>64142.605932203391</v>
      </c>
      <c r="W101" s="275">
        <f t="shared" si="69"/>
        <v>0</v>
      </c>
      <c r="X101" s="275">
        <f t="shared" si="69"/>
        <v>58228.473684210527</v>
      </c>
      <c r="Y101" s="290">
        <f t="shared" si="69"/>
        <v>72322.742792571153</v>
      </c>
      <c r="Z101" s="285">
        <f t="shared" si="69"/>
        <v>0</v>
      </c>
      <c r="AA101" s="275">
        <f t="shared" si="69"/>
        <v>0</v>
      </c>
      <c r="AB101" s="275">
        <f t="shared" si="69"/>
        <v>0</v>
      </c>
      <c r="AC101" s="275">
        <f t="shared" si="69"/>
        <v>0</v>
      </c>
      <c r="AD101" s="275">
        <f t="shared" si="69"/>
        <v>0</v>
      </c>
      <c r="AE101" s="290">
        <f>IF(M100&gt;0,(M101/M100),)</f>
        <v>0</v>
      </c>
      <c r="AF101" s="285">
        <f>IF(N100&gt;0,(N101/N100),)</f>
        <v>0</v>
      </c>
      <c r="AG101" s="275">
        <f>IF(O100&gt;0,(O101/O100),)</f>
        <v>0</v>
      </c>
      <c r="AH101" s="290">
        <f>IF(P100&gt;0,(P101/P100),)</f>
        <v>0</v>
      </c>
      <c r="AI101" s="343"/>
      <c r="AJ101" s="344"/>
      <c r="AK101" s="344"/>
      <c r="AL101" s="344"/>
      <c r="AM101" s="344"/>
      <c r="AN101" s="344"/>
      <c r="AO101" s="309"/>
      <c r="AP101" s="344"/>
      <c r="AQ101" s="344"/>
      <c r="AR101" s="344"/>
      <c r="AS101" s="344"/>
      <c r="AT101" s="344"/>
      <c r="AU101" s="309"/>
      <c r="AV101" s="344"/>
      <c r="AW101" s="344"/>
      <c r="AX101" s="309"/>
    </row>
    <row r="102" spans="1:50" ht="15">
      <c r="A102" s="634" t="s">
        <v>322</v>
      </c>
      <c r="B102" s="635">
        <v>1534</v>
      </c>
      <c r="C102" s="635"/>
      <c r="D102" s="635">
        <v>375</v>
      </c>
      <c r="E102" s="635">
        <v>155</v>
      </c>
      <c r="F102" s="635"/>
      <c r="G102" s="635">
        <v>22</v>
      </c>
      <c r="H102" s="635">
        <v>2086</v>
      </c>
      <c r="I102" s="635">
        <v>0</v>
      </c>
      <c r="J102" s="635">
        <v>0</v>
      </c>
      <c r="K102" s="635">
        <v>0</v>
      </c>
      <c r="L102" s="635">
        <v>0</v>
      </c>
      <c r="M102" s="635">
        <v>0</v>
      </c>
      <c r="N102" s="635"/>
      <c r="O102" s="635"/>
      <c r="P102" s="635"/>
      <c r="Q102"/>
      <c r="S102" s="272"/>
      <c r="T102" s="272"/>
      <c r="U102" s="272"/>
      <c r="V102" s="272"/>
      <c r="W102" s="272"/>
      <c r="X102" s="272"/>
      <c r="Y102" s="288"/>
      <c r="Z102" s="284"/>
      <c r="AA102" s="272"/>
      <c r="AB102" s="272"/>
      <c r="AC102" s="272"/>
      <c r="AD102" s="272"/>
      <c r="AE102" s="288"/>
      <c r="AF102" s="284"/>
      <c r="AG102" s="272"/>
      <c r="AH102" s="288"/>
      <c r="AI102" s="343"/>
      <c r="AJ102" s="344"/>
      <c r="AK102" s="344"/>
      <c r="AL102" s="344"/>
      <c r="AM102" s="344"/>
      <c r="AN102" s="344"/>
      <c r="AO102" s="309"/>
      <c r="AP102" s="344"/>
      <c r="AQ102" s="344"/>
      <c r="AR102" s="344"/>
      <c r="AS102" s="344"/>
      <c r="AT102" s="344"/>
      <c r="AU102" s="309"/>
      <c r="AV102" s="344"/>
      <c r="AW102" s="344"/>
      <c r="AX102" s="309"/>
    </row>
    <row r="103" spans="1:50" ht="15">
      <c r="A103" s="634" t="s">
        <v>324</v>
      </c>
      <c r="B103" s="635">
        <v>116107365.02902476</v>
      </c>
      <c r="C103" s="635"/>
      <c r="D103" s="635">
        <v>23338057.300974965</v>
      </c>
      <c r="E103" s="635">
        <v>9789633.1463930886</v>
      </c>
      <c r="F103" s="635"/>
      <c r="G103" s="635">
        <v>1281834.8999999999</v>
      </c>
      <c r="H103" s="635">
        <v>150516890.37639284</v>
      </c>
      <c r="I103" s="635">
        <v>0</v>
      </c>
      <c r="J103" s="635">
        <v>0</v>
      </c>
      <c r="K103" s="635">
        <v>0</v>
      </c>
      <c r="L103" s="635">
        <v>0</v>
      </c>
      <c r="M103" s="635">
        <v>0</v>
      </c>
      <c r="N103" s="635"/>
      <c r="O103" s="635"/>
      <c r="P103" s="635"/>
      <c r="Q103"/>
      <c r="R103" s="273"/>
      <c r="S103" s="275">
        <f>IF(B102&gt;0,(B103/B102),)</f>
        <v>75689.286198842747</v>
      </c>
      <c r="T103" s="275">
        <f t="shared" ref="T103:AD103" si="70">IF(C102&gt;0,(C103/C102),)</f>
        <v>0</v>
      </c>
      <c r="U103" s="275">
        <f t="shared" si="70"/>
        <v>62234.819469266571</v>
      </c>
      <c r="V103" s="275">
        <f t="shared" si="70"/>
        <v>63158.923525116697</v>
      </c>
      <c r="W103" s="275">
        <f t="shared" si="70"/>
        <v>0</v>
      </c>
      <c r="X103" s="275">
        <f t="shared" si="70"/>
        <v>58265.222727272725</v>
      </c>
      <c r="Y103" s="290">
        <f t="shared" si="70"/>
        <v>72155.748023198874</v>
      </c>
      <c r="Z103" s="285">
        <f t="shared" si="70"/>
        <v>0</v>
      </c>
      <c r="AA103" s="275">
        <f t="shared" si="70"/>
        <v>0</v>
      </c>
      <c r="AB103" s="275">
        <f t="shared" si="70"/>
        <v>0</v>
      </c>
      <c r="AC103" s="275">
        <f t="shared" si="70"/>
        <v>0</v>
      </c>
      <c r="AD103" s="275">
        <f t="shared" si="70"/>
        <v>0</v>
      </c>
      <c r="AE103" s="290">
        <f>IF(M102&gt;0,(M103/M102),)</f>
        <v>0</v>
      </c>
      <c r="AF103" s="285">
        <f>IF(N102&gt;0,(N103/N102),)</f>
        <v>0</v>
      </c>
      <c r="AG103" s="275">
        <f>IF(O102&gt;0,(O103/O102),)</f>
        <v>0</v>
      </c>
      <c r="AH103" s="290">
        <f>IF(P102&gt;0,(P103/P102),)</f>
        <v>0</v>
      </c>
      <c r="AI103" s="345">
        <f>IF(S101&gt;0,(S103-S101)/S101,)</f>
        <v>1.2984261827735056E-3</v>
      </c>
      <c r="AJ103" s="314">
        <f t="shared" ref="AJ103:AX103" si="71">IF(T101&gt;0,(T103-T101)/T101,)</f>
        <v>0</v>
      </c>
      <c r="AK103" s="314">
        <f t="shared" si="71"/>
        <v>-1.1016694088579117E-3</v>
      </c>
      <c r="AL103" s="314">
        <f t="shared" si="71"/>
        <v>-1.5335865962889206E-2</v>
      </c>
      <c r="AM103" s="314">
        <f t="shared" si="71"/>
        <v>0</v>
      </c>
      <c r="AN103" s="314">
        <f t="shared" si="71"/>
        <v>6.3111808943333765E-4</v>
      </c>
      <c r="AO103" s="310">
        <f t="shared" si="71"/>
        <v>-2.3090215183242772E-3</v>
      </c>
      <c r="AP103" s="314">
        <f t="shared" si="71"/>
        <v>0</v>
      </c>
      <c r="AQ103" s="314">
        <f t="shared" si="71"/>
        <v>0</v>
      </c>
      <c r="AR103" s="314">
        <f t="shared" si="71"/>
        <v>0</v>
      </c>
      <c r="AS103" s="314">
        <f t="shared" si="71"/>
        <v>0</v>
      </c>
      <c r="AT103" s="314">
        <f t="shared" si="71"/>
        <v>0</v>
      </c>
      <c r="AU103" s="310">
        <f t="shared" si="71"/>
        <v>0</v>
      </c>
      <c r="AV103" s="314">
        <f t="shared" si="71"/>
        <v>0</v>
      </c>
      <c r="AW103" s="314">
        <f t="shared" si="71"/>
        <v>0</v>
      </c>
      <c r="AX103" s="310">
        <f t="shared" si="71"/>
        <v>0</v>
      </c>
    </row>
    <row r="104" spans="1:50" ht="15">
      <c r="A104" s="634" t="s">
        <v>326</v>
      </c>
      <c r="B104" s="635">
        <v>958</v>
      </c>
      <c r="C104" s="635"/>
      <c r="D104" s="635">
        <v>190</v>
      </c>
      <c r="E104" s="635">
        <v>117</v>
      </c>
      <c r="F104" s="635"/>
      <c r="G104" s="635">
        <v>1</v>
      </c>
      <c r="H104" s="635">
        <v>1266</v>
      </c>
      <c r="I104" s="635">
        <v>0</v>
      </c>
      <c r="J104" s="635">
        <v>0</v>
      </c>
      <c r="K104" s="635">
        <v>0</v>
      </c>
      <c r="L104" s="635">
        <v>0</v>
      </c>
      <c r="M104" s="635">
        <v>0</v>
      </c>
      <c r="N104" s="635"/>
      <c r="O104" s="635"/>
      <c r="P104" s="635"/>
      <c r="Q104"/>
      <c r="S104" s="272"/>
      <c r="T104" s="272"/>
      <c r="U104" s="272"/>
      <c r="V104" s="272"/>
      <c r="W104" s="272"/>
      <c r="X104" s="272"/>
      <c r="Y104" s="288"/>
      <c r="Z104" s="284"/>
      <c r="AA104" s="272"/>
      <c r="AB104" s="272"/>
      <c r="AC104" s="272"/>
      <c r="AD104" s="272"/>
      <c r="AE104" s="288"/>
      <c r="AF104" s="284"/>
      <c r="AG104" s="272"/>
      <c r="AH104" s="288"/>
      <c r="AI104" s="343"/>
      <c r="AJ104" s="344"/>
      <c r="AK104" s="344"/>
      <c r="AL104" s="344"/>
      <c r="AM104" s="344"/>
      <c r="AN104" s="344"/>
      <c r="AO104" s="309"/>
      <c r="AP104" s="344"/>
      <c r="AQ104" s="344"/>
      <c r="AR104" s="344"/>
      <c r="AS104" s="344"/>
      <c r="AT104" s="344"/>
      <c r="AU104" s="309"/>
      <c r="AV104" s="344"/>
      <c r="AW104" s="344"/>
      <c r="AX104" s="309"/>
    </row>
    <row r="105" spans="1:50" ht="15">
      <c r="A105" s="634" t="s">
        <v>328</v>
      </c>
      <c r="B105" s="635">
        <v>54373194.314129636</v>
      </c>
      <c r="C105" s="635"/>
      <c r="D105" s="635">
        <v>9583581.3282352947</v>
      </c>
      <c r="E105" s="635">
        <v>5601287.9520000005</v>
      </c>
      <c r="F105" s="635"/>
      <c r="G105" s="635">
        <v>44412</v>
      </c>
      <c r="H105" s="635">
        <v>69602475.594364941</v>
      </c>
      <c r="I105" s="635">
        <v>0</v>
      </c>
      <c r="J105" s="635">
        <v>0</v>
      </c>
      <c r="K105" s="635">
        <v>0</v>
      </c>
      <c r="L105" s="635">
        <v>0</v>
      </c>
      <c r="M105" s="635">
        <v>0</v>
      </c>
      <c r="N105" s="635"/>
      <c r="O105" s="635"/>
      <c r="P105" s="635"/>
      <c r="Q105"/>
      <c r="R105" s="273"/>
      <c r="S105" s="275">
        <f>IF(B104&gt;0,(B105/B104),)</f>
        <v>56756.987801805466</v>
      </c>
      <c r="T105" s="275">
        <f t="shared" ref="T105:AD105" si="72">IF(C104&gt;0,(C105/C104),)</f>
        <v>0</v>
      </c>
      <c r="U105" s="275">
        <f t="shared" si="72"/>
        <v>50439.901727554185</v>
      </c>
      <c r="V105" s="275">
        <f t="shared" si="72"/>
        <v>47874.256000000001</v>
      </c>
      <c r="W105" s="275">
        <f t="shared" si="72"/>
        <v>0</v>
      </c>
      <c r="X105" s="275">
        <f t="shared" si="72"/>
        <v>44412</v>
      </c>
      <c r="Y105" s="290">
        <f t="shared" si="72"/>
        <v>54978.258763321435</v>
      </c>
      <c r="Z105" s="285">
        <f t="shared" si="72"/>
        <v>0</v>
      </c>
      <c r="AA105" s="275">
        <f t="shared" si="72"/>
        <v>0</v>
      </c>
      <c r="AB105" s="275">
        <f t="shared" si="72"/>
        <v>0</v>
      </c>
      <c r="AC105" s="275">
        <f t="shared" si="72"/>
        <v>0</v>
      </c>
      <c r="AD105" s="275">
        <f t="shared" si="72"/>
        <v>0</v>
      </c>
      <c r="AE105" s="290">
        <f>IF(M104&gt;0,(M105/M104),)</f>
        <v>0</v>
      </c>
      <c r="AF105" s="285">
        <f>IF(N104&gt;0,(N105/N104),)</f>
        <v>0</v>
      </c>
      <c r="AG105" s="275">
        <f>IF(O104&gt;0,(O105/O104),)</f>
        <v>0</v>
      </c>
      <c r="AH105" s="290">
        <f>IF(P104&gt;0,(P105/P104),)</f>
        <v>0</v>
      </c>
      <c r="AI105" s="343"/>
      <c r="AJ105" s="344"/>
      <c r="AK105" s="344"/>
      <c r="AL105" s="344"/>
      <c r="AM105" s="344"/>
      <c r="AN105" s="344"/>
      <c r="AO105" s="309"/>
      <c r="AP105" s="344"/>
      <c r="AQ105" s="344"/>
      <c r="AR105" s="344"/>
      <c r="AS105" s="344"/>
      <c r="AT105" s="344"/>
      <c r="AU105" s="309"/>
      <c r="AV105" s="344"/>
      <c r="AW105" s="344"/>
      <c r="AX105" s="309"/>
    </row>
    <row r="106" spans="1:50" ht="15">
      <c r="A106" s="634" t="s">
        <v>330</v>
      </c>
      <c r="B106" s="635">
        <v>850</v>
      </c>
      <c r="C106" s="635"/>
      <c r="D106" s="635">
        <v>183</v>
      </c>
      <c r="E106" s="635">
        <v>116</v>
      </c>
      <c r="F106" s="635"/>
      <c r="G106" s="635">
        <v>21</v>
      </c>
      <c r="H106" s="635">
        <v>1170</v>
      </c>
      <c r="I106" s="635">
        <v>0</v>
      </c>
      <c r="J106" s="635">
        <v>0</v>
      </c>
      <c r="K106" s="635">
        <v>0</v>
      </c>
      <c r="L106" s="635">
        <v>0</v>
      </c>
      <c r="M106" s="635">
        <v>0</v>
      </c>
      <c r="N106" s="635"/>
      <c r="O106" s="635"/>
      <c r="P106" s="635"/>
      <c r="Q106"/>
      <c r="S106" s="272"/>
      <c r="T106" s="272"/>
      <c r="U106" s="272"/>
      <c r="V106" s="272"/>
      <c r="W106" s="272"/>
      <c r="X106" s="272"/>
      <c r="Y106" s="288"/>
      <c r="Z106" s="284"/>
      <c r="AA106" s="272"/>
      <c r="AB106" s="272"/>
      <c r="AC106" s="272"/>
      <c r="AD106" s="272"/>
      <c r="AE106" s="288"/>
      <c r="AF106" s="284"/>
      <c r="AG106" s="272"/>
      <c r="AH106" s="288"/>
      <c r="AI106" s="343"/>
      <c r="AJ106" s="344"/>
      <c r="AK106" s="344"/>
      <c r="AL106" s="344"/>
      <c r="AM106" s="344"/>
      <c r="AN106" s="344"/>
      <c r="AO106" s="309"/>
      <c r="AP106" s="344"/>
      <c r="AQ106" s="344"/>
      <c r="AR106" s="344"/>
      <c r="AS106" s="344"/>
      <c r="AT106" s="344"/>
      <c r="AU106" s="309"/>
      <c r="AV106" s="344"/>
      <c r="AW106" s="344"/>
      <c r="AX106" s="309"/>
    </row>
    <row r="107" spans="1:50" ht="15">
      <c r="A107" s="634" t="s">
        <v>332</v>
      </c>
      <c r="B107" s="635">
        <v>46055259.001550145</v>
      </c>
      <c r="C107" s="635"/>
      <c r="D107" s="635">
        <v>9630232.2031464931</v>
      </c>
      <c r="E107" s="635">
        <v>5366076.4604568072</v>
      </c>
      <c r="F107" s="635"/>
      <c r="G107" s="635">
        <v>44856.46</v>
      </c>
      <c r="H107" s="635">
        <v>61096424.125153445</v>
      </c>
      <c r="I107" s="635">
        <v>0</v>
      </c>
      <c r="J107" s="635">
        <v>0</v>
      </c>
      <c r="K107" s="635">
        <v>0</v>
      </c>
      <c r="L107" s="635">
        <v>0</v>
      </c>
      <c r="M107" s="635">
        <v>0</v>
      </c>
      <c r="N107" s="635"/>
      <c r="O107" s="635"/>
      <c r="P107" s="635"/>
      <c r="Q107"/>
      <c r="R107" s="273"/>
      <c r="S107" s="275">
        <f>IF(B106&gt;0,(B107/B106),)</f>
        <v>54182.657648882523</v>
      </c>
      <c r="T107" s="275">
        <f t="shared" ref="T107:AD107" si="73">IF(C106&gt;0,(C107/C106),)</f>
        <v>0</v>
      </c>
      <c r="U107" s="275">
        <f t="shared" si="73"/>
        <v>52624.219689325102</v>
      </c>
      <c r="V107" s="275">
        <f t="shared" si="73"/>
        <v>46259.279831524196</v>
      </c>
      <c r="W107" s="275">
        <f t="shared" si="73"/>
        <v>0</v>
      </c>
      <c r="X107" s="275">
        <f t="shared" si="73"/>
        <v>2136.0219047619048</v>
      </c>
      <c r="Y107" s="290">
        <f t="shared" si="73"/>
        <v>52219.165918934566</v>
      </c>
      <c r="Z107" s="285">
        <f t="shared" si="73"/>
        <v>0</v>
      </c>
      <c r="AA107" s="275">
        <f t="shared" si="73"/>
        <v>0</v>
      </c>
      <c r="AB107" s="275">
        <f t="shared" si="73"/>
        <v>0</v>
      </c>
      <c r="AC107" s="275">
        <f t="shared" si="73"/>
        <v>0</v>
      </c>
      <c r="AD107" s="275">
        <f t="shared" si="73"/>
        <v>0</v>
      </c>
      <c r="AE107" s="290">
        <f>IF(M106&gt;0,(M107/M106),)</f>
        <v>0</v>
      </c>
      <c r="AF107" s="285">
        <f>IF(N106&gt;0,(N107/N106),)</f>
        <v>0</v>
      </c>
      <c r="AG107" s="275">
        <f>IF(O106&gt;0,(O107/O106),)</f>
        <v>0</v>
      </c>
      <c r="AH107" s="290">
        <f>IF(P106&gt;0,(P107/P106),)</f>
        <v>0</v>
      </c>
      <c r="AI107" s="348">
        <f>IF(S105&gt;0,(S107-S105)/S105,)</f>
        <v>-4.5357060912260966E-2</v>
      </c>
      <c r="AJ107" s="314">
        <f t="shared" ref="AJ107:AX107" si="74">IF(T105&gt;0,(T107-T105)/T105,)</f>
        <v>0</v>
      </c>
      <c r="AK107" s="314">
        <f t="shared" si="74"/>
        <v>4.3305357206468817E-2</v>
      </c>
      <c r="AL107" s="314">
        <f t="shared" si="74"/>
        <v>-3.3733707913409766E-2</v>
      </c>
      <c r="AM107" s="314">
        <f t="shared" si="74"/>
        <v>0</v>
      </c>
      <c r="AN107" s="314">
        <f t="shared" si="74"/>
        <v>-0.95190439735292487</v>
      </c>
      <c r="AO107" s="310">
        <f t="shared" si="74"/>
        <v>-5.0185162397823856E-2</v>
      </c>
      <c r="AP107" s="314">
        <f t="shared" si="74"/>
        <v>0</v>
      </c>
      <c r="AQ107" s="314">
        <f t="shared" si="74"/>
        <v>0</v>
      </c>
      <c r="AR107" s="314">
        <f t="shared" si="74"/>
        <v>0</v>
      </c>
      <c r="AS107" s="314">
        <f t="shared" si="74"/>
        <v>0</v>
      </c>
      <c r="AT107" s="314">
        <f t="shared" si="74"/>
        <v>0</v>
      </c>
      <c r="AU107" s="310">
        <f t="shared" si="74"/>
        <v>0</v>
      </c>
      <c r="AV107" s="314">
        <f t="shared" si="74"/>
        <v>0</v>
      </c>
      <c r="AW107" s="314">
        <f t="shared" si="74"/>
        <v>0</v>
      </c>
      <c r="AX107" s="310">
        <f t="shared" si="74"/>
        <v>0</v>
      </c>
    </row>
    <row r="108" spans="1:50" ht="15">
      <c r="A108" s="634" t="s">
        <v>334</v>
      </c>
      <c r="B108" s="635">
        <v>801</v>
      </c>
      <c r="C108" s="635"/>
      <c r="D108" s="635">
        <v>48</v>
      </c>
      <c r="E108" s="635">
        <v>2</v>
      </c>
      <c r="F108" s="635"/>
      <c r="G108" s="635">
        <v>0</v>
      </c>
      <c r="H108" s="635">
        <v>851</v>
      </c>
      <c r="I108" s="635">
        <v>0</v>
      </c>
      <c r="J108" s="635">
        <v>0</v>
      </c>
      <c r="K108" s="635">
        <v>0</v>
      </c>
      <c r="L108" s="635">
        <v>0</v>
      </c>
      <c r="M108" s="635">
        <v>0</v>
      </c>
      <c r="N108" s="635"/>
      <c r="O108" s="635"/>
      <c r="P108" s="635"/>
      <c r="Q108"/>
      <c r="S108" s="272"/>
      <c r="T108" s="272"/>
      <c r="U108" s="272"/>
      <c r="V108" s="272"/>
      <c r="W108" s="272"/>
      <c r="X108" s="272"/>
      <c r="Y108" s="288"/>
      <c r="Z108" s="284"/>
      <c r="AA108" s="272"/>
      <c r="AB108" s="272"/>
      <c r="AC108" s="272"/>
      <c r="AD108" s="272"/>
      <c r="AE108" s="288"/>
      <c r="AF108" s="284"/>
      <c r="AG108" s="272"/>
      <c r="AH108" s="288"/>
      <c r="AI108" s="343"/>
      <c r="AJ108" s="344"/>
      <c r="AK108" s="344"/>
      <c r="AL108" s="344"/>
      <c r="AM108" s="344"/>
      <c r="AN108" s="344"/>
      <c r="AO108" s="309"/>
      <c r="AP108" s="344"/>
      <c r="AQ108" s="344"/>
      <c r="AR108" s="344"/>
      <c r="AS108" s="344"/>
      <c r="AT108" s="344"/>
      <c r="AU108" s="309"/>
      <c r="AV108" s="344"/>
      <c r="AW108" s="344"/>
      <c r="AX108" s="309"/>
    </row>
    <row r="109" spans="1:50" ht="15">
      <c r="A109" s="634" t="s">
        <v>336</v>
      </c>
      <c r="B109" s="635">
        <v>49763888.622557946</v>
      </c>
      <c r="C109" s="635"/>
      <c r="D109" s="635">
        <v>2140685.1276190476</v>
      </c>
      <c r="E109" s="635">
        <v>90000</v>
      </c>
      <c r="F109" s="635"/>
      <c r="G109" s="635">
        <v>0</v>
      </c>
      <c r="H109" s="635">
        <v>51994573.750176996</v>
      </c>
      <c r="I109" s="635">
        <v>0</v>
      </c>
      <c r="J109" s="635">
        <v>0</v>
      </c>
      <c r="K109" s="635">
        <v>0</v>
      </c>
      <c r="L109" s="635">
        <v>0</v>
      </c>
      <c r="M109" s="635">
        <v>0</v>
      </c>
      <c r="N109" s="635"/>
      <c r="O109" s="635"/>
      <c r="P109" s="635"/>
      <c r="Q109"/>
      <c r="R109" s="273"/>
      <c r="S109" s="275">
        <f>IF(B108&gt;0,(B109/B108),)</f>
        <v>62127.201775977461</v>
      </c>
      <c r="T109" s="275">
        <f t="shared" ref="T109:AD109" si="75">IF(C108&gt;0,(C109/C108),)</f>
        <v>0</v>
      </c>
      <c r="U109" s="275">
        <f t="shared" si="75"/>
        <v>44597.606825396826</v>
      </c>
      <c r="V109" s="275">
        <f t="shared" si="75"/>
        <v>45000</v>
      </c>
      <c r="W109" s="275">
        <f t="shared" si="75"/>
        <v>0</v>
      </c>
      <c r="X109" s="275">
        <f t="shared" si="75"/>
        <v>0</v>
      </c>
      <c r="Y109" s="290">
        <f t="shared" si="75"/>
        <v>61098.206521947119</v>
      </c>
      <c r="Z109" s="285">
        <f t="shared" si="75"/>
        <v>0</v>
      </c>
      <c r="AA109" s="275">
        <f t="shared" si="75"/>
        <v>0</v>
      </c>
      <c r="AB109" s="275">
        <f t="shared" si="75"/>
        <v>0</v>
      </c>
      <c r="AC109" s="275">
        <f t="shared" si="75"/>
        <v>0</v>
      </c>
      <c r="AD109" s="275">
        <f t="shared" si="75"/>
        <v>0</v>
      </c>
      <c r="AE109" s="290">
        <f>IF(M108&gt;0,(M109/M108),)</f>
        <v>0</v>
      </c>
      <c r="AF109" s="285">
        <f>IF(N108&gt;0,(N109/N108),)</f>
        <v>0</v>
      </c>
      <c r="AG109" s="275">
        <f>IF(O108&gt;0,(O109/O108),)</f>
        <v>0</v>
      </c>
      <c r="AH109" s="290">
        <f>IF(P108&gt;0,(P109/P108),)</f>
        <v>0</v>
      </c>
      <c r="AI109" s="343"/>
      <c r="AJ109" s="344"/>
      <c r="AK109" s="344"/>
      <c r="AL109" s="344"/>
      <c r="AM109" s="344"/>
      <c r="AN109" s="344"/>
      <c r="AO109" s="309"/>
      <c r="AP109" s="344"/>
      <c r="AQ109" s="344"/>
      <c r="AR109" s="344"/>
      <c r="AS109" s="344"/>
      <c r="AT109" s="344"/>
      <c r="AU109" s="309"/>
      <c r="AV109" s="344"/>
      <c r="AW109" s="344"/>
      <c r="AX109" s="309"/>
    </row>
    <row r="110" spans="1:50" ht="15">
      <c r="A110" s="634" t="s">
        <v>338</v>
      </c>
      <c r="B110" s="635">
        <v>864</v>
      </c>
      <c r="C110" s="635"/>
      <c r="D110" s="635">
        <v>22</v>
      </c>
      <c r="E110" s="635">
        <v>0</v>
      </c>
      <c r="F110" s="635"/>
      <c r="G110" s="635">
        <v>1</v>
      </c>
      <c r="H110" s="635">
        <v>887</v>
      </c>
      <c r="I110" s="635">
        <v>0</v>
      </c>
      <c r="J110" s="635">
        <v>0</v>
      </c>
      <c r="K110" s="635">
        <v>0</v>
      </c>
      <c r="L110" s="635">
        <v>0</v>
      </c>
      <c r="M110" s="635">
        <v>0</v>
      </c>
      <c r="N110" s="635"/>
      <c r="O110" s="635"/>
      <c r="P110" s="635"/>
      <c r="Q110"/>
      <c r="S110" s="272"/>
      <c r="T110" s="272"/>
      <c r="U110" s="272"/>
      <c r="V110" s="272"/>
      <c r="W110" s="272"/>
      <c r="X110" s="272"/>
      <c r="Y110" s="288"/>
      <c r="Z110" s="284"/>
      <c r="AA110" s="272"/>
      <c r="AB110" s="272"/>
      <c r="AC110" s="272"/>
      <c r="AD110" s="272"/>
      <c r="AE110" s="288"/>
      <c r="AF110" s="284"/>
      <c r="AG110" s="272"/>
      <c r="AH110" s="288"/>
      <c r="AI110" s="343"/>
      <c r="AJ110" s="344"/>
      <c r="AK110" s="344"/>
      <c r="AL110" s="344"/>
      <c r="AM110" s="344"/>
      <c r="AN110" s="344"/>
      <c r="AO110" s="309"/>
      <c r="AP110" s="344"/>
      <c r="AQ110" s="344"/>
      <c r="AR110" s="344"/>
      <c r="AS110" s="344"/>
      <c r="AT110" s="344"/>
      <c r="AU110" s="309"/>
      <c r="AV110" s="344"/>
      <c r="AW110" s="344"/>
      <c r="AX110" s="309"/>
    </row>
    <row r="111" spans="1:50" ht="15">
      <c r="A111" s="634" t="s">
        <v>340</v>
      </c>
      <c r="B111" s="635">
        <v>31348407.90042118</v>
      </c>
      <c r="C111" s="635"/>
      <c r="D111" s="635">
        <v>2078548.5</v>
      </c>
      <c r="E111" s="635">
        <v>0</v>
      </c>
      <c r="F111" s="635"/>
      <c r="G111" s="635">
        <v>0</v>
      </c>
      <c r="H111" s="635">
        <v>33426956.40042118</v>
      </c>
      <c r="I111" s="635">
        <v>0</v>
      </c>
      <c r="J111" s="635">
        <v>0</v>
      </c>
      <c r="K111" s="635">
        <v>0</v>
      </c>
      <c r="L111" s="635">
        <v>0</v>
      </c>
      <c r="M111" s="635">
        <v>0</v>
      </c>
      <c r="N111" s="635"/>
      <c r="O111" s="635"/>
      <c r="P111" s="635"/>
      <c r="Q111"/>
      <c r="R111" s="273"/>
      <c r="S111" s="275">
        <f>IF(B110&gt;0,(B111/B110),)</f>
        <v>36282.879514376364</v>
      </c>
      <c r="T111" s="275">
        <f t="shared" ref="T111:AD111" si="76">IF(C110&gt;0,(C111/C110),)</f>
        <v>0</v>
      </c>
      <c r="U111" s="275">
        <f t="shared" si="76"/>
        <v>94479.477272727279</v>
      </c>
      <c r="V111" s="275">
        <f t="shared" si="76"/>
        <v>0</v>
      </c>
      <c r="W111" s="275">
        <f t="shared" si="76"/>
        <v>0</v>
      </c>
      <c r="X111" s="275">
        <f t="shared" si="76"/>
        <v>0</v>
      </c>
      <c r="Y111" s="290">
        <f t="shared" si="76"/>
        <v>37685.407441286559</v>
      </c>
      <c r="Z111" s="285">
        <f t="shared" si="76"/>
        <v>0</v>
      </c>
      <c r="AA111" s="275">
        <f t="shared" si="76"/>
        <v>0</v>
      </c>
      <c r="AB111" s="275">
        <f t="shared" si="76"/>
        <v>0</v>
      </c>
      <c r="AC111" s="275">
        <f t="shared" si="76"/>
        <v>0</v>
      </c>
      <c r="AD111" s="275">
        <f t="shared" si="76"/>
        <v>0</v>
      </c>
      <c r="AE111" s="290">
        <f>IF(M110&gt;0,(M111/M110),)</f>
        <v>0</v>
      </c>
      <c r="AF111" s="285">
        <f>IF(N110&gt;0,(N111/N110),)</f>
        <v>0</v>
      </c>
      <c r="AG111" s="275">
        <f>IF(O110&gt;0,(O111/O110),)</f>
        <v>0</v>
      </c>
      <c r="AH111" s="290">
        <f>IF(P110&gt;0,(P111/P110),)</f>
        <v>0</v>
      </c>
      <c r="AI111" s="345">
        <f>IF(S109&gt;0,(S111-S109)/S109,)</f>
        <v>-0.41599044416634651</v>
      </c>
      <c r="AJ111" s="314">
        <f t="shared" ref="AJ111:AX111" si="77">IF(T109&gt;0,(T111-T109)/T109,)</f>
        <v>0</v>
      </c>
      <c r="AK111" s="314">
        <f t="shared" si="77"/>
        <v>1.1184876050103303</v>
      </c>
      <c r="AL111" s="314">
        <f t="shared" si="77"/>
        <v>-1</v>
      </c>
      <c r="AM111" s="314">
        <f t="shared" si="77"/>
        <v>0</v>
      </c>
      <c r="AN111" s="314">
        <f t="shared" si="77"/>
        <v>0</v>
      </c>
      <c r="AO111" s="310">
        <f t="shared" si="77"/>
        <v>-0.38319944910740439</v>
      </c>
      <c r="AP111" s="314">
        <f t="shared" si="77"/>
        <v>0</v>
      </c>
      <c r="AQ111" s="314">
        <f t="shared" si="77"/>
        <v>0</v>
      </c>
      <c r="AR111" s="314">
        <f t="shared" si="77"/>
        <v>0</v>
      </c>
      <c r="AS111" s="314">
        <f t="shared" si="77"/>
        <v>0</v>
      </c>
      <c r="AT111" s="314">
        <f t="shared" si="77"/>
        <v>0</v>
      </c>
      <c r="AU111" s="310">
        <f t="shared" si="77"/>
        <v>0</v>
      </c>
      <c r="AV111" s="314">
        <f t="shared" si="77"/>
        <v>0</v>
      </c>
      <c r="AW111" s="314">
        <f t="shared" si="77"/>
        <v>0</v>
      </c>
      <c r="AX111" s="310">
        <f t="shared" si="77"/>
        <v>0</v>
      </c>
    </row>
    <row r="112" spans="1:50" ht="15">
      <c r="A112" s="634" t="s">
        <v>342</v>
      </c>
      <c r="B112" s="635">
        <v>0</v>
      </c>
      <c r="C112" s="635"/>
      <c r="D112" s="635">
        <v>0</v>
      </c>
      <c r="E112" s="635">
        <v>0</v>
      </c>
      <c r="F112" s="635"/>
      <c r="G112" s="635">
        <v>0</v>
      </c>
      <c r="H112" s="635">
        <v>0</v>
      </c>
      <c r="I112" s="635">
        <v>4826</v>
      </c>
      <c r="J112" s="635">
        <v>878</v>
      </c>
      <c r="K112" s="635">
        <v>213</v>
      </c>
      <c r="L112" s="635">
        <v>57</v>
      </c>
      <c r="M112" s="635">
        <v>5974</v>
      </c>
      <c r="N112" s="635"/>
      <c r="O112" s="635"/>
      <c r="P112" s="635"/>
      <c r="Q112"/>
      <c r="S112" s="272"/>
      <c r="T112" s="272"/>
      <c r="U112" s="272"/>
      <c r="V112" s="272"/>
      <c r="W112" s="272"/>
      <c r="X112" s="272"/>
      <c r="Y112" s="288"/>
      <c r="Z112" s="284"/>
      <c r="AA112" s="272"/>
      <c r="AB112" s="272"/>
      <c r="AC112" s="272"/>
      <c r="AD112" s="272"/>
      <c r="AE112" s="288"/>
      <c r="AF112" s="284"/>
      <c r="AG112" s="272"/>
      <c r="AH112" s="288"/>
      <c r="AI112" s="343"/>
      <c r="AJ112" s="344"/>
      <c r="AK112" s="344"/>
      <c r="AL112" s="344"/>
      <c r="AM112" s="344"/>
      <c r="AN112" s="344"/>
      <c r="AO112" s="309"/>
      <c r="AP112" s="344"/>
      <c r="AQ112" s="344"/>
      <c r="AR112" s="344"/>
      <c r="AS112" s="344"/>
      <c r="AT112" s="344"/>
      <c r="AU112" s="309"/>
      <c r="AV112" s="344"/>
      <c r="AW112" s="344"/>
      <c r="AX112" s="309"/>
    </row>
    <row r="113" spans="1:50" ht="15">
      <c r="A113" s="634" t="s">
        <v>344</v>
      </c>
      <c r="B113" s="635">
        <v>0</v>
      </c>
      <c r="C113" s="635"/>
      <c r="D113" s="635">
        <v>0</v>
      </c>
      <c r="E113" s="635">
        <v>0</v>
      </c>
      <c r="F113" s="635"/>
      <c r="G113" s="635">
        <v>0</v>
      </c>
      <c r="H113" s="635">
        <v>0</v>
      </c>
      <c r="I113" s="635">
        <v>275457063</v>
      </c>
      <c r="J113" s="635">
        <v>46288862</v>
      </c>
      <c r="K113" s="635">
        <v>10419163</v>
      </c>
      <c r="L113" s="635">
        <v>2865344</v>
      </c>
      <c r="M113" s="635">
        <v>335030432</v>
      </c>
      <c r="N113" s="635"/>
      <c r="O113" s="635"/>
      <c r="P113" s="635"/>
      <c r="Q113"/>
      <c r="R113" s="273"/>
      <c r="S113" s="275">
        <f>IF(B112&gt;0,(B113/B112),)</f>
        <v>0</v>
      </c>
      <c r="T113" s="275">
        <f t="shared" ref="T113:AD113" si="78">IF(C112&gt;0,(C113/C112),)</f>
        <v>0</v>
      </c>
      <c r="U113" s="275">
        <f t="shared" si="78"/>
        <v>0</v>
      </c>
      <c r="V113" s="275">
        <f t="shared" si="78"/>
        <v>0</v>
      </c>
      <c r="W113" s="275">
        <f t="shared" si="78"/>
        <v>0</v>
      </c>
      <c r="X113" s="275">
        <f t="shared" si="78"/>
        <v>0</v>
      </c>
      <c r="Y113" s="290">
        <f t="shared" si="78"/>
        <v>0</v>
      </c>
      <c r="Z113" s="285">
        <f t="shared" si="78"/>
        <v>57077.71715706589</v>
      </c>
      <c r="AA113" s="275">
        <f t="shared" si="78"/>
        <v>52720.799544419133</v>
      </c>
      <c r="AB113" s="275">
        <f t="shared" si="78"/>
        <v>48916.258215962444</v>
      </c>
      <c r="AC113" s="275">
        <f t="shared" si="78"/>
        <v>50269.192982456138</v>
      </c>
      <c r="AD113" s="275">
        <f t="shared" si="78"/>
        <v>56081.424840977568</v>
      </c>
      <c r="AE113" s="290">
        <f>IF(M112&gt;0,(M113/M112),)</f>
        <v>56081.424840977568</v>
      </c>
      <c r="AF113" s="285">
        <f>IF(N112&gt;0,(N113/N112),)</f>
        <v>0</v>
      </c>
      <c r="AG113" s="275">
        <f>IF(O112&gt;0,(O113/O112),)</f>
        <v>0</v>
      </c>
      <c r="AH113" s="290">
        <f>IF(P112&gt;0,(P113/P112),)</f>
        <v>0</v>
      </c>
      <c r="AI113" s="343"/>
      <c r="AJ113" s="344"/>
      <c r="AK113" s="344"/>
      <c r="AL113" s="344"/>
      <c r="AM113" s="344"/>
      <c r="AN113" s="344"/>
      <c r="AO113" s="309"/>
      <c r="AP113" s="344"/>
      <c r="AQ113" s="344"/>
      <c r="AR113" s="344"/>
      <c r="AS113" s="344"/>
      <c r="AT113" s="344"/>
      <c r="AU113" s="309"/>
      <c r="AV113" s="344"/>
      <c r="AW113" s="344"/>
      <c r="AX113" s="309"/>
    </row>
    <row r="114" spans="1:50" ht="15">
      <c r="A114" s="634" t="s">
        <v>346</v>
      </c>
      <c r="B114" s="635">
        <v>0</v>
      </c>
      <c r="C114" s="635"/>
      <c r="D114" s="635">
        <v>0</v>
      </c>
      <c r="E114" s="635">
        <v>0</v>
      </c>
      <c r="F114" s="635"/>
      <c r="G114" s="635">
        <v>0</v>
      </c>
      <c r="H114" s="635">
        <v>0</v>
      </c>
      <c r="I114" s="635">
        <v>5022</v>
      </c>
      <c r="J114" s="635">
        <v>925</v>
      </c>
      <c r="K114" s="635">
        <v>220</v>
      </c>
      <c r="L114" s="635">
        <v>56</v>
      </c>
      <c r="M114" s="635">
        <v>6223</v>
      </c>
      <c r="N114" s="635"/>
      <c r="O114" s="635"/>
      <c r="P114" s="635"/>
      <c r="Q114"/>
      <c r="S114" s="272"/>
      <c r="T114" s="272"/>
      <c r="U114" s="272"/>
      <c r="V114" s="272"/>
      <c r="W114" s="272"/>
      <c r="X114" s="272"/>
      <c r="Y114" s="288"/>
      <c r="Z114" s="284"/>
      <c r="AA114" s="272"/>
      <c r="AB114" s="272"/>
      <c r="AC114" s="272"/>
      <c r="AD114" s="272"/>
      <c r="AE114" s="288"/>
      <c r="AF114" s="284"/>
      <c r="AG114" s="272"/>
      <c r="AH114" s="288"/>
      <c r="AI114" s="343"/>
      <c r="AJ114" s="344"/>
      <c r="AK114" s="344"/>
      <c r="AL114" s="344"/>
      <c r="AM114" s="344"/>
      <c r="AN114" s="344"/>
      <c r="AO114" s="309"/>
      <c r="AP114" s="344"/>
      <c r="AQ114" s="344"/>
      <c r="AR114" s="344"/>
      <c r="AS114" s="344"/>
      <c r="AT114" s="344"/>
      <c r="AU114" s="309"/>
      <c r="AV114" s="344"/>
      <c r="AW114" s="344"/>
      <c r="AX114" s="309"/>
    </row>
    <row r="115" spans="1:50" ht="15">
      <c r="A115" s="634" t="s">
        <v>348</v>
      </c>
      <c r="B115" s="635">
        <v>0</v>
      </c>
      <c r="C115" s="635"/>
      <c r="D115" s="635">
        <v>0</v>
      </c>
      <c r="E115" s="635">
        <v>0</v>
      </c>
      <c r="F115" s="635"/>
      <c r="G115" s="635">
        <v>0</v>
      </c>
      <c r="H115" s="635">
        <v>0</v>
      </c>
      <c r="I115" s="635">
        <v>306739199</v>
      </c>
      <c r="J115" s="635">
        <v>50557459</v>
      </c>
      <c r="K115" s="635">
        <v>11407997</v>
      </c>
      <c r="L115" s="635">
        <v>3094680</v>
      </c>
      <c r="M115" s="635">
        <v>371799335</v>
      </c>
      <c r="N115" s="635"/>
      <c r="O115" s="635"/>
      <c r="P115" s="635"/>
      <c r="Q115"/>
      <c r="R115" s="273"/>
      <c r="S115" s="275">
        <f>IF(B114&gt;0,(B115/B114),)</f>
        <v>0</v>
      </c>
      <c r="T115" s="275">
        <f t="shared" ref="T115:AD115" si="79">IF(C114&gt;0,(C115/C114),)</f>
        <v>0</v>
      </c>
      <c r="U115" s="275">
        <f t="shared" si="79"/>
        <v>0</v>
      </c>
      <c r="V115" s="275">
        <f t="shared" si="79"/>
        <v>0</v>
      </c>
      <c r="W115" s="275">
        <f t="shared" si="79"/>
        <v>0</v>
      </c>
      <c r="X115" s="275">
        <f t="shared" si="79"/>
        <v>0</v>
      </c>
      <c r="Y115" s="290">
        <f t="shared" si="79"/>
        <v>0</v>
      </c>
      <c r="Z115" s="285">
        <f t="shared" si="79"/>
        <v>61079.091796097171</v>
      </c>
      <c r="AA115" s="275">
        <f t="shared" si="79"/>
        <v>54656.712432432432</v>
      </c>
      <c r="AB115" s="275">
        <f t="shared" si="79"/>
        <v>51854.531818181815</v>
      </c>
      <c r="AC115" s="275">
        <f t="shared" si="79"/>
        <v>55262.142857142855</v>
      </c>
      <c r="AD115" s="275">
        <f t="shared" si="79"/>
        <v>59745.996304033426</v>
      </c>
      <c r="AE115" s="290">
        <f>IF(M114&gt;0,(M115/M114),)</f>
        <v>59745.996304033426</v>
      </c>
      <c r="AF115" s="285">
        <f>IF(N114&gt;0,(N115/N114),)</f>
        <v>0</v>
      </c>
      <c r="AG115" s="275">
        <f>IF(O114&gt;0,(O115/O114),)</f>
        <v>0</v>
      </c>
      <c r="AH115" s="290">
        <f>IF(P114&gt;0,(P115/P114),)</f>
        <v>0</v>
      </c>
      <c r="AI115" s="345">
        <f>IF(S113&gt;0,(S115-S113)/S113,)</f>
        <v>0</v>
      </c>
      <c r="AJ115" s="314">
        <f t="shared" ref="AJ115:AX115" si="80">IF(T113&gt;0,(T115-T113)/T113,)</f>
        <v>0</v>
      </c>
      <c r="AK115" s="314">
        <f t="shared" si="80"/>
        <v>0</v>
      </c>
      <c r="AL115" s="314">
        <f t="shared" si="80"/>
        <v>0</v>
      </c>
      <c r="AM115" s="314">
        <f t="shared" si="80"/>
        <v>0</v>
      </c>
      <c r="AN115" s="314">
        <f t="shared" si="80"/>
        <v>0</v>
      </c>
      <c r="AO115" s="310">
        <f t="shared" si="80"/>
        <v>0</v>
      </c>
      <c r="AP115" s="314">
        <f t="shared" si="80"/>
        <v>7.0103971187571112E-2</v>
      </c>
      <c r="AQ115" s="314">
        <f t="shared" si="80"/>
        <v>3.6720097281192111E-2</v>
      </c>
      <c r="AR115" s="314">
        <f t="shared" si="80"/>
        <v>6.006742358025554E-2</v>
      </c>
      <c r="AS115" s="314">
        <f t="shared" si="80"/>
        <v>9.9324249673736528E-2</v>
      </c>
      <c r="AT115" s="314">
        <f t="shared" si="80"/>
        <v>6.5343765309939655E-2</v>
      </c>
      <c r="AU115" s="310">
        <f t="shared" si="80"/>
        <v>6.5343765309939655E-2</v>
      </c>
      <c r="AV115" s="314">
        <f t="shared" si="80"/>
        <v>0</v>
      </c>
      <c r="AW115" s="314">
        <f t="shared" si="80"/>
        <v>0</v>
      </c>
      <c r="AX115" s="310">
        <f t="shared" si="80"/>
        <v>0</v>
      </c>
    </row>
    <row r="116" spans="1:50" ht="15">
      <c r="A116" s="634" t="s">
        <v>350</v>
      </c>
      <c r="B116" s="635">
        <v>7714</v>
      </c>
      <c r="C116" s="635"/>
      <c r="D116" s="635">
        <v>1327</v>
      </c>
      <c r="E116" s="635">
        <v>447</v>
      </c>
      <c r="F116" s="635"/>
      <c r="G116" s="635">
        <v>73</v>
      </c>
      <c r="H116" s="635">
        <v>9561</v>
      </c>
      <c r="I116" s="635">
        <v>4826</v>
      </c>
      <c r="J116" s="635">
        <v>878</v>
      </c>
      <c r="K116" s="635">
        <v>213</v>
      </c>
      <c r="L116" s="635">
        <v>57</v>
      </c>
      <c r="M116" s="635">
        <v>5974</v>
      </c>
      <c r="N116" s="635"/>
      <c r="O116" s="635"/>
      <c r="P116" s="635"/>
      <c r="Q116"/>
      <c r="S116" s="272"/>
      <c r="T116" s="272"/>
      <c r="U116" s="272"/>
      <c r="V116" s="272"/>
      <c r="W116" s="272"/>
      <c r="X116" s="272"/>
      <c r="Y116" s="288"/>
      <c r="Z116" s="284"/>
      <c r="AA116" s="272"/>
      <c r="AB116" s="272"/>
      <c r="AC116" s="272"/>
      <c r="AD116" s="272"/>
      <c r="AE116" s="288"/>
      <c r="AF116" s="284"/>
      <c r="AG116" s="272"/>
      <c r="AH116" s="288"/>
      <c r="AI116" s="343"/>
      <c r="AJ116" s="344"/>
      <c r="AK116" s="344"/>
      <c r="AL116" s="344"/>
      <c r="AM116" s="344"/>
      <c r="AN116" s="344"/>
      <c r="AO116" s="309"/>
      <c r="AP116" s="344"/>
      <c r="AQ116" s="344"/>
      <c r="AR116" s="344"/>
      <c r="AS116" s="344"/>
      <c r="AT116" s="344"/>
      <c r="AU116" s="309"/>
      <c r="AV116" s="344"/>
      <c r="AW116" s="344"/>
      <c r="AX116" s="309"/>
    </row>
    <row r="117" spans="1:50" ht="15">
      <c r="A117" s="634" t="s">
        <v>352</v>
      </c>
      <c r="B117" s="635">
        <v>673476162.60918295</v>
      </c>
      <c r="C117" s="635"/>
      <c r="D117" s="635">
        <v>93611938.968409926</v>
      </c>
      <c r="E117" s="635">
        <v>30526743.293597188</v>
      </c>
      <c r="F117" s="635"/>
      <c r="G117" s="635">
        <v>5372028</v>
      </c>
      <c r="H117" s="635">
        <v>802986872.87119007</v>
      </c>
      <c r="I117" s="635">
        <v>275457063</v>
      </c>
      <c r="J117" s="635">
        <v>46288862</v>
      </c>
      <c r="K117" s="635">
        <v>10419163</v>
      </c>
      <c r="L117" s="635">
        <v>2865344</v>
      </c>
      <c r="M117" s="635">
        <v>335030432</v>
      </c>
      <c r="N117" s="635"/>
      <c r="O117" s="635"/>
      <c r="P117" s="635"/>
      <c r="Q117"/>
      <c r="R117" s="273"/>
      <c r="S117" s="275">
        <f>IF(B116&gt;0,(B117/B116),)</f>
        <v>87305.699067822527</v>
      </c>
      <c r="T117" s="275">
        <f t="shared" ref="T117:AD117" si="81">IF(C116&gt;0,(C117/C116),)</f>
        <v>0</v>
      </c>
      <c r="U117" s="275">
        <f t="shared" si="81"/>
        <v>70544.038408749009</v>
      </c>
      <c r="V117" s="275">
        <f t="shared" si="81"/>
        <v>68292.49058970288</v>
      </c>
      <c r="W117" s="275">
        <f t="shared" si="81"/>
        <v>0</v>
      </c>
      <c r="X117" s="275">
        <f t="shared" si="81"/>
        <v>73589.42465753424</v>
      </c>
      <c r="Y117" s="290">
        <f t="shared" si="81"/>
        <v>83985.657658319222</v>
      </c>
      <c r="Z117" s="285">
        <f t="shared" si="81"/>
        <v>57077.71715706589</v>
      </c>
      <c r="AA117" s="275">
        <f t="shared" si="81"/>
        <v>52720.799544419133</v>
      </c>
      <c r="AB117" s="275">
        <f t="shared" si="81"/>
        <v>48916.258215962444</v>
      </c>
      <c r="AC117" s="275">
        <f t="shared" si="81"/>
        <v>50269.192982456138</v>
      </c>
      <c r="AD117" s="275">
        <f t="shared" si="81"/>
        <v>56081.424840977568</v>
      </c>
      <c r="AE117" s="290">
        <f>IF(M116&gt;0,(M117/M116),)</f>
        <v>56081.424840977568</v>
      </c>
      <c r="AF117" s="285">
        <f>IF(N116&gt;0,(N117/N116),)</f>
        <v>0</v>
      </c>
      <c r="AG117" s="275">
        <f>IF(O116&gt;0,(O117/O116),)</f>
        <v>0</v>
      </c>
      <c r="AH117" s="290">
        <f>IF(P116&gt;0,(P117/P116),)</f>
        <v>0</v>
      </c>
      <c r="AI117" s="343"/>
      <c r="AJ117" s="344"/>
      <c r="AK117" s="344"/>
      <c r="AL117" s="344"/>
      <c r="AM117" s="344"/>
      <c r="AN117" s="344"/>
      <c r="AO117" s="309"/>
      <c r="AP117" s="344"/>
      <c r="AQ117" s="344"/>
      <c r="AR117" s="344"/>
      <c r="AS117" s="344"/>
      <c r="AT117" s="344"/>
      <c r="AU117" s="309"/>
      <c r="AV117" s="344"/>
      <c r="AW117" s="344"/>
      <c r="AX117" s="309"/>
    </row>
    <row r="118" spans="1:50" ht="15">
      <c r="A118" s="634" t="s">
        <v>354</v>
      </c>
      <c r="B118" s="635">
        <v>7238</v>
      </c>
      <c r="C118" s="635"/>
      <c r="D118" s="635">
        <v>1274</v>
      </c>
      <c r="E118" s="635">
        <v>456</v>
      </c>
      <c r="F118" s="635"/>
      <c r="G118" s="635">
        <v>99</v>
      </c>
      <c r="H118" s="635">
        <v>9067</v>
      </c>
      <c r="I118" s="635">
        <v>5022</v>
      </c>
      <c r="J118" s="635">
        <v>925</v>
      </c>
      <c r="K118" s="635">
        <v>220</v>
      </c>
      <c r="L118" s="635">
        <v>56</v>
      </c>
      <c r="M118" s="635">
        <v>6223</v>
      </c>
      <c r="N118" s="635"/>
      <c r="O118" s="635"/>
      <c r="P118" s="635"/>
      <c r="Q118"/>
      <c r="S118" s="272"/>
      <c r="T118" s="272"/>
      <c r="U118" s="272"/>
      <c r="V118" s="272"/>
      <c r="W118" s="272"/>
      <c r="X118" s="272"/>
      <c r="Y118" s="288"/>
      <c r="Z118" s="284"/>
      <c r="AA118" s="272"/>
      <c r="AB118" s="272"/>
      <c r="AC118" s="272"/>
      <c r="AD118" s="272"/>
      <c r="AE118" s="288"/>
      <c r="AF118" s="284"/>
      <c r="AG118" s="272"/>
      <c r="AH118" s="288"/>
      <c r="AI118" s="343"/>
      <c r="AJ118" s="344"/>
      <c r="AK118" s="344"/>
      <c r="AL118" s="344"/>
      <c r="AM118" s="344"/>
      <c r="AN118" s="344"/>
      <c r="AO118" s="309"/>
      <c r="AP118" s="344"/>
      <c r="AQ118" s="344"/>
      <c r="AR118" s="344"/>
      <c r="AS118" s="344"/>
      <c r="AT118" s="344"/>
      <c r="AU118" s="309"/>
      <c r="AV118" s="344"/>
      <c r="AW118" s="344"/>
      <c r="AX118" s="309"/>
    </row>
    <row r="119" spans="1:50" ht="15.75" thickBot="1">
      <c r="A119" s="639" t="s">
        <v>356</v>
      </c>
      <c r="B119" s="640">
        <v>609842926.27105546</v>
      </c>
      <c r="C119" s="640"/>
      <c r="D119" s="640">
        <v>92458568.649849012</v>
      </c>
      <c r="E119" s="640">
        <v>30516478.715821456</v>
      </c>
      <c r="F119" s="640"/>
      <c r="G119" s="640">
        <v>5772598.9400000004</v>
      </c>
      <c r="H119" s="640">
        <v>738590572.57672608</v>
      </c>
      <c r="I119" s="640">
        <v>306739199</v>
      </c>
      <c r="J119" s="640">
        <v>50557459</v>
      </c>
      <c r="K119" s="640">
        <v>11407997</v>
      </c>
      <c r="L119" s="640">
        <v>3094680</v>
      </c>
      <c r="M119" s="640">
        <v>371799335</v>
      </c>
      <c r="N119" s="640"/>
      <c r="O119" s="640"/>
      <c r="P119" s="640"/>
      <c r="Q119"/>
      <c r="S119" s="281">
        <f>IF(B118&gt;0,(B119/B118),)</f>
        <v>84255.723441704264</v>
      </c>
      <c r="T119" s="281">
        <f t="shared" ref="T119:AD119" si="82">IF(C118&gt;0,(C119/C118),)</f>
        <v>0</v>
      </c>
      <c r="U119" s="281">
        <f t="shared" si="82"/>
        <v>72573.444780101272</v>
      </c>
      <c r="V119" s="281">
        <f t="shared" si="82"/>
        <v>66922.102446976874</v>
      </c>
      <c r="W119" s="281">
        <f t="shared" si="82"/>
        <v>0</v>
      </c>
      <c r="X119" s="281">
        <f t="shared" si="82"/>
        <v>58309.080202020203</v>
      </c>
      <c r="Y119" s="291">
        <f t="shared" si="82"/>
        <v>81459.200681231508</v>
      </c>
      <c r="Z119" s="286">
        <f t="shared" si="82"/>
        <v>61079.091796097171</v>
      </c>
      <c r="AA119" s="281">
        <f t="shared" si="82"/>
        <v>54656.712432432432</v>
      </c>
      <c r="AB119" s="281">
        <f t="shared" si="82"/>
        <v>51854.531818181815</v>
      </c>
      <c r="AC119" s="281">
        <f t="shared" si="82"/>
        <v>55262.142857142855</v>
      </c>
      <c r="AD119" s="281">
        <f t="shared" si="82"/>
        <v>59745.996304033426</v>
      </c>
      <c r="AE119" s="291">
        <f>IF(M118&gt;0,(M119/M118),)</f>
        <v>59745.996304033426</v>
      </c>
      <c r="AF119" s="286">
        <f>IF(N118&gt;0,(N119/N118),)</f>
        <v>0</v>
      </c>
      <c r="AG119" s="281">
        <f>IF(O118&gt;0,(O119/O118),)</f>
        <v>0</v>
      </c>
      <c r="AH119" s="291">
        <f>IF(P118&gt;0,(P119/P118),)</f>
        <v>0</v>
      </c>
      <c r="AI119" s="346">
        <f>IF(S117&gt;0,(S119-S117)/S117,)</f>
        <v>-3.4934439087978907E-2</v>
      </c>
      <c r="AJ119" s="347">
        <f t="shared" ref="AJ119:AX119" si="83">IF(T117&gt;0,(T119-T117)/T117,)</f>
        <v>0</v>
      </c>
      <c r="AK119" s="347">
        <f t="shared" si="83"/>
        <v>2.8767935847298642E-2</v>
      </c>
      <c r="AL119" s="347">
        <f t="shared" si="83"/>
        <v>-2.0066454318663149E-2</v>
      </c>
      <c r="AM119" s="347">
        <f t="shared" si="83"/>
        <v>0</v>
      </c>
      <c r="AN119" s="347">
        <f t="shared" si="83"/>
        <v>-0.20764321132587635</v>
      </c>
      <c r="AO119" s="311">
        <f t="shared" si="83"/>
        <v>-3.0082005041457867E-2</v>
      </c>
      <c r="AP119" s="347">
        <f t="shared" si="83"/>
        <v>7.0103971187571112E-2</v>
      </c>
      <c r="AQ119" s="347">
        <f t="shared" si="83"/>
        <v>3.6720097281192111E-2</v>
      </c>
      <c r="AR119" s="347">
        <f t="shared" si="83"/>
        <v>6.006742358025554E-2</v>
      </c>
      <c r="AS119" s="347">
        <f t="shared" si="83"/>
        <v>9.9324249673736528E-2</v>
      </c>
      <c r="AT119" s="347">
        <f t="shared" si="83"/>
        <v>6.5343765309939655E-2</v>
      </c>
      <c r="AU119" s="311">
        <f t="shared" si="83"/>
        <v>6.5343765309939655E-2</v>
      </c>
      <c r="AV119" s="347">
        <f t="shared" si="83"/>
        <v>0</v>
      </c>
      <c r="AW119" s="347">
        <f t="shared" si="83"/>
        <v>0</v>
      </c>
      <c r="AX119" s="311">
        <f t="shared" si="83"/>
        <v>0</v>
      </c>
    </row>
    <row r="120" spans="1:50" ht="15">
      <c r="A120" s="633" t="s">
        <v>32</v>
      </c>
      <c r="B120" s="635"/>
      <c r="C120" s="635"/>
      <c r="D120" s="635"/>
      <c r="E120" s="635"/>
      <c r="F120" s="635"/>
      <c r="G120" s="635"/>
      <c r="H120" s="635"/>
      <c r="I120" s="635"/>
      <c r="J120" s="635"/>
      <c r="K120" s="635"/>
      <c r="L120" s="635"/>
      <c r="M120" s="635"/>
      <c r="N120" s="635"/>
      <c r="O120" s="635"/>
      <c r="P120" s="635"/>
      <c r="Q120"/>
      <c r="S120" s="272"/>
      <c r="T120" s="272"/>
      <c r="U120" s="272"/>
      <c r="V120" s="272"/>
      <c r="W120" s="272"/>
      <c r="X120" s="272"/>
      <c r="Y120" s="288"/>
      <c r="Z120" s="284"/>
      <c r="AA120" s="272"/>
      <c r="AB120" s="272"/>
      <c r="AC120" s="272"/>
      <c r="AD120" s="272"/>
      <c r="AE120" s="288"/>
      <c r="AF120" s="284"/>
      <c r="AG120" s="272"/>
      <c r="AH120" s="288"/>
      <c r="AI120" s="343"/>
      <c r="AJ120" s="344"/>
      <c r="AK120" s="344"/>
      <c r="AL120" s="344"/>
      <c r="AM120" s="344"/>
      <c r="AN120" s="344"/>
      <c r="AO120" s="309"/>
      <c r="AP120" s="344"/>
      <c r="AQ120" s="344"/>
      <c r="AR120" s="344"/>
      <c r="AS120" s="344"/>
      <c r="AT120" s="344"/>
      <c r="AU120" s="309"/>
      <c r="AV120" s="344"/>
      <c r="AW120" s="344"/>
      <c r="AX120" s="309"/>
    </row>
    <row r="121" spans="1:50" ht="15">
      <c r="A121" s="634" t="s">
        <v>302</v>
      </c>
      <c r="B121" s="635">
        <v>983</v>
      </c>
      <c r="C121" s="635">
        <v>436</v>
      </c>
      <c r="D121" s="635">
        <v>475</v>
      </c>
      <c r="E121" s="635">
        <v>474</v>
      </c>
      <c r="F121" s="635">
        <v>53</v>
      </c>
      <c r="G121" s="635">
        <v>82</v>
      </c>
      <c r="H121" s="635">
        <v>2503</v>
      </c>
      <c r="I121" s="635">
        <v>57</v>
      </c>
      <c r="J121" s="635">
        <v>40</v>
      </c>
      <c r="K121" s="635">
        <v>51</v>
      </c>
      <c r="L121" s="635"/>
      <c r="M121" s="635">
        <v>148</v>
      </c>
      <c r="N121" s="635">
        <v>0</v>
      </c>
      <c r="O121" s="635"/>
      <c r="P121" s="635">
        <v>0</v>
      </c>
      <c r="Q121"/>
      <c r="S121" s="274"/>
      <c r="T121" s="274"/>
      <c r="U121" s="274"/>
      <c r="V121" s="274"/>
      <c r="W121" s="274"/>
      <c r="X121" s="274"/>
      <c r="Y121" s="289"/>
      <c r="Z121" s="284"/>
      <c r="AA121" s="274"/>
      <c r="AB121" s="274"/>
      <c r="AC121" s="274"/>
      <c r="AD121" s="274"/>
      <c r="AE121" s="289"/>
      <c r="AF121" s="284"/>
      <c r="AG121" s="274"/>
      <c r="AH121" s="289"/>
      <c r="AI121" s="343"/>
      <c r="AJ121" s="344"/>
      <c r="AK121" s="344"/>
      <c r="AL121" s="344"/>
      <c r="AM121" s="344"/>
      <c r="AN121" s="344"/>
      <c r="AO121" s="309"/>
      <c r="AP121" s="344"/>
      <c r="AQ121" s="344"/>
      <c r="AR121" s="344"/>
      <c r="AS121" s="344"/>
      <c r="AT121" s="344"/>
      <c r="AU121" s="309"/>
      <c r="AV121" s="344"/>
      <c r="AW121" s="344"/>
      <c r="AX121" s="309"/>
    </row>
    <row r="122" spans="1:50" ht="15">
      <c r="A122" s="634" t="s">
        <v>304</v>
      </c>
      <c r="B122" s="635">
        <v>115041507.92808981</v>
      </c>
      <c r="C122" s="635">
        <v>66364659.785536163</v>
      </c>
      <c r="D122" s="635">
        <v>39033097.5773497</v>
      </c>
      <c r="E122" s="635">
        <v>37174709.198720329</v>
      </c>
      <c r="F122" s="635">
        <v>3828723.8905395367</v>
      </c>
      <c r="G122" s="635">
        <v>6221220.692307692</v>
      </c>
      <c r="H122" s="635">
        <v>267663919.0725432</v>
      </c>
      <c r="I122" s="635">
        <v>3514868.4801736046</v>
      </c>
      <c r="J122" s="635">
        <v>2408325</v>
      </c>
      <c r="K122" s="635">
        <v>2976967.5228602383</v>
      </c>
      <c r="L122" s="635"/>
      <c r="M122" s="635">
        <v>8900161.0030338429</v>
      </c>
      <c r="N122" s="635">
        <v>0</v>
      </c>
      <c r="O122" s="635"/>
      <c r="P122" s="635">
        <v>0</v>
      </c>
      <c r="Q122"/>
      <c r="S122" s="275">
        <f>IF(B121&gt;0,(B122/B121),)</f>
        <v>117031.03553213613</v>
      </c>
      <c r="T122" s="275">
        <f t="shared" ref="T122:AD122" si="84">IF(C121&gt;0,(C122/C121),)</f>
        <v>152212.52244389028</v>
      </c>
      <c r="U122" s="275">
        <f t="shared" si="84"/>
        <v>82174.942268104627</v>
      </c>
      <c r="V122" s="275">
        <f t="shared" si="84"/>
        <v>78427.656537384653</v>
      </c>
      <c r="W122" s="275">
        <f t="shared" si="84"/>
        <v>72240.073406406358</v>
      </c>
      <c r="X122" s="275">
        <f t="shared" si="84"/>
        <v>75868.545028142587</v>
      </c>
      <c r="Y122" s="290">
        <f t="shared" si="84"/>
        <v>106937.24293749229</v>
      </c>
      <c r="Z122" s="285">
        <f t="shared" si="84"/>
        <v>61664.359301291312</v>
      </c>
      <c r="AA122" s="275">
        <f t="shared" si="84"/>
        <v>60208.125</v>
      </c>
      <c r="AB122" s="275">
        <f t="shared" si="84"/>
        <v>58371.912212945848</v>
      </c>
      <c r="AC122" s="275">
        <f t="shared" si="84"/>
        <v>0</v>
      </c>
      <c r="AD122" s="275">
        <f t="shared" si="84"/>
        <v>60136.222993471914</v>
      </c>
      <c r="AE122" s="290">
        <f>IF(M121&gt;0,(M122/M121),)</f>
        <v>60136.222993471914</v>
      </c>
      <c r="AF122" s="285">
        <f>IF(N121&gt;0,(N122/N121),)</f>
        <v>0</v>
      </c>
      <c r="AG122" s="275">
        <f>IF(O121&gt;0,(O122/O121),)</f>
        <v>0</v>
      </c>
      <c r="AH122" s="290">
        <f>IF(P121&gt;0,(P122/P121),)</f>
        <v>0</v>
      </c>
      <c r="AI122" s="343"/>
      <c r="AJ122" s="344"/>
      <c r="AK122" s="344"/>
      <c r="AL122" s="344"/>
      <c r="AM122" s="344"/>
      <c r="AN122" s="344"/>
      <c r="AO122" s="309"/>
      <c r="AP122" s="344"/>
      <c r="AQ122" s="344"/>
      <c r="AR122" s="344"/>
      <c r="AS122" s="344"/>
      <c r="AT122" s="344"/>
      <c r="AU122" s="309"/>
      <c r="AV122" s="344"/>
      <c r="AW122" s="344"/>
      <c r="AX122" s="309"/>
    </row>
    <row r="123" spans="1:50" ht="15">
      <c r="A123" s="634" t="s">
        <v>306</v>
      </c>
      <c r="B123" s="635">
        <v>970</v>
      </c>
      <c r="C123" s="635">
        <v>439</v>
      </c>
      <c r="D123" s="635">
        <v>547</v>
      </c>
      <c r="E123" s="635">
        <v>502</v>
      </c>
      <c r="F123" s="635">
        <v>54</v>
      </c>
      <c r="G123" s="635">
        <v>88</v>
      </c>
      <c r="H123" s="635">
        <v>2600</v>
      </c>
      <c r="I123" s="635">
        <v>59</v>
      </c>
      <c r="J123" s="635">
        <v>42</v>
      </c>
      <c r="K123" s="635">
        <v>54</v>
      </c>
      <c r="L123" s="635"/>
      <c r="M123" s="635">
        <v>155</v>
      </c>
      <c r="N123" s="635">
        <v>0</v>
      </c>
      <c r="O123" s="635"/>
      <c r="P123" s="635">
        <v>0</v>
      </c>
      <c r="Q123"/>
      <c r="S123" s="272"/>
      <c r="T123" s="272"/>
      <c r="U123" s="272"/>
      <c r="V123" s="272"/>
      <c r="W123" s="272"/>
      <c r="X123" s="272"/>
      <c r="Y123" s="288"/>
      <c r="Z123" s="284"/>
      <c r="AA123" s="272"/>
      <c r="AB123" s="272"/>
      <c r="AC123" s="272"/>
      <c r="AD123" s="272"/>
      <c r="AE123" s="288"/>
      <c r="AF123" s="284"/>
      <c r="AG123" s="272"/>
      <c r="AH123" s="288"/>
      <c r="AI123" s="343"/>
      <c r="AJ123" s="344"/>
      <c r="AK123" s="344"/>
      <c r="AL123" s="344"/>
      <c r="AM123" s="344"/>
      <c r="AN123" s="344"/>
      <c r="AO123" s="309"/>
      <c r="AP123" s="344"/>
      <c r="AQ123" s="344"/>
      <c r="AR123" s="344"/>
      <c r="AS123" s="344"/>
      <c r="AT123" s="344"/>
      <c r="AU123" s="309"/>
      <c r="AV123" s="344"/>
      <c r="AW123" s="344"/>
      <c r="AX123" s="309"/>
    </row>
    <row r="124" spans="1:50" ht="15">
      <c r="A124" s="634" t="s">
        <v>308</v>
      </c>
      <c r="B124" s="635">
        <v>114168740.82034586</v>
      </c>
      <c r="C124" s="635">
        <v>61490287.06806986</v>
      </c>
      <c r="D124" s="635">
        <v>41118085.848314151</v>
      </c>
      <c r="E124" s="635">
        <v>35837003.153825544</v>
      </c>
      <c r="F124" s="635">
        <v>3472468.9112595422</v>
      </c>
      <c r="G124" s="635">
        <v>6247771.1999999993</v>
      </c>
      <c r="H124" s="635">
        <v>262334357.00181493</v>
      </c>
      <c r="I124" s="635">
        <v>3418384.0558441561</v>
      </c>
      <c r="J124" s="635">
        <v>2384942.4</v>
      </c>
      <c r="K124" s="635">
        <v>2816815.3302197801</v>
      </c>
      <c r="L124" s="635"/>
      <c r="M124" s="635">
        <v>8620141.7860639356</v>
      </c>
      <c r="N124" s="635">
        <v>0</v>
      </c>
      <c r="O124" s="635"/>
      <c r="P124" s="635">
        <v>0</v>
      </c>
      <c r="Q124"/>
      <c r="R124" s="273"/>
      <c r="S124" s="275">
        <f>IF(B123&gt;0,(B124/B123),)</f>
        <v>117699.73280448027</v>
      </c>
      <c r="T124" s="275">
        <f t="shared" ref="T124:AD124" si="85">IF(C123&gt;0,(C124/C123),)</f>
        <v>140068.99104343931</v>
      </c>
      <c r="U124" s="275">
        <f t="shared" si="85"/>
        <v>75170.175225437211</v>
      </c>
      <c r="V124" s="275">
        <f t="shared" si="85"/>
        <v>71388.452497660444</v>
      </c>
      <c r="W124" s="275">
        <f t="shared" si="85"/>
        <v>64304.979838139669</v>
      </c>
      <c r="X124" s="275">
        <f t="shared" si="85"/>
        <v>70997.399999999994</v>
      </c>
      <c r="Y124" s="290">
        <f t="shared" si="85"/>
        <v>100897.82961608267</v>
      </c>
      <c r="Z124" s="285">
        <f t="shared" si="85"/>
        <v>57938.712810917903</v>
      </c>
      <c r="AA124" s="275">
        <f t="shared" si="85"/>
        <v>56784.342857142852</v>
      </c>
      <c r="AB124" s="275">
        <f t="shared" si="85"/>
        <v>52163.246855921854</v>
      </c>
      <c r="AC124" s="275">
        <f t="shared" si="85"/>
        <v>0</v>
      </c>
      <c r="AD124" s="275">
        <f t="shared" si="85"/>
        <v>55613.817974606034</v>
      </c>
      <c r="AE124" s="290">
        <f>IF(M123&gt;0,(M124/M123),)</f>
        <v>55613.817974606034</v>
      </c>
      <c r="AF124" s="285">
        <f>IF(N123&gt;0,(N124/N123),)</f>
        <v>0</v>
      </c>
      <c r="AG124" s="275">
        <f>IF(O123&gt;0,(O124/O123),)</f>
        <v>0</v>
      </c>
      <c r="AH124" s="290">
        <f>IF(P123&gt;0,(P124/P123),)</f>
        <v>0</v>
      </c>
      <c r="AI124" s="345">
        <f>IF(S122&gt;0,(S124-S122)/S122,)</f>
        <v>5.7138456419154066E-3</v>
      </c>
      <c r="AJ124" s="314">
        <f t="shared" ref="AJ124:AX124" si="86">IF(T122&gt;0,(T124-T122)/T122,)</f>
        <v>-7.9780107480495965E-2</v>
      </c>
      <c r="AK124" s="314">
        <f t="shared" si="86"/>
        <v>-8.524212916163186E-2</v>
      </c>
      <c r="AL124" s="314">
        <f t="shared" si="86"/>
        <v>-8.975410397949074E-2</v>
      </c>
      <c r="AM124" s="314">
        <f t="shared" si="86"/>
        <v>-0.10984337631588001</v>
      </c>
      <c r="AN124" s="314">
        <f t="shared" si="86"/>
        <v>-6.4205067150499548E-2</v>
      </c>
      <c r="AO124" s="310">
        <f t="shared" si="86"/>
        <v>-5.647623929242146E-2</v>
      </c>
      <c r="AP124" s="314">
        <f t="shared" si="86"/>
        <v>-6.0418149683027514E-2</v>
      </c>
      <c r="AQ124" s="314">
        <f t="shared" si="86"/>
        <v>-5.6865782531130935E-2</v>
      </c>
      <c r="AR124" s="314">
        <f t="shared" si="86"/>
        <v>-0.10636391924894012</v>
      </c>
      <c r="AS124" s="314">
        <f t="shared" si="86"/>
        <v>0</v>
      </c>
      <c r="AT124" s="314">
        <f t="shared" si="86"/>
        <v>-7.5202678082339991E-2</v>
      </c>
      <c r="AU124" s="310">
        <f t="shared" si="86"/>
        <v>-7.5202678082339991E-2</v>
      </c>
      <c r="AV124" s="314">
        <f t="shared" si="86"/>
        <v>0</v>
      </c>
      <c r="AW124" s="314">
        <f t="shared" si="86"/>
        <v>0</v>
      </c>
      <c r="AX124" s="310">
        <f t="shared" si="86"/>
        <v>0</v>
      </c>
    </row>
    <row r="125" spans="1:50" ht="15">
      <c r="A125" s="634" t="s">
        <v>310</v>
      </c>
      <c r="B125" s="635">
        <v>874</v>
      </c>
      <c r="C125" s="635">
        <v>288</v>
      </c>
      <c r="D125" s="635">
        <v>601</v>
      </c>
      <c r="E125" s="635">
        <v>594</v>
      </c>
      <c r="F125" s="635">
        <v>66</v>
      </c>
      <c r="G125" s="635">
        <v>244</v>
      </c>
      <c r="H125" s="635">
        <v>2667</v>
      </c>
      <c r="I125" s="635">
        <v>74</v>
      </c>
      <c r="J125" s="635">
        <v>108</v>
      </c>
      <c r="K125" s="635">
        <v>105</v>
      </c>
      <c r="L125" s="635"/>
      <c r="M125" s="635">
        <v>287</v>
      </c>
      <c r="N125" s="635">
        <v>0</v>
      </c>
      <c r="O125" s="635"/>
      <c r="P125" s="635">
        <v>0</v>
      </c>
      <c r="Q125"/>
      <c r="S125" s="272"/>
      <c r="T125" s="272"/>
      <c r="U125" s="272"/>
      <c r="V125" s="272"/>
      <c r="W125" s="272"/>
      <c r="X125" s="272"/>
      <c r="Y125" s="288"/>
      <c r="Z125" s="284"/>
      <c r="AA125" s="272"/>
      <c r="AB125" s="272"/>
      <c r="AC125" s="272"/>
      <c r="AD125" s="272"/>
      <c r="AE125" s="288"/>
      <c r="AF125" s="284"/>
      <c r="AG125" s="272"/>
      <c r="AH125" s="288"/>
      <c r="AI125" s="343"/>
      <c r="AJ125" s="344"/>
      <c r="AK125" s="344"/>
      <c r="AL125" s="344"/>
      <c r="AM125" s="344"/>
      <c r="AN125" s="344"/>
      <c r="AO125" s="309"/>
      <c r="AP125" s="344"/>
      <c r="AQ125" s="344"/>
      <c r="AR125" s="344"/>
      <c r="AS125" s="344"/>
      <c r="AT125" s="344"/>
      <c r="AU125" s="309"/>
      <c r="AV125" s="344"/>
      <c r="AW125" s="344"/>
      <c r="AX125" s="309"/>
    </row>
    <row r="126" spans="1:50" ht="15">
      <c r="A126" s="636" t="s">
        <v>312</v>
      </c>
      <c r="B126" s="637">
        <v>74367510.993924484</v>
      </c>
      <c r="C126" s="637">
        <v>29737220.228043146</v>
      </c>
      <c r="D126" s="637">
        <v>40346695.068415269</v>
      </c>
      <c r="E126" s="637">
        <v>39252861.655209735</v>
      </c>
      <c r="F126" s="637">
        <v>4144145.1379310344</v>
      </c>
      <c r="G126" s="637">
        <v>14821779.766055048</v>
      </c>
      <c r="H126" s="637">
        <v>202670212.84957874</v>
      </c>
      <c r="I126" s="637">
        <v>4016485.8975609755</v>
      </c>
      <c r="J126" s="637">
        <v>5897157</v>
      </c>
      <c r="K126" s="637">
        <v>5197298.3924340215</v>
      </c>
      <c r="L126" s="637"/>
      <c r="M126" s="637">
        <v>15110941.289994998</v>
      </c>
      <c r="N126" s="637">
        <v>0</v>
      </c>
      <c r="O126" s="637"/>
      <c r="P126" s="637">
        <v>0</v>
      </c>
      <c r="Q126"/>
      <c r="S126" s="275">
        <f>IF(B125&gt;0,(B126/B125),)</f>
        <v>85088.68534773968</v>
      </c>
      <c r="T126" s="275">
        <f t="shared" ref="T126:AD126" si="87">IF(C125&gt;0,(C126/C125),)</f>
        <v>103254.23690292759</v>
      </c>
      <c r="U126" s="275">
        <f t="shared" si="87"/>
        <v>67132.604107180145</v>
      </c>
      <c r="V126" s="275">
        <f t="shared" si="87"/>
        <v>66082.258678804268</v>
      </c>
      <c r="W126" s="275">
        <f t="shared" si="87"/>
        <v>62790.077847439912</v>
      </c>
      <c r="X126" s="275">
        <f t="shared" si="87"/>
        <v>60744.999041209208</v>
      </c>
      <c r="Y126" s="290">
        <f t="shared" si="87"/>
        <v>75991.830839737057</v>
      </c>
      <c r="Z126" s="285">
        <f t="shared" si="87"/>
        <v>54276.836453526696</v>
      </c>
      <c r="AA126" s="275">
        <f t="shared" si="87"/>
        <v>54603.305555555555</v>
      </c>
      <c r="AB126" s="275">
        <f t="shared" si="87"/>
        <v>49498.079927943065</v>
      </c>
      <c r="AC126" s="275">
        <f t="shared" si="87"/>
        <v>0</v>
      </c>
      <c r="AD126" s="275">
        <f t="shared" si="87"/>
        <v>52651.363379773509</v>
      </c>
      <c r="AE126" s="290">
        <f>IF(M125&gt;0,(M126/M125),)</f>
        <v>52651.363379773509</v>
      </c>
      <c r="AF126" s="285">
        <f>IF(N125&gt;0,(N126/N125),)</f>
        <v>0</v>
      </c>
      <c r="AG126" s="275">
        <f>IF(O125&gt;0,(O126/O125),)</f>
        <v>0</v>
      </c>
      <c r="AH126" s="290">
        <f>IF(P125&gt;0,(P126/P125),)</f>
        <v>0</v>
      </c>
      <c r="AI126" s="343"/>
      <c r="AJ126" s="344"/>
      <c r="AK126" s="344"/>
      <c r="AL126" s="344"/>
      <c r="AM126" s="344"/>
      <c r="AN126" s="344"/>
      <c r="AO126" s="309"/>
      <c r="AP126" s="344"/>
      <c r="AQ126" s="344"/>
      <c r="AR126" s="344"/>
      <c r="AS126" s="344"/>
      <c r="AT126" s="344"/>
      <c r="AU126" s="309"/>
      <c r="AV126" s="344"/>
      <c r="AW126" s="344"/>
      <c r="AX126" s="309"/>
    </row>
    <row r="127" spans="1:50" ht="15">
      <c r="A127" s="634" t="s">
        <v>314</v>
      </c>
      <c r="B127" s="635">
        <v>882</v>
      </c>
      <c r="C127" s="635">
        <v>290</v>
      </c>
      <c r="D127" s="635">
        <v>707</v>
      </c>
      <c r="E127" s="635">
        <v>604</v>
      </c>
      <c r="F127" s="635">
        <v>73</v>
      </c>
      <c r="G127" s="635">
        <v>253</v>
      </c>
      <c r="H127" s="635">
        <v>2809</v>
      </c>
      <c r="I127" s="635">
        <v>75</v>
      </c>
      <c r="J127" s="635">
        <v>126</v>
      </c>
      <c r="K127" s="635">
        <v>122</v>
      </c>
      <c r="L127" s="635"/>
      <c r="M127" s="635">
        <v>323</v>
      </c>
      <c r="N127" s="635">
        <v>0</v>
      </c>
      <c r="O127" s="635"/>
      <c r="P127" s="635">
        <v>0</v>
      </c>
      <c r="Q127"/>
      <c r="S127" s="272"/>
      <c r="T127" s="272"/>
      <c r="U127" s="272"/>
      <c r="V127" s="272"/>
      <c r="W127" s="272"/>
      <c r="X127" s="272"/>
      <c r="Y127" s="288"/>
      <c r="Z127" s="284"/>
      <c r="AA127" s="272"/>
      <c r="AB127" s="272"/>
      <c r="AC127" s="272"/>
      <c r="AD127" s="272"/>
      <c r="AE127" s="288"/>
      <c r="AF127" s="284"/>
      <c r="AG127" s="272"/>
      <c r="AH127" s="288"/>
      <c r="AI127" s="343"/>
      <c r="AJ127" s="344"/>
      <c r="AK127" s="344"/>
      <c r="AL127" s="344"/>
      <c r="AM127" s="344"/>
      <c r="AN127" s="344"/>
      <c r="AO127" s="309"/>
      <c r="AP127" s="344"/>
      <c r="AQ127" s="344"/>
      <c r="AR127" s="344"/>
      <c r="AS127" s="344"/>
      <c r="AT127" s="344"/>
      <c r="AU127" s="309"/>
      <c r="AV127" s="344"/>
      <c r="AW127" s="344"/>
      <c r="AX127" s="309"/>
    </row>
    <row r="128" spans="1:50" ht="15">
      <c r="A128" s="634" t="s">
        <v>316</v>
      </c>
      <c r="B128" s="635">
        <v>75207058.924728408</v>
      </c>
      <c r="C128" s="635">
        <v>27945677.756366141</v>
      </c>
      <c r="D128" s="635">
        <v>43810157.733391106</v>
      </c>
      <c r="E128" s="635">
        <v>35625565.828484967</v>
      </c>
      <c r="F128" s="635">
        <v>4014360.0259615388</v>
      </c>
      <c r="G128" s="635">
        <v>13907109.967346938</v>
      </c>
      <c r="H128" s="635">
        <v>200509930.23627913</v>
      </c>
      <c r="I128" s="635">
        <v>3770364.3562552249</v>
      </c>
      <c r="J128" s="635">
        <v>6110635.5</v>
      </c>
      <c r="K128" s="635">
        <v>5524463.2128226031</v>
      </c>
      <c r="L128" s="635"/>
      <c r="M128" s="635">
        <v>15405463.069077829</v>
      </c>
      <c r="N128" s="635">
        <v>0</v>
      </c>
      <c r="O128" s="635"/>
      <c r="P128" s="635">
        <v>0</v>
      </c>
      <c r="Q128"/>
      <c r="R128" s="273"/>
      <c r="S128" s="275">
        <f>IF(B127&gt;0,(B128/B127),)</f>
        <v>85268.774291075286</v>
      </c>
      <c r="T128" s="275">
        <f t="shared" ref="T128:AD128" si="88">IF(C127&gt;0,(C128/C127),)</f>
        <v>96364.406056434964</v>
      </c>
      <c r="U128" s="275">
        <f t="shared" si="88"/>
        <v>61966.276850623915</v>
      </c>
      <c r="V128" s="275">
        <f t="shared" si="88"/>
        <v>58982.724881597627</v>
      </c>
      <c r="W128" s="275">
        <f t="shared" si="88"/>
        <v>54991.233232349849</v>
      </c>
      <c r="X128" s="275">
        <f t="shared" si="88"/>
        <v>54968.814100185526</v>
      </c>
      <c r="Y128" s="290">
        <f t="shared" si="88"/>
        <v>71381.24963911681</v>
      </c>
      <c r="Z128" s="285">
        <f t="shared" si="88"/>
        <v>50271.524750069664</v>
      </c>
      <c r="AA128" s="275">
        <f t="shared" si="88"/>
        <v>48497.107142857145</v>
      </c>
      <c r="AB128" s="275">
        <f t="shared" si="88"/>
        <v>45282.485351004943</v>
      </c>
      <c r="AC128" s="275">
        <f t="shared" si="88"/>
        <v>0</v>
      </c>
      <c r="AD128" s="275">
        <f t="shared" si="88"/>
        <v>47694.932102408136</v>
      </c>
      <c r="AE128" s="290">
        <f>IF(M127&gt;0,(M128/M127),)</f>
        <v>47694.932102408136</v>
      </c>
      <c r="AF128" s="285">
        <f>IF(N127&gt;0,(N128/N127),)</f>
        <v>0</v>
      </c>
      <c r="AG128" s="275">
        <f>IF(O127&gt;0,(O128/O127),)</f>
        <v>0</v>
      </c>
      <c r="AH128" s="290">
        <f>IF(P127&gt;0,(P128/P127),)</f>
        <v>0</v>
      </c>
      <c r="AI128" s="345">
        <f>IF(S126&gt;0,(S128-S126)/S126,)</f>
        <v>2.1164852012887508E-3</v>
      </c>
      <c r="AJ128" s="314">
        <f t="shared" ref="AJ128:AX128" si="89">IF(T126&gt;0,(T128-T126)/T126,)</f>
        <v>-6.672685841424561E-2</v>
      </c>
      <c r="AK128" s="314">
        <f t="shared" si="89"/>
        <v>-7.6957051275829566E-2</v>
      </c>
      <c r="AL128" s="314">
        <f t="shared" si="89"/>
        <v>-0.10743479322815278</v>
      </c>
      <c r="AM128" s="314">
        <f t="shared" si="89"/>
        <v>-0.12420504771532211</v>
      </c>
      <c r="AN128" s="314">
        <f t="shared" si="89"/>
        <v>-9.5089061358040974E-2</v>
      </c>
      <c r="AO128" s="310">
        <f t="shared" si="89"/>
        <v>-6.067206368989491E-2</v>
      </c>
      <c r="AP128" s="314">
        <f t="shared" si="89"/>
        <v>-7.3794125913850719E-2</v>
      </c>
      <c r="AQ128" s="314">
        <f t="shared" si="89"/>
        <v>-0.11182836552790239</v>
      </c>
      <c r="AR128" s="314">
        <f t="shared" si="89"/>
        <v>-8.5166830371500926E-2</v>
      </c>
      <c r="AS128" s="314">
        <f t="shared" si="89"/>
        <v>0</v>
      </c>
      <c r="AT128" s="314">
        <f t="shared" si="89"/>
        <v>-9.4136807847020165E-2</v>
      </c>
      <c r="AU128" s="310">
        <f t="shared" si="89"/>
        <v>-9.4136807847020165E-2</v>
      </c>
      <c r="AV128" s="314">
        <f t="shared" si="89"/>
        <v>0</v>
      </c>
      <c r="AW128" s="314">
        <f t="shared" si="89"/>
        <v>0</v>
      </c>
      <c r="AX128" s="310">
        <f t="shared" si="89"/>
        <v>0</v>
      </c>
    </row>
    <row r="129" spans="1:50" ht="15">
      <c r="A129" s="634" t="s">
        <v>318</v>
      </c>
      <c r="B129" s="635">
        <v>694</v>
      </c>
      <c r="C129" s="635">
        <v>218</v>
      </c>
      <c r="D129" s="635">
        <v>783</v>
      </c>
      <c r="E129" s="635">
        <v>748</v>
      </c>
      <c r="F129" s="635">
        <v>93</v>
      </c>
      <c r="G129" s="635">
        <v>379</v>
      </c>
      <c r="H129" s="635">
        <v>2915</v>
      </c>
      <c r="I129" s="635">
        <v>147</v>
      </c>
      <c r="J129" s="635">
        <v>124</v>
      </c>
      <c r="K129" s="635">
        <v>212</v>
      </c>
      <c r="L129" s="635"/>
      <c r="M129" s="635">
        <v>483</v>
      </c>
      <c r="N129" s="635">
        <v>0</v>
      </c>
      <c r="O129" s="635"/>
      <c r="P129" s="635">
        <v>0</v>
      </c>
      <c r="Q129"/>
      <c r="S129" s="272"/>
      <c r="T129" s="272"/>
      <c r="U129" s="272"/>
      <c r="V129" s="272"/>
      <c r="W129" s="272"/>
      <c r="X129" s="272"/>
      <c r="Y129" s="288"/>
      <c r="Z129" s="284"/>
      <c r="AA129" s="272"/>
      <c r="AB129" s="272"/>
      <c r="AC129" s="272"/>
      <c r="AD129" s="272"/>
      <c r="AE129" s="288"/>
      <c r="AF129" s="284"/>
      <c r="AG129" s="272"/>
      <c r="AH129" s="288"/>
      <c r="AI129" s="343"/>
      <c r="AJ129" s="344"/>
      <c r="AK129" s="344"/>
      <c r="AL129" s="344"/>
      <c r="AM129" s="344"/>
      <c r="AN129" s="344"/>
      <c r="AO129" s="309"/>
      <c r="AP129" s="344"/>
      <c r="AQ129" s="344"/>
      <c r="AR129" s="344"/>
      <c r="AS129" s="344"/>
      <c r="AT129" s="344"/>
      <c r="AU129" s="309"/>
      <c r="AV129" s="344"/>
      <c r="AW129" s="344"/>
      <c r="AX129" s="309"/>
    </row>
    <row r="130" spans="1:50" ht="15">
      <c r="A130" s="634" t="s">
        <v>320</v>
      </c>
      <c r="B130" s="635">
        <v>53529231.127810344</v>
      </c>
      <c r="C130" s="635">
        <v>20113147</v>
      </c>
      <c r="D130" s="635">
        <v>46330064.141649462</v>
      </c>
      <c r="E130" s="635">
        <v>43910375.095008768</v>
      </c>
      <c r="F130" s="635">
        <v>5274801.3581616478</v>
      </c>
      <c r="G130" s="635">
        <v>22522438.503556188</v>
      </c>
      <c r="H130" s="635">
        <v>191680057.22618642</v>
      </c>
      <c r="I130" s="635">
        <v>7363264.8275862075</v>
      </c>
      <c r="J130" s="635">
        <v>5422751</v>
      </c>
      <c r="K130" s="635">
        <v>9390615.3718974311</v>
      </c>
      <c r="L130" s="635"/>
      <c r="M130" s="635">
        <v>22176631.19948364</v>
      </c>
      <c r="N130" s="635">
        <v>0</v>
      </c>
      <c r="O130" s="635"/>
      <c r="P130" s="635">
        <v>0</v>
      </c>
      <c r="Q130"/>
      <c r="R130" s="273"/>
      <c r="S130" s="275">
        <f>IF(B129&gt;0,(B130/B129),)</f>
        <v>77131.456956499052</v>
      </c>
      <c r="T130" s="275">
        <f t="shared" ref="T130:AD130" si="90">IF(C129&gt;0,(C130/C129),)</f>
        <v>92262.142201834868</v>
      </c>
      <c r="U130" s="275">
        <f t="shared" si="90"/>
        <v>59169.941432502506</v>
      </c>
      <c r="V130" s="275">
        <f t="shared" si="90"/>
        <v>58703.710020065198</v>
      </c>
      <c r="W130" s="275">
        <f t="shared" si="90"/>
        <v>56718.294173781156</v>
      </c>
      <c r="X130" s="275">
        <f t="shared" si="90"/>
        <v>59425.959112285454</v>
      </c>
      <c r="Y130" s="290">
        <f t="shared" si="90"/>
        <v>65756.451878623135</v>
      </c>
      <c r="Z130" s="285">
        <f t="shared" si="90"/>
        <v>50090.23692235515</v>
      </c>
      <c r="AA130" s="275">
        <f t="shared" si="90"/>
        <v>43731.862903225803</v>
      </c>
      <c r="AB130" s="275">
        <f t="shared" si="90"/>
        <v>44295.355527818072</v>
      </c>
      <c r="AC130" s="275">
        <f t="shared" si="90"/>
        <v>0</v>
      </c>
      <c r="AD130" s="275">
        <f t="shared" si="90"/>
        <v>45914.350309489942</v>
      </c>
      <c r="AE130" s="290">
        <f>IF(M129&gt;0,(M130/M129),)</f>
        <v>45914.350309489942</v>
      </c>
      <c r="AF130" s="285">
        <f>IF(N129&gt;0,(N130/N129),)</f>
        <v>0</v>
      </c>
      <c r="AG130" s="275">
        <f>IF(O129&gt;0,(O130/O129),)</f>
        <v>0</v>
      </c>
      <c r="AH130" s="290">
        <f>IF(P129&gt;0,(P130/P129),)</f>
        <v>0</v>
      </c>
      <c r="AI130" s="343"/>
      <c r="AJ130" s="344"/>
      <c r="AK130" s="344"/>
      <c r="AL130" s="344"/>
      <c r="AM130" s="344"/>
      <c r="AN130" s="344"/>
      <c r="AO130" s="309"/>
      <c r="AP130" s="344"/>
      <c r="AQ130" s="344"/>
      <c r="AR130" s="344"/>
      <c r="AS130" s="344"/>
      <c r="AT130" s="344"/>
      <c r="AU130" s="309"/>
      <c r="AV130" s="344"/>
      <c r="AW130" s="344"/>
      <c r="AX130" s="309"/>
    </row>
    <row r="131" spans="1:50" ht="15">
      <c r="A131" s="634" t="s">
        <v>322</v>
      </c>
      <c r="B131" s="635">
        <v>703</v>
      </c>
      <c r="C131" s="635">
        <v>198</v>
      </c>
      <c r="D131" s="635">
        <v>827</v>
      </c>
      <c r="E131" s="635">
        <v>764</v>
      </c>
      <c r="F131" s="635">
        <v>88</v>
      </c>
      <c r="G131" s="635">
        <v>380</v>
      </c>
      <c r="H131" s="635">
        <v>2960</v>
      </c>
      <c r="I131" s="635">
        <v>148</v>
      </c>
      <c r="J131" s="635">
        <v>114</v>
      </c>
      <c r="K131" s="635">
        <v>204</v>
      </c>
      <c r="L131" s="635"/>
      <c r="M131" s="635">
        <v>466</v>
      </c>
      <c r="N131" s="635">
        <v>0</v>
      </c>
      <c r="O131" s="635"/>
      <c r="P131" s="635">
        <v>0</v>
      </c>
      <c r="Q131"/>
      <c r="S131" s="272"/>
      <c r="T131" s="272"/>
      <c r="U131" s="272"/>
      <c r="V131" s="272"/>
      <c r="W131" s="272"/>
      <c r="X131" s="272"/>
      <c r="Y131" s="288"/>
      <c r="Z131" s="284"/>
      <c r="AA131" s="272"/>
      <c r="AB131" s="272"/>
      <c r="AC131" s="272"/>
      <c r="AD131" s="272"/>
      <c r="AE131" s="288"/>
      <c r="AF131" s="284"/>
      <c r="AG131" s="272"/>
      <c r="AH131" s="288"/>
      <c r="AI131" s="343"/>
      <c r="AJ131" s="344"/>
      <c r="AK131" s="344"/>
      <c r="AL131" s="344"/>
      <c r="AM131" s="344"/>
      <c r="AN131" s="344"/>
      <c r="AO131" s="309"/>
      <c r="AP131" s="344"/>
      <c r="AQ131" s="344"/>
      <c r="AR131" s="344"/>
      <c r="AS131" s="344"/>
      <c r="AT131" s="344"/>
      <c r="AU131" s="309"/>
      <c r="AV131" s="344"/>
      <c r="AW131" s="344"/>
      <c r="AX131" s="309"/>
    </row>
    <row r="132" spans="1:50" ht="15">
      <c r="A132" s="634" t="s">
        <v>324</v>
      </c>
      <c r="B132" s="635">
        <v>54338202.466456473</v>
      </c>
      <c r="C132" s="635">
        <v>17621183.699999999</v>
      </c>
      <c r="D132" s="635">
        <v>45561578.489375845</v>
      </c>
      <c r="E132" s="635">
        <v>40653774.54969722</v>
      </c>
      <c r="F132" s="635">
        <v>4543571.8988301735</v>
      </c>
      <c r="G132" s="635">
        <v>20426800.015384614</v>
      </c>
      <c r="H132" s="635">
        <v>183145111.11974433</v>
      </c>
      <c r="I132" s="635">
        <v>6780725.448979591</v>
      </c>
      <c r="J132" s="635">
        <v>4480499.6999999993</v>
      </c>
      <c r="K132" s="635">
        <v>8263110.2304601595</v>
      </c>
      <c r="L132" s="635"/>
      <c r="M132" s="635">
        <v>19524335.379439749</v>
      </c>
      <c r="N132" s="635">
        <v>0</v>
      </c>
      <c r="O132" s="635"/>
      <c r="P132" s="635">
        <v>0</v>
      </c>
      <c r="Q132"/>
      <c r="R132" s="273"/>
      <c r="S132" s="275">
        <f>IF(B131&gt;0,(B132/B131),)</f>
        <v>77294.740350578199</v>
      </c>
      <c r="T132" s="275">
        <f t="shared" ref="T132:AD132" si="91">IF(C131&gt;0,(C132/C131),)</f>
        <v>88995.877272727274</v>
      </c>
      <c r="U132" s="275">
        <f t="shared" si="91"/>
        <v>55092.597931530647</v>
      </c>
      <c r="V132" s="275">
        <f t="shared" si="91"/>
        <v>53211.746792797407</v>
      </c>
      <c r="W132" s="275">
        <f t="shared" si="91"/>
        <v>51631.498850342883</v>
      </c>
      <c r="X132" s="275">
        <f t="shared" si="91"/>
        <v>53754.736882591089</v>
      </c>
      <c r="Y132" s="290">
        <f t="shared" si="91"/>
        <v>61873.348351264976</v>
      </c>
      <c r="Z132" s="285">
        <f t="shared" si="91"/>
        <v>45815.712493105348</v>
      </c>
      <c r="AA132" s="275">
        <f t="shared" si="91"/>
        <v>39302.628947368416</v>
      </c>
      <c r="AB132" s="275">
        <f t="shared" si="91"/>
        <v>40505.442306177254</v>
      </c>
      <c r="AC132" s="275">
        <f t="shared" si="91"/>
        <v>0</v>
      </c>
      <c r="AD132" s="275">
        <f t="shared" si="91"/>
        <v>41897.715406523064</v>
      </c>
      <c r="AE132" s="290">
        <f>IF(M131&gt;0,(M132/M131),)</f>
        <v>41897.715406523064</v>
      </c>
      <c r="AF132" s="285">
        <f>IF(N131&gt;0,(N132/N131),)</f>
        <v>0</v>
      </c>
      <c r="AG132" s="275">
        <f>IF(O131&gt;0,(O132/O131),)</f>
        <v>0</v>
      </c>
      <c r="AH132" s="290">
        <f>IF(P131&gt;0,(P132/P131),)</f>
        <v>0</v>
      </c>
      <c r="AI132" s="345">
        <f>IF(S130&gt;0,(S132-S130)/S130,)</f>
        <v>2.1169494331117768E-3</v>
      </c>
      <c r="AJ132" s="314">
        <f t="shared" ref="AJ132:AX132" si="92">IF(T130&gt;0,(T132-T130)/T130,)</f>
        <v>-3.5402006187567538E-2</v>
      </c>
      <c r="AK132" s="314">
        <f t="shared" si="92"/>
        <v>-6.8909033915861603E-2</v>
      </c>
      <c r="AL132" s="314">
        <f t="shared" si="92"/>
        <v>-9.3553937653865715E-2</v>
      </c>
      <c r="AM132" s="314">
        <f t="shared" si="92"/>
        <v>-8.9685266412502879E-2</v>
      </c>
      <c r="AN132" s="314">
        <f t="shared" si="92"/>
        <v>-9.5433415201235217E-2</v>
      </c>
      <c r="AO132" s="310">
        <f t="shared" si="92"/>
        <v>-5.9052814080142339E-2</v>
      </c>
      <c r="AP132" s="314">
        <f t="shared" si="92"/>
        <v>-8.5336478561196277E-2</v>
      </c>
      <c r="AQ132" s="314">
        <f t="shared" si="92"/>
        <v>-0.10128162080949615</v>
      </c>
      <c r="AR132" s="314">
        <f t="shared" si="92"/>
        <v>-8.5560058757417623E-2</v>
      </c>
      <c r="AS132" s="314">
        <f t="shared" si="92"/>
        <v>0</v>
      </c>
      <c r="AT132" s="314">
        <f t="shared" si="92"/>
        <v>-8.748103536023874E-2</v>
      </c>
      <c r="AU132" s="310">
        <f t="shared" si="92"/>
        <v>-8.748103536023874E-2</v>
      </c>
      <c r="AV132" s="314">
        <f t="shared" si="92"/>
        <v>0</v>
      </c>
      <c r="AW132" s="314">
        <f t="shared" si="92"/>
        <v>0</v>
      </c>
      <c r="AX132" s="310">
        <f t="shared" si="92"/>
        <v>0</v>
      </c>
    </row>
    <row r="133" spans="1:50" ht="15">
      <c r="A133" s="634" t="s">
        <v>326</v>
      </c>
      <c r="B133" s="635">
        <v>106</v>
      </c>
      <c r="C133" s="635">
        <v>42</v>
      </c>
      <c r="D133" s="635">
        <v>282</v>
      </c>
      <c r="E133" s="635">
        <v>122</v>
      </c>
      <c r="F133" s="635">
        <v>64</v>
      </c>
      <c r="G133" s="635">
        <v>45</v>
      </c>
      <c r="H133" s="635">
        <v>661</v>
      </c>
      <c r="I133" s="635">
        <v>19</v>
      </c>
      <c r="J133" s="635">
        <v>124</v>
      </c>
      <c r="K133" s="635">
        <v>138</v>
      </c>
      <c r="L133" s="635"/>
      <c r="M133" s="635">
        <v>281</v>
      </c>
      <c r="N133" s="635">
        <v>0</v>
      </c>
      <c r="O133" s="635"/>
      <c r="P133" s="635">
        <v>0</v>
      </c>
      <c r="Q133"/>
      <c r="S133" s="272"/>
      <c r="T133" s="272"/>
      <c r="U133" s="272"/>
      <c r="V133" s="272"/>
      <c r="W133" s="272"/>
      <c r="X133" s="272"/>
      <c r="Y133" s="288"/>
      <c r="Z133" s="284"/>
      <c r="AA133" s="272"/>
      <c r="AB133" s="272"/>
      <c r="AC133" s="272"/>
      <c r="AD133" s="272"/>
      <c r="AE133" s="288"/>
      <c r="AF133" s="284"/>
      <c r="AG133" s="272"/>
      <c r="AH133" s="288"/>
      <c r="AI133" s="343"/>
      <c r="AJ133" s="344"/>
      <c r="AK133" s="344"/>
      <c r="AL133" s="344"/>
      <c r="AM133" s="344"/>
      <c r="AN133" s="344"/>
      <c r="AO133" s="309"/>
      <c r="AP133" s="344"/>
      <c r="AQ133" s="344"/>
      <c r="AR133" s="344"/>
      <c r="AS133" s="344"/>
      <c r="AT133" s="344"/>
      <c r="AU133" s="309"/>
      <c r="AV133" s="344"/>
      <c r="AW133" s="344"/>
      <c r="AX133" s="309"/>
    </row>
    <row r="134" spans="1:50" ht="15">
      <c r="A134" s="634" t="s">
        <v>328</v>
      </c>
      <c r="B134" s="635">
        <v>5942924.4190632422</v>
      </c>
      <c r="C134" s="635">
        <v>1842508.2789473685</v>
      </c>
      <c r="D134" s="635">
        <v>11783118.301041111</v>
      </c>
      <c r="E134" s="635">
        <v>6275662.1996993525</v>
      </c>
      <c r="F134" s="635">
        <v>2421275.3454545452</v>
      </c>
      <c r="G134" s="635">
        <v>2235687.510638298</v>
      </c>
      <c r="H134" s="635">
        <v>30501176.054843914</v>
      </c>
      <c r="I134" s="635">
        <v>863233.98507462686</v>
      </c>
      <c r="J134" s="635">
        <v>4936373</v>
      </c>
      <c r="K134" s="635">
        <v>5389794.3355032504</v>
      </c>
      <c r="L134" s="635"/>
      <c r="M134" s="635">
        <v>11189401.320577879</v>
      </c>
      <c r="N134" s="635">
        <v>0</v>
      </c>
      <c r="O134" s="635"/>
      <c r="P134" s="635">
        <v>0</v>
      </c>
      <c r="Q134"/>
      <c r="R134" s="273"/>
      <c r="S134" s="275">
        <f>IF(B133&gt;0,(B134/B133),)</f>
        <v>56065.324708143795</v>
      </c>
      <c r="T134" s="275">
        <f t="shared" ref="T134:AD134" si="93">IF(C133&gt;0,(C134/C133),)</f>
        <v>43869.244736842105</v>
      </c>
      <c r="U134" s="275">
        <f t="shared" si="93"/>
        <v>41784.107450500393</v>
      </c>
      <c r="V134" s="275">
        <f t="shared" si="93"/>
        <v>51439.854095896335</v>
      </c>
      <c r="W134" s="275">
        <f t="shared" si="93"/>
        <v>37832.427272727269</v>
      </c>
      <c r="X134" s="275">
        <f t="shared" si="93"/>
        <v>49681.944680851069</v>
      </c>
      <c r="Y134" s="290">
        <f t="shared" si="93"/>
        <v>46143.987980096696</v>
      </c>
      <c r="Z134" s="285">
        <f t="shared" si="93"/>
        <v>45433.367635506678</v>
      </c>
      <c r="AA134" s="275">
        <f t="shared" si="93"/>
        <v>39809.459677419356</v>
      </c>
      <c r="AB134" s="275">
        <f t="shared" si="93"/>
        <v>39056.480692052537</v>
      </c>
      <c r="AC134" s="275">
        <f t="shared" si="93"/>
        <v>0</v>
      </c>
      <c r="AD134" s="275">
        <f t="shared" si="93"/>
        <v>39819.933525188178</v>
      </c>
      <c r="AE134" s="290">
        <f>IF(M133&gt;0,(M134/M133),)</f>
        <v>39819.933525188178</v>
      </c>
      <c r="AF134" s="285">
        <f>IF(N133&gt;0,(N134/N133),)</f>
        <v>0</v>
      </c>
      <c r="AG134" s="275">
        <f>IF(O133&gt;0,(O134/O133),)</f>
        <v>0</v>
      </c>
      <c r="AH134" s="290">
        <f>IF(P133&gt;0,(P134/P133),)</f>
        <v>0</v>
      </c>
      <c r="AI134" s="343"/>
      <c r="AJ134" s="344"/>
      <c r="AK134" s="344"/>
      <c r="AL134" s="344"/>
      <c r="AM134" s="344"/>
      <c r="AN134" s="344"/>
      <c r="AO134" s="309"/>
      <c r="AP134" s="344"/>
      <c r="AQ134" s="344"/>
      <c r="AR134" s="344"/>
      <c r="AS134" s="344"/>
      <c r="AT134" s="344"/>
      <c r="AU134" s="309"/>
      <c r="AV134" s="344"/>
      <c r="AW134" s="344"/>
      <c r="AX134" s="309"/>
    </row>
    <row r="135" spans="1:50" ht="15">
      <c r="A135" s="634" t="s">
        <v>330</v>
      </c>
      <c r="B135" s="635">
        <v>125</v>
      </c>
      <c r="C135" s="635">
        <v>30</v>
      </c>
      <c r="D135" s="635">
        <v>276</v>
      </c>
      <c r="E135" s="635">
        <v>125</v>
      </c>
      <c r="F135" s="635">
        <v>64</v>
      </c>
      <c r="G135" s="635">
        <v>43</v>
      </c>
      <c r="H135" s="635">
        <v>663</v>
      </c>
      <c r="I135" s="635">
        <v>16</v>
      </c>
      <c r="J135" s="635">
        <v>96</v>
      </c>
      <c r="K135" s="635">
        <v>121</v>
      </c>
      <c r="L135" s="635"/>
      <c r="M135" s="635">
        <v>233</v>
      </c>
      <c r="N135" s="635">
        <v>0</v>
      </c>
      <c r="O135" s="635"/>
      <c r="P135" s="635">
        <v>0</v>
      </c>
      <c r="Q135"/>
      <c r="S135" s="272"/>
      <c r="T135" s="272"/>
      <c r="U135" s="272"/>
      <c r="V135" s="272"/>
      <c r="W135" s="272"/>
      <c r="X135" s="272"/>
      <c r="Y135" s="288"/>
      <c r="Z135" s="284"/>
      <c r="AA135" s="272"/>
      <c r="AB135" s="272"/>
      <c r="AC135" s="272"/>
      <c r="AD135" s="272"/>
      <c r="AE135" s="288"/>
      <c r="AF135" s="284"/>
      <c r="AG135" s="272"/>
      <c r="AH135" s="288"/>
      <c r="AI135" s="343"/>
      <c r="AJ135" s="344"/>
      <c r="AK135" s="344"/>
      <c r="AL135" s="344"/>
      <c r="AM135" s="344"/>
      <c r="AN135" s="344"/>
      <c r="AO135" s="309"/>
      <c r="AP135" s="344"/>
      <c r="AQ135" s="344"/>
      <c r="AR135" s="344"/>
      <c r="AS135" s="344"/>
      <c r="AT135" s="344"/>
      <c r="AU135" s="309"/>
      <c r="AV135" s="344"/>
      <c r="AW135" s="344"/>
      <c r="AX135" s="309"/>
    </row>
    <row r="136" spans="1:50" ht="15">
      <c r="A136" s="634" t="s">
        <v>332</v>
      </c>
      <c r="B136" s="635">
        <v>6584223.9856918771</v>
      </c>
      <c r="C136" s="635">
        <v>1236363.0794701986</v>
      </c>
      <c r="D136" s="635">
        <v>10671177.312203545</v>
      </c>
      <c r="E136" s="635">
        <v>5297221.848666911</v>
      </c>
      <c r="F136" s="635">
        <v>2263500.1516666668</v>
      </c>
      <c r="G136" s="635">
        <v>2046935.7</v>
      </c>
      <c r="H136" s="635">
        <v>28099422.077699196</v>
      </c>
      <c r="I136" s="635">
        <v>542467.45833333337</v>
      </c>
      <c r="J136" s="635">
        <v>3512819.6999999997</v>
      </c>
      <c r="K136" s="635">
        <v>4495859.1442988804</v>
      </c>
      <c r="L136" s="635"/>
      <c r="M136" s="635">
        <v>8551146.3026322126</v>
      </c>
      <c r="N136" s="635">
        <v>0</v>
      </c>
      <c r="O136" s="635"/>
      <c r="P136" s="635">
        <v>0</v>
      </c>
      <c r="Q136"/>
      <c r="R136" s="273"/>
      <c r="S136" s="275">
        <f>IF(B135&gt;0,(B136/B135),)</f>
        <v>52673.791885535014</v>
      </c>
      <c r="T136" s="275">
        <f t="shared" ref="T136:AD136" si="94">IF(C135&gt;0,(C136/C135),)</f>
        <v>41212.102649006622</v>
      </c>
      <c r="U136" s="275">
        <f t="shared" si="94"/>
        <v>38663.685913780959</v>
      </c>
      <c r="V136" s="275">
        <f t="shared" si="94"/>
        <v>42377.774789335286</v>
      </c>
      <c r="W136" s="275">
        <f t="shared" si="94"/>
        <v>35367.189869791669</v>
      </c>
      <c r="X136" s="275">
        <f t="shared" si="94"/>
        <v>47603.15581395349</v>
      </c>
      <c r="Y136" s="290">
        <f t="shared" si="94"/>
        <v>42382.235411311005</v>
      </c>
      <c r="Z136" s="285">
        <f t="shared" si="94"/>
        <v>33904.216145833336</v>
      </c>
      <c r="AA136" s="275">
        <f t="shared" si="94"/>
        <v>36591.871874999997</v>
      </c>
      <c r="AB136" s="275">
        <f t="shared" si="94"/>
        <v>37155.860696684962</v>
      </c>
      <c r="AC136" s="275">
        <f t="shared" si="94"/>
        <v>0</v>
      </c>
      <c r="AD136" s="275">
        <f t="shared" si="94"/>
        <v>36700.1987237434</v>
      </c>
      <c r="AE136" s="290">
        <f>IF(M135&gt;0,(M136/M135),)</f>
        <v>36700.1987237434</v>
      </c>
      <c r="AF136" s="285">
        <f>IF(N135&gt;0,(N136/N135),)</f>
        <v>0</v>
      </c>
      <c r="AG136" s="275">
        <f>IF(O135&gt;0,(O136/O135),)</f>
        <v>0</v>
      </c>
      <c r="AH136" s="290">
        <f>IF(P135&gt;0,(P136/P135),)</f>
        <v>0</v>
      </c>
      <c r="AI136" s="312">
        <f>IF(S134&gt;0,(S136-S134)/S134,)</f>
        <v>-6.0492520827515009E-2</v>
      </c>
      <c r="AJ136" s="314">
        <f t="shared" ref="AJ136:AX136" si="95">IF(T134&gt;0,(T136-T134)/T134,)</f>
        <v>-6.0569588188145229E-2</v>
      </c>
      <c r="AK136" s="314">
        <f t="shared" si="95"/>
        <v>-7.4679626468413765E-2</v>
      </c>
      <c r="AL136" s="314">
        <f t="shared" si="95"/>
        <v>-0.17616844887754035</v>
      </c>
      <c r="AM136" s="314">
        <f t="shared" si="95"/>
        <v>-6.5162020537676307E-2</v>
      </c>
      <c r="AN136" s="314">
        <f t="shared" si="95"/>
        <v>-4.184193835912401E-2</v>
      </c>
      <c r="AO136" s="310">
        <f t="shared" si="95"/>
        <v>-8.1522051592251815E-2</v>
      </c>
      <c r="AP136" s="314">
        <f t="shared" si="95"/>
        <v>-0.25375956240283593</v>
      </c>
      <c r="AQ136" s="314">
        <f t="shared" si="95"/>
        <v>-8.0824704190708543E-2</v>
      </c>
      <c r="AR136" s="314">
        <f t="shared" si="95"/>
        <v>-4.8663370628637445E-2</v>
      </c>
      <c r="AS136" s="314">
        <f t="shared" si="95"/>
        <v>0</v>
      </c>
      <c r="AT136" s="314">
        <f t="shared" si="95"/>
        <v>-7.8346057495836438E-2</v>
      </c>
      <c r="AU136" s="310">
        <f t="shared" si="95"/>
        <v>-7.8346057495836438E-2</v>
      </c>
      <c r="AV136" s="314">
        <f t="shared" si="95"/>
        <v>0</v>
      </c>
      <c r="AW136" s="314">
        <f t="shared" si="95"/>
        <v>0</v>
      </c>
      <c r="AX136" s="310">
        <f t="shared" si="95"/>
        <v>0</v>
      </c>
    </row>
    <row r="137" spans="1:50" ht="15">
      <c r="A137" s="634" t="s">
        <v>334</v>
      </c>
      <c r="B137" s="635">
        <v>333</v>
      </c>
      <c r="C137" s="635">
        <v>90</v>
      </c>
      <c r="D137" s="635">
        <v>297</v>
      </c>
      <c r="E137" s="635">
        <v>321</v>
      </c>
      <c r="F137" s="635">
        <v>40</v>
      </c>
      <c r="G137" s="635">
        <v>46</v>
      </c>
      <c r="H137" s="635">
        <v>1127</v>
      </c>
      <c r="I137" s="635">
        <v>13</v>
      </c>
      <c r="J137" s="635">
        <v>35</v>
      </c>
      <c r="K137" s="635">
        <v>36</v>
      </c>
      <c r="L137" s="635"/>
      <c r="M137" s="635">
        <v>84</v>
      </c>
      <c r="N137" s="635">
        <v>0</v>
      </c>
      <c r="O137" s="635"/>
      <c r="P137" s="635">
        <v>0</v>
      </c>
      <c r="Q137"/>
      <c r="S137" s="272"/>
      <c r="T137" s="272"/>
      <c r="U137" s="272"/>
      <c r="V137" s="272"/>
      <c r="W137" s="272"/>
      <c r="X137" s="272"/>
      <c r="Y137" s="288"/>
      <c r="Z137" s="284"/>
      <c r="AA137" s="272"/>
      <c r="AB137" s="272"/>
      <c r="AC137" s="272"/>
      <c r="AD137" s="272"/>
      <c r="AE137" s="288"/>
      <c r="AF137" s="284"/>
      <c r="AG137" s="272"/>
      <c r="AH137" s="288"/>
      <c r="AI137" s="343"/>
      <c r="AJ137" s="344"/>
      <c r="AK137" s="344"/>
      <c r="AL137" s="344"/>
      <c r="AM137" s="344"/>
      <c r="AN137" s="344"/>
      <c r="AO137" s="309"/>
      <c r="AP137" s="344"/>
      <c r="AQ137" s="344"/>
      <c r="AR137" s="344"/>
      <c r="AS137" s="344"/>
      <c r="AT137" s="344"/>
      <c r="AU137" s="309"/>
      <c r="AV137" s="344"/>
      <c r="AW137" s="344"/>
      <c r="AX137" s="309"/>
    </row>
    <row r="138" spans="1:50" ht="15">
      <c r="A138" s="634" t="s">
        <v>336</v>
      </c>
      <c r="B138" s="635">
        <v>18654355.200339437</v>
      </c>
      <c r="C138" s="635">
        <v>6387797.8723404249</v>
      </c>
      <c r="D138" s="635">
        <v>14407061.549857121</v>
      </c>
      <c r="E138" s="635">
        <v>14199584.628126057</v>
      </c>
      <c r="F138" s="635">
        <v>1829596.7226277371</v>
      </c>
      <c r="G138" s="635">
        <v>2033239.6081504703</v>
      </c>
      <c r="H138" s="635">
        <v>57511635.581441246</v>
      </c>
      <c r="I138" s="635">
        <v>576825.65217391308</v>
      </c>
      <c r="J138" s="635">
        <v>1351435.9999999998</v>
      </c>
      <c r="K138" s="635">
        <v>1112845.3149606299</v>
      </c>
      <c r="L138" s="635"/>
      <c r="M138" s="635">
        <v>3041106.9671345428</v>
      </c>
      <c r="N138" s="635">
        <v>0</v>
      </c>
      <c r="O138" s="635"/>
      <c r="P138" s="635">
        <v>0</v>
      </c>
      <c r="Q138"/>
      <c r="R138" s="273"/>
      <c r="S138" s="275">
        <f>IF(B137&gt;0,(B138/B137),)</f>
        <v>56019.084685704016</v>
      </c>
      <c r="T138" s="275">
        <f t="shared" ref="T138:AD138" si="96">IF(C137&gt;0,(C138/C137),)</f>
        <v>70975.531914893611</v>
      </c>
      <c r="U138" s="275">
        <f t="shared" si="96"/>
        <v>48508.624746993672</v>
      </c>
      <c r="V138" s="275">
        <f t="shared" si="96"/>
        <v>44235.466131233821</v>
      </c>
      <c r="W138" s="275">
        <f t="shared" si="96"/>
        <v>45739.918065693426</v>
      </c>
      <c r="X138" s="275">
        <f t="shared" si="96"/>
        <v>44200.861046749356</v>
      </c>
      <c r="Y138" s="290">
        <f t="shared" si="96"/>
        <v>51030.732547862688</v>
      </c>
      <c r="Z138" s="285">
        <f t="shared" si="96"/>
        <v>44371.20401337793</v>
      </c>
      <c r="AA138" s="275">
        <f t="shared" si="96"/>
        <v>38612.457142857136</v>
      </c>
      <c r="AB138" s="275">
        <f t="shared" si="96"/>
        <v>30912.369860017498</v>
      </c>
      <c r="AC138" s="275">
        <f t="shared" si="96"/>
        <v>0</v>
      </c>
      <c r="AD138" s="275">
        <f t="shared" si="96"/>
        <v>36203.654370649318</v>
      </c>
      <c r="AE138" s="290">
        <f>IF(M137&gt;0,(M138/M137),)</f>
        <v>36203.654370649318</v>
      </c>
      <c r="AF138" s="285">
        <f>IF(N137&gt;0,(N138/N137),)</f>
        <v>0</v>
      </c>
      <c r="AG138" s="275">
        <f>IF(O137&gt;0,(O138/O137),)</f>
        <v>0</v>
      </c>
      <c r="AH138" s="290">
        <f>IF(P137&gt;0,(P138/P137),)</f>
        <v>0</v>
      </c>
      <c r="AI138" s="343"/>
      <c r="AJ138" s="344"/>
      <c r="AK138" s="344"/>
      <c r="AL138" s="344"/>
      <c r="AM138" s="344"/>
      <c r="AN138" s="344"/>
      <c r="AO138" s="309"/>
      <c r="AP138" s="344"/>
      <c r="AQ138" s="344"/>
      <c r="AR138" s="344"/>
      <c r="AS138" s="344"/>
      <c r="AT138" s="344"/>
      <c r="AU138" s="309"/>
      <c r="AV138" s="344"/>
      <c r="AW138" s="344"/>
      <c r="AX138" s="309"/>
    </row>
    <row r="139" spans="1:50" ht="15">
      <c r="A139" s="634" t="s">
        <v>338</v>
      </c>
      <c r="B139" s="635">
        <v>353</v>
      </c>
      <c r="C139" s="635">
        <v>81</v>
      </c>
      <c r="D139" s="635">
        <v>370</v>
      </c>
      <c r="E139" s="635">
        <v>399</v>
      </c>
      <c r="F139" s="635">
        <v>35</v>
      </c>
      <c r="G139" s="635">
        <v>60</v>
      </c>
      <c r="H139" s="635">
        <v>1298</v>
      </c>
      <c r="I139" s="635">
        <v>19</v>
      </c>
      <c r="J139" s="635">
        <v>55</v>
      </c>
      <c r="K139" s="635">
        <v>35</v>
      </c>
      <c r="L139" s="635"/>
      <c r="M139" s="635">
        <v>109</v>
      </c>
      <c r="N139" s="635">
        <v>0</v>
      </c>
      <c r="O139" s="635"/>
      <c r="P139" s="635">
        <v>0</v>
      </c>
      <c r="Q139"/>
      <c r="S139" s="272"/>
      <c r="T139" s="272"/>
      <c r="U139" s="272"/>
      <c r="V139" s="272"/>
      <c r="W139" s="272"/>
      <c r="X139" s="272"/>
      <c r="Y139" s="288"/>
      <c r="Z139" s="284"/>
      <c r="AA139" s="272"/>
      <c r="AB139" s="272"/>
      <c r="AC139" s="272"/>
      <c r="AD139" s="272"/>
      <c r="AE139" s="288"/>
      <c r="AF139" s="284"/>
      <c r="AG139" s="272"/>
      <c r="AH139" s="288"/>
      <c r="AI139" s="343"/>
      <c r="AJ139" s="344"/>
      <c r="AK139" s="344"/>
      <c r="AL139" s="344"/>
      <c r="AM139" s="344"/>
      <c r="AN139" s="344"/>
      <c r="AO139" s="309"/>
      <c r="AP139" s="344"/>
      <c r="AQ139" s="344"/>
      <c r="AR139" s="344"/>
      <c r="AS139" s="344"/>
      <c r="AT139" s="344"/>
      <c r="AU139" s="309"/>
      <c r="AV139" s="344"/>
      <c r="AW139" s="344"/>
      <c r="AX139" s="309"/>
    </row>
    <row r="140" spans="1:50" ht="15">
      <c r="A140" s="634" t="s">
        <v>340</v>
      </c>
      <c r="B140" s="635">
        <v>19447874.080942534</v>
      </c>
      <c r="C140" s="635">
        <v>5119003.2028639615</v>
      </c>
      <c r="D140" s="635">
        <v>13616088.831598558</v>
      </c>
      <c r="E140" s="635">
        <v>15720493.064224333</v>
      </c>
      <c r="F140" s="635">
        <v>1473071.9045454545</v>
      </c>
      <c r="G140" s="635">
        <v>2327391.7230769228</v>
      </c>
      <c r="H140" s="635">
        <v>57703922.807251766</v>
      </c>
      <c r="I140" s="635">
        <v>772789.51956521743</v>
      </c>
      <c r="J140" s="635">
        <v>1920538.8</v>
      </c>
      <c r="K140" s="635">
        <v>911565.22941176465</v>
      </c>
      <c r="L140" s="635"/>
      <c r="M140" s="635">
        <v>3604893.548976982</v>
      </c>
      <c r="N140" s="635">
        <v>0</v>
      </c>
      <c r="O140" s="635"/>
      <c r="P140" s="635">
        <v>0</v>
      </c>
      <c r="Q140"/>
      <c r="R140" s="273"/>
      <c r="S140" s="275">
        <f>IF(B139&gt;0,(B140/B139),)</f>
        <v>55093.127708052503</v>
      </c>
      <c r="T140" s="275">
        <f t="shared" ref="T140:AD140" si="97">IF(C139&gt;0,(C140/C139),)</f>
        <v>63197.570405727922</v>
      </c>
      <c r="U140" s="275">
        <f t="shared" si="97"/>
        <v>36800.240085401507</v>
      </c>
      <c r="V140" s="275">
        <f t="shared" si="97"/>
        <v>39399.731990537177</v>
      </c>
      <c r="W140" s="275">
        <f t="shared" si="97"/>
        <v>42087.768701298701</v>
      </c>
      <c r="X140" s="275">
        <f t="shared" si="97"/>
        <v>38789.862051282049</v>
      </c>
      <c r="Y140" s="290">
        <f t="shared" si="97"/>
        <v>44456.026816064536</v>
      </c>
      <c r="Z140" s="285">
        <f t="shared" si="97"/>
        <v>40673.132608695654</v>
      </c>
      <c r="AA140" s="275">
        <f t="shared" si="97"/>
        <v>34918.887272727276</v>
      </c>
      <c r="AB140" s="275">
        <f t="shared" si="97"/>
        <v>26044.720840336133</v>
      </c>
      <c r="AC140" s="275">
        <f t="shared" si="97"/>
        <v>0</v>
      </c>
      <c r="AD140" s="275">
        <f t="shared" si="97"/>
        <v>33072.417880522771</v>
      </c>
      <c r="AE140" s="290">
        <f>IF(M139&gt;0,(M140/M139),)</f>
        <v>33072.417880522771</v>
      </c>
      <c r="AF140" s="285">
        <f>IF(N139&gt;0,(N140/N139),)</f>
        <v>0</v>
      </c>
      <c r="AG140" s="275">
        <f>IF(O139&gt;0,(O140/O139),)</f>
        <v>0</v>
      </c>
      <c r="AH140" s="290">
        <f>IF(P139&gt;0,(P140/P139),)</f>
        <v>0</v>
      </c>
      <c r="AI140" s="345">
        <f>IF(S138&gt;0,(S140-S138)/S138,)</f>
        <v>-1.6529312873400367E-2</v>
      </c>
      <c r="AJ140" s="314">
        <f t="shared" ref="AJ140:AX140" si="98">IF(T138&gt;0,(T140-T138)/T138,)</f>
        <v>-0.10958651945704616</v>
      </c>
      <c r="AK140" s="314">
        <f t="shared" si="98"/>
        <v>-0.24136707075617092</v>
      </c>
      <c r="AL140" s="314">
        <f t="shared" si="98"/>
        <v>-0.10931803287322488</v>
      </c>
      <c r="AM140" s="314">
        <f t="shared" si="98"/>
        <v>-7.9845997081791187E-2</v>
      </c>
      <c r="AN140" s="314">
        <f t="shared" si="98"/>
        <v>-0.12241840695692162</v>
      </c>
      <c r="AO140" s="310">
        <f t="shared" si="98"/>
        <v>-0.12883816091865058</v>
      </c>
      <c r="AP140" s="314">
        <f t="shared" si="98"/>
        <v>-8.3343949908758541E-2</v>
      </c>
      <c r="AQ140" s="314">
        <f t="shared" si="98"/>
        <v>-9.5657467652589645E-2</v>
      </c>
      <c r="AR140" s="314">
        <f t="shared" si="98"/>
        <v>-0.15746605781840273</v>
      </c>
      <c r="AS140" s="314">
        <f t="shared" si="98"/>
        <v>0</v>
      </c>
      <c r="AT140" s="314">
        <f t="shared" si="98"/>
        <v>-8.6489514513349033E-2</v>
      </c>
      <c r="AU140" s="310">
        <f t="shared" si="98"/>
        <v>-8.6489514513349033E-2</v>
      </c>
      <c r="AV140" s="314">
        <f t="shared" si="98"/>
        <v>0</v>
      </c>
      <c r="AW140" s="314">
        <f t="shared" si="98"/>
        <v>0</v>
      </c>
      <c r="AX140" s="310">
        <f t="shared" si="98"/>
        <v>0</v>
      </c>
    </row>
    <row r="141" spans="1:50" ht="15">
      <c r="A141" s="634" t="s">
        <v>342</v>
      </c>
      <c r="B141" s="635">
        <v>0</v>
      </c>
      <c r="C141" s="635">
        <v>0</v>
      </c>
      <c r="D141" s="635">
        <v>0</v>
      </c>
      <c r="E141" s="635">
        <v>0</v>
      </c>
      <c r="F141" s="635">
        <v>0</v>
      </c>
      <c r="G141" s="635">
        <v>0</v>
      </c>
      <c r="H141" s="635">
        <v>0</v>
      </c>
      <c r="I141" s="635">
        <v>0</v>
      </c>
      <c r="J141" s="635">
        <v>0</v>
      </c>
      <c r="K141" s="635">
        <v>0</v>
      </c>
      <c r="L141" s="635"/>
      <c r="M141" s="635">
        <v>0</v>
      </c>
      <c r="N141" s="635">
        <v>2279</v>
      </c>
      <c r="O141" s="635"/>
      <c r="P141" s="635">
        <v>2279</v>
      </c>
      <c r="Q141"/>
      <c r="S141" s="272"/>
      <c r="T141" s="272"/>
      <c r="U141" s="272"/>
      <c r="V141" s="272"/>
      <c r="W141" s="272"/>
      <c r="X141" s="272"/>
      <c r="Y141" s="288"/>
      <c r="Z141" s="284"/>
      <c r="AA141" s="272"/>
      <c r="AB141" s="272"/>
      <c r="AC141" s="272"/>
      <c r="AD141" s="272"/>
      <c r="AE141" s="288"/>
      <c r="AF141" s="284"/>
      <c r="AG141" s="272"/>
      <c r="AH141" s="288"/>
      <c r="AI141" s="343"/>
      <c r="AJ141" s="344"/>
      <c r="AK141" s="344"/>
      <c r="AL141" s="344"/>
      <c r="AM141" s="344"/>
      <c r="AN141" s="344"/>
      <c r="AO141" s="309"/>
      <c r="AP141" s="344"/>
      <c r="AQ141" s="344"/>
      <c r="AR141" s="344"/>
      <c r="AS141" s="344"/>
      <c r="AT141" s="344"/>
      <c r="AU141" s="309"/>
      <c r="AV141" s="344"/>
      <c r="AW141" s="344"/>
      <c r="AX141" s="309"/>
    </row>
    <row r="142" spans="1:50" ht="15">
      <c r="A142" s="634" t="s">
        <v>344</v>
      </c>
      <c r="B142" s="635">
        <v>0</v>
      </c>
      <c r="C142" s="635">
        <v>0</v>
      </c>
      <c r="D142" s="635">
        <v>0</v>
      </c>
      <c r="E142" s="635">
        <v>0</v>
      </c>
      <c r="F142" s="635">
        <v>0</v>
      </c>
      <c r="G142" s="635">
        <v>0</v>
      </c>
      <c r="H142" s="635">
        <v>0</v>
      </c>
      <c r="I142" s="635">
        <v>0</v>
      </c>
      <c r="J142" s="635">
        <v>0</v>
      </c>
      <c r="K142" s="635">
        <v>0</v>
      </c>
      <c r="L142" s="635"/>
      <c r="M142" s="635">
        <v>0</v>
      </c>
      <c r="N142" s="635">
        <v>91207681.470826194</v>
      </c>
      <c r="O142" s="635"/>
      <c r="P142" s="635">
        <v>91207681.470826194</v>
      </c>
      <c r="Q142"/>
      <c r="R142" s="273"/>
      <c r="S142" s="275">
        <f>IF(B141&gt;0,(B142/B141),)</f>
        <v>0</v>
      </c>
      <c r="T142" s="275">
        <f t="shared" ref="T142:AD142" si="99">IF(C141&gt;0,(C142/C141),)</f>
        <v>0</v>
      </c>
      <c r="U142" s="275">
        <f t="shared" si="99"/>
        <v>0</v>
      </c>
      <c r="V142" s="275">
        <f t="shared" si="99"/>
        <v>0</v>
      </c>
      <c r="W142" s="275">
        <f t="shared" si="99"/>
        <v>0</v>
      </c>
      <c r="X142" s="275">
        <f t="shared" si="99"/>
        <v>0</v>
      </c>
      <c r="Y142" s="290">
        <f t="shared" si="99"/>
        <v>0</v>
      </c>
      <c r="Z142" s="285">
        <f t="shared" si="99"/>
        <v>0</v>
      </c>
      <c r="AA142" s="275">
        <f t="shared" si="99"/>
        <v>0</v>
      </c>
      <c r="AB142" s="275">
        <f t="shared" si="99"/>
        <v>0</v>
      </c>
      <c r="AC142" s="275">
        <f t="shared" si="99"/>
        <v>0</v>
      </c>
      <c r="AD142" s="275">
        <f t="shared" si="99"/>
        <v>0</v>
      </c>
      <c r="AE142" s="290">
        <f>IF(M141&gt;0,(M142/M141),)</f>
        <v>0</v>
      </c>
      <c r="AF142" s="285">
        <f>IF(N141&gt;0,(N142/N141),)</f>
        <v>40020.922102161559</v>
      </c>
      <c r="AG142" s="275">
        <f>IF(O141&gt;0,(O142/O141),)</f>
        <v>0</v>
      </c>
      <c r="AH142" s="290">
        <f>IF(P141&gt;0,(P142/P141),)</f>
        <v>40020.922102161559</v>
      </c>
      <c r="AI142" s="343"/>
      <c r="AJ142" s="344"/>
      <c r="AK142" s="344"/>
      <c r="AL142" s="344"/>
      <c r="AM142" s="344"/>
      <c r="AN142" s="344"/>
      <c r="AO142" s="309"/>
      <c r="AP142" s="344"/>
      <c r="AQ142" s="344"/>
      <c r="AR142" s="344"/>
      <c r="AS142" s="344"/>
      <c r="AT142" s="344"/>
      <c r="AU142" s="309"/>
      <c r="AV142" s="344"/>
      <c r="AW142" s="344"/>
      <c r="AX142" s="309"/>
    </row>
    <row r="143" spans="1:50" ht="15">
      <c r="A143" s="634" t="s">
        <v>346</v>
      </c>
      <c r="B143" s="635">
        <v>0</v>
      </c>
      <c r="C143" s="635">
        <v>0</v>
      </c>
      <c r="D143" s="635">
        <v>0</v>
      </c>
      <c r="E143" s="635">
        <v>0</v>
      </c>
      <c r="F143" s="635">
        <v>0</v>
      </c>
      <c r="G143" s="635">
        <v>0</v>
      </c>
      <c r="H143" s="635">
        <v>0</v>
      </c>
      <c r="I143" s="635">
        <v>0</v>
      </c>
      <c r="J143" s="635">
        <v>0</v>
      </c>
      <c r="K143" s="635">
        <v>0</v>
      </c>
      <c r="L143" s="635"/>
      <c r="M143" s="635">
        <v>0</v>
      </c>
      <c r="N143" s="635">
        <v>2334</v>
      </c>
      <c r="O143" s="635"/>
      <c r="P143" s="635">
        <v>2334</v>
      </c>
      <c r="Q143"/>
      <c r="S143" s="272"/>
      <c r="T143" s="272"/>
      <c r="U143" s="272"/>
      <c r="V143" s="272"/>
      <c r="W143" s="272"/>
      <c r="X143" s="272"/>
      <c r="Y143" s="288"/>
      <c r="Z143" s="284"/>
      <c r="AA143" s="272"/>
      <c r="AB143" s="272"/>
      <c r="AC143" s="272"/>
      <c r="AD143" s="272"/>
      <c r="AE143" s="288"/>
      <c r="AF143" s="284"/>
      <c r="AG143" s="272"/>
      <c r="AH143" s="288"/>
      <c r="AI143" s="343"/>
      <c r="AJ143" s="344"/>
      <c r="AK143" s="344"/>
      <c r="AL143" s="344"/>
      <c r="AM143" s="344"/>
      <c r="AN143" s="344"/>
      <c r="AO143" s="309"/>
      <c r="AP143" s="344"/>
      <c r="AQ143" s="344"/>
      <c r="AR143" s="344"/>
      <c r="AS143" s="344"/>
      <c r="AT143" s="344"/>
      <c r="AU143" s="309"/>
      <c r="AV143" s="344"/>
      <c r="AW143" s="344"/>
      <c r="AX143" s="309"/>
    </row>
    <row r="144" spans="1:50" ht="15">
      <c r="A144" s="634" t="s">
        <v>348</v>
      </c>
      <c r="B144" s="635">
        <v>0</v>
      </c>
      <c r="C144" s="635">
        <v>0</v>
      </c>
      <c r="D144" s="635">
        <v>0</v>
      </c>
      <c r="E144" s="635">
        <v>0</v>
      </c>
      <c r="F144" s="635">
        <v>0</v>
      </c>
      <c r="G144" s="635">
        <v>0</v>
      </c>
      <c r="H144" s="635">
        <v>0</v>
      </c>
      <c r="I144" s="635">
        <v>0</v>
      </c>
      <c r="J144" s="635">
        <v>0</v>
      </c>
      <c r="K144" s="635">
        <v>0</v>
      </c>
      <c r="L144" s="635"/>
      <c r="M144" s="635">
        <v>0</v>
      </c>
      <c r="N144" s="635">
        <v>93412232.752573282</v>
      </c>
      <c r="O144" s="635"/>
      <c r="P144" s="635">
        <v>93412232.752573282</v>
      </c>
      <c r="Q144"/>
      <c r="R144" s="273"/>
      <c r="S144" s="275">
        <f>IF(B143&gt;0,(B144/B143),)</f>
        <v>0</v>
      </c>
      <c r="T144" s="275">
        <f t="shared" ref="T144:AD144" si="100">IF(C143&gt;0,(C144/C143),)</f>
        <v>0</v>
      </c>
      <c r="U144" s="275">
        <f t="shared" si="100"/>
        <v>0</v>
      </c>
      <c r="V144" s="275">
        <f t="shared" si="100"/>
        <v>0</v>
      </c>
      <c r="W144" s="275">
        <f t="shared" si="100"/>
        <v>0</v>
      </c>
      <c r="X144" s="275">
        <f t="shared" si="100"/>
        <v>0</v>
      </c>
      <c r="Y144" s="290">
        <f t="shared" si="100"/>
        <v>0</v>
      </c>
      <c r="Z144" s="285">
        <f t="shared" si="100"/>
        <v>0</v>
      </c>
      <c r="AA144" s="275">
        <f t="shared" si="100"/>
        <v>0</v>
      </c>
      <c r="AB144" s="275">
        <f t="shared" si="100"/>
        <v>0</v>
      </c>
      <c r="AC144" s="275">
        <f t="shared" si="100"/>
        <v>0</v>
      </c>
      <c r="AD144" s="275">
        <f t="shared" si="100"/>
        <v>0</v>
      </c>
      <c r="AE144" s="290">
        <f>IF(M143&gt;0,(M144/M143),)</f>
        <v>0</v>
      </c>
      <c r="AF144" s="285">
        <f>IF(N143&gt;0,(N144/N143),)</f>
        <v>40022.379071368159</v>
      </c>
      <c r="AG144" s="275">
        <f>IF(O143&gt;0,(O144/O143),)</f>
        <v>0</v>
      </c>
      <c r="AH144" s="290">
        <f>IF(P143&gt;0,(P144/P143),)</f>
        <v>40022.379071368159</v>
      </c>
      <c r="AI144" s="345">
        <f>IF(S142&gt;0,(S144-S142)/S142,)</f>
        <v>0</v>
      </c>
      <c r="AJ144" s="314">
        <f t="shared" ref="AJ144:AX144" si="101">IF(T142&gt;0,(T144-T142)/T142,)</f>
        <v>0</v>
      </c>
      <c r="AK144" s="314">
        <f t="shared" si="101"/>
        <v>0</v>
      </c>
      <c r="AL144" s="314">
        <f t="shared" si="101"/>
        <v>0</v>
      </c>
      <c r="AM144" s="314">
        <f t="shared" si="101"/>
        <v>0</v>
      </c>
      <c r="AN144" s="314">
        <f t="shared" si="101"/>
        <v>0</v>
      </c>
      <c r="AO144" s="310">
        <f t="shared" si="101"/>
        <v>0</v>
      </c>
      <c r="AP144" s="314">
        <f t="shared" si="101"/>
        <v>0</v>
      </c>
      <c r="AQ144" s="314">
        <f t="shared" si="101"/>
        <v>0</v>
      </c>
      <c r="AR144" s="314">
        <f t="shared" si="101"/>
        <v>0</v>
      </c>
      <c r="AS144" s="314">
        <f t="shared" si="101"/>
        <v>0</v>
      </c>
      <c r="AT144" s="314">
        <f t="shared" si="101"/>
        <v>0</v>
      </c>
      <c r="AU144" s="310">
        <f t="shared" si="101"/>
        <v>0</v>
      </c>
      <c r="AV144" s="314">
        <f t="shared" si="101"/>
        <v>3.6405188338253191E-5</v>
      </c>
      <c r="AW144" s="314">
        <f t="shared" si="101"/>
        <v>0</v>
      </c>
      <c r="AX144" s="310">
        <f t="shared" si="101"/>
        <v>3.6405188338253191E-5</v>
      </c>
    </row>
    <row r="145" spans="1:50" ht="15">
      <c r="A145" s="634" t="s">
        <v>350</v>
      </c>
      <c r="B145" s="635">
        <v>2990</v>
      </c>
      <c r="C145" s="635">
        <v>1074</v>
      </c>
      <c r="D145" s="635">
        <v>2438</v>
      </c>
      <c r="E145" s="635">
        <v>2259</v>
      </c>
      <c r="F145" s="635">
        <v>316</v>
      </c>
      <c r="G145" s="635">
        <v>796</v>
      </c>
      <c r="H145" s="635">
        <v>9873</v>
      </c>
      <c r="I145" s="635">
        <v>310</v>
      </c>
      <c r="J145" s="635">
        <v>431</v>
      </c>
      <c r="K145" s="635">
        <v>542</v>
      </c>
      <c r="L145" s="635"/>
      <c r="M145" s="635">
        <v>1283</v>
      </c>
      <c r="N145" s="635">
        <v>2279</v>
      </c>
      <c r="O145" s="635"/>
      <c r="P145" s="635">
        <v>2279</v>
      </c>
      <c r="Q145"/>
      <c r="S145" s="272"/>
      <c r="T145" s="272"/>
      <c r="U145" s="272"/>
      <c r="V145" s="272"/>
      <c r="W145" s="272"/>
      <c r="X145" s="272"/>
      <c r="Y145" s="288"/>
      <c r="Z145" s="284"/>
      <c r="AA145" s="272"/>
      <c r="AB145" s="272"/>
      <c r="AC145" s="272"/>
      <c r="AD145" s="272"/>
      <c r="AE145" s="288"/>
      <c r="AF145" s="284"/>
      <c r="AG145" s="272"/>
      <c r="AH145" s="288"/>
      <c r="AI145" s="343"/>
      <c r="AJ145" s="344"/>
      <c r="AK145" s="344"/>
      <c r="AL145" s="344"/>
      <c r="AM145" s="344"/>
      <c r="AN145" s="344"/>
      <c r="AO145" s="309"/>
      <c r="AP145" s="344"/>
      <c r="AQ145" s="344"/>
      <c r="AR145" s="344"/>
      <c r="AS145" s="344"/>
      <c r="AT145" s="344"/>
      <c r="AU145" s="309"/>
      <c r="AV145" s="344"/>
      <c r="AW145" s="344"/>
      <c r="AX145" s="309"/>
    </row>
    <row r="146" spans="1:50" ht="15">
      <c r="A146" s="634" t="s">
        <v>352</v>
      </c>
      <c r="B146" s="635">
        <v>267535529.6692273</v>
      </c>
      <c r="C146" s="635">
        <v>124445333.1648671</v>
      </c>
      <c r="D146" s="635">
        <v>151900036.63831267</v>
      </c>
      <c r="E146" s="635">
        <v>140813192.77676427</v>
      </c>
      <c r="F146" s="635">
        <v>17498542.454714499</v>
      </c>
      <c r="G146" s="635">
        <v>47834366.080707699</v>
      </c>
      <c r="H146" s="635">
        <v>750027000.78459358</v>
      </c>
      <c r="I146" s="635">
        <v>16334678.842569325</v>
      </c>
      <c r="J146" s="635">
        <v>20016042</v>
      </c>
      <c r="K146" s="635">
        <v>24067520.937655572</v>
      </c>
      <c r="L146" s="635"/>
      <c r="M146" s="635">
        <v>60418241.78022489</v>
      </c>
      <c r="N146" s="635">
        <v>91207681.470826194</v>
      </c>
      <c r="O146" s="635"/>
      <c r="P146" s="635">
        <v>91207681.470826194</v>
      </c>
      <c r="Q146"/>
      <c r="R146" s="273"/>
      <c r="S146" s="275">
        <f>IF(B145&gt;0,(B146/B145),)</f>
        <v>89476.765775661304</v>
      </c>
      <c r="T146" s="275">
        <f t="shared" ref="T146:AD146" si="102">IF(C145&gt;0,(C146/C145),)</f>
        <v>115870.88749056528</v>
      </c>
      <c r="U146" s="275">
        <f t="shared" si="102"/>
        <v>62305.183198651626</v>
      </c>
      <c r="V146" s="275">
        <f t="shared" si="102"/>
        <v>62334.304018045274</v>
      </c>
      <c r="W146" s="275">
        <f t="shared" si="102"/>
        <v>55375.134350362343</v>
      </c>
      <c r="X146" s="275">
        <f t="shared" si="102"/>
        <v>60093.42472450716</v>
      </c>
      <c r="Y146" s="290">
        <f t="shared" si="102"/>
        <v>75967.487165460712</v>
      </c>
      <c r="Z146" s="285">
        <f t="shared" si="102"/>
        <v>52692.512395384918</v>
      </c>
      <c r="AA146" s="275">
        <f t="shared" si="102"/>
        <v>46440.932714617171</v>
      </c>
      <c r="AB146" s="275">
        <f t="shared" si="102"/>
        <v>44405.020180176332</v>
      </c>
      <c r="AC146" s="275">
        <f t="shared" si="102"/>
        <v>0</v>
      </c>
      <c r="AD146" s="275">
        <f t="shared" si="102"/>
        <v>47091.380966660086</v>
      </c>
      <c r="AE146" s="290">
        <f>IF(M145&gt;0,(M146/M145),)</f>
        <v>47091.380966660086</v>
      </c>
      <c r="AF146" s="285">
        <f>IF(N145&gt;0,(N146/N145),)</f>
        <v>40020.922102161559</v>
      </c>
      <c r="AG146" s="275">
        <f>IF(O145&gt;0,(O146/O145),)</f>
        <v>0</v>
      </c>
      <c r="AH146" s="290">
        <f>IF(P145&gt;0,(P146/P145),)</f>
        <v>40020.922102161559</v>
      </c>
      <c r="AI146" s="343"/>
      <c r="AJ146" s="344"/>
      <c r="AK146" s="344"/>
      <c r="AL146" s="344"/>
      <c r="AM146" s="344"/>
      <c r="AN146" s="344"/>
      <c r="AO146" s="309"/>
      <c r="AP146" s="344"/>
      <c r="AQ146" s="344"/>
      <c r="AR146" s="344"/>
      <c r="AS146" s="344"/>
      <c r="AT146" s="344"/>
      <c r="AU146" s="309"/>
      <c r="AV146" s="344"/>
      <c r="AW146" s="344"/>
      <c r="AX146" s="309"/>
    </row>
    <row r="147" spans="1:50" ht="15">
      <c r="A147" s="634" t="s">
        <v>354</v>
      </c>
      <c r="B147" s="635">
        <v>3033</v>
      </c>
      <c r="C147" s="635">
        <v>1038</v>
      </c>
      <c r="D147" s="635">
        <v>2727</v>
      </c>
      <c r="E147" s="635">
        <v>2394</v>
      </c>
      <c r="F147" s="635">
        <v>314</v>
      </c>
      <c r="G147" s="635">
        <v>824</v>
      </c>
      <c r="H147" s="635">
        <v>10330</v>
      </c>
      <c r="I147" s="635">
        <v>317</v>
      </c>
      <c r="J147" s="635">
        <v>433</v>
      </c>
      <c r="K147" s="635">
        <v>536</v>
      </c>
      <c r="L147" s="635"/>
      <c r="M147" s="635">
        <v>1286</v>
      </c>
      <c r="N147" s="635">
        <v>2334</v>
      </c>
      <c r="O147" s="635"/>
      <c r="P147" s="635">
        <v>2334</v>
      </c>
      <c r="Q147"/>
      <c r="S147" s="272"/>
      <c r="T147" s="272"/>
      <c r="U147" s="272"/>
      <c r="V147" s="272"/>
      <c r="W147" s="272"/>
      <c r="X147" s="272"/>
      <c r="Y147" s="288"/>
      <c r="Z147" s="284"/>
      <c r="AA147" s="272"/>
      <c r="AB147" s="272"/>
      <c r="AC147" s="272"/>
      <c r="AD147" s="272"/>
      <c r="AE147" s="288"/>
      <c r="AF147" s="284"/>
      <c r="AG147" s="272"/>
      <c r="AH147" s="288"/>
      <c r="AI147" s="343"/>
      <c r="AJ147" s="344"/>
      <c r="AK147" s="344"/>
      <c r="AL147" s="344"/>
      <c r="AM147" s="344"/>
      <c r="AN147" s="344"/>
      <c r="AO147" s="309"/>
      <c r="AP147" s="344"/>
      <c r="AQ147" s="344"/>
      <c r="AR147" s="344"/>
      <c r="AS147" s="344"/>
      <c r="AT147" s="344"/>
      <c r="AU147" s="309"/>
      <c r="AV147" s="344"/>
      <c r="AW147" s="344"/>
      <c r="AX147" s="309"/>
    </row>
    <row r="148" spans="1:50" ht="15.75" thickBot="1">
      <c r="A148" s="639" t="s">
        <v>356</v>
      </c>
      <c r="B148" s="640">
        <v>269746100.27816516</v>
      </c>
      <c r="C148" s="640">
        <v>113412514.80677018</v>
      </c>
      <c r="D148" s="640">
        <v>154777088.21488321</v>
      </c>
      <c r="E148" s="640">
        <v>133134058.44489895</v>
      </c>
      <c r="F148" s="640">
        <v>15766972.892263375</v>
      </c>
      <c r="G148" s="640">
        <v>44956008.605808482</v>
      </c>
      <c r="H148" s="640">
        <v>731792743.24278939</v>
      </c>
      <c r="I148" s="640">
        <v>15284730.838977521</v>
      </c>
      <c r="J148" s="640">
        <v>18409436.099999998</v>
      </c>
      <c r="K148" s="640">
        <v>22011813.147213187</v>
      </c>
      <c r="L148" s="640"/>
      <c r="M148" s="640">
        <v>55705980.086190701</v>
      </c>
      <c r="N148" s="640">
        <v>93412232.752573282</v>
      </c>
      <c r="O148" s="640"/>
      <c r="P148" s="640">
        <v>93412232.752573282</v>
      </c>
      <c r="Q148"/>
      <c r="S148" s="281">
        <f>IF(B147&gt;0,(B148/B147),)</f>
        <v>88937.059109187321</v>
      </c>
      <c r="T148" s="281">
        <f t="shared" ref="T148:AD148" si="103">IF(C147&gt;0,(C148/C147),)</f>
        <v>109260.61156721596</v>
      </c>
      <c r="U148" s="281">
        <f t="shared" si="103"/>
        <v>56757.2747395978</v>
      </c>
      <c r="V148" s="281">
        <f t="shared" si="103"/>
        <v>55611.553235129053</v>
      </c>
      <c r="W148" s="281">
        <f t="shared" si="103"/>
        <v>50213.289465806927</v>
      </c>
      <c r="X148" s="281">
        <f t="shared" si="103"/>
        <v>54558.262871126797</v>
      </c>
      <c r="Y148" s="291">
        <f t="shared" si="103"/>
        <v>70841.504670163544</v>
      </c>
      <c r="Z148" s="286">
        <f t="shared" si="103"/>
        <v>48216.816526742972</v>
      </c>
      <c r="AA148" s="281">
        <f t="shared" si="103"/>
        <v>42516.018706697454</v>
      </c>
      <c r="AB148" s="281">
        <f t="shared" si="103"/>
        <v>41066.815573158929</v>
      </c>
      <c r="AC148" s="281">
        <f t="shared" si="103"/>
        <v>0</v>
      </c>
      <c r="AD148" s="281">
        <f t="shared" si="103"/>
        <v>43317.247345404896</v>
      </c>
      <c r="AE148" s="291">
        <f>IF(M147&gt;0,(M148/M147),)</f>
        <v>43317.247345404896</v>
      </c>
      <c r="AF148" s="286">
        <f>IF(N147&gt;0,(N148/N147),)</f>
        <v>40022.379071368159</v>
      </c>
      <c r="AG148" s="281">
        <f>IF(O147&gt;0,(O148/O147),)</f>
        <v>0</v>
      </c>
      <c r="AH148" s="291">
        <f>IF(P147&gt;0,(P148/P147),)</f>
        <v>40022.379071368159</v>
      </c>
      <c r="AI148" s="346">
        <f>IF(S146&gt;0,(S148-S146)/S146,)</f>
        <v>-6.0318079424903567E-3</v>
      </c>
      <c r="AJ148" s="347">
        <f t="shared" ref="AJ148:AX148" si="104">IF(T146&gt;0,(T148-T146)/T146,)</f>
        <v>-5.7048634618316447E-2</v>
      </c>
      <c r="AK148" s="347">
        <f t="shared" si="104"/>
        <v>-8.9044091907491421E-2</v>
      </c>
      <c r="AL148" s="347">
        <f t="shared" si="104"/>
        <v>-0.10784993734701905</v>
      </c>
      <c r="AM148" s="347">
        <f t="shared" si="104"/>
        <v>-9.3215934283717716E-2</v>
      </c>
      <c r="AN148" s="347">
        <f t="shared" si="104"/>
        <v>-9.2109276160508555E-2</v>
      </c>
      <c r="AO148" s="311">
        <f t="shared" si="104"/>
        <v>-6.7476004361346598E-2</v>
      </c>
      <c r="AP148" s="347">
        <f t="shared" si="104"/>
        <v>-8.4939883584559353E-2</v>
      </c>
      <c r="AQ148" s="347">
        <f t="shared" si="104"/>
        <v>-8.4514108104559227E-2</v>
      </c>
      <c r="AR148" s="347">
        <f t="shared" si="104"/>
        <v>-7.5176288479825382E-2</v>
      </c>
      <c r="AS148" s="347">
        <f t="shared" si="104"/>
        <v>0</v>
      </c>
      <c r="AT148" s="347">
        <f t="shared" si="104"/>
        <v>-8.0144891565766874E-2</v>
      </c>
      <c r="AU148" s="311">
        <f t="shared" si="104"/>
        <v>-8.0144891565766874E-2</v>
      </c>
      <c r="AV148" s="347">
        <f t="shared" si="104"/>
        <v>3.6405188338253191E-5</v>
      </c>
      <c r="AW148" s="347">
        <f t="shared" si="104"/>
        <v>0</v>
      </c>
      <c r="AX148" s="311">
        <f t="shared" si="104"/>
        <v>3.6405188338253191E-5</v>
      </c>
    </row>
    <row r="149" spans="1:50" ht="15">
      <c r="A149" s="633" t="s">
        <v>36</v>
      </c>
      <c r="B149" s="635"/>
      <c r="C149" s="635"/>
      <c r="D149" s="635"/>
      <c r="E149" s="635"/>
      <c r="F149" s="635"/>
      <c r="G149" s="635"/>
      <c r="H149" s="635"/>
      <c r="I149" s="635"/>
      <c r="J149" s="635"/>
      <c r="K149" s="635"/>
      <c r="L149" s="635"/>
      <c r="M149" s="635"/>
      <c r="N149" s="635"/>
      <c r="O149" s="635"/>
      <c r="P149" s="635"/>
      <c r="Q149"/>
      <c r="S149" s="272"/>
      <c r="T149" s="272"/>
      <c r="U149" s="272"/>
      <c r="V149" s="272"/>
      <c r="W149" s="272"/>
      <c r="X149" s="272"/>
      <c r="Y149" s="288"/>
      <c r="Z149" s="284"/>
      <c r="AA149" s="272"/>
      <c r="AB149" s="272"/>
      <c r="AC149" s="272"/>
      <c r="AD149" s="272"/>
      <c r="AE149" s="288"/>
      <c r="AF149" s="284"/>
      <c r="AG149" s="272"/>
      <c r="AH149" s="288"/>
      <c r="AI149" s="343"/>
      <c r="AJ149" s="344"/>
      <c r="AK149" s="344"/>
      <c r="AL149" s="344"/>
      <c r="AM149" s="344"/>
      <c r="AN149" s="344"/>
      <c r="AO149" s="309"/>
      <c r="AP149" s="344"/>
      <c r="AQ149" s="344"/>
      <c r="AR149" s="344"/>
      <c r="AS149" s="344"/>
      <c r="AT149" s="344"/>
      <c r="AU149" s="309"/>
      <c r="AV149" s="344"/>
      <c r="AW149" s="344"/>
      <c r="AX149" s="309"/>
    </row>
    <row r="150" spans="1:50" ht="15">
      <c r="A150" s="634" t="s">
        <v>302</v>
      </c>
      <c r="B150" s="635">
        <v>364</v>
      </c>
      <c r="C150" s="635">
        <v>270</v>
      </c>
      <c r="D150" s="635"/>
      <c r="E150" s="635">
        <v>83</v>
      </c>
      <c r="F150" s="635">
        <v>34</v>
      </c>
      <c r="G150" s="635"/>
      <c r="H150" s="635">
        <v>751</v>
      </c>
      <c r="I150" s="635"/>
      <c r="J150" s="635"/>
      <c r="K150" s="635"/>
      <c r="L150" s="635"/>
      <c r="M150" s="635"/>
      <c r="N150" s="635"/>
      <c r="O150" s="635"/>
      <c r="P150" s="635"/>
      <c r="Q150"/>
      <c r="S150" s="274"/>
      <c r="T150" s="274"/>
      <c r="U150" s="274"/>
      <c r="V150" s="274"/>
      <c r="W150" s="274"/>
      <c r="X150" s="274"/>
      <c r="Y150" s="289"/>
      <c r="Z150" s="284"/>
      <c r="AA150" s="274"/>
      <c r="AB150" s="274"/>
      <c r="AC150" s="274"/>
      <c r="AD150" s="274"/>
      <c r="AE150" s="289"/>
      <c r="AF150" s="284"/>
      <c r="AG150" s="274"/>
      <c r="AH150" s="289"/>
      <c r="AI150" s="343"/>
      <c r="AJ150" s="344"/>
      <c r="AK150" s="344"/>
      <c r="AL150" s="344"/>
      <c r="AM150" s="344"/>
      <c r="AN150" s="344"/>
      <c r="AO150" s="309"/>
      <c r="AP150" s="344"/>
      <c r="AQ150" s="344"/>
      <c r="AR150" s="344"/>
      <c r="AS150" s="344"/>
      <c r="AT150" s="344"/>
      <c r="AU150" s="309"/>
      <c r="AV150" s="344"/>
      <c r="AW150" s="344"/>
      <c r="AX150" s="309"/>
    </row>
    <row r="151" spans="1:50" ht="15">
      <c r="A151" s="634" t="s">
        <v>304</v>
      </c>
      <c r="B151" s="635">
        <v>34379917.473963767</v>
      </c>
      <c r="C151" s="635">
        <v>28091688.264346719</v>
      </c>
      <c r="D151" s="635"/>
      <c r="E151" s="635">
        <v>5754951.9195827981</v>
      </c>
      <c r="F151" s="635">
        <v>2162627.3944954132</v>
      </c>
      <c r="G151" s="635"/>
      <c r="H151" s="635">
        <v>70389185.052388698</v>
      </c>
      <c r="I151" s="635"/>
      <c r="J151" s="635"/>
      <c r="K151" s="635"/>
      <c r="L151" s="635"/>
      <c r="M151" s="635"/>
      <c r="N151" s="635"/>
      <c r="O151" s="635"/>
      <c r="P151" s="635"/>
      <c r="Q151"/>
      <c r="S151" s="275">
        <f>IF(B150&gt;0,(B151/B150),)</f>
        <v>94450.322730669694</v>
      </c>
      <c r="T151" s="275">
        <f t="shared" ref="T151:AD151" si="105">IF(C150&gt;0,(C151/C150),)</f>
        <v>104043.28986795081</v>
      </c>
      <c r="U151" s="275">
        <f t="shared" si="105"/>
        <v>0</v>
      </c>
      <c r="V151" s="275">
        <f t="shared" si="105"/>
        <v>69336.770115455394</v>
      </c>
      <c r="W151" s="275">
        <f t="shared" si="105"/>
        <v>63606.688073394507</v>
      </c>
      <c r="X151" s="275">
        <f t="shared" si="105"/>
        <v>0</v>
      </c>
      <c r="Y151" s="290">
        <f t="shared" si="105"/>
        <v>93727.277033806517</v>
      </c>
      <c r="Z151" s="285">
        <f t="shared" si="105"/>
        <v>0</v>
      </c>
      <c r="AA151" s="275">
        <f t="shared" si="105"/>
        <v>0</v>
      </c>
      <c r="AB151" s="275">
        <f t="shared" si="105"/>
        <v>0</v>
      </c>
      <c r="AC151" s="275">
        <f t="shared" si="105"/>
        <v>0</v>
      </c>
      <c r="AD151" s="275">
        <f t="shared" si="105"/>
        <v>0</v>
      </c>
      <c r="AE151" s="290">
        <f>IF(M150&gt;0,(M151/M150),)</f>
        <v>0</v>
      </c>
      <c r="AF151" s="285">
        <f>IF(N150&gt;0,(N151/N150),)</f>
        <v>0</v>
      </c>
      <c r="AG151" s="275">
        <f>IF(O150&gt;0,(O151/O150),)</f>
        <v>0</v>
      </c>
      <c r="AH151" s="290">
        <f>IF(P150&gt;0,(P151/P150),)</f>
        <v>0</v>
      </c>
      <c r="AI151" s="343"/>
      <c r="AJ151" s="344"/>
      <c r="AK151" s="344"/>
      <c r="AL151" s="344"/>
      <c r="AM151" s="344"/>
      <c r="AN151" s="344"/>
      <c r="AO151" s="309"/>
      <c r="AP151" s="344"/>
      <c r="AQ151" s="344"/>
      <c r="AR151" s="344"/>
      <c r="AS151" s="344"/>
      <c r="AT151" s="344"/>
      <c r="AU151" s="309"/>
      <c r="AV151" s="344"/>
      <c r="AW151" s="344"/>
      <c r="AX151" s="309"/>
    </row>
    <row r="152" spans="1:50" ht="15">
      <c r="A152" s="634" t="s">
        <v>306</v>
      </c>
      <c r="B152" s="635">
        <v>374</v>
      </c>
      <c r="C152" s="635">
        <v>302</v>
      </c>
      <c r="D152" s="635"/>
      <c r="E152" s="635">
        <v>73</v>
      </c>
      <c r="F152" s="635">
        <v>35</v>
      </c>
      <c r="G152" s="635"/>
      <c r="H152" s="635">
        <v>784</v>
      </c>
      <c r="I152" s="635"/>
      <c r="J152" s="635"/>
      <c r="K152" s="635"/>
      <c r="L152" s="635"/>
      <c r="M152" s="635"/>
      <c r="N152" s="635"/>
      <c r="O152" s="635"/>
      <c r="P152" s="635"/>
      <c r="Q152"/>
      <c r="S152" s="272"/>
      <c r="T152" s="272"/>
      <c r="U152" s="272"/>
      <c r="V152" s="272"/>
      <c r="W152" s="272"/>
      <c r="X152" s="272"/>
      <c r="Y152" s="288"/>
      <c r="Z152" s="284"/>
      <c r="AA152" s="272"/>
      <c r="AB152" s="272"/>
      <c r="AC152" s="272"/>
      <c r="AD152" s="272"/>
      <c r="AE152" s="288"/>
      <c r="AF152" s="284"/>
      <c r="AG152" s="272"/>
      <c r="AH152" s="288"/>
      <c r="AI152" s="343"/>
      <c r="AJ152" s="344"/>
      <c r="AK152" s="344"/>
      <c r="AL152" s="344"/>
      <c r="AM152" s="344"/>
      <c r="AN152" s="344"/>
      <c r="AO152" s="309"/>
      <c r="AP152" s="344"/>
      <c r="AQ152" s="344"/>
      <c r="AR152" s="344"/>
      <c r="AS152" s="344"/>
      <c r="AT152" s="344"/>
      <c r="AU152" s="309"/>
      <c r="AV152" s="344"/>
      <c r="AW152" s="344"/>
      <c r="AX152" s="309"/>
    </row>
    <row r="153" spans="1:50" ht="15">
      <c r="A153" s="634" t="s">
        <v>308</v>
      </c>
      <c r="B153" s="635">
        <v>37268459.491393045</v>
      </c>
      <c r="C153" s="635">
        <v>30731469.559731066</v>
      </c>
      <c r="D153" s="635"/>
      <c r="E153" s="635">
        <v>5284092.9035308948</v>
      </c>
      <c r="F153" s="635">
        <v>2251326.6268656715</v>
      </c>
      <c r="G153" s="635"/>
      <c r="H153" s="635">
        <v>75535348.581520677</v>
      </c>
      <c r="I153" s="635"/>
      <c r="J153" s="635"/>
      <c r="K153" s="635"/>
      <c r="L153" s="635"/>
      <c r="M153" s="635"/>
      <c r="N153" s="635"/>
      <c r="O153" s="635"/>
      <c r="P153" s="635"/>
      <c r="Q153"/>
      <c r="R153" s="273"/>
      <c r="S153" s="275">
        <f>IF(B152&gt;0,(B153/B152),)</f>
        <v>99648.287410141827</v>
      </c>
      <c r="T153" s="275">
        <f t="shared" ref="T153:AD153" si="106">IF(C152&gt;0,(C153/C152),)</f>
        <v>101759.83297924194</v>
      </c>
      <c r="U153" s="275">
        <f t="shared" si="106"/>
        <v>0</v>
      </c>
      <c r="V153" s="275">
        <f t="shared" si="106"/>
        <v>72384.834294943765</v>
      </c>
      <c r="W153" s="275">
        <f t="shared" si="106"/>
        <v>64323.617910447756</v>
      </c>
      <c r="X153" s="275">
        <f t="shared" si="106"/>
        <v>0</v>
      </c>
      <c r="Y153" s="290">
        <f t="shared" si="106"/>
        <v>96346.107884592697</v>
      </c>
      <c r="Z153" s="285">
        <f t="shared" si="106"/>
        <v>0</v>
      </c>
      <c r="AA153" s="275">
        <f t="shared" si="106"/>
        <v>0</v>
      </c>
      <c r="AB153" s="275">
        <f t="shared" si="106"/>
        <v>0</v>
      </c>
      <c r="AC153" s="275">
        <f t="shared" si="106"/>
        <v>0</v>
      </c>
      <c r="AD153" s="275">
        <f t="shared" si="106"/>
        <v>0</v>
      </c>
      <c r="AE153" s="290">
        <f>IF(M152&gt;0,(M153/M152),)</f>
        <v>0</v>
      </c>
      <c r="AF153" s="285">
        <f>IF(N152&gt;0,(N153/N152),)</f>
        <v>0</v>
      </c>
      <c r="AG153" s="275">
        <f>IF(O152&gt;0,(O153/O152),)</f>
        <v>0</v>
      </c>
      <c r="AH153" s="290">
        <f>IF(P152&gt;0,(P153/P152),)</f>
        <v>0</v>
      </c>
      <c r="AI153" s="345">
        <f>IF(S151&gt;0,(S153-S151)/S151,)</f>
        <v>5.5033847732785593E-2</v>
      </c>
      <c r="AJ153" s="314">
        <f t="shared" ref="AJ153:AX153" si="107">IF(T151&gt;0,(T153-T151)/T151,)</f>
        <v>-2.1947180751463891E-2</v>
      </c>
      <c r="AK153" s="314">
        <f t="shared" si="107"/>
        <v>0</v>
      </c>
      <c r="AL153" s="314">
        <f t="shared" si="107"/>
        <v>4.3960285061056613E-2</v>
      </c>
      <c r="AM153" s="314">
        <f t="shared" si="107"/>
        <v>1.1271296443323657E-2</v>
      </c>
      <c r="AN153" s="314">
        <f t="shared" si="107"/>
        <v>0</v>
      </c>
      <c r="AO153" s="310">
        <f t="shared" si="107"/>
        <v>2.7940968026219235E-2</v>
      </c>
      <c r="AP153" s="314">
        <f t="shared" si="107"/>
        <v>0</v>
      </c>
      <c r="AQ153" s="312">
        <f t="shared" si="107"/>
        <v>0</v>
      </c>
      <c r="AR153" s="314">
        <f t="shared" si="107"/>
        <v>0</v>
      </c>
      <c r="AS153" s="314">
        <f t="shared" si="107"/>
        <v>0</v>
      </c>
      <c r="AT153" s="314">
        <f t="shared" si="107"/>
        <v>0</v>
      </c>
      <c r="AU153" s="310">
        <f t="shared" si="107"/>
        <v>0</v>
      </c>
      <c r="AV153" s="312">
        <f t="shared" si="107"/>
        <v>0</v>
      </c>
      <c r="AW153" s="314">
        <f t="shared" si="107"/>
        <v>0</v>
      </c>
      <c r="AX153" s="310">
        <f t="shared" si="107"/>
        <v>0</v>
      </c>
    </row>
    <row r="154" spans="1:50" ht="15">
      <c r="A154" s="634" t="s">
        <v>310</v>
      </c>
      <c r="B154" s="635">
        <v>454</v>
      </c>
      <c r="C154" s="635">
        <v>358</v>
      </c>
      <c r="D154" s="635"/>
      <c r="E154" s="635">
        <v>102</v>
      </c>
      <c r="F154" s="635">
        <v>24</v>
      </c>
      <c r="G154" s="635"/>
      <c r="H154" s="635">
        <v>938</v>
      </c>
      <c r="I154" s="635"/>
      <c r="J154" s="635"/>
      <c r="K154" s="635"/>
      <c r="L154" s="635"/>
      <c r="M154" s="635"/>
      <c r="N154" s="635"/>
      <c r="O154" s="635"/>
      <c r="P154" s="635"/>
      <c r="Q154"/>
      <c r="S154" s="272"/>
      <c r="T154" s="272"/>
      <c r="U154" s="272"/>
      <c r="V154" s="272"/>
      <c r="W154" s="272"/>
      <c r="X154" s="272"/>
      <c r="Y154" s="288"/>
      <c r="Z154" s="284"/>
      <c r="AA154" s="272"/>
      <c r="AB154" s="272"/>
      <c r="AC154" s="272"/>
      <c r="AD154" s="272"/>
      <c r="AE154" s="288"/>
      <c r="AF154" s="284"/>
      <c r="AG154" s="272"/>
      <c r="AH154" s="288"/>
      <c r="AI154" s="343"/>
      <c r="AJ154" s="344"/>
      <c r="AK154" s="344"/>
      <c r="AL154" s="344"/>
      <c r="AM154" s="344"/>
      <c r="AN154" s="344"/>
      <c r="AO154" s="309"/>
      <c r="AP154" s="344"/>
      <c r="AQ154" s="344"/>
      <c r="AR154" s="344"/>
      <c r="AS154" s="344"/>
      <c r="AT154" s="344"/>
      <c r="AU154" s="309"/>
      <c r="AV154" s="344"/>
      <c r="AW154" s="344"/>
      <c r="AX154" s="309"/>
    </row>
    <row r="155" spans="1:50" ht="15">
      <c r="A155" s="636" t="s">
        <v>312</v>
      </c>
      <c r="B155" s="637">
        <v>32490407.920580834</v>
      </c>
      <c r="C155" s="637">
        <v>28740021.436584059</v>
      </c>
      <c r="D155" s="637"/>
      <c r="E155" s="637">
        <v>5907310.1374427751</v>
      </c>
      <c r="F155" s="637">
        <v>1382021.0526315789</v>
      </c>
      <c r="G155" s="637"/>
      <c r="H155" s="637">
        <v>68519760.547239229</v>
      </c>
      <c r="I155" s="637"/>
      <c r="J155" s="637"/>
      <c r="K155" s="637"/>
      <c r="L155" s="637"/>
      <c r="M155" s="637"/>
      <c r="N155" s="637"/>
      <c r="O155" s="637"/>
      <c r="P155" s="637"/>
      <c r="Q155"/>
      <c r="S155" s="275">
        <f>IF(B154&gt;0,(B155/B154),)</f>
        <v>71564.775155464391</v>
      </c>
      <c r="T155" s="275">
        <f t="shared" ref="T155:AD155" si="108">IF(C154&gt;0,(C155/C154),)</f>
        <v>80279.389487664972</v>
      </c>
      <c r="U155" s="275">
        <f t="shared" si="108"/>
        <v>0</v>
      </c>
      <c r="V155" s="275">
        <f t="shared" si="108"/>
        <v>57914.805269046818</v>
      </c>
      <c r="W155" s="275">
        <f t="shared" si="108"/>
        <v>57584.210526315786</v>
      </c>
      <c r="X155" s="275">
        <f t="shared" si="108"/>
        <v>0</v>
      </c>
      <c r="Y155" s="290">
        <f t="shared" si="108"/>
        <v>73048.785231598318</v>
      </c>
      <c r="Z155" s="285">
        <f t="shared" si="108"/>
        <v>0</v>
      </c>
      <c r="AA155" s="275">
        <f t="shared" si="108"/>
        <v>0</v>
      </c>
      <c r="AB155" s="275">
        <f t="shared" si="108"/>
        <v>0</v>
      </c>
      <c r="AC155" s="275">
        <f t="shared" si="108"/>
        <v>0</v>
      </c>
      <c r="AD155" s="275">
        <f t="shared" si="108"/>
        <v>0</v>
      </c>
      <c r="AE155" s="290">
        <f>IF(M154&gt;0,(M155/M154),)</f>
        <v>0</v>
      </c>
      <c r="AF155" s="285">
        <f>IF(N154&gt;0,(N155/N154),)</f>
        <v>0</v>
      </c>
      <c r="AG155" s="275">
        <f>IF(O154&gt;0,(O155/O154),)</f>
        <v>0</v>
      </c>
      <c r="AH155" s="290">
        <f>IF(P154&gt;0,(P155/P154),)</f>
        <v>0</v>
      </c>
      <c r="AI155" s="343"/>
      <c r="AJ155" s="344"/>
      <c r="AK155" s="344"/>
      <c r="AL155" s="344"/>
      <c r="AM155" s="344"/>
      <c r="AN155" s="344"/>
      <c r="AO155" s="309"/>
      <c r="AP155" s="344"/>
      <c r="AQ155" s="344"/>
      <c r="AR155" s="344"/>
      <c r="AS155" s="344"/>
      <c r="AT155" s="344"/>
      <c r="AU155" s="309"/>
      <c r="AV155" s="344"/>
      <c r="AW155" s="344"/>
      <c r="AX155" s="309"/>
    </row>
    <row r="156" spans="1:50" ht="15">
      <c r="A156" s="634" t="s">
        <v>314</v>
      </c>
      <c r="B156" s="635">
        <v>452</v>
      </c>
      <c r="C156" s="635">
        <v>381</v>
      </c>
      <c r="D156" s="635"/>
      <c r="E156" s="635">
        <v>96</v>
      </c>
      <c r="F156" s="635">
        <v>23</v>
      </c>
      <c r="G156" s="635"/>
      <c r="H156" s="635">
        <v>952</v>
      </c>
      <c r="I156" s="635"/>
      <c r="J156" s="635"/>
      <c r="K156" s="635"/>
      <c r="L156" s="635"/>
      <c r="M156" s="635"/>
      <c r="N156" s="635"/>
      <c r="O156" s="635"/>
      <c r="P156" s="635"/>
      <c r="Q156"/>
      <c r="S156" s="272"/>
      <c r="T156" s="272"/>
      <c r="U156" s="272"/>
      <c r="V156" s="272"/>
      <c r="W156" s="272"/>
      <c r="X156" s="272"/>
      <c r="Y156" s="288"/>
      <c r="Z156" s="284"/>
      <c r="AA156" s="272"/>
      <c r="AB156" s="272"/>
      <c r="AC156" s="272"/>
      <c r="AD156" s="272"/>
      <c r="AE156" s="288"/>
      <c r="AF156" s="284"/>
      <c r="AG156" s="272"/>
      <c r="AH156" s="288"/>
      <c r="AI156" s="343"/>
      <c r="AJ156" s="344"/>
      <c r="AK156" s="344"/>
      <c r="AL156" s="344"/>
      <c r="AM156" s="344"/>
      <c r="AN156" s="344"/>
      <c r="AO156" s="309"/>
      <c r="AP156" s="344"/>
      <c r="AQ156" s="344"/>
      <c r="AR156" s="344"/>
      <c r="AS156" s="344"/>
      <c r="AT156" s="344"/>
      <c r="AU156" s="309"/>
      <c r="AV156" s="344"/>
      <c r="AW156" s="344"/>
      <c r="AX156" s="309"/>
    </row>
    <row r="157" spans="1:50" ht="15">
      <c r="A157" s="634" t="s">
        <v>316</v>
      </c>
      <c r="B157" s="635">
        <v>33469081.051890969</v>
      </c>
      <c r="C157" s="635">
        <v>30931295.839889344</v>
      </c>
      <c r="D157" s="635"/>
      <c r="E157" s="635">
        <v>5870303.4928571433</v>
      </c>
      <c r="F157" s="635">
        <v>1365468.9729729728</v>
      </c>
      <c r="G157" s="635"/>
      <c r="H157" s="635">
        <v>71636149.357610434</v>
      </c>
      <c r="I157" s="635"/>
      <c r="J157" s="635"/>
      <c r="K157" s="635"/>
      <c r="L157" s="635"/>
      <c r="M157" s="635"/>
      <c r="N157" s="635"/>
      <c r="O157" s="635"/>
      <c r="P157" s="635"/>
      <c r="Q157"/>
      <c r="R157" s="273"/>
      <c r="S157" s="275">
        <f>IF(B156&gt;0,(B157/B156),)</f>
        <v>74046.639495334006</v>
      </c>
      <c r="T157" s="275">
        <f t="shared" ref="T157:AD157" si="109">IF(C156&gt;0,(C157/C156),)</f>
        <v>81184.503516769924</v>
      </c>
      <c r="U157" s="275">
        <f t="shared" si="109"/>
        <v>0</v>
      </c>
      <c r="V157" s="275">
        <f t="shared" si="109"/>
        <v>61148.994717261907</v>
      </c>
      <c r="W157" s="275">
        <f t="shared" si="109"/>
        <v>59368.216216216206</v>
      </c>
      <c r="X157" s="275">
        <f t="shared" si="109"/>
        <v>0</v>
      </c>
      <c r="Y157" s="290">
        <f t="shared" si="109"/>
        <v>75248.056047910126</v>
      </c>
      <c r="Z157" s="285">
        <f t="shared" si="109"/>
        <v>0</v>
      </c>
      <c r="AA157" s="275">
        <f t="shared" si="109"/>
        <v>0</v>
      </c>
      <c r="AB157" s="275">
        <f t="shared" si="109"/>
        <v>0</v>
      </c>
      <c r="AC157" s="275">
        <f t="shared" si="109"/>
        <v>0</v>
      </c>
      <c r="AD157" s="275">
        <f t="shared" si="109"/>
        <v>0</v>
      </c>
      <c r="AE157" s="290">
        <f>IF(M156&gt;0,(M157/M156),)</f>
        <v>0</v>
      </c>
      <c r="AF157" s="285">
        <f>IF(N156&gt;0,(N157/N156),)</f>
        <v>0</v>
      </c>
      <c r="AG157" s="275">
        <f>IF(O156&gt;0,(O157/O156),)</f>
        <v>0</v>
      </c>
      <c r="AH157" s="290">
        <f>IF(P156&gt;0,(P157/P156),)</f>
        <v>0</v>
      </c>
      <c r="AI157" s="345">
        <f>IF(S155&gt;0,(S157-S155)/S155,)</f>
        <v>3.4679971179649688E-2</v>
      </c>
      <c r="AJ157" s="314">
        <f t="shared" ref="AJ157:AX157" si="110">IF(T155&gt;0,(T157-T155)/T155,)</f>
        <v>1.1274550477791367E-2</v>
      </c>
      <c r="AK157" s="314">
        <f t="shared" si="110"/>
        <v>0</v>
      </c>
      <c r="AL157" s="314">
        <f t="shared" si="110"/>
        <v>5.5843914750131021E-2</v>
      </c>
      <c r="AM157" s="314">
        <f t="shared" si="110"/>
        <v>3.0980813552790393E-2</v>
      </c>
      <c r="AN157" s="314">
        <f t="shared" si="110"/>
        <v>0</v>
      </c>
      <c r="AO157" s="310">
        <f t="shared" si="110"/>
        <v>3.0106877333265784E-2</v>
      </c>
      <c r="AP157" s="314">
        <f t="shared" si="110"/>
        <v>0</v>
      </c>
      <c r="AQ157" s="312">
        <f t="shared" si="110"/>
        <v>0</v>
      </c>
      <c r="AR157" s="312">
        <f t="shared" si="110"/>
        <v>0</v>
      </c>
      <c r="AS157" s="312">
        <f t="shared" si="110"/>
        <v>0</v>
      </c>
      <c r="AT157" s="314">
        <f t="shared" si="110"/>
        <v>0</v>
      </c>
      <c r="AU157" s="310">
        <f t="shared" si="110"/>
        <v>0</v>
      </c>
      <c r="AV157" s="312">
        <f t="shared" si="110"/>
        <v>0</v>
      </c>
      <c r="AW157" s="314">
        <f t="shared" si="110"/>
        <v>0</v>
      </c>
      <c r="AX157" s="310">
        <f t="shared" si="110"/>
        <v>0</v>
      </c>
    </row>
    <row r="158" spans="1:50" ht="15">
      <c r="A158" s="634" t="s">
        <v>318</v>
      </c>
      <c r="B158" s="635">
        <v>488</v>
      </c>
      <c r="C158" s="635">
        <v>439</v>
      </c>
      <c r="D158" s="635"/>
      <c r="E158" s="635">
        <v>166</v>
      </c>
      <c r="F158" s="635">
        <v>35</v>
      </c>
      <c r="G158" s="635"/>
      <c r="H158" s="635">
        <v>1128</v>
      </c>
      <c r="I158" s="635"/>
      <c r="J158" s="635"/>
      <c r="K158" s="635"/>
      <c r="L158" s="635"/>
      <c r="M158" s="635"/>
      <c r="N158" s="635"/>
      <c r="O158" s="635"/>
      <c r="P158" s="635"/>
      <c r="Q158"/>
      <c r="S158" s="272"/>
      <c r="T158" s="272"/>
      <c r="U158" s="272"/>
      <c r="V158" s="272"/>
      <c r="W158" s="272"/>
      <c r="X158" s="272"/>
      <c r="Y158" s="288"/>
      <c r="Z158" s="284"/>
      <c r="AA158" s="272"/>
      <c r="AB158" s="272"/>
      <c r="AC158" s="272"/>
      <c r="AD158" s="272"/>
      <c r="AE158" s="288"/>
      <c r="AF158" s="284"/>
      <c r="AG158" s="272"/>
      <c r="AH158" s="288"/>
      <c r="AI158" s="343"/>
      <c r="AJ158" s="344"/>
      <c r="AK158" s="344"/>
      <c r="AL158" s="344"/>
      <c r="AM158" s="344"/>
      <c r="AN158" s="344"/>
      <c r="AO158" s="309"/>
      <c r="AP158" s="344"/>
      <c r="AQ158" s="344"/>
      <c r="AR158" s="344"/>
      <c r="AS158" s="344"/>
      <c r="AT158" s="344"/>
      <c r="AU158" s="309"/>
      <c r="AV158" s="344"/>
      <c r="AW158" s="344"/>
      <c r="AX158" s="309"/>
    </row>
    <row r="159" spans="1:50" ht="15">
      <c r="A159" s="634" t="s">
        <v>320</v>
      </c>
      <c r="B159" s="635">
        <v>31799151.611245081</v>
      </c>
      <c r="C159" s="635">
        <v>30729184.182683337</v>
      </c>
      <c r="D159" s="635"/>
      <c r="E159" s="635">
        <v>8884611.8418185655</v>
      </c>
      <c r="F159" s="635">
        <v>1780040.6973293768</v>
      </c>
      <c r="G159" s="635"/>
      <c r="H159" s="635">
        <v>73192988.333076358</v>
      </c>
      <c r="I159" s="635"/>
      <c r="J159" s="635"/>
      <c r="K159" s="635"/>
      <c r="L159" s="635"/>
      <c r="M159" s="635"/>
      <c r="N159" s="635"/>
      <c r="O159" s="635"/>
      <c r="P159" s="635"/>
      <c r="Q159"/>
      <c r="R159" s="273"/>
      <c r="S159" s="275">
        <f>IF(B158&gt;0,(B159/B158),)</f>
        <v>65162.195924682543</v>
      </c>
      <c r="T159" s="275">
        <f t="shared" ref="T159:AD159" si="111">IF(C158&gt;0,(C159/C158),)</f>
        <v>69998.141646203498</v>
      </c>
      <c r="U159" s="275">
        <f t="shared" si="111"/>
        <v>0</v>
      </c>
      <c r="V159" s="275">
        <f t="shared" si="111"/>
        <v>53521.758083244371</v>
      </c>
      <c r="W159" s="275">
        <f t="shared" si="111"/>
        <v>50858.305637982194</v>
      </c>
      <c r="X159" s="275">
        <f t="shared" si="111"/>
        <v>0</v>
      </c>
      <c r="Y159" s="290">
        <f t="shared" si="111"/>
        <v>64887.401004500316</v>
      </c>
      <c r="Z159" s="285">
        <f t="shared" si="111"/>
        <v>0</v>
      </c>
      <c r="AA159" s="275">
        <f t="shared" si="111"/>
        <v>0</v>
      </c>
      <c r="AB159" s="275">
        <f t="shared" si="111"/>
        <v>0</v>
      </c>
      <c r="AC159" s="275">
        <f t="shared" si="111"/>
        <v>0</v>
      </c>
      <c r="AD159" s="275">
        <f t="shared" si="111"/>
        <v>0</v>
      </c>
      <c r="AE159" s="290">
        <f>IF(M158&gt;0,(M159/M158),)</f>
        <v>0</v>
      </c>
      <c r="AF159" s="285">
        <f>IF(N158&gt;0,(N159/N158),)</f>
        <v>0</v>
      </c>
      <c r="AG159" s="275">
        <f>IF(O158&gt;0,(O159/O158),)</f>
        <v>0</v>
      </c>
      <c r="AH159" s="290">
        <f>IF(P158&gt;0,(P159/P158),)</f>
        <v>0</v>
      </c>
      <c r="AI159" s="343"/>
      <c r="AJ159" s="344"/>
      <c r="AK159" s="344"/>
      <c r="AL159" s="344"/>
      <c r="AM159" s="344"/>
      <c r="AN159" s="344"/>
      <c r="AO159" s="309"/>
      <c r="AP159" s="344"/>
      <c r="AQ159" s="344"/>
      <c r="AR159" s="344"/>
      <c r="AS159" s="344"/>
      <c r="AT159" s="344"/>
      <c r="AU159" s="309"/>
      <c r="AV159" s="344"/>
      <c r="AW159" s="344"/>
      <c r="AX159" s="309"/>
    </row>
    <row r="160" spans="1:50" ht="15">
      <c r="A160" s="634" t="s">
        <v>322</v>
      </c>
      <c r="B160" s="635">
        <v>468</v>
      </c>
      <c r="C160" s="635">
        <v>407</v>
      </c>
      <c r="D160" s="635"/>
      <c r="E160" s="635">
        <v>162</v>
      </c>
      <c r="F160" s="635">
        <v>38</v>
      </c>
      <c r="G160" s="635"/>
      <c r="H160" s="635">
        <v>1075</v>
      </c>
      <c r="I160" s="635"/>
      <c r="J160" s="635"/>
      <c r="K160" s="635"/>
      <c r="L160" s="635"/>
      <c r="M160" s="635"/>
      <c r="N160" s="635"/>
      <c r="O160" s="635"/>
      <c r="P160" s="635"/>
      <c r="Q160"/>
      <c r="S160" s="272"/>
      <c r="T160" s="272"/>
      <c r="U160" s="272"/>
      <c r="V160" s="272"/>
      <c r="W160" s="272"/>
      <c r="X160" s="272"/>
      <c r="Y160" s="288"/>
      <c r="Z160" s="284"/>
      <c r="AA160" s="272"/>
      <c r="AB160" s="272"/>
      <c r="AC160" s="272"/>
      <c r="AD160" s="272"/>
      <c r="AE160" s="288"/>
      <c r="AF160" s="284"/>
      <c r="AG160" s="272"/>
      <c r="AH160" s="288"/>
      <c r="AI160" s="343"/>
      <c r="AJ160" s="344"/>
      <c r="AK160" s="344"/>
      <c r="AL160" s="344"/>
      <c r="AM160" s="344"/>
      <c r="AN160" s="344"/>
      <c r="AO160" s="309"/>
      <c r="AP160" s="344"/>
      <c r="AQ160" s="344"/>
      <c r="AR160" s="344"/>
      <c r="AS160" s="344"/>
      <c r="AT160" s="344"/>
      <c r="AU160" s="309"/>
      <c r="AV160" s="344"/>
      <c r="AW160" s="344"/>
      <c r="AX160" s="309"/>
    </row>
    <row r="161" spans="1:50" ht="15">
      <c r="A161" s="634" t="s">
        <v>324</v>
      </c>
      <c r="B161" s="635">
        <v>31485041.014240321</v>
      </c>
      <c r="C161" s="635">
        <v>29068278.439586531</v>
      </c>
      <c r="D161" s="635"/>
      <c r="E161" s="635">
        <v>8774397.7839752417</v>
      </c>
      <c r="F161" s="635">
        <v>1960216.2096774192</v>
      </c>
      <c r="G161" s="635"/>
      <c r="H161" s="635">
        <v>71287933.447479501</v>
      </c>
      <c r="I161" s="635"/>
      <c r="J161" s="635"/>
      <c r="K161" s="635"/>
      <c r="L161" s="635"/>
      <c r="M161" s="635"/>
      <c r="N161" s="635"/>
      <c r="O161" s="635"/>
      <c r="P161" s="635"/>
      <c r="Q161"/>
      <c r="R161" s="273"/>
      <c r="S161" s="275">
        <f>IF(B160&gt;0,(B161/B160),)</f>
        <v>67275.728662906666</v>
      </c>
      <c r="T161" s="275">
        <f t="shared" ref="T161:AD161" si="112">IF(C160&gt;0,(C161/C160),)</f>
        <v>71420.831546895657</v>
      </c>
      <c r="U161" s="275">
        <f t="shared" si="112"/>
        <v>0</v>
      </c>
      <c r="V161" s="275">
        <f t="shared" si="112"/>
        <v>54162.949283797789</v>
      </c>
      <c r="W161" s="275">
        <f t="shared" si="112"/>
        <v>51584.63709677419</v>
      </c>
      <c r="X161" s="275">
        <f t="shared" si="112"/>
        <v>0</v>
      </c>
      <c r="Y161" s="290">
        <f t="shared" si="112"/>
        <v>66314.35669532977</v>
      </c>
      <c r="Z161" s="285">
        <f t="shared" si="112"/>
        <v>0</v>
      </c>
      <c r="AA161" s="275">
        <f t="shared" si="112"/>
        <v>0</v>
      </c>
      <c r="AB161" s="397">
        <f t="shared" si="112"/>
        <v>0</v>
      </c>
      <c r="AC161" s="275">
        <f t="shared" si="112"/>
        <v>0</v>
      </c>
      <c r="AD161" s="275">
        <f t="shared" si="112"/>
        <v>0</v>
      </c>
      <c r="AE161" s="290">
        <f>IF(M160&gt;0,(M161/M160),)</f>
        <v>0</v>
      </c>
      <c r="AF161" s="285">
        <f>IF(N160&gt;0,(N161/N160),)</f>
        <v>0</v>
      </c>
      <c r="AG161" s="275">
        <f>IF(O160&gt;0,(O161/O160),)</f>
        <v>0</v>
      </c>
      <c r="AH161" s="290">
        <f>IF(P160&gt;0,(P161/P160),)</f>
        <v>0</v>
      </c>
      <c r="AI161" s="345">
        <f>IF(S159&gt;0,(S161-S159)/S159,)</f>
        <v>3.2434952632152562E-2</v>
      </c>
      <c r="AJ161" s="314">
        <f t="shared" ref="AJ161:AX161" si="113">IF(T159&gt;0,(T161-T159)/T159,)</f>
        <v>2.0324681016289838E-2</v>
      </c>
      <c r="AK161" s="314">
        <f t="shared" si="113"/>
        <v>0</v>
      </c>
      <c r="AL161" s="314">
        <f t="shared" si="113"/>
        <v>1.1980010065367235E-2</v>
      </c>
      <c r="AM161" s="314">
        <f t="shared" si="113"/>
        <v>1.4281471820200675E-2</v>
      </c>
      <c r="AN161" s="314">
        <f t="shared" si="113"/>
        <v>0</v>
      </c>
      <c r="AO161" s="310">
        <f t="shared" si="113"/>
        <v>2.1991259762900457E-2</v>
      </c>
      <c r="AP161" s="314">
        <f t="shared" si="113"/>
        <v>0</v>
      </c>
      <c r="AQ161" s="312">
        <f t="shared" si="113"/>
        <v>0</v>
      </c>
      <c r="AR161" s="312">
        <f t="shared" si="113"/>
        <v>0</v>
      </c>
      <c r="AS161" s="312">
        <f t="shared" si="113"/>
        <v>0</v>
      </c>
      <c r="AT161" s="314">
        <f t="shared" si="113"/>
        <v>0</v>
      </c>
      <c r="AU161" s="310">
        <f t="shared" si="113"/>
        <v>0</v>
      </c>
      <c r="AV161" s="312">
        <f t="shared" si="113"/>
        <v>0</v>
      </c>
      <c r="AW161" s="314">
        <f t="shared" si="113"/>
        <v>0</v>
      </c>
      <c r="AX161" s="310">
        <f t="shared" si="113"/>
        <v>0</v>
      </c>
    </row>
    <row r="162" spans="1:50" ht="15">
      <c r="A162" s="634" t="s">
        <v>326</v>
      </c>
      <c r="B162" s="635">
        <v>290</v>
      </c>
      <c r="C162" s="635">
        <v>236</v>
      </c>
      <c r="D162" s="635"/>
      <c r="E162" s="635">
        <v>109</v>
      </c>
      <c r="F162" s="635">
        <v>45</v>
      </c>
      <c r="G162" s="635"/>
      <c r="H162" s="635">
        <v>680</v>
      </c>
      <c r="I162" s="635"/>
      <c r="J162" s="635"/>
      <c r="K162" s="635"/>
      <c r="L162" s="635"/>
      <c r="M162" s="635"/>
      <c r="N162" s="635"/>
      <c r="O162" s="635"/>
      <c r="P162" s="635"/>
      <c r="Q162"/>
      <c r="S162" s="272"/>
      <c r="T162" s="272"/>
      <c r="U162" s="272"/>
      <c r="V162" s="272"/>
      <c r="W162" s="272"/>
      <c r="X162" s="272"/>
      <c r="Y162" s="288"/>
      <c r="Z162" s="284"/>
      <c r="AA162" s="272"/>
      <c r="AB162" s="272"/>
      <c r="AC162" s="272"/>
      <c r="AD162" s="272"/>
      <c r="AE162" s="288"/>
      <c r="AF162" s="284"/>
      <c r="AG162" s="272"/>
      <c r="AH162" s="288"/>
      <c r="AI162" s="343"/>
      <c r="AJ162" s="344"/>
      <c r="AK162" s="344"/>
      <c r="AL162" s="344"/>
      <c r="AM162" s="344"/>
      <c r="AN162" s="344"/>
      <c r="AO162" s="309"/>
      <c r="AP162" s="344"/>
      <c r="AQ162" s="344"/>
      <c r="AR162" s="344"/>
      <c r="AS162" s="344"/>
      <c r="AT162" s="344"/>
      <c r="AU162" s="309"/>
      <c r="AV162" s="344"/>
      <c r="AW162" s="344"/>
      <c r="AX162" s="309"/>
    </row>
    <row r="163" spans="1:50" ht="15">
      <c r="A163" s="634" t="s">
        <v>328</v>
      </c>
      <c r="B163" s="635">
        <v>13111366.414216246</v>
      </c>
      <c r="C163" s="635">
        <v>10505596.29181736</v>
      </c>
      <c r="D163" s="635"/>
      <c r="E163" s="635">
        <v>4714302.9399276525</v>
      </c>
      <c r="F163" s="635">
        <v>2231840.8389261742</v>
      </c>
      <c r="G163" s="635"/>
      <c r="H163" s="635">
        <v>30563106.484887432</v>
      </c>
      <c r="I163" s="635"/>
      <c r="J163" s="635"/>
      <c r="K163" s="635"/>
      <c r="L163" s="635"/>
      <c r="M163" s="635"/>
      <c r="N163" s="635"/>
      <c r="O163" s="635"/>
      <c r="P163" s="635"/>
      <c r="Q163"/>
      <c r="R163" s="273"/>
      <c r="S163" s="275">
        <f>IF(B162&gt;0,(B163/B162),)</f>
        <v>45211.608324883608</v>
      </c>
      <c r="T163" s="275">
        <f t="shared" ref="T163:AD163" si="114">IF(C162&gt;0,(C163/C162),)</f>
        <v>44515.238524649831</v>
      </c>
      <c r="U163" s="275">
        <f t="shared" si="114"/>
        <v>0</v>
      </c>
      <c r="V163" s="275">
        <f t="shared" si="114"/>
        <v>43250.485687409659</v>
      </c>
      <c r="W163" s="275">
        <f t="shared" si="114"/>
        <v>49596.463087248318</v>
      </c>
      <c r="X163" s="275">
        <f t="shared" si="114"/>
        <v>0</v>
      </c>
      <c r="Y163" s="290">
        <f t="shared" si="114"/>
        <v>44945.744830716809</v>
      </c>
      <c r="Z163" s="285">
        <f t="shared" si="114"/>
        <v>0</v>
      </c>
      <c r="AA163" s="275">
        <f t="shared" si="114"/>
        <v>0</v>
      </c>
      <c r="AB163" s="275">
        <f t="shared" si="114"/>
        <v>0</v>
      </c>
      <c r="AC163" s="275">
        <f t="shared" si="114"/>
        <v>0</v>
      </c>
      <c r="AD163" s="275">
        <f t="shared" si="114"/>
        <v>0</v>
      </c>
      <c r="AE163" s="290">
        <f>IF(M162&gt;0,(M163/M162),)</f>
        <v>0</v>
      </c>
      <c r="AF163" s="285">
        <f>IF(N162&gt;0,(N163/N162),)</f>
        <v>0</v>
      </c>
      <c r="AG163" s="275">
        <f>IF(O162&gt;0,(O163/O162),)</f>
        <v>0</v>
      </c>
      <c r="AH163" s="290">
        <f>IF(P162&gt;0,(P163/P162),)</f>
        <v>0</v>
      </c>
      <c r="AI163" s="343"/>
      <c r="AJ163" s="344"/>
      <c r="AK163" s="344"/>
      <c r="AL163" s="344"/>
      <c r="AM163" s="344"/>
      <c r="AN163" s="344"/>
      <c r="AO163" s="309"/>
      <c r="AP163" s="344"/>
      <c r="AQ163" s="344"/>
      <c r="AR163" s="344"/>
      <c r="AS163" s="344"/>
      <c r="AT163" s="344"/>
      <c r="AU163" s="309"/>
      <c r="AV163" s="344"/>
      <c r="AW163" s="344"/>
      <c r="AX163" s="309"/>
    </row>
    <row r="164" spans="1:50" ht="15">
      <c r="A164" s="634" t="s">
        <v>330</v>
      </c>
      <c r="B164" s="635">
        <v>293</v>
      </c>
      <c r="C164" s="635">
        <v>266</v>
      </c>
      <c r="D164" s="635"/>
      <c r="E164" s="635">
        <v>105</v>
      </c>
      <c r="F164" s="635">
        <v>41</v>
      </c>
      <c r="G164" s="635"/>
      <c r="H164" s="635">
        <v>705</v>
      </c>
      <c r="I164" s="635"/>
      <c r="J164" s="635"/>
      <c r="K164" s="635"/>
      <c r="L164" s="635"/>
      <c r="M164" s="635"/>
      <c r="N164" s="635"/>
      <c r="O164" s="635"/>
      <c r="P164" s="635"/>
      <c r="Q164"/>
      <c r="S164" s="272"/>
      <c r="T164" s="272"/>
      <c r="U164" s="272"/>
      <c r="V164" s="272"/>
      <c r="W164" s="272"/>
      <c r="X164" s="272"/>
      <c r="Y164" s="288"/>
      <c r="Z164" s="284"/>
      <c r="AA164" s="272"/>
      <c r="AB164" s="272"/>
      <c r="AC164" s="272"/>
      <c r="AD164" s="272"/>
      <c r="AE164" s="288"/>
      <c r="AF164" s="284"/>
      <c r="AG164" s="272"/>
      <c r="AH164" s="288"/>
      <c r="AI164" s="343"/>
      <c r="AJ164" s="344"/>
      <c r="AK164" s="344"/>
      <c r="AL164" s="344"/>
      <c r="AM164" s="344"/>
      <c r="AN164" s="344"/>
      <c r="AO164" s="309"/>
      <c r="AP164" s="344"/>
      <c r="AQ164" s="344"/>
      <c r="AR164" s="344"/>
      <c r="AS164" s="344"/>
      <c r="AT164" s="344"/>
      <c r="AU164" s="309"/>
      <c r="AV164" s="344"/>
      <c r="AW164" s="344"/>
      <c r="AX164" s="309"/>
    </row>
    <row r="165" spans="1:50" ht="15">
      <c r="A165" s="634" t="s">
        <v>332</v>
      </c>
      <c r="B165" s="635">
        <v>13791665.968984235</v>
      </c>
      <c r="C165" s="635">
        <v>12300809.475862131</v>
      </c>
      <c r="D165" s="635"/>
      <c r="E165" s="635">
        <v>4792683.4035953879</v>
      </c>
      <c r="F165" s="635">
        <v>2084806.5338345864</v>
      </c>
      <c r="G165" s="635"/>
      <c r="H165" s="635">
        <v>32969965.382276341</v>
      </c>
      <c r="I165" s="635"/>
      <c r="J165" s="635"/>
      <c r="K165" s="635"/>
      <c r="L165" s="635"/>
      <c r="M165" s="635"/>
      <c r="N165" s="635"/>
      <c r="O165" s="635"/>
      <c r="P165" s="635"/>
      <c r="Q165"/>
      <c r="R165" s="273"/>
      <c r="S165" s="275">
        <f>IF(B164&gt;0,(B165/B164),)</f>
        <v>47070.532317352336</v>
      </c>
      <c r="T165" s="275">
        <f t="shared" ref="T165:AD165" si="115">IF(C164&gt;0,(C165/C164),)</f>
        <v>46243.644646098233</v>
      </c>
      <c r="U165" s="275">
        <f t="shared" si="115"/>
        <v>0</v>
      </c>
      <c r="V165" s="275">
        <f t="shared" si="115"/>
        <v>45644.603843765603</v>
      </c>
      <c r="W165" s="275">
        <f t="shared" si="115"/>
        <v>50848.939849624061</v>
      </c>
      <c r="X165" s="275">
        <f t="shared" si="115"/>
        <v>0</v>
      </c>
      <c r="Y165" s="290">
        <f t="shared" si="115"/>
        <v>46765.908343654388</v>
      </c>
      <c r="Z165" s="285">
        <f t="shared" si="115"/>
        <v>0</v>
      </c>
      <c r="AA165" s="275">
        <f t="shared" si="115"/>
        <v>0</v>
      </c>
      <c r="AB165" s="275">
        <f t="shared" si="115"/>
        <v>0</v>
      </c>
      <c r="AC165" s="275">
        <f t="shared" si="115"/>
        <v>0</v>
      </c>
      <c r="AD165" s="275">
        <f t="shared" si="115"/>
        <v>0</v>
      </c>
      <c r="AE165" s="290">
        <f>IF(M164&gt;0,(M165/M164),)</f>
        <v>0</v>
      </c>
      <c r="AF165" s="285">
        <f>IF(N164&gt;0,(N165/N164),)</f>
        <v>0</v>
      </c>
      <c r="AG165" s="275">
        <f>IF(O164&gt;0,(O165/O164),)</f>
        <v>0</v>
      </c>
      <c r="AH165" s="290">
        <f>IF(P164&gt;0,(P165/P164),)</f>
        <v>0</v>
      </c>
      <c r="AI165" s="345">
        <f>IF(S163&gt;0,(S165-S163)/S163,)</f>
        <v>4.1116077515110469E-2</v>
      </c>
      <c r="AJ165" s="314">
        <f t="shared" ref="AJ165:AX165" si="116">IF(T163&gt;0,(T165-T163)/T163,)</f>
        <v>3.8827291029594653E-2</v>
      </c>
      <c r="AK165" s="314">
        <f t="shared" si="116"/>
        <v>0</v>
      </c>
      <c r="AL165" s="314">
        <f t="shared" si="116"/>
        <v>5.5354711474439662E-2</v>
      </c>
      <c r="AM165" s="314">
        <f t="shared" si="116"/>
        <v>2.5253348412616262E-2</v>
      </c>
      <c r="AN165" s="314">
        <f t="shared" si="116"/>
        <v>0</v>
      </c>
      <c r="AO165" s="310">
        <f t="shared" si="116"/>
        <v>4.0496903984860506E-2</v>
      </c>
      <c r="AP165" s="314">
        <f t="shared" si="116"/>
        <v>0</v>
      </c>
      <c r="AQ165" s="312">
        <f t="shared" si="116"/>
        <v>0</v>
      </c>
      <c r="AR165" s="312">
        <f t="shared" si="116"/>
        <v>0</v>
      </c>
      <c r="AS165" s="312">
        <f t="shared" si="116"/>
        <v>0</v>
      </c>
      <c r="AT165" s="314">
        <f t="shared" si="116"/>
        <v>0</v>
      </c>
      <c r="AU165" s="310">
        <f t="shared" si="116"/>
        <v>0</v>
      </c>
      <c r="AV165" s="312">
        <f t="shared" si="116"/>
        <v>0</v>
      </c>
      <c r="AW165" s="314">
        <f t="shared" si="116"/>
        <v>0</v>
      </c>
      <c r="AX165" s="310">
        <f t="shared" si="116"/>
        <v>0</v>
      </c>
    </row>
    <row r="166" spans="1:50" ht="15">
      <c r="A166" s="634" t="s">
        <v>334</v>
      </c>
      <c r="B166" s="635">
        <v>56</v>
      </c>
      <c r="C166" s="635">
        <v>56</v>
      </c>
      <c r="D166" s="635"/>
      <c r="E166" s="635">
        <v>1</v>
      </c>
      <c r="F166" s="635">
        <v>0</v>
      </c>
      <c r="G166" s="635"/>
      <c r="H166" s="635">
        <v>113</v>
      </c>
      <c r="I166" s="635"/>
      <c r="J166" s="635"/>
      <c r="K166" s="635"/>
      <c r="L166" s="635"/>
      <c r="M166" s="635"/>
      <c r="N166" s="635"/>
      <c r="O166" s="635"/>
      <c r="P166" s="635"/>
      <c r="Q166"/>
      <c r="S166" s="272"/>
      <c r="T166" s="272"/>
      <c r="U166" s="272"/>
      <c r="V166" s="272"/>
      <c r="W166" s="272"/>
      <c r="X166" s="272"/>
      <c r="Y166" s="288"/>
      <c r="Z166" s="284"/>
      <c r="AA166" s="272"/>
      <c r="AB166" s="272"/>
      <c r="AC166" s="272"/>
      <c r="AD166" s="272"/>
      <c r="AE166" s="288"/>
      <c r="AF166" s="284"/>
      <c r="AG166" s="272"/>
      <c r="AH166" s="288"/>
      <c r="AI166" s="343"/>
      <c r="AJ166" s="344"/>
      <c r="AK166" s="344"/>
      <c r="AL166" s="344"/>
      <c r="AM166" s="344"/>
      <c r="AN166" s="344"/>
      <c r="AO166" s="309"/>
      <c r="AP166" s="344"/>
      <c r="AQ166" s="344"/>
      <c r="AR166" s="344"/>
      <c r="AS166" s="344"/>
      <c r="AT166" s="344"/>
      <c r="AU166" s="309"/>
      <c r="AV166" s="344"/>
      <c r="AW166" s="344"/>
      <c r="AX166" s="309"/>
    </row>
    <row r="167" spans="1:50" ht="15">
      <c r="A167" s="634" t="s">
        <v>336</v>
      </c>
      <c r="B167" s="635">
        <v>1743708.2857142857</v>
      </c>
      <c r="C167" s="635">
        <v>3048531.9807668803</v>
      </c>
      <c r="D167" s="635"/>
      <c r="E167" s="635">
        <v>75000</v>
      </c>
      <c r="F167" s="635">
        <v>0</v>
      </c>
      <c r="G167" s="635"/>
      <c r="H167" s="635">
        <v>4867240.2664811658</v>
      </c>
      <c r="I167" s="635"/>
      <c r="J167" s="635"/>
      <c r="K167" s="635"/>
      <c r="L167" s="635"/>
      <c r="M167" s="635"/>
      <c r="N167" s="635"/>
      <c r="O167" s="635"/>
      <c r="P167" s="635"/>
      <c r="Q167"/>
      <c r="R167" s="273"/>
      <c r="S167" s="275">
        <f>IF(B166&gt;0,(B167/B166),)</f>
        <v>31137.647959183672</v>
      </c>
      <c r="T167" s="275">
        <f t="shared" ref="T167:AD167" si="117">IF(C166&gt;0,(C167/C166),)</f>
        <v>54438.071085122865</v>
      </c>
      <c r="U167" s="275">
        <f t="shared" si="117"/>
        <v>0</v>
      </c>
      <c r="V167" s="275">
        <f t="shared" si="117"/>
        <v>75000</v>
      </c>
      <c r="W167" s="275">
        <f t="shared" si="117"/>
        <v>0</v>
      </c>
      <c r="X167" s="275">
        <f t="shared" si="117"/>
        <v>0</v>
      </c>
      <c r="Y167" s="290">
        <f t="shared" si="117"/>
        <v>43072.922712222709</v>
      </c>
      <c r="Z167" s="285">
        <f t="shared" si="117"/>
        <v>0</v>
      </c>
      <c r="AA167" s="275">
        <f t="shared" si="117"/>
        <v>0</v>
      </c>
      <c r="AB167" s="275">
        <f t="shared" si="117"/>
        <v>0</v>
      </c>
      <c r="AC167" s="275">
        <f t="shared" si="117"/>
        <v>0</v>
      </c>
      <c r="AD167" s="275">
        <f t="shared" si="117"/>
        <v>0</v>
      </c>
      <c r="AE167" s="290">
        <f>IF(M166&gt;0,(M167/M166),)</f>
        <v>0</v>
      </c>
      <c r="AF167" s="285">
        <f>IF(N166&gt;0,(N167/N166),)</f>
        <v>0</v>
      </c>
      <c r="AG167" s="275">
        <f>IF(O166&gt;0,(O167/O166),)</f>
        <v>0</v>
      </c>
      <c r="AH167" s="290">
        <f>IF(P166&gt;0,(P167/P166),)</f>
        <v>0</v>
      </c>
      <c r="AI167" s="343"/>
      <c r="AJ167" s="344"/>
      <c r="AK167" s="344"/>
      <c r="AL167" s="344"/>
      <c r="AM167" s="344"/>
      <c r="AN167" s="344"/>
      <c r="AO167" s="309"/>
      <c r="AP167" s="344"/>
      <c r="AQ167" s="344"/>
      <c r="AR167" s="344"/>
      <c r="AS167" s="344"/>
      <c r="AT167" s="344"/>
      <c r="AU167" s="309"/>
      <c r="AV167" s="344"/>
      <c r="AW167" s="344"/>
      <c r="AX167" s="309"/>
    </row>
    <row r="168" spans="1:50" ht="15">
      <c r="A168" s="634" t="s">
        <v>338</v>
      </c>
      <c r="B168" s="635">
        <v>58</v>
      </c>
      <c r="C168" s="635">
        <v>38</v>
      </c>
      <c r="D168" s="635"/>
      <c r="E168" s="645">
        <v>0</v>
      </c>
      <c r="F168" s="635">
        <v>0</v>
      </c>
      <c r="G168" s="635"/>
      <c r="H168" s="635">
        <v>96</v>
      </c>
      <c r="I168" s="635"/>
      <c r="J168" s="635"/>
      <c r="K168" s="635"/>
      <c r="L168" s="635"/>
      <c r="M168" s="635"/>
      <c r="N168" s="635"/>
      <c r="O168" s="635"/>
      <c r="P168" s="635"/>
      <c r="Q168"/>
      <c r="S168" s="272"/>
      <c r="T168" s="272"/>
      <c r="U168" s="272"/>
      <c r="V168" s="272"/>
      <c r="W168" s="272"/>
      <c r="X168" s="272"/>
      <c r="Y168" s="288"/>
      <c r="Z168" s="284"/>
      <c r="AA168" s="272"/>
      <c r="AB168" s="272"/>
      <c r="AC168" s="272"/>
      <c r="AD168" s="272"/>
      <c r="AE168" s="288"/>
      <c r="AF168" s="284"/>
      <c r="AG168" s="272"/>
      <c r="AH168" s="288"/>
      <c r="AI168" s="343"/>
      <c r="AJ168" s="344"/>
      <c r="AK168" s="344"/>
      <c r="AL168" s="344"/>
      <c r="AM168" s="344"/>
      <c r="AN168" s="344"/>
      <c r="AO168" s="309"/>
      <c r="AP168" s="344"/>
      <c r="AQ168" s="344"/>
      <c r="AR168" s="344"/>
      <c r="AS168" s="344"/>
      <c r="AT168" s="344"/>
      <c r="AU168" s="309"/>
      <c r="AV168" s="344"/>
      <c r="AW168" s="344"/>
      <c r="AX168" s="309"/>
    </row>
    <row r="169" spans="1:50" ht="15">
      <c r="A169" s="634" t="s">
        <v>340</v>
      </c>
      <c r="B169" s="635">
        <v>1810740.8181818179</v>
      </c>
      <c r="C169" s="635">
        <v>2001976.3596059117</v>
      </c>
      <c r="D169" s="635"/>
      <c r="E169" s="635">
        <v>0</v>
      </c>
      <c r="F169" s="635">
        <v>0</v>
      </c>
      <c r="G169" s="635"/>
      <c r="H169" s="635">
        <v>3812717.1777877295</v>
      </c>
      <c r="I169" s="635"/>
      <c r="J169" s="635"/>
      <c r="K169" s="635"/>
      <c r="L169" s="635"/>
      <c r="M169" s="635"/>
      <c r="N169" s="635"/>
      <c r="O169" s="635"/>
      <c r="P169" s="635"/>
      <c r="Q169"/>
      <c r="R169" s="273"/>
      <c r="S169" s="275">
        <f>IF(B168&gt;0,(B169/B168),)</f>
        <v>31219.669278996858</v>
      </c>
      <c r="T169" s="275">
        <f t="shared" ref="T169:AD169" si="118">IF(C168&gt;0,(C169/C168),)</f>
        <v>52683.588410681885</v>
      </c>
      <c r="U169" s="275">
        <f t="shared" si="118"/>
        <v>0</v>
      </c>
      <c r="V169" s="275">
        <f t="shared" si="118"/>
        <v>0</v>
      </c>
      <c r="W169" s="275">
        <f t="shared" si="118"/>
        <v>0</v>
      </c>
      <c r="X169" s="275">
        <f t="shared" si="118"/>
        <v>0</v>
      </c>
      <c r="Y169" s="290">
        <f t="shared" si="118"/>
        <v>39715.803935288852</v>
      </c>
      <c r="Z169" s="285">
        <f t="shared" si="118"/>
        <v>0</v>
      </c>
      <c r="AA169" s="397">
        <f t="shared" si="118"/>
        <v>0</v>
      </c>
      <c r="AB169" s="397">
        <f t="shared" si="118"/>
        <v>0</v>
      </c>
      <c r="AC169" s="397">
        <f t="shared" si="118"/>
        <v>0</v>
      </c>
      <c r="AD169" s="275">
        <f t="shared" si="118"/>
        <v>0</v>
      </c>
      <c r="AE169" s="290">
        <f>IF(M168&gt;0,(M169/M168),)</f>
        <v>0</v>
      </c>
      <c r="AF169" s="398">
        <f>IF(N168&gt;0,(N169/N168),)</f>
        <v>0</v>
      </c>
      <c r="AG169" s="275">
        <f>IF(O168&gt;0,(O169/O168),)</f>
        <v>0</v>
      </c>
      <c r="AH169" s="290">
        <f>IF(P168&gt;0,(P169/P168),)</f>
        <v>0</v>
      </c>
      <c r="AI169" s="345">
        <f>IF(S167&gt;0,(S169-S167)/S167,)</f>
        <v>2.6341527118779948E-3</v>
      </c>
      <c r="AJ169" s="314">
        <f t="shared" ref="AJ169:AX169" si="119">IF(T167&gt;0,(T169-T167)/T167,)</f>
        <v>-3.2228964756990719E-2</v>
      </c>
      <c r="AK169" s="314">
        <f t="shared" si="119"/>
        <v>0</v>
      </c>
      <c r="AL169" s="314">
        <f t="shared" si="119"/>
        <v>-1</v>
      </c>
      <c r="AM169" s="314">
        <f t="shared" si="119"/>
        <v>0</v>
      </c>
      <c r="AN169" s="314">
        <f t="shared" si="119"/>
        <v>0</v>
      </c>
      <c r="AO169" s="310">
        <f t="shared" si="119"/>
        <v>-7.7940352442840269E-2</v>
      </c>
      <c r="AP169" s="314">
        <f t="shared" si="119"/>
        <v>0</v>
      </c>
      <c r="AQ169" s="314">
        <f t="shared" si="119"/>
        <v>0</v>
      </c>
      <c r="AR169" s="314">
        <f t="shared" si="119"/>
        <v>0</v>
      </c>
      <c r="AS169" s="314">
        <f t="shared" si="119"/>
        <v>0</v>
      </c>
      <c r="AT169" s="314">
        <f t="shared" si="119"/>
        <v>0</v>
      </c>
      <c r="AU169" s="310">
        <f t="shared" si="119"/>
        <v>0</v>
      </c>
      <c r="AV169" s="314">
        <f t="shared" si="119"/>
        <v>0</v>
      </c>
      <c r="AW169" s="314">
        <f t="shared" si="119"/>
        <v>0</v>
      </c>
      <c r="AX169" s="310">
        <f t="shared" si="119"/>
        <v>0</v>
      </c>
    </row>
    <row r="170" spans="1:50" ht="15">
      <c r="A170" s="634" t="s">
        <v>342</v>
      </c>
      <c r="B170" s="635">
        <v>0</v>
      </c>
      <c r="C170" s="635">
        <v>0</v>
      </c>
      <c r="D170" s="635"/>
      <c r="E170" s="635">
        <v>0</v>
      </c>
      <c r="F170" s="635">
        <v>0</v>
      </c>
      <c r="G170" s="635"/>
      <c r="H170" s="635">
        <v>0</v>
      </c>
      <c r="I170" s="635"/>
      <c r="J170" s="635"/>
      <c r="K170" s="635"/>
      <c r="L170" s="635"/>
      <c r="M170" s="635"/>
      <c r="N170" s="635"/>
      <c r="O170" s="635"/>
      <c r="P170" s="635"/>
      <c r="Q170"/>
      <c r="S170" s="272"/>
      <c r="T170" s="272"/>
      <c r="U170" s="272"/>
      <c r="V170" s="272"/>
      <c r="W170" s="272"/>
      <c r="X170" s="272"/>
      <c r="Y170" s="288"/>
      <c r="Z170" s="284"/>
      <c r="AA170" s="272"/>
      <c r="AB170" s="272"/>
      <c r="AC170" s="272"/>
      <c r="AD170" s="272"/>
      <c r="AE170" s="288"/>
      <c r="AF170" s="284"/>
      <c r="AG170" s="272"/>
      <c r="AH170" s="288"/>
      <c r="AI170" s="343"/>
      <c r="AJ170" s="344"/>
      <c r="AK170" s="344"/>
      <c r="AL170" s="344"/>
      <c r="AM170" s="344"/>
      <c r="AN170" s="344"/>
      <c r="AO170" s="309"/>
      <c r="AP170" s="344"/>
      <c r="AQ170" s="344"/>
      <c r="AR170" s="344"/>
      <c r="AS170" s="344"/>
      <c r="AT170" s="344"/>
      <c r="AU170" s="309"/>
      <c r="AV170" s="344"/>
      <c r="AW170" s="344"/>
      <c r="AX170" s="309"/>
    </row>
    <row r="171" spans="1:50" ht="15">
      <c r="A171" s="634" t="s">
        <v>344</v>
      </c>
      <c r="B171" s="635">
        <v>0</v>
      </c>
      <c r="C171" s="635">
        <v>0</v>
      </c>
      <c r="D171" s="635"/>
      <c r="E171" s="635">
        <v>0</v>
      </c>
      <c r="F171" s="635">
        <v>0</v>
      </c>
      <c r="G171" s="635"/>
      <c r="H171" s="635">
        <v>0</v>
      </c>
      <c r="I171" s="635"/>
      <c r="J171" s="635"/>
      <c r="K171" s="635"/>
      <c r="L171" s="635"/>
      <c r="M171" s="635"/>
      <c r="N171" s="635"/>
      <c r="O171" s="635"/>
      <c r="P171" s="635"/>
      <c r="Q171"/>
      <c r="R171" s="273"/>
      <c r="S171" s="275">
        <f>IF(B170&gt;0,(B171/B170),)</f>
        <v>0</v>
      </c>
      <c r="T171" s="275">
        <f t="shared" ref="T171:AD171" si="120">IF(C170&gt;0,(C171/C170),)</f>
        <v>0</v>
      </c>
      <c r="U171" s="275">
        <f t="shared" si="120"/>
        <v>0</v>
      </c>
      <c r="V171" s="275">
        <f t="shared" si="120"/>
        <v>0</v>
      </c>
      <c r="W171" s="275">
        <f t="shared" si="120"/>
        <v>0</v>
      </c>
      <c r="X171" s="275">
        <f t="shared" si="120"/>
        <v>0</v>
      </c>
      <c r="Y171" s="290">
        <f t="shared" si="120"/>
        <v>0</v>
      </c>
      <c r="Z171" s="285">
        <f t="shared" si="120"/>
        <v>0</v>
      </c>
      <c r="AA171" s="275">
        <f t="shared" si="120"/>
        <v>0</v>
      </c>
      <c r="AB171" s="275">
        <f t="shared" si="120"/>
        <v>0</v>
      </c>
      <c r="AC171" s="275">
        <f t="shared" si="120"/>
        <v>0</v>
      </c>
      <c r="AD171" s="275">
        <f t="shared" si="120"/>
        <v>0</v>
      </c>
      <c r="AE171" s="290">
        <f>IF(M170&gt;0,(M171/M170),)</f>
        <v>0</v>
      </c>
      <c r="AF171" s="285">
        <f>IF(N170&gt;0,(N171/N170),)</f>
        <v>0</v>
      </c>
      <c r="AG171" s="275">
        <f>IF(O170&gt;0,(O171/O170),)</f>
        <v>0</v>
      </c>
      <c r="AH171" s="290">
        <f>IF(P170&gt;0,(P171/P170),)</f>
        <v>0</v>
      </c>
      <c r="AI171" s="343"/>
      <c r="AJ171" s="344"/>
      <c r="AK171" s="344"/>
      <c r="AL171" s="344"/>
      <c r="AM171" s="344"/>
      <c r="AN171" s="344"/>
      <c r="AO171" s="309"/>
      <c r="AP171" s="344"/>
      <c r="AQ171" s="344"/>
      <c r="AR171" s="344"/>
      <c r="AS171" s="344"/>
      <c r="AT171" s="344"/>
      <c r="AU171" s="309"/>
      <c r="AV171" s="344"/>
      <c r="AW171" s="344"/>
      <c r="AX171" s="309"/>
    </row>
    <row r="172" spans="1:50" ht="15">
      <c r="A172" s="634" t="s">
        <v>346</v>
      </c>
      <c r="B172" s="635">
        <v>0</v>
      </c>
      <c r="C172" s="635">
        <v>0</v>
      </c>
      <c r="D172" s="635"/>
      <c r="E172" s="635">
        <v>0</v>
      </c>
      <c r="F172" s="635">
        <v>0</v>
      </c>
      <c r="G172" s="635"/>
      <c r="H172" s="635">
        <v>0</v>
      </c>
      <c r="I172" s="635"/>
      <c r="J172" s="635"/>
      <c r="K172" s="635"/>
      <c r="L172" s="635"/>
      <c r="M172" s="635"/>
      <c r="N172" s="635"/>
      <c r="O172" s="635"/>
      <c r="P172" s="635"/>
      <c r="Q172"/>
      <c r="S172" s="272"/>
      <c r="T172" s="272"/>
      <c r="U172" s="272"/>
      <c r="V172" s="272"/>
      <c r="W172" s="272"/>
      <c r="X172" s="272"/>
      <c r="Y172" s="288"/>
      <c r="Z172" s="284"/>
      <c r="AA172" s="272"/>
      <c r="AB172" s="272"/>
      <c r="AC172" s="272"/>
      <c r="AD172" s="272"/>
      <c r="AE172" s="288"/>
      <c r="AF172" s="284"/>
      <c r="AG172" s="272"/>
      <c r="AH172" s="288"/>
      <c r="AI172" s="343"/>
      <c r="AJ172" s="344"/>
      <c r="AK172" s="344"/>
      <c r="AL172" s="344"/>
      <c r="AM172" s="344"/>
      <c r="AN172" s="344"/>
      <c r="AO172" s="309"/>
      <c r="AP172" s="344"/>
      <c r="AQ172" s="344"/>
      <c r="AR172" s="344"/>
      <c r="AS172" s="344"/>
      <c r="AT172" s="344"/>
      <c r="AU172" s="309"/>
      <c r="AV172" s="344"/>
      <c r="AW172" s="344"/>
      <c r="AX172" s="309"/>
    </row>
    <row r="173" spans="1:50" ht="15">
      <c r="A173" s="634" t="s">
        <v>348</v>
      </c>
      <c r="B173" s="635">
        <v>0</v>
      </c>
      <c r="C173" s="635">
        <v>0</v>
      </c>
      <c r="D173" s="635"/>
      <c r="E173" s="635">
        <v>0</v>
      </c>
      <c r="F173" s="635">
        <v>0</v>
      </c>
      <c r="G173" s="635"/>
      <c r="H173" s="635">
        <v>0</v>
      </c>
      <c r="I173" s="635"/>
      <c r="J173" s="635"/>
      <c r="K173" s="635"/>
      <c r="L173" s="635"/>
      <c r="M173" s="635"/>
      <c r="N173" s="635"/>
      <c r="O173" s="635"/>
      <c r="P173" s="635"/>
      <c r="Q173"/>
      <c r="R173" s="273"/>
      <c r="S173" s="275">
        <f>IF(B172&gt;0,(B173/B172),)</f>
        <v>0</v>
      </c>
      <c r="T173" s="275">
        <f t="shared" ref="T173:AD173" si="121">IF(C172&gt;0,(C173/C172),)</f>
        <v>0</v>
      </c>
      <c r="U173" s="275">
        <f t="shared" si="121"/>
        <v>0</v>
      </c>
      <c r="V173" s="275">
        <f t="shared" si="121"/>
        <v>0</v>
      </c>
      <c r="W173" s="275">
        <f t="shared" si="121"/>
        <v>0</v>
      </c>
      <c r="X173" s="275">
        <f t="shared" si="121"/>
        <v>0</v>
      </c>
      <c r="Y173" s="290">
        <f t="shared" si="121"/>
        <v>0</v>
      </c>
      <c r="Z173" s="285">
        <f t="shared" si="121"/>
        <v>0</v>
      </c>
      <c r="AA173" s="275">
        <f t="shared" si="121"/>
        <v>0</v>
      </c>
      <c r="AB173" s="275">
        <f t="shared" si="121"/>
        <v>0</v>
      </c>
      <c r="AC173" s="275">
        <f t="shared" si="121"/>
        <v>0</v>
      </c>
      <c r="AD173" s="275">
        <f t="shared" si="121"/>
        <v>0</v>
      </c>
      <c r="AE173" s="290">
        <f>IF(M172&gt;0,(M173/M172),)</f>
        <v>0</v>
      </c>
      <c r="AF173" s="285">
        <f>IF(N172&gt;0,(N173/N172),)</f>
        <v>0</v>
      </c>
      <c r="AG173" s="275">
        <f>IF(O172&gt;0,(O173/O172),)</f>
        <v>0</v>
      </c>
      <c r="AH173" s="290">
        <f>IF(P172&gt;0,(P173/P172),)</f>
        <v>0</v>
      </c>
      <c r="AI173" s="345">
        <f>IF(S171&gt;0,(S173-S171)/S171,)</f>
        <v>0</v>
      </c>
      <c r="AJ173" s="314">
        <f t="shared" ref="AJ173:AX173" si="122">IF(T171&gt;0,(T173-T171)/T171,)</f>
        <v>0</v>
      </c>
      <c r="AK173" s="314">
        <f t="shared" si="122"/>
        <v>0</v>
      </c>
      <c r="AL173" s="314">
        <f t="shared" si="122"/>
        <v>0</v>
      </c>
      <c r="AM173" s="314">
        <f t="shared" si="122"/>
        <v>0</v>
      </c>
      <c r="AN173" s="314">
        <f t="shared" si="122"/>
        <v>0</v>
      </c>
      <c r="AO173" s="310">
        <f t="shared" si="122"/>
        <v>0</v>
      </c>
      <c r="AP173" s="314">
        <f t="shared" si="122"/>
        <v>0</v>
      </c>
      <c r="AQ173" s="314">
        <f t="shared" si="122"/>
        <v>0</v>
      </c>
      <c r="AR173" s="314">
        <f t="shared" si="122"/>
        <v>0</v>
      </c>
      <c r="AS173" s="314">
        <f t="shared" si="122"/>
        <v>0</v>
      </c>
      <c r="AT173" s="314">
        <f t="shared" si="122"/>
        <v>0</v>
      </c>
      <c r="AU173" s="310">
        <f t="shared" si="122"/>
        <v>0</v>
      </c>
      <c r="AV173" s="314">
        <f t="shared" si="122"/>
        <v>0</v>
      </c>
      <c r="AW173" s="314">
        <f t="shared" si="122"/>
        <v>0</v>
      </c>
      <c r="AX173" s="310">
        <f t="shared" si="122"/>
        <v>0</v>
      </c>
    </row>
    <row r="174" spans="1:50" ht="15">
      <c r="A174" s="634" t="s">
        <v>350</v>
      </c>
      <c r="B174" s="635">
        <v>1652</v>
      </c>
      <c r="C174" s="635">
        <v>1359</v>
      </c>
      <c r="D174" s="635"/>
      <c r="E174" s="635">
        <v>461</v>
      </c>
      <c r="F174" s="635">
        <v>138</v>
      </c>
      <c r="G174" s="635"/>
      <c r="H174" s="635">
        <v>3610</v>
      </c>
      <c r="I174" s="635"/>
      <c r="J174" s="635"/>
      <c r="K174" s="635"/>
      <c r="L174" s="635"/>
      <c r="M174" s="635"/>
      <c r="N174" s="635"/>
      <c r="O174" s="635"/>
      <c r="P174" s="635"/>
      <c r="Q174"/>
      <c r="S174" s="272"/>
      <c r="T174" s="272"/>
      <c r="U174" s="272"/>
      <c r="V174" s="272"/>
      <c r="W174" s="272"/>
      <c r="X174" s="272"/>
      <c r="Y174" s="288"/>
      <c r="Z174" s="284"/>
      <c r="AA174" s="272"/>
      <c r="AB174" s="272"/>
      <c r="AC174" s="272"/>
      <c r="AD174" s="272"/>
      <c r="AE174" s="288"/>
      <c r="AF174" s="284"/>
      <c r="AG174" s="272"/>
      <c r="AH174" s="288"/>
      <c r="AI174" s="343"/>
      <c r="AJ174" s="344"/>
      <c r="AK174" s="344"/>
      <c r="AL174" s="344"/>
      <c r="AM174" s="344"/>
      <c r="AN174" s="344"/>
      <c r="AO174" s="309"/>
      <c r="AP174" s="344"/>
      <c r="AQ174" s="344"/>
      <c r="AR174" s="344"/>
      <c r="AS174" s="344"/>
      <c r="AT174" s="344"/>
      <c r="AU174" s="309"/>
      <c r="AV174" s="344"/>
      <c r="AW174" s="344"/>
      <c r="AX174" s="309"/>
    </row>
    <row r="175" spans="1:50" ht="15">
      <c r="A175" s="634" t="s">
        <v>352</v>
      </c>
      <c r="B175" s="635">
        <v>113524551.70572022</v>
      </c>
      <c r="C175" s="635">
        <v>101115022.15619834</v>
      </c>
      <c r="D175" s="635"/>
      <c r="E175" s="635">
        <v>25336176.83877179</v>
      </c>
      <c r="F175" s="635">
        <v>7556529.9833825426</v>
      </c>
      <c r="G175" s="635"/>
      <c r="H175" s="635">
        <v>247532280.68407291</v>
      </c>
      <c r="I175" s="635"/>
      <c r="J175" s="635"/>
      <c r="K175" s="635"/>
      <c r="L175" s="635"/>
      <c r="M175" s="635"/>
      <c r="N175" s="635"/>
      <c r="O175" s="635"/>
      <c r="P175" s="635"/>
      <c r="Q175"/>
      <c r="R175" s="273"/>
      <c r="S175" s="275">
        <f>IF(B174&gt;0,(B175/B174),)</f>
        <v>68719.462291598189</v>
      </c>
      <c r="T175" s="275">
        <f t="shared" ref="T175:AD175" si="123">IF(C174&gt;0,(C175/C174),)</f>
        <v>74403.98981324381</v>
      </c>
      <c r="U175" s="275">
        <f t="shared" si="123"/>
        <v>0</v>
      </c>
      <c r="V175" s="275">
        <f t="shared" si="123"/>
        <v>54959.168847661153</v>
      </c>
      <c r="W175" s="275">
        <f t="shared" si="123"/>
        <v>54757.463647699587</v>
      </c>
      <c r="X175" s="275">
        <f t="shared" si="123"/>
        <v>0</v>
      </c>
      <c r="Y175" s="290">
        <f t="shared" si="123"/>
        <v>68568.498804452334</v>
      </c>
      <c r="Z175" s="285">
        <f t="shared" si="123"/>
        <v>0</v>
      </c>
      <c r="AA175" s="275">
        <f t="shared" si="123"/>
        <v>0</v>
      </c>
      <c r="AB175" s="275">
        <f t="shared" si="123"/>
        <v>0</v>
      </c>
      <c r="AC175" s="275">
        <f t="shared" si="123"/>
        <v>0</v>
      </c>
      <c r="AD175" s="275">
        <f t="shared" si="123"/>
        <v>0</v>
      </c>
      <c r="AE175" s="290">
        <f>IF(M174&gt;0,(M175/M174),)</f>
        <v>0</v>
      </c>
      <c r="AF175" s="285">
        <f>IF(N174&gt;0,(N175/N174),)</f>
        <v>0</v>
      </c>
      <c r="AG175" s="275">
        <f>IF(O174&gt;0,(O175/O174),)</f>
        <v>0</v>
      </c>
      <c r="AH175" s="290">
        <f>IF(P174&gt;0,(P175/P174),)</f>
        <v>0</v>
      </c>
      <c r="AI175" s="343"/>
      <c r="AJ175" s="344"/>
      <c r="AK175" s="344"/>
      <c r="AL175" s="344"/>
      <c r="AM175" s="344"/>
      <c r="AN175" s="344"/>
      <c r="AO175" s="309"/>
      <c r="AP175" s="344"/>
      <c r="AQ175" s="344"/>
      <c r="AR175" s="344"/>
      <c r="AS175" s="344"/>
      <c r="AT175" s="344"/>
      <c r="AU175" s="309"/>
      <c r="AV175" s="344"/>
      <c r="AW175" s="344"/>
      <c r="AX175" s="309"/>
    </row>
    <row r="176" spans="1:50" ht="15">
      <c r="A176" s="634" t="s">
        <v>354</v>
      </c>
      <c r="B176" s="635">
        <v>1645</v>
      </c>
      <c r="C176" s="635">
        <v>1394</v>
      </c>
      <c r="D176" s="635"/>
      <c r="E176" s="635">
        <v>436</v>
      </c>
      <c r="F176" s="635">
        <v>137</v>
      </c>
      <c r="G176" s="635"/>
      <c r="H176" s="635">
        <v>3612</v>
      </c>
      <c r="I176" s="635"/>
      <c r="J176" s="635"/>
      <c r="K176" s="635"/>
      <c r="L176" s="635"/>
      <c r="M176" s="635"/>
      <c r="N176" s="635"/>
      <c r="O176" s="635"/>
      <c r="P176" s="635"/>
      <c r="Q176"/>
      <c r="S176" s="272"/>
      <c r="T176" s="272"/>
      <c r="U176" s="272"/>
      <c r="V176" s="272"/>
      <c r="W176" s="272"/>
      <c r="X176" s="272"/>
      <c r="Y176" s="288"/>
      <c r="Z176" s="284"/>
      <c r="AA176" s="272"/>
      <c r="AB176" s="272"/>
      <c r="AC176" s="272"/>
      <c r="AD176" s="272"/>
      <c r="AE176" s="288"/>
      <c r="AF176" s="284"/>
      <c r="AG176" s="272"/>
      <c r="AH176" s="288"/>
      <c r="AI176" s="343"/>
      <c r="AJ176" s="344"/>
      <c r="AK176" s="344"/>
      <c r="AL176" s="344"/>
      <c r="AM176" s="344"/>
      <c r="AN176" s="344"/>
      <c r="AO176" s="309"/>
      <c r="AP176" s="344"/>
      <c r="AQ176" s="344"/>
      <c r="AR176" s="344"/>
      <c r="AS176" s="344"/>
      <c r="AT176" s="344"/>
      <c r="AU176" s="309"/>
      <c r="AV176" s="344"/>
      <c r="AW176" s="344"/>
      <c r="AX176" s="309"/>
    </row>
    <row r="177" spans="1:50" ht="15.75" thickBot="1">
      <c r="A177" s="639" t="s">
        <v>356</v>
      </c>
      <c r="B177" s="640">
        <v>117824988.3446904</v>
      </c>
      <c r="C177" s="640">
        <v>105033829.674675</v>
      </c>
      <c r="D177" s="640"/>
      <c r="E177" s="640">
        <v>24721477.583958667</v>
      </c>
      <c r="F177" s="640">
        <v>7661818.3433506489</v>
      </c>
      <c r="G177" s="640"/>
      <c r="H177" s="640">
        <v>255242113.9466747</v>
      </c>
      <c r="I177" s="640"/>
      <c r="J177" s="640"/>
      <c r="K177" s="640"/>
      <c r="L177" s="640"/>
      <c r="M177" s="640"/>
      <c r="N177" s="640"/>
      <c r="O177" s="640"/>
      <c r="P177" s="640"/>
      <c r="Q177"/>
      <c r="S177" s="281">
        <f>IF(B176&gt;0,(B177/B176),)</f>
        <v>71626.13273233459</v>
      </c>
      <c r="T177" s="281">
        <f t="shared" ref="T177:AD177" si="124">IF(C176&gt;0,(C177/C176),)</f>
        <v>75347.080110957671</v>
      </c>
      <c r="U177" s="281">
        <f t="shared" si="124"/>
        <v>0</v>
      </c>
      <c r="V177" s="281">
        <f t="shared" si="124"/>
        <v>56700.636660455661</v>
      </c>
      <c r="W177" s="281">
        <f t="shared" si="124"/>
        <v>55925.681338325907</v>
      </c>
      <c r="X177" s="281">
        <f t="shared" si="124"/>
        <v>0</v>
      </c>
      <c r="Y177" s="291">
        <f t="shared" si="124"/>
        <v>70665.037083796982</v>
      </c>
      <c r="Z177" s="286">
        <f t="shared" si="124"/>
        <v>0</v>
      </c>
      <c r="AA177" s="281">
        <f t="shared" si="124"/>
        <v>0</v>
      </c>
      <c r="AB177" s="281">
        <f t="shared" si="124"/>
        <v>0</v>
      </c>
      <c r="AC177" s="281">
        <f t="shared" si="124"/>
        <v>0</v>
      </c>
      <c r="AD177" s="281">
        <f t="shared" si="124"/>
        <v>0</v>
      </c>
      <c r="AE177" s="291">
        <f>IF(M176&gt;0,(M177/M176),)</f>
        <v>0</v>
      </c>
      <c r="AF177" s="286">
        <f>IF(N176&gt;0,(N177/N176),)</f>
        <v>0</v>
      </c>
      <c r="AG177" s="281">
        <f>IF(O176&gt;0,(O177/O176),)</f>
        <v>0</v>
      </c>
      <c r="AH177" s="291">
        <f>IF(P176&gt;0,(P177/P176),)</f>
        <v>0</v>
      </c>
      <c r="AI177" s="346">
        <f>IF(S175&gt;0,(S177-S175)/S175,)</f>
        <v>4.2297630741091788E-2</v>
      </c>
      <c r="AJ177" s="347">
        <f t="shared" ref="AJ177:AX177" si="125">IF(T175&gt;0,(T177-T175)/T175,)</f>
        <v>1.2675265131359829E-2</v>
      </c>
      <c r="AK177" s="347">
        <f t="shared" si="125"/>
        <v>0</v>
      </c>
      <c r="AL177" s="347">
        <f t="shared" si="125"/>
        <v>3.1686574766470799E-2</v>
      </c>
      <c r="AM177" s="347">
        <f t="shared" si="125"/>
        <v>2.1334401062518851E-2</v>
      </c>
      <c r="AN177" s="347">
        <f t="shared" si="125"/>
        <v>0</v>
      </c>
      <c r="AO177" s="311">
        <f t="shared" si="125"/>
        <v>3.0575822949306192E-2</v>
      </c>
      <c r="AP177" s="347">
        <f t="shared" si="125"/>
        <v>0</v>
      </c>
      <c r="AQ177" s="347">
        <f t="shared" si="125"/>
        <v>0</v>
      </c>
      <c r="AR177" s="347">
        <f t="shared" si="125"/>
        <v>0</v>
      </c>
      <c r="AS177" s="347">
        <f t="shared" si="125"/>
        <v>0</v>
      </c>
      <c r="AT177" s="347">
        <f t="shared" si="125"/>
        <v>0</v>
      </c>
      <c r="AU177" s="311">
        <f t="shared" si="125"/>
        <v>0</v>
      </c>
      <c r="AV177" s="347">
        <f t="shared" si="125"/>
        <v>0</v>
      </c>
      <c r="AW177" s="347">
        <f t="shared" si="125"/>
        <v>0</v>
      </c>
      <c r="AX177" s="311">
        <f t="shared" si="125"/>
        <v>0</v>
      </c>
    </row>
    <row r="178" spans="1:50" ht="15">
      <c r="A178" s="633" t="s">
        <v>37</v>
      </c>
      <c r="B178" s="635"/>
      <c r="C178" s="635"/>
      <c r="D178" s="635"/>
      <c r="E178" s="635"/>
      <c r="F178" s="635"/>
      <c r="G178" s="635"/>
      <c r="H178" s="635"/>
      <c r="I178" s="635"/>
      <c r="J178" s="635"/>
      <c r="K178" s="635"/>
      <c r="L178" s="635"/>
      <c r="M178" s="635"/>
      <c r="N178" s="635"/>
      <c r="O178" s="635"/>
      <c r="P178" s="635"/>
      <c r="Q178"/>
      <c r="S178" s="272"/>
      <c r="T178" s="272"/>
      <c r="U178" s="272"/>
      <c r="V178" s="272"/>
      <c r="W178" s="272"/>
      <c r="X178" s="272"/>
      <c r="Y178" s="288"/>
      <c r="Z178" s="284"/>
      <c r="AA178" s="272"/>
      <c r="AB178" s="272"/>
      <c r="AC178" s="272"/>
      <c r="AD178" s="272"/>
      <c r="AE178" s="288"/>
      <c r="AF178" s="284"/>
      <c r="AG178" s="272"/>
      <c r="AH178" s="288"/>
      <c r="AI178" s="343"/>
      <c r="AJ178" s="344"/>
      <c r="AK178" s="344"/>
      <c r="AL178" s="344"/>
      <c r="AM178" s="344"/>
      <c r="AN178" s="344"/>
      <c r="AO178" s="309"/>
      <c r="AP178" s="344"/>
      <c r="AQ178" s="344"/>
      <c r="AR178" s="344"/>
      <c r="AS178" s="344"/>
      <c r="AT178" s="344"/>
      <c r="AU178" s="309"/>
      <c r="AV178" s="344"/>
      <c r="AW178" s="344"/>
      <c r="AX178" s="309"/>
    </row>
    <row r="179" spans="1:50" ht="15">
      <c r="A179" s="634" t="s">
        <v>302</v>
      </c>
      <c r="B179" s="635">
        <v>1404</v>
      </c>
      <c r="C179" s="635">
        <v>217</v>
      </c>
      <c r="D179" s="635">
        <v>692</v>
      </c>
      <c r="E179" s="635">
        <v>64</v>
      </c>
      <c r="F179" s="635">
        <v>114</v>
      </c>
      <c r="G179" s="635">
        <v>101</v>
      </c>
      <c r="H179" s="635">
        <v>2592</v>
      </c>
      <c r="I179" s="635"/>
      <c r="J179" s="635"/>
      <c r="K179" s="635"/>
      <c r="L179" s="635"/>
      <c r="M179" s="635"/>
      <c r="N179" s="635"/>
      <c r="O179" s="635"/>
      <c r="P179" s="635"/>
      <c r="Q179"/>
      <c r="S179" s="274"/>
      <c r="T179" s="274"/>
      <c r="U179" s="274"/>
      <c r="V179" s="274"/>
      <c r="W179" s="274"/>
      <c r="X179" s="274"/>
      <c r="Y179" s="289"/>
      <c r="Z179" s="284"/>
      <c r="AA179" s="274"/>
      <c r="AB179" s="274"/>
      <c r="AC179" s="274"/>
      <c r="AD179" s="274"/>
      <c r="AE179" s="289"/>
      <c r="AF179" s="284"/>
      <c r="AG179" s="274"/>
      <c r="AH179" s="289"/>
      <c r="AI179" s="343"/>
      <c r="AJ179" s="344"/>
      <c r="AK179" s="344"/>
      <c r="AL179" s="344"/>
      <c r="AM179" s="344"/>
      <c r="AN179" s="344"/>
      <c r="AO179" s="309"/>
      <c r="AP179" s="344"/>
      <c r="AQ179" s="344"/>
      <c r="AR179" s="344"/>
      <c r="AS179" s="344"/>
      <c r="AT179" s="344"/>
      <c r="AU179" s="309"/>
      <c r="AV179" s="344"/>
      <c r="AW179" s="344"/>
      <c r="AX179" s="309"/>
    </row>
    <row r="180" spans="1:50" ht="15">
      <c r="A180" s="634" t="s">
        <v>304</v>
      </c>
      <c r="B180" s="635">
        <v>177148096.35025087</v>
      </c>
      <c r="C180" s="635">
        <v>20534278.695652172</v>
      </c>
      <c r="D180" s="635">
        <v>63781625.09293472</v>
      </c>
      <c r="E180" s="635">
        <v>5432934.6904376019</v>
      </c>
      <c r="F180" s="635">
        <v>9538521.2445216551</v>
      </c>
      <c r="G180" s="635">
        <v>8063626.4540441185</v>
      </c>
      <c r="H180" s="635">
        <v>284499082.52784115</v>
      </c>
      <c r="I180" s="635"/>
      <c r="J180" s="635"/>
      <c r="K180" s="635"/>
      <c r="L180" s="635"/>
      <c r="M180" s="635"/>
      <c r="N180" s="635"/>
      <c r="O180" s="635"/>
      <c r="P180" s="635"/>
      <c r="Q180"/>
      <c r="S180" s="275">
        <f>IF(B179&gt;0,(B180/B179),)</f>
        <v>126173.85779932399</v>
      </c>
      <c r="T180" s="275">
        <f t="shared" ref="T180:AD180" si="126">IF(C179&gt;0,(C180/C179),)</f>
        <v>94628.012422360232</v>
      </c>
      <c r="U180" s="275">
        <f t="shared" si="126"/>
        <v>92169.97845799815</v>
      </c>
      <c r="V180" s="275">
        <f t="shared" si="126"/>
        <v>84889.604538087529</v>
      </c>
      <c r="W180" s="275">
        <f t="shared" si="126"/>
        <v>83671.238987032062</v>
      </c>
      <c r="X180" s="275">
        <f t="shared" si="126"/>
        <v>79837.885683605127</v>
      </c>
      <c r="Y180" s="290">
        <f t="shared" si="126"/>
        <v>109760.44850611156</v>
      </c>
      <c r="Z180" s="285">
        <f t="shared" si="126"/>
        <v>0</v>
      </c>
      <c r="AA180" s="275">
        <f t="shared" si="126"/>
        <v>0</v>
      </c>
      <c r="AB180" s="275">
        <f t="shared" si="126"/>
        <v>0</v>
      </c>
      <c r="AC180" s="275">
        <f t="shared" si="126"/>
        <v>0</v>
      </c>
      <c r="AD180" s="275">
        <f t="shared" si="126"/>
        <v>0</v>
      </c>
      <c r="AE180" s="290">
        <f>IF(M179&gt;0,(M180/M179),)</f>
        <v>0</v>
      </c>
      <c r="AF180" s="285">
        <f>IF(N179&gt;0,(N180/N179),)</f>
        <v>0</v>
      </c>
      <c r="AG180" s="275">
        <f>IF(O179&gt;0,(O180/O179),)</f>
        <v>0</v>
      </c>
      <c r="AH180" s="290">
        <f>IF(P179&gt;0,(P180/P179),)</f>
        <v>0</v>
      </c>
      <c r="AI180" s="343"/>
      <c r="AJ180" s="344"/>
      <c r="AK180" s="344"/>
      <c r="AL180" s="344"/>
      <c r="AM180" s="344"/>
      <c r="AN180" s="344"/>
      <c r="AO180" s="309"/>
      <c r="AP180" s="344"/>
      <c r="AQ180" s="344"/>
      <c r="AR180" s="344"/>
      <c r="AS180" s="344"/>
      <c r="AT180" s="344"/>
      <c r="AU180" s="309"/>
      <c r="AV180" s="344"/>
      <c r="AW180" s="344"/>
      <c r="AX180" s="309"/>
    </row>
    <row r="181" spans="1:50" ht="15">
      <c r="A181" s="634" t="s">
        <v>306</v>
      </c>
      <c r="B181" s="635">
        <v>1548</v>
      </c>
      <c r="C181" s="635">
        <v>227</v>
      </c>
      <c r="D181" s="635">
        <v>714</v>
      </c>
      <c r="E181" s="635">
        <v>65</v>
      </c>
      <c r="F181" s="635">
        <v>126</v>
      </c>
      <c r="G181" s="635">
        <v>98</v>
      </c>
      <c r="H181" s="635">
        <v>2778</v>
      </c>
      <c r="I181" s="635"/>
      <c r="J181" s="635"/>
      <c r="K181" s="635"/>
      <c r="L181" s="635"/>
      <c r="M181" s="635"/>
      <c r="N181" s="635"/>
      <c r="O181" s="635"/>
      <c r="P181" s="635"/>
      <c r="Q181"/>
      <c r="S181" s="272"/>
      <c r="T181" s="272"/>
      <c r="U181" s="272"/>
      <c r="V181" s="272"/>
      <c r="W181" s="272"/>
      <c r="X181" s="272"/>
      <c r="Y181" s="288"/>
      <c r="Z181" s="284"/>
      <c r="AA181" s="272"/>
      <c r="AB181" s="272"/>
      <c r="AC181" s="272"/>
      <c r="AD181" s="272"/>
      <c r="AE181" s="288"/>
      <c r="AF181" s="284"/>
      <c r="AG181" s="272"/>
      <c r="AH181" s="288"/>
      <c r="AI181" s="343"/>
      <c r="AJ181" s="344"/>
      <c r="AK181" s="344"/>
      <c r="AL181" s="344"/>
      <c r="AM181" s="344"/>
      <c r="AN181" s="344"/>
      <c r="AO181" s="309"/>
      <c r="AP181" s="344"/>
      <c r="AQ181" s="344"/>
      <c r="AR181" s="344"/>
      <c r="AS181" s="344"/>
      <c r="AT181" s="344"/>
      <c r="AU181" s="309"/>
      <c r="AV181" s="344"/>
      <c r="AW181" s="344"/>
      <c r="AX181" s="309"/>
    </row>
    <row r="182" spans="1:50" ht="15">
      <c r="A182" s="634" t="s">
        <v>308</v>
      </c>
      <c r="B182" s="635">
        <v>194342711.40541267</v>
      </c>
      <c r="C182" s="635">
        <v>21497846.143442627</v>
      </c>
      <c r="D182" s="635">
        <v>66340585.173476018</v>
      </c>
      <c r="E182" s="635">
        <v>5456642.6357827485</v>
      </c>
      <c r="F182" s="635">
        <v>10947096.504672896</v>
      </c>
      <c r="G182" s="635">
        <v>7967870.5275310837</v>
      </c>
      <c r="H182" s="635">
        <v>306552752.3903181</v>
      </c>
      <c r="I182" s="635"/>
      <c r="J182" s="635"/>
      <c r="K182" s="635"/>
      <c r="L182" s="635"/>
      <c r="M182" s="635"/>
      <c r="N182" s="635"/>
      <c r="O182" s="635"/>
      <c r="P182" s="635"/>
      <c r="Q182"/>
      <c r="R182" s="273"/>
      <c r="S182" s="275">
        <f>IF(B181&gt;0,(B182/B181),)</f>
        <v>125544.38721279889</v>
      </c>
      <c r="T182" s="275">
        <f t="shared" ref="T182:AD182" si="127">IF(C181&gt;0,(C182/C181),)</f>
        <v>94704.168032786896</v>
      </c>
      <c r="U182" s="275">
        <f t="shared" si="127"/>
        <v>92913.984836801144</v>
      </c>
      <c r="V182" s="275">
        <f t="shared" si="127"/>
        <v>83948.348242811509</v>
      </c>
      <c r="W182" s="275">
        <f t="shared" si="127"/>
        <v>86881.718291054727</v>
      </c>
      <c r="X182" s="275">
        <f t="shared" si="127"/>
        <v>81304.801301337589</v>
      </c>
      <c r="Y182" s="290">
        <f t="shared" si="127"/>
        <v>110350.16284748672</v>
      </c>
      <c r="Z182" s="285">
        <f t="shared" si="127"/>
        <v>0</v>
      </c>
      <c r="AA182" s="275">
        <f t="shared" si="127"/>
        <v>0</v>
      </c>
      <c r="AB182" s="275">
        <f t="shared" si="127"/>
        <v>0</v>
      </c>
      <c r="AC182" s="275">
        <f t="shared" si="127"/>
        <v>0</v>
      </c>
      <c r="AD182" s="275">
        <f t="shared" si="127"/>
        <v>0</v>
      </c>
      <c r="AE182" s="290">
        <f>IF(M181&gt;0,(M182/M181),)</f>
        <v>0</v>
      </c>
      <c r="AF182" s="285">
        <f>IF(N181&gt;0,(N182/N181),)</f>
        <v>0</v>
      </c>
      <c r="AG182" s="275">
        <f>IF(O181&gt;0,(O182/O181),)</f>
        <v>0</v>
      </c>
      <c r="AH182" s="290">
        <f>IF(P181&gt;0,(P182/P181),)</f>
        <v>0</v>
      </c>
      <c r="AI182" s="345">
        <f>IF(S180&gt;0,(S182-S180)/S180,)</f>
        <v>-4.9889144827945037E-3</v>
      </c>
      <c r="AJ182" s="314">
        <f t="shared" ref="AJ182:AX182" si="128">IF(T180&gt;0,(T182-T180)/T180,)</f>
        <v>8.0478928466501843E-4</v>
      </c>
      <c r="AK182" s="314">
        <f t="shared" si="128"/>
        <v>8.0721118877340129E-3</v>
      </c>
      <c r="AL182" s="314">
        <f t="shared" si="128"/>
        <v>-1.1088004242659716E-2</v>
      </c>
      <c r="AM182" s="314">
        <f t="shared" si="128"/>
        <v>3.8370165697202675E-2</v>
      </c>
      <c r="AN182" s="314">
        <f t="shared" si="128"/>
        <v>1.8373678175118511E-2</v>
      </c>
      <c r="AO182" s="310">
        <f t="shared" si="128"/>
        <v>5.3727399022274044E-3</v>
      </c>
      <c r="AP182" s="314">
        <f t="shared" si="128"/>
        <v>0</v>
      </c>
      <c r="AQ182" s="314">
        <f t="shared" si="128"/>
        <v>0</v>
      </c>
      <c r="AR182" s="314">
        <f t="shared" si="128"/>
        <v>0</v>
      </c>
      <c r="AS182" s="314">
        <f t="shared" si="128"/>
        <v>0</v>
      </c>
      <c r="AT182" s="314">
        <f t="shared" si="128"/>
        <v>0</v>
      </c>
      <c r="AU182" s="310">
        <f t="shared" si="128"/>
        <v>0</v>
      </c>
      <c r="AV182" s="314">
        <f t="shared" si="128"/>
        <v>0</v>
      </c>
      <c r="AW182" s="314">
        <f t="shared" si="128"/>
        <v>0</v>
      </c>
      <c r="AX182" s="310">
        <f t="shared" si="128"/>
        <v>0</v>
      </c>
    </row>
    <row r="183" spans="1:50" ht="15">
      <c r="A183" s="634" t="s">
        <v>310</v>
      </c>
      <c r="B183" s="635">
        <v>1333</v>
      </c>
      <c r="C183" s="635">
        <v>422</v>
      </c>
      <c r="D183" s="635">
        <v>850</v>
      </c>
      <c r="E183" s="635">
        <v>100</v>
      </c>
      <c r="F183" s="635">
        <v>188</v>
      </c>
      <c r="G183" s="635">
        <v>93</v>
      </c>
      <c r="H183" s="635">
        <v>2986</v>
      </c>
      <c r="I183" s="635"/>
      <c r="J183" s="635"/>
      <c r="K183" s="635"/>
      <c r="L183" s="635"/>
      <c r="M183" s="635"/>
      <c r="N183" s="635"/>
      <c r="O183" s="635"/>
      <c r="P183" s="635"/>
      <c r="Q183"/>
      <c r="S183" s="272"/>
      <c r="T183" s="272"/>
      <c r="U183" s="272"/>
      <c r="V183" s="272"/>
      <c r="W183" s="272"/>
      <c r="X183" s="272"/>
      <c r="Y183" s="288"/>
      <c r="Z183" s="284"/>
      <c r="AA183" s="272"/>
      <c r="AB183" s="272"/>
      <c r="AC183" s="272"/>
      <c r="AD183" s="272"/>
      <c r="AE183" s="288"/>
      <c r="AF183" s="284"/>
      <c r="AG183" s="272"/>
      <c r="AH183" s="288"/>
      <c r="AI183" s="343"/>
      <c r="AJ183" s="344"/>
      <c r="AK183" s="344"/>
      <c r="AL183" s="344"/>
      <c r="AM183" s="344"/>
      <c r="AN183" s="344"/>
      <c r="AO183" s="309"/>
      <c r="AP183" s="344"/>
      <c r="AQ183" s="344"/>
      <c r="AR183" s="344"/>
      <c r="AS183" s="344"/>
      <c r="AT183" s="344"/>
      <c r="AU183" s="309"/>
      <c r="AV183" s="344"/>
      <c r="AW183" s="344"/>
      <c r="AX183" s="309"/>
    </row>
    <row r="184" spans="1:50" ht="15">
      <c r="A184" s="636" t="s">
        <v>312</v>
      </c>
      <c r="B184" s="637">
        <v>114189505.46592098</v>
      </c>
      <c r="C184" s="637">
        <v>31711184.039848678</v>
      </c>
      <c r="D184" s="637">
        <v>62586970.043454275</v>
      </c>
      <c r="E184" s="637">
        <v>7134412.6193001047</v>
      </c>
      <c r="F184" s="637">
        <v>12840875.4704016</v>
      </c>
      <c r="G184" s="637">
        <v>6457480.8600337263</v>
      </c>
      <c r="H184" s="637">
        <v>234920428.49895939</v>
      </c>
      <c r="I184" s="637"/>
      <c r="J184" s="637"/>
      <c r="K184" s="637"/>
      <c r="L184" s="637"/>
      <c r="M184" s="637"/>
      <c r="N184" s="637"/>
      <c r="O184" s="637"/>
      <c r="P184" s="637"/>
      <c r="Q184"/>
      <c r="S184" s="275">
        <f>IF(B183&gt;0,(B184/B183),)</f>
        <v>85663.544985687156</v>
      </c>
      <c r="T184" s="275">
        <f t="shared" ref="T184:AD184" si="129">IF(C183&gt;0,(C184/C183),)</f>
        <v>75144.985876418665</v>
      </c>
      <c r="U184" s="275">
        <f t="shared" si="129"/>
        <v>73631.729462887379</v>
      </c>
      <c r="V184" s="275">
        <f t="shared" si="129"/>
        <v>71344.126193001051</v>
      </c>
      <c r="W184" s="275">
        <f t="shared" si="129"/>
        <v>68302.529097880848</v>
      </c>
      <c r="X184" s="275">
        <f t="shared" si="129"/>
        <v>69435.278064878774</v>
      </c>
      <c r="Y184" s="290">
        <f t="shared" si="129"/>
        <v>78673.954621218814</v>
      </c>
      <c r="Z184" s="285">
        <f t="shared" si="129"/>
        <v>0</v>
      </c>
      <c r="AA184" s="275">
        <f t="shared" si="129"/>
        <v>0</v>
      </c>
      <c r="AB184" s="275">
        <f t="shared" si="129"/>
        <v>0</v>
      </c>
      <c r="AC184" s="275">
        <f t="shared" si="129"/>
        <v>0</v>
      </c>
      <c r="AD184" s="275">
        <f t="shared" si="129"/>
        <v>0</v>
      </c>
      <c r="AE184" s="290">
        <f>IF(M183&gt;0,(M184/M183),)</f>
        <v>0</v>
      </c>
      <c r="AF184" s="285">
        <f>IF(N183&gt;0,(N184/N183),)</f>
        <v>0</v>
      </c>
      <c r="AG184" s="275">
        <f>IF(O183&gt;0,(O184/O183),)</f>
        <v>0</v>
      </c>
      <c r="AH184" s="290">
        <f>IF(P183&gt;0,(P184/P183),)</f>
        <v>0</v>
      </c>
      <c r="AI184" s="343"/>
      <c r="AJ184" s="344"/>
      <c r="AK184" s="344"/>
      <c r="AL184" s="344"/>
      <c r="AM184" s="344"/>
      <c r="AN184" s="344"/>
      <c r="AO184" s="309"/>
      <c r="AP184" s="344"/>
      <c r="AQ184" s="344"/>
      <c r="AR184" s="344"/>
      <c r="AS184" s="344"/>
      <c r="AT184" s="344"/>
      <c r="AU184" s="309"/>
      <c r="AV184" s="344"/>
      <c r="AW184" s="344"/>
      <c r="AX184" s="309"/>
    </row>
    <row r="185" spans="1:50" ht="15">
      <c r="A185" s="634" t="s">
        <v>314</v>
      </c>
      <c r="B185" s="635">
        <v>1408</v>
      </c>
      <c r="C185" s="635">
        <v>429</v>
      </c>
      <c r="D185" s="635">
        <v>862</v>
      </c>
      <c r="E185" s="635">
        <v>92</v>
      </c>
      <c r="F185" s="635">
        <v>192</v>
      </c>
      <c r="G185" s="635">
        <v>84</v>
      </c>
      <c r="H185" s="635">
        <v>3067</v>
      </c>
      <c r="I185" s="635"/>
      <c r="J185" s="635"/>
      <c r="K185" s="635"/>
      <c r="L185" s="635"/>
      <c r="M185" s="635"/>
      <c r="N185" s="635"/>
      <c r="O185" s="635"/>
      <c r="P185" s="635"/>
      <c r="Q185"/>
      <c r="S185" s="272"/>
      <c r="T185" s="272"/>
      <c r="U185" s="272"/>
      <c r="V185" s="272"/>
      <c r="W185" s="272"/>
      <c r="X185" s="272"/>
      <c r="Y185" s="288"/>
      <c r="Z185" s="284"/>
      <c r="AA185" s="272"/>
      <c r="AB185" s="272"/>
      <c r="AC185" s="272"/>
      <c r="AD185" s="272"/>
      <c r="AE185" s="288"/>
      <c r="AF185" s="284"/>
      <c r="AG185" s="272"/>
      <c r="AH185" s="288"/>
      <c r="AI185" s="343"/>
      <c r="AJ185" s="344"/>
      <c r="AK185" s="344"/>
      <c r="AL185" s="344"/>
      <c r="AM185" s="344"/>
      <c r="AN185" s="344"/>
      <c r="AO185" s="309"/>
      <c r="AP185" s="344"/>
      <c r="AQ185" s="344"/>
      <c r="AR185" s="344"/>
      <c r="AS185" s="344"/>
      <c r="AT185" s="344"/>
      <c r="AU185" s="309"/>
      <c r="AV185" s="344"/>
      <c r="AW185" s="344"/>
      <c r="AX185" s="309"/>
    </row>
    <row r="186" spans="1:50" ht="15">
      <c r="A186" s="634" t="s">
        <v>316</v>
      </c>
      <c r="B186" s="635">
        <v>121813113.82896337</v>
      </c>
      <c r="C186" s="635">
        <v>31663689.403633684</v>
      </c>
      <c r="D186" s="635">
        <v>63813273.504376866</v>
      </c>
      <c r="E186" s="635">
        <v>6648799.7965317918</v>
      </c>
      <c r="F186" s="635">
        <v>13269133.683412323</v>
      </c>
      <c r="G186" s="635">
        <v>6006533.63583815</v>
      </c>
      <c r="H186" s="635">
        <v>243214543.85275617</v>
      </c>
      <c r="I186" s="635"/>
      <c r="J186" s="635"/>
      <c r="K186" s="635"/>
      <c r="L186" s="635"/>
      <c r="M186" s="635"/>
      <c r="N186" s="635"/>
      <c r="O186" s="635"/>
      <c r="P186" s="635"/>
      <c r="Q186"/>
      <c r="R186" s="273"/>
      <c r="S186" s="275">
        <f>IF(B185&gt;0,(B186/B185),)</f>
        <v>86514.99561716149</v>
      </c>
      <c r="T186" s="275">
        <f t="shared" ref="T186:AD186" si="130">IF(C185&gt;0,(C186/C185),)</f>
        <v>73808.133808003928</v>
      </c>
      <c r="U186" s="275">
        <f t="shared" si="130"/>
        <v>74029.319610646009</v>
      </c>
      <c r="V186" s="275">
        <f t="shared" si="130"/>
        <v>72269.56300578035</v>
      </c>
      <c r="W186" s="275">
        <f t="shared" si="130"/>
        <v>69110.07126777251</v>
      </c>
      <c r="X186" s="275">
        <f t="shared" si="130"/>
        <v>71506.352807597024</v>
      </c>
      <c r="Y186" s="290">
        <f t="shared" si="130"/>
        <v>79300.470770380227</v>
      </c>
      <c r="Z186" s="285">
        <f t="shared" si="130"/>
        <v>0</v>
      </c>
      <c r="AA186" s="275">
        <f t="shared" si="130"/>
        <v>0</v>
      </c>
      <c r="AB186" s="275">
        <f t="shared" si="130"/>
        <v>0</v>
      </c>
      <c r="AC186" s="275">
        <f t="shared" si="130"/>
        <v>0</v>
      </c>
      <c r="AD186" s="275">
        <f t="shared" si="130"/>
        <v>0</v>
      </c>
      <c r="AE186" s="290">
        <f>IF(M185&gt;0,(M186/M185),)</f>
        <v>0</v>
      </c>
      <c r="AF186" s="285">
        <f>IF(N185&gt;0,(N186/N185),)</f>
        <v>0</v>
      </c>
      <c r="AG186" s="275">
        <f>IF(O185&gt;0,(O186/O185),)</f>
        <v>0</v>
      </c>
      <c r="AH186" s="290">
        <f>IF(P185&gt;0,(P186/P185),)</f>
        <v>0</v>
      </c>
      <c r="AI186" s="345">
        <f>IF(S184&gt;0,(S186-S184)/S184,)</f>
        <v>9.9394746226833842E-3</v>
      </c>
      <c r="AJ186" s="314">
        <f t="shared" ref="AJ186:AX186" si="131">IF(T184&gt;0,(T186-T184)/T184,)</f>
        <v>-1.7790303009881277E-2</v>
      </c>
      <c r="AK186" s="314">
        <f t="shared" si="131"/>
        <v>5.399712198245022E-3</v>
      </c>
      <c r="AL186" s="314">
        <f t="shared" si="131"/>
        <v>1.2971450659803374E-2</v>
      </c>
      <c r="AM186" s="314">
        <f t="shared" si="131"/>
        <v>1.1823020033920184E-2</v>
      </c>
      <c r="AN186" s="314">
        <f t="shared" si="131"/>
        <v>2.9827413390396226E-2</v>
      </c>
      <c r="AO186" s="310">
        <f t="shared" si="131"/>
        <v>7.9634505749433572E-3</v>
      </c>
      <c r="AP186" s="314">
        <f t="shared" si="131"/>
        <v>0</v>
      </c>
      <c r="AQ186" s="314">
        <f t="shared" si="131"/>
        <v>0</v>
      </c>
      <c r="AR186" s="314">
        <f t="shared" si="131"/>
        <v>0</v>
      </c>
      <c r="AS186" s="314">
        <f t="shared" si="131"/>
        <v>0</v>
      </c>
      <c r="AT186" s="314">
        <f t="shared" si="131"/>
        <v>0</v>
      </c>
      <c r="AU186" s="310">
        <f t="shared" si="131"/>
        <v>0</v>
      </c>
      <c r="AV186" s="314">
        <f t="shared" si="131"/>
        <v>0</v>
      </c>
      <c r="AW186" s="314">
        <f t="shared" si="131"/>
        <v>0</v>
      </c>
      <c r="AX186" s="310">
        <f t="shared" si="131"/>
        <v>0</v>
      </c>
    </row>
    <row r="187" spans="1:50" ht="15">
      <c r="A187" s="634" t="s">
        <v>318</v>
      </c>
      <c r="B187" s="635">
        <v>860</v>
      </c>
      <c r="C187" s="635">
        <v>243</v>
      </c>
      <c r="D187" s="635">
        <v>690</v>
      </c>
      <c r="E187" s="635">
        <v>63</v>
      </c>
      <c r="F187" s="635">
        <v>159</v>
      </c>
      <c r="G187" s="635">
        <v>83</v>
      </c>
      <c r="H187" s="635">
        <v>2098</v>
      </c>
      <c r="I187" s="635"/>
      <c r="J187" s="635"/>
      <c r="K187" s="635"/>
      <c r="L187" s="635"/>
      <c r="M187" s="635"/>
      <c r="N187" s="635"/>
      <c r="O187" s="635"/>
      <c r="P187" s="635"/>
      <c r="Q187"/>
      <c r="S187" s="272"/>
      <c r="T187" s="272"/>
      <c r="U187" s="272"/>
      <c r="V187" s="272"/>
      <c r="W187" s="272"/>
      <c r="X187" s="272"/>
      <c r="Y187" s="288"/>
      <c r="Z187" s="284"/>
      <c r="AA187" s="272"/>
      <c r="AB187" s="272"/>
      <c r="AC187" s="272"/>
      <c r="AD187" s="272"/>
      <c r="AE187" s="288"/>
      <c r="AF187" s="284"/>
      <c r="AG187" s="272"/>
      <c r="AH187" s="288"/>
      <c r="AI187" s="343"/>
      <c r="AJ187" s="344"/>
      <c r="AK187" s="344"/>
      <c r="AL187" s="344"/>
      <c r="AM187" s="344"/>
      <c r="AN187" s="344"/>
      <c r="AO187" s="309"/>
      <c r="AP187" s="344"/>
      <c r="AQ187" s="344"/>
      <c r="AR187" s="344"/>
      <c r="AS187" s="344"/>
      <c r="AT187" s="344"/>
      <c r="AU187" s="309"/>
      <c r="AV187" s="344"/>
      <c r="AW187" s="344"/>
      <c r="AX187" s="309"/>
    </row>
    <row r="188" spans="1:50" ht="15">
      <c r="A188" s="634" t="s">
        <v>320</v>
      </c>
      <c r="B188" s="635">
        <v>66019953.377608925</v>
      </c>
      <c r="C188" s="635">
        <v>16380021.85026738</v>
      </c>
      <c r="D188" s="635">
        <v>44291165.579179488</v>
      </c>
      <c r="E188" s="635">
        <v>4377974.2303664917</v>
      </c>
      <c r="F188" s="635">
        <v>9477368.3920671158</v>
      </c>
      <c r="G188" s="635">
        <v>5334124.3254475705</v>
      </c>
      <c r="H188" s="635">
        <v>145880607.75493696</v>
      </c>
      <c r="I188" s="635"/>
      <c r="J188" s="635"/>
      <c r="K188" s="635"/>
      <c r="L188" s="635"/>
      <c r="M188" s="635"/>
      <c r="N188" s="635"/>
      <c r="O188" s="635"/>
      <c r="P188" s="635"/>
      <c r="Q188"/>
      <c r="R188" s="273"/>
      <c r="S188" s="275">
        <f>IF(B187&gt;0,(B188/B187),)</f>
        <v>76767.387648382472</v>
      </c>
      <c r="T188" s="275">
        <f t="shared" ref="T188:AD188" si="132">IF(C187&gt;0,(C188/C187),)</f>
        <v>67407.497326203214</v>
      </c>
      <c r="U188" s="275">
        <f t="shared" si="132"/>
        <v>64190.095042289111</v>
      </c>
      <c r="V188" s="275">
        <f t="shared" si="132"/>
        <v>69491.654450261776</v>
      </c>
      <c r="W188" s="275">
        <f t="shared" si="132"/>
        <v>59606.090516145385</v>
      </c>
      <c r="X188" s="275">
        <f t="shared" si="132"/>
        <v>64266.558137922533</v>
      </c>
      <c r="Y188" s="290">
        <f t="shared" si="132"/>
        <v>69533.178148206367</v>
      </c>
      <c r="Z188" s="285">
        <f t="shared" si="132"/>
        <v>0</v>
      </c>
      <c r="AA188" s="275">
        <f t="shared" si="132"/>
        <v>0</v>
      </c>
      <c r="AB188" s="275">
        <f t="shared" si="132"/>
        <v>0</v>
      </c>
      <c r="AC188" s="275">
        <f t="shared" si="132"/>
        <v>0</v>
      </c>
      <c r="AD188" s="275">
        <f t="shared" si="132"/>
        <v>0</v>
      </c>
      <c r="AE188" s="290">
        <f>IF(M187&gt;0,(M188/M187),)</f>
        <v>0</v>
      </c>
      <c r="AF188" s="285">
        <f>IF(N187&gt;0,(N188/N187),)</f>
        <v>0</v>
      </c>
      <c r="AG188" s="275">
        <f>IF(O187&gt;0,(O188/O187),)</f>
        <v>0</v>
      </c>
      <c r="AH188" s="290">
        <f>IF(P187&gt;0,(P188/P187),)</f>
        <v>0</v>
      </c>
      <c r="AI188" s="343"/>
      <c r="AJ188" s="344"/>
      <c r="AK188" s="344"/>
      <c r="AL188" s="344"/>
      <c r="AM188" s="344"/>
      <c r="AN188" s="344"/>
      <c r="AO188" s="309"/>
      <c r="AP188" s="344"/>
      <c r="AQ188" s="344"/>
      <c r="AR188" s="344"/>
      <c r="AS188" s="344"/>
      <c r="AT188" s="344"/>
      <c r="AU188" s="309"/>
      <c r="AV188" s="344"/>
      <c r="AW188" s="344"/>
      <c r="AX188" s="309"/>
    </row>
    <row r="189" spans="1:50" ht="15">
      <c r="A189" s="634" t="s">
        <v>322</v>
      </c>
      <c r="B189" s="635">
        <v>974</v>
      </c>
      <c r="C189" s="635">
        <v>216</v>
      </c>
      <c r="D189" s="635">
        <v>660</v>
      </c>
      <c r="E189" s="635">
        <v>66</v>
      </c>
      <c r="F189" s="635">
        <v>154</v>
      </c>
      <c r="G189" s="635">
        <v>73</v>
      </c>
      <c r="H189" s="635">
        <v>2143</v>
      </c>
      <c r="I189" s="635"/>
      <c r="J189" s="635"/>
      <c r="K189" s="635"/>
      <c r="L189" s="645"/>
      <c r="M189" s="635"/>
      <c r="N189" s="635"/>
      <c r="O189" s="635"/>
      <c r="P189" s="635"/>
      <c r="Q189"/>
      <c r="S189" s="272"/>
      <c r="T189" s="272"/>
      <c r="U189" s="272"/>
      <c r="V189" s="272"/>
      <c r="W189" s="272"/>
      <c r="X189" s="272"/>
      <c r="Y189" s="288"/>
      <c r="Z189" s="284"/>
      <c r="AA189" s="272"/>
      <c r="AB189" s="272"/>
      <c r="AC189" s="272"/>
      <c r="AD189" s="272"/>
      <c r="AE189" s="288"/>
      <c r="AF189" s="284"/>
      <c r="AG189" s="272"/>
      <c r="AH189" s="288"/>
      <c r="AI189" s="343"/>
      <c r="AJ189" s="344"/>
      <c r="AK189" s="344"/>
      <c r="AL189" s="344"/>
      <c r="AM189" s="344"/>
      <c r="AN189" s="344"/>
      <c r="AO189" s="309"/>
      <c r="AP189" s="344"/>
      <c r="AQ189" s="344"/>
      <c r="AR189" s="344"/>
      <c r="AS189" s="344"/>
      <c r="AT189" s="344"/>
      <c r="AU189" s="309"/>
      <c r="AV189" s="344"/>
      <c r="AW189" s="344"/>
      <c r="AX189" s="309"/>
    </row>
    <row r="190" spans="1:50" ht="15">
      <c r="A190" s="634" t="s">
        <v>324</v>
      </c>
      <c r="B190" s="635">
        <v>76340098.682788119</v>
      </c>
      <c r="C190" s="635">
        <v>14676340.447058823</v>
      </c>
      <c r="D190" s="635">
        <v>42666967.903869167</v>
      </c>
      <c r="E190" s="635">
        <v>4523217.0345963752</v>
      </c>
      <c r="F190" s="635">
        <v>9299957.1067209188</v>
      </c>
      <c r="G190" s="635">
        <v>4664690.1516556293</v>
      </c>
      <c r="H190" s="635">
        <v>152171271.32668906</v>
      </c>
      <c r="I190" s="635"/>
      <c r="J190" s="635"/>
      <c r="K190" s="635"/>
      <c r="L190" s="635"/>
      <c r="M190" s="635"/>
      <c r="N190" s="635"/>
      <c r="O190" s="635"/>
      <c r="P190" s="635"/>
      <c r="Q190"/>
      <c r="R190" s="273"/>
      <c r="S190" s="275">
        <f>IF(B189&gt;0,(B190/B189),)</f>
        <v>78377.924725655146</v>
      </c>
      <c r="T190" s="275">
        <f t="shared" ref="T190:AD190" si="133">IF(C189&gt;0,(C190/C189),)</f>
        <v>67946.020588235289</v>
      </c>
      <c r="U190" s="275">
        <f t="shared" si="133"/>
        <v>64646.921066468436</v>
      </c>
      <c r="V190" s="275">
        <f t="shared" si="133"/>
        <v>68533.591433278416</v>
      </c>
      <c r="W190" s="275">
        <f t="shared" si="133"/>
        <v>60389.331861824146</v>
      </c>
      <c r="X190" s="275">
        <f t="shared" si="133"/>
        <v>63899.865091173007</v>
      </c>
      <c r="Y190" s="290">
        <f t="shared" si="133"/>
        <v>71008.526050718181</v>
      </c>
      <c r="Z190" s="285">
        <f t="shared" si="133"/>
        <v>0</v>
      </c>
      <c r="AA190" s="275">
        <f t="shared" si="133"/>
        <v>0</v>
      </c>
      <c r="AB190" s="275">
        <f t="shared" si="133"/>
        <v>0</v>
      </c>
      <c r="AC190" s="275">
        <f t="shared" si="133"/>
        <v>0</v>
      </c>
      <c r="AD190" s="275">
        <f t="shared" si="133"/>
        <v>0</v>
      </c>
      <c r="AE190" s="290">
        <f>IF(M189&gt;0,(M190/M189),)</f>
        <v>0</v>
      </c>
      <c r="AF190" s="285">
        <f>IF(N189&gt;0,(N190/N189),)</f>
        <v>0</v>
      </c>
      <c r="AG190" s="275">
        <f>IF(O189&gt;0,(O190/O189),)</f>
        <v>0</v>
      </c>
      <c r="AH190" s="290">
        <f>IF(P189&gt;0,(P190/P189),)</f>
        <v>0</v>
      </c>
      <c r="AI190" s="345">
        <f>IF(S188&gt;0,(S190-S188)/S188,)</f>
        <v>2.0979443571134852E-2</v>
      </c>
      <c r="AJ190" s="314">
        <f t="shared" ref="AJ190:AX190" si="134">IF(T188&gt;0,(T190-T188)/T188,)</f>
        <v>7.9890707027144812E-3</v>
      </c>
      <c r="AK190" s="312">
        <f t="shared" si="134"/>
        <v>7.1167681536904292E-3</v>
      </c>
      <c r="AL190" s="314">
        <f t="shared" si="134"/>
        <v>-1.3786734890145522E-2</v>
      </c>
      <c r="AM190" s="314">
        <f t="shared" si="134"/>
        <v>1.3140290512202049E-2</v>
      </c>
      <c r="AN190" s="314">
        <f t="shared" si="134"/>
        <v>-5.7058143048919078E-3</v>
      </c>
      <c r="AO190" s="310">
        <f t="shared" si="134"/>
        <v>2.1217898301256796E-2</v>
      </c>
      <c r="AP190" s="314">
        <f t="shared" si="134"/>
        <v>0</v>
      </c>
      <c r="AQ190" s="314">
        <f t="shared" si="134"/>
        <v>0</v>
      </c>
      <c r="AR190" s="314">
        <f t="shared" si="134"/>
        <v>0</v>
      </c>
      <c r="AS190" s="314">
        <f t="shared" si="134"/>
        <v>0</v>
      </c>
      <c r="AT190" s="314">
        <f t="shared" si="134"/>
        <v>0</v>
      </c>
      <c r="AU190" s="310">
        <f t="shared" si="134"/>
        <v>0</v>
      </c>
      <c r="AV190" s="314">
        <f t="shared" si="134"/>
        <v>0</v>
      </c>
      <c r="AW190" s="314">
        <f t="shared" si="134"/>
        <v>0</v>
      </c>
      <c r="AX190" s="310">
        <f t="shared" si="134"/>
        <v>0</v>
      </c>
    </row>
    <row r="191" spans="1:50" ht="15">
      <c r="A191" s="634" t="s">
        <v>326</v>
      </c>
      <c r="B191" s="635">
        <v>12</v>
      </c>
      <c r="C191" s="635">
        <v>4</v>
      </c>
      <c r="D191" s="635">
        <v>36</v>
      </c>
      <c r="E191" s="635">
        <v>1</v>
      </c>
      <c r="F191" s="635">
        <v>47</v>
      </c>
      <c r="G191" s="635">
        <v>1</v>
      </c>
      <c r="H191" s="635">
        <v>101</v>
      </c>
      <c r="I191" s="635"/>
      <c r="J191" s="635"/>
      <c r="K191" s="635"/>
      <c r="L191" s="635"/>
      <c r="M191" s="635"/>
      <c r="N191" s="635"/>
      <c r="O191" s="635"/>
      <c r="P191" s="635"/>
      <c r="Q191"/>
      <c r="S191" s="272"/>
      <c r="T191" s="272"/>
      <c r="U191" s="272"/>
      <c r="V191" s="272"/>
      <c r="W191" s="272"/>
      <c r="X191" s="272"/>
      <c r="Y191" s="288"/>
      <c r="Z191" s="284"/>
      <c r="AA191" s="272"/>
      <c r="AB191" s="272"/>
      <c r="AC191" s="272"/>
      <c r="AD191" s="272"/>
      <c r="AE191" s="288"/>
      <c r="AF191" s="284"/>
      <c r="AG191" s="272"/>
      <c r="AH191" s="288"/>
      <c r="AI191" s="343"/>
      <c r="AJ191" s="344"/>
      <c r="AK191" s="344"/>
      <c r="AL191" s="344"/>
      <c r="AM191" s="344"/>
      <c r="AN191" s="344"/>
      <c r="AO191" s="309"/>
      <c r="AP191" s="344"/>
      <c r="AQ191" s="344"/>
      <c r="AR191" s="344"/>
      <c r="AS191" s="344"/>
      <c r="AT191" s="344"/>
      <c r="AU191" s="309"/>
      <c r="AV191" s="344"/>
      <c r="AW191" s="344"/>
      <c r="AX191" s="309"/>
    </row>
    <row r="192" spans="1:50" ht="15">
      <c r="A192" s="634" t="s">
        <v>328</v>
      </c>
      <c r="B192" s="635">
        <v>900145.57377049176</v>
      </c>
      <c r="C192" s="635">
        <v>270266</v>
      </c>
      <c r="D192" s="635">
        <v>1602759.0629342631</v>
      </c>
      <c r="E192" s="635">
        <v>58000</v>
      </c>
      <c r="F192" s="635">
        <v>2726784.411764706</v>
      </c>
      <c r="G192" s="635">
        <v>50000</v>
      </c>
      <c r="H192" s="635">
        <v>5607955.0484694615</v>
      </c>
      <c r="I192" s="635"/>
      <c r="J192" s="635"/>
      <c r="K192" s="635"/>
      <c r="L192" s="635"/>
      <c r="M192" s="635"/>
      <c r="N192" s="635"/>
      <c r="O192" s="635"/>
      <c r="P192" s="635"/>
      <c r="Q192"/>
      <c r="R192" s="273"/>
      <c r="S192" s="275">
        <f>IF(B191&gt;0,(B192/B191),)</f>
        <v>75012.131147540975</v>
      </c>
      <c r="T192" s="275">
        <f t="shared" ref="T192:AD192" si="135">IF(C191&gt;0,(C192/C191),)</f>
        <v>67566.5</v>
      </c>
      <c r="U192" s="275">
        <f t="shared" si="135"/>
        <v>44521.085081507306</v>
      </c>
      <c r="V192" s="275">
        <f t="shared" si="135"/>
        <v>58000</v>
      </c>
      <c r="W192" s="275">
        <f t="shared" si="135"/>
        <v>58016.68961201502</v>
      </c>
      <c r="X192" s="275">
        <f t="shared" si="135"/>
        <v>50000</v>
      </c>
      <c r="Y192" s="290">
        <f t="shared" si="135"/>
        <v>55524.307410588728</v>
      </c>
      <c r="Z192" s="285">
        <f t="shared" si="135"/>
        <v>0</v>
      </c>
      <c r="AA192" s="275">
        <f t="shared" si="135"/>
        <v>0</v>
      </c>
      <c r="AB192" s="275">
        <f t="shared" si="135"/>
        <v>0</v>
      </c>
      <c r="AC192" s="275">
        <f t="shared" si="135"/>
        <v>0</v>
      </c>
      <c r="AD192" s="275">
        <f t="shared" si="135"/>
        <v>0</v>
      </c>
      <c r="AE192" s="290">
        <f>IF(M191&gt;0,(M192/M191),)</f>
        <v>0</v>
      </c>
      <c r="AF192" s="285">
        <f>IF(N191&gt;0,(N192/N191),)</f>
        <v>0</v>
      </c>
      <c r="AG192" s="275">
        <f>IF(O191&gt;0,(O192/O191),)</f>
        <v>0</v>
      </c>
      <c r="AH192" s="290">
        <f>IF(P191&gt;0,(P192/P191),)</f>
        <v>0</v>
      </c>
      <c r="AI192" s="343"/>
      <c r="AJ192" s="344"/>
      <c r="AK192" s="344"/>
      <c r="AL192" s="344"/>
      <c r="AM192" s="344"/>
      <c r="AN192" s="344"/>
      <c r="AO192" s="309"/>
      <c r="AP192" s="344"/>
      <c r="AQ192" s="344"/>
      <c r="AR192" s="344"/>
      <c r="AS192" s="344"/>
      <c r="AT192" s="344"/>
      <c r="AU192" s="309"/>
      <c r="AV192" s="344"/>
      <c r="AW192" s="344"/>
      <c r="AX192" s="309"/>
    </row>
    <row r="193" spans="1:50" ht="15">
      <c r="A193" s="634" t="s">
        <v>330</v>
      </c>
      <c r="B193" s="635">
        <v>6</v>
      </c>
      <c r="C193" s="635">
        <v>4</v>
      </c>
      <c r="D193" s="635">
        <v>40</v>
      </c>
      <c r="E193" s="635">
        <v>3</v>
      </c>
      <c r="F193" s="635">
        <v>41</v>
      </c>
      <c r="G193" s="635">
        <v>2</v>
      </c>
      <c r="H193" s="635">
        <v>96</v>
      </c>
      <c r="I193" s="635"/>
      <c r="J193" s="635"/>
      <c r="K193" s="635"/>
      <c r="L193" s="635"/>
      <c r="M193" s="635"/>
      <c r="N193" s="635"/>
      <c r="O193" s="635"/>
      <c r="P193" s="635"/>
      <c r="Q193"/>
      <c r="S193" s="272"/>
      <c r="T193" s="272"/>
      <c r="U193" s="272"/>
      <c r="V193" s="272"/>
      <c r="W193" s="272"/>
      <c r="X193" s="272"/>
      <c r="Y193" s="288"/>
      <c r="Z193" s="284"/>
      <c r="AA193" s="272"/>
      <c r="AB193" s="272"/>
      <c r="AC193" s="272"/>
      <c r="AD193" s="272"/>
      <c r="AE193" s="288"/>
      <c r="AF193" s="284"/>
      <c r="AG193" s="272"/>
      <c r="AH193" s="288"/>
      <c r="AI193" s="343"/>
      <c r="AJ193" s="344"/>
      <c r="AK193" s="344"/>
      <c r="AL193" s="344"/>
      <c r="AM193" s="344"/>
      <c r="AN193" s="344"/>
      <c r="AO193" s="309"/>
      <c r="AP193" s="344"/>
      <c r="AQ193" s="344"/>
      <c r="AR193" s="344"/>
      <c r="AS193" s="344"/>
      <c r="AT193" s="344"/>
      <c r="AU193" s="309"/>
      <c r="AV193" s="344"/>
      <c r="AW193" s="344"/>
      <c r="AX193" s="309"/>
    </row>
    <row r="194" spans="1:50" ht="15">
      <c r="A194" s="634" t="s">
        <v>332</v>
      </c>
      <c r="B194" s="635">
        <v>583074.0294117647</v>
      </c>
      <c r="C194" s="635">
        <v>240766</v>
      </c>
      <c r="D194" s="635">
        <v>1879565.5438222764</v>
      </c>
      <c r="E194" s="635">
        <v>162114</v>
      </c>
      <c r="F194" s="635">
        <v>2418827.2272727271</v>
      </c>
      <c r="G194" s="635">
        <v>97000</v>
      </c>
      <c r="H194" s="635">
        <v>5381346.8005067687</v>
      </c>
      <c r="I194" s="635"/>
      <c r="J194" s="635"/>
      <c r="K194" s="635"/>
      <c r="L194" s="635"/>
      <c r="M194" s="635"/>
      <c r="N194" s="635"/>
      <c r="O194" s="635"/>
      <c r="P194" s="635"/>
      <c r="Q194"/>
      <c r="R194" s="273"/>
      <c r="S194" s="275">
        <f>IF(B193&gt;0,(B194/B193),)</f>
        <v>97179.004901960783</v>
      </c>
      <c r="T194" s="275">
        <f t="shared" ref="T194:AD194" si="136">IF(C193&gt;0,(C194/C193),)</f>
        <v>60191.5</v>
      </c>
      <c r="U194" s="275">
        <f t="shared" si="136"/>
        <v>46989.138595556913</v>
      </c>
      <c r="V194" s="275">
        <f t="shared" si="136"/>
        <v>54038</v>
      </c>
      <c r="W194" s="275">
        <f t="shared" si="136"/>
        <v>58995.786031042124</v>
      </c>
      <c r="X194" s="275">
        <f t="shared" si="136"/>
        <v>48500</v>
      </c>
      <c r="Y194" s="290">
        <f t="shared" si="136"/>
        <v>56055.695838612177</v>
      </c>
      <c r="Z194" s="285">
        <f t="shared" si="136"/>
        <v>0</v>
      </c>
      <c r="AA194" s="275">
        <f t="shared" si="136"/>
        <v>0</v>
      </c>
      <c r="AB194" s="275">
        <f t="shared" si="136"/>
        <v>0</v>
      </c>
      <c r="AC194" s="275">
        <f t="shared" si="136"/>
        <v>0</v>
      </c>
      <c r="AD194" s="275">
        <f t="shared" si="136"/>
        <v>0</v>
      </c>
      <c r="AE194" s="290">
        <f>IF(M193&gt;0,(M194/M193),)</f>
        <v>0</v>
      </c>
      <c r="AF194" s="285">
        <f>IF(N193&gt;0,(N194/N193),)</f>
        <v>0</v>
      </c>
      <c r="AG194" s="275">
        <f>IF(O193&gt;0,(O194/O193),)</f>
        <v>0</v>
      </c>
      <c r="AH194" s="290">
        <f>IF(P193&gt;0,(P194/P193),)</f>
        <v>0</v>
      </c>
      <c r="AI194" s="345">
        <f>IF(S192&gt;0,(S194-S192)/S192,)</f>
        <v>0.29551051830296488</v>
      </c>
      <c r="AJ194" s="312">
        <f t="shared" ref="AJ194:AX194" si="137">IF(T192&gt;0,(T194-T192)/T192,)</f>
        <v>-0.10915172459724863</v>
      </c>
      <c r="AK194" s="314">
        <f t="shared" si="137"/>
        <v>5.5435610105441041E-2</v>
      </c>
      <c r="AL194" s="314">
        <f t="shared" si="137"/>
        <v>-6.8310344827586203E-2</v>
      </c>
      <c r="AM194" s="312">
        <f t="shared" si="137"/>
        <v>1.6876116606700315E-2</v>
      </c>
      <c r="AN194" s="314">
        <f t="shared" si="137"/>
        <v>-0.03</v>
      </c>
      <c r="AO194" s="310">
        <f t="shared" si="137"/>
        <v>9.5703747206419137E-3</v>
      </c>
      <c r="AP194" s="314">
        <f t="shared" si="137"/>
        <v>0</v>
      </c>
      <c r="AQ194" s="314">
        <f t="shared" si="137"/>
        <v>0</v>
      </c>
      <c r="AR194" s="314">
        <f t="shared" si="137"/>
        <v>0</v>
      </c>
      <c r="AS194" s="314">
        <f t="shared" si="137"/>
        <v>0</v>
      </c>
      <c r="AT194" s="314">
        <f t="shared" si="137"/>
        <v>0</v>
      </c>
      <c r="AU194" s="310">
        <f t="shared" si="137"/>
        <v>0</v>
      </c>
      <c r="AV194" s="314">
        <f t="shared" si="137"/>
        <v>0</v>
      </c>
      <c r="AW194" s="314">
        <f t="shared" si="137"/>
        <v>0</v>
      </c>
      <c r="AX194" s="310">
        <f t="shared" si="137"/>
        <v>0</v>
      </c>
    </row>
    <row r="195" spans="1:50" ht="15">
      <c r="A195" s="634" t="s">
        <v>334</v>
      </c>
      <c r="B195" s="635">
        <v>1717</v>
      </c>
      <c r="C195" s="635">
        <v>292</v>
      </c>
      <c r="D195" s="635">
        <v>553</v>
      </c>
      <c r="E195" s="635">
        <v>14</v>
      </c>
      <c r="F195" s="635">
        <v>102</v>
      </c>
      <c r="G195" s="635">
        <v>63</v>
      </c>
      <c r="H195" s="635">
        <v>2741</v>
      </c>
      <c r="I195" s="635"/>
      <c r="J195" s="635"/>
      <c r="K195" s="635"/>
      <c r="L195" s="635"/>
      <c r="M195" s="635"/>
      <c r="N195" s="635"/>
      <c r="O195" s="635"/>
      <c r="P195" s="635"/>
      <c r="Q195"/>
      <c r="S195" s="272"/>
      <c r="T195" s="272"/>
      <c r="U195" s="272"/>
      <c r="V195" s="272"/>
      <c r="W195" s="272"/>
      <c r="X195" s="272"/>
      <c r="Y195" s="288"/>
      <c r="Z195" s="284"/>
      <c r="AA195" s="272"/>
      <c r="AB195" s="272"/>
      <c r="AC195" s="272"/>
      <c r="AD195" s="272"/>
      <c r="AE195" s="288"/>
      <c r="AF195" s="284"/>
      <c r="AG195" s="272"/>
      <c r="AH195" s="288"/>
      <c r="AI195" s="343"/>
      <c r="AJ195" s="344"/>
      <c r="AK195" s="344"/>
      <c r="AL195" s="344"/>
      <c r="AM195" s="344"/>
      <c r="AN195" s="344"/>
      <c r="AO195" s="309"/>
      <c r="AP195" s="344"/>
      <c r="AQ195" s="344"/>
      <c r="AR195" s="344"/>
      <c r="AS195" s="344"/>
      <c r="AT195" s="344"/>
      <c r="AU195" s="309"/>
      <c r="AV195" s="344"/>
      <c r="AW195" s="344"/>
      <c r="AX195" s="309"/>
    </row>
    <row r="196" spans="1:50" ht="15">
      <c r="A196" s="634" t="s">
        <v>336</v>
      </c>
      <c r="B196" s="635">
        <v>87467146.272232801</v>
      </c>
      <c r="C196" s="635">
        <v>15467454.770780858</v>
      </c>
      <c r="D196" s="635">
        <v>26569548.182910793</v>
      </c>
      <c r="E196" s="635">
        <v>775324.07462686568</v>
      </c>
      <c r="F196" s="635">
        <v>4692260.8348623849</v>
      </c>
      <c r="G196" s="635">
        <v>3417020.0181491822</v>
      </c>
      <c r="H196" s="635">
        <v>138388754.1535629</v>
      </c>
      <c r="I196" s="635"/>
      <c r="J196" s="635"/>
      <c r="K196" s="635"/>
      <c r="L196" s="635"/>
      <c r="M196" s="635"/>
      <c r="N196" s="635"/>
      <c r="O196" s="635"/>
      <c r="P196" s="635"/>
      <c r="Q196"/>
      <c r="R196" s="273"/>
      <c r="S196" s="275">
        <f>IF(B195&gt;0,(B196/B195),)</f>
        <v>50941.844072354572</v>
      </c>
      <c r="T196" s="275">
        <f t="shared" ref="T196:AD196" si="138">IF(C195&gt;0,(C196/C195),)</f>
        <v>52970.735516372799</v>
      </c>
      <c r="U196" s="275">
        <f t="shared" si="138"/>
        <v>48046.199245769967</v>
      </c>
      <c r="V196" s="275">
        <f t="shared" si="138"/>
        <v>55380.291044776117</v>
      </c>
      <c r="W196" s="275">
        <f t="shared" si="138"/>
        <v>46002.557204533186</v>
      </c>
      <c r="X196" s="275">
        <f t="shared" si="138"/>
        <v>54238.412986494957</v>
      </c>
      <c r="Y196" s="290">
        <f t="shared" si="138"/>
        <v>50488.418151609963</v>
      </c>
      <c r="Z196" s="285">
        <f t="shared" si="138"/>
        <v>0</v>
      </c>
      <c r="AA196" s="275">
        <f t="shared" si="138"/>
        <v>0</v>
      </c>
      <c r="AB196" s="275">
        <f t="shared" si="138"/>
        <v>0</v>
      </c>
      <c r="AC196" s="275">
        <f t="shared" si="138"/>
        <v>0</v>
      </c>
      <c r="AD196" s="275">
        <f t="shared" si="138"/>
        <v>0</v>
      </c>
      <c r="AE196" s="290">
        <f>IF(M195&gt;0,(M196/M195),)</f>
        <v>0</v>
      </c>
      <c r="AF196" s="285">
        <f>IF(N195&gt;0,(N196/N195),)</f>
        <v>0</v>
      </c>
      <c r="AG196" s="275">
        <f>IF(O195&gt;0,(O196/O195),)</f>
        <v>0</v>
      </c>
      <c r="AH196" s="290">
        <f>IF(P195&gt;0,(P196/P195),)</f>
        <v>0</v>
      </c>
      <c r="AI196" s="343"/>
      <c r="AJ196" s="344"/>
      <c r="AK196" s="344"/>
      <c r="AL196" s="344"/>
      <c r="AM196" s="344"/>
      <c r="AN196" s="344"/>
      <c r="AO196" s="309"/>
      <c r="AP196" s="344"/>
      <c r="AQ196" s="344"/>
      <c r="AR196" s="344"/>
      <c r="AS196" s="344"/>
      <c r="AT196" s="344"/>
      <c r="AU196" s="309"/>
      <c r="AV196" s="344"/>
      <c r="AW196" s="344"/>
      <c r="AX196" s="309"/>
    </row>
    <row r="197" spans="1:50" ht="15">
      <c r="A197" s="634" t="s">
        <v>338</v>
      </c>
      <c r="B197" s="635">
        <v>998</v>
      </c>
      <c r="C197" s="635">
        <v>364</v>
      </c>
      <c r="D197" s="635">
        <v>537</v>
      </c>
      <c r="E197" s="635">
        <v>29</v>
      </c>
      <c r="F197" s="635">
        <v>81</v>
      </c>
      <c r="G197" s="635">
        <v>60</v>
      </c>
      <c r="H197" s="635">
        <v>2069</v>
      </c>
      <c r="I197" s="635"/>
      <c r="J197" s="635"/>
      <c r="K197" s="635"/>
      <c r="L197" s="645"/>
      <c r="M197" s="635"/>
      <c r="N197" s="635"/>
      <c r="O197" s="635"/>
      <c r="P197" s="635"/>
      <c r="Q197"/>
      <c r="S197" s="272"/>
      <c r="T197" s="272"/>
      <c r="U197" s="272"/>
      <c r="V197" s="272"/>
      <c r="W197" s="272"/>
      <c r="X197" s="272"/>
      <c r="Y197" s="288"/>
      <c r="Z197" s="284"/>
      <c r="AA197" s="272"/>
      <c r="AB197" s="272"/>
      <c r="AC197" s="272"/>
      <c r="AD197" s="272"/>
      <c r="AE197" s="288"/>
      <c r="AF197" s="284"/>
      <c r="AG197" s="272"/>
      <c r="AH197" s="288"/>
      <c r="AI197" s="343"/>
      <c r="AJ197" s="344"/>
      <c r="AK197" s="344"/>
      <c r="AL197" s="344"/>
      <c r="AM197" s="344"/>
      <c r="AN197" s="344"/>
      <c r="AO197" s="309"/>
      <c r="AP197" s="344"/>
      <c r="AQ197" s="344"/>
      <c r="AR197" s="344"/>
      <c r="AS197" s="344"/>
      <c r="AT197" s="344"/>
      <c r="AU197" s="309"/>
      <c r="AV197" s="344"/>
      <c r="AW197" s="344"/>
      <c r="AX197" s="309"/>
    </row>
    <row r="198" spans="1:50" ht="15">
      <c r="A198" s="634" t="s">
        <v>340</v>
      </c>
      <c r="B198" s="635">
        <v>56126257.680420324</v>
      </c>
      <c r="C198" s="635">
        <v>21446306.145913329</v>
      </c>
      <c r="D198" s="635">
        <v>26271437.890756179</v>
      </c>
      <c r="E198" s="635">
        <v>1633792.830882353</v>
      </c>
      <c r="F198" s="635">
        <v>3938633.1965003419</v>
      </c>
      <c r="G198" s="635">
        <v>3292116.8470066516</v>
      </c>
      <c r="H198" s="635">
        <v>112708544.59147918</v>
      </c>
      <c r="I198" s="635"/>
      <c r="J198" s="635"/>
      <c r="K198" s="635"/>
      <c r="L198" s="635"/>
      <c r="M198" s="635"/>
      <c r="N198" s="635"/>
      <c r="O198" s="635"/>
      <c r="P198" s="635"/>
      <c r="Q198"/>
      <c r="R198" s="273"/>
      <c r="S198" s="275">
        <f>IF(B197&gt;0,(B198/B197),)</f>
        <v>56238.735150721768</v>
      </c>
      <c r="T198" s="275">
        <f t="shared" ref="T198:AD198" si="139">IF(C197&gt;0,(C198/C197),)</f>
        <v>58918.423477783872</v>
      </c>
      <c r="U198" s="275">
        <f t="shared" si="139"/>
        <v>48922.603148521746</v>
      </c>
      <c r="V198" s="275">
        <f t="shared" si="139"/>
        <v>56337.683823529413</v>
      </c>
      <c r="W198" s="275">
        <f t="shared" si="139"/>
        <v>48625.101191362242</v>
      </c>
      <c r="X198" s="275">
        <f t="shared" si="139"/>
        <v>54868.614116777528</v>
      </c>
      <c r="Y198" s="290">
        <f t="shared" si="139"/>
        <v>54474.88863773764</v>
      </c>
      <c r="Z198" s="285">
        <f t="shared" si="139"/>
        <v>0</v>
      </c>
      <c r="AA198" s="275">
        <f t="shared" si="139"/>
        <v>0</v>
      </c>
      <c r="AB198" s="275">
        <f t="shared" si="139"/>
        <v>0</v>
      </c>
      <c r="AC198" s="275">
        <f t="shared" si="139"/>
        <v>0</v>
      </c>
      <c r="AD198" s="275">
        <f t="shared" si="139"/>
        <v>0</v>
      </c>
      <c r="AE198" s="290">
        <f>IF(M197&gt;0,(M198/M197),)</f>
        <v>0</v>
      </c>
      <c r="AF198" s="285">
        <f>IF(N197&gt;0,(N198/N197),)</f>
        <v>0</v>
      </c>
      <c r="AG198" s="275">
        <f>IF(O197&gt;0,(O198/O197),)</f>
        <v>0</v>
      </c>
      <c r="AH198" s="290">
        <f>IF(P197&gt;0,(P198/P197),)</f>
        <v>0</v>
      </c>
      <c r="AI198" s="345">
        <f>IF(S196&gt;0,(S198-S196)/S196,)</f>
        <v>0.10397917811620301</v>
      </c>
      <c r="AJ198" s="314">
        <f t="shared" ref="AJ198:AU198" si="140">IF(T196&gt;0,(T198-T196)/T196,)</f>
        <v>0.11228252550075869</v>
      </c>
      <c r="AK198" s="314">
        <f t="shared" si="140"/>
        <v>1.8240858101360405E-2</v>
      </c>
      <c r="AL198" s="314">
        <f t="shared" si="140"/>
        <v>1.7287608293340744E-2</v>
      </c>
      <c r="AM198" s="314">
        <f t="shared" si="140"/>
        <v>5.700865660943355E-2</v>
      </c>
      <c r="AN198" s="314">
        <f t="shared" si="140"/>
        <v>1.161909236613333E-2</v>
      </c>
      <c r="AO198" s="310">
        <f t="shared" si="140"/>
        <v>7.895811816002711E-2</v>
      </c>
      <c r="AP198" s="314">
        <f t="shared" si="140"/>
        <v>0</v>
      </c>
      <c r="AQ198" s="312">
        <f t="shared" si="140"/>
        <v>0</v>
      </c>
      <c r="AR198" s="314">
        <f t="shared" si="140"/>
        <v>0</v>
      </c>
      <c r="AS198" s="314">
        <f t="shared" si="140"/>
        <v>0</v>
      </c>
      <c r="AT198" s="314">
        <f t="shared" si="140"/>
        <v>0</v>
      </c>
      <c r="AU198" s="310">
        <f t="shared" si="140"/>
        <v>0</v>
      </c>
      <c r="AV198" s="314">
        <f>IF(AF196&gt;0,(AF198-AF196)/AF196,)</f>
        <v>0</v>
      </c>
      <c r="AW198" s="314">
        <f t="shared" ref="AW198:AX198" si="141">IF(AG196&gt;0,(AG198-AG196)/AG196,)</f>
        <v>0</v>
      </c>
      <c r="AX198" s="310">
        <f t="shared" si="141"/>
        <v>0</v>
      </c>
    </row>
    <row r="199" spans="1:50" ht="15">
      <c r="A199" s="634" t="s">
        <v>342</v>
      </c>
      <c r="B199" s="635">
        <v>0</v>
      </c>
      <c r="C199" s="635">
        <v>0</v>
      </c>
      <c r="D199" s="635">
        <v>0</v>
      </c>
      <c r="E199" s="635">
        <v>0</v>
      </c>
      <c r="F199" s="635">
        <v>0</v>
      </c>
      <c r="G199" s="635">
        <v>0</v>
      </c>
      <c r="H199" s="635">
        <v>0</v>
      </c>
      <c r="I199" s="635"/>
      <c r="J199" s="635"/>
      <c r="K199" s="635"/>
      <c r="L199" s="635"/>
      <c r="M199" s="635"/>
      <c r="N199" s="635"/>
      <c r="O199" s="635"/>
      <c r="P199" s="635"/>
      <c r="Q199"/>
      <c r="S199" s="272"/>
      <c r="T199" s="272"/>
      <c r="U199" s="272"/>
      <c r="V199" s="272"/>
      <c r="W199" s="272"/>
      <c r="X199" s="272"/>
      <c r="Y199" s="288"/>
      <c r="Z199" s="284"/>
      <c r="AA199" s="272"/>
      <c r="AB199" s="272"/>
      <c r="AC199" s="272"/>
      <c r="AD199" s="272"/>
      <c r="AE199" s="288"/>
      <c r="AF199" s="284"/>
      <c r="AG199" s="272"/>
      <c r="AH199" s="288"/>
      <c r="AI199" s="343"/>
      <c r="AJ199" s="344"/>
      <c r="AK199" s="344"/>
      <c r="AL199" s="344"/>
      <c r="AM199" s="344"/>
      <c r="AN199" s="344"/>
      <c r="AO199" s="309"/>
      <c r="AP199" s="344"/>
      <c r="AQ199" s="344"/>
      <c r="AR199" s="344"/>
      <c r="AS199" s="344"/>
      <c r="AT199" s="344"/>
      <c r="AU199" s="309"/>
      <c r="AV199" s="344"/>
      <c r="AW199" s="344"/>
      <c r="AX199" s="309"/>
    </row>
    <row r="200" spans="1:50" ht="15">
      <c r="A200" s="634" t="s">
        <v>344</v>
      </c>
      <c r="B200" s="635">
        <v>0</v>
      </c>
      <c r="C200" s="635">
        <v>0</v>
      </c>
      <c r="D200" s="635">
        <v>0</v>
      </c>
      <c r="E200" s="635">
        <v>0</v>
      </c>
      <c r="F200" s="635">
        <v>0</v>
      </c>
      <c r="G200" s="635">
        <v>0</v>
      </c>
      <c r="H200" s="635">
        <v>0</v>
      </c>
      <c r="I200" s="635"/>
      <c r="J200" s="642"/>
      <c r="K200" s="635"/>
      <c r="L200" s="635"/>
      <c r="M200" s="635"/>
      <c r="N200" s="635"/>
      <c r="O200" s="635"/>
      <c r="P200" s="635"/>
      <c r="Q200"/>
      <c r="R200" s="273"/>
      <c r="S200" s="275">
        <f>IF(B199&gt;0,(B200/B199),)</f>
        <v>0</v>
      </c>
      <c r="T200" s="275">
        <f t="shared" ref="T200:AD200" si="142">IF(C199&gt;0,(C200/C199),)</f>
        <v>0</v>
      </c>
      <c r="U200" s="275">
        <f t="shared" si="142"/>
        <v>0</v>
      </c>
      <c r="V200" s="275">
        <f t="shared" si="142"/>
        <v>0</v>
      </c>
      <c r="W200" s="275">
        <f t="shared" si="142"/>
        <v>0</v>
      </c>
      <c r="X200" s="275">
        <f t="shared" si="142"/>
        <v>0</v>
      </c>
      <c r="Y200" s="290">
        <f t="shared" si="142"/>
        <v>0</v>
      </c>
      <c r="Z200" s="285">
        <f t="shared" si="142"/>
        <v>0</v>
      </c>
      <c r="AA200" s="275">
        <f t="shared" si="142"/>
        <v>0</v>
      </c>
      <c r="AB200" s="275">
        <f t="shared" si="142"/>
        <v>0</v>
      </c>
      <c r="AC200" s="275">
        <f t="shared" si="142"/>
        <v>0</v>
      </c>
      <c r="AD200" s="275">
        <f t="shared" si="142"/>
        <v>0</v>
      </c>
      <c r="AE200" s="290">
        <f>IF(M199&gt;0,(M200/M199),)</f>
        <v>0</v>
      </c>
      <c r="AF200" s="285">
        <f>IF(N199&gt;0,(N200/N199),)</f>
        <v>0</v>
      </c>
      <c r="AG200" s="275">
        <f>IF(O199&gt;0,(O200/O199),)</f>
        <v>0</v>
      </c>
      <c r="AH200" s="290">
        <f>IF(P199&gt;0,(P200/P199),)</f>
        <v>0</v>
      </c>
      <c r="AI200" s="343"/>
      <c r="AJ200" s="344"/>
      <c r="AK200" s="344"/>
      <c r="AL200" s="344"/>
      <c r="AM200" s="344"/>
      <c r="AN200" s="344"/>
      <c r="AO200" s="309"/>
      <c r="AP200" s="344"/>
      <c r="AQ200" s="344"/>
      <c r="AR200" s="344"/>
      <c r="AS200" s="344"/>
      <c r="AT200" s="344"/>
      <c r="AU200" s="309"/>
      <c r="AV200" s="344"/>
      <c r="AW200" s="344"/>
      <c r="AX200" s="309"/>
    </row>
    <row r="201" spans="1:50" ht="15">
      <c r="A201" s="634" t="s">
        <v>346</v>
      </c>
      <c r="B201" s="635">
        <v>0</v>
      </c>
      <c r="C201" s="635">
        <v>0</v>
      </c>
      <c r="D201" s="635">
        <v>0</v>
      </c>
      <c r="E201" s="635">
        <v>0</v>
      </c>
      <c r="F201" s="635">
        <v>0</v>
      </c>
      <c r="G201" s="635">
        <v>0</v>
      </c>
      <c r="H201" s="635">
        <v>0</v>
      </c>
      <c r="I201" s="635"/>
      <c r="J201" s="635"/>
      <c r="K201" s="635"/>
      <c r="L201" s="635"/>
      <c r="M201" s="635"/>
      <c r="N201" s="635"/>
      <c r="O201" s="635"/>
      <c r="P201" s="635"/>
      <c r="Q201"/>
      <c r="S201" s="272"/>
      <c r="T201" s="272"/>
      <c r="U201" s="272"/>
      <c r="V201" s="272"/>
      <c r="W201" s="272"/>
      <c r="X201" s="272"/>
      <c r="Y201" s="288"/>
      <c r="Z201" s="284"/>
      <c r="AA201" s="272"/>
      <c r="AB201" s="272"/>
      <c r="AC201" s="272"/>
      <c r="AD201" s="272"/>
      <c r="AE201" s="288"/>
      <c r="AF201" s="284"/>
      <c r="AG201" s="272"/>
      <c r="AH201" s="288"/>
      <c r="AI201" s="343"/>
      <c r="AJ201" s="344"/>
      <c r="AK201" s="344"/>
      <c r="AL201" s="344"/>
      <c r="AM201" s="344"/>
      <c r="AN201" s="344"/>
      <c r="AO201" s="309"/>
      <c r="AP201" s="344"/>
      <c r="AQ201" s="344"/>
      <c r="AR201" s="344"/>
      <c r="AS201" s="344"/>
      <c r="AT201" s="344"/>
      <c r="AU201" s="309"/>
      <c r="AV201" s="344"/>
      <c r="AW201" s="344"/>
      <c r="AX201" s="309"/>
    </row>
    <row r="202" spans="1:50" ht="15">
      <c r="A202" s="634" t="s">
        <v>348</v>
      </c>
      <c r="B202" s="635">
        <v>0</v>
      </c>
      <c r="C202" s="635">
        <v>0</v>
      </c>
      <c r="D202" s="635">
        <v>0</v>
      </c>
      <c r="E202" s="635">
        <v>0</v>
      </c>
      <c r="F202" s="635">
        <v>0</v>
      </c>
      <c r="G202" s="635">
        <v>0</v>
      </c>
      <c r="H202" s="635">
        <v>0</v>
      </c>
      <c r="I202" s="635"/>
      <c r="J202" s="635"/>
      <c r="K202" s="635"/>
      <c r="L202" s="635"/>
      <c r="M202" s="635"/>
      <c r="N202" s="635"/>
      <c r="O202" s="635"/>
      <c r="P202" s="635"/>
      <c r="Q202"/>
      <c r="R202" s="273"/>
      <c r="S202" s="275">
        <f>IF(B201&gt;0,(B202/B201),)</f>
        <v>0</v>
      </c>
      <c r="T202" s="275">
        <f t="shared" ref="T202:AD202" si="143">IF(C201&gt;0,(C202/C201),)</f>
        <v>0</v>
      </c>
      <c r="U202" s="275">
        <f t="shared" si="143"/>
        <v>0</v>
      </c>
      <c r="V202" s="275">
        <f t="shared" si="143"/>
        <v>0</v>
      </c>
      <c r="W202" s="275">
        <f t="shared" si="143"/>
        <v>0</v>
      </c>
      <c r="X202" s="275">
        <f t="shared" si="143"/>
        <v>0</v>
      </c>
      <c r="Y202" s="290">
        <f t="shared" si="143"/>
        <v>0</v>
      </c>
      <c r="Z202" s="285">
        <f t="shared" si="143"/>
        <v>0</v>
      </c>
      <c r="AA202" s="275">
        <f t="shared" si="143"/>
        <v>0</v>
      </c>
      <c r="AB202" s="275">
        <f t="shared" si="143"/>
        <v>0</v>
      </c>
      <c r="AC202" s="275">
        <f t="shared" si="143"/>
        <v>0</v>
      </c>
      <c r="AD202" s="275">
        <f t="shared" si="143"/>
        <v>0</v>
      </c>
      <c r="AE202" s="290">
        <f>IF(M201&gt;0,(M202/M201),)</f>
        <v>0</v>
      </c>
      <c r="AF202" s="285">
        <f>IF(N201&gt;0,(N202/N201),)</f>
        <v>0</v>
      </c>
      <c r="AG202" s="275">
        <f>IF(O201&gt;0,(O202/O201),)</f>
        <v>0</v>
      </c>
      <c r="AH202" s="290">
        <f>IF(P201&gt;0,(P202/P201),)</f>
        <v>0</v>
      </c>
      <c r="AI202" s="345">
        <f>IF(S200&gt;0,(S202-S200)/S200,)</f>
        <v>0</v>
      </c>
      <c r="AJ202" s="314">
        <f t="shared" ref="AJ202:AX202" si="144">IF(T200&gt;0,(T202-T200)/T200,)</f>
        <v>0</v>
      </c>
      <c r="AK202" s="314">
        <f t="shared" si="144"/>
        <v>0</v>
      </c>
      <c r="AL202" s="314">
        <f t="shared" si="144"/>
        <v>0</v>
      </c>
      <c r="AM202" s="314">
        <f t="shared" si="144"/>
        <v>0</v>
      </c>
      <c r="AN202" s="314">
        <f t="shared" si="144"/>
        <v>0</v>
      </c>
      <c r="AO202" s="310">
        <f t="shared" si="144"/>
        <v>0</v>
      </c>
      <c r="AP202" s="314">
        <f t="shared" si="144"/>
        <v>0</v>
      </c>
      <c r="AQ202" s="314">
        <f t="shared" si="144"/>
        <v>0</v>
      </c>
      <c r="AR202" s="314">
        <f t="shared" si="144"/>
        <v>0</v>
      </c>
      <c r="AS202" s="314">
        <f t="shared" si="144"/>
        <v>0</v>
      </c>
      <c r="AT202" s="314">
        <f t="shared" si="144"/>
        <v>0</v>
      </c>
      <c r="AU202" s="310">
        <f t="shared" si="144"/>
        <v>0</v>
      </c>
      <c r="AV202" s="314">
        <f t="shared" si="144"/>
        <v>0</v>
      </c>
      <c r="AW202" s="314">
        <f t="shared" si="144"/>
        <v>0</v>
      </c>
      <c r="AX202" s="310">
        <f t="shared" si="144"/>
        <v>0</v>
      </c>
    </row>
    <row r="203" spans="1:50" ht="15">
      <c r="A203" s="634" t="s">
        <v>350</v>
      </c>
      <c r="B203" s="635">
        <v>5326</v>
      </c>
      <c r="C203" s="635">
        <v>1178</v>
      </c>
      <c r="D203" s="635">
        <v>2821</v>
      </c>
      <c r="E203" s="635">
        <v>242</v>
      </c>
      <c r="F203" s="635">
        <v>610</v>
      </c>
      <c r="G203" s="635">
        <v>341</v>
      </c>
      <c r="H203" s="635">
        <v>10518</v>
      </c>
      <c r="I203" s="635"/>
      <c r="J203" s="635"/>
      <c r="K203" s="635"/>
      <c r="L203" s="635"/>
      <c r="M203" s="635"/>
      <c r="N203" s="635"/>
      <c r="O203" s="635"/>
      <c r="P203" s="635"/>
      <c r="Q203"/>
      <c r="S203" s="272"/>
      <c r="T203" s="272"/>
      <c r="U203" s="272"/>
      <c r="V203" s="272"/>
      <c r="W203" s="272"/>
      <c r="X203" s="272"/>
      <c r="Y203" s="288"/>
      <c r="Z203" s="284"/>
      <c r="AA203" s="272"/>
      <c r="AB203" s="272"/>
      <c r="AC203" s="272"/>
      <c r="AD203" s="272"/>
      <c r="AE203" s="288"/>
      <c r="AF203" s="284"/>
      <c r="AG203" s="272"/>
      <c r="AH203" s="288"/>
      <c r="AI203" s="343"/>
      <c r="AJ203" s="344"/>
      <c r="AK203" s="344"/>
      <c r="AL203" s="344"/>
      <c r="AM203" s="344"/>
      <c r="AN203" s="344"/>
      <c r="AO203" s="309"/>
      <c r="AP203" s="344"/>
      <c r="AQ203" s="344"/>
      <c r="AR203" s="344"/>
      <c r="AS203" s="344"/>
      <c r="AT203" s="344"/>
      <c r="AU203" s="309"/>
      <c r="AV203" s="344"/>
      <c r="AW203" s="344"/>
      <c r="AX203" s="309"/>
    </row>
    <row r="204" spans="1:50" ht="15">
      <c r="A204" s="634" t="s">
        <v>352</v>
      </c>
      <c r="B204" s="635">
        <v>445724847.03978413</v>
      </c>
      <c r="C204" s="635">
        <v>84363205.356549084</v>
      </c>
      <c r="D204" s="635">
        <v>198832067.96141356</v>
      </c>
      <c r="E204" s="635">
        <v>17778645.614731066</v>
      </c>
      <c r="F204" s="635">
        <v>39275810.35361746</v>
      </c>
      <c r="G204" s="635">
        <v>23322251.657674596</v>
      </c>
      <c r="H204" s="635">
        <v>809296827.98376989</v>
      </c>
      <c r="I204" s="635"/>
      <c r="J204" s="635"/>
      <c r="K204" s="635"/>
      <c r="L204" s="635"/>
      <c r="M204" s="635"/>
      <c r="N204" s="635"/>
      <c r="O204" s="635"/>
      <c r="P204" s="635"/>
      <c r="Q204"/>
      <c r="R204" s="273"/>
      <c r="S204" s="275">
        <f>IF(B203&gt;0,(B204/B203),)</f>
        <v>83688.480480620376</v>
      </c>
      <c r="T204" s="275">
        <f t="shared" ref="T204:AD204" si="145">IF(C203&gt;0,(C204/C203),)</f>
        <v>71615.624241552709</v>
      </c>
      <c r="U204" s="275">
        <f t="shared" si="145"/>
        <v>70482.831606314634</v>
      </c>
      <c r="V204" s="275">
        <f t="shared" si="145"/>
        <v>73465.47774682258</v>
      </c>
      <c r="W204" s="275">
        <f t="shared" si="145"/>
        <v>64386.574350192554</v>
      </c>
      <c r="X204" s="275">
        <f t="shared" si="145"/>
        <v>68393.699875878578</v>
      </c>
      <c r="Y204" s="290">
        <f t="shared" si="145"/>
        <v>76943.984406138989</v>
      </c>
      <c r="Z204" s="285">
        <f t="shared" si="145"/>
        <v>0</v>
      </c>
      <c r="AA204" s="275">
        <f t="shared" si="145"/>
        <v>0</v>
      </c>
      <c r="AB204" s="275">
        <f t="shared" si="145"/>
        <v>0</v>
      </c>
      <c r="AC204" s="275">
        <f t="shared" si="145"/>
        <v>0</v>
      </c>
      <c r="AD204" s="275">
        <f t="shared" si="145"/>
        <v>0</v>
      </c>
      <c r="AE204" s="290">
        <f>IF(M203&gt;0,(M204/M203),)</f>
        <v>0</v>
      </c>
      <c r="AF204" s="285">
        <f>IF(N203&gt;0,(N204/N203),)</f>
        <v>0</v>
      </c>
      <c r="AG204" s="275">
        <f>IF(O203&gt;0,(O204/O203),)</f>
        <v>0</v>
      </c>
      <c r="AH204" s="290">
        <f>IF(P203&gt;0,(P204/P203),)</f>
        <v>0</v>
      </c>
      <c r="AI204" s="343"/>
      <c r="AJ204" s="344"/>
      <c r="AK204" s="344"/>
      <c r="AL204" s="344"/>
      <c r="AM204" s="344"/>
      <c r="AN204" s="344"/>
      <c r="AO204" s="309"/>
      <c r="AP204" s="344"/>
      <c r="AQ204" s="344"/>
      <c r="AR204" s="344"/>
      <c r="AS204" s="344"/>
      <c r="AT204" s="344"/>
      <c r="AU204" s="309"/>
      <c r="AV204" s="344"/>
      <c r="AW204" s="344"/>
      <c r="AX204" s="309"/>
    </row>
    <row r="205" spans="1:50" ht="15">
      <c r="A205" s="634" t="s">
        <v>354</v>
      </c>
      <c r="B205" s="635">
        <v>4934</v>
      </c>
      <c r="C205" s="635">
        <v>1240</v>
      </c>
      <c r="D205" s="635">
        <v>2813</v>
      </c>
      <c r="E205" s="635">
        <v>255</v>
      </c>
      <c r="F205" s="635">
        <v>594</v>
      </c>
      <c r="G205" s="635">
        <v>317</v>
      </c>
      <c r="H205" s="635">
        <v>10153</v>
      </c>
      <c r="I205" s="635"/>
      <c r="J205" s="635"/>
      <c r="K205" s="635"/>
      <c r="L205" s="635"/>
      <c r="M205" s="635"/>
      <c r="N205" s="635"/>
      <c r="O205" s="635"/>
      <c r="P205" s="635"/>
      <c r="Q205"/>
      <c r="S205" s="272"/>
      <c r="T205" s="272"/>
      <c r="U205" s="272"/>
      <c r="V205" s="272"/>
      <c r="W205" s="272"/>
      <c r="X205" s="272"/>
      <c r="Y205" s="288"/>
      <c r="Z205" s="284"/>
      <c r="AA205" s="272"/>
      <c r="AB205" s="272"/>
      <c r="AC205" s="272"/>
      <c r="AD205" s="272"/>
      <c r="AE205" s="288"/>
      <c r="AF205" s="284"/>
      <c r="AG205" s="272"/>
      <c r="AH205" s="288"/>
      <c r="AI205" s="343"/>
      <c r="AJ205" s="344"/>
      <c r="AK205" s="344"/>
      <c r="AL205" s="344"/>
      <c r="AM205" s="344"/>
      <c r="AN205" s="344"/>
      <c r="AO205" s="309"/>
      <c r="AP205" s="344"/>
      <c r="AQ205" s="344"/>
      <c r="AR205" s="344"/>
      <c r="AS205" s="344"/>
      <c r="AT205" s="344"/>
      <c r="AU205" s="309"/>
      <c r="AV205" s="344"/>
      <c r="AW205" s="344"/>
      <c r="AX205" s="309"/>
    </row>
    <row r="206" spans="1:50" ht="15.75" thickBot="1">
      <c r="A206" s="639" t="s">
        <v>356</v>
      </c>
      <c r="B206" s="640">
        <v>449205255.62699622</v>
      </c>
      <c r="C206" s="640">
        <v>89524948.140048474</v>
      </c>
      <c r="D206" s="640">
        <v>200971830.0163005</v>
      </c>
      <c r="E206" s="640">
        <v>18424566.297793269</v>
      </c>
      <c r="F206" s="640">
        <v>39873647.718579203</v>
      </c>
      <c r="G206" s="640">
        <v>22028211.162031516</v>
      </c>
      <c r="H206" s="640">
        <v>820028458.9617492</v>
      </c>
      <c r="I206" s="640"/>
      <c r="J206" s="640"/>
      <c r="K206" s="640"/>
      <c r="L206" s="640"/>
      <c r="M206" s="640"/>
      <c r="N206" s="640"/>
      <c r="O206" s="640"/>
      <c r="P206" s="640"/>
      <c r="Q206"/>
      <c r="S206" s="281">
        <f>IF(B205&gt;0,(B206/B205),)</f>
        <v>91042.81630056673</v>
      </c>
      <c r="T206" s="281">
        <f t="shared" ref="T206:AD206" si="146">IF(C205&gt;0,(C206/C205),)</f>
        <v>72197.538822619739</v>
      </c>
      <c r="U206" s="281">
        <f t="shared" si="146"/>
        <v>71443.949525880016</v>
      </c>
      <c r="V206" s="281">
        <f t="shared" si="146"/>
        <v>72253.201167816747</v>
      </c>
      <c r="W206" s="281">
        <f t="shared" si="146"/>
        <v>67127.353061581147</v>
      </c>
      <c r="X206" s="281">
        <f t="shared" si="146"/>
        <v>69489.625116818657</v>
      </c>
      <c r="Y206" s="291">
        <f t="shared" si="146"/>
        <v>80767.109126538868</v>
      </c>
      <c r="Z206" s="286">
        <f t="shared" si="146"/>
        <v>0</v>
      </c>
      <c r="AA206" s="281">
        <f t="shared" si="146"/>
        <v>0</v>
      </c>
      <c r="AB206" s="281">
        <f t="shared" si="146"/>
        <v>0</v>
      </c>
      <c r="AC206" s="281">
        <f t="shared" si="146"/>
        <v>0</v>
      </c>
      <c r="AD206" s="281">
        <f t="shared" si="146"/>
        <v>0</v>
      </c>
      <c r="AE206" s="291">
        <f>IF(M205&gt;0,(M206/M205),)</f>
        <v>0</v>
      </c>
      <c r="AF206" s="286">
        <f>IF(N205&gt;0,(N206/N205),)</f>
        <v>0</v>
      </c>
      <c r="AG206" s="281">
        <f>IF(O205&gt;0,(O206/O205),)</f>
        <v>0</v>
      </c>
      <c r="AH206" s="291">
        <f>IF(P205&gt;0,(P206/P205),)</f>
        <v>0</v>
      </c>
      <c r="AI206" s="346">
        <f>IF(S204&gt;0,(S206-S204)/S204,)</f>
        <v>8.7877516448030005E-2</v>
      </c>
      <c r="AJ206" s="347">
        <f t="shared" ref="AJ206:AX206" si="147">IF(T204&gt;0,(T206-T204)/T204,)</f>
        <v>8.1255255013108312E-3</v>
      </c>
      <c r="AK206" s="347">
        <f t="shared" si="147"/>
        <v>1.3636199024093614E-2</v>
      </c>
      <c r="AL206" s="347">
        <f t="shared" si="147"/>
        <v>-1.6501309406624861E-2</v>
      </c>
      <c r="AM206" s="347">
        <f t="shared" si="147"/>
        <v>4.2567549819963309E-2</v>
      </c>
      <c r="AN206" s="347">
        <f t="shared" si="147"/>
        <v>1.6023774747220481E-2</v>
      </c>
      <c r="AO206" s="311">
        <f t="shared" si="147"/>
        <v>4.9687116542080842E-2</v>
      </c>
      <c r="AP206" s="347">
        <f t="shared" si="147"/>
        <v>0</v>
      </c>
      <c r="AQ206" s="347">
        <f t="shared" si="147"/>
        <v>0</v>
      </c>
      <c r="AR206" s="347">
        <f t="shared" si="147"/>
        <v>0</v>
      </c>
      <c r="AS206" s="347">
        <f t="shared" si="147"/>
        <v>0</v>
      </c>
      <c r="AT206" s="347">
        <f t="shared" si="147"/>
        <v>0</v>
      </c>
      <c r="AU206" s="311">
        <f t="shared" si="147"/>
        <v>0</v>
      </c>
      <c r="AV206" s="347">
        <f t="shared" si="147"/>
        <v>0</v>
      </c>
      <c r="AW206" s="347">
        <f t="shared" si="147"/>
        <v>0</v>
      </c>
      <c r="AX206" s="311">
        <f t="shared" si="147"/>
        <v>0</v>
      </c>
    </row>
    <row r="207" spans="1:50" ht="15">
      <c r="A207" s="633" t="s">
        <v>38</v>
      </c>
      <c r="B207" s="635"/>
      <c r="C207" s="635"/>
      <c r="D207" s="635"/>
      <c r="E207" s="635"/>
      <c r="F207" s="635"/>
      <c r="G207" s="635"/>
      <c r="H207" s="635"/>
      <c r="I207" s="635"/>
      <c r="J207" s="635"/>
      <c r="K207" s="635"/>
      <c r="L207" s="635"/>
      <c r="M207" s="635"/>
      <c r="N207" s="635"/>
      <c r="O207" s="635"/>
      <c r="P207" s="635"/>
      <c r="Q207"/>
      <c r="S207" s="272"/>
      <c r="T207" s="272"/>
      <c r="U207" s="272"/>
      <c r="V207" s="272"/>
      <c r="W207" s="272"/>
      <c r="X207" s="272"/>
      <c r="Y207" s="288"/>
      <c r="Z207" s="284"/>
      <c r="AA207" s="272"/>
      <c r="AB207" s="272"/>
      <c r="AC207" s="272"/>
      <c r="AD207" s="272"/>
      <c r="AE207" s="288"/>
      <c r="AF207" s="284"/>
      <c r="AG207" s="272"/>
      <c r="AH207" s="288"/>
      <c r="AI207" s="343"/>
      <c r="AJ207" s="344"/>
      <c r="AK207" s="344"/>
      <c r="AL207" s="344"/>
      <c r="AM207" s="344"/>
      <c r="AN207" s="344"/>
      <c r="AO207" s="309"/>
      <c r="AP207" s="344"/>
      <c r="AQ207" s="344"/>
      <c r="AR207" s="344"/>
      <c r="AS207" s="344"/>
      <c r="AT207" s="344"/>
      <c r="AU207" s="309"/>
      <c r="AV207" s="344"/>
      <c r="AW207" s="344"/>
      <c r="AX207" s="309"/>
    </row>
    <row r="208" spans="1:50" ht="15">
      <c r="A208" s="634" t="s">
        <v>302</v>
      </c>
      <c r="B208" s="635">
        <v>709</v>
      </c>
      <c r="C208" s="635"/>
      <c r="D208" s="635">
        <v>254</v>
      </c>
      <c r="E208" s="635">
        <v>57</v>
      </c>
      <c r="F208" s="635">
        <v>163</v>
      </c>
      <c r="G208" s="635">
        <v>43</v>
      </c>
      <c r="H208" s="635">
        <v>1226</v>
      </c>
      <c r="I208" s="635">
        <v>0</v>
      </c>
      <c r="J208" s="635">
        <v>0</v>
      </c>
      <c r="K208" s="635">
        <v>0</v>
      </c>
      <c r="L208" s="635">
        <v>0</v>
      </c>
      <c r="M208" s="635">
        <v>0</v>
      </c>
      <c r="N208" s="635">
        <v>0</v>
      </c>
      <c r="O208" s="635">
        <v>0</v>
      </c>
      <c r="P208" s="635">
        <v>0</v>
      </c>
      <c r="Q208"/>
      <c r="S208" s="274"/>
      <c r="T208" s="274"/>
      <c r="U208" s="274"/>
      <c r="V208" s="274"/>
      <c r="W208" s="274"/>
      <c r="X208" s="274"/>
      <c r="Y208" s="289"/>
      <c r="Z208" s="284"/>
      <c r="AA208" s="274"/>
      <c r="AB208" s="274"/>
      <c r="AC208" s="274"/>
      <c r="AD208" s="274"/>
      <c r="AE208" s="289"/>
      <c r="AF208" s="284"/>
      <c r="AG208" s="274"/>
      <c r="AH208" s="289"/>
      <c r="AI208" s="343"/>
      <c r="AJ208" s="344"/>
      <c r="AK208" s="344"/>
      <c r="AL208" s="344"/>
      <c r="AM208" s="344"/>
      <c r="AN208" s="344"/>
      <c r="AO208" s="309"/>
      <c r="AP208" s="344"/>
      <c r="AQ208" s="344"/>
      <c r="AR208" s="344"/>
      <c r="AS208" s="344"/>
      <c r="AT208" s="344"/>
      <c r="AU208" s="309"/>
      <c r="AV208" s="344"/>
      <c r="AW208" s="344"/>
      <c r="AX208" s="309"/>
    </row>
    <row r="209" spans="1:50" ht="15">
      <c r="A209" s="634" t="s">
        <v>304</v>
      </c>
      <c r="B209" s="635">
        <v>79726571.315352038</v>
      </c>
      <c r="C209" s="635"/>
      <c r="D209" s="635">
        <v>20901300.167400882</v>
      </c>
      <c r="E209" s="635">
        <v>4473928.9101338433</v>
      </c>
      <c r="F209" s="635">
        <v>11849361.449121946</v>
      </c>
      <c r="G209" s="635">
        <v>2546874.9314871226</v>
      </c>
      <c r="H209" s="635">
        <v>119498036.77349584</v>
      </c>
      <c r="I209" s="635">
        <v>0</v>
      </c>
      <c r="J209" s="635">
        <v>0</v>
      </c>
      <c r="K209" s="635">
        <v>0</v>
      </c>
      <c r="L209" s="635">
        <v>0</v>
      </c>
      <c r="M209" s="635">
        <v>0</v>
      </c>
      <c r="N209" s="635">
        <v>0</v>
      </c>
      <c r="O209" s="635">
        <v>0</v>
      </c>
      <c r="P209" s="635">
        <v>0</v>
      </c>
      <c r="Q209"/>
      <c r="S209" s="275">
        <f>IF(B208&gt;0,(B209/B208),)</f>
        <v>112449.32484534843</v>
      </c>
      <c r="T209" s="275">
        <f t="shared" ref="T209:AD209" si="148">IF(C208&gt;0,(C209/C208),)</f>
        <v>0</v>
      </c>
      <c r="U209" s="275">
        <f t="shared" si="148"/>
        <v>82288.58333622395</v>
      </c>
      <c r="V209" s="275">
        <f t="shared" si="148"/>
        <v>78489.980879541108</v>
      </c>
      <c r="W209" s="275">
        <f t="shared" si="148"/>
        <v>72695.469013018082</v>
      </c>
      <c r="X209" s="275">
        <f t="shared" si="148"/>
        <v>59229.649569467969</v>
      </c>
      <c r="Y209" s="290">
        <f t="shared" si="148"/>
        <v>97469.850549344075</v>
      </c>
      <c r="Z209" s="285">
        <f t="shared" si="148"/>
        <v>0</v>
      </c>
      <c r="AA209" s="275">
        <f t="shared" si="148"/>
        <v>0</v>
      </c>
      <c r="AB209" s="275">
        <f t="shared" si="148"/>
        <v>0</v>
      </c>
      <c r="AC209" s="275">
        <f t="shared" si="148"/>
        <v>0</v>
      </c>
      <c r="AD209" s="275">
        <f t="shared" si="148"/>
        <v>0</v>
      </c>
      <c r="AE209" s="290">
        <f>IF(M208&gt;0,(M209/M208),)</f>
        <v>0</v>
      </c>
      <c r="AF209" s="285">
        <f>IF(N208&gt;0,(N209/N208),)</f>
        <v>0</v>
      </c>
      <c r="AG209" s="275">
        <f>IF(O208&gt;0,(O209/O208),)</f>
        <v>0</v>
      </c>
      <c r="AH209" s="290">
        <f>IF(P208&gt;0,(P209/P208),)</f>
        <v>0</v>
      </c>
      <c r="AI209" s="343"/>
      <c r="AJ209" s="344"/>
      <c r="AK209" s="344"/>
      <c r="AL209" s="344"/>
      <c r="AM209" s="344"/>
      <c r="AN209" s="344"/>
      <c r="AO209" s="309"/>
      <c r="AP209" s="344"/>
      <c r="AQ209" s="344"/>
      <c r="AR209" s="344"/>
      <c r="AS209" s="344"/>
      <c r="AT209" s="344"/>
      <c r="AU209" s="309"/>
      <c r="AV209" s="344"/>
      <c r="AW209" s="344"/>
      <c r="AX209" s="309"/>
    </row>
    <row r="210" spans="1:50" ht="15">
      <c r="A210" s="634" t="s">
        <v>306</v>
      </c>
      <c r="B210" s="635">
        <v>704</v>
      </c>
      <c r="C210" s="635"/>
      <c r="D210" s="635">
        <v>261</v>
      </c>
      <c r="E210" s="635">
        <v>55</v>
      </c>
      <c r="F210" s="635">
        <v>148</v>
      </c>
      <c r="G210" s="635">
        <v>41</v>
      </c>
      <c r="H210" s="635">
        <v>1209</v>
      </c>
      <c r="I210" s="635">
        <v>0</v>
      </c>
      <c r="J210" s="635">
        <v>0</v>
      </c>
      <c r="K210" s="635">
        <v>0</v>
      </c>
      <c r="L210" s="635">
        <v>0</v>
      </c>
      <c r="M210" s="635">
        <v>0</v>
      </c>
      <c r="N210" s="635">
        <v>0</v>
      </c>
      <c r="O210" s="635">
        <v>0</v>
      </c>
      <c r="P210" s="635">
        <v>0</v>
      </c>
      <c r="Q210"/>
      <c r="S210" s="272"/>
      <c r="T210" s="272"/>
      <c r="U210" s="272"/>
      <c r="V210" s="272"/>
      <c r="W210" s="272"/>
      <c r="X210" s="272"/>
      <c r="Y210" s="288"/>
      <c r="Z210" s="284"/>
      <c r="AA210" s="272"/>
      <c r="AB210" s="272"/>
      <c r="AC210" s="272"/>
      <c r="AD210" s="272"/>
      <c r="AE210" s="288"/>
      <c r="AF210" s="284"/>
      <c r="AG210" s="272"/>
      <c r="AH210" s="288"/>
      <c r="AI210" s="343"/>
      <c r="AJ210" s="344"/>
      <c r="AK210" s="344"/>
      <c r="AL210" s="344"/>
      <c r="AM210" s="344"/>
      <c r="AN210" s="344"/>
      <c r="AO210" s="309"/>
      <c r="AP210" s="344"/>
      <c r="AQ210" s="344"/>
      <c r="AR210" s="344"/>
      <c r="AS210" s="344"/>
      <c r="AT210" s="344"/>
      <c r="AU210" s="309"/>
      <c r="AV210" s="344"/>
      <c r="AW210" s="344"/>
      <c r="AX210" s="309"/>
    </row>
    <row r="211" spans="1:50" ht="15">
      <c r="A211" s="634" t="s">
        <v>308</v>
      </c>
      <c r="B211" s="635">
        <v>78926081.137460873</v>
      </c>
      <c r="C211" s="635"/>
      <c r="D211" s="635">
        <v>21488155.25</v>
      </c>
      <c r="E211" s="635">
        <v>3985711.6863905322</v>
      </c>
      <c r="F211" s="635">
        <v>10441707.596996929</v>
      </c>
      <c r="G211" s="635">
        <v>2372252.5149457399</v>
      </c>
      <c r="H211" s="635">
        <v>117213908.18579409</v>
      </c>
      <c r="I211" s="635">
        <v>0</v>
      </c>
      <c r="J211" s="635">
        <v>0</v>
      </c>
      <c r="K211" s="635">
        <v>0</v>
      </c>
      <c r="L211" s="635">
        <v>0</v>
      </c>
      <c r="M211" s="635">
        <v>0</v>
      </c>
      <c r="N211" s="635">
        <v>0</v>
      </c>
      <c r="O211" s="635">
        <v>0</v>
      </c>
      <c r="P211" s="635">
        <v>0</v>
      </c>
      <c r="Q211"/>
      <c r="R211" s="273"/>
      <c r="S211" s="275">
        <f>IF(B210&gt;0,(B211/B210),)</f>
        <v>112110.91070662056</v>
      </c>
      <c r="T211" s="275">
        <f t="shared" ref="T211:AD211" si="149">IF(C210&gt;0,(C211/C210),)</f>
        <v>0</v>
      </c>
      <c r="U211" s="275">
        <f t="shared" si="149"/>
        <v>82330.096743295013</v>
      </c>
      <c r="V211" s="275">
        <f t="shared" si="149"/>
        <v>72467.485207100588</v>
      </c>
      <c r="W211" s="275">
        <f t="shared" si="149"/>
        <v>70552.078358087369</v>
      </c>
      <c r="X211" s="275">
        <f t="shared" si="149"/>
        <v>57859.817437700971</v>
      </c>
      <c r="Y211" s="290">
        <f t="shared" si="149"/>
        <v>96951.123396024879</v>
      </c>
      <c r="Z211" s="285">
        <f t="shared" si="149"/>
        <v>0</v>
      </c>
      <c r="AA211" s="275">
        <f t="shared" si="149"/>
        <v>0</v>
      </c>
      <c r="AB211" s="275">
        <f t="shared" si="149"/>
        <v>0</v>
      </c>
      <c r="AC211" s="275">
        <f t="shared" si="149"/>
        <v>0</v>
      </c>
      <c r="AD211" s="275">
        <f t="shared" si="149"/>
        <v>0</v>
      </c>
      <c r="AE211" s="290">
        <f>IF(M210&gt;0,(M211/M210),)</f>
        <v>0</v>
      </c>
      <c r="AF211" s="285">
        <f>IF(N210&gt;0,(N211/N210),)</f>
        <v>0</v>
      </c>
      <c r="AG211" s="275">
        <f>IF(O210&gt;0,(O211/O210),)</f>
        <v>0</v>
      </c>
      <c r="AH211" s="290">
        <f>IF(P210&gt;0,(P211/P210),)</f>
        <v>0</v>
      </c>
      <c r="AI211" s="345">
        <f>IF(S209&gt;0,(S211-S209)/S209,)</f>
        <v>-3.0094812858439666E-3</v>
      </c>
      <c r="AJ211" s="314">
        <f t="shared" ref="AJ211:AX211" si="150">IF(T209&gt;0,(T211-T209)/T209,)</f>
        <v>0</v>
      </c>
      <c r="AK211" s="314">
        <f t="shared" si="150"/>
        <v>5.0448562106656617E-4</v>
      </c>
      <c r="AL211" s="314">
        <f t="shared" si="150"/>
        <v>-7.6729483240456753E-2</v>
      </c>
      <c r="AM211" s="314">
        <f t="shared" si="150"/>
        <v>-2.9484515115335209E-2</v>
      </c>
      <c r="AN211" s="314">
        <f t="shared" si="150"/>
        <v>-2.3127473178114609E-2</v>
      </c>
      <c r="AO211" s="310">
        <f t="shared" si="150"/>
        <v>-5.3219241683005415E-3</v>
      </c>
      <c r="AP211" s="314">
        <f t="shared" si="150"/>
        <v>0</v>
      </c>
      <c r="AQ211" s="314">
        <f t="shared" si="150"/>
        <v>0</v>
      </c>
      <c r="AR211" s="314">
        <f t="shared" si="150"/>
        <v>0</v>
      </c>
      <c r="AS211" s="314">
        <f t="shared" si="150"/>
        <v>0</v>
      </c>
      <c r="AT211" s="314">
        <f t="shared" si="150"/>
        <v>0</v>
      </c>
      <c r="AU211" s="310">
        <f t="shared" si="150"/>
        <v>0</v>
      </c>
      <c r="AV211" s="314">
        <f t="shared" si="150"/>
        <v>0</v>
      </c>
      <c r="AW211" s="314">
        <f t="shared" si="150"/>
        <v>0</v>
      </c>
      <c r="AX211" s="310">
        <f t="shared" si="150"/>
        <v>0</v>
      </c>
    </row>
    <row r="212" spans="1:50" ht="15">
      <c r="A212" s="634" t="s">
        <v>310</v>
      </c>
      <c r="B212" s="635">
        <v>583</v>
      </c>
      <c r="C212" s="635"/>
      <c r="D212" s="635">
        <v>155</v>
      </c>
      <c r="E212" s="635">
        <v>29</v>
      </c>
      <c r="F212" s="635">
        <v>149</v>
      </c>
      <c r="G212" s="635">
        <v>39</v>
      </c>
      <c r="H212" s="635">
        <v>955</v>
      </c>
      <c r="I212" s="635">
        <v>0</v>
      </c>
      <c r="J212" s="635">
        <v>0</v>
      </c>
      <c r="K212" s="635">
        <v>0</v>
      </c>
      <c r="L212" s="635">
        <v>0</v>
      </c>
      <c r="M212" s="635">
        <v>0</v>
      </c>
      <c r="N212" s="635">
        <v>0</v>
      </c>
      <c r="O212" s="635">
        <v>0</v>
      </c>
      <c r="P212" s="635">
        <v>0</v>
      </c>
      <c r="Q212"/>
      <c r="S212" s="272"/>
      <c r="T212" s="272"/>
      <c r="U212" s="272"/>
      <c r="V212" s="272"/>
      <c r="W212" s="272"/>
      <c r="X212" s="272"/>
      <c r="Y212" s="288"/>
      <c r="Z212" s="284"/>
      <c r="AA212" s="272"/>
      <c r="AB212" s="272"/>
      <c r="AC212" s="272"/>
      <c r="AD212" s="272"/>
      <c r="AE212" s="288"/>
      <c r="AF212" s="284"/>
      <c r="AG212" s="272"/>
      <c r="AH212" s="288"/>
      <c r="AI212" s="343"/>
      <c r="AJ212" s="344"/>
      <c r="AK212" s="344"/>
      <c r="AL212" s="344"/>
      <c r="AM212" s="344"/>
      <c r="AN212" s="344"/>
      <c r="AO212" s="309"/>
      <c r="AP212" s="344"/>
      <c r="AQ212" s="344"/>
      <c r="AR212" s="344"/>
      <c r="AS212" s="344"/>
      <c r="AT212" s="344"/>
      <c r="AU212" s="309"/>
      <c r="AV212" s="344"/>
      <c r="AW212" s="344"/>
      <c r="AX212" s="309"/>
    </row>
    <row r="213" spans="1:50" ht="15">
      <c r="A213" s="636" t="s">
        <v>312</v>
      </c>
      <c r="B213" s="637">
        <v>24238792.995798562</v>
      </c>
      <c r="C213" s="637"/>
      <c r="D213" s="637">
        <v>10532410.757475084</v>
      </c>
      <c r="E213" s="637">
        <v>2076371</v>
      </c>
      <c r="F213" s="637">
        <v>8731099.2642086763</v>
      </c>
      <c r="G213" s="637">
        <v>2033062.1806451615</v>
      </c>
      <c r="H213" s="637">
        <v>47611736.198127478</v>
      </c>
      <c r="I213" s="637">
        <v>0</v>
      </c>
      <c r="J213" s="637">
        <v>0</v>
      </c>
      <c r="K213" s="637">
        <v>0</v>
      </c>
      <c r="L213" s="637">
        <v>0</v>
      </c>
      <c r="M213" s="637">
        <v>0</v>
      </c>
      <c r="N213" s="637">
        <v>0</v>
      </c>
      <c r="O213" s="637">
        <v>0</v>
      </c>
      <c r="P213" s="637">
        <v>0</v>
      </c>
      <c r="Q213"/>
      <c r="S213" s="275">
        <f>IF(B212&gt;0,(B213/B212),)</f>
        <v>41575.974263805423</v>
      </c>
      <c r="T213" s="275">
        <f t="shared" ref="T213:AD213" si="151">IF(C212&gt;0,(C213/C212),)</f>
        <v>0</v>
      </c>
      <c r="U213" s="275">
        <f t="shared" si="151"/>
        <v>67951.037145000533</v>
      </c>
      <c r="V213" s="275">
        <f t="shared" si="151"/>
        <v>71599</v>
      </c>
      <c r="W213" s="275">
        <f t="shared" si="151"/>
        <v>58597.981638984405</v>
      </c>
      <c r="X213" s="275">
        <f t="shared" si="151"/>
        <v>52129.79950372209</v>
      </c>
      <c r="Y213" s="290">
        <f t="shared" si="151"/>
        <v>49855.221149871708</v>
      </c>
      <c r="Z213" s="285">
        <f t="shared" si="151"/>
        <v>0</v>
      </c>
      <c r="AA213" s="275">
        <f t="shared" si="151"/>
        <v>0</v>
      </c>
      <c r="AB213" s="275">
        <f t="shared" si="151"/>
        <v>0</v>
      </c>
      <c r="AC213" s="275">
        <f t="shared" si="151"/>
        <v>0</v>
      </c>
      <c r="AD213" s="275">
        <f t="shared" si="151"/>
        <v>0</v>
      </c>
      <c r="AE213" s="290">
        <f>IF(M212&gt;0,(M213/M212),)</f>
        <v>0</v>
      </c>
      <c r="AF213" s="285">
        <f>IF(N212&gt;0,(N213/N212),)</f>
        <v>0</v>
      </c>
      <c r="AG213" s="275">
        <f>IF(O212&gt;0,(O213/O212),)</f>
        <v>0</v>
      </c>
      <c r="AH213" s="290">
        <f>IF(P212&gt;0,(P213/P212),)</f>
        <v>0</v>
      </c>
      <c r="AI213" s="343"/>
      <c r="AJ213" s="344"/>
      <c r="AK213" s="344"/>
      <c r="AL213" s="344"/>
      <c r="AM213" s="344"/>
      <c r="AN213" s="344"/>
      <c r="AO213" s="309"/>
      <c r="AP213" s="344"/>
      <c r="AQ213" s="344"/>
      <c r="AR213" s="344"/>
      <c r="AS213" s="344"/>
      <c r="AT213" s="344"/>
      <c r="AU213" s="309"/>
      <c r="AV213" s="344"/>
      <c r="AW213" s="344"/>
      <c r="AX213" s="309"/>
    </row>
    <row r="214" spans="1:50" ht="15">
      <c r="A214" s="634" t="s">
        <v>314</v>
      </c>
      <c r="B214" s="635">
        <v>570</v>
      </c>
      <c r="C214" s="635"/>
      <c r="D214" s="635">
        <v>142</v>
      </c>
      <c r="E214" s="635">
        <v>28</v>
      </c>
      <c r="F214" s="635">
        <v>156</v>
      </c>
      <c r="G214" s="635">
        <v>51</v>
      </c>
      <c r="H214" s="635">
        <v>947</v>
      </c>
      <c r="I214" s="635">
        <v>0</v>
      </c>
      <c r="J214" s="635">
        <v>0</v>
      </c>
      <c r="K214" s="635">
        <v>0</v>
      </c>
      <c r="L214" s="635">
        <v>0</v>
      </c>
      <c r="M214" s="635">
        <v>0</v>
      </c>
      <c r="N214" s="635">
        <v>0</v>
      </c>
      <c r="O214" s="635">
        <v>0</v>
      </c>
      <c r="P214" s="635">
        <v>0</v>
      </c>
      <c r="Q214"/>
      <c r="S214" s="272"/>
      <c r="T214" s="272"/>
      <c r="U214" s="272"/>
      <c r="V214" s="272"/>
      <c r="W214" s="272"/>
      <c r="X214" s="272"/>
      <c r="Y214" s="288"/>
      <c r="Z214" s="284"/>
      <c r="AA214" s="272"/>
      <c r="AB214" s="272"/>
      <c r="AC214" s="272"/>
      <c r="AD214" s="272"/>
      <c r="AE214" s="288"/>
      <c r="AF214" s="284"/>
      <c r="AG214" s="272"/>
      <c r="AH214" s="288"/>
      <c r="AI214" s="343"/>
      <c r="AJ214" s="344"/>
      <c r="AK214" s="344"/>
      <c r="AL214" s="344"/>
      <c r="AM214" s="344"/>
      <c r="AN214" s="344"/>
      <c r="AO214" s="309"/>
      <c r="AP214" s="344"/>
      <c r="AQ214" s="344"/>
      <c r="AR214" s="344"/>
      <c r="AS214" s="344"/>
      <c r="AT214" s="344"/>
      <c r="AU214" s="309"/>
      <c r="AV214" s="344"/>
      <c r="AW214" s="344"/>
      <c r="AX214" s="309"/>
    </row>
    <row r="215" spans="1:50" ht="15">
      <c r="A215" s="634" t="s">
        <v>316</v>
      </c>
      <c r="B215" s="635">
        <v>44964418.59555015</v>
      </c>
      <c r="C215" s="635"/>
      <c r="D215" s="635">
        <v>9784656.6619718298</v>
      </c>
      <c r="E215" s="635">
        <v>1694479.5</v>
      </c>
      <c r="F215" s="635">
        <v>8960703.9345268551</v>
      </c>
      <c r="G215" s="635">
        <v>2728459.8999569369</v>
      </c>
      <c r="H215" s="635">
        <v>68132718.592005774</v>
      </c>
      <c r="I215" s="635">
        <v>0</v>
      </c>
      <c r="J215" s="635">
        <v>0</v>
      </c>
      <c r="K215" s="635">
        <v>0</v>
      </c>
      <c r="L215" s="635">
        <v>0</v>
      </c>
      <c r="M215" s="635">
        <v>0</v>
      </c>
      <c r="N215" s="635">
        <v>0</v>
      </c>
      <c r="O215" s="635">
        <v>0</v>
      </c>
      <c r="P215" s="635">
        <v>0</v>
      </c>
      <c r="Q215"/>
      <c r="R215" s="273"/>
      <c r="S215" s="275">
        <f>IF(B214&gt;0,(B215/B214),)</f>
        <v>78884.944904473945</v>
      </c>
      <c r="T215" s="275">
        <f t="shared" ref="T215:AD215" si="152">IF(C214&gt;0,(C215/C214),)</f>
        <v>0</v>
      </c>
      <c r="U215" s="275">
        <f t="shared" si="152"/>
        <v>68906.032830787532</v>
      </c>
      <c r="V215" s="275">
        <f t="shared" si="152"/>
        <v>60517.125</v>
      </c>
      <c r="W215" s="275">
        <f t="shared" si="152"/>
        <v>57440.409836710613</v>
      </c>
      <c r="X215" s="275">
        <f t="shared" si="152"/>
        <v>53499.213724645822</v>
      </c>
      <c r="Y215" s="290">
        <f t="shared" si="152"/>
        <v>71945.848566003988</v>
      </c>
      <c r="Z215" s="285">
        <f t="shared" si="152"/>
        <v>0</v>
      </c>
      <c r="AA215" s="275">
        <f t="shared" si="152"/>
        <v>0</v>
      </c>
      <c r="AB215" s="275">
        <f t="shared" si="152"/>
        <v>0</v>
      </c>
      <c r="AC215" s="275">
        <f t="shared" si="152"/>
        <v>0</v>
      </c>
      <c r="AD215" s="275">
        <f t="shared" si="152"/>
        <v>0</v>
      </c>
      <c r="AE215" s="290">
        <f>IF(M214&gt;0,(M215/M214),)</f>
        <v>0</v>
      </c>
      <c r="AF215" s="285">
        <f>IF(N214&gt;0,(N215/N214),)</f>
        <v>0</v>
      </c>
      <c r="AG215" s="275">
        <f>IF(O214&gt;0,(O215/O214),)</f>
        <v>0</v>
      </c>
      <c r="AH215" s="290">
        <f>IF(P214&gt;0,(P215/P214),)</f>
        <v>0</v>
      </c>
      <c r="AI215" s="345">
        <f>IF(S213&gt;0,(S215-S213)/S213,)</f>
        <v>0.89736852355973284</v>
      </c>
      <c r="AJ215" s="314">
        <f t="shared" ref="AJ215:AX215" si="153">IF(T213&gt;0,(T215-T213)/T213,)</f>
        <v>0</v>
      </c>
      <c r="AK215" s="314">
        <f t="shared" si="153"/>
        <v>1.4054173797953012E-2</v>
      </c>
      <c r="AL215" s="314">
        <f t="shared" si="153"/>
        <v>-0.15477695219206972</v>
      </c>
      <c r="AM215" s="314">
        <f t="shared" si="153"/>
        <v>-1.9754465425199506E-2</v>
      </c>
      <c r="AN215" s="314">
        <f t="shared" si="153"/>
        <v>2.6269316858315479E-2</v>
      </c>
      <c r="AO215" s="310">
        <f t="shared" si="153"/>
        <v>0.44309556565248787</v>
      </c>
      <c r="AP215" s="314">
        <f t="shared" si="153"/>
        <v>0</v>
      </c>
      <c r="AQ215" s="314">
        <f t="shared" si="153"/>
        <v>0</v>
      </c>
      <c r="AR215" s="314">
        <f t="shared" si="153"/>
        <v>0</v>
      </c>
      <c r="AS215" s="314">
        <f t="shared" si="153"/>
        <v>0</v>
      </c>
      <c r="AT215" s="314">
        <f t="shared" si="153"/>
        <v>0</v>
      </c>
      <c r="AU215" s="310">
        <f t="shared" si="153"/>
        <v>0</v>
      </c>
      <c r="AV215" s="314">
        <f t="shared" si="153"/>
        <v>0</v>
      </c>
      <c r="AW215" s="314">
        <f t="shared" si="153"/>
        <v>0</v>
      </c>
      <c r="AX215" s="310">
        <f t="shared" si="153"/>
        <v>0</v>
      </c>
    </row>
    <row r="216" spans="1:50" ht="15">
      <c r="A216" s="634" t="s">
        <v>318</v>
      </c>
      <c r="B216" s="635">
        <v>489</v>
      </c>
      <c r="C216" s="635"/>
      <c r="D216" s="635">
        <v>215</v>
      </c>
      <c r="E216" s="635">
        <v>32</v>
      </c>
      <c r="F216" s="635">
        <v>243</v>
      </c>
      <c r="G216" s="635">
        <v>63</v>
      </c>
      <c r="H216" s="635">
        <v>1042</v>
      </c>
      <c r="I216" s="635">
        <v>0</v>
      </c>
      <c r="J216" s="635">
        <v>0</v>
      </c>
      <c r="K216" s="635">
        <v>0</v>
      </c>
      <c r="L216" s="635">
        <v>0</v>
      </c>
      <c r="M216" s="635">
        <v>0</v>
      </c>
      <c r="N216" s="635">
        <v>0</v>
      </c>
      <c r="O216" s="635">
        <v>0</v>
      </c>
      <c r="P216" s="635">
        <v>0</v>
      </c>
      <c r="Q216"/>
      <c r="S216" s="272"/>
      <c r="T216" s="272"/>
      <c r="U216" s="272"/>
      <c r="V216" s="272"/>
      <c r="W216" s="272"/>
      <c r="X216" s="272"/>
      <c r="Y216" s="288"/>
      <c r="Z216" s="284"/>
      <c r="AA216" s="272"/>
      <c r="AB216" s="272"/>
      <c r="AC216" s="272"/>
      <c r="AD216" s="272"/>
      <c r="AE216" s="288"/>
      <c r="AF216" s="284"/>
      <c r="AG216" s="272"/>
      <c r="AH216" s="288"/>
      <c r="AI216" s="343"/>
      <c r="AJ216" s="344"/>
      <c r="AK216" s="344"/>
      <c r="AL216" s="344"/>
      <c r="AM216" s="344"/>
      <c r="AN216" s="344"/>
      <c r="AO216" s="309"/>
      <c r="AP216" s="344"/>
      <c r="AQ216" s="344"/>
      <c r="AR216" s="344"/>
      <c r="AS216" s="344"/>
      <c r="AT216" s="344"/>
      <c r="AU216" s="309"/>
      <c r="AV216" s="344"/>
      <c r="AW216" s="344"/>
      <c r="AX216" s="309"/>
    </row>
    <row r="217" spans="1:50" ht="15">
      <c r="A217" s="634" t="s">
        <v>320</v>
      </c>
      <c r="B217" s="635">
        <v>35170132.942692876</v>
      </c>
      <c r="C217" s="635"/>
      <c r="D217" s="635">
        <v>12288530.906806283</v>
      </c>
      <c r="E217" s="635">
        <v>1698459.4285714286</v>
      </c>
      <c r="F217" s="635">
        <v>14284296.125527145</v>
      </c>
      <c r="G217" s="635">
        <v>2964470.20217183</v>
      </c>
      <c r="H217" s="635">
        <v>66405889.60576956</v>
      </c>
      <c r="I217" s="635">
        <v>0</v>
      </c>
      <c r="J217" s="635">
        <v>0</v>
      </c>
      <c r="K217" s="635">
        <v>0</v>
      </c>
      <c r="L217" s="635">
        <v>0</v>
      </c>
      <c r="M217" s="635">
        <v>0</v>
      </c>
      <c r="N217" s="635">
        <v>0</v>
      </c>
      <c r="O217" s="635">
        <v>0</v>
      </c>
      <c r="P217" s="635">
        <v>0</v>
      </c>
      <c r="Q217"/>
      <c r="R217" s="273"/>
      <c r="S217" s="275">
        <f>IF(B216&gt;0,(B217/B216),)</f>
        <v>71922.562254995661</v>
      </c>
      <c r="T217" s="275">
        <f t="shared" ref="T217:AD217" si="154">IF(C216&gt;0,(C217/C216),)</f>
        <v>0</v>
      </c>
      <c r="U217" s="275">
        <f t="shared" si="154"/>
        <v>57155.957706075736</v>
      </c>
      <c r="V217" s="275">
        <f t="shared" si="154"/>
        <v>53076.857142857145</v>
      </c>
      <c r="W217" s="275">
        <f t="shared" si="154"/>
        <v>58783.111627683727</v>
      </c>
      <c r="X217" s="275">
        <f t="shared" si="154"/>
        <v>47055.082574156033</v>
      </c>
      <c r="Y217" s="290">
        <f t="shared" si="154"/>
        <v>63729.26065812818</v>
      </c>
      <c r="Z217" s="285">
        <f t="shared" si="154"/>
        <v>0</v>
      </c>
      <c r="AA217" s="275">
        <f t="shared" si="154"/>
        <v>0</v>
      </c>
      <c r="AB217" s="275">
        <f t="shared" si="154"/>
        <v>0</v>
      </c>
      <c r="AC217" s="275">
        <f t="shared" si="154"/>
        <v>0</v>
      </c>
      <c r="AD217" s="275">
        <f t="shared" si="154"/>
        <v>0</v>
      </c>
      <c r="AE217" s="290">
        <f>IF(M216&gt;0,(M217/M216),)</f>
        <v>0</v>
      </c>
      <c r="AF217" s="285">
        <f>IF(N216&gt;0,(N217/N216),)</f>
        <v>0</v>
      </c>
      <c r="AG217" s="275">
        <f>IF(O216&gt;0,(O217/O216),)</f>
        <v>0</v>
      </c>
      <c r="AH217" s="290">
        <f>IF(P216&gt;0,(P217/P216),)</f>
        <v>0</v>
      </c>
      <c r="AI217" s="343"/>
      <c r="AJ217" s="344"/>
      <c r="AK217" s="344"/>
      <c r="AL217" s="344"/>
      <c r="AM217" s="344"/>
      <c r="AN217" s="344"/>
      <c r="AO217" s="309"/>
      <c r="AP217" s="344"/>
      <c r="AQ217" s="344"/>
      <c r="AR217" s="344"/>
      <c r="AS217" s="344"/>
      <c r="AT217" s="344"/>
      <c r="AU217" s="309"/>
      <c r="AV217" s="344"/>
      <c r="AW217" s="344"/>
      <c r="AX217" s="309"/>
    </row>
    <row r="218" spans="1:50" ht="15">
      <c r="A218" s="634" t="s">
        <v>322</v>
      </c>
      <c r="B218" s="635">
        <v>556</v>
      </c>
      <c r="C218" s="635"/>
      <c r="D218" s="635">
        <v>221</v>
      </c>
      <c r="E218" s="635">
        <v>29</v>
      </c>
      <c r="F218" s="635">
        <v>227</v>
      </c>
      <c r="G218" s="635">
        <v>63</v>
      </c>
      <c r="H218" s="635">
        <v>1096</v>
      </c>
      <c r="I218" s="635">
        <v>0</v>
      </c>
      <c r="J218" s="635">
        <v>0</v>
      </c>
      <c r="K218" s="635">
        <v>0</v>
      </c>
      <c r="L218" s="635">
        <v>0</v>
      </c>
      <c r="M218" s="635">
        <v>0</v>
      </c>
      <c r="N218" s="635">
        <v>0</v>
      </c>
      <c r="O218" s="635">
        <v>0</v>
      </c>
      <c r="P218" s="635">
        <v>0</v>
      </c>
      <c r="Q218"/>
      <c r="S218" s="272"/>
      <c r="T218" s="272"/>
      <c r="U218" s="272"/>
      <c r="V218" s="272"/>
      <c r="W218" s="272"/>
      <c r="X218" s="272"/>
      <c r="Y218" s="288"/>
      <c r="Z218" s="284"/>
      <c r="AA218" s="272"/>
      <c r="AB218" s="272"/>
      <c r="AC218" s="272"/>
      <c r="AD218" s="272"/>
      <c r="AE218" s="288"/>
      <c r="AF218" s="284"/>
      <c r="AG218" s="272"/>
      <c r="AH218" s="288"/>
      <c r="AI218" s="343"/>
      <c r="AJ218" s="344"/>
      <c r="AK218" s="344"/>
      <c r="AL218" s="344"/>
      <c r="AM218" s="344"/>
      <c r="AN218" s="344"/>
      <c r="AO218" s="309"/>
      <c r="AP218" s="344"/>
      <c r="AQ218" s="344"/>
      <c r="AR218" s="344"/>
      <c r="AS218" s="344"/>
      <c r="AT218" s="344"/>
      <c r="AU218" s="309"/>
      <c r="AV218" s="344"/>
      <c r="AW218" s="344"/>
      <c r="AX218" s="309"/>
    </row>
    <row r="219" spans="1:50" ht="15">
      <c r="A219" s="634" t="s">
        <v>324</v>
      </c>
      <c r="B219" s="635">
        <v>40946968.307070628</v>
      </c>
      <c r="C219" s="635"/>
      <c r="D219" s="635">
        <v>12625655.654827967</v>
      </c>
      <c r="E219" s="635">
        <v>1595621.0922509225</v>
      </c>
      <c r="F219" s="635">
        <v>11716878.633104306</v>
      </c>
      <c r="G219" s="635">
        <v>2956729.2132837623</v>
      </c>
      <c r="H219" s="635">
        <v>69841852.90053758</v>
      </c>
      <c r="I219" s="635">
        <v>0</v>
      </c>
      <c r="J219" s="635">
        <v>0</v>
      </c>
      <c r="K219" s="635">
        <v>0</v>
      </c>
      <c r="L219" s="635">
        <v>0</v>
      </c>
      <c r="M219" s="635">
        <v>0</v>
      </c>
      <c r="N219" s="635">
        <v>0</v>
      </c>
      <c r="O219" s="635">
        <v>0</v>
      </c>
      <c r="P219" s="635">
        <v>0</v>
      </c>
      <c r="Q219"/>
      <c r="R219" s="273"/>
      <c r="S219" s="275">
        <f>IF(B218&gt;0,(B219/B218),)</f>
        <v>73645.626451565884</v>
      </c>
      <c r="T219" s="275">
        <f t="shared" ref="T219:AD219" si="155">IF(C218&gt;0,(C219/C218),)</f>
        <v>0</v>
      </c>
      <c r="U219" s="275">
        <f t="shared" si="155"/>
        <v>57129.663596506638</v>
      </c>
      <c r="V219" s="275">
        <f t="shared" si="155"/>
        <v>55021.416974169741</v>
      </c>
      <c r="W219" s="275">
        <f t="shared" si="155"/>
        <v>51616.205432177558</v>
      </c>
      <c r="X219" s="275">
        <f t="shared" si="155"/>
        <v>46932.209734662894</v>
      </c>
      <c r="Y219" s="290">
        <f t="shared" si="155"/>
        <v>63724.318339906553</v>
      </c>
      <c r="Z219" s="285">
        <f t="shared" si="155"/>
        <v>0</v>
      </c>
      <c r="AA219" s="275">
        <f t="shared" si="155"/>
        <v>0</v>
      </c>
      <c r="AB219" s="275">
        <f t="shared" si="155"/>
        <v>0</v>
      </c>
      <c r="AC219" s="275">
        <f t="shared" si="155"/>
        <v>0</v>
      </c>
      <c r="AD219" s="275">
        <f t="shared" si="155"/>
        <v>0</v>
      </c>
      <c r="AE219" s="290">
        <f>IF(M218&gt;0,(M219/M218),)</f>
        <v>0</v>
      </c>
      <c r="AF219" s="285">
        <f>IF(N218&gt;0,(N219/N218),)</f>
        <v>0</v>
      </c>
      <c r="AG219" s="275">
        <f>IF(O218&gt;0,(O219/O218),)</f>
        <v>0</v>
      </c>
      <c r="AH219" s="290">
        <f>IF(P218&gt;0,(P219/P218),)</f>
        <v>0</v>
      </c>
      <c r="AI219" s="345">
        <f>IF(S217&gt;0,(S219-S217)/S217,)</f>
        <v>2.3957213738593431E-2</v>
      </c>
      <c r="AJ219" s="314">
        <f t="shared" ref="AJ219:AX219" si="156">IF(T217&gt;0,(T219-T217)/T217,)</f>
        <v>0</v>
      </c>
      <c r="AK219" s="314">
        <f t="shared" si="156"/>
        <v>-4.6004144842285479E-4</v>
      </c>
      <c r="AL219" s="314">
        <f t="shared" si="156"/>
        <v>3.6636680014394678E-2</v>
      </c>
      <c r="AM219" s="314">
        <f t="shared" si="156"/>
        <v>-0.1219211776487677</v>
      </c>
      <c r="AN219" s="314">
        <f t="shared" si="156"/>
        <v>-2.6112554217601947E-3</v>
      </c>
      <c r="AO219" s="310">
        <f t="shared" si="156"/>
        <v>-7.7551789720889611E-5</v>
      </c>
      <c r="AP219" s="314">
        <f t="shared" si="156"/>
        <v>0</v>
      </c>
      <c r="AQ219" s="314">
        <f t="shared" si="156"/>
        <v>0</v>
      </c>
      <c r="AR219" s="314">
        <f t="shared" si="156"/>
        <v>0</v>
      </c>
      <c r="AS219" s="314">
        <f t="shared" si="156"/>
        <v>0</v>
      </c>
      <c r="AT219" s="314">
        <f t="shared" si="156"/>
        <v>0</v>
      </c>
      <c r="AU219" s="310">
        <f t="shared" si="156"/>
        <v>0</v>
      </c>
      <c r="AV219" s="314">
        <f t="shared" si="156"/>
        <v>0</v>
      </c>
      <c r="AW219" s="314">
        <f t="shared" si="156"/>
        <v>0</v>
      </c>
      <c r="AX219" s="310">
        <f t="shared" si="156"/>
        <v>0</v>
      </c>
    </row>
    <row r="220" spans="1:50" ht="15">
      <c r="A220" s="634" t="s">
        <v>326</v>
      </c>
      <c r="B220" s="635">
        <v>328</v>
      </c>
      <c r="C220" s="635"/>
      <c r="D220" s="635">
        <v>188</v>
      </c>
      <c r="E220" s="635">
        <v>17</v>
      </c>
      <c r="F220" s="635">
        <v>252</v>
      </c>
      <c r="G220" s="635">
        <v>50</v>
      </c>
      <c r="H220" s="635">
        <v>835</v>
      </c>
      <c r="I220" s="635">
        <v>0</v>
      </c>
      <c r="J220" s="635">
        <v>0</v>
      </c>
      <c r="K220" s="635">
        <v>0</v>
      </c>
      <c r="L220" s="635">
        <v>0</v>
      </c>
      <c r="M220" s="635">
        <v>0</v>
      </c>
      <c r="N220" s="635">
        <v>0</v>
      </c>
      <c r="O220" s="635">
        <v>0</v>
      </c>
      <c r="P220" s="635">
        <v>0</v>
      </c>
      <c r="Q220"/>
      <c r="S220" s="272"/>
      <c r="T220" s="272"/>
      <c r="U220" s="272"/>
      <c r="V220" s="272"/>
      <c r="W220" s="272"/>
      <c r="X220" s="272"/>
      <c r="Y220" s="288"/>
      <c r="Z220" s="284"/>
      <c r="AA220" s="272"/>
      <c r="AB220" s="272"/>
      <c r="AC220" s="272"/>
      <c r="AD220" s="272"/>
      <c r="AE220" s="288"/>
      <c r="AF220" s="284"/>
      <c r="AG220" s="272"/>
      <c r="AH220" s="288"/>
      <c r="AI220" s="343"/>
      <c r="AJ220" s="344"/>
      <c r="AK220" s="344"/>
      <c r="AL220" s="344"/>
      <c r="AM220" s="344"/>
      <c r="AN220" s="344"/>
      <c r="AO220" s="309"/>
      <c r="AP220" s="344"/>
      <c r="AQ220" s="344"/>
      <c r="AR220" s="344"/>
      <c r="AS220" s="344"/>
      <c r="AT220" s="344"/>
      <c r="AU220" s="309"/>
      <c r="AV220" s="344"/>
      <c r="AW220" s="344"/>
      <c r="AX220" s="309"/>
    </row>
    <row r="221" spans="1:50" ht="15">
      <c r="A221" s="634" t="s">
        <v>328</v>
      </c>
      <c r="B221" s="635">
        <v>13424104.378437135</v>
      </c>
      <c r="C221" s="635"/>
      <c r="D221" s="635">
        <v>7939635.6241331492</v>
      </c>
      <c r="E221" s="635">
        <v>682318.22981366457</v>
      </c>
      <c r="F221" s="635">
        <v>11001993.615063321</v>
      </c>
      <c r="G221" s="635">
        <v>1910688.683390294</v>
      </c>
      <c r="H221" s="635">
        <v>34958740.530837566</v>
      </c>
      <c r="I221" s="635">
        <v>0</v>
      </c>
      <c r="J221" s="635">
        <v>0</v>
      </c>
      <c r="K221" s="635">
        <v>0</v>
      </c>
      <c r="L221" s="635">
        <v>0</v>
      </c>
      <c r="M221" s="635">
        <v>0</v>
      </c>
      <c r="N221" s="635">
        <v>0</v>
      </c>
      <c r="O221" s="635">
        <v>0</v>
      </c>
      <c r="P221" s="635">
        <v>0</v>
      </c>
      <c r="Q221"/>
      <c r="R221" s="273"/>
      <c r="S221" s="275">
        <f>IF(B220&gt;0,(B221/B220),)</f>
        <v>40927.147495235171</v>
      </c>
      <c r="T221" s="275">
        <f t="shared" ref="T221:AD221" si="157">IF(C220&gt;0,(C221/C220),)</f>
        <v>0</v>
      </c>
      <c r="U221" s="275">
        <f t="shared" si="157"/>
        <v>42232.104383686965</v>
      </c>
      <c r="V221" s="275">
        <f t="shared" si="157"/>
        <v>40136.36645962733</v>
      </c>
      <c r="W221" s="275">
        <f t="shared" si="157"/>
        <v>43658.704821679843</v>
      </c>
      <c r="X221" s="275">
        <f t="shared" si="157"/>
        <v>38213.773667805879</v>
      </c>
      <c r="Y221" s="290">
        <f t="shared" si="157"/>
        <v>41866.755126751574</v>
      </c>
      <c r="Z221" s="285">
        <f t="shared" si="157"/>
        <v>0</v>
      </c>
      <c r="AA221" s="275">
        <f t="shared" si="157"/>
        <v>0</v>
      </c>
      <c r="AB221" s="275">
        <f t="shared" si="157"/>
        <v>0</v>
      </c>
      <c r="AC221" s="275">
        <f t="shared" si="157"/>
        <v>0</v>
      </c>
      <c r="AD221" s="275">
        <f t="shared" si="157"/>
        <v>0</v>
      </c>
      <c r="AE221" s="290">
        <f>IF(M220&gt;0,(M221/M220),)</f>
        <v>0</v>
      </c>
      <c r="AF221" s="285">
        <f>IF(N220&gt;0,(N221/N220),)</f>
        <v>0</v>
      </c>
      <c r="AG221" s="275">
        <f>IF(O220&gt;0,(O221/O220),)</f>
        <v>0</v>
      </c>
      <c r="AH221" s="290">
        <f>IF(P220&gt;0,(P221/P220),)</f>
        <v>0</v>
      </c>
      <c r="AI221" s="343"/>
      <c r="AJ221" s="344"/>
      <c r="AK221" s="344"/>
      <c r="AL221" s="344"/>
      <c r="AM221" s="344"/>
      <c r="AN221" s="344"/>
      <c r="AO221" s="309"/>
      <c r="AP221" s="344"/>
      <c r="AQ221" s="344"/>
      <c r="AR221" s="344"/>
      <c r="AS221" s="344"/>
      <c r="AT221" s="344"/>
      <c r="AU221" s="309"/>
      <c r="AV221" s="344"/>
      <c r="AW221" s="344"/>
      <c r="AX221" s="309"/>
    </row>
    <row r="222" spans="1:50" ht="15">
      <c r="A222" s="634" t="s">
        <v>330</v>
      </c>
      <c r="B222" s="635">
        <v>338</v>
      </c>
      <c r="C222" s="635"/>
      <c r="D222" s="635">
        <v>196</v>
      </c>
      <c r="E222" s="635">
        <v>18</v>
      </c>
      <c r="F222" s="635">
        <v>235</v>
      </c>
      <c r="G222" s="635">
        <v>51</v>
      </c>
      <c r="H222" s="635">
        <v>838</v>
      </c>
      <c r="I222" s="635">
        <v>0</v>
      </c>
      <c r="J222" s="635">
        <v>0</v>
      </c>
      <c r="K222" s="635">
        <v>0</v>
      </c>
      <c r="L222" s="635">
        <v>0</v>
      </c>
      <c r="M222" s="635">
        <v>0</v>
      </c>
      <c r="N222" s="635">
        <v>0</v>
      </c>
      <c r="O222" s="635">
        <v>0</v>
      </c>
      <c r="P222" s="635">
        <v>0</v>
      </c>
      <c r="Q222"/>
      <c r="S222" s="272"/>
      <c r="T222" s="272"/>
      <c r="U222" s="272"/>
      <c r="V222" s="272"/>
      <c r="W222" s="272"/>
      <c r="X222" s="272"/>
      <c r="Y222" s="288"/>
      <c r="Z222" s="284"/>
      <c r="AA222" s="272"/>
      <c r="AB222" s="272"/>
      <c r="AC222" s="272"/>
      <c r="AD222" s="272"/>
      <c r="AE222" s="288"/>
      <c r="AF222" s="284"/>
      <c r="AG222" s="272"/>
      <c r="AH222" s="288"/>
      <c r="AI222" s="343"/>
      <c r="AJ222" s="344"/>
      <c r="AK222" s="344"/>
      <c r="AL222" s="344"/>
      <c r="AM222" s="344"/>
      <c r="AN222" s="344"/>
      <c r="AO222" s="309"/>
      <c r="AP222" s="344"/>
      <c r="AQ222" s="344"/>
      <c r="AR222" s="344"/>
      <c r="AS222" s="344"/>
      <c r="AT222" s="344"/>
      <c r="AU222" s="309"/>
      <c r="AV222" s="344"/>
      <c r="AW222" s="344"/>
      <c r="AX222" s="309"/>
    </row>
    <row r="223" spans="1:50" ht="15">
      <c r="A223" s="634" t="s">
        <v>332</v>
      </c>
      <c r="B223" s="635">
        <v>14464795.037028823</v>
      </c>
      <c r="C223" s="635"/>
      <c r="D223" s="635">
        <v>8287652.8456973294</v>
      </c>
      <c r="E223" s="635">
        <v>753642</v>
      </c>
      <c r="F223" s="635">
        <v>10299604.473845029</v>
      </c>
      <c r="G223" s="635">
        <v>2065208.935483871</v>
      </c>
      <c r="H223" s="635">
        <v>35870903.292055055</v>
      </c>
      <c r="I223" s="635">
        <v>0</v>
      </c>
      <c r="J223" s="635">
        <v>0</v>
      </c>
      <c r="K223" s="635">
        <v>0</v>
      </c>
      <c r="L223" s="635">
        <v>0</v>
      </c>
      <c r="M223" s="635">
        <v>0</v>
      </c>
      <c r="N223" s="635">
        <v>0</v>
      </c>
      <c r="O223" s="635">
        <v>0</v>
      </c>
      <c r="P223" s="635">
        <v>0</v>
      </c>
      <c r="Q223"/>
      <c r="R223" s="273"/>
      <c r="S223" s="275">
        <f>IF(B222&gt;0,(B223/B222),)</f>
        <v>42795.251588842671</v>
      </c>
      <c r="T223" s="275">
        <f t="shared" ref="T223:AD223" si="158">IF(C222&gt;0,(C223/C222),)</f>
        <v>0</v>
      </c>
      <c r="U223" s="275">
        <f t="shared" si="158"/>
        <v>42283.943090292494</v>
      </c>
      <c r="V223" s="275">
        <f t="shared" si="158"/>
        <v>41869</v>
      </c>
      <c r="W223" s="275">
        <f t="shared" si="158"/>
        <v>43828.104144021403</v>
      </c>
      <c r="X223" s="275">
        <f t="shared" si="158"/>
        <v>40494.292852624923</v>
      </c>
      <c r="Y223" s="290">
        <f t="shared" si="158"/>
        <v>42805.373856867605</v>
      </c>
      <c r="Z223" s="285">
        <f t="shared" si="158"/>
        <v>0</v>
      </c>
      <c r="AA223" s="275">
        <f t="shared" si="158"/>
        <v>0</v>
      </c>
      <c r="AB223" s="275">
        <f t="shared" si="158"/>
        <v>0</v>
      </c>
      <c r="AC223" s="275">
        <f t="shared" si="158"/>
        <v>0</v>
      </c>
      <c r="AD223" s="275">
        <f t="shared" si="158"/>
        <v>0</v>
      </c>
      <c r="AE223" s="290">
        <f>IF(M222&gt;0,(M223/M222),)</f>
        <v>0</v>
      </c>
      <c r="AF223" s="285">
        <f>IF(N222&gt;0,(N223/N222),)</f>
        <v>0</v>
      </c>
      <c r="AG223" s="275">
        <f>IF(O222&gt;0,(O223/O222),)</f>
        <v>0</v>
      </c>
      <c r="AH223" s="290">
        <f>IF(P222&gt;0,(P223/P222),)</f>
        <v>0</v>
      </c>
      <c r="AI223" s="345">
        <f>IF(S221&gt;0,(S223-S221)/S221,)</f>
        <v>4.5644619963435988E-2</v>
      </c>
      <c r="AJ223" s="314">
        <f t="shared" ref="AJ223:AX223" si="159">IF(T221&gt;0,(T223-T221)/T221,)</f>
        <v>0</v>
      </c>
      <c r="AK223" s="314">
        <f t="shared" si="159"/>
        <v>1.2274715494772523E-3</v>
      </c>
      <c r="AL223" s="314">
        <f t="shared" si="159"/>
        <v>4.3168669543504998E-2</v>
      </c>
      <c r="AM223" s="314">
        <f t="shared" si="159"/>
        <v>3.8800812583299651E-3</v>
      </c>
      <c r="AN223" s="314">
        <f t="shared" si="159"/>
        <v>5.9677937192063372E-2</v>
      </c>
      <c r="AO223" s="310">
        <f t="shared" si="159"/>
        <v>2.2419189814791331E-2</v>
      </c>
      <c r="AP223" s="314">
        <f t="shared" si="159"/>
        <v>0</v>
      </c>
      <c r="AQ223" s="314">
        <f t="shared" si="159"/>
        <v>0</v>
      </c>
      <c r="AR223" s="314">
        <f t="shared" si="159"/>
        <v>0</v>
      </c>
      <c r="AS223" s="312">
        <f t="shared" si="159"/>
        <v>0</v>
      </c>
      <c r="AT223" s="314">
        <f t="shared" si="159"/>
        <v>0</v>
      </c>
      <c r="AU223" s="310">
        <f t="shared" si="159"/>
        <v>0</v>
      </c>
      <c r="AV223" s="314">
        <f t="shared" si="159"/>
        <v>0</v>
      </c>
      <c r="AW223" s="314">
        <f t="shared" si="159"/>
        <v>0</v>
      </c>
      <c r="AX223" s="310">
        <f t="shared" si="159"/>
        <v>0</v>
      </c>
    </row>
    <row r="224" spans="1:50" ht="15">
      <c r="A224" s="634" t="s">
        <v>334</v>
      </c>
      <c r="B224" s="635">
        <v>0</v>
      </c>
      <c r="C224" s="635"/>
      <c r="D224" s="635">
        <v>0</v>
      </c>
      <c r="E224" s="635">
        <v>0</v>
      </c>
      <c r="F224" s="635">
        <v>0</v>
      </c>
      <c r="G224" s="635">
        <v>0</v>
      </c>
      <c r="H224" s="635">
        <v>0</v>
      </c>
      <c r="I224" s="635">
        <v>0</v>
      </c>
      <c r="J224" s="635">
        <v>0</v>
      </c>
      <c r="K224" s="635">
        <v>0</v>
      </c>
      <c r="L224" s="635">
        <v>0</v>
      </c>
      <c r="M224" s="635">
        <v>0</v>
      </c>
      <c r="N224" s="635">
        <v>0</v>
      </c>
      <c r="O224" s="635">
        <v>0</v>
      </c>
      <c r="P224" s="635">
        <v>0</v>
      </c>
      <c r="Q224"/>
      <c r="S224" s="272"/>
      <c r="T224" s="272"/>
      <c r="U224" s="272"/>
      <c r="V224" s="272"/>
      <c r="W224" s="272"/>
      <c r="X224" s="272"/>
      <c r="Y224" s="288"/>
      <c r="Z224" s="284"/>
      <c r="AA224" s="272"/>
      <c r="AB224" s="272"/>
      <c r="AC224" s="272"/>
      <c r="AD224" s="272"/>
      <c r="AE224" s="288"/>
      <c r="AF224" s="284"/>
      <c r="AG224" s="272"/>
      <c r="AH224" s="288"/>
      <c r="AI224" s="343"/>
      <c r="AJ224" s="344"/>
      <c r="AK224" s="344"/>
      <c r="AL224" s="344"/>
      <c r="AM224" s="344"/>
      <c r="AN224" s="344"/>
      <c r="AO224" s="309"/>
      <c r="AP224" s="344"/>
      <c r="AQ224" s="344"/>
      <c r="AR224" s="344"/>
      <c r="AS224" s="344"/>
      <c r="AT224" s="344"/>
      <c r="AU224" s="309"/>
      <c r="AV224" s="344"/>
      <c r="AW224" s="344"/>
      <c r="AX224" s="309"/>
    </row>
    <row r="225" spans="1:50" ht="15">
      <c r="A225" s="634" t="s">
        <v>336</v>
      </c>
      <c r="B225" s="635">
        <v>0</v>
      </c>
      <c r="C225" s="635"/>
      <c r="D225" s="635">
        <v>0</v>
      </c>
      <c r="E225" s="635">
        <v>0</v>
      </c>
      <c r="F225" s="635">
        <v>0</v>
      </c>
      <c r="G225" s="635">
        <v>0</v>
      </c>
      <c r="H225" s="635">
        <v>0</v>
      </c>
      <c r="I225" s="635">
        <v>0</v>
      </c>
      <c r="J225" s="635">
        <v>0</v>
      </c>
      <c r="K225" s="635">
        <v>0</v>
      </c>
      <c r="L225" s="635">
        <v>0</v>
      </c>
      <c r="M225" s="635">
        <v>0</v>
      </c>
      <c r="N225" s="635">
        <v>0</v>
      </c>
      <c r="O225" s="635">
        <v>0</v>
      </c>
      <c r="P225" s="635">
        <v>0</v>
      </c>
      <c r="Q225"/>
      <c r="R225" s="273"/>
      <c r="S225" s="275">
        <f>IF(B224&gt;0,(B225/B224),)</f>
        <v>0</v>
      </c>
      <c r="T225" s="275">
        <f t="shared" ref="T225:AD225" si="160">IF(C224&gt;0,(C225/C224),)</f>
        <v>0</v>
      </c>
      <c r="U225" s="275">
        <f t="shared" si="160"/>
        <v>0</v>
      </c>
      <c r="V225" s="275">
        <f t="shared" si="160"/>
        <v>0</v>
      </c>
      <c r="W225" s="275">
        <f t="shared" si="160"/>
        <v>0</v>
      </c>
      <c r="X225" s="275">
        <f t="shared" si="160"/>
        <v>0</v>
      </c>
      <c r="Y225" s="290">
        <f t="shared" si="160"/>
        <v>0</v>
      </c>
      <c r="Z225" s="285">
        <f t="shared" si="160"/>
        <v>0</v>
      </c>
      <c r="AA225" s="275">
        <f t="shared" si="160"/>
        <v>0</v>
      </c>
      <c r="AB225" s="275">
        <f t="shared" si="160"/>
        <v>0</v>
      </c>
      <c r="AC225" s="275">
        <f t="shared" si="160"/>
        <v>0</v>
      </c>
      <c r="AD225" s="275">
        <f t="shared" si="160"/>
        <v>0</v>
      </c>
      <c r="AE225" s="290">
        <f>IF(M224&gt;0,(M225/M224),)</f>
        <v>0</v>
      </c>
      <c r="AF225" s="285">
        <f>IF(N224&gt;0,(N225/N224),)</f>
        <v>0</v>
      </c>
      <c r="AG225" s="275">
        <f>IF(O224&gt;0,(O225/O224),)</f>
        <v>0</v>
      </c>
      <c r="AH225" s="290">
        <f>IF(P224&gt;0,(P225/P224),)</f>
        <v>0</v>
      </c>
      <c r="AI225" s="343"/>
      <c r="AJ225" s="344"/>
      <c r="AK225" s="344"/>
      <c r="AL225" s="344"/>
      <c r="AM225" s="344"/>
      <c r="AN225" s="344"/>
      <c r="AO225" s="309"/>
      <c r="AP225" s="344"/>
      <c r="AQ225" s="344"/>
      <c r="AR225" s="344"/>
      <c r="AS225" s="344"/>
      <c r="AT225" s="344"/>
      <c r="AU225" s="309"/>
      <c r="AV225" s="344"/>
      <c r="AW225" s="344"/>
      <c r="AX225" s="309"/>
    </row>
    <row r="226" spans="1:50" ht="15">
      <c r="A226" s="634" t="s">
        <v>338</v>
      </c>
      <c r="B226" s="635">
        <v>0</v>
      </c>
      <c r="C226" s="635"/>
      <c r="D226" s="635">
        <v>0</v>
      </c>
      <c r="E226" s="635">
        <v>0</v>
      </c>
      <c r="F226" s="635">
        <v>0</v>
      </c>
      <c r="G226" s="635">
        <v>0</v>
      </c>
      <c r="H226" s="635">
        <v>0</v>
      </c>
      <c r="I226" s="635">
        <v>0</v>
      </c>
      <c r="J226" s="635">
        <v>0</v>
      </c>
      <c r="K226" s="635">
        <v>0</v>
      </c>
      <c r="L226" s="635">
        <v>0</v>
      </c>
      <c r="M226" s="635">
        <v>0</v>
      </c>
      <c r="N226" s="635">
        <v>0</v>
      </c>
      <c r="O226" s="635">
        <v>0</v>
      </c>
      <c r="P226" s="635">
        <v>0</v>
      </c>
      <c r="Q226"/>
      <c r="S226" s="272"/>
      <c r="T226" s="272"/>
      <c r="U226" s="272"/>
      <c r="V226" s="272"/>
      <c r="W226" s="272"/>
      <c r="X226" s="272"/>
      <c r="Y226" s="288"/>
      <c r="Z226" s="284"/>
      <c r="AA226" s="272"/>
      <c r="AB226" s="272"/>
      <c r="AC226" s="272"/>
      <c r="AD226" s="272"/>
      <c r="AE226" s="288"/>
      <c r="AF226" s="284"/>
      <c r="AG226" s="272"/>
      <c r="AH226" s="288"/>
      <c r="AI226" s="343"/>
      <c r="AJ226" s="344"/>
      <c r="AK226" s="344"/>
      <c r="AL226" s="344"/>
      <c r="AM226" s="344"/>
      <c r="AN226" s="344"/>
      <c r="AO226" s="309"/>
      <c r="AP226" s="344"/>
      <c r="AQ226" s="344"/>
      <c r="AR226" s="344"/>
      <c r="AS226" s="344"/>
      <c r="AT226" s="344"/>
      <c r="AU226" s="309"/>
      <c r="AV226" s="344"/>
      <c r="AW226" s="344"/>
      <c r="AX226" s="309"/>
    </row>
    <row r="227" spans="1:50" ht="15">
      <c r="A227" s="634" t="s">
        <v>340</v>
      </c>
      <c r="B227" s="635">
        <v>0</v>
      </c>
      <c r="C227" s="635"/>
      <c r="D227" s="635">
        <v>0</v>
      </c>
      <c r="E227" s="635">
        <v>0</v>
      </c>
      <c r="F227" s="635">
        <v>0</v>
      </c>
      <c r="G227" s="635">
        <v>0</v>
      </c>
      <c r="H227" s="635">
        <v>0</v>
      </c>
      <c r="I227" s="635">
        <v>0</v>
      </c>
      <c r="J227" s="635">
        <v>0</v>
      </c>
      <c r="K227" s="635">
        <v>0</v>
      </c>
      <c r="L227" s="635">
        <v>0</v>
      </c>
      <c r="M227" s="635">
        <v>0</v>
      </c>
      <c r="N227" s="635">
        <v>0</v>
      </c>
      <c r="O227" s="635">
        <v>0</v>
      </c>
      <c r="P227" s="635">
        <v>0</v>
      </c>
      <c r="Q227"/>
      <c r="R227" s="273"/>
      <c r="S227" s="275">
        <f>IF(B226&gt;0,(B227/B226),)</f>
        <v>0</v>
      </c>
      <c r="T227" s="275">
        <f t="shared" ref="T227:AD227" si="161">IF(C226&gt;0,(C227/C226),)</f>
        <v>0</v>
      </c>
      <c r="U227" s="275">
        <f t="shared" si="161"/>
        <v>0</v>
      </c>
      <c r="V227" s="275">
        <f t="shared" si="161"/>
        <v>0</v>
      </c>
      <c r="W227" s="275">
        <f t="shared" si="161"/>
        <v>0</v>
      </c>
      <c r="X227" s="275">
        <f t="shared" si="161"/>
        <v>0</v>
      </c>
      <c r="Y227" s="290">
        <f t="shared" si="161"/>
        <v>0</v>
      </c>
      <c r="Z227" s="285">
        <f t="shared" si="161"/>
        <v>0</v>
      </c>
      <c r="AA227" s="275">
        <f t="shared" si="161"/>
        <v>0</v>
      </c>
      <c r="AB227" s="275">
        <f t="shared" si="161"/>
        <v>0</v>
      </c>
      <c r="AC227" s="275">
        <f t="shared" si="161"/>
        <v>0</v>
      </c>
      <c r="AD227" s="275">
        <f t="shared" si="161"/>
        <v>0</v>
      </c>
      <c r="AE227" s="290">
        <f>IF(M226&gt;0,(M227/M226),)</f>
        <v>0</v>
      </c>
      <c r="AF227" s="285">
        <f>IF(N226&gt;0,(N227/N226),)</f>
        <v>0</v>
      </c>
      <c r="AG227" s="275">
        <f>IF(O226&gt;0,(O227/O226),)</f>
        <v>0</v>
      </c>
      <c r="AH227" s="290">
        <f>IF(P226&gt;0,(P227/P226),)</f>
        <v>0</v>
      </c>
      <c r="AI227" s="348">
        <f>IF(S225&gt;0,(S227-S225)/S225,)</f>
        <v>0</v>
      </c>
      <c r="AJ227" s="314">
        <f t="shared" ref="AJ227:AX227" si="162">IF(T225&gt;0,(T227-T225)/T225,)</f>
        <v>0</v>
      </c>
      <c r="AK227" s="314">
        <f t="shared" si="162"/>
        <v>0</v>
      </c>
      <c r="AL227" s="314">
        <f t="shared" si="162"/>
        <v>0</v>
      </c>
      <c r="AM227" s="314">
        <f t="shared" si="162"/>
        <v>0</v>
      </c>
      <c r="AN227" s="314">
        <f t="shared" si="162"/>
        <v>0</v>
      </c>
      <c r="AO227" s="310">
        <f t="shared" si="162"/>
        <v>0</v>
      </c>
      <c r="AP227" s="314">
        <f t="shared" si="162"/>
        <v>0</v>
      </c>
      <c r="AQ227" s="314">
        <f t="shared" si="162"/>
        <v>0</v>
      </c>
      <c r="AR227" s="314">
        <f t="shared" si="162"/>
        <v>0</v>
      </c>
      <c r="AS227" s="314">
        <f t="shared" si="162"/>
        <v>0</v>
      </c>
      <c r="AT227" s="314">
        <f t="shared" si="162"/>
        <v>0</v>
      </c>
      <c r="AU227" s="310">
        <f t="shared" si="162"/>
        <v>0</v>
      </c>
      <c r="AV227" s="314">
        <f t="shared" si="162"/>
        <v>0</v>
      </c>
      <c r="AW227" s="314">
        <f t="shared" si="162"/>
        <v>0</v>
      </c>
      <c r="AX227" s="310">
        <f t="shared" si="162"/>
        <v>0</v>
      </c>
    </row>
    <row r="228" spans="1:50" ht="15">
      <c r="A228" s="634" t="s">
        <v>342</v>
      </c>
      <c r="B228" s="635">
        <v>0</v>
      </c>
      <c r="C228" s="635"/>
      <c r="D228" s="635">
        <v>0</v>
      </c>
      <c r="E228" s="635">
        <v>0</v>
      </c>
      <c r="F228" s="635">
        <v>0</v>
      </c>
      <c r="G228" s="635">
        <v>0</v>
      </c>
      <c r="H228" s="635">
        <v>0</v>
      </c>
      <c r="I228" s="635">
        <v>203</v>
      </c>
      <c r="J228" s="635">
        <v>449</v>
      </c>
      <c r="K228" s="635">
        <v>203</v>
      </c>
      <c r="L228" s="635">
        <v>357</v>
      </c>
      <c r="M228" s="635">
        <v>1212</v>
      </c>
      <c r="N228" s="635">
        <v>285</v>
      </c>
      <c r="O228" s="635">
        <v>847</v>
      </c>
      <c r="P228" s="635">
        <v>1132</v>
      </c>
      <c r="Q228"/>
      <c r="S228" s="272"/>
      <c r="T228" s="272"/>
      <c r="U228" s="272"/>
      <c r="V228" s="272"/>
      <c r="W228" s="272"/>
      <c r="X228" s="272"/>
      <c r="Y228" s="288"/>
      <c r="Z228" s="284"/>
      <c r="AA228" s="272"/>
      <c r="AB228" s="272"/>
      <c r="AC228" s="272"/>
      <c r="AD228" s="272"/>
      <c r="AE228" s="288"/>
      <c r="AF228" s="284"/>
      <c r="AG228" s="272"/>
      <c r="AH228" s="288"/>
      <c r="AI228" s="343"/>
      <c r="AJ228" s="344"/>
      <c r="AK228" s="344"/>
      <c r="AL228" s="344"/>
      <c r="AM228" s="344"/>
      <c r="AN228" s="344"/>
      <c r="AO228" s="309"/>
      <c r="AP228" s="344"/>
      <c r="AQ228" s="344"/>
      <c r="AR228" s="344"/>
      <c r="AS228" s="344"/>
      <c r="AT228" s="344"/>
      <c r="AU228" s="309"/>
      <c r="AV228" s="344"/>
      <c r="AW228" s="344"/>
      <c r="AX228" s="309"/>
    </row>
    <row r="229" spans="1:50" ht="15">
      <c r="A229" s="634" t="s">
        <v>344</v>
      </c>
      <c r="B229" s="635">
        <v>0</v>
      </c>
      <c r="C229" s="635"/>
      <c r="D229" s="635">
        <v>0</v>
      </c>
      <c r="E229" s="635">
        <v>0</v>
      </c>
      <c r="F229" s="635">
        <v>0</v>
      </c>
      <c r="G229" s="635">
        <v>0</v>
      </c>
      <c r="H229" s="635">
        <v>0</v>
      </c>
      <c r="I229" s="635">
        <v>10667417.66495507</v>
      </c>
      <c r="J229" s="635">
        <v>23963339.74106729</v>
      </c>
      <c r="K229" s="635">
        <v>9575234.6784217432</v>
      </c>
      <c r="L229" s="635">
        <v>15603905.10577736</v>
      </c>
      <c r="M229" s="635">
        <v>59809897.190221466</v>
      </c>
      <c r="N229" s="635">
        <v>14963613.126629516</v>
      </c>
      <c r="O229" s="635">
        <v>39325449.109600276</v>
      </c>
      <c r="P229" s="635">
        <v>54289062.236229792</v>
      </c>
      <c r="Q229"/>
      <c r="R229" s="273"/>
      <c r="S229" s="275">
        <f>IF(B228&gt;0,(B229/B228),)</f>
        <v>0</v>
      </c>
      <c r="T229" s="275">
        <f t="shared" ref="T229:AD229" si="163">IF(C228&gt;0,(C229/C228),)</f>
        <v>0</v>
      </c>
      <c r="U229" s="275">
        <f t="shared" si="163"/>
        <v>0</v>
      </c>
      <c r="V229" s="275">
        <f t="shared" si="163"/>
        <v>0</v>
      </c>
      <c r="W229" s="275">
        <f t="shared" si="163"/>
        <v>0</v>
      </c>
      <c r="X229" s="275">
        <f t="shared" si="163"/>
        <v>0</v>
      </c>
      <c r="Y229" s="290">
        <f t="shared" si="163"/>
        <v>0</v>
      </c>
      <c r="Z229" s="285">
        <f t="shared" si="163"/>
        <v>52548.855492389506</v>
      </c>
      <c r="AA229" s="275">
        <f t="shared" si="163"/>
        <v>53370.467129325814</v>
      </c>
      <c r="AB229" s="275">
        <f t="shared" si="163"/>
        <v>47168.643736067701</v>
      </c>
      <c r="AC229" s="275">
        <f t="shared" si="163"/>
        <v>43708.417663241904</v>
      </c>
      <c r="AD229" s="275">
        <f t="shared" si="163"/>
        <v>49348.0999919319</v>
      </c>
      <c r="AE229" s="290">
        <f>IF(M228&gt;0,(M229/M228),)</f>
        <v>49348.0999919319</v>
      </c>
      <c r="AF229" s="285">
        <f>IF(N228&gt;0,(N229/N228),)</f>
        <v>52503.905707471989</v>
      </c>
      <c r="AG229" s="275">
        <f>IF(O228&gt;0,(O229/O228),)</f>
        <v>46429.101664227011</v>
      </c>
      <c r="AH229" s="290">
        <f>IF(P228&gt;0,(P229/P228),)</f>
        <v>47958.535544372608</v>
      </c>
      <c r="AI229" s="343"/>
      <c r="AJ229" s="344"/>
      <c r="AK229" s="344"/>
      <c r="AL229" s="344"/>
      <c r="AM229" s="344"/>
      <c r="AN229" s="344"/>
      <c r="AO229" s="309"/>
      <c r="AP229" s="344"/>
      <c r="AQ229" s="344"/>
      <c r="AR229" s="344"/>
      <c r="AS229" s="344"/>
      <c r="AT229" s="344"/>
      <c r="AU229" s="309"/>
      <c r="AV229" s="344"/>
      <c r="AW229" s="344"/>
      <c r="AX229" s="309"/>
    </row>
    <row r="230" spans="1:50" ht="15">
      <c r="A230" s="634" t="s">
        <v>346</v>
      </c>
      <c r="B230" s="635">
        <v>0</v>
      </c>
      <c r="C230" s="635"/>
      <c r="D230" s="635">
        <v>0</v>
      </c>
      <c r="E230" s="635">
        <v>0</v>
      </c>
      <c r="F230" s="635">
        <v>0</v>
      </c>
      <c r="G230" s="635">
        <v>0</v>
      </c>
      <c r="H230" s="635">
        <v>0</v>
      </c>
      <c r="I230" s="635">
        <v>195</v>
      </c>
      <c r="J230" s="635">
        <v>443</v>
      </c>
      <c r="K230" s="635">
        <v>209</v>
      </c>
      <c r="L230" s="635">
        <v>359</v>
      </c>
      <c r="M230" s="635">
        <v>1206</v>
      </c>
      <c r="N230" s="635">
        <v>286</v>
      </c>
      <c r="O230" s="635">
        <v>854</v>
      </c>
      <c r="P230" s="635">
        <v>1140</v>
      </c>
      <c r="Q230"/>
      <c r="S230" s="272"/>
      <c r="T230" s="272"/>
      <c r="U230" s="272"/>
      <c r="V230" s="272"/>
      <c r="W230" s="272"/>
      <c r="X230" s="272"/>
      <c r="Y230" s="288"/>
      <c r="Z230" s="284"/>
      <c r="AA230" s="272"/>
      <c r="AB230" s="272"/>
      <c r="AC230" s="272"/>
      <c r="AD230" s="272"/>
      <c r="AE230" s="288"/>
      <c r="AF230" s="284"/>
      <c r="AG230" s="272"/>
      <c r="AH230" s="288"/>
      <c r="AI230" s="343"/>
      <c r="AJ230" s="344"/>
      <c r="AK230" s="344"/>
      <c r="AL230" s="344"/>
      <c r="AM230" s="344"/>
      <c r="AN230" s="344"/>
      <c r="AO230" s="309"/>
      <c r="AP230" s="344"/>
      <c r="AQ230" s="344"/>
      <c r="AR230" s="344"/>
      <c r="AS230" s="344"/>
      <c r="AT230" s="344"/>
      <c r="AU230" s="309"/>
      <c r="AV230" s="344"/>
      <c r="AW230" s="344"/>
      <c r="AX230" s="309"/>
    </row>
    <row r="231" spans="1:50" ht="15">
      <c r="A231" s="634" t="s">
        <v>348</v>
      </c>
      <c r="B231" s="635">
        <v>0</v>
      </c>
      <c r="C231" s="635"/>
      <c r="D231" s="635">
        <v>0</v>
      </c>
      <c r="E231" s="635">
        <v>0</v>
      </c>
      <c r="F231" s="635">
        <v>0</v>
      </c>
      <c r="G231" s="635">
        <v>0</v>
      </c>
      <c r="H231" s="635">
        <v>0</v>
      </c>
      <c r="I231" s="635">
        <v>10216893.235955056</v>
      </c>
      <c r="J231" s="635">
        <v>23473394.768954419</v>
      </c>
      <c r="K231" s="635">
        <v>9895199.1379501075</v>
      </c>
      <c r="L231" s="635">
        <v>15449315.980427487</v>
      </c>
      <c r="M231" s="635">
        <v>59034803.123287067</v>
      </c>
      <c r="N231" s="635">
        <v>15055027.879409757</v>
      </c>
      <c r="O231" s="635">
        <v>40522132.049946941</v>
      </c>
      <c r="P231" s="635">
        <v>55577159.929356694</v>
      </c>
      <c r="Q231"/>
      <c r="R231" s="273"/>
      <c r="S231" s="275">
        <f>IF(B230&gt;0,(B231/B230),)</f>
        <v>0</v>
      </c>
      <c r="T231" s="275">
        <f t="shared" ref="T231:AD231" si="164">IF(C230&gt;0,(C231/C230),)</f>
        <v>0</v>
      </c>
      <c r="U231" s="275">
        <f t="shared" si="164"/>
        <v>0</v>
      </c>
      <c r="V231" s="275">
        <f t="shared" si="164"/>
        <v>0</v>
      </c>
      <c r="W231" s="275">
        <f t="shared" si="164"/>
        <v>0</v>
      </c>
      <c r="X231" s="275">
        <f t="shared" si="164"/>
        <v>0</v>
      </c>
      <c r="Y231" s="290">
        <f t="shared" si="164"/>
        <v>0</v>
      </c>
      <c r="Z231" s="285">
        <f t="shared" si="164"/>
        <v>52394.324286949006</v>
      </c>
      <c r="AA231" s="275">
        <f t="shared" si="164"/>
        <v>52987.347108249254</v>
      </c>
      <c r="AB231" s="275">
        <f t="shared" si="164"/>
        <v>47345.450420813911</v>
      </c>
      <c r="AC231" s="275">
        <f t="shared" si="164"/>
        <v>43034.306352165702</v>
      </c>
      <c r="AD231" s="275">
        <f t="shared" si="164"/>
        <v>48950.914695926258</v>
      </c>
      <c r="AE231" s="290">
        <f>IF(M230&gt;0,(M231/M230),)</f>
        <v>48950.914695926258</v>
      </c>
      <c r="AF231" s="285">
        <f>IF(N230&gt;0,(N231/N230),)</f>
        <v>52639.957620313835</v>
      </c>
      <c r="AG231" s="275">
        <f>IF(O230&gt;0,(O231/O230),)</f>
        <v>47449.803337174402</v>
      </c>
      <c r="AH231" s="290">
        <f>IF(P230&gt;0,(P231/P230),)</f>
        <v>48751.894674874296</v>
      </c>
      <c r="AI231" s="345">
        <f>IF(S229&gt;0,(S231-S229)/S229,)</f>
        <v>0</v>
      </c>
      <c r="AJ231" s="314">
        <f t="shared" ref="AJ231:AX231" si="165">IF(T229&gt;0,(T231-T229)/T229,)</f>
        <v>0</v>
      </c>
      <c r="AK231" s="314">
        <f t="shared" si="165"/>
        <v>0</v>
      </c>
      <c r="AL231" s="314">
        <f t="shared" si="165"/>
        <v>0</v>
      </c>
      <c r="AM231" s="314">
        <f t="shared" si="165"/>
        <v>0</v>
      </c>
      <c r="AN231" s="314">
        <f t="shared" si="165"/>
        <v>0</v>
      </c>
      <c r="AO231" s="310">
        <f t="shared" si="165"/>
        <v>0</v>
      </c>
      <c r="AP231" s="314">
        <f t="shared" si="165"/>
        <v>-2.9407149592987928E-3</v>
      </c>
      <c r="AQ231" s="314">
        <f t="shared" si="165"/>
        <v>-7.1785023006861537E-3</v>
      </c>
      <c r="AR231" s="314">
        <f t="shared" si="165"/>
        <v>3.7483944998616646E-3</v>
      </c>
      <c r="AS231" s="314">
        <f t="shared" si="165"/>
        <v>-1.5422917303252522E-2</v>
      </c>
      <c r="AT231" s="314">
        <f t="shared" si="165"/>
        <v>-8.0486441437579038E-3</v>
      </c>
      <c r="AU231" s="310">
        <f t="shared" si="165"/>
        <v>-8.0486441437579038E-3</v>
      </c>
      <c r="AV231" s="314">
        <f t="shared" si="165"/>
        <v>2.5912722302958791E-3</v>
      </c>
      <c r="AW231" s="314">
        <f t="shared" si="165"/>
        <v>2.1984092656563876E-2</v>
      </c>
      <c r="AX231" s="310">
        <f t="shared" si="165"/>
        <v>1.6542605429801967E-2</v>
      </c>
    </row>
    <row r="232" spans="1:50" ht="15">
      <c r="A232" s="634" t="s">
        <v>350</v>
      </c>
      <c r="B232" s="635">
        <v>2109</v>
      </c>
      <c r="C232" s="635"/>
      <c r="D232" s="635">
        <v>812</v>
      </c>
      <c r="E232" s="635">
        <v>135</v>
      </c>
      <c r="F232" s="635">
        <v>807</v>
      </c>
      <c r="G232" s="635">
        <v>195</v>
      </c>
      <c r="H232" s="635">
        <v>4058</v>
      </c>
      <c r="I232" s="635">
        <v>203</v>
      </c>
      <c r="J232" s="635">
        <v>449</v>
      </c>
      <c r="K232" s="635">
        <v>203</v>
      </c>
      <c r="L232" s="635">
        <v>357</v>
      </c>
      <c r="M232" s="635">
        <v>1212</v>
      </c>
      <c r="N232" s="635">
        <v>285</v>
      </c>
      <c r="O232" s="635">
        <v>847</v>
      </c>
      <c r="P232" s="635">
        <v>1132</v>
      </c>
      <c r="Q232"/>
      <c r="S232" s="272"/>
      <c r="T232" s="272"/>
      <c r="U232" s="272"/>
      <c r="V232" s="272"/>
      <c r="W232" s="272"/>
      <c r="X232" s="272"/>
      <c r="Y232" s="288"/>
      <c r="Z232" s="284"/>
      <c r="AA232" s="272"/>
      <c r="AB232" s="272"/>
      <c r="AC232" s="272"/>
      <c r="AD232" s="272"/>
      <c r="AE232" s="288"/>
      <c r="AF232" s="284"/>
      <c r="AG232" s="272"/>
      <c r="AH232" s="288"/>
      <c r="AI232" s="343"/>
      <c r="AJ232" s="344"/>
      <c r="AK232" s="344"/>
      <c r="AL232" s="344"/>
      <c r="AM232" s="344"/>
      <c r="AN232" s="344"/>
      <c r="AO232" s="309"/>
      <c r="AP232" s="344"/>
      <c r="AQ232" s="344"/>
      <c r="AR232" s="344"/>
      <c r="AS232" s="344"/>
      <c r="AT232" s="344"/>
      <c r="AU232" s="309"/>
      <c r="AV232" s="344"/>
      <c r="AW232" s="344"/>
      <c r="AX232" s="309"/>
    </row>
    <row r="233" spans="1:50" ht="15">
      <c r="A233" s="634" t="s">
        <v>352</v>
      </c>
      <c r="B233" s="635">
        <v>152559601.63228065</v>
      </c>
      <c r="C233" s="635"/>
      <c r="D233" s="635">
        <v>51661877.45581539</v>
      </c>
      <c r="E233" s="635">
        <v>8931077.5685189366</v>
      </c>
      <c r="F233" s="635">
        <v>45866750.453921095</v>
      </c>
      <c r="G233" s="635">
        <v>9455095.9976944085</v>
      </c>
      <c r="H233" s="635">
        <v>268474403.10823047</v>
      </c>
      <c r="I233" s="635">
        <v>10667417.66495507</v>
      </c>
      <c r="J233" s="635">
        <v>23963339.74106729</v>
      </c>
      <c r="K233" s="635">
        <v>9575234.6784217432</v>
      </c>
      <c r="L233" s="635">
        <v>15603905.10577736</v>
      </c>
      <c r="M233" s="635">
        <v>59809897.190221466</v>
      </c>
      <c r="N233" s="635">
        <v>14963613.126629516</v>
      </c>
      <c r="O233" s="635">
        <v>39325449.109600276</v>
      </c>
      <c r="P233" s="635">
        <v>54289062.236229792</v>
      </c>
      <c r="Q233"/>
      <c r="R233" s="273"/>
      <c r="S233" s="275">
        <f>IF(B232&gt;0,(B233/B232),)</f>
        <v>72337.411869265357</v>
      </c>
      <c r="T233" s="275">
        <f t="shared" ref="T233:AD233" si="166">IF(C232&gt;0,(C233/C232),)</f>
        <v>0</v>
      </c>
      <c r="U233" s="275">
        <f t="shared" si="166"/>
        <v>63623.001792876094</v>
      </c>
      <c r="V233" s="275">
        <f t="shared" si="166"/>
        <v>66156.130137177315</v>
      </c>
      <c r="W233" s="275">
        <f t="shared" si="166"/>
        <v>56836.121999902221</v>
      </c>
      <c r="X233" s="275">
        <f t="shared" si="166"/>
        <v>48487.671783048252</v>
      </c>
      <c r="Y233" s="290">
        <f t="shared" si="166"/>
        <v>66159.291056734961</v>
      </c>
      <c r="Z233" s="285">
        <f t="shared" si="166"/>
        <v>52548.855492389506</v>
      </c>
      <c r="AA233" s="275">
        <f t="shared" si="166"/>
        <v>53370.467129325814</v>
      </c>
      <c r="AB233" s="275">
        <f t="shared" si="166"/>
        <v>47168.643736067701</v>
      </c>
      <c r="AC233" s="275">
        <f t="shared" si="166"/>
        <v>43708.417663241904</v>
      </c>
      <c r="AD233" s="275">
        <f t="shared" si="166"/>
        <v>49348.0999919319</v>
      </c>
      <c r="AE233" s="290">
        <f>IF(M232&gt;0,(M233/M232),)</f>
        <v>49348.0999919319</v>
      </c>
      <c r="AF233" s="285">
        <f>IF(N232&gt;0,(N233/N232),)</f>
        <v>52503.905707471989</v>
      </c>
      <c r="AG233" s="275">
        <f>IF(O232&gt;0,(O233/O232),)</f>
        <v>46429.101664227011</v>
      </c>
      <c r="AH233" s="290">
        <f>IF(P232&gt;0,(P233/P232),)</f>
        <v>47958.535544372608</v>
      </c>
      <c r="AI233" s="343"/>
      <c r="AJ233" s="344"/>
      <c r="AK233" s="344"/>
      <c r="AL233" s="344"/>
      <c r="AM233" s="344"/>
      <c r="AN233" s="344"/>
      <c r="AO233" s="309"/>
      <c r="AP233" s="344"/>
      <c r="AQ233" s="344"/>
      <c r="AR233" s="344"/>
      <c r="AS233" s="344"/>
      <c r="AT233" s="344"/>
      <c r="AU233" s="309"/>
      <c r="AV233" s="344"/>
      <c r="AW233" s="344"/>
      <c r="AX233" s="309"/>
    </row>
    <row r="234" spans="1:50" ht="15">
      <c r="A234" s="634" t="s">
        <v>354</v>
      </c>
      <c r="B234" s="635">
        <v>2168</v>
      </c>
      <c r="C234" s="635"/>
      <c r="D234" s="635">
        <v>820</v>
      </c>
      <c r="E234" s="635">
        <v>130</v>
      </c>
      <c r="F234" s="635">
        <v>766</v>
      </c>
      <c r="G234" s="635">
        <v>206</v>
      </c>
      <c r="H234" s="635">
        <v>4090</v>
      </c>
      <c r="I234" s="635">
        <v>195</v>
      </c>
      <c r="J234" s="635">
        <v>443</v>
      </c>
      <c r="K234" s="635">
        <v>209</v>
      </c>
      <c r="L234" s="635">
        <v>359</v>
      </c>
      <c r="M234" s="635">
        <v>1206</v>
      </c>
      <c r="N234" s="635">
        <v>286</v>
      </c>
      <c r="O234" s="635">
        <v>854</v>
      </c>
      <c r="P234" s="635">
        <v>1140</v>
      </c>
      <c r="Q234"/>
      <c r="S234" s="272"/>
      <c r="T234" s="272"/>
      <c r="U234" s="272"/>
      <c r="V234" s="272"/>
      <c r="W234" s="272"/>
      <c r="X234" s="272"/>
      <c r="Y234" s="288"/>
      <c r="Z234" s="284"/>
      <c r="AA234" s="272"/>
      <c r="AB234" s="272"/>
      <c r="AC234" s="272"/>
      <c r="AD234" s="272"/>
      <c r="AE234" s="288"/>
      <c r="AF234" s="284"/>
      <c r="AG234" s="272"/>
      <c r="AH234" s="288"/>
      <c r="AI234" s="343"/>
      <c r="AJ234" s="344"/>
      <c r="AK234" s="344"/>
      <c r="AL234" s="344"/>
      <c r="AM234" s="344"/>
      <c r="AN234" s="344"/>
      <c r="AO234" s="309"/>
      <c r="AP234" s="344"/>
      <c r="AQ234" s="344"/>
      <c r="AR234" s="344"/>
      <c r="AS234" s="344"/>
      <c r="AT234" s="344"/>
      <c r="AU234" s="309"/>
      <c r="AV234" s="344"/>
      <c r="AW234" s="344"/>
      <c r="AX234" s="309"/>
    </row>
    <row r="235" spans="1:50" ht="15.75" thickBot="1">
      <c r="A235" s="639" t="s">
        <v>356</v>
      </c>
      <c r="B235" s="640">
        <v>179302263.07711047</v>
      </c>
      <c r="C235" s="640"/>
      <c r="D235" s="640">
        <v>52186120.412497126</v>
      </c>
      <c r="E235" s="640">
        <v>8029454.2786414549</v>
      </c>
      <c r="F235" s="640">
        <v>41418894.638473116</v>
      </c>
      <c r="G235" s="640">
        <v>10122650.563670309</v>
      </c>
      <c r="H235" s="640">
        <v>291059382.97039253</v>
      </c>
      <c r="I235" s="640">
        <v>10216893.235955056</v>
      </c>
      <c r="J235" s="640">
        <v>23473394.768954419</v>
      </c>
      <c r="K235" s="640">
        <v>9895199.1379501075</v>
      </c>
      <c r="L235" s="640">
        <v>15449315.980427487</v>
      </c>
      <c r="M235" s="640">
        <v>59034803.123287067</v>
      </c>
      <c r="N235" s="640">
        <v>15055027.879409757</v>
      </c>
      <c r="O235" s="640">
        <v>40522132.049946941</v>
      </c>
      <c r="P235" s="640">
        <v>55577159.929356694</v>
      </c>
      <c r="Q235"/>
      <c r="S235" s="281">
        <f>IF(B234&gt;0,(B235/B234),)</f>
        <v>82703.995884276053</v>
      </c>
      <c r="T235" s="281">
        <f t="shared" ref="T235:AD235" si="167">IF(C234&gt;0,(C235/C234),)</f>
        <v>0</v>
      </c>
      <c r="U235" s="281">
        <f t="shared" si="167"/>
        <v>63641.610259142835</v>
      </c>
      <c r="V235" s="281">
        <f t="shared" si="167"/>
        <v>61765.032912626579</v>
      </c>
      <c r="W235" s="281">
        <f t="shared" si="167"/>
        <v>54071.664018894407</v>
      </c>
      <c r="X235" s="281">
        <f t="shared" si="167"/>
        <v>49139.080406166548</v>
      </c>
      <c r="Y235" s="291">
        <f t="shared" si="167"/>
        <v>71163.663317944389</v>
      </c>
      <c r="Z235" s="286">
        <f t="shared" si="167"/>
        <v>52394.324286949006</v>
      </c>
      <c r="AA235" s="281">
        <f t="shared" si="167"/>
        <v>52987.347108249254</v>
      </c>
      <c r="AB235" s="281">
        <f t="shared" si="167"/>
        <v>47345.450420813911</v>
      </c>
      <c r="AC235" s="281">
        <f t="shared" si="167"/>
        <v>43034.306352165702</v>
      </c>
      <c r="AD235" s="281">
        <f t="shared" si="167"/>
        <v>48950.914695926258</v>
      </c>
      <c r="AE235" s="291">
        <f>IF(M234&gt;0,(M235/M234),)</f>
        <v>48950.914695926258</v>
      </c>
      <c r="AF235" s="286">
        <f>IF(N234&gt;0,(N235/N234),)</f>
        <v>52639.957620313835</v>
      </c>
      <c r="AG235" s="281">
        <f>IF(O234&gt;0,(O235/O234),)</f>
        <v>47449.803337174402</v>
      </c>
      <c r="AH235" s="291">
        <f>IF(P234&gt;0,(P235/P234),)</f>
        <v>48751.894674874296</v>
      </c>
      <c r="AI235" s="346">
        <f>IF(S233&gt;0,(S235-S233)/S233,)</f>
        <v>0.14330874919531422</v>
      </c>
      <c r="AJ235" s="347">
        <f t="shared" ref="AJ235:AX235" si="168">IF(T233&gt;0,(T235-T233)/T233,)</f>
        <v>0</v>
      </c>
      <c r="AK235" s="347">
        <f t="shared" si="168"/>
        <v>2.9248016821528444E-4</v>
      </c>
      <c r="AL235" s="347">
        <f t="shared" si="168"/>
        <v>-6.6374759458354429E-2</v>
      </c>
      <c r="AM235" s="347">
        <f t="shared" si="168"/>
        <v>-4.8639102805299941E-2</v>
      </c>
      <c r="AN235" s="347">
        <f t="shared" si="168"/>
        <v>1.3434520552624968E-2</v>
      </c>
      <c r="AO235" s="311">
        <f t="shared" si="168"/>
        <v>7.564126188894503E-2</v>
      </c>
      <c r="AP235" s="347">
        <f t="shared" si="168"/>
        <v>-2.9407149592987928E-3</v>
      </c>
      <c r="AQ235" s="347">
        <f t="shared" si="168"/>
        <v>-7.1785023006861537E-3</v>
      </c>
      <c r="AR235" s="347">
        <f t="shared" si="168"/>
        <v>3.7483944998616646E-3</v>
      </c>
      <c r="AS235" s="347">
        <f t="shared" si="168"/>
        <v>-1.5422917303252522E-2</v>
      </c>
      <c r="AT235" s="347">
        <f t="shared" si="168"/>
        <v>-8.0486441437579038E-3</v>
      </c>
      <c r="AU235" s="311">
        <f t="shared" si="168"/>
        <v>-8.0486441437579038E-3</v>
      </c>
      <c r="AV235" s="347">
        <f t="shared" si="168"/>
        <v>2.5912722302958791E-3</v>
      </c>
      <c r="AW235" s="347">
        <f t="shared" si="168"/>
        <v>2.1984092656563876E-2</v>
      </c>
      <c r="AX235" s="311">
        <f t="shared" si="168"/>
        <v>1.6542605429801967E-2</v>
      </c>
    </row>
    <row r="236" spans="1:50" ht="15">
      <c r="A236" s="633" t="s">
        <v>20</v>
      </c>
      <c r="B236" s="635"/>
      <c r="C236" s="635"/>
      <c r="D236" s="635"/>
      <c r="E236" s="635"/>
      <c r="F236" s="635"/>
      <c r="G236" s="635"/>
      <c r="H236" s="635"/>
      <c r="I236" s="635"/>
      <c r="J236" s="635"/>
      <c r="K236" s="635"/>
      <c r="L236" s="635"/>
      <c r="M236" s="635"/>
      <c r="N236" s="635"/>
      <c r="O236" s="635"/>
      <c r="P236" s="635"/>
      <c r="Q236"/>
      <c r="S236" s="272"/>
      <c r="T236" s="272"/>
      <c r="U236" s="272"/>
      <c r="V236" s="272"/>
      <c r="W236" s="272"/>
      <c r="X236" s="272"/>
      <c r="Y236" s="288"/>
      <c r="Z236" s="284"/>
      <c r="AA236" s="272"/>
      <c r="AB236" s="272"/>
      <c r="AC236" s="272"/>
      <c r="AD236" s="272"/>
      <c r="AE236" s="288"/>
      <c r="AF236" s="284"/>
      <c r="AG236" s="272"/>
      <c r="AH236" s="288"/>
      <c r="AI236" s="343"/>
      <c r="AJ236" s="344"/>
      <c r="AK236" s="344"/>
      <c r="AL236" s="344"/>
      <c r="AM236" s="344"/>
      <c r="AN236" s="344"/>
      <c r="AO236" s="309"/>
      <c r="AP236" s="344"/>
      <c r="AQ236" s="344"/>
      <c r="AR236" s="344"/>
      <c r="AS236" s="344"/>
      <c r="AT236" s="344"/>
      <c r="AU236" s="309"/>
      <c r="AV236" s="344"/>
      <c r="AW236" s="344"/>
      <c r="AX236" s="309"/>
    </row>
    <row r="237" spans="1:50" ht="15">
      <c r="A237" s="634" t="s">
        <v>302</v>
      </c>
      <c r="B237" s="635">
        <v>649</v>
      </c>
      <c r="C237" s="635"/>
      <c r="D237" s="635">
        <v>286</v>
      </c>
      <c r="E237" s="635"/>
      <c r="F237" s="635">
        <v>185</v>
      </c>
      <c r="G237" s="635">
        <v>81</v>
      </c>
      <c r="H237" s="635">
        <v>1201</v>
      </c>
      <c r="I237" s="635"/>
      <c r="J237" s="635">
        <v>0</v>
      </c>
      <c r="K237" s="635">
        <v>0</v>
      </c>
      <c r="L237" s="635">
        <v>9</v>
      </c>
      <c r="M237" s="635">
        <v>9</v>
      </c>
      <c r="N237" s="635"/>
      <c r="O237" s="635"/>
      <c r="P237" s="635"/>
      <c r="Q237"/>
      <c r="S237" s="274"/>
      <c r="T237" s="274"/>
      <c r="U237" s="274"/>
      <c r="V237" s="274"/>
      <c r="W237" s="274"/>
      <c r="X237" s="274"/>
      <c r="Y237" s="289"/>
      <c r="Z237" s="284"/>
      <c r="AA237" s="274"/>
      <c r="AB237" s="274"/>
      <c r="AC237" s="274"/>
      <c r="AD237" s="274"/>
      <c r="AE237" s="289"/>
      <c r="AF237" s="284"/>
      <c r="AG237" s="274"/>
      <c r="AH237" s="289"/>
      <c r="AI237" s="343"/>
      <c r="AJ237" s="344"/>
      <c r="AK237" s="344"/>
      <c r="AL237" s="344"/>
      <c r="AM237" s="344"/>
      <c r="AN237" s="344"/>
      <c r="AO237" s="309"/>
      <c r="AP237" s="344"/>
      <c r="AQ237" s="344"/>
      <c r="AR237" s="344"/>
      <c r="AS237" s="344"/>
      <c r="AT237" s="344"/>
      <c r="AU237" s="309"/>
      <c r="AV237" s="344"/>
      <c r="AW237" s="344"/>
      <c r="AX237" s="309"/>
    </row>
    <row r="238" spans="1:50" ht="15">
      <c r="A238" s="634" t="s">
        <v>304</v>
      </c>
      <c r="B238" s="635">
        <v>82175712.51728864</v>
      </c>
      <c r="C238" s="635"/>
      <c r="D238" s="635">
        <v>25294112.550449833</v>
      </c>
      <c r="E238" s="635"/>
      <c r="F238" s="635">
        <v>15797728.341589186</v>
      </c>
      <c r="G238" s="635">
        <v>5911131.7754147816</v>
      </c>
      <c r="H238" s="635">
        <v>129178685.18474244</v>
      </c>
      <c r="I238" s="635"/>
      <c r="J238" s="635">
        <v>0</v>
      </c>
      <c r="K238" s="635">
        <v>0</v>
      </c>
      <c r="L238" s="635">
        <v>630224.69999999995</v>
      </c>
      <c r="M238" s="635">
        <v>630224.69999999995</v>
      </c>
      <c r="N238" s="635"/>
      <c r="O238" s="635"/>
      <c r="P238" s="635"/>
      <c r="Q238"/>
      <c r="S238" s="275">
        <f>IF(B237&gt;0,(B238/B237),)</f>
        <v>126618.97152124599</v>
      </c>
      <c r="T238" s="275">
        <f t="shared" ref="T238:AD238" si="169">IF(C237&gt;0,(C238/C237),)</f>
        <v>0</v>
      </c>
      <c r="U238" s="275">
        <f t="shared" si="169"/>
        <v>88440.952973600812</v>
      </c>
      <c r="V238" s="275">
        <f t="shared" si="169"/>
        <v>0</v>
      </c>
      <c r="W238" s="275">
        <f t="shared" si="169"/>
        <v>85393.126170752352</v>
      </c>
      <c r="X238" s="275">
        <f t="shared" si="169"/>
        <v>72976.935498947918</v>
      </c>
      <c r="Y238" s="290">
        <f t="shared" si="169"/>
        <v>107559.27159429013</v>
      </c>
      <c r="Z238" s="285">
        <f t="shared" si="169"/>
        <v>0</v>
      </c>
      <c r="AA238" s="275">
        <f t="shared" si="169"/>
        <v>0</v>
      </c>
      <c r="AB238" s="275">
        <f t="shared" si="169"/>
        <v>0</v>
      </c>
      <c r="AC238" s="275">
        <f t="shared" si="169"/>
        <v>70024.96666666666</v>
      </c>
      <c r="AD238" s="275">
        <f t="shared" si="169"/>
        <v>70024.96666666666</v>
      </c>
      <c r="AE238" s="290">
        <f>IF(M237&gt;0,(M238/M237),)</f>
        <v>70024.96666666666</v>
      </c>
      <c r="AF238" s="285">
        <f>IF(N237&gt;0,(N238/N237),)</f>
        <v>0</v>
      </c>
      <c r="AG238" s="275">
        <f>IF(O237&gt;0,(O238/O237),)</f>
        <v>0</v>
      </c>
      <c r="AH238" s="290">
        <f>IF(P237&gt;0,(P238/P237),)</f>
        <v>0</v>
      </c>
      <c r="AI238" s="343"/>
      <c r="AJ238" s="344"/>
      <c r="AK238" s="344"/>
      <c r="AL238" s="344"/>
      <c r="AM238" s="344"/>
      <c r="AN238" s="344"/>
      <c r="AO238" s="309"/>
      <c r="AP238" s="344"/>
      <c r="AQ238" s="344"/>
      <c r="AR238" s="344"/>
      <c r="AS238" s="344"/>
      <c r="AT238" s="344"/>
      <c r="AU238" s="309"/>
      <c r="AV238" s="344"/>
      <c r="AW238" s="344"/>
      <c r="AX238" s="309"/>
    </row>
    <row r="239" spans="1:50" ht="15">
      <c r="A239" s="634" t="s">
        <v>306</v>
      </c>
      <c r="B239" s="635">
        <v>671</v>
      </c>
      <c r="C239" s="635"/>
      <c r="D239" s="635">
        <v>306</v>
      </c>
      <c r="E239" s="635"/>
      <c r="F239" s="635">
        <v>182</v>
      </c>
      <c r="G239" s="635">
        <v>90</v>
      </c>
      <c r="H239" s="635">
        <v>1249</v>
      </c>
      <c r="I239" s="635"/>
      <c r="J239" s="635">
        <v>0</v>
      </c>
      <c r="K239" s="635">
        <v>0</v>
      </c>
      <c r="L239" s="635">
        <v>8</v>
      </c>
      <c r="M239" s="635">
        <v>8</v>
      </c>
      <c r="N239" s="635"/>
      <c r="O239" s="635"/>
      <c r="P239" s="635"/>
      <c r="Q239"/>
      <c r="S239" s="272"/>
      <c r="T239" s="272"/>
      <c r="U239" s="272"/>
      <c r="V239" s="272"/>
      <c r="W239" s="272"/>
      <c r="X239" s="272"/>
      <c r="Y239" s="288"/>
      <c r="Z239" s="284"/>
      <c r="AA239" s="272"/>
      <c r="AB239" s="272"/>
      <c r="AC239" s="272"/>
      <c r="AD239" s="272"/>
      <c r="AE239" s="288"/>
      <c r="AF239" s="284"/>
      <c r="AG239" s="272"/>
      <c r="AH239" s="288"/>
      <c r="AI239" s="343"/>
      <c r="AJ239" s="344"/>
      <c r="AK239" s="344"/>
      <c r="AL239" s="344"/>
      <c r="AM239" s="344"/>
      <c r="AN239" s="344"/>
      <c r="AO239" s="309"/>
      <c r="AP239" s="344"/>
      <c r="AQ239" s="344"/>
      <c r="AR239" s="344"/>
      <c r="AS239" s="344"/>
      <c r="AT239" s="344"/>
      <c r="AU239" s="309"/>
      <c r="AV239" s="344"/>
      <c r="AW239" s="344"/>
      <c r="AX239" s="309"/>
    </row>
    <row r="240" spans="1:50" ht="15">
      <c r="A240" s="634" t="s">
        <v>308</v>
      </c>
      <c r="B240" s="635">
        <v>85755680.80433318</v>
      </c>
      <c r="C240" s="635"/>
      <c r="D240" s="635">
        <v>26990240.178832117</v>
      </c>
      <c r="E240" s="635"/>
      <c r="F240" s="635">
        <v>15837965.179927895</v>
      </c>
      <c r="G240" s="635">
        <v>6457453.2544054156</v>
      </c>
      <c r="H240" s="635">
        <v>135041339.41749862</v>
      </c>
      <c r="I240" s="635"/>
      <c r="J240" s="635">
        <v>0</v>
      </c>
      <c r="K240" s="635">
        <v>0</v>
      </c>
      <c r="L240" s="635">
        <v>560279.1176470588</v>
      </c>
      <c r="M240" s="635">
        <v>560279.1176470588</v>
      </c>
      <c r="N240" s="635"/>
      <c r="O240" s="635"/>
      <c r="P240" s="635"/>
      <c r="Q240"/>
      <c r="R240" s="273"/>
      <c r="S240" s="275">
        <f>IF(B239&gt;0,(B240/B239),)</f>
        <v>127802.80298708372</v>
      </c>
      <c r="T240" s="275">
        <f t="shared" ref="T240:AD240" si="170">IF(C239&gt;0,(C240/C239),)</f>
        <v>0</v>
      </c>
      <c r="U240" s="275">
        <f t="shared" si="170"/>
        <v>88203.399277229139</v>
      </c>
      <c r="V240" s="275">
        <f t="shared" si="170"/>
        <v>0</v>
      </c>
      <c r="W240" s="275">
        <f t="shared" si="170"/>
        <v>87021.786702900528</v>
      </c>
      <c r="X240" s="275">
        <f t="shared" si="170"/>
        <v>71749.480604504613</v>
      </c>
      <c r="Y240" s="290">
        <f t="shared" si="170"/>
        <v>108119.5671877491</v>
      </c>
      <c r="Z240" s="285">
        <f t="shared" si="170"/>
        <v>0</v>
      </c>
      <c r="AA240" s="275">
        <f t="shared" si="170"/>
        <v>0</v>
      </c>
      <c r="AB240" s="275">
        <f t="shared" si="170"/>
        <v>0</v>
      </c>
      <c r="AC240" s="275">
        <f t="shared" si="170"/>
        <v>70034.88970588235</v>
      </c>
      <c r="AD240" s="275">
        <f t="shared" si="170"/>
        <v>70034.88970588235</v>
      </c>
      <c r="AE240" s="290">
        <f>IF(M239&gt;0,(M240/M239),)</f>
        <v>70034.88970588235</v>
      </c>
      <c r="AF240" s="285">
        <f>IF(N239&gt;0,(N240/N239),)</f>
        <v>0</v>
      </c>
      <c r="AG240" s="275">
        <f>IF(O239&gt;0,(O240/O239),)</f>
        <v>0</v>
      </c>
      <c r="AH240" s="290">
        <f>IF(P239&gt;0,(P240/P239),)</f>
        <v>0</v>
      </c>
      <c r="AI240" s="345">
        <f>IF(S238&gt;0,(S240-S238)/S238,)</f>
        <v>9.349558376716827E-3</v>
      </c>
      <c r="AJ240" s="314">
        <f t="shared" ref="AJ240:AX240" si="171">IF(T238&gt;0,(T240-T238)/T238,)</f>
        <v>0</v>
      </c>
      <c r="AK240" s="314">
        <f t="shared" si="171"/>
        <v>-2.6860146615853603E-3</v>
      </c>
      <c r="AL240" s="314">
        <f t="shared" si="171"/>
        <v>0</v>
      </c>
      <c r="AM240" s="314">
        <f t="shared" si="171"/>
        <v>1.9072501560506196E-2</v>
      </c>
      <c r="AN240" s="314">
        <f t="shared" si="171"/>
        <v>-1.6819764848319787E-2</v>
      </c>
      <c r="AO240" s="310">
        <f t="shared" si="171"/>
        <v>5.2091798796517113E-3</v>
      </c>
      <c r="AP240" s="314">
        <f t="shared" si="171"/>
        <v>0</v>
      </c>
      <c r="AQ240" s="314">
        <f t="shared" si="171"/>
        <v>0</v>
      </c>
      <c r="AR240" s="314">
        <f t="shared" si="171"/>
        <v>0</v>
      </c>
      <c r="AS240" s="314">
        <f t="shared" si="171"/>
        <v>1.4170716086057367E-4</v>
      </c>
      <c r="AT240" s="314">
        <f t="shared" si="171"/>
        <v>1.4170716086057367E-4</v>
      </c>
      <c r="AU240" s="310">
        <f t="shared" si="171"/>
        <v>1.4170716086057367E-4</v>
      </c>
      <c r="AV240" s="314">
        <f t="shared" si="171"/>
        <v>0</v>
      </c>
      <c r="AW240" s="314">
        <f t="shared" si="171"/>
        <v>0</v>
      </c>
      <c r="AX240" s="310">
        <f t="shared" si="171"/>
        <v>0</v>
      </c>
    </row>
    <row r="241" spans="1:50" ht="15">
      <c r="A241" s="634" t="s">
        <v>310</v>
      </c>
      <c r="B241" s="635">
        <v>718</v>
      </c>
      <c r="C241" s="635"/>
      <c r="D241" s="635">
        <v>335</v>
      </c>
      <c r="E241" s="635"/>
      <c r="F241" s="635">
        <v>220</v>
      </c>
      <c r="G241" s="635">
        <v>150</v>
      </c>
      <c r="H241" s="635">
        <v>1423</v>
      </c>
      <c r="I241" s="635"/>
      <c r="J241" s="635">
        <v>0</v>
      </c>
      <c r="K241" s="635">
        <v>0</v>
      </c>
      <c r="L241" s="635">
        <v>32</v>
      </c>
      <c r="M241" s="635">
        <v>32</v>
      </c>
      <c r="N241" s="635"/>
      <c r="O241" s="635"/>
      <c r="P241" s="635"/>
      <c r="Q241"/>
      <c r="S241" s="272"/>
      <c r="T241" s="272"/>
      <c r="U241" s="272"/>
      <c r="V241" s="272"/>
      <c r="W241" s="272"/>
      <c r="X241" s="272"/>
      <c r="Y241" s="288"/>
      <c r="Z241" s="284"/>
      <c r="AA241" s="272"/>
      <c r="AB241" s="272"/>
      <c r="AC241" s="272"/>
      <c r="AD241" s="272"/>
      <c r="AE241" s="288"/>
      <c r="AF241" s="284"/>
      <c r="AG241" s="272"/>
      <c r="AH241" s="288"/>
      <c r="AI241" s="343"/>
      <c r="AJ241" s="344"/>
      <c r="AK241" s="344"/>
      <c r="AL241" s="344"/>
      <c r="AM241" s="344"/>
      <c r="AN241" s="344"/>
      <c r="AO241" s="309"/>
      <c r="AP241" s="344"/>
      <c r="AQ241" s="344"/>
      <c r="AR241" s="344"/>
      <c r="AS241" s="344"/>
      <c r="AT241" s="344"/>
      <c r="AU241" s="309"/>
      <c r="AV241" s="344"/>
      <c r="AW241" s="344"/>
      <c r="AX241" s="309"/>
    </row>
    <row r="242" spans="1:50" ht="15">
      <c r="A242" s="636" t="s">
        <v>312</v>
      </c>
      <c r="B242" s="637">
        <v>63588301.299443722</v>
      </c>
      <c r="C242" s="637"/>
      <c r="D242" s="637">
        <v>24039138.644736841</v>
      </c>
      <c r="E242" s="637"/>
      <c r="F242" s="637">
        <v>14989034.876351826</v>
      </c>
      <c r="G242" s="637">
        <v>8911076.7903967723</v>
      </c>
      <c r="H242" s="637">
        <v>111527551.61092916</v>
      </c>
      <c r="I242" s="637"/>
      <c r="J242" s="637">
        <v>0</v>
      </c>
      <c r="K242" s="637">
        <v>0</v>
      </c>
      <c r="L242" s="637">
        <v>1784859</v>
      </c>
      <c r="M242" s="637">
        <v>1784859</v>
      </c>
      <c r="N242" s="637"/>
      <c r="O242" s="637"/>
      <c r="P242" s="637"/>
      <c r="Q242"/>
      <c r="S242" s="275">
        <f>IF(B241&gt;0,(B242/B241),)</f>
        <v>88563.093731815767</v>
      </c>
      <c r="T242" s="275">
        <f t="shared" ref="T242:AD242" si="172">IF(C241&gt;0,(C242/C241),)</f>
        <v>0</v>
      </c>
      <c r="U242" s="275">
        <f t="shared" si="172"/>
        <v>71758.622820109973</v>
      </c>
      <c r="V242" s="275">
        <f t="shared" si="172"/>
        <v>0</v>
      </c>
      <c r="W242" s="275">
        <f t="shared" si="172"/>
        <v>68131.976710690113</v>
      </c>
      <c r="X242" s="275">
        <f t="shared" si="172"/>
        <v>59407.178602645152</v>
      </c>
      <c r="Y242" s="290">
        <f t="shared" si="172"/>
        <v>78374.948426513816</v>
      </c>
      <c r="Z242" s="285">
        <f t="shared" si="172"/>
        <v>0</v>
      </c>
      <c r="AA242" s="275">
        <f t="shared" si="172"/>
        <v>0</v>
      </c>
      <c r="AB242" s="275">
        <f t="shared" si="172"/>
        <v>0</v>
      </c>
      <c r="AC242" s="275">
        <f t="shared" si="172"/>
        <v>55776.84375</v>
      </c>
      <c r="AD242" s="275">
        <f t="shared" si="172"/>
        <v>55776.84375</v>
      </c>
      <c r="AE242" s="290">
        <f>IF(M241&gt;0,(M242/M241),)</f>
        <v>55776.84375</v>
      </c>
      <c r="AF242" s="285">
        <f>IF(N241&gt;0,(N242/N241),)</f>
        <v>0</v>
      </c>
      <c r="AG242" s="275">
        <f>IF(O241&gt;0,(O242/O241),)</f>
        <v>0</v>
      </c>
      <c r="AH242" s="290">
        <f>IF(P241&gt;0,(P242/P241),)</f>
        <v>0</v>
      </c>
      <c r="AI242" s="343"/>
      <c r="AJ242" s="344"/>
      <c r="AK242" s="344"/>
      <c r="AL242" s="344"/>
      <c r="AM242" s="344"/>
      <c r="AN242" s="344"/>
      <c r="AO242" s="309"/>
      <c r="AP242" s="344"/>
      <c r="AQ242" s="344"/>
      <c r="AR242" s="344"/>
      <c r="AS242" s="344"/>
      <c r="AT242" s="344"/>
      <c r="AU242" s="309"/>
      <c r="AV242" s="344"/>
      <c r="AW242" s="344"/>
      <c r="AX242" s="309"/>
    </row>
    <row r="243" spans="1:50" ht="15">
      <c r="A243" s="634" t="s">
        <v>314</v>
      </c>
      <c r="B243" s="635">
        <v>686</v>
      </c>
      <c r="C243" s="635"/>
      <c r="D243" s="635">
        <v>330</v>
      </c>
      <c r="E243" s="635"/>
      <c r="F243" s="635">
        <v>215</v>
      </c>
      <c r="G243" s="635">
        <v>145</v>
      </c>
      <c r="H243" s="635">
        <v>1376</v>
      </c>
      <c r="I243" s="635"/>
      <c r="J243" s="635">
        <v>0</v>
      </c>
      <c r="K243" s="635">
        <v>0</v>
      </c>
      <c r="L243" s="635">
        <v>33</v>
      </c>
      <c r="M243" s="635">
        <v>33</v>
      </c>
      <c r="N243" s="635"/>
      <c r="O243" s="635"/>
      <c r="P243" s="635"/>
      <c r="Q243"/>
      <c r="S243" s="272"/>
      <c r="T243" s="272"/>
      <c r="U243" s="272"/>
      <c r="V243" s="272"/>
      <c r="W243" s="272"/>
      <c r="X243" s="272"/>
      <c r="Y243" s="288"/>
      <c r="Z243" s="284"/>
      <c r="AA243" s="272"/>
      <c r="AB243" s="272"/>
      <c r="AC243" s="272"/>
      <c r="AD243" s="272"/>
      <c r="AE243" s="288"/>
      <c r="AF243" s="284"/>
      <c r="AG243" s="272"/>
      <c r="AH243" s="288"/>
      <c r="AI243" s="343"/>
      <c r="AJ243" s="344"/>
      <c r="AK243" s="344"/>
      <c r="AL243" s="344"/>
      <c r="AM243" s="344"/>
      <c r="AN243" s="344"/>
      <c r="AO243" s="309"/>
      <c r="AP243" s="344"/>
      <c r="AQ243" s="344"/>
      <c r="AR243" s="344"/>
      <c r="AS243" s="344"/>
      <c r="AT243" s="344"/>
      <c r="AU243" s="309"/>
      <c r="AV243" s="344"/>
      <c r="AW243" s="344"/>
      <c r="AX243" s="309"/>
    </row>
    <row r="244" spans="1:50" ht="15">
      <c r="A244" s="634" t="s">
        <v>316</v>
      </c>
      <c r="B244" s="635">
        <v>61110868.100364089</v>
      </c>
      <c r="C244" s="635"/>
      <c r="D244" s="635">
        <v>23912095.812423874</v>
      </c>
      <c r="E244" s="635"/>
      <c r="F244" s="635">
        <v>14422865.402057614</v>
      </c>
      <c r="G244" s="635">
        <v>8820986.000561092</v>
      </c>
      <c r="H244" s="635">
        <v>108266815.31540667</v>
      </c>
      <c r="I244" s="635"/>
      <c r="J244" s="635">
        <v>0</v>
      </c>
      <c r="K244" s="635">
        <v>0</v>
      </c>
      <c r="L244" s="635">
        <v>1872891</v>
      </c>
      <c r="M244" s="635">
        <v>1872891</v>
      </c>
      <c r="N244" s="635"/>
      <c r="O244" s="635"/>
      <c r="P244" s="635"/>
      <c r="Q244"/>
      <c r="R244" s="273"/>
      <c r="S244" s="275">
        <f>IF(B243&gt;0,(B244/B243),)</f>
        <v>89082.898105487009</v>
      </c>
      <c r="T244" s="275">
        <f t="shared" ref="T244:AD244" si="173">IF(C243&gt;0,(C244/C243),)</f>
        <v>0</v>
      </c>
      <c r="U244" s="275">
        <f t="shared" si="173"/>
        <v>72460.896401284466</v>
      </c>
      <c r="V244" s="275">
        <f t="shared" si="173"/>
        <v>0</v>
      </c>
      <c r="W244" s="275">
        <f t="shared" si="173"/>
        <v>67083.094893291229</v>
      </c>
      <c r="X244" s="275">
        <f t="shared" si="173"/>
        <v>60834.386210766155</v>
      </c>
      <c r="Y244" s="290">
        <f t="shared" si="173"/>
        <v>78682.278572243216</v>
      </c>
      <c r="Z244" s="285">
        <f t="shared" si="173"/>
        <v>0</v>
      </c>
      <c r="AA244" s="275">
        <f t="shared" si="173"/>
        <v>0</v>
      </c>
      <c r="AB244" s="275">
        <f t="shared" si="173"/>
        <v>0</v>
      </c>
      <c r="AC244" s="275">
        <f t="shared" si="173"/>
        <v>56754.272727272728</v>
      </c>
      <c r="AD244" s="275">
        <f t="shared" si="173"/>
        <v>56754.272727272728</v>
      </c>
      <c r="AE244" s="290">
        <f>IF(M243&gt;0,(M244/M243),)</f>
        <v>56754.272727272728</v>
      </c>
      <c r="AF244" s="285">
        <f>IF(N243&gt;0,(N244/N243),)</f>
        <v>0</v>
      </c>
      <c r="AG244" s="275">
        <f>IF(O243&gt;0,(O244/O243),)</f>
        <v>0</v>
      </c>
      <c r="AH244" s="290">
        <f>IF(P243&gt;0,(P244/P243),)</f>
        <v>0</v>
      </c>
      <c r="AI244" s="345">
        <f>IF(S242&gt;0,(S244-S242)/S242,)</f>
        <v>5.8693113775507809E-3</v>
      </c>
      <c r="AJ244" s="314">
        <f t="shared" ref="AJ244:AX244" si="174">IF(T242&gt;0,(T244-T242)/T242,)</f>
        <v>0</v>
      </c>
      <c r="AK244" s="314">
        <f t="shared" si="174"/>
        <v>9.7866089617551135E-3</v>
      </c>
      <c r="AL244" s="314">
        <f t="shared" si="174"/>
        <v>0</v>
      </c>
      <c r="AM244" s="314">
        <f t="shared" si="174"/>
        <v>-1.5394853753513821E-2</v>
      </c>
      <c r="AN244" s="314">
        <f t="shared" si="174"/>
        <v>2.4024160744396231E-2</v>
      </c>
      <c r="AO244" s="310">
        <f t="shared" si="174"/>
        <v>3.9212803567910482E-3</v>
      </c>
      <c r="AP244" s="314">
        <f t="shared" si="174"/>
        <v>0</v>
      </c>
      <c r="AQ244" s="314">
        <f t="shared" si="174"/>
        <v>0</v>
      </c>
      <c r="AR244" s="314">
        <f t="shared" si="174"/>
        <v>0</v>
      </c>
      <c r="AS244" s="314">
        <f t="shared" si="174"/>
        <v>1.7523920529704192E-2</v>
      </c>
      <c r="AT244" s="314">
        <f t="shared" si="174"/>
        <v>1.7523920529704192E-2</v>
      </c>
      <c r="AU244" s="310">
        <f t="shared" si="174"/>
        <v>1.7523920529704192E-2</v>
      </c>
      <c r="AV244" s="314">
        <f t="shared" si="174"/>
        <v>0</v>
      </c>
      <c r="AW244" s="314">
        <f t="shared" si="174"/>
        <v>0</v>
      </c>
      <c r="AX244" s="310">
        <f t="shared" si="174"/>
        <v>0</v>
      </c>
    </row>
    <row r="245" spans="1:50" ht="15">
      <c r="A245" s="634" t="s">
        <v>318</v>
      </c>
      <c r="B245" s="635">
        <v>565</v>
      </c>
      <c r="C245" s="635"/>
      <c r="D245" s="635">
        <v>295</v>
      </c>
      <c r="E245" s="635"/>
      <c r="F245" s="635">
        <v>245</v>
      </c>
      <c r="G245" s="635">
        <v>144</v>
      </c>
      <c r="H245" s="635">
        <v>1249</v>
      </c>
      <c r="I245" s="635"/>
      <c r="J245" s="635">
        <v>0</v>
      </c>
      <c r="K245" s="635">
        <v>0</v>
      </c>
      <c r="L245" s="635">
        <v>22</v>
      </c>
      <c r="M245" s="635">
        <v>22</v>
      </c>
      <c r="N245" s="635"/>
      <c r="O245" s="635"/>
      <c r="P245" s="635"/>
      <c r="Q245"/>
      <c r="S245" s="272"/>
      <c r="T245" s="272"/>
      <c r="U245" s="272"/>
      <c r="V245" s="272"/>
      <c r="W245" s="272"/>
      <c r="X245" s="272"/>
      <c r="Y245" s="288"/>
      <c r="Z245" s="284"/>
      <c r="AA245" s="272"/>
      <c r="AB245" s="272"/>
      <c r="AC245" s="272"/>
      <c r="AD245" s="272"/>
      <c r="AE245" s="288"/>
      <c r="AF245" s="284"/>
      <c r="AG245" s="272"/>
      <c r="AH245" s="288"/>
      <c r="AI245" s="343"/>
      <c r="AJ245" s="344"/>
      <c r="AK245" s="344"/>
      <c r="AL245" s="344"/>
      <c r="AM245" s="344"/>
      <c r="AN245" s="344"/>
      <c r="AO245" s="309"/>
      <c r="AP245" s="344"/>
      <c r="AQ245" s="344"/>
      <c r="AR245" s="344"/>
      <c r="AS245" s="344"/>
      <c r="AT245" s="344"/>
      <c r="AU245" s="309"/>
      <c r="AV245" s="344"/>
      <c r="AW245" s="344"/>
      <c r="AX245" s="309"/>
    </row>
    <row r="246" spans="1:50" ht="15">
      <c r="A246" s="634" t="s">
        <v>320</v>
      </c>
      <c r="B246" s="635">
        <v>44549223.253190175</v>
      </c>
      <c r="C246" s="635"/>
      <c r="D246" s="635">
        <v>18666774.955223881</v>
      </c>
      <c r="E246" s="635"/>
      <c r="F246" s="635">
        <v>14610330.526482875</v>
      </c>
      <c r="G246" s="635">
        <v>7950030.4510211516</v>
      </c>
      <c r="H246" s="635">
        <v>85776359.185918078</v>
      </c>
      <c r="I246" s="635"/>
      <c r="J246" s="635">
        <v>0</v>
      </c>
      <c r="K246" s="635">
        <v>0</v>
      </c>
      <c r="L246" s="635">
        <v>1078689.1875</v>
      </c>
      <c r="M246" s="635">
        <v>1078689.1875</v>
      </c>
      <c r="N246" s="635"/>
      <c r="O246" s="635"/>
      <c r="P246" s="635"/>
      <c r="Q246"/>
      <c r="R246" s="273"/>
      <c r="S246" s="275">
        <f>IF(B245&gt;0,(B246/B245),)</f>
        <v>78848.182749009153</v>
      </c>
      <c r="T246" s="275">
        <f t="shared" ref="T246:AD246" si="175">IF(C245&gt;0,(C246/C245),)</f>
        <v>0</v>
      </c>
      <c r="U246" s="275">
        <f t="shared" si="175"/>
        <v>63277.203238047055</v>
      </c>
      <c r="V246" s="275">
        <f t="shared" si="175"/>
        <v>0</v>
      </c>
      <c r="W246" s="275">
        <f t="shared" si="175"/>
        <v>59634.002148909691</v>
      </c>
      <c r="X246" s="275">
        <f t="shared" si="175"/>
        <v>55208.544798757997</v>
      </c>
      <c r="Y246" s="290">
        <f t="shared" si="175"/>
        <v>68676.028171271479</v>
      </c>
      <c r="Z246" s="285">
        <f t="shared" si="175"/>
        <v>0</v>
      </c>
      <c r="AA246" s="275">
        <f t="shared" si="175"/>
        <v>0</v>
      </c>
      <c r="AB246" s="275">
        <f t="shared" si="175"/>
        <v>0</v>
      </c>
      <c r="AC246" s="275">
        <f t="shared" si="175"/>
        <v>49031.326704545456</v>
      </c>
      <c r="AD246" s="275">
        <f t="shared" si="175"/>
        <v>49031.326704545456</v>
      </c>
      <c r="AE246" s="290">
        <f>IF(M245&gt;0,(M246/M245),)</f>
        <v>49031.326704545456</v>
      </c>
      <c r="AF246" s="285">
        <f>IF(N245&gt;0,(N246/N245),)</f>
        <v>0</v>
      </c>
      <c r="AG246" s="275">
        <f>IF(O245&gt;0,(O246/O245),)</f>
        <v>0</v>
      </c>
      <c r="AH246" s="290">
        <f>IF(P245&gt;0,(P246/P245),)</f>
        <v>0</v>
      </c>
      <c r="AI246" s="343"/>
      <c r="AJ246" s="344"/>
      <c r="AK246" s="344"/>
      <c r="AL246" s="344"/>
      <c r="AM246" s="344"/>
      <c r="AN246" s="344"/>
      <c r="AO246" s="309"/>
      <c r="AP246" s="344"/>
      <c r="AQ246" s="344"/>
      <c r="AR246" s="344"/>
      <c r="AS246" s="344"/>
      <c r="AT246" s="344"/>
      <c r="AU246" s="309"/>
      <c r="AV246" s="344"/>
      <c r="AW246" s="344"/>
      <c r="AX246" s="309"/>
    </row>
    <row r="247" spans="1:50" ht="15">
      <c r="A247" s="634" t="s">
        <v>322</v>
      </c>
      <c r="B247" s="635">
        <v>543</v>
      </c>
      <c r="C247" s="635"/>
      <c r="D247" s="635">
        <v>288</v>
      </c>
      <c r="E247" s="635"/>
      <c r="F247" s="635">
        <v>215</v>
      </c>
      <c r="G247" s="635">
        <v>119</v>
      </c>
      <c r="H247" s="635">
        <v>1165</v>
      </c>
      <c r="I247" s="635"/>
      <c r="J247" s="635">
        <v>0</v>
      </c>
      <c r="K247" s="635">
        <v>0</v>
      </c>
      <c r="L247" s="635">
        <v>20</v>
      </c>
      <c r="M247" s="635">
        <v>20</v>
      </c>
      <c r="N247" s="635"/>
      <c r="O247" s="635"/>
      <c r="P247" s="635"/>
      <c r="Q247"/>
      <c r="S247" s="272"/>
      <c r="T247" s="272"/>
      <c r="U247" s="272"/>
      <c r="V247" s="272"/>
      <c r="W247" s="272"/>
      <c r="X247" s="272"/>
      <c r="Y247" s="288"/>
      <c r="Z247" s="284"/>
      <c r="AA247" s="272"/>
      <c r="AB247" s="272"/>
      <c r="AC247" s="272"/>
      <c r="AD247" s="272"/>
      <c r="AE247" s="288"/>
      <c r="AF247" s="284"/>
      <c r="AG247" s="272"/>
      <c r="AH247" s="288"/>
      <c r="AI247" s="343"/>
      <c r="AJ247" s="344"/>
      <c r="AK247" s="344"/>
      <c r="AL247" s="344"/>
      <c r="AM247" s="344"/>
      <c r="AN247" s="344"/>
      <c r="AO247" s="309"/>
      <c r="AP247" s="344"/>
      <c r="AQ247" s="344"/>
      <c r="AR247" s="344"/>
      <c r="AS247" s="344"/>
      <c r="AT247" s="344"/>
      <c r="AU247" s="309"/>
      <c r="AV247" s="344"/>
      <c r="AW247" s="344"/>
      <c r="AX247" s="309"/>
    </row>
    <row r="248" spans="1:50" ht="15">
      <c r="A248" s="634" t="s">
        <v>324</v>
      </c>
      <c r="B248" s="635">
        <v>43036121.743084654</v>
      </c>
      <c r="C248" s="635"/>
      <c r="D248" s="635">
        <v>18451756.869565219</v>
      </c>
      <c r="E248" s="635"/>
      <c r="F248" s="635">
        <v>11708604.34762441</v>
      </c>
      <c r="G248" s="635">
        <v>6646511.9506044136</v>
      </c>
      <c r="H248" s="635">
        <v>79842994.910878688</v>
      </c>
      <c r="I248" s="635"/>
      <c r="J248" s="635">
        <v>0</v>
      </c>
      <c r="K248" s="635">
        <v>0</v>
      </c>
      <c r="L248" s="635">
        <v>969971.26315789472</v>
      </c>
      <c r="M248" s="635">
        <v>969971.26315789472</v>
      </c>
      <c r="N248" s="635"/>
      <c r="O248" s="635"/>
      <c r="P248" s="635"/>
      <c r="Q248"/>
      <c r="R248" s="273"/>
      <c r="S248" s="275">
        <f>IF(B247&gt;0,(B248/B247),)</f>
        <v>79256.209471610782</v>
      </c>
      <c r="T248" s="275">
        <f t="shared" ref="T248:AD248" si="176">IF(C247&gt;0,(C248/C247),)</f>
        <v>0</v>
      </c>
      <c r="U248" s="275">
        <f t="shared" si="176"/>
        <v>64068.600241545901</v>
      </c>
      <c r="V248" s="275">
        <f t="shared" si="176"/>
        <v>0</v>
      </c>
      <c r="W248" s="275">
        <f t="shared" si="176"/>
        <v>54458.624872671673</v>
      </c>
      <c r="X248" s="275">
        <f t="shared" si="176"/>
        <v>55853.041601717763</v>
      </c>
      <c r="Y248" s="290">
        <f t="shared" si="176"/>
        <v>68534.759580153375</v>
      </c>
      <c r="Z248" s="285">
        <f t="shared" si="176"/>
        <v>0</v>
      </c>
      <c r="AA248" s="275">
        <f t="shared" si="176"/>
        <v>0</v>
      </c>
      <c r="AB248" s="275">
        <f t="shared" si="176"/>
        <v>0</v>
      </c>
      <c r="AC248" s="275">
        <f t="shared" si="176"/>
        <v>48498.563157894736</v>
      </c>
      <c r="AD248" s="275">
        <f t="shared" si="176"/>
        <v>48498.563157894736</v>
      </c>
      <c r="AE248" s="290">
        <f>IF(M247&gt;0,(M248/M247),)</f>
        <v>48498.563157894736</v>
      </c>
      <c r="AF248" s="285">
        <f>IF(N247&gt;0,(N248/N247),)</f>
        <v>0</v>
      </c>
      <c r="AG248" s="275">
        <f>IF(O247&gt;0,(O248/O247),)</f>
        <v>0</v>
      </c>
      <c r="AH248" s="290">
        <f>IF(P247&gt;0,(P248/P247),)</f>
        <v>0</v>
      </c>
      <c r="AI248" s="345">
        <f>IF(S246&gt;0,(S248-S246)/S246,)</f>
        <v>5.1748399059553078E-3</v>
      </c>
      <c r="AJ248" s="314">
        <f t="shared" ref="AJ248:AX248" si="177">IF(T246&gt;0,(T248-T246)/T246,)</f>
        <v>0</v>
      </c>
      <c r="AK248" s="314">
        <f t="shared" si="177"/>
        <v>1.2506826518890728E-2</v>
      </c>
      <c r="AL248" s="314">
        <f t="shared" si="177"/>
        <v>0</v>
      </c>
      <c r="AM248" s="314">
        <f t="shared" si="177"/>
        <v>-8.6785677461572827E-2</v>
      </c>
      <c r="AN248" s="314">
        <f t="shared" si="177"/>
        <v>1.1673859640913135E-2</v>
      </c>
      <c r="AO248" s="310">
        <f t="shared" si="177"/>
        <v>-2.0570291392768511E-3</v>
      </c>
      <c r="AP248" s="314">
        <f t="shared" si="177"/>
        <v>0</v>
      </c>
      <c r="AQ248" s="314">
        <f t="shared" si="177"/>
        <v>0</v>
      </c>
      <c r="AR248" s="314">
        <f t="shared" si="177"/>
        <v>0</v>
      </c>
      <c r="AS248" s="314">
        <f t="shared" si="177"/>
        <v>-1.0865778726752871E-2</v>
      </c>
      <c r="AT248" s="314">
        <f t="shared" si="177"/>
        <v>-1.0865778726752871E-2</v>
      </c>
      <c r="AU248" s="310">
        <f t="shared" si="177"/>
        <v>-1.0865778726752871E-2</v>
      </c>
      <c r="AV248" s="314">
        <f t="shared" si="177"/>
        <v>0</v>
      </c>
      <c r="AW248" s="314">
        <f t="shared" si="177"/>
        <v>0</v>
      </c>
      <c r="AX248" s="310">
        <f t="shared" si="177"/>
        <v>0</v>
      </c>
    </row>
    <row r="249" spans="1:50" ht="15">
      <c r="A249" s="634" t="s">
        <v>326</v>
      </c>
      <c r="B249" s="635">
        <v>170</v>
      </c>
      <c r="C249" s="635"/>
      <c r="D249" s="635">
        <v>99</v>
      </c>
      <c r="E249" s="635"/>
      <c r="F249" s="635">
        <v>53</v>
      </c>
      <c r="G249" s="635">
        <v>139</v>
      </c>
      <c r="H249" s="635">
        <v>461</v>
      </c>
      <c r="I249" s="635"/>
      <c r="J249" s="635">
        <v>0</v>
      </c>
      <c r="K249" s="635">
        <v>0</v>
      </c>
      <c r="L249" s="635">
        <v>45</v>
      </c>
      <c r="M249" s="635">
        <v>45</v>
      </c>
      <c r="N249" s="635"/>
      <c r="O249" s="635"/>
      <c r="P249" s="635"/>
      <c r="Q249"/>
      <c r="S249" s="272"/>
      <c r="T249" s="272"/>
      <c r="U249" s="272"/>
      <c r="V249" s="272"/>
      <c r="W249" s="272"/>
      <c r="X249" s="272"/>
      <c r="Y249" s="288"/>
      <c r="Z249" s="284"/>
      <c r="AA249" s="272"/>
      <c r="AB249" s="272"/>
      <c r="AC249" s="272"/>
      <c r="AD249" s="272"/>
      <c r="AE249" s="288"/>
      <c r="AF249" s="284"/>
      <c r="AG249" s="272"/>
      <c r="AH249" s="288"/>
      <c r="AI249" s="343"/>
      <c r="AJ249" s="344"/>
      <c r="AK249" s="344"/>
      <c r="AL249" s="344"/>
      <c r="AM249" s="344"/>
      <c r="AN249" s="344"/>
      <c r="AO249" s="309"/>
      <c r="AP249" s="344"/>
      <c r="AQ249" s="344"/>
      <c r="AR249" s="344"/>
      <c r="AS249" s="344"/>
      <c r="AT249" s="344"/>
      <c r="AU249" s="309"/>
      <c r="AV249" s="344"/>
      <c r="AW249" s="344"/>
      <c r="AX249" s="309"/>
    </row>
    <row r="250" spans="1:50" ht="15">
      <c r="A250" s="634" t="s">
        <v>328</v>
      </c>
      <c r="B250" s="635">
        <v>8226755.6590772923</v>
      </c>
      <c r="C250" s="635"/>
      <c r="D250" s="635">
        <v>5064706.0282258065</v>
      </c>
      <c r="E250" s="635"/>
      <c r="F250" s="635">
        <v>2592760.7905882355</v>
      </c>
      <c r="G250" s="635">
        <v>6498814.7301204819</v>
      </c>
      <c r="H250" s="635">
        <v>22383037.208011817</v>
      </c>
      <c r="I250" s="635"/>
      <c r="J250" s="635">
        <v>0</v>
      </c>
      <c r="K250" s="635">
        <v>0</v>
      </c>
      <c r="L250" s="635">
        <v>1866144.7365879829</v>
      </c>
      <c r="M250" s="635">
        <v>1866144.7365879829</v>
      </c>
      <c r="N250" s="635"/>
      <c r="O250" s="635"/>
      <c r="P250" s="635"/>
      <c r="Q250"/>
      <c r="R250" s="273"/>
      <c r="S250" s="275">
        <f>IF(B249&gt;0,(B250/B249),)</f>
        <v>48392.680347513488</v>
      </c>
      <c r="T250" s="275">
        <f t="shared" ref="T250:AD250" si="178">IF(C249&gt;0,(C250/C249),)</f>
        <v>0</v>
      </c>
      <c r="U250" s="275">
        <f t="shared" si="178"/>
        <v>51158.646749755622</v>
      </c>
      <c r="V250" s="275">
        <f t="shared" si="178"/>
        <v>0</v>
      </c>
      <c r="W250" s="275">
        <f t="shared" si="178"/>
        <v>48920.014916759159</v>
      </c>
      <c r="X250" s="275">
        <f t="shared" si="178"/>
        <v>46754.062806622169</v>
      </c>
      <c r="Y250" s="290">
        <f t="shared" si="178"/>
        <v>48553.226047747979</v>
      </c>
      <c r="Z250" s="285">
        <f t="shared" si="178"/>
        <v>0</v>
      </c>
      <c r="AA250" s="275">
        <f t="shared" si="178"/>
        <v>0</v>
      </c>
      <c r="AB250" s="275">
        <f t="shared" si="178"/>
        <v>0</v>
      </c>
      <c r="AC250" s="275">
        <f t="shared" si="178"/>
        <v>41469.883035288505</v>
      </c>
      <c r="AD250" s="275">
        <f t="shared" si="178"/>
        <v>41469.883035288505</v>
      </c>
      <c r="AE250" s="290">
        <f>IF(M249&gt;0,(M250/M249),)</f>
        <v>41469.883035288505</v>
      </c>
      <c r="AF250" s="285">
        <f>IF(N249&gt;0,(N250/N249),)</f>
        <v>0</v>
      </c>
      <c r="AG250" s="275">
        <f>IF(O249&gt;0,(O250/O249),)</f>
        <v>0</v>
      </c>
      <c r="AH250" s="290">
        <f>IF(P249&gt;0,(P250/P249),)</f>
        <v>0</v>
      </c>
      <c r="AI250" s="343"/>
      <c r="AJ250" s="344"/>
      <c r="AK250" s="344"/>
      <c r="AL250" s="344"/>
      <c r="AM250" s="344"/>
      <c r="AN250" s="344"/>
      <c r="AO250" s="309"/>
      <c r="AP250" s="344"/>
      <c r="AQ250" s="344"/>
      <c r="AR250" s="344"/>
      <c r="AS250" s="344"/>
      <c r="AT250" s="344"/>
      <c r="AU250" s="309"/>
      <c r="AV250" s="344"/>
      <c r="AW250" s="344"/>
      <c r="AX250" s="309"/>
    </row>
    <row r="251" spans="1:50" ht="15">
      <c r="A251" s="634" t="s">
        <v>330</v>
      </c>
      <c r="B251" s="635">
        <v>164</v>
      </c>
      <c r="C251" s="635"/>
      <c r="D251" s="635">
        <v>96</v>
      </c>
      <c r="E251" s="635"/>
      <c r="F251" s="635">
        <v>45</v>
      </c>
      <c r="G251" s="635">
        <v>135</v>
      </c>
      <c r="H251" s="635">
        <v>440</v>
      </c>
      <c r="I251" s="635"/>
      <c r="J251" s="635">
        <v>0</v>
      </c>
      <c r="K251" s="635">
        <v>0</v>
      </c>
      <c r="L251" s="635">
        <v>41</v>
      </c>
      <c r="M251" s="635">
        <v>41</v>
      </c>
      <c r="N251" s="635"/>
      <c r="O251" s="635"/>
      <c r="P251" s="635"/>
      <c r="Q251"/>
      <c r="S251" s="272"/>
      <c r="T251" s="272"/>
      <c r="U251" s="272"/>
      <c r="V251" s="272"/>
      <c r="W251" s="272"/>
      <c r="X251" s="272"/>
      <c r="Y251" s="288"/>
      <c r="Z251" s="284"/>
      <c r="AA251" s="272"/>
      <c r="AB251" s="272"/>
      <c r="AC251" s="272"/>
      <c r="AD251" s="272"/>
      <c r="AE251" s="288"/>
      <c r="AF251" s="284"/>
      <c r="AG251" s="272"/>
      <c r="AH251" s="288"/>
      <c r="AI251" s="343"/>
      <c r="AJ251" s="344"/>
      <c r="AK251" s="344"/>
      <c r="AL251" s="344"/>
      <c r="AM251" s="344"/>
      <c r="AN251" s="344"/>
      <c r="AO251" s="309"/>
      <c r="AP251" s="344"/>
      <c r="AQ251" s="344"/>
      <c r="AR251" s="344"/>
      <c r="AS251" s="344"/>
      <c r="AT251" s="344"/>
      <c r="AU251" s="309"/>
      <c r="AV251" s="344"/>
      <c r="AW251" s="344"/>
      <c r="AX251" s="309"/>
    </row>
    <row r="252" spans="1:50" ht="15">
      <c r="A252" s="634" t="s">
        <v>332</v>
      </c>
      <c r="B252" s="635">
        <v>8200378.4005006263</v>
      </c>
      <c r="C252" s="635"/>
      <c r="D252" s="635">
        <v>4926175.762931034</v>
      </c>
      <c r="E252" s="635"/>
      <c r="F252" s="635">
        <v>2232690.1636553681</v>
      </c>
      <c r="G252" s="635">
        <v>6342691.1878743302</v>
      </c>
      <c r="H252" s="635">
        <v>21701935.514961358</v>
      </c>
      <c r="I252" s="635"/>
      <c r="J252" s="635">
        <v>0</v>
      </c>
      <c r="K252" s="635">
        <v>0</v>
      </c>
      <c r="L252" s="635">
        <v>1874802.4808251786</v>
      </c>
      <c r="M252" s="635">
        <v>1874802.4808251786</v>
      </c>
      <c r="N252" s="635"/>
      <c r="O252" s="635"/>
      <c r="P252" s="635"/>
      <c r="Q252"/>
      <c r="R252" s="273"/>
      <c r="S252" s="275">
        <f>IF(B251&gt;0,(B252/B251),)</f>
        <v>50002.307320125772</v>
      </c>
      <c r="T252" s="275">
        <f t="shared" ref="T252:AD252" si="179">IF(C251&gt;0,(C252/C251),)</f>
        <v>0</v>
      </c>
      <c r="U252" s="275">
        <f t="shared" si="179"/>
        <v>51314.33086386494</v>
      </c>
      <c r="V252" s="275">
        <f t="shared" si="179"/>
        <v>0</v>
      </c>
      <c r="W252" s="275">
        <f t="shared" si="179"/>
        <v>49615.336970119293</v>
      </c>
      <c r="X252" s="275">
        <f t="shared" si="179"/>
        <v>46982.897687958</v>
      </c>
      <c r="Y252" s="290">
        <f t="shared" si="179"/>
        <v>49322.58071582127</v>
      </c>
      <c r="Z252" s="285">
        <f t="shared" si="179"/>
        <v>0</v>
      </c>
      <c r="AA252" s="275">
        <f t="shared" si="179"/>
        <v>0</v>
      </c>
      <c r="AB252" s="275">
        <f t="shared" si="179"/>
        <v>0</v>
      </c>
      <c r="AC252" s="275">
        <f t="shared" si="179"/>
        <v>45726.88977622387</v>
      </c>
      <c r="AD252" s="275">
        <f t="shared" si="179"/>
        <v>45726.88977622387</v>
      </c>
      <c r="AE252" s="290">
        <f>IF(M251&gt;0,(M252/M251),)</f>
        <v>45726.88977622387</v>
      </c>
      <c r="AF252" s="285">
        <f>IF(N251&gt;0,(N252/N251),)</f>
        <v>0</v>
      </c>
      <c r="AG252" s="275">
        <f>IF(O251&gt;0,(O252/O251),)</f>
        <v>0</v>
      </c>
      <c r="AH252" s="290">
        <f>IF(P251&gt;0,(P252/P251),)</f>
        <v>0</v>
      </c>
      <c r="AI252" s="345">
        <f>IF(S250&gt;0,(S252-S250)/S250,)</f>
        <v>3.3261785895167727E-2</v>
      </c>
      <c r="AJ252" s="314">
        <f t="shared" ref="AJ252:AX252" si="180">IF(T250&gt;0,(T252-T250)/T250,)</f>
        <v>0</v>
      </c>
      <c r="AK252" s="314">
        <f t="shared" si="180"/>
        <v>3.0431632578330659E-3</v>
      </c>
      <c r="AL252" s="312">
        <f t="shared" si="180"/>
        <v>0</v>
      </c>
      <c r="AM252" s="314">
        <f t="shared" si="180"/>
        <v>1.4213447288257651E-2</v>
      </c>
      <c r="AN252" s="314">
        <f t="shared" si="180"/>
        <v>4.8944384209412446E-3</v>
      </c>
      <c r="AO252" s="310">
        <f t="shared" si="180"/>
        <v>1.5845593191206195E-2</v>
      </c>
      <c r="AP252" s="314">
        <f t="shared" si="180"/>
        <v>0</v>
      </c>
      <c r="AQ252" s="314">
        <f t="shared" si="180"/>
        <v>0</v>
      </c>
      <c r="AR252" s="314">
        <f t="shared" si="180"/>
        <v>0</v>
      </c>
      <c r="AS252" s="314">
        <f t="shared" si="180"/>
        <v>0.10265297197276624</v>
      </c>
      <c r="AT252" s="314">
        <f t="shared" si="180"/>
        <v>0.10265297197276624</v>
      </c>
      <c r="AU252" s="310">
        <f t="shared" si="180"/>
        <v>0.10265297197276624</v>
      </c>
      <c r="AV252" s="314">
        <f t="shared" si="180"/>
        <v>0</v>
      </c>
      <c r="AW252" s="314">
        <f t="shared" si="180"/>
        <v>0</v>
      </c>
      <c r="AX252" s="310">
        <f t="shared" si="180"/>
        <v>0</v>
      </c>
    </row>
    <row r="253" spans="1:50" ht="15">
      <c r="A253" s="634" t="s">
        <v>334</v>
      </c>
      <c r="B253" s="635">
        <v>285</v>
      </c>
      <c r="C253" s="635"/>
      <c r="D253" s="635">
        <v>1</v>
      </c>
      <c r="E253" s="635"/>
      <c r="F253" s="635">
        <v>95</v>
      </c>
      <c r="G253" s="635">
        <v>25</v>
      </c>
      <c r="H253" s="635">
        <v>406</v>
      </c>
      <c r="I253" s="635"/>
      <c r="J253" s="635">
        <v>1432</v>
      </c>
      <c r="K253" s="635">
        <v>470</v>
      </c>
      <c r="L253" s="635">
        <v>133</v>
      </c>
      <c r="M253" s="635">
        <v>2035</v>
      </c>
      <c r="N253" s="635"/>
      <c r="O253" s="635"/>
      <c r="P253" s="635"/>
      <c r="Q253"/>
      <c r="S253" s="272"/>
      <c r="T253" s="272"/>
      <c r="U253" s="272"/>
      <c r="V253" s="272"/>
      <c r="W253" s="272"/>
      <c r="X253" s="272"/>
      <c r="Y253" s="288"/>
      <c r="Z253" s="284"/>
      <c r="AA253" s="272"/>
      <c r="AB253" s="272"/>
      <c r="AC253" s="272"/>
      <c r="AD253" s="272"/>
      <c r="AE253" s="288"/>
      <c r="AF253" s="284"/>
      <c r="AG253" s="272"/>
      <c r="AH253" s="288"/>
      <c r="AI253" s="343"/>
      <c r="AJ253" s="344"/>
      <c r="AK253" s="344"/>
      <c r="AL253" s="344"/>
      <c r="AM253" s="344"/>
      <c r="AN253" s="344"/>
      <c r="AO253" s="309"/>
      <c r="AP253" s="344"/>
      <c r="AQ253" s="344"/>
      <c r="AR253" s="344"/>
      <c r="AS253" s="344"/>
      <c r="AT253" s="344"/>
      <c r="AU253" s="309"/>
      <c r="AV253" s="344"/>
      <c r="AW253" s="344"/>
      <c r="AX253" s="309"/>
    </row>
    <row r="254" spans="1:50" ht="15">
      <c r="A254" s="634" t="s">
        <v>336</v>
      </c>
      <c r="B254" s="635">
        <v>15127386.914325843</v>
      </c>
      <c r="C254" s="635"/>
      <c r="D254" s="635">
        <v>32130</v>
      </c>
      <c r="E254" s="635"/>
      <c r="F254" s="635">
        <v>4502715</v>
      </c>
      <c r="G254" s="635">
        <v>1032959.6579670331</v>
      </c>
      <c r="H254" s="635">
        <v>20695191.572292875</v>
      </c>
      <c r="I254" s="635"/>
      <c r="J254" s="635">
        <v>75984071</v>
      </c>
      <c r="K254" s="635">
        <v>22383936</v>
      </c>
      <c r="L254" s="635">
        <v>5584026</v>
      </c>
      <c r="M254" s="635">
        <v>103952033</v>
      </c>
      <c r="N254" s="635"/>
      <c r="O254" s="635"/>
      <c r="P254" s="635"/>
      <c r="Q254"/>
      <c r="R254" s="273"/>
      <c r="S254" s="275">
        <f>IF(B253&gt;0,(B254/B253),)</f>
        <v>53078.550576581903</v>
      </c>
      <c r="T254" s="275">
        <f t="shared" ref="T254:AD254" si="181">IF(C253&gt;0,(C254/C253),)</f>
        <v>0</v>
      </c>
      <c r="U254" s="275">
        <f t="shared" si="181"/>
        <v>32130</v>
      </c>
      <c r="V254" s="275">
        <f t="shared" si="181"/>
        <v>0</v>
      </c>
      <c r="W254" s="275">
        <f t="shared" si="181"/>
        <v>47397</v>
      </c>
      <c r="X254" s="275">
        <f t="shared" si="181"/>
        <v>41318.386318681325</v>
      </c>
      <c r="Y254" s="290">
        <f t="shared" si="181"/>
        <v>50973.378256879005</v>
      </c>
      <c r="Z254" s="285">
        <f t="shared" si="181"/>
        <v>0</v>
      </c>
      <c r="AA254" s="275">
        <f t="shared" si="181"/>
        <v>53061.502094972064</v>
      </c>
      <c r="AB254" s="275">
        <f t="shared" si="181"/>
        <v>47625.395744680849</v>
      </c>
      <c r="AC254" s="275">
        <f t="shared" si="181"/>
        <v>41985.15789473684</v>
      </c>
      <c r="AD254" s="275">
        <f t="shared" si="181"/>
        <v>51082.080098280101</v>
      </c>
      <c r="AE254" s="290">
        <f>IF(M253&gt;0,(M254/M253),)</f>
        <v>51082.080098280101</v>
      </c>
      <c r="AF254" s="285">
        <f>IF(N253&gt;0,(N254/N253),)</f>
        <v>0</v>
      </c>
      <c r="AG254" s="275">
        <f>IF(O253&gt;0,(O254/O253),)</f>
        <v>0</v>
      </c>
      <c r="AH254" s="290">
        <f>IF(P253&gt;0,(P254/P253),)</f>
        <v>0</v>
      </c>
      <c r="AI254" s="343"/>
      <c r="AJ254" s="344"/>
      <c r="AK254" s="344"/>
      <c r="AL254" s="344"/>
      <c r="AM254" s="344"/>
      <c r="AN254" s="344"/>
      <c r="AO254" s="309"/>
      <c r="AP254" s="344"/>
      <c r="AQ254" s="344"/>
      <c r="AR254" s="344"/>
      <c r="AS254" s="344"/>
      <c r="AT254" s="344"/>
      <c r="AU254" s="309"/>
      <c r="AV254" s="344"/>
      <c r="AW254" s="344"/>
      <c r="AX254" s="309"/>
    </row>
    <row r="255" spans="1:50" ht="15">
      <c r="A255" s="634" t="s">
        <v>338</v>
      </c>
      <c r="B255" s="635">
        <v>283</v>
      </c>
      <c r="C255" s="635"/>
      <c r="D255" s="635">
        <v>1</v>
      </c>
      <c r="E255" s="635"/>
      <c r="F255" s="635">
        <v>107</v>
      </c>
      <c r="G255" s="635">
        <v>24</v>
      </c>
      <c r="H255" s="635">
        <v>415</v>
      </c>
      <c r="I255" s="635"/>
      <c r="J255" s="635">
        <v>1429</v>
      </c>
      <c r="K255" s="635">
        <v>459</v>
      </c>
      <c r="L255" s="635">
        <v>121</v>
      </c>
      <c r="M255" s="635">
        <v>2009</v>
      </c>
      <c r="N255" s="635"/>
      <c r="O255" s="635"/>
      <c r="P255" s="635"/>
      <c r="Q255"/>
      <c r="S255" s="272"/>
      <c r="T255" s="272"/>
      <c r="U255" s="272"/>
      <c r="V255" s="272"/>
      <c r="W255" s="272"/>
      <c r="X255" s="272"/>
      <c r="Y255" s="288"/>
      <c r="Z255" s="284"/>
      <c r="AA255" s="272"/>
      <c r="AB255" s="272"/>
      <c r="AC255" s="272"/>
      <c r="AD255" s="272"/>
      <c r="AE255" s="288"/>
      <c r="AF255" s="284"/>
      <c r="AG255" s="272"/>
      <c r="AH255" s="288"/>
      <c r="AI255" s="343"/>
      <c r="AJ255" s="344"/>
      <c r="AK255" s="344"/>
      <c r="AL255" s="344"/>
      <c r="AM255" s="344"/>
      <c r="AN255" s="344"/>
      <c r="AO255" s="309"/>
      <c r="AP255" s="344"/>
      <c r="AQ255" s="344"/>
      <c r="AR255" s="344"/>
      <c r="AS255" s="344"/>
      <c r="AT255" s="344"/>
      <c r="AU255" s="309"/>
      <c r="AV255" s="344"/>
      <c r="AW255" s="344"/>
      <c r="AX255" s="309"/>
    </row>
    <row r="256" spans="1:50" ht="15">
      <c r="A256" s="634" t="s">
        <v>340</v>
      </c>
      <c r="B256" s="635">
        <v>15090050.073509762</v>
      </c>
      <c r="C256" s="635"/>
      <c r="D256" s="635">
        <v>32130</v>
      </c>
      <c r="E256" s="635"/>
      <c r="F256" s="635">
        <v>4254037.7300613495</v>
      </c>
      <c r="G256" s="635">
        <v>1086594.3925233646</v>
      </c>
      <c r="H256" s="635">
        <v>20462812.196094476</v>
      </c>
      <c r="I256" s="635"/>
      <c r="J256" s="635">
        <v>62619559</v>
      </c>
      <c r="K256" s="635">
        <v>21916606</v>
      </c>
      <c r="L256" s="635">
        <v>4786505</v>
      </c>
      <c r="M256" s="635">
        <v>89322670</v>
      </c>
      <c r="N256" s="635"/>
      <c r="O256" s="635"/>
      <c r="P256" s="635"/>
      <c r="Q256"/>
      <c r="R256" s="273"/>
      <c r="S256" s="275">
        <f>IF(B255&gt;0,(B256/B255),)</f>
        <v>53321.731708515057</v>
      </c>
      <c r="T256" s="275">
        <f t="shared" ref="T256:AD256" si="182">IF(C255&gt;0,(C256/C255),)</f>
        <v>0</v>
      </c>
      <c r="U256" s="275">
        <f t="shared" si="182"/>
        <v>32130</v>
      </c>
      <c r="V256" s="397">
        <f t="shared" si="182"/>
        <v>0</v>
      </c>
      <c r="W256" s="275">
        <f t="shared" si="182"/>
        <v>39757.361963190182</v>
      </c>
      <c r="X256" s="275">
        <f t="shared" si="182"/>
        <v>45274.766355140193</v>
      </c>
      <c r="Y256" s="290">
        <f t="shared" si="182"/>
        <v>49307.981195408378</v>
      </c>
      <c r="Z256" s="285">
        <f t="shared" si="182"/>
        <v>0</v>
      </c>
      <c r="AA256" s="275">
        <f t="shared" si="182"/>
        <v>43820.545136459063</v>
      </c>
      <c r="AB256" s="275">
        <f t="shared" si="182"/>
        <v>47748.596949891071</v>
      </c>
      <c r="AC256" s="275">
        <f t="shared" si="182"/>
        <v>39557.89256198347</v>
      </c>
      <c r="AD256" s="275">
        <f t="shared" si="182"/>
        <v>44461.259333001493</v>
      </c>
      <c r="AE256" s="290">
        <f>IF(M255&gt;0,(M256/M255),)</f>
        <v>44461.259333001493</v>
      </c>
      <c r="AF256" s="285">
        <f>IF(N255&gt;0,(N256/N255),)</f>
        <v>0</v>
      </c>
      <c r="AG256" s="275">
        <f>IF(O255&gt;0,(O256/O255),)</f>
        <v>0</v>
      </c>
      <c r="AH256" s="290">
        <f>IF(P255&gt;0,(P256/P255),)</f>
        <v>0</v>
      </c>
      <c r="AI256" s="345">
        <f>IF(S254&gt;0,(S256-S254)/S254,)</f>
        <v>4.58153301647322E-3</v>
      </c>
      <c r="AJ256" s="314">
        <f t="shared" ref="AJ256:AX256" si="183">IF(T254&gt;0,(T256-T254)/T254,)</f>
        <v>0</v>
      </c>
      <c r="AK256" s="314">
        <f t="shared" si="183"/>
        <v>0</v>
      </c>
      <c r="AL256" s="314">
        <f t="shared" si="183"/>
        <v>0</v>
      </c>
      <c r="AM256" s="314">
        <f t="shared" si="183"/>
        <v>-0.16118399976390527</v>
      </c>
      <c r="AN256" s="314">
        <f t="shared" si="183"/>
        <v>9.5753498356494757E-2</v>
      </c>
      <c r="AO256" s="394">
        <f t="shared" si="183"/>
        <v>-3.2671898909228697E-2</v>
      </c>
      <c r="AP256" s="314">
        <f t="shared" si="183"/>
        <v>0</v>
      </c>
      <c r="AQ256" s="314">
        <f t="shared" si="183"/>
        <v>-0.1741555853803966</v>
      </c>
      <c r="AR256" s="314">
        <f t="shared" si="183"/>
        <v>2.5868804507305711E-3</v>
      </c>
      <c r="AS256" s="314">
        <f t="shared" si="183"/>
        <v>-5.7812461699891481E-2</v>
      </c>
      <c r="AT256" s="314">
        <f t="shared" si="183"/>
        <v>-0.1296114166169503</v>
      </c>
      <c r="AU256" s="310">
        <f t="shared" si="183"/>
        <v>-0.1296114166169503</v>
      </c>
      <c r="AV256" s="314">
        <f t="shared" si="183"/>
        <v>0</v>
      </c>
      <c r="AW256" s="314">
        <f t="shared" si="183"/>
        <v>0</v>
      </c>
      <c r="AX256" s="310">
        <f t="shared" si="183"/>
        <v>0</v>
      </c>
    </row>
    <row r="257" spans="1:50" ht="15">
      <c r="A257" s="634" t="s">
        <v>342</v>
      </c>
      <c r="B257" s="635">
        <v>0</v>
      </c>
      <c r="C257" s="635"/>
      <c r="D257" s="635">
        <v>0</v>
      </c>
      <c r="E257" s="635"/>
      <c r="F257" s="635">
        <v>0</v>
      </c>
      <c r="G257" s="635">
        <v>0</v>
      </c>
      <c r="H257" s="635">
        <v>0</v>
      </c>
      <c r="I257" s="635"/>
      <c r="J257" s="635">
        <v>0</v>
      </c>
      <c r="K257" s="635">
        <v>0</v>
      </c>
      <c r="L257" s="635">
        <v>0</v>
      </c>
      <c r="M257" s="635">
        <v>0</v>
      </c>
      <c r="N257" s="635"/>
      <c r="O257" s="635"/>
      <c r="P257" s="635"/>
      <c r="Q257"/>
      <c r="S257" s="272"/>
      <c r="T257" s="272"/>
      <c r="U257" s="272"/>
      <c r="V257" s="272"/>
      <c r="W257" s="272"/>
      <c r="X257" s="272"/>
      <c r="Y257" s="288"/>
      <c r="Z257" s="284"/>
      <c r="AA257" s="272"/>
      <c r="AB257" s="272"/>
      <c r="AC257" s="272"/>
      <c r="AD257" s="272"/>
      <c r="AE257" s="288"/>
      <c r="AF257" s="284"/>
      <c r="AG257" s="272"/>
      <c r="AH257" s="288"/>
      <c r="AI257" s="343"/>
      <c r="AJ257" s="344"/>
      <c r="AK257" s="344"/>
      <c r="AL257" s="344"/>
      <c r="AM257" s="344"/>
      <c r="AN257" s="344"/>
      <c r="AO257" s="309"/>
      <c r="AP257" s="344"/>
      <c r="AQ257" s="344"/>
      <c r="AR257" s="344"/>
      <c r="AS257" s="344"/>
      <c r="AT257" s="344"/>
      <c r="AU257" s="309"/>
      <c r="AV257" s="344"/>
      <c r="AW257" s="344"/>
      <c r="AX257" s="309"/>
    </row>
    <row r="258" spans="1:50" ht="15">
      <c r="A258" s="634" t="s">
        <v>344</v>
      </c>
      <c r="B258" s="635">
        <v>0</v>
      </c>
      <c r="C258" s="635"/>
      <c r="D258" s="635">
        <v>0</v>
      </c>
      <c r="E258" s="635"/>
      <c r="F258" s="635">
        <v>0</v>
      </c>
      <c r="G258" s="635">
        <v>0</v>
      </c>
      <c r="H258" s="635">
        <v>0</v>
      </c>
      <c r="I258" s="635"/>
      <c r="J258" s="635">
        <v>0</v>
      </c>
      <c r="K258" s="635">
        <v>0</v>
      </c>
      <c r="L258" s="635">
        <v>0</v>
      </c>
      <c r="M258" s="635">
        <v>0</v>
      </c>
      <c r="N258" s="635"/>
      <c r="O258" s="635"/>
      <c r="P258" s="635"/>
      <c r="Q258"/>
      <c r="R258" s="273"/>
      <c r="S258" s="275">
        <f>IF(B257&gt;0,(B258/B257),)</f>
        <v>0</v>
      </c>
      <c r="T258" s="275">
        <f t="shared" ref="T258:AD258" si="184">IF(C257&gt;0,(C258/C257),)</f>
        <v>0</v>
      </c>
      <c r="U258" s="275">
        <f t="shared" si="184"/>
        <v>0</v>
      </c>
      <c r="V258" s="275">
        <f t="shared" si="184"/>
        <v>0</v>
      </c>
      <c r="W258" s="275">
        <f t="shared" si="184"/>
        <v>0</v>
      </c>
      <c r="X258" s="275">
        <f t="shared" si="184"/>
        <v>0</v>
      </c>
      <c r="Y258" s="290">
        <f t="shared" si="184"/>
        <v>0</v>
      </c>
      <c r="Z258" s="285">
        <f t="shared" si="184"/>
        <v>0</v>
      </c>
      <c r="AA258" s="275">
        <f t="shared" si="184"/>
        <v>0</v>
      </c>
      <c r="AB258" s="275">
        <f t="shared" si="184"/>
        <v>0</v>
      </c>
      <c r="AC258" s="275">
        <f t="shared" si="184"/>
        <v>0</v>
      </c>
      <c r="AD258" s="275">
        <f t="shared" si="184"/>
        <v>0</v>
      </c>
      <c r="AE258" s="290">
        <f>IF(M257&gt;0,(M258/M257),)</f>
        <v>0</v>
      </c>
      <c r="AF258" s="285">
        <f>IF(N257&gt;0,(N258/N257),)</f>
        <v>0</v>
      </c>
      <c r="AG258" s="275">
        <f>IF(O257&gt;0,(O258/O257),)</f>
        <v>0</v>
      </c>
      <c r="AH258" s="290">
        <f>IF(P257&gt;0,(P258/P257),)</f>
        <v>0</v>
      </c>
      <c r="AI258" s="343"/>
      <c r="AJ258" s="344"/>
      <c r="AK258" s="344"/>
      <c r="AL258" s="344"/>
      <c r="AM258" s="344"/>
      <c r="AN258" s="344"/>
      <c r="AO258" s="309"/>
      <c r="AP258" s="344"/>
      <c r="AQ258" s="344"/>
      <c r="AR258" s="344"/>
      <c r="AS258" s="344"/>
      <c r="AT258" s="344"/>
      <c r="AU258" s="309"/>
      <c r="AV258" s="344"/>
      <c r="AW258" s="344"/>
      <c r="AX258" s="309"/>
    </row>
    <row r="259" spans="1:50" ht="15">
      <c r="A259" s="634" t="s">
        <v>346</v>
      </c>
      <c r="B259" s="635">
        <v>0</v>
      </c>
      <c r="C259" s="635"/>
      <c r="D259" s="635">
        <v>0</v>
      </c>
      <c r="E259" s="635"/>
      <c r="F259" s="635">
        <v>0</v>
      </c>
      <c r="G259" s="635">
        <v>0</v>
      </c>
      <c r="H259" s="635">
        <v>0</v>
      </c>
      <c r="I259" s="635"/>
      <c r="J259" s="635">
        <v>0</v>
      </c>
      <c r="K259" s="635">
        <v>0</v>
      </c>
      <c r="L259" s="635">
        <v>0</v>
      </c>
      <c r="M259" s="635">
        <v>0</v>
      </c>
      <c r="N259" s="635"/>
      <c r="O259" s="635"/>
      <c r="P259" s="635"/>
      <c r="Q259"/>
      <c r="S259" s="272"/>
      <c r="T259" s="272"/>
      <c r="U259" s="272"/>
      <c r="V259" s="272"/>
      <c r="W259" s="272"/>
      <c r="X259" s="272"/>
      <c r="Y259" s="288"/>
      <c r="Z259" s="284"/>
      <c r="AA259" s="272"/>
      <c r="AB259" s="272"/>
      <c r="AC259" s="272"/>
      <c r="AD259" s="272"/>
      <c r="AE259" s="288"/>
      <c r="AF259" s="284"/>
      <c r="AG259" s="272"/>
      <c r="AH259" s="288"/>
      <c r="AI259" s="343"/>
      <c r="AJ259" s="344"/>
      <c r="AK259" s="344"/>
      <c r="AL259" s="344"/>
      <c r="AM259" s="344"/>
      <c r="AN259" s="344"/>
      <c r="AO259" s="309"/>
      <c r="AP259" s="344"/>
      <c r="AQ259" s="344"/>
      <c r="AR259" s="344"/>
      <c r="AS259" s="344"/>
      <c r="AT259" s="344"/>
      <c r="AU259" s="309"/>
      <c r="AV259" s="344"/>
      <c r="AW259" s="344"/>
      <c r="AX259" s="309"/>
    </row>
    <row r="260" spans="1:50" ht="15">
      <c r="A260" s="634" t="s">
        <v>348</v>
      </c>
      <c r="B260" s="635">
        <v>0</v>
      </c>
      <c r="C260" s="635"/>
      <c r="D260" s="635">
        <v>0</v>
      </c>
      <c r="E260" s="635"/>
      <c r="F260" s="635">
        <v>0</v>
      </c>
      <c r="G260" s="635">
        <v>0</v>
      </c>
      <c r="H260" s="635">
        <v>0</v>
      </c>
      <c r="I260" s="635"/>
      <c r="J260" s="635">
        <v>0</v>
      </c>
      <c r="K260" s="635">
        <v>0</v>
      </c>
      <c r="L260" s="635">
        <v>0</v>
      </c>
      <c r="M260" s="635">
        <v>0</v>
      </c>
      <c r="N260" s="635"/>
      <c r="O260" s="635"/>
      <c r="P260" s="635"/>
      <c r="Q260"/>
      <c r="R260" s="273"/>
      <c r="S260" s="275">
        <f>IF(B259&gt;0,(B260/B259),)</f>
        <v>0</v>
      </c>
      <c r="T260" s="275">
        <f t="shared" ref="T260:AD260" si="185">IF(C259&gt;0,(C260/C259),)</f>
        <v>0</v>
      </c>
      <c r="U260" s="275">
        <f t="shared" si="185"/>
        <v>0</v>
      </c>
      <c r="V260" s="275">
        <f t="shared" si="185"/>
        <v>0</v>
      </c>
      <c r="W260" s="275">
        <f t="shared" si="185"/>
        <v>0</v>
      </c>
      <c r="X260" s="275">
        <f t="shared" si="185"/>
        <v>0</v>
      </c>
      <c r="Y260" s="290">
        <f t="shared" si="185"/>
        <v>0</v>
      </c>
      <c r="Z260" s="285">
        <f t="shared" si="185"/>
        <v>0</v>
      </c>
      <c r="AA260" s="275">
        <f t="shared" si="185"/>
        <v>0</v>
      </c>
      <c r="AB260" s="275">
        <f t="shared" si="185"/>
        <v>0</v>
      </c>
      <c r="AC260" s="275">
        <f t="shared" si="185"/>
        <v>0</v>
      </c>
      <c r="AD260" s="275">
        <f t="shared" si="185"/>
        <v>0</v>
      </c>
      <c r="AE260" s="290">
        <f>IF(M259&gt;0,(M260/M259),)</f>
        <v>0</v>
      </c>
      <c r="AF260" s="285">
        <f>IF(N259&gt;0,(N260/N259),)</f>
        <v>0</v>
      </c>
      <c r="AG260" s="275">
        <f>IF(O259&gt;0,(O260/O259),)</f>
        <v>0</v>
      </c>
      <c r="AH260" s="290">
        <f>IF(P259&gt;0,(P260/P259),)</f>
        <v>0</v>
      </c>
      <c r="AI260" s="345">
        <f>IF(S258&gt;0,(S260-S258)/S258,)</f>
        <v>0</v>
      </c>
      <c r="AJ260" s="314">
        <f t="shared" ref="AJ260:AX260" si="186">IF(T258&gt;0,(T260-T258)/T258,)</f>
        <v>0</v>
      </c>
      <c r="AK260" s="314">
        <f t="shared" si="186"/>
        <v>0</v>
      </c>
      <c r="AL260" s="314">
        <f t="shared" si="186"/>
        <v>0</v>
      </c>
      <c r="AM260" s="314">
        <f t="shared" si="186"/>
        <v>0</v>
      </c>
      <c r="AN260" s="314">
        <f t="shared" si="186"/>
        <v>0</v>
      </c>
      <c r="AO260" s="310">
        <f t="shared" si="186"/>
        <v>0</v>
      </c>
      <c r="AP260" s="314">
        <f t="shared" si="186"/>
        <v>0</v>
      </c>
      <c r="AQ260" s="314">
        <f t="shared" si="186"/>
        <v>0</v>
      </c>
      <c r="AR260" s="314">
        <f t="shared" si="186"/>
        <v>0</v>
      </c>
      <c r="AS260" s="314">
        <f t="shared" si="186"/>
        <v>0</v>
      </c>
      <c r="AT260" s="314">
        <f t="shared" si="186"/>
        <v>0</v>
      </c>
      <c r="AU260" s="310">
        <f t="shared" si="186"/>
        <v>0</v>
      </c>
      <c r="AV260" s="314">
        <f t="shared" si="186"/>
        <v>0</v>
      </c>
      <c r="AW260" s="314">
        <f t="shared" si="186"/>
        <v>0</v>
      </c>
      <c r="AX260" s="310">
        <f t="shared" si="186"/>
        <v>0</v>
      </c>
    </row>
    <row r="261" spans="1:50" ht="15">
      <c r="A261" s="634" t="s">
        <v>350</v>
      </c>
      <c r="B261" s="635">
        <v>2387</v>
      </c>
      <c r="C261" s="635"/>
      <c r="D261" s="635">
        <v>1016</v>
      </c>
      <c r="E261" s="635"/>
      <c r="F261" s="635">
        <v>798</v>
      </c>
      <c r="G261" s="635">
        <v>539</v>
      </c>
      <c r="H261" s="635">
        <v>4740</v>
      </c>
      <c r="I261" s="635"/>
      <c r="J261" s="635">
        <v>1432</v>
      </c>
      <c r="K261" s="635">
        <v>470</v>
      </c>
      <c r="L261" s="635">
        <v>241</v>
      </c>
      <c r="M261" s="635">
        <v>2143</v>
      </c>
      <c r="N261" s="635"/>
      <c r="O261" s="635"/>
      <c r="P261" s="635"/>
      <c r="Q261"/>
      <c r="S261" s="272"/>
      <c r="T261" s="272"/>
      <c r="U261" s="272"/>
      <c r="V261" s="272"/>
      <c r="W261" s="272"/>
      <c r="X261" s="272"/>
      <c r="Y261" s="288"/>
      <c r="Z261" s="284"/>
      <c r="AA261" s="272"/>
      <c r="AB261" s="272"/>
      <c r="AC261" s="272"/>
      <c r="AD261" s="272"/>
      <c r="AE261" s="288"/>
      <c r="AF261" s="284"/>
      <c r="AG261" s="272"/>
      <c r="AH261" s="288"/>
      <c r="AI261" s="343"/>
      <c r="AJ261" s="344"/>
      <c r="AK261" s="344"/>
      <c r="AL261" s="344"/>
      <c r="AM261" s="344"/>
      <c r="AN261" s="344"/>
      <c r="AO261" s="309"/>
      <c r="AP261" s="344"/>
      <c r="AQ261" s="344"/>
      <c r="AR261" s="344"/>
      <c r="AS261" s="344"/>
      <c r="AT261" s="344"/>
      <c r="AU261" s="309"/>
      <c r="AV261" s="344"/>
      <c r="AW261" s="344"/>
      <c r="AX261" s="309"/>
    </row>
    <row r="262" spans="1:50" ht="15">
      <c r="A262" s="634" t="s">
        <v>352</v>
      </c>
      <c r="B262" s="635">
        <v>213667379.64332566</v>
      </c>
      <c r="C262" s="635"/>
      <c r="D262" s="635">
        <v>73096862.178636357</v>
      </c>
      <c r="E262" s="635"/>
      <c r="F262" s="635">
        <v>52492569.535012126</v>
      </c>
      <c r="G262" s="635">
        <v>30304013.404920217</v>
      </c>
      <c r="H262" s="635">
        <v>369560824.76189435</v>
      </c>
      <c r="I262" s="635"/>
      <c r="J262" s="635">
        <v>75984071</v>
      </c>
      <c r="K262" s="635">
        <v>22383936</v>
      </c>
      <c r="L262" s="635">
        <v>10943943.624087982</v>
      </c>
      <c r="M262" s="635">
        <v>109311950.62408799</v>
      </c>
      <c r="N262" s="635"/>
      <c r="O262" s="635"/>
      <c r="P262" s="635"/>
      <c r="Q262"/>
      <c r="R262" s="273"/>
      <c r="S262" s="275">
        <f>IF(B261&gt;0,(B262/B261),)</f>
        <v>89512.936591254984</v>
      </c>
      <c r="T262" s="275">
        <f t="shared" ref="T262:AD262" si="187">IF(C261&gt;0,(C262/C261),)</f>
        <v>0</v>
      </c>
      <c r="U262" s="275">
        <f t="shared" si="187"/>
        <v>71945.730490783812</v>
      </c>
      <c r="V262" s="275">
        <f t="shared" si="187"/>
        <v>0</v>
      </c>
      <c r="W262" s="275">
        <f t="shared" si="187"/>
        <v>65780.162324576595</v>
      </c>
      <c r="X262" s="275">
        <f t="shared" si="187"/>
        <v>56222.659378330645</v>
      </c>
      <c r="Y262" s="290">
        <f t="shared" si="187"/>
        <v>77966.418726138043</v>
      </c>
      <c r="Z262" s="285">
        <f t="shared" si="187"/>
        <v>0</v>
      </c>
      <c r="AA262" s="275">
        <f t="shared" si="187"/>
        <v>53061.502094972064</v>
      </c>
      <c r="AB262" s="275">
        <f t="shared" si="187"/>
        <v>47625.395744680849</v>
      </c>
      <c r="AC262" s="275">
        <f t="shared" si="187"/>
        <v>45410.554456796606</v>
      </c>
      <c r="AD262" s="275">
        <f t="shared" si="187"/>
        <v>51008.843035038728</v>
      </c>
      <c r="AE262" s="290">
        <f>IF(M261&gt;0,(M262/M261),)</f>
        <v>51008.843035038728</v>
      </c>
      <c r="AF262" s="285">
        <f>IF(N261&gt;0,(N262/N261),)</f>
        <v>0</v>
      </c>
      <c r="AG262" s="275">
        <f>IF(O261&gt;0,(O262/O261),)</f>
        <v>0</v>
      </c>
      <c r="AH262" s="290">
        <f>IF(P261&gt;0,(P262/P261),)</f>
        <v>0</v>
      </c>
      <c r="AI262" s="343"/>
      <c r="AJ262" s="344"/>
      <c r="AK262" s="344"/>
      <c r="AL262" s="344"/>
      <c r="AM262" s="344"/>
      <c r="AN262" s="344"/>
      <c r="AO262" s="309"/>
      <c r="AP262" s="344"/>
      <c r="AQ262" s="344"/>
      <c r="AR262" s="344"/>
      <c r="AS262" s="344"/>
      <c r="AT262" s="344"/>
      <c r="AU262" s="309"/>
      <c r="AV262" s="344"/>
      <c r="AW262" s="344"/>
      <c r="AX262" s="309"/>
    </row>
    <row r="263" spans="1:50" ht="15">
      <c r="A263" s="634" t="s">
        <v>354</v>
      </c>
      <c r="B263" s="635">
        <v>2347</v>
      </c>
      <c r="C263" s="635"/>
      <c r="D263" s="635">
        <v>1021</v>
      </c>
      <c r="E263" s="635"/>
      <c r="F263" s="635">
        <v>764</v>
      </c>
      <c r="G263" s="635">
        <v>513</v>
      </c>
      <c r="H263" s="635">
        <v>4645</v>
      </c>
      <c r="I263" s="635"/>
      <c r="J263" s="635">
        <v>1429</v>
      </c>
      <c r="K263" s="635">
        <v>459</v>
      </c>
      <c r="L263" s="635">
        <v>223</v>
      </c>
      <c r="M263" s="635">
        <v>2111</v>
      </c>
      <c r="N263" s="635"/>
      <c r="O263" s="635"/>
      <c r="P263" s="635"/>
      <c r="Q263"/>
      <c r="S263" s="272"/>
      <c r="T263" s="272"/>
      <c r="U263" s="272"/>
      <c r="V263" s="272"/>
      <c r="W263" s="272"/>
      <c r="X263" s="272"/>
      <c r="Y263" s="288"/>
      <c r="Z263" s="284"/>
      <c r="AA263" s="272"/>
      <c r="AB263" s="272"/>
      <c r="AC263" s="272"/>
      <c r="AD263" s="272"/>
      <c r="AE263" s="288"/>
      <c r="AF263" s="284"/>
      <c r="AG263" s="272"/>
      <c r="AH263" s="288"/>
      <c r="AI263" s="343"/>
      <c r="AJ263" s="344"/>
      <c r="AK263" s="344"/>
      <c r="AL263" s="344"/>
      <c r="AM263" s="344"/>
      <c r="AN263" s="344"/>
      <c r="AO263" s="309"/>
      <c r="AP263" s="344"/>
      <c r="AQ263" s="344"/>
      <c r="AR263" s="344"/>
      <c r="AS263" s="344"/>
      <c r="AT263" s="344"/>
      <c r="AU263" s="309"/>
      <c r="AV263" s="344"/>
      <c r="AW263" s="344"/>
      <c r="AX263" s="309"/>
    </row>
    <row r="264" spans="1:50" ht="15.75" thickBot="1">
      <c r="A264" s="639" t="s">
        <v>356</v>
      </c>
      <c r="B264" s="640">
        <v>213193099.12179232</v>
      </c>
      <c r="C264" s="640"/>
      <c r="D264" s="640">
        <v>74312398.623752236</v>
      </c>
      <c r="E264" s="640"/>
      <c r="F264" s="640">
        <v>48456162.82332664</v>
      </c>
      <c r="G264" s="640">
        <v>29354236.785968613</v>
      </c>
      <c r="H264" s="640">
        <v>365315897.3548398</v>
      </c>
      <c r="I264" s="640"/>
      <c r="J264" s="640">
        <v>62619559</v>
      </c>
      <c r="K264" s="640">
        <v>21916606</v>
      </c>
      <c r="L264" s="640">
        <v>10064448.861630132</v>
      </c>
      <c r="M264" s="640">
        <v>94600613.861630127</v>
      </c>
      <c r="N264" s="640"/>
      <c r="O264" s="640"/>
      <c r="P264" s="640"/>
      <c r="Q264"/>
      <c r="S264" s="281">
        <f>IF(B263&gt;0,(B264/B263),)</f>
        <v>90836.429110265148</v>
      </c>
      <c r="T264" s="281">
        <f t="shared" ref="T264:AD264" si="188">IF(C263&gt;0,(C264/C263),)</f>
        <v>0</v>
      </c>
      <c r="U264" s="281">
        <f t="shared" si="188"/>
        <v>72783.935968415506</v>
      </c>
      <c r="V264" s="281">
        <f t="shared" si="188"/>
        <v>0</v>
      </c>
      <c r="W264" s="281">
        <f t="shared" si="188"/>
        <v>63424.296889170997</v>
      </c>
      <c r="X264" s="281">
        <f t="shared" si="188"/>
        <v>57220.734475572346</v>
      </c>
      <c r="Y264" s="291">
        <f t="shared" si="188"/>
        <v>78647.125372409006</v>
      </c>
      <c r="Z264" s="286">
        <f t="shared" si="188"/>
        <v>0</v>
      </c>
      <c r="AA264" s="281">
        <f t="shared" si="188"/>
        <v>43820.545136459063</v>
      </c>
      <c r="AB264" s="281">
        <f t="shared" si="188"/>
        <v>47748.596949891071</v>
      </c>
      <c r="AC264" s="281">
        <f t="shared" si="188"/>
        <v>45132.057675471449</v>
      </c>
      <c r="AD264" s="281">
        <f t="shared" si="188"/>
        <v>44813.175680544824</v>
      </c>
      <c r="AE264" s="291">
        <f>IF(M263&gt;0,(M264/M263),)</f>
        <v>44813.175680544824</v>
      </c>
      <c r="AF264" s="286">
        <f>IF(N263&gt;0,(N264/N263),)</f>
        <v>0</v>
      </c>
      <c r="AG264" s="281">
        <f>IF(O263&gt;0,(O264/O263),)</f>
        <v>0</v>
      </c>
      <c r="AH264" s="291">
        <f>IF(P263&gt;0,(P264/P263),)</f>
        <v>0</v>
      </c>
      <c r="AI264" s="346">
        <f>IF(S262&gt;0,(S264-S262)/S262,)</f>
        <v>1.4785488773021254E-2</v>
      </c>
      <c r="AJ264" s="347">
        <f t="shared" ref="AJ264:AX264" si="189">IF(T262&gt;0,(T264-T262)/T262,)</f>
        <v>0</v>
      </c>
      <c r="AK264" s="347">
        <f t="shared" si="189"/>
        <v>1.1650524248121547E-2</v>
      </c>
      <c r="AL264" s="347">
        <f t="shared" si="189"/>
        <v>0</v>
      </c>
      <c r="AM264" s="347">
        <f t="shared" si="189"/>
        <v>-3.581422350071347E-2</v>
      </c>
      <c r="AN264" s="347">
        <f t="shared" si="189"/>
        <v>1.7752185831792569E-2</v>
      </c>
      <c r="AO264" s="311">
        <f t="shared" si="189"/>
        <v>8.7307671352968973E-3</v>
      </c>
      <c r="AP264" s="347">
        <f t="shared" si="189"/>
        <v>0</v>
      </c>
      <c r="AQ264" s="347">
        <f t="shared" si="189"/>
        <v>-0.1741555853803966</v>
      </c>
      <c r="AR264" s="347">
        <f t="shared" si="189"/>
        <v>2.5868804507305711E-3</v>
      </c>
      <c r="AS264" s="347">
        <f t="shared" si="189"/>
        <v>-6.1328645874631962E-3</v>
      </c>
      <c r="AT264" s="347">
        <f t="shared" si="189"/>
        <v>-0.12146261286965494</v>
      </c>
      <c r="AU264" s="311">
        <f t="shared" si="189"/>
        <v>-0.12146261286965494</v>
      </c>
      <c r="AV264" s="347">
        <f t="shared" si="189"/>
        <v>0</v>
      </c>
      <c r="AW264" s="347">
        <f t="shared" si="189"/>
        <v>0</v>
      </c>
      <c r="AX264" s="311">
        <f t="shared" si="189"/>
        <v>0</v>
      </c>
    </row>
    <row r="265" spans="1:50" ht="15">
      <c r="A265" s="633" t="s">
        <v>39</v>
      </c>
      <c r="B265" s="635"/>
      <c r="C265" s="635"/>
      <c r="D265" s="635"/>
      <c r="E265" s="635"/>
      <c r="F265" s="635"/>
      <c r="G265" s="635"/>
      <c r="H265" s="635"/>
      <c r="I265" s="635"/>
      <c r="J265" s="635"/>
      <c r="K265" s="635"/>
      <c r="L265" s="635"/>
      <c r="M265" s="635"/>
      <c r="N265" s="635"/>
      <c r="O265" s="635"/>
      <c r="P265" s="635"/>
      <c r="Q265"/>
      <c r="S265" s="272"/>
      <c r="T265" s="272"/>
      <c r="U265" s="272"/>
      <c r="V265" s="272"/>
      <c r="W265" s="272"/>
      <c r="X265" s="272"/>
      <c r="Y265" s="288"/>
      <c r="Z265" s="284"/>
      <c r="AA265" s="272"/>
      <c r="AB265" s="272"/>
      <c r="AC265" s="272"/>
      <c r="AD265" s="272"/>
      <c r="AE265" s="288"/>
      <c r="AF265" s="284"/>
      <c r="AG265" s="272"/>
      <c r="AH265" s="288"/>
      <c r="AI265" s="343"/>
      <c r="AJ265" s="344"/>
      <c r="AK265" s="344"/>
      <c r="AL265" s="344"/>
      <c r="AM265" s="344"/>
      <c r="AN265" s="344"/>
      <c r="AO265" s="309"/>
      <c r="AP265" s="344"/>
      <c r="AQ265" s="344"/>
      <c r="AR265" s="344"/>
      <c r="AS265" s="344"/>
      <c r="AT265" s="344"/>
      <c r="AU265" s="309"/>
      <c r="AV265" s="344"/>
      <c r="AW265" s="344"/>
      <c r="AX265" s="309"/>
    </row>
    <row r="266" spans="1:50" ht="15">
      <c r="A266" s="634" t="s">
        <v>302</v>
      </c>
      <c r="B266" s="635">
        <v>793</v>
      </c>
      <c r="C266" s="635">
        <v>262</v>
      </c>
      <c r="D266" s="635">
        <v>763</v>
      </c>
      <c r="E266" s="635"/>
      <c r="F266" s="635">
        <v>74</v>
      </c>
      <c r="G266" s="635"/>
      <c r="H266" s="635">
        <v>1892</v>
      </c>
      <c r="I266" s="635"/>
      <c r="J266" s="635">
        <v>100</v>
      </c>
      <c r="K266" s="635">
        <v>102</v>
      </c>
      <c r="L266" s="635"/>
      <c r="M266" s="635">
        <v>202</v>
      </c>
      <c r="N266" s="635">
        <v>0</v>
      </c>
      <c r="O266" s="635">
        <v>0</v>
      </c>
      <c r="P266" s="635">
        <v>0</v>
      </c>
      <c r="Q266"/>
      <c r="S266" s="274"/>
      <c r="T266" s="274"/>
      <c r="U266" s="274"/>
      <c r="V266" s="274"/>
      <c r="W266" s="274"/>
      <c r="X266" s="274"/>
      <c r="Y266" s="289"/>
      <c r="Z266" s="284"/>
      <c r="AA266" s="274"/>
      <c r="AB266" s="274"/>
      <c r="AC266" s="274"/>
      <c r="AD266" s="274"/>
      <c r="AE266" s="289"/>
      <c r="AF266" s="284"/>
      <c r="AG266" s="274"/>
      <c r="AH266" s="289"/>
      <c r="AI266" s="343"/>
      <c r="AJ266" s="344"/>
      <c r="AK266" s="344"/>
      <c r="AL266" s="344"/>
      <c r="AM266" s="344"/>
      <c r="AN266" s="344"/>
      <c r="AO266" s="309"/>
      <c r="AP266" s="344"/>
      <c r="AQ266" s="344"/>
      <c r="AR266" s="344"/>
      <c r="AS266" s="344"/>
      <c r="AT266" s="344"/>
      <c r="AU266" s="309"/>
      <c r="AV266" s="344"/>
      <c r="AW266" s="344"/>
      <c r="AX266" s="309"/>
    </row>
    <row r="267" spans="1:50" ht="15">
      <c r="A267" s="634" t="s">
        <v>304</v>
      </c>
      <c r="B267" s="635">
        <v>96035862.870122552</v>
      </c>
      <c r="C267" s="635">
        <v>21004489.358940154</v>
      </c>
      <c r="D267" s="635">
        <v>62885471.891445577</v>
      </c>
      <c r="E267" s="635"/>
      <c r="F267" s="635">
        <v>5341267.820512821</v>
      </c>
      <c r="G267" s="635"/>
      <c r="H267" s="635">
        <v>185267091.94102111</v>
      </c>
      <c r="I267" s="635"/>
      <c r="J267" s="635">
        <v>6103857.8773572976</v>
      </c>
      <c r="K267" s="635">
        <v>6428402.6015185649</v>
      </c>
      <c r="L267" s="635"/>
      <c r="M267" s="635">
        <v>12532260.478875862</v>
      </c>
      <c r="N267" s="635">
        <v>0</v>
      </c>
      <c r="O267" s="635">
        <v>0</v>
      </c>
      <c r="P267" s="635">
        <v>0</v>
      </c>
      <c r="Q267"/>
      <c r="S267" s="275">
        <f>IF(B266&gt;0,(B267/B266),)</f>
        <v>121104.49290053286</v>
      </c>
      <c r="T267" s="275">
        <f t="shared" ref="T267:AD267" si="190">IF(C266&gt;0,(C267/C266),)</f>
        <v>80169.806713512036</v>
      </c>
      <c r="U267" s="275">
        <f t="shared" si="190"/>
        <v>82418.70496912919</v>
      </c>
      <c r="V267" s="275">
        <f t="shared" si="190"/>
        <v>0</v>
      </c>
      <c r="W267" s="275">
        <f t="shared" si="190"/>
        <v>72179.294871794875</v>
      </c>
      <c r="X267" s="275">
        <f t="shared" si="190"/>
        <v>0</v>
      </c>
      <c r="Y267" s="290">
        <f t="shared" si="190"/>
        <v>97921.295951913911</v>
      </c>
      <c r="Z267" s="285">
        <f t="shared" si="190"/>
        <v>0</v>
      </c>
      <c r="AA267" s="275">
        <f t="shared" si="190"/>
        <v>61038.578773572975</v>
      </c>
      <c r="AB267" s="275">
        <f t="shared" si="190"/>
        <v>63023.554916848676</v>
      </c>
      <c r="AC267" s="275">
        <f t="shared" si="190"/>
        <v>0</v>
      </c>
      <c r="AD267" s="275">
        <f t="shared" si="190"/>
        <v>62040.893459781495</v>
      </c>
      <c r="AE267" s="290">
        <f>IF(M266&gt;0,(M267/M266),)</f>
        <v>62040.893459781495</v>
      </c>
      <c r="AF267" s="285">
        <f>IF(N266&gt;0,(N267/N266),)</f>
        <v>0</v>
      </c>
      <c r="AG267" s="275">
        <f>IF(O266&gt;0,(O267/O266),)</f>
        <v>0</v>
      </c>
      <c r="AH267" s="290">
        <f>IF(P266&gt;0,(P267/P266),)</f>
        <v>0</v>
      </c>
      <c r="AI267" s="343"/>
      <c r="AJ267" s="344"/>
      <c r="AK267" s="344"/>
      <c r="AL267" s="344"/>
      <c r="AM267" s="344"/>
      <c r="AN267" s="344"/>
      <c r="AO267" s="309"/>
      <c r="AP267" s="344"/>
      <c r="AQ267" s="344"/>
      <c r="AR267" s="344"/>
      <c r="AS267" s="344"/>
      <c r="AT267" s="344"/>
      <c r="AU267" s="309"/>
      <c r="AV267" s="344"/>
      <c r="AW267" s="344"/>
      <c r="AX267" s="309"/>
    </row>
    <row r="268" spans="1:50" ht="15">
      <c r="A268" s="634" t="s">
        <v>306</v>
      </c>
      <c r="B268" s="635">
        <v>724</v>
      </c>
      <c r="C268" s="635">
        <v>259</v>
      </c>
      <c r="D268" s="635">
        <v>754</v>
      </c>
      <c r="E268" s="635"/>
      <c r="F268" s="635">
        <v>84</v>
      </c>
      <c r="G268" s="635"/>
      <c r="H268" s="635">
        <v>1821</v>
      </c>
      <c r="I268" s="635"/>
      <c r="J268" s="635">
        <v>104</v>
      </c>
      <c r="K268" s="635">
        <v>96</v>
      </c>
      <c r="L268" s="635"/>
      <c r="M268" s="635">
        <v>200</v>
      </c>
      <c r="N268" s="635">
        <v>0</v>
      </c>
      <c r="O268" s="635">
        <v>0</v>
      </c>
      <c r="P268" s="635">
        <v>0</v>
      </c>
      <c r="Q268"/>
      <c r="S268" s="272"/>
      <c r="T268" s="272"/>
      <c r="U268" s="272"/>
      <c r="V268" s="272"/>
      <c r="W268" s="272"/>
      <c r="X268" s="272"/>
      <c r="Y268" s="288"/>
      <c r="Z268" s="284"/>
      <c r="AA268" s="272"/>
      <c r="AB268" s="272"/>
      <c r="AC268" s="272"/>
      <c r="AD268" s="272"/>
      <c r="AE268" s="288"/>
      <c r="AF268" s="284"/>
      <c r="AG268" s="272"/>
      <c r="AH268" s="288"/>
      <c r="AI268" s="343"/>
      <c r="AJ268" s="344"/>
      <c r="AK268" s="344"/>
      <c r="AL268" s="344"/>
      <c r="AM268" s="344"/>
      <c r="AN268" s="344"/>
      <c r="AO268" s="309"/>
      <c r="AP268" s="344"/>
      <c r="AQ268" s="344"/>
      <c r="AR268" s="344"/>
      <c r="AS268" s="344"/>
      <c r="AT268" s="344"/>
      <c r="AU268" s="309"/>
      <c r="AV268" s="344"/>
      <c r="AW268" s="344"/>
      <c r="AX268" s="309"/>
    </row>
    <row r="269" spans="1:50" ht="15">
      <c r="A269" s="634" t="s">
        <v>308</v>
      </c>
      <c r="B269" s="635">
        <v>91477391.066295564</v>
      </c>
      <c r="C269" s="635">
        <v>21013037.295927603</v>
      </c>
      <c r="D269" s="635">
        <v>63529891.954428613</v>
      </c>
      <c r="E269" s="635"/>
      <c r="F269" s="635">
        <v>6304731.6818181816</v>
      </c>
      <c r="G269" s="635"/>
      <c r="H269" s="635">
        <v>182325051.99846995</v>
      </c>
      <c r="I269" s="635"/>
      <c r="J269" s="635">
        <v>6766324.8619292043</v>
      </c>
      <c r="K269" s="635">
        <v>6116643.7594301216</v>
      </c>
      <c r="L269" s="635"/>
      <c r="M269" s="635">
        <v>12882968.621359326</v>
      </c>
      <c r="N269" s="635">
        <v>0</v>
      </c>
      <c r="O269" s="635">
        <v>0</v>
      </c>
      <c r="P269" s="635">
        <v>0</v>
      </c>
      <c r="Q269"/>
      <c r="R269" s="273"/>
      <c r="S269" s="275">
        <f>IF(B268&gt;0,(B269/B268),)</f>
        <v>126349.98766062924</v>
      </c>
      <c r="T269" s="275">
        <f t="shared" ref="T269:AD269" si="191">IF(C268&gt;0,(C269/C268),)</f>
        <v>81131.4181309946</v>
      </c>
      <c r="U269" s="275">
        <f t="shared" si="191"/>
        <v>84257.151133194449</v>
      </c>
      <c r="V269" s="275">
        <f t="shared" si="191"/>
        <v>0</v>
      </c>
      <c r="W269" s="275">
        <f t="shared" si="191"/>
        <v>75056.329545454544</v>
      </c>
      <c r="X269" s="275">
        <f t="shared" si="191"/>
        <v>0</v>
      </c>
      <c r="Y269" s="290">
        <f t="shared" si="191"/>
        <v>100123.58703924764</v>
      </c>
      <c r="Z269" s="285">
        <f t="shared" si="191"/>
        <v>0</v>
      </c>
      <c r="AA269" s="275">
        <f t="shared" si="191"/>
        <v>65060.815980088504</v>
      </c>
      <c r="AB269" s="275">
        <f t="shared" si="191"/>
        <v>63715.039160730434</v>
      </c>
      <c r="AC269" s="275">
        <f t="shared" si="191"/>
        <v>0</v>
      </c>
      <c r="AD269" s="275">
        <f t="shared" si="191"/>
        <v>64414.84310679663</v>
      </c>
      <c r="AE269" s="290">
        <f>IF(M268&gt;0,(M269/M268),)</f>
        <v>64414.84310679663</v>
      </c>
      <c r="AF269" s="285">
        <f>IF(N268&gt;0,(N269/N268),)</f>
        <v>0</v>
      </c>
      <c r="AG269" s="275">
        <f>IF(O268&gt;0,(O269/O268),)</f>
        <v>0</v>
      </c>
      <c r="AH269" s="290">
        <f>IF(P268&gt;0,(P269/P268),)</f>
        <v>0</v>
      </c>
      <c r="AI269" s="345">
        <f>IF(S267&gt;0,(S269-S267)/S267,)</f>
        <v>4.3313791540373965E-2</v>
      </c>
      <c r="AJ269" s="314">
        <f t="shared" ref="AJ269:AX269" si="192">IF(T267&gt;0,(T269-T267)/T267,)</f>
        <v>1.1994682997289686E-2</v>
      </c>
      <c r="AK269" s="314">
        <f t="shared" si="192"/>
        <v>2.230617630735485E-2</v>
      </c>
      <c r="AL269" s="314">
        <f t="shared" si="192"/>
        <v>0</v>
      </c>
      <c r="AM269" s="314">
        <f t="shared" si="192"/>
        <v>3.9859556383445814E-2</v>
      </c>
      <c r="AN269" s="314">
        <f t="shared" si="192"/>
        <v>0</v>
      </c>
      <c r="AO269" s="310">
        <f t="shared" si="192"/>
        <v>2.2490420147372236E-2</v>
      </c>
      <c r="AP269" s="314">
        <f t="shared" si="192"/>
        <v>0</v>
      </c>
      <c r="AQ269" s="314">
        <f t="shared" si="192"/>
        <v>6.5896639262134668E-2</v>
      </c>
      <c r="AR269" s="314">
        <f t="shared" si="192"/>
        <v>1.0971838145183663E-2</v>
      </c>
      <c r="AS269" s="314">
        <f t="shared" si="192"/>
        <v>0</v>
      </c>
      <c r="AT269" s="314">
        <f t="shared" si="192"/>
        <v>3.8264272395658952E-2</v>
      </c>
      <c r="AU269" s="310">
        <f t="shared" si="192"/>
        <v>3.8264272395658952E-2</v>
      </c>
      <c r="AV269" s="314">
        <f t="shared" si="192"/>
        <v>0</v>
      </c>
      <c r="AW269" s="314">
        <f t="shared" si="192"/>
        <v>0</v>
      </c>
      <c r="AX269" s="310">
        <f t="shared" si="192"/>
        <v>0</v>
      </c>
    </row>
    <row r="270" spans="1:50" ht="15">
      <c r="A270" s="634" t="s">
        <v>310</v>
      </c>
      <c r="B270" s="635">
        <v>709</v>
      </c>
      <c r="C270" s="635">
        <v>264</v>
      </c>
      <c r="D270" s="635">
        <v>491</v>
      </c>
      <c r="E270" s="635"/>
      <c r="F270" s="635">
        <v>75</v>
      </c>
      <c r="G270" s="635"/>
      <c r="H270" s="635">
        <v>1539</v>
      </c>
      <c r="I270" s="635"/>
      <c r="J270" s="635">
        <v>394</v>
      </c>
      <c r="K270" s="635">
        <v>373</v>
      </c>
      <c r="L270" s="635"/>
      <c r="M270" s="635">
        <v>767</v>
      </c>
      <c r="N270" s="635">
        <v>0</v>
      </c>
      <c r="O270" s="635">
        <v>0</v>
      </c>
      <c r="P270" s="635">
        <v>0</v>
      </c>
      <c r="Q270"/>
      <c r="S270" s="272"/>
      <c r="T270" s="272"/>
      <c r="U270" s="272"/>
      <c r="V270" s="272"/>
      <c r="W270" s="272"/>
      <c r="X270" s="272"/>
      <c r="Y270" s="288"/>
      <c r="Z270" s="284"/>
      <c r="AA270" s="272"/>
      <c r="AB270" s="272"/>
      <c r="AC270" s="272"/>
      <c r="AD270" s="272"/>
      <c r="AE270" s="288"/>
      <c r="AF270" s="284"/>
      <c r="AG270" s="272"/>
      <c r="AH270" s="288"/>
      <c r="AI270" s="343"/>
      <c r="AJ270" s="344"/>
      <c r="AK270" s="344"/>
      <c r="AL270" s="344"/>
      <c r="AM270" s="344"/>
      <c r="AN270" s="344"/>
      <c r="AO270" s="309"/>
      <c r="AP270" s="344"/>
      <c r="AQ270" s="344"/>
      <c r="AR270" s="344"/>
      <c r="AS270" s="344"/>
      <c r="AT270" s="344"/>
      <c r="AU270" s="309"/>
      <c r="AV270" s="344"/>
      <c r="AW270" s="344"/>
      <c r="AX270" s="309"/>
    </row>
    <row r="271" spans="1:50" ht="15">
      <c r="A271" s="636" t="s">
        <v>312</v>
      </c>
      <c r="B271" s="637">
        <v>59585846.427970454</v>
      </c>
      <c r="C271" s="637">
        <v>16126625.421052631</v>
      </c>
      <c r="D271" s="637">
        <v>32149894.419356585</v>
      </c>
      <c r="E271" s="637"/>
      <c r="F271" s="637">
        <v>4794736.3043478262</v>
      </c>
      <c r="G271" s="637"/>
      <c r="H271" s="637">
        <v>112657102.5727275</v>
      </c>
      <c r="I271" s="637"/>
      <c r="J271" s="637">
        <v>20907030.265568044</v>
      </c>
      <c r="K271" s="637">
        <v>19554198.02038449</v>
      </c>
      <c r="L271" s="637"/>
      <c r="M271" s="637">
        <v>40461228.285952538</v>
      </c>
      <c r="N271" s="637">
        <v>0</v>
      </c>
      <c r="O271" s="637">
        <v>0</v>
      </c>
      <c r="P271" s="637">
        <v>0</v>
      </c>
      <c r="Q271"/>
      <c r="S271" s="275">
        <f>IF(B270&gt;0,(B271/B270),)</f>
        <v>84042.096513357479</v>
      </c>
      <c r="T271" s="275">
        <f t="shared" ref="T271:AD271" si="193">IF(C270&gt;0,(C271/C270),)</f>
        <v>61085.702352472086</v>
      </c>
      <c r="U271" s="275">
        <f t="shared" si="193"/>
        <v>65478.400039422777</v>
      </c>
      <c r="V271" s="275">
        <f t="shared" si="193"/>
        <v>0</v>
      </c>
      <c r="W271" s="275">
        <f t="shared" si="193"/>
        <v>63929.81739130435</v>
      </c>
      <c r="X271" s="275">
        <f t="shared" si="193"/>
        <v>0</v>
      </c>
      <c r="Y271" s="290">
        <f t="shared" si="193"/>
        <v>73201.496148620863</v>
      </c>
      <c r="Z271" s="285">
        <f t="shared" si="193"/>
        <v>0</v>
      </c>
      <c r="AA271" s="275">
        <f t="shared" si="193"/>
        <v>53063.528592812298</v>
      </c>
      <c r="AB271" s="275">
        <f t="shared" si="193"/>
        <v>52424.12337904689</v>
      </c>
      <c r="AC271" s="275">
        <f t="shared" si="193"/>
        <v>0</v>
      </c>
      <c r="AD271" s="275">
        <f t="shared" si="193"/>
        <v>52752.579251567848</v>
      </c>
      <c r="AE271" s="290">
        <f>IF(M270&gt;0,(M271/M270),)</f>
        <v>52752.579251567848</v>
      </c>
      <c r="AF271" s="285">
        <f>IF(N270&gt;0,(N271/N270),)</f>
        <v>0</v>
      </c>
      <c r="AG271" s="275">
        <f>IF(O270&gt;0,(O271/O270),)</f>
        <v>0</v>
      </c>
      <c r="AH271" s="290">
        <f>IF(P270&gt;0,(P271/P270),)</f>
        <v>0</v>
      </c>
      <c r="AI271" s="343"/>
      <c r="AJ271" s="344"/>
      <c r="AK271" s="344"/>
      <c r="AL271" s="344"/>
      <c r="AM271" s="344"/>
      <c r="AN271" s="344"/>
      <c r="AO271" s="309"/>
      <c r="AP271" s="344"/>
      <c r="AQ271" s="344"/>
      <c r="AR271" s="344"/>
      <c r="AS271" s="344"/>
      <c r="AT271" s="344"/>
      <c r="AU271" s="309"/>
      <c r="AV271" s="344"/>
      <c r="AW271" s="344"/>
      <c r="AX271" s="309"/>
    </row>
    <row r="272" spans="1:50" ht="15">
      <c r="A272" s="634" t="s">
        <v>314</v>
      </c>
      <c r="B272" s="635">
        <v>622</v>
      </c>
      <c r="C272" s="635">
        <v>259</v>
      </c>
      <c r="D272" s="635">
        <v>465</v>
      </c>
      <c r="E272" s="635"/>
      <c r="F272" s="635">
        <v>67</v>
      </c>
      <c r="G272" s="635"/>
      <c r="H272" s="635">
        <v>1413</v>
      </c>
      <c r="I272" s="635"/>
      <c r="J272" s="635">
        <v>380</v>
      </c>
      <c r="K272" s="635">
        <v>377</v>
      </c>
      <c r="L272" s="635"/>
      <c r="M272" s="635">
        <v>757</v>
      </c>
      <c r="N272" s="635">
        <v>0</v>
      </c>
      <c r="O272" s="635">
        <v>0</v>
      </c>
      <c r="P272" s="635">
        <v>0</v>
      </c>
      <c r="Q272"/>
      <c r="S272" s="272"/>
      <c r="T272" s="272"/>
      <c r="U272" s="272"/>
      <c r="V272" s="272"/>
      <c r="W272" s="272"/>
      <c r="X272" s="272"/>
      <c r="Y272" s="288"/>
      <c r="Z272" s="284"/>
      <c r="AA272" s="272"/>
      <c r="AB272" s="272"/>
      <c r="AC272" s="272"/>
      <c r="AD272" s="272"/>
      <c r="AE272" s="288"/>
      <c r="AF272" s="284"/>
      <c r="AG272" s="272"/>
      <c r="AH272" s="288"/>
      <c r="AI272" s="343"/>
      <c r="AJ272" s="344"/>
      <c r="AK272" s="344"/>
      <c r="AL272" s="344"/>
      <c r="AM272" s="344"/>
      <c r="AN272" s="344"/>
      <c r="AO272" s="309"/>
      <c r="AP272" s="344"/>
      <c r="AQ272" s="344"/>
      <c r="AR272" s="344"/>
      <c r="AS272" s="344"/>
      <c r="AT272" s="344"/>
      <c r="AU272" s="309"/>
      <c r="AV272" s="344"/>
      <c r="AW272" s="344"/>
      <c r="AX272" s="309"/>
    </row>
    <row r="273" spans="1:50" ht="15">
      <c r="A273" s="634" t="s">
        <v>316</v>
      </c>
      <c r="B273" s="635">
        <v>53115548.844456315</v>
      </c>
      <c r="C273" s="635">
        <v>16301525.335862029</v>
      </c>
      <c r="D273" s="635">
        <v>30704032.612703007</v>
      </c>
      <c r="E273" s="635"/>
      <c r="F273" s="635">
        <v>4360206.2941176472</v>
      </c>
      <c r="G273" s="635"/>
      <c r="H273" s="635">
        <v>104481313.087139</v>
      </c>
      <c r="I273" s="635"/>
      <c r="J273" s="635">
        <v>21194436.276809499</v>
      </c>
      <c r="K273" s="635">
        <v>20232240.001136381</v>
      </c>
      <c r="L273" s="635"/>
      <c r="M273" s="635">
        <v>41426676.277945876</v>
      </c>
      <c r="N273" s="635">
        <v>0</v>
      </c>
      <c r="O273" s="635">
        <v>0</v>
      </c>
      <c r="P273" s="635">
        <v>0</v>
      </c>
      <c r="Q273"/>
      <c r="R273" s="273"/>
      <c r="S273" s="275">
        <f>IF(B272&gt;0,(B273/B272),)</f>
        <v>85394.773061826869</v>
      </c>
      <c r="T273" s="275">
        <f t="shared" ref="T273:AD273" si="194">IF(C272&gt;0,(C273/C272),)</f>
        <v>62940.252262015558</v>
      </c>
      <c r="U273" s="275">
        <f t="shared" si="194"/>
        <v>66030.177661726892</v>
      </c>
      <c r="V273" s="275">
        <f t="shared" si="194"/>
        <v>0</v>
      </c>
      <c r="W273" s="275">
        <f t="shared" si="194"/>
        <v>65077.705882352944</v>
      </c>
      <c r="X273" s="275">
        <f t="shared" si="194"/>
        <v>0</v>
      </c>
      <c r="Y273" s="290">
        <f t="shared" si="194"/>
        <v>73942.896735413306</v>
      </c>
      <c r="Z273" s="285">
        <f t="shared" si="194"/>
        <v>0</v>
      </c>
      <c r="AA273" s="275">
        <f t="shared" si="194"/>
        <v>55774.832307393415</v>
      </c>
      <c r="AB273" s="275">
        <f t="shared" si="194"/>
        <v>53666.419101157509</v>
      </c>
      <c r="AC273" s="275">
        <f t="shared" si="194"/>
        <v>0</v>
      </c>
      <c r="AD273" s="275">
        <f t="shared" si="194"/>
        <v>54724.803537577114</v>
      </c>
      <c r="AE273" s="290">
        <f>IF(M272&gt;0,(M273/M272),)</f>
        <v>54724.803537577114</v>
      </c>
      <c r="AF273" s="285">
        <f>IF(N272&gt;0,(N273/N272),)</f>
        <v>0</v>
      </c>
      <c r="AG273" s="275">
        <f>IF(O272&gt;0,(O273/O272),)</f>
        <v>0</v>
      </c>
      <c r="AH273" s="290">
        <f>IF(P272&gt;0,(P273/P272),)</f>
        <v>0</v>
      </c>
      <c r="AI273" s="345">
        <f>IF(S271&gt;0,(S273-S271)/S271,)</f>
        <v>1.6095226137705858E-2</v>
      </c>
      <c r="AJ273" s="314">
        <f t="shared" ref="AJ273:AX273" si="195">IF(T271&gt;0,(T273-T271)/T271,)</f>
        <v>3.0359803327503519E-2</v>
      </c>
      <c r="AK273" s="314">
        <f t="shared" si="195"/>
        <v>8.4268647671889383E-3</v>
      </c>
      <c r="AL273" s="314">
        <f t="shared" si="195"/>
        <v>0</v>
      </c>
      <c r="AM273" s="314">
        <f t="shared" si="195"/>
        <v>1.7955447675105173E-2</v>
      </c>
      <c r="AN273" s="314">
        <f t="shared" si="195"/>
        <v>0</v>
      </c>
      <c r="AO273" s="310">
        <f t="shared" si="195"/>
        <v>1.0128216304311297E-2</v>
      </c>
      <c r="AP273" s="314">
        <f t="shared" si="195"/>
        <v>0</v>
      </c>
      <c r="AQ273" s="314">
        <f t="shared" si="195"/>
        <v>5.1095428187344034E-2</v>
      </c>
      <c r="AR273" s="314">
        <f t="shared" si="195"/>
        <v>2.3697024233067965E-2</v>
      </c>
      <c r="AS273" s="314">
        <f t="shared" si="195"/>
        <v>0</v>
      </c>
      <c r="AT273" s="314">
        <f t="shared" si="195"/>
        <v>3.7386310091191428E-2</v>
      </c>
      <c r="AU273" s="310">
        <f t="shared" si="195"/>
        <v>3.7386310091191428E-2</v>
      </c>
      <c r="AV273" s="314">
        <f t="shared" si="195"/>
        <v>0</v>
      </c>
      <c r="AW273" s="314">
        <f t="shared" si="195"/>
        <v>0</v>
      </c>
      <c r="AX273" s="310">
        <f t="shared" si="195"/>
        <v>0</v>
      </c>
    </row>
    <row r="274" spans="1:50" ht="15">
      <c r="A274" s="634" t="s">
        <v>318</v>
      </c>
      <c r="B274" s="635">
        <v>657</v>
      </c>
      <c r="C274" s="635">
        <v>269</v>
      </c>
      <c r="D274" s="635">
        <v>458</v>
      </c>
      <c r="E274" s="635"/>
      <c r="F274" s="635">
        <v>76</v>
      </c>
      <c r="G274" s="635"/>
      <c r="H274" s="635">
        <v>1460</v>
      </c>
      <c r="I274" s="635"/>
      <c r="J274" s="635">
        <v>209</v>
      </c>
      <c r="K274" s="635">
        <v>186</v>
      </c>
      <c r="L274" s="635"/>
      <c r="M274" s="635">
        <v>395</v>
      </c>
      <c r="N274" s="635">
        <v>0</v>
      </c>
      <c r="O274" s="635">
        <v>0</v>
      </c>
      <c r="P274" s="635">
        <v>0</v>
      </c>
      <c r="Q274"/>
      <c r="S274" s="272"/>
      <c r="T274" s="272"/>
      <c r="U274" s="272"/>
      <c r="V274" s="272"/>
      <c r="W274" s="272"/>
      <c r="X274" s="272"/>
      <c r="Y274" s="288"/>
      <c r="Z274" s="284"/>
      <c r="AA274" s="272"/>
      <c r="AB274" s="272"/>
      <c r="AC274" s="272"/>
      <c r="AD274" s="272"/>
      <c r="AE274" s="288"/>
      <c r="AF274" s="284"/>
      <c r="AG274" s="272"/>
      <c r="AH274" s="288"/>
      <c r="AI274" s="343"/>
      <c r="AJ274" s="344"/>
      <c r="AK274" s="344"/>
      <c r="AL274" s="344"/>
      <c r="AM274" s="344"/>
      <c r="AN274" s="344"/>
      <c r="AO274" s="309"/>
      <c r="AP274" s="344"/>
      <c r="AQ274" s="344"/>
      <c r="AR274" s="344"/>
      <c r="AS274" s="344"/>
      <c r="AT274" s="344"/>
      <c r="AU274" s="309"/>
      <c r="AV274" s="344"/>
      <c r="AW274" s="344"/>
      <c r="AX274" s="309"/>
    </row>
    <row r="275" spans="1:50" ht="15">
      <c r="A275" s="634" t="s">
        <v>320</v>
      </c>
      <c r="B275" s="635">
        <v>46672256.51511579</v>
      </c>
      <c r="C275" s="635">
        <v>14456251.83458503</v>
      </c>
      <c r="D275" s="635">
        <v>25969569.951681025</v>
      </c>
      <c r="E275" s="635"/>
      <c r="F275" s="635">
        <v>4445151</v>
      </c>
      <c r="G275" s="635"/>
      <c r="H275" s="635">
        <v>91543229.301381856</v>
      </c>
      <c r="I275" s="635"/>
      <c r="J275" s="635">
        <v>9379991.3592207804</v>
      </c>
      <c r="K275" s="635">
        <v>8047401.1455807984</v>
      </c>
      <c r="L275" s="635"/>
      <c r="M275" s="635">
        <v>17427392.504801579</v>
      </c>
      <c r="N275" s="635">
        <v>0</v>
      </c>
      <c r="O275" s="635">
        <v>0</v>
      </c>
      <c r="P275" s="635">
        <v>0</v>
      </c>
      <c r="Q275"/>
      <c r="R275" s="273"/>
      <c r="S275" s="275">
        <f>IF(B274&gt;0,(B275/B274),)</f>
        <v>71038.442184346713</v>
      </c>
      <c r="T275" s="275">
        <f t="shared" ref="T275:AD275" si="196">IF(C274&gt;0,(C275/C274),)</f>
        <v>53740.713139721302</v>
      </c>
      <c r="U275" s="275">
        <f t="shared" si="196"/>
        <v>56702.117798430183</v>
      </c>
      <c r="V275" s="275">
        <f t="shared" si="196"/>
        <v>0</v>
      </c>
      <c r="W275" s="275">
        <f t="shared" si="196"/>
        <v>58488.82894736842</v>
      </c>
      <c r="X275" s="275">
        <f t="shared" si="196"/>
        <v>0</v>
      </c>
      <c r="Y275" s="290">
        <f t="shared" si="196"/>
        <v>62700.841987247848</v>
      </c>
      <c r="Z275" s="285">
        <f t="shared" si="196"/>
        <v>0</v>
      </c>
      <c r="AA275" s="275">
        <f t="shared" si="196"/>
        <v>44880.341431678375</v>
      </c>
      <c r="AB275" s="275">
        <f t="shared" si="196"/>
        <v>43265.597556886016</v>
      </c>
      <c r="AC275" s="275">
        <f t="shared" si="196"/>
        <v>0</v>
      </c>
      <c r="AD275" s="275">
        <f t="shared" si="196"/>
        <v>44119.981024814122</v>
      </c>
      <c r="AE275" s="290">
        <f>IF(M274&gt;0,(M275/M274),)</f>
        <v>44119.981024814122</v>
      </c>
      <c r="AF275" s="285">
        <f>IF(N274&gt;0,(N275/N274),)</f>
        <v>0</v>
      </c>
      <c r="AG275" s="275">
        <f>IF(O274&gt;0,(O275/O274),)</f>
        <v>0</v>
      </c>
      <c r="AH275" s="290">
        <f>IF(P274&gt;0,(P275/P274),)</f>
        <v>0</v>
      </c>
      <c r="AI275" s="343"/>
      <c r="AJ275" s="344"/>
      <c r="AK275" s="344"/>
      <c r="AL275" s="344"/>
      <c r="AM275" s="344"/>
      <c r="AN275" s="344"/>
      <c r="AO275" s="309"/>
      <c r="AP275" s="344"/>
      <c r="AQ275" s="344"/>
      <c r="AR275" s="344"/>
      <c r="AS275" s="344"/>
      <c r="AT275" s="344"/>
      <c r="AU275" s="309"/>
      <c r="AV275" s="344"/>
      <c r="AW275" s="344"/>
      <c r="AX275" s="309"/>
    </row>
    <row r="276" spans="1:50" ht="15">
      <c r="A276" s="634" t="s">
        <v>322</v>
      </c>
      <c r="B276" s="635">
        <v>587</v>
      </c>
      <c r="C276" s="635">
        <v>244</v>
      </c>
      <c r="D276" s="635">
        <v>479</v>
      </c>
      <c r="E276" s="635"/>
      <c r="F276" s="635">
        <v>66</v>
      </c>
      <c r="G276" s="635"/>
      <c r="H276" s="635">
        <v>1376</v>
      </c>
      <c r="I276" s="635"/>
      <c r="J276" s="635">
        <v>221</v>
      </c>
      <c r="K276" s="635">
        <v>197</v>
      </c>
      <c r="L276" s="635"/>
      <c r="M276" s="635">
        <v>418</v>
      </c>
      <c r="N276" s="635">
        <v>0</v>
      </c>
      <c r="O276" s="635">
        <v>0</v>
      </c>
      <c r="P276" s="635">
        <v>0</v>
      </c>
      <c r="Q276"/>
      <c r="S276" s="272"/>
      <c r="T276" s="272"/>
      <c r="U276" s="272"/>
      <c r="V276" s="272"/>
      <c r="W276" s="272"/>
      <c r="X276" s="272"/>
      <c r="Y276" s="288"/>
      <c r="Z276" s="284"/>
      <c r="AA276" s="272"/>
      <c r="AB276" s="272"/>
      <c r="AC276" s="272"/>
      <c r="AD276" s="272"/>
      <c r="AE276" s="288"/>
      <c r="AF276" s="284"/>
      <c r="AG276" s="272"/>
      <c r="AH276" s="288"/>
      <c r="AI276" s="343"/>
      <c r="AJ276" s="344"/>
      <c r="AK276" s="344"/>
      <c r="AL276" s="344"/>
      <c r="AM276" s="344"/>
      <c r="AN276" s="344"/>
      <c r="AO276" s="309"/>
      <c r="AP276" s="344"/>
      <c r="AQ276" s="344"/>
      <c r="AR276" s="344"/>
      <c r="AS276" s="344"/>
      <c r="AT276" s="344"/>
      <c r="AU276" s="309"/>
      <c r="AV276" s="344"/>
      <c r="AW276" s="344"/>
      <c r="AX276" s="309"/>
    </row>
    <row r="277" spans="1:50" ht="15">
      <c r="A277" s="634" t="s">
        <v>324</v>
      </c>
      <c r="B277" s="635">
        <v>42530862.424613371</v>
      </c>
      <c r="C277" s="635">
        <v>13463171.991691625</v>
      </c>
      <c r="D277" s="635">
        <v>28227064.734042555</v>
      </c>
      <c r="E277" s="635"/>
      <c r="F277" s="635">
        <v>3933775.0000000005</v>
      </c>
      <c r="G277" s="635"/>
      <c r="H277" s="635">
        <v>88154874.150347561</v>
      </c>
      <c r="I277" s="635"/>
      <c r="J277" s="635">
        <v>10351471.748487599</v>
      </c>
      <c r="K277" s="635">
        <v>9140508.3211096283</v>
      </c>
      <c r="L277" s="635"/>
      <c r="M277" s="635">
        <v>19491980.069597229</v>
      </c>
      <c r="N277" s="635">
        <v>0</v>
      </c>
      <c r="O277" s="635">
        <v>0</v>
      </c>
      <c r="P277" s="635">
        <v>0</v>
      </c>
      <c r="Q277"/>
      <c r="R277" s="273"/>
      <c r="S277" s="275">
        <f>IF(B276&gt;0,(B277/B276),)</f>
        <v>72454.620825576436</v>
      </c>
      <c r="T277" s="275">
        <f t="shared" ref="T277:AD277" si="197">IF(C276&gt;0,(C277/C276),)</f>
        <v>55176.934392178788</v>
      </c>
      <c r="U277" s="275">
        <f t="shared" si="197"/>
        <v>58929.153933282993</v>
      </c>
      <c r="V277" s="275">
        <f t="shared" si="197"/>
        <v>0</v>
      </c>
      <c r="W277" s="275">
        <f t="shared" si="197"/>
        <v>59602.65151515152</v>
      </c>
      <c r="X277" s="275">
        <f t="shared" si="197"/>
        <v>0</v>
      </c>
      <c r="Y277" s="290">
        <f t="shared" si="197"/>
        <v>64066.042260427006</v>
      </c>
      <c r="Z277" s="285">
        <f t="shared" si="197"/>
        <v>0</v>
      </c>
      <c r="AA277" s="275">
        <f t="shared" si="197"/>
        <v>46839.238680939365</v>
      </c>
      <c r="AB277" s="275">
        <f t="shared" si="197"/>
        <v>46398.519396495576</v>
      </c>
      <c r="AC277" s="397">
        <f t="shared" si="197"/>
        <v>0</v>
      </c>
      <c r="AD277" s="275">
        <f t="shared" si="197"/>
        <v>46631.531266979015</v>
      </c>
      <c r="AE277" s="290">
        <f>IF(M276&gt;0,(M277/M276),)</f>
        <v>46631.531266979015</v>
      </c>
      <c r="AF277" s="285">
        <f>IF(N276&gt;0,(N277/N276),)</f>
        <v>0</v>
      </c>
      <c r="AG277" s="275">
        <f>IF(O276&gt;0,(O277/O276),)</f>
        <v>0</v>
      </c>
      <c r="AH277" s="290">
        <f>IF(P276&gt;0,(P277/P276),)</f>
        <v>0</v>
      </c>
      <c r="AI277" s="345">
        <f>IF(S275&gt;0,(S277-S275)/S275,)</f>
        <v>1.9935384246668866E-2</v>
      </c>
      <c r="AJ277" s="314">
        <f t="shared" ref="AJ277:AX277" si="198">IF(T275&gt;0,(T277-T275)/T275,)</f>
        <v>2.6725012910108439E-2</v>
      </c>
      <c r="AK277" s="314">
        <f t="shared" si="198"/>
        <v>3.9276066244468666E-2</v>
      </c>
      <c r="AL277" s="314">
        <f t="shared" si="198"/>
        <v>0</v>
      </c>
      <c r="AM277" s="314">
        <f t="shared" si="198"/>
        <v>1.9043338494353863E-2</v>
      </c>
      <c r="AN277" s="314">
        <f t="shared" si="198"/>
        <v>0</v>
      </c>
      <c r="AO277" s="310">
        <f t="shared" si="198"/>
        <v>2.1773236688859995E-2</v>
      </c>
      <c r="AP277" s="314">
        <f t="shared" si="198"/>
        <v>0</v>
      </c>
      <c r="AQ277" s="314">
        <f t="shared" si="198"/>
        <v>4.3647111113070111E-2</v>
      </c>
      <c r="AR277" s="314">
        <f t="shared" si="198"/>
        <v>7.2411384945980817E-2</v>
      </c>
      <c r="AS277" s="314">
        <f t="shared" si="198"/>
        <v>0</v>
      </c>
      <c r="AT277" s="314">
        <f t="shared" si="198"/>
        <v>5.6925460615051882E-2</v>
      </c>
      <c r="AU277" s="310">
        <f t="shared" si="198"/>
        <v>5.6925460615051882E-2</v>
      </c>
      <c r="AV277" s="314">
        <f t="shared" si="198"/>
        <v>0</v>
      </c>
      <c r="AW277" s="314">
        <f t="shared" si="198"/>
        <v>0</v>
      </c>
      <c r="AX277" s="310">
        <f t="shared" si="198"/>
        <v>0</v>
      </c>
    </row>
    <row r="278" spans="1:50" ht="15">
      <c r="A278" s="634" t="s">
        <v>326</v>
      </c>
      <c r="B278" s="635">
        <v>188</v>
      </c>
      <c r="C278" s="635">
        <v>33</v>
      </c>
      <c r="D278" s="635">
        <v>153</v>
      </c>
      <c r="E278" s="635"/>
      <c r="F278" s="635">
        <v>13</v>
      </c>
      <c r="G278" s="635"/>
      <c r="H278" s="635">
        <v>387</v>
      </c>
      <c r="I278" s="635"/>
      <c r="J278" s="635">
        <v>299</v>
      </c>
      <c r="K278" s="635">
        <v>138</v>
      </c>
      <c r="L278" s="635"/>
      <c r="M278" s="635">
        <v>437</v>
      </c>
      <c r="N278" s="635">
        <v>0</v>
      </c>
      <c r="O278" s="635">
        <v>0</v>
      </c>
      <c r="P278" s="635">
        <v>0</v>
      </c>
      <c r="Q278"/>
      <c r="S278" s="272"/>
      <c r="T278" s="272"/>
      <c r="U278" s="272"/>
      <c r="V278" s="272"/>
      <c r="W278" s="272"/>
      <c r="X278" s="272"/>
      <c r="Y278" s="288"/>
      <c r="Z278" s="284"/>
      <c r="AA278" s="272"/>
      <c r="AB278" s="272"/>
      <c r="AC278" s="272"/>
      <c r="AD278" s="272"/>
      <c r="AE278" s="288"/>
      <c r="AF278" s="284"/>
      <c r="AG278" s="272"/>
      <c r="AH278" s="288"/>
      <c r="AI278" s="343"/>
      <c r="AJ278" s="344"/>
      <c r="AK278" s="344"/>
      <c r="AL278" s="344"/>
      <c r="AM278" s="344"/>
      <c r="AN278" s="344"/>
      <c r="AO278" s="309"/>
      <c r="AP278" s="344"/>
      <c r="AQ278" s="344"/>
      <c r="AR278" s="344"/>
      <c r="AS278" s="344"/>
      <c r="AT278" s="344"/>
      <c r="AU278" s="309"/>
      <c r="AV278" s="344"/>
      <c r="AW278" s="344"/>
      <c r="AX278" s="309"/>
    </row>
    <row r="279" spans="1:50" ht="15">
      <c r="A279" s="634" t="s">
        <v>328</v>
      </c>
      <c r="B279" s="635">
        <v>8725342.8824246544</v>
      </c>
      <c r="C279" s="635">
        <v>1549737</v>
      </c>
      <c r="D279" s="635">
        <v>6586171.1231014263</v>
      </c>
      <c r="E279" s="635"/>
      <c r="F279" s="635">
        <v>651982.97560975619</v>
      </c>
      <c r="G279" s="635"/>
      <c r="H279" s="635">
        <v>17513233.981135838</v>
      </c>
      <c r="I279" s="635"/>
      <c r="J279" s="635">
        <v>11994985.290530955</v>
      </c>
      <c r="K279" s="635">
        <v>5688636.5612825528</v>
      </c>
      <c r="L279" s="635"/>
      <c r="M279" s="635">
        <v>17683621.85181351</v>
      </c>
      <c r="N279" s="635">
        <v>0</v>
      </c>
      <c r="O279" s="635">
        <v>0</v>
      </c>
      <c r="P279" s="635">
        <v>0</v>
      </c>
      <c r="Q279"/>
      <c r="R279" s="273"/>
      <c r="S279" s="275">
        <f>IF(B278&gt;0,(B279/B278),)</f>
        <v>46411.398310769437</v>
      </c>
      <c r="T279" s="275">
        <f t="shared" ref="T279:AD279" si="199">IF(C278&gt;0,(C279/C278),)</f>
        <v>46961.727272727272</v>
      </c>
      <c r="U279" s="275">
        <f t="shared" si="199"/>
        <v>43046.870085630238</v>
      </c>
      <c r="V279" s="275">
        <f t="shared" si="199"/>
        <v>0</v>
      </c>
      <c r="W279" s="275">
        <f t="shared" si="199"/>
        <v>50152.536585365859</v>
      </c>
      <c r="X279" s="275">
        <f t="shared" si="199"/>
        <v>0</v>
      </c>
      <c r="Y279" s="290">
        <f t="shared" si="199"/>
        <v>45253.834576578389</v>
      </c>
      <c r="Z279" s="285">
        <f t="shared" si="199"/>
        <v>0</v>
      </c>
      <c r="AA279" s="275">
        <f t="shared" si="199"/>
        <v>40117.00766063865</v>
      </c>
      <c r="AB279" s="275">
        <f t="shared" si="199"/>
        <v>41222.004067264876</v>
      </c>
      <c r="AC279" s="275">
        <f t="shared" si="199"/>
        <v>0</v>
      </c>
      <c r="AD279" s="275">
        <f t="shared" si="199"/>
        <v>40465.953894310092</v>
      </c>
      <c r="AE279" s="290">
        <f>IF(M278&gt;0,(M279/M278),)</f>
        <v>40465.953894310092</v>
      </c>
      <c r="AF279" s="285">
        <f>IF(N278&gt;0,(N279/N278),)</f>
        <v>0</v>
      </c>
      <c r="AG279" s="275">
        <f>IF(O278&gt;0,(O279/O278),)</f>
        <v>0</v>
      </c>
      <c r="AH279" s="290">
        <f>IF(P278&gt;0,(P279/P278),)</f>
        <v>0</v>
      </c>
      <c r="AI279" s="343"/>
      <c r="AJ279" s="344"/>
      <c r="AK279" s="344"/>
      <c r="AL279" s="344"/>
      <c r="AM279" s="344"/>
      <c r="AN279" s="344"/>
      <c r="AO279" s="309"/>
      <c r="AP279" s="344"/>
      <c r="AQ279" s="344"/>
      <c r="AR279" s="344"/>
      <c r="AS279" s="344"/>
      <c r="AT279" s="344"/>
      <c r="AU279" s="309"/>
      <c r="AV279" s="344"/>
      <c r="AW279" s="344"/>
      <c r="AX279" s="309"/>
    </row>
    <row r="280" spans="1:50" ht="15">
      <c r="A280" s="634" t="s">
        <v>330</v>
      </c>
      <c r="B280" s="635">
        <v>180</v>
      </c>
      <c r="C280" s="635">
        <v>34</v>
      </c>
      <c r="D280" s="635">
        <v>146</v>
      </c>
      <c r="E280" s="635"/>
      <c r="F280" s="635">
        <v>13</v>
      </c>
      <c r="G280" s="635"/>
      <c r="H280" s="635">
        <v>373</v>
      </c>
      <c r="I280" s="635"/>
      <c r="J280" s="635">
        <v>308</v>
      </c>
      <c r="K280" s="635">
        <v>159</v>
      </c>
      <c r="L280" s="635"/>
      <c r="M280" s="635">
        <v>467</v>
      </c>
      <c r="N280" s="635">
        <v>0</v>
      </c>
      <c r="O280" s="635">
        <v>0</v>
      </c>
      <c r="P280" s="635">
        <v>0</v>
      </c>
      <c r="Q280"/>
      <c r="S280" s="272"/>
      <c r="T280" s="272"/>
      <c r="U280" s="272"/>
      <c r="V280" s="272"/>
      <c r="W280" s="272"/>
      <c r="X280" s="272"/>
      <c r="Y280" s="288"/>
      <c r="Z280" s="284"/>
      <c r="AA280" s="272"/>
      <c r="AB280" s="272"/>
      <c r="AC280" s="272"/>
      <c r="AD280" s="272"/>
      <c r="AE280" s="288"/>
      <c r="AF280" s="284"/>
      <c r="AG280" s="272"/>
      <c r="AH280" s="288"/>
      <c r="AI280" s="343"/>
      <c r="AJ280" s="344"/>
      <c r="AK280" s="344"/>
      <c r="AL280" s="344"/>
      <c r="AM280" s="344"/>
      <c r="AN280" s="344"/>
      <c r="AO280" s="309"/>
      <c r="AP280" s="344"/>
      <c r="AQ280" s="344"/>
      <c r="AR280" s="344"/>
      <c r="AS280" s="344"/>
      <c r="AT280" s="344"/>
      <c r="AU280" s="309"/>
      <c r="AV280" s="344"/>
      <c r="AW280" s="344"/>
      <c r="AX280" s="309"/>
    </row>
    <row r="281" spans="1:50" ht="15">
      <c r="A281" s="634" t="s">
        <v>332</v>
      </c>
      <c r="B281" s="635">
        <v>8312540.1902589155</v>
      </c>
      <c r="C281" s="635">
        <v>1568326.02</v>
      </c>
      <c r="D281" s="635">
        <v>6351769.8784014732</v>
      </c>
      <c r="E281" s="635"/>
      <c r="F281" s="635">
        <v>673039.17073170724</v>
      </c>
      <c r="G281" s="635"/>
      <c r="H281" s="635">
        <v>16905675.259392098</v>
      </c>
      <c r="I281" s="635"/>
      <c r="J281" s="635">
        <v>12613494.820843633</v>
      </c>
      <c r="K281" s="635">
        <v>6787319.1375635862</v>
      </c>
      <c r="L281" s="635"/>
      <c r="M281" s="635">
        <v>19400813.958407219</v>
      </c>
      <c r="N281" s="635">
        <v>0</v>
      </c>
      <c r="O281" s="635">
        <v>0</v>
      </c>
      <c r="P281" s="635">
        <v>0</v>
      </c>
      <c r="Q281"/>
      <c r="R281" s="273"/>
      <c r="S281" s="275">
        <f>IF(B280&gt;0,(B281/B280),)</f>
        <v>46180.778834771751</v>
      </c>
      <c r="T281" s="275">
        <f t="shared" ref="T281:AD281" si="200">IF(C280&gt;0,(C281/C280),)</f>
        <v>46127.235882352943</v>
      </c>
      <c r="U281" s="275">
        <f t="shared" si="200"/>
        <v>43505.27313973612</v>
      </c>
      <c r="V281" s="275">
        <f t="shared" si="200"/>
        <v>0</v>
      </c>
      <c r="W281" s="275">
        <f t="shared" si="200"/>
        <v>51772.243902439019</v>
      </c>
      <c r="X281" s="275">
        <f t="shared" si="200"/>
        <v>0</v>
      </c>
      <c r="Y281" s="290">
        <f t="shared" si="200"/>
        <v>45323.526164590075</v>
      </c>
      <c r="Z281" s="285">
        <f t="shared" si="200"/>
        <v>0</v>
      </c>
      <c r="AA281" s="275">
        <f t="shared" si="200"/>
        <v>40952.905262479326</v>
      </c>
      <c r="AB281" s="275">
        <f t="shared" si="200"/>
        <v>42687.541745682931</v>
      </c>
      <c r="AC281" s="275">
        <f t="shared" si="200"/>
        <v>0</v>
      </c>
      <c r="AD281" s="275">
        <f t="shared" si="200"/>
        <v>41543.498840272419</v>
      </c>
      <c r="AE281" s="290">
        <f>IF(M280&gt;0,(M281/M280),)</f>
        <v>41543.498840272419</v>
      </c>
      <c r="AF281" s="285">
        <f>IF(N280&gt;0,(N281/N280),)</f>
        <v>0</v>
      </c>
      <c r="AG281" s="275">
        <f>IF(O280&gt;0,(O281/O280),)</f>
        <v>0</v>
      </c>
      <c r="AH281" s="290">
        <f>IF(P280&gt;0,(P281/P280),)</f>
        <v>0</v>
      </c>
      <c r="AI281" s="345">
        <f>IF(S279&gt;0,(S281-S279)/S279,)</f>
        <v>-4.9690266699887915E-3</v>
      </c>
      <c r="AJ281" s="314">
        <f t="shared" ref="AJ281:AX281" si="201">IF(T279&gt;0,(T281-T279)/T279,)</f>
        <v>-1.7769605992728352E-2</v>
      </c>
      <c r="AK281" s="314">
        <f t="shared" si="201"/>
        <v>1.0648928788411598E-2</v>
      </c>
      <c r="AL281" s="312">
        <f t="shared" si="201"/>
        <v>0</v>
      </c>
      <c r="AM281" s="314">
        <f t="shared" si="201"/>
        <v>3.2295621066268834E-2</v>
      </c>
      <c r="AN281" s="314">
        <f t="shared" si="201"/>
        <v>0</v>
      </c>
      <c r="AO281" s="310">
        <f t="shared" si="201"/>
        <v>1.5400150874232505E-3</v>
      </c>
      <c r="AP281" s="314">
        <f t="shared" si="201"/>
        <v>0</v>
      </c>
      <c r="AQ281" s="314">
        <f t="shared" si="201"/>
        <v>2.0836489324223152E-2</v>
      </c>
      <c r="AR281" s="314">
        <f t="shared" si="201"/>
        <v>3.5552315118562244E-2</v>
      </c>
      <c r="AS281" s="314">
        <f t="shared" si="201"/>
        <v>0</v>
      </c>
      <c r="AT281" s="314">
        <f t="shared" si="201"/>
        <v>2.6628433096540453E-2</v>
      </c>
      <c r="AU281" s="310">
        <f t="shared" si="201"/>
        <v>2.6628433096540453E-2</v>
      </c>
      <c r="AV281" s="314">
        <f t="shared" si="201"/>
        <v>0</v>
      </c>
      <c r="AW281" s="314">
        <f t="shared" si="201"/>
        <v>0</v>
      </c>
      <c r="AX281" s="310">
        <f t="shared" si="201"/>
        <v>0</v>
      </c>
    </row>
    <row r="282" spans="1:50" ht="15">
      <c r="A282" s="634" t="s">
        <v>334</v>
      </c>
      <c r="B282" s="635">
        <v>300</v>
      </c>
      <c r="C282" s="635">
        <v>93</v>
      </c>
      <c r="D282" s="635">
        <v>267</v>
      </c>
      <c r="E282" s="635"/>
      <c r="F282" s="635">
        <v>50</v>
      </c>
      <c r="G282" s="635"/>
      <c r="H282" s="635">
        <v>710</v>
      </c>
      <c r="I282" s="635"/>
      <c r="J282" s="635">
        <v>0</v>
      </c>
      <c r="K282" s="635">
        <v>0</v>
      </c>
      <c r="L282" s="635"/>
      <c r="M282" s="635">
        <v>0</v>
      </c>
      <c r="N282" s="635">
        <v>0</v>
      </c>
      <c r="O282" s="635">
        <v>0</v>
      </c>
      <c r="P282" s="635">
        <v>0</v>
      </c>
      <c r="Q282"/>
      <c r="S282" s="272"/>
      <c r="T282" s="272"/>
      <c r="U282" s="272"/>
      <c r="V282" s="272"/>
      <c r="W282" s="272"/>
      <c r="X282" s="272"/>
      <c r="Y282" s="288"/>
      <c r="Z282" s="284"/>
      <c r="AA282" s="272"/>
      <c r="AB282" s="272"/>
      <c r="AC282" s="272"/>
      <c r="AD282" s="272"/>
      <c r="AE282" s="288"/>
      <c r="AF282" s="284"/>
      <c r="AG282" s="272"/>
      <c r="AH282" s="288"/>
      <c r="AI282" s="343"/>
      <c r="AJ282" s="344"/>
      <c r="AK282" s="344"/>
      <c r="AL282" s="344"/>
      <c r="AM282" s="344"/>
      <c r="AN282" s="344"/>
      <c r="AO282" s="309"/>
      <c r="AP282" s="344"/>
      <c r="AQ282" s="344"/>
      <c r="AR282" s="344"/>
      <c r="AS282" s="344"/>
      <c r="AT282" s="344"/>
      <c r="AU282" s="309"/>
      <c r="AV282" s="344"/>
      <c r="AW282" s="344"/>
      <c r="AX282" s="309"/>
    </row>
    <row r="283" spans="1:50" ht="15">
      <c r="A283" s="634" t="s">
        <v>336</v>
      </c>
      <c r="B283" s="635">
        <v>14355342.719605695</v>
      </c>
      <c r="C283" s="635">
        <v>3086037.6285278411</v>
      </c>
      <c r="D283" s="635">
        <v>10798755.036860012</v>
      </c>
      <c r="E283" s="635"/>
      <c r="F283" s="635">
        <v>2166799.0196078429</v>
      </c>
      <c r="G283" s="635"/>
      <c r="H283" s="635">
        <v>30406934.404601391</v>
      </c>
      <c r="I283" s="635"/>
      <c r="J283" s="635">
        <v>0</v>
      </c>
      <c r="K283" s="635">
        <v>0</v>
      </c>
      <c r="L283" s="635"/>
      <c r="M283" s="635">
        <v>0</v>
      </c>
      <c r="N283" s="635">
        <v>0</v>
      </c>
      <c r="O283" s="635">
        <v>0</v>
      </c>
      <c r="P283" s="635">
        <v>0</v>
      </c>
      <c r="Q283"/>
      <c r="R283" s="273"/>
      <c r="S283" s="275">
        <f>IF(B282&gt;0,(B283/B282),)</f>
        <v>47851.142398685653</v>
      </c>
      <c r="T283" s="275">
        <f t="shared" ref="T283:AD283" si="202">IF(C282&gt;0,(C283/C282),)</f>
        <v>33183.20030675098</v>
      </c>
      <c r="U283" s="275">
        <f t="shared" si="202"/>
        <v>40444.775418951351</v>
      </c>
      <c r="V283" s="275">
        <f t="shared" si="202"/>
        <v>0</v>
      </c>
      <c r="W283" s="275">
        <f t="shared" si="202"/>
        <v>43335.98039215686</v>
      </c>
      <c r="X283" s="275">
        <f t="shared" si="202"/>
        <v>0</v>
      </c>
      <c r="Y283" s="290">
        <f t="shared" si="202"/>
        <v>42826.668175494917</v>
      </c>
      <c r="Z283" s="285">
        <f t="shared" si="202"/>
        <v>0</v>
      </c>
      <c r="AA283" s="275">
        <f t="shared" si="202"/>
        <v>0</v>
      </c>
      <c r="AB283" s="275">
        <f t="shared" si="202"/>
        <v>0</v>
      </c>
      <c r="AC283" s="275">
        <f t="shared" si="202"/>
        <v>0</v>
      </c>
      <c r="AD283" s="275">
        <f t="shared" si="202"/>
        <v>0</v>
      </c>
      <c r="AE283" s="290">
        <f>IF(M282&gt;0,(M283/M282),)</f>
        <v>0</v>
      </c>
      <c r="AF283" s="285">
        <f>IF(N282&gt;0,(N283/N282),)</f>
        <v>0</v>
      </c>
      <c r="AG283" s="275">
        <f>IF(O282&gt;0,(O283/O282),)</f>
        <v>0</v>
      </c>
      <c r="AH283" s="290">
        <f>IF(P282&gt;0,(P283/P282),)</f>
        <v>0</v>
      </c>
      <c r="AI283" s="343"/>
      <c r="AJ283" s="344"/>
      <c r="AK283" s="344"/>
      <c r="AL283" s="344"/>
      <c r="AM283" s="344"/>
      <c r="AN283" s="344"/>
      <c r="AO283" s="309"/>
      <c r="AP283" s="344"/>
      <c r="AQ283" s="344"/>
      <c r="AR283" s="344"/>
      <c r="AS283" s="344"/>
      <c r="AT283" s="344"/>
      <c r="AU283" s="309"/>
      <c r="AV283" s="344"/>
      <c r="AW283" s="344"/>
      <c r="AX283" s="309"/>
    </row>
    <row r="284" spans="1:50" ht="15">
      <c r="A284" s="634" t="s">
        <v>338</v>
      </c>
      <c r="B284" s="635">
        <v>294</v>
      </c>
      <c r="C284" s="635">
        <v>88</v>
      </c>
      <c r="D284" s="635">
        <v>281</v>
      </c>
      <c r="E284" s="635"/>
      <c r="F284" s="635">
        <v>61</v>
      </c>
      <c r="G284" s="635"/>
      <c r="H284" s="635">
        <v>724</v>
      </c>
      <c r="I284" s="635"/>
      <c r="J284" s="635">
        <v>0</v>
      </c>
      <c r="K284" s="635">
        <v>1</v>
      </c>
      <c r="L284" s="635"/>
      <c r="M284" s="635">
        <v>1</v>
      </c>
      <c r="N284" s="635">
        <v>0</v>
      </c>
      <c r="O284" s="635">
        <v>0</v>
      </c>
      <c r="P284" s="635">
        <v>0</v>
      </c>
      <c r="Q284"/>
      <c r="S284" s="272"/>
      <c r="T284" s="272"/>
      <c r="U284" s="272"/>
      <c r="V284" s="272"/>
      <c r="W284" s="272"/>
      <c r="X284" s="272"/>
      <c r="Y284" s="288"/>
      <c r="Z284" s="284"/>
      <c r="AA284" s="272"/>
      <c r="AB284" s="272"/>
      <c r="AC284" s="272"/>
      <c r="AD284" s="272"/>
      <c r="AE284" s="288"/>
      <c r="AF284" s="284"/>
      <c r="AG284" s="272"/>
      <c r="AH284" s="288"/>
      <c r="AI284" s="343"/>
      <c r="AJ284" s="344"/>
      <c r="AK284" s="344"/>
      <c r="AL284" s="344"/>
      <c r="AM284" s="344"/>
      <c r="AN284" s="344"/>
      <c r="AO284" s="309"/>
      <c r="AP284" s="344"/>
      <c r="AQ284" s="344"/>
      <c r="AR284" s="344"/>
      <c r="AS284" s="344"/>
      <c r="AT284" s="344"/>
      <c r="AU284" s="309"/>
      <c r="AV284" s="344"/>
      <c r="AW284" s="344"/>
      <c r="AX284" s="309"/>
    </row>
    <row r="285" spans="1:50" ht="15">
      <c r="A285" s="634" t="s">
        <v>340</v>
      </c>
      <c r="B285" s="635">
        <v>15039781.020134227</v>
      </c>
      <c r="C285" s="635">
        <v>2729298.5957446806</v>
      </c>
      <c r="D285" s="635">
        <v>11445981.12262843</v>
      </c>
      <c r="E285" s="635"/>
      <c r="F285" s="635">
        <v>2707108.2925531915</v>
      </c>
      <c r="G285" s="635"/>
      <c r="H285" s="635">
        <v>31922169.031060528</v>
      </c>
      <c r="I285" s="635"/>
      <c r="J285" s="635">
        <v>0</v>
      </c>
      <c r="K285" s="635">
        <v>42840</v>
      </c>
      <c r="L285" s="635"/>
      <c r="M285" s="635">
        <v>42840</v>
      </c>
      <c r="N285" s="635">
        <v>0</v>
      </c>
      <c r="O285" s="635">
        <v>0</v>
      </c>
      <c r="P285" s="635">
        <v>0</v>
      </c>
      <c r="Q285"/>
      <c r="R285" s="273"/>
      <c r="S285" s="275">
        <f>IF(B284&gt;0,(B285/B284),)</f>
        <v>51155.717755558595</v>
      </c>
      <c r="T285" s="275">
        <f t="shared" ref="T285:AD285" si="203">IF(C284&gt;0,(C285/C284),)</f>
        <v>31014.756769825915</v>
      </c>
      <c r="U285" s="275">
        <f t="shared" si="203"/>
        <v>40733.028906150997</v>
      </c>
      <c r="V285" s="275">
        <f t="shared" si="203"/>
        <v>0</v>
      </c>
      <c r="W285" s="275">
        <f t="shared" si="203"/>
        <v>44378.824468085106</v>
      </c>
      <c r="X285" s="275">
        <f t="shared" si="203"/>
        <v>0</v>
      </c>
      <c r="Y285" s="290">
        <f t="shared" si="203"/>
        <v>44091.39368931012</v>
      </c>
      <c r="Z285" s="285">
        <f t="shared" si="203"/>
        <v>0</v>
      </c>
      <c r="AA285" s="275">
        <f t="shared" si="203"/>
        <v>0</v>
      </c>
      <c r="AB285" s="275">
        <f t="shared" si="203"/>
        <v>42840</v>
      </c>
      <c r="AC285" s="275">
        <f t="shared" si="203"/>
        <v>0</v>
      </c>
      <c r="AD285" s="275">
        <f t="shared" si="203"/>
        <v>42840</v>
      </c>
      <c r="AE285" s="290">
        <f>IF(M284&gt;0,(M285/M284),)</f>
        <v>42840</v>
      </c>
      <c r="AF285" s="285">
        <f>IF(N284&gt;0,(N285/N284),)</f>
        <v>0</v>
      </c>
      <c r="AG285" s="275">
        <f>IF(O284&gt;0,(O285/O284),)</f>
        <v>0</v>
      </c>
      <c r="AH285" s="290">
        <f>IF(P284&gt;0,(P285/P284),)</f>
        <v>0</v>
      </c>
      <c r="AI285" s="345">
        <f>IF(S283&gt;0,(S285-S283)/S283,)</f>
        <v>6.905948721850598E-2</v>
      </c>
      <c r="AJ285" s="314">
        <f t="shared" ref="AJ285:AP285" si="204">IF(T283&gt;0,(T285-T283)/T283,)</f>
        <v>-6.5347631237482051E-2</v>
      </c>
      <c r="AK285" s="314">
        <f t="shared" si="204"/>
        <v>7.1270883374612293E-3</v>
      </c>
      <c r="AL285" s="314">
        <f t="shared" si="204"/>
        <v>0</v>
      </c>
      <c r="AM285" s="314">
        <f t="shared" si="204"/>
        <v>2.4064162538641548E-2</v>
      </c>
      <c r="AN285" s="314">
        <f t="shared" si="204"/>
        <v>0</v>
      </c>
      <c r="AO285" s="310">
        <f t="shared" si="204"/>
        <v>2.9531260957135798E-2</v>
      </c>
      <c r="AP285" s="314">
        <f t="shared" si="204"/>
        <v>0</v>
      </c>
      <c r="AQ285" s="314">
        <f>IF(AA283&gt;0,(AA285-AA283)/AA283,)</f>
        <v>0</v>
      </c>
      <c r="AR285" s="314">
        <f t="shared" ref="AR285:AX285" si="205">IF(AB283&gt;0,(AB285-AB283)/AB283,)</f>
        <v>0</v>
      </c>
      <c r="AS285" s="312">
        <f t="shared" si="205"/>
        <v>0</v>
      </c>
      <c r="AT285" s="314">
        <f t="shared" si="205"/>
        <v>0</v>
      </c>
      <c r="AU285" s="310">
        <f t="shared" si="205"/>
        <v>0</v>
      </c>
      <c r="AV285" s="314">
        <f t="shared" si="205"/>
        <v>0</v>
      </c>
      <c r="AW285" s="314">
        <f t="shared" si="205"/>
        <v>0</v>
      </c>
      <c r="AX285" s="310">
        <f t="shared" si="205"/>
        <v>0</v>
      </c>
    </row>
    <row r="286" spans="1:50" ht="15">
      <c r="A286" s="634" t="s">
        <v>342</v>
      </c>
      <c r="B286" s="635">
        <v>0</v>
      </c>
      <c r="C286" s="635">
        <v>0</v>
      </c>
      <c r="D286" s="635">
        <v>0</v>
      </c>
      <c r="E286" s="635"/>
      <c r="F286" s="635">
        <v>0</v>
      </c>
      <c r="G286" s="635"/>
      <c r="H286" s="635">
        <v>0</v>
      </c>
      <c r="I286" s="635"/>
      <c r="J286" s="635">
        <v>0</v>
      </c>
      <c r="K286" s="635">
        <v>0</v>
      </c>
      <c r="L286" s="635"/>
      <c r="M286" s="635">
        <v>0</v>
      </c>
      <c r="N286" s="635">
        <v>38</v>
      </c>
      <c r="O286" s="635">
        <v>435</v>
      </c>
      <c r="P286" s="635">
        <v>473</v>
      </c>
      <c r="Q286"/>
      <c r="S286" s="272"/>
      <c r="T286" s="272"/>
      <c r="U286" s="272"/>
      <c r="V286" s="272"/>
      <c r="W286" s="272"/>
      <c r="X286" s="272"/>
      <c r="Y286" s="288"/>
      <c r="Z286" s="284"/>
      <c r="AA286" s="272"/>
      <c r="AB286" s="272"/>
      <c r="AC286" s="272"/>
      <c r="AD286" s="272"/>
      <c r="AE286" s="288"/>
      <c r="AF286" s="284"/>
      <c r="AG286" s="272"/>
      <c r="AH286" s="288"/>
      <c r="AI286" s="343"/>
      <c r="AJ286" s="344"/>
      <c r="AK286" s="344"/>
      <c r="AL286" s="344"/>
      <c r="AM286" s="344"/>
      <c r="AN286" s="344"/>
      <c r="AO286" s="309"/>
      <c r="AP286" s="344"/>
      <c r="AQ286" s="344"/>
      <c r="AR286" s="344"/>
      <c r="AS286" s="344"/>
      <c r="AT286" s="344"/>
      <c r="AU286" s="309"/>
      <c r="AV286" s="344"/>
      <c r="AW286" s="344"/>
      <c r="AX286" s="309"/>
    </row>
    <row r="287" spans="1:50" ht="15">
      <c r="A287" s="634" t="s">
        <v>344</v>
      </c>
      <c r="B287" s="635">
        <v>0</v>
      </c>
      <c r="C287" s="635">
        <v>0</v>
      </c>
      <c r="D287" s="635">
        <v>0</v>
      </c>
      <c r="E287" s="635"/>
      <c r="F287" s="635">
        <v>0</v>
      </c>
      <c r="G287" s="635"/>
      <c r="H287" s="635">
        <v>0</v>
      </c>
      <c r="I287" s="635"/>
      <c r="J287" s="635">
        <v>0</v>
      </c>
      <c r="K287" s="635">
        <v>0</v>
      </c>
      <c r="L287" s="635"/>
      <c r="M287" s="635">
        <v>0</v>
      </c>
      <c r="N287" s="635">
        <v>1412791.5000000002</v>
      </c>
      <c r="O287" s="635">
        <v>16094175</v>
      </c>
      <c r="P287" s="635">
        <v>17506966.5</v>
      </c>
      <c r="Q287"/>
      <c r="R287" s="273"/>
      <c r="S287" s="275">
        <f>IF(B286&gt;0,(B287/B286),)</f>
        <v>0</v>
      </c>
      <c r="T287" s="275">
        <f t="shared" ref="T287:AD287" si="206">IF(C286&gt;0,(C287/C286),)</f>
        <v>0</v>
      </c>
      <c r="U287" s="275">
        <f t="shared" si="206"/>
        <v>0</v>
      </c>
      <c r="V287" s="275">
        <f t="shared" si="206"/>
        <v>0</v>
      </c>
      <c r="W287" s="275">
        <f t="shared" si="206"/>
        <v>0</v>
      </c>
      <c r="X287" s="275">
        <f t="shared" si="206"/>
        <v>0</v>
      </c>
      <c r="Y287" s="290">
        <f t="shared" si="206"/>
        <v>0</v>
      </c>
      <c r="Z287" s="285">
        <f t="shared" si="206"/>
        <v>0</v>
      </c>
      <c r="AA287" s="275">
        <f t="shared" si="206"/>
        <v>0</v>
      </c>
      <c r="AB287" s="275">
        <f t="shared" si="206"/>
        <v>0</v>
      </c>
      <c r="AC287" s="275">
        <f t="shared" si="206"/>
        <v>0</v>
      </c>
      <c r="AD287" s="275">
        <f t="shared" si="206"/>
        <v>0</v>
      </c>
      <c r="AE287" s="290">
        <f>IF(M286&gt;0,(M287/M286),)</f>
        <v>0</v>
      </c>
      <c r="AF287" s="285">
        <f>IF(N286&gt;0,(N287/N286),)</f>
        <v>37178.723684210534</v>
      </c>
      <c r="AG287" s="275">
        <f>IF(O286&gt;0,(O287/O286),)</f>
        <v>36998.103448275862</v>
      </c>
      <c r="AH287" s="290">
        <f>IF(P286&gt;0,(P287/P286),)</f>
        <v>37012.614164904866</v>
      </c>
      <c r="AI287" s="343"/>
      <c r="AJ287" s="344"/>
      <c r="AK287" s="344"/>
      <c r="AL287" s="344"/>
      <c r="AM287" s="344"/>
      <c r="AN287" s="344"/>
      <c r="AO287" s="309"/>
      <c r="AP287" s="344"/>
      <c r="AQ287" s="344"/>
      <c r="AR287" s="344"/>
      <c r="AS287" s="344"/>
      <c r="AT287" s="344"/>
      <c r="AU287" s="309"/>
      <c r="AV287" s="344"/>
      <c r="AW287" s="344"/>
      <c r="AX287" s="309"/>
    </row>
    <row r="288" spans="1:50" ht="15">
      <c r="A288" s="634" t="s">
        <v>346</v>
      </c>
      <c r="B288" s="635">
        <v>0</v>
      </c>
      <c r="C288" s="635">
        <v>0</v>
      </c>
      <c r="D288" s="635">
        <v>0</v>
      </c>
      <c r="E288" s="635"/>
      <c r="F288" s="635">
        <v>0</v>
      </c>
      <c r="G288" s="635"/>
      <c r="H288" s="635">
        <v>0</v>
      </c>
      <c r="I288" s="635"/>
      <c r="J288" s="635">
        <v>0</v>
      </c>
      <c r="K288" s="635">
        <v>0</v>
      </c>
      <c r="L288" s="635"/>
      <c r="M288" s="635">
        <v>0</v>
      </c>
      <c r="N288" s="635">
        <v>39</v>
      </c>
      <c r="O288" s="635">
        <v>492</v>
      </c>
      <c r="P288" s="635">
        <v>531</v>
      </c>
      <c r="Q288"/>
      <c r="S288" s="272"/>
      <c r="T288" s="272"/>
      <c r="U288" s="272"/>
      <c r="V288" s="272"/>
      <c r="W288" s="272"/>
      <c r="X288" s="272"/>
      <c r="Y288" s="288"/>
      <c r="Z288" s="284"/>
      <c r="AA288" s="272"/>
      <c r="AB288" s="272"/>
      <c r="AC288" s="272"/>
      <c r="AD288" s="272"/>
      <c r="AE288" s="288"/>
      <c r="AF288" s="284"/>
      <c r="AG288" s="272"/>
      <c r="AH288" s="288"/>
      <c r="AI288" s="343"/>
      <c r="AJ288" s="344"/>
      <c r="AK288" s="344"/>
      <c r="AL288" s="344"/>
      <c r="AM288" s="344"/>
      <c r="AN288" s="344"/>
      <c r="AO288" s="309"/>
      <c r="AP288" s="344"/>
      <c r="AQ288" s="344"/>
      <c r="AR288" s="344"/>
      <c r="AS288" s="344"/>
      <c r="AT288" s="344"/>
      <c r="AU288" s="309"/>
      <c r="AV288" s="344"/>
      <c r="AW288" s="344"/>
      <c r="AX288" s="309"/>
    </row>
    <row r="289" spans="1:50" ht="15">
      <c r="A289" s="634" t="s">
        <v>348</v>
      </c>
      <c r="B289" s="635">
        <v>0</v>
      </c>
      <c r="C289" s="635">
        <v>0</v>
      </c>
      <c r="D289" s="635">
        <v>0</v>
      </c>
      <c r="E289" s="635"/>
      <c r="F289" s="635">
        <v>0</v>
      </c>
      <c r="G289" s="635"/>
      <c r="H289" s="635">
        <v>0</v>
      </c>
      <c r="I289" s="635"/>
      <c r="J289" s="635">
        <v>0</v>
      </c>
      <c r="K289" s="635">
        <v>0</v>
      </c>
      <c r="L289" s="635"/>
      <c r="M289" s="635">
        <v>0</v>
      </c>
      <c r="N289" s="635">
        <v>1497222.75</v>
      </c>
      <c r="O289" s="635">
        <v>18077078.25</v>
      </c>
      <c r="P289" s="635">
        <v>19574301</v>
      </c>
      <c r="Q289"/>
      <c r="R289" s="273"/>
      <c r="S289" s="275">
        <f>IF(B288&gt;0,(B289/B288),)</f>
        <v>0</v>
      </c>
      <c r="T289" s="275">
        <f t="shared" ref="T289:AD289" si="207">IF(C288&gt;0,(C289/C288),)</f>
        <v>0</v>
      </c>
      <c r="U289" s="275">
        <f t="shared" si="207"/>
        <v>0</v>
      </c>
      <c r="V289" s="275">
        <f t="shared" si="207"/>
        <v>0</v>
      </c>
      <c r="W289" s="275">
        <f t="shared" si="207"/>
        <v>0</v>
      </c>
      <c r="X289" s="275">
        <f t="shared" si="207"/>
        <v>0</v>
      </c>
      <c r="Y289" s="290">
        <f t="shared" si="207"/>
        <v>0</v>
      </c>
      <c r="Z289" s="285">
        <f t="shared" si="207"/>
        <v>0</v>
      </c>
      <c r="AA289" s="275">
        <f t="shared" si="207"/>
        <v>0</v>
      </c>
      <c r="AB289" s="275">
        <f t="shared" si="207"/>
        <v>0</v>
      </c>
      <c r="AC289" s="275">
        <f t="shared" si="207"/>
        <v>0</v>
      </c>
      <c r="AD289" s="275">
        <f t="shared" si="207"/>
        <v>0</v>
      </c>
      <c r="AE289" s="290">
        <f>IF(M288&gt;0,(M289/M288),)</f>
        <v>0</v>
      </c>
      <c r="AF289" s="285">
        <f>IF(N288&gt;0,(N289/N288),)</f>
        <v>38390.326923076922</v>
      </c>
      <c r="AG289" s="275">
        <f>IF(O288&gt;0,(O289/O288),)</f>
        <v>36742.028963414632</v>
      </c>
      <c r="AH289" s="290">
        <f>IF(P288&gt;0,(P289/P288),)</f>
        <v>36863.090395480227</v>
      </c>
      <c r="AI289" s="345">
        <f>IF(S287&gt;0,(S289-S287)/S287,)</f>
        <v>0</v>
      </c>
      <c r="AJ289" s="314">
        <f t="shared" ref="AJ289:AX289" si="208">IF(T287&gt;0,(T289-T287)/T287,)</f>
        <v>0</v>
      </c>
      <c r="AK289" s="314">
        <f t="shared" si="208"/>
        <v>0</v>
      </c>
      <c r="AL289" s="314">
        <f t="shared" si="208"/>
        <v>0</v>
      </c>
      <c r="AM289" s="314">
        <f t="shared" si="208"/>
        <v>0</v>
      </c>
      <c r="AN289" s="314">
        <f t="shared" si="208"/>
        <v>0</v>
      </c>
      <c r="AO289" s="310">
        <f t="shared" si="208"/>
        <v>0</v>
      </c>
      <c r="AP289" s="314">
        <f t="shared" si="208"/>
        <v>0</v>
      </c>
      <c r="AQ289" s="314">
        <f t="shared" si="208"/>
        <v>0</v>
      </c>
      <c r="AR289" s="314">
        <f t="shared" si="208"/>
        <v>0</v>
      </c>
      <c r="AS289" s="314">
        <f t="shared" si="208"/>
        <v>0</v>
      </c>
      <c r="AT289" s="314">
        <f t="shared" si="208"/>
        <v>0</v>
      </c>
      <c r="AU289" s="310">
        <f t="shared" si="208"/>
        <v>0</v>
      </c>
      <c r="AV289" s="314">
        <f t="shared" si="208"/>
        <v>3.2588618403297819E-2</v>
      </c>
      <c r="AW289" s="314">
        <f t="shared" si="208"/>
        <v>-6.921286795665834E-3</v>
      </c>
      <c r="AX289" s="310">
        <f t="shared" si="208"/>
        <v>-4.0398056932281325E-3</v>
      </c>
    </row>
    <row r="290" spans="1:50" ht="15">
      <c r="A290" s="634" t="s">
        <v>350</v>
      </c>
      <c r="B290" s="635">
        <v>2647</v>
      </c>
      <c r="C290" s="635">
        <v>921</v>
      </c>
      <c r="D290" s="635">
        <v>2132</v>
      </c>
      <c r="E290" s="635"/>
      <c r="F290" s="635">
        <v>288</v>
      </c>
      <c r="G290" s="635"/>
      <c r="H290" s="635">
        <v>5988</v>
      </c>
      <c r="I290" s="635"/>
      <c r="J290" s="635">
        <v>1002</v>
      </c>
      <c r="K290" s="635">
        <v>799</v>
      </c>
      <c r="L290" s="635"/>
      <c r="M290" s="635">
        <v>1801</v>
      </c>
      <c r="N290" s="635">
        <v>38</v>
      </c>
      <c r="O290" s="635">
        <v>435</v>
      </c>
      <c r="P290" s="635">
        <v>473</v>
      </c>
      <c r="Q290"/>
      <c r="S290" s="272"/>
      <c r="T290" s="272"/>
      <c r="U290" s="272"/>
      <c r="V290" s="272"/>
      <c r="W290" s="272"/>
      <c r="X290" s="272"/>
      <c r="Y290" s="288"/>
      <c r="Z290" s="284"/>
      <c r="AA290" s="272"/>
      <c r="AB290" s="272"/>
      <c r="AC290" s="272"/>
      <c r="AD290" s="272"/>
      <c r="AE290" s="288"/>
      <c r="AF290" s="284"/>
      <c r="AG290" s="272"/>
      <c r="AH290" s="288"/>
      <c r="AI290" s="343"/>
      <c r="AJ290" s="344"/>
      <c r="AK290" s="344"/>
      <c r="AL290" s="344"/>
      <c r="AM290" s="344"/>
      <c r="AN290" s="344"/>
      <c r="AO290" s="309"/>
      <c r="AP290" s="344"/>
      <c r="AQ290" s="344"/>
      <c r="AR290" s="344"/>
      <c r="AS290" s="344"/>
      <c r="AT290" s="344"/>
      <c r="AU290" s="309"/>
      <c r="AV290" s="344"/>
      <c r="AW290" s="344"/>
      <c r="AX290" s="309"/>
    </row>
    <row r="291" spans="1:50" ht="15">
      <c r="A291" s="634" t="s">
        <v>352</v>
      </c>
      <c r="B291" s="635">
        <v>225374651.4152391</v>
      </c>
      <c r="C291" s="635">
        <v>56223141.243105657</v>
      </c>
      <c r="D291" s="635">
        <v>138389862.42244464</v>
      </c>
      <c r="E291" s="635"/>
      <c r="F291" s="635">
        <v>17399937.120078247</v>
      </c>
      <c r="G291" s="635"/>
      <c r="H291" s="635">
        <v>437387592.20086765</v>
      </c>
      <c r="I291" s="635"/>
      <c r="J291" s="635">
        <v>48385864.792677067</v>
      </c>
      <c r="K291" s="635">
        <v>39718638.328766406</v>
      </c>
      <c r="L291" s="635"/>
      <c r="M291" s="635">
        <v>88104503.12144348</v>
      </c>
      <c r="N291" s="635">
        <v>1412791.5000000002</v>
      </c>
      <c r="O291" s="635">
        <v>16094175</v>
      </c>
      <c r="P291" s="635">
        <v>17506966.5</v>
      </c>
      <c r="Q291"/>
      <c r="R291" s="273"/>
      <c r="S291" s="275">
        <f>IF(B290&gt;0,(B291/B290),)</f>
        <v>85143.427055247113</v>
      </c>
      <c r="T291" s="275">
        <f t="shared" ref="T291:AD291" si="209">IF(C290&gt;0,(C291/C290),)</f>
        <v>61045.755964284101</v>
      </c>
      <c r="U291" s="275">
        <f t="shared" si="209"/>
        <v>64910.8172713155</v>
      </c>
      <c r="V291" s="275">
        <f t="shared" si="209"/>
        <v>0</v>
      </c>
      <c r="W291" s="275">
        <f t="shared" si="209"/>
        <v>60416.448333605025</v>
      </c>
      <c r="X291" s="275">
        <f t="shared" si="209"/>
        <v>0</v>
      </c>
      <c r="Y291" s="290">
        <f t="shared" si="209"/>
        <v>73044.020073625186</v>
      </c>
      <c r="Z291" s="285">
        <f t="shared" si="209"/>
        <v>0</v>
      </c>
      <c r="AA291" s="275">
        <f t="shared" si="209"/>
        <v>48289.286220236594</v>
      </c>
      <c r="AB291" s="275">
        <f t="shared" si="209"/>
        <v>49710.435955902889</v>
      </c>
      <c r="AC291" s="275">
        <f t="shared" si="209"/>
        <v>0</v>
      </c>
      <c r="AD291" s="275">
        <f t="shared" si="209"/>
        <v>48919.768529396715</v>
      </c>
      <c r="AE291" s="290">
        <f>IF(M290&gt;0,(M291/M290),)</f>
        <v>48919.768529396715</v>
      </c>
      <c r="AF291" s="285">
        <f>IF(N290&gt;0,(N291/N290),)</f>
        <v>37178.723684210534</v>
      </c>
      <c r="AG291" s="275">
        <f>IF(O290&gt;0,(O291/O290),)</f>
        <v>36998.103448275862</v>
      </c>
      <c r="AH291" s="290">
        <f>IF(P290&gt;0,(P291/P290),)</f>
        <v>37012.614164904866</v>
      </c>
      <c r="AI291" s="343"/>
      <c r="AJ291" s="344"/>
      <c r="AK291" s="344"/>
      <c r="AL291" s="344"/>
      <c r="AM291" s="344"/>
      <c r="AN291" s="344"/>
      <c r="AO291" s="309"/>
      <c r="AP291" s="344"/>
      <c r="AQ291" s="344"/>
      <c r="AR291" s="344"/>
      <c r="AS291" s="344"/>
      <c r="AT291" s="344"/>
      <c r="AU291" s="309"/>
      <c r="AV291" s="344"/>
      <c r="AW291" s="344"/>
      <c r="AX291" s="309"/>
    </row>
    <row r="292" spans="1:50" ht="15">
      <c r="A292" s="634" t="s">
        <v>354</v>
      </c>
      <c r="B292" s="635">
        <v>2407</v>
      </c>
      <c r="C292" s="635">
        <v>884</v>
      </c>
      <c r="D292" s="635">
        <v>2125</v>
      </c>
      <c r="E292" s="635"/>
      <c r="F292" s="635">
        <v>291</v>
      </c>
      <c r="G292" s="635"/>
      <c r="H292" s="635">
        <v>5707</v>
      </c>
      <c r="I292" s="635"/>
      <c r="J292" s="635">
        <v>1013</v>
      </c>
      <c r="K292" s="635">
        <v>830</v>
      </c>
      <c r="L292" s="635"/>
      <c r="M292" s="635">
        <v>1843</v>
      </c>
      <c r="N292" s="635">
        <v>39</v>
      </c>
      <c r="O292" s="635">
        <v>492</v>
      </c>
      <c r="P292" s="635">
        <v>531</v>
      </c>
      <c r="Q292"/>
      <c r="S292" s="272"/>
      <c r="T292" s="272"/>
      <c r="U292" s="272"/>
      <c r="V292" s="272"/>
      <c r="W292" s="272"/>
      <c r="X292" s="272"/>
      <c r="Y292" s="288"/>
      <c r="Z292" s="284"/>
      <c r="AA292" s="272"/>
      <c r="AB292" s="272"/>
      <c r="AC292" s="272"/>
      <c r="AD292" s="272"/>
      <c r="AE292" s="288"/>
      <c r="AF292" s="284"/>
      <c r="AG292" s="272"/>
      <c r="AH292" s="288"/>
      <c r="AI292" s="343"/>
      <c r="AJ292" s="344"/>
      <c r="AK292" s="344"/>
      <c r="AL292" s="344"/>
      <c r="AM292" s="344"/>
      <c r="AN292" s="344"/>
      <c r="AO292" s="309"/>
      <c r="AP292" s="344"/>
      <c r="AQ292" s="344"/>
      <c r="AR292" s="344"/>
      <c r="AS292" s="344"/>
      <c r="AT292" s="344"/>
      <c r="AU292" s="309"/>
      <c r="AV292" s="344"/>
      <c r="AW292" s="344"/>
      <c r="AX292" s="309"/>
    </row>
    <row r="293" spans="1:50" ht="15.75" thickBot="1">
      <c r="A293" s="639" t="s">
        <v>356</v>
      </c>
      <c r="B293" s="640">
        <v>210476123.54575837</v>
      </c>
      <c r="C293" s="640">
        <v>55075359.239225939</v>
      </c>
      <c r="D293" s="640">
        <v>140258740.3022041</v>
      </c>
      <c r="E293" s="640"/>
      <c r="F293" s="640">
        <v>17978860.439220726</v>
      </c>
      <c r="G293" s="640"/>
      <c r="H293" s="640">
        <v>423789083.52640909</v>
      </c>
      <c r="I293" s="640"/>
      <c r="J293" s="640">
        <v>50925727.708069935</v>
      </c>
      <c r="K293" s="640">
        <v>42319551.219239719</v>
      </c>
      <c r="L293" s="640"/>
      <c r="M293" s="640">
        <v>93245278.927309662</v>
      </c>
      <c r="N293" s="640">
        <v>1497222.75</v>
      </c>
      <c r="O293" s="640">
        <v>18077078.25</v>
      </c>
      <c r="P293" s="640">
        <v>19574301</v>
      </c>
      <c r="Q293"/>
      <c r="S293" s="281">
        <f>IF(B292&gt;0,(B293/B292),)</f>
        <v>87443.341730684828</v>
      </c>
      <c r="T293" s="281">
        <f t="shared" ref="T293:AD293" si="210">IF(C292&gt;0,(C293/C292),)</f>
        <v>62302.442578309885</v>
      </c>
      <c r="U293" s="281">
        <f t="shared" si="210"/>
        <v>66004.11308339017</v>
      </c>
      <c r="V293" s="281">
        <f t="shared" si="210"/>
        <v>0</v>
      </c>
      <c r="W293" s="281">
        <f t="shared" si="210"/>
        <v>61783.025564332391</v>
      </c>
      <c r="X293" s="281">
        <f t="shared" si="210"/>
        <v>0</v>
      </c>
      <c r="Y293" s="291">
        <f t="shared" si="210"/>
        <v>74257.76827166797</v>
      </c>
      <c r="Z293" s="286">
        <f t="shared" si="210"/>
        <v>0</v>
      </c>
      <c r="AA293" s="281">
        <f t="shared" si="210"/>
        <v>50272.189247847913</v>
      </c>
      <c r="AB293" s="281">
        <f t="shared" si="210"/>
        <v>50987.411107517735</v>
      </c>
      <c r="AC293" s="281">
        <f t="shared" si="210"/>
        <v>0</v>
      </c>
      <c r="AD293" s="281">
        <f t="shared" si="210"/>
        <v>50594.291333320492</v>
      </c>
      <c r="AE293" s="291">
        <f>IF(M292&gt;0,(M293/M292),)</f>
        <v>50594.291333320492</v>
      </c>
      <c r="AF293" s="286">
        <f>IF(N292&gt;0,(N293/N292),)</f>
        <v>38390.326923076922</v>
      </c>
      <c r="AG293" s="281">
        <f>IF(O292&gt;0,(O293/O292),)</f>
        <v>36742.028963414632</v>
      </c>
      <c r="AH293" s="291">
        <f>IF(P292&gt;0,(P293/P292),)</f>
        <v>36863.090395480227</v>
      </c>
      <c r="AI293" s="346">
        <f>IF(S291&gt;0,(S293-S291)/S291,)</f>
        <v>2.7012239875491107E-2</v>
      </c>
      <c r="AJ293" s="347">
        <f t="shared" ref="AJ293:AX293" si="211">IF(T291&gt;0,(T293-T291)/T291,)</f>
        <v>2.0585978405460833E-2</v>
      </c>
      <c r="AK293" s="347">
        <f t="shared" si="211"/>
        <v>1.6843044935097501E-2</v>
      </c>
      <c r="AL293" s="347">
        <f t="shared" si="211"/>
        <v>0</v>
      </c>
      <c r="AM293" s="347">
        <f t="shared" si="211"/>
        <v>2.2619291077513468E-2</v>
      </c>
      <c r="AN293" s="347">
        <f t="shared" si="211"/>
        <v>0</v>
      </c>
      <c r="AO293" s="311">
        <f t="shared" si="211"/>
        <v>1.6616667549504784E-2</v>
      </c>
      <c r="AP293" s="347">
        <f t="shared" si="211"/>
        <v>0</v>
      </c>
      <c r="AQ293" s="347">
        <f t="shared" si="211"/>
        <v>4.1063001398855707E-2</v>
      </c>
      <c r="AR293" s="347">
        <f t="shared" si="211"/>
        <v>2.5688271025175173E-2</v>
      </c>
      <c r="AS293" s="347">
        <f t="shared" si="211"/>
        <v>0</v>
      </c>
      <c r="AT293" s="347">
        <f t="shared" si="211"/>
        <v>3.4229982157775916E-2</v>
      </c>
      <c r="AU293" s="311">
        <f t="shared" si="211"/>
        <v>3.4229982157775916E-2</v>
      </c>
      <c r="AV293" s="347">
        <f t="shared" si="211"/>
        <v>3.2588618403297819E-2</v>
      </c>
      <c r="AW293" s="347">
        <f t="shared" si="211"/>
        <v>-6.921286795665834E-3</v>
      </c>
      <c r="AX293" s="311">
        <f t="shared" si="211"/>
        <v>-4.0398056932281325E-3</v>
      </c>
    </row>
    <row r="294" spans="1:50" ht="15">
      <c r="A294" s="633" t="s">
        <v>40</v>
      </c>
      <c r="B294" s="635"/>
      <c r="C294" s="635"/>
      <c r="D294" s="635"/>
      <c r="E294" s="635"/>
      <c r="F294" s="635"/>
      <c r="G294" s="635"/>
      <c r="H294" s="635"/>
      <c r="I294" s="635"/>
      <c r="J294" s="635"/>
      <c r="K294" s="635"/>
      <c r="L294" s="635"/>
      <c r="M294" s="635"/>
      <c r="N294" s="635"/>
      <c r="O294" s="635"/>
      <c r="P294" s="635"/>
      <c r="Q294"/>
      <c r="S294" s="272"/>
      <c r="T294" s="272"/>
      <c r="U294" s="272"/>
      <c r="V294" s="272"/>
      <c r="W294" s="272"/>
      <c r="X294" s="272"/>
      <c r="Y294" s="288"/>
      <c r="Z294" s="284"/>
      <c r="AA294" s="272"/>
      <c r="AB294" s="272"/>
      <c r="AC294" s="272"/>
      <c r="AD294" s="272"/>
      <c r="AE294" s="288"/>
      <c r="AF294" s="284"/>
      <c r="AG294" s="272"/>
      <c r="AH294" s="288"/>
      <c r="AI294" s="343"/>
      <c r="AJ294" s="344"/>
      <c r="AK294" s="344"/>
      <c r="AL294" s="344"/>
      <c r="AM294" s="344"/>
      <c r="AN294" s="344"/>
      <c r="AO294" s="309"/>
      <c r="AP294" s="344"/>
      <c r="AQ294" s="344"/>
      <c r="AR294" s="344"/>
      <c r="AS294" s="344"/>
      <c r="AT294" s="344"/>
      <c r="AU294" s="309"/>
      <c r="AV294" s="344"/>
      <c r="AW294" s="344"/>
      <c r="AX294" s="309"/>
    </row>
    <row r="295" spans="1:50" ht="15">
      <c r="A295" s="634" t="s">
        <v>302</v>
      </c>
      <c r="B295" s="635">
        <v>3432</v>
      </c>
      <c r="C295" s="635">
        <v>491</v>
      </c>
      <c r="D295" s="635">
        <v>1630</v>
      </c>
      <c r="E295" s="635">
        <v>43</v>
      </c>
      <c r="F295" s="635">
        <v>53</v>
      </c>
      <c r="G295" s="635">
        <v>0</v>
      </c>
      <c r="H295" s="635">
        <v>5649</v>
      </c>
      <c r="I295" s="635">
        <v>68</v>
      </c>
      <c r="J295" s="635">
        <v>2205</v>
      </c>
      <c r="K295" s="635">
        <v>305</v>
      </c>
      <c r="L295" s="635">
        <v>57</v>
      </c>
      <c r="M295" s="635">
        <v>2635</v>
      </c>
      <c r="N295" s="635"/>
      <c r="O295" s="635"/>
      <c r="P295" s="635"/>
      <c r="Q295"/>
      <c r="S295" s="274"/>
      <c r="T295" s="274"/>
      <c r="U295" s="274"/>
      <c r="V295" s="274"/>
      <c r="W295" s="274"/>
      <c r="X295" s="274"/>
      <c r="Y295" s="289"/>
      <c r="Z295" s="284"/>
      <c r="AA295" s="274"/>
      <c r="AB295" s="274"/>
      <c r="AC295" s="274"/>
      <c r="AD295" s="274"/>
      <c r="AE295" s="289"/>
      <c r="AF295" s="284"/>
      <c r="AG295" s="274"/>
      <c r="AH295" s="289"/>
      <c r="AI295" s="343"/>
      <c r="AJ295" s="344"/>
      <c r="AK295" s="344"/>
      <c r="AL295" s="344"/>
      <c r="AM295" s="344"/>
      <c r="AN295" s="344"/>
      <c r="AO295" s="309"/>
      <c r="AP295" s="344"/>
      <c r="AQ295" s="344"/>
      <c r="AR295" s="344"/>
      <c r="AS295" s="344"/>
      <c r="AT295" s="344"/>
      <c r="AU295" s="309"/>
      <c r="AV295" s="344"/>
      <c r="AW295" s="344"/>
      <c r="AX295" s="309"/>
    </row>
    <row r="296" spans="1:50" ht="15">
      <c r="A296" s="634" t="s">
        <v>304</v>
      </c>
      <c r="B296" s="635">
        <v>456985264.72595096</v>
      </c>
      <c r="C296" s="635">
        <v>53958313</v>
      </c>
      <c r="D296" s="635">
        <v>147684323.27048621</v>
      </c>
      <c r="E296" s="635">
        <v>4148272.4029850746</v>
      </c>
      <c r="F296" s="635">
        <v>4804825.8475609757</v>
      </c>
      <c r="G296" s="635">
        <v>0</v>
      </c>
      <c r="H296" s="635">
        <v>667580999.24698329</v>
      </c>
      <c r="I296" s="635">
        <v>4722545.0808988772</v>
      </c>
      <c r="J296" s="635">
        <v>138050951.79209378</v>
      </c>
      <c r="K296" s="635">
        <v>15742408.11836368</v>
      </c>
      <c r="L296" s="635">
        <v>3021400.6903225803</v>
      </c>
      <c r="M296" s="635">
        <v>161537305.68167892</v>
      </c>
      <c r="N296" s="635"/>
      <c r="O296" s="635"/>
      <c r="P296" s="635"/>
      <c r="Q296"/>
      <c r="S296" s="275">
        <f>IF(B295&gt;0,(B296/B295),)</f>
        <v>133154.21466373862</v>
      </c>
      <c r="T296" s="275">
        <f t="shared" ref="T296:AD296" si="212">IF(C295&gt;0,(C296/C295),)</f>
        <v>109894.73116089613</v>
      </c>
      <c r="U296" s="275">
        <f t="shared" si="212"/>
        <v>90603.879307046751</v>
      </c>
      <c r="V296" s="275">
        <f t="shared" si="212"/>
        <v>96471.451232211039</v>
      </c>
      <c r="W296" s="275">
        <f t="shared" si="212"/>
        <v>90657.091463414632</v>
      </c>
      <c r="X296" s="275">
        <f t="shared" si="212"/>
        <v>0</v>
      </c>
      <c r="Y296" s="290">
        <f t="shared" si="212"/>
        <v>118176.84532607245</v>
      </c>
      <c r="Z296" s="285">
        <f t="shared" si="212"/>
        <v>69449.192366159958</v>
      </c>
      <c r="AA296" s="275">
        <f t="shared" si="212"/>
        <v>62608.141402310102</v>
      </c>
      <c r="AB296" s="275">
        <f t="shared" si="212"/>
        <v>51614.452847094035</v>
      </c>
      <c r="AC296" s="275">
        <f t="shared" si="212"/>
        <v>53007.029654782113</v>
      </c>
      <c r="AD296" s="275">
        <f t="shared" si="212"/>
        <v>61304.480334603009</v>
      </c>
      <c r="AE296" s="290">
        <f>IF(M295&gt;0,(M296/M295),)</f>
        <v>61304.480334603009</v>
      </c>
      <c r="AF296" s="285">
        <f>IF(N295&gt;0,(N296/N295),)</f>
        <v>0</v>
      </c>
      <c r="AG296" s="275">
        <f>IF(O295&gt;0,(O296/O295),)</f>
        <v>0</v>
      </c>
      <c r="AH296" s="290">
        <f>IF(P295&gt;0,(P296/P295),)</f>
        <v>0</v>
      </c>
      <c r="AI296" s="343"/>
      <c r="AJ296" s="344"/>
      <c r="AK296" s="344"/>
      <c r="AL296" s="344"/>
      <c r="AM296" s="344"/>
      <c r="AN296" s="344"/>
      <c r="AO296" s="309"/>
      <c r="AP296" s="344"/>
      <c r="AQ296" s="344"/>
      <c r="AR296" s="344"/>
      <c r="AS296" s="344"/>
      <c r="AT296" s="344"/>
      <c r="AU296" s="309"/>
      <c r="AV296" s="344"/>
      <c r="AW296" s="344"/>
      <c r="AX296" s="309"/>
    </row>
    <row r="297" spans="1:50" ht="15">
      <c r="A297" s="634" t="s">
        <v>306</v>
      </c>
      <c r="B297" s="635">
        <v>3461</v>
      </c>
      <c r="C297" s="635">
        <v>492</v>
      </c>
      <c r="D297" s="635">
        <v>1668</v>
      </c>
      <c r="E297" s="635">
        <v>47</v>
      </c>
      <c r="F297" s="635">
        <v>56</v>
      </c>
      <c r="G297" s="642">
        <v>0</v>
      </c>
      <c r="H297" s="635">
        <v>5724</v>
      </c>
      <c r="I297" s="635">
        <v>71</v>
      </c>
      <c r="J297" s="635">
        <v>2232</v>
      </c>
      <c r="K297" s="635">
        <v>327</v>
      </c>
      <c r="L297" s="635">
        <v>84</v>
      </c>
      <c r="M297" s="635">
        <v>2714</v>
      </c>
      <c r="N297" s="635"/>
      <c r="O297" s="635"/>
      <c r="P297" s="635"/>
      <c r="Q297"/>
      <c r="S297" s="272"/>
      <c r="T297" s="272"/>
      <c r="U297" s="272"/>
      <c r="V297" s="272"/>
      <c r="W297" s="272"/>
      <c r="X297" s="272"/>
      <c r="Y297" s="288"/>
      <c r="Z297" s="284"/>
      <c r="AA297" s="272"/>
      <c r="AB297" s="272"/>
      <c r="AC297" s="272"/>
      <c r="AD297" s="272"/>
      <c r="AE297" s="288"/>
      <c r="AF297" s="284"/>
      <c r="AG297" s="272"/>
      <c r="AH297" s="288"/>
      <c r="AI297" s="343"/>
      <c r="AJ297" s="344"/>
      <c r="AK297" s="344"/>
      <c r="AL297" s="344"/>
      <c r="AM297" s="344"/>
      <c r="AN297" s="344"/>
      <c r="AO297" s="309"/>
      <c r="AP297" s="344"/>
      <c r="AQ297" s="344"/>
      <c r="AR297" s="344"/>
      <c r="AS297" s="344"/>
      <c r="AT297" s="344"/>
      <c r="AU297" s="309"/>
      <c r="AV297" s="344"/>
      <c r="AW297" s="344"/>
      <c r="AX297" s="309"/>
    </row>
    <row r="298" spans="1:50" ht="15">
      <c r="A298" s="634" t="s">
        <v>308</v>
      </c>
      <c r="B298" s="635">
        <v>474898165.16395503</v>
      </c>
      <c r="C298" s="635">
        <v>55430298</v>
      </c>
      <c r="D298" s="635">
        <v>157122658.37204465</v>
      </c>
      <c r="E298" s="635">
        <v>4532884.9494204428</v>
      </c>
      <c r="F298" s="635">
        <v>5122633.3636363633</v>
      </c>
      <c r="G298" s="642">
        <v>0</v>
      </c>
      <c r="H298" s="635">
        <v>697106639.84905648</v>
      </c>
      <c r="I298" s="635">
        <v>5031296.983173077</v>
      </c>
      <c r="J298" s="635">
        <v>140024787.03320426</v>
      </c>
      <c r="K298" s="635">
        <v>16643942.080151044</v>
      </c>
      <c r="L298" s="635">
        <v>4414308.3674698789</v>
      </c>
      <c r="M298" s="635">
        <v>166114334.46399826</v>
      </c>
      <c r="N298" s="635"/>
      <c r="O298" s="635"/>
      <c r="P298" s="635"/>
      <c r="Q298"/>
      <c r="R298" s="273"/>
      <c r="S298" s="275">
        <f>IF(B297&gt;0,(B298/B297),)</f>
        <v>137214.14769256141</v>
      </c>
      <c r="T298" s="275">
        <f t="shared" ref="T298:AD298" si="213">IF(C297&gt;0,(C298/C297),)</f>
        <v>112663.20731707317</v>
      </c>
      <c r="U298" s="275">
        <f t="shared" si="213"/>
        <v>94198.236434079532</v>
      </c>
      <c r="V298" s="275">
        <f t="shared" si="213"/>
        <v>96444.360625966874</v>
      </c>
      <c r="W298" s="275">
        <f t="shared" si="213"/>
        <v>91475.595779220777</v>
      </c>
      <c r="X298" s="275">
        <f t="shared" si="213"/>
        <v>0</v>
      </c>
      <c r="Y298" s="290">
        <f t="shared" si="213"/>
        <v>121786.6247115752</v>
      </c>
      <c r="Z298" s="285">
        <f t="shared" si="213"/>
        <v>70863.337791170095</v>
      </c>
      <c r="AA298" s="275">
        <f t="shared" si="213"/>
        <v>62735.119638532371</v>
      </c>
      <c r="AB298" s="275">
        <f t="shared" si="213"/>
        <v>50898.905443886986</v>
      </c>
      <c r="AC298" s="275">
        <f t="shared" si="213"/>
        <v>52551.290088927126</v>
      </c>
      <c r="AD298" s="275">
        <f t="shared" si="213"/>
        <v>61206.460745762073</v>
      </c>
      <c r="AE298" s="290">
        <f>IF(M297&gt;0,(M298/M297),)</f>
        <v>61206.460745762073</v>
      </c>
      <c r="AF298" s="285">
        <f>IF(N297&gt;0,(N298/N297),)</f>
        <v>0</v>
      </c>
      <c r="AG298" s="275">
        <f>IF(O297&gt;0,(O298/O297),)</f>
        <v>0</v>
      </c>
      <c r="AH298" s="290">
        <f>IF(P297&gt;0,(P298/P297),)</f>
        <v>0</v>
      </c>
      <c r="AI298" s="345">
        <f>IF(S296&gt;0,(S298-S296)/S296,)</f>
        <v>3.0490458293607584E-2</v>
      </c>
      <c r="AJ298" s="314">
        <f t="shared" ref="AJ298:AX298" si="214">IF(T296&gt;0,(T298-T296)/T296,)</f>
        <v>2.5192073604727562E-2</v>
      </c>
      <c r="AK298" s="314">
        <f t="shared" si="214"/>
        <v>3.9671117335405626E-2</v>
      </c>
      <c r="AL298" s="314">
        <f t="shared" si="214"/>
        <v>-2.8081474776362836E-4</v>
      </c>
      <c r="AM298" s="314">
        <f t="shared" si="214"/>
        <v>9.0285746276832519E-3</v>
      </c>
      <c r="AN298" s="314">
        <f t="shared" si="214"/>
        <v>0</v>
      </c>
      <c r="AO298" s="310">
        <f t="shared" si="214"/>
        <v>3.0545572405006126E-2</v>
      </c>
      <c r="AP298" s="314">
        <f t="shared" si="214"/>
        <v>2.0362301948081387E-2</v>
      </c>
      <c r="AQ298" s="314">
        <f t="shared" si="214"/>
        <v>2.0281425606667727E-3</v>
      </c>
      <c r="AR298" s="314">
        <f t="shared" si="214"/>
        <v>-1.3863314706189607E-2</v>
      </c>
      <c r="AS298" s="314">
        <f t="shared" si="214"/>
        <v>-8.5977193746390474E-3</v>
      </c>
      <c r="AT298" s="314">
        <f t="shared" si="214"/>
        <v>-1.5988976385729106E-3</v>
      </c>
      <c r="AU298" s="310">
        <f t="shared" si="214"/>
        <v>-1.5988976385729106E-3</v>
      </c>
      <c r="AV298" s="314">
        <f t="shared" si="214"/>
        <v>0</v>
      </c>
      <c r="AW298" s="314">
        <f t="shared" si="214"/>
        <v>0</v>
      </c>
      <c r="AX298" s="310">
        <f t="shared" si="214"/>
        <v>0</v>
      </c>
    </row>
    <row r="299" spans="1:50" ht="15">
      <c r="A299" s="634" t="s">
        <v>310</v>
      </c>
      <c r="B299" s="635">
        <v>2635</v>
      </c>
      <c r="C299" s="635">
        <v>570</v>
      </c>
      <c r="D299" s="635">
        <v>2025</v>
      </c>
      <c r="E299" s="635">
        <v>52</v>
      </c>
      <c r="F299" s="635">
        <v>101</v>
      </c>
      <c r="G299" s="642">
        <v>0</v>
      </c>
      <c r="H299" s="635">
        <v>5383</v>
      </c>
      <c r="I299" s="635">
        <v>94</v>
      </c>
      <c r="J299" s="635">
        <v>889</v>
      </c>
      <c r="K299" s="635">
        <v>212</v>
      </c>
      <c r="L299" s="635">
        <v>20</v>
      </c>
      <c r="M299" s="635">
        <v>1215</v>
      </c>
      <c r="N299" s="635"/>
      <c r="O299" s="635"/>
      <c r="P299" s="635"/>
      <c r="Q299"/>
      <c r="S299" s="272"/>
      <c r="T299" s="272"/>
      <c r="U299" s="272"/>
      <c r="V299" s="272"/>
      <c r="W299" s="272"/>
      <c r="X299" s="272"/>
      <c r="Y299" s="288"/>
      <c r="Z299" s="284"/>
      <c r="AA299" s="272"/>
      <c r="AB299" s="272"/>
      <c r="AC299" s="272"/>
      <c r="AD299" s="272"/>
      <c r="AE299" s="288"/>
      <c r="AF299" s="284"/>
      <c r="AG299" s="272"/>
      <c r="AH299" s="288"/>
      <c r="AI299" s="343"/>
      <c r="AJ299" s="344"/>
      <c r="AK299" s="344"/>
      <c r="AL299" s="344"/>
      <c r="AM299" s="344"/>
      <c r="AN299" s="344"/>
      <c r="AO299" s="309"/>
      <c r="AP299" s="344"/>
      <c r="AQ299" s="344"/>
      <c r="AR299" s="344"/>
      <c r="AS299" s="344"/>
      <c r="AT299" s="344"/>
      <c r="AU299" s="309"/>
      <c r="AV299" s="344"/>
      <c r="AW299" s="344"/>
      <c r="AX299" s="309"/>
    </row>
    <row r="300" spans="1:50" ht="15">
      <c r="A300" s="636" t="s">
        <v>312</v>
      </c>
      <c r="B300" s="637">
        <v>238398511.77175289</v>
      </c>
      <c r="C300" s="637">
        <v>45254242</v>
      </c>
      <c r="D300" s="637">
        <v>146865689.7657392</v>
      </c>
      <c r="E300" s="637">
        <v>4068971.054054054</v>
      </c>
      <c r="F300" s="637">
        <v>7348802.6298701297</v>
      </c>
      <c r="G300" s="643">
        <v>0</v>
      </c>
      <c r="H300" s="637">
        <v>441936217.22141629</v>
      </c>
      <c r="I300" s="637">
        <v>5543180.260933198</v>
      </c>
      <c r="J300" s="637">
        <v>52579586.001160316</v>
      </c>
      <c r="K300" s="637">
        <v>10417358.314985676</v>
      </c>
      <c r="L300" s="637">
        <v>1085885.9677419355</v>
      </c>
      <c r="M300" s="637">
        <v>69626010.544821128</v>
      </c>
      <c r="N300" s="637"/>
      <c r="O300" s="637"/>
      <c r="P300" s="637"/>
      <c r="Q300"/>
      <c r="S300" s="275">
        <f>IF(B299&gt;0,(B300/B299),)</f>
        <v>90473.818509204139</v>
      </c>
      <c r="T300" s="275">
        <f t="shared" ref="T300:AD300" si="215">IF(C299&gt;0,(C300/C299),)</f>
        <v>79393.407017543854</v>
      </c>
      <c r="U300" s="275">
        <f t="shared" si="215"/>
        <v>72526.266550982327</v>
      </c>
      <c r="V300" s="275">
        <f t="shared" si="215"/>
        <v>78249.443347193344</v>
      </c>
      <c r="W300" s="275">
        <f t="shared" si="215"/>
        <v>72760.422077922078</v>
      </c>
      <c r="X300" s="275">
        <f t="shared" si="215"/>
        <v>0</v>
      </c>
      <c r="Y300" s="290">
        <f t="shared" si="215"/>
        <v>82098.498462087373</v>
      </c>
      <c r="Z300" s="285">
        <f t="shared" si="215"/>
        <v>58970.002775885085</v>
      </c>
      <c r="AA300" s="275">
        <f t="shared" si="215"/>
        <v>59144.641171158961</v>
      </c>
      <c r="AB300" s="275">
        <f t="shared" si="215"/>
        <v>49138.482617856964</v>
      </c>
      <c r="AC300" s="275">
        <f t="shared" si="215"/>
        <v>54294.298387096773</v>
      </c>
      <c r="AD300" s="275">
        <f t="shared" si="215"/>
        <v>57305.358473103806</v>
      </c>
      <c r="AE300" s="290">
        <f>IF(M299&gt;0,(M300/M299),)</f>
        <v>57305.358473103806</v>
      </c>
      <c r="AF300" s="285">
        <f>IF(N299&gt;0,(N300/N299),)</f>
        <v>0</v>
      </c>
      <c r="AG300" s="275">
        <f>IF(O299&gt;0,(O300/O299),)</f>
        <v>0</v>
      </c>
      <c r="AH300" s="290">
        <f>IF(P299&gt;0,(P300/P299),)</f>
        <v>0</v>
      </c>
      <c r="AI300" s="343"/>
      <c r="AJ300" s="344"/>
      <c r="AK300" s="344"/>
      <c r="AL300" s="344"/>
      <c r="AM300" s="344"/>
      <c r="AN300" s="344"/>
      <c r="AO300" s="309"/>
      <c r="AP300" s="344"/>
      <c r="AQ300" s="344"/>
      <c r="AR300" s="344"/>
      <c r="AS300" s="344"/>
      <c r="AT300" s="344"/>
      <c r="AU300" s="309"/>
      <c r="AV300" s="344"/>
      <c r="AW300" s="344"/>
      <c r="AX300" s="309"/>
    </row>
    <row r="301" spans="1:50" ht="15">
      <c r="A301" s="634" t="s">
        <v>314</v>
      </c>
      <c r="B301" s="635">
        <v>2647</v>
      </c>
      <c r="C301" s="635">
        <v>588</v>
      </c>
      <c r="D301" s="635">
        <v>1997</v>
      </c>
      <c r="E301" s="635">
        <v>69</v>
      </c>
      <c r="F301" s="635">
        <v>149</v>
      </c>
      <c r="G301" s="642">
        <v>0</v>
      </c>
      <c r="H301" s="635">
        <v>5450</v>
      </c>
      <c r="I301" s="635">
        <v>93</v>
      </c>
      <c r="J301" s="635">
        <v>880</v>
      </c>
      <c r="K301" s="635">
        <v>174</v>
      </c>
      <c r="L301" s="635">
        <v>21</v>
      </c>
      <c r="M301" s="635">
        <v>1168</v>
      </c>
      <c r="N301" s="635"/>
      <c r="O301" s="635"/>
      <c r="P301" s="635"/>
      <c r="Q301"/>
      <c r="S301" s="272"/>
      <c r="T301" s="272"/>
      <c r="U301" s="272"/>
      <c r="V301" s="272"/>
      <c r="W301" s="272"/>
      <c r="X301" s="272"/>
      <c r="Y301" s="288"/>
      <c r="Z301" s="284"/>
      <c r="AA301" s="272"/>
      <c r="AB301" s="272"/>
      <c r="AC301" s="272"/>
      <c r="AD301" s="272"/>
      <c r="AE301" s="288"/>
      <c r="AF301" s="284"/>
      <c r="AG301" s="272"/>
      <c r="AH301" s="288"/>
      <c r="AI301" s="343"/>
      <c r="AJ301" s="344"/>
      <c r="AK301" s="344"/>
      <c r="AL301" s="344"/>
      <c r="AM301" s="344"/>
      <c r="AN301" s="344"/>
      <c r="AO301" s="309"/>
      <c r="AP301" s="344"/>
      <c r="AQ301" s="344"/>
      <c r="AR301" s="344"/>
      <c r="AS301" s="344"/>
      <c r="AT301" s="344"/>
      <c r="AU301" s="309"/>
      <c r="AV301" s="344"/>
      <c r="AW301" s="344"/>
      <c r="AX301" s="309"/>
    </row>
    <row r="302" spans="1:50" ht="15">
      <c r="A302" s="634" t="s">
        <v>316</v>
      </c>
      <c r="B302" s="635">
        <v>249131103.90777063</v>
      </c>
      <c r="C302" s="635">
        <v>47036763</v>
      </c>
      <c r="D302" s="635">
        <v>150042195.7130101</v>
      </c>
      <c r="E302" s="635">
        <v>5389054.6459459458</v>
      </c>
      <c r="F302" s="635">
        <v>10994398.357172886</v>
      </c>
      <c r="G302" s="642">
        <v>0</v>
      </c>
      <c r="H302" s="635">
        <v>462593515.62389958</v>
      </c>
      <c r="I302" s="635">
        <v>5663760.4082898824</v>
      </c>
      <c r="J302" s="635">
        <v>52654909.357523076</v>
      </c>
      <c r="K302" s="635">
        <v>9035739.9657983407</v>
      </c>
      <c r="L302" s="635">
        <v>1109624.0620689655</v>
      </c>
      <c r="M302" s="635">
        <v>68464033.793680266</v>
      </c>
      <c r="N302" s="635"/>
      <c r="O302" s="635"/>
      <c r="P302" s="635"/>
      <c r="Q302"/>
      <c r="R302" s="273"/>
      <c r="S302" s="275">
        <f>IF(B301&gt;0,(B302/B301),)</f>
        <v>94118.286327076174</v>
      </c>
      <c r="T302" s="275">
        <f t="shared" ref="T302:AD302" si="216">IF(C301&gt;0,(C302/C301),)</f>
        <v>79994.494897959186</v>
      </c>
      <c r="U302" s="275">
        <f t="shared" si="216"/>
        <v>75133.79855433655</v>
      </c>
      <c r="V302" s="275">
        <f t="shared" si="216"/>
        <v>78102.24124559341</v>
      </c>
      <c r="W302" s="275">
        <f t="shared" si="216"/>
        <v>73787.908437401915</v>
      </c>
      <c r="X302" s="275">
        <f t="shared" si="216"/>
        <v>0</v>
      </c>
      <c r="Y302" s="290">
        <f t="shared" si="216"/>
        <v>84879.544151174239</v>
      </c>
      <c r="Z302" s="285">
        <f t="shared" si="216"/>
        <v>60900.64955150411</v>
      </c>
      <c r="AA302" s="275">
        <f t="shared" si="216"/>
        <v>59835.124269912587</v>
      </c>
      <c r="AB302" s="275">
        <f t="shared" si="216"/>
        <v>51929.540033323799</v>
      </c>
      <c r="AC302" s="275">
        <f t="shared" si="216"/>
        <v>52839.241050903118</v>
      </c>
      <c r="AD302" s="275">
        <f t="shared" si="216"/>
        <v>58616.467289109816</v>
      </c>
      <c r="AE302" s="290">
        <f>IF(M301&gt;0,(M302/M301),)</f>
        <v>58616.467289109816</v>
      </c>
      <c r="AF302" s="285">
        <f>IF(N301&gt;0,(N302/N301),)</f>
        <v>0</v>
      </c>
      <c r="AG302" s="275">
        <f>IF(O301&gt;0,(O302/O301),)</f>
        <v>0</v>
      </c>
      <c r="AH302" s="290">
        <f>IF(P301&gt;0,(P302/P301),)</f>
        <v>0</v>
      </c>
      <c r="AI302" s="348">
        <f>IF(S300&gt;0,(S302-S300)/S300,)</f>
        <v>4.0282016144828396E-2</v>
      </c>
      <c r="AJ302" s="314">
        <f t="shared" ref="AJ302:AX302" si="217">IF(T300&gt;0,(T302-T300)/T300,)</f>
        <v>7.571004986377622E-3</v>
      </c>
      <c r="AK302" s="314">
        <f t="shared" si="217"/>
        <v>3.5952933018015741E-2</v>
      </c>
      <c r="AL302" s="312">
        <f t="shared" si="217"/>
        <v>-1.881190399614699E-3</v>
      </c>
      <c r="AM302" s="314">
        <f t="shared" si="217"/>
        <v>1.4121500812343563E-2</v>
      </c>
      <c r="AN302" s="314">
        <f t="shared" si="217"/>
        <v>0</v>
      </c>
      <c r="AO302" s="310">
        <f t="shared" si="217"/>
        <v>3.3874501253773087E-2</v>
      </c>
      <c r="AP302" s="314">
        <f t="shared" si="217"/>
        <v>3.2739472354383792E-2</v>
      </c>
      <c r="AQ302" s="314">
        <f t="shared" si="217"/>
        <v>1.1674482845460736E-2</v>
      </c>
      <c r="AR302" s="314">
        <f t="shared" si="217"/>
        <v>5.6799829110973872E-2</v>
      </c>
      <c r="AS302" s="314">
        <f t="shared" si="217"/>
        <v>-2.6799450023641053E-2</v>
      </c>
      <c r="AT302" s="314">
        <f t="shared" si="217"/>
        <v>2.2879340622594255E-2</v>
      </c>
      <c r="AU302" s="310">
        <f t="shared" si="217"/>
        <v>2.2879340622594255E-2</v>
      </c>
      <c r="AV302" s="314">
        <f t="shared" si="217"/>
        <v>0</v>
      </c>
      <c r="AW302" s="314">
        <f t="shared" si="217"/>
        <v>0</v>
      </c>
      <c r="AX302" s="310">
        <f t="shared" si="217"/>
        <v>0</v>
      </c>
    </row>
    <row r="303" spans="1:50" ht="15">
      <c r="A303" s="634" t="s">
        <v>318</v>
      </c>
      <c r="B303" s="635">
        <v>1733</v>
      </c>
      <c r="C303" s="635">
        <v>443</v>
      </c>
      <c r="D303" s="635">
        <v>2222</v>
      </c>
      <c r="E303" s="635">
        <v>60</v>
      </c>
      <c r="F303" s="635">
        <v>68</v>
      </c>
      <c r="G303" s="642">
        <v>0</v>
      </c>
      <c r="H303" s="635">
        <v>4526</v>
      </c>
      <c r="I303" s="635">
        <v>68</v>
      </c>
      <c r="J303" s="635">
        <v>779</v>
      </c>
      <c r="K303" s="635">
        <v>159</v>
      </c>
      <c r="L303" s="635">
        <v>32</v>
      </c>
      <c r="M303" s="635">
        <v>1038</v>
      </c>
      <c r="N303" s="635"/>
      <c r="O303" s="635"/>
      <c r="P303" s="635"/>
      <c r="Q303"/>
      <c r="S303" s="272"/>
      <c r="T303" s="272"/>
      <c r="U303" s="272"/>
      <c r="V303" s="272"/>
      <c r="W303" s="272"/>
      <c r="X303" s="272"/>
      <c r="Y303" s="288"/>
      <c r="Z303" s="284"/>
      <c r="AA303" s="272"/>
      <c r="AB303" s="272"/>
      <c r="AC303" s="272"/>
      <c r="AD303" s="272"/>
      <c r="AE303" s="288"/>
      <c r="AF303" s="284"/>
      <c r="AG303" s="272"/>
      <c r="AH303" s="288"/>
      <c r="AI303" s="343"/>
      <c r="AJ303" s="344"/>
      <c r="AK303" s="344"/>
      <c r="AL303" s="344"/>
      <c r="AM303" s="344"/>
      <c r="AN303" s="344"/>
      <c r="AO303" s="309"/>
      <c r="AP303" s="344"/>
      <c r="AQ303" s="344"/>
      <c r="AR303" s="344"/>
      <c r="AS303" s="344"/>
      <c r="AT303" s="344"/>
      <c r="AU303" s="309"/>
      <c r="AV303" s="344"/>
      <c r="AW303" s="344"/>
      <c r="AX303" s="309"/>
    </row>
    <row r="304" spans="1:50" ht="15">
      <c r="A304" s="634" t="s">
        <v>320</v>
      </c>
      <c r="B304" s="635">
        <v>139061763.10937268</v>
      </c>
      <c r="C304" s="635">
        <v>29811525</v>
      </c>
      <c r="D304" s="635">
        <v>138648985.46764445</v>
      </c>
      <c r="E304" s="635">
        <v>3286039.625</v>
      </c>
      <c r="F304" s="635">
        <v>4444896</v>
      </c>
      <c r="G304" s="642">
        <v>0</v>
      </c>
      <c r="H304" s="635">
        <v>315253209.20201713</v>
      </c>
      <c r="I304" s="635">
        <v>3614999.4642857146</v>
      </c>
      <c r="J304" s="635">
        <v>42635981.812457621</v>
      </c>
      <c r="K304" s="635">
        <v>7513146.3833682872</v>
      </c>
      <c r="L304" s="635">
        <v>1606560.9642206477</v>
      </c>
      <c r="M304" s="635">
        <v>55370688.624332272</v>
      </c>
      <c r="N304" s="635"/>
      <c r="O304" s="635"/>
      <c r="P304" s="635"/>
      <c r="Q304"/>
      <c r="R304" s="273"/>
      <c r="S304" s="275">
        <f>IF(B303&gt;0,(B304/B303),)</f>
        <v>80243.371673036745</v>
      </c>
      <c r="T304" s="275">
        <f t="shared" ref="T304:AD304" si="218">IF(C303&gt;0,(C304/C303),)</f>
        <v>67294.638826185095</v>
      </c>
      <c r="U304" s="275">
        <f t="shared" si="218"/>
        <v>62398.283288768878</v>
      </c>
      <c r="V304" s="275">
        <f t="shared" si="218"/>
        <v>54767.32708333333</v>
      </c>
      <c r="W304" s="275">
        <f t="shared" si="218"/>
        <v>65366.117647058825</v>
      </c>
      <c r="X304" s="275">
        <f t="shared" si="218"/>
        <v>0</v>
      </c>
      <c r="Y304" s="290">
        <f t="shared" si="218"/>
        <v>69653.824392845141</v>
      </c>
      <c r="Z304" s="285">
        <f t="shared" si="218"/>
        <v>53161.756827731093</v>
      </c>
      <c r="AA304" s="275">
        <f t="shared" si="218"/>
        <v>54731.683969778715</v>
      </c>
      <c r="AB304" s="275">
        <f t="shared" si="218"/>
        <v>47252.49297715904</v>
      </c>
      <c r="AC304" s="275">
        <f t="shared" si="218"/>
        <v>50205.030131895241</v>
      </c>
      <c r="AD304" s="275">
        <f t="shared" si="218"/>
        <v>53343.630659279646</v>
      </c>
      <c r="AE304" s="290">
        <f>IF(M303&gt;0,(M304/M303),)</f>
        <v>53343.630659279646</v>
      </c>
      <c r="AF304" s="285">
        <f>IF(N303&gt;0,(N304/N303),)</f>
        <v>0</v>
      </c>
      <c r="AG304" s="275">
        <f>IF(O303&gt;0,(O304/O303),)</f>
        <v>0</v>
      </c>
      <c r="AH304" s="290">
        <f>IF(P303&gt;0,(P304/P303),)</f>
        <v>0</v>
      </c>
      <c r="AI304" s="343"/>
      <c r="AJ304" s="344"/>
      <c r="AK304" s="344"/>
      <c r="AL304" s="344"/>
      <c r="AM304" s="344"/>
      <c r="AN304" s="344"/>
      <c r="AO304" s="309"/>
      <c r="AP304" s="344"/>
      <c r="AQ304" s="344"/>
      <c r="AR304" s="344"/>
      <c r="AS304" s="344"/>
      <c r="AT304" s="344"/>
      <c r="AU304" s="309"/>
      <c r="AV304" s="344"/>
      <c r="AW304" s="344"/>
      <c r="AX304" s="309"/>
    </row>
    <row r="305" spans="1:50" ht="15">
      <c r="A305" s="634" t="s">
        <v>322</v>
      </c>
      <c r="B305" s="635">
        <v>1667</v>
      </c>
      <c r="C305" s="635">
        <v>449</v>
      </c>
      <c r="D305" s="635">
        <v>2170</v>
      </c>
      <c r="E305" s="635">
        <v>101</v>
      </c>
      <c r="F305" s="635">
        <v>124</v>
      </c>
      <c r="G305" s="642">
        <v>0</v>
      </c>
      <c r="H305" s="635">
        <v>4511</v>
      </c>
      <c r="I305" s="635">
        <v>70</v>
      </c>
      <c r="J305" s="635">
        <v>787</v>
      </c>
      <c r="K305" s="635">
        <v>168</v>
      </c>
      <c r="L305" s="635">
        <v>50</v>
      </c>
      <c r="M305" s="635">
        <v>1075</v>
      </c>
      <c r="N305" s="635"/>
      <c r="O305" s="635"/>
      <c r="P305" s="635"/>
      <c r="Q305"/>
      <c r="S305" s="272"/>
      <c r="T305" s="272"/>
      <c r="U305" s="272"/>
      <c r="V305" s="272"/>
      <c r="W305" s="272"/>
      <c r="X305" s="272"/>
      <c r="Y305" s="288"/>
      <c r="Z305" s="284"/>
      <c r="AA305" s="272"/>
      <c r="AB305" s="272"/>
      <c r="AC305" s="272"/>
      <c r="AD305" s="272"/>
      <c r="AE305" s="288"/>
      <c r="AF305" s="284"/>
      <c r="AG305" s="272"/>
      <c r="AH305" s="288"/>
      <c r="AI305" s="343"/>
      <c r="AJ305" s="344"/>
      <c r="AK305" s="344"/>
      <c r="AL305" s="344"/>
      <c r="AM305" s="344"/>
      <c r="AN305" s="344"/>
      <c r="AO305" s="309"/>
      <c r="AP305" s="344"/>
      <c r="AQ305" s="344"/>
      <c r="AR305" s="344"/>
      <c r="AS305" s="344"/>
      <c r="AT305" s="344"/>
      <c r="AU305" s="309"/>
      <c r="AV305" s="344"/>
      <c r="AW305" s="344"/>
      <c r="AX305" s="309"/>
    </row>
    <row r="306" spans="1:50" ht="15">
      <c r="A306" s="634" t="s">
        <v>324</v>
      </c>
      <c r="B306" s="635">
        <v>141840013.18979219</v>
      </c>
      <c r="C306" s="635">
        <v>30861455</v>
      </c>
      <c r="D306" s="635">
        <v>140100199.19398099</v>
      </c>
      <c r="E306" s="635">
        <v>7077363.877081193</v>
      </c>
      <c r="F306" s="635">
        <v>8336175</v>
      </c>
      <c r="G306" s="642">
        <v>0</v>
      </c>
      <c r="H306" s="635">
        <v>328215206.26085442</v>
      </c>
      <c r="I306" s="635">
        <v>3840993.1485148515</v>
      </c>
      <c r="J306" s="635">
        <v>43740111.914456666</v>
      </c>
      <c r="K306" s="635">
        <v>7939264.6735534919</v>
      </c>
      <c r="L306" s="635">
        <v>2458632.5333262123</v>
      </c>
      <c r="M306" s="635">
        <v>57979002.269851223</v>
      </c>
      <c r="N306" s="635"/>
      <c r="O306" s="635"/>
      <c r="P306" s="635"/>
      <c r="Q306"/>
      <c r="R306" s="273"/>
      <c r="S306" s="275">
        <f>IF(B305&gt;0,(B306/B305),)</f>
        <v>85086.990515772151</v>
      </c>
      <c r="T306" s="275">
        <f t="shared" ref="T306:AD306" si="219">IF(C305&gt;0,(C306/C305),)</f>
        <v>68733.752783964359</v>
      </c>
      <c r="U306" s="275">
        <f t="shared" si="219"/>
        <v>64562.303776028108</v>
      </c>
      <c r="V306" s="275">
        <f t="shared" si="219"/>
        <v>70072.909674071212</v>
      </c>
      <c r="W306" s="275">
        <f t="shared" si="219"/>
        <v>67227.217741935485</v>
      </c>
      <c r="X306" s="275">
        <f t="shared" si="219"/>
        <v>0</v>
      </c>
      <c r="Y306" s="290">
        <f t="shared" si="219"/>
        <v>72758.85751736963</v>
      </c>
      <c r="Z306" s="285">
        <f t="shared" si="219"/>
        <v>54871.330693069307</v>
      </c>
      <c r="AA306" s="275">
        <f t="shared" si="219"/>
        <v>55578.287057759422</v>
      </c>
      <c r="AB306" s="275">
        <f t="shared" si="219"/>
        <v>47257.527818770788</v>
      </c>
      <c r="AC306" s="275">
        <f t="shared" si="219"/>
        <v>49172.650666524249</v>
      </c>
      <c r="AD306" s="275">
        <f t="shared" si="219"/>
        <v>53933.955599861605</v>
      </c>
      <c r="AE306" s="290">
        <f>IF(M305&gt;0,(M306/M305),)</f>
        <v>53933.955599861605</v>
      </c>
      <c r="AF306" s="285">
        <f>IF(N305&gt;0,(N306/N305),)</f>
        <v>0</v>
      </c>
      <c r="AG306" s="275">
        <f>IF(O305&gt;0,(O306/O305),)</f>
        <v>0</v>
      </c>
      <c r="AH306" s="290">
        <f>IF(P305&gt;0,(P306/P305),)</f>
        <v>0</v>
      </c>
      <c r="AI306" s="345">
        <f>IF(S304&gt;0,(S306-S304)/S304,)</f>
        <v>6.0361606719012681E-2</v>
      </c>
      <c r="AJ306" s="314">
        <f t="shared" ref="AJ306:AX306" si="220">IF(T304&gt;0,(T306-T304)/T304,)</f>
        <v>2.138526906276059E-2</v>
      </c>
      <c r="AK306" s="314">
        <f t="shared" si="220"/>
        <v>3.4680769617402817E-2</v>
      </c>
      <c r="AL306" s="314">
        <f t="shared" si="220"/>
        <v>0.27946557566063218</v>
      </c>
      <c r="AM306" s="312">
        <f t="shared" si="220"/>
        <v>2.8471938702640701E-2</v>
      </c>
      <c r="AN306" s="314">
        <f t="shared" si="220"/>
        <v>0</v>
      </c>
      <c r="AO306" s="310">
        <f t="shared" si="220"/>
        <v>4.4578070932792008E-2</v>
      </c>
      <c r="AP306" s="314">
        <f t="shared" si="220"/>
        <v>3.2157964058223874E-2</v>
      </c>
      <c r="AQ306" s="314">
        <f t="shared" si="220"/>
        <v>1.546824483690613E-2</v>
      </c>
      <c r="AR306" s="314">
        <f t="shared" si="220"/>
        <v>1.0655187260029452E-4</v>
      </c>
      <c r="AS306" s="314">
        <f t="shared" si="220"/>
        <v>-2.0563267518389987E-2</v>
      </c>
      <c r="AT306" s="314">
        <f t="shared" si="220"/>
        <v>1.1066455981455885E-2</v>
      </c>
      <c r="AU306" s="310">
        <f t="shared" si="220"/>
        <v>1.1066455981455885E-2</v>
      </c>
      <c r="AV306" s="314">
        <f t="shared" si="220"/>
        <v>0</v>
      </c>
      <c r="AW306" s="314">
        <f t="shared" si="220"/>
        <v>0</v>
      </c>
      <c r="AX306" s="310">
        <f t="shared" si="220"/>
        <v>0</v>
      </c>
    </row>
    <row r="307" spans="1:50" ht="15">
      <c r="A307" s="634" t="s">
        <v>326</v>
      </c>
      <c r="B307" s="635">
        <v>513</v>
      </c>
      <c r="C307" s="635">
        <v>3</v>
      </c>
      <c r="D307" s="635">
        <v>590</v>
      </c>
      <c r="E307" s="635">
        <v>16</v>
      </c>
      <c r="F307" s="635">
        <v>1</v>
      </c>
      <c r="G307" s="642">
        <v>0</v>
      </c>
      <c r="H307" s="635">
        <v>1123</v>
      </c>
      <c r="I307" s="635">
        <v>514</v>
      </c>
      <c r="J307" s="635">
        <v>2168</v>
      </c>
      <c r="K307" s="635">
        <v>1603</v>
      </c>
      <c r="L307" s="635">
        <v>318</v>
      </c>
      <c r="M307" s="635">
        <v>4603</v>
      </c>
      <c r="N307" s="635"/>
      <c r="O307" s="635"/>
      <c r="P307" s="635"/>
      <c r="Q307"/>
      <c r="S307" s="272"/>
      <c r="T307" s="272"/>
      <c r="U307" s="272"/>
      <c r="V307" s="272"/>
      <c r="W307" s="272"/>
      <c r="X307" s="272"/>
      <c r="Y307" s="288"/>
      <c r="Z307" s="284"/>
      <c r="AA307" s="272"/>
      <c r="AB307" s="272"/>
      <c r="AC307" s="272"/>
      <c r="AD307" s="272"/>
      <c r="AE307" s="288"/>
      <c r="AF307" s="284"/>
      <c r="AG307" s="272"/>
      <c r="AH307" s="288"/>
      <c r="AI307" s="343"/>
      <c r="AJ307" s="344"/>
      <c r="AK307" s="344"/>
      <c r="AL307" s="344"/>
      <c r="AM307" s="344"/>
      <c r="AN307" s="344"/>
      <c r="AO307" s="309"/>
      <c r="AP307" s="344"/>
      <c r="AQ307" s="344"/>
      <c r="AR307" s="344"/>
      <c r="AS307" s="344"/>
      <c r="AT307" s="344"/>
      <c r="AU307" s="309"/>
      <c r="AV307" s="344"/>
      <c r="AW307" s="344"/>
      <c r="AX307" s="309"/>
    </row>
    <row r="308" spans="1:50" ht="15">
      <c r="A308" s="634" t="s">
        <v>328</v>
      </c>
      <c r="B308" s="635">
        <v>22773852.253927603</v>
      </c>
      <c r="C308" s="635">
        <v>173432</v>
      </c>
      <c r="D308" s="635">
        <v>26807864.794983093</v>
      </c>
      <c r="E308" s="635">
        <v>822041</v>
      </c>
      <c r="F308" s="635">
        <v>46485.75</v>
      </c>
      <c r="G308" s="642">
        <v>0</v>
      </c>
      <c r="H308" s="635">
        <v>50623675.798910692</v>
      </c>
      <c r="I308" s="635">
        <v>27018691.404855989</v>
      </c>
      <c r="J308" s="635">
        <v>125336263.72313289</v>
      </c>
      <c r="K308" s="635">
        <v>74984800.819756687</v>
      </c>
      <c r="L308" s="635">
        <v>13129984.652152654</v>
      </c>
      <c r="M308" s="635">
        <v>240469740.59989822</v>
      </c>
      <c r="N308" s="635"/>
      <c r="O308" s="635"/>
      <c r="P308" s="635"/>
      <c r="Q308"/>
      <c r="R308" s="273"/>
      <c r="S308" s="275">
        <f>IF(B307&gt;0,(B308/B307),)</f>
        <v>44393.474179196106</v>
      </c>
      <c r="T308" s="275">
        <f t="shared" ref="T308:AD308" si="221">IF(C307&gt;0,(C308/C307),)</f>
        <v>57810.666666666664</v>
      </c>
      <c r="U308" s="275">
        <f t="shared" si="221"/>
        <v>45437.058974547617</v>
      </c>
      <c r="V308" s="275">
        <f t="shared" si="221"/>
        <v>51377.5625</v>
      </c>
      <c r="W308" s="275">
        <f t="shared" si="221"/>
        <v>46485.75</v>
      </c>
      <c r="X308" s="275">
        <f t="shared" si="221"/>
        <v>0</v>
      </c>
      <c r="Y308" s="290">
        <f t="shared" si="221"/>
        <v>45078.963311585656</v>
      </c>
      <c r="Z308" s="285">
        <f t="shared" si="221"/>
        <v>52565.547480264569</v>
      </c>
      <c r="AA308" s="275">
        <f t="shared" si="221"/>
        <v>57811.929761592663</v>
      </c>
      <c r="AB308" s="275">
        <f t="shared" si="221"/>
        <v>46777.792152062808</v>
      </c>
      <c r="AC308" s="275">
        <f t="shared" si="221"/>
        <v>41289.259912429727</v>
      </c>
      <c r="AD308" s="275">
        <f t="shared" si="221"/>
        <v>52241.959721898376</v>
      </c>
      <c r="AE308" s="290">
        <f>IF(M307&gt;0,(M308/M307),)</f>
        <v>52241.959721898376</v>
      </c>
      <c r="AF308" s="285">
        <f>IF(N307&gt;0,(N308/N307),)</f>
        <v>0</v>
      </c>
      <c r="AG308" s="275">
        <f>IF(O307&gt;0,(O308/O307),)</f>
        <v>0</v>
      </c>
      <c r="AH308" s="290">
        <f>IF(P307&gt;0,(P308/P307),)</f>
        <v>0</v>
      </c>
      <c r="AI308" s="343"/>
      <c r="AJ308" s="344"/>
      <c r="AK308" s="344"/>
      <c r="AL308" s="344"/>
      <c r="AM308" s="344"/>
      <c r="AN308" s="344"/>
      <c r="AO308" s="309"/>
      <c r="AP308" s="344"/>
      <c r="AQ308" s="344"/>
      <c r="AR308" s="344"/>
      <c r="AS308" s="344"/>
      <c r="AT308" s="344"/>
      <c r="AU308" s="309"/>
      <c r="AV308" s="344"/>
      <c r="AW308" s="344"/>
      <c r="AX308" s="309"/>
    </row>
    <row r="309" spans="1:50" ht="15">
      <c r="A309" s="634" t="s">
        <v>330</v>
      </c>
      <c r="B309" s="635">
        <v>567</v>
      </c>
      <c r="C309" s="635">
        <v>3</v>
      </c>
      <c r="D309" s="635">
        <v>515</v>
      </c>
      <c r="E309" s="635">
        <v>18</v>
      </c>
      <c r="F309" s="635">
        <v>7</v>
      </c>
      <c r="G309" s="642">
        <v>0</v>
      </c>
      <c r="H309" s="635">
        <v>1110</v>
      </c>
      <c r="I309" s="635">
        <v>555</v>
      </c>
      <c r="J309" s="635">
        <v>2470</v>
      </c>
      <c r="K309" s="635">
        <v>1186</v>
      </c>
      <c r="L309" s="635">
        <v>187</v>
      </c>
      <c r="M309" s="635">
        <v>4398</v>
      </c>
      <c r="N309" s="635"/>
      <c r="O309" s="635"/>
      <c r="P309" s="635"/>
      <c r="Q309"/>
      <c r="S309" s="272"/>
      <c r="T309" s="272"/>
      <c r="U309" s="272"/>
      <c r="V309" s="272"/>
      <c r="W309" s="272"/>
      <c r="X309" s="272"/>
      <c r="Y309" s="288"/>
      <c r="Z309" s="284"/>
      <c r="AA309" s="272"/>
      <c r="AB309" s="272"/>
      <c r="AC309" s="272"/>
      <c r="AD309" s="272"/>
      <c r="AE309" s="288"/>
      <c r="AF309" s="284"/>
      <c r="AG309" s="272"/>
      <c r="AH309" s="288"/>
      <c r="AI309" s="343"/>
      <c r="AJ309" s="344"/>
      <c r="AK309" s="344"/>
      <c r="AL309" s="344"/>
      <c r="AM309" s="344"/>
      <c r="AN309" s="344"/>
      <c r="AO309" s="309"/>
      <c r="AP309" s="344"/>
      <c r="AQ309" s="344"/>
      <c r="AR309" s="344"/>
      <c r="AS309" s="344"/>
      <c r="AT309" s="344"/>
      <c r="AU309" s="309"/>
      <c r="AV309" s="344"/>
      <c r="AW309" s="344"/>
      <c r="AX309" s="309"/>
    </row>
    <row r="310" spans="1:50" ht="15">
      <c r="A310" s="634" t="s">
        <v>332</v>
      </c>
      <c r="B310" s="635">
        <v>28844468.101140767</v>
      </c>
      <c r="C310" s="635">
        <v>157446</v>
      </c>
      <c r="D310" s="635">
        <v>24821058.486048818</v>
      </c>
      <c r="E310" s="635">
        <v>895213</v>
      </c>
      <c r="F310" s="635">
        <v>567723.13043478271</v>
      </c>
      <c r="G310" s="642">
        <v>0</v>
      </c>
      <c r="H310" s="635">
        <v>55285908.717624366</v>
      </c>
      <c r="I310" s="635">
        <v>29265200.784017727</v>
      </c>
      <c r="J310" s="635">
        <v>144905383.9693577</v>
      </c>
      <c r="K310" s="635">
        <v>58821353.09907306</v>
      </c>
      <c r="L310" s="635">
        <v>7377274.1149912365</v>
      </c>
      <c r="M310" s="635">
        <v>240369211.96743971</v>
      </c>
      <c r="N310" s="635"/>
      <c r="O310" s="635"/>
      <c r="P310" s="635"/>
      <c r="Q310"/>
      <c r="R310" s="273"/>
      <c r="S310" s="275">
        <f>IF(B309&gt;0,(B310/B309),)</f>
        <v>50872.07777978971</v>
      </c>
      <c r="T310" s="275">
        <f t="shared" ref="T310:AD310" si="222">IF(C309&gt;0,(C310/C309),)</f>
        <v>52482</v>
      </c>
      <c r="U310" s="275">
        <f t="shared" si="222"/>
        <v>48196.230069997706</v>
      </c>
      <c r="V310" s="275">
        <f t="shared" si="222"/>
        <v>49734.055555555555</v>
      </c>
      <c r="W310" s="275">
        <f t="shared" si="222"/>
        <v>81103.304347826095</v>
      </c>
      <c r="X310" s="275">
        <f t="shared" si="222"/>
        <v>0</v>
      </c>
      <c r="Y310" s="290">
        <f t="shared" si="222"/>
        <v>49807.12497083276</v>
      </c>
      <c r="Z310" s="285">
        <f t="shared" si="222"/>
        <v>52730.091502734642</v>
      </c>
      <c r="AA310" s="275">
        <f t="shared" si="222"/>
        <v>58666.147356015266</v>
      </c>
      <c r="AB310" s="275">
        <f t="shared" si="222"/>
        <v>49596.419139184705</v>
      </c>
      <c r="AC310" s="275">
        <f t="shared" si="222"/>
        <v>39450.663716530675</v>
      </c>
      <c r="AD310" s="275">
        <f t="shared" si="222"/>
        <v>54654.209178590201</v>
      </c>
      <c r="AE310" s="290">
        <f>IF(M309&gt;0,(M310/M309),)</f>
        <v>54654.209178590201</v>
      </c>
      <c r="AF310" s="285">
        <f>IF(N309&gt;0,(N310/N309),)</f>
        <v>0</v>
      </c>
      <c r="AG310" s="275">
        <f>IF(O309&gt;0,(O310/O309),)</f>
        <v>0</v>
      </c>
      <c r="AH310" s="290">
        <f>IF(P309&gt;0,(P310/P309),)</f>
        <v>0</v>
      </c>
      <c r="AI310" s="345">
        <f>IF(S308&gt;0,(S310-S308)/S308,)</f>
        <v>0.14593594487429506</v>
      </c>
      <c r="AJ310" s="314">
        <f t="shared" ref="AJ310:AX310" si="223">IF(T308&gt;0,(T310-T308)/T308,)</f>
        <v>-9.2174454541261094E-2</v>
      </c>
      <c r="AK310" s="314">
        <f t="shared" si="223"/>
        <v>6.0725125211024064E-2</v>
      </c>
      <c r="AL310" s="312">
        <f t="shared" si="223"/>
        <v>-3.1988807262789964E-2</v>
      </c>
      <c r="AM310" s="314">
        <f t="shared" si="223"/>
        <v>0.74469174634863577</v>
      </c>
      <c r="AN310" s="314">
        <f t="shared" si="223"/>
        <v>0</v>
      </c>
      <c r="AO310" s="310">
        <f t="shared" si="223"/>
        <v>0.10488621103742038</v>
      </c>
      <c r="AP310" s="314">
        <f t="shared" si="223"/>
        <v>3.1302636490535838E-3</v>
      </c>
      <c r="AQ310" s="314">
        <f t="shared" si="223"/>
        <v>1.4775801429657568E-2</v>
      </c>
      <c r="AR310" s="314">
        <f t="shared" si="223"/>
        <v>6.0255665294318549E-2</v>
      </c>
      <c r="AS310" s="314">
        <f t="shared" si="223"/>
        <v>-4.4529647656521947E-2</v>
      </c>
      <c r="AT310" s="314">
        <f t="shared" si="223"/>
        <v>4.6174559100252838E-2</v>
      </c>
      <c r="AU310" s="310">
        <f t="shared" si="223"/>
        <v>4.6174559100252838E-2</v>
      </c>
      <c r="AV310" s="314">
        <f t="shared" si="223"/>
        <v>0</v>
      </c>
      <c r="AW310" s="314">
        <f t="shared" si="223"/>
        <v>0</v>
      </c>
      <c r="AX310" s="310">
        <f t="shared" si="223"/>
        <v>0</v>
      </c>
    </row>
    <row r="311" spans="1:50" ht="15">
      <c r="A311" s="634" t="s">
        <v>334</v>
      </c>
      <c r="B311" s="635">
        <v>2432</v>
      </c>
      <c r="C311" s="635">
        <v>590</v>
      </c>
      <c r="D311" s="635">
        <v>1668</v>
      </c>
      <c r="E311" s="635">
        <v>35</v>
      </c>
      <c r="F311" s="635">
        <v>99</v>
      </c>
      <c r="G311" s="642">
        <v>0</v>
      </c>
      <c r="H311" s="635">
        <v>4824</v>
      </c>
      <c r="I311" s="635">
        <v>0</v>
      </c>
      <c r="J311" s="635">
        <v>0</v>
      </c>
      <c r="K311" s="635">
        <v>0</v>
      </c>
      <c r="L311" s="635">
        <v>0</v>
      </c>
      <c r="M311" s="635">
        <v>0</v>
      </c>
      <c r="N311" s="635"/>
      <c r="O311" s="635"/>
      <c r="P311" s="635"/>
      <c r="Q311"/>
      <c r="S311" s="272"/>
      <c r="T311" s="272"/>
      <c r="U311" s="272"/>
      <c r="V311" s="272"/>
      <c r="W311" s="272"/>
      <c r="X311" s="272"/>
      <c r="Y311" s="288"/>
      <c r="Z311" s="284"/>
      <c r="AA311" s="272"/>
      <c r="AB311" s="272"/>
      <c r="AC311" s="272"/>
      <c r="AD311" s="272"/>
      <c r="AE311" s="288"/>
      <c r="AF311" s="284"/>
      <c r="AG311" s="272"/>
      <c r="AH311" s="288"/>
      <c r="AI311" s="343"/>
      <c r="AJ311" s="344"/>
      <c r="AK311" s="344"/>
      <c r="AL311" s="344"/>
      <c r="AM311" s="344"/>
      <c r="AN311" s="344"/>
      <c r="AO311" s="309"/>
      <c r="AP311" s="344"/>
      <c r="AQ311" s="344"/>
      <c r="AR311" s="344"/>
      <c r="AS311" s="344"/>
      <c r="AT311" s="344"/>
      <c r="AU311" s="309"/>
      <c r="AV311" s="344"/>
      <c r="AW311" s="344"/>
      <c r="AX311" s="309"/>
    </row>
    <row r="312" spans="1:50" ht="15">
      <c r="A312" s="634" t="s">
        <v>336</v>
      </c>
      <c r="B312" s="635">
        <v>141742831.63663778</v>
      </c>
      <c r="C312" s="635">
        <v>21032205</v>
      </c>
      <c r="D312" s="635">
        <v>74040634.703531101</v>
      </c>
      <c r="E312" s="635">
        <v>1974134</v>
      </c>
      <c r="F312" s="635">
        <v>4966296.2467105268</v>
      </c>
      <c r="G312" s="642">
        <v>0</v>
      </c>
      <c r="H312" s="635">
        <v>243756101.58687943</v>
      </c>
      <c r="I312" s="635">
        <v>0</v>
      </c>
      <c r="J312" s="635">
        <v>0</v>
      </c>
      <c r="K312" s="635">
        <v>0</v>
      </c>
      <c r="L312" s="635">
        <v>0</v>
      </c>
      <c r="M312" s="635">
        <v>0</v>
      </c>
      <c r="N312" s="635"/>
      <c r="O312" s="635"/>
      <c r="P312" s="635"/>
      <c r="Q312"/>
      <c r="R312" s="273"/>
      <c r="S312" s="275">
        <f>IF(B311&gt;0,(B312/B311),)</f>
        <v>58282.4143242754</v>
      </c>
      <c r="T312" s="275">
        <f t="shared" ref="T312:AD312" si="224">IF(C311&gt;0,(C312/C311),)</f>
        <v>35647.805084745763</v>
      </c>
      <c r="U312" s="275">
        <f t="shared" si="224"/>
        <v>44388.869726337594</v>
      </c>
      <c r="V312" s="275">
        <f t="shared" si="224"/>
        <v>56403.828571428574</v>
      </c>
      <c r="W312" s="275">
        <f t="shared" si="224"/>
        <v>50164.60855263158</v>
      </c>
      <c r="X312" s="275">
        <f t="shared" si="224"/>
        <v>0</v>
      </c>
      <c r="Y312" s="290">
        <f t="shared" si="224"/>
        <v>50529.871804908675</v>
      </c>
      <c r="Z312" s="285">
        <f t="shared" si="224"/>
        <v>0</v>
      </c>
      <c r="AA312" s="275">
        <f t="shared" si="224"/>
        <v>0</v>
      </c>
      <c r="AB312" s="275">
        <f t="shared" si="224"/>
        <v>0</v>
      </c>
      <c r="AC312" s="275">
        <f t="shared" si="224"/>
        <v>0</v>
      </c>
      <c r="AD312" s="275">
        <f t="shared" si="224"/>
        <v>0</v>
      </c>
      <c r="AE312" s="290">
        <f>IF(M311&gt;0,(M312/M311),)</f>
        <v>0</v>
      </c>
      <c r="AF312" s="285">
        <f>IF(N311&gt;0,(N312/N311),)</f>
        <v>0</v>
      </c>
      <c r="AG312" s="275">
        <f>IF(O311&gt;0,(O312/O311),)</f>
        <v>0</v>
      </c>
      <c r="AH312" s="290">
        <f>IF(P311&gt;0,(P312/P311),)</f>
        <v>0</v>
      </c>
      <c r="AI312" s="343"/>
      <c r="AJ312" s="344"/>
      <c r="AK312" s="344"/>
      <c r="AL312" s="344"/>
      <c r="AM312" s="344"/>
      <c r="AN312" s="344"/>
      <c r="AO312" s="309"/>
      <c r="AP312" s="344"/>
      <c r="AQ312" s="344"/>
      <c r="AR312" s="344"/>
      <c r="AS312" s="344"/>
      <c r="AT312" s="344"/>
      <c r="AU312" s="309"/>
      <c r="AV312" s="344"/>
      <c r="AW312" s="344"/>
      <c r="AX312" s="309"/>
    </row>
    <row r="313" spans="1:50" ht="15">
      <c r="A313" s="634" t="s">
        <v>338</v>
      </c>
      <c r="B313" s="635">
        <v>2555</v>
      </c>
      <c r="C313" s="635">
        <v>402</v>
      </c>
      <c r="D313" s="635">
        <v>1808</v>
      </c>
      <c r="E313" s="635">
        <v>50</v>
      </c>
      <c r="F313" s="635">
        <v>115</v>
      </c>
      <c r="G313" s="642">
        <v>0</v>
      </c>
      <c r="H313" s="635">
        <v>4930</v>
      </c>
      <c r="I313" s="635">
        <v>0</v>
      </c>
      <c r="J313" s="635">
        <v>0</v>
      </c>
      <c r="K313" s="635">
        <v>0</v>
      </c>
      <c r="L313" s="635">
        <v>0</v>
      </c>
      <c r="M313" s="635">
        <v>0</v>
      </c>
      <c r="N313" s="635"/>
      <c r="O313" s="635"/>
      <c r="P313" s="635"/>
      <c r="Q313"/>
      <c r="S313" s="272"/>
      <c r="T313" s="272"/>
      <c r="U313" s="272"/>
      <c r="V313" s="272"/>
      <c r="W313" s="272"/>
      <c r="X313" s="272"/>
      <c r="Y313" s="288"/>
      <c r="Z313" s="284"/>
      <c r="AA313" s="272"/>
      <c r="AB313" s="272"/>
      <c r="AC313" s="272"/>
      <c r="AD313" s="272"/>
      <c r="AE313" s="288"/>
      <c r="AF313" s="284"/>
      <c r="AG313" s="272"/>
      <c r="AH313" s="288"/>
      <c r="AI313" s="343"/>
      <c r="AJ313" s="344"/>
      <c r="AK313" s="344"/>
      <c r="AL313" s="344"/>
      <c r="AM313" s="344"/>
      <c r="AN313" s="344"/>
      <c r="AO313" s="309"/>
      <c r="AP313" s="344"/>
      <c r="AQ313" s="344"/>
      <c r="AR313" s="344"/>
      <c r="AS313" s="344"/>
      <c r="AT313" s="344"/>
      <c r="AU313" s="309"/>
      <c r="AV313" s="344"/>
      <c r="AW313" s="344"/>
      <c r="AX313" s="309"/>
    </row>
    <row r="314" spans="1:50" ht="15">
      <c r="A314" s="634" t="s">
        <v>340</v>
      </c>
      <c r="B314" s="635">
        <v>153035855.52012318</v>
      </c>
      <c r="C314" s="635">
        <v>20343281</v>
      </c>
      <c r="D314" s="635">
        <v>90593003.55791758</v>
      </c>
      <c r="E314" s="635">
        <v>2888809</v>
      </c>
      <c r="F314" s="635">
        <v>5859904.1284403671</v>
      </c>
      <c r="G314" s="642">
        <v>0</v>
      </c>
      <c r="H314" s="635">
        <v>272720853.20648116</v>
      </c>
      <c r="I314" s="635">
        <v>0</v>
      </c>
      <c r="J314" s="635">
        <v>0</v>
      </c>
      <c r="K314" s="635">
        <v>0</v>
      </c>
      <c r="L314" s="635">
        <v>0</v>
      </c>
      <c r="M314" s="635">
        <v>0</v>
      </c>
      <c r="N314" s="635"/>
      <c r="O314" s="635"/>
      <c r="P314" s="635"/>
      <c r="Q314"/>
      <c r="R314" s="273"/>
      <c r="S314" s="275">
        <f>IF(B313&gt;0,(B314/B313),)</f>
        <v>59896.616641926885</v>
      </c>
      <c r="T314" s="275">
        <f t="shared" ref="T314:AD314" si="225">IF(C313&gt;0,(C314/C313),)</f>
        <v>50605.176616915422</v>
      </c>
      <c r="U314" s="275">
        <f t="shared" si="225"/>
        <v>50106.749755485391</v>
      </c>
      <c r="V314" s="275">
        <f t="shared" si="225"/>
        <v>57776.18</v>
      </c>
      <c r="W314" s="275">
        <f t="shared" si="225"/>
        <v>50955.688073394493</v>
      </c>
      <c r="X314" s="275">
        <f t="shared" si="225"/>
        <v>0</v>
      </c>
      <c r="Y314" s="290">
        <f t="shared" si="225"/>
        <v>55318.631482044861</v>
      </c>
      <c r="Z314" s="285">
        <f t="shared" si="225"/>
        <v>0</v>
      </c>
      <c r="AA314" s="275">
        <f t="shared" si="225"/>
        <v>0</v>
      </c>
      <c r="AB314" s="275">
        <f t="shared" si="225"/>
        <v>0</v>
      </c>
      <c r="AC314" s="275">
        <f t="shared" si="225"/>
        <v>0</v>
      </c>
      <c r="AD314" s="275">
        <f t="shared" si="225"/>
        <v>0</v>
      </c>
      <c r="AE314" s="290">
        <f>IF(M313&gt;0,(M314/M313),)</f>
        <v>0</v>
      </c>
      <c r="AF314" s="285">
        <f>IF(N313&gt;0,(N314/N313),)</f>
        <v>0</v>
      </c>
      <c r="AG314" s="275">
        <f>IF(O313&gt;0,(O314/O313),)</f>
        <v>0</v>
      </c>
      <c r="AH314" s="290">
        <f>IF(P313&gt;0,(P314/P313),)</f>
        <v>0</v>
      </c>
      <c r="AI314" s="345">
        <f>IF(S312&gt;0,(S314-S312)/S312,)</f>
        <v>2.7696215683006602E-2</v>
      </c>
      <c r="AJ314" s="314">
        <f t="shared" ref="AJ314:AX314" si="226">IF(T312&gt;0,(T314-T312)/T312,)</f>
        <v>0.41958744715449942</v>
      </c>
      <c r="AK314" s="314">
        <f t="shared" si="226"/>
        <v>0.12881337291080341</v>
      </c>
      <c r="AL314" s="314">
        <f t="shared" si="226"/>
        <v>2.433082050154646E-2</v>
      </c>
      <c r="AM314" s="314">
        <f t="shared" si="226"/>
        <v>1.5769673951166782E-2</v>
      </c>
      <c r="AN314" s="314">
        <f t="shared" si="226"/>
        <v>0</v>
      </c>
      <c r="AO314" s="310">
        <f t="shared" si="226"/>
        <v>9.4770865353174846E-2</v>
      </c>
      <c r="AP314" s="314">
        <f t="shared" si="226"/>
        <v>0</v>
      </c>
      <c r="AQ314" s="314">
        <f t="shared" si="226"/>
        <v>0</v>
      </c>
      <c r="AR314" s="314">
        <f t="shared" si="226"/>
        <v>0</v>
      </c>
      <c r="AS314" s="314">
        <f t="shared" si="226"/>
        <v>0</v>
      </c>
      <c r="AT314" s="314">
        <f t="shared" si="226"/>
        <v>0</v>
      </c>
      <c r="AU314" s="310">
        <f t="shared" si="226"/>
        <v>0</v>
      </c>
      <c r="AV314" s="314">
        <f t="shared" si="226"/>
        <v>0</v>
      </c>
      <c r="AW314" s="314">
        <f t="shared" si="226"/>
        <v>0</v>
      </c>
      <c r="AX314" s="310">
        <f t="shared" si="226"/>
        <v>0</v>
      </c>
    </row>
    <row r="315" spans="1:50" ht="15">
      <c r="A315" s="634" t="s">
        <v>342</v>
      </c>
      <c r="B315" s="635">
        <v>0</v>
      </c>
      <c r="C315" s="635">
        <v>0</v>
      </c>
      <c r="D315" s="635">
        <v>0</v>
      </c>
      <c r="E315" s="635">
        <v>0</v>
      </c>
      <c r="F315" s="635">
        <v>0</v>
      </c>
      <c r="G315" s="642">
        <v>0</v>
      </c>
      <c r="H315" s="635">
        <v>0</v>
      </c>
      <c r="I315" s="635">
        <v>0</v>
      </c>
      <c r="J315" s="635">
        <v>2058</v>
      </c>
      <c r="K315" s="635">
        <v>705</v>
      </c>
      <c r="L315" s="635">
        <v>9</v>
      </c>
      <c r="M315" s="635">
        <v>2772</v>
      </c>
      <c r="N315" s="635"/>
      <c r="O315" s="635"/>
      <c r="P315" s="635"/>
      <c r="Q315"/>
      <c r="S315" s="272"/>
      <c r="T315" s="272"/>
      <c r="U315" s="272"/>
      <c r="V315" s="272"/>
      <c r="W315" s="272"/>
      <c r="X315" s="272"/>
      <c r="Y315" s="288"/>
      <c r="Z315" s="284"/>
      <c r="AA315" s="272"/>
      <c r="AB315" s="272"/>
      <c r="AC315" s="272"/>
      <c r="AD315" s="272"/>
      <c r="AE315" s="288"/>
      <c r="AF315" s="284"/>
      <c r="AG315" s="272"/>
      <c r="AH315" s="288"/>
      <c r="AI315" s="343"/>
      <c r="AJ315" s="344"/>
      <c r="AK315" s="344"/>
      <c r="AL315" s="344"/>
      <c r="AM315" s="344"/>
      <c r="AN315" s="344"/>
      <c r="AO315" s="309"/>
      <c r="AP315" s="344"/>
      <c r="AQ315" s="344"/>
      <c r="AR315" s="344"/>
      <c r="AS315" s="344"/>
      <c r="AT315" s="344"/>
      <c r="AU315" s="309"/>
      <c r="AV315" s="344"/>
      <c r="AW315" s="344"/>
      <c r="AX315" s="309"/>
    </row>
    <row r="316" spans="1:50" ht="15">
      <c r="A316" s="634" t="s">
        <v>344</v>
      </c>
      <c r="B316" s="635">
        <v>0</v>
      </c>
      <c r="C316" s="635">
        <v>0</v>
      </c>
      <c r="D316" s="635">
        <v>0</v>
      </c>
      <c r="E316" s="635">
        <v>0</v>
      </c>
      <c r="F316" s="635">
        <v>0</v>
      </c>
      <c r="G316" s="642">
        <v>0</v>
      </c>
      <c r="H316" s="635">
        <v>0</v>
      </c>
      <c r="I316" s="635">
        <v>0</v>
      </c>
      <c r="J316" s="635">
        <v>86549272.677629948</v>
      </c>
      <c r="K316" s="635">
        <v>38127722.431953594</v>
      </c>
      <c r="L316" s="635">
        <v>328941</v>
      </c>
      <c r="M316" s="635">
        <v>125005936.10958354</v>
      </c>
      <c r="N316" s="635"/>
      <c r="O316" s="635"/>
      <c r="P316" s="635"/>
      <c r="Q316"/>
      <c r="R316" s="273"/>
      <c r="S316" s="275">
        <f>IF(B315&gt;0,(B316/B315),)</f>
        <v>0</v>
      </c>
      <c r="T316" s="275">
        <f t="shared" ref="T316:AD316" si="227">IF(C315&gt;0,(C316/C315),)</f>
        <v>0</v>
      </c>
      <c r="U316" s="275">
        <f t="shared" si="227"/>
        <v>0</v>
      </c>
      <c r="V316" s="275">
        <f t="shared" si="227"/>
        <v>0</v>
      </c>
      <c r="W316" s="275">
        <f t="shared" si="227"/>
        <v>0</v>
      </c>
      <c r="X316" s="275">
        <f t="shared" si="227"/>
        <v>0</v>
      </c>
      <c r="Y316" s="290">
        <f t="shared" si="227"/>
        <v>0</v>
      </c>
      <c r="Z316" s="285">
        <f t="shared" si="227"/>
        <v>0</v>
      </c>
      <c r="AA316" s="275">
        <f t="shared" si="227"/>
        <v>42055.040173775487</v>
      </c>
      <c r="AB316" s="275">
        <f t="shared" si="227"/>
        <v>54081.875790005099</v>
      </c>
      <c r="AC316" s="275">
        <f t="shared" si="227"/>
        <v>36549</v>
      </c>
      <c r="AD316" s="275">
        <f t="shared" si="227"/>
        <v>45095.936547468809</v>
      </c>
      <c r="AE316" s="290">
        <f>IF(M315&gt;0,(M316/M315),)</f>
        <v>45095.936547468809</v>
      </c>
      <c r="AF316" s="285">
        <f>IF(N315&gt;0,(N316/N315),)</f>
        <v>0</v>
      </c>
      <c r="AG316" s="275">
        <f>IF(O315&gt;0,(O316/O315),)</f>
        <v>0</v>
      </c>
      <c r="AH316" s="290">
        <f>IF(P315&gt;0,(P316/P315),)</f>
        <v>0</v>
      </c>
      <c r="AI316" s="343"/>
      <c r="AJ316" s="344"/>
      <c r="AK316" s="344"/>
      <c r="AL316" s="344"/>
      <c r="AM316" s="344"/>
      <c r="AN316" s="344"/>
      <c r="AO316" s="309"/>
      <c r="AP316" s="344"/>
      <c r="AQ316" s="344"/>
      <c r="AR316" s="344"/>
      <c r="AS316" s="344"/>
      <c r="AT316" s="344"/>
      <c r="AU316" s="309"/>
      <c r="AV316" s="344"/>
      <c r="AW316" s="344"/>
      <c r="AX316" s="309"/>
    </row>
    <row r="317" spans="1:50" ht="15">
      <c r="A317" s="634" t="s">
        <v>346</v>
      </c>
      <c r="B317" s="635">
        <v>0</v>
      </c>
      <c r="C317" s="635">
        <v>0</v>
      </c>
      <c r="D317" s="635">
        <v>0</v>
      </c>
      <c r="E317" s="635">
        <v>0</v>
      </c>
      <c r="F317" s="635">
        <v>0</v>
      </c>
      <c r="G317" s="642">
        <v>0</v>
      </c>
      <c r="H317" s="635">
        <v>0</v>
      </c>
      <c r="I317" s="635">
        <v>0</v>
      </c>
      <c r="J317" s="635">
        <v>1879</v>
      </c>
      <c r="K317" s="635">
        <v>649</v>
      </c>
      <c r="L317" s="635">
        <v>0</v>
      </c>
      <c r="M317" s="635">
        <v>2528</v>
      </c>
      <c r="N317" s="635"/>
      <c r="O317" s="635"/>
      <c r="P317" s="635"/>
      <c r="Q317"/>
      <c r="S317" s="272"/>
      <c r="T317" s="272"/>
      <c r="U317" s="272"/>
      <c r="V317" s="272"/>
      <c r="W317" s="272"/>
      <c r="X317" s="272"/>
      <c r="Y317" s="288"/>
      <c r="Z317" s="284"/>
      <c r="AA317" s="272"/>
      <c r="AB317" s="272"/>
      <c r="AC317" s="272"/>
      <c r="AD317" s="272"/>
      <c r="AE317" s="288"/>
      <c r="AF317" s="284"/>
      <c r="AG317" s="272"/>
      <c r="AH317" s="288"/>
      <c r="AI317" s="343"/>
      <c r="AJ317" s="344"/>
      <c r="AK317" s="344"/>
      <c r="AL317" s="344"/>
      <c r="AM317" s="344"/>
      <c r="AN317" s="344"/>
      <c r="AO317" s="309"/>
      <c r="AP317" s="344"/>
      <c r="AQ317" s="344"/>
      <c r="AR317" s="344"/>
      <c r="AS317" s="344"/>
      <c r="AT317" s="344"/>
      <c r="AU317" s="309"/>
      <c r="AV317" s="344"/>
      <c r="AW317" s="344"/>
      <c r="AX317" s="309"/>
    </row>
    <row r="318" spans="1:50" ht="15">
      <c r="A318" s="634" t="s">
        <v>348</v>
      </c>
      <c r="B318" s="635">
        <v>0</v>
      </c>
      <c r="C318" s="635">
        <v>0</v>
      </c>
      <c r="D318" s="635">
        <v>0</v>
      </c>
      <c r="E318" s="635">
        <v>0</v>
      </c>
      <c r="F318" s="635">
        <v>0</v>
      </c>
      <c r="G318" s="642">
        <v>0</v>
      </c>
      <c r="H318" s="635">
        <v>0</v>
      </c>
      <c r="I318" s="635">
        <v>0</v>
      </c>
      <c r="J318" s="635">
        <v>101680970.70912635</v>
      </c>
      <c r="K318" s="635">
        <v>34167952.65377903</v>
      </c>
      <c r="L318" s="635">
        <v>0</v>
      </c>
      <c r="M318" s="635">
        <v>135848923.36290538</v>
      </c>
      <c r="N318" s="635"/>
      <c r="O318" s="635"/>
      <c r="P318" s="635"/>
      <c r="Q318"/>
      <c r="R318" s="273"/>
      <c r="S318" s="275">
        <f>IF(B317&gt;0,(B318/B317),)</f>
        <v>0</v>
      </c>
      <c r="T318" s="275">
        <f t="shared" ref="T318:AD318" si="228">IF(C317&gt;0,(C318/C317),)</f>
        <v>0</v>
      </c>
      <c r="U318" s="275">
        <f t="shared" si="228"/>
        <v>0</v>
      </c>
      <c r="V318" s="275">
        <f t="shared" si="228"/>
        <v>0</v>
      </c>
      <c r="W318" s="275">
        <f t="shared" si="228"/>
        <v>0</v>
      </c>
      <c r="X318" s="275">
        <f t="shared" si="228"/>
        <v>0</v>
      </c>
      <c r="Y318" s="290">
        <f t="shared" si="228"/>
        <v>0</v>
      </c>
      <c r="Z318" s="285">
        <f t="shared" si="228"/>
        <v>0</v>
      </c>
      <c r="AA318" s="275">
        <f t="shared" si="228"/>
        <v>54114.406976650534</v>
      </c>
      <c r="AB318" s="275">
        <f t="shared" si="228"/>
        <v>52647.076508134101</v>
      </c>
      <c r="AC318" s="275">
        <f t="shared" si="228"/>
        <v>0</v>
      </c>
      <c r="AD318" s="275">
        <f t="shared" si="228"/>
        <v>53737.707026465738</v>
      </c>
      <c r="AE318" s="290">
        <f>IF(M317&gt;0,(M318/M317),)</f>
        <v>53737.707026465738</v>
      </c>
      <c r="AF318" s="285">
        <f>IF(N317&gt;0,(N318/N317),)</f>
        <v>0</v>
      </c>
      <c r="AG318" s="275">
        <f>IF(O317&gt;0,(O318/O317),)</f>
        <v>0</v>
      </c>
      <c r="AH318" s="290">
        <f>IF(P317&gt;0,(P318/P317),)</f>
        <v>0</v>
      </c>
      <c r="AI318" s="345">
        <f>IF(S316&gt;0,(S318-S316)/S316,)</f>
        <v>0</v>
      </c>
      <c r="AJ318" s="314">
        <f t="shared" ref="AJ318:AX318" si="229">IF(T316&gt;0,(T318-T316)/T316,)</f>
        <v>0</v>
      </c>
      <c r="AK318" s="314">
        <f t="shared" si="229"/>
        <v>0</v>
      </c>
      <c r="AL318" s="314">
        <f t="shared" si="229"/>
        <v>0</v>
      </c>
      <c r="AM318" s="314">
        <f t="shared" si="229"/>
        <v>0</v>
      </c>
      <c r="AN318" s="314">
        <f t="shared" si="229"/>
        <v>0</v>
      </c>
      <c r="AO318" s="310">
        <f t="shared" si="229"/>
        <v>0</v>
      </c>
      <c r="AP318" s="314">
        <f t="shared" si="229"/>
        <v>0</v>
      </c>
      <c r="AQ318" s="314">
        <f t="shared" si="229"/>
        <v>0.28675199816822383</v>
      </c>
      <c r="AR318" s="314">
        <f t="shared" si="229"/>
        <v>-2.6530131599765319E-2</v>
      </c>
      <c r="AS318" s="314">
        <f t="shared" si="229"/>
        <v>-1</v>
      </c>
      <c r="AT318" s="314">
        <f t="shared" si="229"/>
        <v>0.19163080181072284</v>
      </c>
      <c r="AU318" s="310">
        <f t="shared" si="229"/>
        <v>0.19163080181072284</v>
      </c>
      <c r="AV318" s="314">
        <f t="shared" si="229"/>
        <v>0</v>
      </c>
      <c r="AW318" s="314">
        <f t="shared" si="229"/>
        <v>0</v>
      </c>
      <c r="AX318" s="310">
        <f t="shared" si="229"/>
        <v>0</v>
      </c>
    </row>
    <row r="319" spans="1:50" ht="15">
      <c r="A319" s="634" t="s">
        <v>350</v>
      </c>
      <c r="B319" s="635">
        <v>10745</v>
      </c>
      <c r="C319" s="635">
        <v>2097</v>
      </c>
      <c r="D319" s="635">
        <v>8135</v>
      </c>
      <c r="E319" s="635">
        <v>206</v>
      </c>
      <c r="F319" s="635">
        <v>322</v>
      </c>
      <c r="G319" s="642">
        <v>0</v>
      </c>
      <c r="H319" s="635">
        <v>21505</v>
      </c>
      <c r="I319" s="635">
        <v>744</v>
      </c>
      <c r="J319" s="635">
        <v>8099</v>
      </c>
      <c r="K319" s="635">
        <v>2984</v>
      </c>
      <c r="L319" s="635">
        <v>436</v>
      </c>
      <c r="M319" s="635">
        <v>12263</v>
      </c>
      <c r="N319" s="635"/>
      <c r="O319" s="635"/>
      <c r="P319" s="635"/>
      <c r="Q319"/>
      <c r="S319" s="272"/>
      <c r="T319" s="272"/>
      <c r="U319" s="272"/>
      <c r="V319" s="272"/>
      <c r="W319" s="272"/>
      <c r="X319" s="272"/>
      <c r="Y319" s="288"/>
      <c r="Z319" s="284"/>
      <c r="AA319" s="272"/>
      <c r="AB319" s="272"/>
      <c r="AC319" s="272"/>
      <c r="AD319" s="272"/>
      <c r="AE319" s="288"/>
      <c r="AF319" s="284"/>
      <c r="AG319" s="272"/>
      <c r="AH319" s="288"/>
      <c r="AI319" s="343"/>
      <c r="AJ319" s="344"/>
      <c r="AK319" s="344"/>
      <c r="AL319" s="344"/>
      <c r="AM319" s="344"/>
      <c r="AN319" s="344"/>
      <c r="AO319" s="309"/>
      <c r="AP319" s="344"/>
      <c r="AQ319" s="344"/>
      <c r="AR319" s="344"/>
      <c r="AS319" s="344"/>
      <c r="AT319" s="344"/>
      <c r="AU319" s="309"/>
      <c r="AV319" s="344"/>
      <c r="AW319" s="344"/>
      <c r="AX319" s="309"/>
    </row>
    <row r="320" spans="1:50" ht="15">
      <c r="A320" s="634" t="s">
        <v>352</v>
      </c>
      <c r="B320" s="635">
        <v>998962223.49764192</v>
      </c>
      <c r="C320" s="635">
        <v>150229717</v>
      </c>
      <c r="D320" s="635">
        <v>534047498.00238401</v>
      </c>
      <c r="E320" s="635">
        <v>14299458.082039129</v>
      </c>
      <c r="F320" s="635">
        <v>21611306.474141628</v>
      </c>
      <c r="G320" s="642">
        <v>0</v>
      </c>
      <c r="H320" s="635">
        <v>1719150203.0562067</v>
      </c>
      <c r="I320" s="635">
        <v>40899416.210973777</v>
      </c>
      <c r="J320" s="635">
        <v>445152056.00647455</v>
      </c>
      <c r="K320" s="635">
        <v>146785436.06842789</v>
      </c>
      <c r="L320" s="635">
        <v>19172773.274437819</v>
      </c>
      <c r="M320" s="635">
        <v>652009681.56031406</v>
      </c>
      <c r="N320" s="635"/>
      <c r="O320" s="635"/>
      <c r="P320" s="635"/>
      <c r="Q320"/>
      <c r="R320" s="273"/>
      <c r="S320" s="275">
        <f>IF(B319&gt;0,(B320/B319),)</f>
        <v>92969.960306900131</v>
      </c>
      <c r="T320" s="275">
        <f t="shared" ref="T320:AD320" si="230">IF(C319&gt;0,(C320/C319),)</f>
        <v>71640.303767286605</v>
      </c>
      <c r="U320" s="275">
        <f t="shared" si="230"/>
        <v>65648.125138584393</v>
      </c>
      <c r="V320" s="275">
        <f t="shared" si="230"/>
        <v>69414.84505844237</v>
      </c>
      <c r="W320" s="275">
        <f t="shared" si="230"/>
        <v>67115.858615346675</v>
      </c>
      <c r="X320" s="275">
        <f t="shared" si="230"/>
        <v>0</v>
      </c>
      <c r="Y320" s="290">
        <f t="shared" si="230"/>
        <v>79941.883425073553</v>
      </c>
      <c r="Z320" s="285">
        <f t="shared" si="230"/>
        <v>54972.333616900236</v>
      </c>
      <c r="AA320" s="275">
        <f t="shared" si="230"/>
        <v>54963.829609393077</v>
      </c>
      <c r="AB320" s="275">
        <f t="shared" si="230"/>
        <v>49190.829781644738</v>
      </c>
      <c r="AC320" s="275">
        <f t="shared" si="230"/>
        <v>43974.250629444541</v>
      </c>
      <c r="AD320" s="275">
        <f t="shared" si="230"/>
        <v>53168.856035253535</v>
      </c>
      <c r="AE320" s="290">
        <f>IF(M319&gt;0,(M320/M319),)</f>
        <v>53168.856035253535</v>
      </c>
      <c r="AF320" s="285">
        <f>IF(N319&gt;0,(N320/N319),)</f>
        <v>0</v>
      </c>
      <c r="AG320" s="275">
        <f>IF(O319&gt;0,(O320/O319),)</f>
        <v>0</v>
      </c>
      <c r="AH320" s="290">
        <f>IF(P319&gt;0,(P320/P319),)</f>
        <v>0</v>
      </c>
      <c r="AI320" s="343"/>
      <c r="AJ320" s="344"/>
      <c r="AK320" s="344"/>
      <c r="AL320" s="344"/>
      <c r="AM320" s="344"/>
      <c r="AN320" s="344"/>
      <c r="AO320" s="309"/>
      <c r="AP320" s="344"/>
      <c r="AQ320" s="344"/>
      <c r="AR320" s="344"/>
      <c r="AS320" s="344"/>
      <c r="AT320" s="344"/>
      <c r="AU320" s="309"/>
      <c r="AV320" s="344"/>
      <c r="AW320" s="344"/>
      <c r="AX320" s="309"/>
    </row>
    <row r="321" spans="1:50" ht="15">
      <c r="A321" s="634" t="s">
        <v>354</v>
      </c>
      <c r="B321" s="635">
        <v>10897</v>
      </c>
      <c r="C321" s="635">
        <v>1934</v>
      </c>
      <c r="D321" s="635">
        <v>8158</v>
      </c>
      <c r="E321" s="635">
        <v>285</v>
      </c>
      <c r="F321" s="635">
        <v>451</v>
      </c>
      <c r="G321" s="642">
        <v>0</v>
      </c>
      <c r="H321" s="635">
        <v>21725</v>
      </c>
      <c r="I321" s="635">
        <v>789</v>
      </c>
      <c r="J321" s="635">
        <v>8248</v>
      </c>
      <c r="K321" s="635">
        <v>2504</v>
      </c>
      <c r="L321" s="635">
        <v>342</v>
      </c>
      <c r="M321" s="635">
        <v>11883</v>
      </c>
      <c r="N321" s="635"/>
      <c r="O321" s="635"/>
      <c r="P321" s="635"/>
      <c r="Q321"/>
      <c r="S321" s="272"/>
      <c r="T321" s="272"/>
      <c r="U321" s="272"/>
      <c r="V321" s="272"/>
      <c r="W321" s="272"/>
      <c r="X321" s="272"/>
      <c r="Y321" s="288"/>
      <c r="Z321" s="284"/>
      <c r="AA321" s="272"/>
      <c r="AB321" s="272"/>
      <c r="AC321" s="272"/>
      <c r="AD321" s="272"/>
      <c r="AE321" s="288"/>
      <c r="AF321" s="284"/>
      <c r="AG321" s="272"/>
      <c r="AH321" s="288"/>
      <c r="AI321" s="343"/>
      <c r="AJ321" s="344"/>
      <c r="AK321" s="344"/>
      <c r="AL321" s="344"/>
      <c r="AM321" s="344"/>
      <c r="AN321" s="344"/>
      <c r="AO321" s="309"/>
      <c r="AP321" s="344"/>
      <c r="AQ321" s="344"/>
      <c r="AR321" s="344"/>
      <c r="AS321" s="344"/>
      <c r="AT321" s="344"/>
      <c r="AU321" s="309"/>
      <c r="AV321" s="344"/>
      <c r="AW321" s="344"/>
      <c r="AX321" s="309"/>
    </row>
    <row r="322" spans="1:50" ht="15.75" thickBot="1">
      <c r="A322" s="639" t="s">
        <v>356</v>
      </c>
      <c r="B322" s="640">
        <v>1047749605.8827817</v>
      </c>
      <c r="C322" s="640">
        <v>153829243</v>
      </c>
      <c r="D322" s="640">
        <v>562679115.32300222</v>
      </c>
      <c r="E322" s="640">
        <v>20783325.472447582</v>
      </c>
      <c r="F322" s="640">
        <v>30880833.979684398</v>
      </c>
      <c r="G322" s="644">
        <v>0</v>
      </c>
      <c r="H322" s="640">
        <v>1815922123.6579158</v>
      </c>
      <c r="I322" s="640">
        <v>43801251.323995538</v>
      </c>
      <c r="J322" s="640">
        <v>483006162.98366809</v>
      </c>
      <c r="K322" s="640">
        <v>126608252.47235498</v>
      </c>
      <c r="L322" s="640">
        <v>15359839.077856295</v>
      </c>
      <c r="M322" s="640">
        <v>668775505.85787487</v>
      </c>
      <c r="N322" s="640"/>
      <c r="O322" s="640"/>
      <c r="P322" s="640"/>
      <c r="Q322"/>
      <c r="S322" s="281">
        <f>IF(B321&gt;0,(B322/B321),)</f>
        <v>96150.280433402018</v>
      </c>
      <c r="T322" s="281">
        <f t="shared" ref="T322:AD322" si="231">IF(C321&gt;0,(C322/C321),)</f>
        <v>79539.422440537746</v>
      </c>
      <c r="U322" s="281">
        <f t="shared" si="231"/>
        <v>68972.679005026017</v>
      </c>
      <c r="V322" s="281">
        <f t="shared" si="231"/>
        <v>72923.949026131872</v>
      </c>
      <c r="W322" s="281">
        <f t="shared" si="231"/>
        <v>68471.915697748103</v>
      </c>
      <c r="X322" s="281">
        <f t="shared" si="231"/>
        <v>0</v>
      </c>
      <c r="Y322" s="291">
        <f t="shared" si="231"/>
        <v>83586.749075162981</v>
      </c>
      <c r="Z322" s="286">
        <f t="shared" si="231"/>
        <v>55514.893946762408</v>
      </c>
      <c r="AA322" s="281">
        <f t="shared" si="231"/>
        <v>58560.398033907382</v>
      </c>
      <c r="AB322" s="281">
        <f t="shared" si="231"/>
        <v>50562.401147106619</v>
      </c>
      <c r="AC322" s="281">
        <f t="shared" si="231"/>
        <v>44911.810169170451</v>
      </c>
      <c r="AD322" s="281">
        <f t="shared" si="231"/>
        <v>56280.022372959262</v>
      </c>
      <c r="AE322" s="291">
        <f>IF(M321&gt;0,(M322/M321),)</f>
        <v>56280.022372959262</v>
      </c>
      <c r="AF322" s="286">
        <f>IF(N321&gt;0,(N322/N321),)</f>
        <v>0</v>
      </c>
      <c r="AG322" s="281">
        <f>IF(O321&gt;0,(O322/O321),)</f>
        <v>0</v>
      </c>
      <c r="AH322" s="291">
        <f>IF(P321&gt;0,(P322/P321),)</f>
        <v>0</v>
      </c>
      <c r="AI322" s="346">
        <f>IF(S320&gt;0,(S322-S320)/S320,)</f>
        <v>3.4208040059428173E-2</v>
      </c>
      <c r="AJ322" s="347">
        <f t="shared" ref="AJ322:AX322" si="232">IF(T320&gt;0,(T322-T320)/T320,)</f>
        <v>0.11026082048605365</v>
      </c>
      <c r="AK322" s="347">
        <f t="shared" si="232"/>
        <v>5.0642023049758532E-2</v>
      </c>
      <c r="AL322" s="347">
        <f t="shared" si="232"/>
        <v>5.0552644246847848E-2</v>
      </c>
      <c r="AM322" s="347">
        <f t="shared" si="232"/>
        <v>2.0204719277648536E-2</v>
      </c>
      <c r="AN322" s="347">
        <f t="shared" si="232"/>
        <v>0</v>
      </c>
      <c r="AO322" s="311">
        <f t="shared" si="232"/>
        <v>4.5593942673437519E-2</v>
      </c>
      <c r="AP322" s="347">
        <f t="shared" si="232"/>
        <v>9.8696979764994284E-3</v>
      </c>
      <c r="AQ322" s="347">
        <f t="shared" si="232"/>
        <v>6.5435186195607953E-2</v>
      </c>
      <c r="AR322" s="347">
        <f t="shared" si="232"/>
        <v>2.7882663731232174E-2</v>
      </c>
      <c r="AS322" s="347">
        <f t="shared" si="232"/>
        <v>2.1320648477364448E-2</v>
      </c>
      <c r="AT322" s="347">
        <f t="shared" si="232"/>
        <v>5.8514825589681151E-2</v>
      </c>
      <c r="AU322" s="311">
        <f t="shared" si="232"/>
        <v>5.8514825589681151E-2</v>
      </c>
      <c r="AV322" s="347">
        <f t="shared" si="232"/>
        <v>0</v>
      </c>
      <c r="AW322" s="347">
        <f t="shared" si="232"/>
        <v>0</v>
      </c>
      <c r="AX322" s="311">
        <f t="shared" si="232"/>
        <v>0</v>
      </c>
    </row>
    <row r="323" spans="1:50" ht="15">
      <c r="A323" s="633" t="s">
        <v>42</v>
      </c>
      <c r="B323" s="635"/>
      <c r="C323" s="635"/>
      <c r="D323" s="635"/>
      <c r="E323" s="635"/>
      <c r="F323" s="635"/>
      <c r="G323" s="635"/>
      <c r="H323" s="635"/>
      <c r="I323" s="635"/>
      <c r="J323" s="635"/>
      <c r="K323" s="635"/>
      <c r="L323" s="635"/>
      <c r="M323" s="635"/>
      <c r="N323" s="635"/>
      <c r="O323" s="635"/>
      <c r="P323" s="635"/>
      <c r="Q323"/>
      <c r="S323" s="272"/>
      <c r="T323" s="272"/>
      <c r="U323" s="272"/>
      <c r="V323" s="272"/>
      <c r="W323" s="272"/>
      <c r="X323" s="272"/>
      <c r="Y323" s="288"/>
      <c r="Z323" s="284"/>
      <c r="AA323" s="272"/>
      <c r="AB323" s="272"/>
      <c r="AC323" s="272"/>
      <c r="AD323" s="272"/>
      <c r="AE323" s="288"/>
      <c r="AF323" s="284"/>
      <c r="AG323" s="272"/>
      <c r="AH323" s="288"/>
      <c r="AI323" s="343"/>
      <c r="AJ323" s="344"/>
      <c r="AK323" s="344"/>
      <c r="AL323" s="344"/>
      <c r="AM323" s="344"/>
      <c r="AN323" s="344"/>
      <c r="AO323" s="309"/>
      <c r="AP323" s="344"/>
      <c r="AQ323" s="344"/>
      <c r="AR323" s="344"/>
      <c r="AS323" s="344"/>
      <c r="AT323" s="344"/>
      <c r="AU323" s="309"/>
      <c r="AV323" s="344"/>
      <c r="AW323" s="344"/>
      <c r="AX323" s="309"/>
    </row>
    <row r="324" spans="1:50" ht="15">
      <c r="A324" s="634" t="s">
        <v>302</v>
      </c>
      <c r="B324" s="635">
        <v>299</v>
      </c>
      <c r="C324" s="635"/>
      <c r="D324" s="635">
        <v>186</v>
      </c>
      <c r="E324" s="635"/>
      <c r="F324" s="635">
        <v>78</v>
      </c>
      <c r="G324" s="635">
        <v>156</v>
      </c>
      <c r="H324" s="635">
        <v>719</v>
      </c>
      <c r="I324" s="635">
        <v>10</v>
      </c>
      <c r="J324" s="635"/>
      <c r="K324" s="635">
        <v>17</v>
      </c>
      <c r="L324" s="635">
        <v>53</v>
      </c>
      <c r="M324" s="635">
        <v>80</v>
      </c>
      <c r="N324" s="635"/>
      <c r="O324" s="635"/>
      <c r="P324" s="635"/>
      <c r="Q324"/>
      <c r="S324" s="274"/>
      <c r="T324" s="274"/>
      <c r="U324" s="274"/>
      <c r="V324" s="274"/>
      <c r="W324" s="274"/>
      <c r="X324" s="274"/>
      <c r="Y324" s="289"/>
      <c r="Z324" s="284"/>
      <c r="AA324" s="274"/>
      <c r="AB324" s="274"/>
      <c r="AC324" s="274"/>
      <c r="AD324" s="274"/>
      <c r="AE324" s="289"/>
      <c r="AF324" s="284"/>
      <c r="AG324" s="274"/>
      <c r="AH324" s="289"/>
      <c r="AI324" s="343"/>
      <c r="AJ324" s="344"/>
      <c r="AK324" s="344"/>
      <c r="AL324" s="344"/>
      <c r="AM324" s="344"/>
      <c r="AN324" s="344"/>
      <c r="AO324" s="309"/>
      <c r="AP324" s="344"/>
      <c r="AQ324" s="344"/>
      <c r="AR324" s="344"/>
      <c r="AS324" s="344"/>
      <c r="AT324" s="344"/>
      <c r="AU324" s="309"/>
      <c r="AV324" s="344"/>
      <c r="AW324" s="344"/>
      <c r="AX324" s="309"/>
    </row>
    <row r="325" spans="1:50" ht="15">
      <c r="A325" s="634" t="s">
        <v>304</v>
      </c>
      <c r="B325" s="635">
        <v>32406680.621149901</v>
      </c>
      <c r="C325" s="635"/>
      <c r="D325" s="635">
        <v>14667349.949743001</v>
      </c>
      <c r="E325" s="635"/>
      <c r="F325" s="635">
        <v>5907372.8906199634</v>
      </c>
      <c r="G325" s="635">
        <v>10430080.178957824</v>
      </c>
      <c r="H325" s="635">
        <v>63411483.640470684</v>
      </c>
      <c r="I325" s="635">
        <v>691065</v>
      </c>
      <c r="J325" s="635"/>
      <c r="K325" s="635">
        <v>1229911.6210526316</v>
      </c>
      <c r="L325" s="635">
        <v>3339577.3920206693</v>
      </c>
      <c r="M325" s="635">
        <v>5260554.0130733009</v>
      </c>
      <c r="N325" s="635"/>
      <c r="O325" s="635"/>
      <c r="P325" s="635"/>
      <c r="Q325"/>
      <c r="S325" s="275">
        <f>IF(B324&gt;0,(B325/B324),)</f>
        <v>108383.54722792609</v>
      </c>
      <c r="T325" s="275">
        <f t="shared" ref="T325:AD325" si="233">IF(C324&gt;0,(C325/C324),)</f>
        <v>0</v>
      </c>
      <c r="U325" s="275">
        <f t="shared" si="233"/>
        <v>78856.720159908611</v>
      </c>
      <c r="V325" s="275">
        <f t="shared" si="233"/>
        <v>0</v>
      </c>
      <c r="W325" s="275">
        <f t="shared" si="233"/>
        <v>75735.549879743121</v>
      </c>
      <c r="X325" s="275">
        <f t="shared" si="233"/>
        <v>66859.488326652718</v>
      </c>
      <c r="Y325" s="290">
        <f t="shared" si="233"/>
        <v>88193.996718318056</v>
      </c>
      <c r="Z325" s="285">
        <f t="shared" si="233"/>
        <v>69106.5</v>
      </c>
      <c r="AA325" s="275">
        <f t="shared" si="233"/>
        <v>0</v>
      </c>
      <c r="AB325" s="275">
        <f t="shared" si="233"/>
        <v>72347.742414860681</v>
      </c>
      <c r="AC325" s="275">
        <f t="shared" si="233"/>
        <v>63010.894189069229</v>
      </c>
      <c r="AD325" s="275">
        <f t="shared" si="233"/>
        <v>65756.925163416265</v>
      </c>
      <c r="AE325" s="290">
        <f>IF(M324&gt;0,(M325/M324),)</f>
        <v>65756.925163416265</v>
      </c>
      <c r="AF325" s="285">
        <f>IF(N324&gt;0,(N325/N324),)</f>
        <v>0</v>
      </c>
      <c r="AG325" s="275">
        <f>IF(O324&gt;0,(O325/O324),)</f>
        <v>0</v>
      </c>
      <c r="AH325" s="290">
        <f>IF(P324&gt;0,(P325/P324),)</f>
        <v>0</v>
      </c>
      <c r="AI325" s="343"/>
      <c r="AJ325" s="344"/>
      <c r="AK325" s="344"/>
      <c r="AL325" s="344"/>
      <c r="AM325" s="344"/>
      <c r="AN325" s="344"/>
      <c r="AO325" s="309"/>
      <c r="AP325" s="344"/>
      <c r="AQ325" s="344"/>
      <c r="AR325" s="344"/>
      <c r="AS325" s="344"/>
      <c r="AT325" s="344"/>
      <c r="AU325" s="309"/>
      <c r="AV325" s="344"/>
      <c r="AW325" s="344"/>
      <c r="AX325" s="309"/>
    </row>
    <row r="326" spans="1:50" ht="15">
      <c r="A326" s="634" t="s">
        <v>306</v>
      </c>
      <c r="B326" s="635">
        <v>288</v>
      </c>
      <c r="C326" s="635"/>
      <c r="D326" s="635">
        <v>185</v>
      </c>
      <c r="E326" s="635"/>
      <c r="F326" s="635">
        <v>84</v>
      </c>
      <c r="G326" s="635">
        <v>162</v>
      </c>
      <c r="H326" s="635">
        <v>719</v>
      </c>
      <c r="I326" s="635">
        <v>9</v>
      </c>
      <c r="J326" s="635"/>
      <c r="K326" s="635">
        <v>15</v>
      </c>
      <c r="L326" s="635">
        <v>56</v>
      </c>
      <c r="M326" s="635">
        <v>80</v>
      </c>
      <c r="N326" s="635"/>
      <c r="O326" s="635"/>
      <c r="P326" s="635"/>
      <c r="Q326"/>
      <c r="S326" s="272"/>
      <c r="T326" s="272"/>
      <c r="U326" s="272"/>
      <c r="V326" s="272"/>
      <c r="W326" s="272"/>
      <c r="X326" s="272"/>
      <c r="Y326" s="288"/>
      <c r="Z326" s="284"/>
      <c r="AA326" s="272"/>
      <c r="AB326" s="272"/>
      <c r="AC326" s="272"/>
      <c r="AD326" s="272"/>
      <c r="AE326" s="288"/>
      <c r="AF326" s="284"/>
      <c r="AG326" s="272"/>
      <c r="AH326" s="288"/>
      <c r="AI326" s="343"/>
      <c r="AJ326" s="344"/>
      <c r="AK326" s="344"/>
      <c r="AL326" s="344"/>
      <c r="AM326" s="344"/>
      <c r="AN326" s="344"/>
      <c r="AO326" s="309"/>
      <c r="AP326" s="344"/>
      <c r="AQ326" s="344"/>
      <c r="AR326" s="344"/>
      <c r="AS326" s="344"/>
      <c r="AT326" s="344"/>
      <c r="AU326" s="309"/>
      <c r="AV326" s="344"/>
      <c r="AW326" s="344"/>
      <c r="AX326" s="309"/>
    </row>
    <row r="327" spans="1:50" ht="15">
      <c r="A327" s="634" t="s">
        <v>308</v>
      </c>
      <c r="B327" s="635">
        <v>31143311.845548801</v>
      </c>
      <c r="C327" s="635"/>
      <c r="D327" s="635">
        <v>14491049.680115273</v>
      </c>
      <c r="E327" s="635"/>
      <c r="F327" s="635">
        <v>6270410.1422604872</v>
      </c>
      <c r="G327" s="635">
        <v>10909371.229828604</v>
      </c>
      <c r="H327" s="635">
        <v>62814142.897753164</v>
      </c>
      <c r="I327" s="635">
        <v>619983</v>
      </c>
      <c r="J327" s="635"/>
      <c r="K327" s="635">
        <v>1099786.1489361702</v>
      </c>
      <c r="L327" s="635">
        <v>3593489.107283595</v>
      </c>
      <c r="M327" s="635">
        <v>5313258.2562197652</v>
      </c>
      <c r="N327" s="635"/>
      <c r="O327" s="635"/>
      <c r="P327" s="635"/>
      <c r="Q327"/>
      <c r="R327" s="273"/>
      <c r="S327" s="275">
        <f>IF(B326&gt;0,(B327/B326),)</f>
        <v>108136.49946371111</v>
      </c>
      <c r="T327" s="275">
        <f t="shared" ref="T327:AD327" si="234">IF(C326&gt;0,(C327/C326),)</f>
        <v>0</v>
      </c>
      <c r="U327" s="275">
        <f t="shared" si="234"/>
        <v>78329.998270893368</v>
      </c>
      <c r="V327" s="275">
        <f t="shared" si="234"/>
        <v>0</v>
      </c>
      <c r="W327" s="275">
        <f t="shared" si="234"/>
        <v>74647.739788815321</v>
      </c>
      <c r="X327" s="275">
        <f t="shared" si="234"/>
        <v>67341.797714991379</v>
      </c>
      <c r="Y327" s="290">
        <f t="shared" si="234"/>
        <v>87363.202917598275</v>
      </c>
      <c r="Z327" s="285">
        <f t="shared" si="234"/>
        <v>68887</v>
      </c>
      <c r="AA327" s="275">
        <f t="shared" si="234"/>
        <v>0</v>
      </c>
      <c r="AB327" s="275">
        <f t="shared" si="234"/>
        <v>73319.076595744671</v>
      </c>
      <c r="AC327" s="275">
        <f t="shared" si="234"/>
        <v>64169.448344349912</v>
      </c>
      <c r="AD327" s="275">
        <f t="shared" si="234"/>
        <v>66415.728202747065</v>
      </c>
      <c r="AE327" s="290">
        <f>IF(M326&gt;0,(M327/M326),)</f>
        <v>66415.728202747065</v>
      </c>
      <c r="AF327" s="285">
        <f>IF(N326&gt;0,(N327/N326),)</f>
        <v>0</v>
      </c>
      <c r="AG327" s="275">
        <f>IF(O326&gt;0,(O327/O326),)</f>
        <v>0</v>
      </c>
      <c r="AH327" s="290">
        <f>IF(P326&gt;0,(P327/P326),)</f>
        <v>0</v>
      </c>
      <c r="AI327" s="345">
        <f>IF(S325&gt;0,(S327-S325)/S325,)</f>
        <v>-2.279384376444581E-3</v>
      </c>
      <c r="AJ327" s="314">
        <f t="shared" ref="AJ327:AX327" si="235">IF(T325&gt;0,(T327-T325)/T325,)</f>
        <v>0</v>
      </c>
      <c r="AK327" s="350">
        <f t="shared" si="235"/>
        <v>-6.6794800487154056E-3</v>
      </c>
      <c r="AL327" s="314">
        <f t="shared" si="235"/>
        <v>0</v>
      </c>
      <c r="AM327" s="314">
        <f t="shared" si="235"/>
        <v>-1.436326919993427E-2</v>
      </c>
      <c r="AN327" s="314">
        <f t="shared" si="235"/>
        <v>7.2137762404381753E-3</v>
      </c>
      <c r="AO327" s="310">
        <f t="shared" si="235"/>
        <v>-9.4200720188840643E-3</v>
      </c>
      <c r="AP327" s="314">
        <f t="shared" si="235"/>
        <v>-3.1762569367570345E-3</v>
      </c>
      <c r="AQ327" s="314">
        <f t="shared" si="235"/>
        <v>0</v>
      </c>
      <c r="AR327" s="314">
        <f t="shared" si="235"/>
        <v>1.3425908652603269E-2</v>
      </c>
      <c r="AS327" s="314">
        <f t="shared" si="235"/>
        <v>1.8386569024149192E-2</v>
      </c>
      <c r="AT327" s="314">
        <f t="shared" si="235"/>
        <v>1.00187628556775E-2</v>
      </c>
      <c r="AU327" s="310">
        <f t="shared" si="235"/>
        <v>1.00187628556775E-2</v>
      </c>
      <c r="AV327" s="314">
        <f t="shared" si="235"/>
        <v>0</v>
      </c>
      <c r="AW327" s="314">
        <f t="shared" si="235"/>
        <v>0</v>
      </c>
      <c r="AX327" s="310">
        <f t="shared" si="235"/>
        <v>0</v>
      </c>
    </row>
    <row r="328" spans="1:50" ht="15">
      <c r="A328" s="634" t="s">
        <v>310</v>
      </c>
      <c r="B328" s="635">
        <v>324</v>
      </c>
      <c r="C328" s="635"/>
      <c r="D328" s="635">
        <v>135</v>
      </c>
      <c r="E328" s="635"/>
      <c r="F328" s="635">
        <v>88</v>
      </c>
      <c r="G328" s="635">
        <v>175</v>
      </c>
      <c r="H328" s="635">
        <v>722</v>
      </c>
      <c r="I328" s="635">
        <v>5</v>
      </c>
      <c r="J328" s="635"/>
      <c r="K328" s="635">
        <v>15</v>
      </c>
      <c r="L328" s="635">
        <v>63</v>
      </c>
      <c r="M328" s="635">
        <v>83</v>
      </c>
      <c r="N328" s="635"/>
      <c r="O328" s="635"/>
      <c r="P328" s="635"/>
      <c r="Q328"/>
      <c r="S328" s="272"/>
      <c r="T328" s="272"/>
      <c r="U328" s="272"/>
      <c r="V328" s="272"/>
      <c r="W328" s="272"/>
      <c r="X328" s="272"/>
      <c r="Y328" s="288"/>
      <c r="Z328" s="284"/>
      <c r="AA328" s="272"/>
      <c r="AB328" s="272"/>
      <c r="AC328" s="272"/>
      <c r="AD328" s="272"/>
      <c r="AE328" s="288"/>
      <c r="AF328" s="284"/>
      <c r="AG328" s="272"/>
      <c r="AH328" s="288"/>
      <c r="AI328" s="343"/>
      <c r="AJ328" s="344"/>
      <c r="AK328" s="344"/>
      <c r="AL328" s="344"/>
      <c r="AM328" s="344"/>
      <c r="AN328" s="344"/>
      <c r="AO328" s="309"/>
      <c r="AP328" s="344"/>
      <c r="AQ328" s="344"/>
      <c r="AR328" s="344"/>
      <c r="AS328" s="344"/>
      <c r="AT328" s="344"/>
      <c r="AU328" s="309"/>
      <c r="AV328" s="344"/>
      <c r="AW328" s="344"/>
      <c r="AX328" s="309"/>
    </row>
    <row r="329" spans="1:50" ht="15">
      <c r="A329" s="636" t="s">
        <v>312</v>
      </c>
      <c r="B329" s="637">
        <v>26194005.959960617</v>
      </c>
      <c r="C329" s="637"/>
      <c r="D329" s="637">
        <v>9032199.5454545468</v>
      </c>
      <c r="E329" s="637"/>
      <c r="F329" s="637">
        <v>5742588.4221884497</v>
      </c>
      <c r="G329" s="637">
        <v>10714091.23784372</v>
      </c>
      <c r="H329" s="637">
        <v>51682885.165447339</v>
      </c>
      <c r="I329" s="637">
        <v>270267</v>
      </c>
      <c r="J329" s="637"/>
      <c r="K329" s="637">
        <v>832901.9107142858</v>
      </c>
      <c r="L329" s="637">
        <v>3406527.4132664949</v>
      </c>
      <c r="M329" s="637">
        <v>4509696.3239807803</v>
      </c>
      <c r="N329" s="637"/>
      <c r="O329" s="637"/>
      <c r="P329" s="637"/>
      <c r="Q329"/>
      <c r="S329" s="275">
        <f>IF(B328&gt;0,(B329/B328),)</f>
        <v>80845.697407285857</v>
      </c>
      <c r="T329" s="275">
        <f t="shared" ref="T329:AD329" si="236">IF(C328&gt;0,(C329/C328),)</f>
        <v>0</v>
      </c>
      <c r="U329" s="275">
        <f t="shared" si="236"/>
        <v>66905.181818181823</v>
      </c>
      <c r="V329" s="275">
        <f t="shared" si="236"/>
        <v>0</v>
      </c>
      <c r="W329" s="275">
        <f t="shared" si="236"/>
        <v>65256.686615777835</v>
      </c>
      <c r="X329" s="275">
        <f t="shared" si="236"/>
        <v>61223.378501964115</v>
      </c>
      <c r="Y329" s="290">
        <f t="shared" si="236"/>
        <v>71582.943442447839</v>
      </c>
      <c r="Z329" s="285">
        <f t="shared" si="236"/>
        <v>54053.4</v>
      </c>
      <c r="AA329" s="275">
        <f t="shared" si="236"/>
        <v>0</v>
      </c>
      <c r="AB329" s="275">
        <f t="shared" si="236"/>
        <v>55526.794047619056</v>
      </c>
      <c r="AC329" s="275">
        <f t="shared" si="236"/>
        <v>54071.863702642775</v>
      </c>
      <c r="AD329" s="275">
        <f t="shared" si="236"/>
        <v>54333.690650370845</v>
      </c>
      <c r="AE329" s="290">
        <f>IF(M328&gt;0,(M329/M328),)</f>
        <v>54333.690650370845</v>
      </c>
      <c r="AF329" s="285">
        <f>IF(N328&gt;0,(N329/N328),)</f>
        <v>0</v>
      </c>
      <c r="AG329" s="275">
        <f>IF(O328&gt;0,(O329/O328),)</f>
        <v>0</v>
      </c>
      <c r="AH329" s="290">
        <f>IF(P328&gt;0,(P329/P328),)</f>
        <v>0</v>
      </c>
      <c r="AI329" s="343"/>
      <c r="AJ329" s="344"/>
      <c r="AK329" s="344"/>
      <c r="AL329" s="344"/>
      <c r="AM329" s="344"/>
      <c r="AN329" s="344"/>
      <c r="AO329" s="309"/>
      <c r="AP329" s="344"/>
      <c r="AQ329" s="344"/>
      <c r="AR329" s="344"/>
      <c r="AS329" s="344"/>
      <c r="AT329" s="344"/>
      <c r="AU329" s="309"/>
      <c r="AV329" s="344"/>
      <c r="AW329" s="344"/>
      <c r="AX329" s="309"/>
    </row>
    <row r="330" spans="1:50" ht="15">
      <c r="A330" s="634" t="s">
        <v>314</v>
      </c>
      <c r="B330" s="635">
        <v>341</v>
      </c>
      <c r="C330" s="635"/>
      <c r="D330" s="635">
        <v>131</v>
      </c>
      <c r="E330" s="635"/>
      <c r="F330" s="635">
        <v>86</v>
      </c>
      <c r="G330" s="635">
        <v>168</v>
      </c>
      <c r="H330" s="635">
        <v>726</v>
      </c>
      <c r="I330" s="635">
        <v>9</v>
      </c>
      <c r="J330" s="635"/>
      <c r="K330" s="635">
        <v>14</v>
      </c>
      <c r="L330" s="635">
        <v>68</v>
      </c>
      <c r="M330" s="635">
        <v>91</v>
      </c>
      <c r="N330" s="635"/>
      <c r="O330" s="635"/>
      <c r="P330" s="635"/>
      <c r="Q330"/>
      <c r="S330" s="272"/>
      <c r="T330" s="272"/>
      <c r="U330" s="272"/>
      <c r="V330" s="272"/>
      <c r="W330" s="272"/>
      <c r="X330" s="272"/>
      <c r="Y330" s="288"/>
      <c r="Z330" s="284"/>
      <c r="AA330" s="272"/>
      <c r="AB330" s="272"/>
      <c r="AC330" s="272"/>
      <c r="AD330" s="272"/>
      <c r="AE330" s="288"/>
      <c r="AF330" s="284"/>
      <c r="AG330" s="272"/>
      <c r="AH330" s="288"/>
      <c r="AI330" s="343"/>
      <c r="AJ330" s="344"/>
      <c r="AK330" s="344"/>
      <c r="AL330" s="344"/>
      <c r="AM330" s="344"/>
      <c r="AN330" s="344"/>
      <c r="AO330" s="309"/>
      <c r="AP330" s="344"/>
      <c r="AQ330" s="344"/>
      <c r="AR330" s="344"/>
      <c r="AS330" s="344"/>
      <c r="AT330" s="344"/>
      <c r="AU330" s="309"/>
      <c r="AV330" s="344"/>
      <c r="AW330" s="344"/>
      <c r="AX330" s="309"/>
    </row>
    <row r="331" spans="1:50" ht="15">
      <c r="A331" s="634" t="s">
        <v>316</v>
      </c>
      <c r="B331" s="635">
        <v>26582075.864957798</v>
      </c>
      <c r="C331" s="635"/>
      <c r="D331" s="635">
        <v>8736251.8744769879</v>
      </c>
      <c r="E331" s="635"/>
      <c r="F331" s="635">
        <v>5421932.0305048898</v>
      </c>
      <c r="G331" s="635">
        <v>10088027.086632736</v>
      </c>
      <c r="H331" s="635">
        <v>50828286.856572412</v>
      </c>
      <c r="I331" s="635">
        <v>488152</v>
      </c>
      <c r="J331" s="635"/>
      <c r="K331" s="635">
        <v>809594.18181818188</v>
      </c>
      <c r="L331" s="635">
        <v>3674258.7847226937</v>
      </c>
      <c r="M331" s="635">
        <v>4972004.9665408758</v>
      </c>
      <c r="N331" s="635"/>
      <c r="O331" s="635"/>
      <c r="P331" s="635"/>
      <c r="Q331"/>
      <c r="R331" s="273"/>
      <c r="S331" s="275">
        <f>IF(B330&gt;0,(B331/B330),)</f>
        <v>77953.30165676774</v>
      </c>
      <c r="T331" s="275">
        <f t="shared" ref="T331:AD331" si="237">IF(C330&gt;0,(C331/C330),)</f>
        <v>0</v>
      </c>
      <c r="U331" s="275">
        <f t="shared" si="237"/>
        <v>66688.945606694557</v>
      </c>
      <c r="V331" s="275">
        <f t="shared" si="237"/>
        <v>0</v>
      </c>
      <c r="W331" s="275">
        <f t="shared" si="237"/>
        <v>63045.721284940577</v>
      </c>
      <c r="X331" s="275">
        <f t="shared" si="237"/>
        <v>60047.78027757581</v>
      </c>
      <c r="Y331" s="290">
        <f t="shared" si="237"/>
        <v>70011.414402992305</v>
      </c>
      <c r="Z331" s="285">
        <f t="shared" si="237"/>
        <v>54239.111111111109</v>
      </c>
      <c r="AA331" s="275">
        <f t="shared" si="237"/>
        <v>0</v>
      </c>
      <c r="AB331" s="275">
        <f t="shared" si="237"/>
        <v>57828.155844155852</v>
      </c>
      <c r="AC331" s="275">
        <f t="shared" si="237"/>
        <v>54033.217422392554</v>
      </c>
      <c r="AD331" s="275">
        <f t="shared" si="237"/>
        <v>54637.417214734902</v>
      </c>
      <c r="AE331" s="290">
        <f>IF(M330&gt;0,(M331/M330),)</f>
        <v>54637.417214734902</v>
      </c>
      <c r="AF331" s="285">
        <f>IF(N330&gt;0,(N331/N330),)</f>
        <v>0</v>
      </c>
      <c r="AG331" s="275">
        <f>IF(O330&gt;0,(O331/O330),)</f>
        <v>0</v>
      </c>
      <c r="AH331" s="290">
        <f>IF(P330&gt;0,(P331/P330),)</f>
        <v>0</v>
      </c>
      <c r="AI331" s="345">
        <f>IF(S329&gt;0,(S331-S329)/S329,)</f>
        <v>-3.5776743144990825E-2</v>
      </c>
      <c r="AJ331" s="314">
        <f t="shared" ref="AJ331:AX331" si="238">IF(T329&gt;0,(T331-T329)/T329,)</f>
        <v>0</v>
      </c>
      <c r="AK331" s="350">
        <f t="shared" si="238"/>
        <v>-3.2319800292135731E-3</v>
      </c>
      <c r="AL331" s="314">
        <f t="shared" si="238"/>
        <v>0</v>
      </c>
      <c r="AM331" s="314">
        <f t="shared" si="238"/>
        <v>-3.3881054118715989E-2</v>
      </c>
      <c r="AN331" s="314">
        <f t="shared" si="238"/>
        <v>-1.920178619921457E-2</v>
      </c>
      <c r="AO331" s="310">
        <f t="shared" si="238"/>
        <v>-2.1953959475262873E-2</v>
      </c>
      <c r="AP331" s="314">
        <f t="shared" si="238"/>
        <v>3.4356971274907412E-3</v>
      </c>
      <c r="AQ331" s="314">
        <f t="shared" si="238"/>
        <v>0</v>
      </c>
      <c r="AR331" s="314">
        <f t="shared" si="238"/>
        <v>4.1445969211965986E-2</v>
      </c>
      <c r="AS331" s="314">
        <f t="shared" si="238"/>
        <v>-7.147206995258826E-4</v>
      </c>
      <c r="AT331" s="314">
        <f t="shared" si="238"/>
        <v>5.5900227046694027E-3</v>
      </c>
      <c r="AU331" s="310">
        <f t="shared" si="238"/>
        <v>5.5900227046694027E-3</v>
      </c>
      <c r="AV331" s="314">
        <f t="shared" si="238"/>
        <v>0</v>
      </c>
      <c r="AW331" s="314">
        <f t="shared" si="238"/>
        <v>0</v>
      </c>
      <c r="AX331" s="310">
        <f t="shared" si="238"/>
        <v>0</v>
      </c>
    </row>
    <row r="332" spans="1:50" ht="15">
      <c r="A332" s="634" t="s">
        <v>318</v>
      </c>
      <c r="B332" s="635">
        <v>360</v>
      </c>
      <c r="C332" s="635"/>
      <c r="D332" s="635">
        <v>146</v>
      </c>
      <c r="E332" s="635"/>
      <c r="F332" s="635">
        <v>119</v>
      </c>
      <c r="G332" s="635">
        <v>237</v>
      </c>
      <c r="H332" s="635">
        <v>862</v>
      </c>
      <c r="I332" s="635">
        <v>12</v>
      </c>
      <c r="J332" s="635"/>
      <c r="K332" s="635">
        <v>27</v>
      </c>
      <c r="L332" s="635">
        <v>99</v>
      </c>
      <c r="M332" s="635">
        <v>138</v>
      </c>
      <c r="N332" s="635"/>
      <c r="O332" s="635"/>
      <c r="P332" s="635"/>
      <c r="Q332"/>
      <c r="S332" s="272"/>
      <c r="T332" s="272"/>
      <c r="U332" s="272"/>
      <c r="V332" s="272"/>
      <c r="W332" s="272"/>
      <c r="X332" s="272"/>
      <c r="Y332" s="288"/>
      <c r="Z332" s="284"/>
      <c r="AA332" s="272"/>
      <c r="AB332" s="272"/>
      <c r="AC332" s="272"/>
      <c r="AD332" s="272"/>
      <c r="AE332" s="288"/>
      <c r="AF332" s="284"/>
      <c r="AG332" s="272"/>
      <c r="AH332" s="288"/>
      <c r="AI332" s="343"/>
      <c r="AJ332" s="344"/>
      <c r="AK332" s="344"/>
      <c r="AL332" s="344"/>
      <c r="AM332" s="344"/>
      <c r="AN332" s="344"/>
      <c r="AO332" s="309"/>
      <c r="AP332" s="344"/>
      <c r="AQ332" s="344"/>
      <c r="AR332" s="344"/>
      <c r="AS332" s="344"/>
      <c r="AT332" s="344"/>
      <c r="AU332" s="309"/>
      <c r="AV332" s="344"/>
      <c r="AW332" s="344"/>
      <c r="AX332" s="309"/>
    </row>
    <row r="333" spans="1:50" ht="15">
      <c r="A333" s="634" t="s">
        <v>320</v>
      </c>
      <c r="B333" s="635">
        <v>24240582.923627682</v>
      </c>
      <c r="C333" s="635"/>
      <c r="D333" s="635">
        <v>8737485.0786026195</v>
      </c>
      <c r="E333" s="635"/>
      <c r="F333" s="635">
        <v>6367669.0250664763</v>
      </c>
      <c r="G333" s="635">
        <v>12516508.855820853</v>
      </c>
      <c r="H333" s="635">
        <v>51862245.883117631</v>
      </c>
      <c r="I333" s="635">
        <v>572606</v>
      </c>
      <c r="J333" s="635"/>
      <c r="K333" s="635">
        <v>1259197.2060301509</v>
      </c>
      <c r="L333" s="635">
        <v>4528321.3227433972</v>
      </c>
      <c r="M333" s="635">
        <v>6360124.5287735481</v>
      </c>
      <c r="N333" s="635"/>
      <c r="O333" s="635"/>
      <c r="P333" s="635"/>
      <c r="Q333"/>
      <c r="R333" s="273"/>
      <c r="S333" s="275">
        <f>IF(B332&gt;0,(B333/B332),)</f>
        <v>67334.952565632455</v>
      </c>
      <c r="T333" s="275">
        <f t="shared" ref="T333:AD333" si="239">IF(C332&gt;0,(C333/C332),)</f>
        <v>0</v>
      </c>
      <c r="U333" s="275">
        <f t="shared" si="239"/>
        <v>59845.788209606981</v>
      </c>
      <c r="V333" s="275">
        <f t="shared" si="239"/>
        <v>0</v>
      </c>
      <c r="W333" s="275">
        <f t="shared" si="239"/>
        <v>53509.823740054424</v>
      </c>
      <c r="X333" s="275">
        <f t="shared" si="239"/>
        <v>52812.273653252545</v>
      </c>
      <c r="Y333" s="290">
        <f t="shared" si="239"/>
        <v>60165.018425890521</v>
      </c>
      <c r="Z333" s="285">
        <f t="shared" si="239"/>
        <v>47717.166666666664</v>
      </c>
      <c r="AA333" s="275">
        <f t="shared" si="239"/>
        <v>0</v>
      </c>
      <c r="AB333" s="275">
        <f t="shared" si="239"/>
        <v>46636.933556672251</v>
      </c>
      <c r="AC333" s="275">
        <f t="shared" si="239"/>
        <v>45740.619421650474</v>
      </c>
      <c r="AD333" s="275">
        <f t="shared" si="239"/>
        <v>46087.858904156143</v>
      </c>
      <c r="AE333" s="290">
        <f>IF(M332&gt;0,(M333/M332),)</f>
        <v>46087.858904156143</v>
      </c>
      <c r="AF333" s="285">
        <f>IF(N332&gt;0,(N333/N332),)</f>
        <v>0</v>
      </c>
      <c r="AG333" s="275">
        <f>IF(O332&gt;0,(O333/O332),)</f>
        <v>0</v>
      </c>
      <c r="AH333" s="290">
        <f>IF(P332&gt;0,(P333/P332),)</f>
        <v>0</v>
      </c>
      <c r="AI333" s="343"/>
      <c r="AJ333" s="344"/>
      <c r="AK333" s="344"/>
      <c r="AL333" s="344"/>
      <c r="AM333" s="344"/>
      <c r="AN333" s="344"/>
      <c r="AO333" s="309"/>
      <c r="AP333" s="344"/>
      <c r="AQ333" s="344"/>
      <c r="AR333" s="344"/>
      <c r="AS333" s="344"/>
      <c r="AT333" s="344"/>
      <c r="AU333" s="309"/>
      <c r="AV333" s="344"/>
      <c r="AW333" s="344"/>
      <c r="AX333" s="309"/>
    </row>
    <row r="334" spans="1:50" ht="15">
      <c r="A334" s="634" t="s">
        <v>322</v>
      </c>
      <c r="B334" s="635">
        <v>368</v>
      </c>
      <c r="C334" s="635"/>
      <c r="D334" s="635">
        <v>157</v>
      </c>
      <c r="E334" s="635"/>
      <c r="F334" s="635">
        <v>108</v>
      </c>
      <c r="G334" s="635">
        <v>218</v>
      </c>
      <c r="H334" s="635">
        <v>851</v>
      </c>
      <c r="I334" s="635">
        <v>11</v>
      </c>
      <c r="J334" s="635"/>
      <c r="K334" s="635">
        <v>23</v>
      </c>
      <c r="L334" s="635">
        <v>93</v>
      </c>
      <c r="M334" s="635">
        <v>127</v>
      </c>
      <c r="N334" s="635"/>
      <c r="O334" s="635"/>
      <c r="P334" s="635"/>
      <c r="Q334"/>
      <c r="S334" s="272"/>
      <c r="T334" s="272"/>
      <c r="U334" s="272"/>
      <c r="V334" s="272"/>
      <c r="W334" s="272"/>
      <c r="X334" s="272"/>
      <c r="Y334" s="288"/>
      <c r="Z334" s="284"/>
      <c r="AA334" s="272"/>
      <c r="AB334" s="272"/>
      <c r="AC334" s="272"/>
      <c r="AD334" s="272"/>
      <c r="AE334" s="288"/>
      <c r="AF334" s="284"/>
      <c r="AG334" s="272"/>
      <c r="AH334" s="288"/>
      <c r="AI334" s="343"/>
      <c r="AJ334" s="344"/>
      <c r="AK334" s="344"/>
      <c r="AL334" s="344"/>
      <c r="AM334" s="344"/>
      <c r="AN334" s="344"/>
      <c r="AO334" s="309"/>
      <c r="AP334" s="344"/>
      <c r="AQ334" s="344"/>
      <c r="AR334" s="344"/>
      <c r="AS334" s="344"/>
      <c r="AT334" s="344"/>
      <c r="AU334" s="309"/>
      <c r="AV334" s="344"/>
      <c r="AW334" s="344"/>
      <c r="AX334" s="309"/>
    </row>
    <row r="335" spans="1:50" ht="15">
      <c r="A335" s="634" t="s">
        <v>324</v>
      </c>
      <c r="B335" s="635">
        <v>24785432.144606411</v>
      </c>
      <c r="C335" s="635"/>
      <c r="D335" s="635">
        <v>9392557.6028225794</v>
      </c>
      <c r="E335" s="635"/>
      <c r="F335" s="635">
        <v>5834187.413309982</v>
      </c>
      <c r="G335" s="635">
        <v>11349498.248170914</v>
      </c>
      <c r="H335" s="635">
        <v>51361675.408909887</v>
      </c>
      <c r="I335" s="635">
        <v>516955</v>
      </c>
      <c r="J335" s="635"/>
      <c r="K335" s="635">
        <v>1086139.7225433527</v>
      </c>
      <c r="L335" s="635">
        <v>4216303.1013232153</v>
      </c>
      <c r="M335" s="635">
        <v>5819397.8238665685</v>
      </c>
      <c r="N335" s="635"/>
      <c r="O335" s="635"/>
      <c r="P335" s="635"/>
      <c r="Q335"/>
      <c r="R335" s="273"/>
      <c r="S335" s="275">
        <f>IF(B334&gt;0,(B335/B334),)</f>
        <v>67351.717784256558</v>
      </c>
      <c r="T335" s="275">
        <f t="shared" ref="T335:AD335" si="240">IF(C334&gt;0,(C335/C334),)</f>
        <v>0</v>
      </c>
      <c r="U335" s="275">
        <f t="shared" si="240"/>
        <v>59825.207661290318</v>
      </c>
      <c r="V335" s="275">
        <f t="shared" si="240"/>
        <v>0</v>
      </c>
      <c r="W335" s="275">
        <f t="shared" si="240"/>
        <v>54020.253826944281</v>
      </c>
      <c r="X335" s="275">
        <f t="shared" si="240"/>
        <v>52061.918569591347</v>
      </c>
      <c r="Y335" s="290">
        <f t="shared" si="240"/>
        <v>60354.495192608563</v>
      </c>
      <c r="Z335" s="285">
        <f t="shared" si="240"/>
        <v>46995.909090909088</v>
      </c>
      <c r="AA335" s="275">
        <f t="shared" si="240"/>
        <v>0</v>
      </c>
      <c r="AB335" s="275">
        <f t="shared" si="240"/>
        <v>47223.466197537076</v>
      </c>
      <c r="AC335" s="275">
        <f t="shared" si="240"/>
        <v>45336.592487346403</v>
      </c>
      <c r="AD335" s="275">
        <f t="shared" si="240"/>
        <v>45822.03010918558</v>
      </c>
      <c r="AE335" s="290">
        <f>IF(M334&gt;0,(M335/M334),)</f>
        <v>45822.03010918558</v>
      </c>
      <c r="AF335" s="285">
        <f>IF(N334&gt;0,(N335/N334),)</f>
        <v>0</v>
      </c>
      <c r="AG335" s="275">
        <f>IF(O334&gt;0,(O335/O334),)</f>
        <v>0</v>
      </c>
      <c r="AH335" s="290">
        <f>IF(P334&gt;0,(P335/P334),)</f>
        <v>0</v>
      </c>
      <c r="AI335" s="345">
        <f>IF(S333&gt;0,(S335-S333)/S333,)</f>
        <v>2.4898240787741958E-4</v>
      </c>
      <c r="AJ335" s="314">
        <f t="shared" ref="AJ335:AX335" si="241">IF(T333&gt;0,(T335-T333)/T333,)</f>
        <v>0</v>
      </c>
      <c r="AK335" s="350">
        <f t="shared" si="241"/>
        <v>-3.4389301122712162E-4</v>
      </c>
      <c r="AL335" s="314">
        <f t="shared" si="241"/>
        <v>0</v>
      </c>
      <c r="AM335" s="314">
        <f t="shared" si="241"/>
        <v>9.5389977244080913E-3</v>
      </c>
      <c r="AN335" s="314">
        <f t="shared" si="241"/>
        <v>-1.4207967802859128E-2</v>
      </c>
      <c r="AO335" s="310">
        <f t="shared" si="241"/>
        <v>3.1492846121444146E-3</v>
      </c>
      <c r="AP335" s="314">
        <f t="shared" si="241"/>
        <v>-1.511526408925319E-2</v>
      </c>
      <c r="AQ335" s="314">
        <f t="shared" si="241"/>
        <v>0</v>
      </c>
      <c r="AR335" s="314">
        <f t="shared" si="241"/>
        <v>1.257656960125997E-2</v>
      </c>
      <c r="AS335" s="314">
        <f t="shared" si="241"/>
        <v>-8.8330009390478921E-3</v>
      </c>
      <c r="AT335" s="314">
        <f t="shared" si="241"/>
        <v>-5.767870352219609E-3</v>
      </c>
      <c r="AU335" s="310">
        <f t="shared" si="241"/>
        <v>-5.767870352219609E-3</v>
      </c>
      <c r="AV335" s="314">
        <f t="shared" si="241"/>
        <v>0</v>
      </c>
      <c r="AW335" s="314">
        <f t="shared" si="241"/>
        <v>0</v>
      </c>
      <c r="AX335" s="310">
        <f t="shared" si="241"/>
        <v>0</v>
      </c>
    </row>
    <row r="336" spans="1:50" ht="15">
      <c r="A336" s="634" t="s">
        <v>326</v>
      </c>
      <c r="B336" s="635">
        <v>53</v>
      </c>
      <c r="C336" s="635"/>
      <c r="D336" s="635">
        <v>77</v>
      </c>
      <c r="E336" s="635"/>
      <c r="F336" s="635">
        <v>11</v>
      </c>
      <c r="G336" s="635">
        <v>88</v>
      </c>
      <c r="H336" s="635">
        <v>229</v>
      </c>
      <c r="I336" s="635">
        <v>16</v>
      </c>
      <c r="J336" s="635"/>
      <c r="K336" s="635">
        <v>68</v>
      </c>
      <c r="L336" s="635">
        <v>118</v>
      </c>
      <c r="M336" s="635">
        <v>202</v>
      </c>
      <c r="N336" s="635"/>
      <c r="O336" s="635"/>
      <c r="P336" s="635"/>
      <c r="Q336"/>
      <c r="S336" s="272"/>
      <c r="T336" s="272"/>
      <c r="U336" s="272"/>
      <c r="V336" s="272"/>
      <c r="W336" s="272"/>
      <c r="X336" s="272"/>
      <c r="Y336" s="288"/>
      <c r="Z336" s="284"/>
      <c r="AA336" s="272"/>
      <c r="AB336" s="272"/>
      <c r="AC336" s="272"/>
      <c r="AD336" s="272"/>
      <c r="AE336" s="288"/>
      <c r="AF336" s="284"/>
      <c r="AG336" s="272"/>
      <c r="AH336" s="288"/>
      <c r="AI336" s="343"/>
      <c r="AJ336" s="344"/>
      <c r="AK336" s="344"/>
      <c r="AL336" s="344"/>
      <c r="AM336" s="344"/>
      <c r="AN336" s="344"/>
      <c r="AO336" s="309"/>
      <c r="AP336" s="344"/>
      <c r="AQ336" s="344"/>
      <c r="AR336" s="344"/>
      <c r="AS336" s="344"/>
      <c r="AT336" s="344"/>
      <c r="AU336" s="309"/>
      <c r="AV336" s="344"/>
      <c r="AW336" s="344"/>
      <c r="AX336" s="309"/>
    </row>
    <row r="337" spans="1:50" ht="15">
      <c r="A337" s="634" t="s">
        <v>328</v>
      </c>
      <c r="B337" s="635">
        <v>2273933.3762993761</v>
      </c>
      <c r="C337" s="635"/>
      <c r="D337" s="635">
        <v>2688761.3146374826</v>
      </c>
      <c r="E337" s="635"/>
      <c r="F337" s="635">
        <v>426018.81355932209</v>
      </c>
      <c r="G337" s="635">
        <v>3722108.834398441</v>
      </c>
      <c r="H337" s="635">
        <v>9110822.3388946205</v>
      </c>
      <c r="I337" s="635">
        <v>683021</v>
      </c>
      <c r="J337" s="635"/>
      <c r="K337" s="635">
        <v>2906010.6288491646</v>
      </c>
      <c r="L337" s="635">
        <v>4432650.4407239091</v>
      </c>
      <c r="M337" s="635">
        <v>8021682.0695730736</v>
      </c>
      <c r="N337" s="635"/>
      <c r="O337" s="635"/>
      <c r="P337" s="635"/>
      <c r="Q337"/>
      <c r="R337" s="273"/>
      <c r="S337" s="275">
        <f>IF(B336&gt;0,(B337/B336),)</f>
        <v>42904.403326403321</v>
      </c>
      <c r="T337" s="275">
        <f t="shared" ref="T337:AD337" si="242">IF(C336&gt;0,(C337/C336),)</f>
        <v>0</v>
      </c>
      <c r="U337" s="275">
        <f t="shared" si="242"/>
        <v>34918.9781121751</v>
      </c>
      <c r="V337" s="275">
        <f t="shared" si="242"/>
        <v>0</v>
      </c>
      <c r="W337" s="275">
        <f t="shared" si="242"/>
        <v>38728.983050847462</v>
      </c>
      <c r="X337" s="275">
        <f t="shared" si="242"/>
        <v>42296.691299982282</v>
      </c>
      <c r="Y337" s="290">
        <f t="shared" si="242"/>
        <v>39785.250388186119</v>
      </c>
      <c r="Z337" s="285">
        <f t="shared" si="242"/>
        <v>42688.8125</v>
      </c>
      <c r="AA337" s="275">
        <f t="shared" si="242"/>
        <v>0</v>
      </c>
      <c r="AB337" s="275">
        <f t="shared" si="242"/>
        <v>42735.45042425242</v>
      </c>
      <c r="AC337" s="275">
        <f t="shared" si="242"/>
        <v>37564.834243422956</v>
      </c>
      <c r="AD337" s="275">
        <f t="shared" si="242"/>
        <v>39711.297374124129</v>
      </c>
      <c r="AE337" s="290">
        <f>IF(M336&gt;0,(M337/M336),)</f>
        <v>39711.297374124129</v>
      </c>
      <c r="AF337" s="285">
        <f>IF(N336&gt;0,(N337/N336),)</f>
        <v>0</v>
      </c>
      <c r="AG337" s="275">
        <f>IF(O336&gt;0,(O337/O336),)</f>
        <v>0</v>
      </c>
      <c r="AH337" s="290">
        <f>IF(P336&gt;0,(P337/P336),)</f>
        <v>0</v>
      </c>
      <c r="AI337" s="343"/>
      <c r="AJ337" s="344"/>
      <c r="AK337" s="344"/>
      <c r="AL337" s="344"/>
      <c r="AM337" s="344"/>
      <c r="AN337" s="344"/>
      <c r="AO337" s="309"/>
      <c r="AP337" s="344"/>
      <c r="AQ337" s="344"/>
      <c r="AR337" s="344"/>
      <c r="AS337" s="344"/>
      <c r="AT337" s="344"/>
      <c r="AU337" s="309"/>
      <c r="AV337" s="344"/>
      <c r="AW337" s="344"/>
      <c r="AX337" s="309"/>
    </row>
    <row r="338" spans="1:50" ht="15">
      <c r="A338" s="634" t="s">
        <v>330</v>
      </c>
      <c r="B338" s="635">
        <v>56</v>
      </c>
      <c r="C338" s="635"/>
      <c r="D338" s="635">
        <v>77</v>
      </c>
      <c r="E338" s="635"/>
      <c r="F338" s="635">
        <v>14</v>
      </c>
      <c r="G338" s="635">
        <v>72</v>
      </c>
      <c r="H338" s="635">
        <v>219</v>
      </c>
      <c r="I338" s="635">
        <v>16</v>
      </c>
      <c r="J338" s="635"/>
      <c r="K338" s="635">
        <v>55</v>
      </c>
      <c r="L338" s="635">
        <v>123</v>
      </c>
      <c r="M338" s="635">
        <v>194</v>
      </c>
      <c r="N338" s="635"/>
      <c r="O338" s="635"/>
      <c r="P338" s="635"/>
      <c r="Q338"/>
      <c r="S338" s="272"/>
      <c r="T338" s="272"/>
      <c r="U338" s="272"/>
      <c r="V338" s="272"/>
      <c r="W338" s="272"/>
      <c r="X338" s="272"/>
      <c r="Y338" s="288"/>
      <c r="Z338" s="284"/>
      <c r="AA338" s="272"/>
      <c r="AB338" s="272"/>
      <c r="AC338" s="272"/>
      <c r="AD338" s="272"/>
      <c r="AE338" s="288"/>
      <c r="AF338" s="284"/>
      <c r="AG338" s="272"/>
      <c r="AH338" s="288"/>
      <c r="AI338" s="343"/>
      <c r="AJ338" s="344"/>
      <c r="AK338" s="344"/>
      <c r="AL338" s="344"/>
      <c r="AM338" s="344"/>
      <c r="AN338" s="344"/>
      <c r="AO338" s="309"/>
      <c r="AP338" s="344"/>
      <c r="AQ338" s="344"/>
      <c r="AR338" s="344"/>
      <c r="AS338" s="344"/>
      <c r="AT338" s="344"/>
      <c r="AU338" s="309"/>
      <c r="AV338" s="344"/>
      <c r="AW338" s="344"/>
      <c r="AX338" s="309"/>
    </row>
    <row r="339" spans="1:50" ht="15">
      <c r="A339" s="634" t="s">
        <v>332</v>
      </c>
      <c r="B339" s="635">
        <v>2416368.186770428</v>
      </c>
      <c r="C339" s="635"/>
      <c r="D339" s="635">
        <v>2717451</v>
      </c>
      <c r="E339" s="635"/>
      <c r="F339" s="635">
        <v>535565.17241379316</v>
      </c>
      <c r="G339" s="635">
        <v>2945545.9669647412</v>
      </c>
      <c r="H339" s="635">
        <v>8614930.3261489626</v>
      </c>
      <c r="I339" s="635">
        <v>672824.81632653065</v>
      </c>
      <c r="J339" s="635"/>
      <c r="K339" s="635">
        <v>2368376.6095774649</v>
      </c>
      <c r="L339" s="635">
        <v>4515230.9674572274</v>
      </c>
      <c r="M339" s="635">
        <v>7556432.3933612229</v>
      </c>
      <c r="N339" s="635"/>
      <c r="O339" s="635"/>
      <c r="P339" s="635"/>
      <c r="Q339"/>
      <c r="R339" s="273"/>
      <c r="S339" s="275">
        <f>IF(B338&gt;0,(B339/B338),)</f>
        <v>43149.431906614787</v>
      </c>
      <c r="T339" s="275">
        <f t="shared" ref="T339:AD339" si="243">IF(C338&gt;0,(C339/C338),)</f>
        <v>0</v>
      </c>
      <c r="U339" s="275">
        <f t="shared" si="243"/>
        <v>35291.571428571428</v>
      </c>
      <c r="V339" s="275">
        <f t="shared" si="243"/>
        <v>0</v>
      </c>
      <c r="W339" s="275">
        <f t="shared" si="243"/>
        <v>38254.655172413797</v>
      </c>
      <c r="X339" s="275">
        <f t="shared" si="243"/>
        <v>40910.360652288073</v>
      </c>
      <c r="Y339" s="290">
        <f t="shared" si="243"/>
        <v>39337.58139794047</v>
      </c>
      <c r="Z339" s="285">
        <f t="shared" si="243"/>
        <v>42051.551020408166</v>
      </c>
      <c r="AA339" s="275">
        <f t="shared" si="243"/>
        <v>0</v>
      </c>
      <c r="AB339" s="275">
        <f t="shared" si="243"/>
        <v>43061.39290140845</v>
      </c>
      <c r="AC339" s="275">
        <f t="shared" si="243"/>
        <v>36709.194857375835</v>
      </c>
      <c r="AD339" s="275">
        <f t="shared" si="243"/>
        <v>38950.682440006305</v>
      </c>
      <c r="AE339" s="290">
        <f>IF(M338&gt;0,(M339/M338),)</f>
        <v>38950.682440006305</v>
      </c>
      <c r="AF339" s="285">
        <f>IF(N338&gt;0,(N339/N338),)</f>
        <v>0</v>
      </c>
      <c r="AG339" s="275">
        <f>IF(O338&gt;0,(O339/O338),)</f>
        <v>0</v>
      </c>
      <c r="AH339" s="290">
        <f>IF(P338&gt;0,(P339/P338),)</f>
        <v>0</v>
      </c>
      <c r="AI339" s="345">
        <f>IF(S337&gt;0,(S339-S337)/S337,)</f>
        <v>5.7110357262718636E-3</v>
      </c>
      <c r="AJ339" s="314">
        <f t="shared" ref="AJ339:AX339" si="244">IF(T337&gt;0,(T339-T337)/T337,)</f>
        <v>0</v>
      </c>
      <c r="AK339" s="314">
        <f t="shared" si="244"/>
        <v>1.0670223945253892E-2</v>
      </c>
      <c r="AL339" s="314">
        <f t="shared" si="244"/>
        <v>0</v>
      </c>
      <c r="AM339" s="312">
        <f t="shared" si="244"/>
        <v>-1.2247362080510041E-2</v>
      </c>
      <c r="AN339" s="314">
        <f t="shared" si="244"/>
        <v>-3.2776337937686147E-2</v>
      </c>
      <c r="AO339" s="310">
        <f t="shared" si="244"/>
        <v>-1.125213454427776E-2</v>
      </c>
      <c r="AP339" s="314">
        <f t="shared" si="244"/>
        <v>-1.4928067619398744E-2</v>
      </c>
      <c r="AQ339" s="314">
        <f t="shared" si="244"/>
        <v>0</v>
      </c>
      <c r="AR339" s="314">
        <f t="shared" si="244"/>
        <v>7.6269812046033105E-3</v>
      </c>
      <c r="AS339" s="314">
        <f t="shared" si="244"/>
        <v>-2.2777669681769763E-2</v>
      </c>
      <c r="AT339" s="314">
        <f t="shared" si="244"/>
        <v>-1.9153615832592789E-2</v>
      </c>
      <c r="AU339" s="310">
        <f t="shared" si="244"/>
        <v>-1.9153615832592789E-2</v>
      </c>
      <c r="AV339" s="314">
        <f t="shared" si="244"/>
        <v>0</v>
      </c>
      <c r="AW339" s="314">
        <f t="shared" si="244"/>
        <v>0</v>
      </c>
      <c r="AX339" s="310">
        <f t="shared" si="244"/>
        <v>0</v>
      </c>
    </row>
    <row r="340" spans="1:50" ht="15">
      <c r="A340" s="634" t="s">
        <v>334</v>
      </c>
      <c r="B340" s="635">
        <v>22</v>
      </c>
      <c r="C340" s="635"/>
      <c r="D340" s="635">
        <v>0</v>
      </c>
      <c r="E340" s="635"/>
      <c r="F340" s="635">
        <v>12</v>
      </c>
      <c r="G340" s="635">
        <v>23</v>
      </c>
      <c r="H340" s="635">
        <v>57</v>
      </c>
      <c r="I340" s="635">
        <v>0</v>
      </c>
      <c r="J340" s="635"/>
      <c r="K340" s="635">
        <v>4</v>
      </c>
      <c r="L340" s="635">
        <v>27</v>
      </c>
      <c r="M340" s="635">
        <v>31</v>
      </c>
      <c r="N340" s="635"/>
      <c r="O340" s="635"/>
      <c r="P340" s="635"/>
      <c r="Q340"/>
      <c r="S340" s="272"/>
      <c r="T340" s="272"/>
      <c r="U340" s="272"/>
      <c r="V340" s="272"/>
      <c r="W340" s="272"/>
      <c r="X340" s="272"/>
      <c r="Y340" s="288"/>
      <c r="Z340" s="284"/>
      <c r="AA340" s="272"/>
      <c r="AB340" s="272"/>
      <c r="AC340" s="272"/>
      <c r="AD340" s="272"/>
      <c r="AE340" s="288"/>
      <c r="AF340" s="284"/>
      <c r="AG340" s="272"/>
      <c r="AH340" s="288"/>
      <c r="AI340" s="343"/>
      <c r="AJ340" s="344"/>
      <c r="AK340" s="344"/>
      <c r="AL340" s="344"/>
      <c r="AM340" s="344"/>
      <c r="AN340" s="344"/>
      <c r="AO340" s="309"/>
      <c r="AP340" s="344"/>
      <c r="AQ340" s="344"/>
      <c r="AR340" s="344"/>
      <c r="AS340" s="344"/>
      <c r="AT340" s="344"/>
      <c r="AU340" s="309"/>
      <c r="AV340" s="344"/>
      <c r="AW340" s="344"/>
      <c r="AX340" s="309"/>
    </row>
    <row r="341" spans="1:50" ht="15">
      <c r="A341" s="634" t="s">
        <v>336</v>
      </c>
      <c r="B341" s="635">
        <v>1298485.9130434783</v>
      </c>
      <c r="C341" s="635"/>
      <c r="D341" s="635">
        <v>0</v>
      </c>
      <c r="E341" s="635"/>
      <c r="F341" s="635">
        <v>556808</v>
      </c>
      <c r="G341" s="635">
        <v>1040483.4375</v>
      </c>
      <c r="H341" s="635">
        <v>2895777.3505434785</v>
      </c>
      <c r="I341" s="635">
        <v>0</v>
      </c>
      <c r="J341" s="635"/>
      <c r="K341" s="635">
        <v>199918.88372093023</v>
      </c>
      <c r="L341" s="635">
        <v>954834.36734693882</v>
      </c>
      <c r="M341" s="635">
        <v>1154753.2510678691</v>
      </c>
      <c r="N341" s="635"/>
      <c r="O341" s="635"/>
      <c r="P341" s="635"/>
      <c r="Q341"/>
      <c r="R341" s="273"/>
      <c r="S341" s="275">
        <f>IF(B340&gt;0,(B341/B340),)</f>
        <v>59022.086956521736</v>
      </c>
      <c r="T341" s="275">
        <f t="shared" ref="T341:AD341" si="245">IF(C340&gt;0,(C341/C340),)</f>
        <v>0</v>
      </c>
      <c r="U341" s="275">
        <f t="shared" si="245"/>
        <v>0</v>
      </c>
      <c r="V341" s="275">
        <f t="shared" si="245"/>
        <v>0</v>
      </c>
      <c r="W341" s="275">
        <f t="shared" si="245"/>
        <v>46400.666666666664</v>
      </c>
      <c r="X341" s="275">
        <f t="shared" si="245"/>
        <v>45238.41032608696</v>
      </c>
      <c r="Y341" s="290">
        <f t="shared" si="245"/>
        <v>50803.11141304348</v>
      </c>
      <c r="Z341" s="285">
        <f t="shared" si="245"/>
        <v>0</v>
      </c>
      <c r="AA341" s="275">
        <f t="shared" si="245"/>
        <v>0</v>
      </c>
      <c r="AB341" s="275">
        <f t="shared" si="245"/>
        <v>49979.720930232557</v>
      </c>
      <c r="AC341" s="275">
        <f t="shared" si="245"/>
        <v>35364.235827664401</v>
      </c>
      <c r="AD341" s="275">
        <f t="shared" si="245"/>
        <v>37250.10487315707</v>
      </c>
      <c r="AE341" s="290">
        <f>IF(M340&gt;0,(M341/M340),)</f>
        <v>37250.10487315707</v>
      </c>
      <c r="AF341" s="285">
        <f>IF(N340&gt;0,(N341/N340),)</f>
        <v>0</v>
      </c>
      <c r="AG341" s="275">
        <f>IF(O340&gt;0,(O341/O340),)</f>
        <v>0</v>
      </c>
      <c r="AH341" s="290">
        <f>IF(P340&gt;0,(P341/P340),)</f>
        <v>0</v>
      </c>
      <c r="AI341" s="343"/>
      <c r="AJ341" s="344"/>
      <c r="AK341" s="344"/>
      <c r="AL341" s="344"/>
      <c r="AM341" s="344"/>
      <c r="AN341" s="344"/>
      <c r="AO341" s="309"/>
      <c r="AP341" s="344"/>
      <c r="AQ341" s="344"/>
      <c r="AR341" s="344"/>
      <c r="AS341" s="344"/>
      <c r="AT341" s="344"/>
      <c r="AU341" s="309"/>
      <c r="AV341" s="344"/>
      <c r="AW341" s="344"/>
      <c r="AX341" s="309"/>
    </row>
    <row r="342" spans="1:50" ht="15">
      <c r="A342" s="634" t="s">
        <v>338</v>
      </c>
      <c r="B342" s="635">
        <v>23</v>
      </c>
      <c r="C342" s="635"/>
      <c r="D342" s="635">
        <v>0</v>
      </c>
      <c r="E342" s="635"/>
      <c r="F342" s="635">
        <v>14</v>
      </c>
      <c r="G342" s="635">
        <v>23</v>
      </c>
      <c r="H342" s="635">
        <v>60</v>
      </c>
      <c r="I342" s="635">
        <v>0</v>
      </c>
      <c r="J342" s="635"/>
      <c r="K342" s="635">
        <v>5</v>
      </c>
      <c r="L342" s="635">
        <v>31</v>
      </c>
      <c r="M342" s="635">
        <v>36</v>
      </c>
      <c r="N342" s="635"/>
      <c r="O342" s="635"/>
      <c r="P342" s="635"/>
      <c r="Q342"/>
      <c r="S342" s="272"/>
      <c r="T342" s="272"/>
      <c r="U342" s="272"/>
      <c r="V342" s="272"/>
      <c r="W342" s="272"/>
      <c r="X342" s="272"/>
      <c r="Y342" s="288"/>
      <c r="Z342" s="284"/>
      <c r="AA342" s="272"/>
      <c r="AB342" s="272"/>
      <c r="AC342" s="272"/>
      <c r="AD342" s="272"/>
      <c r="AE342" s="288"/>
      <c r="AF342" s="284"/>
      <c r="AG342" s="272"/>
      <c r="AH342" s="288"/>
      <c r="AI342" s="343"/>
      <c r="AJ342" s="344"/>
      <c r="AK342" s="344"/>
      <c r="AL342" s="344"/>
      <c r="AM342" s="344"/>
      <c r="AN342" s="344"/>
      <c r="AO342" s="309"/>
      <c r="AP342" s="344"/>
      <c r="AQ342" s="344"/>
      <c r="AR342" s="344"/>
      <c r="AS342" s="344"/>
      <c r="AT342" s="344"/>
      <c r="AU342" s="309"/>
      <c r="AV342" s="344"/>
      <c r="AW342" s="344"/>
      <c r="AX342" s="309"/>
    </row>
    <row r="343" spans="1:50" ht="15">
      <c r="A343" s="634" t="s">
        <v>340</v>
      </c>
      <c r="B343" s="635">
        <v>1326530.8309859154</v>
      </c>
      <c r="C343" s="635"/>
      <c r="D343" s="635">
        <v>0</v>
      </c>
      <c r="E343" s="635"/>
      <c r="F343" s="635">
        <v>601479.81818181812</v>
      </c>
      <c r="G343" s="635">
        <v>1052363.3636363638</v>
      </c>
      <c r="H343" s="635">
        <v>2980374.0128040975</v>
      </c>
      <c r="I343" s="635">
        <v>0</v>
      </c>
      <c r="J343" s="635"/>
      <c r="K343" s="635">
        <v>233096.60377358494</v>
      </c>
      <c r="L343" s="635">
        <v>1124413.9595959599</v>
      </c>
      <c r="M343" s="635">
        <v>1357510.5633695447</v>
      </c>
      <c r="N343" s="635"/>
      <c r="O343" s="635"/>
      <c r="P343" s="635"/>
      <c r="Q343"/>
      <c r="R343" s="273"/>
      <c r="S343" s="275">
        <f>IF(B342&gt;0,(B343/B342),)</f>
        <v>57675.253521126753</v>
      </c>
      <c r="T343" s="275">
        <f t="shared" ref="T343:AD343" si="246">IF(C342&gt;0,(C343/C342),)</f>
        <v>0</v>
      </c>
      <c r="U343" s="275">
        <f t="shared" si="246"/>
        <v>0</v>
      </c>
      <c r="V343" s="275">
        <f t="shared" si="246"/>
        <v>0</v>
      </c>
      <c r="W343" s="275">
        <f t="shared" si="246"/>
        <v>42962.844155844148</v>
      </c>
      <c r="X343" s="275">
        <f t="shared" si="246"/>
        <v>45754.928853754944</v>
      </c>
      <c r="Y343" s="290">
        <f t="shared" si="246"/>
        <v>49672.900213401626</v>
      </c>
      <c r="Z343" s="285">
        <f t="shared" si="246"/>
        <v>0</v>
      </c>
      <c r="AA343" s="275">
        <f t="shared" si="246"/>
        <v>0</v>
      </c>
      <c r="AB343" s="275">
        <f t="shared" si="246"/>
        <v>46619.320754716988</v>
      </c>
      <c r="AC343" s="275">
        <f t="shared" si="246"/>
        <v>36271.418051482578</v>
      </c>
      <c r="AD343" s="275">
        <f t="shared" si="246"/>
        <v>37708.626760265128</v>
      </c>
      <c r="AE343" s="290">
        <f>IF(M342&gt;0,(M343/M342),)</f>
        <v>37708.626760265128</v>
      </c>
      <c r="AF343" s="285">
        <f>IF(N342&gt;0,(N343/N342),)</f>
        <v>0</v>
      </c>
      <c r="AG343" s="275">
        <f>IF(O342&gt;0,(O343/O342),)</f>
        <v>0</v>
      </c>
      <c r="AH343" s="290">
        <f>IF(P342&gt;0,(P343/P342),)</f>
        <v>0</v>
      </c>
      <c r="AI343" s="345">
        <f>IF(S341&gt;0,(S343-S341)/S341,)</f>
        <v>-2.2819142880988262E-2</v>
      </c>
      <c r="AJ343" s="314">
        <f t="shared" ref="AJ343:AX343" si="247">IF(T341&gt;0,(T343-T341)/T341,)</f>
        <v>0</v>
      </c>
      <c r="AK343" s="312">
        <f t="shared" si="247"/>
        <v>0</v>
      </c>
      <c r="AL343" s="314">
        <f t="shared" si="247"/>
        <v>0</v>
      </c>
      <c r="AM343" s="314">
        <f t="shared" si="247"/>
        <v>-7.4089937877814607E-2</v>
      </c>
      <c r="AN343" s="314">
        <f t="shared" si="247"/>
        <v>1.1417698454583647E-2</v>
      </c>
      <c r="AO343" s="310">
        <f t="shared" si="247"/>
        <v>-2.2246889377560378E-2</v>
      </c>
      <c r="AP343" s="314">
        <f t="shared" si="247"/>
        <v>0</v>
      </c>
      <c r="AQ343" s="314">
        <f t="shared" si="247"/>
        <v>0</v>
      </c>
      <c r="AR343" s="312">
        <f t="shared" si="247"/>
        <v>-6.7235272886105202E-2</v>
      </c>
      <c r="AS343" s="314">
        <f t="shared" si="247"/>
        <v>2.5652532921650626E-2</v>
      </c>
      <c r="AT343" s="314">
        <f t="shared" si="247"/>
        <v>1.2309277750207757E-2</v>
      </c>
      <c r="AU343" s="310">
        <f t="shared" si="247"/>
        <v>1.2309277750207757E-2</v>
      </c>
      <c r="AV343" s="314">
        <f t="shared" si="247"/>
        <v>0</v>
      </c>
      <c r="AW343" s="314">
        <f t="shared" si="247"/>
        <v>0</v>
      </c>
      <c r="AX343" s="310">
        <f t="shared" si="247"/>
        <v>0</v>
      </c>
    </row>
    <row r="344" spans="1:50" ht="15">
      <c r="A344" s="634" t="s">
        <v>342</v>
      </c>
      <c r="B344" s="635">
        <v>0</v>
      </c>
      <c r="C344" s="635"/>
      <c r="D344" s="635">
        <v>0</v>
      </c>
      <c r="E344" s="635"/>
      <c r="F344" s="635">
        <v>0</v>
      </c>
      <c r="G344" s="635">
        <v>0</v>
      </c>
      <c r="H344" s="635">
        <v>0</v>
      </c>
      <c r="I344" s="635">
        <v>0</v>
      </c>
      <c r="J344" s="635"/>
      <c r="K344" s="635">
        <v>0</v>
      </c>
      <c r="L344" s="635">
        <v>0</v>
      </c>
      <c r="M344" s="635">
        <v>0</v>
      </c>
      <c r="N344" s="635"/>
      <c r="O344" s="635"/>
      <c r="P344" s="635"/>
      <c r="Q344"/>
      <c r="S344" s="272"/>
      <c r="T344" s="272"/>
      <c r="U344" s="272"/>
      <c r="V344" s="272"/>
      <c r="W344" s="272"/>
      <c r="X344" s="272"/>
      <c r="Y344" s="288"/>
      <c r="Z344" s="284"/>
      <c r="AA344" s="272"/>
      <c r="AB344" s="272"/>
      <c r="AC344" s="272"/>
      <c r="AD344" s="272"/>
      <c r="AE344" s="288"/>
      <c r="AF344" s="284"/>
      <c r="AG344" s="272"/>
      <c r="AH344" s="288"/>
      <c r="AI344" s="343"/>
      <c r="AJ344" s="344"/>
      <c r="AK344" s="344"/>
      <c r="AL344" s="344"/>
      <c r="AM344" s="344"/>
      <c r="AN344" s="344"/>
      <c r="AO344" s="309"/>
      <c r="AP344" s="344"/>
      <c r="AQ344" s="344"/>
      <c r="AR344" s="344"/>
      <c r="AS344" s="344"/>
      <c r="AT344" s="344"/>
      <c r="AU344" s="309"/>
      <c r="AV344" s="344"/>
      <c r="AW344" s="344"/>
      <c r="AX344" s="309"/>
    </row>
    <row r="345" spans="1:50" ht="15">
      <c r="A345" s="634" t="s">
        <v>344</v>
      </c>
      <c r="B345" s="635">
        <v>0</v>
      </c>
      <c r="C345" s="635"/>
      <c r="D345" s="635">
        <v>0</v>
      </c>
      <c r="E345" s="635"/>
      <c r="F345" s="635">
        <v>0</v>
      </c>
      <c r="G345" s="635">
        <v>0</v>
      </c>
      <c r="H345" s="635">
        <v>0</v>
      </c>
      <c r="I345" s="635">
        <v>0</v>
      </c>
      <c r="J345" s="635"/>
      <c r="K345" s="635">
        <v>0</v>
      </c>
      <c r="L345" s="635">
        <v>0</v>
      </c>
      <c r="M345" s="635">
        <v>0</v>
      </c>
      <c r="N345" s="635"/>
      <c r="O345" s="635"/>
      <c r="P345" s="635"/>
      <c r="Q345"/>
      <c r="R345" s="273"/>
      <c r="S345" s="275">
        <f>IF(B344&gt;0,(B345/B344),)</f>
        <v>0</v>
      </c>
      <c r="T345" s="275">
        <f t="shared" ref="T345:AD345" si="248">IF(C344&gt;0,(C345/C344),)</f>
        <v>0</v>
      </c>
      <c r="U345" s="275">
        <f t="shared" si="248"/>
        <v>0</v>
      </c>
      <c r="V345" s="275">
        <f t="shared" si="248"/>
        <v>0</v>
      </c>
      <c r="W345" s="275">
        <f t="shared" si="248"/>
        <v>0</v>
      </c>
      <c r="X345" s="275">
        <f t="shared" si="248"/>
        <v>0</v>
      </c>
      <c r="Y345" s="290">
        <f t="shared" si="248"/>
        <v>0</v>
      </c>
      <c r="Z345" s="285">
        <f t="shared" si="248"/>
        <v>0</v>
      </c>
      <c r="AA345" s="275">
        <f t="shared" si="248"/>
        <v>0</v>
      </c>
      <c r="AB345" s="275">
        <f t="shared" si="248"/>
        <v>0</v>
      </c>
      <c r="AC345" s="275">
        <f t="shared" si="248"/>
        <v>0</v>
      </c>
      <c r="AD345" s="275">
        <f t="shared" si="248"/>
        <v>0</v>
      </c>
      <c r="AE345" s="290">
        <f>IF(M344&gt;0,(M345/M344),)</f>
        <v>0</v>
      </c>
      <c r="AF345" s="285">
        <f>IF(N344&gt;0,(N345/N344),)</f>
        <v>0</v>
      </c>
      <c r="AG345" s="275">
        <f>IF(O344&gt;0,(O345/O344),)</f>
        <v>0</v>
      </c>
      <c r="AH345" s="290">
        <f>IF(P344&gt;0,(P345/P344),)</f>
        <v>0</v>
      </c>
      <c r="AI345" s="343"/>
      <c r="AJ345" s="344"/>
      <c r="AK345" s="344"/>
      <c r="AL345" s="344"/>
      <c r="AM345" s="344"/>
      <c r="AN345" s="344"/>
      <c r="AO345" s="309"/>
      <c r="AP345" s="344"/>
      <c r="AQ345" s="344"/>
      <c r="AR345" s="344"/>
      <c r="AS345" s="344"/>
      <c r="AT345" s="344"/>
      <c r="AU345" s="309"/>
      <c r="AV345" s="344"/>
      <c r="AW345" s="344"/>
      <c r="AX345" s="309"/>
    </row>
    <row r="346" spans="1:50" ht="15">
      <c r="A346" s="634" t="s">
        <v>346</v>
      </c>
      <c r="B346" s="635">
        <v>0</v>
      </c>
      <c r="C346" s="635"/>
      <c r="D346" s="635">
        <v>0</v>
      </c>
      <c r="E346" s="635"/>
      <c r="F346" s="635">
        <v>0</v>
      </c>
      <c r="G346" s="635">
        <v>0</v>
      </c>
      <c r="H346" s="635">
        <v>0</v>
      </c>
      <c r="I346" s="635">
        <v>0</v>
      </c>
      <c r="J346" s="635"/>
      <c r="K346" s="635">
        <v>0</v>
      </c>
      <c r="L346" s="635">
        <v>0</v>
      </c>
      <c r="M346" s="635">
        <v>0</v>
      </c>
      <c r="N346" s="635"/>
      <c r="O346" s="635"/>
      <c r="P346" s="635"/>
      <c r="Q346"/>
      <c r="S346" s="272"/>
      <c r="T346" s="272"/>
      <c r="U346" s="272"/>
      <c r="V346" s="272"/>
      <c r="W346" s="272"/>
      <c r="X346" s="272"/>
      <c r="Y346" s="288"/>
      <c r="Z346" s="284"/>
      <c r="AA346" s="272"/>
      <c r="AB346" s="272"/>
      <c r="AC346" s="272"/>
      <c r="AD346" s="272"/>
      <c r="AE346" s="288"/>
      <c r="AF346" s="284"/>
      <c r="AG346" s="272"/>
      <c r="AH346" s="288"/>
      <c r="AI346" s="343"/>
      <c r="AJ346" s="344"/>
      <c r="AK346" s="344"/>
      <c r="AL346" s="344"/>
      <c r="AM346" s="344"/>
      <c r="AN346" s="344"/>
      <c r="AO346" s="309"/>
      <c r="AP346" s="344"/>
      <c r="AQ346" s="344"/>
      <c r="AR346" s="344"/>
      <c r="AS346" s="344"/>
      <c r="AT346" s="344"/>
      <c r="AU346" s="309"/>
      <c r="AV346" s="344"/>
      <c r="AW346" s="344"/>
      <c r="AX346" s="309"/>
    </row>
    <row r="347" spans="1:50" ht="15">
      <c r="A347" s="634" t="s">
        <v>348</v>
      </c>
      <c r="B347" s="635">
        <v>0</v>
      </c>
      <c r="C347" s="635"/>
      <c r="D347" s="635">
        <v>0</v>
      </c>
      <c r="E347" s="635"/>
      <c r="F347" s="635">
        <v>0</v>
      </c>
      <c r="G347" s="635">
        <v>0</v>
      </c>
      <c r="H347" s="635">
        <v>0</v>
      </c>
      <c r="I347" s="635">
        <v>0</v>
      </c>
      <c r="J347" s="635"/>
      <c r="K347" s="635">
        <v>0</v>
      </c>
      <c r="L347" s="635">
        <v>0</v>
      </c>
      <c r="M347" s="635">
        <v>0</v>
      </c>
      <c r="N347" s="635"/>
      <c r="O347" s="635"/>
      <c r="P347" s="635"/>
      <c r="Q347"/>
      <c r="R347" s="273"/>
      <c r="S347" s="275">
        <f>IF(B346&gt;0,(B347/B346),)</f>
        <v>0</v>
      </c>
      <c r="T347" s="275">
        <f t="shared" ref="T347:AD347" si="249">IF(C346&gt;0,(C347/C346),)</f>
        <v>0</v>
      </c>
      <c r="U347" s="275">
        <f t="shared" si="249"/>
        <v>0</v>
      </c>
      <c r="V347" s="275">
        <f t="shared" si="249"/>
        <v>0</v>
      </c>
      <c r="W347" s="275">
        <f t="shared" si="249"/>
        <v>0</v>
      </c>
      <c r="X347" s="275">
        <f t="shared" si="249"/>
        <v>0</v>
      </c>
      <c r="Y347" s="290">
        <f t="shared" si="249"/>
        <v>0</v>
      </c>
      <c r="Z347" s="285">
        <f t="shared" si="249"/>
        <v>0</v>
      </c>
      <c r="AA347" s="275">
        <f t="shared" si="249"/>
        <v>0</v>
      </c>
      <c r="AB347" s="275">
        <f t="shared" si="249"/>
        <v>0</v>
      </c>
      <c r="AC347" s="275">
        <f t="shared" si="249"/>
        <v>0</v>
      </c>
      <c r="AD347" s="275">
        <f t="shared" si="249"/>
        <v>0</v>
      </c>
      <c r="AE347" s="290">
        <f>IF(M346&gt;0,(M347/M346),)</f>
        <v>0</v>
      </c>
      <c r="AF347" s="285">
        <f>IF(N346&gt;0,(N347/N346),)</f>
        <v>0</v>
      </c>
      <c r="AG347" s="275">
        <f>IF(O346&gt;0,(O347/O346),)</f>
        <v>0</v>
      </c>
      <c r="AH347" s="290">
        <f>IF(P346&gt;0,(P347/P346),)</f>
        <v>0</v>
      </c>
      <c r="AI347" s="345">
        <f>IF(S345&gt;0,(S347-S345)/S345,)</f>
        <v>0</v>
      </c>
      <c r="AJ347" s="314">
        <f t="shared" ref="AJ347:AX347" si="250">IF(T345&gt;0,(T347-T345)/T345,)</f>
        <v>0</v>
      </c>
      <c r="AK347" s="314">
        <f t="shared" si="250"/>
        <v>0</v>
      </c>
      <c r="AL347" s="314">
        <f t="shared" si="250"/>
        <v>0</v>
      </c>
      <c r="AM347" s="314">
        <f t="shared" si="250"/>
        <v>0</v>
      </c>
      <c r="AN347" s="314">
        <f t="shared" si="250"/>
        <v>0</v>
      </c>
      <c r="AO347" s="310">
        <f t="shared" si="250"/>
        <v>0</v>
      </c>
      <c r="AP347" s="314">
        <f t="shared" si="250"/>
        <v>0</v>
      </c>
      <c r="AQ347" s="314">
        <f t="shared" si="250"/>
        <v>0</v>
      </c>
      <c r="AR347" s="314">
        <f t="shared" si="250"/>
        <v>0</v>
      </c>
      <c r="AS347" s="314">
        <f t="shared" si="250"/>
        <v>0</v>
      </c>
      <c r="AT347" s="314">
        <f t="shared" si="250"/>
        <v>0</v>
      </c>
      <c r="AU347" s="310">
        <f t="shared" si="250"/>
        <v>0</v>
      </c>
      <c r="AV347" s="314">
        <f t="shared" si="250"/>
        <v>0</v>
      </c>
      <c r="AW347" s="314">
        <f t="shared" si="250"/>
        <v>0</v>
      </c>
      <c r="AX347" s="310">
        <f t="shared" si="250"/>
        <v>0</v>
      </c>
    </row>
    <row r="348" spans="1:50" ht="15">
      <c r="A348" s="634" t="s">
        <v>350</v>
      </c>
      <c r="B348" s="635">
        <v>1058</v>
      </c>
      <c r="C348" s="635"/>
      <c r="D348" s="635">
        <v>544</v>
      </c>
      <c r="E348" s="635"/>
      <c r="F348" s="635">
        <v>308</v>
      </c>
      <c r="G348" s="635">
        <v>679</v>
      </c>
      <c r="H348" s="635">
        <v>2589</v>
      </c>
      <c r="I348" s="635">
        <v>43</v>
      </c>
      <c r="J348" s="635"/>
      <c r="K348" s="635">
        <v>131</v>
      </c>
      <c r="L348" s="635">
        <v>360</v>
      </c>
      <c r="M348" s="635">
        <v>534</v>
      </c>
      <c r="N348" s="635"/>
      <c r="O348" s="635"/>
      <c r="P348" s="635"/>
      <c r="Q348"/>
      <c r="S348" s="272"/>
      <c r="T348" s="272"/>
      <c r="U348" s="272"/>
      <c r="V348" s="272"/>
      <c r="W348" s="272"/>
      <c r="X348" s="272"/>
      <c r="Y348" s="288"/>
      <c r="Z348" s="284"/>
      <c r="AA348" s="272"/>
      <c r="AB348" s="272"/>
      <c r="AC348" s="272"/>
      <c r="AD348" s="272"/>
      <c r="AE348" s="288"/>
      <c r="AF348" s="284"/>
      <c r="AG348" s="272"/>
      <c r="AH348" s="288"/>
      <c r="AI348" s="343"/>
      <c r="AJ348" s="344"/>
      <c r="AK348" s="344"/>
      <c r="AL348" s="344"/>
      <c r="AM348" s="344"/>
      <c r="AN348" s="344"/>
      <c r="AO348" s="309"/>
      <c r="AP348" s="344"/>
      <c r="AQ348" s="344"/>
      <c r="AR348" s="344"/>
      <c r="AS348" s="344"/>
      <c r="AT348" s="344"/>
      <c r="AU348" s="309"/>
      <c r="AV348" s="344"/>
      <c r="AW348" s="344"/>
      <c r="AX348" s="309"/>
    </row>
    <row r="349" spans="1:50" ht="15">
      <c r="A349" s="634" t="s">
        <v>352</v>
      </c>
      <c r="B349" s="635">
        <v>86413688.794081077</v>
      </c>
      <c r="C349" s="635"/>
      <c r="D349" s="635">
        <v>35125795.888437651</v>
      </c>
      <c r="E349" s="635"/>
      <c r="F349" s="635">
        <v>19000457.151434213</v>
      </c>
      <c r="G349" s="635">
        <v>38423272.544520833</v>
      </c>
      <c r="H349" s="635">
        <v>178963214.37847376</v>
      </c>
      <c r="I349" s="635">
        <v>2216959</v>
      </c>
      <c r="J349" s="635"/>
      <c r="K349" s="635">
        <v>6427940.2503671637</v>
      </c>
      <c r="L349" s="635">
        <v>16661910.936101411</v>
      </c>
      <c r="M349" s="635">
        <v>25306810.186468575</v>
      </c>
      <c r="N349" s="635"/>
      <c r="O349" s="635"/>
      <c r="P349" s="635"/>
      <c r="Q349"/>
      <c r="R349" s="273"/>
      <c r="S349" s="275">
        <f>IF(B348&gt;0,(B349/B348),)</f>
        <v>81676.454436749598</v>
      </c>
      <c r="T349" s="275">
        <f t="shared" ref="T349:AD349" si="251">IF(C348&gt;0,(C349/C348),)</f>
        <v>0</v>
      </c>
      <c r="U349" s="275">
        <f t="shared" si="251"/>
        <v>64569.477736098626</v>
      </c>
      <c r="V349" s="275">
        <f t="shared" si="251"/>
        <v>0</v>
      </c>
      <c r="W349" s="275">
        <f t="shared" si="251"/>
        <v>61689.795946214974</v>
      </c>
      <c r="X349" s="275">
        <f t="shared" si="251"/>
        <v>56588.030257026265</v>
      </c>
      <c r="Y349" s="290">
        <f t="shared" si="251"/>
        <v>69124.455148116554</v>
      </c>
      <c r="Z349" s="285">
        <f t="shared" si="251"/>
        <v>51557.186046511626</v>
      </c>
      <c r="AA349" s="275">
        <f t="shared" si="251"/>
        <v>0</v>
      </c>
      <c r="AB349" s="275">
        <f t="shared" si="251"/>
        <v>49068.246186008881</v>
      </c>
      <c r="AC349" s="275">
        <f t="shared" si="251"/>
        <v>46283.085933615032</v>
      </c>
      <c r="AD349" s="275">
        <f t="shared" si="251"/>
        <v>47391.030311738905</v>
      </c>
      <c r="AE349" s="290">
        <f>IF(M348&gt;0,(M349/M348),)</f>
        <v>47391.030311738905</v>
      </c>
      <c r="AF349" s="285">
        <f>IF(N348&gt;0,(N349/N348),)</f>
        <v>0</v>
      </c>
      <c r="AG349" s="275">
        <f>IF(O348&gt;0,(O349/O348),)</f>
        <v>0</v>
      </c>
      <c r="AH349" s="290">
        <f>IF(P348&gt;0,(P349/P348),)</f>
        <v>0</v>
      </c>
      <c r="AI349" s="343"/>
      <c r="AJ349" s="344"/>
      <c r="AK349" s="344"/>
      <c r="AL349" s="344"/>
      <c r="AM349" s="344"/>
      <c r="AN349" s="344"/>
      <c r="AO349" s="309"/>
      <c r="AP349" s="344"/>
      <c r="AQ349" s="344"/>
      <c r="AR349" s="344"/>
      <c r="AS349" s="344"/>
      <c r="AT349" s="344"/>
      <c r="AU349" s="309"/>
      <c r="AV349" s="344"/>
      <c r="AW349" s="344"/>
      <c r="AX349" s="309"/>
    </row>
    <row r="350" spans="1:50" ht="15">
      <c r="A350" s="634" t="s">
        <v>354</v>
      </c>
      <c r="B350" s="635">
        <v>1076</v>
      </c>
      <c r="C350" s="635"/>
      <c r="D350" s="635">
        <v>550</v>
      </c>
      <c r="E350" s="635"/>
      <c r="F350" s="635">
        <v>306</v>
      </c>
      <c r="G350" s="635">
        <v>643</v>
      </c>
      <c r="H350" s="635">
        <v>2575</v>
      </c>
      <c r="I350" s="635">
        <v>45</v>
      </c>
      <c r="J350" s="635"/>
      <c r="K350" s="635">
        <v>112</v>
      </c>
      <c r="L350" s="635">
        <v>371</v>
      </c>
      <c r="M350" s="635">
        <v>528</v>
      </c>
      <c r="N350" s="635"/>
      <c r="O350" s="635"/>
      <c r="P350" s="635"/>
      <c r="Q350"/>
      <c r="S350" s="272"/>
      <c r="T350" s="272"/>
      <c r="U350" s="272"/>
      <c r="V350" s="272"/>
      <c r="W350" s="272"/>
      <c r="X350" s="272"/>
      <c r="Y350" s="288"/>
      <c r="Z350" s="284"/>
      <c r="AA350" s="272"/>
      <c r="AB350" s="272"/>
      <c r="AC350" s="272"/>
      <c r="AD350" s="272"/>
      <c r="AE350" s="288"/>
      <c r="AF350" s="284"/>
      <c r="AG350" s="272"/>
      <c r="AH350" s="288"/>
      <c r="AI350" s="343"/>
      <c r="AJ350" s="344"/>
      <c r="AK350" s="344"/>
      <c r="AL350" s="344"/>
      <c r="AM350" s="344"/>
      <c r="AN350" s="344"/>
      <c r="AO350" s="309"/>
      <c r="AP350" s="344"/>
      <c r="AQ350" s="344"/>
      <c r="AR350" s="344"/>
      <c r="AS350" s="344"/>
      <c r="AT350" s="344"/>
      <c r="AU350" s="309"/>
      <c r="AV350" s="344"/>
      <c r="AW350" s="344"/>
      <c r="AX350" s="309"/>
    </row>
    <row r="351" spans="1:50" ht="15.75" thickBot="1">
      <c r="A351" s="639" t="s">
        <v>356</v>
      </c>
      <c r="B351" s="640">
        <v>86253718.872869357</v>
      </c>
      <c r="C351" s="640"/>
      <c r="D351" s="640">
        <v>35337310.157414839</v>
      </c>
      <c r="E351" s="640"/>
      <c r="F351" s="640">
        <v>18663574.576670967</v>
      </c>
      <c r="G351" s="640">
        <v>36344805.895233355</v>
      </c>
      <c r="H351" s="640">
        <v>176599409.50218853</v>
      </c>
      <c r="I351" s="640">
        <v>2297914.8163265307</v>
      </c>
      <c r="J351" s="640"/>
      <c r="K351" s="640">
        <v>5596993.2666487545</v>
      </c>
      <c r="L351" s="640">
        <v>17123695.920382693</v>
      </c>
      <c r="M351" s="640">
        <v>25018604.003357977</v>
      </c>
      <c r="N351" s="640"/>
      <c r="O351" s="640"/>
      <c r="P351" s="640"/>
      <c r="Q351"/>
      <c r="S351" s="281">
        <f>IF(B350&gt;0,(B351/B350),)</f>
        <v>80161.448766607209</v>
      </c>
      <c r="T351" s="281">
        <f t="shared" ref="T351:AD351" si="252">IF(C350&gt;0,(C351/C350),)</f>
        <v>0</v>
      </c>
      <c r="U351" s="281">
        <f t="shared" si="252"/>
        <v>64249.654831663342</v>
      </c>
      <c r="V351" s="281">
        <f t="shared" si="252"/>
        <v>0</v>
      </c>
      <c r="W351" s="281">
        <f t="shared" si="252"/>
        <v>60992.07377997048</v>
      </c>
      <c r="X351" s="281">
        <f t="shared" si="252"/>
        <v>56523.803880611747</v>
      </c>
      <c r="Y351" s="291">
        <f t="shared" si="252"/>
        <v>68582.294952306227</v>
      </c>
      <c r="Z351" s="286">
        <f t="shared" si="252"/>
        <v>51064.773696145123</v>
      </c>
      <c r="AA351" s="281">
        <f t="shared" si="252"/>
        <v>0</v>
      </c>
      <c r="AB351" s="281">
        <f t="shared" si="252"/>
        <v>49973.154166506734</v>
      </c>
      <c r="AC351" s="281">
        <f t="shared" si="252"/>
        <v>46155.51461019594</v>
      </c>
      <c r="AD351" s="281">
        <f t="shared" si="252"/>
        <v>47383.719703329501</v>
      </c>
      <c r="AE351" s="291">
        <f>IF(M350&gt;0,(M351/M350),)</f>
        <v>47383.719703329501</v>
      </c>
      <c r="AF351" s="286">
        <f>IF(N350&gt;0,(N351/N350),)</f>
        <v>0</v>
      </c>
      <c r="AG351" s="281">
        <f>IF(O350&gt;0,(O351/O350),)</f>
        <v>0</v>
      </c>
      <c r="AH351" s="291">
        <f>IF(P350&gt;0,(P351/P350),)</f>
        <v>0</v>
      </c>
      <c r="AI351" s="346">
        <f>IF(S349&gt;0,(S351-S349)/S349,)</f>
        <v>-1.8548866752236562E-2</v>
      </c>
      <c r="AJ351" s="347">
        <f t="shared" ref="AJ351:AX351" si="253">IF(T349&gt;0,(T351-T349)/T349,)</f>
        <v>0</v>
      </c>
      <c r="AK351" s="347">
        <f t="shared" si="253"/>
        <v>-4.9531592270643764E-3</v>
      </c>
      <c r="AL351" s="347">
        <f t="shared" si="253"/>
        <v>0</v>
      </c>
      <c r="AM351" s="347">
        <f t="shared" si="253"/>
        <v>-1.1310171407485468E-2</v>
      </c>
      <c r="AN351" s="347">
        <f t="shared" si="253"/>
        <v>-1.1349816581845524E-3</v>
      </c>
      <c r="AO351" s="311">
        <f t="shared" si="253"/>
        <v>-7.8432472942985606E-3</v>
      </c>
      <c r="AP351" s="347">
        <f t="shared" si="253"/>
        <v>-9.5507995708353829E-3</v>
      </c>
      <c r="AQ351" s="347">
        <f t="shared" si="253"/>
        <v>0</v>
      </c>
      <c r="AR351" s="347">
        <f t="shared" si="253"/>
        <v>1.8441824414663417E-2</v>
      </c>
      <c r="AS351" s="347">
        <f t="shared" si="253"/>
        <v>-2.7563270867908491E-3</v>
      </c>
      <c r="AT351" s="347">
        <f t="shared" si="253"/>
        <v>-1.5426143642191501E-4</v>
      </c>
      <c r="AU351" s="311">
        <f t="shared" si="253"/>
        <v>-1.5426143642191501E-4</v>
      </c>
      <c r="AV351" s="347">
        <f t="shared" si="253"/>
        <v>0</v>
      </c>
      <c r="AW351" s="347">
        <f t="shared" si="253"/>
        <v>0</v>
      </c>
      <c r="AX351" s="311">
        <f t="shared" si="253"/>
        <v>0</v>
      </c>
    </row>
    <row r="352" spans="1:50" ht="15">
      <c r="A352" s="636" t="s">
        <v>303</v>
      </c>
      <c r="B352" s="635">
        <v>12341</v>
      </c>
      <c r="C352" s="635">
        <v>2098</v>
      </c>
      <c r="D352" s="635">
        <v>5177</v>
      </c>
      <c r="E352" s="635">
        <v>1038</v>
      </c>
      <c r="F352" s="635">
        <v>830</v>
      </c>
      <c r="G352" s="635">
        <v>562</v>
      </c>
      <c r="H352" s="635">
        <v>22046</v>
      </c>
      <c r="I352" s="635">
        <v>135</v>
      </c>
      <c r="J352" s="635">
        <v>2364</v>
      </c>
      <c r="K352" s="635">
        <v>476</v>
      </c>
      <c r="L352" s="635">
        <v>135</v>
      </c>
      <c r="M352" s="635">
        <v>3110</v>
      </c>
      <c r="N352" s="635">
        <v>0</v>
      </c>
      <c r="O352" s="635">
        <v>0</v>
      </c>
      <c r="P352" s="635">
        <v>0</v>
      </c>
      <c r="Q352"/>
      <c r="S352" s="272"/>
      <c r="T352" s="272"/>
      <c r="U352" s="272"/>
      <c r="V352" s="272"/>
      <c r="W352" s="272"/>
      <c r="X352" s="272"/>
      <c r="Y352" s="288"/>
      <c r="Z352" s="284"/>
      <c r="AA352" s="272"/>
      <c r="AB352" s="272"/>
      <c r="AC352" s="272"/>
      <c r="AD352" s="272"/>
      <c r="AE352" s="288"/>
      <c r="AF352" s="284"/>
      <c r="AG352" s="272"/>
      <c r="AH352" s="288"/>
      <c r="AI352" s="343"/>
      <c r="AJ352" s="344"/>
      <c r="AK352" s="344"/>
      <c r="AL352" s="344"/>
      <c r="AM352" s="344"/>
      <c r="AN352" s="344"/>
      <c r="AO352" s="309"/>
      <c r="AP352" s="344"/>
      <c r="AQ352" s="344"/>
      <c r="AR352" s="344"/>
      <c r="AS352" s="344"/>
      <c r="AT352" s="344"/>
      <c r="AU352" s="309"/>
      <c r="AV352" s="344"/>
      <c r="AW352" s="344"/>
      <c r="AX352" s="309"/>
    </row>
    <row r="353" spans="1:50" ht="15">
      <c r="A353" s="636" t="s">
        <v>305</v>
      </c>
      <c r="B353" s="637">
        <v>1529102896.3092928</v>
      </c>
      <c r="C353" s="637">
        <v>238680578.69155064</v>
      </c>
      <c r="D353" s="637">
        <v>452289556.06287271</v>
      </c>
      <c r="E353" s="637">
        <v>84910690.04954426</v>
      </c>
      <c r="F353" s="637">
        <v>64885943.939578429</v>
      </c>
      <c r="G353" s="637">
        <v>41040866.552119836</v>
      </c>
      <c r="H353" s="637">
        <v>2410910531.6049585</v>
      </c>
      <c r="I353" s="637">
        <v>8928478.5610724818</v>
      </c>
      <c r="J353" s="637">
        <v>147801141.66945109</v>
      </c>
      <c r="K353" s="637">
        <v>26438726.863795117</v>
      </c>
      <c r="L353" s="637">
        <v>7842245.4993243814</v>
      </c>
      <c r="M353" s="637">
        <v>191010592.59364304</v>
      </c>
      <c r="N353" s="637">
        <v>0</v>
      </c>
      <c r="O353" s="637">
        <v>0</v>
      </c>
      <c r="P353" s="637">
        <v>0</v>
      </c>
      <c r="Q353"/>
      <c r="S353" s="275">
        <f t="shared" ref="S353:AD353" si="254">IF(B352&gt;0,(B353/B352),)</f>
        <v>123904.29432860325</v>
      </c>
      <c r="T353" s="275">
        <f t="shared" si="254"/>
        <v>113765.76677385636</v>
      </c>
      <c r="U353" s="275">
        <f t="shared" si="254"/>
        <v>87365.183709266508</v>
      </c>
      <c r="V353" s="275">
        <f t="shared" si="254"/>
        <v>81802.206213433776</v>
      </c>
      <c r="W353" s="275">
        <f t="shared" si="254"/>
        <v>78175.836071781247</v>
      </c>
      <c r="X353" s="275">
        <f t="shared" si="254"/>
        <v>73026.452939715018</v>
      </c>
      <c r="Y353" s="290">
        <f t="shared" si="254"/>
        <v>109358.18432391176</v>
      </c>
      <c r="Z353" s="285">
        <f t="shared" si="254"/>
        <v>66136.878230166534</v>
      </c>
      <c r="AA353" s="275">
        <f t="shared" si="254"/>
        <v>62521.633531916705</v>
      </c>
      <c r="AB353" s="275">
        <f t="shared" si="254"/>
        <v>55543.543831502342</v>
      </c>
      <c r="AC353" s="275">
        <f t="shared" si="254"/>
        <v>58090.707402402826</v>
      </c>
      <c r="AD353" s="275">
        <f t="shared" si="254"/>
        <v>61418.196975447921</v>
      </c>
      <c r="AE353" s="290">
        <f>IF(M352&gt;0,(M353/M352),)</f>
        <v>61418.196975447921</v>
      </c>
      <c r="AF353" s="285">
        <f>IF(N352&gt;0,(N353/N352),)</f>
        <v>0</v>
      </c>
      <c r="AG353" s="275">
        <f>IF(O352&gt;0,(O353/O352),)</f>
        <v>0</v>
      </c>
      <c r="AH353" s="290">
        <f>IF(P352&gt;0,(P353/P352),)</f>
        <v>0</v>
      </c>
      <c r="AI353" s="343"/>
      <c r="AJ353" s="344"/>
      <c r="AK353" s="344"/>
      <c r="AL353" s="344"/>
      <c r="AM353" s="344"/>
      <c r="AN353" s="344"/>
      <c r="AO353" s="309"/>
      <c r="AP353" s="344"/>
      <c r="AQ353" s="344"/>
      <c r="AR353" s="344"/>
      <c r="AS353" s="344"/>
      <c r="AT353" s="344"/>
      <c r="AU353" s="309"/>
      <c r="AV353" s="344"/>
      <c r="AW353" s="344"/>
      <c r="AX353" s="309"/>
    </row>
    <row r="354" spans="1:50" ht="15">
      <c r="A354" s="636" t="s">
        <v>307</v>
      </c>
      <c r="B354" s="635">
        <v>12270</v>
      </c>
      <c r="C354" s="635">
        <v>2166</v>
      </c>
      <c r="D354" s="635">
        <v>5330</v>
      </c>
      <c r="E354" s="635">
        <v>1048</v>
      </c>
      <c r="F354" s="635">
        <v>845</v>
      </c>
      <c r="G354" s="635">
        <v>580</v>
      </c>
      <c r="H354" s="635">
        <v>22239</v>
      </c>
      <c r="I354" s="635">
        <v>139</v>
      </c>
      <c r="J354" s="635">
        <v>2400</v>
      </c>
      <c r="K354" s="635">
        <v>495</v>
      </c>
      <c r="L354" s="635">
        <v>161</v>
      </c>
      <c r="M354" s="635">
        <v>3195</v>
      </c>
      <c r="N354" s="635">
        <v>0</v>
      </c>
      <c r="O354" s="635">
        <v>0</v>
      </c>
      <c r="P354" s="635">
        <v>0</v>
      </c>
      <c r="Q354"/>
      <c r="S354" s="272"/>
      <c r="T354" s="272"/>
      <c r="U354" s="272"/>
      <c r="V354" s="272"/>
      <c r="W354" s="272"/>
      <c r="X354" s="272"/>
      <c r="Y354" s="288"/>
      <c r="Z354" s="284"/>
      <c r="AA354" s="272"/>
      <c r="AB354" s="272"/>
      <c r="AC354" s="272"/>
      <c r="AD354" s="272"/>
      <c r="AE354" s="288"/>
      <c r="AF354" s="284"/>
      <c r="AG354" s="272"/>
      <c r="AH354" s="288"/>
      <c r="AI354" s="343"/>
      <c r="AJ354" s="344"/>
      <c r="AK354" s="344"/>
      <c r="AL354" s="344"/>
      <c r="AM354" s="344"/>
      <c r="AN354" s="344"/>
      <c r="AO354" s="309"/>
      <c r="AP354" s="344"/>
      <c r="AQ354" s="344"/>
      <c r="AR354" s="344"/>
      <c r="AS354" s="344"/>
      <c r="AT354" s="344"/>
      <c r="AU354" s="309"/>
      <c r="AV354" s="344"/>
      <c r="AW354" s="344"/>
      <c r="AX354" s="309"/>
    </row>
    <row r="355" spans="1:50" ht="15">
      <c r="A355" s="636" t="s">
        <v>309</v>
      </c>
      <c r="B355" s="637">
        <v>1546737976.8377929</v>
      </c>
      <c r="C355" s="637">
        <v>241804070.28034475</v>
      </c>
      <c r="D355" s="637">
        <v>469709151.75874311</v>
      </c>
      <c r="E355" s="637">
        <v>83909879.616087511</v>
      </c>
      <c r="F355" s="637">
        <v>66277281.30513189</v>
      </c>
      <c r="G355" s="637">
        <v>42094864.412997141</v>
      </c>
      <c r="H355" s="637">
        <v>2450533224.2110972</v>
      </c>
      <c r="I355" s="637">
        <v>9069664.039017234</v>
      </c>
      <c r="J355" s="637">
        <v>150524391.29513347</v>
      </c>
      <c r="K355" s="637">
        <v>26872735.227828026</v>
      </c>
      <c r="L355" s="637">
        <v>9258428.2900749519</v>
      </c>
      <c r="M355" s="637">
        <v>195725218.85205367</v>
      </c>
      <c r="N355" s="637">
        <v>0</v>
      </c>
      <c r="O355" s="637">
        <v>0</v>
      </c>
      <c r="P355" s="637">
        <v>0</v>
      </c>
      <c r="Q355"/>
      <c r="S355" s="275">
        <f t="shared" ref="S355:AD355" si="255">IF(B354&gt;0,(B355/B354),)</f>
        <v>126058.51481970602</v>
      </c>
      <c r="T355" s="275">
        <f t="shared" si="255"/>
        <v>111636.22819960515</v>
      </c>
      <c r="U355" s="275">
        <f t="shared" si="255"/>
        <v>88125.544420026854</v>
      </c>
      <c r="V355" s="275">
        <f t="shared" si="255"/>
        <v>80066.679022984274</v>
      </c>
      <c r="W355" s="275">
        <f t="shared" si="255"/>
        <v>78434.652432108749</v>
      </c>
      <c r="X355" s="275">
        <f t="shared" si="255"/>
        <v>72577.352436201967</v>
      </c>
      <c r="Y355" s="290">
        <f t="shared" si="255"/>
        <v>110190.80103471817</v>
      </c>
      <c r="Z355" s="285">
        <f t="shared" si="255"/>
        <v>65249.381575663552</v>
      </c>
      <c r="AA355" s="275">
        <f t="shared" si="255"/>
        <v>62718.49637297228</v>
      </c>
      <c r="AB355" s="275">
        <f t="shared" si="255"/>
        <v>54288.353995612175</v>
      </c>
      <c r="AC355" s="275">
        <f t="shared" si="255"/>
        <v>57505.765776863052</v>
      </c>
      <c r="AD355" s="275">
        <f t="shared" si="255"/>
        <v>61259.849405963592</v>
      </c>
      <c r="AE355" s="290">
        <f>IF(M354&gt;0,(M355/M354),)</f>
        <v>61259.849405963592</v>
      </c>
      <c r="AF355" s="285">
        <f>IF(N354&gt;0,(N355/N354),)</f>
        <v>0</v>
      </c>
      <c r="AG355" s="275">
        <f>IF(O354&gt;0,(O355/O354),)</f>
        <v>0</v>
      </c>
      <c r="AH355" s="290">
        <f>IF(P354&gt;0,(P355/P354),)</f>
        <v>0</v>
      </c>
      <c r="AI355" s="345">
        <f>IF(S353&gt;0,(S355-S353)/S353,)</f>
        <v>1.7386164884564979E-2</v>
      </c>
      <c r="AJ355" s="314">
        <f t="shared" ref="AJ355:AX355" si="256">IF(T353&gt;0,(T355-T353)/T353,)</f>
        <v>-1.8718623665450372E-2</v>
      </c>
      <c r="AK355" s="314">
        <f t="shared" si="256"/>
        <v>8.7032462873387964E-3</v>
      </c>
      <c r="AL355" s="314">
        <f t="shared" si="256"/>
        <v>-2.1216141602847006E-2</v>
      </c>
      <c r="AM355" s="314">
        <f t="shared" si="256"/>
        <v>3.3106951371758486E-3</v>
      </c>
      <c r="AN355" s="314">
        <f t="shared" si="256"/>
        <v>-6.1498331828302505E-3</v>
      </c>
      <c r="AO355" s="310">
        <f t="shared" si="256"/>
        <v>7.6136661920085929E-3</v>
      </c>
      <c r="AP355" s="314">
        <f t="shared" si="256"/>
        <v>-1.3419088990175146E-2</v>
      </c>
      <c r="AQ355" s="314">
        <f t="shared" si="256"/>
        <v>3.1487155714682194E-3</v>
      </c>
      <c r="AR355" s="314">
        <f t="shared" si="256"/>
        <v>-2.2598303048468212E-2</v>
      </c>
      <c r="AS355" s="314">
        <f t="shared" si="256"/>
        <v>-1.0069452614646221E-2</v>
      </c>
      <c r="AT355" s="314">
        <f t="shared" si="256"/>
        <v>-2.578186551904625E-3</v>
      </c>
      <c r="AU355" s="310">
        <f t="shared" si="256"/>
        <v>-2.578186551904625E-3</v>
      </c>
      <c r="AV355" s="314">
        <f t="shared" si="256"/>
        <v>0</v>
      </c>
      <c r="AW355" s="314">
        <f t="shared" si="256"/>
        <v>0</v>
      </c>
      <c r="AX355" s="310">
        <f t="shared" si="256"/>
        <v>0</v>
      </c>
    </row>
    <row r="356" spans="1:50" ht="15">
      <c r="A356" s="636" t="s">
        <v>311</v>
      </c>
      <c r="B356" s="635">
        <v>11042</v>
      </c>
      <c r="C356" s="635">
        <v>2367</v>
      </c>
      <c r="D356" s="635">
        <v>5742</v>
      </c>
      <c r="E356" s="635">
        <v>1209</v>
      </c>
      <c r="F356" s="635">
        <v>1020</v>
      </c>
      <c r="G356" s="635">
        <v>843</v>
      </c>
      <c r="H356" s="635">
        <v>22223</v>
      </c>
      <c r="I356" s="635">
        <v>173</v>
      </c>
      <c r="J356" s="635">
        <v>1408</v>
      </c>
      <c r="K356" s="635">
        <v>716</v>
      </c>
      <c r="L356" s="635">
        <v>118</v>
      </c>
      <c r="M356" s="635">
        <v>2415</v>
      </c>
      <c r="N356" s="635">
        <v>0</v>
      </c>
      <c r="O356" s="635">
        <v>0</v>
      </c>
      <c r="P356" s="635">
        <v>0</v>
      </c>
      <c r="Q356"/>
      <c r="R356" s="273"/>
      <c r="S356" s="272"/>
      <c r="T356" s="272"/>
      <c r="U356" s="272"/>
      <c r="V356" s="272"/>
      <c r="W356" s="272"/>
      <c r="X356" s="272"/>
      <c r="Y356" s="288"/>
      <c r="Z356" s="284"/>
      <c r="AA356" s="272"/>
      <c r="AB356" s="272"/>
      <c r="AC356" s="272"/>
      <c r="AD356" s="272"/>
      <c r="AE356" s="288"/>
      <c r="AF356" s="284"/>
      <c r="AG356" s="272"/>
      <c r="AH356" s="288"/>
      <c r="AI356" s="343"/>
      <c r="AJ356" s="344"/>
      <c r="AK356" s="344"/>
      <c r="AL356" s="344"/>
      <c r="AM356" s="344"/>
      <c r="AN356" s="344"/>
      <c r="AO356" s="309"/>
      <c r="AP356" s="344"/>
      <c r="AQ356" s="344"/>
      <c r="AR356" s="344"/>
      <c r="AS356" s="344"/>
      <c r="AT356" s="344"/>
      <c r="AU356" s="309"/>
      <c r="AV356" s="344"/>
      <c r="AW356" s="344"/>
      <c r="AX356" s="309"/>
    </row>
    <row r="357" spans="1:50" ht="15">
      <c r="A357" s="636" t="s">
        <v>313</v>
      </c>
      <c r="B357" s="637">
        <v>926330947.68292367</v>
      </c>
      <c r="C357" s="637">
        <v>189717119.58821744</v>
      </c>
      <c r="D357" s="637">
        <v>408051969.34338421</v>
      </c>
      <c r="E357" s="637">
        <v>82143877.637077689</v>
      </c>
      <c r="F357" s="637">
        <v>66760748.709871769</v>
      </c>
      <c r="G357" s="637">
        <v>52314457.960662149</v>
      </c>
      <c r="H357" s="637">
        <v>1725319120.9221368</v>
      </c>
      <c r="I357" s="637">
        <v>9829933.1584941745</v>
      </c>
      <c r="J357" s="637">
        <v>80353977.651343748</v>
      </c>
      <c r="K357" s="637">
        <v>36660329.169491924</v>
      </c>
      <c r="L357" s="637">
        <v>6384287.2900993396</v>
      </c>
      <c r="M357" s="637">
        <v>133228527.26942919</v>
      </c>
      <c r="N357" s="637">
        <v>0</v>
      </c>
      <c r="O357" s="637">
        <v>0</v>
      </c>
      <c r="P357" s="637">
        <v>0</v>
      </c>
      <c r="Q357"/>
      <c r="S357" s="275">
        <f t="shared" ref="S357:AD357" si="257">IF(B356&gt;0,(B357/B356),)</f>
        <v>83891.590987404794</v>
      </c>
      <c r="T357" s="275">
        <f t="shared" si="257"/>
        <v>80150.874350746701</v>
      </c>
      <c r="U357" s="275">
        <f t="shared" si="257"/>
        <v>71064.432139217039</v>
      </c>
      <c r="V357" s="275">
        <f t="shared" si="257"/>
        <v>67943.653959534902</v>
      </c>
      <c r="W357" s="275">
        <f t="shared" si="257"/>
        <v>65451.714421442914</v>
      </c>
      <c r="X357" s="275">
        <f t="shared" si="257"/>
        <v>62057.48275286139</v>
      </c>
      <c r="Y357" s="290">
        <f t="shared" si="257"/>
        <v>77636.643158985593</v>
      </c>
      <c r="Z357" s="285">
        <f t="shared" si="257"/>
        <v>56820.422881469218</v>
      </c>
      <c r="AA357" s="275">
        <f t="shared" si="257"/>
        <v>57069.586400102096</v>
      </c>
      <c r="AB357" s="275">
        <f t="shared" si="257"/>
        <v>51201.57705236302</v>
      </c>
      <c r="AC357" s="275">
        <f t="shared" si="257"/>
        <v>54104.129577113046</v>
      </c>
      <c r="AD357" s="275">
        <f t="shared" si="257"/>
        <v>55167.092037030721</v>
      </c>
      <c r="AE357" s="290">
        <f>IF(M356&gt;0,(M357/M356),)</f>
        <v>55167.092037030721</v>
      </c>
      <c r="AF357" s="285">
        <f>IF(N356&gt;0,(N357/N356),)</f>
        <v>0</v>
      </c>
      <c r="AG357" s="275">
        <f>IF(O356&gt;0,(O357/O356),)</f>
        <v>0</v>
      </c>
      <c r="AH357" s="290">
        <f>IF(P356&gt;0,(P357/P356),)</f>
        <v>0</v>
      </c>
      <c r="AI357" s="343"/>
      <c r="AJ357" s="344"/>
      <c r="AK357" s="344"/>
      <c r="AL357" s="344"/>
      <c r="AM357" s="344"/>
      <c r="AN357" s="344"/>
      <c r="AO357" s="309"/>
      <c r="AP357" s="344"/>
      <c r="AQ357" s="344"/>
      <c r="AR357" s="344"/>
      <c r="AS357" s="344"/>
      <c r="AT357" s="344"/>
      <c r="AU357" s="309"/>
      <c r="AV357" s="344"/>
      <c r="AW357" s="344"/>
      <c r="AX357" s="309"/>
    </row>
    <row r="358" spans="1:50" ht="15">
      <c r="A358" s="636" t="s">
        <v>315</v>
      </c>
      <c r="B358" s="641">
        <v>10836</v>
      </c>
      <c r="C358" s="641">
        <v>2415</v>
      </c>
      <c r="D358" s="641">
        <v>5727</v>
      </c>
      <c r="E358" s="641">
        <v>1228</v>
      </c>
      <c r="F358" s="641">
        <v>1074</v>
      </c>
      <c r="G358" s="641">
        <v>833</v>
      </c>
      <c r="H358" s="641">
        <v>22113</v>
      </c>
      <c r="I358" s="641">
        <v>177</v>
      </c>
      <c r="J358" s="641">
        <v>1404</v>
      </c>
      <c r="K358" s="641">
        <v>696</v>
      </c>
      <c r="L358" s="641">
        <v>126</v>
      </c>
      <c r="M358" s="641">
        <v>2403</v>
      </c>
      <c r="N358" s="641">
        <v>0</v>
      </c>
      <c r="O358" s="641">
        <v>0</v>
      </c>
      <c r="P358" s="641">
        <v>0</v>
      </c>
      <c r="Q358"/>
      <c r="S358" s="272"/>
      <c r="T358" s="272"/>
      <c r="U358" s="272"/>
      <c r="V358" s="272"/>
      <c r="W358" s="272"/>
      <c r="X358" s="272"/>
      <c r="Y358" s="288"/>
      <c r="Z358" s="284"/>
      <c r="AA358" s="272"/>
      <c r="AB358" s="272"/>
      <c r="AC358" s="272"/>
      <c r="AD358" s="272"/>
      <c r="AE358" s="288"/>
      <c r="AF358" s="284"/>
      <c r="AG358" s="272"/>
      <c r="AH358" s="288"/>
      <c r="AI358" s="343"/>
      <c r="AJ358" s="344"/>
      <c r="AK358" s="344"/>
      <c r="AL358" s="344"/>
      <c r="AM358" s="344"/>
      <c r="AN358" s="344"/>
      <c r="AO358" s="309"/>
      <c r="AP358" s="344"/>
      <c r="AQ358" s="344"/>
      <c r="AR358" s="344"/>
      <c r="AS358" s="344"/>
      <c r="AT358" s="344"/>
      <c r="AU358" s="309"/>
      <c r="AV358" s="344"/>
      <c r="AW358" s="344"/>
      <c r="AX358" s="309"/>
    </row>
    <row r="359" spans="1:50" ht="15">
      <c r="A359" s="636" t="s">
        <v>317</v>
      </c>
      <c r="B359" s="637">
        <v>947399483.73237765</v>
      </c>
      <c r="C359" s="637">
        <v>192824341.71005046</v>
      </c>
      <c r="D359" s="637">
        <v>409980593.29903871</v>
      </c>
      <c r="E359" s="637">
        <v>81305815.068571657</v>
      </c>
      <c r="F359" s="637">
        <v>70019120.733693749</v>
      </c>
      <c r="G359" s="637">
        <v>50411614.288278468</v>
      </c>
      <c r="H359" s="637">
        <v>1751940968.8320105</v>
      </c>
      <c r="I359" s="637">
        <v>9922276.7645451073</v>
      </c>
      <c r="J359" s="637">
        <v>80947428.027189717</v>
      </c>
      <c r="K359" s="637">
        <v>36154833.237980001</v>
      </c>
      <c r="L359" s="637">
        <v>6813744.9237147365</v>
      </c>
      <c r="M359" s="637">
        <v>133838282.95342955</v>
      </c>
      <c r="N359" s="637">
        <v>0</v>
      </c>
      <c r="O359" s="637">
        <v>0</v>
      </c>
      <c r="P359" s="637">
        <v>0</v>
      </c>
      <c r="Q359"/>
      <c r="S359" s="275">
        <f t="shared" ref="S359:AD359" si="258">IF(B358&gt;0,(B359/B358),)</f>
        <v>87430.738624250429</v>
      </c>
      <c r="T359" s="275">
        <f t="shared" si="258"/>
        <v>79844.447913064374</v>
      </c>
      <c r="U359" s="275">
        <f t="shared" si="258"/>
        <v>71587.322035802121</v>
      </c>
      <c r="V359" s="275">
        <f t="shared" si="258"/>
        <v>66209.94712424402</v>
      </c>
      <c r="W359" s="275">
        <f t="shared" si="258"/>
        <v>65194.71204254539</v>
      </c>
      <c r="X359" s="275">
        <f t="shared" si="258"/>
        <v>60518.144403695638</v>
      </c>
      <c r="Y359" s="290">
        <f t="shared" si="258"/>
        <v>79226.743039479508</v>
      </c>
      <c r="Z359" s="285">
        <f t="shared" si="258"/>
        <v>56058.060816639023</v>
      </c>
      <c r="AA359" s="275">
        <f t="shared" si="258"/>
        <v>57654.863267229142</v>
      </c>
      <c r="AB359" s="275">
        <f t="shared" si="258"/>
        <v>51946.599479856326</v>
      </c>
      <c r="AC359" s="275">
        <f t="shared" si="258"/>
        <v>54077.340664402669</v>
      </c>
      <c r="AD359" s="275">
        <f t="shared" si="258"/>
        <v>55696.330817074304</v>
      </c>
      <c r="AE359" s="290">
        <f>IF(M358&gt;0,(M359/M358),)</f>
        <v>55696.330817074304</v>
      </c>
      <c r="AF359" s="285">
        <f>IF(N358&gt;0,(N359/N358),)</f>
        <v>0</v>
      </c>
      <c r="AG359" s="275">
        <f>IF(O358&gt;0,(O359/O358),)</f>
        <v>0</v>
      </c>
      <c r="AH359" s="290">
        <f>IF(P358&gt;0,(P359/P358),)</f>
        <v>0</v>
      </c>
      <c r="AI359" s="345">
        <f>IF(S357&gt;0,(S359-S357)/S357,)</f>
        <v>4.2187156009199908E-2</v>
      </c>
      <c r="AJ359" s="314">
        <f t="shared" ref="AJ359:AX359" si="259">IF(T357&gt;0,(T359-T357)/T357,)</f>
        <v>-3.8231203360474873E-3</v>
      </c>
      <c r="AK359" s="314">
        <f t="shared" si="259"/>
        <v>7.3579691111965474E-3</v>
      </c>
      <c r="AL359" s="314">
        <f t="shared" si="259"/>
        <v>-2.5516832467141433E-2</v>
      </c>
      <c r="AM359" s="314">
        <f t="shared" si="259"/>
        <v>-3.9265950658326151E-3</v>
      </c>
      <c r="AN359" s="314">
        <f t="shared" si="259"/>
        <v>-2.4805040115726811E-2</v>
      </c>
      <c r="AO359" s="310">
        <f t="shared" si="259"/>
        <v>2.0481306452646113E-2</v>
      </c>
      <c r="AP359" s="314">
        <f t="shared" si="259"/>
        <v>-1.3417043136418177E-2</v>
      </c>
      <c r="AQ359" s="314">
        <f t="shared" si="259"/>
        <v>1.0255495160308345E-2</v>
      </c>
      <c r="AR359" s="314">
        <f t="shared" si="259"/>
        <v>1.4550771096979763E-2</v>
      </c>
      <c r="AS359" s="314">
        <f t="shared" si="259"/>
        <v>-4.9513619237133704E-4</v>
      </c>
      <c r="AT359" s="314">
        <f t="shared" si="259"/>
        <v>9.5933782351321495E-3</v>
      </c>
      <c r="AU359" s="310">
        <f t="shared" si="259"/>
        <v>9.5933782351321495E-3</v>
      </c>
      <c r="AV359" s="314">
        <f t="shared" si="259"/>
        <v>0</v>
      </c>
      <c r="AW359" s="314">
        <f t="shared" si="259"/>
        <v>0</v>
      </c>
      <c r="AX359" s="310">
        <f t="shared" si="259"/>
        <v>0</v>
      </c>
    </row>
    <row r="360" spans="1:50" ht="15">
      <c r="A360" s="636" t="s">
        <v>319</v>
      </c>
      <c r="B360" s="641">
        <v>8569</v>
      </c>
      <c r="C360" s="641">
        <v>2109</v>
      </c>
      <c r="D360" s="641">
        <v>6003</v>
      </c>
      <c r="E360" s="641">
        <v>1515</v>
      </c>
      <c r="F360" s="641">
        <v>1174</v>
      </c>
      <c r="G360" s="641">
        <v>1094</v>
      </c>
      <c r="H360" s="641">
        <v>20464</v>
      </c>
      <c r="I360" s="641">
        <v>227</v>
      </c>
      <c r="J360" s="641">
        <v>1118</v>
      </c>
      <c r="K360" s="641">
        <v>617</v>
      </c>
      <c r="L360" s="641">
        <v>215</v>
      </c>
      <c r="M360" s="641">
        <v>2177</v>
      </c>
      <c r="N360" s="641">
        <v>0</v>
      </c>
      <c r="O360" s="641">
        <v>0</v>
      </c>
      <c r="P360" s="641">
        <v>0</v>
      </c>
      <c r="Q360"/>
      <c r="R360" s="273"/>
      <c r="S360" s="272"/>
      <c r="T360" s="272"/>
      <c r="U360" s="272"/>
      <c r="V360" s="272"/>
      <c r="W360" s="272"/>
      <c r="X360" s="272"/>
      <c r="Y360" s="288"/>
      <c r="Z360" s="284"/>
      <c r="AA360" s="272"/>
      <c r="AB360" s="272"/>
      <c r="AC360" s="272"/>
      <c r="AD360" s="272"/>
      <c r="AE360" s="288"/>
      <c r="AF360" s="284"/>
      <c r="AG360" s="272"/>
      <c r="AH360" s="288"/>
      <c r="AI360" s="343"/>
      <c r="AJ360" s="344"/>
      <c r="AK360" s="344"/>
      <c r="AL360" s="344"/>
      <c r="AM360" s="344"/>
      <c r="AN360" s="344"/>
      <c r="AO360" s="309"/>
      <c r="AP360" s="344"/>
      <c r="AQ360" s="344"/>
      <c r="AR360" s="344"/>
      <c r="AS360" s="344"/>
      <c r="AT360" s="344"/>
      <c r="AU360" s="309"/>
      <c r="AV360" s="344"/>
      <c r="AW360" s="344"/>
      <c r="AX360" s="309"/>
    </row>
    <row r="361" spans="1:50" ht="15">
      <c r="A361" s="636" t="s">
        <v>321</v>
      </c>
      <c r="B361" s="637">
        <v>646084843.96978092</v>
      </c>
      <c r="C361" s="637">
        <v>146089650.65686145</v>
      </c>
      <c r="D361" s="637">
        <v>371261332.8253153</v>
      </c>
      <c r="E361" s="637">
        <v>89514768.733038798</v>
      </c>
      <c r="F361" s="637">
        <v>68048427.300560996</v>
      </c>
      <c r="G361" s="637">
        <v>61843077.066336185</v>
      </c>
      <c r="H361" s="637">
        <v>1382842100.5518935</v>
      </c>
      <c r="I361" s="637">
        <v>11550870.291871922</v>
      </c>
      <c r="J361" s="637">
        <v>57778608.697994187</v>
      </c>
      <c r="K361" s="637">
        <v>27814459.010722823</v>
      </c>
      <c r="L361" s="637">
        <v>10022742.573178573</v>
      </c>
      <c r="M361" s="637">
        <v>107166680.57376751</v>
      </c>
      <c r="N361" s="637">
        <v>0</v>
      </c>
      <c r="O361" s="637">
        <v>0</v>
      </c>
      <c r="P361" s="637">
        <v>0</v>
      </c>
      <c r="Q361"/>
      <c r="S361" s="275">
        <f t="shared" ref="S361:AD361" si="260">IF(B360&gt;0,(B361/B360),)</f>
        <v>75397.927876039321</v>
      </c>
      <c r="T361" s="275">
        <f t="shared" si="260"/>
        <v>69269.630467928611</v>
      </c>
      <c r="U361" s="275">
        <f t="shared" si="260"/>
        <v>61845.965821308564</v>
      </c>
      <c r="V361" s="275">
        <f t="shared" si="260"/>
        <v>59085.655929398548</v>
      </c>
      <c r="W361" s="275">
        <f t="shared" si="260"/>
        <v>57962.885264532364</v>
      </c>
      <c r="X361" s="275">
        <f t="shared" si="260"/>
        <v>56529.320901587009</v>
      </c>
      <c r="Y361" s="290">
        <f t="shared" si="260"/>
        <v>67574.379424936153</v>
      </c>
      <c r="Z361" s="285">
        <f t="shared" si="260"/>
        <v>50884.891153620803</v>
      </c>
      <c r="AA361" s="275">
        <f t="shared" si="260"/>
        <v>51680.329783536843</v>
      </c>
      <c r="AB361" s="275">
        <f t="shared" si="260"/>
        <v>45080.160471187723</v>
      </c>
      <c r="AC361" s="275">
        <f t="shared" si="260"/>
        <v>46617.407317109639</v>
      </c>
      <c r="AD361" s="275">
        <f t="shared" si="260"/>
        <v>49226.771049043411</v>
      </c>
      <c r="AE361" s="290">
        <f>IF(M360&gt;0,(M361/M360),)</f>
        <v>49226.771049043411</v>
      </c>
      <c r="AF361" s="285">
        <f>IF(N360&gt;0,(N361/N360),)</f>
        <v>0</v>
      </c>
      <c r="AG361" s="275">
        <f>IF(O360&gt;0,(O361/O360),)</f>
        <v>0</v>
      </c>
      <c r="AH361" s="290">
        <f>IF(P360&gt;0,(P361/P360),)</f>
        <v>0</v>
      </c>
      <c r="AI361" s="343"/>
      <c r="AJ361" s="344"/>
      <c r="AK361" s="344"/>
      <c r="AL361" s="344"/>
      <c r="AM361" s="344"/>
      <c r="AN361" s="344"/>
      <c r="AO361" s="309"/>
      <c r="AP361" s="344"/>
      <c r="AQ361" s="344"/>
      <c r="AR361" s="344"/>
      <c r="AS361" s="344"/>
      <c r="AT361" s="344"/>
      <c r="AU361" s="309"/>
      <c r="AV361" s="344"/>
      <c r="AW361" s="344"/>
      <c r="AX361" s="309"/>
    </row>
    <row r="362" spans="1:50" ht="15">
      <c r="A362" s="636" t="s">
        <v>323</v>
      </c>
      <c r="B362" s="641">
        <v>8573</v>
      </c>
      <c r="C362" s="641">
        <v>1986</v>
      </c>
      <c r="D362" s="641">
        <v>6005</v>
      </c>
      <c r="E362" s="641">
        <v>1562</v>
      </c>
      <c r="F362" s="641">
        <v>1153</v>
      </c>
      <c r="G362" s="641">
        <v>1042</v>
      </c>
      <c r="H362" s="641">
        <v>20321</v>
      </c>
      <c r="I362" s="641">
        <v>229</v>
      </c>
      <c r="J362" s="641">
        <v>1128</v>
      </c>
      <c r="K362" s="641">
        <v>625</v>
      </c>
      <c r="L362" s="641">
        <v>222</v>
      </c>
      <c r="M362" s="641">
        <v>2204</v>
      </c>
      <c r="N362" s="641">
        <v>0</v>
      </c>
      <c r="O362" s="641">
        <v>0</v>
      </c>
      <c r="P362" s="641">
        <v>0</v>
      </c>
      <c r="Q362"/>
      <c r="R362" s="273"/>
      <c r="S362" s="272"/>
      <c r="T362" s="272"/>
      <c r="U362" s="272"/>
      <c r="V362" s="272"/>
      <c r="W362" s="272"/>
      <c r="X362" s="272"/>
      <c r="Y362" s="288"/>
      <c r="Z362" s="284"/>
      <c r="AA362" s="272"/>
      <c r="AB362" s="272"/>
      <c r="AC362" s="272"/>
      <c r="AD362" s="272"/>
      <c r="AE362" s="288"/>
      <c r="AF362" s="284"/>
      <c r="AG362" s="272"/>
      <c r="AH362" s="288"/>
      <c r="AI362" s="343"/>
      <c r="AJ362" s="344"/>
      <c r="AK362" s="344"/>
      <c r="AL362" s="344"/>
      <c r="AM362" s="344"/>
      <c r="AN362" s="344"/>
      <c r="AO362" s="309"/>
      <c r="AP362" s="344"/>
      <c r="AQ362" s="344"/>
      <c r="AR362" s="344"/>
      <c r="AS362" s="344"/>
      <c r="AT362" s="344"/>
      <c r="AU362" s="309"/>
      <c r="AV362" s="344"/>
      <c r="AW362" s="344"/>
      <c r="AX362" s="309"/>
    </row>
    <row r="363" spans="1:50" ht="15">
      <c r="A363" s="636" t="s">
        <v>325</v>
      </c>
      <c r="B363" s="637">
        <v>660176307.99047852</v>
      </c>
      <c r="C363" s="637">
        <v>138775639.7569074</v>
      </c>
      <c r="D363" s="637">
        <v>374563986.98437673</v>
      </c>
      <c r="E363" s="637">
        <v>91110175.387644023</v>
      </c>
      <c r="F363" s="637">
        <v>64444260.35844212</v>
      </c>
      <c r="G363" s="637">
        <v>56888408.563719474</v>
      </c>
      <c r="H363" s="637">
        <v>1385958779.0415685</v>
      </c>
      <c r="I363" s="637">
        <v>11138673.597494442</v>
      </c>
      <c r="J363" s="637">
        <v>58898692.415575847</v>
      </c>
      <c r="K363" s="637">
        <v>28086182.986501586</v>
      </c>
      <c r="L363" s="637">
        <v>10318250.711837243</v>
      </c>
      <c r="M363" s="637">
        <v>108441799.71140912</v>
      </c>
      <c r="N363" s="637">
        <v>0</v>
      </c>
      <c r="O363" s="637">
        <v>0</v>
      </c>
      <c r="P363" s="637">
        <v>0</v>
      </c>
      <c r="Q363"/>
      <c r="S363" s="275">
        <f t="shared" ref="S363:AD363" si="261">IF(B362&gt;0,(B363/B362),)</f>
        <v>77006.451416129537</v>
      </c>
      <c r="T363" s="275">
        <f t="shared" si="261"/>
        <v>69876.958588573718</v>
      </c>
      <c r="U363" s="275">
        <f t="shared" si="261"/>
        <v>62375.3517043092</v>
      </c>
      <c r="V363" s="275">
        <f t="shared" si="261"/>
        <v>58329.177584919351</v>
      </c>
      <c r="W363" s="275">
        <f t="shared" si="261"/>
        <v>55892.680276185711</v>
      </c>
      <c r="X363" s="275">
        <f t="shared" si="261"/>
        <v>54595.401692629057</v>
      </c>
      <c r="Y363" s="290">
        <f t="shared" si="261"/>
        <v>68203.276366397738</v>
      </c>
      <c r="Z363" s="285">
        <f t="shared" si="261"/>
        <v>48640.496058927696</v>
      </c>
      <c r="AA363" s="275">
        <f t="shared" si="261"/>
        <v>52215.152850687809</v>
      </c>
      <c r="AB363" s="275">
        <f t="shared" si="261"/>
        <v>44937.892778402536</v>
      </c>
      <c r="AC363" s="275">
        <f t="shared" si="261"/>
        <v>46478.606810077676</v>
      </c>
      <c r="AD363" s="275">
        <f t="shared" si="261"/>
        <v>49202.268471601237</v>
      </c>
      <c r="AE363" s="290">
        <f>IF(M362&gt;0,(M363/M362),)</f>
        <v>49202.268471601237</v>
      </c>
      <c r="AF363" s="285">
        <f>IF(N362&gt;0,(N363/N362),)</f>
        <v>0</v>
      </c>
      <c r="AG363" s="275">
        <f>IF(O362&gt;0,(O363/O362),)</f>
        <v>0</v>
      </c>
      <c r="AH363" s="290">
        <f>IF(P362&gt;0,(P363/P362),)</f>
        <v>0</v>
      </c>
      <c r="AI363" s="345">
        <f>IF(S361&gt;0,(S363-S361)/S361,)</f>
        <v>2.1333789739351558E-2</v>
      </c>
      <c r="AJ363" s="314">
        <f t="shared" ref="AJ363:AX363" si="262">IF(T361&gt;0,(T363-T361)/T361,)</f>
        <v>8.7675957925933429E-3</v>
      </c>
      <c r="AK363" s="314">
        <f t="shared" si="262"/>
        <v>8.5597480121854565E-3</v>
      </c>
      <c r="AL363" s="314">
        <f t="shared" si="262"/>
        <v>-1.2803079403622318E-2</v>
      </c>
      <c r="AM363" s="314">
        <f t="shared" si="262"/>
        <v>-3.571604448085363E-2</v>
      </c>
      <c r="AN363" s="314">
        <f t="shared" si="262"/>
        <v>-3.4210904679445014E-2</v>
      </c>
      <c r="AO363" s="310">
        <f t="shared" si="262"/>
        <v>9.3067364704426964E-3</v>
      </c>
      <c r="AP363" s="314">
        <f t="shared" si="262"/>
        <v>-4.4107298724827937E-2</v>
      </c>
      <c r="AQ363" s="314">
        <f t="shared" si="262"/>
        <v>1.0348677521816788E-2</v>
      </c>
      <c r="AR363" s="314">
        <f t="shared" si="262"/>
        <v>-3.1558825722484813E-3</v>
      </c>
      <c r="AS363" s="314">
        <f t="shared" si="262"/>
        <v>-2.9774394377574125E-3</v>
      </c>
      <c r="AT363" s="314">
        <f t="shared" si="262"/>
        <v>-4.9774902801897117E-4</v>
      </c>
      <c r="AU363" s="310">
        <f t="shared" si="262"/>
        <v>-4.9774902801897117E-4</v>
      </c>
      <c r="AV363" s="314">
        <f t="shared" si="262"/>
        <v>0</v>
      </c>
      <c r="AW363" s="314">
        <f t="shared" si="262"/>
        <v>0</v>
      </c>
      <c r="AX363" s="310">
        <f t="shared" si="262"/>
        <v>0</v>
      </c>
    </row>
    <row r="364" spans="1:50" ht="15">
      <c r="A364" s="636" t="s">
        <v>327</v>
      </c>
      <c r="B364" s="641">
        <v>3289</v>
      </c>
      <c r="C364" s="641">
        <v>556</v>
      </c>
      <c r="D364" s="641">
        <v>2095</v>
      </c>
      <c r="E364" s="641">
        <v>520</v>
      </c>
      <c r="F364" s="641">
        <v>576</v>
      </c>
      <c r="G364" s="641">
        <v>427</v>
      </c>
      <c r="H364" s="641">
        <v>7463</v>
      </c>
      <c r="I364" s="641">
        <v>549</v>
      </c>
      <c r="J364" s="641">
        <v>2593</v>
      </c>
      <c r="K364" s="641">
        <v>2022</v>
      </c>
      <c r="L364" s="641">
        <v>634</v>
      </c>
      <c r="M364" s="641">
        <v>5798</v>
      </c>
      <c r="N364" s="641">
        <v>0</v>
      </c>
      <c r="O364" s="641">
        <v>0</v>
      </c>
      <c r="P364" s="641">
        <v>0</v>
      </c>
      <c r="Q364"/>
      <c r="R364" s="273"/>
      <c r="S364" s="272"/>
      <c r="T364" s="272"/>
      <c r="U364" s="272"/>
      <c r="V364" s="272"/>
      <c r="W364" s="272"/>
      <c r="X364" s="272"/>
      <c r="Y364" s="288"/>
      <c r="Z364" s="284"/>
      <c r="AA364" s="272"/>
      <c r="AB364" s="272"/>
      <c r="AC364" s="272"/>
      <c r="AD364" s="272"/>
      <c r="AE364" s="288"/>
      <c r="AF364" s="284"/>
      <c r="AG364" s="272"/>
      <c r="AH364" s="288"/>
      <c r="AI364" s="343"/>
      <c r="AJ364" s="344"/>
      <c r="AK364" s="344"/>
      <c r="AL364" s="344"/>
      <c r="AM364" s="344"/>
      <c r="AN364" s="344"/>
      <c r="AO364" s="309"/>
      <c r="AP364" s="344"/>
      <c r="AQ364" s="344"/>
      <c r="AR364" s="344"/>
      <c r="AS364" s="344"/>
      <c r="AT364" s="344"/>
      <c r="AU364" s="309"/>
      <c r="AV364" s="344"/>
      <c r="AW364" s="344"/>
      <c r="AX364" s="309"/>
    </row>
    <row r="365" spans="1:50" ht="15">
      <c r="A365" s="636" t="s">
        <v>329</v>
      </c>
      <c r="B365" s="637">
        <v>163339236.00123262</v>
      </c>
      <c r="C365" s="637">
        <v>25095567.911566615</v>
      </c>
      <c r="D365" s="637">
        <v>93877692.958788052</v>
      </c>
      <c r="E365" s="637">
        <v>24522192.514942281</v>
      </c>
      <c r="F365" s="637">
        <v>25847630.375279665</v>
      </c>
      <c r="G365" s="637">
        <v>19021687.867222726</v>
      </c>
      <c r="H365" s="637">
        <v>351704007.6290319</v>
      </c>
      <c r="I365" s="637">
        <v>28564946.389930617</v>
      </c>
      <c r="J365" s="637">
        <v>142373573.01366386</v>
      </c>
      <c r="K365" s="637">
        <v>92007484.56530866</v>
      </c>
      <c r="L365" s="637">
        <v>25778468.249888025</v>
      </c>
      <c r="M365" s="637">
        <v>288724472.21879113</v>
      </c>
      <c r="N365" s="637">
        <v>0</v>
      </c>
      <c r="O365" s="637">
        <v>0</v>
      </c>
      <c r="P365" s="637">
        <v>0</v>
      </c>
      <c r="Q365"/>
      <c r="S365" s="275">
        <f t="shared" ref="S365:AD365" si="263">IF(B364&gt;0,(B365/B364),)</f>
        <v>49662.279112566925</v>
      </c>
      <c r="T365" s="275">
        <f t="shared" si="263"/>
        <v>45135.913510011895</v>
      </c>
      <c r="U365" s="275">
        <f t="shared" si="263"/>
        <v>44810.354634266376</v>
      </c>
      <c r="V365" s="275">
        <f t="shared" si="263"/>
        <v>47158.062528735158</v>
      </c>
      <c r="W365" s="275">
        <f t="shared" si="263"/>
        <v>44874.358290416087</v>
      </c>
      <c r="X365" s="275">
        <f t="shared" si="263"/>
        <v>44547.278377570787</v>
      </c>
      <c r="Y365" s="290">
        <f t="shared" si="263"/>
        <v>47126.357715266233</v>
      </c>
      <c r="Z365" s="285">
        <f t="shared" si="263"/>
        <v>52030.867741221526</v>
      </c>
      <c r="AA365" s="275">
        <f t="shared" si="263"/>
        <v>54906.892793545645</v>
      </c>
      <c r="AB365" s="275">
        <f t="shared" si="263"/>
        <v>45503.207005592812</v>
      </c>
      <c r="AC365" s="275">
        <f t="shared" si="263"/>
        <v>40660.044558183006</v>
      </c>
      <c r="AD365" s="275">
        <f t="shared" si="263"/>
        <v>49797.252883544519</v>
      </c>
      <c r="AE365" s="290">
        <f>IF(M364&gt;0,(M365/M364),)</f>
        <v>49797.252883544519</v>
      </c>
      <c r="AF365" s="285">
        <f>IF(N364&gt;0,(N365/N364),)</f>
        <v>0</v>
      </c>
      <c r="AG365" s="275">
        <f>IF(O364&gt;0,(O365/O364),)</f>
        <v>0</v>
      </c>
      <c r="AH365" s="290">
        <f>IF(P364&gt;0,(P365/P364),)</f>
        <v>0</v>
      </c>
      <c r="AI365" s="343"/>
      <c r="AJ365" s="344"/>
      <c r="AK365" s="344"/>
      <c r="AL365" s="344"/>
      <c r="AM365" s="344"/>
      <c r="AN365" s="344"/>
      <c r="AO365" s="309"/>
      <c r="AP365" s="344"/>
      <c r="AQ365" s="344"/>
      <c r="AR365" s="344"/>
      <c r="AS365" s="344"/>
      <c r="AT365" s="344"/>
      <c r="AU365" s="309"/>
      <c r="AV365" s="344"/>
      <c r="AW365" s="344"/>
      <c r="AX365" s="309"/>
    </row>
    <row r="366" spans="1:50" ht="15">
      <c r="A366" s="636" t="s">
        <v>331</v>
      </c>
      <c r="B366" s="635">
        <v>3269</v>
      </c>
      <c r="C366" s="635">
        <v>524</v>
      </c>
      <c r="D366" s="635">
        <v>2019</v>
      </c>
      <c r="E366" s="635">
        <v>525</v>
      </c>
      <c r="F366" s="635">
        <v>552</v>
      </c>
      <c r="G366" s="635">
        <v>434</v>
      </c>
      <c r="H366" s="635">
        <v>7323</v>
      </c>
      <c r="I366" s="635">
        <v>587</v>
      </c>
      <c r="J366" s="635">
        <v>2875</v>
      </c>
      <c r="K366" s="635">
        <v>1686</v>
      </c>
      <c r="L366" s="635">
        <v>932</v>
      </c>
      <c r="M366" s="635">
        <v>6080</v>
      </c>
      <c r="N366" s="635">
        <v>0</v>
      </c>
      <c r="O366" s="635">
        <v>0</v>
      </c>
      <c r="P366" s="635">
        <v>0</v>
      </c>
      <c r="Q366"/>
      <c r="R366" s="273"/>
      <c r="S366" s="272"/>
      <c r="T366" s="272"/>
      <c r="U366" s="272"/>
      <c r="V366" s="272"/>
      <c r="W366" s="272"/>
      <c r="X366" s="272"/>
      <c r="Y366" s="288"/>
      <c r="Z366" s="284"/>
      <c r="AA366" s="272"/>
      <c r="AB366" s="272"/>
      <c r="AC366" s="272"/>
      <c r="AD366" s="272"/>
      <c r="AE366" s="288"/>
      <c r="AF366" s="284"/>
      <c r="AG366" s="272"/>
      <c r="AH366" s="288"/>
      <c r="AI366" s="343"/>
      <c r="AJ366" s="344"/>
      <c r="AK366" s="344"/>
      <c r="AL366" s="344"/>
      <c r="AM366" s="344"/>
      <c r="AN366" s="344"/>
      <c r="AO366" s="309"/>
      <c r="AP366" s="344"/>
      <c r="AQ366" s="344"/>
      <c r="AR366" s="344"/>
      <c r="AS366" s="344"/>
      <c r="AT366" s="344"/>
      <c r="AU366" s="309"/>
      <c r="AV366" s="344"/>
      <c r="AW366" s="344"/>
      <c r="AX366" s="309"/>
    </row>
    <row r="367" spans="1:50" ht="15">
      <c r="A367" s="636" t="s">
        <v>333</v>
      </c>
      <c r="B367" s="637">
        <v>164976539.93291426</v>
      </c>
      <c r="C367" s="637">
        <v>25822926.880201515</v>
      </c>
      <c r="D367" s="637">
        <v>91574807.91688852</v>
      </c>
      <c r="E367" s="637">
        <v>24341141.254252084</v>
      </c>
      <c r="F367" s="637">
        <v>24766888.335034609</v>
      </c>
      <c r="G367" s="637">
        <v>18718928.934814923</v>
      </c>
      <c r="H367" s="637">
        <v>350201233.25410593</v>
      </c>
      <c r="I367" s="637">
        <v>30480493.058677591</v>
      </c>
      <c r="J367" s="637">
        <v>161082171.49020132</v>
      </c>
      <c r="K367" s="637">
        <v>79531278.036687985</v>
      </c>
      <c r="L367" s="637">
        <v>38326781.826769568</v>
      </c>
      <c r="M367" s="637">
        <v>309420724.41233647</v>
      </c>
      <c r="N367" s="637">
        <v>0</v>
      </c>
      <c r="O367" s="637">
        <v>0</v>
      </c>
      <c r="P367" s="637">
        <v>0</v>
      </c>
      <c r="Q367"/>
      <c r="S367" s="275">
        <f t="shared" ref="S367:AD367" si="264">IF(B366&gt;0,(B367/B366),)</f>
        <v>50466.974589450678</v>
      </c>
      <c r="T367" s="275">
        <f t="shared" si="264"/>
        <v>49280.394809544872</v>
      </c>
      <c r="U367" s="275">
        <f t="shared" si="264"/>
        <v>45356.517046502486</v>
      </c>
      <c r="V367" s="275">
        <f t="shared" si="264"/>
        <v>46364.078579527777</v>
      </c>
      <c r="W367" s="275">
        <f t="shared" si="264"/>
        <v>44867.551331584436</v>
      </c>
      <c r="X367" s="275">
        <f t="shared" si="264"/>
        <v>43131.172660863878</v>
      </c>
      <c r="Y367" s="290">
        <f t="shared" si="264"/>
        <v>47822.099310952603</v>
      </c>
      <c r="Z367" s="285">
        <f t="shared" si="264"/>
        <v>51925.882553113443</v>
      </c>
      <c r="AA367" s="275">
        <f t="shared" si="264"/>
        <v>56028.581387896113</v>
      </c>
      <c r="AB367" s="275">
        <f t="shared" si="264"/>
        <v>47171.576534215885</v>
      </c>
      <c r="AC367" s="275">
        <f t="shared" si="264"/>
        <v>41123.156466490953</v>
      </c>
      <c r="AD367" s="275">
        <f t="shared" si="264"/>
        <v>50891.566515186918</v>
      </c>
      <c r="AE367" s="290">
        <f>IF(M366&gt;0,(M367/M366),)</f>
        <v>50891.566515186918</v>
      </c>
      <c r="AF367" s="285">
        <f>IF(N366&gt;0,(N367/N366),)</f>
        <v>0</v>
      </c>
      <c r="AG367" s="275">
        <f>IF(O366&gt;0,(O367/O366),)</f>
        <v>0</v>
      </c>
      <c r="AH367" s="290">
        <f>IF(P366&gt;0,(P367/P366),)</f>
        <v>0</v>
      </c>
      <c r="AI367" s="345">
        <f>IF(S365&gt;0,(S367-S365)/S365,)</f>
        <v>1.6203353757885165E-2</v>
      </c>
      <c r="AJ367" s="314">
        <f t="shared" ref="AJ367:AX367" si="265">IF(T365&gt;0,(T367-T365)/T365,)</f>
        <v>9.1822253660904921E-2</v>
      </c>
      <c r="AK367" s="314">
        <f t="shared" si="265"/>
        <v>1.2188308186663195E-2</v>
      </c>
      <c r="AL367" s="314">
        <f t="shared" si="265"/>
        <v>-1.6836653302361112E-2</v>
      </c>
      <c r="AM367" s="314">
        <f t="shared" si="265"/>
        <v>-1.5168927403033281E-4</v>
      </c>
      <c r="AN367" s="314">
        <f t="shared" si="265"/>
        <v>-3.1788826798898377E-2</v>
      </c>
      <c r="AO367" s="310">
        <f t="shared" si="265"/>
        <v>1.47633220434727E-2</v>
      </c>
      <c r="AP367" s="314">
        <f t="shared" si="265"/>
        <v>-2.0177481688414827E-3</v>
      </c>
      <c r="AQ367" s="314">
        <f t="shared" si="265"/>
        <v>2.0428921348146716E-2</v>
      </c>
      <c r="AR367" s="314">
        <f t="shared" si="265"/>
        <v>3.666487789350787E-2</v>
      </c>
      <c r="AS367" s="314">
        <f t="shared" si="265"/>
        <v>1.1389852454422443E-2</v>
      </c>
      <c r="AT367" s="314">
        <f t="shared" si="265"/>
        <v>2.19753815376433E-2</v>
      </c>
      <c r="AU367" s="310">
        <f t="shared" si="265"/>
        <v>2.19753815376433E-2</v>
      </c>
      <c r="AV367" s="314">
        <f t="shared" si="265"/>
        <v>0</v>
      </c>
      <c r="AW367" s="314">
        <f t="shared" si="265"/>
        <v>0</v>
      </c>
      <c r="AX367" s="310">
        <f t="shared" si="265"/>
        <v>0</v>
      </c>
    </row>
    <row r="368" spans="1:50" ht="15">
      <c r="A368" s="636" t="s">
        <v>335</v>
      </c>
      <c r="B368" s="635">
        <v>6121</v>
      </c>
      <c r="C368" s="635">
        <v>1159</v>
      </c>
      <c r="D368" s="635">
        <v>3064</v>
      </c>
      <c r="E368" s="635">
        <v>415</v>
      </c>
      <c r="F368" s="635">
        <v>403</v>
      </c>
      <c r="G368" s="635">
        <v>173</v>
      </c>
      <c r="H368" s="635">
        <v>11335</v>
      </c>
      <c r="I368" s="635">
        <v>13</v>
      </c>
      <c r="J368" s="635">
        <v>1565</v>
      </c>
      <c r="K368" s="635">
        <v>510</v>
      </c>
      <c r="L368" s="635">
        <v>160</v>
      </c>
      <c r="M368" s="635">
        <v>2248</v>
      </c>
      <c r="N368" s="635">
        <v>0</v>
      </c>
      <c r="O368" s="635">
        <v>0</v>
      </c>
      <c r="P368" s="635">
        <v>0</v>
      </c>
      <c r="Q368"/>
      <c r="R368" s="273"/>
      <c r="S368" s="272"/>
      <c r="T368" s="272"/>
      <c r="U368" s="272"/>
      <c r="V368" s="272"/>
      <c r="W368" s="272"/>
      <c r="X368" s="272"/>
      <c r="Y368" s="288"/>
      <c r="Z368" s="284"/>
      <c r="AA368" s="272"/>
      <c r="AB368" s="272"/>
      <c r="AC368" s="272"/>
      <c r="AD368" s="272"/>
      <c r="AE368" s="288"/>
      <c r="AF368" s="284"/>
      <c r="AG368" s="272"/>
      <c r="AH368" s="288"/>
      <c r="AI368" s="343"/>
      <c r="AJ368" s="344"/>
      <c r="AK368" s="344"/>
      <c r="AL368" s="344"/>
      <c r="AM368" s="344"/>
      <c r="AN368" s="344"/>
      <c r="AO368" s="309"/>
      <c r="AP368" s="344"/>
      <c r="AQ368" s="344"/>
      <c r="AR368" s="344"/>
      <c r="AS368" s="344"/>
      <c r="AT368" s="344"/>
      <c r="AU368" s="309"/>
      <c r="AV368" s="344"/>
      <c r="AW368" s="344"/>
      <c r="AX368" s="309"/>
    </row>
    <row r="369" spans="1:50" ht="15">
      <c r="A369" s="636" t="s">
        <v>337</v>
      </c>
      <c r="B369" s="637">
        <v>338998172.33618665</v>
      </c>
      <c r="C369" s="637">
        <v>50988178.919082671</v>
      </c>
      <c r="D369" s="637">
        <v>140514675.7353414</v>
      </c>
      <c r="E369" s="637">
        <v>18963531.933765579</v>
      </c>
      <c r="F369" s="637">
        <v>18883010.823808491</v>
      </c>
      <c r="G369" s="637">
        <v>8195551.0417666854</v>
      </c>
      <c r="H369" s="637">
        <v>576543120.78995156</v>
      </c>
      <c r="I369" s="637">
        <v>576825.65217391308</v>
      </c>
      <c r="J369" s="637">
        <v>82712012.74440895</v>
      </c>
      <c r="K369" s="637">
        <v>23696700.198681559</v>
      </c>
      <c r="L369" s="637">
        <v>6538860.3673469387</v>
      </c>
      <c r="M369" s="637">
        <v>113524398.96261135</v>
      </c>
      <c r="N369" s="637">
        <v>0</v>
      </c>
      <c r="O369" s="637">
        <v>0</v>
      </c>
      <c r="P369" s="637">
        <v>0</v>
      </c>
      <c r="Q369"/>
      <c r="S369" s="275">
        <f t="shared" ref="S369:AD369" si="266">IF(B368&gt;0,(B369/B368),)</f>
        <v>55382.808746313778</v>
      </c>
      <c r="T369" s="275">
        <f t="shared" si="266"/>
        <v>43993.251871512228</v>
      </c>
      <c r="U369" s="275">
        <f t="shared" si="266"/>
        <v>45859.881114667558</v>
      </c>
      <c r="V369" s="275">
        <f t="shared" si="266"/>
        <v>45695.257671724285</v>
      </c>
      <c r="W369" s="275">
        <f t="shared" si="266"/>
        <v>46856.106262552086</v>
      </c>
      <c r="X369" s="275">
        <f t="shared" si="266"/>
        <v>47373.127409055982</v>
      </c>
      <c r="Y369" s="290">
        <f t="shared" si="266"/>
        <v>50863.971838548881</v>
      </c>
      <c r="Z369" s="285">
        <f t="shared" si="266"/>
        <v>44371.20401337793</v>
      </c>
      <c r="AA369" s="275">
        <f t="shared" si="266"/>
        <v>52851.12635425492</v>
      </c>
      <c r="AB369" s="275">
        <f t="shared" si="266"/>
        <v>46464.118036630505</v>
      </c>
      <c r="AC369" s="275">
        <f t="shared" si="266"/>
        <v>40867.87729591837</v>
      </c>
      <c r="AD369" s="275">
        <f t="shared" si="266"/>
        <v>50500.177474471238</v>
      </c>
      <c r="AE369" s="290">
        <f>IF(M368&gt;0,(M369/M368),)</f>
        <v>50500.177474471238</v>
      </c>
      <c r="AF369" s="285">
        <f>IF(N368&gt;0,(N369/N368),)</f>
        <v>0</v>
      </c>
      <c r="AG369" s="275">
        <f>IF(O368&gt;0,(O369/O368),)</f>
        <v>0</v>
      </c>
      <c r="AH369" s="290">
        <f>IF(P368&gt;0,(P369/P368),)</f>
        <v>0</v>
      </c>
      <c r="AI369" s="343"/>
      <c r="AJ369" s="344"/>
      <c r="AK369" s="344"/>
      <c r="AL369" s="344"/>
      <c r="AM369" s="344"/>
      <c r="AN369" s="344"/>
      <c r="AO369" s="309"/>
      <c r="AP369" s="344"/>
      <c r="AQ369" s="344"/>
      <c r="AR369" s="344"/>
      <c r="AS369" s="344"/>
      <c r="AT369" s="344"/>
      <c r="AU369" s="309"/>
      <c r="AV369" s="344"/>
      <c r="AW369" s="344"/>
      <c r="AX369" s="309"/>
    </row>
    <row r="370" spans="1:50" ht="15">
      <c r="A370" s="636" t="s">
        <v>339</v>
      </c>
      <c r="B370" s="635">
        <v>5598</v>
      </c>
      <c r="C370" s="635">
        <v>1023</v>
      </c>
      <c r="D370" s="635">
        <v>3125</v>
      </c>
      <c r="E370" s="635">
        <v>496</v>
      </c>
      <c r="F370" s="635">
        <v>416</v>
      </c>
      <c r="G370" s="635">
        <v>172</v>
      </c>
      <c r="H370" s="635">
        <v>10830</v>
      </c>
      <c r="I370" s="635">
        <v>19</v>
      </c>
      <c r="J370" s="635">
        <v>1484</v>
      </c>
      <c r="K370" s="635">
        <v>500</v>
      </c>
      <c r="L370" s="635">
        <v>152</v>
      </c>
      <c r="M370" s="635">
        <v>2155</v>
      </c>
      <c r="N370" s="635">
        <v>0</v>
      </c>
      <c r="O370" s="635">
        <v>0</v>
      </c>
      <c r="P370" s="635">
        <v>0</v>
      </c>
      <c r="Q370"/>
      <c r="R370" s="273"/>
      <c r="S370" s="272"/>
      <c r="T370" s="272"/>
      <c r="U370" s="272"/>
      <c r="V370" s="272"/>
      <c r="W370" s="272"/>
      <c r="X370" s="272"/>
      <c r="Y370" s="288"/>
      <c r="Z370" s="284"/>
      <c r="AA370" s="272"/>
      <c r="AB370" s="272"/>
      <c r="AC370" s="272"/>
      <c r="AD370" s="272"/>
      <c r="AE370" s="288"/>
      <c r="AF370" s="284"/>
      <c r="AG370" s="272"/>
      <c r="AH370" s="288"/>
      <c r="AI370" s="343"/>
      <c r="AJ370" s="344"/>
      <c r="AK370" s="344"/>
      <c r="AL370" s="344"/>
      <c r="AM370" s="344"/>
      <c r="AN370" s="344"/>
      <c r="AO370" s="309"/>
      <c r="AP370" s="344"/>
      <c r="AQ370" s="344"/>
      <c r="AR370" s="344"/>
      <c r="AS370" s="344"/>
      <c r="AT370" s="344"/>
      <c r="AU370" s="309"/>
      <c r="AV370" s="344"/>
      <c r="AW370" s="344"/>
      <c r="AX370" s="309"/>
    </row>
    <row r="371" spans="1:50" ht="15">
      <c r="A371" s="636" t="s">
        <v>341</v>
      </c>
      <c r="B371" s="637">
        <v>302188085.95004225</v>
      </c>
      <c r="C371" s="637">
        <v>54151013.452276036</v>
      </c>
      <c r="D371" s="637">
        <v>151888471.82225138</v>
      </c>
      <c r="E371" s="637">
        <v>21184747.503802337</v>
      </c>
      <c r="F371" s="637">
        <v>18928466.87028252</v>
      </c>
      <c r="G371" s="637">
        <v>7866560.8262433019</v>
      </c>
      <c r="H371" s="637">
        <v>556207346.42489791</v>
      </c>
      <c r="I371" s="637">
        <v>772789.51956521743</v>
      </c>
      <c r="J371" s="637">
        <v>64540097.799999997</v>
      </c>
      <c r="K371" s="637">
        <v>23104107.833185352</v>
      </c>
      <c r="L371" s="637">
        <v>5910918.9595959596</v>
      </c>
      <c r="M371" s="637">
        <v>94327914.11234653</v>
      </c>
      <c r="N371" s="637">
        <v>0</v>
      </c>
      <c r="O371" s="637">
        <v>0</v>
      </c>
      <c r="P371" s="637">
        <v>0</v>
      </c>
      <c r="Q371"/>
      <c r="S371" s="275">
        <f t="shared" ref="S371:AD371" si="267">IF(B370&gt;0,(B371/B370),)</f>
        <v>53981.437290111156</v>
      </c>
      <c r="T371" s="275">
        <f t="shared" si="267"/>
        <v>52933.541986584591</v>
      </c>
      <c r="U371" s="275">
        <f t="shared" si="267"/>
        <v>48604.310983120442</v>
      </c>
      <c r="V371" s="275">
        <f t="shared" si="267"/>
        <v>42711.184483472454</v>
      </c>
      <c r="W371" s="275">
        <f t="shared" si="267"/>
        <v>45501.122284332982</v>
      </c>
      <c r="X371" s="275">
        <f t="shared" si="267"/>
        <v>45735.818757228502</v>
      </c>
      <c r="Y371" s="290">
        <f t="shared" si="267"/>
        <v>51358.019060470724</v>
      </c>
      <c r="Z371" s="285">
        <f t="shared" si="267"/>
        <v>40673.132608695654</v>
      </c>
      <c r="AA371" s="275">
        <f t="shared" si="267"/>
        <v>43490.631940700805</v>
      </c>
      <c r="AB371" s="275">
        <f t="shared" si="267"/>
        <v>46208.215666370706</v>
      </c>
      <c r="AC371" s="275">
        <f t="shared" si="267"/>
        <v>38887.624734183948</v>
      </c>
      <c r="AD371" s="275">
        <f t="shared" si="267"/>
        <v>43771.653880439226</v>
      </c>
      <c r="AE371" s="290">
        <f>IF(M370&gt;0,(M371/M370),)</f>
        <v>43771.653880439226</v>
      </c>
      <c r="AF371" s="285">
        <f>IF(N370&gt;0,(N371/N370),)</f>
        <v>0</v>
      </c>
      <c r="AG371" s="275">
        <f>IF(O370&gt;0,(O371/O370),)</f>
        <v>0</v>
      </c>
      <c r="AH371" s="290">
        <f>IF(P370&gt;0,(P371/P370),)</f>
        <v>0</v>
      </c>
      <c r="AI371" s="345">
        <f>IF(S369&gt;0,(S371-S369)/S369,)</f>
        <v>-2.5303365573633812E-2</v>
      </c>
      <c r="AJ371" s="314">
        <f t="shared" ref="AJ371:AX371" si="268">IF(T369&gt;0,(T371-T369)/T369,)</f>
        <v>0.20321957879321115</v>
      </c>
      <c r="AK371" s="314">
        <f t="shared" si="268"/>
        <v>5.9843806868812868E-2</v>
      </c>
      <c r="AL371" s="314">
        <f t="shared" si="268"/>
        <v>-6.5303782937158952E-2</v>
      </c>
      <c r="AM371" s="314">
        <f t="shared" si="268"/>
        <v>-2.8917980735032239E-2</v>
      </c>
      <c r="AN371" s="314">
        <f t="shared" si="268"/>
        <v>-3.4561970918442826E-2</v>
      </c>
      <c r="AO371" s="310">
        <f t="shared" si="268"/>
        <v>9.7131074130434557E-3</v>
      </c>
      <c r="AP371" s="314">
        <f t="shared" si="268"/>
        <v>-8.3343949908758541E-2</v>
      </c>
      <c r="AQ371" s="314">
        <f t="shared" si="268"/>
        <v>-0.17711059459379949</v>
      </c>
      <c r="AR371" s="314">
        <f t="shared" si="268"/>
        <v>-5.5075266909845417E-3</v>
      </c>
      <c r="AS371" s="314">
        <f t="shared" si="268"/>
        <v>-4.8454989413707503E-2</v>
      </c>
      <c r="AT371" s="314">
        <f t="shared" si="268"/>
        <v>-0.1332376227278291</v>
      </c>
      <c r="AU371" s="310">
        <f t="shared" si="268"/>
        <v>-0.1332376227278291</v>
      </c>
      <c r="AV371" s="314">
        <f t="shared" si="268"/>
        <v>0</v>
      </c>
      <c r="AW371" s="314">
        <f t="shared" si="268"/>
        <v>0</v>
      </c>
      <c r="AX371" s="310">
        <f t="shared" si="268"/>
        <v>0</v>
      </c>
    </row>
    <row r="372" spans="1:50" ht="15">
      <c r="A372" s="636" t="s">
        <v>343</v>
      </c>
      <c r="B372" s="635">
        <v>0</v>
      </c>
      <c r="C372" s="635">
        <v>0</v>
      </c>
      <c r="D372" s="635">
        <v>0</v>
      </c>
      <c r="E372" s="635">
        <v>0</v>
      </c>
      <c r="F372" s="635">
        <v>0</v>
      </c>
      <c r="G372" s="635">
        <v>0</v>
      </c>
      <c r="H372" s="635">
        <v>0</v>
      </c>
      <c r="I372" s="635">
        <v>5029</v>
      </c>
      <c r="J372" s="635">
        <v>3846</v>
      </c>
      <c r="K372" s="635">
        <v>2747</v>
      </c>
      <c r="L372" s="635">
        <v>1384</v>
      </c>
      <c r="M372" s="635">
        <v>13006</v>
      </c>
      <c r="N372" s="635">
        <v>2660</v>
      </c>
      <c r="O372" s="635">
        <v>1374</v>
      </c>
      <c r="P372" s="635">
        <v>4034</v>
      </c>
      <c r="Q372"/>
      <c r="R372" s="273"/>
      <c r="S372" s="272"/>
      <c r="T372" s="272"/>
      <c r="U372" s="272"/>
      <c r="V372" s="272"/>
      <c r="W372" s="272"/>
      <c r="X372" s="272"/>
      <c r="Y372" s="288"/>
      <c r="Z372" s="284"/>
      <c r="AA372" s="272"/>
      <c r="AB372" s="272"/>
      <c r="AC372" s="272"/>
      <c r="AD372" s="272"/>
      <c r="AE372" s="288"/>
      <c r="AF372" s="284"/>
      <c r="AG372" s="272"/>
      <c r="AH372" s="288"/>
      <c r="AI372" s="343"/>
      <c r="AJ372" s="344"/>
      <c r="AK372" s="344"/>
      <c r="AL372" s="344"/>
      <c r="AM372" s="344"/>
      <c r="AN372" s="344"/>
      <c r="AO372" s="309"/>
      <c r="AP372" s="344"/>
      <c r="AQ372" s="344"/>
      <c r="AR372" s="344"/>
      <c r="AS372" s="344"/>
      <c r="AT372" s="344"/>
      <c r="AU372" s="309"/>
      <c r="AV372" s="344"/>
      <c r="AW372" s="344"/>
      <c r="AX372" s="309"/>
    </row>
    <row r="373" spans="1:50" ht="15">
      <c r="A373" s="636" t="s">
        <v>345</v>
      </c>
      <c r="B373" s="637">
        <v>0</v>
      </c>
      <c r="C373" s="637">
        <v>0</v>
      </c>
      <c r="D373" s="637">
        <v>0</v>
      </c>
      <c r="E373" s="637">
        <v>0</v>
      </c>
      <c r="F373" s="637">
        <v>0</v>
      </c>
      <c r="G373" s="637">
        <v>0</v>
      </c>
      <c r="H373" s="637">
        <v>0</v>
      </c>
      <c r="I373" s="637">
        <v>286124480.66495508</v>
      </c>
      <c r="J373" s="637">
        <v>180470984.52343664</v>
      </c>
      <c r="K373" s="637">
        <v>145506471.365385</v>
      </c>
      <c r="L373" s="637">
        <v>62011518.335774444</v>
      </c>
      <c r="M373" s="637">
        <v>674113454.88955104</v>
      </c>
      <c r="N373" s="637">
        <v>110685996.80532087</v>
      </c>
      <c r="O373" s="637">
        <v>60221514.342708386</v>
      </c>
      <c r="P373" s="637">
        <v>170907511.14802927</v>
      </c>
      <c r="Q373"/>
      <c r="S373" s="275">
        <f t="shared" ref="S373:AD373" si="269">IF(B372&gt;0,(B373/B372),)</f>
        <v>0</v>
      </c>
      <c r="T373" s="275">
        <f t="shared" si="269"/>
        <v>0</v>
      </c>
      <c r="U373" s="275">
        <f t="shared" si="269"/>
        <v>0</v>
      </c>
      <c r="V373" s="275">
        <f t="shared" si="269"/>
        <v>0</v>
      </c>
      <c r="W373" s="275">
        <f t="shared" si="269"/>
        <v>0</v>
      </c>
      <c r="X373" s="275">
        <f t="shared" si="269"/>
        <v>0</v>
      </c>
      <c r="Y373" s="290">
        <f t="shared" si="269"/>
        <v>0</v>
      </c>
      <c r="Z373" s="285">
        <f t="shared" si="269"/>
        <v>56894.905680046744</v>
      </c>
      <c r="AA373" s="275">
        <f t="shared" si="269"/>
        <v>46924.332949411502</v>
      </c>
      <c r="AB373" s="275">
        <f t="shared" si="269"/>
        <v>52969.228746044777</v>
      </c>
      <c r="AC373" s="275">
        <f t="shared" si="269"/>
        <v>44806.010358218526</v>
      </c>
      <c r="AD373" s="275">
        <f t="shared" si="269"/>
        <v>51830.959164197375</v>
      </c>
      <c r="AE373" s="290">
        <f>IF(M372&gt;0,(M373/M372),)</f>
        <v>51830.959164197375</v>
      </c>
      <c r="AF373" s="285">
        <f>IF(N372&gt;0,(N373/N372),)</f>
        <v>41611.27699448153</v>
      </c>
      <c r="AG373" s="275">
        <f>IF(O372&gt;0,(O373/O372),)</f>
        <v>43829.340860777571</v>
      </c>
      <c r="AH373" s="290">
        <f>IF(P372&gt;0,(P373/P372),)</f>
        <v>42366.760324251183</v>
      </c>
      <c r="AI373" s="343"/>
      <c r="AJ373" s="344"/>
      <c r="AK373" s="344"/>
      <c r="AL373" s="344"/>
      <c r="AM373" s="344"/>
      <c r="AN373" s="344"/>
      <c r="AO373" s="309"/>
      <c r="AP373" s="344"/>
      <c r="AQ373" s="344"/>
      <c r="AR373" s="344"/>
      <c r="AS373" s="344"/>
      <c r="AT373" s="344"/>
      <c r="AU373" s="309"/>
      <c r="AV373" s="344"/>
      <c r="AW373" s="344"/>
      <c r="AX373" s="309"/>
    </row>
    <row r="374" spans="1:50" ht="15">
      <c r="A374" s="636" t="s">
        <v>347</v>
      </c>
      <c r="B374" s="635">
        <v>0</v>
      </c>
      <c r="C374" s="635">
        <v>0</v>
      </c>
      <c r="D374" s="635">
        <v>116</v>
      </c>
      <c r="E374" s="635">
        <v>1</v>
      </c>
      <c r="F374" s="635">
        <v>0</v>
      </c>
      <c r="G374" s="635">
        <v>17</v>
      </c>
      <c r="H374" s="635">
        <v>134</v>
      </c>
      <c r="I374" s="635">
        <v>5217</v>
      </c>
      <c r="J374" s="635">
        <v>3790</v>
      </c>
      <c r="K374" s="635">
        <v>2611</v>
      </c>
      <c r="L374" s="635">
        <v>916</v>
      </c>
      <c r="M374" s="635">
        <v>12534</v>
      </c>
      <c r="N374" s="635">
        <v>2708</v>
      </c>
      <c r="O374" s="635">
        <v>1438</v>
      </c>
      <c r="P374" s="635">
        <v>4146</v>
      </c>
      <c r="Q374"/>
      <c r="R374" s="273"/>
      <c r="S374" s="272"/>
      <c r="T374" s="272"/>
      <c r="U374" s="272"/>
      <c r="V374" s="272"/>
      <c r="W374" s="272"/>
      <c r="X374" s="272"/>
      <c r="Y374" s="288"/>
      <c r="Z374" s="284"/>
      <c r="AA374" s="272"/>
      <c r="AB374" s="272"/>
      <c r="AC374" s="272"/>
      <c r="AD374" s="272"/>
      <c r="AE374" s="288"/>
      <c r="AF374" s="284"/>
      <c r="AG374" s="272"/>
      <c r="AH374" s="288"/>
      <c r="AI374" s="343"/>
      <c r="AJ374" s="344"/>
      <c r="AK374" s="344"/>
      <c r="AL374" s="344"/>
      <c r="AM374" s="344"/>
      <c r="AN374" s="344"/>
      <c r="AO374" s="309"/>
      <c r="AP374" s="344"/>
      <c r="AQ374" s="344"/>
      <c r="AR374" s="344"/>
      <c r="AS374" s="344"/>
      <c r="AT374" s="344"/>
      <c r="AU374" s="309"/>
      <c r="AV374" s="344"/>
      <c r="AW374" s="344"/>
      <c r="AX374" s="309"/>
    </row>
    <row r="375" spans="1:50" ht="15">
      <c r="A375" s="636" t="s">
        <v>349</v>
      </c>
      <c r="B375" s="637">
        <v>0</v>
      </c>
      <c r="C375" s="637">
        <v>0</v>
      </c>
      <c r="D375" s="637">
        <v>4721917.5362931639</v>
      </c>
      <c r="E375" s="637">
        <v>39023.25</v>
      </c>
      <c r="F375" s="637">
        <v>0</v>
      </c>
      <c r="G375" s="637">
        <v>559824.07643312099</v>
      </c>
      <c r="H375" s="637">
        <v>5320764.8627262851</v>
      </c>
      <c r="I375" s="637">
        <v>316956092.23595506</v>
      </c>
      <c r="J375" s="637">
        <v>203943125.23509827</v>
      </c>
      <c r="K375" s="637">
        <v>138093609.95620167</v>
      </c>
      <c r="L375" s="637">
        <v>42610102.969831027</v>
      </c>
      <c r="M375" s="637">
        <v>701602930.39708602</v>
      </c>
      <c r="N375" s="637">
        <v>112609690.56198305</v>
      </c>
      <c r="O375" s="637">
        <v>63316156.852870241</v>
      </c>
      <c r="P375" s="637">
        <v>175925847.41485327</v>
      </c>
      <c r="Q375"/>
      <c r="S375" s="275">
        <f t="shared" ref="S375:AD375" si="270">IF(B374&gt;0,(B375/B374),)</f>
        <v>0</v>
      </c>
      <c r="T375" s="275">
        <f t="shared" si="270"/>
        <v>0</v>
      </c>
      <c r="U375" s="275">
        <f t="shared" si="270"/>
        <v>40706.185657699687</v>
      </c>
      <c r="V375" s="275">
        <f t="shared" si="270"/>
        <v>39023.25</v>
      </c>
      <c r="W375" s="275">
        <f t="shared" si="270"/>
        <v>0</v>
      </c>
      <c r="X375" s="275">
        <f t="shared" si="270"/>
        <v>32930.828025477706</v>
      </c>
      <c r="Y375" s="290">
        <f t="shared" si="270"/>
        <v>39707.200468106603</v>
      </c>
      <c r="Z375" s="285">
        <f t="shared" si="270"/>
        <v>60754.474264127864</v>
      </c>
      <c r="AA375" s="275">
        <f t="shared" si="270"/>
        <v>53810.850985514058</v>
      </c>
      <c r="AB375" s="275">
        <f t="shared" si="270"/>
        <v>52889.165054079538</v>
      </c>
      <c r="AC375" s="275">
        <f t="shared" si="270"/>
        <v>46517.579661387586</v>
      </c>
      <c r="AD375" s="275">
        <f t="shared" si="270"/>
        <v>55975.979766801182</v>
      </c>
      <c r="AE375" s="290">
        <f>IF(M374&gt;0,(M375/M374),)</f>
        <v>55975.979766801182</v>
      </c>
      <c r="AF375" s="285">
        <f>IF(N374&gt;0,(N375/N374),)</f>
        <v>41584.08070974263</v>
      </c>
      <c r="AG375" s="275">
        <f>IF(O374&gt;0,(O375/O374),)</f>
        <v>44030.707129951486</v>
      </c>
      <c r="AH375" s="290">
        <f>IF(P374&gt;0,(P375/P374),)</f>
        <v>42432.669419887425</v>
      </c>
      <c r="AI375" s="345">
        <f>IF(S373&gt;0,(S375-S373)/S373,)</f>
        <v>0</v>
      </c>
      <c r="AJ375" s="314">
        <f t="shared" ref="AJ375:AX375" si="271">IF(T373&gt;0,(T375-T373)/T373,)</f>
        <v>0</v>
      </c>
      <c r="AK375" s="314">
        <f t="shared" si="271"/>
        <v>0</v>
      </c>
      <c r="AL375" s="314">
        <f t="shared" si="271"/>
        <v>0</v>
      </c>
      <c r="AM375" s="314">
        <f t="shared" si="271"/>
        <v>0</v>
      </c>
      <c r="AN375" s="314">
        <f t="shared" si="271"/>
        <v>0</v>
      </c>
      <c r="AO375" s="310">
        <f t="shared" si="271"/>
        <v>0</v>
      </c>
      <c r="AP375" s="314">
        <f t="shared" si="271"/>
        <v>6.7836804331581582E-2</v>
      </c>
      <c r="AQ375" s="314">
        <f t="shared" si="271"/>
        <v>0.14675793140260127</v>
      </c>
      <c r="AR375" s="314">
        <f t="shared" si="271"/>
        <v>-1.5115132664871433E-3</v>
      </c>
      <c r="AS375" s="314">
        <f t="shared" si="271"/>
        <v>3.8199547102839002E-2</v>
      </c>
      <c r="AT375" s="314">
        <f t="shared" si="271"/>
        <v>7.997190616273625E-2</v>
      </c>
      <c r="AU375" s="310">
        <f t="shared" si="271"/>
        <v>7.997190616273625E-2</v>
      </c>
      <c r="AV375" s="314">
        <f t="shared" si="271"/>
        <v>-6.5357967126332579E-4</v>
      </c>
      <c r="AW375" s="314">
        <f t="shared" si="271"/>
        <v>4.5943257466168315E-3</v>
      </c>
      <c r="AX375" s="310">
        <f t="shared" si="271"/>
        <v>1.5556793847773742E-3</v>
      </c>
    </row>
    <row r="376" spans="1:50" ht="15">
      <c r="A376" s="636" t="s">
        <v>351</v>
      </c>
      <c r="B376" s="635">
        <v>41362</v>
      </c>
      <c r="C376" s="635">
        <v>8289</v>
      </c>
      <c r="D376" s="635">
        <v>22081</v>
      </c>
      <c r="E376" s="635">
        <v>4697</v>
      </c>
      <c r="F376" s="635">
        <v>4003</v>
      </c>
      <c r="G376" s="635">
        <v>3099</v>
      </c>
      <c r="H376" s="635">
        <v>83531</v>
      </c>
      <c r="I376" s="635">
        <v>6126</v>
      </c>
      <c r="J376" s="635">
        <v>12894</v>
      </c>
      <c r="K376" s="635">
        <v>7088</v>
      </c>
      <c r="L376" s="635">
        <v>2646</v>
      </c>
      <c r="M376" s="635">
        <v>28754</v>
      </c>
      <c r="N376" s="635">
        <v>2660</v>
      </c>
      <c r="O376" s="635">
        <v>1374</v>
      </c>
      <c r="P376" s="635">
        <v>4034</v>
      </c>
      <c r="Q376"/>
      <c r="R376" s="273"/>
      <c r="S376" s="272"/>
      <c r="T376" s="272"/>
      <c r="U376" s="272"/>
      <c r="V376" s="272"/>
      <c r="W376" s="272"/>
      <c r="X376" s="272"/>
      <c r="Y376" s="288"/>
      <c r="Z376" s="284"/>
      <c r="AA376" s="272"/>
      <c r="AB376" s="272"/>
      <c r="AC376" s="272"/>
      <c r="AD376" s="272"/>
      <c r="AE376" s="288"/>
      <c r="AF376" s="284"/>
      <c r="AG376" s="272"/>
      <c r="AH376" s="288"/>
      <c r="AI376" s="343"/>
      <c r="AJ376" s="344"/>
      <c r="AK376" s="344"/>
      <c r="AL376" s="344"/>
      <c r="AM376" s="344"/>
      <c r="AN376" s="344"/>
      <c r="AO376" s="309"/>
      <c r="AP376" s="344"/>
      <c r="AQ376" s="344"/>
      <c r="AR376" s="344"/>
      <c r="AS376" s="344"/>
      <c r="AT376" s="344"/>
      <c r="AU376" s="309"/>
      <c r="AV376" s="344"/>
      <c r="AW376" s="344"/>
      <c r="AX376" s="309"/>
    </row>
    <row r="377" spans="1:50" ht="15">
      <c r="A377" s="636" t="s">
        <v>353</v>
      </c>
      <c r="B377" s="637">
        <v>3603856096.2994175</v>
      </c>
      <c r="C377" s="637">
        <v>650571095.76727879</v>
      </c>
      <c r="D377" s="637">
        <v>1465995226.9257016</v>
      </c>
      <c r="E377" s="637">
        <v>300055060.86836857</v>
      </c>
      <c r="F377" s="637">
        <v>244425761.14909932</v>
      </c>
      <c r="G377" s="637">
        <v>182415640.48810756</v>
      </c>
      <c r="H377" s="637">
        <v>6447318881.4979725</v>
      </c>
      <c r="I377" s="637">
        <v>345575534.71849823</v>
      </c>
      <c r="J377" s="637">
        <v>691490298.30029845</v>
      </c>
      <c r="K377" s="637">
        <v>352124171.17338502</v>
      </c>
      <c r="L377" s="637">
        <v>118578122.31561169</v>
      </c>
      <c r="M377" s="637">
        <v>1507768126.5077934</v>
      </c>
      <c r="N377" s="637">
        <v>110685996.80532087</v>
      </c>
      <c r="O377" s="637">
        <v>60221514.342708386</v>
      </c>
      <c r="P377" s="637">
        <v>170907511.14802927</v>
      </c>
      <c r="Q377"/>
      <c r="S377" s="275">
        <f t="shared" ref="S377:AD377" si="272">IF(B376&gt;0,(B377/B376),)</f>
        <v>87129.638225893752</v>
      </c>
      <c r="T377" s="275">
        <f t="shared" si="272"/>
        <v>78486.077423968964</v>
      </c>
      <c r="U377" s="275">
        <f t="shared" si="272"/>
        <v>66391.704493714133</v>
      </c>
      <c r="V377" s="275">
        <f t="shared" si="272"/>
        <v>63882.278234696307</v>
      </c>
      <c r="W377" s="275">
        <f t="shared" si="272"/>
        <v>61060.644803672076</v>
      </c>
      <c r="X377" s="275">
        <f t="shared" si="272"/>
        <v>58862.742977769463</v>
      </c>
      <c r="Y377" s="290">
        <f t="shared" si="272"/>
        <v>77184.744364343453</v>
      </c>
      <c r="Z377" s="285">
        <f t="shared" si="272"/>
        <v>56411.285458455473</v>
      </c>
      <c r="AA377" s="275">
        <f t="shared" si="272"/>
        <v>53628.842740832828</v>
      </c>
      <c r="AB377" s="275">
        <f t="shared" si="272"/>
        <v>49678.918054935813</v>
      </c>
      <c r="AC377" s="275">
        <f t="shared" si="272"/>
        <v>44814.105183526714</v>
      </c>
      <c r="AD377" s="275">
        <f t="shared" si="272"/>
        <v>52436.813191479217</v>
      </c>
      <c r="AE377" s="290">
        <f>IF(M376&gt;0,(M377/M376),)</f>
        <v>52436.813191479217</v>
      </c>
      <c r="AF377" s="285">
        <f>IF(N376&gt;0,(N377/N376),)</f>
        <v>41611.27699448153</v>
      </c>
      <c r="AG377" s="275">
        <f>IF(O376&gt;0,(O377/O376),)</f>
        <v>43829.340860777571</v>
      </c>
      <c r="AH377" s="290">
        <f>IF(P376&gt;0,(P377/P376),)</f>
        <v>42366.760324251183</v>
      </c>
      <c r="AI377" s="343"/>
      <c r="AJ377" s="344"/>
      <c r="AK377" s="344"/>
      <c r="AL377" s="344"/>
      <c r="AM377" s="344"/>
      <c r="AN377" s="344"/>
      <c r="AO377" s="309"/>
      <c r="AP377" s="344"/>
      <c r="AQ377" s="344"/>
      <c r="AR377" s="344"/>
      <c r="AS377" s="344"/>
      <c r="AT377" s="344"/>
      <c r="AU377" s="309"/>
      <c r="AV377" s="344"/>
      <c r="AW377" s="344"/>
      <c r="AX377" s="309"/>
    </row>
    <row r="378" spans="1:50" ht="15">
      <c r="A378" s="636" t="s">
        <v>355</v>
      </c>
      <c r="B378" s="635">
        <v>40546</v>
      </c>
      <c r="C378" s="635">
        <v>8114</v>
      </c>
      <c r="D378" s="635">
        <v>22322</v>
      </c>
      <c r="E378" s="635">
        <v>4860</v>
      </c>
      <c r="F378" s="635">
        <v>4040</v>
      </c>
      <c r="G378" s="635">
        <v>3078</v>
      </c>
      <c r="H378" s="635">
        <v>82960</v>
      </c>
      <c r="I378" s="635">
        <v>6368</v>
      </c>
      <c r="J378" s="635">
        <v>13081</v>
      </c>
      <c r="K378" s="635">
        <v>6613</v>
      </c>
      <c r="L378" s="635">
        <v>2509</v>
      </c>
      <c r="M378" s="635">
        <v>28571</v>
      </c>
      <c r="N378" s="635">
        <v>2708</v>
      </c>
      <c r="O378" s="635">
        <v>1438</v>
      </c>
      <c r="P378" s="635">
        <v>4146</v>
      </c>
      <c r="Q378"/>
      <c r="R378" s="273"/>
      <c r="S378" s="272"/>
      <c r="T378" s="272"/>
      <c r="U378" s="272"/>
      <c r="V378" s="272"/>
      <c r="W378" s="272"/>
      <c r="X378" s="272"/>
      <c r="Y378" s="288"/>
      <c r="Z378" s="284"/>
      <c r="AA378" s="272"/>
      <c r="AB378" s="272"/>
      <c r="AC378" s="272"/>
      <c r="AD378" s="272"/>
      <c r="AE378" s="288"/>
      <c r="AF378" s="284"/>
      <c r="AG378" s="272"/>
      <c r="AH378" s="288"/>
      <c r="AI378" s="343"/>
      <c r="AJ378" s="344"/>
      <c r="AK378" s="344"/>
      <c r="AL378" s="344"/>
      <c r="AM378" s="344"/>
      <c r="AN378" s="344"/>
      <c r="AO378" s="309"/>
      <c r="AP378" s="344"/>
      <c r="AQ378" s="344"/>
      <c r="AR378" s="344"/>
      <c r="AS378" s="344"/>
      <c r="AT378" s="344"/>
      <c r="AU378" s="309"/>
      <c r="AV378" s="344"/>
      <c r="AW378" s="344"/>
      <c r="AX378" s="309"/>
    </row>
    <row r="379" spans="1:50" ht="15.75" thickBot="1">
      <c r="A379" s="639" t="s">
        <v>357</v>
      </c>
      <c r="B379" s="640">
        <v>3621478394.4436054</v>
      </c>
      <c r="C379" s="640">
        <v>653377992.0797801</v>
      </c>
      <c r="D379" s="640">
        <v>1502438929.3175917</v>
      </c>
      <c r="E379" s="640">
        <v>301890782.08035761</v>
      </c>
      <c r="F379" s="640">
        <v>244436017.60258493</v>
      </c>
      <c r="G379" s="640">
        <v>176540201.10248643</v>
      </c>
      <c r="H379" s="640">
        <v>6500162316.6264067</v>
      </c>
      <c r="I379" s="640">
        <v>378339989.21525466</v>
      </c>
      <c r="J379" s="640">
        <v>719935906.26319861</v>
      </c>
      <c r="K379" s="640">
        <v>331842747.27838469</v>
      </c>
      <c r="L379" s="640">
        <v>113238227.68182348</v>
      </c>
      <c r="M379" s="640">
        <v>1543356870.4386611</v>
      </c>
      <c r="N379" s="640">
        <v>112609690.56198305</v>
      </c>
      <c r="O379" s="640">
        <v>63316156.852870241</v>
      </c>
      <c r="P379" s="640">
        <v>175925847.41485327</v>
      </c>
      <c r="Q379"/>
      <c r="S379" s="281">
        <f t="shared" ref="S379:AD379" si="273">IF(B378&gt;0,(B379/B378),)</f>
        <v>89317.772269609966</v>
      </c>
      <c r="T379" s="281">
        <f t="shared" si="273"/>
        <v>80524.771022896239</v>
      </c>
      <c r="U379" s="281">
        <f t="shared" si="273"/>
        <v>67307.540960379527</v>
      </c>
      <c r="V379" s="281">
        <f t="shared" si="273"/>
        <v>62117.444872501568</v>
      </c>
      <c r="W379" s="281">
        <f t="shared" si="273"/>
        <v>60503.964753115084</v>
      </c>
      <c r="X379" s="281">
        <f t="shared" si="273"/>
        <v>57355.490936480324</v>
      </c>
      <c r="Y379" s="291">
        <f t="shared" si="273"/>
        <v>78352.969101089766</v>
      </c>
      <c r="Z379" s="286">
        <f t="shared" si="273"/>
        <v>59412.686748626678</v>
      </c>
      <c r="AA379" s="281">
        <f t="shared" si="273"/>
        <v>55036.763723201482</v>
      </c>
      <c r="AB379" s="281">
        <f t="shared" si="273"/>
        <v>50180.364022135895</v>
      </c>
      <c r="AC379" s="281">
        <f t="shared" si="273"/>
        <v>45132.812946123348</v>
      </c>
      <c r="AD379" s="281">
        <f t="shared" si="273"/>
        <v>54018.300739864237</v>
      </c>
      <c r="AE379" s="291">
        <f>IF(M378&gt;0,(M379/M378),)</f>
        <v>54018.300739864237</v>
      </c>
      <c r="AF379" s="286">
        <f>IF(N378&gt;0,(N379/N378),)</f>
        <v>41584.08070974263</v>
      </c>
      <c r="AG379" s="281">
        <f>IF(O378&gt;0,(O379/O378),)</f>
        <v>44030.707129951486</v>
      </c>
      <c r="AH379" s="291">
        <f>IF(P378&gt;0,(P379/P378),)</f>
        <v>42432.669419887425</v>
      </c>
      <c r="AI379" s="346">
        <f>IF(S377&gt;0,(S379-S377)/S377,)</f>
        <v>2.5113544463977018E-2</v>
      </c>
      <c r="AJ379" s="347">
        <f t="shared" ref="AJ379:AX379" si="274">IF(T377&gt;0,(T379-T377)/T377,)</f>
        <v>2.5975225999823964E-2</v>
      </c>
      <c r="AK379" s="347">
        <f t="shared" si="274"/>
        <v>1.3794441243063798E-2</v>
      </c>
      <c r="AL379" s="347">
        <f t="shared" si="274"/>
        <v>-2.7626337240367966E-2</v>
      </c>
      <c r="AM379" s="347">
        <f t="shared" si="274"/>
        <v>-9.1168387157862778E-3</v>
      </c>
      <c r="AN379" s="347">
        <f t="shared" si="274"/>
        <v>-2.5606214815004101E-2</v>
      </c>
      <c r="AO379" s="311">
        <f t="shared" si="274"/>
        <v>1.5135435718123473E-2</v>
      </c>
      <c r="AP379" s="347">
        <f t="shared" si="274"/>
        <v>5.3205688645078124E-2</v>
      </c>
      <c r="AQ379" s="347">
        <f t="shared" si="274"/>
        <v>2.6253055453248998E-2</v>
      </c>
      <c r="AR379" s="347">
        <f t="shared" si="274"/>
        <v>1.0093737682563327E-2</v>
      </c>
      <c r="AS379" s="347">
        <f t="shared" si="274"/>
        <v>7.1117734314103467E-3</v>
      </c>
      <c r="AT379" s="347">
        <f t="shared" si="274"/>
        <v>3.0159871512596133E-2</v>
      </c>
      <c r="AU379" s="311">
        <f t="shared" si="274"/>
        <v>3.0159871512596133E-2</v>
      </c>
      <c r="AV379" s="347">
        <f t="shared" si="274"/>
        <v>-6.5357967126332579E-4</v>
      </c>
      <c r="AW379" s="347">
        <f t="shared" si="274"/>
        <v>4.5943257466168315E-3</v>
      </c>
      <c r="AX379" s="311">
        <f t="shared" si="274"/>
        <v>1.5556793847773742E-3</v>
      </c>
    </row>
    <row r="380" spans="1:50" ht="15">
      <c r="A380"/>
      <c r="B380"/>
      <c r="C380"/>
      <c r="D380"/>
      <c r="E380"/>
      <c r="F380"/>
      <c r="G380"/>
      <c r="H380"/>
      <c r="I380"/>
      <c r="J380"/>
      <c r="K380"/>
      <c r="L380"/>
      <c r="M380"/>
      <c r="N380"/>
      <c r="O380"/>
      <c r="P380"/>
      <c r="Q380"/>
      <c r="S380" s="272"/>
      <c r="T380" s="272"/>
      <c r="U380" s="272"/>
      <c r="V380" s="272"/>
      <c r="W380" s="272"/>
      <c r="X380" s="272"/>
      <c r="Y380" s="288"/>
      <c r="Z380" s="284"/>
      <c r="AA380" s="272"/>
      <c r="AB380" s="272"/>
      <c r="AC380" s="272"/>
      <c r="AD380" s="272"/>
      <c r="AE380" s="288"/>
      <c r="AF380" s="284"/>
      <c r="AG380" s="272"/>
      <c r="AH380" s="288"/>
      <c r="AI380" s="343"/>
      <c r="AJ380" s="344"/>
      <c r="AK380" s="344"/>
      <c r="AL380" s="344"/>
      <c r="AM380" s="344"/>
      <c r="AN380" s="344"/>
      <c r="AO380" s="309"/>
      <c r="AP380" s="344"/>
      <c r="AQ380" s="344"/>
      <c r="AR380" s="344"/>
      <c r="AS380" s="344"/>
      <c r="AT380" s="344"/>
      <c r="AU380" s="309"/>
      <c r="AV380" s="344"/>
      <c r="AW380" s="344"/>
      <c r="AX380" s="309"/>
    </row>
    <row r="381" spans="1:50" ht="15">
      <c r="A381"/>
      <c r="B381"/>
      <c r="C381"/>
      <c r="D381"/>
      <c r="E381"/>
      <c r="F381"/>
      <c r="G381"/>
      <c r="H381"/>
      <c r="I381"/>
      <c r="J381"/>
      <c r="K381"/>
      <c r="L381"/>
      <c r="M381"/>
      <c r="N381"/>
      <c r="O381"/>
      <c r="P381"/>
      <c r="Q381"/>
    </row>
    <row r="382" spans="1:50" ht="15">
      <c r="A382"/>
      <c r="B382"/>
      <c r="C382"/>
      <c r="D382"/>
      <c r="E382"/>
      <c r="F382"/>
      <c r="G382"/>
      <c r="H382"/>
      <c r="I382"/>
      <c r="J382"/>
      <c r="K382"/>
      <c r="L382"/>
      <c r="M382"/>
      <c r="N382"/>
      <c r="O382"/>
      <c r="P382"/>
      <c r="Q382"/>
    </row>
    <row r="383" spans="1:50" ht="15">
      <c r="A383"/>
      <c r="B383"/>
      <c r="C383"/>
      <c r="D383"/>
      <c r="E383"/>
      <c r="F383"/>
      <c r="G383"/>
      <c r="H383"/>
      <c r="I383"/>
      <c r="J383"/>
      <c r="K383"/>
      <c r="L383"/>
      <c r="M383"/>
      <c r="N383"/>
      <c r="O383"/>
      <c r="P383"/>
      <c r="Q383"/>
    </row>
    <row r="384" spans="1:50" ht="15">
      <c r="A384"/>
      <c r="B384"/>
      <c r="C384"/>
      <c r="D384"/>
      <c r="E384"/>
      <c r="F384"/>
      <c r="G384"/>
      <c r="H384"/>
      <c r="I384"/>
      <c r="J384"/>
      <c r="K384"/>
      <c r="L384"/>
      <c r="M384"/>
      <c r="N384"/>
      <c r="O384"/>
      <c r="P384"/>
      <c r="Q384"/>
    </row>
    <row r="385" spans="1:18" ht="15">
      <c r="A385"/>
      <c r="B385"/>
      <c r="C385"/>
      <c r="D385"/>
      <c r="E385"/>
      <c r="F385"/>
      <c r="G385"/>
      <c r="H385"/>
      <c r="I385"/>
      <c r="J385"/>
      <c r="K385"/>
      <c r="L385"/>
      <c r="M385"/>
      <c r="N385"/>
      <c r="O385"/>
      <c r="P385"/>
      <c r="Q385"/>
      <c r="R385" s="273"/>
    </row>
    <row r="386" spans="1:18" ht="15">
      <c r="A386"/>
      <c r="B386"/>
      <c r="C386"/>
      <c r="D386"/>
      <c r="E386"/>
      <c r="F386"/>
      <c r="G386"/>
      <c r="H386"/>
      <c r="I386"/>
      <c r="J386"/>
      <c r="K386"/>
      <c r="L386"/>
      <c r="M386"/>
      <c r="N386"/>
      <c r="O386"/>
      <c r="P386"/>
      <c r="Q386"/>
    </row>
    <row r="387" spans="1:18" ht="15">
      <c r="A387"/>
      <c r="B387"/>
      <c r="C387"/>
      <c r="D387"/>
      <c r="E387"/>
      <c r="F387"/>
      <c r="G387"/>
      <c r="H387"/>
      <c r="I387"/>
      <c r="J387"/>
      <c r="K387"/>
      <c r="L387"/>
      <c r="M387"/>
      <c r="N387"/>
      <c r="O387"/>
      <c r="P387"/>
      <c r="Q387"/>
    </row>
    <row r="388" spans="1:18" ht="15">
      <c r="A388"/>
      <c r="B388"/>
      <c r="C388"/>
      <c r="D388"/>
      <c r="E388"/>
      <c r="F388"/>
      <c r="G388"/>
      <c r="H388"/>
      <c r="I388"/>
      <c r="J388"/>
      <c r="K388"/>
      <c r="L388"/>
      <c r="M388"/>
      <c r="N388"/>
      <c r="O388"/>
      <c r="P388"/>
      <c r="Q388"/>
    </row>
    <row r="389" spans="1:18" ht="15">
      <c r="A389"/>
      <c r="B389"/>
      <c r="C389"/>
      <c r="D389"/>
      <c r="E389"/>
      <c r="F389"/>
      <c r="G389"/>
      <c r="H389"/>
      <c r="I389"/>
      <c r="J389"/>
      <c r="K389"/>
      <c r="L389"/>
      <c r="M389"/>
      <c r="N389"/>
      <c r="O389"/>
      <c r="P389"/>
      <c r="Q389"/>
      <c r="R389" s="273"/>
    </row>
    <row r="390" spans="1:18" ht="15">
      <c r="A390"/>
      <c r="B390"/>
      <c r="C390"/>
      <c r="D390"/>
      <c r="E390"/>
      <c r="F390"/>
      <c r="G390"/>
      <c r="H390"/>
      <c r="I390"/>
      <c r="J390"/>
      <c r="K390"/>
      <c r="L390"/>
      <c r="M390"/>
      <c r="N390"/>
      <c r="O390"/>
      <c r="P390"/>
      <c r="Q390"/>
    </row>
    <row r="391" spans="1:18" ht="15">
      <c r="A391"/>
      <c r="B391"/>
      <c r="C391"/>
      <c r="D391"/>
      <c r="E391"/>
      <c r="F391"/>
      <c r="G391"/>
      <c r="H391"/>
      <c r="I391"/>
      <c r="J391"/>
      <c r="K391"/>
      <c r="L391"/>
      <c r="M391"/>
      <c r="N391"/>
      <c r="O391"/>
      <c r="P391"/>
      <c r="Q391"/>
      <c r="R391" s="273"/>
    </row>
    <row r="392" spans="1:18" ht="15">
      <c r="A392"/>
      <c r="B392"/>
      <c r="C392"/>
      <c r="D392"/>
      <c r="E392"/>
      <c r="F392"/>
      <c r="G392"/>
      <c r="H392"/>
      <c r="I392"/>
      <c r="J392"/>
      <c r="K392"/>
      <c r="L392"/>
      <c r="M392"/>
      <c r="N392"/>
      <c r="O392"/>
      <c r="P392"/>
      <c r="Q392"/>
    </row>
    <row r="393" spans="1:18" ht="15">
      <c r="A393"/>
      <c r="B393"/>
      <c r="C393"/>
      <c r="D393"/>
      <c r="E393"/>
      <c r="F393"/>
      <c r="G393"/>
      <c r="H393"/>
      <c r="I393"/>
      <c r="J393"/>
      <c r="K393"/>
      <c r="L393"/>
      <c r="M393"/>
      <c r="N393"/>
      <c r="O393"/>
      <c r="P393"/>
      <c r="Q393"/>
      <c r="R393" s="273"/>
    </row>
    <row r="394" spans="1:18" ht="15">
      <c r="A394"/>
      <c r="B394"/>
      <c r="C394"/>
      <c r="D394"/>
      <c r="E394"/>
      <c r="F394"/>
      <c r="G394"/>
      <c r="H394"/>
      <c r="I394"/>
      <c r="J394"/>
      <c r="K394"/>
      <c r="L394"/>
      <c r="M394"/>
      <c r="N394"/>
      <c r="O394"/>
      <c r="P394"/>
      <c r="Q394"/>
    </row>
    <row r="395" spans="1:18" ht="15">
      <c r="A395"/>
      <c r="B395"/>
      <c r="C395"/>
      <c r="D395"/>
      <c r="E395"/>
      <c r="F395"/>
      <c r="G395"/>
      <c r="H395"/>
      <c r="I395"/>
      <c r="J395"/>
      <c r="K395"/>
      <c r="L395"/>
      <c r="M395"/>
      <c r="N395"/>
      <c r="O395"/>
      <c r="P395"/>
      <c r="Q395"/>
      <c r="R395" s="273"/>
    </row>
    <row r="396" spans="1:18" ht="15">
      <c r="A396"/>
      <c r="B396"/>
      <c r="C396"/>
      <c r="D396"/>
      <c r="E396"/>
      <c r="F396"/>
      <c r="G396"/>
      <c r="H396"/>
      <c r="I396"/>
      <c r="J396"/>
      <c r="K396"/>
      <c r="L396"/>
      <c r="M396"/>
      <c r="N396"/>
      <c r="O396"/>
      <c r="P396"/>
      <c r="Q396"/>
    </row>
    <row r="397" spans="1:18" ht="15">
      <c r="A397"/>
      <c r="B397"/>
      <c r="C397"/>
      <c r="D397"/>
      <c r="E397"/>
      <c r="F397"/>
      <c r="G397"/>
      <c r="H397"/>
      <c r="I397"/>
      <c r="J397"/>
      <c r="K397"/>
      <c r="L397"/>
      <c r="M397"/>
      <c r="N397"/>
      <c r="O397"/>
      <c r="P397"/>
      <c r="Q397"/>
      <c r="R397" s="273"/>
    </row>
    <row r="398" spans="1:18" ht="15">
      <c r="A398"/>
      <c r="B398"/>
      <c r="C398"/>
      <c r="D398"/>
      <c r="E398"/>
      <c r="F398"/>
      <c r="G398"/>
      <c r="H398"/>
      <c r="I398"/>
      <c r="J398"/>
      <c r="K398"/>
      <c r="L398"/>
      <c r="M398"/>
      <c r="N398"/>
      <c r="O398"/>
      <c r="P398"/>
      <c r="Q398"/>
    </row>
    <row r="399" spans="1:18" ht="15">
      <c r="A399"/>
      <c r="B399"/>
      <c r="C399"/>
      <c r="D399"/>
      <c r="E399"/>
      <c r="F399"/>
      <c r="G399"/>
      <c r="H399"/>
      <c r="I399"/>
      <c r="J399"/>
      <c r="K399"/>
      <c r="L399"/>
      <c r="M399"/>
      <c r="N399"/>
      <c r="O399"/>
      <c r="P399"/>
      <c r="Q399"/>
      <c r="R399" s="273"/>
    </row>
    <row r="400" spans="1:18" ht="15">
      <c r="A400"/>
      <c r="B400"/>
      <c r="C400"/>
      <c r="D400"/>
      <c r="E400"/>
      <c r="F400"/>
      <c r="G400"/>
      <c r="H400"/>
      <c r="I400"/>
      <c r="J400"/>
      <c r="K400"/>
      <c r="L400"/>
      <c r="M400"/>
      <c r="N400"/>
      <c r="O400"/>
      <c r="P400"/>
      <c r="Q400"/>
    </row>
    <row r="401" spans="1:18" ht="15">
      <c r="A401"/>
      <c r="B401"/>
      <c r="C401"/>
      <c r="D401"/>
      <c r="E401"/>
      <c r="F401"/>
      <c r="G401"/>
      <c r="H401"/>
      <c r="I401"/>
      <c r="J401"/>
      <c r="K401"/>
      <c r="L401"/>
      <c r="M401"/>
      <c r="N401"/>
      <c r="O401"/>
      <c r="P401"/>
      <c r="Q401"/>
      <c r="R401" s="273"/>
    </row>
    <row r="402" spans="1:18" ht="15">
      <c r="A402"/>
      <c r="B402"/>
      <c r="C402"/>
      <c r="D402"/>
      <c r="E402"/>
      <c r="F402"/>
      <c r="G402"/>
      <c r="H402"/>
      <c r="I402"/>
      <c r="J402"/>
      <c r="K402"/>
      <c r="L402"/>
      <c r="M402"/>
      <c r="N402"/>
      <c r="O402"/>
      <c r="P402"/>
      <c r="Q402"/>
    </row>
    <row r="403" spans="1:18" ht="15">
      <c r="A403"/>
      <c r="B403"/>
      <c r="C403"/>
      <c r="D403"/>
      <c r="E403"/>
      <c r="F403"/>
      <c r="G403"/>
      <c r="H403"/>
      <c r="I403"/>
      <c r="J403"/>
      <c r="K403"/>
      <c r="L403"/>
      <c r="M403"/>
      <c r="N403"/>
      <c r="O403"/>
      <c r="P403"/>
      <c r="Q403"/>
      <c r="R403" s="273"/>
    </row>
    <row r="404" spans="1:18" ht="15">
      <c r="A404"/>
      <c r="B404"/>
      <c r="C404"/>
      <c r="D404"/>
      <c r="E404"/>
      <c r="F404"/>
      <c r="G404"/>
      <c r="H404"/>
      <c r="I404"/>
      <c r="J404"/>
      <c r="K404"/>
      <c r="L404"/>
      <c r="M404"/>
      <c r="N404"/>
      <c r="O404"/>
      <c r="P404"/>
      <c r="Q404"/>
    </row>
    <row r="405" spans="1:18" ht="15">
      <c r="A405"/>
      <c r="B405"/>
      <c r="C405"/>
      <c r="D405"/>
      <c r="E405"/>
      <c r="F405"/>
      <c r="G405"/>
      <c r="H405"/>
      <c r="I405"/>
      <c r="J405"/>
      <c r="K405"/>
      <c r="L405"/>
      <c r="M405"/>
      <c r="N405"/>
      <c r="O405"/>
      <c r="P405"/>
      <c r="Q405"/>
      <c r="R405" s="273"/>
    </row>
    <row r="406" spans="1:18" ht="15">
      <c r="A406"/>
      <c r="B406"/>
      <c r="C406"/>
      <c r="D406"/>
      <c r="E406"/>
      <c r="F406"/>
      <c r="G406"/>
      <c r="H406"/>
      <c r="I406"/>
      <c r="J406"/>
      <c r="K406"/>
      <c r="L406"/>
      <c r="M406"/>
      <c r="N406"/>
      <c r="O406"/>
      <c r="P406"/>
      <c r="Q406"/>
    </row>
    <row r="407" spans="1:18" ht="15">
      <c r="A407"/>
      <c r="B407"/>
      <c r="C407"/>
      <c r="D407"/>
      <c r="E407"/>
      <c r="F407"/>
      <c r="G407"/>
      <c r="H407"/>
      <c r="I407"/>
      <c r="J407"/>
      <c r="K407"/>
      <c r="L407"/>
      <c r="M407"/>
      <c r="N407"/>
      <c r="O407"/>
      <c r="P407"/>
      <c r="Q407"/>
      <c r="R407" s="273"/>
    </row>
    <row r="408" spans="1:18" ht="15">
      <c r="A408"/>
      <c r="B408"/>
      <c r="C408"/>
      <c r="D408"/>
      <c r="E408"/>
      <c r="F408"/>
      <c r="G408"/>
      <c r="H408"/>
      <c r="I408"/>
      <c r="J408"/>
      <c r="K408"/>
      <c r="L408"/>
      <c r="M408"/>
      <c r="N408"/>
      <c r="O408"/>
      <c r="P408"/>
      <c r="Q408"/>
    </row>
    <row r="409" spans="1:18" ht="15">
      <c r="A409"/>
      <c r="B409"/>
      <c r="C409"/>
      <c r="D409"/>
      <c r="E409"/>
      <c r="F409"/>
      <c r="G409"/>
      <c r="H409"/>
      <c r="I409"/>
      <c r="J409"/>
      <c r="K409"/>
      <c r="L409"/>
      <c r="M409"/>
      <c r="N409"/>
      <c r="O409"/>
      <c r="P409"/>
      <c r="Q409"/>
    </row>
    <row r="410" spans="1:18" ht="15">
      <c r="A410"/>
      <c r="B410"/>
      <c r="C410"/>
      <c r="D410"/>
      <c r="E410"/>
      <c r="F410"/>
      <c r="G410"/>
      <c r="H410"/>
      <c r="I410"/>
      <c r="J410"/>
      <c r="K410"/>
      <c r="L410"/>
      <c r="M410"/>
      <c r="N410"/>
      <c r="O410"/>
      <c r="P410"/>
      <c r="Q410"/>
    </row>
    <row r="411" spans="1:18" ht="15">
      <c r="A411"/>
      <c r="B411"/>
      <c r="C411"/>
      <c r="D411"/>
      <c r="E411"/>
      <c r="F411"/>
      <c r="G411"/>
      <c r="H411"/>
      <c r="I411"/>
      <c r="J411"/>
      <c r="K411"/>
      <c r="L411"/>
      <c r="M411"/>
      <c r="N411"/>
      <c r="O411"/>
      <c r="P411"/>
      <c r="Q411"/>
    </row>
    <row r="412" spans="1:18" ht="15">
      <c r="A412"/>
      <c r="B412"/>
      <c r="C412"/>
      <c r="D412"/>
      <c r="E412"/>
      <c r="F412"/>
      <c r="G412"/>
      <c r="H412"/>
      <c r="I412"/>
      <c r="J412"/>
      <c r="K412"/>
      <c r="L412"/>
      <c r="M412"/>
      <c r="N412"/>
      <c r="O412"/>
      <c r="P412"/>
      <c r="Q412"/>
    </row>
    <row r="413" spans="1:18" ht="15">
      <c r="A413"/>
      <c r="B413"/>
      <c r="C413"/>
      <c r="D413"/>
      <c r="E413"/>
      <c r="F413"/>
      <c r="G413"/>
      <c r="H413"/>
      <c r="I413"/>
      <c r="J413"/>
      <c r="K413"/>
      <c r="L413"/>
      <c r="M413"/>
      <c r="N413"/>
      <c r="O413"/>
      <c r="P413"/>
      <c r="Q413"/>
    </row>
    <row r="414" spans="1:18" ht="15">
      <c r="A414"/>
      <c r="B414"/>
      <c r="C414"/>
      <c r="D414"/>
      <c r="E414"/>
      <c r="F414"/>
      <c r="G414"/>
      <c r="H414"/>
      <c r="I414"/>
      <c r="J414"/>
      <c r="K414"/>
      <c r="L414"/>
      <c r="M414"/>
      <c r="N414"/>
      <c r="O414"/>
      <c r="P414"/>
      <c r="Q414"/>
      <c r="R414" s="273"/>
    </row>
    <row r="415" spans="1:18" ht="15">
      <c r="A415"/>
      <c r="B415"/>
      <c r="C415"/>
      <c r="D415"/>
      <c r="E415"/>
      <c r="F415"/>
      <c r="G415"/>
      <c r="H415"/>
      <c r="I415"/>
      <c r="J415"/>
      <c r="K415"/>
      <c r="L415"/>
      <c r="M415"/>
      <c r="N415"/>
      <c r="O415"/>
      <c r="P415"/>
      <c r="Q415"/>
    </row>
    <row r="416" spans="1:18" ht="15">
      <c r="A416"/>
      <c r="B416"/>
      <c r="C416"/>
      <c r="D416"/>
      <c r="E416"/>
      <c r="F416"/>
      <c r="G416"/>
      <c r="H416"/>
      <c r="I416"/>
      <c r="J416"/>
      <c r="K416"/>
      <c r="L416"/>
      <c r="M416"/>
      <c r="N416"/>
      <c r="O416"/>
      <c r="P416"/>
      <c r="Q416"/>
    </row>
    <row r="417" spans="1:18" ht="15">
      <c r="A417"/>
      <c r="B417"/>
      <c r="C417"/>
      <c r="D417"/>
      <c r="E417"/>
      <c r="F417"/>
      <c r="G417"/>
      <c r="H417"/>
      <c r="I417"/>
      <c r="J417"/>
      <c r="K417"/>
      <c r="L417"/>
      <c r="M417"/>
      <c r="N417"/>
      <c r="O417"/>
      <c r="P417"/>
      <c r="Q417"/>
    </row>
    <row r="418" spans="1:18" ht="15">
      <c r="A418"/>
      <c r="B418"/>
      <c r="C418"/>
      <c r="D418"/>
      <c r="E418"/>
      <c r="F418"/>
      <c r="G418"/>
      <c r="H418"/>
      <c r="I418"/>
      <c r="J418"/>
      <c r="K418"/>
      <c r="L418"/>
      <c r="M418"/>
      <c r="N418"/>
      <c r="O418"/>
      <c r="P418"/>
      <c r="Q418"/>
      <c r="R418" s="273"/>
    </row>
    <row r="419" spans="1:18" ht="15">
      <c r="A419"/>
      <c r="B419"/>
      <c r="C419"/>
      <c r="D419"/>
      <c r="E419"/>
      <c r="F419"/>
      <c r="G419"/>
      <c r="H419"/>
      <c r="I419"/>
      <c r="J419"/>
      <c r="K419"/>
      <c r="L419"/>
      <c r="M419"/>
      <c r="N419"/>
      <c r="O419"/>
      <c r="P419"/>
      <c r="Q419"/>
    </row>
    <row r="420" spans="1:18" ht="15">
      <c r="A420"/>
      <c r="B420"/>
      <c r="C420"/>
      <c r="D420"/>
      <c r="E420"/>
      <c r="F420"/>
      <c r="G420"/>
      <c r="H420"/>
      <c r="I420"/>
      <c r="J420"/>
      <c r="K420"/>
      <c r="L420"/>
      <c r="M420"/>
      <c r="N420"/>
      <c r="O420"/>
      <c r="P420"/>
      <c r="Q420"/>
      <c r="R420" s="273"/>
    </row>
    <row r="421" spans="1:18" ht="15">
      <c r="A421"/>
      <c r="B421"/>
      <c r="C421"/>
      <c r="D421"/>
      <c r="E421"/>
      <c r="F421"/>
      <c r="G421"/>
      <c r="H421"/>
      <c r="I421"/>
      <c r="J421"/>
      <c r="K421"/>
      <c r="L421"/>
      <c r="M421"/>
      <c r="N421"/>
      <c r="O421"/>
      <c r="P421"/>
      <c r="Q421"/>
    </row>
    <row r="422" spans="1:18" ht="15">
      <c r="A422"/>
      <c r="B422"/>
      <c r="C422"/>
      <c r="D422"/>
      <c r="E422"/>
      <c r="F422"/>
      <c r="G422"/>
      <c r="H422"/>
      <c r="I422"/>
      <c r="J422"/>
      <c r="K422"/>
      <c r="L422"/>
      <c r="M422"/>
      <c r="N422"/>
      <c r="O422"/>
      <c r="P422"/>
      <c r="Q422"/>
      <c r="R422" s="273"/>
    </row>
    <row r="423" spans="1:18" ht="15">
      <c r="A423"/>
      <c r="B423"/>
      <c r="C423"/>
      <c r="D423"/>
      <c r="E423"/>
      <c r="F423"/>
      <c r="G423"/>
      <c r="H423"/>
      <c r="I423"/>
      <c r="J423"/>
      <c r="K423"/>
      <c r="L423"/>
      <c r="M423"/>
      <c r="N423"/>
      <c r="O423"/>
      <c r="P423"/>
      <c r="Q423"/>
    </row>
    <row r="424" spans="1:18" ht="15">
      <c r="A424"/>
      <c r="B424"/>
      <c r="C424"/>
      <c r="D424"/>
      <c r="E424"/>
      <c r="F424"/>
      <c r="G424"/>
      <c r="H424"/>
      <c r="I424"/>
      <c r="J424"/>
      <c r="K424"/>
      <c r="L424"/>
      <c r="M424"/>
      <c r="N424"/>
      <c r="O424"/>
      <c r="P424"/>
      <c r="Q424"/>
      <c r="R424" s="273"/>
    </row>
    <row r="425" spans="1:18" ht="15">
      <c r="A425"/>
      <c r="B425"/>
      <c r="C425"/>
      <c r="D425"/>
      <c r="E425"/>
      <c r="F425"/>
      <c r="G425"/>
      <c r="H425"/>
      <c r="I425"/>
      <c r="J425"/>
      <c r="K425"/>
      <c r="L425"/>
      <c r="M425"/>
      <c r="N425"/>
      <c r="O425"/>
      <c r="P425"/>
      <c r="Q425"/>
    </row>
    <row r="426" spans="1:18" ht="15">
      <c r="A426"/>
      <c r="B426"/>
      <c r="C426"/>
      <c r="D426"/>
      <c r="E426"/>
      <c r="F426"/>
      <c r="G426"/>
      <c r="H426"/>
      <c r="I426"/>
      <c r="J426"/>
      <c r="K426"/>
      <c r="L426"/>
      <c r="M426"/>
      <c r="N426"/>
      <c r="O426"/>
      <c r="P426"/>
      <c r="Q426"/>
      <c r="R426" s="273"/>
    </row>
    <row r="427" spans="1:18" ht="15">
      <c r="A427"/>
      <c r="B427"/>
      <c r="C427"/>
      <c r="D427"/>
      <c r="E427"/>
      <c r="F427"/>
      <c r="G427"/>
      <c r="H427"/>
      <c r="I427"/>
      <c r="J427"/>
      <c r="K427"/>
      <c r="L427"/>
      <c r="M427"/>
      <c r="N427"/>
      <c r="O427"/>
      <c r="P427"/>
      <c r="Q427"/>
    </row>
    <row r="428" spans="1:18" ht="15">
      <c r="A428"/>
      <c r="B428"/>
      <c r="C428"/>
      <c r="D428"/>
      <c r="E428"/>
      <c r="F428"/>
      <c r="G428"/>
      <c r="H428"/>
      <c r="I428"/>
      <c r="J428"/>
      <c r="K428"/>
      <c r="L428"/>
      <c r="M428"/>
      <c r="N428"/>
      <c r="O428"/>
      <c r="P428"/>
      <c r="Q428"/>
      <c r="R428" s="273"/>
    </row>
    <row r="429" spans="1:18" ht="15">
      <c r="A429"/>
      <c r="B429"/>
      <c r="C429"/>
      <c r="D429"/>
      <c r="E429"/>
      <c r="F429"/>
      <c r="G429"/>
      <c r="H429"/>
      <c r="I429"/>
      <c r="J429"/>
      <c r="K429"/>
      <c r="L429"/>
      <c r="M429"/>
      <c r="N429"/>
      <c r="O429"/>
      <c r="P429"/>
      <c r="Q429"/>
    </row>
    <row r="430" spans="1:18" ht="15">
      <c r="A430"/>
      <c r="B430"/>
      <c r="C430"/>
      <c r="D430"/>
      <c r="E430"/>
      <c r="F430"/>
      <c r="G430"/>
      <c r="H430"/>
      <c r="I430"/>
      <c r="J430"/>
      <c r="K430"/>
      <c r="L430"/>
      <c r="M430"/>
      <c r="N430"/>
      <c r="O430"/>
      <c r="P430"/>
      <c r="Q430"/>
      <c r="R430" s="273"/>
    </row>
    <row r="431" spans="1:18" ht="15">
      <c r="A431"/>
      <c r="B431"/>
      <c r="C431"/>
      <c r="D431"/>
      <c r="E431"/>
      <c r="F431"/>
      <c r="G431"/>
      <c r="H431"/>
      <c r="I431"/>
      <c r="J431"/>
      <c r="K431"/>
      <c r="L431"/>
      <c r="M431"/>
      <c r="N431"/>
      <c r="O431"/>
      <c r="P431"/>
      <c r="Q431"/>
    </row>
    <row r="432" spans="1:18" ht="15">
      <c r="A432"/>
      <c r="B432"/>
      <c r="C432"/>
      <c r="D432"/>
      <c r="E432"/>
      <c r="F432"/>
      <c r="G432"/>
      <c r="H432"/>
      <c r="I432"/>
      <c r="J432"/>
      <c r="K432"/>
      <c r="L432"/>
      <c r="M432"/>
      <c r="N432"/>
      <c r="O432"/>
      <c r="P432"/>
      <c r="Q432"/>
      <c r="R432" s="273"/>
    </row>
    <row r="433" spans="1:18" ht="15">
      <c r="A433"/>
      <c r="B433"/>
      <c r="C433"/>
      <c r="D433"/>
      <c r="E433"/>
      <c r="F433"/>
      <c r="G433"/>
      <c r="H433"/>
      <c r="I433"/>
      <c r="J433"/>
      <c r="K433"/>
      <c r="L433"/>
      <c r="M433"/>
      <c r="N433"/>
      <c r="O433"/>
      <c r="P433"/>
      <c r="Q433"/>
    </row>
    <row r="434" spans="1:18" ht="15">
      <c r="A434"/>
      <c r="B434"/>
      <c r="C434"/>
      <c r="D434"/>
      <c r="E434"/>
      <c r="F434"/>
      <c r="G434"/>
      <c r="H434"/>
      <c r="I434"/>
      <c r="J434"/>
      <c r="K434"/>
      <c r="L434"/>
      <c r="M434"/>
      <c r="N434"/>
      <c r="O434"/>
      <c r="P434"/>
      <c r="Q434"/>
      <c r="R434" s="273"/>
    </row>
    <row r="435" spans="1:18" ht="15">
      <c r="A435"/>
      <c r="B435"/>
      <c r="C435"/>
      <c r="D435"/>
      <c r="E435"/>
      <c r="F435"/>
      <c r="G435"/>
      <c r="H435"/>
      <c r="I435"/>
      <c r="J435"/>
      <c r="K435"/>
      <c r="L435"/>
      <c r="M435"/>
      <c r="N435"/>
      <c r="O435"/>
      <c r="P435"/>
      <c r="Q435"/>
    </row>
    <row r="436" spans="1:18" ht="15">
      <c r="A436"/>
      <c r="B436"/>
      <c r="C436"/>
      <c r="D436"/>
      <c r="E436"/>
      <c r="F436"/>
      <c r="G436"/>
      <c r="H436"/>
      <c r="I436"/>
      <c r="J436"/>
      <c r="K436"/>
      <c r="L436"/>
      <c r="M436"/>
      <c r="N436"/>
      <c r="O436"/>
      <c r="P436"/>
      <c r="Q436"/>
      <c r="R436" s="273"/>
    </row>
    <row r="437" spans="1:18" ht="15">
      <c r="A437"/>
      <c r="B437"/>
      <c r="C437"/>
      <c r="D437"/>
      <c r="E437"/>
      <c r="F437"/>
      <c r="G437"/>
      <c r="H437"/>
      <c r="I437"/>
      <c r="J437"/>
      <c r="K437"/>
      <c r="L437"/>
      <c r="M437"/>
      <c r="N437"/>
      <c r="O437"/>
      <c r="P437"/>
      <c r="Q437"/>
    </row>
    <row r="438" spans="1:18" ht="15">
      <c r="A438"/>
      <c r="B438"/>
      <c r="C438"/>
      <c r="D438"/>
      <c r="E438"/>
      <c r="F438"/>
      <c r="G438"/>
      <c r="H438"/>
      <c r="I438"/>
      <c r="J438"/>
      <c r="K438"/>
      <c r="L438"/>
      <c r="M438"/>
      <c r="N438"/>
      <c r="O438"/>
      <c r="P438"/>
      <c r="Q438"/>
    </row>
    <row r="439" spans="1:18" ht="15">
      <c r="A439"/>
      <c r="B439"/>
      <c r="C439"/>
      <c r="D439"/>
      <c r="E439"/>
      <c r="F439"/>
      <c r="G439"/>
      <c r="H439"/>
      <c r="I439"/>
      <c r="J439"/>
      <c r="K439"/>
      <c r="L439"/>
      <c r="M439"/>
      <c r="N439"/>
      <c r="O439"/>
      <c r="P439"/>
      <c r="Q439"/>
    </row>
    <row r="440" spans="1:18" ht="15">
      <c r="A440"/>
      <c r="B440"/>
      <c r="C440"/>
      <c r="D440"/>
      <c r="E440"/>
      <c r="F440"/>
      <c r="G440"/>
      <c r="H440"/>
      <c r="I440"/>
      <c r="J440"/>
      <c r="K440"/>
      <c r="L440"/>
      <c r="M440"/>
      <c r="N440"/>
      <c r="O440"/>
      <c r="P440"/>
      <c r="Q440"/>
    </row>
    <row r="441" spans="1:18" ht="15">
      <c r="A441"/>
      <c r="B441"/>
      <c r="C441"/>
      <c r="D441"/>
      <c r="E441"/>
      <c r="F441"/>
      <c r="G441"/>
      <c r="H441"/>
      <c r="I441"/>
      <c r="J441"/>
      <c r="K441"/>
      <c r="L441"/>
      <c r="M441"/>
      <c r="N441"/>
      <c r="O441"/>
      <c r="P441"/>
      <c r="Q441"/>
    </row>
    <row r="442" spans="1:18" ht="15">
      <c r="A442"/>
      <c r="B442"/>
      <c r="C442"/>
      <c r="D442"/>
      <c r="E442"/>
      <c r="F442"/>
      <c r="G442"/>
      <c r="H442"/>
      <c r="I442"/>
      <c r="J442"/>
      <c r="K442"/>
      <c r="L442"/>
      <c r="M442"/>
      <c r="N442"/>
      <c r="O442"/>
      <c r="P442"/>
      <c r="Q442"/>
    </row>
    <row r="443" spans="1:18" ht="15">
      <c r="A443"/>
      <c r="B443"/>
      <c r="C443"/>
      <c r="D443"/>
      <c r="E443"/>
      <c r="F443"/>
      <c r="G443"/>
      <c r="H443"/>
      <c r="I443"/>
      <c r="J443"/>
      <c r="K443"/>
      <c r="L443"/>
      <c r="M443"/>
      <c r="N443"/>
      <c r="O443"/>
      <c r="P443"/>
      <c r="Q443"/>
      <c r="R443" s="273"/>
    </row>
    <row r="444" spans="1:18" ht="15">
      <c r="A444"/>
      <c r="B444"/>
      <c r="C444"/>
      <c r="D444"/>
      <c r="E444"/>
      <c r="F444"/>
      <c r="G444"/>
      <c r="H444"/>
      <c r="I444"/>
      <c r="J444"/>
      <c r="K444"/>
      <c r="L444"/>
      <c r="M444"/>
      <c r="N444"/>
      <c r="O444"/>
      <c r="P444"/>
      <c r="Q444"/>
    </row>
    <row r="445" spans="1:18" ht="15">
      <c r="A445"/>
      <c r="B445"/>
      <c r="C445"/>
      <c r="D445"/>
      <c r="E445"/>
      <c r="F445"/>
      <c r="G445"/>
      <c r="H445"/>
      <c r="I445"/>
      <c r="J445"/>
      <c r="K445"/>
      <c r="L445"/>
      <c r="M445"/>
      <c r="N445"/>
      <c r="O445"/>
      <c r="P445"/>
      <c r="Q445"/>
    </row>
    <row r="446" spans="1:18" ht="15">
      <c r="A446"/>
      <c r="B446"/>
      <c r="C446"/>
      <c r="D446"/>
      <c r="E446"/>
      <c r="F446"/>
      <c r="G446"/>
      <c r="H446"/>
      <c r="I446"/>
      <c r="J446"/>
      <c r="K446"/>
      <c r="L446"/>
      <c r="M446"/>
      <c r="N446"/>
      <c r="O446"/>
      <c r="P446"/>
      <c r="Q446"/>
    </row>
    <row r="447" spans="1:18" ht="15">
      <c r="A447"/>
      <c r="B447"/>
      <c r="C447"/>
      <c r="D447"/>
      <c r="E447"/>
      <c r="F447"/>
      <c r="G447"/>
      <c r="H447"/>
      <c r="I447"/>
      <c r="J447"/>
      <c r="K447"/>
      <c r="L447"/>
      <c r="M447"/>
      <c r="N447"/>
      <c r="O447"/>
      <c r="P447"/>
      <c r="Q447"/>
      <c r="R447" s="273"/>
    </row>
    <row r="448" spans="1:18" ht="15">
      <c r="A448"/>
      <c r="B448"/>
      <c r="C448"/>
      <c r="D448"/>
      <c r="E448"/>
      <c r="F448"/>
      <c r="G448"/>
      <c r="H448"/>
      <c r="I448"/>
      <c r="J448"/>
      <c r="K448"/>
      <c r="L448"/>
      <c r="M448"/>
      <c r="N448"/>
      <c r="O448"/>
      <c r="P448"/>
      <c r="Q448"/>
    </row>
    <row r="449" spans="1:18" ht="15">
      <c r="A449"/>
      <c r="B449"/>
      <c r="C449"/>
      <c r="D449"/>
      <c r="E449"/>
      <c r="F449"/>
      <c r="G449"/>
      <c r="H449"/>
      <c r="I449"/>
      <c r="J449"/>
      <c r="K449"/>
      <c r="L449"/>
      <c r="M449"/>
      <c r="N449"/>
      <c r="O449"/>
      <c r="P449"/>
      <c r="Q449"/>
      <c r="R449" s="273"/>
    </row>
    <row r="450" spans="1:18" ht="15">
      <c r="A450"/>
      <c r="B450"/>
      <c r="C450"/>
      <c r="D450"/>
      <c r="E450"/>
      <c r="F450"/>
      <c r="G450"/>
      <c r="H450"/>
      <c r="I450"/>
      <c r="J450"/>
      <c r="K450"/>
      <c r="L450"/>
      <c r="M450"/>
      <c r="N450"/>
      <c r="O450"/>
      <c r="P450"/>
      <c r="Q450"/>
    </row>
    <row r="451" spans="1:18" ht="15">
      <c r="A451"/>
      <c r="B451"/>
      <c r="C451"/>
      <c r="D451"/>
      <c r="E451"/>
      <c r="F451"/>
      <c r="G451"/>
      <c r="H451"/>
      <c r="I451"/>
      <c r="J451"/>
      <c r="K451"/>
      <c r="L451"/>
      <c r="M451"/>
      <c r="N451"/>
      <c r="O451"/>
      <c r="P451"/>
      <c r="Q451"/>
      <c r="R451" s="273"/>
    </row>
    <row r="452" spans="1:18" ht="15">
      <c r="A452"/>
      <c r="B452"/>
      <c r="C452"/>
      <c r="D452"/>
      <c r="E452"/>
      <c r="F452"/>
      <c r="G452"/>
      <c r="H452"/>
      <c r="I452"/>
      <c r="J452"/>
      <c r="K452"/>
      <c r="L452"/>
      <c r="M452"/>
      <c r="N452"/>
      <c r="O452"/>
      <c r="P452"/>
      <c r="Q452"/>
    </row>
    <row r="453" spans="1:18" ht="15">
      <c r="A453"/>
      <c r="B453"/>
      <c r="C453"/>
      <c r="D453"/>
      <c r="E453"/>
      <c r="F453"/>
      <c r="G453"/>
      <c r="H453"/>
      <c r="I453"/>
      <c r="J453"/>
      <c r="K453"/>
      <c r="L453"/>
      <c r="M453"/>
      <c r="N453"/>
      <c r="O453"/>
      <c r="P453"/>
      <c r="Q453"/>
      <c r="R453" s="273"/>
    </row>
    <row r="454" spans="1:18" ht="15">
      <c r="A454"/>
      <c r="B454"/>
      <c r="C454"/>
      <c r="D454"/>
      <c r="E454"/>
      <c r="F454"/>
      <c r="G454"/>
      <c r="H454"/>
      <c r="I454"/>
      <c r="J454"/>
      <c r="K454"/>
      <c r="L454"/>
      <c r="M454"/>
      <c r="N454"/>
      <c r="O454"/>
      <c r="P454"/>
      <c r="Q454"/>
    </row>
    <row r="455" spans="1:18" ht="15">
      <c r="A455"/>
      <c r="B455"/>
      <c r="C455"/>
      <c r="D455"/>
      <c r="E455"/>
      <c r="F455"/>
      <c r="G455"/>
      <c r="H455"/>
      <c r="I455"/>
      <c r="J455"/>
      <c r="K455"/>
      <c r="L455"/>
      <c r="M455"/>
      <c r="N455"/>
      <c r="O455"/>
      <c r="P455"/>
      <c r="Q455"/>
      <c r="R455" s="273"/>
    </row>
    <row r="456" spans="1:18" ht="15">
      <c r="A456"/>
      <c r="B456"/>
      <c r="C456"/>
      <c r="D456"/>
      <c r="E456"/>
      <c r="F456"/>
      <c r="G456"/>
      <c r="H456"/>
      <c r="I456"/>
      <c r="J456"/>
      <c r="K456"/>
      <c r="L456"/>
      <c r="M456"/>
      <c r="N456"/>
      <c r="O456"/>
      <c r="P456"/>
      <c r="Q456"/>
    </row>
    <row r="457" spans="1:18" ht="15">
      <c r="A457"/>
      <c r="B457"/>
      <c r="C457"/>
      <c r="D457"/>
      <c r="E457"/>
      <c r="F457"/>
      <c r="G457"/>
      <c r="H457"/>
      <c r="I457"/>
      <c r="J457"/>
      <c r="K457"/>
      <c r="L457"/>
      <c r="M457"/>
      <c r="N457"/>
      <c r="O457"/>
      <c r="P457"/>
      <c r="Q457"/>
      <c r="R457" s="273"/>
    </row>
    <row r="458" spans="1:18" ht="15">
      <c r="A458"/>
      <c r="B458"/>
      <c r="C458"/>
      <c r="D458"/>
      <c r="E458"/>
      <c r="F458"/>
      <c r="G458"/>
      <c r="H458"/>
      <c r="I458"/>
      <c r="J458"/>
      <c r="K458"/>
      <c r="L458"/>
      <c r="M458"/>
      <c r="N458"/>
      <c r="O458"/>
      <c r="P458"/>
      <c r="Q458"/>
    </row>
    <row r="459" spans="1:18" ht="15">
      <c r="A459"/>
      <c r="B459"/>
      <c r="C459"/>
      <c r="D459"/>
      <c r="E459"/>
      <c r="F459"/>
      <c r="G459"/>
      <c r="H459"/>
      <c r="I459"/>
      <c r="J459"/>
      <c r="K459"/>
      <c r="L459"/>
      <c r="M459"/>
      <c r="N459"/>
      <c r="O459"/>
      <c r="P459"/>
      <c r="Q459"/>
      <c r="R459" s="273"/>
    </row>
    <row r="460" spans="1:18" ht="15">
      <c r="A460"/>
      <c r="B460"/>
      <c r="C460"/>
      <c r="D460"/>
      <c r="E460"/>
      <c r="F460"/>
      <c r="G460"/>
      <c r="H460"/>
      <c r="I460"/>
      <c r="J460"/>
      <c r="K460"/>
      <c r="L460"/>
      <c r="M460"/>
      <c r="N460"/>
      <c r="O460"/>
      <c r="P460"/>
      <c r="Q460"/>
    </row>
    <row r="461" spans="1:18" ht="15">
      <c r="A461"/>
      <c r="B461"/>
      <c r="C461"/>
      <c r="D461"/>
      <c r="E461"/>
      <c r="F461"/>
      <c r="G461"/>
      <c r="H461"/>
      <c r="I461"/>
      <c r="J461"/>
      <c r="K461"/>
      <c r="L461"/>
      <c r="M461"/>
      <c r="N461"/>
      <c r="O461"/>
      <c r="P461"/>
      <c r="Q461"/>
      <c r="R461" s="273"/>
    </row>
    <row r="462" spans="1:18" ht="15">
      <c r="A462"/>
      <c r="B462"/>
      <c r="C462"/>
      <c r="D462"/>
      <c r="E462"/>
      <c r="F462"/>
      <c r="G462"/>
      <c r="H462"/>
      <c r="I462"/>
      <c r="J462"/>
      <c r="K462"/>
      <c r="L462"/>
      <c r="M462"/>
      <c r="N462"/>
      <c r="O462"/>
      <c r="P462"/>
      <c r="Q462"/>
    </row>
    <row r="463" spans="1:18" ht="15">
      <c r="A463"/>
      <c r="B463"/>
      <c r="C463"/>
      <c r="D463"/>
      <c r="E463"/>
      <c r="F463"/>
      <c r="G463"/>
      <c r="H463"/>
      <c r="I463"/>
      <c r="J463"/>
      <c r="K463"/>
      <c r="L463"/>
      <c r="M463"/>
      <c r="N463"/>
      <c r="O463"/>
      <c r="P463"/>
      <c r="Q463"/>
      <c r="R463" s="273"/>
    </row>
    <row r="464" spans="1:18" ht="15">
      <c r="A464"/>
      <c r="B464"/>
      <c r="C464"/>
      <c r="D464"/>
      <c r="E464"/>
      <c r="F464"/>
      <c r="G464"/>
      <c r="H464"/>
      <c r="I464"/>
      <c r="J464"/>
      <c r="K464"/>
      <c r="L464"/>
      <c r="M464"/>
      <c r="N464"/>
      <c r="O464"/>
      <c r="P464"/>
      <c r="Q464"/>
    </row>
    <row r="465" spans="1:18" ht="15">
      <c r="A465"/>
      <c r="B465"/>
      <c r="C465"/>
      <c r="D465"/>
      <c r="E465"/>
      <c r="F465"/>
      <c r="G465"/>
      <c r="H465"/>
      <c r="I465"/>
      <c r="J465"/>
      <c r="K465"/>
      <c r="L465"/>
      <c r="M465"/>
      <c r="N465"/>
      <c r="O465"/>
      <c r="P465"/>
      <c r="Q465"/>
      <c r="R465" s="273"/>
    </row>
    <row r="466" spans="1:18" ht="15">
      <c r="A466"/>
      <c r="B466"/>
      <c r="C466"/>
      <c r="D466"/>
      <c r="E466"/>
      <c r="F466"/>
      <c r="G466"/>
      <c r="H466"/>
      <c r="I466"/>
      <c r="J466"/>
      <c r="K466"/>
      <c r="L466"/>
      <c r="M466"/>
      <c r="N466"/>
      <c r="O466"/>
      <c r="P466"/>
      <c r="Q466"/>
    </row>
    <row r="467" spans="1:18" ht="15">
      <c r="A467"/>
      <c r="B467"/>
      <c r="C467"/>
      <c r="D467"/>
      <c r="E467"/>
      <c r="F467"/>
      <c r="G467"/>
      <c r="H467"/>
      <c r="I467"/>
      <c r="J467"/>
      <c r="K467"/>
      <c r="L467"/>
      <c r="M467"/>
      <c r="N467"/>
      <c r="O467"/>
      <c r="P467"/>
      <c r="Q467"/>
    </row>
    <row r="468" spans="1:18" ht="15">
      <c r="A468"/>
      <c r="B468"/>
      <c r="C468"/>
      <c r="D468"/>
      <c r="E468"/>
      <c r="F468"/>
      <c r="G468"/>
      <c r="H468"/>
      <c r="I468"/>
      <c r="J468"/>
      <c r="K468"/>
      <c r="L468"/>
      <c r="M468"/>
      <c r="N468"/>
      <c r="O468"/>
      <c r="P468"/>
      <c r="Q468"/>
    </row>
    <row r="469" spans="1:18" ht="15">
      <c r="A469"/>
      <c r="B469"/>
      <c r="C469"/>
      <c r="D469"/>
      <c r="E469"/>
      <c r="F469"/>
      <c r="G469"/>
      <c r="H469"/>
      <c r="I469"/>
      <c r="J469"/>
      <c r="K469"/>
      <c r="L469"/>
      <c r="M469"/>
      <c r="N469"/>
      <c r="O469"/>
      <c r="P469"/>
      <c r="Q469"/>
    </row>
    <row r="470" spans="1:18" ht="15">
      <c r="A470"/>
      <c r="B470"/>
      <c r="C470"/>
      <c r="D470"/>
      <c r="E470"/>
      <c r="F470"/>
      <c r="G470"/>
      <c r="H470"/>
      <c r="I470"/>
      <c r="J470"/>
      <c r="K470"/>
      <c r="L470"/>
      <c r="M470"/>
      <c r="N470"/>
      <c r="O470"/>
      <c r="P470"/>
      <c r="Q470"/>
    </row>
    <row r="471" spans="1:18" ht="15">
      <c r="A471"/>
      <c r="B471"/>
      <c r="C471"/>
      <c r="D471"/>
      <c r="E471"/>
      <c r="F471"/>
      <c r="G471"/>
      <c r="H471"/>
      <c r="I471"/>
      <c r="J471"/>
      <c r="K471"/>
      <c r="L471"/>
      <c r="M471"/>
      <c r="N471"/>
      <c r="O471"/>
      <c r="P471"/>
      <c r="Q471"/>
    </row>
    <row r="472" spans="1:18" ht="15">
      <c r="A472"/>
      <c r="B472"/>
      <c r="C472"/>
      <c r="D472"/>
      <c r="E472"/>
      <c r="F472"/>
      <c r="G472"/>
      <c r="H472"/>
      <c r="I472"/>
      <c r="J472"/>
      <c r="K472"/>
      <c r="L472"/>
      <c r="M472"/>
      <c r="N472"/>
      <c r="O472"/>
      <c r="P472"/>
      <c r="Q472"/>
      <c r="R472" s="273"/>
    </row>
    <row r="473" spans="1:18" ht="15">
      <c r="A473"/>
      <c r="B473"/>
      <c r="C473"/>
      <c r="D473"/>
      <c r="E473"/>
      <c r="F473"/>
      <c r="G473"/>
      <c r="H473"/>
      <c r="I473"/>
      <c r="J473"/>
      <c r="K473"/>
      <c r="L473"/>
      <c r="M473"/>
      <c r="N473"/>
      <c r="O473"/>
      <c r="P473"/>
      <c r="Q473"/>
    </row>
    <row r="474" spans="1:18" ht="15">
      <c r="A474"/>
      <c r="B474"/>
      <c r="C474"/>
      <c r="D474"/>
      <c r="E474"/>
      <c r="F474"/>
      <c r="G474"/>
      <c r="H474"/>
      <c r="I474"/>
      <c r="J474"/>
      <c r="K474"/>
      <c r="L474"/>
      <c r="M474"/>
      <c r="N474"/>
      <c r="O474"/>
      <c r="P474"/>
      <c r="Q474"/>
    </row>
    <row r="475" spans="1:18" ht="15">
      <c r="A475"/>
      <c r="B475"/>
      <c r="C475"/>
      <c r="D475"/>
      <c r="E475"/>
      <c r="F475"/>
      <c r="G475"/>
      <c r="H475"/>
      <c r="I475"/>
      <c r="J475"/>
      <c r="K475"/>
      <c r="L475"/>
      <c r="M475"/>
      <c r="N475"/>
      <c r="O475"/>
      <c r="P475"/>
      <c r="Q475"/>
    </row>
    <row r="476" spans="1:18" ht="15">
      <c r="A476"/>
      <c r="B476"/>
      <c r="C476"/>
      <c r="D476"/>
      <c r="E476"/>
      <c r="F476"/>
      <c r="G476"/>
      <c r="H476"/>
      <c r="I476"/>
      <c r="J476"/>
      <c r="K476"/>
      <c r="L476"/>
      <c r="M476"/>
      <c r="N476"/>
      <c r="O476"/>
      <c r="P476"/>
      <c r="Q476"/>
      <c r="R476" s="273"/>
    </row>
    <row r="477" spans="1:18" ht="15">
      <c r="A477"/>
      <c r="B477"/>
      <c r="C477"/>
      <c r="D477"/>
      <c r="E477"/>
      <c r="F477"/>
      <c r="G477"/>
      <c r="H477"/>
      <c r="I477"/>
      <c r="J477"/>
      <c r="K477"/>
      <c r="L477"/>
      <c r="M477"/>
      <c r="N477"/>
      <c r="O477"/>
      <c r="P477"/>
      <c r="Q477"/>
    </row>
    <row r="478" spans="1:18" ht="15">
      <c r="A478"/>
      <c r="B478"/>
      <c r="C478"/>
      <c r="D478"/>
      <c r="E478"/>
      <c r="F478"/>
      <c r="G478"/>
      <c r="H478"/>
      <c r="I478"/>
      <c r="J478"/>
      <c r="K478"/>
      <c r="L478"/>
      <c r="M478"/>
      <c r="N478"/>
      <c r="O478"/>
      <c r="P478"/>
      <c r="Q478"/>
      <c r="R478" s="273"/>
    </row>
    <row r="479" spans="1:18" ht="15">
      <c r="A479"/>
      <c r="B479"/>
      <c r="C479"/>
      <c r="D479"/>
      <c r="E479"/>
      <c r="F479"/>
      <c r="G479"/>
      <c r="H479"/>
      <c r="I479"/>
      <c r="J479"/>
      <c r="K479"/>
      <c r="L479"/>
      <c r="M479"/>
      <c r="N479"/>
      <c r="O479"/>
      <c r="P479"/>
      <c r="Q479"/>
    </row>
    <row r="480" spans="1:18" ht="15">
      <c r="A480"/>
      <c r="B480"/>
      <c r="C480"/>
      <c r="D480"/>
      <c r="E480"/>
      <c r="F480"/>
      <c r="G480"/>
      <c r="H480"/>
      <c r="I480"/>
      <c r="J480"/>
      <c r="K480"/>
      <c r="L480"/>
      <c r="M480"/>
      <c r="N480"/>
      <c r="O480"/>
      <c r="P480"/>
      <c r="Q480"/>
      <c r="R480" s="273"/>
    </row>
    <row r="481" spans="1:18" ht="15">
      <c r="A481"/>
      <c r="B481"/>
      <c r="C481"/>
      <c r="D481"/>
      <c r="E481"/>
      <c r="F481"/>
      <c r="G481"/>
      <c r="H481"/>
      <c r="I481"/>
      <c r="J481"/>
      <c r="K481"/>
      <c r="L481"/>
      <c r="M481"/>
      <c r="N481"/>
      <c r="O481"/>
      <c r="P481"/>
      <c r="Q481"/>
    </row>
    <row r="482" spans="1:18" ht="15">
      <c r="A482"/>
      <c r="B482"/>
      <c r="C482"/>
      <c r="D482"/>
      <c r="E482"/>
      <c r="F482"/>
      <c r="G482"/>
      <c r="H482"/>
      <c r="I482"/>
      <c r="J482"/>
      <c r="K482"/>
      <c r="L482"/>
      <c r="M482"/>
      <c r="N482"/>
      <c r="O482"/>
      <c r="P482"/>
      <c r="Q482"/>
      <c r="R482" s="273"/>
    </row>
    <row r="483" spans="1:18" ht="15">
      <c r="A483"/>
      <c r="B483"/>
      <c r="C483"/>
      <c r="D483"/>
      <c r="E483"/>
      <c r="F483"/>
      <c r="G483"/>
      <c r="H483"/>
      <c r="I483"/>
      <c r="J483"/>
      <c r="K483"/>
      <c r="L483"/>
      <c r="M483"/>
      <c r="N483"/>
      <c r="O483"/>
      <c r="P483"/>
      <c r="Q483"/>
    </row>
    <row r="484" spans="1:18" ht="15">
      <c r="A484"/>
      <c r="B484"/>
      <c r="C484"/>
      <c r="D484"/>
      <c r="E484"/>
      <c r="F484"/>
      <c r="G484"/>
      <c r="H484"/>
      <c r="I484"/>
      <c r="J484"/>
      <c r="K484"/>
      <c r="L484"/>
      <c r="M484"/>
      <c r="N484"/>
      <c r="O484"/>
      <c r="P484"/>
      <c r="Q484"/>
      <c r="R484" s="273"/>
    </row>
    <row r="485" spans="1:18" ht="15">
      <c r="A485"/>
      <c r="B485"/>
      <c r="C485"/>
      <c r="D485"/>
      <c r="E485"/>
      <c r="F485"/>
      <c r="G485"/>
      <c r="H485"/>
      <c r="I485"/>
      <c r="J485"/>
      <c r="K485"/>
      <c r="L485"/>
      <c r="M485"/>
      <c r="N485"/>
      <c r="O485"/>
      <c r="P485"/>
      <c r="Q485"/>
    </row>
    <row r="486" spans="1:18" ht="15">
      <c r="A486"/>
      <c r="B486"/>
      <c r="C486"/>
      <c r="D486"/>
      <c r="E486"/>
      <c r="F486"/>
      <c r="G486"/>
      <c r="H486"/>
      <c r="I486"/>
      <c r="J486"/>
      <c r="K486"/>
      <c r="L486"/>
      <c r="M486"/>
      <c r="N486"/>
      <c r="O486"/>
      <c r="P486"/>
      <c r="Q486"/>
      <c r="R486" s="273"/>
    </row>
    <row r="487" spans="1:18" ht="15">
      <c r="A487"/>
      <c r="B487"/>
      <c r="C487"/>
      <c r="D487"/>
      <c r="E487"/>
      <c r="F487"/>
      <c r="G487"/>
      <c r="H487"/>
      <c r="I487"/>
      <c r="J487"/>
      <c r="K487"/>
      <c r="L487"/>
      <c r="M487"/>
      <c r="N487"/>
      <c r="O487"/>
      <c r="P487"/>
      <c r="Q487"/>
    </row>
    <row r="488" spans="1:18" ht="15">
      <c r="A488"/>
      <c r="B488"/>
      <c r="C488"/>
      <c r="D488"/>
      <c r="E488"/>
      <c r="F488"/>
      <c r="G488"/>
      <c r="H488"/>
      <c r="I488"/>
      <c r="J488"/>
      <c r="K488"/>
      <c r="L488"/>
      <c r="M488"/>
      <c r="N488"/>
      <c r="O488"/>
      <c r="P488"/>
      <c r="Q488"/>
      <c r="R488" s="273"/>
    </row>
    <row r="489" spans="1:18" ht="15">
      <c r="A489"/>
      <c r="B489"/>
      <c r="C489"/>
      <c r="D489"/>
      <c r="E489"/>
      <c r="F489"/>
      <c r="G489"/>
      <c r="H489"/>
      <c r="I489"/>
      <c r="J489"/>
      <c r="K489"/>
      <c r="L489"/>
      <c r="M489"/>
      <c r="N489"/>
      <c r="O489"/>
      <c r="P489"/>
      <c r="Q489"/>
    </row>
    <row r="490" spans="1:18" ht="15">
      <c r="A490"/>
      <c r="B490"/>
      <c r="C490"/>
      <c r="D490"/>
      <c r="E490"/>
      <c r="F490"/>
      <c r="G490"/>
      <c r="H490"/>
      <c r="I490"/>
      <c r="J490"/>
      <c r="K490"/>
      <c r="L490"/>
      <c r="M490"/>
      <c r="N490"/>
      <c r="O490"/>
      <c r="P490"/>
      <c r="Q490"/>
      <c r="R490" s="273"/>
    </row>
    <row r="491" spans="1:18" ht="15">
      <c r="A491"/>
      <c r="B491"/>
      <c r="C491"/>
      <c r="D491"/>
      <c r="E491"/>
      <c r="F491"/>
      <c r="G491"/>
      <c r="H491"/>
      <c r="I491"/>
      <c r="J491"/>
      <c r="K491"/>
      <c r="L491"/>
      <c r="M491"/>
      <c r="N491"/>
      <c r="O491"/>
      <c r="P491"/>
      <c r="Q491"/>
    </row>
    <row r="492" spans="1:18" ht="15">
      <c r="A492"/>
      <c r="B492"/>
      <c r="C492"/>
      <c r="D492"/>
      <c r="E492"/>
      <c r="F492"/>
      <c r="G492"/>
      <c r="H492"/>
      <c r="I492"/>
      <c r="J492"/>
      <c r="K492"/>
      <c r="L492"/>
      <c r="M492"/>
      <c r="N492"/>
      <c r="O492"/>
      <c r="P492"/>
      <c r="Q492"/>
      <c r="R492" s="273"/>
    </row>
    <row r="493" spans="1:18" ht="15">
      <c r="A493"/>
      <c r="B493"/>
      <c r="C493"/>
      <c r="D493"/>
      <c r="E493"/>
      <c r="F493"/>
      <c r="G493"/>
      <c r="H493"/>
      <c r="I493"/>
      <c r="J493"/>
      <c r="K493"/>
      <c r="L493"/>
      <c r="M493"/>
      <c r="N493"/>
      <c r="O493"/>
      <c r="P493"/>
      <c r="Q493"/>
    </row>
    <row r="494" spans="1:18" ht="15">
      <c r="A494"/>
      <c r="B494"/>
      <c r="C494"/>
      <c r="D494"/>
      <c r="E494"/>
      <c r="F494"/>
      <c r="G494"/>
      <c r="H494"/>
      <c r="I494"/>
      <c r="J494"/>
      <c r="K494"/>
      <c r="L494"/>
      <c r="M494"/>
      <c r="N494"/>
      <c r="O494"/>
      <c r="P494"/>
      <c r="Q494"/>
      <c r="R494" s="273"/>
    </row>
    <row r="495" spans="1:18" ht="15">
      <c r="A495"/>
      <c r="B495"/>
      <c r="C495"/>
      <c r="D495"/>
      <c r="E495"/>
      <c r="F495"/>
      <c r="G495"/>
      <c r="H495"/>
      <c r="I495"/>
      <c r="J495"/>
      <c r="K495"/>
      <c r="L495"/>
      <c r="M495"/>
      <c r="N495"/>
      <c r="O495"/>
      <c r="P495"/>
      <c r="Q495"/>
    </row>
    <row r="496" spans="1:18">
      <c r="A496" s="277"/>
      <c r="B496" s="274"/>
      <c r="C496" s="274"/>
      <c r="D496" s="274"/>
      <c r="E496" s="274"/>
      <c r="F496" s="274"/>
      <c r="G496" s="274"/>
      <c r="H496" s="274"/>
      <c r="I496" s="274"/>
      <c r="J496" s="274"/>
      <c r="K496" s="274"/>
      <c r="L496" s="274"/>
      <c r="M496" s="274"/>
      <c r="N496" s="274"/>
      <c r="O496" s="274"/>
      <c r="P496" s="274"/>
      <c r="Q496" s="274"/>
    </row>
    <row r="497" spans="1:17">
      <c r="A497" s="277"/>
      <c r="B497" s="274"/>
      <c r="C497" s="274"/>
      <c r="D497" s="274"/>
      <c r="E497" s="274"/>
      <c r="F497" s="274"/>
      <c r="G497" s="274"/>
      <c r="H497" s="274"/>
      <c r="I497" s="274"/>
      <c r="J497" s="274"/>
      <c r="K497" s="274"/>
      <c r="L497" s="274"/>
      <c r="M497" s="274"/>
      <c r="N497" s="274"/>
      <c r="O497" s="274"/>
      <c r="P497" s="274"/>
      <c r="Q497" s="274"/>
    </row>
  </sheetData>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A1:AX497"/>
  <sheetViews>
    <sheetView zoomScaleNormal="100" workbookViewId="0">
      <pane xSplit="1" ySplit="3" topLeftCell="B115" activePane="bottomRight" state="frozen"/>
      <selection pane="topRight" activeCell="B1" sqref="B1"/>
      <selection pane="bottomLeft" activeCell="A4" sqref="A4"/>
      <selection pane="bottomRight" activeCell="S469" sqref="S469"/>
    </sheetView>
  </sheetViews>
  <sheetFormatPr defaultColWidth="9" defaultRowHeight="12.75"/>
  <cols>
    <col min="1" max="1" width="23.44140625" style="271" customWidth="1"/>
    <col min="2" max="2" width="13.109375" style="272" customWidth="1"/>
    <col min="3" max="3" width="8.6640625" style="272" customWidth="1"/>
    <col min="4" max="4" width="9.88671875" style="272" customWidth="1"/>
    <col min="5" max="7" width="8.6640625" style="272" customWidth="1"/>
    <col min="8" max="8" width="11.6640625" style="272" customWidth="1"/>
    <col min="9" max="9" width="9.21875" style="272" customWidth="1"/>
    <col min="10" max="10" width="9.88671875" style="272" customWidth="1"/>
    <col min="11" max="13" width="8.6640625" style="272" customWidth="1"/>
    <col min="14" max="14" width="11.44140625" style="272" customWidth="1"/>
    <col min="15" max="15" width="9.44140625" style="272" customWidth="1"/>
    <col min="16" max="16" width="7.88671875" style="272" customWidth="1"/>
    <col min="17" max="17" width="11.6640625" style="272" customWidth="1"/>
    <col min="18" max="18" width="3.109375" style="277" customWidth="1"/>
    <col min="19" max="34" width="7" style="272" customWidth="1"/>
    <col min="35" max="35" width="7.109375" style="277" customWidth="1"/>
    <col min="36" max="38" width="6.33203125" style="277" customWidth="1"/>
    <col min="39" max="39" width="7.33203125" style="277" customWidth="1"/>
    <col min="40" max="47" width="6.33203125" style="277" customWidth="1"/>
    <col min="48" max="48" width="7" style="277" customWidth="1"/>
    <col min="49" max="49" width="6.33203125" style="277" customWidth="1"/>
    <col min="50" max="50" width="7.21875" style="277" customWidth="1"/>
    <col min="51" max="16384" width="9" style="277"/>
  </cols>
  <sheetData>
    <row r="1" spans="1:50">
      <c r="A1" s="379"/>
      <c r="B1" s="382" t="s">
        <v>244</v>
      </c>
      <c r="C1" s="382"/>
      <c r="D1" s="382"/>
      <c r="E1" s="382"/>
      <c r="F1" s="382"/>
      <c r="G1" s="382"/>
      <c r="H1" s="382"/>
      <c r="I1" s="382"/>
      <c r="J1" s="382"/>
      <c r="K1" s="382"/>
      <c r="L1" s="382"/>
      <c r="M1" s="382"/>
      <c r="N1" s="382"/>
      <c r="O1" s="382"/>
      <c r="P1" s="382"/>
      <c r="Q1" s="382"/>
      <c r="S1" s="282" t="s">
        <v>292</v>
      </c>
      <c r="T1" s="282"/>
      <c r="U1" s="282"/>
      <c r="V1" s="282"/>
      <c r="W1" s="282"/>
      <c r="X1" s="282"/>
      <c r="Y1" s="282"/>
      <c r="Z1" s="282"/>
      <c r="AA1" s="282"/>
      <c r="AB1" s="282"/>
      <c r="AC1" s="282"/>
      <c r="AD1" s="282"/>
      <c r="AE1" s="282"/>
      <c r="AF1" s="282"/>
      <c r="AG1" s="282"/>
      <c r="AH1" s="282"/>
      <c r="AI1" s="304" t="s">
        <v>358</v>
      </c>
      <c r="AJ1" s="282"/>
      <c r="AK1" s="282"/>
      <c r="AL1" s="282"/>
      <c r="AM1" s="282"/>
      <c r="AN1" s="282"/>
      <c r="AO1" s="282"/>
      <c r="AP1" s="282"/>
      <c r="AQ1" s="282"/>
      <c r="AR1" s="282"/>
      <c r="AS1" s="282"/>
      <c r="AT1" s="282"/>
      <c r="AU1" s="282"/>
      <c r="AV1" s="282"/>
      <c r="AW1" s="282"/>
      <c r="AX1" s="282"/>
    </row>
    <row r="2" spans="1:50" s="279" customFormat="1" ht="38.25">
      <c r="A2" s="379"/>
      <c r="B2" s="382" t="s">
        <v>233</v>
      </c>
      <c r="C2" s="382"/>
      <c r="D2" s="382"/>
      <c r="E2" s="382"/>
      <c r="F2" s="382"/>
      <c r="G2" s="382"/>
      <c r="H2" s="382" t="s">
        <v>289</v>
      </c>
      <c r="I2" s="382" t="s">
        <v>234</v>
      </c>
      <c r="J2" s="382"/>
      <c r="K2" s="382"/>
      <c r="L2" s="382"/>
      <c r="M2" s="382"/>
      <c r="N2" s="382" t="s">
        <v>290</v>
      </c>
      <c r="O2" s="382" t="s">
        <v>288</v>
      </c>
      <c r="P2" s="382"/>
      <c r="Q2" s="382" t="s">
        <v>291</v>
      </c>
      <c r="S2" s="280" t="s">
        <v>233</v>
      </c>
      <c r="T2" s="278"/>
      <c r="U2" s="278"/>
      <c r="V2" s="278"/>
      <c r="W2" s="278"/>
      <c r="X2" s="278"/>
      <c r="Y2" s="278" t="s">
        <v>289</v>
      </c>
      <c r="Z2" s="287" t="s">
        <v>234</v>
      </c>
      <c r="AA2" s="278"/>
      <c r="AB2" s="278"/>
      <c r="AC2" s="278"/>
      <c r="AD2" s="278"/>
      <c r="AE2" s="278" t="s">
        <v>290</v>
      </c>
      <c r="AF2" s="287" t="s">
        <v>288</v>
      </c>
      <c r="AG2" s="278"/>
      <c r="AH2" s="278" t="s">
        <v>291</v>
      </c>
      <c r="AI2" s="305" t="s">
        <v>233</v>
      </c>
      <c r="AJ2" s="278"/>
      <c r="AK2" s="278"/>
      <c r="AL2" s="278"/>
      <c r="AM2" s="278"/>
      <c r="AN2" s="278"/>
      <c r="AO2" s="278" t="s">
        <v>289</v>
      </c>
      <c r="AP2" s="287" t="s">
        <v>234</v>
      </c>
      <c r="AQ2" s="278"/>
      <c r="AR2" s="278"/>
      <c r="AS2" s="278"/>
      <c r="AT2" s="278"/>
      <c r="AU2" s="307" t="s">
        <v>290</v>
      </c>
      <c r="AV2" s="306" t="s">
        <v>288</v>
      </c>
      <c r="AW2" s="278"/>
      <c r="AX2" s="307" t="s">
        <v>291</v>
      </c>
    </row>
    <row r="3" spans="1:50">
      <c r="A3" s="379" t="s">
        <v>243</v>
      </c>
      <c r="B3" s="382">
        <v>1</v>
      </c>
      <c r="C3" s="382">
        <v>2</v>
      </c>
      <c r="D3" s="382">
        <v>3</v>
      </c>
      <c r="E3" s="382">
        <v>4</v>
      </c>
      <c r="F3" s="382">
        <v>5</v>
      </c>
      <c r="G3" s="382">
        <v>6</v>
      </c>
      <c r="H3" s="382"/>
      <c r="I3" s="382">
        <v>7</v>
      </c>
      <c r="J3" s="382">
        <v>8</v>
      </c>
      <c r="K3" s="382">
        <v>9</v>
      </c>
      <c r="L3" s="382">
        <v>10</v>
      </c>
      <c r="M3" s="382">
        <v>11</v>
      </c>
      <c r="N3" s="382"/>
      <c r="O3" s="382">
        <v>12</v>
      </c>
      <c r="P3" s="382">
        <v>13</v>
      </c>
      <c r="Q3" s="382"/>
      <c r="S3" s="276">
        <v>1</v>
      </c>
      <c r="T3" s="276">
        <v>2</v>
      </c>
      <c r="U3" s="276">
        <v>3</v>
      </c>
      <c r="V3" s="276">
        <v>4</v>
      </c>
      <c r="W3" s="276">
        <v>5</v>
      </c>
      <c r="X3" s="276">
        <v>6</v>
      </c>
      <c r="Y3" s="276"/>
      <c r="Z3" s="283">
        <v>7</v>
      </c>
      <c r="AA3" s="276">
        <v>8</v>
      </c>
      <c r="AB3" s="276">
        <v>9</v>
      </c>
      <c r="AC3" s="276">
        <v>10</v>
      </c>
      <c r="AD3" s="276">
        <v>11</v>
      </c>
      <c r="AE3" s="276"/>
      <c r="AF3" s="283">
        <v>12</v>
      </c>
      <c r="AG3" s="276">
        <v>13</v>
      </c>
      <c r="AH3" s="276"/>
      <c r="AI3" s="283">
        <v>1</v>
      </c>
      <c r="AJ3" s="276">
        <v>2</v>
      </c>
      <c r="AK3" s="276">
        <v>3</v>
      </c>
      <c r="AL3" s="276">
        <v>4</v>
      </c>
      <c r="AM3" s="276">
        <v>5</v>
      </c>
      <c r="AN3" s="276">
        <v>6</v>
      </c>
      <c r="AO3" s="308"/>
      <c r="AP3" s="303">
        <v>7</v>
      </c>
      <c r="AQ3" s="276">
        <v>8</v>
      </c>
      <c r="AR3" s="276">
        <v>9</v>
      </c>
      <c r="AS3" s="276">
        <v>10</v>
      </c>
      <c r="AT3" s="276">
        <v>11</v>
      </c>
      <c r="AU3" s="308"/>
      <c r="AV3" s="303">
        <v>12</v>
      </c>
      <c r="AW3" s="276">
        <v>13</v>
      </c>
      <c r="AX3" s="308"/>
    </row>
    <row r="4" spans="1:50">
      <c r="A4" s="380" t="s">
        <v>28</v>
      </c>
      <c r="B4" s="382"/>
      <c r="C4" s="382"/>
      <c r="D4" s="382"/>
      <c r="E4" s="382"/>
      <c r="F4" s="382"/>
      <c r="G4" s="382"/>
      <c r="H4" s="382"/>
      <c r="I4" s="382"/>
      <c r="J4" s="382"/>
      <c r="K4" s="382"/>
      <c r="L4" s="382"/>
      <c r="M4" s="382"/>
      <c r="N4" s="382"/>
      <c r="O4" s="382"/>
      <c r="P4" s="382"/>
      <c r="Q4" s="382"/>
      <c r="Y4" s="288"/>
      <c r="Z4" s="284"/>
      <c r="AE4" s="288"/>
      <c r="AF4" s="284"/>
      <c r="AH4" s="288"/>
      <c r="AI4" s="343"/>
      <c r="AJ4" s="344"/>
      <c r="AK4" s="344"/>
      <c r="AL4" s="344"/>
      <c r="AM4" s="344"/>
      <c r="AN4" s="344"/>
      <c r="AO4" s="309"/>
      <c r="AP4" s="344"/>
      <c r="AQ4" s="344"/>
      <c r="AR4" s="344"/>
      <c r="AS4" s="344"/>
      <c r="AT4" s="344"/>
      <c r="AU4" s="309"/>
      <c r="AV4" s="344"/>
      <c r="AW4" s="344"/>
      <c r="AX4" s="309"/>
    </row>
    <row r="5" spans="1:50">
      <c r="A5" s="381" t="s">
        <v>302</v>
      </c>
      <c r="B5" s="382">
        <v>773</v>
      </c>
      <c r="C5" s="382">
        <v>310</v>
      </c>
      <c r="D5" s="382">
        <v>279</v>
      </c>
      <c r="E5" s="382">
        <v>162</v>
      </c>
      <c r="F5" s="382">
        <v>58</v>
      </c>
      <c r="G5" s="382">
        <v>17</v>
      </c>
      <c r="H5" s="382">
        <v>1599</v>
      </c>
      <c r="I5" s="382"/>
      <c r="J5" s="382">
        <v>0</v>
      </c>
      <c r="K5" s="382">
        <v>0</v>
      </c>
      <c r="L5" s="382">
        <v>0</v>
      </c>
      <c r="M5" s="382"/>
      <c r="N5" s="382">
        <v>0</v>
      </c>
      <c r="O5" s="382">
        <v>0</v>
      </c>
      <c r="P5" s="382">
        <v>0</v>
      </c>
      <c r="Q5" s="382">
        <v>0</v>
      </c>
      <c r="S5" s="274"/>
      <c r="T5" s="274"/>
      <c r="U5" s="274"/>
      <c r="V5" s="274"/>
      <c r="W5" s="274"/>
      <c r="X5" s="274"/>
      <c r="Y5" s="289"/>
      <c r="Z5" s="284"/>
      <c r="AA5" s="274"/>
      <c r="AB5" s="274"/>
      <c r="AC5" s="274"/>
      <c r="AD5" s="274"/>
      <c r="AE5" s="289"/>
      <c r="AF5" s="284"/>
      <c r="AG5" s="274"/>
      <c r="AH5" s="289"/>
      <c r="AI5" s="343"/>
      <c r="AJ5" s="344"/>
      <c r="AK5" s="344"/>
      <c r="AL5" s="344"/>
      <c r="AM5" s="344"/>
      <c r="AN5" s="344"/>
      <c r="AO5" s="309"/>
      <c r="AP5" s="344"/>
      <c r="AQ5" s="344"/>
      <c r="AR5" s="344"/>
      <c r="AS5" s="344"/>
      <c r="AT5" s="344"/>
      <c r="AU5" s="309"/>
      <c r="AV5" s="344"/>
      <c r="AW5" s="344"/>
      <c r="AX5" s="309"/>
    </row>
    <row r="6" spans="1:50">
      <c r="A6" s="386" t="s">
        <v>304</v>
      </c>
      <c r="B6" s="384">
        <v>92309390.325054601</v>
      </c>
      <c r="C6" s="384">
        <v>41828862.909467757</v>
      </c>
      <c r="D6" s="384">
        <v>25352204.144018054</v>
      </c>
      <c r="E6" s="384">
        <v>14509025.487190552</v>
      </c>
      <c r="F6" s="384">
        <v>4350232</v>
      </c>
      <c r="G6" s="384">
        <v>1439525.0377358492</v>
      </c>
      <c r="H6" s="384">
        <v>179789239.90346679</v>
      </c>
      <c r="I6" s="384"/>
      <c r="J6" s="384">
        <v>0</v>
      </c>
      <c r="K6" s="384">
        <v>0</v>
      </c>
      <c r="L6" s="384">
        <v>0</v>
      </c>
      <c r="M6" s="384"/>
      <c r="N6" s="384">
        <v>0</v>
      </c>
      <c r="O6" s="384">
        <v>0</v>
      </c>
      <c r="P6" s="384">
        <v>0</v>
      </c>
      <c r="Q6" s="384">
        <v>0</v>
      </c>
      <c r="S6" s="275">
        <f>IF(B5&gt;0,(B6/B5),)</f>
        <v>119417.06380990247</v>
      </c>
      <c r="T6" s="275">
        <f t="shared" ref="T6:AH6" si="0">IF(C5&gt;0,(C6/C5),)</f>
        <v>134931.81583699276</v>
      </c>
      <c r="U6" s="275">
        <f t="shared" si="0"/>
        <v>90868.115211534241</v>
      </c>
      <c r="V6" s="275">
        <f t="shared" si="0"/>
        <v>89561.885723398475</v>
      </c>
      <c r="W6" s="275">
        <f t="shared" si="0"/>
        <v>75004</v>
      </c>
      <c r="X6" s="275">
        <f t="shared" si="0"/>
        <v>84677.943396226416</v>
      </c>
      <c r="Y6" s="290">
        <f t="shared" si="0"/>
        <v>112438.54903281225</v>
      </c>
      <c r="Z6" s="285">
        <f t="shared" si="0"/>
        <v>0</v>
      </c>
      <c r="AA6" s="275">
        <f t="shared" si="0"/>
        <v>0</v>
      </c>
      <c r="AB6" s="275">
        <f t="shared" si="0"/>
        <v>0</v>
      </c>
      <c r="AC6" s="275">
        <f t="shared" si="0"/>
        <v>0</v>
      </c>
      <c r="AD6" s="275">
        <f t="shared" si="0"/>
        <v>0</v>
      </c>
      <c r="AE6" s="290">
        <f t="shared" si="0"/>
        <v>0</v>
      </c>
      <c r="AF6" s="285">
        <f t="shared" si="0"/>
        <v>0</v>
      </c>
      <c r="AG6" s="275">
        <f t="shared" si="0"/>
        <v>0</v>
      </c>
      <c r="AH6" s="290">
        <f t="shared" si="0"/>
        <v>0</v>
      </c>
      <c r="AI6" s="343"/>
      <c r="AJ6" s="344"/>
      <c r="AK6" s="344"/>
      <c r="AL6" s="344"/>
      <c r="AM6" s="344"/>
      <c r="AN6" s="344"/>
      <c r="AO6" s="309"/>
      <c r="AP6" s="344"/>
      <c r="AQ6" s="344"/>
      <c r="AR6" s="344"/>
      <c r="AS6" s="344"/>
      <c r="AT6" s="344"/>
      <c r="AU6" s="309"/>
      <c r="AV6" s="344"/>
      <c r="AW6" s="344"/>
      <c r="AX6" s="309"/>
    </row>
    <row r="7" spans="1:50">
      <c r="A7" s="381" t="s">
        <v>306</v>
      </c>
      <c r="B7" s="382">
        <v>751</v>
      </c>
      <c r="C7" s="382">
        <v>272</v>
      </c>
      <c r="D7" s="382">
        <v>292</v>
      </c>
      <c r="E7" s="382">
        <v>169</v>
      </c>
      <c r="F7" s="382">
        <v>59</v>
      </c>
      <c r="G7" s="382">
        <v>20</v>
      </c>
      <c r="H7" s="382">
        <v>1563</v>
      </c>
      <c r="I7" s="382"/>
      <c r="J7" s="382">
        <v>0</v>
      </c>
      <c r="K7" s="382">
        <v>0</v>
      </c>
      <c r="L7" s="382">
        <v>0</v>
      </c>
      <c r="M7" s="382"/>
      <c r="N7" s="382">
        <v>0</v>
      </c>
      <c r="O7" s="382">
        <v>0</v>
      </c>
      <c r="P7" s="382">
        <v>0</v>
      </c>
      <c r="Q7" s="382">
        <v>0</v>
      </c>
      <c r="Y7" s="288"/>
      <c r="Z7" s="284"/>
      <c r="AE7" s="288"/>
      <c r="AF7" s="284"/>
      <c r="AH7" s="288"/>
      <c r="AI7" s="343"/>
      <c r="AJ7" s="344"/>
      <c r="AK7" s="344"/>
      <c r="AL7" s="344"/>
      <c r="AM7" s="344"/>
      <c r="AN7" s="344"/>
      <c r="AO7" s="309"/>
      <c r="AP7" s="344"/>
      <c r="AQ7" s="344"/>
      <c r="AR7" s="344"/>
      <c r="AS7" s="344"/>
      <c r="AT7" s="344"/>
      <c r="AU7" s="309"/>
      <c r="AV7" s="344"/>
      <c r="AW7" s="344"/>
      <c r="AX7" s="309"/>
    </row>
    <row r="8" spans="1:50">
      <c r="A8" s="381" t="s">
        <v>308</v>
      </c>
      <c r="B8" s="382">
        <v>91760560.352606684</v>
      </c>
      <c r="C8" s="382">
        <v>35155734.207861938</v>
      </c>
      <c r="D8" s="382">
        <v>25691217.491366435</v>
      </c>
      <c r="E8" s="382">
        <v>15690636.485791022</v>
      </c>
      <c r="F8" s="382">
        <v>4500099.1764705889</v>
      </c>
      <c r="G8" s="382">
        <v>1674872.8125</v>
      </c>
      <c r="H8" s="382">
        <v>174473120.52659667</v>
      </c>
      <c r="I8" s="382"/>
      <c r="J8" s="382">
        <v>0</v>
      </c>
      <c r="K8" s="382">
        <v>0</v>
      </c>
      <c r="L8" s="382">
        <v>0</v>
      </c>
      <c r="M8" s="382"/>
      <c r="N8" s="382">
        <v>0</v>
      </c>
      <c r="O8" s="382">
        <v>0</v>
      </c>
      <c r="P8" s="382">
        <v>0</v>
      </c>
      <c r="Q8" s="382">
        <v>0</v>
      </c>
      <c r="R8" s="273"/>
      <c r="S8" s="275">
        <f>IF(B7&gt;0,(B8/B7),)</f>
        <v>122184.50113529518</v>
      </c>
      <c r="T8" s="275">
        <f t="shared" ref="T8" si="1">IF(C7&gt;0,(C8/C7),)</f>
        <v>129249.02282302183</v>
      </c>
      <c r="U8" s="275">
        <f t="shared" ref="U8" si="2">IF(D7&gt;0,(D8/D7),)</f>
        <v>87983.621545775459</v>
      </c>
      <c r="V8" s="275">
        <f t="shared" ref="V8" si="3">IF(E7&gt;0,(E8/E7),)</f>
        <v>92844.002874503087</v>
      </c>
      <c r="W8" s="275">
        <f t="shared" ref="W8" si="4">IF(F7&gt;0,(F8/F7),)</f>
        <v>76272.867397806593</v>
      </c>
      <c r="X8" s="275">
        <f t="shared" ref="X8" si="5">IF(G7&gt;0,(G8/G7),)</f>
        <v>83743.640625</v>
      </c>
      <c r="Y8" s="290">
        <f t="shared" ref="Y8" si="6">IF(H7&gt;0,(H8/H7),)</f>
        <v>111627.07647255065</v>
      </c>
      <c r="Z8" s="285">
        <f t="shared" ref="Z8" si="7">IF(I7&gt;0,(I8/I7),)</f>
        <v>0</v>
      </c>
      <c r="AA8" s="275">
        <f t="shared" ref="AA8" si="8">IF(J7&gt;0,(J8/J7),)</f>
        <v>0</v>
      </c>
      <c r="AB8" s="275">
        <f t="shared" ref="AB8" si="9">IF(K7&gt;0,(K8/K7),)</f>
        <v>0</v>
      </c>
      <c r="AC8" s="275">
        <f t="shared" ref="AC8" si="10">IF(L7&gt;0,(L8/L7),)</f>
        <v>0</v>
      </c>
      <c r="AD8" s="275">
        <f t="shared" ref="AD8" si="11">IF(M7&gt;0,(M8/M7),)</f>
        <v>0</v>
      </c>
      <c r="AE8" s="290">
        <f t="shared" ref="AE8" si="12">IF(N7&gt;0,(N8/N7),)</f>
        <v>0</v>
      </c>
      <c r="AF8" s="285">
        <f t="shared" ref="AF8" si="13">IF(O7&gt;0,(O8/O7),)</f>
        <v>0</v>
      </c>
      <c r="AG8" s="275">
        <f t="shared" ref="AG8" si="14">IF(P7&gt;0,(P8/P7),)</f>
        <v>0</v>
      </c>
      <c r="AH8" s="290">
        <f t="shared" ref="AH8" si="15">IF(Q7&gt;0,(Q8/Q7),)</f>
        <v>0</v>
      </c>
      <c r="AI8" s="345">
        <f>IF(S6&gt;0,(S8-S6)/S6,)</f>
        <v>2.3174555102092816E-2</v>
      </c>
      <c r="AJ8" s="314">
        <f t="shared" ref="AJ8:AX8" si="16">IF(T6&gt;0,(T8-T6)/T6,)</f>
        <v>-4.211603452247422E-2</v>
      </c>
      <c r="AK8" s="314">
        <f t="shared" si="16"/>
        <v>-3.1743738263348975E-2</v>
      </c>
      <c r="AL8" s="314">
        <f t="shared" si="16"/>
        <v>3.6646360498047703E-2</v>
      </c>
      <c r="AM8" s="314">
        <f t="shared" si="16"/>
        <v>1.6917329713169865E-2</v>
      </c>
      <c r="AN8" s="314">
        <f t="shared" si="16"/>
        <v>-1.1033602538675401E-2</v>
      </c>
      <c r="AO8" s="310">
        <f t="shared" si="16"/>
        <v>-7.2170315896268097E-3</v>
      </c>
      <c r="AP8" s="314">
        <f t="shared" si="16"/>
        <v>0</v>
      </c>
      <c r="AQ8" s="314">
        <f t="shared" si="16"/>
        <v>0</v>
      </c>
      <c r="AR8" s="314">
        <f t="shared" si="16"/>
        <v>0</v>
      </c>
      <c r="AS8" s="314">
        <f t="shared" si="16"/>
        <v>0</v>
      </c>
      <c r="AT8" s="314">
        <f t="shared" si="16"/>
        <v>0</v>
      </c>
      <c r="AU8" s="310">
        <f t="shared" si="16"/>
        <v>0</v>
      </c>
      <c r="AV8" s="314">
        <f t="shared" si="16"/>
        <v>0</v>
      </c>
      <c r="AW8" s="314">
        <f t="shared" si="16"/>
        <v>0</v>
      </c>
      <c r="AX8" s="310">
        <f t="shared" si="16"/>
        <v>0</v>
      </c>
    </row>
    <row r="9" spans="1:50">
      <c r="A9" s="381" t="s">
        <v>310</v>
      </c>
      <c r="B9" s="382">
        <v>721</v>
      </c>
      <c r="C9" s="382">
        <v>364</v>
      </c>
      <c r="D9" s="382">
        <v>286</v>
      </c>
      <c r="E9" s="382">
        <v>146</v>
      </c>
      <c r="F9" s="382">
        <v>65</v>
      </c>
      <c r="G9" s="382">
        <v>27</v>
      </c>
      <c r="H9" s="382">
        <v>1609</v>
      </c>
      <c r="I9" s="382"/>
      <c r="J9" s="382">
        <v>0</v>
      </c>
      <c r="K9" s="382">
        <v>0</v>
      </c>
      <c r="L9" s="382">
        <v>0</v>
      </c>
      <c r="M9" s="382"/>
      <c r="N9" s="382">
        <v>0</v>
      </c>
      <c r="O9" s="382">
        <v>0</v>
      </c>
      <c r="P9" s="382">
        <v>0</v>
      </c>
      <c r="Q9" s="382">
        <v>0</v>
      </c>
      <c r="Y9" s="288"/>
      <c r="Z9" s="284"/>
      <c r="AE9" s="288"/>
      <c r="AF9" s="284"/>
      <c r="AH9" s="288"/>
      <c r="AI9" s="343"/>
      <c r="AJ9" s="344"/>
      <c r="AK9" s="344"/>
      <c r="AL9" s="344"/>
      <c r="AM9" s="344"/>
      <c r="AN9" s="344"/>
      <c r="AO9" s="309"/>
      <c r="AP9" s="344"/>
      <c r="AQ9" s="344"/>
      <c r="AR9" s="344"/>
      <c r="AS9" s="344"/>
      <c r="AT9" s="344"/>
      <c r="AU9" s="309"/>
      <c r="AV9" s="344"/>
      <c r="AW9" s="344"/>
      <c r="AX9" s="309"/>
    </row>
    <row r="10" spans="1:50">
      <c r="A10" s="386" t="s">
        <v>312</v>
      </c>
      <c r="B10" s="384">
        <v>59738745.267383769</v>
      </c>
      <c r="C10" s="384">
        <v>30891901.049358025</v>
      </c>
      <c r="D10" s="384">
        <v>22432989.952497657</v>
      </c>
      <c r="E10" s="384">
        <v>11220018.166507805</v>
      </c>
      <c r="F10" s="384">
        <v>4293311</v>
      </c>
      <c r="G10" s="384">
        <v>2005383.1034482759</v>
      </c>
      <c r="H10" s="384">
        <v>130582348.53919554</v>
      </c>
      <c r="I10" s="384"/>
      <c r="J10" s="384">
        <v>0</v>
      </c>
      <c r="K10" s="384">
        <v>0</v>
      </c>
      <c r="L10" s="384">
        <v>0</v>
      </c>
      <c r="M10" s="384"/>
      <c r="N10" s="384">
        <v>0</v>
      </c>
      <c r="O10" s="384">
        <v>0</v>
      </c>
      <c r="P10" s="384">
        <v>0</v>
      </c>
      <c r="Q10" s="384">
        <v>0</v>
      </c>
      <c r="S10" s="275">
        <f>IF(B9&gt;0,(B10/B9),)</f>
        <v>82855.402589991354</v>
      </c>
      <c r="T10" s="275">
        <f t="shared" ref="T10" si="17">IF(C9&gt;0,(C10/C9),)</f>
        <v>84867.860025708855</v>
      </c>
      <c r="U10" s="275">
        <f t="shared" ref="U10" si="18">IF(D9&gt;0,(D10/D9),)</f>
        <v>78437.027805935868</v>
      </c>
      <c r="V10" s="275">
        <f t="shared" ref="V10" si="19">IF(E9&gt;0,(E10/E9),)</f>
        <v>76849.439496628795</v>
      </c>
      <c r="W10" s="275">
        <f t="shared" ref="W10" si="20">IF(F9&gt;0,(F10/F9),)</f>
        <v>66050.938461538462</v>
      </c>
      <c r="X10" s="275">
        <f t="shared" ref="X10" si="21">IF(G9&gt;0,(G10/G9),)</f>
        <v>74273.448275862072</v>
      </c>
      <c r="Y10" s="290">
        <f t="shared" ref="Y10" si="22">IF(H9&gt;0,(H10/H9),)</f>
        <v>81157.457140581435</v>
      </c>
      <c r="Z10" s="285">
        <f t="shared" ref="Z10" si="23">IF(I9&gt;0,(I10/I9),)</f>
        <v>0</v>
      </c>
      <c r="AA10" s="275">
        <f t="shared" ref="AA10" si="24">IF(J9&gt;0,(J10/J9),)</f>
        <v>0</v>
      </c>
      <c r="AB10" s="275">
        <f t="shared" ref="AB10" si="25">IF(K9&gt;0,(K10/K9),)</f>
        <v>0</v>
      </c>
      <c r="AC10" s="275">
        <f t="shared" ref="AC10" si="26">IF(L9&gt;0,(L10/L9),)</f>
        <v>0</v>
      </c>
      <c r="AD10" s="275">
        <f t="shared" ref="AD10" si="27">IF(M9&gt;0,(M10/M9),)</f>
        <v>0</v>
      </c>
      <c r="AE10" s="290">
        <f t="shared" ref="AE10" si="28">IF(N9&gt;0,(N10/N9),)</f>
        <v>0</v>
      </c>
      <c r="AF10" s="285">
        <f t="shared" ref="AF10" si="29">IF(O9&gt;0,(O10/O9),)</f>
        <v>0</v>
      </c>
      <c r="AG10" s="275">
        <f t="shared" ref="AG10" si="30">IF(P9&gt;0,(P10/P9),)</f>
        <v>0</v>
      </c>
      <c r="AH10" s="290">
        <f t="shared" ref="AH10" si="31">IF(Q9&gt;0,(Q10/Q9),)</f>
        <v>0</v>
      </c>
      <c r="AI10" s="343"/>
      <c r="AJ10" s="344"/>
      <c r="AK10" s="344"/>
      <c r="AL10" s="344"/>
      <c r="AM10" s="344"/>
      <c r="AN10" s="344"/>
      <c r="AO10" s="309"/>
      <c r="AP10" s="344"/>
      <c r="AQ10" s="344"/>
      <c r="AR10" s="344"/>
      <c r="AS10" s="344"/>
      <c r="AT10" s="344"/>
      <c r="AU10" s="309"/>
      <c r="AV10" s="344"/>
      <c r="AW10" s="344"/>
      <c r="AX10" s="309"/>
    </row>
    <row r="11" spans="1:50">
      <c r="A11" s="381" t="s">
        <v>314</v>
      </c>
      <c r="B11" s="382">
        <v>735</v>
      </c>
      <c r="C11" s="382">
        <v>349</v>
      </c>
      <c r="D11" s="382">
        <v>305</v>
      </c>
      <c r="E11" s="382">
        <v>146</v>
      </c>
      <c r="F11" s="382">
        <v>62</v>
      </c>
      <c r="G11" s="382">
        <v>22</v>
      </c>
      <c r="H11" s="382">
        <v>1619</v>
      </c>
      <c r="I11" s="382"/>
      <c r="J11" s="382">
        <v>0</v>
      </c>
      <c r="K11" s="382">
        <v>0</v>
      </c>
      <c r="L11" s="382">
        <v>0</v>
      </c>
      <c r="M11" s="382"/>
      <c r="N11" s="382">
        <v>0</v>
      </c>
      <c r="O11" s="382">
        <v>0</v>
      </c>
      <c r="P11" s="382">
        <v>0</v>
      </c>
      <c r="Q11" s="382">
        <v>0</v>
      </c>
      <c r="Y11" s="288"/>
      <c r="Z11" s="284"/>
      <c r="AE11" s="288"/>
      <c r="AF11" s="284"/>
      <c r="AH11" s="288"/>
      <c r="AI11" s="343"/>
      <c r="AJ11" s="344"/>
      <c r="AK11" s="344"/>
      <c r="AL11" s="344"/>
      <c r="AM11" s="344"/>
      <c r="AN11" s="344"/>
      <c r="AO11" s="309"/>
      <c r="AP11" s="344"/>
      <c r="AQ11" s="344"/>
      <c r="AR11" s="344"/>
      <c r="AS11" s="344"/>
      <c r="AT11" s="344"/>
      <c r="AU11" s="309"/>
      <c r="AV11" s="344"/>
      <c r="AW11" s="344"/>
      <c r="AX11" s="309"/>
    </row>
    <row r="12" spans="1:50">
      <c r="A12" s="381" t="s">
        <v>316</v>
      </c>
      <c r="B12" s="382">
        <v>61799181.673450999</v>
      </c>
      <c r="C12" s="382">
        <v>30127732.563954752</v>
      </c>
      <c r="D12" s="382">
        <v>23680641.604954869</v>
      </c>
      <c r="E12" s="382">
        <v>11093011.282012086</v>
      </c>
      <c r="F12" s="382">
        <v>4200793.791666666</v>
      </c>
      <c r="G12" s="382">
        <v>1631308.7999999998</v>
      </c>
      <c r="H12" s="382">
        <v>132532669.71603937</v>
      </c>
      <c r="I12" s="382"/>
      <c r="J12" s="382">
        <v>0</v>
      </c>
      <c r="K12" s="382">
        <v>0</v>
      </c>
      <c r="L12" s="382">
        <v>0</v>
      </c>
      <c r="M12" s="382"/>
      <c r="N12" s="382">
        <v>0</v>
      </c>
      <c r="O12" s="382">
        <v>0</v>
      </c>
      <c r="P12" s="382">
        <v>0</v>
      </c>
      <c r="Q12" s="382">
        <v>0</v>
      </c>
      <c r="R12" s="273"/>
      <c r="S12" s="275">
        <f>IF(B11&gt;0,(B12/B11),)</f>
        <v>84080.519283606802</v>
      </c>
      <c r="T12" s="275">
        <f t="shared" ref="T12" si="32">IF(C11&gt;0,(C12/C11),)</f>
        <v>86325.881272076658</v>
      </c>
      <c r="U12" s="275">
        <f t="shared" ref="U12" si="33">IF(D11&gt;0,(D12/D11),)</f>
        <v>77641.447885097936</v>
      </c>
      <c r="V12" s="275">
        <f t="shared" ref="V12" si="34">IF(E11&gt;0,(E12/E11),)</f>
        <v>75979.529328849909</v>
      </c>
      <c r="W12" s="275">
        <f t="shared" ref="W12" si="35">IF(F11&gt;0,(F12/F11),)</f>
        <v>67754.738575268813</v>
      </c>
      <c r="X12" s="275">
        <f t="shared" ref="X12" si="36">IF(G11&gt;0,(G12/G11),)</f>
        <v>74150.399999999994</v>
      </c>
      <c r="Y12" s="290">
        <f t="shared" ref="Y12" si="37">IF(H11&gt;0,(H12/H11),)</f>
        <v>81860.821319357245</v>
      </c>
      <c r="Z12" s="285">
        <f t="shared" ref="Z12" si="38">IF(I11&gt;0,(I12/I11),)</f>
        <v>0</v>
      </c>
      <c r="AA12" s="275">
        <f t="shared" ref="AA12" si="39">IF(J11&gt;0,(J12/J11),)</f>
        <v>0</v>
      </c>
      <c r="AB12" s="275">
        <f t="shared" ref="AB12" si="40">IF(K11&gt;0,(K12/K11),)</f>
        <v>0</v>
      </c>
      <c r="AC12" s="275">
        <f t="shared" ref="AC12" si="41">IF(L11&gt;0,(L12/L11),)</f>
        <v>0</v>
      </c>
      <c r="AD12" s="275">
        <f t="shared" ref="AD12" si="42">IF(M11&gt;0,(M12/M11),)</f>
        <v>0</v>
      </c>
      <c r="AE12" s="290">
        <f t="shared" ref="AE12" si="43">IF(N11&gt;0,(N12/N11),)</f>
        <v>0</v>
      </c>
      <c r="AF12" s="285">
        <f t="shared" ref="AF12" si="44">IF(O11&gt;0,(O12/O11),)</f>
        <v>0</v>
      </c>
      <c r="AG12" s="275">
        <f t="shared" ref="AG12" si="45">IF(P11&gt;0,(P12/P11),)</f>
        <v>0</v>
      </c>
      <c r="AH12" s="290">
        <f t="shared" ref="AH12" si="46">IF(Q11&gt;0,(Q12/Q11),)</f>
        <v>0</v>
      </c>
      <c r="AI12" s="345">
        <f>IF(S10&gt;0,(S12-S10)/S10,)</f>
        <v>1.4786201687751349E-2</v>
      </c>
      <c r="AJ12" s="314">
        <f t="shared" ref="AJ12" si="47">IF(T10&gt;0,(T12-T10)/T10,)</f>
        <v>1.7179898797096194E-2</v>
      </c>
      <c r="AK12" s="314">
        <f t="shared" ref="AK12" si="48">IF(U10&gt;0,(U12-U10)/U10,)</f>
        <v>-1.0142912640778634E-2</v>
      </c>
      <c r="AL12" s="314">
        <f t="shared" ref="AL12" si="49">IF(V10&gt;0,(V12-V10)/V10,)</f>
        <v>-1.131966834731497E-2</v>
      </c>
      <c r="AM12" s="314">
        <f t="shared" ref="AM12" si="50">IF(W10&gt;0,(W12-W10)/W10,)</f>
        <v>2.5795244600839026E-2</v>
      </c>
      <c r="AN12" s="314">
        <f t="shared" ref="AN12" si="51">IF(X10&gt;0,(X12-X10)/X10,)</f>
        <v>-1.6566926501791009E-3</v>
      </c>
      <c r="AO12" s="310">
        <f t="shared" ref="AO12" si="52">IF(Y10&gt;0,(Y12-Y10)/Y10,)</f>
        <v>8.6666611246510351E-3</v>
      </c>
      <c r="AP12" s="314">
        <f t="shared" ref="AP12" si="53">IF(Z10&gt;0,(Z12-Z10)/Z10,)</f>
        <v>0</v>
      </c>
      <c r="AQ12" s="314">
        <f t="shared" ref="AQ12" si="54">IF(AA10&gt;0,(AA12-AA10)/AA10,)</f>
        <v>0</v>
      </c>
      <c r="AR12" s="314">
        <f t="shared" ref="AR12" si="55">IF(AB10&gt;0,(AB12-AB10)/AB10,)</f>
        <v>0</v>
      </c>
      <c r="AS12" s="314">
        <f t="shared" ref="AS12" si="56">IF(AC10&gt;0,(AC12-AC10)/AC10,)</f>
        <v>0</v>
      </c>
      <c r="AT12" s="314">
        <f t="shared" ref="AT12" si="57">IF(AD10&gt;0,(AD12-AD10)/AD10,)</f>
        <v>0</v>
      </c>
      <c r="AU12" s="310">
        <f t="shared" ref="AU12" si="58">IF(AE10&gt;0,(AE12-AE10)/AE10,)</f>
        <v>0</v>
      </c>
      <c r="AV12" s="314">
        <f t="shared" ref="AV12" si="59">IF(AF10&gt;0,(AF12-AF10)/AF10,)</f>
        <v>0</v>
      </c>
      <c r="AW12" s="314">
        <f t="shared" ref="AW12" si="60">IF(AG10&gt;0,(AG12-AG10)/AG10,)</f>
        <v>0</v>
      </c>
      <c r="AX12" s="310">
        <f t="shared" ref="AX12" si="61">IF(AH10&gt;0,(AH12-AH10)/AH10,)</f>
        <v>0</v>
      </c>
    </row>
    <row r="13" spans="1:50">
      <c r="A13" s="381" t="s">
        <v>318</v>
      </c>
      <c r="B13" s="382">
        <v>569</v>
      </c>
      <c r="C13" s="382">
        <v>393</v>
      </c>
      <c r="D13" s="382">
        <v>362</v>
      </c>
      <c r="E13" s="382">
        <v>195</v>
      </c>
      <c r="F13" s="382">
        <v>106</v>
      </c>
      <c r="G13" s="382">
        <v>37</v>
      </c>
      <c r="H13" s="382">
        <v>1662</v>
      </c>
      <c r="I13" s="382"/>
      <c r="J13" s="382">
        <v>0</v>
      </c>
      <c r="K13" s="382">
        <v>0</v>
      </c>
      <c r="L13" s="382">
        <v>0</v>
      </c>
      <c r="M13" s="382"/>
      <c r="N13" s="382">
        <v>0</v>
      </c>
      <c r="O13" s="382">
        <v>0</v>
      </c>
      <c r="P13" s="382">
        <v>0</v>
      </c>
      <c r="Q13" s="382">
        <v>0</v>
      </c>
      <c r="Y13" s="288"/>
      <c r="Z13" s="284"/>
      <c r="AE13" s="288"/>
      <c r="AF13" s="284"/>
      <c r="AH13" s="288"/>
      <c r="AI13" s="343"/>
      <c r="AJ13" s="344"/>
      <c r="AK13" s="344"/>
      <c r="AL13" s="344"/>
      <c r="AM13" s="344"/>
      <c r="AN13" s="344"/>
      <c r="AO13" s="309"/>
      <c r="AP13" s="344"/>
      <c r="AQ13" s="344"/>
      <c r="AR13" s="344"/>
      <c r="AS13" s="344"/>
      <c r="AT13" s="344"/>
      <c r="AU13" s="309"/>
      <c r="AV13" s="344"/>
      <c r="AW13" s="344"/>
      <c r="AX13" s="309"/>
    </row>
    <row r="14" spans="1:50">
      <c r="A14" s="381" t="s">
        <v>320</v>
      </c>
      <c r="B14" s="382">
        <v>38789357.594647072</v>
      </c>
      <c r="C14" s="382">
        <v>27898327.908046748</v>
      </c>
      <c r="D14" s="382">
        <v>26735662.774574466</v>
      </c>
      <c r="E14" s="382">
        <v>12269529.699183673</v>
      </c>
      <c r="F14" s="382">
        <v>5771213</v>
      </c>
      <c r="G14" s="382">
        <v>2226582.6964285714</v>
      </c>
      <c r="H14" s="382">
        <v>113690673.67288053</v>
      </c>
      <c r="I14" s="382"/>
      <c r="J14" s="382">
        <v>0</v>
      </c>
      <c r="K14" s="382">
        <v>0</v>
      </c>
      <c r="L14" s="382">
        <v>0</v>
      </c>
      <c r="M14" s="382"/>
      <c r="N14" s="382">
        <v>0</v>
      </c>
      <c r="O14" s="382">
        <v>0</v>
      </c>
      <c r="P14" s="382">
        <v>0</v>
      </c>
      <c r="Q14" s="382">
        <v>0</v>
      </c>
      <c r="R14" s="273"/>
      <c r="S14" s="275">
        <f>IF(B13&gt;0,(B14/B13),)</f>
        <v>68171.102978290102</v>
      </c>
      <c r="T14" s="275">
        <f t="shared" ref="T14" si="62">IF(C13&gt;0,(C14/C13),)</f>
        <v>70988.111725309791</v>
      </c>
      <c r="U14" s="275">
        <f t="shared" ref="U14" si="63">IF(D13&gt;0,(D14/D13),)</f>
        <v>73855.42202921123</v>
      </c>
      <c r="V14" s="275">
        <f t="shared" ref="V14" si="64">IF(E13&gt;0,(E14/E13),)</f>
        <v>62920.665124018837</v>
      </c>
      <c r="W14" s="275">
        <f t="shared" ref="W14" si="65">IF(F13&gt;0,(F14/F13),)</f>
        <v>54445.405660377357</v>
      </c>
      <c r="X14" s="275">
        <f t="shared" ref="X14" si="66">IF(G13&gt;0,(G14/G13),)</f>
        <v>60177.91071428571</v>
      </c>
      <c r="Y14" s="290">
        <f t="shared" ref="Y14" si="67">IF(H13&gt;0,(H14/H13),)</f>
        <v>68405.940838074923</v>
      </c>
      <c r="Z14" s="285">
        <f t="shared" ref="Z14" si="68">IF(I13&gt;0,(I14/I13),)</f>
        <v>0</v>
      </c>
      <c r="AA14" s="275">
        <f t="shared" ref="AA14" si="69">IF(J13&gt;0,(J14/J13),)</f>
        <v>0</v>
      </c>
      <c r="AB14" s="275">
        <f t="shared" ref="AB14" si="70">IF(K13&gt;0,(K14/K13),)</f>
        <v>0</v>
      </c>
      <c r="AC14" s="275">
        <f t="shared" ref="AC14" si="71">IF(L13&gt;0,(L14/L13),)</f>
        <v>0</v>
      </c>
      <c r="AD14" s="275">
        <f t="shared" ref="AD14" si="72">IF(M13&gt;0,(M14/M13),)</f>
        <v>0</v>
      </c>
      <c r="AE14" s="290">
        <f t="shared" ref="AE14" si="73">IF(N13&gt;0,(N14/N13),)</f>
        <v>0</v>
      </c>
      <c r="AF14" s="285">
        <f t="shared" ref="AF14" si="74">IF(O13&gt;0,(O14/O13),)</f>
        <v>0</v>
      </c>
      <c r="AG14" s="275">
        <f t="shared" ref="AG14" si="75">IF(P13&gt;0,(P14/P13),)</f>
        <v>0</v>
      </c>
      <c r="AH14" s="290">
        <f t="shared" ref="AH14" si="76">IF(Q13&gt;0,(Q14/Q13),)</f>
        <v>0</v>
      </c>
      <c r="AI14" s="343"/>
      <c r="AJ14" s="344"/>
      <c r="AK14" s="344"/>
      <c r="AL14" s="344"/>
      <c r="AM14" s="344"/>
      <c r="AN14" s="344"/>
      <c r="AO14" s="309"/>
      <c r="AP14" s="344"/>
      <c r="AQ14" s="344"/>
      <c r="AR14" s="344"/>
      <c r="AS14" s="344"/>
      <c r="AT14" s="344"/>
      <c r="AU14" s="309"/>
      <c r="AV14" s="344"/>
      <c r="AW14" s="344"/>
      <c r="AX14" s="309"/>
    </row>
    <row r="15" spans="1:50">
      <c r="A15" s="381" t="s">
        <v>322</v>
      </c>
      <c r="B15" s="382">
        <v>596</v>
      </c>
      <c r="C15" s="382">
        <v>388</v>
      </c>
      <c r="D15" s="382">
        <v>365</v>
      </c>
      <c r="E15" s="382">
        <v>189</v>
      </c>
      <c r="F15" s="382">
        <v>112</v>
      </c>
      <c r="G15" s="382">
        <v>41</v>
      </c>
      <c r="H15" s="382">
        <v>1691</v>
      </c>
      <c r="I15" s="382"/>
      <c r="J15" s="382">
        <v>0</v>
      </c>
      <c r="K15" s="382">
        <v>0</v>
      </c>
      <c r="L15" s="382">
        <v>0</v>
      </c>
      <c r="M15" s="382"/>
      <c r="N15" s="382">
        <v>0</v>
      </c>
      <c r="O15" s="382">
        <v>0</v>
      </c>
      <c r="P15" s="382">
        <v>0</v>
      </c>
      <c r="Q15" s="382">
        <v>0</v>
      </c>
      <c r="Y15" s="288"/>
      <c r="Z15" s="284"/>
      <c r="AE15" s="288"/>
      <c r="AF15" s="284"/>
      <c r="AH15" s="288"/>
      <c r="AI15" s="343"/>
      <c r="AJ15" s="344"/>
      <c r="AK15" s="344"/>
      <c r="AL15" s="344"/>
      <c r="AM15" s="344"/>
      <c r="AN15" s="344"/>
      <c r="AO15" s="309"/>
      <c r="AP15" s="344"/>
      <c r="AQ15" s="344"/>
      <c r="AR15" s="344"/>
      <c r="AS15" s="344"/>
      <c r="AT15" s="344"/>
      <c r="AU15" s="309"/>
      <c r="AV15" s="344"/>
      <c r="AW15" s="344"/>
      <c r="AX15" s="309"/>
    </row>
    <row r="16" spans="1:50">
      <c r="A16" s="381" t="s">
        <v>324</v>
      </c>
      <c r="B16" s="382">
        <v>41267914.097263664</v>
      </c>
      <c r="C16" s="382">
        <v>27975501.868273083</v>
      </c>
      <c r="D16" s="382">
        <v>27198751.70042225</v>
      </c>
      <c r="E16" s="382">
        <v>12436695.978102544</v>
      </c>
      <c r="F16" s="382">
        <v>6213078.567415731</v>
      </c>
      <c r="G16" s="382">
        <v>2457172.9523809524</v>
      </c>
      <c r="H16" s="382">
        <v>117549115.16385823</v>
      </c>
      <c r="I16" s="382"/>
      <c r="J16" s="382">
        <v>0</v>
      </c>
      <c r="K16" s="382">
        <v>0</v>
      </c>
      <c r="L16" s="382">
        <v>0</v>
      </c>
      <c r="M16" s="382"/>
      <c r="N16" s="382">
        <v>0</v>
      </c>
      <c r="O16" s="382">
        <v>0</v>
      </c>
      <c r="P16" s="382">
        <v>0</v>
      </c>
      <c r="Q16" s="382">
        <v>0</v>
      </c>
      <c r="R16" s="273"/>
      <c r="S16" s="275">
        <f>IF(B15&gt;0,(B16/B15),)</f>
        <v>69241.466606147093</v>
      </c>
      <c r="T16" s="275">
        <f t="shared" ref="T16" si="77">IF(C15&gt;0,(C16/C15),)</f>
        <v>72101.808938848146</v>
      </c>
      <c r="U16" s="275">
        <f t="shared" ref="U16" si="78">IF(D15&gt;0,(D16/D15),)</f>
        <v>74517.127946362321</v>
      </c>
      <c r="V16" s="275">
        <f t="shared" ref="V16" si="79">IF(E15&gt;0,(E16/E15),)</f>
        <v>65802.624222764789</v>
      </c>
      <c r="W16" s="275">
        <f t="shared" ref="W16" si="80">IF(F15&gt;0,(F16/F15),)</f>
        <v>55473.915780497598</v>
      </c>
      <c r="X16" s="275">
        <f t="shared" ref="X16" si="81">IF(G15&gt;0,(G16/G15),)</f>
        <v>59931.047619047618</v>
      </c>
      <c r="Y16" s="290">
        <f t="shared" ref="Y16" si="82">IF(H15&gt;0,(H16/H15),)</f>
        <v>69514.556572358502</v>
      </c>
      <c r="Z16" s="285">
        <f t="shared" ref="Z16" si="83">IF(I15&gt;0,(I16/I15),)</f>
        <v>0</v>
      </c>
      <c r="AA16" s="275">
        <f t="shared" ref="AA16" si="84">IF(J15&gt;0,(J16/J15),)</f>
        <v>0</v>
      </c>
      <c r="AB16" s="275">
        <f t="shared" ref="AB16" si="85">IF(K15&gt;0,(K16/K15),)</f>
        <v>0</v>
      </c>
      <c r="AC16" s="275">
        <f t="shared" ref="AC16" si="86">IF(L15&gt;0,(L16/L15),)</f>
        <v>0</v>
      </c>
      <c r="AD16" s="275">
        <f t="shared" ref="AD16" si="87">IF(M15&gt;0,(M16/M15),)</f>
        <v>0</v>
      </c>
      <c r="AE16" s="290">
        <f t="shared" ref="AE16" si="88">IF(N15&gt;0,(N16/N15),)</f>
        <v>0</v>
      </c>
      <c r="AF16" s="285">
        <f t="shared" ref="AF16" si="89">IF(O15&gt;0,(O16/O15),)</f>
        <v>0</v>
      </c>
      <c r="AG16" s="275">
        <f t="shared" ref="AG16" si="90">IF(P15&gt;0,(P16/P15),)</f>
        <v>0</v>
      </c>
      <c r="AH16" s="290">
        <f t="shared" ref="AH16" si="91">IF(Q15&gt;0,(Q16/Q15),)</f>
        <v>0</v>
      </c>
      <c r="AI16" s="345">
        <f>IF(S14&gt;0,(S16-S14)/S14,)</f>
        <v>1.5701134074328535E-2</v>
      </c>
      <c r="AJ16" s="314">
        <f t="shared" ref="AJ16" si="92">IF(T14&gt;0,(T16-T14)/T14,)</f>
        <v>1.5688503137649766E-2</v>
      </c>
      <c r="AK16" s="314">
        <f t="shared" ref="AK16" si="93">IF(U14&gt;0,(U16-U14)/U14,)</f>
        <v>8.9594764875810268E-3</v>
      </c>
      <c r="AL16" s="314">
        <f t="shared" ref="AL16" si="94">IF(V14&gt;0,(V16-V14)/V14,)</f>
        <v>4.5803061570717826E-2</v>
      </c>
      <c r="AM16" s="314">
        <f t="shared" ref="AM16" si="95">IF(W14&gt;0,(W16-W14)/W14,)</f>
        <v>1.8890668691788987E-2</v>
      </c>
      <c r="AN16" s="314">
        <f t="shared" ref="AN16" si="96">IF(X14&gt;0,(X16-X14)/X14,)</f>
        <v>-4.1022211025263898E-3</v>
      </c>
      <c r="AO16" s="310">
        <f t="shared" ref="AO16" si="97">IF(Y14&gt;0,(Y16-Y14)/Y14,)</f>
        <v>1.6206424773950644E-2</v>
      </c>
      <c r="AP16" s="314">
        <f t="shared" ref="AP16" si="98">IF(Z14&gt;0,(Z16-Z14)/Z14,)</f>
        <v>0</v>
      </c>
      <c r="AQ16" s="314">
        <f t="shared" ref="AQ16" si="99">IF(AA14&gt;0,(AA16-AA14)/AA14,)</f>
        <v>0</v>
      </c>
      <c r="AR16" s="314">
        <f t="shared" ref="AR16" si="100">IF(AB14&gt;0,(AB16-AB14)/AB14,)</f>
        <v>0</v>
      </c>
      <c r="AS16" s="314">
        <f t="shared" ref="AS16" si="101">IF(AC14&gt;0,(AC16-AC14)/AC14,)</f>
        <v>0</v>
      </c>
      <c r="AT16" s="314">
        <f t="shared" ref="AT16" si="102">IF(AD14&gt;0,(AD16-AD14)/AD14,)</f>
        <v>0</v>
      </c>
      <c r="AU16" s="310">
        <f t="shared" ref="AU16" si="103">IF(AE14&gt;0,(AE16-AE14)/AE14,)</f>
        <v>0</v>
      </c>
      <c r="AV16" s="314">
        <f t="shared" ref="AV16" si="104">IF(AF14&gt;0,(AF16-AF14)/AF14,)</f>
        <v>0</v>
      </c>
      <c r="AW16" s="314">
        <f t="shared" ref="AW16" si="105">IF(AG14&gt;0,(AG16-AG14)/AG14,)</f>
        <v>0</v>
      </c>
      <c r="AX16" s="310">
        <f t="shared" ref="AX16" si="106">IF(AH14&gt;0,(AH16-AH14)/AH14,)</f>
        <v>0</v>
      </c>
    </row>
    <row r="17" spans="1:50">
      <c r="A17" s="381" t="s">
        <v>326</v>
      </c>
      <c r="B17" s="382">
        <v>352</v>
      </c>
      <c r="C17" s="382">
        <v>121</v>
      </c>
      <c r="D17" s="382">
        <v>245</v>
      </c>
      <c r="E17" s="382">
        <v>93</v>
      </c>
      <c r="F17" s="382">
        <v>18</v>
      </c>
      <c r="G17" s="382">
        <v>2</v>
      </c>
      <c r="H17" s="382">
        <v>831</v>
      </c>
      <c r="I17" s="382"/>
      <c r="J17" s="382">
        <v>0</v>
      </c>
      <c r="K17" s="382">
        <v>0</v>
      </c>
      <c r="L17" s="382">
        <v>0</v>
      </c>
      <c r="M17" s="382"/>
      <c r="N17" s="382">
        <v>0</v>
      </c>
      <c r="O17" s="382">
        <v>0</v>
      </c>
      <c r="P17" s="382">
        <v>0</v>
      </c>
      <c r="Q17" s="382">
        <v>0</v>
      </c>
      <c r="Y17" s="288"/>
      <c r="Z17" s="284"/>
      <c r="AE17" s="288"/>
      <c r="AF17" s="284"/>
      <c r="AH17" s="288"/>
      <c r="AI17" s="343"/>
      <c r="AJ17" s="344"/>
      <c r="AK17" s="344"/>
      <c r="AL17" s="344"/>
      <c r="AM17" s="344"/>
      <c r="AN17" s="344"/>
      <c r="AO17" s="309"/>
      <c r="AP17" s="344"/>
      <c r="AQ17" s="344"/>
      <c r="AR17" s="344"/>
      <c r="AS17" s="344"/>
      <c r="AT17" s="344"/>
      <c r="AU17" s="309"/>
      <c r="AV17" s="344"/>
      <c r="AW17" s="344"/>
      <c r="AX17" s="309"/>
    </row>
    <row r="18" spans="1:50">
      <c r="A18" s="381" t="s">
        <v>328</v>
      </c>
      <c r="B18" s="382">
        <v>15916310.969048224</v>
      </c>
      <c r="C18" s="382">
        <v>6967455.0653266329</v>
      </c>
      <c r="D18" s="382">
        <v>11615070.633570235</v>
      </c>
      <c r="E18" s="382">
        <v>4241755.0143330293</v>
      </c>
      <c r="F18" s="382">
        <v>752894.875</v>
      </c>
      <c r="G18" s="382">
        <v>127917.42857142857</v>
      </c>
      <c r="H18" s="382">
        <v>39621403.985849544</v>
      </c>
      <c r="I18" s="382"/>
      <c r="J18" s="382">
        <v>0</v>
      </c>
      <c r="K18" s="382">
        <v>0</v>
      </c>
      <c r="L18" s="382">
        <v>0</v>
      </c>
      <c r="M18" s="382"/>
      <c r="N18" s="382">
        <v>0</v>
      </c>
      <c r="O18" s="382">
        <v>0</v>
      </c>
      <c r="P18" s="382">
        <v>0</v>
      </c>
      <c r="Q18" s="382">
        <v>0</v>
      </c>
      <c r="R18" s="273"/>
      <c r="S18" s="275">
        <f>IF(B17&gt;0,(B18/B17),)</f>
        <v>45216.792525705183</v>
      </c>
      <c r="T18" s="275">
        <f t="shared" ref="T18" si="107">IF(C17&gt;0,(C18/C17),)</f>
        <v>57582.273267162258</v>
      </c>
      <c r="U18" s="275">
        <f t="shared" ref="U18" si="108">IF(D17&gt;0,(D18/D17),)</f>
        <v>47408.451565592797</v>
      </c>
      <c r="V18" s="275">
        <f t="shared" ref="V18" si="109">IF(E17&gt;0,(E18/E17),)</f>
        <v>45610.268971322897</v>
      </c>
      <c r="W18" s="275">
        <f t="shared" ref="W18" si="110">IF(F17&gt;0,(F18/F17),)</f>
        <v>41827.493055555555</v>
      </c>
      <c r="X18" s="275">
        <f t="shared" ref="X18" si="111">IF(G17&gt;0,(G18/G17),)</f>
        <v>63958.714285714283</v>
      </c>
      <c r="Y18" s="290">
        <f t="shared" ref="Y18" si="112">IF(H17&gt;0,(H18/H17),)</f>
        <v>47679.186505234109</v>
      </c>
      <c r="Z18" s="285">
        <f t="shared" ref="Z18" si="113">IF(I17&gt;0,(I18/I17),)</f>
        <v>0</v>
      </c>
      <c r="AA18" s="275">
        <f t="shared" ref="AA18" si="114">IF(J17&gt;0,(J18/J17),)</f>
        <v>0</v>
      </c>
      <c r="AB18" s="275">
        <f t="shared" ref="AB18" si="115">IF(K17&gt;0,(K18/K17),)</f>
        <v>0</v>
      </c>
      <c r="AC18" s="275">
        <f t="shared" ref="AC18" si="116">IF(L17&gt;0,(L18/L17),)</f>
        <v>0</v>
      </c>
      <c r="AD18" s="275">
        <f t="shared" ref="AD18" si="117">IF(M17&gt;0,(M18/M17),)</f>
        <v>0</v>
      </c>
      <c r="AE18" s="290">
        <f t="shared" ref="AE18" si="118">IF(N17&gt;0,(N18/N17),)</f>
        <v>0</v>
      </c>
      <c r="AF18" s="285">
        <f t="shared" ref="AF18" si="119">IF(O17&gt;0,(O18/O17),)</f>
        <v>0</v>
      </c>
      <c r="AG18" s="275">
        <f t="shared" ref="AG18" si="120">IF(P17&gt;0,(P18/P17),)</f>
        <v>0</v>
      </c>
      <c r="AH18" s="290">
        <f t="shared" ref="AH18" si="121">IF(Q17&gt;0,(Q18/Q17),)</f>
        <v>0</v>
      </c>
      <c r="AI18" s="343"/>
      <c r="AJ18" s="344"/>
      <c r="AK18" s="344"/>
      <c r="AL18" s="344"/>
      <c r="AM18" s="344"/>
      <c r="AN18" s="344"/>
      <c r="AO18" s="309"/>
      <c r="AP18" s="344"/>
      <c r="AQ18" s="344"/>
      <c r="AR18" s="344"/>
      <c r="AS18" s="344"/>
      <c r="AT18" s="344"/>
      <c r="AU18" s="309"/>
      <c r="AV18" s="344"/>
      <c r="AW18" s="344"/>
      <c r="AX18" s="309"/>
    </row>
    <row r="19" spans="1:50">
      <c r="A19" s="381" t="s">
        <v>330</v>
      </c>
      <c r="B19" s="382">
        <v>328</v>
      </c>
      <c r="C19" s="382">
        <v>168</v>
      </c>
      <c r="D19" s="382">
        <v>244</v>
      </c>
      <c r="E19" s="382">
        <v>77</v>
      </c>
      <c r="F19" s="382">
        <v>25</v>
      </c>
      <c r="G19" s="382">
        <v>0</v>
      </c>
      <c r="H19" s="382">
        <v>842</v>
      </c>
      <c r="I19" s="382"/>
      <c r="J19" s="382">
        <v>0</v>
      </c>
      <c r="K19" s="382">
        <v>0</v>
      </c>
      <c r="L19" s="382">
        <v>0</v>
      </c>
      <c r="M19" s="382"/>
      <c r="N19" s="382">
        <v>0</v>
      </c>
      <c r="O19" s="382">
        <v>0</v>
      </c>
      <c r="P19" s="382">
        <v>0</v>
      </c>
      <c r="Q19" s="382">
        <v>0</v>
      </c>
      <c r="Y19" s="288"/>
      <c r="Z19" s="284"/>
      <c r="AE19" s="288"/>
      <c r="AF19" s="284"/>
      <c r="AH19" s="288"/>
      <c r="AI19" s="343"/>
      <c r="AJ19" s="344"/>
      <c r="AK19" s="344"/>
      <c r="AL19" s="344"/>
      <c r="AM19" s="344"/>
      <c r="AN19" s="344"/>
      <c r="AO19" s="309"/>
      <c r="AP19" s="344"/>
      <c r="AQ19" s="344"/>
      <c r="AR19" s="344"/>
      <c r="AS19" s="344"/>
      <c r="AT19" s="344"/>
      <c r="AU19" s="309"/>
      <c r="AV19" s="344"/>
      <c r="AW19" s="344"/>
      <c r="AX19" s="309"/>
    </row>
    <row r="20" spans="1:50">
      <c r="A20" s="381" t="s">
        <v>332</v>
      </c>
      <c r="B20" s="382">
        <v>15422120.488135593</v>
      </c>
      <c r="C20" s="382">
        <v>7396913.0283018854</v>
      </c>
      <c r="D20" s="382">
        <v>11381980.666455094</v>
      </c>
      <c r="E20" s="382">
        <v>3886559.2256493513</v>
      </c>
      <c r="F20" s="382">
        <v>1123541.0327868853</v>
      </c>
      <c r="G20" s="382">
        <v>0</v>
      </c>
      <c r="H20" s="382">
        <v>39211114.441328809</v>
      </c>
      <c r="I20" s="382"/>
      <c r="J20" s="382">
        <v>0</v>
      </c>
      <c r="K20" s="382">
        <v>0</v>
      </c>
      <c r="L20" s="382">
        <v>0</v>
      </c>
      <c r="M20" s="382"/>
      <c r="N20" s="382">
        <v>0</v>
      </c>
      <c r="O20" s="382">
        <v>0</v>
      </c>
      <c r="P20" s="382">
        <v>0</v>
      </c>
      <c r="Q20" s="382">
        <v>0</v>
      </c>
      <c r="R20" s="273"/>
      <c r="S20" s="275">
        <f>IF(B19&gt;0,(B20/B19),)</f>
        <v>47018.660024803634</v>
      </c>
      <c r="T20" s="275">
        <f t="shared" ref="T20" si="122">IF(C19&gt;0,(C20/C19),)</f>
        <v>44029.244216082654</v>
      </c>
      <c r="U20" s="275">
        <f t="shared" ref="U20" si="123">IF(D19&gt;0,(D20/D19),)</f>
        <v>46647.461747766778</v>
      </c>
      <c r="V20" s="275">
        <f t="shared" ref="V20" si="124">IF(E19&gt;0,(E20/E19),)</f>
        <v>50474.795138303263</v>
      </c>
      <c r="W20" s="275">
        <f t="shared" ref="W20" si="125">IF(F19&gt;0,(F20/F19),)</f>
        <v>44941.64131147541</v>
      </c>
      <c r="X20" s="275">
        <f t="shared" ref="X20" si="126">IF(G19&gt;0,(G20/G19),)</f>
        <v>0</v>
      </c>
      <c r="Y20" s="290">
        <f t="shared" ref="Y20" si="127">IF(H19&gt;0,(H20/H19),)</f>
        <v>46569.019526518772</v>
      </c>
      <c r="Z20" s="285">
        <f t="shared" ref="Z20" si="128">IF(I19&gt;0,(I20/I19),)</f>
        <v>0</v>
      </c>
      <c r="AA20" s="275">
        <f t="shared" ref="AA20" si="129">IF(J19&gt;0,(J20/J19),)</f>
        <v>0</v>
      </c>
      <c r="AB20" s="275">
        <f t="shared" ref="AB20" si="130">IF(K19&gt;0,(K20/K19),)</f>
        <v>0</v>
      </c>
      <c r="AC20" s="275">
        <f t="shared" ref="AC20" si="131">IF(L19&gt;0,(L20/L19),)</f>
        <v>0</v>
      </c>
      <c r="AD20" s="275">
        <f t="shared" ref="AD20" si="132">IF(M19&gt;0,(M20/M19),)</f>
        <v>0</v>
      </c>
      <c r="AE20" s="290">
        <f t="shared" ref="AE20" si="133">IF(N19&gt;0,(N20/N19),)</f>
        <v>0</v>
      </c>
      <c r="AF20" s="285">
        <f t="shared" ref="AF20" si="134">IF(O19&gt;0,(O20/O19),)</f>
        <v>0</v>
      </c>
      <c r="AG20" s="275">
        <f t="shared" ref="AG20" si="135">IF(P19&gt;0,(P20/P19),)</f>
        <v>0</v>
      </c>
      <c r="AH20" s="290">
        <f t="shared" ref="AH20" si="136">IF(Q19&gt;0,(Q20/Q19),)</f>
        <v>0</v>
      </c>
      <c r="AI20" s="345">
        <f>IF(S18&gt;0,(S20-S18)/S18,)</f>
        <v>3.9849520464639583E-2</v>
      </c>
      <c r="AJ20" s="312">
        <f t="shared" ref="AJ20" si="137">IF(T18&gt;0,(T20-T18)/T18,)</f>
        <v>-0.23536807913432206</v>
      </c>
      <c r="AK20" s="314">
        <f t="shared" ref="AK20" si="138">IF(U18&gt;0,(U20-U18)/U18,)</f>
        <v>-1.6051775426015304E-2</v>
      </c>
      <c r="AL20" s="314">
        <f t="shared" ref="AL20" si="139">IF(V18&gt;0,(V20-V18)/V18,)</f>
        <v>0.10665418724101143</v>
      </c>
      <c r="AM20" s="314">
        <f t="shared" ref="AM20" si="140">IF(W18&gt;0,(W20-W18)/W18,)</f>
        <v>7.4452185116225422E-2</v>
      </c>
      <c r="AN20" s="312">
        <f t="shared" ref="AN20" si="141">IF(X18&gt;0,(X20-X18)/X18,)</f>
        <v>-1</v>
      </c>
      <c r="AO20" s="310">
        <f t="shared" ref="AO20" si="142">IF(Y18&gt;0,(Y20-Y18)/Y18,)</f>
        <v>-2.3284100675531983E-2</v>
      </c>
      <c r="AP20" s="314">
        <f t="shared" ref="AP20" si="143">IF(Z18&gt;0,(Z20-Z18)/Z18,)</f>
        <v>0</v>
      </c>
      <c r="AQ20" s="314">
        <f t="shared" ref="AQ20" si="144">IF(AA18&gt;0,(AA20-AA18)/AA18,)</f>
        <v>0</v>
      </c>
      <c r="AR20" s="314">
        <f t="shared" ref="AR20" si="145">IF(AB18&gt;0,(AB20-AB18)/AB18,)</f>
        <v>0</v>
      </c>
      <c r="AS20" s="314">
        <f t="shared" ref="AS20" si="146">IF(AC18&gt;0,(AC20-AC18)/AC18,)</f>
        <v>0</v>
      </c>
      <c r="AT20" s="314">
        <f t="shared" ref="AT20" si="147">IF(AD18&gt;0,(AD20-AD18)/AD18,)</f>
        <v>0</v>
      </c>
      <c r="AU20" s="310">
        <f t="shared" ref="AU20" si="148">IF(AE18&gt;0,(AE20-AE18)/AE18,)</f>
        <v>0</v>
      </c>
      <c r="AV20" s="314">
        <f t="shared" ref="AV20" si="149">IF(AF18&gt;0,(AF20-AF18)/AF18,)</f>
        <v>0</v>
      </c>
      <c r="AW20" s="314">
        <f t="shared" ref="AW20" si="150">IF(AG18&gt;0,(AG20-AG18)/AG18,)</f>
        <v>0</v>
      </c>
      <c r="AX20" s="310">
        <f t="shared" ref="AX20" si="151">IF(AH18&gt;0,(AH20-AH18)/AH18,)</f>
        <v>0</v>
      </c>
    </row>
    <row r="21" spans="1:50">
      <c r="A21" s="381" t="s">
        <v>334</v>
      </c>
      <c r="B21" s="382">
        <v>21</v>
      </c>
      <c r="C21" s="382">
        <v>40</v>
      </c>
      <c r="D21" s="382">
        <v>18</v>
      </c>
      <c r="E21" s="382">
        <v>12</v>
      </c>
      <c r="F21" s="382">
        <v>5</v>
      </c>
      <c r="G21" s="382">
        <v>0</v>
      </c>
      <c r="H21" s="382">
        <v>96</v>
      </c>
      <c r="I21" s="382"/>
      <c r="J21" s="382">
        <v>0</v>
      </c>
      <c r="K21" s="382">
        <v>0</v>
      </c>
      <c r="L21" s="382">
        <v>0</v>
      </c>
      <c r="M21" s="382"/>
      <c r="N21" s="382">
        <v>0</v>
      </c>
      <c r="O21" s="382">
        <v>0</v>
      </c>
      <c r="P21" s="382">
        <v>0</v>
      </c>
      <c r="Q21" s="382">
        <v>0</v>
      </c>
      <c r="Y21" s="288"/>
      <c r="Z21" s="284"/>
      <c r="AE21" s="288"/>
      <c r="AF21" s="284"/>
      <c r="AH21" s="288"/>
      <c r="AI21" s="343"/>
      <c r="AJ21" s="344"/>
      <c r="AK21" s="344"/>
      <c r="AL21" s="344"/>
      <c r="AM21" s="344"/>
      <c r="AN21" s="344"/>
      <c r="AO21" s="309"/>
      <c r="AP21" s="344"/>
      <c r="AQ21" s="344"/>
      <c r="AR21" s="344"/>
      <c r="AS21" s="344"/>
      <c r="AT21" s="344"/>
      <c r="AU21" s="309"/>
      <c r="AV21" s="344"/>
      <c r="AW21" s="344"/>
      <c r="AX21" s="309"/>
    </row>
    <row r="22" spans="1:50">
      <c r="A22" s="381" t="s">
        <v>336</v>
      </c>
      <c r="B22" s="382">
        <v>1598720.1</v>
      </c>
      <c r="C22" s="382">
        <v>2048640.923076923</v>
      </c>
      <c r="D22" s="382">
        <v>3065985.5294117648</v>
      </c>
      <c r="E22" s="382">
        <v>524384</v>
      </c>
      <c r="F22" s="382">
        <v>168535</v>
      </c>
      <c r="G22" s="382">
        <v>0</v>
      </c>
      <c r="H22" s="382">
        <v>7406265.5524886884</v>
      </c>
      <c r="I22" s="382"/>
      <c r="J22" s="382">
        <v>0</v>
      </c>
      <c r="K22" s="382">
        <v>0</v>
      </c>
      <c r="L22" s="382">
        <v>0</v>
      </c>
      <c r="M22" s="382"/>
      <c r="N22" s="382">
        <v>0</v>
      </c>
      <c r="O22" s="382">
        <v>0</v>
      </c>
      <c r="P22" s="382">
        <v>0</v>
      </c>
      <c r="Q22" s="382">
        <v>0</v>
      </c>
      <c r="R22" s="273"/>
      <c r="S22" s="275">
        <f>IF(B21&gt;0,(B22/B21),)</f>
        <v>76129.528571428571</v>
      </c>
      <c r="T22" s="275">
        <f t="shared" ref="T22" si="152">IF(C21&gt;0,(C22/C21),)</f>
        <v>51216.023076923077</v>
      </c>
      <c r="U22" s="275">
        <f t="shared" ref="U22" si="153">IF(D21&gt;0,(D22/D21),)</f>
        <v>170332.5294117647</v>
      </c>
      <c r="V22" s="275">
        <f t="shared" ref="V22" si="154">IF(E21&gt;0,(E22/E21),)</f>
        <v>43698.666666666664</v>
      </c>
      <c r="W22" s="275">
        <f t="shared" ref="W22" si="155">IF(F21&gt;0,(F22/F21),)</f>
        <v>33707</v>
      </c>
      <c r="X22" s="275">
        <f t="shared" ref="X22" si="156">IF(G21&gt;0,(G22/G21),)</f>
        <v>0</v>
      </c>
      <c r="Y22" s="290">
        <f t="shared" ref="Y22" si="157">IF(H21&gt;0,(H22/H21),)</f>
        <v>77148.599505090504</v>
      </c>
      <c r="Z22" s="285">
        <f t="shared" ref="Z22" si="158">IF(I21&gt;0,(I22/I21),)</f>
        <v>0</v>
      </c>
      <c r="AA22" s="275">
        <f t="shared" ref="AA22" si="159">IF(J21&gt;0,(J22/J21),)</f>
        <v>0</v>
      </c>
      <c r="AB22" s="275">
        <f t="shared" ref="AB22" si="160">IF(K21&gt;0,(K22/K21),)</f>
        <v>0</v>
      </c>
      <c r="AC22" s="275">
        <f t="shared" ref="AC22" si="161">IF(L21&gt;0,(L22/L21),)</f>
        <v>0</v>
      </c>
      <c r="AD22" s="275">
        <f t="shared" ref="AD22" si="162">IF(M21&gt;0,(M22/M21),)</f>
        <v>0</v>
      </c>
      <c r="AE22" s="290">
        <f t="shared" ref="AE22" si="163">IF(N21&gt;0,(N22/N21),)</f>
        <v>0</v>
      </c>
      <c r="AF22" s="285">
        <f t="shared" ref="AF22" si="164">IF(O21&gt;0,(O22/O21),)</f>
        <v>0</v>
      </c>
      <c r="AG22" s="275">
        <f t="shared" ref="AG22" si="165">IF(P21&gt;0,(P22/P21),)</f>
        <v>0</v>
      </c>
      <c r="AH22" s="290">
        <f t="shared" ref="AH22" si="166">IF(Q21&gt;0,(Q22/Q21),)</f>
        <v>0</v>
      </c>
      <c r="AI22" s="343"/>
      <c r="AJ22" s="344"/>
      <c r="AK22" s="344"/>
      <c r="AL22" s="344"/>
      <c r="AM22" s="344"/>
      <c r="AN22" s="344"/>
      <c r="AO22" s="309"/>
      <c r="AP22" s="344"/>
      <c r="AQ22" s="344"/>
      <c r="AR22" s="344"/>
      <c r="AS22" s="344"/>
      <c r="AT22" s="344"/>
      <c r="AU22" s="309"/>
      <c r="AV22" s="344"/>
      <c r="AW22" s="344"/>
      <c r="AX22" s="309"/>
    </row>
    <row r="23" spans="1:50">
      <c r="A23" s="381" t="s">
        <v>338</v>
      </c>
      <c r="B23" s="382">
        <v>86</v>
      </c>
      <c r="C23" s="382">
        <v>38</v>
      </c>
      <c r="D23" s="382">
        <v>18</v>
      </c>
      <c r="E23" s="382">
        <v>35</v>
      </c>
      <c r="F23" s="382">
        <v>5</v>
      </c>
      <c r="G23" s="382">
        <v>0</v>
      </c>
      <c r="H23" s="382">
        <v>182</v>
      </c>
      <c r="I23" s="382"/>
      <c r="J23" s="382">
        <v>0</v>
      </c>
      <c r="K23" s="382">
        <v>0</v>
      </c>
      <c r="L23" s="382">
        <v>0</v>
      </c>
      <c r="M23" s="382"/>
      <c r="N23" s="382">
        <v>0</v>
      </c>
      <c r="O23" s="382">
        <v>0</v>
      </c>
      <c r="P23" s="382">
        <v>0</v>
      </c>
      <c r="Q23" s="382">
        <v>0</v>
      </c>
      <c r="Y23" s="288"/>
      <c r="Z23" s="284"/>
      <c r="AE23" s="288"/>
      <c r="AF23" s="284"/>
      <c r="AH23" s="288"/>
      <c r="AI23" s="343"/>
      <c r="AJ23" s="344"/>
      <c r="AK23" s="344"/>
      <c r="AL23" s="344"/>
      <c r="AM23" s="344"/>
      <c r="AN23" s="344"/>
      <c r="AO23" s="309"/>
      <c r="AP23" s="344"/>
      <c r="AQ23" s="344"/>
      <c r="AR23" s="344"/>
      <c r="AS23" s="344"/>
      <c r="AT23" s="344"/>
      <c r="AU23" s="309"/>
      <c r="AV23" s="344"/>
      <c r="AW23" s="344"/>
      <c r="AX23" s="309"/>
    </row>
    <row r="24" spans="1:50">
      <c r="A24" s="381" t="s">
        <v>340</v>
      </c>
      <c r="B24" s="382">
        <v>4549863.0600505685</v>
      </c>
      <c r="C24" s="382">
        <v>1966151.6666666667</v>
      </c>
      <c r="D24" s="382">
        <v>3960610.75</v>
      </c>
      <c r="E24" s="382">
        <v>1549448.231012658</v>
      </c>
      <c r="F24" s="382">
        <v>168535</v>
      </c>
      <c r="G24" s="382">
        <v>0</v>
      </c>
      <c r="H24" s="382">
        <v>12194608.707729893</v>
      </c>
      <c r="I24" s="382"/>
      <c r="J24" s="382">
        <v>0</v>
      </c>
      <c r="K24" s="382">
        <v>0</v>
      </c>
      <c r="L24" s="382">
        <v>0</v>
      </c>
      <c r="M24" s="382"/>
      <c r="N24" s="382">
        <v>0</v>
      </c>
      <c r="O24" s="382">
        <v>0</v>
      </c>
      <c r="P24" s="382">
        <v>0</v>
      </c>
      <c r="Q24" s="382">
        <v>0</v>
      </c>
      <c r="R24" s="273"/>
      <c r="S24" s="275">
        <f>IF(B23&gt;0,(B24/B23),)</f>
        <v>52905.384419192655</v>
      </c>
      <c r="T24" s="275">
        <f t="shared" ref="T24" si="167">IF(C23&gt;0,(C24/C23),)</f>
        <v>51740.833333333336</v>
      </c>
      <c r="U24" s="275">
        <f t="shared" ref="U24" si="168">IF(D23&gt;0,(D24/D23),)</f>
        <v>220033.93055555556</v>
      </c>
      <c r="V24" s="275">
        <f t="shared" ref="V24" si="169">IF(E23&gt;0,(E24/E23),)</f>
        <v>44269.949457504517</v>
      </c>
      <c r="W24" s="275">
        <f t="shared" ref="W24" si="170">IF(F23&gt;0,(F24/F23),)</f>
        <v>33707</v>
      </c>
      <c r="X24" s="275">
        <f t="shared" ref="X24" si="171">IF(G23&gt;0,(G24/G23),)</f>
        <v>0</v>
      </c>
      <c r="Y24" s="290">
        <f t="shared" ref="Y24" si="172">IF(H23&gt;0,(H24/H23),)</f>
        <v>67003.344547966437</v>
      </c>
      <c r="Z24" s="285">
        <f t="shared" ref="Z24" si="173">IF(I23&gt;0,(I24/I23),)</f>
        <v>0</v>
      </c>
      <c r="AA24" s="275">
        <f t="shared" ref="AA24" si="174">IF(J23&gt;0,(J24/J23),)</f>
        <v>0</v>
      </c>
      <c r="AB24" s="275">
        <f t="shared" ref="AB24" si="175">IF(K23&gt;0,(K24/K23),)</f>
        <v>0</v>
      </c>
      <c r="AC24" s="275">
        <f t="shared" ref="AC24" si="176">IF(L23&gt;0,(L24/L23),)</f>
        <v>0</v>
      </c>
      <c r="AD24" s="275">
        <f t="shared" ref="AD24" si="177">IF(M23&gt;0,(M24/M23),)</f>
        <v>0</v>
      </c>
      <c r="AE24" s="290">
        <f t="shared" ref="AE24" si="178">IF(N23&gt;0,(N24/N23),)</f>
        <v>0</v>
      </c>
      <c r="AF24" s="285">
        <f t="shared" ref="AF24" si="179">IF(O23&gt;0,(O24/O23),)</f>
        <v>0</v>
      </c>
      <c r="AG24" s="275">
        <f t="shared" ref="AG24" si="180">IF(P23&gt;0,(P24/P23),)</f>
        <v>0</v>
      </c>
      <c r="AH24" s="290">
        <f t="shared" ref="AH24" si="181">IF(Q23&gt;0,(Q24/Q23),)</f>
        <v>0</v>
      </c>
      <c r="AI24" s="348">
        <f>IF(S22&gt;0,(S24-S22)/S22,)</f>
        <v>-0.30506092166912407</v>
      </c>
      <c r="AJ24" s="314">
        <f t="shared" ref="AJ24" si="182">IF(T22&gt;0,(T24-T22)/T22,)</f>
        <v>1.0246993516502226E-2</v>
      </c>
      <c r="AK24" s="312">
        <f t="shared" ref="AK24" si="183">IF(U22&gt;0,(U24-U22)/U22,)</f>
        <v>0.29179042497303537</v>
      </c>
      <c r="AL24" s="314">
        <f t="shared" ref="AL24" si="184">IF(V22&gt;0,(V24-V22)/V22,)</f>
        <v>1.3073231620442724E-2</v>
      </c>
      <c r="AM24" s="314">
        <f t="shared" ref="AM24" si="185">IF(W22&gt;0,(W24-W22)/W22,)</f>
        <v>0</v>
      </c>
      <c r="AN24" s="314">
        <f t="shared" ref="AN24" si="186">IF(X22&gt;0,(X24-X22)/X22,)</f>
        <v>0</v>
      </c>
      <c r="AO24" s="310">
        <f t="shared" ref="AO24" si="187">IF(Y22&gt;0,(Y24-Y22)/Y22,)</f>
        <v>-0.13150277545160949</v>
      </c>
      <c r="AP24" s="314">
        <f t="shared" ref="AP24" si="188">IF(Z22&gt;0,(Z24-Z22)/Z22,)</f>
        <v>0</v>
      </c>
      <c r="AQ24" s="314">
        <f t="shared" ref="AQ24" si="189">IF(AA22&gt;0,(AA24-AA22)/AA22,)</f>
        <v>0</v>
      </c>
      <c r="AR24" s="314">
        <f t="shared" ref="AR24" si="190">IF(AB22&gt;0,(AB24-AB22)/AB22,)</f>
        <v>0</v>
      </c>
      <c r="AS24" s="314">
        <f t="shared" ref="AS24" si="191">IF(AC22&gt;0,(AC24-AC22)/AC22,)</f>
        <v>0</v>
      </c>
      <c r="AT24" s="314">
        <f t="shared" ref="AT24" si="192">IF(AD22&gt;0,(AD24-AD22)/AD22,)</f>
        <v>0</v>
      </c>
      <c r="AU24" s="310">
        <f t="shared" ref="AU24" si="193">IF(AE22&gt;0,(AE24-AE22)/AE22,)</f>
        <v>0</v>
      </c>
      <c r="AV24" s="314">
        <f t="shared" ref="AV24" si="194">IF(AF22&gt;0,(AF24-AF22)/AF22,)</f>
        <v>0</v>
      </c>
      <c r="AW24" s="314">
        <f t="shared" ref="AW24" si="195">IF(AG22&gt;0,(AG24-AG22)/AG22,)</f>
        <v>0</v>
      </c>
      <c r="AX24" s="310">
        <f t="shared" ref="AX24" si="196">IF(AH22&gt;0,(AH24-AH22)/AH22,)</f>
        <v>0</v>
      </c>
    </row>
    <row r="25" spans="1:50">
      <c r="A25" s="381" t="s">
        <v>342</v>
      </c>
      <c r="B25" s="382">
        <v>0</v>
      </c>
      <c r="C25" s="382">
        <v>0</v>
      </c>
      <c r="D25" s="382">
        <v>0</v>
      </c>
      <c r="E25" s="382">
        <v>0</v>
      </c>
      <c r="F25" s="382">
        <v>0</v>
      </c>
      <c r="G25" s="382">
        <v>0</v>
      </c>
      <c r="H25" s="382">
        <v>0</v>
      </c>
      <c r="I25" s="382"/>
      <c r="J25" s="382">
        <v>436</v>
      </c>
      <c r="K25" s="382">
        <v>996</v>
      </c>
      <c r="L25" s="382">
        <v>318</v>
      </c>
      <c r="M25" s="382"/>
      <c r="N25" s="382">
        <v>1750</v>
      </c>
      <c r="O25" s="382">
        <v>59</v>
      </c>
      <c r="P25" s="382">
        <v>82</v>
      </c>
      <c r="Q25" s="382">
        <v>141</v>
      </c>
      <c r="Y25" s="288"/>
      <c r="Z25" s="284"/>
      <c r="AE25" s="288"/>
      <c r="AF25" s="284"/>
      <c r="AH25" s="288"/>
      <c r="AI25" s="343"/>
      <c r="AJ25" s="344"/>
      <c r="AK25" s="344"/>
      <c r="AL25" s="344"/>
      <c r="AM25" s="344"/>
      <c r="AN25" s="344"/>
      <c r="AO25" s="309"/>
      <c r="AP25" s="344"/>
      <c r="AQ25" s="344"/>
      <c r="AR25" s="344"/>
      <c r="AS25" s="344"/>
      <c r="AT25" s="344"/>
      <c r="AU25" s="309"/>
      <c r="AV25" s="344"/>
      <c r="AW25" s="344"/>
      <c r="AX25" s="309"/>
    </row>
    <row r="26" spans="1:50">
      <c r="A26" s="381" t="s">
        <v>344</v>
      </c>
      <c r="B26" s="382">
        <v>0</v>
      </c>
      <c r="C26" s="382">
        <v>0</v>
      </c>
      <c r="D26" s="382">
        <v>0</v>
      </c>
      <c r="E26" s="382">
        <v>0</v>
      </c>
      <c r="F26" s="382">
        <v>0</v>
      </c>
      <c r="G26" s="382">
        <v>0</v>
      </c>
      <c r="H26" s="382">
        <v>0</v>
      </c>
      <c r="I26" s="382"/>
      <c r="J26" s="382">
        <v>23683836.970588237</v>
      </c>
      <c r="K26" s="382">
        <v>52227067.642275013</v>
      </c>
      <c r="L26" s="382">
        <v>16044688.499912407</v>
      </c>
      <c r="M26" s="382"/>
      <c r="N26" s="382">
        <v>91955593.112775654</v>
      </c>
      <c r="O26" s="382">
        <v>3216670.0597826084</v>
      </c>
      <c r="P26" s="382">
        <v>4727297.4877199419</v>
      </c>
      <c r="Q26" s="382">
        <v>7943967.5475025503</v>
      </c>
      <c r="R26" s="273"/>
      <c r="S26" s="275">
        <f>IF(B25&gt;0,(B26/B25),)</f>
        <v>0</v>
      </c>
      <c r="T26" s="275">
        <f t="shared" ref="T26" si="197">IF(C25&gt;0,(C26/C25),)</f>
        <v>0</v>
      </c>
      <c r="U26" s="275">
        <f t="shared" ref="U26" si="198">IF(D25&gt;0,(D26/D25),)</f>
        <v>0</v>
      </c>
      <c r="V26" s="275">
        <f t="shared" ref="V26" si="199">IF(E25&gt;0,(E26/E25),)</f>
        <v>0</v>
      </c>
      <c r="W26" s="275">
        <f t="shared" ref="W26" si="200">IF(F25&gt;0,(F26/F25),)</f>
        <v>0</v>
      </c>
      <c r="X26" s="275">
        <f t="shared" ref="X26" si="201">IF(G25&gt;0,(G26/G25),)</f>
        <v>0</v>
      </c>
      <c r="Y26" s="290">
        <f t="shared" ref="Y26" si="202">IF(H25&gt;0,(H26/H25),)</f>
        <v>0</v>
      </c>
      <c r="Z26" s="285">
        <f t="shared" ref="Z26" si="203">IF(I25&gt;0,(I26/I25),)</f>
        <v>0</v>
      </c>
      <c r="AA26" s="275">
        <f t="shared" ref="AA26" si="204">IF(J25&gt;0,(J26/J25),)</f>
        <v>54320.726996762009</v>
      </c>
      <c r="AB26" s="275">
        <f t="shared" ref="AB26" si="205">IF(K25&gt;0,(K26/K25),)</f>
        <v>52436.814901882542</v>
      </c>
      <c r="AC26" s="275">
        <f t="shared" ref="AC26" si="206">IF(L25&gt;0,(L26/L25),)</f>
        <v>50454.995282743417</v>
      </c>
      <c r="AD26" s="275">
        <f t="shared" ref="AD26" si="207">IF(M25&gt;0,(M26/M25),)</f>
        <v>0</v>
      </c>
      <c r="AE26" s="290">
        <f t="shared" ref="AE26" si="208">IF(N25&gt;0,(N26/N25),)</f>
        <v>52546.053207300371</v>
      </c>
      <c r="AF26" s="285">
        <f t="shared" ref="AF26" si="209">IF(O25&gt;0,(O26/O25),)</f>
        <v>54519.831521739128</v>
      </c>
      <c r="AG26" s="275">
        <f t="shared" ref="AG26" si="210">IF(P25&gt;0,(P26/P25),)</f>
        <v>57649.969362438314</v>
      </c>
      <c r="AH26" s="290">
        <f t="shared" ref="AH26" si="211">IF(Q25&gt;0,(Q26/Q25),)</f>
        <v>56340.19537235851</v>
      </c>
      <c r="AI26" s="343"/>
      <c r="AJ26" s="344"/>
      <c r="AK26" s="344"/>
      <c r="AL26" s="344"/>
      <c r="AM26" s="344"/>
      <c r="AN26" s="344"/>
      <c r="AO26" s="309"/>
      <c r="AP26" s="344"/>
      <c r="AQ26" s="344"/>
      <c r="AR26" s="344"/>
      <c r="AS26" s="344"/>
      <c r="AT26" s="344"/>
      <c r="AU26" s="309"/>
      <c r="AV26" s="344"/>
      <c r="AW26" s="344"/>
      <c r="AX26" s="309"/>
    </row>
    <row r="27" spans="1:50">
      <c r="A27" s="381" t="s">
        <v>346</v>
      </c>
      <c r="B27" s="382">
        <v>0</v>
      </c>
      <c r="C27" s="382">
        <v>0</v>
      </c>
      <c r="D27" s="382">
        <v>0</v>
      </c>
      <c r="E27" s="382">
        <v>0</v>
      </c>
      <c r="F27" s="382">
        <v>0</v>
      </c>
      <c r="G27" s="382">
        <v>0</v>
      </c>
      <c r="H27" s="382">
        <v>0</v>
      </c>
      <c r="I27" s="382"/>
      <c r="J27" s="382">
        <v>434</v>
      </c>
      <c r="K27" s="382">
        <v>981</v>
      </c>
      <c r="L27" s="382">
        <v>316</v>
      </c>
      <c r="M27" s="382"/>
      <c r="N27" s="382">
        <v>1731</v>
      </c>
      <c r="O27" s="382">
        <v>58</v>
      </c>
      <c r="P27" s="382">
        <v>92</v>
      </c>
      <c r="Q27" s="382">
        <v>150</v>
      </c>
      <c r="Y27" s="288"/>
      <c r="Z27" s="284"/>
      <c r="AE27" s="288"/>
      <c r="AF27" s="284"/>
      <c r="AH27" s="288"/>
      <c r="AI27" s="343"/>
      <c r="AJ27" s="344"/>
      <c r="AK27" s="344"/>
      <c r="AL27" s="344"/>
      <c r="AM27" s="344"/>
      <c r="AN27" s="344"/>
      <c r="AO27" s="309"/>
      <c r="AP27" s="344"/>
      <c r="AQ27" s="344"/>
      <c r="AR27" s="344"/>
      <c r="AS27" s="344"/>
      <c r="AT27" s="344"/>
      <c r="AU27" s="309"/>
      <c r="AV27" s="344"/>
      <c r="AW27" s="344"/>
      <c r="AX27" s="309"/>
    </row>
    <row r="28" spans="1:50">
      <c r="A28" s="381" t="s">
        <v>348</v>
      </c>
      <c r="B28" s="382">
        <v>0</v>
      </c>
      <c r="C28" s="382">
        <v>0</v>
      </c>
      <c r="D28" s="382">
        <v>0</v>
      </c>
      <c r="E28" s="382">
        <v>0</v>
      </c>
      <c r="F28" s="382">
        <v>0</v>
      </c>
      <c r="G28" s="382">
        <v>0</v>
      </c>
      <c r="H28" s="382">
        <v>0</v>
      </c>
      <c r="I28" s="382"/>
      <c r="J28" s="382">
        <v>23855660.686635945</v>
      </c>
      <c r="K28" s="382">
        <v>51855650.867765583</v>
      </c>
      <c r="L28" s="382">
        <v>16262367.505032336</v>
      </c>
      <c r="M28" s="382"/>
      <c r="N28" s="382">
        <v>91973679.059433863</v>
      </c>
      <c r="O28" s="382">
        <v>3101910.7078651683</v>
      </c>
      <c r="P28" s="382">
        <v>4801890.2331081079</v>
      </c>
      <c r="Q28" s="382">
        <v>7903800.9409732763</v>
      </c>
      <c r="R28" s="273"/>
      <c r="S28" s="275">
        <f>IF(B27&gt;0,(B28/B27),)</f>
        <v>0</v>
      </c>
      <c r="T28" s="275">
        <f t="shared" ref="T28" si="212">IF(C27&gt;0,(C28/C27),)</f>
        <v>0</v>
      </c>
      <c r="U28" s="275">
        <f t="shared" ref="U28" si="213">IF(D27&gt;0,(D28/D27),)</f>
        <v>0</v>
      </c>
      <c r="V28" s="275">
        <f t="shared" ref="V28" si="214">IF(E27&gt;0,(E28/E27),)</f>
        <v>0</v>
      </c>
      <c r="W28" s="275">
        <f t="shared" ref="W28" si="215">IF(F27&gt;0,(F28/F27),)</f>
        <v>0</v>
      </c>
      <c r="X28" s="275">
        <f t="shared" ref="X28" si="216">IF(G27&gt;0,(G28/G27),)</f>
        <v>0</v>
      </c>
      <c r="Y28" s="290">
        <f t="shared" ref="Y28" si="217">IF(H27&gt;0,(H28/H27),)</f>
        <v>0</v>
      </c>
      <c r="Z28" s="285">
        <f t="shared" ref="Z28" si="218">IF(I27&gt;0,(I28/I27),)</f>
        <v>0</v>
      </c>
      <c r="AA28" s="275">
        <f t="shared" ref="AA28" si="219">IF(J27&gt;0,(J28/J27),)</f>
        <v>54966.960107456092</v>
      </c>
      <c r="AB28" s="275">
        <f t="shared" ref="AB28" si="220">IF(K27&gt;0,(K28/K27),)</f>
        <v>52859.99069089254</v>
      </c>
      <c r="AC28" s="275">
        <f t="shared" ref="AC28" si="221">IF(L27&gt;0,(L28/L27),)</f>
        <v>51463.188307064353</v>
      </c>
      <c r="AD28" s="275">
        <f t="shared" ref="AD28" si="222">IF(M27&gt;0,(M28/M27),)</f>
        <v>0</v>
      </c>
      <c r="AE28" s="290">
        <f t="shared" ref="AE28" si="223">IF(N27&gt;0,(N28/N27),)</f>
        <v>53133.263465877448</v>
      </c>
      <c r="AF28" s="285">
        <f t="shared" ref="AF28" si="224">IF(O27&gt;0,(O28/O27),)</f>
        <v>53481.219101123592</v>
      </c>
      <c r="AG28" s="275">
        <f t="shared" ref="AG28" si="225">IF(P27&gt;0,(P28/P27),)</f>
        <v>52194.459055522915</v>
      </c>
      <c r="AH28" s="290">
        <f t="shared" ref="AH28" si="226">IF(Q27&gt;0,(Q28/Q27),)</f>
        <v>52692.006273155173</v>
      </c>
      <c r="AI28" s="345">
        <f>IF(S26&gt;0,(S28-S26)/S26,)</f>
        <v>0</v>
      </c>
      <c r="AJ28" s="314">
        <f t="shared" ref="AJ28" si="227">IF(T26&gt;0,(T28-T26)/T26,)</f>
        <v>0</v>
      </c>
      <c r="AK28" s="314">
        <f t="shared" ref="AK28" si="228">IF(U26&gt;0,(U28-U26)/U26,)</f>
        <v>0</v>
      </c>
      <c r="AL28" s="314">
        <f t="shared" ref="AL28" si="229">IF(V26&gt;0,(V28-V26)/V26,)</f>
        <v>0</v>
      </c>
      <c r="AM28" s="314">
        <f t="shared" ref="AM28" si="230">IF(W26&gt;0,(W28-W26)/W26,)</f>
        <v>0</v>
      </c>
      <c r="AN28" s="314">
        <f t="shared" ref="AN28" si="231">IF(X26&gt;0,(X28-X26)/X26,)</f>
        <v>0</v>
      </c>
      <c r="AO28" s="310">
        <f t="shared" ref="AO28" si="232">IF(Y26&gt;0,(Y28-Y26)/Y26,)</f>
        <v>0</v>
      </c>
      <c r="AP28" s="314">
        <f t="shared" ref="AP28" si="233">IF(Z26&gt;0,(Z28-Z26)/Z26,)</f>
        <v>0</v>
      </c>
      <c r="AQ28" s="314">
        <f t="shared" ref="AQ28" si="234">IF(AA26&gt;0,(AA28-AA26)/AA26,)</f>
        <v>1.1896621168796303E-2</v>
      </c>
      <c r="AR28" s="314">
        <f t="shared" ref="AR28" si="235">IF(AB26&gt;0,(AB28-AB26)/AB26,)</f>
        <v>8.0702039168821724E-3</v>
      </c>
      <c r="AS28" s="314">
        <f t="shared" ref="AS28" si="236">IF(AC26&gt;0,(AC28-AC26)/AC26,)</f>
        <v>1.9982025935611509E-2</v>
      </c>
      <c r="AT28" s="314">
        <f t="shared" ref="AT28" si="237">IF(AD26&gt;0,(AD28-AD26)/AD26,)</f>
        <v>0</v>
      </c>
      <c r="AU28" s="310">
        <f t="shared" ref="AU28" si="238">IF(AE26&gt;0,(AE28-AE26)/AE26,)</f>
        <v>1.1175154416649782E-2</v>
      </c>
      <c r="AV28" s="314">
        <f t="shared" ref="AV28" si="239">IF(AF26&gt;0,(AF28-AF26)/AF26,)</f>
        <v>-1.9050176635292831E-2</v>
      </c>
      <c r="AW28" s="312">
        <f t="shared" ref="AW28" si="240">IF(AG26&gt;0,(AG28-AG26)/AG26,)</f>
        <v>-9.4631625432743463E-2</v>
      </c>
      <c r="AX28" s="310">
        <f t="shared" ref="AX28" si="241">IF(AH26&gt;0,(AH28-AH26)/AH26,)</f>
        <v>-6.4752865606731685E-2</v>
      </c>
    </row>
    <row r="29" spans="1:50">
      <c r="A29" s="381" t="s">
        <v>350</v>
      </c>
      <c r="B29" s="382">
        <v>2436</v>
      </c>
      <c r="C29" s="382">
        <v>1228</v>
      </c>
      <c r="D29" s="382">
        <v>1190</v>
      </c>
      <c r="E29" s="382">
        <v>608</v>
      </c>
      <c r="F29" s="382">
        <v>252</v>
      </c>
      <c r="G29" s="382">
        <v>83</v>
      </c>
      <c r="H29" s="382">
        <v>5797</v>
      </c>
      <c r="I29" s="382"/>
      <c r="J29" s="382">
        <v>436</v>
      </c>
      <c r="K29" s="382">
        <v>996</v>
      </c>
      <c r="L29" s="382">
        <v>318</v>
      </c>
      <c r="M29" s="382"/>
      <c r="N29" s="382">
        <v>1750</v>
      </c>
      <c r="O29" s="382">
        <v>59</v>
      </c>
      <c r="P29" s="382">
        <v>82</v>
      </c>
      <c r="Q29" s="382">
        <v>141</v>
      </c>
      <c r="Y29" s="288"/>
      <c r="Z29" s="284"/>
      <c r="AE29" s="288"/>
      <c r="AF29" s="284"/>
      <c r="AH29" s="288"/>
      <c r="AI29" s="343"/>
      <c r="AJ29" s="344"/>
      <c r="AK29" s="344"/>
      <c r="AL29" s="344"/>
      <c r="AM29" s="344"/>
      <c r="AN29" s="344"/>
      <c r="AO29" s="309"/>
      <c r="AP29" s="344"/>
      <c r="AQ29" s="344"/>
      <c r="AR29" s="344"/>
      <c r="AS29" s="344"/>
      <c r="AT29" s="344"/>
      <c r="AU29" s="309"/>
      <c r="AV29" s="344"/>
      <c r="AW29" s="344"/>
      <c r="AX29" s="309"/>
    </row>
    <row r="30" spans="1:50">
      <c r="A30" s="381" t="s">
        <v>352</v>
      </c>
      <c r="B30" s="382">
        <v>208352524.25613368</v>
      </c>
      <c r="C30" s="382">
        <v>109635187.85527608</v>
      </c>
      <c r="D30" s="382">
        <v>89201913.034072176</v>
      </c>
      <c r="E30" s="382">
        <v>42764712.36721506</v>
      </c>
      <c r="F30" s="382">
        <v>15336185.875</v>
      </c>
      <c r="G30" s="382">
        <v>5799408.2661841251</v>
      </c>
      <c r="H30" s="382">
        <v>471089931.65388113</v>
      </c>
      <c r="I30" s="382"/>
      <c r="J30" s="382">
        <v>23683836.970588237</v>
      </c>
      <c r="K30" s="382">
        <v>52227067.642275013</v>
      </c>
      <c r="L30" s="382">
        <v>16044688.499912407</v>
      </c>
      <c r="M30" s="382"/>
      <c r="N30" s="382">
        <v>91955593.112775654</v>
      </c>
      <c r="O30" s="382">
        <v>3216670.0597826084</v>
      </c>
      <c r="P30" s="382">
        <v>4727297.4877199419</v>
      </c>
      <c r="Q30" s="382">
        <v>7943967.5475025503</v>
      </c>
      <c r="R30" s="273"/>
      <c r="S30" s="275">
        <f>IF(B29&gt;0,(B30/B29),)</f>
        <v>85530.592880186232</v>
      </c>
      <c r="T30" s="275">
        <f t="shared" ref="T30" si="242">IF(C29&gt;0,(C30/C29),)</f>
        <v>89279.468937521233</v>
      </c>
      <c r="U30" s="275">
        <f t="shared" ref="U30" si="243">IF(D29&gt;0,(D30/D29),)</f>
        <v>74959.590784934597</v>
      </c>
      <c r="V30" s="275">
        <f t="shared" ref="V30" si="244">IF(E29&gt;0,(E30/E29),)</f>
        <v>70336.697972393187</v>
      </c>
      <c r="W30" s="275">
        <f t="shared" ref="W30" si="245">IF(F29&gt;0,(F30/F29),)</f>
        <v>60857.880456349209</v>
      </c>
      <c r="X30" s="275">
        <f t="shared" ref="X30" si="246">IF(G29&gt;0,(G30/G29),)</f>
        <v>69872.388749206322</v>
      </c>
      <c r="Y30" s="290">
        <f t="shared" ref="Y30" si="247">IF(H29&gt;0,(H30/H29),)</f>
        <v>81264.435337912902</v>
      </c>
      <c r="Z30" s="285">
        <f t="shared" ref="Z30" si="248">IF(I29&gt;0,(I30/I29),)</f>
        <v>0</v>
      </c>
      <c r="AA30" s="275">
        <f t="shared" ref="AA30" si="249">IF(J29&gt;0,(J30/J29),)</f>
        <v>54320.726996762009</v>
      </c>
      <c r="AB30" s="275">
        <f t="shared" ref="AB30" si="250">IF(K29&gt;0,(K30/K29),)</f>
        <v>52436.814901882542</v>
      </c>
      <c r="AC30" s="275">
        <f t="shared" ref="AC30" si="251">IF(L29&gt;0,(L30/L29),)</f>
        <v>50454.995282743417</v>
      </c>
      <c r="AD30" s="275">
        <f t="shared" ref="AD30" si="252">IF(M29&gt;0,(M30/M29),)</f>
        <v>0</v>
      </c>
      <c r="AE30" s="290">
        <f t="shared" ref="AE30" si="253">IF(N29&gt;0,(N30/N29),)</f>
        <v>52546.053207300371</v>
      </c>
      <c r="AF30" s="285">
        <f t="shared" ref="AF30" si="254">IF(O29&gt;0,(O30/O29),)</f>
        <v>54519.831521739128</v>
      </c>
      <c r="AG30" s="275">
        <f t="shared" ref="AG30" si="255">IF(P29&gt;0,(P30/P29),)</f>
        <v>57649.969362438314</v>
      </c>
      <c r="AH30" s="290">
        <f t="shared" ref="AH30" si="256">IF(Q29&gt;0,(Q30/Q29),)</f>
        <v>56340.19537235851</v>
      </c>
      <c r="AI30" s="343"/>
      <c r="AJ30" s="344"/>
      <c r="AK30" s="344"/>
      <c r="AL30" s="344"/>
      <c r="AM30" s="344"/>
      <c r="AN30" s="344"/>
      <c r="AO30" s="309"/>
      <c r="AP30" s="344"/>
      <c r="AQ30" s="344"/>
      <c r="AR30" s="344"/>
      <c r="AS30" s="344"/>
      <c r="AT30" s="344"/>
      <c r="AU30" s="309"/>
      <c r="AV30" s="344"/>
      <c r="AW30" s="344"/>
      <c r="AX30" s="309"/>
    </row>
    <row r="31" spans="1:50">
      <c r="A31" s="381" t="s">
        <v>354</v>
      </c>
      <c r="B31" s="382">
        <v>2496</v>
      </c>
      <c r="C31" s="382">
        <v>1215</v>
      </c>
      <c r="D31" s="382">
        <v>1224</v>
      </c>
      <c r="E31" s="382">
        <v>616</v>
      </c>
      <c r="F31" s="382">
        <v>263</v>
      </c>
      <c r="G31" s="382">
        <v>83</v>
      </c>
      <c r="H31" s="382">
        <v>5897</v>
      </c>
      <c r="I31" s="382"/>
      <c r="J31" s="382">
        <v>434</v>
      </c>
      <c r="K31" s="382">
        <v>981</v>
      </c>
      <c r="L31" s="382">
        <v>316</v>
      </c>
      <c r="M31" s="382"/>
      <c r="N31" s="382">
        <v>1731</v>
      </c>
      <c r="O31" s="382">
        <v>58</v>
      </c>
      <c r="P31" s="382">
        <v>92</v>
      </c>
      <c r="Q31" s="382">
        <v>150</v>
      </c>
      <c r="Y31" s="288"/>
      <c r="Z31" s="284"/>
      <c r="AE31" s="288"/>
      <c r="AF31" s="284"/>
      <c r="AH31" s="288"/>
      <c r="AI31" s="343"/>
      <c r="AJ31" s="344"/>
      <c r="AK31" s="344"/>
      <c r="AL31" s="344"/>
      <c r="AM31" s="344"/>
      <c r="AN31" s="344"/>
      <c r="AO31" s="309"/>
      <c r="AP31" s="344"/>
      <c r="AQ31" s="344"/>
      <c r="AR31" s="344"/>
      <c r="AS31" s="344"/>
      <c r="AT31" s="344"/>
      <c r="AU31" s="309"/>
      <c r="AV31" s="344"/>
      <c r="AW31" s="344"/>
      <c r="AX31" s="309"/>
    </row>
    <row r="32" spans="1:50" ht="13.5" thickBot="1">
      <c r="A32" s="387" t="s">
        <v>356</v>
      </c>
      <c r="B32" s="388">
        <v>214799639.67150751</v>
      </c>
      <c r="C32" s="388">
        <v>102622033.33505832</v>
      </c>
      <c r="D32" s="388">
        <v>91913202.213198632</v>
      </c>
      <c r="E32" s="388">
        <v>44656351.202567659</v>
      </c>
      <c r="F32" s="388">
        <v>16206047.568339871</v>
      </c>
      <c r="G32" s="388">
        <v>5763354.5648809522</v>
      </c>
      <c r="H32" s="388">
        <v>475960628.55555296</v>
      </c>
      <c r="I32" s="388"/>
      <c r="J32" s="388">
        <v>23855660.686635945</v>
      </c>
      <c r="K32" s="388">
        <v>51855650.867765583</v>
      </c>
      <c r="L32" s="388">
        <v>16262367.505032336</v>
      </c>
      <c r="M32" s="388"/>
      <c r="N32" s="388">
        <v>91973679.059433863</v>
      </c>
      <c r="O32" s="388">
        <v>3101910.7078651683</v>
      </c>
      <c r="P32" s="388">
        <v>4801890.2331081079</v>
      </c>
      <c r="Q32" s="388">
        <v>7903800.9409732763</v>
      </c>
      <c r="S32" s="281">
        <f>IF(B31&gt;0,(B32/B31),)</f>
        <v>86057.547945315513</v>
      </c>
      <c r="T32" s="281">
        <f t="shared" ref="T32" si="257">IF(C31&gt;0,(C32/C31),)</f>
        <v>84462.5788765912</v>
      </c>
      <c r="U32" s="281">
        <f t="shared" ref="U32" si="258">IF(D31&gt;0,(D32/D31),)</f>
        <v>75092.485468299536</v>
      </c>
      <c r="V32" s="281">
        <f t="shared" ref="V32" si="259">IF(E31&gt;0,(E32/E31),)</f>
        <v>72494.076627544899</v>
      </c>
      <c r="W32" s="281">
        <f t="shared" ref="W32" si="260">IF(F31&gt;0,(F32/F31),)</f>
        <v>61619.952731330312</v>
      </c>
      <c r="X32" s="281">
        <f t="shared" ref="X32" si="261">IF(G31&gt;0,(G32/G31),)</f>
        <v>69438.006805794605</v>
      </c>
      <c r="Y32" s="291">
        <f t="shared" ref="Y32" si="262">IF(H31&gt;0,(H32/H31),)</f>
        <v>80712.333144913166</v>
      </c>
      <c r="Z32" s="286">
        <f t="shared" ref="Z32" si="263">IF(I31&gt;0,(I32/I31),)</f>
        <v>0</v>
      </c>
      <c r="AA32" s="281">
        <f t="shared" ref="AA32" si="264">IF(J31&gt;0,(J32/J31),)</f>
        <v>54966.960107456092</v>
      </c>
      <c r="AB32" s="281">
        <f t="shared" ref="AB32" si="265">IF(K31&gt;0,(K32/K31),)</f>
        <v>52859.99069089254</v>
      </c>
      <c r="AC32" s="281">
        <f t="shared" ref="AC32" si="266">IF(L31&gt;0,(L32/L31),)</f>
        <v>51463.188307064353</v>
      </c>
      <c r="AD32" s="281">
        <f t="shared" ref="AD32" si="267">IF(M31&gt;0,(M32/M31),)</f>
        <v>0</v>
      </c>
      <c r="AE32" s="291">
        <f t="shared" ref="AE32" si="268">IF(N31&gt;0,(N32/N31),)</f>
        <v>53133.263465877448</v>
      </c>
      <c r="AF32" s="286">
        <f t="shared" ref="AF32" si="269">IF(O31&gt;0,(O32/O31),)</f>
        <v>53481.219101123592</v>
      </c>
      <c r="AG32" s="281">
        <f t="shared" ref="AG32" si="270">IF(P31&gt;0,(P32/P31),)</f>
        <v>52194.459055522915</v>
      </c>
      <c r="AH32" s="291">
        <f t="shared" ref="AH32" si="271">IF(Q31&gt;0,(Q32/Q31),)</f>
        <v>52692.006273155173</v>
      </c>
      <c r="AI32" s="346">
        <f>IF(S30&gt;0,(S32-S30)/S30,)</f>
        <v>6.1610126550561304E-3</v>
      </c>
      <c r="AJ32" s="347">
        <f t="shared" ref="AJ32" si="272">IF(T30&gt;0,(T32-T30)/T30,)</f>
        <v>-5.3952942577435645E-2</v>
      </c>
      <c r="AK32" s="347">
        <f t="shared" ref="AK32" si="273">IF(U30&gt;0,(U32-U30)/U30,)</f>
        <v>1.7728843230511344E-3</v>
      </c>
      <c r="AL32" s="347">
        <f t="shared" ref="AL32" si="274">IF(V30&gt;0,(V32-V30)/V30,)</f>
        <v>3.0672162858689671E-2</v>
      </c>
      <c r="AM32" s="347">
        <f t="shared" ref="AM32" si="275">IF(W30&gt;0,(W32-W30)/W30,)</f>
        <v>1.2522162606824688E-2</v>
      </c>
      <c r="AN32" s="347">
        <f t="shared" ref="AN32" si="276">IF(X30&gt;0,(X32-X30)/X30,)</f>
        <v>-6.2167896530752539E-3</v>
      </c>
      <c r="AO32" s="311">
        <f t="shared" ref="AO32" si="277">IF(Y30&gt;0,(Y32-Y30)/Y30,)</f>
        <v>-6.7938968714172619E-3</v>
      </c>
      <c r="AP32" s="347">
        <f t="shared" ref="AP32" si="278">IF(Z30&gt;0,(Z32-Z30)/Z30,)</f>
        <v>0</v>
      </c>
      <c r="AQ32" s="347">
        <f t="shared" ref="AQ32" si="279">IF(AA30&gt;0,(AA32-AA30)/AA30,)</f>
        <v>1.1896621168796303E-2</v>
      </c>
      <c r="AR32" s="347">
        <f t="shared" ref="AR32" si="280">IF(AB30&gt;0,(AB32-AB30)/AB30,)</f>
        <v>8.0702039168821724E-3</v>
      </c>
      <c r="AS32" s="347">
        <f t="shared" ref="AS32" si="281">IF(AC30&gt;0,(AC32-AC30)/AC30,)</f>
        <v>1.9982025935611509E-2</v>
      </c>
      <c r="AT32" s="347">
        <f t="shared" ref="AT32" si="282">IF(AD30&gt;0,(AD32-AD30)/AD30,)</f>
        <v>0</v>
      </c>
      <c r="AU32" s="311">
        <f t="shared" ref="AU32" si="283">IF(AE30&gt;0,(AE32-AE30)/AE30,)</f>
        <v>1.1175154416649782E-2</v>
      </c>
      <c r="AV32" s="347">
        <f t="shared" ref="AV32" si="284">IF(AF30&gt;0,(AF32-AF30)/AF30,)</f>
        <v>-1.9050176635292831E-2</v>
      </c>
      <c r="AW32" s="349">
        <f t="shared" ref="AW32" si="285">IF(AG30&gt;0,(AG32-AG30)/AG30,)</f>
        <v>-9.4631625432743463E-2</v>
      </c>
      <c r="AX32" s="311">
        <f t="shared" ref="AX32" si="286">IF(AH30&gt;0,(AH32-AH30)/AH30,)</f>
        <v>-6.4752865606731685E-2</v>
      </c>
    </row>
    <row r="33" spans="1:50">
      <c r="A33" s="380" t="s">
        <v>29</v>
      </c>
      <c r="B33" s="382"/>
      <c r="C33" s="382"/>
      <c r="D33" s="382"/>
      <c r="E33" s="382"/>
      <c r="F33" s="382"/>
      <c r="G33" s="382"/>
      <c r="H33" s="382"/>
      <c r="I33" s="382"/>
      <c r="J33" s="382"/>
      <c r="K33" s="382"/>
      <c r="L33" s="382"/>
      <c r="M33" s="382"/>
      <c r="N33" s="382"/>
      <c r="O33" s="382"/>
      <c r="P33" s="382"/>
      <c r="Q33" s="382"/>
      <c r="Y33" s="288"/>
      <c r="Z33" s="284"/>
      <c r="AE33" s="288"/>
      <c r="AF33" s="284"/>
      <c r="AH33" s="288"/>
      <c r="AI33" s="343"/>
      <c r="AJ33" s="344"/>
      <c r="AK33" s="344"/>
      <c r="AL33" s="344"/>
      <c r="AM33" s="344"/>
      <c r="AN33" s="344"/>
      <c r="AO33" s="309"/>
      <c r="AP33" s="344"/>
      <c r="AQ33" s="344"/>
      <c r="AR33" s="344"/>
      <c r="AS33" s="344"/>
      <c r="AT33" s="344"/>
      <c r="AU33" s="309"/>
      <c r="AV33" s="344"/>
      <c r="AW33" s="344"/>
      <c r="AX33" s="309"/>
    </row>
    <row r="34" spans="1:50">
      <c r="A34" s="381" t="s">
        <v>302</v>
      </c>
      <c r="B34" s="382">
        <v>357</v>
      </c>
      <c r="C34" s="382">
        <v>148</v>
      </c>
      <c r="D34" s="382">
        <v>250</v>
      </c>
      <c r="E34" s="382">
        <v>84</v>
      </c>
      <c r="F34" s="382">
        <v>18</v>
      </c>
      <c r="G34" s="382">
        <v>47</v>
      </c>
      <c r="H34" s="382">
        <v>904</v>
      </c>
      <c r="I34" s="382"/>
      <c r="J34" s="382">
        <v>0</v>
      </c>
      <c r="K34" s="382">
        <v>1</v>
      </c>
      <c r="L34" s="382">
        <v>17</v>
      </c>
      <c r="M34" s="382"/>
      <c r="N34" s="382">
        <v>18</v>
      </c>
      <c r="O34" s="382"/>
      <c r="P34" s="382"/>
      <c r="Q34" s="382"/>
      <c r="S34" s="274"/>
      <c r="T34" s="274"/>
      <c r="U34" s="274"/>
      <c r="V34" s="274"/>
      <c r="W34" s="274"/>
      <c r="X34" s="274"/>
      <c r="Y34" s="289"/>
      <c r="Z34" s="284"/>
      <c r="AA34" s="274"/>
      <c r="AB34" s="274"/>
      <c r="AC34" s="274"/>
      <c r="AD34" s="274"/>
      <c r="AE34" s="289"/>
      <c r="AF34" s="284"/>
      <c r="AG34" s="274"/>
      <c r="AH34" s="289"/>
      <c r="AI34" s="343"/>
      <c r="AJ34" s="344"/>
      <c r="AK34" s="344"/>
      <c r="AL34" s="344"/>
      <c r="AM34" s="344"/>
      <c r="AN34" s="344"/>
      <c r="AO34" s="309"/>
      <c r="AP34" s="344"/>
      <c r="AQ34" s="344"/>
      <c r="AR34" s="344"/>
      <c r="AS34" s="344"/>
      <c r="AT34" s="344"/>
      <c r="AU34" s="309"/>
      <c r="AV34" s="344"/>
      <c r="AW34" s="344"/>
      <c r="AX34" s="309"/>
    </row>
    <row r="35" spans="1:50">
      <c r="A35" s="381" t="s">
        <v>304</v>
      </c>
      <c r="B35" s="382">
        <v>39368109.213759221</v>
      </c>
      <c r="C35" s="382">
        <v>13064756.09084457</v>
      </c>
      <c r="D35" s="382">
        <v>19739399.978349052</v>
      </c>
      <c r="E35" s="382">
        <v>5462357.0099434257</v>
      </c>
      <c r="F35" s="382">
        <v>1341819.9310344828</v>
      </c>
      <c r="G35" s="382">
        <v>3365380.2884745765</v>
      </c>
      <c r="H35" s="382">
        <v>82341822.512405321</v>
      </c>
      <c r="I35" s="382"/>
      <c r="J35" s="382">
        <v>0</v>
      </c>
      <c r="K35" s="382">
        <v>61037</v>
      </c>
      <c r="L35" s="382">
        <v>759952.82142857148</v>
      </c>
      <c r="M35" s="382"/>
      <c r="N35" s="382">
        <v>820989.82142857148</v>
      </c>
      <c r="O35" s="382"/>
      <c r="P35" s="382"/>
      <c r="Q35" s="382"/>
      <c r="S35" s="275">
        <f>IF(B34&gt;0,(B35/B34),)</f>
        <v>110274.81572481575</v>
      </c>
      <c r="T35" s="275">
        <f t="shared" ref="T35" si="287">IF(C34&gt;0,(C35/C34),)</f>
        <v>88275.378992193044</v>
      </c>
      <c r="U35" s="275">
        <f t="shared" ref="U35" si="288">IF(D34&gt;0,(D35/D34),)</f>
        <v>78957.599913396203</v>
      </c>
      <c r="V35" s="275">
        <f t="shared" ref="V35" si="289">IF(E34&gt;0,(E35/E34),)</f>
        <v>65028.059642183638</v>
      </c>
      <c r="W35" s="275">
        <f t="shared" ref="W35" si="290">IF(F34&gt;0,(F35/F34),)</f>
        <v>74545.551724137928</v>
      </c>
      <c r="X35" s="275">
        <f t="shared" ref="X35" si="291">IF(G34&gt;0,(G35/G34),)</f>
        <v>71603.835924990984</v>
      </c>
      <c r="Y35" s="290">
        <f t="shared" ref="Y35" si="292">IF(H34&gt;0,(H35/H34),)</f>
        <v>91086.086850005886</v>
      </c>
      <c r="Z35" s="285">
        <f t="shared" ref="Z35" si="293">IF(I34&gt;0,(I35/I34),)</f>
        <v>0</v>
      </c>
      <c r="AA35" s="275">
        <f t="shared" ref="AA35" si="294">IF(J34&gt;0,(J35/J34),)</f>
        <v>0</v>
      </c>
      <c r="AB35" s="275">
        <f t="shared" ref="AB35" si="295">IF(K34&gt;0,(K35/K34),)</f>
        <v>61037</v>
      </c>
      <c r="AC35" s="275">
        <f t="shared" ref="AC35" si="296">IF(L34&gt;0,(L35/L34),)</f>
        <v>44703.107142857145</v>
      </c>
      <c r="AD35" s="275">
        <f t="shared" ref="AD35" si="297">IF(M34&gt;0,(M35/M34),)</f>
        <v>0</v>
      </c>
      <c r="AE35" s="290">
        <f t="shared" ref="AE35" si="298">IF(N34&gt;0,(N35/N34),)</f>
        <v>45610.545634920636</v>
      </c>
      <c r="AF35" s="285">
        <f t="shared" ref="AF35" si="299">IF(O34&gt;0,(O35/O34),)</f>
        <v>0</v>
      </c>
      <c r="AG35" s="275">
        <f t="shared" ref="AG35" si="300">IF(P34&gt;0,(P35/P34),)</f>
        <v>0</v>
      </c>
      <c r="AH35" s="290">
        <f t="shared" ref="AH35" si="301">IF(Q34&gt;0,(Q35/Q34),)</f>
        <v>0</v>
      </c>
      <c r="AI35" s="343"/>
      <c r="AJ35" s="344"/>
      <c r="AK35" s="344"/>
      <c r="AL35" s="344"/>
      <c r="AM35" s="344"/>
      <c r="AN35" s="344"/>
      <c r="AO35" s="309"/>
      <c r="AP35" s="344"/>
      <c r="AQ35" s="344"/>
      <c r="AR35" s="344"/>
      <c r="AS35" s="344"/>
      <c r="AT35" s="344"/>
      <c r="AU35" s="309"/>
      <c r="AV35" s="344"/>
      <c r="AW35" s="344"/>
      <c r="AX35" s="309"/>
    </row>
    <row r="36" spans="1:50">
      <c r="A36" s="381" t="s">
        <v>306</v>
      </c>
      <c r="B36" s="382">
        <v>350</v>
      </c>
      <c r="C36" s="382">
        <v>150</v>
      </c>
      <c r="D36" s="382">
        <v>250</v>
      </c>
      <c r="E36" s="382">
        <v>76</v>
      </c>
      <c r="F36" s="382">
        <v>17</v>
      </c>
      <c r="G36" s="382">
        <v>50</v>
      </c>
      <c r="H36" s="382">
        <v>893</v>
      </c>
      <c r="I36" s="382"/>
      <c r="J36" s="396">
        <v>19</v>
      </c>
      <c r="K36" s="382">
        <v>1</v>
      </c>
      <c r="L36" s="382">
        <v>16</v>
      </c>
      <c r="M36" s="382"/>
      <c r="N36" s="382">
        <v>36</v>
      </c>
      <c r="O36" s="382"/>
      <c r="P36" s="382"/>
      <c r="Q36" s="382"/>
      <c r="Y36" s="288"/>
      <c r="Z36" s="284"/>
      <c r="AE36" s="288"/>
      <c r="AF36" s="284"/>
      <c r="AH36" s="288"/>
      <c r="AI36" s="343"/>
      <c r="AJ36" s="344"/>
      <c r="AK36" s="344"/>
      <c r="AL36" s="344"/>
      <c r="AM36" s="344"/>
      <c r="AN36" s="344"/>
      <c r="AO36" s="309"/>
      <c r="AP36" s="344"/>
      <c r="AQ36" s="344"/>
      <c r="AR36" s="344"/>
      <c r="AS36" s="344"/>
      <c r="AT36" s="344"/>
      <c r="AU36" s="309"/>
      <c r="AV36" s="344"/>
      <c r="AW36" s="344"/>
      <c r="AX36" s="309"/>
    </row>
    <row r="37" spans="1:50">
      <c r="A37" s="381" t="s">
        <v>308</v>
      </c>
      <c r="B37" s="382">
        <v>39834248.756218903</v>
      </c>
      <c r="C37" s="382">
        <v>13571415.379213484</v>
      </c>
      <c r="D37" s="382">
        <v>20082084.685148925</v>
      </c>
      <c r="E37" s="382">
        <v>5013579.8265089747</v>
      </c>
      <c r="F37" s="382">
        <v>1155415.8841463414</v>
      </c>
      <c r="G37" s="382">
        <v>3635417.707408295</v>
      </c>
      <c r="H37" s="382">
        <v>83292162.238644928</v>
      </c>
      <c r="I37" s="382"/>
      <c r="J37" s="382">
        <v>1238007</v>
      </c>
      <c r="K37" s="382">
        <v>61037</v>
      </c>
      <c r="L37" s="382">
        <v>851042.71698113205</v>
      </c>
      <c r="M37" s="382"/>
      <c r="N37" s="382">
        <v>2150086.716981132</v>
      </c>
      <c r="O37" s="382"/>
      <c r="P37" s="382"/>
      <c r="Q37" s="382"/>
      <c r="R37" s="273"/>
      <c r="S37" s="275">
        <f>IF(B36&gt;0,(B37/B36),)</f>
        <v>113812.13930348257</v>
      </c>
      <c r="T37" s="275">
        <f t="shared" ref="T37" si="302">IF(C36&gt;0,(C37/C36),)</f>
        <v>90476.10252808989</v>
      </c>
      <c r="U37" s="275">
        <f t="shared" ref="U37" si="303">IF(D36&gt;0,(D37/D36),)</f>
        <v>80328.338740595704</v>
      </c>
      <c r="V37" s="275">
        <f t="shared" ref="V37" si="304">IF(E36&gt;0,(E37/E36),)</f>
        <v>65968.155611960188</v>
      </c>
      <c r="W37" s="275">
        <f t="shared" ref="W37" si="305">IF(F36&gt;0,(F37/F36),)</f>
        <v>67965.640243902439</v>
      </c>
      <c r="X37" s="275">
        <f t="shared" ref="X37" si="306">IF(G36&gt;0,(G37/G36),)</f>
        <v>72708.354148165905</v>
      </c>
      <c r="Y37" s="290">
        <f t="shared" ref="Y37" si="307">IF(H36&gt;0,(H37/H36),)</f>
        <v>93272.298139579987</v>
      </c>
      <c r="Z37" s="285">
        <f t="shared" ref="Z37" si="308">IF(I36&gt;0,(I37/I36),)</f>
        <v>0</v>
      </c>
      <c r="AA37" s="351">
        <f t="shared" ref="AA37" si="309">IF(J36&gt;0,(J37/J36),)</f>
        <v>65158.26315789474</v>
      </c>
      <c r="AB37" s="275">
        <f t="shared" ref="AB37" si="310">IF(K36&gt;0,(K37/K36),)</f>
        <v>61037</v>
      </c>
      <c r="AC37" s="275">
        <f t="shared" ref="AC37" si="311">IF(L36&gt;0,(L37/L36),)</f>
        <v>53190.169811320753</v>
      </c>
      <c r="AD37" s="275">
        <f t="shared" ref="AD37" si="312">IF(M36&gt;0,(M37/M36),)</f>
        <v>0</v>
      </c>
      <c r="AE37" s="290">
        <f t="shared" ref="AE37" si="313">IF(N36&gt;0,(N37/N36),)</f>
        <v>59724.631027253665</v>
      </c>
      <c r="AF37" s="285">
        <f t="shared" ref="AF37" si="314">IF(O36&gt;0,(O37/O36),)</f>
        <v>0</v>
      </c>
      <c r="AG37" s="275">
        <f t="shared" ref="AG37" si="315">IF(P36&gt;0,(P37/P36),)</f>
        <v>0</v>
      </c>
      <c r="AH37" s="290">
        <f t="shared" ref="AH37" si="316">IF(Q36&gt;0,(Q37/Q36),)</f>
        <v>0</v>
      </c>
      <c r="AI37" s="395">
        <f>IF(S35&gt;0,(S37-S35)/S35,)</f>
        <v>3.2077347447072628E-2</v>
      </c>
      <c r="AJ37" s="314">
        <f t="shared" ref="AJ37" si="317">IF(T35&gt;0,(T37-T35)/T35,)</f>
        <v>2.4930207732005043E-2</v>
      </c>
      <c r="AK37" s="314">
        <f t="shared" ref="AK37" si="318">IF(U35&gt;0,(U37-U35)/U35,)</f>
        <v>1.7360441916965317E-2</v>
      </c>
      <c r="AL37" s="314">
        <f t="shared" ref="AL37" si="319">IF(V35&gt;0,(V37-V35)/V35,)</f>
        <v>1.4456774121039757E-2</v>
      </c>
      <c r="AM37" s="312">
        <f t="shared" ref="AM37" si="320">IF(W35&gt;0,(W37-W35)/W35,)</f>
        <v>-8.8266990156367797E-2</v>
      </c>
      <c r="AN37" s="314">
        <f t="shared" ref="AN37" si="321">IF(X35&gt;0,(X37-X35)/X35,)</f>
        <v>1.5425405760830535E-2</v>
      </c>
      <c r="AO37" s="310">
        <f t="shared" ref="AO37" si="322">IF(Y35&gt;0,(Y37-Y35)/Y35,)</f>
        <v>2.4001594153168517E-2</v>
      </c>
      <c r="AP37" s="314">
        <f t="shared" ref="AP37" si="323">IF(Z35&gt;0,(Z37-Z35)/Z35,)</f>
        <v>0</v>
      </c>
      <c r="AQ37" s="314">
        <f t="shared" ref="AQ37" si="324">IF(AA35&gt;0,(AA37-AA35)/AA35,)</f>
        <v>0</v>
      </c>
      <c r="AR37" s="314">
        <f t="shared" ref="AR37" si="325">IF(AB35&gt;0,(AB37-AB35)/AB35,)</f>
        <v>0</v>
      </c>
      <c r="AS37" s="312">
        <f t="shared" ref="AS37" si="326">IF(AC35&gt;0,(AC37-AC35)/AC35,)</f>
        <v>0.18985397684643288</v>
      </c>
      <c r="AT37" s="314">
        <f t="shared" ref="AT37" si="327">IF(AD35&gt;0,(AD37-AD35)/AD35,)</f>
        <v>0</v>
      </c>
      <c r="AU37" s="310">
        <f t="shared" ref="AU37" si="328">IF(AE35&gt;0,(AE37-AE35)/AE35,)</f>
        <v>0.30944785237401135</v>
      </c>
      <c r="AV37" s="314">
        <f t="shared" ref="AV37" si="329">IF(AF35&gt;0,(AF37-AF35)/AF35,)</f>
        <v>0</v>
      </c>
      <c r="AW37" s="314">
        <f t="shared" ref="AW37" si="330">IF(AG35&gt;0,(AG37-AG35)/AG35,)</f>
        <v>0</v>
      </c>
      <c r="AX37" s="310">
        <f t="shared" ref="AX37" si="331">IF(AH35&gt;0,(AH37-AH35)/AH35,)</f>
        <v>0</v>
      </c>
    </row>
    <row r="38" spans="1:50">
      <c r="A38" s="381" t="s">
        <v>310</v>
      </c>
      <c r="B38" s="382">
        <v>222</v>
      </c>
      <c r="C38" s="382">
        <v>126</v>
      </c>
      <c r="D38" s="382">
        <v>348</v>
      </c>
      <c r="E38" s="382">
        <v>72</v>
      </c>
      <c r="F38" s="382">
        <v>52</v>
      </c>
      <c r="G38" s="382">
        <v>97</v>
      </c>
      <c r="H38" s="382">
        <v>917</v>
      </c>
      <c r="I38" s="382"/>
      <c r="J38" s="382">
        <v>0</v>
      </c>
      <c r="K38" s="382">
        <v>10</v>
      </c>
      <c r="L38" s="382">
        <v>3</v>
      </c>
      <c r="M38" s="382"/>
      <c r="N38" s="382">
        <v>13</v>
      </c>
      <c r="O38" s="382"/>
      <c r="P38" s="382"/>
      <c r="Q38" s="382"/>
      <c r="Y38" s="288"/>
      <c r="Z38" s="284"/>
      <c r="AE38" s="288"/>
      <c r="AF38" s="284"/>
      <c r="AH38" s="288"/>
      <c r="AI38" s="343"/>
      <c r="AJ38" s="344"/>
      <c r="AK38" s="344"/>
      <c r="AL38" s="344"/>
      <c r="AM38" s="344"/>
      <c r="AN38" s="344"/>
      <c r="AO38" s="309"/>
      <c r="AP38" s="344"/>
      <c r="AQ38" s="344"/>
      <c r="AR38" s="344"/>
      <c r="AS38" s="344"/>
      <c r="AT38" s="344"/>
      <c r="AU38" s="309"/>
      <c r="AV38" s="344"/>
      <c r="AW38" s="344"/>
      <c r="AX38" s="309"/>
    </row>
    <row r="39" spans="1:50">
      <c r="A39" s="386" t="s">
        <v>312</v>
      </c>
      <c r="B39" s="384">
        <v>17429248.061797757</v>
      </c>
      <c r="C39" s="384">
        <v>8480171.2687813025</v>
      </c>
      <c r="D39" s="384">
        <v>22488011.340462133</v>
      </c>
      <c r="E39" s="384">
        <v>4010305.5664693653</v>
      </c>
      <c r="F39" s="384">
        <v>4124704.9192546583</v>
      </c>
      <c r="G39" s="384">
        <v>6082701.3390739169</v>
      </c>
      <c r="H39" s="384">
        <v>62615142.495839134</v>
      </c>
      <c r="I39" s="384"/>
      <c r="J39" s="384">
        <v>0</v>
      </c>
      <c r="K39" s="384">
        <v>610605.43689320388</v>
      </c>
      <c r="L39" s="384">
        <v>107705.45454545456</v>
      </c>
      <c r="M39" s="384"/>
      <c r="N39" s="384">
        <v>718310.89143865847</v>
      </c>
      <c r="O39" s="384"/>
      <c r="P39" s="384"/>
      <c r="Q39" s="384"/>
      <c r="S39" s="275">
        <f>IF(B38&gt;0,(B39/B38),)</f>
        <v>78510.126404494396</v>
      </c>
      <c r="T39" s="275">
        <f t="shared" ref="T39" si="332">IF(C38&gt;0,(C39/C38),)</f>
        <v>67302.94657762938</v>
      </c>
      <c r="U39" s="275">
        <f t="shared" ref="U39" si="333">IF(D38&gt;0,(D39/D38),)</f>
        <v>64620.722242707277</v>
      </c>
      <c r="V39" s="275">
        <f t="shared" ref="V39" si="334">IF(E38&gt;0,(E39/E38),)</f>
        <v>55698.688423185631</v>
      </c>
      <c r="W39" s="275">
        <f t="shared" ref="W39" si="335">IF(F38&gt;0,(F39/F38),)</f>
        <v>79321.248447204969</v>
      </c>
      <c r="X39" s="275">
        <f t="shared" ref="X39" si="336">IF(G38&gt;0,(G39/G38),)</f>
        <v>62708.261227566152</v>
      </c>
      <c r="Y39" s="290">
        <f t="shared" ref="Y39" si="337">IF(H38&gt;0,(H39/H38),)</f>
        <v>68282.59814159121</v>
      </c>
      <c r="Z39" s="285">
        <f t="shared" ref="Z39" si="338">IF(I38&gt;0,(I39/I38),)</f>
        <v>0</v>
      </c>
      <c r="AA39" s="275">
        <f t="shared" ref="AA39" si="339">IF(J38&gt;0,(J39/J38),)</f>
        <v>0</v>
      </c>
      <c r="AB39" s="275">
        <f t="shared" ref="AB39" si="340">IF(K38&gt;0,(K39/K38),)</f>
        <v>61060.543689320388</v>
      </c>
      <c r="AC39" s="275">
        <f t="shared" ref="AC39" si="341">IF(L38&gt;0,(L39/L38),)</f>
        <v>35901.818181818184</v>
      </c>
      <c r="AD39" s="275">
        <f t="shared" ref="AD39" si="342">IF(M38&gt;0,(M39/M38),)</f>
        <v>0</v>
      </c>
      <c r="AE39" s="290">
        <f t="shared" ref="AE39" si="343">IF(N38&gt;0,(N39/N38),)</f>
        <v>55254.683956819885</v>
      </c>
      <c r="AF39" s="285">
        <f t="shared" ref="AF39" si="344">IF(O38&gt;0,(O39/O38),)</f>
        <v>0</v>
      </c>
      <c r="AG39" s="275">
        <f t="shared" ref="AG39" si="345">IF(P38&gt;0,(P39/P38),)</f>
        <v>0</v>
      </c>
      <c r="AH39" s="290">
        <f t="shared" ref="AH39" si="346">IF(Q38&gt;0,(Q39/Q38),)</f>
        <v>0</v>
      </c>
      <c r="AI39" s="343"/>
      <c r="AJ39" s="344"/>
      <c r="AK39" s="344"/>
      <c r="AL39" s="344"/>
      <c r="AM39" s="344"/>
      <c r="AN39" s="344"/>
      <c r="AO39" s="309"/>
      <c r="AP39" s="344"/>
      <c r="AQ39" s="344"/>
      <c r="AR39" s="344"/>
      <c r="AS39" s="344"/>
      <c r="AT39" s="344"/>
      <c r="AU39" s="309"/>
      <c r="AV39" s="344"/>
      <c r="AW39" s="344"/>
      <c r="AX39" s="309"/>
    </row>
    <row r="40" spans="1:50">
      <c r="A40" s="381" t="s">
        <v>314</v>
      </c>
      <c r="B40" s="382">
        <v>228</v>
      </c>
      <c r="C40" s="382">
        <v>116</v>
      </c>
      <c r="D40" s="382">
        <v>348</v>
      </c>
      <c r="E40" s="382">
        <v>77</v>
      </c>
      <c r="F40" s="382">
        <v>47</v>
      </c>
      <c r="G40" s="382">
        <v>96</v>
      </c>
      <c r="H40" s="382">
        <v>912</v>
      </c>
      <c r="I40" s="382"/>
      <c r="J40" s="396">
        <v>17</v>
      </c>
      <c r="K40" s="382">
        <v>11</v>
      </c>
      <c r="L40" s="382">
        <v>3</v>
      </c>
      <c r="M40" s="382"/>
      <c r="N40" s="382">
        <v>31</v>
      </c>
      <c r="O40" s="382"/>
      <c r="P40" s="382"/>
      <c r="Q40" s="382"/>
      <c r="Y40" s="288"/>
      <c r="Z40" s="284"/>
      <c r="AE40" s="288"/>
      <c r="AF40" s="284"/>
      <c r="AH40" s="288"/>
      <c r="AI40" s="343"/>
      <c r="AJ40" s="344"/>
      <c r="AK40" s="344"/>
      <c r="AL40" s="344"/>
      <c r="AM40" s="344"/>
      <c r="AN40" s="344"/>
      <c r="AO40" s="309"/>
      <c r="AP40" s="344"/>
      <c r="AQ40" s="344"/>
      <c r="AR40" s="344"/>
      <c r="AS40" s="344"/>
      <c r="AT40" s="344"/>
      <c r="AU40" s="309"/>
      <c r="AV40" s="344"/>
      <c r="AW40" s="344"/>
      <c r="AX40" s="309"/>
    </row>
    <row r="41" spans="1:50">
      <c r="A41" s="381" t="s">
        <v>316</v>
      </c>
      <c r="B41" s="382">
        <v>18776337.295081966</v>
      </c>
      <c r="C41" s="382">
        <v>8020093.8987341765</v>
      </c>
      <c r="D41" s="382">
        <v>23062402.966532331</v>
      </c>
      <c r="E41" s="382">
        <v>4426124.2348802593</v>
      </c>
      <c r="F41" s="382">
        <v>2586651.7602739725</v>
      </c>
      <c r="G41" s="382">
        <v>6082025.3256877232</v>
      </c>
      <c r="H41" s="382">
        <v>62953635.481190428</v>
      </c>
      <c r="I41" s="382"/>
      <c r="J41" s="382">
        <v>970204.38461538451</v>
      </c>
      <c r="K41" s="382">
        <v>658572.53097345133</v>
      </c>
      <c r="L41" s="382">
        <v>107014.90909090909</v>
      </c>
      <c r="M41" s="382"/>
      <c r="N41" s="382">
        <v>1735791.8246797449</v>
      </c>
      <c r="O41" s="382"/>
      <c r="P41" s="382"/>
      <c r="Q41" s="382"/>
      <c r="R41" s="273"/>
      <c r="S41" s="275">
        <f>IF(B40&gt;0,(B41/B40),)</f>
        <v>82352.356557377047</v>
      </c>
      <c r="T41" s="275">
        <f t="shared" ref="T41" si="347">IF(C40&gt;0,(C41/C40),)</f>
        <v>69138.740506329108</v>
      </c>
      <c r="U41" s="275">
        <f t="shared" ref="U41" si="348">IF(D40&gt;0,(D41/D40),)</f>
        <v>66271.27289233428</v>
      </c>
      <c r="V41" s="275">
        <f t="shared" ref="V41" si="349">IF(E40&gt;0,(E41/E40),)</f>
        <v>57482.132920522847</v>
      </c>
      <c r="W41" s="275">
        <f t="shared" ref="W41" si="350">IF(F40&gt;0,(F41/F40),)</f>
        <v>55035.143835616436</v>
      </c>
      <c r="X41" s="275">
        <f t="shared" ref="X41" si="351">IF(G40&gt;0,(G41/G40),)</f>
        <v>63354.430475913781</v>
      </c>
      <c r="Y41" s="290">
        <f t="shared" ref="Y41" si="352">IF(H40&gt;0,(H41/H40),)</f>
        <v>69028.10908025266</v>
      </c>
      <c r="Z41" s="285">
        <f t="shared" ref="Z41" si="353">IF(I40&gt;0,(I41/I40),)</f>
        <v>0</v>
      </c>
      <c r="AA41" s="351">
        <f t="shared" ref="AA41" si="354">IF(J40&gt;0,(J41/J40),)</f>
        <v>57070.846153846149</v>
      </c>
      <c r="AB41" s="275">
        <f t="shared" ref="AB41" si="355">IF(K40&gt;0,(K41/K40),)</f>
        <v>59870.230088495577</v>
      </c>
      <c r="AC41" s="275">
        <f t="shared" ref="AC41" si="356">IF(L40&gt;0,(L41/L40),)</f>
        <v>35671.63636363636</v>
      </c>
      <c r="AD41" s="275">
        <f t="shared" ref="AD41" si="357">IF(M40&gt;0,(M41/M40),)</f>
        <v>0</v>
      </c>
      <c r="AE41" s="290">
        <f t="shared" ref="AE41" si="358">IF(N40&gt;0,(N41/N40),)</f>
        <v>55993.284667088548</v>
      </c>
      <c r="AF41" s="285">
        <f t="shared" ref="AF41" si="359">IF(O40&gt;0,(O41/O40),)</f>
        <v>0</v>
      </c>
      <c r="AG41" s="275">
        <f t="shared" ref="AG41" si="360">IF(P40&gt;0,(P41/P40),)</f>
        <v>0</v>
      </c>
      <c r="AH41" s="290">
        <f t="shared" ref="AH41" si="361">IF(Q40&gt;0,(Q41/Q40),)</f>
        <v>0</v>
      </c>
      <c r="AI41" s="345">
        <f>IF(S39&gt;0,(S41-S39)/S39,)</f>
        <v>4.8939293933714739E-2</v>
      </c>
      <c r="AJ41" s="314">
        <f t="shared" ref="AJ41" si="362">IF(T39&gt;0,(T41-T39)/T39,)</f>
        <v>2.7276575871492705E-2</v>
      </c>
      <c r="AK41" s="314">
        <f t="shared" ref="AK41" si="363">IF(U39&gt;0,(U41-U39)/U39,)</f>
        <v>2.5542126307838881E-2</v>
      </c>
      <c r="AL41" s="314">
        <f t="shared" ref="AL41" si="364">IF(V39&gt;0,(V41-V39)/V39,)</f>
        <v>3.2019506164795493E-2</v>
      </c>
      <c r="AM41" s="312">
        <f t="shared" ref="AM41" si="365">IF(W39&gt;0,(W41-W39)/W39,)</f>
        <v>-0.30617400869267708</v>
      </c>
      <c r="AN41" s="314">
        <f t="shared" ref="AN41" si="366">IF(X39&gt;0,(X41-X39)/X39,)</f>
        <v>1.0304371955119322E-2</v>
      </c>
      <c r="AO41" s="310">
        <f t="shared" ref="AO41" si="367">IF(Y39&gt;0,(Y41-Y39)/Y39,)</f>
        <v>1.0918022438389843E-2</v>
      </c>
      <c r="AP41" s="314">
        <f t="shared" ref="AP41" si="368">IF(Z39&gt;0,(Z41-Z39)/Z39,)</f>
        <v>0</v>
      </c>
      <c r="AQ41" s="314">
        <f t="shared" ref="AQ41" si="369">IF(AA39&gt;0,(AA41-AA39)/AA39,)</f>
        <v>0</v>
      </c>
      <c r="AR41" s="314">
        <f t="shared" ref="AR41" si="370">IF(AB39&gt;0,(AB41-AB39)/AB39,)</f>
        <v>-1.949398955373205E-2</v>
      </c>
      <c r="AS41" s="314">
        <f t="shared" ref="AS41" si="371">IF(AC39&gt;0,(AC41-AC39)/AC39,)</f>
        <v>-6.4114250987543251E-3</v>
      </c>
      <c r="AT41" s="314">
        <f t="shared" ref="AT41" si="372">IF(AD39&gt;0,(AD41-AD39)/AD39,)</f>
        <v>0</v>
      </c>
      <c r="AU41" s="310">
        <f t="shared" ref="AU41" si="373">IF(AE39&gt;0,(AE41-AE39)/AE39,)</f>
        <v>1.3367205409153385E-2</v>
      </c>
      <c r="AV41" s="314">
        <f t="shared" ref="AV41" si="374">IF(AF39&gt;0,(AF41-AF39)/AF39,)</f>
        <v>0</v>
      </c>
      <c r="AW41" s="314">
        <f t="shared" ref="AW41" si="375">IF(AG39&gt;0,(AG41-AG39)/AG39,)</f>
        <v>0</v>
      </c>
      <c r="AX41" s="310">
        <f t="shared" ref="AX41" si="376">IF(AH39&gt;0,(AH41-AH39)/AH39,)</f>
        <v>0</v>
      </c>
    </row>
    <row r="42" spans="1:50">
      <c r="A42" s="381" t="s">
        <v>318</v>
      </c>
      <c r="B42" s="382">
        <v>205</v>
      </c>
      <c r="C42" s="382">
        <v>111</v>
      </c>
      <c r="D42" s="382">
        <v>399</v>
      </c>
      <c r="E42" s="382">
        <v>100</v>
      </c>
      <c r="F42" s="382">
        <v>20</v>
      </c>
      <c r="G42" s="382">
        <v>141</v>
      </c>
      <c r="H42" s="382">
        <v>976</v>
      </c>
      <c r="I42" s="382"/>
      <c r="J42" s="382">
        <v>0</v>
      </c>
      <c r="K42" s="382">
        <v>30</v>
      </c>
      <c r="L42" s="382">
        <v>47</v>
      </c>
      <c r="M42" s="382"/>
      <c r="N42" s="382">
        <v>77</v>
      </c>
      <c r="O42" s="382"/>
      <c r="P42" s="382"/>
      <c r="Q42" s="382"/>
      <c r="Y42" s="288"/>
      <c r="Z42" s="284"/>
      <c r="AE42" s="288"/>
      <c r="AF42" s="284"/>
      <c r="AH42" s="288"/>
      <c r="AI42" s="343"/>
      <c r="AJ42" s="344"/>
      <c r="AK42" s="344"/>
      <c r="AL42" s="344"/>
      <c r="AM42" s="344"/>
      <c r="AN42" s="344"/>
      <c r="AO42" s="309"/>
      <c r="AP42" s="344"/>
      <c r="AQ42" s="344"/>
      <c r="AR42" s="344"/>
      <c r="AS42" s="344"/>
      <c r="AT42" s="344"/>
      <c r="AU42" s="309"/>
      <c r="AV42" s="344"/>
      <c r="AW42" s="344"/>
      <c r="AX42" s="309"/>
    </row>
    <row r="43" spans="1:50">
      <c r="A43" s="381" t="s">
        <v>320</v>
      </c>
      <c r="B43" s="382">
        <v>15400174.322834644</v>
      </c>
      <c r="C43" s="382">
        <v>6705755.0277246656</v>
      </c>
      <c r="D43" s="382">
        <v>22333755.104956146</v>
      </c>
      <c r="E43" s="382">
        <v>4914844.9747598842</v>
      </c>
      <c r="F43" s="382">
        <v>1475730.9375</v>
      </c>
      <c r="G43" s="382">
        <v>7486016.493044408</v>
      </c>
      <c r="H43" s="382">
        <v>58316276.86081975</v>
      </c>
      <c r="I43" s="382"/>
      <c r="J43" s="382">
        <v>0</v>
      </c>
      <c r="K43" s="382">
        <v>1513371.7132867132</v>
      </c>
      <c r="L43" s="382">
        <v>2001301.7849117178</v>
      </c>
      <c r="M43" s="382"/>
      <c r="N43" s="382">
        <v>3514673.498198431</v>
      </c>
      <c r="O43" s="382"/>
      <c r="P43" s="382"/>
      <c r="Q43" s="382"/>
      <c r="R43" s="273"/>
      <c r="S43" s="275">
        <f>IF(B42&gt;0,(B43/B42),)</f>
        <v>75122.801574803147</v>
      </c>
      <c r="T43" s="275">
        <f t="shared" ref="T43" si="377">IF(C42&gt;0,(C43/C42),)</f>
        <v>60412.207456978969</v>
      </c>
      <c r="U43" s="275">
        <f t="shared" ref="U43" si="378">IF(D42&gt;0,(D43/D42),)</f>
        <v>55974.323571318666</v>
      </c>
      <c r="V43" s="275">
        <f t="shared" ref="V43" si="379">IF(E42&gt;0,(E43/E42),)</f>
        <v>49148.449747598839</v>
      </c>
      <c r="W43" s="275">
        <f t="shared" ref="W43" si="380">IF(F42&gt;0,(F43/F42),)</f>
        <v>73786.546875</v>
      </c>
      <c r="X43" s="275">
        <f t="shared" ref="X43" si="381">IF(G42&gt;0,(G43/G42),)</f>
        <v>53092.315553506443</v>
      </c>
      <c r="Y43" s="290">
        <f t="shared" ref="Y43" si="382">IF(H42&gt;0,(H43/H42),)</f>
        <v>59750.283668872697</v>
      </c>
      <c r="Z43" s="285">
        <f t="shared" ref="Z43" si="383">IF(I42&gt;0,(I43/I42),)</f>
        <v>0</v>
      </c>
      <c r="AA43" s="275">
        <f t="shared" ref="AA43" si="384">IF(J42&gt;0,(J43/J42),)</f>
        <v>0</v>
      </c>
      <c r="AB43" s="275">
        <f t="shared" ref="AB43" si="385">IF(K42&gt;0,(K43/K42),)</f>
        <v>50445.723776223771</v>
      </c>
      <c r="AC43" s="275">
        <f t="shared" ref="AC43" si="386">IF(L42&gt;0,(L43/L42),)</f>
        <v>42580.889040674847</v>
      </c>
      <c r="AD43" s="275">
        <f t="shared" ref="AD43" si="387">IF(M42&gt;0,(M43/M42),)</f>
        <v>0</v>
      </c>
      <c r="AE43" s="290">
        <f t="shared" ref="AE43" si="388">IF(N42&gt;0,(N43/N42),)</f>
        <v>45645.11036621339</v>
      </c>
      <c r="AF43" s="285">
        <f t="shared" ref="AF43" si="389">IF(O42&gt;0,(O43/O42),)</f>
        <v>0</v>
      </c>
      <c r="AG43" s="275">
        <f t="shared" ref="AG43" si="390">IF(P42&gt;0,(P43/P42),)</f>
        <v>0</v>
      </c>
      <c r="AH43" s="290">
        <f t="shared" ref="AH43" si="391">IF(Q42&gt;0,(Q43/Q42),)</f>
        <v>0</v>
      </c>
      <c r="AI43" s="343"/>
      <c r="AJ43" s="344"/>
      <c r="AK43" s="344"/>
      <c r="AL43" s="344"/>
      <c r="AM43" s="344"/>
      <c r="AN43" s="344"/>
      <c r="AO43" s="309"/>
      <c r="AP43" s="344"/>
      <c r="AQ43" s="344"/>
      <c r="AR43" s="344"/>
      <c r="AS43" s="344"/>
      <c r="AT43" s="344"/>
      <c r="AU43" s="309"/>
      <c r="AV43" s="344"/>
      <c r="AW43" s="344"/>
      <c r="AX43" s="309"/>
    </row>
    <row r="44" spans="1:50">
      <c r="A44" s="381" t="s">
        <v>322</v>
      </c>
      <c r="B44" s="382">
        <v>210</v>
      </c>
      <c r="C44" s="382">
        <v>109</v>
      </c>
      <c r="D44" s="382">
        <v>386</v>
      </c>
      <c r="E44" s="382">
        <v>110</v>
      </c>
      <c r="F44" s="382">
        <v>24</v>
      </c>
      <c r="G44" s="382">
        <v>128</v>
      </c>
      <c r="H44" s="382">
        <v>967</v>
      </c>
      <c r="I44" s="382"/>
      <c r="J44" s="396">
        <v>6</v>
      </c>
      <c r="K44" s="382">
        <v>33</v>
      </c>
      <c r="L44" s="382">
        <v>62</v>
      </c>
      <c r="M44" s="382"/>
      <c r="N44" s="382">
        <v>101</v>
      </c>
      <c r="O44" s="382"/>
      <c r="P44" s="382"/>
      <c r="Q44" s="382"/>
      <c r="Y44" s="288"/>
      <c r="Z44" s="284"/>
      <c r="AE44" s="288"/>
      <c r="AF44" s="284"/>
      <c r="AH44" s="288"/>
      <c r="AI44" s="343"/>
      <c r="AJ44" s="344"/>
      <c r="AK44" s="344"/>
      <c r="AL44" s="344"/>
      <c r="AM44" s="344"/>
      <c r="AN44" s="344"/>
      <c r="AO44" s="309"/>
      <c r="AP44" s="344"/>
      <c r="AQ44" s="344"/>
      <c r="AR44" s="344"/>
      <c r="AS44" s="344"/>
      <c r="AT44" s="344"/>
      <c r="AU44" s="309"/>
      <c r="AV44" s="344"/>
      <c r="AW44" s="344"/>
      <c r="AX44" s="309"/>
    </row>
    <row r="45" spans="1:50">
      <c r="A45" s="381" t="s">
        <v>324</v>
      </c>
      <c r="B45" s="382">
        <v>16126803.194444444</v>
      </c>
      <c r="C45" s="382">
        <v>6624018.9210526319</v>
      </c>
      <c r="D45" s="382">
        <v>21992824.923142966</v>
      </c>
      <c r="E45" s="382">
        <v>5491649.4621370845</v>
      </c>
      <c r="F45" s="382">
        <v>1150795.6085106381</v>
      </c>
      <c r="G45" s="382">
        <v>6991990.7759376336</v>
      </c>
      <c r="H45" s="382">
        <v>58378082.885225393</v>
      </c>
      <c r="I45" s="382"/>
      <c r="J45" s="382">
        <v>339884.5263157895</v>
      </c>
      <c r="K45" s="382">
        <v>1604098.9038461538</v>
      </c>
      <c r="L45" s="382">
        <v>2809171.0987145281</v>
      </c>
      <c r="M45" s="382"/>
      <c r="N45" s="382">
        <v>4753154.5288764713</v>
      </c>
      <c r="O45" s="382"/>
      <c r="P45" s="382"/>
      <c r="Q45" s="382"/>
      <c r="R45" s="273"/>
      <c r="S45" s="275">
        <f>IF(B44&gt;0,(B45/B44),)</f>
        <v>76794.300925925927</v>
      </c>
      <c r="T45" s="275">
        <f t="shared" ref="T45" si="392">IF(C44&gt;0,(C45/C44),)</f>
        <v>60770.815789473687</v>
      </c>
      <c r="U45" s="275">
        <f t="shared" ref="U45" si="393">IF(D44&gt;0,(D45/D44),)</f>
        <v>56976.230370836696</v>
      </c>
      <c r="V45" s="275">
        <f t="shared" ref="V45" si="394">IF(E44&gt;0,(E45/E44),)</f>
        <v>49924.086019428039</v>
      </c>
      <c r="W45" s="275">
        <f t="shared" ref="W45" si="395">IF(F44&gt;0,(F45/F44),)</f>
        <v>47949.817021276591</v>
      </c>
      <c r="X45" s="275">
        <f t="shared" ref="X45" si="396">IF(G44&gt;0,(G45/G44),)</f>
        <v>54624.927937012762</v>
      </c>
      <c r="Y45" s="290">
        <f t="shared" ref="Y45" si="397">IF(H44&gt;0,(H45/H44),)</f>
        <v>60370.302880274452</v>
      </c>
      <c r="Z45" s="285">
        <f t="shared" ref="Z45" si="398">IF(I44&gt;0,(I45/I44),)</f>
        <v>0</v>
      </c>
      <c r="AA45" s="351">
        <f t="shared" ref="AA45" si="399">IF(J44&gt;0,(J45/J44),)</f>
        <v>56647.42105263158</v>
      </c>
      <c r="AB45" s="275">
        <f t="shared" ref="AB45" si="400">IF(K44&gt;0,(K45/K44),)</f>
        <v>48609.057692307688</v>
      </c>
      <c r="AC45" s="275">
        <f t="shared" ref="AC45" si="401">IF(L44&gt;0,(L45/L44),)</f>
        <v>45309.211269589163</v>
      </c>
      <c r="AD45" s="275">
        <f t="shared" ref="AD45" si="402">IF(M44&gt;0,(M45/M44),)</f>
        <v>0</v>
      </c>
      <c r="AE45" s="290">
        <f t="shared" ref="AE45" si="403">IF(N44&gt;0,(N45/N44),)</f>
        <v>47060.935929470012</v>
      </c>
      <c r="AF45" s="285">
        <f t="shared" ref="AF45" si="404">IF(O44&gt;0,(O45/O44),)</f>
        <v>0</v>
      </c>
      <c r="AG45" s="275">
        <f t="shared" ref="AG45" si="405">IF(P44&gt;0,(P45/P44),)</f>
        <v>0</v>
      </c>
      <c r="AH45" s="290">
        <f t="shared" ref="AH45" si="406">IF(Q44&gt;0,(Q45/Q44),)</f>
        <v>0</v>
      </c>
      <c r="AI45" s="345">
        <f>IF(S43&gt;0,(S45-S43)/S43,)</f>
        <v>2.2250226510234623E-2</v>
      </c>
      <c r="AJ45" s="314">
        <f t="shared" ref="AJ45" si="407">IF(T43&gt;0,(T45-T43)/T43,)</f>
        <v>5.9360243167755709E-3</v>
      </c>
      <c r="AK45" s="314">
        <f t="shared" ref="AK45" si="408">IF(U43&gt;0,(U45-U43)/U43,)</f>
        <v>1.7899399860392576E-2</v>
      </c>
      <c r="AL45" s="314">
        <f t="shared" ref="AL45" si="409">IF(V43&gt;0,(V45-V43)/V43,)</f>
        <v>1.578150024695528E-2</v>
      </c>
      <c r="AM45" s="312">
        <f t="shared" ref="AM45" si="410">IF(W43&gt;0,(W45-W43)/W43,)</f>
        <v>-0.35015502077218474</v>
      </c>
      <c r="AN45" s="314">
        <f t="shared" ref="AN45" si="411">IF(X43&gt;0,(X45-X43)/X43,)</f>
        <v>2.8866934273411977E-2</v>
      </c>
      <c r="AO45" s="310">
        <f t="shared" ref="AO45" si="412">IF(Y43&gt;0,(Y45-Y43)/Y43,)</f>
        <v>1.0376841302341107E-2</v>
      </c>
      <c r="AP45" s="314">
        <f t="shared" ref="AP45" si="413">IF(Z43&gt;0,(Z45-Z43)/Z43,)</f>
        <v>0</v>
      </c>
      <c r="AQ45" s="314">
        <f t="shared" ref="AQ45" si="414">IF(AA43&gt;0,(AA45-AA43)/AA43,)</f>
        <v>0</v>
      </c>
      <c r="AR45" s="314">
        <f t="shared" ref="AR45" si="415">IF(AB43&gt;0,(AB45-AB43)/AB43,)</f>
        <v>-3.6408756707773632E-2</v>
      </c>
      <c r="AS45" s="314">
        <f t="shared" ref="AS45" si="416">IF(AC43&gt;0,(AC45-AC43)/AC43,)</f>
        <v>6.4073867182719485E-2</v>
      </c>
      <c r="AT45" s="314">
        <f t="shared" ref="AT45" si="417">IF(AD43&gt;0,(AD45-AD43)/AD43,)</f>
        <v>0</v>
      </c>
      <c r="AU45" s="310">
        <f t="shared" ref="AU45" si="418">IF(AE43&gt;0,(AE45-AE43)/AE43,)</f>
        <v>3.1018121150269334E-2</v>
      </c>
      <c r="AV45" s="314">
        <f t="shared" ref="AV45" si="419">IF(AF43&gt;0,(AF45-AF43)/AF43,)</f>
        <v>0</v>
      </c>
      <c r="AW45" s="314">
        <f t="shared" ref="AW45" si="420">IF(AG43&gt;0,(AG45-AG43)/AG43,)</f>
        <v>0</v>
      </c>
      <c r="AX45" s="310">
        <f t="shared" ref="AX45" si="421">IF(AH43&gt;0,(AH45-AH43)/AH43,)</f>
        <v>0</v>
      </c>
    </row>
    <row r="46" spans="1:50">
      <c r="A46" s="381" t="s">
        <v>326</v>
      </c>
      <c r="B46" s="382">
        <v>221</v>
      </c>
      <c r="C46" s="382">
        <v>86</v>
      </c>
      <c r="D46" s="382">
        <v>211</v>
      </c>
      <c r="E46" s="382">
        <v>65</v>
      </c>
      <c r="F46" s="382">
        <v>30</v>
      </c>
      <c r="G46" s="382">
        <v>96</v>
      </c>
      <c r="H46" s="382">
        <v>709</v>
      </c>
      <c r="I46" s="382"/>
      <c r="J46" s="382">
        <v>0</v>
      </c>
      <c r="K46" s="382">
        <v>82</v>
      </c>
      <c r="L46" s="382">
        <v>95</v>
      </c>
      <c r="M46" s="382"/>
      <c r="N46" s="382">
        <v>177</v>
      </c>
      <c r="O46" s="382"/>
      <c r="P46" s="382"/>
      <c r="Q46" s="382"/>
      <c r="Y46" s="288"/>
      <c r="Z46" s="284"/>
      <c r="AE46" s="288"/>
      <c r="AF46" s="284"/>
      <c r="AH46" s="288"/>
      <c r="AI46" s="343"/>
      <c r="AJ46" s="344"/>
      <c r="AK46" s="344"/>
      <c r="AL46" s="344"/>
      <c r="AM46" s="344"/>
      <c r="AN46" s="344"/>
      <c r="AO46" s="309"/>
      <c r="AP46" s="344"/>
      <c r="AQ46" s="344"/>
      <c r="AR46" s="344"/>
      <c r="AS46" s="344"/>
      <c r="AT46" s="344"/>
      <c r="AU46" s="309"/>
      <c r="AV46" s="344"/>
      <c r="AW46" s="344"/>
      <c r="AX46" s="309"/>
    </row>
    <row r="47" spans="1:50">
      <c r="A47" s="381" t="s">
        <v>328</v>
      </c>
      <c r="B47" s="382">
        <v>10146664.214386459</v>
      </c>
      <c r="C47" s="382">
        <v>3509453.1296076099</v>
      </c>
      <c r="D47" s="382">
        <v>8987365.4463461842</v>
      </c>
      <c r="E47" s="382">
        <v>2637720.8598484849</v>
      </c>
      <c r="F47" s="382">
        <v>1987212.1875</v>
      </c>
      <c r="G47" s="382">
        <v>4211234.6220405381</v>
      </c>
      <c r="H47" s="382">
        <v>31479650.459729277</v>
      </c>
      <c r="I47" s="382"/>
      <c r="J47" s="382">
        <v>0</v>
      </c>
      <c r="K47" s="382">
        <v>3430595.3563218387</v>
      </c>
      <c r="L47" s="382">
        <v>3725699.1227597031</v>
      </c>
      <c r="M47" s="382"/>
      <c r="N47" s="382">
        <v>7156294.4790815413</v>
      </c>
      <c r="O47" s="382"/>
      <c r="P47" s="382"/>
      <c r="Q47" s="382"/>
      <c r="R47" s="273"/>
      <c r="S47" s="275">
        <f>IF(B46&gt;0,(B47/B46),)</f>
        <v>45912.507757404797</v>
      </c>
      <c r="T47" s="275">
        <f t="shared" ref="T47" si="422">IF(C46&gt;0,(C47/C46),)</f>
        <v>40807.594530321046</v>
      </c>
      <c r="U47" s="275">
        <f t="shared" ref="U47" si="423">IF(D46&gt;0,(D47/D46),)</f>
        <v>42594.149034816037</v>
      </c>
      <c r="V47" s="275">
        <f t="shared" ref="V47" si="424">IF(E46&gt;0,(E47/E46),)</f>
        <v>40580.320920745922</v>
      </c>
      <c r="W47" s="275">
        <f t="shared" ref="W47" si="425">IF(F46&gt;0,(F47/F46),)</f>
        <v>66240.40625</v>
      </c>
      <c r="X47" s="275">
        <f t="shared" ref="X47" si="426">IF(G46&gt;0,(G47/G46),)</f>
        <v>43867.02731292227</v>
      </c>
      <c r="Y47" s="290">
        <f t="shared" ref="Y47" si="427">IF(H46&gt;0,(H47/H46),)</f>
        <v>44400.071170281066</v>
      </c>
      <c r="Z47" s="285">
        <f t="shared" ref="Z47" si="428">IF(I46&gt;0,(I47/I46),)</f>
        <v>0</v>
      </c>
      <c r="AA47" s="275">
        <f t="shared" ref="AA47" si="429">IF(J46&gt;0,(J47/J46),)</f>
        <v>0</v>
      </c>
      <c r="AB47" s="275">
        <f t="shared" ref="AB47" si="430">IF(K46&gt;0,(K47/K46),)</f>
        <v>41836.528735632179</v>
      </c>
      <c r="AC47" s="275">
        <f t="shared" ref="AC47" si="431">IF(L46&gt;0,(L47/L46),)</f>
        <v>39217.885502733719</v>
      </c>
      <c r="AD47" s="275">
        <f t="shared" ref="AD47" si="432">IF(M46&gt;0,(M47/M46),)</f>
        <v>0</v>
      </c>
      <c r="AE47" s="290">
        <f t="shared" ref="AE47" si="433">IF(N46&gt;0,(N47/N46),)</f>
        <v>40431.042254697975</v>
      </c>
      <c r="AF47" s="285">
        <f t="shared" ref="AF47" si="434">IF(O46&gt;0,(O47/O46),)</f>
        <v>0</v>
      </c>
      <c r="AG47" s="275">
        <f t="shared" ref="AG47" si="435">IF(P46&gt;0,(P47/P46),)</f>
        <v>0</v>
      </c>
      <c r="AH47" s="290">
        <f t="shared" ref="AH47" si="436">IF(Q46&gt;0,(Q47/Q46),)</f>
        <v>0</v>
      </c>
      <c r="AI47" s="343"/>
      <c r="AJ47" s="344"/>
      <c r="AK47" s="344"/>
      <c r="AL47" s="344"/>
      <c r="AM47" s="344"/>
      <c r="AN47" s="344"/>
      <c r="AO47" s="309"/>
      <c r="AP47" s="344"/>
      <c r="AQ47" s="344"/>
      <c r="AR47" s="344"/>
      <c r="AS47" s="344"/>
      <c r="AT47" s="344"/>
      <c r="AU47" s="309"/>
      <c r="AV47" s="344"/>
      <c r="AW47" s="344"/>
      <c r="AX47" s="309"/>
    </row>
    <row r="48" spans="1:50">
      <c r="A48" s="381" t="s">
        <v>330</v>
      </c>
      <c r="B48" s="382">
        <v>249</v>
      </c>
      <c r="C48" s="382">
        <v>70</v>
      </c>
      <c r="D48" s="382">
        <v>221</v>
      </c>
      <c r="E48" s="382">
        <v>61</v>
      </c>
      <c r="F48" s="382">
        <v>65</v>
      </c>
      <c r="G48" s="382">
        <v>103</v>
      </c>
      <c r="H48" s="382">
        <v>769</v>
      </c>
      <c r="I48" s="382"/>
      <c r="J48" s="396">
        <v>2</v>
      </c>
      <c r="K48" s="382">
        <v>75</v>
      </c>
      <c r="L48" s="382">
        <v>153</v>
      </c>
      <c r="M48" s="382"/>
      <c r="N48" s="382">
        <v>230</v>
      </c>
      <c r="O48" s="382"/>
      <c r="P48" s="382"/>
      <c r="Q48" s="382"/>
      <c r="Y48" s="288"/>
      <c r="Z48" s="284"/>
      <c r="AE48" s="288"/>
      <c r="AF48" s="284"/>
      <c r="AH48" s="288"/>
      <c r="AI48" s="343"/>
      <c r="AJ48" s="344"/>
      <c r="AK48" s="344"/>
      <c r="AL48" s="344"/>
      <c r="AM48" s="344"/>
      <c r="AN48" s="344"/>
      <c r="AO48" s="309"/>
      <c r="AP48" s="344"/>
      <c r="AQ48" s="344"/>
      <c r="AR48" s="344"/>
      <c r="AS48" s="344"/>
      <c r="AT48" s="344"/>
      <c r="AU48" s="309"/>
      <c r="AV48" s="344"/>
      <c r="AW48" s="344"/>
      <c r="AX48" s="309"/>
    </row>
    <row r="49" spans="1:50">
      <c r="A49" s="381" t="s">
        <v>332</v>
      </c>
      <c r="B49" s="382">
        <v>12035513.289473685</v>
      </c>
      <c r="C49" s="382">
        <v>3357115.3125000005</v>
      </c>
      <c r="D49" s="382">
        <v>9630092.9759108871</v>
      </c>
      <c r="E49" s="382">
        <v>2482020.9678522572</v>
      </c>
      <c r="F49" s="382">
        <v>2624946.8015267174</v>
      </c>
      <c r="G49" s="382">
        <v>4559976.1086752117</v>
      </c>
      <c r="H49" s="382">
        <v>34689665.455938756</v>
      </c>
      <c r="I49" s="382"/>
      <c r="J49" s="382">
        <v>105951</v>
      </c>
      <c r="K49" s="382">
        <v>3038242.2199170124</v>
      </c>
      <c r="L49" s="382">
        <v>6349688.4204234798</v>
      </c>
      <c r="M49" s="382"/>
      <c r="N49" s="382">
        <v>9493881.6403404921</v>
      </c>
      <c r="O49" s="382"/>
      <c r="P49" s="382"/>
      <c r="Q49" s="382"/>
      <c r="R49" s="273"/>
      <c r="S49" s="275">
        <f>IF(B48&gt;0,(B49/B48),)</f>
        <v>48335.394736842107</v>
      </c>
      <c r="T49" s="275">
        <f t="shared" ref="T49" si="437">IF(C48&gt;0,(C49/C48),)</f>
        <v>47958.790178571435</v>
      </c>
      <c r="U49" s="275">
        <f t="shared" ref="U49" si="438">IF(D48&gt;0,(D49/D48),)</f>
        <v>43575.081338963289</v>
      </c>
      <c r="V49" s="275">
        <f t="shared" ref="V49" si="439">IF(E48&gt;0,(E49/E48),)</f>
        <v>40688.868325446841</v>
      </c>
      <c r="W49" s="275">
        <f t="shared" ref="W49" si="440">IF(F48&gt;0,(F49/F48),)</f>
        <v>40383.796946564886</v>
      </c>
      <c r="X49" s="275">
        <f t="shared" ref="X49" si="441">IF(G48&gt;0,(G49/G48),)</f>
        <v>44271.612705584579</v>
      </c>
      <c r="Y49" s="290">
        <f t="shared" ref="Y49" si="442">IF(H48&gt;0,(H49/H48),)</f>
        <v>45110.098122157033</v>
      </c>
      <c r="Z49" s="285">
        <f t="shared" ref="Z49" si="443">IF(I48&gt;0,(I49/I48),)</f>
        <v>0</v>
      </c>
      <c r="AA49" s="351">
        <f t="shared" ref="AA49" si="444">IF(J48&gt;0,(J49/J48),)</f>
        <v>52975.5</v>
      </c>
      <c r="AB49" s="275">
        <f t="shared" ref="AB49" si="445">IF(K48&gt;0,(K49/K48),)</f>
        <v>40509.896265560164</v>
      </c>
      <c r="AC49" s="275">
        <f t="shared" ref="AC49" si="446">IF(L48&gt;0,(L49/L48),)</f>
        <v>41501.231506035816</v>
      </c>
      <c r="AD49" s="275">
        <f t="shared" ref="AD49" si="447">IF(M48&gt;0,(M49/M48),)</f>
        <v>0</v>
      </c>
      <c r="AE49" s="290">
        <f t="shared" ref="AE49" si="448">IF(N48&gt;0,(N49/N48),)</f>
        <v>41277.746262349967</v>
      </c>
      <c r="AF49" s="285">
        <f t="shared" ref="AF49" si="449">IF(O48&gt;0,(O49/O48),)</f>
        <v>0</v>
      </c>
      <c r="AG49" s="275">
        <f t="shared" ref="AG49" si="450">IF(P48&gt;0,(P49/P48),)</f>
        <v>0</v>
      </c>
      <c r="AH49" s="290">
        <f t="shared" ref="AH49" si="451">IF(Q48&gt;0,(Q49/Q48),)</f>
        <v>0</v>
      </c>
      <c r="AI49" s="345">
        <f>IF(S47&gt;0,(S49-S47)/S47,)</f>
        <v>5.2771828370593521E-2</v>
      </c>
      <c r="AJ49" s="314">
        <f t="shared" ref="AJ49" si="452">IF(T47&gt;0,(T49-T47)/T47,)</f>
        <v>0.17524178355910869</v>
      </c>
      <c r="AK49" s="314">
        <f t="shared" ref="AK49" si="453">IF(U47&gt;0,(U49-U47)/U47,)</f>
        <v>2.3029742966468193E-2</v>
      </c>
      <c r="AL49" s="314">
        <f t="shared" ref="AL49" si="454">IF(V47&gt;0,(V49-V47)/V47,)</f>
        <v>2.6748779269861931E-3</v>
      </c>
      <c r="AM49" s="312">
        <f t="shared" ref="AM49" si="455">IF(W47&gt;0,(W49-W47)/W47,)</f>
        <v>-0.39034496868646718</v>
      </c>
      <c r="AN49" s="314">
        <f t="shared" ref="AN49" si="456">IF(X47&gt;0,(X49-X47)/X47,)</f>
        <v>9.2229954351870889E-3</v>
      </c>
      <c r="AO49" s="310">
        <f t="shared" ref="AO49" si="457">IF(Y47&gt;0,(Y49-Y47)/Y47,)</f>
        <v>1.5991572381785266E-2</v>
      </c>
      <c r="AP49" s="314">
        <f t="shared" ref="AP49" si="458">IF(Z47&gt;0,(Z49-Z47)/Z47,)</f>
        <v>0</v>
      </c>
      <c r="AQ49" s="314">
        <f t="shared" ref="AQ49" si="459">IF(AA47&gt;0,(AA49-AA47)/AA47,)</f>
        <v>0</v>
      </c>
      <c r="AR49" s="314">
        <f t="shared" ref="AR49" si="460">IF(AB47&gt;0,(AB49-AB47)/AB47,)</f>
        <v>-3.1709907828517361E-2</v>
      </c>
      <c r="AS49" s="314">
        <f t="shared" ref="AS49" si="461">IF(AC47&gt;0,(AC49-AC47)/AC47,)</f>
        <v>5.8222057972578192E-2</v>
      </c>
      <c r="AT49" s="314">
        <f t="shared" ref="AT49" si="462">IF(AD47&gt;0,(AD49-AD47)/AD47,)</f>
        <v>0</v>
      </c>
      <c r="AU49" s="310">
        <f t="shared" ref="AU49" si="463">IF(AE47&gt;0,(AE49-AE47)/AE47,)</f>
        <v>2.0941928786255982E-2</v>
      </c>
      <c r="AV49" s="314">
        <f t="shared" ref="AV49" si="464">IF(AF47&gt;0,(AF49-AF47)/AF47,)</f>
        <v>0</v>
      </c>
      <c r="AW49" s="314">
        <f t="shared" ref="AW49" si="465">IF(AG47&gt;0,(AG49-AG47)/AG47,)</f>
        <v>0</v>
      </c>
      <c r="AX49" s="310">
        <f t="shared" ref="AX49" si="466">IF(AH47&gt;0,(AH49-AH47)/AH47,)</f>
        <v>0</v>
      </c>
    </row>
    <row r="50" spans="1:50">
      <c r="A50" s="381" t="s">
        <v>334</v>
      </c>
      <c r="B50" s="382">
        <v>89</v>
      </c>
      <c r="C50" s="382">
        <v>0</v>
      </c>
      <c r="D50" s="382">
        <v>171</v>
      </c>
      <c r="E50" s="382">
        <v>12</v>
      </c>
      <c r="F50" s="382">
        <v>37</v>
      </c>
      <c r="G50" s="382">
        <v>16</v>
      </c>
      <c r="H50" s="382">
        <v>325</v>
      </c>
      <c r="I50" s="382"/>
      <c r="J50" s="382">
        <v>0</v>
      </c>
      <c r="K50" s="382">
        <v>0</v>
      </c>
      <c r="L50" s="382">
        <v>0</v>
      </c>
      <c r="M50" s="382"/>
      <c r="N50" s="382">
        <v>0</v>
      </c>
      <c r="O50" s="382"/>
      <c r="P50" s="382"/>
      <c r="Q50" s="382"/>
      <c r="Y50" s="288"/>
      <c r="Z50" s="284"/>
      <c r="AE50" s="288"/>
      <c r="AF50" s="284"/>
      <c r="AH50" s="288"/>
      <c r="AI50" s="343"/>
      <c r="AJ50" s="344"/>
      <c r="AK50" s="344"/>
      <c r="AL50" s="344"/>
      <c r="AM50" s="344"/>
      <c r="AN50" s="344"/>
      <c r="AO50" s="309"/>
      <c r="AP50" s="344"/>
      <c r="AQ50" s="344"/>
      <c r="AR50" s="344"/>
      <c r="AS50" s="344"/>
      <c r="AT50" s="344"/>
      <c r="AU50" s="309"/>
      <c r="AV50" s="344"/>
      <c r="AW50" s="344"/>
      <c r="AX50" s="309"/>
    </row>
    <row r="51" spans="1:50">
      <c r="A51" s="381" t="s">
        <v>336</v>
      </c>
      <c r="B51" s="382">
        <v>4446680.3649635036</v>
      </c>
      <c r="C51" s="382">
        <v>0</v>
      </c>
      <c r="D51" s="382">
        <v>7001819.1114684977</v>
      </c>
      <c r="E51" s="382">
        <v>485214</v>
      </c>
      <c r="F51" s="382">
        <v>2311885.1221374045</v>
      </c>
      <c r="G51" s="382">
        <v>679770.24</v>
      </c>
      <c r="H51" s="382">
        <v>14925368.838569406</v>
      </c>
      <c r="I51" s="382"/>
      <c r="J51" s="382">
        <v>0</v>
      </c>
      <c r="K51" s="382">
        <v>0</v>
      </c>
      <c r="L51" s="382">
        <v>0</v>
      </c>
      <c r="M51" s="382"/>
      <c r="N51" s="382">
        <v>0</v>
      </c>
      <c r="O51" s="382"/>
      <c r="P51" s="382"/>
      <c r="Q51" s="382"/>
      <c r="R51" s="273"/>
      <c r="S51" s="275">
        <f>IF(B50&gt;0,(B51/B50),)</f>
        <v>49962.700729927004</v>
      </c>
      <c r="T51" s="275">
        <f t="shared" ref="T51" si="467">IF(C50&gt;0,(C51/C50),)</f>
        <v>0</v>
      </c>
      <c r="U51" s="275">
        <f t="shared" ref="U51" si="468">IF(D50&gt;0,(D51/D50),)</f>
        <v>40946.31059338303</v>
      </c>
      <c r="V51" s="275">
        <f t="shared" ref="V51" si="469">IF(E50&gt;0,(E51/E50),)</f>
        <v>40434.5</v>
      </c>
      <c r="W51" s="275">
        <f t="shared" ref="W51" si="470">IF(F50&gt;0,(F51/F50),)</f>
        <v>62483.381679389313</v>
      </c>
      <c r="X51" s="275">
        <f t="shared" ref="X51" si="471">IF(G50&gt;0,(G51/G50),)</f>
        <v>42485.64</v>
      </c>
      <c r="Y51" s="290">
        <f t="shared" ref="Y51" si="472">IF(H50&gt;0,(H51/H50),)</f>
        <v>45924.211810982786</v>
      </c>
      <c r="Z51" s="285">
        <f t="shared" ref="Z51" si="473">IF(I50&gt;0,(I51/I50),)</f>
        <v>0</v>
      </c>
      <c r="AA51" s="275">
        <f t="shared" ref="AA51" si="474">IF(J50&gt;0,(J51/J50),)</f>
        <v>0</v>
      </c>
      <c r="AB51" s="275">
        <f t="shared" ref="AB51" si="475">IF(K50&gt;0,(K51/K50),)</f>
        <v>0</v>
      </c>
      <c r="AC51" s="275">
        <f t="shared" ref="AC51" si="476">IF(L50&gt;0,(L51/L50),)</f>
        <v>0</v>
      </c>
      <c r="AD51" s="275">
        <f t="shared" ref="AD51" si="477">IF(M50&gt;0,(M51/M50),)</f>
        <v>0</v>
      </c>
      <c r="AE51" s="290">
        <f t="shared" ref="AE51" si="478">IF(N50&gt;0,(N51/N50),)</f>
        <v>0</v>
      </c>
      <c r="AF51" s="285">
        <f t="shared" ref="AF51" si="479">IF(O50&gt;0,(O51/O50),)</f>
        <v>0</v>
      </c>
      <c r="AG51" s="275">
        <f t="shared" ref="AG51" si="480">IF(P50&gt;0,(P51/P50),)</f>
        <v>0</v>
      </c>
      <c r="AH51" s="290">
        <f t="shared" ref="AH51" si="481">IF(Q50&gt;0,(Q51/Q50),)</f>
        <v>0</v>
      </c>
      <c r="AI51" s="343"/>
      <c r="AJ51" s="344"/>
      <c r="AK51" s="344"/>
      <c r="AL51" s="344"/>
      <c r="AM51" s="344"/>
      <c r="AN51" s="344"/>
      <c r="AO51" s="309"/>
      <c r="AP51" s="344"/>
      <c r="AQ51" s="344"/>
      <c r="AR51" s="344"/>
      <c r="AS51" s="344"/>
      <c r="AT51" s="344"/>
      <c r="AU51" s="309"/>
      <c r="AV51" s="344"/>
      <c r="AW51" s="344"/>
      <c r="AX51" s="309"/>
    </row>
    <row r="52" spans="1:50">
      <c r="A52" s="381" t="s">
        <v>338</v>
      </c>
      <c r="B52" s="382">
        <v>89</v>
      </c>
      <c r="C52" s="382">
        <v>0</v>
      </c>
      <c r="D52" s="382">
        <v>198</v>
      </c>
      <c r="E52" s="382">
        <v>7</v>
      </c>
      <c r="F52" s="382">
        <v>0</v>
      </c>
      <c r="G52" s="382">
        <v>16</v>
      </c>
      <c r="H52" s="382">
        <v>310</v>
      </c>
      <c r="I52" s="382"/>
      <c r="J52" s="396">
        <v>98</v>
      </c>
      <c r="K52" s="382">
        <v>0</v>
      </c>
      <c r="L52" s="382">
        <v>0</v>
      </c>
      <c r="M52" s="382"/>
      <c r="N52" s="382">
        <v>98</v>
      </c>
      <c r="O52" s="382"/>
      <c r="P52" s="382"/>
      <c r="Q52" s="382"/>
      <c r="Y52" s="288"/>
      <c r="Z52" s="284"/>
      <c r="AE52" s="288"/>
      <c r="AF52" s="284"/>
      <c r="AH52" s="288"/>
      <c r="AI52" s="343"/>
      <c r="AJ52" s="344"/>
      <c r="AK52" s="344"/>
      <c r="AL52" s="344"/>
      <c r="AM52" s="344"/>
      <c r="AN52" s="344"/>
      <c r="AO52" s="309"/>
      <c r="AP52" s="344"/>
      <c r="AQ52" s="344"/>
      <c r="AR52" s="344"/>
      <c r="AS52" s="344"/>
      <c r="AT52" s="344"/>
      <c r="AU52" s="309"/>
      <c r="AV52" s="344"/>
      <c r="AW52" s="344"/>
      <c r="AX52" s="309"/>
    </row>
    <row r="53" spans="1:50">
      <c r="A53" s="381" t="s">
        <v>340</v>
      </c>
      <c r="B53" s="382">
        <v>4295163.7116788318</v>
      </c>
      <c r="C53" s="382">
        <v>0</v>
      </c>
      <c r="D53" s="382">
        <v>7975683.8739250191</v>
      </c>
      <c r="E53" s="382">
        <v>300041</v>
      </c>
      <c r="F53" s="382">
        <v>0</v>
      </c>
      <c r="G53" s="382">
        <v>671848.32000000007</v>
      </c>
      <c r="H53" s="382">
        <v>13242736.905603852</v>
      </c>
      <c r="I53" s="382"/>
      <c r="J53" s="382">
        <v>5376505.7444089465</v>
      </c>
      <c r="K53" s="382">
        <v>0</v>
      </c>
      <c r="L53" s="382">
        <v>0</v>
      </c>
      <c r="M53" s="382"/>
      <c r="N53" s="382">
        <v>5376505.7444089465</v>
      </c>
      <c r="O53" s="382"/>
      <c r="P53" s="382"/>
      <c r="Q53" s="382"/>
      <c r="R53" s="273"/>
      <c r="S53" s="275">
        <f>IF(B52&gt;0,(B53/B52),)</f>
        <v>48260.266423357658</v>
      </c>
      <c r="T53" s="275">
        <f t="shared" ref="T53" si="482">IF(C52&gt;0,(C53/C52),)</f>
        <v>0</v>
      </c>
      <c r="U53" s="275">
        <f t="shared" ref="U53" si="483">IF(D52&gt;0,(D53/D52),)</f>
        <v>40281.231686489999</v>
      </c>
      <c r="V53" s="275">
        <f t="shared" ref="V53" si="484">IF(E52&gt;0,(E53/E52),)</f>
        <v>42863</v>
      </c>
      <c r="W53" s="275">
        <f t="shared" ref="W53" si="485">IF(F52&gt;0,(F53/F52),)</f>
        <v>0</v>
      </c>
      <c r="X53" s="275">
        <f t="shared" ref="X53" si="486">IF(G52&gt;0,(G53/G52),)</f>
        <v>41990.520000000004</v>
      </c>
      <c r="Y53" s="290">
        <f t="shared" ref="Y53" si="487">IF(H52&gt;0,(H53/H52),)</f>
        <v>42718.506147109198</v>
      </c>
      <c r="Z53" s="285">
        <f t="shared" ref="Z53" si="488">IF(I52&gt;0,(I53/I52),)</f>
        <v>0</v>
      </c>
      <c r="AA53" s="351">
        <f t="shared" ref="AA53" si="489">IF(J52&gt;0,(J53/J52),)</f>
        <v>54862.303514377003</v>
      </c>
      <c r="AB53" s="275">
        <f t="shared" ref="AB53" si="490">IF(K52&gt;0,(K53/K52),)</f>
        <v>0</v>
      </c>
      <c r="AC53" s="275">
        <f t="shared" ref="AC53" si="491">IF(L52&gt;0,(L53/L52),)</f>
        <v>0</v>
      </c>
      <c r="AD53" s="275">
        <f t="shared" ref="AD53" si="492">IF(M52&gt;0,(M53/M52),)</f>
        <v>0</v>
      </c>
      <c r="AE53" s="290">
        <f t="shared" ref="AE53" si="493">IF(N52&gt;0,(N53/N52),)</f>
        <v>54862.303514377003</v>
      </c>
      <c r="AF53" s="285">
        <f t="shared" ref="AF53" si="494">IF(O52&gt;0,(O53/O52),)</f>
        <v>0</v>
      </c>
      <c r="AG53" s="275">
        <f t="shared" ref="AG53" si="495">IF(P52&gt;0,(P53/P52),)</f>
        <v>0</v>
      </c>
      <c r="AH53" s="290">
        <f t="shared" ref="AH53" si="496">IF(Q52&gt;0,(Q53/Q52),)</f>
        <v>0</v>
      </c>
      <c r="AI53" s="345">
        <f>IF(S51&gt;0,(S53-S51)/S51,)</f>
        <v>-3.4074104916222245E-2</v>
      </c>
      <c r="AJ53" s="314">
        <f t="shared" ref="AJ53" si="497">IF(T51&gt;0,(T53-T51)/T51,)</f>
        <v>0</v>
      </c>
      <c r="AK53" s="314">
        <f t="shared" ref="AK53" si="498">IF(U51&gt;0,(U53-U51)/U51,)</f>
        <v>-1.6242706540708682E-2</v>
      </c>
      <c r="AL53" s="314">
        <f t="shared" ref="AL53" si="499">IF(V51&gt;0,(V53-V51)/V51,)</f>
        <v>6.0060097194227703E-2</v>
      </c>
      <c r="AM53" s="312">
        <f t="shared" ref="AM53" si="500">IF(W51&gt;0,(W53-W51)/W51,)</f>
        <v>-1</v>
      </c>
      <c r="AN53" s="314">
        <f t="shared" ref="AN53" si="501">IF(X51&gt;0,(X53-X51)/X51,)</f>
        <v>-1.1653819973054315E-2</v>
      </c>
      <c r="AO53" s="310">
        <f t="shared" ref="AO53" si="502">IF(Y51&gt;0,(Y53-Y51)/Y51,)</f>
        <v>-6.9804260921620065E-2</v>
      </c>
      <c r="AP53" s="314">
        <f t="shared" ref="AP53" si="503">IF(Z51&gt;0,(Z53-Z51)/Z51,)</f>
        <v>0</v>
      </c>
      <c r="AQ53" s="314">
        <f t="shared" ref="AQ53" si="504">IF(AA51&gt;0,(AA53-AA51)/AA51,)</f>
        <v>0</v>
      </c>
      <c r="AR53" s="314">
        <f t="shared" ref="AR53" si="505">IF(AB51&gt;0,(AB53-AB51)/AB51,)</f>
        <v>0</v>
      </c>
      <c r="AS53" s="314">
        <f t="shared" ref="AS53" si="506">IF(AC51&gt;0,(AC53-AC51)/AC51,)</f>
        <v>0</v>
      </c>
      <c r="AT53" s="314">
        <f t="shared" ref="AT53" si="507">IF(AD51&gt;0,(AD53-AD51)/AD51,)</f>
        <v>0</v>
      </c>
      <c r="AU53" s="310">
        <f t="shared" ref="AU53" si="508">IF(AE51&gt;0,(AE53-AE51)/AE51,)</f>
        <v>0</v>
      </c>
      <c r="AV53" s="314">
        <f t="shared" ref="AV53" si="509">IF(AF51&gt;0,(AF53-AF51)/AF51,)</f>
        <v>0</v>
      </c>
      <c r="AW53" s="314">
        <f t="shared" ref="AW53" si="510">IF(AG51&gt;0,(AG53-AG51)/AG51,)</f>
        <v>0</v>
      </c>
      <c r="AX53" s="310">
        <f t="shared" ref="AX53" si="511">IF(AH51&gt;0,(AH53-AH51)/AH51,)</f>
        <v>0</v>
      </c>
    </row>
    <row r="54" spans="1:50">
      <c r="A54" s="381" t="s">
        <v>342</v>
      </c>
      <c r="B54" s="382">
        <v>0</v>
      </c>
      <c r="C54" s="382">
        <v>0</v>
      </c>
      <c r="D54" s="382">
        <v>0</v>
      </c>
      <c r="E54" s="382">
        <v>0</v>
      </c>
      <c r="F54" s="382">
        <v>0</v>
      </c>
      <c r="G54" s="382">
        <v>0</v>
      </c>
      <c r="H54" s="382">
        <v>0</v>
      </c>
      <c r="I54" s="382"/>
      <c r="J54" s="382">
        <v>323</v>
      </c>
      <c r="K54" s="382">
        <v>40</v>
      </c>
      <c r="L54" s="382">
        <v>693</v>
      </c>
      <c r="M54" s="382"/>
      <c r="N54" s="382">
        <v>1056</v>
      </c>
      <c r="O54" s="382"/>
      <c r="P54" s="382"/>
      <c r="Q54" s="382"/>
      <c r="Y54" s="288"/>
      <c r="Z54" s="284"/>
      <c r="AE54" s="288"/>
      <c r="AF54" s="284"/>
      <c r="AH54" s="288"/>
      <c r="AI54" s="343"/>
      <c r="AJ54" s="344"/>
      <c r="AK54" s="344"/>
      <c r="AL54" s="344"/>
      <c r="AM54" s="344"/>
      <c r="AN54" s="344"/>
      <c r="AO54" s="309"/>
      <c r="AP54" s="344"/>
      <c r="AQ54" s="344"/>
      <c r="AR54" s="344"/>
      <c r="AS54" s="344"/>
      <c r="AT54" s="344"/>
      <c r="AU54" s="309"/>
      <c r="AV54" s="344"/>
      <c r="AW54" s="344"/>
      <c r="AX54" s="309"/>
    </row>
    <row r="55" spans="1:50">
      <c r="A55" s="381" t="s">
        <v>344</v>
      </c>
      <c r="B55" s="382">
        <v>0</v>
      </c>
      <c r="C55" s="382">
        <v>0</v>
      </c>
      <c r="D55" s="382">
        <v>0</v>
      </c>
      <c r="E55" s="382">
        <v>0</v>
      </c>
      <c r="F55" s="382">
        <v>0</v>
      </c>
      <c r="G55" s="382">
        <v>0</v>
      </c>
      <c r="H55" s="382">
        <v>0</v>
      </c>
      <c r="I55" s="382"/>
      <c r="J55" s="382">
        <v>16229976.320985407</v>
      </c>
      <c r="K55" s="382">
        <v>1617629.0274314214</v>
      </c>
      <c r="L55" s="382">
        <v>28738768.909620568</v>
      </c>
      <c r="M55" s="382"/>
      <c r="N55" s="382">
        <v>46586374.258037396</v>
      </c>
      <c r="O55" s="382"/>
      <c r="P55" s="382"/>
      <c r="Q55" s="382"/>
      <c r="R55" s="273"/>
      <c r="S55" s="275">
        <f>IF(B54&gt;0,(B55/B54),)</f>
        <v>0</v>
      </c>
      <c r="T55" s="275">
        <f t="shared" ref="T55" si="512">IF(C54&gt;0,(C55/C54),)</f>
        <v>0</v>
      </c>
      <c r="U55" s="275">
        <f t="shared" ref="U55" si="513">IF(D54&gt;0,(D55/D54),)</f>
        <v>0</v>
      </c>
      <c r="V55" s="275">
        <f t="shared" ref="V55" si="514">IF(E54&gt;0,(E55/E54),)</f>
        <v>0</v>
      </c>
      <c r="W55" s="275">
        <f t="shared" ref="W55" si="515">IF(F54&gt;0,(F55/F54),)</f>
        <v>0</v>
      </c>
      <c r="X55" s="275">
        <f t="shared" ref="X55" si="516">IF(G54&gt;0,(G55/G54),)</f>
        <v>0</v>
      </c>
      <c r="Y55" s="290">
        <f t="shared" ref="Y55" si="517">IF(H54&gt;0,(H55/H54),)</f>
        <v>0</v>
      </c>
      <c r="Z55" s="285">
        <f t="shared" ref="Z55" si="518">IF(I54&gt;0,(I55/I54),)</f>
        <v>0</v>
      </c>
      <c r="AA55" s="275">
        <f t="shared" ref="AA55" si="519">IF(J54&gt;0,(J55/J54),)</f>
        <v>50247.604708933148</v>
      </c>
      <c r="AB55" s="275">
        <f t="shared" ref="AB55" si="520">IF(K54&gt;0,(K55/K54),)</f>
        <v>40440.725685785539</v>
      </c>
      <c r="AC55" s="275">
        <f t="shared" ref="AC55" si="521">IF(L54&gt;0,(L55/L54),)</f>
        <v>41470.085006667483</v>
      </c>
      <c r="AD55" s="275">
        <f t="shared" ref="AD55" si="522">IF(M54&gt;0,(M55/M54),)</f>
        <v>0</v>
      </c>
      <c r="AE55" s="290">
        <f t="shared" ref="AE55" si="523">IF(N54&gt;0,(N55/N54),)</f>
        <v>44115.884714050568</v>
      </c>
      <c r="AF55" s="285">
        <f t="shared" ref="AF55" si="524">IF(O54&gt;0,(O55/O54),)</f>
        <v>0</v>
      </c>
      <c r="AG55" s="275">
        <f t="shared" ref="AG55" si="525">IF(P54&gt;0,(P55/P54),)</f>
        <v>0</v>
      </c>
      <c r="AH55" s="290">
        <f t="shared" ref="AH55" si="526">IF(Q54&gt;0,(Q55/Q54),)</f>
        <v>0</v>
      </c>
      <c r="AI55" s="343"/>
      <c r="AJ55" s="344"/>
      <c r="AK55" s="344"/>
      <c r="AL55" s="344"/>
      <c r="AM55" s="344"/>
      <c r="AN55" s="344"/>
      <c r="AO55" s="309"/>
      <c r="AP55" s="344"/>
      <c r="AQ55" s="344"/>
      <c r="AR55" s="344"/>
      <c r="AS55" s="344"/>
      <c r="AT55" s="344"/>
      <c r="AU55" s="309"/>
      <c r="AV55" s="344"/>
      <c r="AW55" s="344"/>
      <c r="AX55" s="309"/>
    </row>
    <row r="56" spans="1:50">
      <c r="A56" s="381" t="s">
        <v>346</v>
      </c>
      <c r="B56" s="382">
        <v>0</v>
      </c>
      <c r="C56" s="382">
        <v>0</v>
      </c>
      <c r="D56" s="382">
        <v>0</v>
      </c>
      <c r="E56" s="382">
        <v>0</v>
      </c>
      <c r="F56" s="382">
        <v>0</v>
      </c>
      <c r="G56" s="382">
        <v>0</v>
      </c>
      <c r="H56" s="382">
        <v>0</v>
      </c>
      <c r="I56" s="382"/>
      <c r="J56" s="382">
        <v>177</v>
      </c>
      <c r="K56" s="382">
        <v>100</v>
      </c>
      <c r="L56" s="382">
        <v>645</v>
      </c>
      <c r="M56" s="382"/>
      <c r="N56" s="382">
        <v>922</v>
      </c>
      <c r="O56" s="382"/>
      <c r="P56" s="382"/>
      <c r="Q56" s="382"/>
      <c r="Y56" s="288"/>
      <c r="Z56" s="284"/>
      <c r="AE56" s="288"/>
      <c r="AF56" s="284"/>
      <c r="AH56" s="288"/>
      <c r="AI56" s="343"/>
      <c r="AJ56" s="344"/>
      <c r="AK56" s="344"/>
      <c r="AL56" s="344"/>
      <c r="AM56" s="344"/>
      <c r="AN56" s="344"/>
      <c r="AO56" s="309"/>
      <c r="AP56" s="344"/>
      <c r="AQ56" s="344"/>
      <c r="AR56" s="344"/>
      <c r="AS56" s="344"/>
      <c r="AT56" s="344"/>
      <c r="AU56" s="309"/>
      <c r="AV56" s="344"/>
      <c r="AW56" s="344"/>
      <c r="AX56" s="309"/>
    </row>
    <row r="57" spans="1:50">
      <c r="A57" s="381" t="s">
        <v>348</v>
      </c>
      <c r="B57" s="382">
        <v>0</v>
      </c>
      <c r="C57" s="382">
        <v>0</v>
      </c>
      <c r="D57" s="382">
        <v>0</v>
      </c>
      <c r="E57" s="382">
        <v>0</v>
      </c>
      <c r="F57" s="382">
        <v>0</v>
      </c>
      <c r="G57" s="382">
        <v>0</v>
      </c>
      <c r="H57" s="382">
        <v>0</v>
      </c>
      <c r="I57" s="382"/>
      <c r="J57" s="382">
        <v>8163692.418103449</v>
      </c>
      <c r="K57" s="382">
        <v>4141566.9064748203</v>
      </c>
      <c r="L57" s="382">
        <v>26950960.724964745</v>
      </c>
      <c r="M57" s="382"/>
      <c r="N57" s="382">
        <v>39256220.049543016</v>
      </c>
      <c r="O57" s="382"/>
      <c r="P57" s="382"/>
      <c r="Q57" s="382"/>
      <c r="R57" s="273"/>
      <c r="S57" s="275">
        <f>IF(B56&gt;0,(B57/B56),)</f>
        <v>0</v>
      </c>
      <c r="T57" s="275">
        <f t="shared" ref="T57" si="527">IF(C56&gt;0,(C57/C56),)</f>
        <v>0</v>
      </c>
      <c r="U57" s="275">
        <f t="shared" ref="U57" si="528">IF(D56&gt;0,(D57/D56),)</f>
        <v>0</v>
      </c>
      <c r="V57" s="275">
        <f t="shared" ref="V57" si="529">IF(E56&gt;0,(E57/E56),)</f>
        <v>0</v>
      </c>
      <c r="W57" s="275">
        <f t="shared" ref="W57" si="530">IF(F56&gt;0,(F57/F56),)</f>
        <v>0</v>
      </c>
      <c r="X57" s="275">
        <f t="shared" ref="X57" si="531">IF(G56&gt;0,(G57/G56),)</f>
        <v>0</v>
      </c>
      <c r="Y57" s="290">
        <f t="shared" ref="Y57" si="532">IF(H56&gt;0,(H57/H56),)</f>
        <v>0</v>
      </c>
      <c r="Z57" s="285">
        <f t="shared" ref="Z57" si="533">IF(I56&gt;0,(I57/I56),)</f>
        <v>0</v>
      </c>
      <c r="AA57" s="275">
        <f t="shared" ref="AA57" si="534">IF(J56&gt;0,(J57/J56),)</f>
        <v>46122.556034482761</v>
      </c>
      <c r="AB57" s="275">
        <f t="shared" ref="AB57" si="535">IF(K56&gt;0,(K57/K56),)</f>
        <v>41415.669064748203</v>
      </c>
      <c r="AC57" s="275">
        <f t="shared" ref="AC57" si="536">IF(L56&gt;0,(L57/L56),)</f>
        <v>41784.435232503478</v>
      </c>
      <c r="AD57" s="275">
        <f t="shared" ref="AD57" si="537">IF(M56&gt;0,(M57/M56),)</f>
        <v>0</v>
      </c>
      <c r="AE57" s="290">
        <f t="shared" ref="AE57" si="538">IF(N56&gt;0,(N57/N56),)</f>
        <v>42577.245173040144</v>
      </c>
      <c r="AF57" s="285">
        <f t="shared" ref="AF57" si="539">IF(O56&gt;0,(O57/O56),)</f>
        <v>0</v>
      </c>
      <c r="AG57" s="275">
        <f t="shared" ref="AG57" si="540">IF(P56&gt;0,(P57/P56),)</f>
        <v>0</v>
      </c>
      <c r="AH57" s="290">
        <f t="shared" ref="AH57" si="541">IF(Q56&gt;0,(Q57/Q56),)</f>
        <v>0</v>
      </c>
      <c r="AI57" s="345">
        <f>IF(S55&gt;0,(S57-S55)/S55,)</f>
        <v>0</v>
      </c>
      <c r="AJ57" s="314">
        <f t="shared" ref="AJ57" si="542">IF(T55&gt;0,(T57-T55)/T55,)</f>
        <v>0</v>
      </c>
      <c r="AK57" s="314">
        <f t="shared" ref="AK57" si="543">IF(U55&gt;0,(U57-U55)/U55,)</f>
        <v>0</v>
      </c>
      <c r="AL57" s="314">
        <f t="shared" ref="AL57" si="544">IF(V55&gt;0,(V57-V55)/V55,)</f>
        <v>0</v>
      </c>
      <c r="AM57" s="314">
        <f t="shared" ref="AM57" si="545">IF(W55&gt;0,(W57-W55)/W55,)</f>
        <v>0</v>
      </c>
      <c r="AN57" s="314">
        <f t="shared" ref="AN57" si="546">IF(X55&gt;0,(X57-X55)/X55,)</f>
        <v>0</v>
      </c>
      <c r="AO57" s="310">
        <f t="shared" ref="AO57" si="547">IF(Y55&gt;0,(Y57-Y55)/Y55,)</f>
        <v>0</v>
      </c>
      <c r="AP57" s="314">
        <f t="shared" ref="AP57" si="548">IF(Z55&gt;0,(Z57-Z55)/Z55,)</f>
        <v>0</v>
      </c>
      <c r="AQ57" s="312">
        <f t="shared" ref="AQ57" si="549">IF(AA55&gt;0,(AA57-AA55)/AA55,)</f>
        <v>-8.2094434119702922E-2</v>
      </c>
      <c r="AR57" s="314">
        <f t="shared" ref="AR57" si="550">IF(AB55&gt;0,(AB57-AB55)/AB55,)</f>
        <v>2.4107959548939187E-2</v>
      </c>
      <c r="AS57" s="314">
        <f t="shared" ref="AS57" si="551">IF(AC55&gt;0,(AC57-AC55)/AC55,)</f>
        <v>7.5801683499190876E-3</v>
      </c>
      <c r="AT57" s="314">
        <f t="shared" ref="AT57" si="552">IF(AD55&gt;0,(AD57-AD55)/AD55,)</f>
        <v>0</v>
      </c>
      <c r="AU57" s="310">
        <f t="shared" ref="AU57" si="553">IF(AE55&gt;0,(AE57-AE55)/AE55,)</f>
        <v>-3.487722281857307E-2</v>
      </c>
      <c r="AV57" s="314">
        <f t="shared" ref="AV57" si="554">IF(AF55&gt;0,(AF57-AF55)/AF55,)</f>
        <v>0</v>
      </c>
      <c r="AW57" s="314">
        <f t="shared" ref="AW57" si="555">IF(AG55&gt;0,(AG57-AG55)/AG55,)</f>
        <v>0</v>
      </c>
      <c r="AX57" s="310">
        <f t="shared" ref="AX57" si="556">IF(AH55&gt;0,(AH57-AH55)/AH55,)</f>
        <v>0</v>
      </c>
    </row>
    <row r="58" spans="1:50">
      <c r="A58" s="381" t="s">
        <v>350</v>
      </c>
      <c r="B58" s="382">
        <v>1094</v>
      </c>
      <c r="C58" s="382">
        <v>471</v>
      </c>
      <c r="D58" s="382">
        <v>1379</v>
      </c>
      <c r="E58" s="382">
        <v>333</v>
      </c>
      <c r="F58" s="382">
        <v>157</v>
      </c>
      <c r="G58" s="382">
        <v>397</v>
      </c>
      <c r="H58" s="382">
        <v>3831</v>
      </c>
      <c r="I58" s="382"/>
      <c r="J58" s="382">
        <v>323</v>
      </c>
      <c r="K58" s="382">
        <v>163</v>
      </c>
      <c r="L58" s="382">
        <v>855</v>
      </c>
      <c r="M58" s="382"/>
      <c r="N58" s="382">
        <v>1341</v>
      </c>
      <c r="O58" s="382"/>
      <c r="P58" s="382"/>
      <c r="Q58" s="382"/>
      <c r="Y58" s="288"/>
      <c r="Z58" s="284"/>
      <c r="AE58" s="288"/>
      <c r="AF58" s="284"/>
      <c r="AH58" s="288"/>
      <c r="AI58" s="343"/>
      <c r="AJ58" s="344"/>
      <c r="AK58" s="344"/>
      <c r="AL58" s="344"/>
      <c r="AM58" s="344"/>
      <c r="AN58" s="344"/>
      <c r="AO58" s="309"/>
      <c r="AP58" s="344"/>
      <c r="AQ58" s="344"/>
      <c r="AR58" s="344"/>
      <c r="AS58" s="344"/>
      <c r="AT58" s="344"/>
      <c r="AU58" s="309"/>
      <c r="AV58" s="344"/>
      <c r="AW58" s="344"/>
      <c r="AX58" s="309"/>
    </row>
    <row r="59" spans="1:50">
      <c r="A59" s="381" t="s">
        <v>352</v>
      </c>
      <c r="B59" s="382">
        <v>86790876.177741587</v>
      </c>
      <c r="C59" s="382">
        <v>31760135.516958151</v>
      </c>
      <c r="D59" s="382">
        <v>80550350.981582016</v>
      </c>
      <c r="E59" s="382">
        <v>17510442.411021158</v>
      </c>
      <c r="F59" s="382">
        <v>11241353.097426545</v>
      </c>
      <c r="G59" s="382">
        <v>21825102.982633442</v>
      </c>
      <c r="H59" s="382">
        <v>249678261.1673629</v>
      </c>
      <c r="I59" s="382"/>
      <c r="J59" s="382">
        <v>16229976.320985407</v>
      </c>
      <c r="K59" s="382">
        <v>7233238.5339331776</v>
      </c>
      <c r="L59" s="382">
        <v>35333428.093266018</v>
      </c>
      <c r="M59" s="382"/>
      <c r="N59" s="382">
        <v>58796642.948184602</v>
      </c>
      <c r="O59" s="382"/>
      <c r="P59" s="382"/>
      <c r="Q59" s="382"/>
      <c r="R59" s="273"/>
      <c r="S59" s="275">
        <f>IF(B58&gt;0,(B59/B58),)</f>
        <v>79333.524842542582</v>
      </c>
      <c r="T59" s="275">
        <f t="shared" ref="T59" si="557">IF(C58&gt;0,(C59/C58),)</f>
        <v>67431.28559863726</v>
      </c>
      <c r="U59" s="275">
        <f t="shared" ref="U59" si="558">IF(D58&gt;0,(D59/D58),)</f>
        <v>58412.147194765785</v>
      </c>
      <c r="V59" s="275">
        <f t="shared" ref="V59" si="559">IF(E58&gt;0,(E59/E58),)</f>
        <v>52583.911144207683</v>
      </c>
      <c r="W59" s="275">
        <f t="shared" ref="W59" si="560">IF(F58&gt;0,(F59/F58),)</f>
        <v>71600.97514284424</v>
      </c>
      <c r="X59" s="275">
        <f t="shared" ref="X59" si="561">IF(G58&gt;0,(G59/G58),)</f>
        <v>54975.070485222772</v>
      </c>
      <c r="Y59" s="290">
        <f t="shared" ref="Y59" si="562">IF(H58&gt;0,(H59/H58),)</f>
        <v>65173.130035855625</v>
      </c>
      <c r="Z59" s="285">
        <f t="shared" ref="Z59" si="563">IF(I58&gt;0,(I59/I58),)</f>
        <v>0</v>
      </c>
      <c r="AA59" s="275">
        <f t="shared" ref="AA59" si="564">IF(J58&gt;0,(J59/J58),)</f>
        <v>50247.604708933148</v>
      </c>
      <c r="AB59" s="275">
        <f t="shared" ref="AB59" si="565">IF(K58&gt;0,(K59/K58),)</f>
        <v>44375.696527197411</v>
      </c>
      <c r="AC59" s="275">
        <f t="shared" ref="AC59" si="566">IF(L58&gt;0,(L59/L58),)</f>
        <v>41325.646892708792</v>
      </c>
      <c r="AD59" s="275">
        <f t="shared" ref="AD59" si="567">IF(M58&gt;0,(M59/M58),)</f>
        <v>0</v>
      </c>
      <c r="AE59" s="290">
        <f t="shared" ref="AE59" si="568">IF(N58&gt;0,(N59/N58),)</f>
        <v>43845.371326013868</v>
      </c>
      <c r="AF59" s="285">
        <f t="shared" ref="AF59" si="569">IF(O58&gt;0,(O59/O58),)</f>
        <v>0</v>
      </c>
      <c r="AG59" s="275">
        <f t="shared" ref="AG59" si="570">IF(P58&gt;0,(P59/P58),)</f>
        <v>0</v>
      </c>
      <c r="AH59" s="290">
        <f t="shared" ref="AH59" si="571">IF(Q58&gt;0,(Q59/Q58),)</f>
        <v>0</v>
      </c>
      <c r="AI59" s="343"/>
      <c r="AJ59" s="344"/>
      <c r="AK59" s="344"/>
      <c r="AL59" s="344"/>
      <c r="AM59" s="344"/>
      <c r="AN59" s="344"/>
      <c r="AO59" s="309"/>
      <c r="AP59" s="344"/>
      <c r="AQ59" s="344"/>
      <c r="AR59" s="344"/>
      <c r="AS59" s="344"/>
      <c r="AT59" s="344"/>
      <c r="AU59" s="309"/>
      <c r="AV59" s="344"/>
      <c r="AW59" s="344"/>
      <c r="AX59" s="309"/>
    </row>
    <row r="60" spans="1:50">
      <c r="A60" s="381" t="s">
        <v>354</v>
      </c>
      <c r="B60" s="382">
        <v>1126</v>
      </c>
      <c r="C60" s="382">
        <v>445</v>
      </c>
      <c r="D60" s="382">
        <v>1403</v>
      </c>
      <c r="E60" s="382">
        <v>331</v>
      </c>
      <c r="F60" s="382">
        <v>153</v>
      </c>
      <c r="G60" s="382">
        <v>393</v>
      </c>
      <c r="H60" s="382">
        <v>3851</v>
      </c>
      <c r="I60" s="382"/>
      <c r="J60" s="382">
        <v>319</v>
      </c>
      <c r="K60" s="382">
        <v>220</v>
      </c>
      <c r="L60" s="382">
        <v>879</v>
      </c>
      <c r="M60" s="382"/>
      <c r="N60" s="382">
        <v>1418</v>
      </c>
      <c r="O60" s="382"/>
      <c r="P60" s="382"/>
      <c r="Q60" s="382"/>
      <c r="Y60" s="288"/>
      <c r="Z60" s="284"/>
      <c r="AE60" s="288"/>
      <c r="AF60" s="284"/>
      <c r="AH60" s="288"/>
      <c r="AI60" s="343"/>
      <c r="AJ60" s="344"/>
      <c r="AK60" s="344"/>
      <c r="AL60" s="344"/>
      <c r="AM60" s="344"/>
      <c r="AN60" s="344"/>
      <c r="AO60" s="309"/>
      <c r="AP60" s="344"/>
      <c r="AQ60" s="344"/>
      <c r="AR60" s="344"/>
      <c r="AS60" s="344"/>
      <c r="AT60" s="344"/>
      <c r="AU60" s="309"/>
      <c r="AV60" s="344"/>
      <c r="AW60" s="344"/>
      <c r="AX60" s="309"/>
    </row>
    <row r="61" spans="1:50" ht="13.5" thickBot="1">
      <c r="A61" s="387" t="s">
        <v>356</v>
      </c>
      <c r="B61" s="388">
        <v>91068066.246897832</v>
      </c>
      <c r="C61" s="388">
        <v>31572643.511500292</v>
      </c>
      <c r="D61" s="388">
        <v>82743089.424660116</v>
      </c>
      <c r="E61" s="388">
        <v>17713415.491378576</v>
      </c>
      <c r="F61" s="388">
        <v>7517810.0544576701</v>
      </c>
      <c r="G61" s="388">
        <v>21941258.237708867</v>
      </c>
      <c r="H61" s="388">
        <v>252556282.96660334</v>
      </c>
      <c r="I61" s="388"/>
      <c r="J61" s="388">
        <v>16194245.073443569</v>
      </c>
      <c r="K61" s="388">
        <v>9503517.561211437</v>
      </c>
      <c r="L61" s="388">
        <v>37067877.870174788</v>
      </c>
      <c r="M61" s="388"/>
      <c r="N61" s="388">
        <v>62765640.504829794</v>
      </c>
      <c r="O61" s="388"/>
      <c r="P61" s="388"/>
      <c r="Q61" s="388"/>
      <c r="S61" s="281">
        <f>IF(B60&gt;0,(B61/B60),)</f>
        <v>80877.501107369302</v>
      </c>
      <c r="T61" s="281">
        <f t="shared" ref="T61" si="572">IF(C60&gt;0,(C61/C60),)</f>
        <v>70949.760700000654</v>
      </c>
      <c r="U61" s="281">
        <f t="shared" ref="U61" si="573">IF(D60&gt;0,(D61/D60),)</f>
        <v>58975.829953428452</v>
      </c>
      <c r="V61" s="281">
        <f t="shared" ref="V61" si="574">IF(E60&gt;0,(E61/E60),)</f>
        <v>53514.850427125602</v>
      </c>
      <c r="W61" s="281">
        <f t="shared" ref="W61" si="575">IF(F60&gt;0,(F61/F60),)</f>
        <v>49136.013427827907</v>
      </c>
      <c r="X61" s="281">
        <f t="shared" ref="X61" si="576">IF(G60&gt;0,(G61/G60),)</f>
        <v>55830.173632846992</v>
      </c>
      <c r="Y61" s="291">
        <f t="shared" ref="Y61" si="577">IF(H60&gt;0,(H61/H60),)</f>
        <v>65582.000251000602</v>
      </c>
      <c r="Z61" s="286">
        <f t="shared" ref="Z61" si="578">IF(I60&gt;0,(I61/I60),)</f>
        <v>0</v>
      </c>
      <c r="AA61" s="281">
        <f t="shared" ref="AA61" si="579">IF(J60&gt;0,(J61/J60),)</f>
        <v>50765.658537440657</v>
      </c>
      <c r="AB61" s="281">
        <f t="shared" ref="AB61" si="580">IF(K60&gt;0,(K61/K60),)</f>
        <v>43197.807096415621</v>
      </c>
      <c r="AC61" s="281">
        <f t="shared" ref="AC61" si="581">IF(L60&gt;0,(L61/L60),)</f>
        <v>42170.509522383152</v>
      </c>
      <c r="AD61" s="281">
        <f t="shared" ref="AD61" si="582">IF(M60&gt;0,(M61/M60),)</f>
        <v>0</v>
      </c>
      <c r="AE61" s="291">
        <f t="shared" ref="AE61" si="583">IF(N60&gt;0,(N61/N60),)</f>
        <v>44263.498240359513</v>
      </c>
      <c r="AF61" s="286">
        <f t="shared" ref="AF61" si="584">IF(O60&gt;0,(O61/O60),)</f>
        <v>0</v>
      </c>
      <c r="AG61" s="281">
        <f t="shared" ref="AG61" si="585">IF(P60&gt;0,(P61/P60),)</f>
        <v>0</v>
      </c>
      <c r="AH61" s="291">
        <f t="shared" ref="AH61" si="586">IF(Q60&gt;0,(Q61/Q60),)</f>
        <v>0</v>
      </c>
      <c r="AI61" s="346">
        <f>IF(S59&gt;0,(S61-S59)/S59,)</f>
        <v>1.9461838710571999E-2</v>
      </c>
      <c r="AJ61" s="347">
        <f t="shared" ref="AJ61" si="587">IF(T59&gt;0,(T61-T59)/T59,)</f>
        <v>5.2178674485104284E-2</v>
      </c>
      <c r="AK61" s="347">
        <f t="shared" ref="AK61" si="588">IF(U59&gt;0,(U61-U59)/U59,)</f>
        <v>9.6500948130387922E-3</v>
      </c>
      <c r="AL61" s="347">
        <f t="shared" ref="AL61" si="589">IF(V59&gt;0,(V61-V59)/V59,)</f>
        <v>1.7703880572232142E-2</v>
      </c>
      <c r="AM61" s="349">
        <f t="shared" ref="AM61" si="590">IF(W59&gt;0,(W61-W59)/W59,)</f>
        <v>-0.31375217544451933</v>
      </c>
      <c r="AN61" s="347">
        <f t="shared" ref="AN61" si="591">IF(X59&gt;0,(X61-X59)/X59,)</f>
        <v>1.5554380195912095E-2</v>
      </c>
      <c r="AO61" s="311">
        <f t="shared" ref="AO61" si="592">IF(Y59&gt;0,(Y61-Y59)/Y59,)</f>
        <v>6.2736010211575264E-3</v>
      </c>
      <c r="AP61" s="347">
        <f t="shared" ref="AP61" si="593">IF(Z59&gt;0,(Z61-Z59)/Z59,)</f>
        <v>0</v>
      </c>
      <c r="AQ61" s="347">
        <f t="shared" ref="AQ61" si="594">IF(AA59&gt;0,(AA61-AA59)/AA59,)</f>
        <v>1.0310020378253137E-2</v>
      </c>
      <c r="AR61" s="347">
        <f t="shared" ref="AR61" si="595">IF(AB59&gt;0,(AB61-AB59)/AB59,)</f>
        <v>-2.6543570534377385E-2</v>
      </c>
      <c r="AS61" s="347">
        <f t="shared" ref="AS61" si="596">IF(AC59&gt;0,(AC61-AC59)/AC59,)</f>
        <v>2.0444026729159858E-2</v>
      </c>
      <c r="AT61" s="347">
        <f t="shared" ref="AT61" si="597">IF(AD59&gt;0,(AD61-AD59)/AD59,)</f>
        <v>0</v>
      </c>
      <c r="AU61" s="311">
        <f t="shared" ref="AU61" si="598">IF(AE59&gt;0,(AE61-AE59)/AE59,)</f>
        <v>9.5363980666658462E-3</v>
      </c>
      <c r="AV61" s="347">
        <f t="shared" ref="AV61" si="599">IF(AF59&gt;0,(AF61-AF59)/AF59,)</f>
        <v>0</v>
      </c>
      <c r="AW61" s="347">
        <f t="shared" ref="AW61" si="600">IF(AG59&gt;0,(AG61-AG59)/AG59,)</f>
        <v>0</v>
      </c>
      <c r="AX61" s="311">
        <f t="shared" ref="AX61" si="601">IF(AH59&gt;0,(AH61-AH59)/AH59,)</f>
        <v>0</v>
      </c>
    </row>
    <row r="62" spans="1:50">
      <c r="A62" s="380" t="s">
        <v>30</v>
      </c>
      <c r="B62" s="382"/>
      <c r="C62" s="382"/>
      <c r="D62" s="382"/>
      <c r="E62" s="382"/>
      <c r="F62" s="382"/>
      <c r="G62" s="382"/>
      <c r="H62" s="382"/>
      <c r="I62" s="382"/>
      <c r="J62" s="382"/>
      <c r="K62" s="382"/>
      <c r="L62" s="382"/>
      <c r="M62" s="382"/>
      <c r="N62" s="382"/>
      <c r="O62" s="382"/>
      <c r="P62" s="382"/>
      <c r="Q62" s="382"/>
      <c r="Y62" s="288"/>
      <c r="Z62" s="284"/>
      <c r="AE62" s="288"/>
      <c r="AF62" s="284"/>
      <c r="AH62" s="288"/>
      <c r="AI62" s="343"/>
      <c r="AJ62" s="344"/>
      <c r="AK62" s="344"/>
      <c r="AL62" s="344"/>
      <c r="AM62" s="344"/>
      <c r="AN62" s="344"/>
      <c r="AO62" s="309"/>
      <c r="AP62" s="344"/>
      <c r="AQ62" s="344"/>
      <c r="AR62" s="344"/>
      <c r="AS62" s="344"/>
      <c r="AT62" s="344"/>
      <c r="AU62" s="309"/>
      <c r="AV62" s="344"/>
      <c r="AW62" s="344"/>
      <c r="AX62" s="309"/>
    </row>
    <row r="63" spans="1:50">
      <c r="A63" s="381" t="s">
        <v>302</v>
      </c>
      <c r="B63" s="382">
        <v>388</v>
      </c>
      <c r="C63" s="382"/>
      <c r="D63" s="382">
        <v>45</v>
      </c>
      <c r="E63" s="382"/>
      <c r="F63" s="382"/>
      <c r="G63" s="382"/>
      <c r="H63" s="382">
        <v>433</v>
      </c>
      <c r="I63" s="382"/>
      <c r="J63" s="382">
        <v>0</v>
      </c>
      <c r="K63" s="382">
        <v>0</v>
      </c>
      <c r="L63" s="382"/>
      <c r="M63" s="382"/>
      <c r="N63" s="382">
        <v>0</v>
      </c>
      <c r="O63" s="382"/>
      <c r="P63" s="382"/>
      <c r="Q63" s="382"/>
      <c r="S63" s="274"/>
      <c r="T63" s="274"/>
      <c r="U63" s="274"/>
      <c r="V63" s="274"/>
      <c r="W63" s="274"/>
      <c r="X63" s="274"/>
      <c r="Y63" s="289"/>
      <c r="Z63" s="284"/>
      <c r="AA63" s="274"/>
      <c r="AB63" s="274"/>
      <c r="AC63" s="274"/>
      <c r="AD63" s="274"/>
      <c r="AE63" s="289"/>
      <c r="AF63" s="284"/>
      <c r="AG63" s="274"/>
      <c r="AH63" s="289"/>
      <c r="AI63" s="343"/>
      <c r="AJ63" s="344"/>
      <c r="AK63" s="344"/>
      <c r="AL63" s="344"/>
      <c r="AM63" s="344"/>
      <c r="AN63" s="344"/>
      <c r="AO63" s="309"/>
      <c r="AP63" s="344"/>
      <c r="AQ63" s="344"/>
      <c r="AR63" s="344"/>
      <c r="AS63" s="344"/>
      <c r="AT63" s="344"/>
      <c r="AU63" s="309"/>
      <c r="AV63" s="344"/>
      <c r="AW63" s="344"/>
      <c r="AX63" s="309"/>
    </row>
    <row r="64" spans="1:50">
      <c r="A64" s="381" t="s">
        <v>304</v>
      </c>
      <c r="B64" s="382">
        <v>55130854.333517395</v>
      </c>
      <c r="C64" s="382"/>
      <c r="D64" s="382">
        <v>3452455.132450331</v>
      </c>
      <c r="E64" s="382"/>
      <c r="F64" s="382"/>
      <c r="G64" s="382"/>
      <c r="H64" s="382">
        <v>58583309.46596773</v>
      </c>
      <c r="I64" s="382"/>
      <c r="J64" s="382">
        <v>0</v>
      </c>
      <c r="K64" s="382">
        <v>0</v>
      </c>
      <c r="L64" s="382"/>
      <c r="M64" s="382"/>
      <c r="N64" s="382">
        <v>0</v>
      </c>
      <c r="O64" s="382"/>
      <c r="P64" s="382"/>
      <c r="Q64" s="382"/>
      <c r="S64" s="275">
        <f>IF(B63&gt;0,(B64/B63),)</f>
        <v>142089.83075648814</v>
      </c>
      <c r="T64" s="275">
        <f t="shared" ref="T64" si="602">IF(C63&gt;0,(C64/C63),)</f>
        <v>0</v>
      </c>
      <c r="U64" s="275">
        <f t="shared" ref="U64" si="603">IF(D63&gt;0,(D64/D63),)</f>
        <v>76721.225165562908</v>
      </c>
      <c r="V64" s="275">
        <f t="shared" ref="V64" si="604">IF(E63&gt;0,(E64/E63),)</f>
        <v>0</v>
      </c>
      <c r="W64" s="275">
        <f t="shared" ref="W64" si="605">IF(F63&gt;0,(F64/F63),)</f>
        <v>0</v>
      </c>
      <c r="X64" s="275">
        <f t="shared" ref="X64" si="606">IF(G63&gt;0,(G64/G63),)</f>
        <v>0</v>
      </c>
      <c r="Y64" s="290">
        <f t="shared" ref="Y64" si="607">IF(H63&gt;0,(H64/H63),)</f>
        <v>135296.32671124188</v>
      </c>
      <c r="Z64" s="285">
        <f t="shared" ref="Z64" si="608">IF(I63&gt;0,(I64/I63),)</f>
        <v>0</v>
      </c>
      <c r="AA64" s="275">
        <f t="shared" ref="AA64" si="609">IF(J63&gt;0,(J64/J63),)</f>
        <v>0</v>
      </c>
      <c r="AB64" s="275">
        <f t="shared" ref="AB64" si="610">IF(K63&gt;0,(K64/K63),)</f>
        <v>0</v>
      </c>
      <c r="AC64" s="275">
        <f t="shared" ref="AC64" si="611">IF(L63&gt;0,(L64/L63),)</f>
        <v>0</v>
      </c>
      <c r="AD64" s="275">
        <f t="shared" ref="AD64" si="612">IF(M63&gt;0,(M64/M63),)</f>
        <v>0</v>
      </c>
      <c r="AE64" s="290">
        <f t="shared" ref="AE64" si="613">IF(N63&gt;0,(N64/N63),)</f>
        <v>0</v>
      </c>
      <c r="AF64" s="285">
        <f t="shared" ref="AF64" si="614">IF(O63&gt;0,(O64/O63),)</f>
        <v>0</v>
      </c>
      <c r="AG64" s="275">
        <f t="shared" ref="AG64" si="615">IF(P63&gt;0,(P64/P63),)</f>
        <v>0</v>
      </c>
      <c r="AH64" s="290">
        <f t="shared" ref="AH64" si="616">IF(Q63&gt;0,(Q64/Q63),)</f>
        <v>0</v>
      </c>
      <c r="AI64" s="343"/>
      <c r="AJ64" s="344"/>
      <c r="AK64" s="344"/>
      <c r="AL64" s="344"/>
      <c r="AM64" s="344"/>
      <c r="AN64" s="344"/>
      <c r="AO64" s="309"/>
      <c r="AP64" s="344"/>
      <c r="AQ64" s="344"/>
      <c r="AR64" s="344"/>
      <c r="AS64" s="344"/>
      <c r="AT64" s="344"/>
      <c r="AU64" s="309"/>
      <c r="AV64" s="344"/>
      <c r="AW64" s="344"/>
      <c r="AX64" s="309"/>
    </row>
    <row r="65" spans="1:50">
      <c r="A65" s="381" t="s">
        <v>306</v>
      </c>
      <c r="B65" s="382">
        <v>391</v>
      </c>
      <c r="C65" s="382"/>
      <c r="D65" s="382">
        <v>39</v>
      </c>
      <c r="E65" s="382"/>
      <c r="F65" s="382"/>
      <c r="G65" s="382"/>
      <c r="H65" s="382">
        <v>430</v>
      </c>
      <c r="I65" s="382"/>
      <c r="J65" s="382">
        <v>0</v>
      </c>
      <c r="K65" s="382">
        <v>0</v>
      </c>
      <c r="L65" s="382"/>
      <c r="M65" s="382"/>
      <c r="N65" s="382">
        <v>0</v>
      </c>
      <c r="O65" s="382"/>
      <c r="P65" s="382"/>
      <c r="Q65" s="382"/>
      <c r="Y65" s="288"/>
      <c r="Z65" s="284"/>
      <c r="AE65" s="288"/>
      <c r="AF65" s="284"/>
      <c r="AH65" s="288"/>
      <c r="AI65" s="343"/>
      <c r="AJ65" s="344"/>
      <c r="AK65" s="344"/>
      <c r="AL65" s="344"/>
      <c r="AM65" s="344"/>
      <c r="AN65" s="344"/>
      <c r="AO65" s="309"/>
      <c r="AP65" s="344"/>
      <c r="AQ65" s="344"/>
      <c r="AR65" s="344"/>
      <c r="AS65" s="344"/>
      <c r="AT65" s="344"/>
      <c r="AU65" s="309"/>
      <c r="AV65" s="344"/>
      <c r="AW65" s="344"/>
      <c r="AX65" s="309"/>
    </row>
    <row r="66" spans="1:50">
      <c r="A66" s="381" t="s">
        <v>308</v>
      </c>
      <c r="B66" s="382">
        <v>56082050.467968106</v>
      </c>
      <c r="C66" s="382"/>
      <c r="D66" s="382">
        <v>3078382.5681818179</v>
      </c>
      <c r="E66" s="382"/>
      <c r="F66" s="382"/>
      <c r="G66" s="382"/>
      <c r="H66" s="382">
        <v>59160433.036149926</v>
      </c>
      <c r="I66" s="382"/>
      <c r="J66" s="382">
        <v>0</v>
      </c>
      <c r="K66" s="382">
        <v>0</v>
      </c>
      <c r="L66" s="382"/>
      <c r="M66" s="382"/>
      <c r="N66" s="382">
        <v>0</v>
      </c>
      <c r="O66" s="382"/>
      <c r="P66" s="382"/>
      <c r="Q66" s="382"/>
      <c r="R66" s="273"/>
      <c r="S66" s="275">
        <f>IF(B65&gt;0,(B66/B65),)</f>
        <v>143432.35413802584</v>
      </c>
      <c r="T66" s="275">
        <f t="shared" ref="T66" si="617">IF(C65&gt;0,(C66/C65),)</f>
        <v>0</v>
      </c>
      <c r="U66" s="275">
        <f t="shared" ref="U66" si="618">IF(D65&gt;0,(D66/D65),)</f>
        <v>78932.886363636353</v>
      </c>
      <c r="V66" s="275">
        <f t="shared" ref="V66" si="619">IF(E65&gt;0,(E66/E65),)</f>
        <v>0</v>
      </c>
      <c r="W66" s="275">
        <f t="shared" ref="W66" si="620">IF(F65&gt;0,(F66/F65),)</f>
        <v>0</v>
      </c>
      <c r="X66" s="275">
        <f t="shared" ref="X66" si="621">IF(G65&gt;0,(G66/G65),)</f>
        <v>0</v>
      </c>
      <c r="Y66" s="290">
        <f t="shared" ref="Y66" si="622">IF(H65&gt;0,(H66/H65),)</f>
        <v>137582.402409651</v>
      </c>
      <c r="Z66" s="285">
        <f t="shared" ref="Z66" si="623">IF(I65&gt;0,(I66/I65),)</f>
        <v>0</v>
      </c>
      <c r="AA66" s="275">
        <f t="shared" ref="AA66" si="624">IF(J65&gt;0,(J66/J65),)</f>
        <v>0</v>
      </c>
      <c r="AB66" s="275">
        <f t="shared" ref="AB66" si="625">IF(K65&gt;0,(K66/K65),)</f>
        <v>0</v>
      </c>
      <c r="AC66" s="275">
        <f t="shared" ref="AC66" si="626">IF(L65&gt;0,(L66/L65),)</f>
        <v>0</v>
      </c>
      <c r="AD66" s="275">
        <f t="shared" ref="AD66" si="627">IF(M65&gt;0,(M66/M65),)</f>
        <v>0</v>
      </c>
      <c r="AE66" s="290">
        <f t="shared" ref="AE66" si="628">IF(N65&gt;0,(N66/N65),)</f>
        <v>0</v>
      </c>
      <c r="AF66" s="285">
        <f t="shared" ref="AF66" si="629">IF(O65&gt;0,(O66/O65),)</f>
        <v>0</v>
      </c>
      <c r="AG66" s="275">
        <f t="shared" ref="AG66" si="630">IF(P65&gt;0,(P66/P65),)</f>
        <v>0</v>
      </c>
      <c r="AH66" s="290">
        <f t="shared" ref="AH66" si="631">IF(Q65&gt;0,(Q66/Q65),)</f>
        <v>0</v>
      </c>
      <c r="AI66" s="345">
        <f>IF(S64&gt;0,(S66-S64)/S64,)</f>
        <v>9.4484128412996721E-3</v>
      </c>
      <c r="AJ66" s="314">
        <f t="shared" ref="AJ66" si="632">IF(T64&gt;0,(T66-T64)/T64,)</f>
        <v>0</v>
      </c>
      <c r="AK66" s="314">
        <f t="shared" ref="AK66" si="633">IF(U64&gt;0,(U66-U64)/U64,)</f>
        <v>2.8827240353640381E-2</v>
      </c>
      <c r="AL66" s="314">
        <f t="shared" ref="AL66" si="634">IF(V64&gt;0,(V66-V64)/V64,)</f>
        <v>0</v>
      </c>
      <c r="AM66" s="314">
        <f t="shared" ref="AM66" si="635">IF(W64&gt;0,(W66-W64)/W64,)</f>
        <v>0</v>
      </c>
      <c r="AN66" s="314">
        <f t="shared" ref="AN66" si="636">IF(X64&gt;0,(X66-X64)/X64,)</f>
        <v>0</v>
      </c>
      <c r="AO66" s="310">
        <f t="shared" ref="AO66" si="637">IF(Y64&gt;0,(Y66-Y64)/Y64,)</f>
        <v>1.6896805360342139E-2</v>
      </c>
      <c r="AP66" s="314">
        <f t="shared" ref="AP66" si="638">IF(Z64&gt;0,(Z66-Z64)/Z64,)</f>
        <v>0</v>
      </c>
      <c r="AQ66" s="314">
        <f t="shared" ref="AQ66" si="639">IF(AA64&gt;0,(AA66-AA64)/AA64,)</f>
        <v>0</v>
      </c>
      <c r="AR66" s="314">
        <f t="shared" ref="AR66" si="640">IF(AB64&gt;0,(AB66-AB64)/AB64,)</f>
        <v>0</v>
      </c>
      <c r="AS66" s="314">
        <f t="shared" ref="AS66" si="641">IF(AC64&gt;0,(AC66-AC64)/AC64,)</f>
        <v>0</v>
      </c>
      <c r="AT66" s="314">
        <f t="shared" ref="AT66" si="642">IF(AD64&gt;0,(AD66-AD64)/AD64,)</f>
        <v>0</v>
      </c>
      <c r="AU66" s="310">
        <f t="shared" ref="AU66" si="643">IF(AE64&gt;0,(AE66-AE64)/AE64,)</f>
        <v>0</v>
      </c>
      <c r="AV66" s="314">
        <f t="shared" ref="AV66" si="644">IF(AF64&gt;0,(AF66-AF64)/AF64,)</f>
        <v>0</v>
      </c>
      <c r="AW66" s="314">
        <f t="shared" ref="AW66" si="645">IF(AG64&gt;0,(AG66-AG64)/AG64,)</f>
        <v>0</v>
      </c>
      <c r="AX66" s="310">
        <f t="shared" ref="AX66" si="646">IF(AH64&gt;0,(AH66-AH64)/AH64,)</f>
        <v>0</v>
      </c>
    </row>
    <row r="67" spans="1:50">
      <c r="A67" s="381" t="s">
        <v>310</v>
      </c>
      <c r="B67" s="382">
        <v>341</v>
      </c>
      <c r="C67" s="382"/>
      <c r="D67" s="382">
        <v>104</v>
      </c>
      <c r="E67" s="382"/>
      <c r="F67" s="382"/>
      <c r="G67" s="382"/>
      <c r="H67" s="382">
        <v>445</v>
      </c>
      <c r="I67" s="382"/>
      <c r="J67" s="382">
        <v>0</v>
      </c>
      <c r="K67" s="382">
        <v>0</v>
      </c>
      <c r="L67" s="382"/>
      <c r="M67" s="382"/>
      <c r="N67" s="382">
        <v>0</v>
      </c>
      <c r="O67" s="382"/>
      <c r="P67" s="382"/>
      <c r="Q67" s="382"/>
      <c r="Y67" s="288"/>
      <c r="Z67" s="284"/>
      <c r="AE67" s="288"/>
      <c r="AF67" s="284"/>
      <c r="AH67" s="288"/>
      <c r="AI67" s="343"/>
      <c r="AJ67" s="344"/>
      <c r="AK67" s="344"/>
      <c r="AL67" s="344"/>
      <c r="AM67" s="344"/>
      <c r="AN67" s="344"/>
      <c r="AO67" s="309"/>
      <c r="AP67" s="344"/>
      <c r="AQ67" s="344"/>
      <c r="AR67" s="344"/>
      <c r="AS67" s="344"/>
      <c r="AT67" s="344"/>
      <c r="AU67" s="309"/>
      <c r="AV67" s="344"/>
      <c r="AW67" s="344"/>
      <c r="AX67" s="309"/>
    </row>
    <row r="68" spans="1:50">
      <c r="A68" s="386" t="s">
        <v>312</v>
      </c>
      <c r="B68" s="384">
        <v>33482872.919580419</v>
      </c>
      <c r="C68" s="384"/>
      <c r="D68" s="384">
        <v>6924157.2036474161</v>
      </c>
      <c r="E68" s="384"/>
      <c r="F68" s="384"/>
      <c r="G68" s="384"/>
      <c r="H68" s="384">
        <v>40407030.123227835</v>
      </c>
      <c r="I68" s="384"/>
      <c r="J68" s="384">
        <v>0</v>
      </c>
      <c r="K68" s="384">
        <v>0</v>
      </c>
      <c r="L68" s="384"/>
      <c r="M68" s="384"/>
      <c r="N68" s="384">
        <v>0</v>
      </c>
      <c r="O68" s="384"/>
      <c r="P68" s="384"/>
      <c r="Q68" s="384"/>
      <c r="S68" s="275">
        <f>IF(B67&gt;0,(B68/B67),)</f>
        <v>98190.243165924985</v>
      </c>
      <c r="T68" s="275">
        <f t="shared" ref="T68" si="647">IF(C67&gt;0,(C68/C67),)</f>
        <v>0</v>
      </c>
      <c r="U68" s="275">
        <f t="shared" ref="U68" si="648">IF(D67&gt;0,(D68/D67),)</f>
        <v>66578.434650455922</v>
      </c>
      <c r="V68" s="275">
        <f t="shared" ref="V68" si="649">IF(E67&gt;0,(E68/E67),)</f>
        <v>0</v>
      </c>
      <c r="W68" s="275">
        <f t="shared" ref="W68" si="650">IF(F67&gt;0,(F68/F67),)</f>
        <v>0</v>
      </c>
      <c r="X68" s="275">
        <f t="shared" ref="X68" si="651">IF(G67&gt;0,(G68/G67),)</f>
        <v>0</v>
      </c>
      <c r="Y68" s="290">
        <f t="shared" ref="Y68" si="652">IF(H67&gt;0,(H68/H67),)</f>
        <v>90802.314883658051</v>
      </c>
      <c r="Z68" s="285">
        <f t="shared" ref="Z68" si="653">IF(I67&gt;0,(I68/I67),)</f>
        <v>0</v>
      </c>
      <c r="AA68" s="275">
        <f t="shared" ref="AA68" si="654">IF(J67&gt;0,(J68/J67),)</f>
        <v>0</v>
      </c>
      <c r="AB68" s="275">
        <f t="shared" ref="AB68" si="655">IF(K67&gt;0,(K68/K67),)</f>
        <v>0</v>
      </c>
      <c r="AC68" s="275">
        <f t="shared" ref="AC68" si="656">IF(L67&gt;0,(L68/L67),)</f>
        <v>0</v>
      </c>
      <c r="AD68" s="275">
        <f t="shared" ref="AD68" si="657">IF(M67&gt;0,(M68/M67),)</f>
        <v>0</v>
      </c>
      <c r="AE68" s="290">
        <f t="shared" ref="AE68" si="658">IF(N67&gt;0,(N68/N67),)</f>
        <v>0</v>
      </c>
      <c r="AF68" s="285">
        <f t="shared" ref="AF68" si="659">IF(O67&gt;0,(O68/O67),)</f>
        <v>0</v>
      </c>
      <c r="AG68" s="275">
        <f t="shared" ref="AG68" si="660">IF(P67&gt;0,(P68/P67),)</f>
        <v>0</v>
      </c>
      <c r="AH68" s="290">
        <f t="shared" ref="AH68" si="661">IF(Q67&gt;0,(Q68/Q67),)</f>
        <v>0</v>
      </c>
      <c r="AI68" s="343"/>
      <c r="AJ68" s="344"/>
      <c r="AK68" s="344"/>
      <c r="AL68" s="344"/>
      <c r="AM68" s="344"/>
      <c r="AN68" s="344"/>
      <c r="AO68" s="309"/>
      <c r="AP68" s="344"/>
      <c r="AQ68" s="344"/>
      <c r="AR68" s="344"/>
      <c r="AS68" s="344"/>
      <c r="AT68" s="344"/>
      <c r="AU68" s="309"/>
      <c r="AV68" s="344"/>
      <c r="AW68" s="344"/>
      <c r="AX68" s="309"/>
    </row>
    <row r="69" spans="1:50">
      <c r="A69" s="381" t="s">
        <v>314</v>
      </c>
      <c r="B69" s="382">
        <v>337</v>
      </c>
      <c r="C69" s="382"/>
      <c r="D69" s="382">
        <v>102</v>
      </c>
      <c r="E69" s="382"/>
      <c r="F69" s="382"/>
      <c r="G69" s="382"/>
      <c r="H69" s="382">
        <v>439</v>
      </c>
      <c r="I69" s="382"/>
      <c r="J69" s="382">
        <v>0</v>
      </c>
      <c r="K69" s="382">
        <v>0</v>
      </c>
      <c r="L69" s="382"/>
      <c r="M69" s="382"/>
      <c r="N69" s="382">
        <v>0</v>
      </c>
      <c r="O69" s="382"/>
      <c r="P69" s="382"/>
      <c r="Q69" s="382"/>
      <c r="Y69" s="288"/>
      <c r="Z69" s="284"/>
      <c r="AE69" s="288"/>
      <c r="AF69" s="284"/>
      <c r="AH69" s="288"/>
      <c r="AI69" s="343"/>
      <c r="AJ69" s="344"/>
      <c r="AK69" s="344"/>
      <c r="AL69" s="344"/>
      <c r="AM69" s="344"/>
      <c r="AN69" s="344"/>
      <c r="AO69" s="309"/>
      <c r="AP69" s="344"/>
      <c r="AQ69" s="344"/>
      <c r="AR69" s="344"/>
      <c r="AS69" s="344"/>
      <c r="AT69" s="344"/>
      <c r="AU69" s="309"/>
      <c r="AV69" s="344"/>
      <c r="AW69" s="344"/>
      <c r="AX69" s="309"/>
    </row>
    <row r="70" spans="1:50">
      <c r="A70" s="381" t="s">
        <v>316</v>
      </c>
      <c r="B70" s="382">
        <v>33876668.527894229</v>
      </c>
      <c r="C70" s="382"/>
      <c r="D70" s="382">
        <v>6983372.429447853</v>
      </c>
      <c r="E70" s="382"/>
      <c r="F70" s="382"/>
      <c r="G70" s="382"/>
      <c r="H70" s="382">
        <v>40860040.957342081</v>
      </c>
      <c r="I70" s="382"/>
      <c r="J70" s="382">
        <v>0</v>
      </c>
      <c r="K70" s="382">
        <v>0</v>
      </c>
      <c r="L70" s="382"/>
      <c r="M70" s="382"/>
      <c r="N70" s="382">
        <v>0</v>
      </c>
      <c r="O70" s="382"/>
      <c r="P70" s="382"/>
      <c r="Q70" s="382"/>
      <c r="R70" s="273"/>
      <c r="S70" s="275">
        <f>IF(B69&gt;0,(B70/B69),)</f>
        <v>100524.23895517575</v>
      </c>
      <c r="T70" s="275">
        <f t="shared" ref="T70" si="662">IF(C69&gt;0,(C70/C69),)</f>
        <v>0</v>
      </c>
      <c r="U70" s="275">
        <f t="shared" ref="U70" si="663">IF(D69&gt;0,(D70/D69),)</f>
        <v>68464.435582822087</v>
      </c>
      <c r="V70" s="275">
        <f t="shared" ref="V70" si="664">IF(E69&gt;0,(E70/E69),)</f>
        <v>0</v>
      </c>
      <c r="W70" s="275">
        <f t="shared" ref="W70" si="665">IF(F69&gt;0,(F70/F69),)</f>
        <v>0</v>
      </c>
      <c r="X70" s="275">
        <f t="shared" ref="X70" si="666">IF(G69&gt;0,(G70/G69),)</f>
        <v>0</v>
      </c>
      <c r="Y70" s="290">
        <f t="shared" ref="Y70" si="667">IF(H69&gt;0,(H70/H69),)</f>
        <v>93075.264139731386</v>
      </c>
      <c r="Z70" s="285">
        <f t="shared" ref="Z70" si="668">IF(I69&gt;0,(I70/I69),)</f>
        <v>0</v>
      </c>
      <c r="AA70" s="275">
        <f t="shared" ref="AA70" si="669">IF(J69&gt;0,(J70/J69),)</f>
        <v>0</v>
      </c>
      <c r="AB70" s="275">
        <f t="shared" ref="AB70" si="670">IF(K69&gt;0,(K70/K69),)</f>
        <v>0</v>
      </c>
      <c r="AC70" s="275">
        <f t="shared" ref="AC70" si="671">IF(L69&gt;0,(L70/L69),)</f>
        <v>0</v>
      </c>
      <c r="AD70" s="275">
        <f t="shared" ref="AD70" si="672">IF(M69&gt;0,(M70/M69),)</f>
        <v>0</v>
      </c>
      <c r="AE70" s="290">
        <f t="shared" ref="AE70" si="673">IF(N69&gt;0,(N70/N69),)</f>
        <v>0</v>
      </c>
      <c r="AF70" s="285">
        <f t="shared" ref="AF70" si="674">IF(O69&gt;0,(O70/O69),)</f>
        <v>0</v>
      </c>
      <c r="AG70" s="275">
        <f t="shared" ref="AG70" si="675">IF(P69&gt;0,(P70/P69),)</f>
        <v>0</v>
      </c>
      <c r="AH70" s="290">
        <f t="shared" ref="AH70" si="676">IF(Q69&gt;0,(Q70/Q69),)</f>
        <v>0</v>
      </c>
      <c r="AI70" s="345">
        <f>IF(S68&gt;0,(S70-S68)/S68,)</f>
        <v>2.3770139618726743E-2</v>
      </c>
      <c r="AJ70" s="314">
        <f t="shared" ref="AJ70" si="677">IF(T68&gt;0,(T70-T68)/T68,)</f>
        <v>0</v>
      </c>
      <c r="AK70" s="314">
        <f t="shared" ref="AK70" si="678">IF(U68&gt;0,(U70-U68)/U68,)</f>
        <v>2.8327504878537274E-2</v>
      </c>
      <c r="AL70" s="314">
        <f t="shared" ref="AL70" si="679">IF(V68&gt;0,(V70-V68)/V68,)</f>
        <v>0</v>
      </c>
      <c r="AM70" s="314">
        <f t="shared" ref="AM70" si="680">IF(W68&gt;0,(W70-W68)/W68,)</f>
        <v>0</v>
      </c>
      <c r="AN70" s="314">
        <f t="shared" ref="AN70" si="681">IF(X68&gt;0,(X70-X68)/X68,)</f>
        <v>0</v>
      </c>
      <c r="AO70" s="310">
        <f t="shared" ref="AO70" si="682">IF(Y68&gt;0,(Y70-Y68)/Y68,)</f>
        <v>2.5031842624117982E-2</v>
      </c>
      <c r="AP70" s="314">
        <f t="shared" ref="AP70" si="683">IF(Z68&gt;0,(Z70-Z68)/Z68,)</f>
        <v>0</v>
      </c>
      <c r="AQ70" s="314">
        <f t="shared" ref="AQ70" si="684">IF(AA68&gt;0,(AA70-AA68)/AA68,)</f>
        <v>0</v>
      </c>
      <c r="AR70" s="314">
        <f t="shared" ref="AR70" si="685">IF(AB68&gt;0,(AB70-AB68)/AB68,)</f>
        <v>0</v>
      </c>
      <c r="AS70" s="314">
        <f t="shared" ref="AS70" si="686">IF(AC68&gt;0,(AC70-AC68)/AC68,)</f>
        <v>0</v>
      </c>
      <c r="AT70" s="314">
        <f t="shared" ref="AT70" si="687">IF(AD68&gt;0,(AD70-AD68)/AD68,)</f>
        <v>0</v>
      </c>
      <c r="AU70" s="310">
        <f t="shared" ref="AU70" si="688">IF(AE68&gt;0,(AE70-AE68)/AE68,)</f>
        <v>0</v>
      </c>
      <c r="AV70" s="314">
        <f t="shared" ref="AV70" si="689">IF(AF68&gt;0,(AF70-AF68)/AF68,)</f>
        <v>0</v>
      </c>
      <c r="AW70" s="314">
        <f t="shared" ref="AW70" si="690">IF(AG68&gt;0,(AG70-AG68)/AG68,)</f>
        <v>0</v>
      </c>
      <c r="AX70" s="310">
        <f t="shared" ref="AX70" si="691">IF(AH68&gt;0,(AH70-AH68)/AH68,)</f>
        <v>0</v>
      </c>
    </row>
    <row r="71" spans="1:50">
      <c r="A71" s="381" t="s">
        <v>318</v>
      </c>
      <c r="B71" s="382">
        <v>285</v>
      </c>
      <c r="C71" s="382"/>
      <c r="D71" s="382">
        <v>55</v>
      </c>
      <c r="E71" s="382"/>
      <c r="F71" s="382"/>
      <c r="G71" s="382"/>
      <c r="H71" s="382">
        <v>340</v>
      </c>
      <c r="I71" s="382"/>
      <c r="J71" s="382">
        <v>0</v>
      </c>
      <c r="K71" s="382">
        <v>0</v>
      </c>
      <c r="L71" s="382"/>
      <c r="M71" s="382"/>
      <c r="N71" s="382">
        <v>0</v>
      </c>
      <c r="O71" s="382"/>
      <c r="P71" s="382"/>
      <c r="Q71" s="382"/>
      <c r="Y71" s="288"/>
      <c r="Z71" s="284"/>
      <c r="AE71" s="288"/>
      <c r="AF71" s="284"/>
      <c r="AH71" s="288"/>
      <c r="AI71" s="343"/>
      <c r="AJ71" s="344"/>
      <c r="AK71" s="344"/>
      <c r="AL71" s="344"/>
      <c r="AM71" s="344"/>
      <c r="AN71" s="344"/>
      <c r="AO71" s="309"/>
      <c r="AP71" s="344"/>
      <c r="AQ71" s="344"/>
      <c r="AR71" s="344"/>
      <c r="AS71" s="344"/>
      <c r="AT71" s="344"/>
      <c r="AU71" s="309"/>
      <c r="AV71" s="344"/>
      <c r="AW71" s="344"/>
      <c r="AX71" s="309"/>
    </row>
    <row r="72" spans="1:50">
      <c r="A72" s="381" t="s">
        <v>320</v>
      </c>
      <c r="B72" s="382">
        <v>23693874.258210644</v>
      </c>
      <c r="C72" s="382"/>
      <c r="D72" s="382">
        <v>3465197.6162790693</v>
      </c>
      <c r="E72" s="382"/>
      <c r="F72" s="382"/>
      <c r="G72" s="382"/>
      <c r="H72" s="382">
        <v>27159071.874489713</v>
      </c>
      <c r="I72" s="382"/>
      <c r="J72" s="382">
        <v>0</v>
      </c>
      <c r="K72" s="382">
        <v>0</v>
      </c>
      <c r="L72" s="382"/>
      <c r="M72" s="382"/>
      <c r="N72" s="382">
        <v>0</v>
      </c>
      <c r="O72" s="382"/>
      <c r="P72" s="382"/>
      <c r="Q72" s="382"/>
      <c r="R72" s="273"/>
      <c r="S72" s="275">
        <f>IF(B71&gt;0,(B72/B71),)</f>
        <v>83136.400906002265</v>
      </c>
      <c r="T72" s="275">
        <f t="shared" ref="T72" si="692">IF(C71&gt;0,(C72/C71),)</f>
        <v>0</v>
      </c>
      <c r="U72" s="275">
        <f t="shared" ref="U72" si="693">IF(D71&gt;0,(D72/D71),)</f>
        <v>63003.593023255809</v>
      </c>
      <c r="V72" s="275">
        <f t="shared" ref="V72" si="694">IF(E71&gt;0,(E72/E71),)</f>
        <v>0</v>
      </c>
      <c r="W72" s="275">
        <f t="shared" ref="W72" si="695">IF(F71&gt;0,(F72/F71),)</f>
        <v>0</v>
      </c>
      <c r="X72" s="275">
        <f t="shared" ref="X72" si="696">IF(G71&gt;0,(G72/G71),)</f>
        <v>0</v>
      </c>
      <c r="Y72" s="290">
        <f t="shared" ref="Y72" si="697">IF(H71&gt;0,(H72/H71),)</f>
        <v>79879.623160263858</v>
      </c>
      <c r="Z72" s="285">
        <f t="shared" ref="Z72" si="698">IF(I71&gt;0,(I72/I71),)</f>
        <v>0</v>
      </c>
      <c r="AA72" s="275">
        <f t="shared" ref="AA72" si="699">IF(J71&gt;0,(J72/J71),)</f>
        <v>0</v>
      </c>
      <c r="AB72" s="275">
        <f t="shared" ref="AB72" si="700">IF(K71&gt;0,(K72/K71),)</f>
        <v>0</v>
      </c>
      <c r="AC72" s="275">
        <f t="shared" ref="AC72" si="701">IF(L71&gt;0,(L72/L71),)</f>
        <v>0</v>
      </c>
      <c r="AD72" s="275">
        <f t="shared" ref="AD72" si="702">IF(M71&gt;0,(M72/M71),)</f>
        <v>0</v>
      </c>
      <c r="AE72" s="290">
        <f t="shared" ref="AE72" si="703">IF(N71&gt;0,(N72/N71),)</f>
        <v>0</v>
      </c>
      <c r="AF72" s="285">
        <f t="shared" ref="AF72" si="704">IF(O71&gt;0,(O72/O71),)</f>
        <v>0</v>
      </c>
      <c r="AG72" s="275">
        <f t="shared" ref="AG72" si="705">IF(P71&gt;0,(P72/P71),)</f>
        <v>0</v>
      </c>
      <c r="AH72" s="290">
        <f t="shared" ref="AH72" si="706">IF(Q71&gt;0,(Q72/Q71),)</f>
        <v>0</v>
      </c>
      <c r="AI72" s="343"/>
      <c r="AJ72" s="344"/>
      <c r="AK72" s="344"/>
      <c r="AL72" s="344"/>
      <c r="AM72" s="344"/>
      <c r="AN72" s="344"/>
      <c r="AO72" s="309"/>
      <c r="AP72" s="344"/>
      <c r="AQ72" s="344"/>
      <c r="AR72" s="344"/>
      <c r="AS72" s="344"/>
      <c r="AT72" s="344"/>
      <c r="AU72" s="309"/>
      <c r="AV72" s="344"/>
      <c r="AW72" s="344"/>
      <c r="AX72" s="309"/>
    </row>
    <row r="73" spans="1:50">
      <c r="A73" s="381" t="s">
        <v>322</v>
      </c>
      <c r="B73" s="382">
        <v>290</v>
      </c>
      <c r="C73" s="382"/>
      <c r="D73" s="382">
        <v>59</v>
      </c>
      <c r="E73" s="382"/>
      <c r="F73" s="382"/>
      <c r="G73" s="382"/>
      <c r="H73" s="382">
        <v>349</v>
      </c>
      <c r="I73" s="382"/>
      <c r="J73" s="382">
        <v>0</v>
      </c>
      <c r="K73" s="382">
        <v>0</v>
      </c>
      <c r="L73" s="382"/>
      <c r="M73" s="382"/>
      <c r="N73" s="382">
        <v>0</v>
      </c>
      <c r="O73" s="382"/>
      <c r="P73" s="382"/>
      <c r="Q73" s="382"/>
      <c r="Y73" s="288"/>
      <c r="Z73" s="284"/>
      <c r="AE73" s="288"/>
      <c r="AF73" s="284"/>
      <c r="AH73" s="288"/>
      <c r="AI73" s="343"/>
      <c r="AJ73" s="344"/>
      <c r="AK73" s="344"/>
      <c r="AL73" s="344"/>
      <c r="AM73" s="344"/>
      <c r="AN73" s="344"/>
      <c r="AO73" s="309"/>
      <c r="AP73" s="344"/>
      <c r="AQ73" s="344"/>
      <c r="AR73" s="344"/>
      <c r="AS73" s="344"/>
      <c r="AT73" s="344"/>
      <c r="AU73" s="309"/>
      <c r="AV73" s="344"/>
      <c r="AW73" s="344"/>
      <c r="AX73" s="309"/>
    </row>
    <row r="74" spans="1:50">
      <c r="A74" s="381" t="s">
        <v>324</v>
      </c>
      <c r="B74" s="382">
        <v>24661052.426388368</v>
      </c>
      <c r="C74" s="382"/>
      <c r="D74" s="382">
        <v>3212652.524590164</v>
      </c>
      <c r="E74" s="382"/>
      <c r="F74" s="382"/>
      <c r="G74" s="382"/>
      <c r="H74" s="382">
        <v>27873704.950978532</v>
      </c>
      <c r="I74" s="382"/>
      <c r="J74" s="382">
        <v>0</v>
      </c>
      <c r="K74" s="382">
        <v>0</v>
      </c>
      <c r="L74" s="382"/>
      <c r="M74" s="382"/>
      <c r="N74" s="382">
        <v>0</v>
      </c>
      <c r="O74" s="382"/>
      <c r="P74" s="382"/>
      <c r="Q74" s="382"/>
      <c r="R74" s="273"/>
      <c r="S74" s="275">
        <f>IF(B73&gt;0,(B74/B73),)</f>
        <v>85038.111815132303</v>
      </c>
      <c r="T74" s="275">
        <f t="shared" ref="T74" si="707">IF(C73&gt;0,(C74/C73),)</f>
        <v>0</v>
      </c>
      <c r="U74" s="275">
        <f t="shared" ref="U74" si="708">IF(D73&gt;0,(D74/D73),)</f>
        <v>54451.737704918036</v>
      </c>
      <c r="V74" s="275">
        <f t="shared" ref="V74" si="709">IF(E73&gt;0,(E74/E73),)</f>
        <v>0</v>
      </c>
      <c r="W74" s="275">
        <f t="shared" ref="W74" si="710">IF(F73&gt;0,(F74/F73),)</f>
        <v>0</v>
      </c>
      <c r="X74" s="275">
        <f t="shared" ref="X74" si="711">IF(G73&gt;0,(G74/G73),)</f>
        <v>0</v>
      </c>
      <c r="Y74" s="290">
        <f t="shared" ref="Y74" si="712">IF(H73&gt;0,(H74/H73),)</f>
        <v>79867.349429737922</v>
      </c>
      <c r="Z74" s="285">
        <f t="shared" ref="Z74" si="713">IF(I73&gt;0,(I74/I73),)</f>
        <v>0</v>
      </c>
      <c r="AA74" s="275">
        <f t="shared" ref="AA74" si="714">IF(J73&gt;0,(J74/J73),)</f>
        <v>0</v>
      </c>
      <c r="AB74" s="275">
        <f t="shared" ref="AB74" si="715">IF(K73&gt;0,(K74/K73),)</f>
        <v>0</v>
      </c>
      <c r="AC74" s="275">
        <f t="shared" ref="AC74" si="716">IF(L73&gt;0,(L74/L73),)</f>
        <v>0</v>
      </c>
      <c r="AD74" s="275">
        <f t="shared" ref="AD74" si="717">IF(M73&gt;0,(M74/M73),)</f>
        <v>0</v>
      </c>
      <c r="AE74" s="290">
        <f t="shared" ref="AE74" si="718">IF(N73&gt;0,(N74/N73),)</f>
        <v>0</v>
      </c>
      <c r="AF74" s="285">
        <f t="shared" ref="AF74" si="719">IF(O73&gt;0,(O74/O73),)</f>
        <v>0</v>
      </c>
      <c r="AG74" s="275">
        <f t="shared" ref="AG74" si="720">IF(P73&gt;0,(P74/P73),)</f>
        <v>0</v>
      </c>
      <c r="AH74" s="290">
        <f t="shared" ref="AH74" si="721">IF(Q73&gt;0,(Q74/Q73),)</f>
        <v>0</v>
      </c>
      <c r="AI74" s="345">
        <f>IF(S72&gt;0,(S74-S72)/S72,)</f>
        <v>2.2874587886961773E-2</v>
      </c>
      <c r="AJ74" s="314">
        <f t="shared" ref="AJ74" si="722">IF(T72&gt;0,(T74-T72)/T72,)</f>
        <v>0</v>
      </c>
      <c r="AK74" s="312">
        <f t="shared" ref="AK74" si="723">IF(U72&gt;0,(U74-U72)/U72,)</f>
        <v>-0.1357359939008736</v>
      </c>
      <c r="AL74" s="314">
        <f t="shared" ref="AL74" si="724">IF(V72&gt;0,(V74-V72)/V72,)</f>
        <v>0</v>
      </c>
      <c r="AM74" s="314">
        <f t="shared" ref="AM74" si="725">IF(W72&gt;0,(W74-W72)/W72,)</f>
        <v>0</v>
      </c>
      <c r="AN74" s="314">
        <f t="shared" ref="AN74" si="726">IF(X72&gt;0,(X74-X72)/X72,)</f>
        <v>0</v>
      </c>
      <c r="AO74" s="310">
        <f t="shared" ref="AO74" si="727">IF(Y72&gt;0,(Y74-Y72)/Y72,)</f>
        <v>-1.5365283460728302E-4</v>
      </c>
      <c r="AP74" s="314">
        <f t="shared" ref="AP74" si="728">IF(Z72&gt;0,(Z74-Z72)/Z72,)</f>
        <v>0</v>
      </c>
      <c r="AQ74" s="314">
        <f t="shared" ref="AQ74" si="729">IF(AA72&gt;0,(AA74-AA72)/AA72,)</f>
        <v>0</v>
      </c>
      <c r="AR74" s="314">
        <f t="shared" ref="AR74" si="730">IF(AB72&gt;0,(AB74-AB72)/AB72,)</f>
        <v>0</v>
      </c>
      <c r="AS74" s="314">
        <f t="shared" ref="AS74" si="731">IF(AC72&gt;0,(AC74-AC72)/AC72,)</f>
        <v>0</v>
      </c>
      <c r="AT74" s="314">
        <f t="shared" ref="AT74" si="732">IF(AD72&gt;0,(AD74-AD72)/AD72,)</f>
        <v>0</v>
      </c>
      <c r="AU74" s="310">
        <f t="shared" ref="AU74" si="733">IF(AE72&gt;0,(AE74-AE72)/AE72,)</f>
        <v>0</v>
      </c>
      <c r="AV74" s="314">
        <f t="shared" ref="AV74" si="734">IF(AF72&gt;0,(AF74-AF72)/AF72,)</f>
        <v>0</v>
      </c>
      <c r="AW74" s="314">
        <f t="shared" ref="AW74" si="735">IF(AG72&gt;0,(AG74-AG72)/AG72,)</f>
        <v>0</v>
      </c>
      <c r="AX74" s="310">
        <f t="shared" ref="AX74" si="736">IF(AH72&gt;0,(AH74-AH72)/AH72,)</f>
        <v>0</v>
      </c>
    </row>
    <row r="75" spans="1:50">
      <c r="A75" s="381" t="s">
        <v>326</v>
      </c>
      <c r="B75" s="382">
        <v>98</v>
      </c>
      <c r="C75" s="382"/>
      <c r="D75" s="382">
        <v>6</v>
      </c>
      <c r="E75" s="382"/>
      <c r="F75" s="382"/>
      <c r="G75" s="382"/>
      <c r="H75" s="382">
        <v>104</v>
      </c>
      <c r="I75" s="382"/>
      <c r="J75" s="382">
        <v>0</v>
      </c>
      <c r="K75" s="382">
        <v>0</v>
      </c>
      <c r="L75" s="382"/>
      <c r="M75" s="382"/>
      <c r="N75" s="382">
        <v>0</v>
      </c>
      <c r="O75" s="382"/>
      <c r="P75" s="382"/>
      <c r="Q75" s="382"/>
      <c r="Y75" s="288"/>
      <c r="Z75" s="284"/>
      <c r="AE75" s="288"/>
      <c r="AF75" s="284"/>
      <c r="AH75" s="288"/>
      <c r="AI75" s="343"/>
      <c r="AJ75" s="344"/>
      <c r="AK75" s="344"/>
      <c r="AL75" s="344"/>
      <c r="AM75" s="344"/>
      <c r="AN75" s="344"/>
      <c r="AO75" s="309"/>
      <c r="AP75" s="344"/>
      <c r="AQ75" s="344"/>
      <c r="AR75" s="344"/>
      <c r="AS75" s="344"/>
      <c r="AT75" s="344"/>
      <c r="AU75" s="309"/>
      <c r="AV75" s="344"/>
      <c r="AW75" s="344"/>
      <c r="AX75" s="309"/>
    </row>
    <row r="76" spans="1:50">
      <c r="A76" s="381" t="s">
        <v>328</v>
      </c>
      <c r="B76" s="382">
        <v>6278335.735691987</v>
      </c>
      <c r="C76" s="382"/>
      <c r="D76" s="382">
        <v>320341</v>
      </c>
      <c r="E76" s="382"/>
      <c r="F76" s="382"/>
      <c r="G76" s="382"/>
      <c r="H76" s="382">
        <v>6598676.735691987</v>
      </c>
      <c r="I76" s="382"/>
      <c r="J76" s="382">
        <v>0</v>
      </c>
      <c r="K76" s="382">
        <v>0</v>
      </c>
      <c r="L76" s="382"/>
      <c r="M76" s="382"/>
      <c r="N76" s="382">
        <v>0</v>
      </c>
      <c r="O76" s="382"/>
      <c r="P76" s="382"/>
      <c r="Q76" s="382"/>
      <c r="R76" s="273"/>
      <c r="S76" s="275">
        <f>IF(B75&gt;0,(B76/B75),)</f>
        <v>64064.650364203946</v>
      </c>
      <c r="T76" s="275">
        <f t="shared" ref="T76" si="737">IF(C75&gt;0,(C76/C75),)</f>
        <v>0</v>
      </c>
      <c r="U76" s="275">
        <f t="shared" ref="U76" si="738">IF(D75&gt;0,(D76/D75),)</f>
        <v>53390.166666666664</v>
      </c>
      <c r="V76" s="275">
        <f t="shared" ref="V76" si="739">IF(E75&gt;0,(E76/E75),)</f>
        <v>0</v>
      </c>
      <c r="W76" s="275">
        <f t="shared" ref="W76" si="740">IF(F75&gt;0,(F76/F75),)</f>
        <v>0</v>
      </c>
      <c r="X76" s="275">
        <f t="shared" ref="X76" si="741">IF(G75&gt;0,(G76/G75),)</f>
        <v>0</v>
      </c>
      <c r="Y76" s="290">
        <f t="shared" ref="Y76" si="742">IF(H75&gt;0,(H76/H75),)</f>
        <v>63448.814766269104</v>
      </c>
      <c r="Z76" s="285">
        <f t="shared" ref="Z76" si="743">IF(I75&gt;0,(I76/I75),)</f>
        <v>0</v>
      </c>
      <c r="AA76" s="275">
        <f t="shared" ref="AA76" si="744">IF(J75&gt;0,(J76/J75),)</f>
        <v>0</v>
      </c>
      <c r="AB76" s="275">
        <f t="shared" ref="AB76" si="745">IF(K75&gt;0,(K76/K75),)</f>
        <v>0</v>
      </c>
      <c r="AC76" s="275">
        <f t="shared" ref="AC76" si="746">IF(L75&gt;0,(L76/L75),)</f>
        <v>0</v>
      </c>
      <c r="AD76" s="275">
        <f t="shared" ref="AD76" si="747">IF(M75&gt;0,(M76/M75),)</f>
        <v>0</v>
      </c>
      <c r="AE76" s="290">
        <f t="shared" ref="AE76" si="748">IF(N75&gt;0,(N76/N75),)</f>
        <v>0</v>
      </c>
      <c r="AF76" s="285">
        <f t="shared" ref="AF76" si="749">IF(O75&gt;0,(O76/O75),)</f>
        <v>0</v>
      </c>
      <c r="AG76" s="275">
        <f t="shared" ref="AG76" si="750">IF(P75&gt;0,(P76/P75),)</f>
        <v>0</v>
      </c>
      <c r="AH76" s="290">
        <f t="shared" ref="AH76" si="751">IF(Q75&gt;0,(Q76/Q75),)</f>
        <v>0</v>
      </c>
      <c r="AI76" s="343"/>
      <c r="AJ76" s="344"/>
      <c r="AK76" s="344"/>
      <c r="AL76" s="344"/>
      <c r="AM76" s="344"/>
      <c r="AN76" s="344"/>
      <c r="AO76" s="309"/>
      <c r="AP76" s="344"/>
      <c r="AQ76" s="344"/>
      <c r="AR76" s="344"/>
      <c r="AS76" s="344"/>
      <c r="AT76" s="344"/>
      <c r="AU76" s="309"/>
      <c r="AV76" s="344"/>
      <c r="AW76" s="344"/>
      <c r="AX76" s="309"/>
    </row>
    <row r="77" spans="1:50">
      <c r="A77" s="381" t="s">
        <v>330</v>
      </c>
      <c r="B77" s="382">
        <v>94</v>
      </c>
      <c r="C77" s="382"/>
      <c r="D77" s="382">
        <v>15</v>
      </c>
      <c r="E77" s="382"/>
      <c r="F77" s="382"/>
      <c r="G77" s="382"/>
      <c r="H77" s="382">
        <v>109</v>
      </c>
      <c r="I77" s="382"/>
      <c r="J77" s="382">
        <v>0</v>
      </c>
      <c r="K77" s="382">
        <v>0</v>
      </c>
      <c r="L77" s="382"/>
      <c r="M77" s="382"/>
      <c r="N77" s="382">
        <v>0</v>
      </c>
      <c r="O77" s="382"/>
      <c r="P77" s="382"/>
      <c r="Q77" s="382"/>
      <c r="Y77" s="288"/>
      <c r="Z77" s="284"/>
      <c r="AE77" s="288"/>
      <c r="AF77" s="284"/>
      <c r="AH77" s="288"/>
      <c r="AI77" s="343"/>
      <c r="AJ77" s="344"/>
      <c r="AK77" s="344"/>
      <c r="AL77" s="344"/>
      <c r="AM77" s="344"/>
      <c r="AN77" s="344"/>
      <c r="AO77" s="309"/>
      <c r="AP77" s="344"/>
      <c r="AQ77" s="344"/>
      <c r="AR77" s="344"/>
      <c r="AS77" s="344"/>
      <c r="AT77" s="344"/>
      <c r="AU77" s="309"/>
      <c r="AV77" s="344"/>
      <c r="AW77" s="344"/>
      <c r="AX77" s="309"/>
    </row>
    <row r="78" spans="1:50">
      <c r="A78" s="381" t="s">
        <v>332</v>
      </c>
      <c r="B78" s="382">
        <v>6129982.9522776576</v>
      </c>
      <c r="C78" s="382"/>
      <c r="D78" s="382">
        <v>809021.73913043481</v>
      </c>
      <c r="E78" s="382"/>
      <c r="F78" s="382"/>
      <c r="G78" s="382"/>
      <c r="H78" s="382">
        <v>6939004.6914080922</v>
      </c>
      <c r="I78" s="382"/>
      <c r="J78" s="382">
        <v>0</v>
      </c>
      <c r="K78" s="382">
        <v>0</v>
      </c>
      <c r="L78" s="382"/>
      <c r="M78" s="382"/>
      <c r="N78" s="382">
        <v>0</v>
      </c>
      <c r="O78" s="382"/>
      <c r="P78" s="382"/>
      <c r="Q78" s="382"/>
      <c r="R78" s="273"/>
      <c r="S78" s="275">
        <f>IF(B77&gt;0,(B78/B77),)</f>
        <v>65212.584598698486</v>
      </c>
      <c r="T78" s="275">
        <f t="shared" ref="T78" si="752">IF(C77&gt;0,(C78/C77),)</f>
        <v>0</v>
      </c>
      <c r="U78" s="275">
        <f t="shared" ref="U78" si="753">IF(D77&gt;0,(D78/D77),)</f>
        <v>53934.782608695656</v>
      </c>
      <c r="V78" s="275">
        <f t="shared" ref="V78" si="754">IF(E77&gt;0,(E78/E77),)</f>
        <v>0</v>
      </c>
      <c r="W78" s="275">
        <f t="shared" ref="W78" si="755">IF(F77&gt;0,(F78/F77),)</f>
        <v>0</v>
      </c>
      <c r="X78" s="275">
        <f t="shared" ref="X78" si="756">IF(G77&gt;0,(G78/G77),)</f>
        <v>0</v>
      </c>
      <c r="Y78" s="290">
        <f t="shared" ref="Y78" si="757">IF(H77&gt;0,(H78/H77),)</f>
        <v>63660.593499156807</v>
      </c>
      <c r="Z78" s="285">
        <f t="shared" ref="Z78" si="758">IF(I77&gt;0,(I78/I77),)</f>
        <v>0</v>
      </c>
      <c r="AA78" s="275">
        <f t="shared" ref="AA78" si="759">IF(J77&gt;0,(J78/J77),)</f>
        <v>0</v>
      </c>
      <c r="AB78" s="275">
        <f t="shared" ref="AB78" si="760">IF(K77&gt;0,(K78/K77),)</f>
        <v>0</v>
      </c>
      <c r="AC78" s="275">
        <f t="shared" ref="AC78" si="761">IF(L77&gt;0,(L78/L77),)</f>
        <v>0</v>
      </c>
      <c r="AD78" s="275">
        <f t="shared" ref="AD78" si="762">IF(M77&gt;0,(M78/M77),)</f>
        <v>0</v>
      </c>
      <c r="AE78" s="290">
        <f t="shared" ref="AE78" si="763">IF(N77&gt;0,(N78/N77),)</f>
        <v>0</v>
      </c>
      <c r="AF78" s="285">
        <f t="shared" ref="AF78" si="764">IF(O77&gt;0,(O78/O77),)</f>
        <v>0</v>
      </c>
      <c r="AG78" s="275">
        <f t="shared" ref="AG78" si="765">IF(P77&gt;0,(P78/P77),)</f>
        <v>0</v>
      </c>
      <c r="AH78" s="290">
        <f t="shared" ref="AH78" si="766">IF(Q77&gt;0,(Q78/Q77),)</f>
        <v>0</v>
      </c>
      <c r="AI78" s="345">
        <f>IF(S76&gt;0,(S78-S76)/S76,)</f>
        <v>1.7918371956587572E-2</v>
      </c>
      <c r="AJ78" s="314">
        <f t="shared" ref="AJ78" si="767">IF(T76&gt;0,(T78-T76)/T76,)</f>
        <v>0</v>
      </c>
      <c r="AK78" s="314">
        <f t="shared" ref="AK78" si="768">IF(U76&gt;0,(U78-U76)/U76,)</f>
        <v>1.0200678814681695E-2</v>
      </c>
      <c r="AL78" s="314">
        <f t="shared" ref="AL78" si="769">IF(V76&gt;0,(V78-V76)/V76,)</f>
        <v>0</v>
      </c>
      <c r="AM78" s="314">
        <f t="shared" ref="AM78" si="770">IF(W76&gt;0,(W78-W76)/W76,)</f>
        <v>0</v>
      </c>
      <c r="AN78" s="314">
        <f t="shared" ref="AN78" si="771">IF(X76&gt;0,(X78-X76)/X76,)</f>
        <v>0</v>
      </c>
      <c r="AO78" s="310">
        <f t="shared" ref="AO78" si="772">IF(Y76&gt;0,(Y78-Y76)/Y76,)</f>
        <v>3.3377886358925126E-3</v>
      </c>
      <c r="AP78" s="314">
        <f t="shared" ref="AP78" si="773">IF(Z76&gt;0,(Z78-Z76)/Z76,)</f>
        <v>0</v>
      </c>
      <c r="AQ78" s="314">
        <f t="shared" ref="AQ78" si="774">IF(AA76&gt;0,(AA78-AA76)/AA76,)</f>
        <v>0</v>
      </c>
      <c r="AR78" s="314">
        <f t="shared" ref="AR78" si="775">IF(AB76&gt;0,(AB78-AB76)/AB76,)</f>
        <v>0</v>
      </c>
      <c r="AS78" s="314">
        <f t="shared" ref="AS78" si="776">IF(AC76&gt;0,(AC78-AC76)/AC76,)</f>
        <v>0</v>
      </c>
      <c r="AT78" s="314">
        <f t="shared" ref="AT78" si="777">IF(AD76&gt;0,(AD78-AD76)/AD76,)</f>
        <v>0</v>
      </c>
      <c r="AU78" s="310">
        <f t="shared" ref="AU78" si="778">IF(AE76&gt;0,(AE78-AE76)/AE76,)</f>
        <v>0</v>
      </c>
      <c r="AV78" s="314">
        <f t="shared" ref="AV78" si="779">IF(AF76&gt;0,(AF78-AF76)/AF76,)</f>
        <v>0</v>
      </c>
      <c r="AW78" s="314">
        <f t="shared" ref="AW78" si="780">IF(AG76&gt;0,(AG78-AG76)/AG76,)</f>
        <v>0</v>
      </c>
      <c r="AX78" s="310">
        <f t="shared" ref="AX78" si="781">IF(AH76&gt;0,(AH78-AH76)/AH76,)</f>
        <v>0</v>
      </c>
    </row>
    <row r="79" spans="1:50">
      <c r="A79" s="381" t="s">
        <v>334</v>
      </c>
      <c r="B79" s="382">
        <v>0</v>
      </c>
      <c r="C79" s="382"/>
      <c r="D79" s="382">
        <v>5</v>
      </c>
      <c r="E79" s="382"/>
      <c r="F79" s="382"/>
      <c r="G79" s="382"/>
      <c r="H79" s="382">
        <v>5</v>
      </c>
      <c r="I79" s="382"/>
      <c r="J79" s="382">
        <v>0</v>
      </c>
      <c r="K79" s="382">
        <v>0</v>
      </c>
      <c r="L79" s="382"/>
      <c r="M79" s="382"/>
      <c r="N79" s="382">
        <v>0</v>
      </c>
      <c r="O79" s="382"/>
      <c r="P79" s="382"/>
      <c r="Q79" s="382"/>
      <c r="Y79" s="288"/>
      <c r="Z79" s="284"/>
      <c r="AE79" s="288"/>
      <c r="AF79" s="284"/>
      <c r="AH79" s="288"/>
      <c r="AI79" s="343"/>
      <c r="AJ79" s="344"/>
      <c r="AK79" s="344"/>
      <c r="AL79" s="344"/>
      <c r="AM79" s="344"/>
      <c r="AN79" s="344"/>
      <c r="AO79" s="309"/>
      <c r="AP79" s="344"/>
      <c r="AQ79" s="344"/>
      <c r="AR79" s="344"/>
      <c r="AS79" s="344"/>
      <c r="AT79" s="344"/>
      <c r="AU79" s="309"/>
      <c r="AV79" s="344"/>
      <c r="AW79" s="344"/>
      <c r="AX79" s="309"/>
    </row>
    <row r="80" spans="1:50">
      <c r="A80" s="381" t="s">
        <v>336</v>
      </c>
      <c r="B80" s="382">
        <v>0</v>
      </c>
      <c r="C80" s="382"/>
      <c r="D80" s="382">
        <v>271459</v>
      </c>
      <c r="E80" s="382"/>
      <c r="F80" s="382"/>
      <c r="G80" s="382"/>
      <c r="H80" s="382">
        <v>271459</v>
      </c>
      <c r="I80" s="382"/>
      <c r="J80" s="382">
        <v>0</v>
      </c>
      <c r="K80" s="382">
        <v>0</v>
      </c>
      <c r="L80" s="382"/>
      <c r="M80" s="382"/>
      <c r="N80" s="382">
        <v>0</v>
      </c>
      <c r="O80" s="382"/>
      <c r="P80" s="382"/>
      <c r="Q80" s="382"/>
      <c r="R80" s="273"/>
      <c r="S80" s="275">
        <f>IF(B79&gt;0,(B80/B79),)</f>
        <v>0</v>
      </c>
      <c r="T80" s="275">
        <f t="shared" ref="T80" si="782">IF(C79&gt;0,(C80/C79),)</f>
        <v>0</v>
      </c>
      <c r="U80" s="275">
        <f t="shared" ref="U80" si="783">IF(D79&gt;0,(D80/D79),)</f>
        <v>54291.8</v>
      </c>
      <c r="V80" s="275">
        <f t="shared" ref="V80" si="784">IF(E79&gt;0,(E80/E79),)</f>
        <v>0</v>
      </c>
      <c r="W80" s="275">
        <f t="shared" ref="W80" si="785">IF(F79&gt;0,(F80/F79),)</f>
        <v>0</v>
      </c>
      <c r="X80" s="275">
        <f t="shared" ref="X80" si="786">IF(G79&gt;0,(G80/G79),)</f>
        <v>0</v>
      </c>
      <c r="Y80" s="290">
        <f t="shared" ref="Y80" si="787">IF(H79&gt;0,(H80/H79),)</f>
        <v>54291.8</v>
      </c>
      <c r="Z80" s="285">
        <f t="shared" ref="Z80" si="788">IF(I79&gt;0,(I80/I79),)</f>
        <v>0</v>
      </c>
      <c r="AA80" s="275">
        <f t="shared" ref="AA80" si="789">IF(J79&gt;0,(J80/J79),)</f>
        <v>0</v>
      </c>
      <c r="AB80" s="275">
        <f t="shared" ref="AB80" si="790">IF(K79&gt;0,(K80/K79),)</f>
        <v>0</v>
      </c>
      <c r="AC80" s="275">
        <f t="shared" ref="AC80" si="791">IF(L79&gt;0,(L80/L79),)</f>
        <v>0</v>
      </c>
      <c r="AD80" s="275">
        <f t="shared" ref="AD80" si="792">IF(M79&gt;0,(M80/M79),)</f>
        <v>0</v>
      </c>
      <c r="AE80" s="290">
        <f t="shared" ref="AE80" si="793">IF(N79&gt;0,(N80/N79),)</f>
        <v>0</v>
      </c>
      <c r="AF80" s="285">
        <f t="shared" ref="AF80" si="794">IF(O79&gt;0,(O80/O79),)</f>
        <v>0</v>
      </c>
      <c r="AG80" s="275">
        <f t="shared" ref="AG80" si="795">IF(P79&gt;0,(P80/P79),)</f>
        <v>0</v>
      </c>
      <c r="AH80" s="290">
        <f t="shared" ref="AH80" si="796">IF(Q79&gt;0,(Q80/Q79),)</f>
        <v>0</v>
      </c>
      <c r="AI80" s="343"/>
      <c r="AJ80" s="344"/>
      <c r="AK80" s="344"/>
      <c r="AL80" s="344"/>
      <c r="AM80" s="344"/>
      <c r="AN80" s="344"/>
      <c r="AO80" s="309"/>
      <c r="AP80" s="344"/>
      <c r="AQ80" s="344"/>
      <c r="AR80" s="344"/>
      <c r="AS80" s="344"/>
      <c r="AT80" s="344"/>
      <c r="AU80" s="309"/>
      <c r="AV80" s="344"/>
      <c r="AW80" s="344"/>
      <c r="AX80" s="309"/>
    </row>
    <row r="81" spans="1:50">
      <c r="A81" s="381" t="s">
        <v>338</v>
      </c>
      <c r="B81" s="382">
        <v>0</v>
      </c>
      <c r="C81" s="382"/>
      <c r="D81" s="382">
        <v>14</v>
      </c>
      <c r="E81" s="382"/>
      <c r="F81" s="382"/>
      <c r="G81" s="382"/>
      <c r="H81" s="382">
        <v>14</v>
      </c>
      <c r="I81" s="382"/>
      <c r="J81" s="382">
        <v>0</v>
      </c>
      <c r="K81" s="382">
        <v>0</v>
      </c>
      <c r="L81" s="382"/>
      <c r="M81" s="382"/>
      <c r="N81" s="382">
        <v>0</v>
      </c>
      <c r="O81" s="382"/>
      <c r="P81" s="382"/>
      <c r="Q81" s="382"/>
      <c r="Y81" s="288"/>
      <c r="Z81" s="284"/>
      <c r="AE81" s="288"/>
      <c r="AF81" s="284"/>
      <c r="AH81" s="288"/>
      <c r="AI81" s="343"/>
      <c r="AJ81" s="344"/>
      <c r="AK81" s="344"/>
      <c r="AL81" s="344"/>
      <c r="AM81" s="344"/>
      <c r="AN81" s="344"/>
      <c r="AO81" s="309"/>
      <c r="AP81" s="344"/>
      <c r="AQ81" s="344"/>
      <c r="AR81" s="344"/>
      <c r="AS81" s="344"/>
      <c r="AT81" s="344"/>
      <c r="AU81" s="309"/>
      <c r="AV81" s="344"/>
      <c r="AW81" s="344"/>
      <c r="AX81" s="309"/>
    </row>
    <row r="82" spans="1:50">
      <c r="A82" s="381" t="s">
        <v>340</v>
      </c>
      <c r="B82" s="382">
        <v>0</v>
      </c>
      <c r="C82" s="382"/>
      <c r="D82" s="382">
        <v>589566.51063829788</v>
      </c>
      <c r="E82" s="382"/>
      <c r="F82" s="382"/>
      <c r="G82" s="382"/>
      <c r="H82" s="382">
        <v>589566.51063829788</v>
      </c>
      <c r="I82" s="382"/>
      <c r="J82" s="382">
        <v>0</v>
      </c>
      <c r="K82" s="382">
        <v>0</v>
      </c>
      <c r="L82" s="382"/>
      <c r="M82" s="382"/>
      <c r="N82" s="382">
        <v>0</v>
      </c>
      <c r="O82" s="382"/>
      <c r="P82" s="382"/>
      <c r="Q82" s="382"/>
      <c r="R82" s="273"/>
      <c r="S82" s="275">
        <f>IF(B81&gt;0,(B82/B81),)</f>
        <v>0</v>
      </c>
      <c r="T82" s="275">
        <f t="shared" ref="T82" si="797">IF(C81&gt;0,(C82/C81),)</f>
        <v>0</v>
      </c>
      <c r="U82" s="275">
        <f t="shared" ref="U82" si="798">IF(D81&gt;0,(D82/D81),)</f>
        <v>42111.893617021276</v>
      </c>
      <c r="V82" s="275">
        <f t="shared" ref="V82" si="799">IF(E81&gt;0,(E82/E81),)</f>
        <v>0</v>
      </c>
      <c r="W82" s="275">
        <f t="shared" ref="W82" si="800">IF(F81&gt;0,(F82/F81),)</f>
        <v>0</v>
      </c>
      <c r="X82" s="275">
        <f t="shared" ref="X82" si="801">IF(G81&gt;0,(G82/G81),)</f>
        <v>0</v>
      </c>
      <c r="Y82" s="290">
        <f t="shared" ref="Y82" si="802">IF(H81&gt;0,(H82/H81),)</f>
        <v>42111.893617021276</v>
      </c>
      <c r="Z82" s="285">
        <f t="shared" ref="Z82" si="803">IF(I81&gt;0,(I82/I81),)</f>
        <v>0</v>
      </c>
      <c r="AA82" s="275">
        <f t="shared" ref="AA82" si="804">IF(J81&gt;0,(J82/J81),)</f>
        <v>0</v>
      </c>
      <c r="AB82" s="275">
        <f t="shared" ref="AB82" si="805">IF(K81&gt;0,(K82/K81),)</f>
        <v>0</v>
      </c>
      <c r="AC82" s="275">
        <f t="shared" ref="AC82" si="806">IF(L81&gt;0,(L82/L81),)</f>
        <v>0</v>
      </c>
      <c r="AD82" s="275">
        <f t="shared" ref="AD82" si="807">IF(M81&gt;0,(M82/M81),)</f>
        <v>0</v>
      </c>
      <c r="AE82" s="290">
        <f t="shared" ref="AE82" si="808">IF(N81&gt;0,(N82/N81),)</f>
        <v>0</v>
      </c>
      <c r="AF82" s="285">
        <f t="shared" ref="AF82" si="809">IF(O81&gt;0,(O82/O81),)</f>
        <v>0</v>
      </c>
      <c r="AG82" s="275">
        <f t="shared" ref="AG82" si="810">IF(P81&gt;0,(P82/P81),)</f>
        <v>0</v>
      </c>
      <c r="AH82" s="290">
        <f t="shared" ref="AH82" si="811">IF(Q81&gt;0,(Q82/Q81),)</f>
        <v>0</v>
      </c>
      <c r="AI82" s="345">
        <f>IF(S80&gt;0,(S82-S80)/S80,)</f>
        <v>0</v>
      </c>
      <c r="AJ82" s="314">
        <f t="shared" ref="AJ82" si="812">IF(T80&gt;0,(T82-T80)/T80,)</f>
        <v>0</v>
      </c>
      <c r="AK82" s="312">
        <f t="shared" ref="AK82" si="813">IF(U80&gt;0,(U82-U80)/U80,)</f>
        <v>-0.22434154666042985</v>
      </c>
      <c r="AL82" s="314">
        <f t="shared" ref="AL82" si="814">IF(V80&gt;0,(V82-V80)/V80,)</f>
        <v>0</v>
      </c>
      <c r="AM82" s="314">
        <f t="shared" ref="AM82" si="815">IF(W80&gt;0,(W82-W80)/W80,)</f>
        <v>0</v>
      </c>
      <c r="AN82" s="314">
        <f t="shared" ref="AN82" si="816">IF(X80&gt;0,(X82-X80)/X80,)</f>
        <v>0</v>
      </c>
      <c r="AO82" s="310">
        <f t="shared" ref="AO82" si="817">IF(Y80&gt;0,(Y82-Y80)/Y80,)</f>
        <v>-0.22434154666042985</v>
      </c>
      <c r="AP82" s="314">
        <f t="shared" ref="AP82" si="818">IF(Z80&gt;0,(Z82-Z80)/Z80,)</f>
        <v>0</v>
      </c>
      <c r="AQ82" s="314">
        <f t="shared" ref="AQ82" si="819">IF(AA80&gt;0,(AA82-AA80)/AA80,)</f>
        <v>0</v>
      </c>
      <c r="AR82" s="314">
        <f t="shared" ref="AR82" si="820">IF(AB80&gt;0,(AB82-AB80)/AB80,)</f>
        <v>0</v>
      </c>
      <c r="AS82" s="314">
        <f t="shared" ref="AS82" si="821">IF(AC80&gt;0,(AC82-AC80)/AC80,)</f>
        <v>0</v>
      </c>
      <c r="AT82" s="314">
        <f t="shared" ref="AT82" si="822">IF(AD80&gt;0,(AD82-AD80)/AD80,)</f>
        <v>0</v>
      </c>
      <c r="AU82" s="310">
        <f t="shared" ref="AU82" si="823">IF(AE80&gt;0,(AE82-AE80)/AE80,)</f>
        <v>0</v>
      </c>
      <c r="AV82" s="314">
        <f t="shared" ref="AV82" si="824">IF(AF80&gt;0,(AF82-AF80)/AF80,)</f>
        <v>0</v>
      </c>
      <c r="AW82" s="314">
        <f t="shared" ref="AW82" si="825">IF(AG80&gt;0,(AG82-AG80)/AG80,)</f>
        <v>0</v>
      </c>
      <c r="AX82" s="310">
        <f t="shared" ref="AX82" si="826">IF(AH80&gt;0,(AH82-AH80)/AH80,)</f>
        <v>0</v>
      </c>
    </row>
    <row r="83" spans="1:50">
      <c r="A83" s="381" t="s">
        <v>342</v>
      </c>
      <c r="B83" s="382">
        <v>0</v>
      </c>
      <c r="C83" s="382"/>
      <c r="D83" s="382">
        <v>0</v>
      </c>
      <c r="E83" s="382"/>
      <c r="F83" s="382"/>
      <c r="G83" s="382"/>
      <c r="H83" s="382">
        <v>0</v>
      </c>
      <c r="I83" s="382"/>
      <c r="J83" s="382">
        <v>184</v>
      </c>
      <c r="K83" s="382">
        <v>209</v>
      </c>
      <c r="L83" s="382"/>
      <c r="M83" s="382"/>
      <c r="N83" s="382">
        <v>393</v>
      </c>
      <c r="O83" s="382"/>
      <c r="P83" s="382"/>
      <c r="Q83" s="382"/>
      <c r="Y83" s="288"/>
      <c r="Z83" s="284"/>
      <c r="AE83" s="288"/>
      <c r="AF83" s="284"/>
      <c r="AH83" s="288"/>
      <c r="AI83" s="343"/>
      <c r="AJ83" s="344"/>
      <c r="AK83" s="344"/>
      <c r="AL83" s="344"/>
      <c r="AM83" s="344"/>
      <c r="AN83" s="344"/>
      <c r="AO83" s="309"/>
      <c r="AP83" s="344"/>
      <c r="AQ83" s="344"/>
      <c r="AR83" s="344"/>
      <c r="AS83" s="344"/>
      <c r="AT83" s="344"/>
      <c r="AU83" s="309"/>
      <c r="AV83" s="344"/>
      <c r="AW83" s="344"/>
      <c r="AX83" s="309"/>
    </row>
    <row r="84" spans="1:50">
      <c r="A84" s="381" t="s">
        <v>344</v>
      </c>
      <c r="B84" s="382">
        <v>0</v>
      </c>
      <c r="C84" s="382"/>
      <c r="D84" s="382">
        <v>0</v>
      </c>
      <c r="E84" s="382"/>
      <c r="F84" s="382"/>
      <c r="G84" s="382"/>
      <c r="H84" s="382">
        <v>0</v>
      </c>
      <c r="I84" s="382"/>
      <c r="J84" s="382">
        <v>11061131.114599686</v>
      </c>
      <c r="K84" s="382">
        <v>12661363.002265189</v>
      </c>
      <c r="L84" s="382"/>
      <c r="M84" s="382"/>
      <c r="N84" s="382">
        <v>23722494.116864875</v>
      </c>
      <c r="O84" s="382"/>
      <c r="P84" s="382"/>
      <c r="Q84" s="382"/>
      <c r="R84" s="273"/>
      <c r="S84" s="275">
        <f>IF(B83&gt;0,(B84/B83),)</f>
        <v>0</v>
      </c>
      <c r="T84" s="275">
        <f t="shared" ref="T84" si="827">IF(C83&gt;0,(C84/C83),)</f>
        <v>0</v>
      </c>
      <c r="U84" s="275">
        <f t="shared" ref="U84" si="828">IF(D83&gt;0,(D84/D83),)</f>
        <v>0</v>
      </c>
      <c r="V84" s="275">
        <f t="shared" ref="V84" si="829">IF(E83&gt;0,(E84/E83),)</f>
        <v>0</v>
      </c>
      <c r="W84" s="275">
        <f t="shared" ref="W84" si="830">IF(F83&gt;0,(F84/F83),)</f>
        <v>0</v>
      </c>
      <c r="X84" s="275">
        <f t="shared" ref="X84" si="831">IF(G83&gt;0,(G84/G83),)</f>
        <v>0</v>
      </c>
      <c r="Y84" s="290">
        <f t="shared" ref="Y84" si="832">IF(H83&gt;0,(H84/H83),)</f>
        <v>0</v>
      </c>
      <c r="Z84" s="285">
        <f t="shared" ref="Z84" si="833">IF(I83&gt;0,(I84/I83),)</f>
        <v>0</v>
      </c>
      <c r="AA84" s="275">
        <f t="shared" ref="AA84" si="834">IF(J83&gt;0,(J84/J83),)</f>
        <v>60114.843014128732</v>
      </c>
      <c r="AB84" s="275">
        <f t="shared" ref="AB84" si="835">IF(K83&gt;0,(K84/K83),)</f>
        <v>60580.684221364543</v>
      </c>
      <c r="AC84" s="275">
        <f t="shared" ref="AC84" si="836">IF(L83&gt;0,(L84/L83),)</f>
        <v>0</v>
      </c>
      <c r="AD84" s="275">
        <f t="shared" ref="AD84" si="837">IF(M83&gt;0,(M84/M83),)</f>
        <v>0</v>
      </c>
      <c r="AE84" s="290">
        <f t="shared" ref="AE84" si="838">IF(N83&gt;0,(N84/N83),)</f>
        <v>60362.580450037851</v>
      </c>
      <c r="AF84" s="285">
        <f t="shared" ref="AF84" si="839">IF(O83&gt;0,(O84/O83),)</f>
        <v>0</v>
      </c>
      <c r="AG84" s="275">
        <f t="shared" ref="AG84" si="840">IF(P83&gt;0,(P84/P83),)</f>
        <v>0</v>
      </c>
      <c r="AH84" s="290">
        <f t="shared" ref="AH84" si="841">IF(Q83&gt;0,(Q84/Q83),)</f>
        <v>0</v>
      </c>
      <c r="AI84" s="343"/>
      <c r="AJ84" s="344"/>
      <c r="AK84" s="344"/>
      <c r="AL84" s="344"/>
      <c r="AM84" s="344"/>
      <c r="AN84" s="344"/>
      <c r="AO84" s="309"/>
      <c r="AP84" s="344"/>
      <c r="AQ84" s="344"/>
      <c r="AR84" s="344"/>
      <c r="AS84" s="344"/>
      <c r="AT84" s="344"/>
      <c r="AU84" s="309"/>
      <c r="AV84" s="344"/>
      <c r="AW84" s="344"/>
      <c r="AX84" s="309"/>
    </row>
    <row r="85" spans="1:50">
      <c r="A85" s="381" t="s">
        <v>346</v>
      </c>
      <c r="B85" s="382">
        <v>0</v>
      </c>
      <c r="C85" s="382"/>
      <c r="D85" s="382">
        <v>0</v>
      </c>
      <c r="E85" s="382"/>
      <c r="F85" s="382"/>
      <c r="G85" s="382"/>
      <c r="H85" s="382">
        <v>0</v>
      </c>
      <c r="I85" s="382"/>
      <c r="J85" s="382">
        <v>189</v>
      </c>
      <c r="K85" s="382">
        <v>206</v>
      </c>
      <c r="L85" s="382"/>
      <c r="M85" s="382"/>
      <c r="N85" s="382">
        <v>395</v>
      </c>
      <c r="O85" s="382"/>
      <c r="P85" s="382"/>
      <c r="Q85" s="382"/>
      <c r="Y85" s="288"/>
      <c r="Z85" s="284"/>
      <c r="AE85" s="288"/>
      <c r="AF85" s="284"/>
      <c r="AH85" s="288"/>
      <c r="AI85" s="343"/>
      <c r="AJ85" s="344"/>
      <c r="AK85" s="344"/>
      <c r="AL85" s="344"/>
      <c r="AM85" s="344"/>
      <c r="AN85" s="344"/>
      <c r="AO85" s="309"/>
      <c r="AP85" s="344"/>
      <c r="AQ85" s="344"/>
      <c r="AR85" s="344"/>
      <c r="AS85" s="344"/>
      <c r="AT85" s="344"/>
      <c r="AU85" s="309"/>
      <c r="AV85" s="344"/>
      <c r="AW85" s="344"/>
      <c r="AX85" s="309"/>
    </row>
    <row r="86" spans="1:50">
      <c r="A86" s="381" t="s">
        <v>348</v>
      </c>
      <c r="B86" s="382">
        <v>0</v>
      </c>
      <c r="C86" s="382"/>
      <c r="D86" s="382">
        <v>0</v>
      </c>
      <c r="E86" s="382"/>
      <c r="F86" s="382"/>
      <c r="G86" s="382"/>
      <c r="H86" s="382">
        <v>0</v>
      </c>
      <c r="I86" s="382"/>
      <c r="J86" s="382">
        <v>11314400.957360405</v>
      </c>
      <c r="K86" s="382">
        <v>11778445.159851056</v>
      </c>
      <c r="L86" s="382"/>
      <c r="M86" s="382"/>
      <c r="N86" s="382">
        <v>23092846.117211461</v>
      </c>
      <c r="O86" s="382"/>
      <c r="P86" s="382"/>
      <c r="Q86" s="382"/>
      <c r="R86" s="273"/>
      <c r="S86" s="275">
        <f>IF(B85&gt;0,(B86/B85),)</f>
        <v>0</v>
      </c>
      <c r="T86" s="275">
        <f t="shared" ref="T86" si="842">IF(C85&gt;0,(C86/C85),)</f>
        <v>0</v>
      </c>
      <c r="U86" s="275">
        <f t="shared" ref="U86" si="843">IF(D85&gt;0,(D86/D85),)</f>
        <v>0</v>
      </c>
      <c r="V86" s="275">
        <f t="shared" ref="V86" si="844">IF(E85&gt;0,(E86/E85),)</f>
        <v>0</v>
      </c>
      <c r="W86" s="275">
        <f t="shared" ref="W86" si="845">IF(F85&gt;0,(F86/F85),)</f>
        <v>0</v>
      </c>
      <c r="X86" s="275">
        <f t="shared" ref="X86" si="846">IF(G85&gt;0,(G86/G85),)</f>
        <v>0</v>
      </c>
      <c r="Y86" s="290">
        <f t="shared" ref="Y86" si="847">IF(H85&gt;0,(H86/H85),)</f>
        <v>0</v>
      </c>
      <c r="Z86" s="285">
        <f t="shared" ref="Z86" si="848">IF(I85&gt;0,(I86/I85),)</f>
        <v>0</v>
      </c>
      <c r="AA86" s="275">
        <f t="shared" ref="AA86" si="849">IF(J85&gt;0,(J86/J85),)</f>
        <v>59864.555329949239</v>
      </c>
      <c r="AB86" s="275">
        <f t="shared" ref="AB86" si="850">IF(K85&gt;0,(K86/K85),)</f>
        <v>57176.918251704155</v>
      </c>
      <c r="AC86" s="275">
        <f t="shared" ref="AC86" si="851">IF(L85&gt;0,(L86/L85),)</f>
        <v>0</v>
      </c>
      <c r="AD86" s="275">
        <f t="shared" ref="AD86" si="852">IF(M85&gt;0,(M86/M85),)</f>
        <v>0</v>
      </c>
      <c r="AE86" s="290">
        <f t="shared" ref="AE86" si="853">IF(N85&gt;0,(N86/N85),)</f>
        <v>58462.901562560663</v>
      </c>
      <c r="AF86" s="285">
        <f t="shared" ref="AF86" si="854">IF(O85&gt;0,(O86/O85),)</f>
        <v>0</v>
      </c>
      <c r="AG86" s="275">
        <f t="shared" ref="AG86" si="855">IF(P85&gt;0,(P86/P85),)</f>
        <v>0</v>
      </c>
      <c r="AH86" s="290">
        <f t="shared" ref="AH86" si="856">IF(Q85&gt;0,(Q86/Q85),)</f>
        <v>0</v>
      </c>
      <c r="AI86" s="345">
        <f>IF(S84&gt;0,(S86-S84)/S84,)</f>
        <v>0</v>
      </c>
      <c r="AJ86" s="314">
        <f t="shared" ref="AJ86" si="857">IF(T84&gt;0,(T86-T84)/T84,)</f>
        <v>0</v>
      </c>
      <c r="AK86" s="314">
        <f t="shared" ref="AK86" si="858">IF(U84&gt;0,(U86-U84)/U84,)</f>
        <v>0</v>
      </c>
      <c r="AL86" s="314">
        <f t="shared" ref="AL86" si="859">IF(V84&gt;0,(V86-V84)/V84,)</f>
        <v>0</v>
      </c>
      <c r="AM86" s="314">
        <f t="shared" ref="AM86" si="860">IF(W84&gt;0,(W86-W84)/W84,)</f>
        <v>0</v>
      </c>
      <c r="AN86" s="314">
        <f t="shared" ref="AN86" si="861">IF(X84&gt;0,(X86-X84)/X84,)</f>
        <v>0</v>
      </c>
      <c r="AO86" s="310">
        <f t="shared" ref="AO86" si="862">IF(Y84&gt;0,(Y86-Y84)/Y84,)</f>
        <v>0</v>
      </c>
      <c r="AP86" s="314">
        <f t="shared" ref="AP86" si="863">IF(Z84&gt;0,(Z86-Z84)/Z84,)</f>
        <v>0</v>
      </c>
      <c r="AQ86" s="314">
        <f t="shared" ref="AQ86" si="864">IF(AA84&gt;0,(AA86-AA84)/AA84,)</f>
        <v>-4.1634922696324496E-3</v>
      </c>
      <c r="AR86" s="314">
        <f t="shared" ref="AR86" si="865">IF(AB84&gt;0,(AB86-AB84)/AB84,)</f>
        <v>-5.6185664018301176E-2</v>
      </c>
      <c r="AS86" s="314">
        <f t="shared" ref="AS86" si="866">IF(AC84&gt;0,(AC86-AC84)/AC84,)</f>
        <v>0</v>
      </c>
      <c r="AT86" s="314">
        <f t="shared" ref="AT86" si="867">IF(AD84&gt;0,(AD86-AD84)/AD84,)</f>
        <v>0</v>
      </c>
      <c r="AU86" s="310">
        <f t="shared" ref="AU86" si="868">IF(AE84&gt;0,(AE86-AE84)/AE84,)</f>
        <v>-3.1471134489512984E-2</v>
      </c>
      <c r="AV86" s="314">
        <f t="shared" ref="AV86" si="869">IF(AF84&gt;0,(AF86-AF84)/AF84,)</f>
        <v>0</v>
      </c>
      <c r="AW86" s="314">
        <f t="shared" ref="AW86" si="870">IF(AG84&gt;0,(AG86-AG84)/AG84,)</f>
        <v>0</v>
      </c>
      <c r="AX86" s="310">
        <f t="shared" ref="AX86" si="871">IF(AH84&gt;0,(AH86-AH84)/AH84,)</f>
        <v>0</v>
      </c>
    </row>
    <row r="87" spans="1:50">
      <c r="A87" s="381" t="s">
        <v>350</v>
      </c>
      <c r="B87" s="382">
        <v>1112</v>
      </c>
      <c r="C87" s="382"/>
      <c r="D87" s="382">
        <v>215</v>
      </c>
      <c r="E87" s="382"/>
      <c r="F87" s="382"/>
      <c r="G87" s="382"/>
      <c r="H87" s="382">
        <v>1327</v>
      </c>
      <c r="I87" s="382"/>
      <c r="J87" s="382">
        <v>184</v>
      </c>
      <c r="K87" s="382">
        <v>209</v>
      </c>
      <c r="L87" s="382"/>
      <c r="M87" s="382"/>
      <c r="N87" s="382">
        <v>393</v>
      </c>
      <c r="O87" s="382"/>
      <c r="P87" s="382"/>
      <c r="Q87" s="382"/>
      <c r="Y87" s="288"/>
      <c r="Z87" s="284"/>
      <c r="AE87" s="288"/>
      <c r="AF87" s="284"/>
      <c r="AH87" s="288"/>
      <c r="AI87" s="343"/>
      <c r="AJ87" s="344"/>
      <c r="AK87" s="344"/>
      <c r="AL87" s="344"/>
      <c r="AM87" s="344"/>
      <c r="AN87" s="344"/>
      <c r="AO87" s="309"/>
      <c r="AP87" s="344"/>
      <c r="AQ87" s="344"/>
      <c r="AR87" s="344"/>
      <c r="AS87" s="344"/>
      <c r="AT87" s="344"/>
      <c r="AU87" s="309"/>
      <c r="AV87" s="344"/>
      <c r="AW87" s="344"/>
      <c r="AX87" s="309"/>
    </row>
    <row r="88" spans="1:50">
      <c r="A88" s="381" t="s">
        <v>352</v>
      </c>
      <c r="B88" s="382">
        <v>118585937.24700046</v>
      </c>
      <c r="C88" s="382"/>
      <c r="D88" s="382">
        <v>14433609.952376816</v>
      </c>
      <c r="E88" s="382"/>
      <c r="F88" s="382"/>
      <c r="G88" s="382"/>
      <c r="H88" s="382">
        <v>133019547.19937727</v>
      </c>
      <c r="I88" s="382"/>
      <c r="J88" s="382">
        <v>11061131.114599686</v>
      </c>
      <c r="K88" s="382">
        <v>12661363.002265189</v>
      </c>
      <c r="L88" s="382"/>
      <c r="M88" s="382"/>
      <c r="N88" s="382">
        <v>23722494.116864875</v>
      </c>
      <c r="O88" s="382"/>
      <c r="P88" s="382"/>
      <c r="Q88" s="382"/>
      <c r="R88" s="273"/>
      <c r="S88" s="275">
        <f>IF(B87&gt;0,(B88/B87),)</f>
        <v>106642.0298983817</v>
      </c>
      <c r="T88" s="275">
        <f t="shared" ref="T88" si="872">IF(C87&gt;0,(C88/C87),)</f>
        <v>0</v>
      </c>
      <c r="U88" s="275">
        <f t="shared" ref="U88" si="873">IF(D87&gt;0,(D88/D87),)</f>
        <v>67133.069545938677</v>
      </c>
      <c r="V88" s="275">
        <f t="shared" ref="V88" si="874">IF(E87&gt;0,(E88/E87),)</f>
        <v>0</v>
      </c>
      <c r="W88" s="275">
        <f t="shared" ref="W88" si="875">IF(F87&gt;0,(F88/F87),)</f>
        <v>0</v>
      </c>
      <c r="X88" s="275">
        <f t="shared" ref="X88" si="876">IF(G87&gt;0,(G88/G87),)</f>
        <v>0</v>
      </c>
      <c r="Y88" s="290">
        <f t="shared" ref="Y88" si="877">IF(H87&gt;0,(H88/H87),)</f>
        <v>100240.80421957593</v>
      </c>
      <c r="Z88" s="285">
        <f t="shared" ref="Z88" si="878">IF(I87&gt;0,(I88/I87),)</f>
        <v>0</v>
      </c>
      <c r="AA88" s="275">
        <f t="shared" ref="AA88" si="879">IF(J87&gt;0,(J88/J87),)</f>
        <v>60114.843014128732</v>
      </c>
      <c r="AB88" s="275">
        <f t="shared" ref="AB88" si="880">IF(K87&gt;0,(K88/K87),)</f>
        <v>60580.684221364543</v>
      </c>
      <c r="AC88" s="275">
        <f t="shared" ref="AC88" si="881">IF(L87&gt;0,(L88/L87),)</f>
        <v>0</v>
      </c>
      <c r="AD88" s="275">
        <f t="shared" ref="AD88" si="882">IF(M87&gt;0,(M88/M87),)</f>
        <v>0</v>
      </c>
      <c r="AE88" s="290">
        <f t="shared" ref="AE88" si="883">IF(N87&gt;0,(N88/N87),)</f>
        <v>60362.580450037851</v>
      </c>
      <c r="AF88" s="285">
        <f t="shared" ref="AF88" si="884">IF(O87&gt;0,(O88/O87),)</f>
        <v>0</v>
      </c>
      <c r="AG88" s="275">
        <f t="shared" ref="AG88" si="885">IF(P87&gt;0,(P88/P87),)</f>
        <v>0</v>
      </c>
      <c r="AH88" s="290">
        <f t="shared" ref="AH88" si="886">IF(Q87&gt;0,(Q88/Q87),)</f>
        <v>0</v>
      </c>
      <c r="AI88" s="343"/>
      <c r="AJ88" s="344"/>
      <c r="AK88" s="344"/>
      <c r="AL88" s="344"/>
      <c r="AM88" s="344"/>
      <c r="AN88" s="344"/>
      <c r="AO88" s="309"/>
      <c r="AP88" s="344"/>
      <c r="AQ88" s="344"/>
      <c r="AR88" s="344"/>
      <c r="AS88" s="344"/>
      <c r="AT88" s="344"/>
      <c r="AU88" s="309"/>
      <c r="AV88" s="344"/>
      <c r="AW88" s="344"/>
      <c r="AX88" s="309"/>
    </row>
    <row r="89" spans="1:50">
      <c r="A89" s="381" t="s">
        <v>354</v>
      </c>
      <c r="B89" s="382">
        <v>1112</v>
      </c>
      <c r="C89" s="382"/>
      <c r="D89" s="382">
        <v>229</v>
      </c>
      <c r="E89" s="382"/>
      <c r="F89" s="382"/>
      <c r="G89" s="382"/>
      <c r="H89" s="382">
        <v>1341</v>
      </c>
      <c r="I89" s="382"/>
      <c r="J89" s="382">
        <v>189</v>
      </c>
      <c r="K89" s="382">
        <v>206</v>
      </c>
      <c r="L89" s="382"/>
      <c r="M89" s="382"/>
      <c r="N89" s="382">
        <v>395</v>
      </c>
      <c r="O89" s="382"/>
      <c r="P89" s="382"/>
      <c r="Q89" s="382"/>
      <c r="Y89" s="288"/>
      <c r="Z89" s="284"/>
      <c r="AE89" s="288"/>
      <c r="AF89" s="284"/>
      <c r="AH89" s="288"/>
      <c r="AI89" s="343"/>
      <c r="AJ89" s="344"/>
      <c r="AK89" s="344"/>
      <c r="AL89" s="344"/>
      <c r="AM89" s="344"/>
      <c r="AN89" s="344"/>
      <c r="AO89" s="309"/>
      <c r="AP89" s="344"/>
      <c r="AQ89" s="344"/>
      <c r="AR89" s="344"/>
      <c r="AS89" s="344"/>
      <c r="AT89" s="344"/>
      <c r="AU89" s="309"/>
      <c r="AV89" s="344"/>
      <c r="AW89" s="344"/>
      <c r="AX89" s="309"/>
    </row>
    <row r="90" spans="1:50" ht="13.5" thickBot="1">
      <c r="A90" s="387" t="s">
        <v>356</v>
      </c>
      <c r="B90" s="388">
        <v>120749754.37452836</v>
      </c>
      <c r="C90" s="388"/>
      <c r="D90" s="388">
        <v>14672995.771988569</v>
      </c>
      <c r="E90" s="388"/>
      <c r="F90" s="388"/>
      <c r="G90" s="388"/>
      <c r="H90" s="388">
        <v>135422750.14651692</v>
      </c>
      <c r="I90" s="388"/>
      <c r="J90" s="388">
        <v>11314400.957360405</v>
      </c>
      <c r="K90" s="388">
        <v>11778445.159851056</v>
      </c>
      <c r="L90" s="388"/>
      <c r="M90" s="388"/>
      <c r="N90" s="388">
        <v>23092846.117211461</v>
      </c>
      <c r="O90" s="388"/>
      <c r="P90" s="388"/>
      <c r="Q90" s="388"/>
      <c r="S90" s="281">
        <f>IF(B89&gt;0,(B90/B89),)</f>
        <v>108587.90861018738</v>
      </c>
      <c r="T90" s="281">
        <f t="shared" ref="T90" si="887">IF(C89&gt;0,(C90/C89),)</f>
        <v>0</v>
      </c>
      <c r="U90" s="281">
        <f t="shared" ref="U90" si="888">IF(D89&gt;0,(D90/D89),)</f>
        <v>64074.217344928249</v>
      </c>
      <c r="V90" s="281">
        <f t="shared" ref="V90" si="889">IF(E89&gt;0,(E90/E89),)</f>
        <v>0</v>
      </c>
      <c r="W90" s="281">
        <f t="shared" ref="W90" si="890">IF(F89&gt;0,(F90/F89),)</f>
        <v>0</v>
      </c>
      <c r="X90" s="281">
        <f t="shared" ref="X90" si="891">IF(G89&gt;0,(G90/G89),)</f>
        <v>0</v>
      </c>
      <c r="Y90" s="291">
        <f t="shared" ref="Y90" si="892">IF(H89&gt;0,(H90/H89),)</f>
        <v>100986.39086242873</v>
      </c>
      <c r="Z90" s="286">
        <f t="shared" ref="Z90" si="893">IF(I89&gt;0,(I90/I89),)</f>
        <v>0</v>
      </c>
      <c r="AA90" s="281">
        <f t="shared" ref="AA90" si="894">IF(J89&gt;0,(J90/J89),)</f>
        <v>59864.555329949239</v>
      </c>
      <c r="AB90" s="281">
        <f t="shared" ref="AB90" si="895">IF(K89&gt;0,(K90/K89),)</f>
        <v>57176.918251704155</v>
      </c>
      <c r="AC90" s="281">
        <f t="shared" ref="AC90" si="896">IF(L89&gt;0,(L90/L89),)</f>
        <v>0</v>
      </c>
      <c r="AD90" s="281">
        <f t="shared" ref="AD90" si="897">IF(M89&gt;0,(M90/M89),)</f>
        <v>0</v>
      </c>
      <c r="AE90" s="291">
        <f t="shared" ref="AE90" si="898">IF(N89&gt;0,(N90/N89),)</f>
        <v>58462.901562560663</v>
      </c>
      <c r="AF90" s="286">
        <f t="shared" ref="AF90" si="899">IF(O89&gt;0,(O90/O89),)</f>
        <v>0</v>
      </c>
      <c r="AG90" s="281">
        <f t="shared" ref="AG90" si="900">IF(P89&gt;0,(P90/P89),)</f>
        <v>0</v>
      </c>
      <c r="AH90" s="291">
        <f t="shared" ref="AH90" si="901">IF(Q89&gt;0,(Q90/Q89),)</f>
        <v>0</v>
      </c>
      <c r="AI90" s="346">
        <f>IF(S88&gt;0,(S90-S88)/S88,)</f>
        <v>1.8246827387474622E-2</v>
      </c>
      <c r="AJ90" s="347">
        <f t="shared" ref="AJ90" si="902">IF(T88&gt;0,(T90-T88)/T88,)</f>
        <v>0</v>
      </c>
      <c r="AK90" s="347">
        <f t="shared" ref="AK90" si="903">IF(U88&gt;0,(U90-U88)/U88,)</f>
        <v>-4.5564015196970509E-2</v>
      </c>
      <c r="AL90" s="347">
        <f t="shared" ref="AL90" si="904">IF(V88&gt;0,(V90-V88)/V88,)</f>
        <v>0</v>
      </c>
      <c r="AM90" s="347">
        <f t="shared" ref="AM90" si="905">IF(W88&gt;0,(W90-W88)/W88,)</f>
        <v>0</v>
      </c>
      <c r="AN90" s="347">
        <f t="shared" ref="AN90" si="906">IF(X88&gt;0,(X90-X88)/X88,)</f>
        <v>0</v>
      </c>
      <c r="AO90" s="311">
        <f t="shared" ref="AO90" si="907">IF(Y88&gt;0,(Y90-Y88)/Y88,)</f>
        <v>7.4379555177909304E-3</v>
      </c>
      <c r="AP90" s="347">
        <f t="shared" ref="AP90" si="908">IF(Z88&gt;0,(Z90-Z88)/Z88,)</f>
        <v>0</v>
      </c>
      <c r="AQ90" s="347">
        <f t="shared" ref="AQ90" si="909">IF(AA88&gt;0,(AA90-AA88)/AA88,)</f>
        <v>-4.1634922696324496E-3</v>
      </c>
      <c r="AR90" s="347">
        <f t="shared" ref="AR90" si="910">IF(AB88&gt;0,(AB90-AB88)/AB88,)</f>
        <v>-5.6185664018301176E-2</v>
      </c>
      <c r="AS90" s="347">
        <f t="shared" ref="AS90" si="911">IF(AC88&gt;0,(AC90-AC88)/AC88,)</f>
        <v>0</v>
      </c>
      <c r="AT90" s="347">
        <f t="shared" ref="AT90" si="912">IF(AD88&gt;0,(AD90-AD88)/AD88,)</f>
        <v>0</v>
      </c>
      <c r="AU90" s="311">
        <f t="shared" ref="AU90" si="913">IF(AE88&gt;0,(AE90-AE88)/AE88,)</f>
        <v>-3.1471134489512984E-2</v>
      </c>
      <c r="AV90" s="347">
        <f t="shared" ref="AV90" si="914">IF(AF88&gt;0,(AF90-AF88)/AF88,)</f>
        <v>0</v>
      </c>
      <c r="AW90" s="347">
        <f t="shared" ref="AW90" si="915">IF(AG88&gt;0,(AG90-AG88)/AG88,)</f>
        <v>0</v>
      </c>
      <c r="AX90" s="311">
        <f t="shared" ref="AX90" si="916">IF(AH88&gt;0,(AH90-AH88)/AH88,)</f>
        <v>0</v>
      </c>
    </row>
    <row r="91" spans="1:50">
      <c r="A91" s="380" t="s">
        <v>31</v>
      </c>
      <c r="B91" s="382"/>
      <c r="C91" s="382"/>
      <c r="D91" s="382"/>
      <c r="E91" s="382"/>
      <c r="F91" s="382"/>
      <c r="G91" s="382"/>
      <c r="H91" s="382"/>
      <c r="I91" s="382"/>
      <c r="J91" s="382"/>
      <c r="K91" s="382"/>
      <c r="L91" s="382"/>
      <c r="M91" s="382"/>
      <c r="N91" s="382"/>
      <c r="O91" s="382"/>
      <c r="P91" s="382"/>
      <c r="Q91" s="382"/>
      <c r="Y91" s="288"/>
      <c r="Z91" s="284"/>
      <c r="AE91" s="288"/>
      <c r="AF91" s="284"/>
      <c r="AH91" s="288"/>
      <c r="AI91" s="343"/>
      <c r="AJ91" s="344"/>
      <c r="AK91" s="344"/>
      <c r="AL91" s="344"/>
      <c r="AM91" s="344"/>
      <c r="AN91" s="344"/>
      <c r="AO91" s="309"/>
      <c r="AP91" s="344"/>
      <c r="AQ91" s="344"/>
      <c r="AR91" s="344"/>
      <c r="AS91" s="344"/>
      <c r="AT91" s="344"/>
      <c r="AU91" s="309"/>
      <c r="AV91" s="344"/>
      <c r="AW91" s="344"/>
      <c r="AX91" s="309"/>
    </row>
    <row r="92" spans="1:50">
      <c r="A92" s="381" t="s">
        <v>302</v>
      </c>
      <c r="B92" s="382">
        <v>2200</v>
      </c>
      <c r="C92" s="382"/>
      <c r="D92" s="382">
        <v>298</v>
      </c>
      <c r="E92" s="382">
        <v>73</v>
      </c>
      <c r="F92" s="382"/>
      <c r="G92" s="382">
        <v>30</v>
      </c>
      <c r="H92" s="382">
        <v>2601</v>
      </c>
      <c r="I92" s="382">
        <v>0</v>
      </c>
      <c r="J92" s="382">
        <v>0</v>
      </c>
      <c r="K92" s="382">
        <v>0</v>
      </c>
      <c r="L92" s="382">
        <v>0</v>
      </c>
      <c r="M92" s="382"/>
      <c r="N92" s="382">
        <v>0</v>
      </c>
      <c r="O92" s="382"/>
      <c r="P92" s="382"/>
      <c r="Q92" s="382"/>
      <c r="S92" s="274"/>
      <c r="T92" s="274"/>
      <c r="U92" s="274"/>
      <c r="V92" s="274"/>
      <c r="W92" s="274"/>
      <c r="X92" s="274"/>
      <c r="Y92" s="289"/>
      <c r="Z92" s="284"/>
      <c r="AA92" s="274"/>
      <c r="AB92" s="274"/>
      <c r="AC92" s="274"/>
      <c r="AD92" s="274"/>
      <c r="AE92" s="289"/>
      <c r="AF92" s="284"/>
      <c r="AG92" s="274"/>
      <c r="AH92" s="289"/>
      <c r="AI92" s="343"/>
      <c r="AJ92" s="344"/>
      <c r="AK92" s="344"/>
      <c r="AL92" s="344"/>
      <c r="AM92" s="344"/>
      <c r="AN92" s="344"/>
      <c r="AO92" s="309"/>
      <c r="AP92" s="344"/>
      <c r="AQ92" s="344"/>
      <c r="AR92" s="344"/>
      <c r="AS92" s="344"/>
      <c r="AT92" s="344"/>
      <c r="AU92" s="309"/>
      <c r="AV92" s="344"/>
      <c r="AW92" s="344"/>
      <c r="AX92" s="309"/>
    </row>
    <row r="93" spans="1:50">
      <c r="A93" s="381" t="s">
        <v>304</v>
      </c>
      <c r="B93" s="382">
        <v>256331358.81111628</v>
      </c>
      <c r="C93" s="382"/>
      <c r="D93" s="382">
        <v>27813456.904308751</v>
      </c>
      <c r="E93" s="382">
        <v>7105743.5974576268</v>
      </c>
      <c r="F93" s="382"/>
      <c r="G93" s="382">
        <v>2610235</v>
      </c>
      <c r="H93" s="382">
        <v>293860794.31288266</v>
      </c>
      <c r="I93" s="382">
        <v>0</v>
      </c>
      <c r="J93" s="382">
        <v>0</v>
      </c>
      <c r="K93" s="382">
        <v>0</v>
      </c>
      <c r="L93" s="382">
        <v>0</v>
      </c>
      <c r="M93" s="382"/>
      <c r="N93" s="382">
        <v>0</v>
      </c>
      <c r="O93" s="382"/>
      <c r="P93" s="382"/>
      <c r="Q93" s="382"/>
      <c r="S93" s="275">
        <f>IF(B92&gt;0,(B93/B92),)</f>
        <v>116514.25400505285</v>
      </c>
      <c r="T93" s="275">
        <f t="shared" ref="T93" si="917">IF(C92&gt;0,(C93/C92),)</f>
        <v>0</v>
      </c>
      <c r="U93" s="275">
        <f t="shared" ref="U93" si="918">IF(D92&gt;0,(D93/D92),)</f>
        <v>93333.748001036074</v>
      </c>
      <c r="V93" s="275">
        <f t="shared" ref="V93" si="919">IF(E92&gt;0,(E93/E92),)</f>
        <v>97338.953389830509</v>
      </c>
      <c r="W93" s="275">
        <f t="shared" ref="W93" si="920">IF(F92&gt;0,(F93/F92),)</f>
        <v>0</v>
      </c>
      <c r="X93" s="275">
        <f t="shared" ref="X93" si="921">IF(G92&gt;0,(G93/G92),)</f>
        <v>87007.833333333328</v>
      </c>
      <c r="Y93" s="290">
        <f t="shared" ref="Y93" si="922">IF(H92&gt;0,(H93/H92),)</f>
        <v>112979.9286093359</v>
      </c>
      <c r="Z93" s="285">
        <f t="shared" ref="Z93" si="923">IF(I92&gt;0,(I93/I92),)</f>
        <v>0</v>
      </c>
      <c r="AA93" s="275">
        <f t="shared" ref="AA93" si="924">IF(J92&gt;0,(J93/J92),)</f>
        <v>0</v>
      </c>
      <c r="AB93" s="275">
        <f t="shared" ref="AB93" si="925">IF(K92&gt;0,(K93/K92),)</f>
        <v>0</v>
      </c>
      <c r="AC93" s="275">
        <f t="shared" ref="AC93" si="926">IF(L92&gt;0,(L93/L92),)</f>
        <v>0</v>
      </c>
      <c r="AD93" s="275">
        <f t="shared" ref="AD93" si="927">IF(M92&gt;0,(M93/M92),)</f>
        <v>0</v>
      </c>
      <c r="AE93" s="290">
        <f t="shared" ref="AE93" si="928">IF(N92&gt;0,(N93/N92),)</f>
        <v>0</v>
      </c>
      <c r="AF93" s="285">
        <f t="shared" ref="AF93" si="929">IF(O92&gt;0,(O93/O92),)</f>
        <v>0</v>
      </c>
      <c r="AG93" s="275">
        <f t="shared" ref="AG93" si="930">IF(P92&gt;0,(P93/P92),)</f>
        <v>0</v>
      </c>
      <c r="AH93" s="290">
        <f t="shared" ref="AH93" si="931">IF(Q92&gt;0,(Q93/Q92),)</f>
        <v>0</v>
      </c>
      <c r="AI93" s="343"/>
      <c r="AJ93" s="344"/>
      <c r="AK93" s="344"/>
      <c r="AL93" s="344"/>
      <c r="AM93" s="344"/>
      <c r="AN93" s="344"/>
      <c r="AO93" s="309"/>
      <c r="AP93" s="344"/>
      <c r="AQ93" s="344"/>
      <c r="AR93" s="344"/>
      <c r="AS93" s="344"/>
      <c r="AT93" s="344"/>
      <c r="AU93" s="309"/>
      <c r="AV93" s="344"/>
      <c r="AW93" s="344"/>
      <c r="AX93" s="309"/>
    </row>
    <row r="94" spans="1:50">
      <c r="A94" s="381" t="s">
        <v>306</v>
      </c>
      <c r="B94" s="382">
        <v>2216</v>
      </c>
      <c r="C94" s="382"/>
      <c r="D94" s="382">
        <v>310</v>
      </c>
      <c r="E94" s="382">
        <v>72</v>
      </c>
      <c r="F94" s="382"/>
      <c r="G94" s="382">
        <v>29</v>
      </c>
      <c r="H94" s="382">
        <v>2627</v>
      </c>
      <c r="I94" s="382">
        <v>0</v>
      </c>
      <c r="J94" s="382">
        <v>0</v>
      </c>
      <c r="K94" s="382">
        <v>0</v>
      </c>
      <c r="L94" s="382">
        <v>0</v>
      </c>
      <c r="M94" s="382"/>
      <c r="N94" s="382">
        <v>0</v>
      </c>
      <c r="O94" s="382"/>
      <c r="P94" s="382"/>
      <c r="Q94" s="382"/>
      <c r="Y94" s="288"/>
      <c r="Z94" s="284"/>
      <c r="AE94" s="288"/>
      <c r="AF94" s="284"/>
      <c r="AH94" s="288"/>
      <c r="AI94" s="343"/>
      <c r="AJ94" s="344"/>
      <c r="AK94" s="344"/>
      <c r="AL94" s="344"/>
      <c r="AM94" s="344"/>
      <c r="AN94" s="344"/>
      <c r="AO94" s="309"/>
      <c r="AP94" s="344"/>
      <c r="AQ94" s="344"/>
      <c r="AR94" s="344"/>
      <c r="AS94" s="344"/>
      <c r="AT94" s="344"/>
      <c r="AU94" s="309"/>
      <c r="AV94" s="344"/>
      <c r="AW94" s="344"/>
      <c r="AX94" s="309"/>
    </row>
    <row r="95" spans="1:50">
      <c r="A95" s="381" t="s">
        <v>308</v>
      </c>
      <c r="B95" s="382">
        <v>267526422.93033051</v>
      </c>
      <c r="C95" s="382"/>
      <c r="D95" s="382">
        <v>29190590.818365607</v>
      </c>
      <c r="E95" s="382">
        <v>7221676.615384616</v>
      </c>
      <c r="F95" s="382"/>
      <c r="G95" s="382">
        <v>2557642</v>
      </c>
      <c r="H95" s="382">
        <v>306496332.36408079</v>
      </c>
      <c r="I95" s="382">
        <v>0</v>
      </c>
      <c r="J95" s="382">
        <v>0</v>
      </c>
      <c r="K95" s="382">
        <v>0</v>
      </c>
      <c r="L95" s="382">
        <v>0</v>
      </c>
      <c r="M95" s="382"/>
      <c r="N95" s="382">
        <v>0</v>
      </c>
      <c r="O95" s="382"/>
      <c r="P95" s="382"/>
      <c r="Q95" s="382"/>
      <c r="R95" s="273"/>
      <c r="S95" s="275">
        <f>IF(B94&gt;0,(B95/B94),)</f>
        <v>120724.92009491449</v>
      </c>
      <c r="T95" s="275">
        <f t="shared" ref="T95" si="932">IF(C94&gt;0,(C95/C94),)</f>
        <v>0</v>
      </c>
      <c r="U95" s="275">
        <f t="shared" ref="U95" si="933">IF(D94&gt;0,(D95/D94),)</f>
        <v>94163.196188276153</v>
      </c>
      <c r="V95" s="275">
        <f t="shared" ref="V95" si="934">IF(E94&gt;0,(E95/E94),)</f>
        <v>100301.06410256411</v>
      </c>
      <c r="W95" s="275">
        <f t="shared" ref="W95" si="935">IF(F94&gt;0,(F95/F94),)</f>
        <v>0</v>
      </c>
      <c r="X95" s="275">
        <f t="shared" ref="X95" si="936">IF(G94&gt;0,(G95/G94),)</f>
        <v>88194.551724137928</v>
      </c>
      <c r="Y95" s="290">
        <f t="shared" ref="Y95" si="937">IF(H94&gt;0,(H95/H94),)</f>
        <v>116671.61490829113</v>
      </c>
      <c r="Z95" s="285">
        <f t="shared" ref="Z95" si="938">IF(I94&gt;0,(I95/I94),)</f>
        <v>0</v>
      </c>
      <c r="AA95" s="275">
        <f t="shared" ref="AA95" si="939">IF(J94&gt;0,(J95/J94),)</f>
        <v>0</v>
      </c>
      <c r="AB95" s="275">
        <f t="shared" ref="AB95" si="940">IF(K94&gt;0,(K95/K94),)</f>
        <v>0</v>
      </c>
      <c r="AC95" s="275">
        <f t="shared" ref="AC95" si="941">IF(L94&gt;0,(L95/L94),)</f>
        <v>0</v>
      </c>
      <c r="AD95" s="275">
        <f t="shared" ref="AD95" si="942">IF(M94&gt;0,(M95/M94),)</f>
        <v>0</v>
      </c>
      <c r="AE95" s="290">
        <f t="shared" ref="AE95" si="943">IF(N94&gt;0,(N95/N94),)</f>
        <v>0</v>
      </c>
      <c r="AF95" s="285">
        <f t="shared" ref="AF95" si="944">IF(O94&gt;0,(O95/O94),)</f>
        <v>0</v>
      </c>
      <c r="AG95" s="275">
        <f t="shared" ref="AG95" si="945">IF(P94&gt;0,(P95/P94),)</f>
        <v>0</v>
      </c>
      <c r="AH95" s="290">
        <f t="shared" ref="AH95" si="946">IF(Q94&gt;0,(Q95/Q94),)</f>
        <v>0</v>
      </c>
      <c r="AI95" s="345">
        <f>IF(S93&gt;0,(S95-S93)/S93,)</f>
        <v>3.6138634931988975E-2</v>
      </c>
      <c r="AJ95" s="314">
        <f t="shared" ref="AJ95" si="947">IF(T93&gt;0,(T95-T93)/T93,)</f>
        <v>0</v>
      </c>
      <c r="AK95" s="314">
        <f t="shared" ref="AK95" si="948">IF(U93&gt;0,(U95-U93)/U93,)</f>
        <v>8.8869053799368672E-3</v>
      </c>
      <c r="AL95" s="314">
        <f t="shared" ref="AL95" si="949">IF(V93&gt;0,(V95-V93)/V93,)</f>
        <v>3.0430887220152365E-2</v>
      </c>
      <c r="AM95" s="314">
        <f t="shared" ref="AM95" si="950">IF(W93&gt;0,(W95-W93)/W93,)</f>
        <v>0</v>
      </c>
      <c r="AN95" s="314">
        <f t="shared" ref="AN95" si="951">IF(X93&gt;0,(X95-X93)/X93,)</f>
        <v>1.3639213221850896E-2</v>
      </c>
      <c r="AO95" s="310">
        <f t="shared" ref="AO95" si="952">IF(Y93&gt;0,(Y95-Y93)/Y93,)</f>
        <v>3.2675594190897515E-2</v>
      </c>
      <c r="AP95" s="314">
        <f t="shared" ref="AP95" si="953">IF(Z93&gt;0,(Z95-Z93)/Z93,)</f>
        <v>0</v>
      </c>
      <c r="AQ95" s="314">
        <f t="shared" ref="AQ95" si="954">IF(AA93&gt;0,(AA95-AA93)/AA93,)</f>
        <v>0</v>
      </c>
      <c r="AR95" s="314">
        <f t="shared" ref="AR95" si="955">IF(AB93&gt;0,(AB95-AB93)/AB93,)</f>
        <v>0</v>
      </c>
      <c r="AS95" s="314">
        <f t="shared" ref="AS95" si="956">IF(AC93&gt;0,(AC95-AC93)/AC93,)</f>
        <v>0</v>
      </c>
      <c r="AT95" s="314">
        <f t="shared" ref="AT95" si="957">IF(AD93&gt;0,(AD95-AD93)/AD93,)</f>
        <v>0</v>
      </c>
      <c r="AU95" s="310">
        <f t="shared" ref="AU95" si="958">IF(AE93&gt;0,(AE95-AE93)/AE93,)</f>
        <v>0</v>
      </c>
      <c r="AV95" s="314">
        <f t="shared" ref="AV95" si="959">IF(AF93&gt;0,(AF95-AF93)/AF93,)</f>
        <v>0</v>
      </c>
      <c r="AW95" s="314">
        <f t="shared" ref="AW95" si="960">IF(AG93&gt;0,(AG95-AG93)/AG93,)</f>
        <v>0</v>
      </c>
      <c r="AX95" s="310">
        <f t="shared" ref="AX95" si="961">IF(AH93&gt;0,(AH95-AH93)/AH93,)</f>
        <v>0</v>
      </c>
    </row>
    <row r="96" spans="1:50">
      <c r="A96" s="381" t="s">
        <v>310</v>
      </c>
      <c r="B96" s="382">
        <v>2135</v>
      </c>
      <c r="C96" s="382"/>
      <c r="D96" s="382">
        <v>390</v>
      </c>
      <c r="E96" s="382">
        <v>105</v>
      </c>
      <c r="F96" s="382"/>
      <c r="G96" s="382">
        <v>23</v>
      </c>
      <c r="H96" s="382">
        <v>2653</v>
      </c>
      <c r="I96" s="382">
        <v>0</v>
      </c>
      <c r="J96" s="382">
        <v>0</v>
      </c>
      <c r="K96" s="382">
        <v>0</v>
      </c>
      <c r="L96" s="382">
        <v>0</v>
      </c>
      <c r="M96" s="382"/>
      <c r="N96" s="382">
        <v>0</v>
      </c>
      <c r="O96" s="382"/>
      <c r="P96" s="382"/>
      <c r="Q96" s="382"/>
      <c r="Y96" s="288"/>
      <c r="Z96" s="284"/>
      <c r="AE96" s="288"/>
      <c r="AF96" s="284"/>
      <c r="AH96" s="288"/>
      <c r="AI96" s="343"/>
      <c r="AJ96" s="344"/>
      <c r="AK96" s="344"/>
      <c r="AL96" s="344"/>
      <c r="AM96" s="344"/>
      <c r="AN96" s="344"/>
      <c r="AO96" s="309"/>
      <c r="AP96" s="344"/>
      <c r="AQ96" s="344"/>
      <c r="AR96" s="344"/>
      <c r="AS96" s="344"/>
      <c r="AT96" s="344"/>
      <c r="AU96" s="309"/>
      <c r="AV96" s="344"/>
      <c r="AW96" s="344"/>
      <c r="AX96" s="309"/>
    </row>
    <row r="97" spans="1:50">
      <c r="A97" s="386" t="s">
        <v>312</v>
      </c>
      <c r="B97" s="384">
        <v>173102869.54274106</v>
      </c>
      <c r="C97" s="384"/>
      <c r="D97" s="384">
        <v>27944887.645307742</v>
      </c>
      <c r="E97" s="384">
        <v>7494442.2754491018</v>
      </c>
      <c r="F97" s="384"/>
      <c r="G97" s="384">
        <v>1599371</v>
      </c>
      <c r="H97" s="384">
        <v>210141570.46349791</v>
      </c>
      <c r="I97" s="384">
        <v>0</v>
      </c>
      <c r="J97" s="384">
        <v>0</v>
      </c>
      <c r="K97" s="384">
        <v>0</v>
      </c>
      <c r="L97" s="384">
        <v>0</v>
      </c>
      <c r="M97" s="384"/>
      <c r="N97" s="384">
        <v>0</v>
      </c>
      <c r="O97" s="384"/>
      <c r="P97" s="384"/>
      <c r="Q97" s="384"/>
      <c r="S97" s="275">
        <f>IF(B96&gt;0,(B97/B96),)</f>
        <v>81078.62742048761</v>
      </c>
      <c r="T97" s="275">
        <f t="shared" ref="T97" si="962">IF(C96&gt;0,(C97/C96),)</f>
        <v>0</v>
      </c>
      <c r="U97" s="275">
        <f t="shared" ref="U97" si="963">IF(D96&gt;0,(D97/D96),)</f>
        <v>71653.558064891651</v>
      </c>
      <c r="V97" s="275">
        <f t="shared" ref="V97" si="964">IF(E96&gt;0,(E97/E96),)</f>
        <v>71375.640718562878</v>
      </c>
      <c r="W97" s="275">
        <f t="shared" ref="W97" si="965">IF(F96&gt;0,(F97/F96),)</f>
        <v>0</v>
      </c>
      <c r="X97" s="275">
        <f t="shared" ref="X97" si="966">IF(G96&gt;0,(G97/G96),)</f>
        <v>69537.869565217392</v>
      </c>
      <c r="Y97" s="290">
        <f t="shared" ref="Y97" si="967">IF(H96&gt;0,(H97/H96),)</f>
        <v>79209.035229362198</v>
      </c>
      <c r="Z97" s="285">
        <f t="shared" ref="Z97" si="968">IF(I96&gt;0,(I97/I96),)</f>
        <v>0</v>
      </c>
      <c r="AA97" s="275">
        <f t="shared" ref="AA97" si="969">IF(J96&gt;0,(J97/J96),)</f>
        <v>0</v>
      </c>
      <c r="AB97" s="275">
        <f t="shared" ref="AB97" si="970">IF(K96&gt;0,(K97/K96),)</f>
        <v>0</v>
      </c>
      <c r="AC97" s="275">
        <f t="shared" ref="AC97" si="971">IF(L96&gt;0,(L97/L96),)</f>
        <v>0</v>
      </c>
      <c r="AD97" s="275">
        <f t="shared" ref="AD97" si="972">IF(M96&gt;0,(M97/M96),)</f>
        <v>0</v>
      </c>
      <c r="AE97" s="290">
        <f t="shared" ref="AE97" si="973">IF(N96&gt;0,(N97/N96),)</f>
        <v>0</v>
      </c>
      <c r="AF97" s="285">
        <f t="shared" ref="AF97" si="974">IF(O96&gt;0,(O97/O96),)</f>
        <v>0</v>
      </c>
      <c r="AG97" s="275">
        <f t="shared" ref="AG97" si="975">IF(P96&gt;0,(P97/P96),)</f>
        <v>0</v>
      </c>
      <c r="AH97" s="290">
        <f t="shared" ref="AH97" si="976">IF(Q96&gt;0,(Q97/Q96),)</f>
        <v>0</v>
      </c>
      <c r="AI97" s="343"/>
      <c r="AJ97" s="344"/>
      <c r="AK97" s="344"/>
      <c r="AL97" s="344"/>
      <c r="AM97" s="344"/>
      <c r="AN97" s="344"/>
      <c r="AO97" s="309"/>
      <c r="AP97" s="344"/>
      <c r="AQ97" s="344"/>
      <c r="AR97" s="344"/>
      <c r="AS97" s="344"/>
      <c r="AT97" s="344"/>
      <c r="AU97" s="309"/>
      <c r="AV97" s="344"/>
      <c r="AW97" s="344"/>
      <c r="AX97" s="309"/>
    </row>
    <row r="98" spans="1:50">
      <c r="A98" s="381" t="s">
        <v>314</v>
      </c>
      <c r="B98" s="382">
        <v>2112</v>
      </c>
      <c r="C98" s="382"/>
      <c r="D98" s="382">
        <v>395</v>
      </c>
      <c r="E98" s="382">
        <v>109</v>
      </c>
      <c r="F98" s="382"/>
      <c r="G98" s="382">
        <v>24</v>
      </c>
      <c r="H98" s="382">
        <v>2640</v>
      </c>
      <c r="I98" s="382">
        <v>0</v>
      </c>
      <c r="J98" s="382">
        <v>0</v>
      </c>
      <c r="K98" s="382">
        <v>0</v>
      </c>
      <c r="L98" s="382">
        <v>0</v>
      </c>
      <c r="M98" s="382"/>
      <c r="N98" s="382">
        <v>0</v>
      </c>
      <c r="O98" s="382"/>
      <c r="P98" s="382"/>
      <c r="Q98" s="382"/>
      <c r="Y98" s="288"/>
      <c r="Z98" s="284"/>
      <c r="AE98" s="288"/>
      <c r="AF98" s="284"/>
      <c r="AH98" s="288"/>
      <c r="AI98" s="343"/>
      <c r="AJ98" s="344"/>
      <c r="AK98" s="344"/>
      <c r="AL98" s="344"/>
      <c r="AM98" s="344"/>
      <c r="AN98" s="344"/>
      <c r="AO98" s="309"/>
      <c r="AP98" s="344"/>
      <c r="AQ98" s="344"/>
      <c r="AR98" s="344"/>
      <c r="AS98" s="344"/>
      <c r="AT98" s="344"/>
      <c r="AU98" s="309"/>
      <c r="AV98" s="344"/>
      <c r="AW98" s="344"/>
      <c r="AX98" s="309"/>
    </row>
    <row r="99" spans="1:50">
      <c r="A99" s="381" t="s">
        <v>316</v>
      </c>
      <c r="B99" s="382">
        <v>178825877.35114402</v>
      </c>
      <c r="C99" s="382"/>
      <c r="D99" s="382">
        <v>28772554.097817324</v>
      </c>
      <c r="E99" s="382">
        <v>8184815.6541786734</v>
      </c>
      <c r="F99" s="382"/>
      <c r="G99" s="382">
        <v>1663633</v>
      </c>
      <c r="H99" s="382">
        <v>217446880.10314003</v>
      </c>
      <c r="I99" s="382">
        <v>0</v>
      </c>
      <c r="J99" s="382">
        <v>0</v>
      </c>
      <c r="K99" s="382">
        <v>0</v>
      </c>
      <c r="L99" s="382">
        <v>0</v>
      </c>
      <c r="M99" s="382"/>
      <c r="N99" s="382">
        <v>0</v>
      </c>
      <c r="O99" s="382"/>
      <c r="P99" s="382"/>
      <c r="Q99" s="382"/>
      <c r="R99" s="273"/>
      <c r="S99" s="275">
        <f>IF(B98&gt;0,(B99/B98),)</f>
        <v>84671.343442776517</v>
      </c>
      <c r="T99" s="275">
        <f t="shared" ref="T99" si="977">IF(C98&gt;0,(C99/C98),)</f>
        <v>0</v>
      </c>
      <c r="U99" s="275">
        <f t="shared" ref="U99" si="978">IF(D98&gt;0,(D99/D98),)</f>
        <v>72841.909108398293</v>
      </c>
      <c r="V99" s="275">
        <f t="shared" ref="V99" si="979">IF(E98&gt;0,(E99/E98),)</f>
        <v>75090.051873198841</v>
      </c>
      <c r="W99" s="275">
        <f t="shared" ref="W99" si="980">IF(F98&gt;0,(F99/F98),)</f>
        <v>0</v>
      </c>
      <c r="X99" s="275">
        <f t="shared" ref="X99" si="981">IF(G98&gt;0,(G99/G98),)</f>
        <v>69318.041666666672</v>
      </c>
      <c r="Y99" s="290">
        <f t="shared" ref="Y99" si="982">IF(H98&gt;0,(H99/H98),)</f>
        <v>82366.242463310613</v>
      </c>
      <c r="Z99" s="285">
        <f t="shared" ref="Z99" si="983">IF(I98&gt;0,(I99/I98),)</f>
        <v>0</v>
      </c>
      <c r="AA99" s="275">
        <f t="shared" ref="AA99" si="984">IF(J98&gt;0,(J99/J98),)</f>
        <v>0</v>
      </c>
      <c r="AB99" s="275">
        <f t="shared" ref="AB99" si="985">IF(K98&gt;0,(K99/K98),)</f>
        <v>0</v>
      </c>
      <c r="AC99" s="275">
        <f t="shared" ref="AC99" si="986">IF(L98&gt;0,(L99/L98),)</f>
        <v>0</v>
      </c>
      <c r="AD99" s="275">
        <f t="shared" ref="AD99" si="987">IF(M98&gt;0,(M99/M98),)</f>
        <v>0</v>
      </c>
      <c r="AE99" s="290">
        <f t="shared" ref="AE99" si="988">IF(N98&gt;0,(N99/N98),)</f>
        <v>0</v>
      </c>
      <c r="AF99" s="285">
        <f t="shared" ref="AF99" si="989">IF(O98&gt;0,(O99/O98),)</f>
        <v>0</v>
      </c>
      <c r="AG99" s="275">
        <f t="shared" ref="AG99" si="990">IF(P98&gt;0,(P99/P98),)</f>
        <v>0</v>
      </c>
      <c r="AH99" s="290">
        <f t="shared" ref="AH99" si="991">IF(Q98&gt;0,(Q99/Q98),)</f>
        <v>0</v>
      </c>
      <c r="AI99" s="345">
        <f>IF(S97&gt;0,(S99-S97)/S97,)</f>
        <v>4.4311505221424977E-2</v>
      </c>
      <c r="AJ99" s="314">
        <f t="shared" ref="AJ99" si="992">IF(T97&gt;0,(T99-T97)/T97,)</f>
        <v>0</v>
      </c>
      <c r="AK99" s="314">
        <f t="shared" ref="AK99" si="993">IF(U97&gt;0,(U99-U97)/U97,)</f>
        <v>1.6584675982599984E-2</v>
      </c>
      <c r="AL99" s="314">
        <f t="shared" ref="AL99" si="994">IF(V97&gt;0,(V99-V97)/V97,)</f>
        <v>5.2040319599820355E-2</v>
      </c>
      <c r="AM99" s="314">
        <f t="shared" ref="AM99" si="995">IF(W97&gt;0,(W99-W97)/W97,)</f>
        <v>0</v>
      </c>
      <c r="AN99" s="314">
        <f t="shared" ref="AN99" si="996">IF(X97&gt;0,(X99-X97)/X97,)</f>
        <v>-3.1612688154696875E-3</v>
      </c>
      <c r="AO99" s="310">
        <f t="shared" ref="AO99" si="997">IF(Y97&gt;0,(Y99-Y97)/Y97,)</f>
        <v>3.9859180519068636E-2</v>
      </c>
      <c r="AP99" s="314">
        <f t="shared" ref="AP99" si="998">IF(Z97&gt;0,(Z99-Z97)/Z97,)</f>
        <v>0</v>
      </c>
      <c r="AQ99" s="314">
        <f t="shared" ref="AQ99" si="999">IF(AA97&gt;0,(AA99-AA97)/AA97,)</f>
        <v>0</v>
      </c>
      <c r="AR99" s="314">
        <f t="shared" ref="AR99" si="1000">IF(AB97&gt;0,(AB99-AB97)/AB97,)</f>
        <v>0</v>
      </c>
      <c r="AS99" s="314">
        <f t="shared" ref="AS99" si="1001">IF(AC97&gt;0,(AC99-AC97)/AC97,)</f>
        <v>0</v>
      </c>
      <c r="AT99" s="314">
        <f t="shared" ref="AT99" si="1002">IF(AD97&gt;0,(AD99-AD97)/AD97,)</f>
        <v>0</v>
      </c>
      <c r="AU99" s="310">
        <f t="shared" ref="AU99" si="1003">IF(AE97&gt;0,(AE99-AE97)/AE97,)</f>
        <v>0</v>
      </c>
      <c r="AV99" s="314">
        <f t="shared" ref="AV99" si="1004">IF(AF97&gt;0,(AF99-AF97)/AF97,)</f>
        <v>0</v>
      </c>
      <c r="AW99" s="314">
        <f t="shared" ref="AW99" si="1005">IF(AG97&gt;0,(AG99-AG97)/AG97,)</f>
        <v>0</v>
      </c>
      <c r="AX99" s="310">
        <f t="shared" ref="AX99" si="1006">IF(AH97&gt;0,(AH99-AH97)/AH97,)</f>
        <v>0</v>
      </c>
    </row>
    <row r="100" spans="1:50">
      <c r="A100" s="381" t="s">
        <v>318</v>
      </c>
      <c r="B100" s="382">
        <v>1592</v>
      </c>
      <c r="C100" s="382"/>
      <c r="D100" s="382">
        <v>374</v>
      </c>
      <c r="E100" s="382">
        <v>132</v>
      </c>
      <c r="F100" s="382"/>
      <c r="G100" s="382">
        <v>16</v>
      </c>
      <c r="H100" s="382">
        <v>2114</v>
      </c>
      <c r="I100" s="382">
        <v>0</v>
      </c>
      <c r="J100" s="382">
        <v>0</v>
      </c>
      <c r="K100" s="382">
        <v>0</v>
      </c>
      <c r="L100" s="382">
        <v>0</v>
      </c>
      <c r="M100" s="382"/>
      <c r="N100" s="382">
        <v>0</v>
      </c>
      <c r="O100" s="382"/>
      <c r="P100" s="382"/>
      <c r="Q100" s="382"/>
      <c r="Y100" s="288"/>
      <c r="Z100" s="284"/>
      <c r="AE100" s="288"/>
      <c r="AF100" s="284"/>
      <c r="AH100" s="288"/>
      <c r="AI100" s="343"/>
      <c r="AJ100" s="344"/>
      <c r="AK100" s="344"/>
      <c r="AL100" s="344"/>
      <c r="AM100" s="344"/>
      <c r="AN100" s="344"/>
      <c r="AO100" s="309"/>
      <c r="AP100" s="344"/>
      <c r="AQ100" s="344"/>
      <c r="AR100" s="344"/>
      <c r="AS100" s="344"/>
      <c r="AT100" s="344"/>
      <c r="AU100" s="309"/>
      <c r="AV100" s="344"/>
      <c r="AW100" s="344"/>
      <c r="AX100" s="309"/>
    </row>
    <row r="101" spans="1:50">
      <c r="A101" s="381" t="s">
        <v>320</v>
      </c>
      <c r="B101" s="382">
        <v>117159923.67913514</v>
      </c>
      <c r="C101" s="382"/>
      <c r="D101" s="382">
        <v>22666663.274018392</v>
      </c>
      <c r="E101" s="382">
        <v>8310844.4571428569</v>
      </c>
      <c r="F101" s="382"/>
      <c r="G101" s="382">
        <v>917760</v>
      </c>
      <c r="H101" s="382">
        <v>149055191.41029641</v>
      </c>
      <c r="I101" s="382">
        <v>0</v>
      </c>
      <c r="J101" s="382">
        <v>0</v>
      </c>
      <c r="K101" s="382">
        <v>0</v>
      </c>
      <c r="L101" s="382">
        <v>0</v>
      </c>
      <c r="M101" s="382"/>
      <c r="N101" s="382">
        <v>0</v>
      </c>
      <c r="O101" s="382"/>
      <c r="P101" s="382"/>
      <c r="Q101" s="382"/>
      <c r="R101" s="273"/>
      <c r="S101" s="275">
        <f>IF(B100&gt;0,(B101/B100),)</f>
        <v>73592.916883878861</v>
      </c>
      <c r="T101" s="275">
        <f t="shared" ref="T101" si="1007">IF(C100&gt;0,(C101/C100),)</f>
        <v>0</v>
      </c>
      <c r="U101" s="275">
        <f t="shared" ref="U101" si="1008">IF(D100&gt;0,(D101/D100),)</f>
        <v>60606.051534808532</v>
      </c>
      <c r="V101" s="275">
        <f t="shared" ref="V101" si="1009">IF(E100&gt;0,(E101/E100),)</f>
        <v>62960.942857142858</v>
      </c>
      <c r="W101" s="275">
        <f t="shared" ref="W101" si="1010">IF(F100&gt;0,(F101/F100),)</f>
        <v>0</v>
      </c>
      <c r="X101" s="275">
        <f t="shared" ref="X101" si="1011">IF(G100&gt;0,(G101/G100),)</f>
        <v>57360</v>
      </c>
      <c r="Y101" s="290">
        <f t="shared" ref="Y101" si="1012">IF(H100&gt;0,(H101/H100),)</f>
        <v>70508.605208276451</v>
      </c>
      <c r="Z101" s="285">
        <f t="shared" ref="Z101" si="1013">IF(I100&gt;0,(I101/I100),)</f>
        <v>0</v>
      </c>
      <c r="AA101" s="275">
        <f t="shared" ref="AA101" si="1014">IF(J100&gt;0,(J101/J100),)</f>
        <v>0</v>
      </c>
      <c r="AB101" s="275">
        <f t="shared" ref="AB101" si="1015">IF(K100&gt;0,(K101/K100),)</f>
        <v>0</v>
      </c>
      <c r="AC101" s="275">
        <f t="shared" ref="AC101" si="1016">IF(L100&gt;0,(L101/L100),)</f>
        <v>0</v>
      </c>
      <c r="AD101" s="275">
        <f t="shared" ref="AD101" si="1017">IF(M100&gt;0,(M101/M100),)</f>
        <v>0</v>
      </c>
      <c r="AE101" s="290">
        <f t="shared" ref="AE101" si="1018">IF(N100&gt;0,(N101/N100),)</f>
        <v>0</v>
      </c>
      <c r="AF101" s="285">
        <f t="shared" ref="AF101" si="1019">IF(O100&gt;0,(O101/O100),)</f>
        <v>0</v>
      </c>
      <c r="AG101" s="275">
        <f t="shared" ref="AG101" si="1020">IF(P100&gt;0,(P101/P100),)</f>
        <v>0</v>
      </c>
      <c r="AH101" s="290">
        <f t="shared" ref="AH101" si="1021">IF(Q100&gt;0,(Q101/Q100),)</f>
        <v>0</v>
      </c>
      <c r="AI101" s="343"/>
      <c r="AJ101" s="344"/>
      <c r="AK101" s="344"/>
      <c r="AL101" s="344"/>
      <c r="AM101" s="344"/>
      <c r="AN101" s="344"/>
      <c r="AO101" s="309"/>
      <c r="AP101" s="344"/>
      <c r="AQ101" s="344"/>
      <c r="AR101" s="344"/>
      <c r="AS101" s="344"/>
      <c r="AT101" s="344"/>
      <c r="AU101" s="309"/>
      <c r="AV101" s="344"/>
      <c r="AW101" s="344"/>
      <c r="AX101" s="309"/>
    </row>
    <row r="102" spans="1:50">
      <c r="A102" s="381" t="s">
        <v>322</v>
      </c>
      <c r="B102" s="382">
        <v>1627</v>
      </c>
      <c r="C102" s="382"/>
      <c r="D102" s="382">
        <v>384</v>
      </c>
      <c r="E102" s="382">
        <v>147</v>
      </c>
      <c r="F102" s="382"/>
      <c r="G102" s="382">
        <v>19</v>
      </c>
      <c r="H102" s="382">
        <v>2177</v>
      </c>
      <c r="I102" s="382">
        <v>0</v>
      </c>
      <c r="J102" s="382">
        <v>0</v>
      </c>
      <c r="K102" s="382">
        <v>0</v>
      </c>
      <c r="L102" s="382">
        <v>0</v>
      </c>
      <c r="M102" s="382"/>
      <c r="N102" s="382">
        <v>0</v>
      </c>
      <c r="O102" s="382"/>
      <c r="P102" s="382"/>
      <c r="Q102" s="382"/>
      <c r="Y102" s="288"/>
      <c r="Z102" s="284"/>
      <c r="AE102" s="288"/>
      <c r="AF102" s="284"/>
      <c r="AH102" s="288"/>
      <c r="AI102" s="343"/>
      <c r="AJ102" s="344"/>
      <c r="AK102" s="344"/>
      <c r="AL102" s="344"/>
      <c r="AM102" s="344"/>
      <c r="AN102" s="344"/>
      <c r="AO102" s="309"/>
      <c r="AP102" s="344"/>
      <c r="AQ102" s="344"/>
      <c r="AR102" s="344"/>
      <c r="AS102" s="344"/>
      <c r="AT102" s="344"/>
      <c r="AU102" s="309"/>
      <c r="AV102" s="344"/>
      <c r="AW102" s="344"/>
      <c r="AX102" s="309"/>
    </row>
    <row r="103" spans="1:50">
      <c r="A103" s="381" t="s">
        <v>324</v>
      </c>
      <c r="B103" s="382">
        <v>122986779.39102085</v>
      </c>
      <c r="C103" s="382"/>
      <c r="D103" s="382">
        <v>23924527.596372664</v>
      </c>
      <c r="E103" s="382">
        <v>9428963.0720338989</v>
      </c>
      <c r="F103" s="382"/>
      <c r="G103" s="382">
        <v>1106341</v>
      </c>
      <c r="H103" s="382">
        <v>157446611.05942741</v>
      </c>
      <c r="I103" s="382">
        <v>0</v>
      </c>
      <c r="J103" s="382">
        <v>0</v>
      </c>
      <c r="K103" s="382">
        <v>0</v>
      </c>
      <c r="L103" s="382">
        <v>0</v>
      </c>
      <c r="M103" s="382"/>
      <c r="N103" s="382">
        <v>0</v>
      </c>
      <c r="O103" s="382"/>
      <c r="P103" s="382"/>
      <c r="Q103" s="382"/>
      <c r="R103" s="273"/>
      <c r="S103" s="275">
        <f>IF(B102&gt;0,(B103/B102),)</f>
        <v>75591.13668778172</v>
      </c>
      <c r="T103" s="275">
        <f t="shared" ref="T103" si="1022">IF(C102&gt;0,(C103/C102),)</f>
        <v>0</v>
      </c>
      <c r="U103" s="275">
        <f t="shared" ref="U103" si="1023">IF(D102&gt;0,(D103/D102),)</f>
        <v>62303.457282220479</v>
      </c>
      <c r="V103" s="275">
        <f t="shared" ref="V103" si="1024">IF(E102&gt;0,(E103/E102),)</f>
        <v>64142.605932203391</v>
      </c>
      <c r="W103" s="275">
        <f t="shared" ref="W103" si="1025">IF(F102&gt;0,(F103/F102),)</f>
        <v>0</v>
      </c>
      <c r="X103" s="275">
        <f t="shared" ref="X103" si="1026">IF(G102&gt;0,(G103/G102),)</f>
        <v>58228.473684210527</v>
      </c>
      <c r="Y103" s="290">
        <f t="shared" ref="Y103" si="1027">IF(H102&gt;0,(H103/H102),)</f>
        <v>72322.742792571153</v>
      </c>
      <c r="Z103" s="285">
        <f t="shared" ref="Z103" si="1028">IF(I102&gt;0,(I103/I102),)</f>
        <v>0</v>
      </c>
      <c r="AA103" s="275">
        <f t="shared" ref="AA103" si="1029">IF(J102&gt;0,(J103/J102),)</f>
        <v>0</v>
      </c>
      <c r="AB103" s="275">
        <f t="shared" ref="AB103" si="1030">IF(K102&gt;0,(K103/K102),)</f>
        <v>0</v>
      </c>
      <c r="AC103" s="275">
        <f t="shared" ref="AC103" si="1031">IF(L102&gt;0,(L103/L102),)</f>
        <v>0</v>
      </c>
      <c r="AD103" s="275">
        <f t="shared" ref="AD103" si="1032">IF(M102&gt;0,(M103/M102),)</f>
        <v>0</v>
      </c>
      <c r="AE103" s="290">
        <f t="shared" ref="AE103" si="1033">IF(N102&gt;0,(N103/N102),)</f>
        <v>0</v>
      </c>
      <c r="AF103" s="285">
        <f t="shared" ref="AF103" si="1034">IF(O102&gt;0,(O103/O102),)</f>
        <v>0</v>
      </c>
      <c r="AG103" s="275">
        <f t="shared" ref="AG103" si="1035">IF(P102&gt;0,(P103/P102),)</f>
        <v>0</v>
      </c>
      <c r="AH103" s="290">
        <f t="shared" ref="AH103" si="1036">IF(Q102&gt;0,(Q103/Q102),)</f>
        <v>0</v>
      </c>
      <c r="AI103" s="345">
        <f>IF(S101&gt;0,(S103-S101)/S101,)</f>
        <v>2.7152338683025971E-2</v>
      </c>
      <c r="AJ103" s="314">
        <f t="shared" ref="AJ103" si="1037">IF(T101&gt;0,(T103-T101)/T101,)</f>
        <v>0</v>
      </c>
      <c r="AK103" s="314">
        <f t="shared" ref="AK103" si="1038">IF(U101&gt;0,(U103-U101)/U101,)</f>
        <v>2.8007199024293106E-2</v>
      </c>
      <c r="AL103" s="314">
        <f t="shared" ref="AL103" si="1039">IF(V101&gt;0,(V103-V101)/V101,)</f>
        <v>1.8768192174975891E-2</v>
      </c>
      <c r="AM103" s="314">
        <f t="shared" ref="AM103" si="1040">IF(W101&gt;0,(W103-W101)/W101,)</f>
        <v>0</v>
      </c>
      <c r="AN103" s="314">
        <f t="shared" ref="AN103" si="1041">IF(X101&gt;0,(X103-X101)/X101,)</f>
        <v>1.514075460618073E-2</v>
      </c>
      <c r="AO103" s="310">
        <f t="shared" ref="AO103" si="1042">IF(Y101&gt;0,(Y103-Y101)/Y101,)</f>
        <v>2.5729307492835703E-2</v>
      </c>
      <c r="AP103" s="314">
        <f t="shared" ref="AP103" si="1043">IF(Z101&gt;0,(Z103-Z101)/Z101,)</f>
        <v>0</v>
      </c>
      <c r="AQ103" s="314">
        <f t="shared" ref="AQ103" si="1044">IF(AA101&gt;0,(AA103-AA101)/AA101,)</f>
        <v>0</v>
      </c>
      <c r="AR103" s="314">
        <f t="shared" ref="AR103" si="1045">IF(AB101&gt;0,(AB103-AB101)/AB101,)</f>
        <v>0</v>
      </c>
      <c r="AS103" s="314">
        <f t="shared" ref="AS103" si="1046">IF(AC101&gt;0,(AC103-AC101)/AC101,)</f>
        <v>0</v>
      </c>
      <c r="AT103" s="314">
        <f t="shared" ref="AT103" si="1047">IF(AD101&gt;0,(AD103-AD101)/AD101,)</f>
        <v>0</v>
      </c>
      <c r="AU103" s="310">
        <f t="shared" ref="AU103" si="1048">IF(AE101&gt;0,(AE103-AE101)/AE101,)</f>
        <v>0</v>
      </c>
      <c r="AV103" s="314">
        <f t="shared" ref="AV103" si="1049">IF(AF101&gt;0,(AF103-AF101)/AF101,)</f>
        <v>0</v>
      </c>
      <c r="AW103" s="314">
        <f t="shared" ref="AW103" si="1050">IF(AG101&gt;0,(AG103-AG101)/AG101,)</f>
        <v>0</v>
      </c>
      <c r="AX103" s="310">
        <f t="shared" ref="AX103" si="1051">IF(AH101&gt;0,(AH103-AH101)/AH101,)</f>
        <v>0</v>
      </c>
    </row>
    <row r="104" spans="1:50">
      <c r="A104" s="381" t="s">
        <v>326</v>
      </c>
      <c r="B104" s="382">
        <v>914</v>
      </c>
      <c r="C104" s="382"/>
      <c r="D104" s="382">
        <v>195</v>
      </c>
      <c r="E104" s="382">
        <v>119</v>
      </c>
      <c r="F104" s="382"/>
      <c r="G104" s="382">
        <v>1</v>
      </c>
      <c r="H104" s="382">
        <v>1229</v>
      </c>
      <c r="I104" s="382">
        <v>0</v>
      </c>
      <c r="J104" s="382">
        <v>0</v>
      </c>
      <c r="K104" s="382">
        <v>0</v>
      </c>
      <c r="L104" s="382">
        <v>0</v>
      </c>
      <c r="M104" s="382"/>
      <c r="N104" s="382">
        <v>0</v>
      </c>
      <c r="O104" s="382"/>
      <c r="P104" s="382"/>
      <c r="Q104" s="382"/>
      <c r="Y104" s="288"/>
      <c r="Z104" s="284"/>
      <c r="AE104" s="288"/>
      <c r="AF104" s="284"/>
      <c r="AH104" s="288"/>
      <c r="AI104" s="343"/>
      <c r="AJ104" s="344"/>
      <c r="AK104" s="344"/>
      <c r="AL104" s="344"/>
      <c r="AM104" s="344"/>
      <c r="AN104" s="344"/>
      <c r="AO104" s="309"/>
      <c r="AP104" s="344"/>
      <c r="AQ104" s="344"/>
      <c r="AR104" s="344"/>
      <c r="AS104" s="344"/>
      <c r="AT104" s="344"/>
      <c r="AU104" s="309"/>
      <c r="AV104" s="344"/>
      <c r="AW104" s="344"/>
      <c r="AX104" s="309"/>
    </row>
    <row r="105" spans="1:50">
      <c r="A105" s="381" t="s">
        <v>328</v>
      </c>
      <c r="B105" s="382">
        <v>46626438.113554873</v>
      </c>
      <c r="C105" s="382"/>
      <c r="D105" s="382">
        <v>9633488.1818905324</v>
      </c>
      <c r="E105" s="382">
        <v>5565059.7394736847</v>
      </c>
      <c r="F105" s="382"/>
      <c r="G105" s="382">
        <v>44412</v>
      </c>
      <c r="H105" s="382">
        <v>61869398.034919091</v>
      </c>
      <c r="I105" s="382">
        <v>0</v>
      </c>
      <c r="J105" s="382">
        <v>0</v>
      </c>
      <c r="K105" s="382">
        <v>0</v>
      </c>
      <c r="L105" s="382">
        <v>0</v>
      </c>
      <c r="M105" s="382"/>
      <c r="N105" s="382">
        <v>0</v>
      </c>
      <c r="O105" s="382"/>
      <c r="P105" s="382"/>
      <c r="Q105" s="382"/>
      <c r="R105" s="273"/>
      <c r="S105" s="275">
        <f>IF(B104&gt;0,(B105/B104),)</f>
        <v>51013.608439337935</v>
      </c>
      <c r="T105" s="275">
        <f t="shared" ref="T105" si="1052">IF(C104&gt;0,(C105/C104),)</f>
        <v>0</v>
      </c>
      <c r="U105" s="275">
        <f t="shared" ref="U105" si="1053">IF(D104&gt;0,(D105/D104),)</f>
        <v>49402.503496874524</v>
      </c>
      <c r="V105" s="275">
        <f t="shared" ref="V105" si="1054">IF(E104&gt;0,(E105/E104),)</f>
        <v>46765.207894736843</v>
      </c>
      <c r="W105" s="275">
        <f t="shared" ref="W105" si="1055">IF(F104&gt;0,(F105/F104),)</f>
        <v>0</v>
      </c>
      <c r="X105" s="275">
        <f t="shared" ref="X105" si="1056">IF(G104&gt;0,(G105/G104),)</f>
        <v>44412</v>
      </c>
      <c r="Y105" s="290">
        <f t="shared" ref="Y105" si="1057">IF(H104&gt;0,(H105/H104),)</f>
        <v>50341.251452334494</v>
      </c>
      <c r="Z105" s="285">
        <f t="shared" ref="Z105" si="1058">IF(I104&gt;0,(I105/I104),)</f>
        <v>0</v>
      </c>
      <c r="AA105" s="275">
        <f t="shared" ref="AA105" si="1059">IF(J104&gt;0,(J105/J104),)</f>
        <v>0</v>
      </c>
      <c r="AB105" s="275">
        <f t="shared" ref="AB105" si="1060">IF(K104&gt;0,(K105/K104),)</f>
        <v>0</v>
      </c>
      <c r="AC105" s="275">
        <f t="shared" ref="AC105" si="1061">IF(L104&gt;0,(L105/L104),)</f>
        <v>0</v>
      </c>
      <c r="AD105" s="275">
        <f t="shared" ref="AD105" si="1062">IF(M104&gt;0,(M105/M104),)</f>
        <v>0</v>
      </c>
      <c r="AE105" s="290">
        <f t="shared" ref="AE105" si="1063">IF(N104&gt;0,(N105/N104),)</f>
        <v>0</v>
      </c>
      <c r="AF105" s="285">
        <f t="shared" ref="AF105" si="1064">IF(O104&gt;0,(O105/O104),)</f>
        <v>0</v>
      </c>
      <c r="AG105" s="275">
        <f t="shared" ref="AG105" si="1065">IF(P104&gt;0,(P105/P104),)</f>
        <v>0</v>
      </c>
      <c r="AH105" s="290">
        <f t="shared" ref="AH105" si="1066">IF(Q104&gt;0,(Q105/Q104),)</f>
        <v>0</v>
      </c>
      <c r="AI105" s="343"/>
      <c r="AJ105" s="344"/>
      <c r="AK105" s="344"/>
      <c r="AL105" s="344"/>
      <c r="AM105" s="344"/>
      <c r="AN105" s="344"/>
      <c r="AO105" s="309"/>
      <c r="AP105" s="344"/>
      <c r="AQ105" s="344"/>
      <c r="AR105" s="344"/>
      <c r="AS105" s="344"/>
      <c r="AT105" s="344"/>
      <c r="AU105" s="309"/>
      <c r="AV105" s="344"/>
      <c r="AW105" s="344"/>
      <c r="AX105" s="309"/>
    </row>
    <row r="106" spans="1:50">
      <c r="A106" s="381" t="s">
        <v>330</v>
      </c>
      <c r="B106" s="382">
        <v>958</v>
      </c>
      <c r="C106" s="382"/>
      <c r="D106" s="382">
        <v>190</v>
      </c>
      <c r="E106" s="382">
        <v>117</v>
      </c>
      <c r="F106" s="382"/>
      <c r="G106" s="382">
        <v>1</v>
      </c>
      <c r="H106" s="382">
        <v>1266</v>
      </c>
      <c r="I106" s="382">
        <v>0</v>
      </c>
      <c r="J106" s="382">
        <v>0</v>
      </c>
      <c r="K106" s="382">
        <v>0</v>
      </c>
      <c r="L106" s="382">
        <v>0</v>
      </c>
      <c r="M106" s="382"/>
      <c r="N106" s="382">
        <v>0</v>
      </c>
      <c r="O106" s="382"/>
      <c r="P106" s="382"/>
      <c r="Q106" s="382"/>
      <c r="Y106" s="288"/>
      <c r="Z106" s="284"/>
      <c r="AE106" s="288"/>
      <c r="AF106" s="284"/>
      <c r="AH106" s="288"/>
      <c r="AI106" s="343"/>
      <c r="AJ106" s="344"/>
      <c r="AK106" s="344"/>
      <c r="AL106" s="344"/>
      <c r="AM106" s="344"/>
      <c r="AN106" s="344"/>
      <c r="AO106" s="309"/>
      <c r="AP106" s="344"/>
      <c r="AQ106" s="344"/>
      <c r="AR106" s="344"/>
      <c r="AS106" s="344"/>
      <c r="AT106" s="344"/>
      <c r="AU106" s="309"/>
      <c r="AV106" s="344"/>
      <c r="AW106" s="344"/>
      <c r="AX106" s="309"/>
    </row>
    <row r="107" spans="1:50">
      <c r="A107" s="381" t="s">
        <v>332</v>
      </c>
      <c r="B107" s="382">
        <v>54373194.314129643</v>
      </c>
      <c r="C107" s="382"/>
      <c r="D107" s="382">
        <v>9583581.3282352947</v>
      </c>
      <c r="E107" s="382">
        <v>5601287.9520000005</v>
      </c>
      <c r="F107" s="382"/>
      <c r="G107" s="382">
        <v>44412</v>
      </c>
      <c r="H107" s="382">
        <v>69602475.594364941</v>
      </c>
      <c r="I107" s="382">
        <v>0</v>
      </c>
      <c r="J107" s="382">
        <v>0</v>
      </c>
      <c r="K107" s="382">
        <v>0</v>
      </c>
      <c r="L107" s="382">
        <v>0</v>
      </c>
      <c r="M107" s="382"/>
      <c r="N107" s="382">
        <v>0</v>
      </c>
      <c r="O107" s="382"/>
      <c r="P107" s="382"/>
      <c r="Q107" s="382"/>
      <c r="R107" s="273"/>
      <c r="S107" s="275">
        <f>IF(B106&gt;0,(B107/B106),)</f>
        <v>56756.987801805473</v>
      </c>
      <c r="T107" s="275">
        <f t="shared" ref="T107" si="1067">IF(C106&gt;0,(C107/C106),)</f>
        <v>0</v>
      </c>
      <c r="U107" s="275">
        <f t="shared" ref="U107" si="1068">IF(D106&gt;0,(D107/D106),)</f>
        <v>50439.901727554185</v>
      </c>
      <c r="V107" s="275">
        <f t="shared" ref="V107" si="1069">IF(E106&gt;0,(E107/E106),)</f>
        <v>47874.256000000001</v>
      </c>
      <c r="W107" s="275">
        <f t="shared" ref="W107" si="1070">IF(F106&gt;0,(F107/F106),)</f>
        <v>0</v>
      </c>
      <c r="X107" s="275">
        <f t="shared" ref="X107" si="1071">IF(G106&gt;0,(G107/G106),)</f>
        <v>44412</v>
      </c>
      <c r="Y107" s="290">
        <f t="shared" ref="Y107" si="1072">IF(H106&gt;0,(H107/H106),)</f>
        <v>54978.258763321435</v>
      </c>
      <c r="Z107" s="285">
        <f t="shared" ref="Z107" si="1073">IF(I106&gt;0,(I107/I106),)</f>
        <v>0</v>
      </c>
      <c r="AA107" s="275">
        <f t="shared" ref="AA107" si="1074">IF(J106&gt;0,(J107/J106),)</f>
        <v>0</v>
      </c>
      <c r="AB107" s="275">
        <f t="shared" ref="AB107" si="1075">IF(K106&gt;0,(K107/K106),)</f>
        <v>0</v>
      </c>
      <c r="AC107" s="275">
        <f t="shared" ref="AC107" si="1076">IF(L106&gt;0,(L107/L106),)</f>
        <v>0</v>
      </c>
      <c r="AD107" s="275">
        <f t="shared" ref="AD107" si="1077">IF(M106&gt;0,(M107/M106),)</f>
        <v>0</v>
      </c>
      <c r="AE107" s="290">
        <f t="shared" ref="AE107" si="1078">IF(N106&gt;0,(N107/N106),)</f>
        <v>0</v>
      </c>
      <c r="AF107" s="285">
        <f t="shared" ref="AF107" si="1079">IF(O106&gt;0,(O107/O106),)</f>
        <v>0</v>
      </c>
      <c r="AG107" s="275">
        <f t="shared" ref="AG107" si="1080">IF(P106&gt;0,(P107/P106),)</f>
        <v>0</v>
      </c>
      <c r="AH107" s="290">
        <f t="shared" ref="AH107" si="1081">IF(Q106&gt;0,(Q107/Q106),)</f>
        <v>0</v>
      </c>
      <c r="AI107" s="348">
        <f>IF(S105&gt;0,(S107-S105)/S105,)</f>
        <v>0.11258524025598368</v>
      </c>
      <c r="AJ107" s="314">
        <f t="shared" ref="AJ107" si="1082">IF(T105&gt;0,(T107-T105)/T105,)</f>
        <v>0</v>
      </c>
      <c r="AK107" s="314">
        <f t="shared" ref="AK107" si="1083">IF(U105&gt;0,(U107-U105)/U105,)</f>
        <v>2.0998899999982636E-2</v>
      </c>
      <c r="AL107" s="314">
        <f t="shared" ref="AL107" si="1084">IF(V105&gt;0,(V107-V105)/V105,)</f>
        <v>2.3715239495128503E-2</v>
      </c>
      <c r="AM107" s="314">
        <f t="shared" ref="AM107" si="1085">IF(W105&gt;0,(W107-W105)/W105,)</f>
        <v>0</v>
      </c>
      <c r="AN107" s="314">
        <f t="shared" ref="AN107" si="1086">IF(X105&gt;0,(X107-X105)/X105,)</f>
        <v>0</v>
      </c>
      <c r="AO107" s="310">
        <f t="shared" ref="AO107" si="1087">IF(Y105&gt;0,(Y107-Y105)/Y105,)</f>
        <v>9.2111482674948619E-2</v>
      </c>
      <c r="AP107" s="314">
        <f t="shared" ref="AP107" si="1088">IF(Z105&gt;0,(Z107-Z105)/Z105,)</f>
        <v>0</v>
      </c>
      <c r="AQ107" s="314">
        <f t="shared" ref="AQ107" si="1089">IF(AA105&gt;0,(AA107-AA105)/AA105,)</f>
        <v>0</v>
      </c>
      <c r="AR107" s="314">
        <f t="shared" ref="AR107" si="1090">IF(AB105&gt;0,(AB107-AB105)/AB105,)</f>
        <v>0</v>
      </c>
      <c r="AS107" s="314">
        <f t="shared" ref="AS107" si="1091">IF(AC105&gt;0,(AC107-AC105)/AC105,)</f>
        <v>0</v>
      </c>
      <c r="AT107" s="314">
        <f t="shared" ref="AT107" si="1092">IF(AD105&gt;0,(AD107-AD105)/AD105,)</f>
        <v>0</v>
      </c>
      <c r="AU107" s="310">
        <f t="shared" ref="AU107" si="1093">IF(AE105&gt;0,(AE107-AE105)/AE105,)</f>
        <v>0</v>
      </c>
      <c r="AV107" s="314">
        <f t="shared" ref="AV107" si="1094">IF(AF105&gt;0,(AF107-AF105)/AF105,)</f>
        <v>0</v>
      </c>
      <c r="AW107" s="314">
        <f t="shared" ref="AW107" si="1095">IF(AG105&gt;0,(AG107-AG105)/AG105,)</f>
        <v>0</v>
      </c>
      <c r="AX107" s="310">
        <f t="shared" ref="AX107" si="1096">IF(AH105&gt;0,(AH107-AH105)/AH105,)</f>
        <v>0</v>
      </c>
    </row>
    <row r="108" spans="1:50">
      <c r="A108" s="381" t="s">
        <v>334</v>
      </c>
      <c r="B108" s="382">
        <v>712</v>
      </c>
      <c r="C108" s="382"/>
      <c r="D108" s="382">
        <v>32</v>
      </c>
      <c r="E108" s="382">
        <v>0</v>
      </c>
      <c r="F108" s="382"/>
      <c r="G108" s="382">
        <v>0</v>
      </c>
      <c r="H108" s="382">
        <v>744</v>
      </c>
      <c r="I108" s="382">
        <v>0</v>
      </c>
      <c r="J108" s="382">
        <v>0</v>
      </c>
      <c r="K108" s="382">
        <v>0</v>
      </c>
      <c r="L108" s="382">
        <v>0</v>
      </c>
      <c r="M108" s="382"/>
      <c r="N108" s="382">
        <v>0</v>
      </c>
      <c r="O108" s="382"/>
      <c r="P108" s="382"/>
      <c r="Q108" s="382"/>
      <c r="Y108" s="288"/>
      <c r="Z108" s="284"/>
      <c r="AE108" s="288"/>
      <c r="AF108" s="284"/>
      <c r="AH108" s="288"/>
      <c r="AI108" s="343"/>
      <c r="AJ108" s="344"/>
      <c r="AK108" s="344"/>
      <c r="AL108" s="344"/>
      <c r="AM108" s="344"/>
      <c r="AN108" s="344"/>
      <c r="AO108" s="309"/>
      <c r="AP108" s="344"/>
      <c r="AQ108" s="344"/>
      <c r="AR108" s="344"/>
      <c r="AS108" s="344"/>
      <c r="AT108" s="344"/>
      <c r="AU108" s="309"/>
      <c r="AV108" s="344"/>
      <c r="AW108" s="344"/>
      <c r="AX108" s="309"/>
    </row>
    <row r="109" spans="1:50">
      <c r="A109" s="381" t="s">
        <v>336</v>
      </c>
      <c r="B109" s="382">
        <v>41746292.549423292</v>
      </c>
      <c r="C109" s="382"/>
      <c r="D109" s="382">
        <v>1524912.6806722686</v>
      </c>
      <c r="E109" s="382">
        <v>0</v>
      </c>
      <c r="F109" s="382"/>
      <c r="G109" s="382">
        <v>0</v>
      </c>
      <c r="H109" s="382">
        <v>43271205.230095558</v>
      </c>
      <c r="I109" s="382">
        <v>0</v>
      </c>
      <c r="J109" s="382">
        <v>0</v>
      </c>
      <c r="K109" s="382">
        <v>0</v>
      </c>
      <c r="L109" s="382">
        <v>0</v>
      </c>
      <c r="M109" s="382"/>
      <c r="N109" s="382">
        <v>0</v>
      </c>
      <c r="O109" s="382"/>
      <c r="P109" s="382"/>
      <c r="Q109" s="382"/>
      <c r="R109" s="273"/>
      <c r="S109" s="275">
        <f>IF(B108&gt;0,(B109/B108),)</f>
        <v>58632.433355931593</v>
      </c>
      <c r="T109" s="275">
        <f t="shared" ref="T109" si="1097">IF(C108&gt;0,(C109/C108),)</f>
        <v>0</v>
      </c>
      <c r="U109" s="275">
        <f t="shared" ref="U109" si="1098">IF(D108&gt;0,(D109/D108),)</f>
        <v>47653.521271008394</v>
      </c>
      <c r="V109" s="275">
        <f t="shared" ref="V109" si="1099">IF(E108&gt;0,(E109/E108),)</f>
        <v>0</v>
      </c>
      <c r="W109" s="275">
        <f t="shared" ref="W109" si="1100">IF(F108&gt;0,(F109/F108),)</f>
        <v>0</v>
      </c>
      <c r="X109" s="275">
        <f t="shared" ref="X109" si="1101">IF(G108&gt;0,(G109/G108),)</f>
        <v>0</v>
      </c>
      <c r="Y109" s="290">
        <f t="shared" ref="Y109" si="1102">IF(H108&gt;0,(H109/H108),)</f>
        <v>58160.222083461769</v>
      </c>
      <c r="Z109" s="285">
        <f t="shared" ref="Z109" si="1103">IF(I108&gt;0,(I109/I108),)</f>
        <v>0</v>
      </c>
      <c r="AA109" s="275">
        <f t="shared" ref="AA109" si="1104">IF(J108&gt;0,(J109/J108),)</f>
        <v>0</v>
      </c>
      <c r="AB109" s="275">
        <f t="shared" ref="AB109" si="1105">IF(K108&gt;0,(K109/K108),)</f>
        <v>0</v>
      </c>
      <c r="AC109" s="275">
        <f t="shared" ref="AC109" si="1106">IF(L108&gt;0,(L109/L108),)</f>
        <v>0</v>
      </c>
      <c r="AD109" s="275">
        <f t="shared" ref="AD109" si="1107">IF(M108&gt;0,(M109/M108),)</f>
        <v>0</v>
      </c>
      <c r="AE109" s="290">
        <f t="shared" ref="AE109" si="1108">IF(N108&gt;0,(N109/N108),)</f>
        <v>0</v>
      </c>
      <c r="AF109" s="285">
        <f t="shared" ref="AF109" si="1109">IF(O108&gt;0,(O109/O108),)</f>
        <v>0</v>
      </c>
      <c r="AG109" s="275">
        <f t="shared" ref="AG109" si="1110">IF(P108&gt;0,(P109/P108),)</f>
        <v>0</v>
      </c>
      <c r="AH109" s="290">
        <f t="shared" ref="AH109" si="1111">IF(Q108&gt;0,(Q109/Q108),)</f>
        <v>0</v>
      </c>
      <c r="AI109" s="343"/>
      <c r="AJ109" s="344"/>
      <c r="AK109" s="344"/>
      <c r="AL109" s="344"/>
      <c r="AM109" s="344"/>
      <c r="AN109" s="344"/>
      <c r="AO109" s="309"/>
      <c r="AP109" s="344"/>
      <c r="AQ109" s="344"/>
      <c r="AR109" s="344"/>
      <c r="AS109" s="344"/>
      <c r="AT109" s="344"/>
      <c r="AU109" s="309"/>
      <c r="AV109" s="344"/>
      <c r="AW109" s="344"/>
      <c r="AX109" s="309"/>
    </row>
    <row r="110" spans="1:50">
      <c r="A110" s="381" t="s">
        <v>338</v>
      </c>
      <c r="B110" s="382">
        <v>801</v>
      </c>
      <c r="C110" s="382"/>
      <c r="D110" s="382">
        <v>48</v>
      </c>
      <c r="E110" s="382">
        <v>2</v>
      </c>
      <c r="F110" s="382"/>
      <c r="G110" s="382">
        <v>0</v>
      </c>
      <c r="H110" s="382">
        <v>851</v>
      </c>
      <c r="I110" s="382">
        <v>0</v>
      </c>
      <c r="J110" s="382">
        <v>0</v>
      </c>
      <c r="K110" s="382">
        <v>0</v>
      </c>
      <c r="L110" s="382">
        <v>0</v>
      </c>
      <c r="M110" s="382"/>
      <c r="N110" s="382">
        <v>0</v>
      </c>
      <c r="O110" s="382"/>
      <c r="P110" s="382"/>
      <c r="Q110" s="382"/>
      <c r="Y110" s="288"/>
      <c r="Z110" s="284"/>
      <c r="AE110" s="288"/>
      <c r="AF110" s="284"/>
      <c r="AH110" s="288"/>
      <c r="AI110" s="343"/>
      <c r="AJ110" s="344"/>
      <c r="AK110" s="344"/>
      <c r="AL110" s="344"/>
      <c r="AM110" s="344"/>
      <c r="AN110" s="344"/>
      <c r="AO110" s="309"/>
      <c r="AP110" s="344"/>
      <c r="AQ110" s="344"/>
      <c r="AR110" s="344"/>
      <c r="AS110" s="344"/>
      <c r="AT110" s="344"/>
      <c r="AU110" s="309"/>
      <c r="AV110" s="344"/>
      <c r="AW110" s="344"/>
      <c r="AX110" s="309"/>
    </row>
    <row r="111" spans="1:50">
      <c r="A111" s="381" t="s">
        <v>340</v>
      </c>
      <c r="B111" s="382">
        <v>49763888.622557938</v>
      </c>
      <c r="C111" s="382"/>
      <c r="D111" s="382">
        <v>2140685.1276190476</v>
      </c>
      <c r="E111" s="382">
        <v>90000</v>
      </c>
      <c r="F111" s="382"/>
      <c r="G111" s="382">
        <v>0</v>
      </c>
      <c r="H111" s="382">
        <v>51994573.750176989</v>
      </c>
      <c r="I111" s="382">
        <v>0</v>
      </c>
      <c r="J111" s="382">
        <v>0</v>
      </c>
      <c r="K111" s="382">
        <v>0</v>
      </c>
      <c r="L111" s="382">
        <v>0</v>
      </c>
      <c r="M111" s="382"/>
      <c r="N111" s="382">
        <v>0</v>
      </c>
      <c r="O111" s="382"/>
      <c r="P111" s="382"/>
      <c r="Q111" s="382"/>
      <c r="R111" s="273"/>
      <c r="S111" s="275">
        <f>IF(B110&gt;0,(B111/B110),)</f>
        <v>62127.201775977454</v>
      </c>
      <c r="T111" s="275">
        <f t="shared" ref="T111" si="1112">IF(C110&gt;0,(C111/C110),)</f>
        <v>0</v>
      </c>
      <c r="U111" s="275">
        <f t="shared" ref="U111" si="1113">IF(D110&gt;0,(D111/D110),)</f>
        <v>44597.606825396826</v>
      </c>
      <c r="V111" s="275">
        <f t="shared" ref="V111" si="1114">IF(E110&gt;0,(E111/E110),)</f>
        <v>45000</v>
      </c>
      <c r="W111" s="275">
        <f t="shared" ref="W111" si="1115">IF(F110&gt;0,(F111/F110),)</f>
        <v>0</v>
      </c>
      <c r="X111" s="275">
        <f t="shared" ref="X111" si="1116">IF(G110&gt;0,(G111/G110),)</f>
        <v>0</v>
      </c>
      <c r="Y111" s="290">
        <f t="shared" ref="Y111" si="1117">IF(H110&gt;0,(H111/H110),)</f>
        <v>61098.206521947104</v>
      </c>
      <c r="Z111" s="285">
        <f t="shared" ref="Z111" si="1118">IF(I110&gt;0,(I111/I110),)</f>
        <v>0</v>
      </c>
      <c r="AA111" s="275">
        <f t="shared" ref="AA111" si="1119">IF(J110&gt;0,(J111/J110),)</f>
        <v>0</v>
      </c>
      <c r="AB111" s="275">
        <f t="shared" ref="AB111" si="1120">IF(K110&gt;0,(K111/K110),)</f>
        <v>0</v>
      </c>
      <c r="AC111" s="275">
        <f t="shared" ref="AC111" si="1121">IF(L110&gt;0,(L111/L110),)</f>
        <v>0</v>
      </c>
      <c r="AD111" s="275">
        <f t="shared" ref="AD111" si="1122">IF(M110&gt;0,(M111/M110),)</f>
        <v>0</v>
      </c>
      <c r="AE111" s="290">
        <f t="shared" ref="AE111" si="1123">IF(N110&gt;0,(N111/N110),)</f>
        <v>0</v>
      </c>
      <c r="AF111" s="285">
        <f t="shared" ref="AF111" si="1124">IF(O110&gt;0,(O111/O110),)</f>
        <v>0</v>
      </c>
      <c r="AG111" s="275">
        <f t="shared" ref="AG111" si="1125">IF(P110&gt;0,(P111/P110),)</f>
        <v>0</v>
      </c>
      <c r="AH111" s="290">
        <f t="shared" ref="AH111" si="1126">IF(Q110&gt;0,(Q111/Q110),)</f>
        <v>0</v>
      </c>
      <c r="AI111" s="345">
        <f>IF(S109&gt;0,(S111-S109)/S109,)</f>
        <v>5.9604696923128982E-2</v>
      </c>
      <c r="AJ111" s="314">
        <f t="shared" ref="AJ111" si="1127">IF(T109&gt;0,(T111-T109)/T109,)</f>
        <v>0</v>
      </c>
      <c r="AK111" s="314">
        <f t="shared" ref="AK111" si="1128">IF(U109&gt;0,(U111-U109)/U109,)</f>
        <v>-6.4127778264955526E-2</v>
      </c>
      <c r="AL111" s="314">
        <f t="shared" ref="AL111" si="1129">IF(V109&gt;0,(V111-V109)/V109,)</f>
        <v>0</v>
      </c>
      <c r="AM111" s="314">
        <f t="shared" ref="AM111" si="1130">IF(W109&gt;0,(W111-W109)/W109,)</f>
        <v>0</v>
      </c>
      <c r="AN111" s="314">
        <f t="shared" ref="AN111" si="1131">IF(X109&gt;0,(X111-X109)/X109,)</f>
        <v>0</v>
      </c>
      <c r="AO111" s="310">
        <f t="shared" ref="AO111" si="1132">IF(Y109&gt;0,(Y111-Y109)/Y109,)</f>
        <v>5.0515357975580523E-2</v>
      </c>
      <c r="AP111" s="314">
        <f t="shared" ref="AP111" si="1133">IF(Z109&gt;0,(Z111-Z109)/Z109,)</f>
        <v>0</v>
      </c>
      <c r="AQ111" s="314">
        <f t="shared" ref="AQ111" si="1134">IF(AA109&gt;0,(AA111-AA109)/AA109,)</f>
        <v>0</v>
      </c>
      <c r="AR111" s="314">
        <f t="shared" ref="AR111" si="1135">IF(AB109&gt;0,(AB111-AB109)/AB109,)</f>
        <v>0</v>
      </c>
      <c r="AS111" s="314">
        <f t="shared" ref="AS111" si="1136">IF(AC109&gt;0,(AC111-AC109)/AC109,)</f>
        <v>0</v>
      </c>
      <c r="AT111" s="314">
        <f t="shared" ref="AT111" si="1137">IF(AD109&gt;0,(AD111-AD109)/AD109,)</f>
        <v>0</v>
      </c>
      <c r="AU111" s="310">
        <f t="shared" ref="AU111" si="1138">IF(AE109&gt;0,(AE111-AE109)/AE109,)</f>
        <v>0</v>
      </c>
      <c r="AV111" s="314">
        <f t="shared" ref="AV111" si="1139">IF(AF109&gt;0,(AF111-AF109)/AF109,)</f>
        <v>0</v>
      </c>
      <c r="AW111" s="314">
        <f t="shared" ref="AW111" si="1140">IF(AG109&gt;0,(AG111-AG109)/AG109,)</f>
        <v>0</v>
      </c>
      <c r="AX111" s="310">
        <f t="shared" ref="AX111" si="1141">IF(AH109&gt;0,(AH111-AH109)/AH109,)</f>
        <v>0</v>
      </c>
    </row>
    <row r="112" spans="1:50">
      <c r="A112" s="381" t="s">
        <v>342</v>
      </c>
      <c r="B112" s="382">
        <v>0</v>
      </c>
      <c r="C112" s="382"/>
      <c r="D112" s="382">
        <v>0</v>
      </c>
      <c r="E112" s="382">
        <v>0</v>
      </c>
      <c r="F112" s="382"/>
      <c r="G112" s="382">
        <v>0</v>
      </c>
      <c r="H112" s="382">
        <v>0</v>
      </c>
      <c r="I112" s="382">
        <v>4199</v>
      </c>
      <c r="J112" s="382">
        <v>1463</v>
      </c>
      <c r="K112" s="382">
        <v>211</v>
      </c>
      <c r="L112" s="382">
        <v>52</v>
      </c>
      <c r="M112" s="382"/>
      <c r="N112" s="382">
        <v>5925</v>
      </c>
      <c r="O112" s="382"/>
      <c r="P112" s="382"/>
      <c r="Q112" s="382"/>
      <c r="Y112" s="288"/>
      <c r="Z112" s="284"/>
      <c r="AE112" s="288"/>
      <c r="AF112" s="284"/>
      <c r="AH112" s="288"/>
      <c r="AI112" s="343"/>
      <c r="AJ112" s="344"/>
      <c r="AK112" s="344"/>
      <c r="AL112" s="344"/>
      <c r="AM112" s="344"/>
      <c r="AN112" s="344"/>
      <c r="AO112" s="309"/>
      <c r="AP112" s="344"/>
      <c r="AQ112" s="344"/>
      <c r="AR112" s="344"/>
      <c r="AS112" s="344"/>
      <c r="AT112" s="344"/>
      <c r="AU112" s="309"/>
      <c r="AV112" s="344"/>
      <c r="AW112" s="344"/>
      <c r="AX112" s="309"/>
    </row>
    <row r="113" spans="1:50">
      <c r="A113" s="381" t="s">
        <v>344</v>
      </c>
      <c r="B113" s="382">
        <v>0</v>
      </c>
      <c r="C113" s="382"/>
      <c r="D113" s="382">
        <v>0</v>
      </c>
      <c r="E113" s="382">
        <v>0</v>
      </c>
      <c r="F113" s="382"/>
      <c r="G113" s="382">
        <v>0</v>
      </c>
      <c r="H113" s="382">
        <v>0</v>
      </c>
      <c r="I113" s="382">
        <v>239928327</v>
      </c>
      <c r="J113" s="382">
        <v>77287916</v>
      </c>
      <c r="K113" s="382">
        <v>10237815</v>
      </c>
      <c r="L113" s="382">
        <v>2603098</v>
      </c>
      <c r="M113" s="382"/>
      <c r="N113" s="382">
        <v>330057156</v>
      </c>
      <c r="O113" s="382"/>
      <c r="P113" s="382"/>
      <c r="Q113" s="382"/>
      <c r="R113" s="273"/>
      <c r="S113" s="275">
        <f>IF(B112&gt;0,(B113/B112),)</f>
        <v>0</v>
      </c>
      <c r="T113" s="275">
        <f t="shared" ref="T113" si="1142">IF(C112&gt;0,(C113/C112),)</f>
        <v>0</v>
      </c>
      <c r="U113" s="275">
        <f t="shared" ref="U113" si="1143">IF(D112&gt;0,(D113/D112),)</f>
        <v>0</v>
      </c>
      <c r="V113" s="275">
        <f t="shared" ref="V113" si="1144">IF(E112&gt;0,(E113/E112),)</f>
        <v>0</v>
      </c>
      <c r="W113" s="275">
        <f t="shared" ref="W113" si="1145">IF(F112&gt;0,(F113/F112),)</f>
        <v>0</v>
      </c>
      <c r="X113" s="275">
        <f t="shared" ref="X113" si="1146">IF(G112&gt;0,(G113/G112),)</f>
        <v>0</v>
      </c>
      <c r="Y113" s="290">
        <f t="shared" ref="Y113" si="1147">IF(H112&gt;0,(H113/H112),)</f>
        <v>0</v>
      </c>
      <c r="Z113" s="285">
        <f t="shared" ref="Z113" si="1148">IF(I112&gt;0,(I113/I112),)</f>
        <v>57139.396761133605</v>
      </c>
      <c r="AA113" s="275">
        <f t="shared" ref="AA113" si="1149">IF(J112&gt;0,(J113/J112),)</f>
        <v>52828.377306903625</v>
      </c>
      <c r="AB113" s="275">
        <f t="shared" ref="AB113" si="1150">IF(K112&gt;0,(K113/K112),)</f>
        <v>48520.450236966826</v>
      </c>
      <c r="AC113" s="275">
        <f t="shared" ref="AC113" si="1151">IF(L112&gt;0,(L113/L112),)</f>
        <v>50059.576923076922</v>
      </c>
      <c r="AD113" s="275">
        <f t="shared" ref="AD113" si="1152">IF(M112&gt;0,(M113/M112),)</f>
        <v>0</v>
      </c>
      <c r="AE113" s="290">
        <f t="shared" ref="AE113" si="1153">IF(N112&gt;0,(N113/N112),)</f>
        <v>55705.84911392405</v>
      </c>
      <c r="AF113" s="285">
        <f t="shared" ref="AF113" si="1154">IF(O112&gt;0,(O113/O112),)</f>
        <v>0</v>
      </c>
      <c r="AG113" s="275">
        <f t="shared" ref="AG113" si="1155">IF(P112&gt;0,(P113/P112),)</f>
        <v>0</v>
      </c>
      <c r="AH113" s="290">
        <f t="shared" ref="AH113" si="1156">IF(Q112&gt;0,(Q113/Q112),)</f>
        <v>0</v>
      </c>
      <c r="AI113" s="343"/>
      <c r="AJ113" s="344"/>
      <c r="AK113" s="344"/>
      <c r="AL113" s="344"/>
      <c r="AM113" s="344"/>
      <c r="AN113" s="344"/>
      <c r="AO113" s="309"/>
      <c r="AP113" s="344"/>
      <c r="AQ113" s="344"/>
      <c r="AR113" s="344"/>
      <c r="AS113" s="344"/>
      <c r="AT113" s="344"/>
      <c r="AU113" s="309"/>
      <c r="AV113" s="344"/>
      <c r="AW113" s="344"/>
      <c r="AX113" s="309"/>
    </row>
    <row r="114" spans="1:50">
      <c r="A114" s="381" t="s">
        <v>346</v>
      </c>
      <c r="B114" s="382">
        <v>0</v>
      </c>
      <c r="C114" s="382"/>
      <c r="D114" s="382">
        <v>0</v>
      </c>
      <c r="E114" s="382">
        <v>0</v>
      </c>
      <c r="F114" s="382"/>
      <c r="G114" s="382">
        <v>0</v>
      </c>
      <c r="H114" s="382">
        <v>0</v>
      </c>
      <c r="I114" s="382">
        <v>4204</v>
      </c>
      <c r="J114" s="382">
        <v>1500</v>
      </c>
      <c r="K114" s="382">
        <v>213</v>
      </c>
      <c r="L114" s="382">
        <v>57</v>
      </c>
      <c r="M114" s="382"/>
      <c r="N114" s="382">
        <v>5974</v>
      </c>
      <c r="O114" s="382"/>
      <c r="P114" s="382"/>
      <c r="Q114" s="382"/>
      <c r="Y114" s="288"/>
      <c r="Z114" s="284"/>
      <c r="AE114" s="288"/>
      <c r="AF114" s="284"/>
      <c r="AH114" s="288"/>
      <c r="AI114" s="343"/>
      <c r="AJ114" s="344"/>
      <c r="AK114" s="344"/>
      <c r="AL114" s="344"/>
      <c r="AM114" s="344"/>
      <c r="AN114" s="344"/>
      <c r="AO114" s="309"/>
      <c r="AP114" s="344"/>
      <c r="AQ114" s="344"/>
      <c r="AR114" s="344"/>
      <c r="AS114" s="344"/>
      <c r="AT114" s="344"/>
      <c r="AU114" s="309"/>
      <c r="AV114" s="344"/>
      <c r="AW114" s="344"/>
      <c r="AX114" s="309"/>
    </row>
    <row r="115" spans="1:50">
      <c r="A115" s="381" t="s">
        <v>348</v>
      </c>
      <c r="B115" s="382">
        <v>0</v>
      </c>
      <c r="C115" s="382"/>
      <c r="D115" s="382">
        <v>0</v>
      </c>
      <c r="E115" s="382">
        <v>0</v>
      </c>
      <c r="F115" s="382"/>
      <c r="G115" s="382">
        <v>0</v>
      </c>
      <c r="H115" s="382">
        <v>0</v>
      </c>
      <c r="I115" s="382">
        <v>241718602</v>
      </c>
      <c r="J115" s="382">
        <v>80027323</v>
      </c>
      <c r="K115" s="382">
        <v>10419163</v>
      </c>
      <c r="L115" s="382">
        <v>2865344</v>
      </c>
      <c r="M115" s="382"/>
      <c r="N115" s="382">
        <v>335030432</v>
      </c>
      <c r="O115" s="382"/>
      <c r="P115" s="382"/>
      <c r="Q115" s="382"/>
      <c r="R115" s="273"/>
      <c r="S115" s="275">
        <f>IF(B114&gt;0,(B115/B114),)</f>
        <v>0</v>
      </c>
      <c r="T115" s="275">
        <f t="shared" ref="T115" si="1157">IF(C114&gt;0,(C115/C114),)</f>
        <v>0</v>
      </c>
      <c r="U115" s="275">
        <f t="shared" ref="U115" si="1158">IF(D114&gt;0,(D115/D114),)</f>
        <v>0</v>
      </c>
      <c r="V115" s="275">
        <f t="shared" ref="V115" si="1159">IF(E114&gt;0,(E115/E114),)</f>
        <v>0</v>
      </c>
      <c r="W115" s="275">
        <f t="shared" ref="W115" si="1160">IF(F114&gt;0,(F115/F114),)</f>
        <v>0</v>
      </c>
      <c r="X115" s="275">
        <f t="shared" ref="X115" si="1161">IF(G114&gt;0,(G115/G114),)</f>
        <v>0</v>
      </c>
      <c r="Y115" s="290">
        <f t="shared" ref="Y115" si="1162">IF(H114&gt;0,(H115/H114),)</f>
        <v>0</v>
      </c>
      <c r="Z115" s="285">
        <f t="shared" ref="Z115" si="1163">IF(I114&gt;0,(I115/I114),)</f>
        <v>57497.288772597523</v>
      </c>
      <c r="AA115" s="275">
        <f t="shared" ref="AA115" si="1164">IF(J114&gt;0,(J115/J114),)</f>
        <v>53351.548666666669</v>
      </c>
      <c r="AB115" s="275">
        <f t="shared" ref="AB115" si="1165">IF(K114&gt;0,(K115/K114),)</f>
        <v>48916.258215962444</v>
      </c>
      <c r="AC115" s="275">
        <f t="shared" ref="AC115" si="1166">IF(L114&gt;0,(L115/L114),)</f>
        <v>50269.192982456138</v>
      </c>
      <c r="AD115" s="275">
        <f t="shared" ref="AD115" si="1167">IF(M114&gt;0,(M115/M114),)</f>
        <v>0</v>
      </c>
      <c r="AE115" s="290">
        <f t="shared" ref="AE115" si="1168">IF(N114&gt;0,(N115/N114),)</f>
        <v>56081.424840977568</v>
      </c>
      <c r="AF115" s="285">
        <f t="shared" ref="AF115" si="1169">IF(O114&gt;0,(O115/O114),)</f>
        <v>0</v>
      </c>
      <c r="AG115" s="275">
        <f t="shared" ref="AG115" si="1170">IF(P114&gt;0,(P115/P114),)</f>
        <v>0</v>
      </c>
      <c r="AH115" s="290">
        <f t="shared" ref="AH115" si="1171">IF(Q114&gt;0,(Q115/Q114),)</f>
        <v>0</v>
      </c>
      <c r="AI115" s="345">
        <f>IF(S113&gt;0,(S115-S113)/S113,)</f>
        <v>0</v>
      </c>
      <c r="AJ115" s="314">
        <f t="shared" ref="AJ115" si="1172">IF(T113&gt;0,(T115-T113)/T113,)</f>
        <v>0</v>
      </c>
      <c r="AK115" s="314">
        <f t="shared" ref="AK115" si="1173">IF(U113&gt;0,(U115-U113)/U113,)</f>
        <v>0</v>
      </c>
      <c r="AL115" s="314">
        <f t="shared" ref="AL115" si="1174">IF(V113&gt;0,(V115-V113)/V113,)</f>
        <v>0</v>
      </c>
      <c r="AM115" s="314">
        <f t="shared" ref="AM115" si="1175">IF(W113&gt;0,(W115-W113)/W113,)</f>
        <v>0</v>
      </c>
      <c r="AN115" s="314">
        <f t="shared" ref="AN115" si="1176">IF(X113&gt;0,(X115-X113)/X113,)</f>
        <v>0</v>
      </c>
      <c r="AO115" s="310">
        <f t="shared" ref="AO115" si="1177">IF(Y113&gt;0,(Y115-Y113)/Y113,)</f>
        <v>0</v>
      </c>
      <c r="AP115" s="314">
        <f t="shared" ref="AP115" si="1178">IF(Z113&gt;0,(Z115-Z113)/Z113,)</f>
        <v>6.2634894967487278E-3</v>
      </c>
      <c r="AQ115" s="314">
        <f t="shared" ref="AQ115" si="1179">IF(AA113&gt;0,(AA115-AA113)/AA113,)</f>
        <v>9.9032260015049899E-3</v>
      </c>
      <c r="AR115" s="314">
        <f t="shared" ref="AR115" si="1180">IF(AB113&gt;0,(AB115-AB113)/AB113,)</f>
        <v>8.1575495912042991E-3</v>
      </c>
      <c r="AS115" s="314">
        <f t="shared" ref="AS115" si="1181">IF(AC113&gt;0,(AC115-AC113)/AC113,)</f>
        <v>4.1873318206687611E-3</v>
      </c>
      <c r="AT115" s="314">
        <f t="shared" ref="AT115" si="1182">IF(AD113&gt;0,(AD115-AD113)/AD113,)</f>
        <v>0</v>
      </c>
      <c r="AU115" s="310">
        <f t="shared" ref="AU115" si="1183">IF(AE113&gt;0,(AE115-AE113)/AE113,)</f>
        <v>6.7421237271767945E-3</v>
      </c>
      <c r="AV115" s="314">
        <f t="shared" ref="AV115" si="1184">IF(AF113&gt;0,(AF115-AF113)/AF113,)</f>
        <v>0</v>
      </c>
      <c r="AW115" s="314">
        <f t="shared" ref="AW115" si="1185">IF(AG113&gt;0,(AG115-AG113)/AG113,)</f>
        <v>0</v>
      </c>
      <c r="AX115" s="310">
        <f t="shared" ref="AX115" si="1186">IF(AH113&gt;0,(AH115-AH113)/AH113,)</f>
        <v>0</v>
      </c>
    </row>
    <row r="116" spans="1:50">
      <c r="A116" s="381" t="s">
        <v>350</v>
      </c>
      <c r="B116" s="382">
        <v>7553</v>
      </c>
      <c r="C116" s="382"/>
      <c r="D116" s="382">
        <v>1289</v>
      </c>
      <c r="E116" s="382">
        <v>429</v>
      </c>
      <c r="F116" s="382"/>
      <c r="G116" s="382">
        <v>70</v>
      </c>
      <c r="H116" s="382">
        <v>9341</v>
      </c>
      <c r="I116" s="382">
        <v>4199</v>
      </c>
      <c r="J116" s="382">
        <v>1463</v>
      </c>
      <c r="K116" s="382">
        <v>211</v>
      </c>
      <c r="L116" s="382">
        <v>52</v>
      </c>
      <c r="M116" s="382"/>
      <c r="N116" s="382">
        <v>5925</v>
      </c>
      <c r="O116" s="382"/>
      <c r="P116" s="382"/>
      <c r="Q116" s="382"/>
      <c r="Y116" s="288"/>
      <c r="Z116" s="284"/>
      <c r="AE116" s="288"/>
      <c r="AF116" s="284"/>
      <c r="AH116" s="288"/>
      <c r="AI116" s="343"/>
      <c r="AJ116" s="344"/>
      <c r="AK116" s="344"/>
      <c r="AL116" s="344"/>
      <c r="AM116" s="344"/>
      <c r="AN116" s="344"/>
      <c r="AO116" s="309"/>
      <c r="AP116" s="344"/>
      <c r="AQ116" s="344"/>
      <c r="AR116" s="344"/>
      <c r="AS116" s="344"/>
      <c r="AT116" s="344"/>
      <c r="AU116" s="309"/>
      <c r="AV116" s="344"/>
      <c r="AW116" s="344"/>
      <c r="AX116" s="309"/>
    </row>
    <row r="117" spans="1:50">
      <c r="A117" s="381" t="s">
        <v>352</v>
      </c>
      <c r="B117" s="382">
        <v>634966882.69597065</v>
      </c>
      <c r="C117" s="382"/>
      <c r="D117" s="382">
        <v>89583408.686197683</v>
      </c>
      <c r="E117" s="382">
        <v>28476090.069523267</v>
      </c>
      <c r="F117" s="382"/>
      <c r="G117" s="382">
        <v>5171778</v>
      </c>
      <c r="H117" s="382">
        <v>758198159.45169151</v>
      </c>
      <c r="I117" s="382">
        <v>239928327</v>
      </c>
      <c r="J117" s="382">
        <v>77287916</v>
      </c>
      <c r="K117" s="382">
        <v>10237815</v>
      </c>
      <c r="L117" s="382">
        <v>2603098</v>
      </c>
      <c r="M117" s="382"/>
      <c r="N117" s="382">
        <v>330057156</v>
      </c>
      <c r="O117" s="382"/>
      <c r="P117" s="382"/>
      <c r="Q117" s="382"/>
      <c r="R117" s="273"/>
      <c r="S117" s="275">
        <f>IF(B116&gt;0,(B117/B116),)</f>
        <v>84068.169296434615</v>
      </c>
      <c r="T117" s="275">
        <f t="shared" ref="T117" si="1187">IF(C116&gt;0,(C117/C116),)</f>
        <v>0</v>
      </c>
      <c r="U117" s="275">
        <f t="shared" ref="U117" si="1188">IF(D116&gt;0,(D117/D116),)</f>
        <v>69498.377568811236</v>
      </c>
      <c r="V117" s="275">
        <f t="shared" ref="V117" si="1189">IF(E116&gt;0,(E117/E116),)</f>
        <v>66377.832329891069</v>
      </c>
      <c r="W117" s="275">
        <f t="shared" ref="W117" si="1190">IF(F116&gt;0,(F117/F116),)</f>
        <v>0</v>
      </c>
      <c r="X117" s="275">
        <f t="shared" ref="X117" si="1191">IF(G116&gt;0,(G117/G116),)</f>
        <v>73882.542857142864</v>
      </c>
      <c r="Y117" s="290">
        <f t="shared" ref="Y117" si="1192">IF(H116&gt;0,(H117/H116),)</f>
        <v>81168.84267762462</v>
      </c>
      <c r="Z117" s="285">
        <f t="shared" ref="Z117" si="1193">IF(I116&gt;0,(I117/I116),)</f>
        <v>57139.396761133605</v>
      </c>
      <c r="AA117" s="275">
        <f t="shared" ref="AA117" si="1194">IF(J116&gt;0,(J117/J116),)</f>
        <v>52828.377306903625</v>
      </c>
      <c r="AB117" s="275">
        <f t="shared" ref="AB117" si="1195">IF(K116&gt;0,(K117/K116),)</f>
        <v>48520.450236966826</v>
      </c>
      <c r="AC117" s="275">
        <f t="shared" ref="AC117" si="1196">IF(L116&gt;0,(L117/L116),)</f>
        <v>50059.576923076922</v>
      </c>
      <c r="AD117" s="275">
        <f t="shared" ref="AD117" si="1197">IF(M116&gt;0,(M117/M116),)</f>
        <v>0</v>
      </c>
      <c r="AE117" s="290">
        <f t="shared" ref="AE117" si="1198">IF(N116&gt;0,(N117/N116),)</f>
        <v>55705.84911392405</v>
      </c>
      <c r="AF117" s="285">
        <f t="shared" ref="AF117" si="1199">IF(O116&gt;0,(O117/O116),)</f>
        <v>0</v>
      </c>
      <c r="AG117" s="275">
        <f t="shared" ref="AG117" si="1200">IF(P116&gt;0,(P117/P116),)</f>
        <v>0</v>
      </c>
      <c r="AH117" s="290">
        <f t="shared" ref="AH117" si="1201">IF(Q116&gt;0,(Q117/Q116),)</f>
        <v>0</v>
      </c>
      <c r="AI117" s="343"/>
      <c r="AJ117" s="344"/>
      <c r="AK117" s="344"/>
      <c r="AL117" s="344"/>
      <c r="AM117" s="344"/>
      <c r="AN117" s="344"/>
      <c r="AO117" s="309"/>
      <c r="AP117" s="344"/>
      <c r="AQ117" s="344"/>
      <c r="AR117" s="344"/>
      <c r="AS117" s="344"/>
      <c r="AT117" s="344"/>
      <c r="AU117" s="309"/>
      <c r="AV117" s="344"/>
      <c r="AW117" s="344"/>
      <c r="AX117" s="309"/>
    </row>
    <row r="118" spans="1:50">
      <c r="A118" s="381" t="s">
        <v>354</v>
      </c>
      <c r="B118" s="382">
        <v>7714</v>
      </c>
      <c r="C118" s="382"/>
      <c r="D118" s="382">
        <v>1327</v>
      </c>
      <c r="E118" s="382">
        <v>447</v>
      </c>
      <c r="F118" s="382"/>
      <c r="G118" s="382">
        <v>73</v>
      </c>
      <c r="H118" s="382">
        <v>9561</v>
      </c>
      <c r="I118" s="382">
        <v>4204</v>
      </c>
      <c r="J118" s="382">
        <v>1500</v>
      </c>
      <c r="K118" s="382">
        <v>213</v>
      </c>
      <c r="L118" s="382">
        <v>57</v>
      </c>
      <c r="M118" s="382"/>
      <c r="N118" s="382">
        <v>5974</v>
      </c>
      <c r="O118" s="382"/>
      <c r="P118" s="382"/>
      <c r="Q118" s="382"/>
      <c r="Y118" s="288"/>
      <c r="Z118" s="284"/>
      <c r="AE118" s="288"/>
      <c r="AF118" s="284"/>
      <c r="AH118" s="288"/>
      <c r="AI118" s="343"/>
      <c r="AJ118" s="344"/>
      <c r="AK118" s="344"/>
      <c r="AL118" s="344"/>
      <c r="AM118" s="344"/>
      <c r="AN118" s="344"/>
      <c r="AO118" s="309"/>
      <c r="AP118" s="344"/>
      <c r="AQ118" s="344"/>
      <c r="AR118" s="344"/>
      <c r="AS118" s="344"/>
      <c r="AT118" s="344"/>
      <c r="AU118" s="309"/>
      <c r="AV118" s="344"/>
      <c r="AW118" s="344"/>
      <c r="AX118" s="309"/>
    </row>
    <row r="119" spans="1:50" ht="13.5" thickBot="1">
      <c r="A119" s="387" t="s">
        <v>356</v>
      </c>
      <c r="B119" s="388">
        <v>673476162.60918295</v>
      </c>
      <c r="C119" s="388"/>
      <c r="D119" s="388">
        <v>93611938.968409926</v>
      </c>
      <c r="E119" s="388">
        <v>30526743.293597188</v>
      </c>
      <c r="F119" s="388"/>
      <c r="G119" s="388">
        <v>5372028</v>
      </c>
      <c r="H119" s="388">
        <v>802986872.87119007</v>
      </c>
      <c r="I119" s="388">
        <v>241718602</v>
      </c>
      <c r="J119" s="388">
        <v>80027323</v>
      </c>
      <c r="K119" s="388">
        <v>10419163</v>
      </c>
      <c r="L119" s="388">
        <v>2865344</v>
      </c>
      <c r="M119" s="388"/>
      <c r="N119" s="388">
        <v>335030432</v>
      </c>
      <c r="O119" s="388"/>
      <c r="P119" s="388"/>
      <c r="Q119" s="388"/>
      <c r="S119" s="281">
        <f>IF(B118&gt;0,(B119/B118),)</f>
        <v>87305.699067822527</v>
      </c>
      <c r="T119" s="281">
        <f t="shared" ref="T119" si="1202">IF(C118&gt;0,(C119/C118),)</f>
        <v>0</v>
      </c>
      <c r="U119" s="281">
        <f t="shared" ref="U119" si="1203">IF(D118&gt;0,(D119/D118),)</f>
        <v>70544.038408749009</v>
      </c>
      <c r="V119" s="281">
        <f t="shared" ref="V119" si="1204">IF(E118&gt;0,(E119/E118),)</f>
        <v>68292.49058970288</v>
      </c>
      <c r="W119" s="281">
        <f t="shared" ref="W119" si="1205">IF(F118&gt;0,(F119/F118),)</f>
        <v>0</v>
      </c>
      <c r="X119" s="281">
        <f t="shared" ref="X119" si="1206">IF(G118&gt;0,(G119/G118),)</f>
        <v>73589.42465753424</v>
      </c>
      <c r="Y119" s="291">
        <f t="shared" ref="Y119" si="1207">IF(H118&gt;0,(H119/H118),)</f>
        <v>83985.657658319222</v>
      </c>
      <c r="Z119" s="286">
        <f t="shared" ref="Z119" si="1208">IF(I118&gt;0,(I119/I118),)</f>
        <v>57497.288772597523</v>
      </c>
      <c r="AA119" s="281">
        <f t="shared" ref="AA119" si="1209">IF(J118&gt;0,(J119/J118),)</f>
        <v>53351.548666666669</v>
      </c>
      <c r="AB119" s="281">
        <f t="shared" ref="AB119" si="1210">IF(K118&gt;0,(K119/K118),)</f>
        <v>48916.258215962444</v>
      </c>
      <c r="AC119" s="281">
        <f t="shared" ref="AC119" si="1211">IF(L118&gt;0,(L119/L118),)</f>
        <v>50269.192982456138</v>
      </c>
      <c r="AD119" s="281">
        <f t="shared" ref="AD119" si="1212">IF(M118&gt;0,(M119/M118),)</f>
        <v>0</v>
      </c>
      <c r="AE119" s="291">
        <f t="shared" ref="AE119" si="1213">IF(N118&gt;0,(N119/N118),)</f>
        <v>56081.424840977568</v>
      </c>
      <c r="AF119" s="286">
        <f t="shared" ref="AF119" si="1214">IF(O118&gt;0,(O119/O118),)</f>
        <v>0</v>
      </c>
      <c r="AG119" s="281">
        <f t="shared" ref="AG119" si="1215">IF(P118&gt;0,(P119/P118),)</f>
        <v>0</v>
      </c>
      <c r="AH119" s="291">
        <f t="shared" ref="AH119" si="1216">IF(Q118&gt;0,(Q119/Q118),)</f>
        <v>0</v>
      </c>
      <c r="AI119" s="346">
        <f>IF(S117&gt;0,(S119-S117)/S117,)</f>
        <v>3.8510768088359189E-2</v>
      </c>
      <c r="AJ119" s="347">
        <f t="shared" ref="AJ119" si="1217">IF(T117&gt;0,(T119-T117)/T117,)</f>
        <v>0</v>
      </c>
      <c r="AK119" s="347">
        <f t="shared" ref="AK119" si="1218">IF(U117&gt;0,(U119-U117)/U117,)</f>
        <v>1.5045830946232531E-2</v>
      </c>
      <c r="AL119" s="347">
        <f t="shared" ref="AL119" si="1219">IF(V117&gt;0,(V119-V117)/V117,)</f>
        <v>2.884484462065821E-2</v>
      </c>
      <c r="AM119" s="347">
        <f t="shared" ref="AM119" si="1220">IF(W117&gt;0,(W119-W117)/W117,)</f>
        <v>0</v>
      </c>
      <c r="AN119" s="347">
        <f t="shared" ref="AN119" si="1221">IF(X117&gt;0,(X119-X117)/X117,)</f>
        <v>-3.9673539685198466E-3</v>
      </c>
      <c r="AO119" s="311">
        <f t="shared" ref="AO119" si="1222">IF(Y117&gt;0,(Y119-Y117)/Y117,)</f>
        <v>3.4703155641654833E-2</v>
      </c>
      <c r="AP119" s="347">
        <f t="shared" ref="AP119" si="1223">IF(Z117&gt;0,(Z119-Z117)/Z117,)</f>
        <v>6.2634894967487278E-3</v>
      </c>
      <c r="AQ119" s="347">
        <f t="shared" ref="AQ119" si="1224">IF(AA117&gt;0,(AA119-AA117)/AA117,)</f>
        <v>9.9032260015049899E-3</v>
      </c>
      <c r="AR119" s="347">
        <f t="shared" ref="AR119" si="1225">IF(AB117&gt;0,(AB119-AB117)/AB117,)</f>
        <v>8.1575495912042991E-3</v>
      </c>
      <c r="AS119" s="347">
        <f t="shared" ref="AS119" si="1226">IF(AC117&gt;0,(AC119-AC117)/AC117,)</f>
        <v>4.1873318206687611E-3</v>
      </c>
      <c r="AT119" s="347">
        <f t="shared" ref="AT119" si="1227">IF(AD117&gt;0,(AD119-AD117)/AD117,)</f>
        <v>0</v>
      </c>
      <c r="AU119" s="311">
        <f t="shared" ref="AU119" si="1228">IF(AE117&gt;0,(AE119-AE117)/AE117,)</f>
        <v>6.7421237271767945E-3</v>
      </c>
      <c r="AV119" s="347">
        <f t="shared" ref="AV119" si="1229">IF(AF117&gt;0,(AF119-AF117)/AF117,)</f>
        <v>0</v>
      </c>
      <c r="AW119" s="347">
        <f t="shared" ref="AW119" si="1230">IF(AG117&gt;0,(AG119-AG117)/AG117,)</f>
        <v>0</v>
      </c>
      <c r="AX119" s="311">
        <f t="shared" ref="AX119" si="1231">IF(AH117&gt;0,(AH119-AH117)/AH117,)</f>
        <v>0</v>
      </c>
    </row>
    <row r="120" spans="1:50">
      <c r="A120" s="380" t="s">
        <v>32</v>
      </c>
      <c r="B120" s="382"/>
      <c r="C120" s="382"/>
      <c r="D120" s="382"/>
      <c r="E120" s="382"/>
      <c r="F120" s="382"/>
      <c r="G120" s="382"/>
      <c r="H120" s="382"/>
      <c r="I120" s="382"/>
      <c r="J120" s="382"/>
      <c r="K120" s="382"/>
      <c r="L120" s="382"/>
      <c r="M120" s="382"/>
      <c r="N120" s="382"/>
      <c r="O120" s="382"/>
      <c r="P120" s="382"/>
      <c r="Q120" s="382"/>
      <c r="Y120" s="288"/>
      <c r="Z120" s="284"/>
      <c r="AE120" s="288"/>
      <c r="AF120" s="284"/>
      <c r="AH120" s="288"/>
      <c r="AI120" s="343"/>
      <c r="AJ120" s="344"/>
      <c r="AK120" s="344"/>
      <c r="AL120" s="344"/>
      <c r="AM120" s="344"/>
      <c r="AN120" s="344"/>
      <c r="AO120" s="309"/>
      <c r="AP120" s="344"/>
      <c r="AQ120" s="344"/>
      <c r="AR120" s="344"/>
      <c r="AS120" s="344"/>
      <c r="AT120" s="344"/>
      <c r="AU120" s="309"/>
      <c r="AV120" s="344"/>
      <c r="AW120" s="344"/>
      <c r="AX120" s="309"/>
    </row>
    <row r="121" spans="1:50">
      <c r="A121" s="381" t="s">
        <v>302</v>
      </c>
      <c r="B121" s="382">
        <v>969</v>
      </c>
      <c r="C121" s="382">
        <v>427</v>
      </c>
      <c r="D121" s="382">
        <v>473</v>
      </c>
      <c r="E121" s="382">
        <v>420</v>
      </c>
      <c r="F121" s="382">
        <v>68</v>
      </c>
      <c r="G121" s="382">
        <v>63</v>
      </c>
      <c r="H121" s="382">
        <v>2420</v>
      </c>
      <c r="I121" s="382">
        <v>47</v>
      </c>
      <c r="J121" s="382">
        <v>40</v>
      </c>
      <c r="K121" s="382">
        <v>38</v>
      </c>
      <c r="L121" s="382"/>
      <c r="M121" s="382"/>
      <c r="N121" s="382">
        <v>125</v>
      </c>
      <c r="O121" s="382">
        <v>0</v>
      </c>
      <c r="P121" s="382"/>
      <c r="Q121" s="382">
        <v>0</v>
      </c>
      <c r="S121" s="274"/>
      <c r="T121" s="274"/>
      <c r="U121" s="274"/>
      <c r="V121" s="274"/>
      <c r="W121" s="274"/>
      <c r="X121" s="274"/>
      <c r="Y121" s="289"/>
      <c r="Z121" s="284"/>
      <c r="AA121" s="274"/>
      <c r="AB121" s="274"/>
      <c r="AC121" s="274"/>
      <c r="AD121" s="274"/>
      <c r="AE121" s="289"/>
      <c r="AF121" s="284"/>
      <c r="AG121" s="274"/>
      <c r="AH121" s="289"/>
      <c r="AI121" s="343"/>
      <c r="AJ121" s="344"/>
      <c r="AK121" s="344"/>
      <c r="AL121" s="344"/>
      <c r="AM121" s="344"/>
      <c r="AN121" s="344"/>
      <c r="AO121" s="309"/>
      <c r="AP121" s="344"/>
      <c r="AQ121" s="344"/>
      <c r="AR121" s="344"/>
      <c r="AS121" s="344"/>
      <c r="AT121" s="344"/>
      <c r="AU121" s="309"/>
      <c r="AV121" s="344"/>
      <c r="AW121" s="344"/>
      <c r="AX121" s="309"/>
    </row>
    <row r="122" spans="1:50">
      <c r="A122" s="381" t="s">
        <v>304</v>
      </c>
      <c r="B122" s="382">
        <v>108938905.89184967</v>
      </c>
      <c r="C122" s="382">
        <v>62495274.642584585</v>
      </c>
      <c r="D122" s="382">
        <v>37854378.104721829</v>
      </c>
      <c r="E122" s="382">
        <v>32465409.7010892</v>
      </c>
      <c r="F122" s="382">
        <v>4854722.9813953489</v>
      </c>
      <c r="G122" s="382">
        <v>4981120.3183673471</v>
      </c>
      <c r="H122" s="382">
        <v>251589811.64000803</v>
      </c>
      <c r="I122" s="382">
        <v>2859195.8648648649</v>
      </c>
      <c r="J122" s="382">
        <v>2445711</v>
      </c>
      <c r="K122" s="382">
        <v>2205634</v>
      </c>
      <c r="L122" s="382"/>
      <c r="M122" s="382"/>
      <c r="N122" s="382">
        <v>7510540.8648648653</v>
      </c>
      <c r="O122" s="382">
        <v>0</v>
      </c>
      <c r="P122" s="382"/>
      <c r="Q122" s="382">
        <v>0</v>
      </c>
      <c r="S122" s="275">
        <f>IF(B121&gt;0,(B122/B121),)</f>
        <v>112424.05148797695</v>
      </c>
      <c r="T122" s="275">
        <f t="shared" ref="T122" si="1232">IF(C121&gt;0,(C122/C121),)</f>
        <v>146358.95700839482</v>
      </c>
      <c r="U122" s="275">
        <f t="shared" ref="U122" si="1233">IF(D121&gt;0,(D122/D121),)</f>
        <v>80030.397684401323</v>
      </c>
      <c r="V122" s="275">
        <f t="shared" ref="V122" si="1234">IF(E121&gt;0,(E122/E121),)</f>
        <v>77298.594526402856</v>
      </c>
      <c r="W122" s="275">
        <f t="shared" ref="W122" si="1235">IF(F121&gt;0,(F122/F121),)</f>
        <v>71392.985020519831</v>
      </c>
      <c r="X122" s="275">
        <f t="shared" ref="X122" si="1236">IF(G121&gt;0,(G122/G121),)</f>
        <v>79065.40187884678</v>
      </c>
      <c r="Y122" s="290">
        <f t="shared" ref="Y122" si="1237">IF(H121&gt;0,(H122/H121),)</f>
        <v>103962.73208264794</v>
      </c>
      <c r="Z122" s="285">
        <f t="shared" ref="Z122" si="1238">IF(I121&gt;0,(I122/I121),)</f>
        <v>60833.954571592869</v>
      </c>
      <c r="AA122" s="275">
        <f t="shared" ref="AA122" si="1239">IF(J121&gt;0,(J122/J121),)</f>
        <v>61142.775000000001</v>
      </c>
      <c r="AB122" s="275">
        <f t="shared" ref="AB122" si="1240">IF(K121&gt;0,(K122/K121),)</f>
        <v>58043</v>
      </c>
      <c r="AC122" s="275">
        <f t="shared" ref="AC122" si="1241">IF(L121&gt;0,(L122/L121),)</f>
        <v>0</v>
      </c>
      <c r="AD122" s="275">
        <f t="shared" ref="AD122" si="1242">IF(M121&gt;0,(M122/M121),)</f>
        <v>0</v>
      </c>
      <c r="AE122" s="290">
        <f t="shared" ref="AE122" si="1243">IF(N121&gt;0,(N122/N121),)</f>
        <v>60084.326918918923</v>
      </c>
      <c r="AF122" s="285">
        <f t="shared" ref="AF122" si="1244">IF(O121&gt;0,(O122/O121),)</f>
        <v>0</v>
      </c>
      <c r="AG122" s="275">
        <f t="shared" ref="AG122" si="1245">IF(P121&gt;0,(P122/P121),)</f>
        <v>0</v>
      </c>
      <c r="AH122" s="290">
        <f t="shared" ref="AH122" si="1246">IF(Q121&gt;0,(Q122/Q121),)</f>
        <v>0</v>
      </c>
      <c r="AI122" s="343"/>
      <c r="AJ122" s="344"/>
      <c r="AK122" s="344"/>
      <c r="AL122" s="344"/>
      <c r="AM122" s="344"/>
      <c r="AN122" s="344"/>
      <c r="AO122" s="309"/>
      <c r="AP122" s="344"/>
      <c r="AQ122" s="344"/>
      <c r="AR122" s="344"/>
      <c r="AS122" s="344"/>
      <c r="AT122" s="344"/>
      <c r="AU122" s="309"/>
      <c r="AV122" s="344"/>
      <c r="AW122" s="344"/>
      <c r="AX122" s="309"/>
    </row>
    <row r="123" spans="1:50">
      <c r="A123" s="381" t="s">
        <v>306</v>
      </c>
      <c r="B123" s="382">
        <v>983</v>
      </c>
      <c r="C123" s="382">
        <v>436</v>
      </c>
      <c r="D123" s="382">
        <v>475</v>
      </c>
      <c r="E123" s="382">
        <v>449</v>
      </c>
      <c r="F123" s="382">
        <v>78</v>
      </c>
      <c r="G123" s="382">
        <v>82</v>
      </c>
      <c r="H123" s="382">
        <v>2503</v>
      </c>
      <c r="I123" s="382">
        <v>57</v>
      </c>
      <c r="J123" s="382">
        <v>40</v>
      </c>
      <c r="K123" s="382">
        <v>51</v>
      </c>
      <c r="L123" s="382"/>
      <c r="M123" s="382"/>
      <c r="N123" s="382">
        <v>148</v>
      </c>
      <c r="O123" s="382">
        <v>0</v>
      </c>
      <c r="P123" s="382"/>
      <c r="Q123" s="382">
        <v>0</v>
      </c>
      <c r="Y123" s="288"/>
      <c r="Z123" s="284"/>
      <c r="AE123" s="288"/>
      <c r="AF123" s="284"/>
      <c r="AH123" s="288"/>
      <c r="AI123" s="343"/>
      <c r="AJ123" s="344"/>
      <c r="AK123" s="344"/>
      <c r="AL123" s="344"/>
      <c r="AM123" s="344"/>
      <c r="AN123" s="344"/>
      <c r="AO123" s="309"/>
      <c r="AP123" s="344"/>
      <c r="AQ123" s="344"/>
      <c r="AR123" s="344"/>
      <c r="AS123" s="344"/>
      <c r="AT123" s="344"/>
      <c r="AU123" s="309"/>
      <c r="AV123" s="344"/>
      <c r="AW123" s="344"/>
      <c r="AX123" s="309"/>
    </row>
    <row r="124" spans="1:50">
      <c r="A124" s="381" t="s">
        <v>308</v>
      </c>
      <c r="B124" s="382">
        <v>115041507.92808981</v>
      </c>
      <c r="C124" s="382">
        <v>66364659.785536163</v>
      </c>
      <c r="D124" s="382">
        <v>39033097.5773497</v>
      </c>
      <c r="E124" s="382">
        <v>35280824.889096901</v>
      </c>
      <c r="F124" s="382">
        <v>5722608.2001629677</v>
      </c>
      <c r="G124" s="382">
        <v>6221220.692307692</v>
      </c>
      <c r="H124" s="382">
        <v>267663919.0725432</v>
      </c>
      <c r="I124" s="382">
        <v>3514868.4801736046</v>
      </c>
      <c r="J124" s="382">
        <v>2408325</v>
      </c>
      <c r="K124" s="382">
        <v>2976967.5228602383</v>
      </c>
      <c r="L124" s="382"/>
      <c r="M124" s="382"/>
      <c r="N124" s="382">
        <v>8900161.0030338429</v>
      </c>
      <c r="O124" s="382">
        <v>0</v>
      </c>
      <c r="P124" s="382"/>
      <c r="Q124" s="382">
        <v>0</v>
      </c>
      <c r="R124" s="273"/>
      <c r="S124" s="275">
        <f>IF(B123&gt;0,(B124/B123),)</f>
        <v>117031.03553213613</v>
      </c>
      <c r="T124" s="275">
        <f t="shared" ref="T124" si="1247">IF(C123&gt;0,(C124/C123),)</f>
        <v>152212.52244389028</v>
      </c>
      <c r="U124" s="275">
        <f t="shared" ref="U124" si="1248">IF(D123&gt;0,(D124/D123),)</f>
        <v>82174.942268104627</v>
      </c>
      <c r="V124" s="275">
        <f t="shared" ref="V124" si="1249">IF(E123&gt;0,(E124/E123),)</f>
        <v>78576.447414469716</v>
      </c>
      <c r="W124" s="275">
        <f t="shared" ref="W124" si="1250">IF(F123&gt;0,(F124/F123),)</f>
        <v>73366.771796961126</v>
      </c>
      <c r="X124" s="275">
        <f t="shared" ref="X124" si="1251">IF(G123&gt;0,(G124/G123),)</f>
        <v>75868.545028142587</v>
      </c>
      <c r="Y124" s="290">
        <f t="shared" ref="Y124" si="1252">IF(H123&gt;0,(H124/H123),)</f>
        <v>106937.24293749229</v>
      </c>
      <c r="Z124" s="285">
        <f t="shared" ref="Z124" si="1253">IF(I123&gt;0,(I124/I123),)</f>
        <v>61664.359301291312</v>
      </c>
      <c r="AA124" s="275">
        <f t="shared" ref="AA124" si="1254">IF(J123&gt;0,(J124/J123),)</f>
        <v>60208.125</v>
      </c>
      <c r="AB124" s="275">
        <f t="shared" ref="AB124" si="1255">IF(K123&gt;0,(K124/K123),)</f>
        <v>58371.912212945848</v>
      </c>
      <c r="AC124" s="275">
        <f t="shared" ref="AC124" si="1256">IF(L123&gt;0,(L124/L123),)</f>
        <v>0</v>
      </c>
      <c r="AD124" s="275">
        <f t="shared" ref="AD124" si="1257">IF(M123&gt;0,(M124/M123),)</f>
        <v>0</v>
      </c>
      <c r="AE124" s="290">
        <f t="shared" ref="AE124" si="1258">IF(N123&gt;0,(N124/N123),)</f>
        <v>60136.222993471914</v>
      </c>
      <c r="AF124" s="285">
        <f t="shared" ref="AF124" si="1259">IF(O123&gt;0,(O124/O123),)</f>
        <v>0</v>
      </c>
      <c r="AG124" s="275">
        <f t="shared" ref="AG124" si="1260">IF(P123&gt;0,(P124/P123),)</f>
        <v>0</v>
      </c>
      <c r="AH124" s="290">
        <f t="shared" ref="AH124" si="1261">IF(Q123&gt;0,(Q124/Q123),)</f>
        <v>0</v>
      </c>
      <c r="AI124" s="345">
        <f>IF(S122&gt;0,(S124-S122)/S122,)</f>
        <v>4.09786338704567E-2</v>
      </c>
      <c r="AJ124" s="314">
        <f t="shared" ref="AJ124" si="1262">IF(T122&gt;0,(T124-T122)/T122,)</f>
        <v>3.9994582874485179E-2</v>
      </c>
      <c r="AK124" s="314">
        <f t="shared" ref="AK124" si="1263">IF(U122&gt;0,(U124-U122)/U122,)</f>
        <v>2.6796625354284547E-2</v>
      </c>
      <c r="AL124" s="314">
        <f t="shared" ref="AL124" si="1264">IF(V122&gt;0,(V124-V122)/V122,)</f>
        <v>1.653138580198097E-2</v>
      </c>
      <c r="AM124" s="314">
        <f t="shared" ref="AM124" si="1265">IF(W122&gt;0,(W124-W122)/W122,)</f>
        <v>2.7646788768868363E-2</v>
      </c>
      <c r="AN124" s="314">
        <f t="shared" ref="AN124" si="1266">IF(X122&gt;0,(X124-X122)/X122,)</f>
        <v>-4.0433069012951954E-2</v>
      </c>
      <c r="AO124" s="310">
        <f t="shared" ref="AO124" si="1267">IF(Y122&gt;0,(Y124-Y122)/Y122,)</f>
        <v>2.8611318645220738E-2</v>
      </c>
      <c r="AP124" s="314">
        <f t="shared" ref="AP124" si="1268">IF(Z122&gt;0,(Z124-Z122)/Z122,)</f>
        <v>1.3650349308151174E-2</v>
      </c>
      <c r="AQ124" s="314">
        <f t="shared" ref="AQ124" si="1269">IF(AA122&gt;0,(AA124-AA122)/AA122,)</f>
        <v>-1.5286352312272405E-2</v>
      </c>
      <c r="AR124" s="314">
        <f t="shared" ref="AR124" si="1270">IF(AB122&gt;0,(AB124-AB122)/AB122,)</f>
        <v>5.6666990497708306E-3</v>
      </c>
      <c r="AS124" s="314">
        <f t="shared" ref="AS124" si="1271">IF(AC122&gt;0,(AC124-AC122)/AC122,)</f>
        <v>0</v>
      </c>
      <c r="AT124" s="314">
        <f t="shared" ref="AT124" si="1272">IF(AD122&gt;0,(AD124-AD122)/AD122,)</f>
        <v>0</v>
      </c>
      <c r="AU124" s="310">
        <f t="shared" ref="AU124" si="1273">IF(AE122&gt;0,(AE124-AE122)/AE122,)</f>
        <v>8.6372066084758835E-4</v>
      </c>
      <c r="AV124" s="314">
        <f t="shared" ref="AV124" si="1274">IF(AF122&gt;0,(AF124-AF122)/AF122,)</f>
        <v>0</v>
      </c>
      <c r="AW124" s="314">
        <f t="shared" ref="AW124" si="1275">IF(AG122&gt;0,(AG124-AG122)/AG122,)</f>
        <v>0</v>
      </c>
      <c r="AX124" s="310">
        <f t="shared" ref="AX124" si="1276">IF(AH122&gt;0,(AH124-AH122)/AH122,)</f>
        <v>0</v>
      </c>
    </row>
    <row r="125" spans="1:50">
      <c r="A125" s="381" t="s">
        <v>310</v>
      </c>
      <c r="B125" s="382">
        <v>860</v>
      </c>
      <c r="C125" s="382">
        <v>276</v>
      </c>
      <c r="D125" s="382">
        <v>594</v>
      </c>
      <c r="E125" s="382">
        <v>553</v>
      </c>
      <c r="F125" s="382">
        <v>84</v>
      </c>
      <c r="G125" s="382">
        <v>203</v>
      </c>
      <c r="H125" s="382">
        <v>2570</v>
      </c>
      <c r="I125" s="382">
        <v>81</v>
      </c>
      <c r="J125" s="382">
        <v>106</v>
      </c>
      <c r="K125" s="382">
        <v>102</v>
      </c>
      <c r="L125" s="382"/>
      <c r="M125" s="382"/>
      <c r="N125" s="382">
        <v>289</v>
      </c>
      <c r="O125" s="382">
        <v>0</v>
      </c>
      <c r="P125" s="382"/>
      <c r="Q125" s="382">
        <v>0</v>
      </c>
      <c r="Y125" s="288"/>
      <c r="Z125" s="284"/>
      <c r="AE125" s="288"/>
      <c r="AF125" s="284"/>
      <c r="AH125" s="288"/>
      <c r="AI125" s="343"/>
      <c r="AJ125" s="344"/>
      <c r="AK125" s="344"/>
      <c r="AL125" s="344"/>
      <c r="AM125" s="344"/>
      <c r="AN125" s="344"/>
      <c r="AO125" s="309"/>
      <c r="AP125" s="344"/>
      <c r="AQ125" s="344"/>
      <c r="AR125" s="344"/>
      <c r="AS125" s="344"/>
      <c r="AT125" s="344"/>
      <c r="AU125" s="309"/>
      <c r="AV125" s="344"/>
      <c r="AW125" s="344"/>
      <c r="AX125" s="309"/>
    </row>
    <row r="126" spans="1:50">
      <c r="A126" s="386" t="s">
        <v>312</v>
      </c>
      <c r="B126" s="384">
        <v>69440880.175651267</v>
      </c>
      <c r="C126" s="384">
        <v>27595054.519292604</v>
      </c>
      <c r="D126" s="384">
        <v>38980286.344803393</v>
      </c>
      <c r="E126" s="384">
        <v>35943787.526146501</v>
      </c>
      <c r="F126" s="384">
        <v>5159715.8335294118</v>
      </c>
      <c r="G126" s="384">
        <v>11771472.722433459</v>
      </c>
      <c r="H126" s="384">
        <v>188891197.12185663</v>
      </c>
      <c r="I126" s="384">
        <v>4354239.8709677421</v>
      </c>
      <c r="J126" s="384">
        <v>5892823</v>
      </c>
      <c r="K126" s="384">
        <v>4981612.3732619099</v>
      </c>
      <c r="L126" s="384"/>
      <c r="M126" s="384"/>
      <c r="N126" s="384">
        <v>15228675.244229652</v>
      </c>
      <c r="O126" s="384">
        <v>0</v>
      </c>
      <c r="P126" s="384"/>
      <c r="Q126" s="384">
        <v>0</v>
      </c>
      <c r="S126" s="275">
        <f>IF(B125&gt;0,(B126/B125),)</f>
        <v>80745.209506571235</v>
      </c>
      <c r="T126" s="275">
        <f t="shared" ref="T126" si="1277">IF(C125&gt;0,(C126/C125),)</f>
        <v>99982.081591639871</v>
      </c>
      <c r="U126" s="275">
        <f t="shared" ref="U126" si="1278">IF(D125&gt;0,(D126/D125),)</f>
        <v>65623.377684854204</v>
      </c>
      <c r="V126" s="275">
        <f t="shared" ref="V126" si="1279">IF(E125&gt;0,(E126/E125),)</f>
        <v>64997.807461386081</v>
      </c>
      <c r="W126" s="275">
        <f t="shared" ref="W126" si="1280">IF(F125&gt;0,(F126/F125),)</f>
        <v>61425.188494397757</v>
      </c>
      <c r="X126" s="275">
        <f t="shared" ref="X126" si="1281">IF(G125&gt;0,(G126/G125),)</f>
        <v>57987.550356815067</v>
      </c>
      <c r="Y126" s="290">
        <f t="shared" ref="Y126" si="1282">IF(H125&gt;0,(H126/H125),)</f>
        <v>73498.52028087806</v>
      </c>
      <c r="Z126" s="285">
        <f t="shared" ref="Z126" si="1283">IF(I125&gt;0,(I126/I125),)</f>
        <v>53756.047789725213</v>
      </c>
      <c r="AA126" s="275">
        <f t="shared" ref="AA126" si="1284">IF(J125&gt;0,(J126/J125),)</f>
        <v>55592.669811320753</v>
      </c>
      <c r="AB126" s="275">
        <f t="shared" ref="AB126" si="1285">IF(K125&gt;0,(K126/K125),)</f>
        <v>48839.33699276382</v>
      </c>
      <c r="AC126" s="275">
        <f t="shared" ref="AC126" si="1286">IF(L125&gt;0,(L126/L125),)</f>
        <v>0</v>
      </c>
      <c r="AD126" s="275">
        <f t="shared" ref="AD126" si="1287">IF(M125&gt;0,(M126/M125),)</f>
        <v>0</v>
      </c>
      <c r="AE126" s="290">
        <f t="shared" ref="AE126" si="1288">IF(N125&gt;0,(N126/N125),)</f>
        <v>52694.378007715059</v>
      </c>
      <c r="AF126" s="285">
        <f t="shared" ref="AF126" si="1289">IF(O125&gt;0,(O126/O125),)</f>
        <v>0</v>
      </c>
      <c r="AG126" s="275">
        <f t="shared" ref="AG126" si="1290">IF(P125&gt;0,(P126/P125),)</f>
        <v>0</v>
      </c>
      <c r="AH126" s="290">
        <f t="shared" ref="AH126" si="1291">IF(Q125&gt;0,(Q126/Q125),)</f>
        <v>0</v>
      </c>
      <c r="AI126" s="343"/>
      <c r="AJ126" s="344"/>
      <c r="AK126" s="344"/>
      <c r="AL126" s="344"/>
      <c r="AM126" s="344"/>
      <c r="AN126" s="344"/>
      <c r="AO126" s="309"/>
      <c r="AP126" s="344"/>
      <c r="AQ126" s="344"/>
      <c r="AR126" s="344"/>
      <c r="AS126" s="344"/>
      <c r="AT126" s="344"/>
      <c r="AU126" s="309"/>
      <c r="AV126" s="344"/>
      <c r="AW126" s="344"/>
      <c r="AX126" s="309"/>
    </row>
    <row r="127" spans="1:50">
      <c r="A127" s="381" t="s">
        <v>314</v>
      </c>
      <c r="B127" s="382">
        <v>874</v>
      </c>
      <c r="C127" s="382">
        <v>288</v>
      </c>
      <c r="D127" s="382">
        <v>601</v>
      </c>
      <c r="E127" s="382">
        <v>566</v>
      </c>
      <c r="F127" s="382">
        <v>94</v>
      </c>
      <c r="G127" s="382">
        <v>244</v>
      </c>
      <c r="H127" s="382">
        <v>2667</v>
      </c>
      <c r="I127" s="382">
        <v>74</v>
      </c>
      <c r="J127" s="382">
        <v>108</v>
      </c>
      <c r="K127" s="382">
        <v>105</v>
      </c>
      <c r="L127" s="382"/>
      <c r="M127" s="382"/>
      <c r="N127" s="382">
        <v>287</v>
      </c>
      <c r="O127" s="382">
        <v>0</v>
      </c>
      <c r="P127" s="382"/>
      <c r="Q127" s="382">
        <v>0</v>
      </c>
      <c r="Y127" s="288"/>
      <c r="Z127" s="284"/>
      <c r="AE127" s="288"/>
      <c r="AF127" s="284"/>
      <c r="AH127" s="288"/>
      <c r="AI127" s="343"/>
      <c r="AJ127" s="344"/>
      <c r="AK127" s="344"/>
      <c r="AL127" s="344"/>
      <c r="AM127" s="344"/>
      <c r="AN127" s="344"/>
      <c r="AO127" s="309"/>
      <c r="AP127" s="344"/>
      <c r="AQ127" s="344"/>
      <c r="AR127" s="344"/>
      <c r="AS127" s="344"/>
      <c r="AT127" s="344"/>
      <c r="AU127" s="309"/>
      <c r="AV127" s="344"/>
      <c r="AW127" s="344"/>
      <c r="AX127" s="309"/>
    </row>
    <row r="128" spans="1:50">
      <c r="A128" s="381" t="s">
        <v>316</v>
      </c>
      <c r="B128" s="382">
        <v>74367510.993924484</v>
      </c>
      <c r="C128" s="382">
        <v>29737220.228043146</v>
      </c>
      <c r="D128" s="382">
        <v>40346695.068415269</v>
      </c>
      <c r="E128" s="382">
        <v>37541684.804463468</v>
      </c>
      <c r="F128" s="382">
        <v>5855321.9886773024</v>
      </c>
      <c r="G128" s="382">
        <v>14821779.766055048</v>
      </c>
      <c r="H128" s="382">
        <v>202670212.84957874</v>
      </c>
      <c r="I128" s="382">
        <v>4016485.8975609755</v>
      </c>
      <c r="J128" s="382">
        <v>5897157</v>
      </c>
      <c r="K128" s="382">
        <v>5197298.3924340215</v>
      </c>
      <c r="L128" s="382"/>
      <c r="M128" s="382"/>
      <c r="N128" s="382">
        <v>15110941.289994998</v>
      </c>
      <c r="O128" s="382">
        <v>0</v>
      </c>
      <c r="P128" s="382"/>
      <c r="Q128" s="382">
        <v>0</v>
      </c>
      <c r="R128" s="273"/>
      <c r="S128" s="275">
        <f>IF(B127&gt;0,(B128/B127),)</f>
        <v>85088.68534773968</v>
      </c>
      <c r="T128" s="275">
        <f t="shared" ref="T128" si="1292">IF(C127&gt;0,(C128/C127),)</f>
        <v>103254.23690292759</v>
      </c>
      <c r="U128" s="275">
        <f t="shared" ref="U128" si="1293">IF(D127&gt;0,(D128/D127),)</f>
        <v>67132.604107180145</v>
      </c>
      <c r="V128" s="275">
        <f t="shared" ref="V128" si="1294">IF(E127&gt;0,(E128/E127),)</f>
        <v>66328.065025553835</v>
      </c>
      <c r="W128" s="275">
        <f t="shared" ref="W128" si="1295">IF(F127&gt;0,(F128/F127),)</f>
        <v>62290.659454013854</v>
      </c>
      <c r="X128" s="275">
        <f t="shared" ref="X128" si="1296">IF(G127&gt;0,(G128/G127),)</f>
        <v>60744.999041209208</v>
      </c>
      <c r="Y128" s="290">
        <f t="shared" ref="Y128" si="1297">IF(H127&gt;0,(H128/H127),)</f>
        <v>75991.830839737057</v>
      </c>
      <c r="Z128" s="285">
        <f t="shared" ref="Z128" si="1298">IF(I127&gt;0,(I128/I127),)</f>
        <v>54276.836453526696</v>
      </c>
      <c r="AA128" s="275">
        <f t="shared" ref="AA128" si="1299">IF(J127&gt;0,(J128/J127),)</f>
        <v>54603.305555555555</v>
      </c>
      <c r="AB128" s="275">
        <f t="shared" ref="AB128" si="1300">IF(K127&gt;0,(K128/K127),)</f>
        <v>49498.079927943065</v>
      </c>
      <c r="AC128" s="275">
        <f t="shared" ref="AC128" si="1301">IF(L127&gt;0,(L128/L127),)</f>
        <v>0</v>
      </c>
      <c r="AD128" s="275">
        <f t="shared" ref="AD128" si="1302">IF(M127&gt;0,(M128/M127),)</f>
        <v>0</v>
      </c>
      <c r="AE128" s="290">
        <f t="shared" ref="AE128" si="1303">IF(N127&gt;0,(N128/N127),)</f>
        <v>52651.363379773509</v>
      </c>
      <c r="AF128" s="285">
        <f t="shared" ref="AF128" si="1304">IF(O127&gt;0,(O128/O127),)</f>
        <v>0</v>
      </c>
      <c r="AG128" s="275">
        <f t="shared" ref="AG128" si="1305">IF(P127&gt;0,(P128/P127),)</f>
        <v>0</v>
      </c>
      <c r="AH128" s="290">
        <f t="shared" ref="AH128" si="1306">IF(Q127&gt;0,(Q128/Q127),)</f>
        <v>0</v>
      </c>
      <c r="AI128" s="345">
        <f>IF(S126&gt;0,(S128-S126)/S126,)</f>
        <v>5.379236573551726E-2</v>
      </c>
      <c r="AJ128" s="314">
        <f t="shared" ref="AJ128" si="1307">IF(T126&gt;0,(T128-T126)/T126,)</f>
        <v>3.2727417345162782E-2</v>
      </c>
      <c r="AK128" s="314">
        <f t="shared" ref="AK128" si="1308">IF(U126&gt;0,(U128-U126)/U126,)</f>
        <v>2.2998304500170041E-2</v>
      </c>
      <c r="AL128" s="314">
        <f t="shared" ref="AL128" si="1309">IF(V126&gt;0,(V128-V126)/V126,)</f>
        <v>2.0466191339731481E-2</v>
      </c>
      <c r="AM128" s="314">
        <f t="shared" ref="AM128" si="1310">IF(W126&gt;0,(W128-W126)/W126,)</f>
        <v>1.408983807505991E-2</v>
      </c>
      <c r="AN128" s="314">
        <f t="shared" ref="AN128" si="1311">IF(X126&gt;0,(X128-X126)/X126,)</f>
        <v>4.755242577806304E-2</v>
      </c>
      <c r="AO128" s="310">
        <f t="shared" ref="AO128" si="1312">IF(Y126&gt;0,(Y128-Y126)/Y126,)</f>
        <v>3.3923275588824006E-2</v>
      </c>
      <c r="AP128" s="314">
        <f t="shared" ref="AP128" si="1313">IF(Z126&gt;0,(Z128-Z126)/Z126,)</f>
        <v>9.6880013545382823E-3</v>
      </c>
      <c r="AQ128" s="314">
        <f t="shared" ref="AQ128" si="1314">IF(AA126&gt;0,(AA128-AA126)/AA126,)</f>
        <v>-1.7796667422576757E-2</v>
      </c>
      <c r="AR128" s="314">
        <f t="shared" ref="AR128" si="1315">IF(AB126&gt;0,(AB128-AB126)/AB126,)</f>
        <v>1.3487958185772394E-2</v>
      </c>
      <c r="AS128" s="314">
        <f t="shared" ref="AS128" si="1316">IF(AC126&gt;0,(AC128-AC126)/AC126,)</f>
        <v>0</v>
      </c>
      <c r="AT128" s="314">
        <f t="shared" ref="AT128" si="1317">IF(AD126&gt;0,(AD128-AD126)/AD126,)</f>
        <v>0</v>
      </c>
      <c r="AU128" s="310">
        <f t="shared" ref="AU128" si="1318">IF(AE126&gt;0,(AE128-AE126)/AE126,)</f>
        <v>-8.1630393161205117E-4</v>
      </c>
      <c r="AV128" s="314">
        <f t="shared" ref="AV128" si="1319">IF(AF126&gt;0,(AF128-AF126)/AF126,)</f>
        <v>0</v>
      </c>
      <c r="AW128" s="314">
        <f t="shared" ref="AW128" si="1320">IF(AG126&gt;0,(AG128-AG126)/AG126,)</f>
        <v>0</v>
      </c>
      <c r="AX128" s="310">
        <f t="shared" ref="AX128" si="1321">IF(AH126&gt;0,(AH128-AH126)/AH126,)</f>
        <v>0</v>
      </c>
    </row>
    <row r="129" spans="1:50">
      <c r="A129" s="381" t="s">
        <v>318</v>
      </c>
      <c r="B129" s="382">
        <v>773</v>
      </c>
      <c r="C129" s="382">
        <v>238</v>
      </c>
      <c r="D129" s="382">
        <v>755</v>
      </c>
      <c r="E129" s="382">
        <v>703</v>
      </c>
      <c r="F129" s="382">
        <v>125</v>
      </c>
      <c r="G129" s="382">
        <v>388</v>
      </c>
      <c r="H129" s="382">
        <v>2982</v>
      </c>
      <c r="I129" s="382">
        <v>127</v>
      </c>
      <c r="J129" s="382">
        <v>116</v>
      </c>
      <c r="K129" s="382">
        <v>209</v>
      </c>
      <c r="L129" s="382"/>
      <c r="M129" s="382"/>
      <c r="N129" s="382">
        <v>452</v>
      </c>
      <c r="O129" s="382">
        <v>0</v>
      </c>
      <c r="P129" s="382"/>
      <c r="Q129" s="382">
        <v>0</v>
      </c>
      <c r="Y129" s="288"/>
      <c r="Z129" s="284"/>
      <c r="AE129" s="288"/>
      <c r="AF129" s="284"/>
      <c r="AH129" s="288"/>
      <c r="AI129" s="343"/>
      <c r="AJ129" s="344"/>
      <c r="AK129" s="344"/>
      <c r="AL129" s="344"/>
      <c r="AM129" s="344"/>
      <c r="AN129" s="344"/>
      <c r="AO129" s="309"/>
      <c r="AP129" s="344"/>
      <c r="AQ129" s="344"/>
      <c r="AR129" s="344"/>
      <c r="AS129" s="344"/>
      <c r="AT129" s="344"/>
      <c r="AU129" s="309"/>
      <c r="AV129" s="344"/>
      <c r="AW129" s="344"/>
      <c r="AX129" s="309"/>
    </row>
    <row r="130" spans="1:50">
      <c r="A130" s="381" t="s">
        <v>320</v>
      </c>
      <c r="B130" s="382">
        <v>59009777.453693569</v>
      </c>
      <c r="C130" s="382">
        <v>21446342</v>
      </c>
      <c r="D130" s="382">
        <v>43662040.030557327</v>
      </c>
      <c r="E130" s="382">
        <v>40007144.535423793</v>
      </c>
      <c r="F130" s="382">
        <v>6781462.1756444946</v>
      </c>
      <c r="G130" s="382">
        <v>22136299.95657143</v>
      </c>
      <c r="H130" s="382">
        <v>193043066.15189061</v>
      </c>
      <c r="I130" s="382">
        <v>6304444.1608961299</v>
      </c>
      <c r="J130" s="382">
        <v>5102538</v>
      </c>
      <c r="K130" s="382">
        <v>9104947.9383309148</v>
      </c>
      <c r="L130" s="382"/>
      <c r="M130" s="382"/>
      <c r="N130" s="382">
        <v>20511930.099227045</v>
      </c>
      <c r="O130" s="382">
        <v>0</v>
      </c>
      <c r="P130" s="382"/>
      <c r="Q130" s="382">
        <v>0</v>
      </c>
      <c r="R130" s="273"/>
      <c r="S130" s="275">
        <f>IF(B129&gt;0,(B130/B129),)</f>
        <v>76338.65129843929</v>
      </c>
      <c r="T130" s="275">
        <f t="shared" ref="T130" si="1322">IF(C129&gt;0,(C130/C129),)</f>
        <v>90110.680672268907</v>
      </c>
      <c r="U130" s="275">
        <f t="shared" ref="U130" si="1323">IF(D129&gt;0,(D130/D129),)</f>
        <v>57830.516596764668</v>
      </c>
      <c r="V130" s="275">
        <f t="shared" ref="V130" si="1324">IF(E129&gt;0,(E130/E129),)</f>
        <v>56909.167191214496</v>
      </c>
      <c r="W130" s="275">
        <f t="shared" ref="W130" si="1325">IF(F129&gt;0,(F130/F129),)</f>
        <v>54251.697405155959</v>
      </c>
      <c r="X130" s="275">
        <f t="shared" ref="X130" si="1326">IF(G129&gt;0,(G130/G129),)</f>
        <v>57052.319475699565</v>
      </c>
      <c r="Y130" s="290">
        <f t="shared" ref="Y130" si="1327">IF(H129&gt;0,(H130/H129),)</f>
        <v>64736.105349393227</v>
      </c>
      <c r="Z130" s="285">
        <f t="shared" ref="Z130" si="1328">IF(I129&gt;0,(I130/I129),)</f>
        <v>49641.292605481336</v>
      </c>
      <c r="AA130" s="275">
        <f t="shared" ref="AA130" si="1329">IF(J129&gt;0,(J130/J129),)</f>
        <v>43987.396551724138</v>
      </c>
      <c r="AB130" s="275">
        <f t="shared" ref="AB130" si="1330">IF(K129&gt;0,(K130/K129),)</f>
        <v>43564.344202540262</v>
      </c>
      <c r="AC130" s="275">
        <f t="shared" ref="AC130" si="1331">IF(L129&gt;0,(L130/L129),)</f>
        <v>0</v>
      </c>
      <c r="AD130" s="275">
        <f t="shared" ref="AD130" si="1332">IF(M129&gt;0,(M130/M129),)</f>
        <v>0</v>
      </c>
      <c r="AE130" s="290">
        <f t="shared" ref="AE130" si="1333">IF(N129&gt;0,(N130/N129),)</f>
        <v>45380.376325723548</v>
      </c>
      <c r="AF130" s="285">
        <f t="shared" ref="AF130" si="1334">IF(O129&gt;0,(O130/O129),)</f>
        <v>0</v>
      </c>
      <c r="AG130" s="275">
        <f t="shared" ref="AG130" si="1335">IF(P129&gt;0,(P130/P129),)</f>
        <v>0</v>
      </c>
      <c r="AH130" s="290">
        <f t="shared" ref="AH130" si="1336">IF(Q129&gt;0,(Q130/Q129),)</f>
        <v>0</v>
      </c>
      <c r="AI130" s="343"/>
      <c r="AJ130" s="344"/>
      <c r="AK130" s="344"/>
      <c r="AL130" s="344"/>
      <c r="AM130" s="344"/>
      <c r="AN130" s="344"/>
      <c r="AO130" s="309"/>
      <c r="AP130" s="344"/>
      <c r="AQ130" s="344"/>
      <c r="AR130" s="344"/>
      <c r="AS130" s="344"/>
      <c r="AT130" s="344"/>
      <c r="AU130" s="309"/>
      <c r="AV130" s="344"/>
      <c r="AW130" s="344"/>
      <c r="AX130" s="309"/>
    </row>
    <row r="131" spans="1:50">
      <c r="A131" s="381" t="s">
        <v>322</v>
      </c>
      <c r="B131" s="382">
        <v>694</v>
      </c>
      <c r="C131" s="382">
        <v>218</v>
      </c>
      <c r="D131" s="382">
        <v>783</v>
      </c>
      <c r="E131" s="382">
        <v>730</v>
      </c>
      <c r="F131" s="382">
        <v>111</v>
      </c>
      <c r="G131" s="382">
        <v>379</v>
      </c>
      <c r="H131" s="382">
        <v>2915</v>
      </c>
      <c r="I131" s="382">
        <v>147</v>
      </c>
      <c r="J131" s="382">
        <v>124</v>
      </c>
      <c r="K131" s="382">
        <v>212</v>
      </c>
      <c r="L131" s="382"/>
      <c r="M131" s="382"/>
      <c r="N131" s="382">
        <v>483</v>
      </c>
      <c r="O131" s="382">
        <v>0</v>
      </c>
      <c r="P131" s="382"/>
      <c r="Q131" s="382">
        <v>0</v>
      </c>
      <c r="Y131" s="288"/>
      <c r="Z131" s="284"/>
      <c r="AE131" s="288"/>
      <c r="AF131" s="284"/>
      <c r="AH131" s="288"/>
      <c r="AI131" s="343"/>
      <c r="AJ131" s="344"/>
      <c r="AK131" s="344"/>
      <c r="AL131" s="344"/>
      <c r="AM131" s="344"/>
      <c r="AN131" s="344"/>
      <c r="AO131" s="309"/>
      <c r="AP131" s="344"/>
      <c r="AQ131" s="344"/>
      <c r="AR131" s="344"/>
      <c r="AS131" s="344"/>
      <c r="AT131" s="344"/>
      <c r="AU131" s="309"/>
      <c r="AV131" s="344"/>
      <c r="AW131" s="344"/>
      <c r="AX131" s="309"/>
    </row>
    <row r="132" spans="1:50">
      <c r="A132" s="381" t="s">
        <v>324</v>
      </c>
      <c r="B132" s="382">
        <v>53529231.127810344</v>
      </c>
      <c r="C132" s="382">
        <v>20113147</v>
      </c>
      <c r="D132" s="382">
        <v>46330064.141649462</v>
      </c>
      <c r="E132" s="382">
        <v>42970869.757659376</v>
      </c>
      <c r="F132" s="382">
        <v>6214306.6955110449</v>
      </c>
      <c r="G132" s="382">
        <v>22522438.503556188</v>
      </c>
      <c r="H132" s="382">
        <v>191680057.22618642</v>
      </c>
      <c r="I132" s="382">
        <v>7363264.8275862075</v>
      </c>
      <c r="J132" s="382">
        <v>5422751</v>
      </c>
      <c r="K132" s="382">
        <v>9390615.3718974311</v>
      </c>
      <c r="L132" s="382"/>
      <c r="M132" s="382"/>
      <c r="N132" s="382">
        <v>22176631.19948364</v>
      </c>
      <c r="O132" s="382">
        <v>0</v>
      </c>
      <c r="P132" s="382"/>
      <c r="Q132" s="382">
        <v>0</v>
      </c>
      <c r="R132" s="273"/>
      <c r="S132" s="275">
        <f>IF(B131&gt;0,(B132/B131),)</f>
        <v>77131.456956499052</v>
      </c>
      <c r="T132" s="275">
        <f t="shared" ref="T132" si="1337">IF(C131&gt;0,(C132/C131),)</f>
        <v>92262.142201834868</v>
      </c>
      <c r="U132" s="275">
        <f t="shared" ref="U132" si="1338">IF(D131&gt;0,(D132/D131),)</f>
        <v>59169.941432502506</v>
      </c>
      <c r="V132" s="275">
        <f t="shared" ref="V132" si="1339">IF(E131&gt;0,(E132/E131),)</f>
        <v>58864.205147478599</v>
      </c>
      <c r="W132" s="275">
        <f t="shared" ref="W132" si="1340">IF(F131&gt;0,(F132/F131),)</f>
        <v>55984.74500460401</v>
      </c>
      <c r="X132" s="275">
        <f t="shared" ref="X132" si="1341">IF(G131&gt;0,(G132/G131),)</f>
        <v>59425.959112285454</v>
      </c>
      <c r="Y132" s="290">
        <f t="shared" ref="Y132" si="1342">IF(H131&gt;0,(H132/H131),)</f>
        <v>65756.451878623135</v>
      </c>
      <c r="Z132" s="285">
        <f t="shared" ref="Z132" si="1343">IF(I131&gt;0,(I132/I131),)</f>
        <v>50090.23692235515</v>
      </c>
      <c r="AA132" s="275">
        <f t="shared" ref="AA132" si="1344">IF(J131&gt;0,(J132/J131),)</f>
        <v>43731.862903225803</v>
      </c>
      <c r="AB132" s="275">
        <f t="shared" ref="AB132" si="1345">IF(K131&gt;0,(K132/K131),)</f>
        <v>44295.355527818072</v>
      </c>
      <c r="AC132" s="275">
        <f t="shared" ref="AC132" si="1346">IF(L131&gt;0,(L132/L131),)</f>
        <v>0</v>
      </c>
      <c r="AD132" s="275">
        <f t="shared" ref="AD132" si="1347">IF(M131&gt;0,(M132/M131),)</f>
        <v>0</v>
      </c>
      <c r="AE132" s="290">
        <f t="shared" ref="AE132" si="1348">IF(N131&gt;0,(N132/N131),)</f>
        <v>45914.350309489942</v>
      </c>
      <c r="AF132" s="285">
        <f t="shared" ref="AF132" si="1349">IF(O131&gt;0,(O132/O131),)</f>
        <v>0</v>
      </c>
      <c r="AG132" s="275">
        <f t="shared" ref="AG132" si="1350">IF(P131&gt;0,(P132/P131),)</f>
        <v>0</v>
      </c>
      <c r="AH132" s="290">
        <f t="shared" ref="AH132" si="1351">IF(Q131&gt;0,(Q132/Q131),)</f>
        <v>0</v>
      </c>
      <c r="AI132" s="345">
        <f>IF(S130&gt;0,(S132-S130)/S130,)</f>
        <v>1.0385376798973795E-2</v>
      </c>
      <c r="AJ132" s="314">
        <f t="shared" ref="AJ132" si="1352">IF(T130&gt;0,(T132-T130)/T130,)</f>
        <v>2.3875766041439542E-2</v>
      </c>
      <c r="AK132" s="314">
        <f t="shared" ref="AK132" si="1353">IF(U130&gt;0,(U132-U130)/U130,)</f>
        <v>2.3161211667487896E-2</v>
      </c>
      <c r="AL132" s="314">
        <f t="shared" ref="AL132" si="1354">IF(V130&gt;0,(V132-V130)/V130,)</f>
        <v>3.4353656058525438E-2</v>
      </c>
      <c r="AM132" s="314">
        <f t="shared" ref="AM132" si="1355">IF(W130&gt;0,(W132-W130)/W130,)</f>
        <v>3.1944578369696247E-2</v>
      </c>
      <c r="AN132" s="314">
        <f t="shared" ref="AN132" si="1356">IF(X130&gt;0,(X132-X130)/X130,)</f>
        <v>4.1604612369824844E-2</v>
      </c>
      <c r="AO132" s="310">
        <f t="shared" ref="AO132" si="1357">IF(Y130&gt;0,(Y132-Y130)/Y130,)</f>
        <v>1.5761629831187729E-2</v>
      </c>
      <c r="AP132" s="314">
        <f t="shared" ref="AP132" si="1358">IF(Z130&gt;0,(Z132-Z130)/Z130,)</f>
        <v>9.0437676641853294E-3</v>
      </c>
      <c r="AQ132" s="314">
        <f t="shared" ref="AQ132" si="1359">IF(AA130&gt;0,(AA132-AA130)/AA130,)</f>
        <v>-5.8092469327630297E-3</v>
      </c>
      <c r="AR132" s="314">
        <f t="shared" ref="AR132" si="1360">IF(AB130&gt;0,(AB132-AB130)/AB130,)</f>
        <v>1.6780037405800877E-2</v>
      </c>
      <c r="AS132" s="314">
        <f t="shared" ref="AS132" si="1361">IF(AC130&gt;0,(AC132-AC130)/AC130,)</f>
        <v>0</v>
      </c>
      <c r="AT132" s="314">
        <f t="shared" ref="AT132" si="1362">IF(AD130&gt;0,(AD132-AD130)/AD130,)</f>
        <v>0</v>
      </c>
      <c r="AU132" s="310">
        <f t="shared" ref="AU132" si="1363">IF(AE130&gt;0,(AE132-AE130)/AE130,)</f>
        <v>1.176662749408967E-2</v>
      </c>
      <c r="AV132" s="314">
        <f t="shared" ref="AV132" si="1364">IF(AF130&gt;0,(AF132-AF130)/AF130,)</f>
        <v>0</v>
      </c>
      <c r="AW132" s="314">
        <f t="shared" ref="AW132" si="1365">IF(AG130&gt;0,(AG132-AG130)/AG130,)</f>
        <v>0</v>
      </c>
      <c r="AX132" s="310">
        <f t="shared" ref="AX132" si="1366">IF(AH130&gt;0,(AH132-AH130)/AH130,)</f>
        <v>0</v>
      </c>
    </row>
    <row r="133" spans="1:50">
      <c r="A133" s="381" t="s">
        <v>326</v>
      </c>
      <c r="B133" s="382">
        <v>127</v>
      </c>
      <c r="C133" s="382">
        <v>49</v>
      </c>
      <c r="D133" s="382">
        <v>303</v>
      </c>
      <c r="E133" s="382">
        <v>149</v>
      </c>
      <c r="F133" s="382">
        <v>56</v>
      </c>
      <c r="G133" s="382">
        <v>41</v>
      </c>
      <c r="H133" s="382">
        <v>725</v>
      </c>
      <c r="I133" s="382">
        <v>27</v>
      </c>
      <c r="J133" s="382">
        <v>188</v>
      </c>
      <c r="K133" s="382">
        <v>120</v>
      </c>
      <c r="L133" s="382"/>
      <c r="M133" s="382"/>
      <c r="N133" s="382">
        <v>335</v>
      </c>
      <c r="O133" s="382">
        <v>0</v>
      </c>
      <c r="P133" s="382"/>
      <c r="Q133" s="382">
        <v>0</v>
      </c>
      <c r="Y133" s="288"/>
      <c r="Z133" s="284"/>
      <c r="AE133" s="288"/>
      <c r="AF133" s="284"/>
      <c r="AH133" s="288"/>
      <c r="AI133" s="343"/>
      <c r="AJ133" s="344"/>
      <c r="AK133" s="344"/>
      <c r="AL133" s="344"/>
      <c r="AM133" s="344"/>
      <c r="AN133" s="344"/>
      <c r="AO133" s="309"/>
      <c r="AP133" s="344"/>
      <c r="AQ133" s="344"/>
      <c r="AR133" s="344"/>
      <c r="AS133" s="344"/>
      <c r="AT133" s="344"/>
      <c r="AU133" s="309"/>
      <c r="AV133" s="344"/>
      <c r="AW133" s="344"/>
      <c r="AX133" s="309"/>
    </row>
    <row r="134" spans="1:50">
      <c r="A134" s="381" t="s">
        <v>328</v>
      </c>
      <c r="B134" s="382">
        <v>6042974.0251716245</v>
      </c>
      <c r="C134" s="382">
        <v>2090080.3550561799</v>
      </c>
      <c r="D134" s="382">
        <v>12684154.347225536</v>
      </c>
      <c r="E134" s="382">
        <v>7197753.2497522272</v>
      </c>
      <c r="F134" s="382">
        <v>2317506.6651685392</v>
      </c>
      <c r="G134" s="382">
        <v>2091202.1578947369</v>
      </c>
      <c r="H134" s="382">
        <v>32423670.800268844</v>
      </c>
      <c r="I134" s="382">
        <v>1157929.1020408163</v>
      </c>
      <c r="J134" s="382">
        <v>7330994</v>
      </c>
      <c r="K134" s="382">
        <v>4932933.6293814899</v>
      </c>
      <c r="L134" s="382"/>
      <c r="M134" s="382"/>
      <c r="N134" s="382">
        <v>13421856.731422305</v>
      </c>
      <c r="O134" s="382">
        <v>0</v>
      </c>
      <c r="P134" s="382"/>
      <c r="Q134" s="382">
        <v>0</v>
      </c>
      <c r="R134" s="273"/>
      <c r="S134" s="275">
        <f>IF(B133&gt;0,(B134/B133),)</f>
        <v>47582.472639146647</v>
      </c>
      <c r="T134" s="275">
        <f t="shared" ref="T134" si="1367">IF(C133&gt;0,(C134/C133),)</f>
        <v>42654.701123595507</v>
      </c>
      <c r="U134" s="275">
        <f t="shared" ref="U134" si="1368">IF(D133&gt;0,(D134/D133),)</f>
        <v>41861.895535397809</v>
      </c>
      <c r="V134" s="275">
        <f t="shared" ref="V134" si="1369">IF(E133&gt;0,(E134/E133),)</f>
        <v>48307.068790283403</v>
      </c>
      <c r="W134" s="275">
        <f t="shared" ref="W134" si="1370">IF(F133&gt;0,(F134/F133),)</f>
        <v>41384.047592295341</v>
      </c>
      <c r="X134" s="275">
        <f t="shared" ref="X134" si="1371">IF(G133&gt;0,(G134/G133),)</f>
        <v>51004.930680359437</v>
      </c>
      <c r="Y134" s="290">
        <f t="shared" ref="Y134" si="1372">IF(H133&gt;0,(H134/H133),)</f>
        <v>44722.30455209496</v>
      </c>
      <c r="Z134" s="285">
        <f t="shared" ref="Z134" si="1373">IF(I133&gt;0,(I134/I133),)</f>
        <v>42886.26303854875</v>
      </c>
      <c r="AA134" s="275">
        <f t="shared" ref="AA134" si="1374">IF(J133&gt;0,(J134/J133),)</f>
        <v>38994.648936170212</v>
      </c>
      <c r="AB134" s="275">
        <f t="shared" ref="AB134" si="1375">IF(K133&gt;0,(K134/K133),)</f>
        <v>41107.780244845751</v>
      </c>
      <c r="AC134" s="275">
        <f t="shared" ref="AC134" si="1376">IF(L133&gt;0,(L134/L133),)</f>
        <v>0</v>
      </c>
      <c r="AD134" s="275">
        <f t="shared" ref="AD134" si="1377">IF(M133&gt;0,(M134/M133),)</f>
        <v>0</v>
      </c>
      <c r="AE134" s="290">
        <f t="shared" ref="AE134" si="1378">IF(N133&gt;0,(N134/N133),)</f>
        <v>40065.243974394944</v>
      </c>
      <c r="AF134" s="285">
        <f t="shared" ref="AF134" si="1379">IF(O133&gt;0,(O134/O133),)</f>
        <v>0</v>
      </c>
      <c r="AG134" s="275">
        <f t="shared" ref="AG134" si="1380">IF(P133&gt;0,(P134/P133),)</f>
        <v>0</v>
      </c>
      <c r="AH134" s="290">
        <f t="shared" ref="AH134" si="1381">IF(Q133&gt;0,(Q134/Q133),)</f>
        <v>0</v>
      </c>
      <c r="AI134" s="343"/>
      <c r="AJ134" s="344"/>
      <c r="AK134" s="344"/>
      <c r="AL134" s="344"/>
      <c r="AM134" s="344"/>
      <c r="AN134" s="344"/>
      <c r="AO134" s="309"/>
      <c r="AP134" s="344"/>
      <c r="AQ134" s="344"/>
      <c r="AR134" s="344"/>
      <c r="AS134" s="344"/>
      <c r="AT134" s="344"/>
      <c r="AU134" s="309"/>
      <c r="AV134" s="344"/>
      <c r="AW134" s="344"/>
      <c r="AX134" s="309"/>
    </row>
    <row r="135" spans="1:50">
      <c r="A135" s="381" t="s">
        <v>330</v>
      </c>
      <c r="B135" s="382">
        <v>106</v>
      </c>
      <c r="C135" s="382">
        <v>42</v>
      </c>
      <c r="D135" s="382">
        <v>282</v>
      </c>
      <c r="E135" s="382">
        <v>121</v>
      </c>
      <c r="F135" s="382">
        <v>65</v>
      </c>
      <c r="G135" s="382">
        <v>45</v>
      </c>
      <c r="H135" s="382">
        <v>661</v>
      </c>
      <c r="I135" s="382">
        <v>19</v>
      </c>
      <c r="J135" s="382">
        <v>124</v>
      </c>
      <c r="K135" s="382">
        <v>138</v>
      </c>
      <c r="L135" s="382"/>
      <c r="M135" s="382"/>
      <c r="N135" s="382">
        <v>281</v>
      </c>
      <c r="O135" s="382">
        <v>0</v>
      </c>
      <c r="P135" s="382"/>
      <c r="Q135" s="382">
        <v>0</v>
      </c>
      <c r="Y135" s="288"/>
      <c r="Z135" s="284"/>
      <c r="AE135" s="288"/>
      <c r="AF135" s="284"/>
      <c r="AH135" s="288"/>
      <c r="AI135" s="343"/>
      <c r="AJ135" s="344"/>
      <c r="AK135" s="344"/>
      <c r="AL135" s="344"/>
      <c r="AM135" s="344"/>
      <c r="AN135" s="344"/>
      <c r="AO135" s="309"/>
      <c r="AP135" s="344"/>
      <c r="AQ135" s="344"/>
      <c r="AR135" s="344"/>
      <c r="AS135" s="344"/>
      <c r="AT135" s="344"/>
      <c r="AU135" s="309"/>
      <c r="AV135" s="344"/>
      <c r="AW135" s="344"/>
      <c r="AX135" s="309"/>
    </row>
    <row r="136" spans="1:50">
      <c r="A136" s="381" t="s">
        <v>332</v>
      </c>
      <c r="B136" s="382">
        <v>5942924.4190632422</v>
      </c>
      <c r="C136" s="382">
        <v>1842508.2789473685</v>
      </c>
      <c r="D136" s="382">
        <v>11783118.301041111</v>
      </c>
      <c r="E136" s="382">
        <v>6215409.1996993525</v>
      </c>
      <c r="F136" s="382">
        <v>2481528.3454545452</v>
      </c>
      <c r="G136" s="382">
        <v>2235687.510638298</v>
      </c>
      <c r="H136" s="382">
        <v>30501176.054843914</v>
      </c>
      <c r="I136" s="382">
        <v>863233.98507462686</v>
      </c>
      <c r="J136" s="382">
        <v>4936373</v>
      </c>
      <c r="K136" s="382">
        <v>5389794.3355032504</v>
      </c>
      <c r="L136" s="382"/>
      <c r="M136" s="382"/>
      <c r="N136" s="382">
        <v>11189401.320577879</v>
      </c>
      <c r="O136" s="382">
        <v>0</v>
      </c>
      <c r="P136" s="382"/>
      <c r="Q136" s="382">
        <v>0</v>
      </c>
      <c r="R136" s="273"/>
      <c r="S136" s="275">
        <f>IF(B135&gt;0,(B136/B135),)</f>
        <v>56065.324708143795</v>
      </c>
      <c r="T136" s="275">
        <f t="shared" ref="T136" si="1382">IF(C135&gt;0,(C136/C135),)</f>
        <v>43869.244736842105</v>
      </c>
      <c r="U136" s="275">
        <f t="shared" ref="U136" si="1383">IF(D135&gt;0,(D136/D135),)</f>
        <v>41784.107450500393</v>
      </c>
      <c r="V136" s="275">
        <f t="shared" ref="V136" si="1384">IF(E135&gt;0,(E136/E135),)</f>
        <v>51367.018179333492</v>
      </c>
      <c r="W136" s="275">
        <f t="shared" ref="W136" si="1385">IF(F135&gt;0,(F136/F135),)</f>
        <v>38177.359160839158</v>
      </c>
      <c r="X136" s="275">
        <f t="shared" ref="X136" si="1386">IF(G135&gt;0,(G136/G135),)</f>
        <v>49681.944680851069</v>
      </c>
      <c r="Y136" s="290">
        <f t="shared" ref="Y136" si="1387">IF(H135&gt;0,(H136/H135),)</f>
        <v>46143.987980096696</v>
      </c>
      <c r="Z136" s="285">
        <f t="shared" ref="Z136" si="1388">IF(I135&gt;0,(I136/I135),)</f>
        <v>45433.367635506678</v>
      </c>
      <c r="AA136" s="275">
        <f t="shared" ref="AA136" si="1389">IF(J135&gt;0,(J136/J135),)</f>
        <v>39809.459677419356</v>
      </c>
      <c r="AB136" s="275">
        <f t="shared" ref="AB136" si="1390">IF(K135&gt;0,(K136/K135),)</f>
        <v>39056.480692052537</v>
      </c>
      <c r="AC136" s="275">
        <f t="shared" ref="AC136" si="1391">IF(L135&gt;0,(L136/L135),)</f>
        <v>0</v>
      </c>
      <c r="AD136" s="275">
        <f t="shared" ref="AD136" si="1392">IF(M135&gt;0,(M136/M135),)</f>
        <v>0</v>
      </c>
      <c r="AE136" s="290">
        <f t="shared" ref="AE136" si="1393">IF(N135&gt;0,(N136/N135),)</f>
        <v>39819.933525188178</v>
      </c>
      <c r="AF136" s="285">
        <f t="shared" ref="AF136" si="1394">IF(O135&gt;0,(O136/O135),)</f>
        <v>0</v>
      </c>
      <c r="AG136" s="275">
        <f t="shared" ref="AG136" si="1395">IF(P135&gt;0,(P136/P135),)</f>
        <v>0</v>
      </c>
      <c r="AH136" s="290">
        <f t="shared" ref="AH136" si="1396">IF(Q135&gt;0,(Q136/Q135),)</f>
        <v>0</v>
      </c>
      <c r="AI136" s="312">
        <f>IF(S134&gt;0,(S136-S134)/S134,)</f>
        <v>0.17827682334478365</v>
      </c>
      <c r="AJ136" s="314">
        <f t="shared" ref="AJ136" si="1397">IF(T134&gt;0,(T136-T134)/T134,)</f>
        <v>2.8473851211085931E-2</v>
      </c>
      <c r="AK136" s="314">
        <f t="shared" ref="AK136" si="1398">IF(U134&gt;0,(U136-U134)/U134,)</f>
        <v>-1.858207419958801E-3</v>
      </c>
      <c r="AL136" s="314">
        <f t="shared" ref="AL136" si="1399">IF(V134&gt;0,(V136-V134)/V134,)</f>
        <v>6.334371895621152E-2</v>
      </c>
      <c r="AM136" s="314">
        <f t="shared" ref="AM136" si="1400">IF(W134&gt;0,(W136-W134)/W134,)</f>
        <v>-7.7486099548493337E-2</v>
      </c>
      <c r="AN136" s="314">
        <f t="shared" ref="AN136" si="1401">IF(X134&gt;0,(X136-X134)/X134,)</f>
        <v>-2.5938394227007795E-2</v>
      </c>
      <c r="AO136" s="310">
        <f t="shared" ref="AO136" si="1402">IF(Y134&gt;0,(Y136-Y134)/Y134,)</f>
        <v>3.1789136142250492E-2</v>
      </c>
      <c r="AP136" s="314">
        <f t="shared" ref="AP136" si="1403">IF(Z134&gt;0,(Z136-Z134)/Z134,)</f>
        <v>5.9392085401995448E-2</v>
      </c>
      <c r="AQ136" s="314">
        <f t="shared" ref="AQ136" si="1404">IF(AA134&gt;0,(AA136-AA134)/AA134,)</f>
        <v>2.0895450106061902E-2</v>
      </c>
      <c r="AR136" s="314">
        <f t="shared" ref="AR136" si="1405">IF(AB134&gt;0,(AB136-AB134)/AB134,)</f>
        <v>-4.9900518601960125E-2</v>
      </c>
      <c r="AS136" s="314">
        <f t="shared" ref="AS136" si="1406">IF(AC134&gt;0,(AC136-AC134)/AC134,)</f>
        <v>0</v>
      </c>
      <c r="AT136" s="314">
        <f t="shared" ref="AT136" si="1407">IF(AD134&gt;0,(AD136-AD134)/AD134,)</f>
        <v>0</v>
      </c>
      <c r="AU136" s="310">
        <f t="shared" ref="AU136" si="1408">IF(AE134&gt;0,(AE136-AE134)/AE134,)</f>
        <v>-6.122774376802473E-3</v>
      </c>
      <c r="AV136" s="314">
        <f t="shared" ref="AV136" si="1409">IF(AF134&gt;0,(AF136-AF134)/AF134,)</f>
        <v>0</v>
      </c>
      <c r="AW136" s="314">
        <f t="shared" ref="AW136" si="1410">IF(AG134&gt;0,(AG136-AG134)/AG134,)</f>
        <v>0</v>
      </c>
      <c r="AX136" s="310">
        <f t="shared" ref="AX136" si="1411">IF(AH134&gt;0,(AH136-AH134)/AH134,)</f>
        <v>0</v>
      </c>
    </row>
    <row r="137" spans="1:50">
      <c r="A137" s="381" t="s">
        <v>334</v>
      </c>
      <c r="B137" s="382">
        <v>345</v>
      </c>
      <c r="C137" s="382">
        <v>71</v>
      </c>
      <c r="D137" s="382">
        <v>251</v>
      </c>
      <c r="E137" s="382">
        <v>208</v>
      </c>
      <c r="F137" s="382">
        <v>39</v>
      </c>
      <c r="G137" s="382">
        <v>51</v>
      </c>
      <c r="H137" s="382">
        <v>965</v>
      </c>
      <c r="I137" s="382">
        <v>11</v>
      </c>
      <c r="J137" s="382">
        <v>12</v>
      </c>
      <c r="K137" s="382">
        <v>44</v>
      </c>
      <c r="L137" s="382"/>
      <c r="M137" s="382"/>
      <c r="N137" s="382">
        <v>67</v>
      </c>
      <c r="O137" s="382">
        <v>0</v>
      </c>
      <c r="P137" s="382"/>
      <c r="Q137" s="382">
        <v>0</v>
      </c>
      <c r="Y137" s="288"/>
      <c r="Z137" s="284"/>
      <c r="AE137" s="288"/>
      <c r="AF137" s="284"/>
      <c r="AH137" s="288"/>
      <c r="AI137" s="343"/>
      <c r="AJ137" s="344"/>
      <c r="AK137" s="344"/>
      <c r="AL137" s="344"/>
      <c r="AM137" s="344"/>
      <c r="AN137" s="344"/>
      <c r="AO137" s="309"/>
      <c r="AP137" s="344"/>
      <c r="AQ137" s="344"/>
      <c r="AR137" s="344"/>
      <c r="AS137" s="344"/>
      <c r="AT137" s="344"/>
      <c r="AU137" s="309"/>
      <c r="AV137" s="344"/>
      <c r="AW137" s="344"/>
      <c r="AX137" s="309"/>
    </row>
    <row r="138" spans="1:50">
      <c r="A138" s="381" t="s">
        <v>336</v>
      </c>
      <c r="B138" s="382">
        <v>18432551.893864281</v>
      </c>
      <c r="C138" s="382">
        <v>5207448.1251862897</v>
      </c>
      <c r="D138" s="382">
        <v>11805059.992161576</v>
      </c>
      <c r="E138" s="382">
        <v>9307312.0733130202</v>
      </c>
      <c r="F138" s="382">
        <v>1817406</v>
      </c>
      <c r="G138" s="382">
        <v>2159963.7458563535</v>
      </c>
      <c r="H138" s="382">
        <v>48729741.83038152</v>
      </c>
      <c r="I138" s="382">
        <v>483301.86206896551</v>
      </c>
      <c r="J138" s="382">
        <v>495444.99999999994</v>
      </c>
      <c r="K138" s="382">
        <v>1471626</v>
      </c>
      <c r="L138" s="382"/>
      <c r="M138" s="382"/>
      <c r="N138" s="382">
        <v>2450372.8620689656</v>
      </c>
      <c r="O138" s="382">
        <v>0</v>
      </c>
      <c r="P138" s="382"/>
      <c r="Q138" s="382">
        <v>0</v>
      </c>
      <c r="R138" s="273"/>
      <c r="S138" s="275">
        <f>IF(B137&gt;0,(B138/B137),)</f>
        <v>53427.686648881972</v>
      </c>
      <c r="T138" s="275">
        <f t="shared" ref="T138" si="1412">IF(C137&gt;0,(C138/C137),)</f>
        <v>73344.339791356193</v>
      </c>
      <c r="U138" s="275">
        <f t="shared" ref="U138" si="1413">IF(D137&gt;0,(D138/D137),)</f>
        <v>47032.111522556079</v>
      </c>
      <c r="V138" s="275">
        <f t="shared" ref="V138" si="1414">IF(E137&gt;0,(E138/E137),)</f>
        <v>44746.692660158747</v>
      </c>
      <c r="W138" s="275">
        <f t="shared" ref="W138" si="1415">IF(F137&gt;0,(F138/F137),)</f>
        <v>46600.153846153844</v>
      </c>
      <c r="X138" s="275">
        <f t="shared" ref="X138" si="1416">IF(G137&gt;0,(G138/G137),)</f>
        <v>42352.23031090889</v>
      </c>
      <c r="Y138" s="290">
        <f t="shared" ref="Y138" si="1417">IF(H137&gt;0,(H138/H137),)</f>
        <v>50497.141793141469</v>
      </c>
      <c r="Z138" s="285">
        <f t="shared" ref="Z138" si="1418">IF(I137&gt;0,(I138/I137),)</f>
        <v>43936.532915360498</v>
      </c>
      <c r="AA138" s="275">
        <f t="shared" ref="AA138" si="1419">IF(J137&gt;0,(J138/J137),)</f>
        <v>41287.083333333328</v>
      </c>
      <c r="AB138" s="275">
        <f t="shared" ref="AB138" si="1420">IF(K137&gt;0,(K138/K137),)</f>
        <v>33446.045454545456</v>
      </c>
      <c r="AC138" s="275">
        <f t="shared" ref="AC138" si="1421">IF(L137&gt;0,(L138/L137),)</f>
        <v>0</v>
      </c>
      <c r="AD138" s="275">
        <f t="shared" ref="AD138" si="1422">IF(M137&gt;0,(M138/M137),)</f>
        <v>0</v>
      </c>
      <c r="AE138" s="290">
        <f t="shared" ref="AE138" si="1423">IF(N137&gt;0,(N138/N137),)</f>
        <v>36572.729284611429</v>
      </c>
      <c r="AF138" s="285">
        <f t="shared" ref="AF138" si="1424">IF(O137&gt;0,(O138/O137),)</f>
        <v>0</v>
      </c>
      <c r="AG138" s="275">
        <f t="shared" ref="AG138" si="1425">IF(P137&gt;0,(P138/P137),)</f>
        <v>0</v>
      </c>
      <c r="AH138" s="290">
        <f t="shared" ref="AH138" si="1426">IF(Q137&gt;0,(Q138/Q137),)</f>
        <v>0</v>
      </c>
      <c r="AI138" s="343"/>
      <c r="AJ138" s="344"/>
      <c r="AK138" s="344"/>
      <c r="AL138" s="344"/>
      <c r="AM138" s="344"/>
      <c r="AN138" s="344"/>
      <c r="AO138" s="309"/>
      <c r="AP138" s="344"/>
      <c r="AQ138" s="344"/>
      <c r="AR138" s="344"/>
      <c r="AS138" s="344"/>
      <c r="AT138" s="344"/>
      <c r="AU138" s="309"/>
      <c r="AV138" s="344"/>
      <c r="AW138" s="344"/>
      <c r="AX138" s="309"/>
    </row>
    <row r="139" spans="1:50">
      <c r="A139" s="381" t="s">
        <v>338</v>
      </c>
      <c r="B139" s="382">
        <v>333</v>
      </c>
      <c r="C139" s="382">
        <v>90</v>
      </c>
      <c r="D139" s="382">
        <v>297</v>
      </c>
      <c r="E139" s="382">
        <v>313</v>
      </c>
      <c r="F139" s="382">
        <v>48</v>
      </c>
      <c r="G139" s="382">
        <v>46</v>
      </c>
      <c r="H139" s="382">
        <v>1127</v>
      </c>
      <c r="I139" s="382">
        <v>13</v>
      </c>
      <c r="J139" s="382">
        <v>35</v>
      </c>
      <c r="K139" s="382">
        <v>36</v>
      </c>
      <c r="L139" s="382"/>
      <c r="M139" s="382"/>
      <c r="N139" s="382">
        <v>84</v>
      </c>
      <c r="O139" s="382">
        <v>0</v>
      </c>
      <c r="P139" s="382"/>
      <c r="Q139" s="382">
        <v>0</v>
      </c>
      <c r="Y139" s="288"/>
      <c r="Z139" s="284"/>
      <c r="AE139" s="288"/>
      <c r="AF139" s="284"/>
      <c r="AH139" s="288"/>
      <c r="AI139" s="343"/>
      <c r="AJ139" s="344"/>
      <c r="AK139" s="344"/>
      <c r="AL139" s="344"/>
      <c r="AM139" s="344"/>
      <c r="AN139" s="344"/>
      <c r="AO139" s="309"/>
      <c r="AP139" s="344"/>
      <c r="AQ139" s="344"/>
      <c r="AR139" s="344"/>
      <c r="AS139" s="344"/>
      <c r="AT139" s="344"/>
      <c r="AU139" s="309"/>
      <c r="AV139" s="344"/>
      <c r="AW139" s="344"/>
      <c r="AX139" s="309"/>
    </row>
    <row r="140" spans="1:50">
      <c r="A140" s="381" t="s">
        <v>340</v>
      </c>
      <c r="B140" s="382">
        <v>18654355.200339437</v>
      </c>
      <c r="C140" s="382">
        <v>6387797.8723404249</v>
      </c>
      <c r="D140" s="382">
        <v>14407061.549857121</v>
      </c>
      <c r="E140" s="382">
        <v>13800197.628126059</v>
      </c>
      <c r="F140" s="382">
        <v>2228983.7226277371</v>
      </c>
      <c r="G140" s="382">
        <v>2033239.6081504703</v>
      </c>
      <c r="H140" s="382">
        <v>57511635.581441246</v>
      </c>
      <c r="I140" s="382">
        <v>576825.65217391308</v>
      </c>
      <c r="J140" s="382">
        <v>1351435.9999999998</v>
      </c>
      <c r="K140" s="382">
        <v>1112845.3149606299</v>
      </c>
      <c r="L140" s="382"/>
      <c r="M140" s="382"/>
      <c r="N140" s="382">
        <v>3041106.9671345428</v>
      </c>
      <c r="O140" s="382">
        <v>0</v>
      </c>
      <c r="P140" s="382"/>
      <c r="Q140" s="382">
        <v>0</v>
      </c>
      <c r="R140" s="273"/>
      <c r="S140" s="275">
        <f>IF(B139&gt;0,(B140/B139),)</f>
        <v>56019.084685704016</v>
      </c>
      <c r="T140" s="275">
        <f t="shared" ref="T140" si="1427">IF(C139&gt;0,(C140/C139),)</f>
        <v>70975.531914893611</v>
      </c>
      <c r="U140" s="275">
        <f t="shared" ref="U140" si="1428">IF(D139&gt;0,(D140/D139),)</f>
        <v>48508.624746993672</v>
      </c>
      <c r="V140" s="275">
        <f t="shared" ref="V140" si="1429">IF(E139&gt;0,(E140/E139),)</f>
        <v>44090.088268773354</v>
      </c>
      <c r="W140" s="275">
        <f t="shared" ref="W140" si="1430">IF(F139&gt;0,(F140/F139),)</f>
        <v>46437.160888077859</v>
      </c>
      <c r="X140" s="275">
        <f t="shared" ref="X140" si="1431">IF(G139&gt;0,(G140/G139),)</f>
        <v>44200.861046749356</v>
      </c>
      <c r="Y140" s="290">
        <f t="shared" ref="Y140" si="1432">IF(H139&gt;0,(H140/H139),)</f>
        <v>51030.732547862688</v>
      </c>
      <c r="Z140" s="285">
        <f t="shared" ref="Z140" si="1433">IF(I139&gt;0,(I140/I139),)</f>
        <v>44371.20401337793</v>
      </c>
      <c r="AA140" s="275">
        <f t="shared" ref="AA140" si="1434">IF(J139&gt;0,(J140/J139),)</f>
        <v>38612.457142857136</v>
      </c>
      <c r="AB140" s="275">
        <f t="shared" ref="AB140" si="1435">IF(K139&gt;0,(K140/K139),)</f>
        <v>30912.369860017498</v>
      </c>
      <c r="AC140" s="275">
        <f t="shared" ref="AC140" si="1436">IF(L139&gt;0,(L140/L139),)</f>
        <v>0</v>
      </c>
      <c r="AD140" s="275">
        <f t="shared" ref="AD140" si="1437">IF(M139&gt;0,(M140/M139),)</f>
        <v>0</v>
      </c>
      <c r="AE140" s="290">
        <f t="shared" ref="AE140" si="1438">IF(N139&gt;0,(N140/N139),)</f>
        <v>36203.654370649318</v>
      </c>
      <c r="AF140" s="285">
        <f t="shared" ref="AF140" si="1439">IF(O139&gt;0,(O140/O139),)</f>
        <v>0</v>
      </c>
      <c r="AG140" s="275">
        <f t="shared" ref="AG140" si="1440">IF(P139&gt;0,(P140/P139),)</f>
        <v>0</v>
      </c>
      <c r="AH140" s="290">
        <f t="shared" ref="AH140" si="1441">IF(Q139&gt;0,(Q140/Q139),)</f>
        <v>0</v>
      </c>
      <c r="AI140" s="345">
        <f>IF(S138&gt;0,(S140-S138)/S138,)</f>
        <v>4.8502905503887681E-2</v>
      </c>
      <c r="AJ140" s="314">
        <f t="shared" ref="AJ140" si="1442">IF(T138&gt;0,(T140-T138)/T138,)</f>
        <v>-3.2297078182190582E-2</v>
      </c>
      <c r="AK140" s="314">
        <f t="shared" ref="AK140" si="1443">IF(U138&gt;0,(U140-U138)/U138,)</f>
        <v>3.1393726044587074E-2</v>
      </c>
      <c r="AL140" s="314">
        <f t="shared" ref="AL140" si="1444">IF(V138&gt;0,(V140-V138)/V138,)</f>
        <v>-1.4673808327515043E-2</v>
      </c>
      <c r="AM140" s="314">
        <f t="shared" ref="AM140" si="1445">IF(W138&gt;0,(W140-W138)/W138,)</f>
        <v>-3.4976914156569471E-3</v>
      </c>
      <c r="AN140" s="314">
        <f t="shared" ref="AN140" si="1446">IF(X138&gt;0,(X140-X138)/X138,)</f>
        <v>4.3648958325680075E-2</v>
      </c>
      <c r="AO140" s="310">
        <f t="shared" ref="AO140" si="1447">IF(Y138&gt;0,(Y140-Y138)/Y138,)</f>
        <v>1.0566751617488409E-2</v>
      </c>
      <c r="AP140" s="314">
        <f t="shared" ref="AP140" si="1448">IF(Z138&gt;0,(Z140-Z138)/Z138,)</f>
        <v>9.8931588173965419E-3</v>
      </c>
      <c r="AQ140" s="314">
        <f t="shared" ref="AQ140" si="1449">IF(AA138&gt;0,(AA140-AA138)/AA138,)</f>
        <v>-6.4781185168311939E-2</v>
      </c>
      <c r="AR140" s="314">
        <f t="shared" ref="AR140" si="1450">IF(AB138&gt;0,(AB140-AB138)/AB138,)</f>
        <v>-7.5754115623962989E-2</v>
      </c>
      <c r="AS140" s="314">
        <f t="shared" ref="AS140" si="1451">IF(AC138&gt;0,(AC140-AC138)/AC138,)</f>
        <v>0</v>
      </c>
      <c r="AT140" s="314">
        <f t="shared" ref="AT140" si="1452">IF(AD138&gt;0,(AD140-AD138)/AD138,)</f>
        <v>0</v>
      </c>
      <c r="AU140" s="310">
        <f t="shared" ref="AU140" si="1453">IF(AE138&gt;0,(AE140-AE138)/AE138,)</f>
        <v>-1.0091533259384212E-2</v>
      </c>
      <c r="AV140" s="314">
        <f t="shared" ref="AV140" si="1454">IF(AF138&gt;0,(AF140-AF138)/AF138,)</f>
        <v>0</v>
      </c>
      <c r="AW140" s="314">
        <f t="shared" ref="AW140" si="1455">IF(AG138&gt;0,(AG140-AG138)/AG138,)</f>
        <v>0</v>
      </c>
      <c r="AX140" s="310">
        <f t="shared" ref="AX140" si="1456">IF(AH138&gt;0,(AH140-AH138)/AH138,)</f>
        <v>0</v>
      </c>
    </row>
    <row r="141" spans="1:50">
      <c r="A141" s="381" t="s">
        <v>342</v>
      </c>
      <c r="B141" s="382">
        <v>0</v>
      </c>
      <c r="C141" s="382">
        <v>0</v>
      </c>
      <c r="D141" s="382">
        <v>0</v>
      </c>
      <c r="E141" s="382">
        <v>0</v>
      </c>
      <c r="F141" s="382">
        <v>0</v>
      </c>
      <c r="G141" s="382">
        <v>0</v>
      </c>
      <c r="H141" s="382">
        <v>0</v>
      </c>
      <c r="I141" s="382">
        <v>0</v>
      </c>
      <c r="J141" s="382">
        <v>0</v>
      </c>
      <c r="K141" s="382">
        <v>0</v>
      </c>
      <c r="L141" s="382"/>
      <c r="M141" s="382"/>
      <c r="N141" s="382">
        <v>0</v>
      </c>
      <c r="O141" s="382">
        <v>2239</v>
      </c>
      <c r="P141" s="382"/>
      <c r="Q141" s="382">
        <v>2239</v>
      </c>
      <c r="Y141" s="288"/>
      <c r="Z141" s="284"/>
      <c r="AE141" s="288"/>
      <c r="AF141" s="284"/>
      <c r="AH141" s="288"/>
      <c r="AI141" s="343"/>
      <c r="AJ141" s="344"/>
      <c r="AK141" s="344"/>
      <c r="AL141" s="344"/>
      <c r="AM141" s="344"/>
      <c r="AN141" s="344"/>
      <c r="AO141" s="309"/>
      <c r="AP141" s="344"/>
      <c r="AQ141" s="344"/>
      <c r="AR141" s="344"/>
      <c r="AS141" s="344"/>
      <c r="AT141" s="344"/>
      <c r="AU141" s="309"/>
      <c r="AV141" s="344"/>
      <c r="AW141" s="344"/>
      <c r="AX141" s="309"/>
    </row>
    <row r="142" spans="1:50">
      <c r="A142" s="381" t="s">
        <v>344</v>
      </c>
      <c r="B142" s="382">
        <v>0</v>
      </c>
      <c r="C142" s="382">
        <v>0</v>
      </c>
      <c r="D142" s="382">
        <v>0</v>
      </c>
      <c r="E142" s="382">
        <v>0</v>
      </c>
      <c r="F142" s="382">
        <v>0</v>
      </c>
      <c r="G142" s="382">
        <v>0</v>
      </c>
      <c r="H142" s="382">
        <v>0</v>
      </c>
      <c r="I142" s="382">
        <v>0</v>
      </c>
      <c r="J142" s="382">
        <v>0</v>
      </c>
      <c r="K142" s="382">
        <v>0</v>
      </c>
      <c r="L142" s="382"/>
      <c r="M142" s="382"/>
      <c r="N142" s="382">
        <v>0</v>
      </c>
      <c r="O142" s="382">
        <v>90773168.619325772</v>
      </c>
      <c r="P142" s="382"/>
      <c r="Q142" s="382">
        <v>90773168.619325772</v>
      </c>
      <c r="R142" s="273"/>
      <c r="S142" s="275">
        <f>IF(B141&gt;0,(B142/B141),)</f>
        <v>0</v>
      </c>
      <c r="T142" s="275">
        <f t="shared" ref="T142" si="1457">IF(C141&gt;0,(C142/C141),)</f>
        <v>0</v>
      </c>
      <c r="U142" s="275">
        <f t="shared" ref="U142" si="1458">IF(D141&gt;0,(D142/D141),)</f>
        <v>0</v>
      </c>
      <c r="V142" s="275">
        <f t="shared" ref="V142" si="1459">IF(E141&gt;0,(E142/E141),)</f>
        <v>0</v>
      </c>
      <c r="W142" s="275">
        <f t="shared" ref="W142" si="1460">IF(F141&gt;0,(F142/F141),)</f>
        <v>0</v>
      </c>
      <c r="X142" s="275">
        <f t="shared" ref="X142" si="1461">IF(G141&gt;0,(G142/G141),)</f>
        <v>0</v>
      </c>
      <c r="Y142" s="290">
        <f t="shared" ref="Y142" si="1462">IF(H141&gt;0,(H142/H141),)</f>
        <v>0</v>
      </c>
      <c r="Z142" s="285">
        <f t="shared" ref="Z142" si="1463">IF(I141&gt;0,(I142/I141),)</f>
        <v>0</v>
      </c>
      <c r="AA142" s="275">
        <f t="shared" ref="AA142" si="1464">IF(J141&gt;0,(J142/J141),)</f>
        <v>0</v>
      </c>
      <c r="AB142" s="275">
        <f t="shared" ref="AB142" si="1465">IF(K141&gt;0,(K142/K141),)</f>
        <v>0</v>
      </c>
      <c r="AC142" s="275">
        <f t="shared" ref="AC142" si="1466">IF(L141&gt;0,(L142/L141),)</f>
        <v>0</v>
      </c>
      <c r="AD142" s="275">
        <f t="shared" ref="AD142" si="1467">IF(M141&gt;0,(M142/M141),)</f>
        <v>0</v>
      </c>
      <c r="AE142" s="290">
        <f t="shared" ref="AE142" si="1468">IF(N141&gt;0,(N142/N141),)</f>
        <v>0</v>
      </c>
      <c r="AF142" s="285">
        <f t="shared" ref="AF142" si="1469">IF(O141&gt;0,(O142/O141),)</f>
        <v>40541.835024263411</v>
      </c>
      <c r="AG142" s="275">
        <f t="shared" ref="AG142" si="1470">IF(P141&gt;0,(P142/P141),)</f>
        <v>0</v>
      </c>
      <c r="AH142" s="290">
        <f t="shared" ref="AH142" si="1471">IF(Q141&gt;0,(Q142/Q141),)</f>
        <v>40541.835024263411</v>
      </c>
      <c r="AI142" s="343"/>
      <c r="AJ142" s="344"/>
      <c r="AK142" s="344"/>
      <c r="AL142" s="344"/>
      <c r="AM142" s="344"/>
      <c r="AN142" s="344"/>
      <c r="AO142" s="309"/>
      <c r="AP142" s="344"/>
      <c r="AQ142" s="344"/>
      <c r="AR142" s="344"/>
      <c r="AS142" s="344"/>
      <c r="AT142" s="344"/>
      <c r="AU142" s="309"/>
      <c r="AV142" s="344"/>
      <c r="AW142" s="344"/>
      <c r="AX142" s="309"/>
    </row>
    <row r="143" spans="1:50">
      <c r="A143" s="381" t="s">
        <v>346</v>
      </c>
      <c r="B143" s="382">
        <v>0</v>
      </c>
      <c r="C143" s="382">
        <v>0</v>
      </c>
      <c r="D143" s="382">
        <v>0</v>
      </c>
      <c r="E143" s="382">
        <v>0</v>
      </c>
      <c r="F143" s="382">
        <v>0</v>
      </c>
      <c r="G143" s="382">
        <v>0</v>
      </c>
      <c r="H143" s="382">
        <v>0</v>
      </c>
      <c r="I143" s="382">
        <v>0</v>
      </c>
      <c r="J143" s="382">
        <v>0</v>
      </c>
      <c r="K143" s="382">
        <v>0</v>
      </c>
      <c r="L143" s="382"/>
      <c r="M143" s="382"/>
      <c r="N143" s="382">
        <v>0</v>
      </c>
      <c r="O143" s="382">
        <v>2278</v>
      </c>
      <c r="P143" s="382"/>
      <c r="Q143" s="382">
        <v>2278</v>
      </c>
      <c r="Y143" s="288"/>
      <c r="Z143" s="284"/>
      <c r="AE143" s="288"/>
      <c r="AF143" s="284"/>
      <c r="AH143" s="288"/>
      <c r="AI143" s="343"/>
      <c r="AJ143" s="344"/>
      <c r="AK143" s="344"/>
      <c r="AL143" s="344"/>
      <c r="AM143" s="344"/>
      <c r="AN143" s="344"/>
      <c r="AO143" s="309"/>
      <c r="AP143" s="344"/>
      <c r="AQ143" s="344"/>
      <c r="AR143" s="344"/>
      <c r="AS143" s="344"/>
      <c r="AT143" s="344"/>
      <c r="AU143" s="309"/>
      <c r="AV143" s="344"/>
      <c r="AW143" s="344"/>
      <c r="AX143" s="309"/>
    </row>
    <row r="144" spans="1:50">
      <c r="A144" s="381" t="s">
        <v>348</v>
      </c>
      <c r="B144" s="382">
        <v>0</v>
      </c>
      <c r="C144" s="382">
        <v>0</v>
      </c>
      <c r="D144" s="382">
        <v>0</v>
      </c>
      <c r="E144" s="382">
        <v>0</v>
      </c>
      <c r="F144" s="382">
        <v>0</v>
      </c>
      <c r="G144" s="382">
        <v>0</v>
      </c>
      <c r="H144" s="382">
        <v>0</v>
      </c>
      <c r="I144" s="382">
        <v>0</v>
      </c>
      <c r="J144" s="382">
        <v>0</v>
      </c>
      <c r="K144" s="382">
        <v>0</v>
      </c>
      <c r="L144" s="382"/>
      <c r="M144" s="382"/>
      <c r="N144" s="382">
        <v>0</v>
      </c>
      <c r="O144" s="382">
        <v>91200462.561950803</v>
      </c>
      <c r="P144" s="382"/>
      <c r="Q144" s="382">
        <v>91200462.561950803</v>
      </c>
      <c r="R144" s="273"/>
      <c r="S144" s="275">
        <f>IF(B143&gt;0,(B144/B143),)</f>
        <v>0</v>
      </c>
      <c r="T144" s="275">
        <f t="shared" ref="T144" si="1472">IF(C143&gt;0,(C144/C143),)</f>
        <v>0</v>
      </c>
      <c r="U144" s="275">
        <f t="shared" ref="U144" si="1473">IF(D143&gt;0,(D144/D143),)</f>
        <v>0</v>
      </c>
      <c r="V144" s="275">
        <f t="shared" ref="V144" si="1474">IF(E143&gt;0,(E144/E143),)</f>
        <v>0</v>
      </c>
      <c r="W144" s="275">
        <f t="shared" ref="W144" si="1475">IF(F143&gt;0,(F144/F143),)</f>
        <v>0</v>
      </c>
      <c r="X144" s="275">
        <f t="shared" ref="X144" si="1476">IF(G143&gt;0,(G144/G143),)</f>
        <v>0</v>
      </c>
      <c r="Y144" s="290">
        <f t="shared" ref="Y144" si="1477">IF(H143&gt;0,(H144/H143),)</f>
        <v>0</v>
      </c>
      <c r="Z144" s="285">
        <f t="shared" ref="Z144" si="1478">IF(I143&gt;0,(I144/I143),)</f>
        <v>0</v>
      </c>
      <c r="AA144" s="275">
        <f t="shared" ref="AA144" si="1479">IF(J143&gt;0,(J144/J143),)</f>
        <v>0</v>
      </c>
      <c r="AB144" s="275">
        <f t="shared" ref="AB144" si="1480">IF(K143&gt;0,(K144/K143),)</f>
        <v>0</v>
      </c>
      <c r="AC144" s="275">
        <f t="shared" ref="AC144" si="1481">IF(L143&gt;0,(L144/L143),)</f>
        <v>0</v>
      </c>
      <c r="AD144" s="275">
        <f t="shared" ref="AD144" si="1482">IF(M143&gt;0,(M144/M143),)</f>
        <v>0</v>
      </c>
      <c r="AE144" s="290">
        <f t="shared" ref="AE144" si="1483">IF(N143&gt;0,(N144/N143),)</f>
        <v>0</v>
      </c>
      <c r="AF144" s="285">
        <f t="shared" ref="AF144" si="1484">IF(O143&gt;0,(O144/O143),)</f>
        <v>40035.321581189994</v>
      </c>
      <c r="AG144" s="275">
        <f t="shared" ref="AG144" si="1485">IF(P143&gt;0,(P144/P143),)</f>
        <v>0</v>
      </c>
      <c r="AH144" s="290">
        <f t="shared" ref="AH144" si="1486">IF(Q143&gt;0,(Q144/Q143),)</f>
        <v>40035.321581189994</v>
      </c>
      <c r="AI144" s="345">
        <f>IF(S142&gt;0,(S144-S142)/S142,)</f>
        <v>0</v>
      </c>
      <c r="AJ144" s="314">
        <f t="shared" ref="AJ144" si="1487">IF(T142&gt;0,(T144-T142)/T142,)</f>
        <v>0</v>
      </c>
      <c r="AK144" s="314">
        <f t="shared" ref="AK144" si="1488">IF(U142&gt;0,(U144-U142)/U142,)</f>
        <v>0</v>
      </c>
      <c r="AL144" s="314">
        <f t="shared" ref="AL144" si="1489">IF(V142&gt;0,(V144-V142)/V142,)</f>
        <v>0</v>
      </c>
      <c r="AM144" s="314">
        <f t="shared" ref="AM144" si="1490">IF(W142&gt;0,(W144-W142)/W142,)</f>
        <v>0</v>
      </c>
      <c r="AN144" s="314">
        <f t="shared" ref="AN144" si="1491">IF(X142&gt;0,(X144-X142)/X142,)</f>
        <v>0</v>
      </c>
      <c r="AO144" s="310">
        <f t="shared" ref="AO144" si="1492">IF(Y142&gt;0,(Y144-Y142)/Y142,)</f>
        <v>0</v>
      </c>
      <c r="AP144" s="314">
        <f t="shared" ref="AP144" si="1493">IF(Z142&gt;0,(Z144-Z142)/Z142,)</f>
        <v>0</v>
      </c>
      <c r="AQ144" s="314">
        <f t="shared" ref="AQ144" si="1494">IF(AA142&gt;0,(AA144-AA142)/AA142,)</f>
        <v>0</v>
      </c>
      <c r="AR144" s="314">
        <f t="shared" ref="AR144" si="1495">IF(AB142&gt;0,(AB144-AB142)/AB142,)</f>
        <v>0</v>
      </c>
      <c r="AS144" s="314">
        <f t="shared" ref="AS144" si="1496">IF(AC142&gt;0,(AC144-AC142)/AC142,)</f>
        <v>0</v>
      </c>
      <c r="AT144" s="314">
        <f t="shared" ref="AT144" si="1497">IF(AD142&gt;0,(AD144-AD142)/AD142,)</f>
        <v>0</v>
      </c>
      <c r="AU144" s="310">
        <f t="shared" ref="AU144" si="1498">IF(AE142&gt;0,(AE144-AE142)/AE142,)</f>
        <v>0</v>
      </c>
      <c r="AV144" s="314">
        <f t="shared" ref="AV144" si="1499">IF(AF142&gt;0,(AF144-AF142)/AF142,)</f>
        <v>-1.2493599334373507E-2</v>
      </c>
      <c r="AW144" s="314">
        <f t="shared" ref="AW144" si="1500">IF(AG142&gt;0,(AG144-AG142)/AG142,)</f>
        <v>0</v>
      </c>
      <c r="AX144" s="310">
        <f t="shared" ref="AX144" si="1501">IF(AH142&gt;0,(AH144-AH142)/AH142,)</f>
        <v>-1.2493599334373507E-2</v>
      </c>
    </row>
    <row r="145" spans="1:50">
      <c r="A145" s="381" t="s">
        <v>350</v>
      </c>
      <c r="B145" s="382">
        <v>3074</v>
      </c>
      <c r="C145" s="382">
        <v>1061</v>
      </c>
      <c r="D145" s="382">
        <v>2376</v>
      </c>
      <c r="E145" s="382">
        <v>2033</v>
      </c>
      <c r="F145" s="382">
        <v>372</v>
      </c>
      <c r="G145" s="382">
        <v>746</v>
      </c>
      <c r="H145" s="382">
        <v>9662</v>
      </c>
      <c r="I145" s="382">
        <v>293</v>
      </c>
      <c r="J145" s="382">
        <v>462</v>
      </c>
      <c r="K145" s="382">
        <v>513</v>
      </c>
      <c r="L145" s="382"/>
      <c r="M145" s="382"/>
      <c r="N145" s="382">
        <v>1268</v>
      </c>
      <c r="O145" s="382">
        <v>2239</v>
      </c>
      <c r="P145" s="382"/>
      <c r="Q145" s="382">
        <v>2239</v>
      </c>
      <c r="Y145" s="288"/>
      <c r="Z145" s="284"/>
      <c r="AE145" s="288"/>
      <c r="AF145" s="284"/>
      <c r="AH145" s="288"/>
      <c r="AI145" s="343"/>
      <c r="AJ145" s="344"/>
      <c r="AK145" s="344"/>
      <c r="AL145" s="344"/>
      <c r="AM145" s="344"/>
      <c r="AN145" s="344"/>
      <c r="AO145" s="309"/>
      <c r="AP145" s="344"/>
      <c r="AQ145" s="344"/>
      <c r="AR145" s="344"/>
      <c r="AS145" s="344"/>
      <c r="AT145" s="344"/>
      <c r="AU145" s="309"/>
      <c r="AV145" s="344"/>
      <c r="AW145" s="344"/>
      <c r="AX145" s="309"/>
    </row>
    <row r="146" spans="1:50">
      <c r="A146" s="381" t="s">
        <v>352</v>
      </c>
      <c r="B146" s="382">
        <v>261865089.44023043</v>
      </c>
      <c r="C146" s="382">
        <v>118834199.64211966</v>
      </c>
      <c r="D146" s="382">
        <v>144985918.81946966</v>
      </c>
      <c r="E146" s="382">
        <v>124921407.08572476</v>
      </c>
      <c r="F146" s="382">
        <v>20930813.655737795</v>
      </c>
      <c r="G146" s="382">
        <v>43140058.90112333</v>
      </c>
      <c r="H146" s="382">
        <v>714677487.54440546</v>
      </c>
      <c r="I146" s="382">
        <v>15159110.860838518</v>
      </c>
      <c r="J146" s="382">
        <v>21267511</v>
      </c>
      <c r="K146" s="382">
        <v>22696753.940974317</v>
      </c>
      <c r="L146" s="382"/>
      <c r="M146" s="382"/>
      <c r="N146" s="382">
        <v>59123375.801812835</v>
      </c>
      <c r="O146" s="382">
        <v>90773168.619325772</v>
      </c>
      <c r="P146" s="382"/>
      <c r="Q146" s="382">
        <v>90773168.619325772</v>
      </c>
      <c r="R146" s="273"/>
      <c r="S146" s="275">
        <f>IF(B145&gt;0,(B146/B145),)</f>
        <v>85187.081795780876</v>
      </c>
      <c r="T146" s="275">
        <f t="shared" ref="T146" si="1502">IF(C145&gt;0,(C146/C145),)</f>
        <v>112002.07317824662</v>
      </c>
      <c r="U146" s="275">
        <f t="shared" ref="U146" si="1503">IF(D145&gt;0,(D146/D145),)</f>
        <v>61021.0096041539</v>
      </c>
      <c r="V146" s="275">
        <f t="shared" ref="V146" si="1504">IF(E145&gt;0,(E146/E145),)</f>
        <v>61446.830834099732</v>
      </c>
      <c r="W146" s="275">
        <f t="shared" ref="W146" si="1505">IF(F145&gt;0,(F146/F145),)</f>
        <v>56265.628106822027</v>
      </c>
      <c r="X146" s="275">
        <f t="shared" ref="X146" si="1506">IF(G145&gt;0,(G146/G145),)</f>
        <v>57828.497186492401</v>
      </c>
      <c r="Y146" s="290">
        <f t="shared" ref="Y146" si="1507">IF(H145&gt;0,(H146/H145),)</f>
        <v>73967.862507183338</v>
      </c>
      <c r="Z146" s="285">
        <f t="shared" ref="Z146" si="1508">IF(I145&gt;0,(I146/I145),)</f>
        <v>51737.579729824291</v>
      </c>
      <c r="AA146" s="275">
        <f t="shared" ref="AA146" si="1509">IF(J145&gt;0,(J146/J145),)</f>
        <v>46033.57359307359</v>
      </c>
      <c r="AB146" s="275">
        <f t="shared" ref="AB146" si="1510">IF(K145&gt;0,(K146/K145),)</f>
        <v>44243.185070125379</v>
      </c>
      <c r="AC146" s="275">
        <f t="shared" ref="AC146" si="1511">IF(L145&gt;0,(L146/L145),)</f>
        <v>0</v>
      </c>
      <c r="AD146" s="275">
        <f t="shared" ref="AD146" si="1512">IF(M145&gt;0,(M146/M145),)</f>
        <v>0</v>
      </c>
      <c r="AE146" s="290">
        <f t="shared" ref="AE146" si="1513">IF(N145&gt;0,(N146/N145),)</f>
        <v>46627.267982502235</v>
      </c>
      <c r="AF146" s="285">
        <f t="shared" ref="AF146" si="1514">IF(O145&gt;0,(O146/O145),)</f>
        <v>40541.835024263411</v>
      </c>
      <c r="AG146" s="275">
        <f t="shared" ref="AG146" si="1515">IF(P145&gt;0,(P146/P145),)</f>
        <v>0</v>
      </c>
      <c r="AH146" s="290">
        <f t="shared" ref="AH146" si="1516">IF(Q145&gt;0,(Q146/Q145),)</f>
        <v>40541.835024263411</v>
      </c>
      <c r="AI146" s="343"/>
      <c r="AJ146" s="344"/>
      <c r="AK146" s="344"/>
      <c r="AL146" s="344"/>
      <c r="AM146" s="344"/>
      <c r="AN146" s="344"/>
      <c r="AO146" s="309"/>
      <c r="AP146" s="344"/>
      <c r="AQ146" s="344"/>
      <c r="AR146" s="344"/>
      <c r="AS146" s="344"/>
      <c r="AT146" s="344"/>
      <c r="AU146" s="309"/>
      <c r="AV146" s="344"/>
      <c r="AW146" s="344"/>
      <c r="AX146" s="309"/>
    </row>
    <row r="147" spans="1:50">
      <c r="A147" s="381" t="s">
        <v>354</v>
      </c>
      <c r="B147" s="382">
        <v>2990</v>
      </c>
      <c r="C147" s="382">
        <v>1074</v>
      </c>
      <c r="D147" s="382">
        <v>2438</v>
      </c>
      <c r="E147" s="382">
        <v>2179</v>
      </c>
      <c r="F147" s="382">
        <v>396</v>
      </c>
      <c r="G147" s="382">
        <v>796</v>
      </c>
      <c r="H147" s="382">
        <v>9873</v>
      </c>
      <c r="I147" s="382">
        <v>310</v>
      </c>
      <c r="J147" s="382">
        <v>431</v>
      </c>
      <c r="K147" s="382">
        <v>542</v>
      </c>
      <c r="L147" s="382"/>
      <c r="M147" s="382"/>
      <c r="N147" s="382">
        <v>1283</v>
      </c>
      <c r="O147" s="382">
        <v>2278</v>
      </c>
      <c r="P147" s="382"/>
      <c r="Q147" s="382">
        <v>2278</v>
      </c>
      <c r="Y147" s="288"/>
      <c r="Z147" s="284"/>
      <c r="AE147" s="288"/>
      <c r="AF147" s="284"/>
      <c r="AH147" s="288"/>
      <c r="AI147" s="343"/>
      <c r="AJ147" s="344"/>
      <c r="AK147" s="344"/>
      <c r="AL147" s="344"/>
      <c r="AM147" s="344"/>
      <c r="AN147" s="344"/>
      <c r="AO147" s="309"/>
      <c r="AP147" s="344"/>
      <c r="AQ147" s="344"/>
      <c r="AR147" s="344"/>
      <c r="AS147" s="344"/>
      <c r="AT147" s="344"/>
      <c r="AU147" s="309"/>
      <c r="AV147" s="344"/>
      <c r="AW147" s="344"/>
      <c r="AX147" s="309"/>
    </row>
    <row r="148" spans="1:50" ht="13.5" thickBot="1">
      <c r="A148" s="387" t="s">
        <v>356</v>
      </c>
      <c r="B148" s="388">
        <v>267535529.6692273</v>
      </c>
      <c r="C148" s="388">
        <v>124445333.1648671</v>
      </c>
      <c r="D148" s="388">
        <v>151900036.63831267</v>
      </c>
      <c r="E148" s="388">
        <v>135808986.27904513</v>
      </c>
      <c r="F148" s="388">
        <v>22502748.952433601</v>
      </c>
      <c r="G148" s="388">
        <v>47834366.080707699</v>
      </c>
      <c r="H148" s="388">
        <v>750027000.78459346</v>
      </c>
      <c r="I148" s="388">
        <v>16334678.842569325</v>
      </c>
      <c r="J148" s="388">
        <v>20016042</v>
      </c>
      <c r="K148" s="388">
        <v>24067520.937655572</v>
      </c>
      <c r="L148" s="388"/>
      <c r="M148" s="388"/>
      <c r="N148" s="388">
        <v>60418241.78022489</v>
      </c>
      <c r="O148" s="388">
        <v>91200462.561950803</v>
      </c>
      <c r="P148" s="388"/>
      <c r="Q148" s="388">
        <v>91200462.561950803</v>
      </c>
      <c r="S148" s="281">
        <f>IF(B147&gt;0,(B148/B147),)</f>
        <v>89476.765775661304</v>
      </c>
      <c r="T148" s="281">
        <f t="shared" ref="T148" si="1517">IF(C147&gt;0,(C148/C147),)</f>
        <v>115870.88749056528</v>
      </c>
      <c r="U148" s="281">
        <f t="shared" ref="U148" si="1518">IF(D147&gt;0,(D148/D147),)</f>
        <v>62305.183198651626</v>
      </c>
      <c r="V148" s="281">
        <f t="shared" ref="V148" si="1519">IF(E147&gt;0,(E148/E147),)</f>
        <v>62326.290169364453</v>
      </c>
      <c r="W148" s="281">
        <f t="shared" ref="W148" si="1520">IF(F147&gt;0,(F148/F147),)</f>
        <v>56825.12361725657</v>
      </c>
      <c r="X148" s="281">
        <f t="shared" ref="X148" si="1521">IF(G147&gt;0,(G148/G147),)</f>
        <v>60093.42472450716</v>
      </c>
      <c r="Y148" s="291">
        <f t="shared" ref="Y148" si="1522">IF(H147&gt;0,(H148/H147),)</f>
        <v>75967.487165460698</v>
      </c>
      <c r="Z148" s="286">
        <f t="shared" ref="Z148" si="1523">IF(I147&gt;0,(I148/I147),)</f>
        <v>52692.512395384918</v>
      </c>
      <c r="AA148" s="281">
        <f t="shared" ref="AA148" si="1524">IF(J147&gt;0,(J148/J147),)</f>
        <v>46440.932714617171</v>
      </c>
      <c r="AB148" s="281">
        <f t="shared" ref="AB148" si="1525">IF(K147&gt;0,(K148/K147),)</f>
        <v>44405.020180176332</v>
      </c>
      <c r="AC148" s="281">
        <f t="shared" ref="AC148" si="1526">IF(L147&gt;0,(L148/L147),)</f>
        <v>0</v>
      </c>
      <c r="AD148" s="281">
        <f t="shared" ref="AD148" si="1527">IF(M147&gt;0,(M148/M147),)</f>
        <v>0</v>
      </c>
      <c r="AE148" s="291">
        <f t="shared" ref="AE148" si="1528">IF(N147&gt;0,(N148/N147),)</f>
        <v>47091.380966660086</v>
      </c>
      <c r="AF148" s="286">
        <f t="shared" ref="AF148" si="1529">IF(O147&gt;0,(O148/O147),)</f>
        <v>40035.321581189994</v>
      </c>
      <c r="AG148" s="281">
        <f t="shared" ref="AG148" si="1530">IF(P147&gt;0,(P148/P147),)</f>
        <v>0</v>
      </c>
      <c r="AH148" s="291">
        <f t="shared" ref="AH148" si="1531">IF(Q147&gt;0,(Q148/Q147),)</f>
        <v>40035.321581189994</v>
      </c>
      <c r="AI148" s="346">
        <f>IF(S146&gt;0,(S148-S146)/S146,)</f>
        <v>5.0356038608812714E-2</v>
      </c>
      <c r="AJ148" s="347">
        <f t="shared" ref="AJ148" si="1532">IF(T146&gt;0,(T148-T146)/T146,)</f>
        <v>3.4542345534636698E-2</v>
      </c>
      <c r="AK148" s="347">
        <f t="shared" ref="AK148" si="1533">IF(U146&gt;0,(U148-U146)/U146,)</f>
        <v>2.1044777902368701E-2</v>
      </c>
      <c r="AL148" s="347">
        <f t="shared" ref="AL148" si="1534">IF(V146&gt;0,(V148-V146)/V146,)</f>
        <v>1.4312525533483941E-2</v>
      </c>
      <c r="AM148" s="347">
        <f t="shared" ref="AM148" si="1535">IF(W146&gt;0,(W148-W146)/W146,)</f>
        <v>9.9438241295791308E-3</v>
      </c>
      <c r="AN148" s="347">
        <f t="shared" ref="AN148" si="1536">IF(X146&gt;0,(X148-X146)/X146,)</f>
        <v>3.9166287353284389E-2</v>
      </c>
      <c r="AO148" s="311">
        <f t="shared" ref="AO148" si="1537">IF(Y146&gt;0,(Y148-Y146)/Y146,)</f>
        <v>2.7033695317113807E-2</v>
      </c>
      <c r="AP148" s="347">
        <f t="shared" ref="AP148" si="1538">IF(Z146&gt;0,(Z148-Z146)/Z146,)</f>
        <v>1.8457234964359057E-2</v>
      </c>
      <c r="AQ148" s="347">
        <f t="shared" ref="AQ148" si="1539">IF(AA146&gt;0,(AA148-AA146)/AA146,)</f>
        <v>8.8491744122353739E-3</v>
      </c>
      <c r="AR148" s="347">
        <f t="shared" ref="AR148" si="1540">IF(AB146&gt;0,(AB148-AB146)/AB146,)</f>
        <v>3.6578539676663225E-3</v>
      </c>
      <c r="AS148" s="347">
        <f t="shared" ref="AS148" si="1541">IF(AC146&gt;0,(AC148-AC146)/AC146,)</f>
        <v>0</v>
      </c>
      <c r="AT148" s="347">
        <f t="shared" ref="AT148" si="1542">IF(AD146&gt;0,(AD148-AD146)/AD146,)</f>
        <v>0</v>
      </c>
      <c r="AU148" s="311">
        <f t="shared" ref="AU148" si="1543">IF(AE146&gt;0,(AE148-AE146)/AE146,)</f>
        <v>9.9536817025612252E-3</v>
      </c>
      <c r="AV148" s="347">
        <f t="shared" ref="AV148" si="1544">IF(AF146&gt;0,(AF148-AF146)/AF146,)</f>
        <v>-1.2493599334373507E-2</v>
      </c>
      <c r="AW148" s="347">
        <f t="shared" ref="AW148" si="1545">IF(AG146&gt;0,(AG148-AG146)/AG146,)</f>
        <v>0</v>
      </c>
      <c r="AX148" s="311">
        <f t="shared" ref="AX148" si="1546">IF(AH146&gt;0,(AH148-AH146)/AH146,)</f>
        <v>-1.2493599334373507E-2</v>
      </c>
    </row>
    <row r="149" spans="1:50">
      <c r="A149" s="380" t="s">
        <v>33</v>
      </c>
      <c r="B149" s="382"/>
      <c r="C149" s="382"/>
      <c r="D149" s="382"/>
      <c r="E149" s="382"/>
      <c r="F149" s="382"/>
      <c r="G149" s="382"/>
      <c r="H149" s="382"/>
      <c r="I149" s="382"/>
      <c r="J149" s="382"/>
      <c r="K149" s="382"/>
      <c r="L149" s="382"/>
      <c r="M149" s="382"/>
      <c r="N149" s="382"/>
      <c r="O149" s="382"/>
      <c r="P149" s="382"/>
      <c r="Q149" s="382"/>
      <c r="Y149" s="288"/>
      <c r="Z149" s="284"/>
      <c r="AE149" s="288"/>
      <c r="AF149" s="284"/>
      <c r="AH149" s="288"/>
      <c r="AI149" s="343"/>
      <c r="AJ149" s="344"/>
      <c r="AK149" s="344"/>
      <c r="AL149" s="344"/>
      <c r="AM149" s="344"/>
      <c r="AN149" s="344"/>
      <c r="AO149" s="309"/>
      <c r="AP149" s="344"/>
      <c r="AQ149" s="344"/>
      <c r="AR149" s="344"/>
      <c r="AS149" s="344"/>
      <c r="AT149" s="344"/>
      <c r="AU149" s="309"/>
      <c r="AV149" s="344"/>
      <c r="AW149" s="344"/>
      <c r="AX149" s="309"/>
    </row>
    <row r="150" spans="1:50">
      <c r="A150" s="381" t="s">
        <v>302</v>
      </c>
      <c r="B150" s="382">
        <v>795</v>
      </c>
      <c r="C150" s="382"/>
      <c r="D150" s="382">
        <v>544</v>
      </c>
      <c r="E150" s="382">
        <v>26</v>
      </c>
      <c r="F150" s="382"/>
      <c r="G150" s="382"/>
      <c r="H150" s="382">
        <v>1365</v>
      </c>
      <c r="I150" s="382"/>
      <c r="J150" s="382">
        <v>162</v>
      </c>
      <c r="K150" s="382">
        <v>427</v>
      </c>
      <c r="L150" s="382">
        <v>24</v>
      </c>
      <c r="M150" s="382"/>
      <c r="N150" s="382">
        <v>613</v>
      </c>
      <c r="O150" s="382">
        <v>15</v>
      </c>
      <c r="P150" s="382"/>
      <c r="Q150" s="382">
        <v>15</v>
      </c>
      <c r="S150" s="274"/>
      <c r="T150" s="274"/>
      <c r="U150" s="274"/>
      <c r="V150" s="274"/>
      <c r="W150" s="274"/>
      <c r="X150" s="274"/>
      <c r="Y150" s="289"/>
      <c r="Z150" s="284"/>
      <c r="AA150" s="274"/>
      <c r="AB150" s="274"/>
      <c r="AC150" s="274"/>
      <c r="AD150" s="274"/>
      <c r="AE150" s="289"/>
      <c r="AF150" s="284"/>
      <c r="AG150" s="274"/>
      <c r="AH150" s="289"/>
      <c r="AI150" s="343"/>
      <c r="AJ150" s="344"/>
      <c r="AK150" s="344"/>
      <c r="AL150" s="344"/>
      <c r="AM150" s="344"/>
      <c r="AN150" s="344"/>
      <c r="AO150" s="309"/>
      <c r="AP150" s="344"/>
      <c r="AQ150" s="344"/>
      <c r="AR150" s="344"/>
      <c r="AS150" s="344"/>
      <c r="AT150" s="344"/>
      <c r="AU150" s="309"/>
      <c r="AV150" s="344"/>
      <c r="AW150" s="344"/>
      <c r="AX150" s="309"/>
    </row>
    <row r="151" spans="1:50">
      <c r="A151" s="381" t="s">
        <v>304</v>
      </c>
      <c r="B151" s="382">
        <v>90137623.878468156</v>
      </c>
      <c r="C151" s="382"/>
      <c r="D151" s="382">
        <v>44770575.754644036</v>
      </c>
      <c r="E151" s="382">
        <v>1877745.0370370371</v>
      </c>
      <c r="F151" s="382"/>
      <c r="G151" s="382"/>
      <c r="H151" s="382">
        <v>136785944.67014924</v>
      </c>
      <c r="I151" s="382"/>
      <c r="J151" s="382">
        <v>9054151.0067793764</v>
      </c>
      <c r="K151" s="382">
        <v>23539988.421480745</v>
      </c>
      <c r="L151" s="382">
        <v>1349575.9672131147</v>
      </c>
      <c r="M151" s="382"/>
      <c r="N151" s="382">
        <v>33943715.395473234</v>
      </c>
      <c r="O151" s="382">
        <v>811647.24174174177</v>
      </c>
      <c r="P151" s="382"/>
      <c r="Q151" s="382">
        <v>811647.24174174177</v>
      </c>
      <c r="S151" s="275">
        <f>IF(B150&gt;0,(B151/B150),)</f>
        <v>113380.65896662661</v>
      </c>
      <c r="T151" s="275">
        <f t="shared" ref="T151" si="1547">IF(C150&gt;0,(C151/C150),)</f>
        <v>0</v>
      </c>
      <c r="U151" s="275">
        <f t="shared" ref="U151" si="1548">IF(D150&gt;0,(D151/D150),)</f>
        <v>82298.852490154473</v>
      </c>
      <c r="V151" s="275">
        <f t="shared" ref="V151" si="1549">IF(E150&gt;0,(E151/E150),)</f>
        <v>72220.962962962964</v>
      </c>
      <c r="W151" s="275">
        <f t="shared" ref="W151" si="1550">IF(F150&gt;0,(F151/F150),)</f>
        <v>0</v>
      </c>
      <c r="X151" s="275">
        <f t="shared" ref="X151" si="1551">IF(G150&gt;0,(G151/G150),)</f>
        <v>0</v>
      </c>
      <c r="Y151" s="290">
        <f t="shared" ref="Y151" si="1552">IF(H150&gt;0,(H151/H150),)</f>
        <v>100209.48327483461</v>
      </c>
      <c r="Z151" s="285">
        <f t="shared" ref="Z151" si="1553">IF(I150&gt;0,(I151/I150),)</f>
        <v>0</v>
      </c>
      <c r="AA151" s="275">
        <f t="shared" ref="AA151" si="1554">IF(J150&gt;0,(J151/J150),)</f>
        <v>55889.821029502324</v>
      </c>
      <c r="AB151" s="275">
        <f t="shared" ref="AB151" si="1555">IF(K150&gt;0,(K151/K150),)</f>
        <v>55128.778504638751</v>
      </c>
      <c r="AC151" s="275">
        <f t="shared" ref="AC151" si="1556">IF(L150&gt;0,(L151/L150),)</f>
        <v>56232.331967213111</v>
      </c>
      <c r="AD151" s="275">
        <f t="shared" ref="AD151" si="1557">IF(M150&gt;0,(M151/M150),)</f>
        <v>0</v>
      </c>
      <c r="AE151" s="290">
        <f t="shared" ref="AE151" si="1558">IF(N150&gt;0,(N151/N150),)</f>
        <v>55373.108312354379</v>
      </c>
      <c r="AF151" s="285">
        <f t="shared" ref="AF151" si="1559">IF(O150&gt;0,(O151/O150),)</f>
        <v>54109.816116116119</v>
      </c>
      <c r="AG151" s="275">
        <f t="shared" ref="AG151" si="1560">IF(P150&gt;0,(P151/P150),)</f>
        <v>0</v>
      </c>
      <c r="AH151" s="290">
        <f t="shared" ref="AH151" si="1561">IF(Q150&gt;0,(Q151/Q150),)</f>
        <v>54109.816116116119</v>
      </c>
      <c r="AI151" s="343"/>
      <c r="AJ151" s="344"/>
      <c r="AK151" s="344"/>
      <c r="AL151" s="344"/>
      <c r="AM151" s="344"/>
      <c r="AN151" s="344"/>
      <c r="AO151" s="309"/>
      <c r="AP151" s="344"/>
      <c r="AQ151" s="344"/>
      <c r="AR151" s="344"/>
      <c r="AS151" s="344"/>
      <c r="AT151" s="344"/>
      <c r="AU151" s="309"/>
      <c r="AV151" s="344"/>
      <c r="AW151" s="344"/>
      <c r="AX151" s="309"/>
    </row>
    <row r="152" spans="1:50">
      <c r="A152" s="381" t="s">
        <v>306</v>
      </c>
      <c r="B152" s="382">
        <v>742</v>
      </c>
      <c r="C152" s="382"/>
      <c r="D152" s="382">
        <v>580</v>
      </c>
      <c r="E152" s="382">
        <v>30</v>
      </c>
      <c r="F152" s="382"/>
      <c r="G152" s="382"/>
      <c r="H152" s="382">
        <v>1352</v>
      </c>
      <c r="I152" s="382"/>
      <c r="J152" s="382">
        <v>160</v>
      </c>
      <c r="K152" s="382">
        <v>443</v>
      </c>
      <c r="L152" s="382">
        <v>23</v>
      </c>
      <c r="M152" s="382"/>
      <c r="N152" s="382">
        <v>626</v>
      </c>
      <c r="O152" s="396">
        <v>17</v>
      </c>
      <c r="P152" s="382"/>
      <c r="Q152" s="382">
        <v>17</v>
      </c>
      <c r="Y152" s="288"/>
      <c r="Z152" s="284"/>
      <c r="AE152" s="288"/>
      <c r="AF152" s="284"/>
      <c r="AH152" s="288"/>
      <c r="AI152" s="343"/>
      <c r="AJ152" s="344"/>
      <c r="AK152" s="344"/>
      <c r="AL152" s="344"/>
      <c r="AM152" s="344"/>
      <c r="AN152" s="344"/>
      <c r="AO152" s="309"/>
      <c r="AP152" s="344"/>
      <c r="AQ152" s="344"/>
      <c r="AR152" s="344"/>
      <c r="AS152" s="344"/>
      <c r="AT152" s="344"/>
      <c r="AU152" s="309"/>
      <c r="AV152" s="344"/>
      <c r="AW152" s="344"/>
      <c r="AX152" s="309"/>
    </row>
    <row r="153" spans="1:50">
      <c r="A153" s="381" t="s">
        <v>308</v>
      </c>
      <c r="B153" s="382">
        <v>86090480.99585861</v>
      </c>
      <c r="C153" s="382"/>
      <c r="D153" s="382">
        <v>48102918.812629074</v>
      </c>
      <c r="E153" s="382">
        <v>2198094.1935483874</v>
      </c>
      <c r="F153" s="382"/>
      <c r="G153" s="382"/>
      <c r="H153" s="382">
        <v>136391494.00203606</v>
      </c>
      <c r="I153" s="382"/>
      <c r="J153" s="382">
        <v>8920905.0582240541</v>
      </c>
      <c r="K153" s="382">
        <v>24391248.869665474</v>
      </c>
      <c r="L153" s="382">
        <v>1282380.0384615385</v>
      </c>
      <c r="M153" s="382"/>
      <c r="N153" s="382">
        <v>34594533.966351062</v>
      </c>
      <c r="O153" s="382">
        <v>886702.91860465123</v>
      </c>
      <c r="P153" s="382"/>
      <c r="Q153" s="382">
        <v>886702.91860465123</v>
      </c>
      <c r="R153" s="273"/>
      <c r="S153" s="275">
        <f>IF(B152&gt;0,(B153/B152),)</f>
        <v>116024.90700250487</v>
      </c>
      <c r="T153" s="275">
        <f t="shared" ref="T153" si="1562">IF(C152&gt;0,(C153/C152),)</f>
        <v>0</v>
      </c>
      <c r="U153" s="275">
        <f t="shared" ref="U153" si="1563">IF(D152&gt;0,(D153/D152),)</f>
        <v>82936.066918325989</v>
      </c>
      <c r="V153" s="275">
        <f t="shared" ref="V153" si="1564">IF(E152&gt;0,(E153/E152),)</f>
        <v>73269.806451612909</v>
      </c>
      <c r="W153" s="275">
        <f t="shared" ref="W153" si="1565">IF(F152&gt;0,(F153/F152),)</f>
        <v>0</v>
      </c>
      <c r="X153" s="275">
        <f t="shared" ref="X153" si="1566">IF(G152&gt;0,(G153/G152),)</f>
        <v>0</v>
      </c>
      <c r="Y153" s="290">
        <f t="shared" ref="Y153" si="1567">IF(H152&gt;0,(H153/H152),)</f>
        <v>100881.28254588466</v>
      </c>
      <c r="Z153" s="285">
        <f t="shared" ref="Z153" si="1568">IF(I152&gt;0,(I153/I152),)</f>
        <v>0</v>
      </c>
      <c r="AA153" s="275">
        <f t="shared" ref="AA153" si="1569">IF(J152&gt;0,(J153/J152),)</f>
        <v>55755.656613900341</v>
      </c>
      <c r="AB153" s="275">
        <f t="shared" ref="AB153" si="1570">IF(K152&gt;0,(K153/K152),)</f>
        <v>55059.252527461569</v>
      </c>
      <c r="AC153" s="275">
        <f t="shared" ref="AC153" si="1571">IF(L152&gt;0,(L153/L152),)</f>
        <v>55755.653846153851</v>
      </c>
      <c r="AD153" s="275">
        <f t="shared" ref="AD153" si="1572">IF(M152&gt;0,(M153/M152),)</f>
        <v>0</v>
      </c>
      <c r="AE153" s="290">
        <f t="shared" ref="AE153" si="1573">IF(N152&gt;0,(N153/N152),)</f>
        <v>55262.833812062403</v>
      </c>
      <c r="AF153" s="285">
        <f t="shared" ref="AF153" si="1574">IF(O152&gt;0,(O153/O152),)</f>
        <v>52158.99521203831</v>
      </c>
      <c r="AG153" s="275">
        <f t="shared" ref="AG153" si="1575">IF(P152&gt;0,(P153/P152),)</f>
        <v>0</v>
      </c>
      <c r="AH153" s="290">
        <f t="shared" ref="AH153" si="1576">IF(Q152&gt;0,(Q153/Q152),)</f>
        <v>52158.99521203831</v>
      </c>
      <c r="AI153" s="345">
        <f>IF(S151&gt;0,(S153-S151)/S151,)</f>
        <v>2.3321861594194762E-2</v>
      </c>
      <c r="AJ153" s="314">
        <f t="shared" ref="AJ153" si="1577">IF(T151&gt;0,(T153-T151)/T151,)</f>
        <v>0</v>
      </c>
      <c r="AK153" s="314">
        <f t="shared" ref="AK153" si="1578">IF(U151&gt;0,(U153-U151)/U151,)</f>
        <v>7.7426891006499307E-3</v>
      </c>
      <c r="AL153" s="314">
        <f t="shared" ref="AL153" si="1579">IF(V151&gt;0,(V153-V151)/V151,)</f>
        <v>1.4522701520718067E-2</v>
      </c>
      <c r="AM153" s="314">
        <f t="shared" ref="AM153" si="1580">IF(W151&gt;0,(W153-W151)/W151,)</f>
        <v>0</v>
      </c>
      <c r="AN153" s="314">
        <f t="shared" ref="AN153" si="1581">IF(X151&gt;0,(X153-X151)/X151,)</f>
        <v>0</v>
      </c>
      <c r="AO153" s="310">
        <f t="shared" ref="AO153" si="1582">IF(Y151&gt;0,(Y153-Y151)/Y151,)</f>
        <v>6.7039490584696222E-3</v>
      </c>
      <c r="AP153" s="314">
        <f t="shared" ref="AP153" si="1583">IF(Z151&gt;0,(Z153-Z151)/Z151,)</f>
        <v>0</v>
      </c>
      <c r="AQ153" s="312">
        <f t="shared" ref="AQ153" si="1584">IF(AA151&gt;0,(AA153-AA151)/AA151,)</f>
        <v>-2.4005161070593177E-3</v>
      </c>
      <c r="AR153" s="314">
        <f t="shared" ref="AR153" si="1585">IF(AB151&gt;0,(AB153-AB151)/AB151,)</f>
        <v>-1.2611557713242539E-3</v>
      </c>
      <c r="AS153" s="314">
        <f t="shared" ref="AS153" si="1586">IF(AC151&gt;0,(AC153-AC151)/AC151,)</f>
        <v>-8.4769403007720259E-3</v>
      </c>
      <c r="AT153" s="314">
        <f t="shared" ref="AT153" si="1587">IF(AD151&gt;0,(AD153-AD151)/AD151,)</f>
        <v>0</v>
      </c>
      <c r="AU153" s="310">
        <f t="shared" ref="AU153" si="1588">IF(AE151&gt;0,(AE153-AE151)/AE151,)</f>
        <v>-1.9914811296113011E-3</v>
      </c>
      <c r="AV153" s="312">
        <f t="shared" ref="AV153" si="1589">IF(AF151&gt;0,(AF153-AF151)/AF151,)</f>
        <v>-3.6052994523054292E-2</v>
      </c>
      <c r="AW153" s="314">
        <f t="shared" ref="AW153" si="1590">IF(AG151&gt;0,(AG153-AG151)/AG151,)</f>
        <v>0</v>
      </c>
      <c r="AX153" s="310">
        <f t="shared" ref="AX153" si="1591">IF(AH151&gt;0,(AH153-AH151)/AH151,)</f>
        <v>-3.6052994523054292E-2</v>
      </c>
    </row>
    <row r="154" spans="1:50">
      <c r="A154" s="381" t="s">
        <v>310</v>
      </c>
      <c r="B154" s="382">
        <v>659</v>
      </c>
      <c r="C154" s="382"/>
      <c r="D154" s="382">
        <v>779</v>
      </c>
      <c r="E154" s="382">
        <v>36</v>
      </c>
      <c r="F154" s="382"/>
      <c r="G154" s="382"/>
      <c r="H154" s="382">
        <v>1474</v>
      </c>
      <c r="I154" s="382"/>
      <c r="J154" s="382">
        <v>202</v>
      </c>
      <c r="K154" s="382">
        <v>343</v>
      </c>
      <c r="L154" s="382">
        <v>13</v>
      </c>
      <c r="M154" s="382"/>
      <c r="N154" s="382">
        <v>558</v>
      </c>
      <c r="O154" s="382">
        <v>38</v>
      </c>
      <c r="P154" s="382"/>
      <c r="Q154" s="382">
        <v>38</v>
      </c>
      <c r="Y154" s="288"/>
      <c r="Z154" s="284"/>
      <c r="AE154" s="288"/>
      <c r="AF154" s="284"/>
      <c r="AH154" s="288"/>
      <c r="AI154" s="343"/>
      <c r="AJ154" s="344"/>
      <c r="AK154" s="344"/>
      <c r="AL154" s="344"/>
      <c r="AM154" s="344"/>
      <c r="AN154" s="344"/>
      <c r="AO154" s="309"/>
      <c r="AP154" s="344"/>
      <c r="AQ154" s="344"/>
      <c r="AR154" s="344"/>
      <c r="AS154" s="344"/>
      <c r="AT154" s="344"/>
      <c r="AU154" s="309"/>
      <c r="AV154" s="344"/>
      <c r="AW154" s="344"/>
      <c r="AX154" s="309"/>
    </row>
    <row r="155" spans="1:50">
      <c r="A155" s="386" t="s">
        <v>312</v>
      </c>
      <c r="B155" s="384">
        <v>52822041.605430439</v>
      </c>
      <c r="C155" s="384"/>
      <c r="D155" s="384">
        <v>50585818.110175461</v>
      </c>
      <c r="E155" s="384">
        <v>2069870.1428571427</v>
      </c>
      <c r="F155" s="384"/>
      <c r="G155" s="384"/>
      <c r="H155" s="384">
        <v>105477729.85846305</v>
      </c>
      <c r="I155" s="384"/>
      <c r="J155" s="384">
        <v>9370958.1995530203</v>
      </c>
      <c r="K155" s="384">
        <v>15321833.821364511</v>
      </c>
      <c r="L155" s="384">
        <v>587797.44360902265</v>
      </c>
      <c r="M155" s="384"/>
      <c r="N155" s="384">
        <v>25280589.464526553</v>
      </c>
      <c r="O155" s="384">
        <v>1699914.3381233495</v>
      </c>
      <c r="P155" s="384"/>
      <c r="Q155" s="384">
        <v>1699914.3381233495</v>
      </c>
      <c r="S155" s="275">
        <f>IF(B154&gt;0,(B155/B154),)</f>
        <v>80154.843103839812</v>
      </c>
      <c r="T155" s="275">
        <f t="shared" ref="T155" si="1592">IF(C154&gt;0,(C155/C154),)</f>
        <v>0</v>
      </c>
      <c r="U155" s="275">
        <f t="shared" ref="U155" si="1593">IF(D154&gt;0,(D155/D154),)</f>
        <v>64936.865353241927</v>
      </c>
      <c r="V155" s="275">
        <f t="shared" ref="V155" si="1594">IF(E154&gt;0,(E155/E154),)</f>
        <v>57496.392857142855</v>
      </c>
      <c r="W155" s="275">
        <f t="shared" ref="W155" si="1595">IF(F154&gt;0,(F155/F154),)</f>
        <v>0</v>
      </c>
      <c r="X155" s="275">
        <f t="shared" ref="X155" si="1596">IF(G154&gt;0,(G155/G154),)</f>
        <v>0</v>
      </c>
      <c r="Y155" s="290">
        <f t="shared" ref="Y155" si="1597">IF(H154&gt;0,(H155/H154),)</f>
        <v>71558.839795429478</v>
      </c>
      <c r="Z155" s="285">
        <f t="shared" ref="Z155" si="1598">IF(I154&gt;0,(I155/I154),)</f>
        <v>0</v>
      </c>
      <c r="AA155" s="275">
        <f t="shared" ref="AA155" si="1599">IF(J154&gt;0,(J155/J154),)</f>
        <v>46390.882176005049</v>
      </c>
      <c r="AB155" s="275">
        <f t="shared" ref="AB155" si="1600">IF(K154&gt;0,(K155/K154),)</f>
        <v>44670.069450042305</v>
      </c>
      <c r="AC155" s="275">
        <f t="shared" ref="AC155" si="1601">IF(L154&gt;0,(L155/L154),)</f>
        <v>45215.187969924817</v>
      </c>
      <c r="AD155" s="275">
        <f t="shared" ref="AD155" si="1602">IF(M154&gt;0,(M155/M154),)</f>
        <v>0</v>
      </c>
      <c r="AE155" s="290">
        <f t="shared" ref="AE155" si="1603">IF(N154&gt;0,(N155/N154),)</f>
        <v>45305.715886248305</v>
      </c>
      <c r="AF155" s="285">
        <f t="shared" ref="AF155" si="1604">IF(O154&gt;0,(O155/O154),)</f>
        <v>44734.5878453513</v>
      </c>
      <c r="AG155" s="275">
        <f t="shared" ref="AG155" si="1605">IF(P154&gt;0,(P155/P154),)</f>
        <v>0</v>
      </c>
      <c r="AH155" s="290">
        <f t="shared" ref="AH155" si="1606">IF(Q154&gt;0,(Q155/Q154),)</f>
        <v>44734.5878453513</v>
      </c>
      <c r="AI155" s="343"/>
      <c r="AJ155" s="344"/>
      <c r="AK155" s="344"/>
      <c r="AL155" s="344"/>
      <c r="AM155" s="344"/>
      <c r="AN155" s="344"/>
      <c r="AO155" s="309"/>
      <c r="AP155" s="344"/>
      <c r="AQ155" s="344"/>
      <c r="AR155" s="344"/>
      <c r="AS155" s="344"/>
      <c r="AT155" s="344"/>
      <c r="AU155" s="309"/>
      <c r="AV155" s="344"/>
      <c r="AW155" s="344"/>
      <c r="AX155" s="309"/>
    </row>
    <row r="156" spans="1:50">
      <c r="A156" s="381" t="s">
        <v>314</v>
      </c>
      <c r="B156" s="382">
        <v>669</v>
      </c>
      <c r="C156" s="382"/>
      <c r="D156" s="382">
        <v>830</v>
      </c>
      <c r="E156" s="382">
        <v>29</v>
      </c>
      <c r="F156" s="382"/>
      <c r="G156" s="382"/>
      <c r="H156" s="382">
        <v>1528</v>
      </c>
      <c r="I156" s="382"/>
      <c r="J156" s="396">
        <v>184</v>
      </c>
      <c r="K156" s="396">
        <v>316</v>
      </c>
      <c r="L156" s="382">
        <v>13</v>
      </c>
      <c r="M156" s="382"/>
      <c r="N156" s="382">
        <v>513</v>
      </c>
      <c r="O156" s="396">
        <v>41</v>
      </c>
      <c r="P156" s="382"/>
      <c r="Q156" s="382">
        <v>41</v>
      </c>
      <c r="Y156" s="288"/>
      <c r="Z156" s="284"/>
      <c r="AE156" s="288"/>
      <c r="AF156" s="284"/>
      <c r="AH156" s="288"/>
      <c r="AI156" s="343"/>
      <c r="AJ156" s="344"/>
      <c r="AK156" s="344"/>
      <c r="AL156" s="344"/>
      <c r="AM156" s="344"/>
      <c r="AN156" s="344"/>
      <c r="AO156" s="309"/>
      <c r="AP156" s="344"/>
      <c r="AQ156" s="344"/>
      <c r="AR156" s="344"/>
      <c r="AS156" s="344"/>
      <c r="AT156" s="344"/>
      <c r="AU156" s="309"/>
      <c r="AV156" s="344"/>
      <c r="AW156" s="344"/>
      <c r="AX156" s="309"/>
    </row>
    <row r="157" spans="1:50">
      <c r="A157" s="381" t="s">
        <v>316</v>
      </c>
      <c r="B157" s="382">
        <v>54599870.63973555</v>
      </c>
      <c r="C157" s="382"/>
      <c r="D157" s="382">
        <v>54445758.569124721</v>
      </c>
      <c r="E157" s="382">
        <v>1657664.5384615383</v>
      </c>
      <c r="F157" s="382"/>
      <c r="G157" s="382"/>
      <c r="H157" s="382">
        <v>110703293.74732181</v>
      </c>
      <c r="I157" s="382"/>
      <c r="J157" s="382">
        <v>8549457.1184839513</v>
      </c>
      <c r="K157" s="382">
        <v>13922640.086080389</v>
      </c>
      <c r="L157" s="382">
        <v>591465.78947368416</v>
      </c>
      <c r="M157" s="382"/>
      <c r="N157" s="382">
        <v>23063562.994038023</v>
      </c>
      <c r="O157" s="382">
        <v>1838521.616883117</v>
      </c>
      <c r="P157" s="382"/>
      <c r="Q157" s="382">
        <v>1838521.616883117</v>
      </c>
      <c r="R157" s="273"/>
      <c r="S157" s="275">
        <f>IF(B156&gt;0,(B157/B156),)</f>
        <v>81614.156412160766</v>
      </c>
      <c r="T157" s="275">
        <f t="shared" ref="T157" si="1607">IF(C156&gt;0,(C157/C156),)</f>
        <v>0</v>
      </c>
      <c r="U157" s="275">
        <f t="shared" ref="U157" si="1608">IF(D156&gt;0,(D157/D156),)</f>
        <v>65597.29948087316</v>
      </c>
      <c r="V157" s="275">
        <f t="shared" ref="V157" si="1609">IF(E156&gt;0,(E157/E156),)</f>
        <v>57160.846153846149</v>
      </c>
      <c r="W157" s="275">
        <f t="shared" ref="W157" si="1610">IF(F156&gt;0,(F157/F156),)</f>
        <v>0</v>
      </c>
      <c r="X157" s="275">
        <f t="shared" ref="X157" si="1611">IF(G156&gt;0,(G157/G156),)</f>
        <v>0</v>
      </c>
      <c r="Y157" s="290">
        <f t="shared" ref="Y157" si="1612">IF(H156&gt;0,(H157/H156),)</f>
        <v>72449.799572854594</v>
      </c>
      <c r="Z157" s="285">
        <f t="shared" ref="Z157" si="1613">IF(I156&gt;0,(I157/I156),)</f>
        <v>0</v>
      </c>
      <c r="AA157" s="275">
        <f t="shared" ref="AA157" si="1614">IF(J156&gt;0,(J157/J156),)</f>
        <v>46464.44086132582</v>
      </c>
      <c r="AB157" s="275">
        <f t="shared" ref="AB157" si="1615">IF(K156&gt;0,(K157/K156),)</f>
        <v>44058.987614178448</v>
      </c>
      <c r="AC157" s="275">
        <f t="shared" ref="AC157" si="1616">IF(L156&gt;0,(L157/L156),)</f>
        <v>45497.368421052626</v>
      </c>
      <c r="AD157" s="275">
        <f t="shared" ref="AD157" si="1617">IF(M156&gt;0,(M157/M156),)</f>
        <v>0</v>
      </c>
      <c r="AE157" s="290">
        <f t="shared" ref="AE157" si="1618">IF(N156&gt;0,(N157/N156),)</f>
        <v>44958.21246401174</v>
      </c>
      <c r="AF157" s="285">
        <f t="shared" ref="AF157" si="1619">IF(O156&gt;0,(O157/O156),)</f>
        <v>44841.990655685782</v>
      </c>
      <c r="AG157" s="275">
        <f t="shared" ref="AG157" si="1620">IF(P156&gt;0,(P157/P156),)</f>
        <v>0</v>
      </c>
      <c r="AH157" s="290">
        <f t="shared" ref="AH157" si="1621">IF(Q156&gt;0,(Q157/Q156),)</f>
        <v>44841.990655685782</v>
      </c>
      <c r="AI157" s="345">
        <f>IF(S155&gt;0,(S157-S155)/S155,)</f>
        <v>1.8206177590921462E-2</v>
      </c>
      <c r="AJ157" s="314">
        <f t="shared" ref="AJ157" si="1622">IF(T155&gt;0,(T157-T155)/T155,)</f>
        <v>0</v>
      </c>
      <c r="AK157" s="314">
        <f t="shared" ref="AK157" si="1623">IF(U155&gt;0,(U157-U155)/U155,)</f>
        <v>1.0170403576437214E-2</v>
      </c>
      <c r="AL157" s="314">
        <f t="shared" ref="AL157" si="1624">IF(V155&gt;0,(V157-V155)/V155,)</f>
        <v>-5.8359609468095677E-3</v>
      </c>
      <c r="AM157" s="314">
        <f t="shared" ref="AM157" si="1625">IF(W155&gt;0,(W157-W155)/W155,)</f>
        <v>0</v>
      </c>
      <c r="AN157" s="314">
        <f t="shared" ref="AN157" si="1626">IF(X155&gt;0,(X157-X155)/X155,)</f>
        <v>0</v>
      </c>
      <c r="AO157" s="310">
        <f t="shared" ref="AO157" si="1627">IF(Y155&gt;0,(Y157-Y155)/Y155,)</f>
        <v>1.2450729776672852E-2</v>
      </c>
      <c r="AP157" s="314">
        <f t="shared" ref="AP157" si="1628">IF(Z155&gt;0,(Z157-Z155)/Z155,)</f>
        <v>0</v>
      </c>
      <c r="AQ157" s="312">
        <f t="shared" ref="AQ157" si="1629">IF(AA155&gt;0,(AA157-AA155)/AA155,)</f>
        <v>1.5856280775539669E-3</v>
      </c>
      <c r="AR157" s="312">
        <f t="shared" ref="AR157" si="1630">IF(AB155&gt;0,(AB157-AB155)/AB155,)</f>
        <v>-1.3679894465963908E-2</v>
      </c>
      <c r="AS157" s="312">
        <f t="shared" ref="AS157" si="1631">IF(AC155&gt;0,(AC157-AC155)/AC155,)</f>
        <v>6.2408333083897351E-3</v>
      </c>
      <c r="AT157" s="314">
        <f t="shared" ref="AT157" si="1632">IF(AD155&gt;0,(AD157-AD155)/AD155,)</f>
        <v>0</v>
      </c>
      <c r="AU157" s="310">
        <f t="shared" ref="AU157" si="1633">IF(AE155&gt;0,(AE157-AE155)/AE155,)</f>
        <v>-7.6701894107370876E-3</v>
      </c>
      <c r="AV157" s="312">
        <f t="shared" ref="AV157" si="1634">IF(AF155&gt;0,(AF157-AF155)/AF155,)</f>
        <v>2.4008896808388421E-3</v>
      </c>
      <c r="AW157" s="314">
        <f t="shared" ref="AW157" si="1635">IF(AG155&gt;0,(AG157-AG155)/AG155,)</f>
        <v>0</v>
      </c>
      <c r="AX157" s="310">
        <f t="shared" ref="AX157" si="1636">IF(AH155&gt;0,(AH157-AH155)/AH155,)</f>
        <v>2.4008896808388421E-3</v>
      </c>
    </row>
    <row r="158" spans="1:50">
      <c r="A158" s="381" t="s">
        <v>318</v>
      </c>
      <c r="B158" s="382">
        <v>571</v>
      </c>
      <c r="C158" s="382"/>
      <c r="D158" s="382">
        <v>667</v>
      </c>
      <c r="E158" s="382">
        <v>45</v>
      </c>
      <c r="F158" s="382"/>
      <c r="G158" s="382"/>
      <c r="H158" s="382">
        <v>1283</v>
      </c>
      <c r="I158" s="382"/>
      <c r="J158" s="382">
        <v>58</v>
      </c>
      <c r="K158" s="382">
        <v>216</v>
      </c>
      <c r="L158" s="382">
        <v>4</v>
      </c>
      <c r="M158" s="382"/>
      <c r="N158" s="382">
        <v>278</v>
      </c>
      <c r="O158" s="382">
        <v>59</v>
      </c>
      <c r="P158" s="382"/>
      <c r="Q158" s="382">
        <v>59</v>
      </c>
      <c r="Y158" s="288"/>
      <c r="Z158" s="284"/>
      <c r="AE158" s="288"/>
      <c r="AF158" s="284"/>
      <c r="AH158" s="288"/>
      <c r="AI158" s="343"/>
      <c r="AJ158" s="344"/>
      <c r="AK158" s="344"/>
      <c r="AL158" s="344"/>
      <c r="AM158" s="344"/>
      <c r="AN158" s="344"/>
      <c r="AO158" s="309"/>
      <c r="AP158" s="344"/>
      <c r="AQ158" s="344"/>
      <c r="AR158" s="344"/>
      <c r="AS158" s="344"/>
      <c r="AT158" s="344"/>
      <c r="AU158" s="309"/>
      <c r="AV158" s="344"/>
      <c r="AW158" s="344"/>
      <c r="AX158" s="309"/>
    </row>
    <row r="159" spans="1:50">
      <c r="A159" s="381" t="s">
        <v>320</v>
      </c>
      <c r="B159" s="382">
        <v>39337880.756961435</v>
      </c>
      <c r="C159" s="382"/>
      <c r="D159" s="382">
        <v>38257960.131413877</v>
      </c>
      <c r="E159" s="382">
        <v>2171263.1386861312</v>
      </c>
      <c r="F159" s="382"/>
      <c r="G159" s="382"/>
      <c r="H159" s="382">
        <v>79767104.027061448</v>
      </c>
      <c r="I159" s="382"/>
      <c r="J159" s="382">
        <v>2366854.2703770753</v>
      </c>
      <c r="K159" s="382">
        <v>8153714.0477136634</v>
      </c>
      <c r="L159" s="382">
        <v>167328.9</v>
      </c>
      <c r="M159" s="382"/>
      <c r="N159" s="382">
        <v>10687897.218090739</v>
      </c>
      <c r="O159" s="382">
        <v>2418387.2738387324</v>
      </c>
      <c r="P159" s="382"/>
      <c r="Q159" s="382">
        <v>2418387.2738387324</v>
      </c>
      <c r="R159" s="273"/>
      <c r="S159" s="275">
        <f>IF(B158&gt;0,(B159/B158),)</f>
        <v>68892.961045466611</v>
      </c>
      <c r="T159" s="275">
        <f t="shared" ref="T159" si="1637">IF(C158&gt;0,(C159/C158),)</f>
        <v>0</v>
      </c>
      <c r="U159" s="275">
        <f t="shared" ref="U159" si="1638">IF(D158&gt;0,(D159/D158),)</f>
        <v>57358.261066587518</v>
      </c>
      <c r="V159" s="275">
        <f t="shared" ref="V159" si="1639">IF(E158&gt;0,(E159/E158),)</f>
        <v>48250.291970802915</v>
      </c>
      <c r="W159" s="275">
        <f t="shared" ref="W159" si="1640">IF(F158&gt;0,(F159/F158),)</f>
        <v>0</v>
      </c>
      <c r="X159" s="275">
        <f t="shared" ref="X159" si="1641">IF(G158&gt;0,(G159/G158),)</f>
        <v>0</v>
      </c>
      <c r="Y159" s="290">
        <f t="shared" ref="Y159" si="1642">IF(H158&gt;0,(H159/H158),)</f>
        <v>62172.333614233394</v>
      </c>
      <c r="Z159" s="285">
        <f t="shared" ref="Z159" si="1643">IF(I158&gt;0,(I159/I158),)</f>
        <v>0</v>
      </c>
      <c r="AA159" s="275">
        <f t="shared" ref="AA159" si="1644">IF(J158&gt;0,(J159/J158),)</f>
        <v>40807.832247880608</v>
      </c>
      <c r="AB159" s="275">
        <f t="shared" ref="AB159" si="1645">IF(K158&gt;0,(K159/K158),)</f>
        <v>37748.676146822516</v>
      </c>
      <c r="AC159" s="275">
        <f t="shared" ref="AC159" si="1646">IF(L158&gt;0,(L159/L158),)</f>
        <v>41832.224999999999</v>
      </c>
      <c r="AD159" s="275">
        <f t="shared" ref="AD159" si="1647">IF(M158&gt;0,(M159/M158),)</f>
        <v>0</v>
      </c>
      <c r="AE159" s="290">
        <f t="shared" ref="AE159" si="1648">IF(N158&gt;0,(N159/N158),)</f>
        <v>38445.673446369568</v>
      </c>
      <c r="AF159" s="285">
        <f t="shared" ref="AF159" si="1649">IF(O158&gt;0,(O159/O158),)</f>
        <v>40989.614810825973</v>
      </c>
      <c r="AG159" s="275">
        <f t="shared" ref="AG159" si="1650">IF(P158&gt;0,(P159/P158),)</f>
        <v>0</v>
      </c>
      <c r="AH159" s="290">
        <f t="shared" ref="AH159" si="1651">IF(Q158&gt;0,(Q159/Q158),)</f>
        <v>40989.614810825973</v>
      </c>
      <c r="AI159" s="343"/>
      <c r="AJ159" s="344"/>
      <c r="AK159" s="344"/>
      <c r="AL159" s="344"/>
      <c r="AM159" s="344"/>
      <c r="AN159" s="344"/>
      <c r="AO159" s="309"/>
      <c r="AP159" s="344"/>
      <c r="AQ159" s="344"/>
      <c r="AR159" s="344"/>
      <c r="AS159" s="344"/>
      <c r="AT159" s="344"/>
      <c r="AU159" s="309"/>
      <c r="AV159" s="344"/>
      <c r="AW159" s="344"/>
      <c r="AX159" s="309"/>
    </row>
    <row r="160" spans="1:50">
      <c r="A160" s="381" t="s">
        <v>322</v>
      </c>
      <c r="B160" s="382">
        <v>604</v>
      </c>
      <c r="C160" s="382"/>
      <c r="D160" s="382">
        <v>706</v>
      </c>
      <c r="E160" s="382">
        <v>44</v>
      </c>
      <c r="F160" s="382"/>
      <c r="G160" s="382"/>
      <c r="H160" s="382">
        <v>1354</v>
      </c>
      <c r="I160" s="382"/>
      <c r="J160" s="396">
        <v>64</v>
      </c>
      <c r="K160" s="396">
        <v>246</v>
      </c>
      <c r="L160" s="396">
        <v>5</v>
      </c>
      <c r="M160" s="382"/>
      <c r="N160" s="382">
        <v>315</v>
      </c>
      <c r="O160" s="396">
        <v>54</v>
      </c>
      <c r="P160" s="382"/>
      <c r="Q160" s="382">
        <v>54</v>
      </c>
      <c r="Y160" s="288"/>
      <c r="Z160" s="284"/>
      <c r="AE160" s="288"/>
      <c r="AF160" s="284"/>
      <c r="AH160" s="288"/>
      <c r="AI160" s="343"/>
      <c r="AJ160" s="344"/>
      <c r="AK160" s="344"/>
      <c r="AL160" s="344"/>
      <c r="AM160" s="344"/>
      <c r="AN160" s="344"/>
      <c r="AO160" s="309"/>
      <c r="AP160" s="344"/>
      <c r="AQ160" s="344"/>
      <c r="AR160" s="344"/>
      <c r="AS160" s="344"/>
      <c r="AT160" s="344"/>
      <c r="AU160" s="309"/>
      <c r="AV160" s="344"/>
      <c r="AW160" s="344"/>
      <c r="AX160" s="309"/>
    </row>
    <row r="161" spans="1:50">
      <c r="A161" s="381" t="s">
        <v>324</v>
      </c>
      <c r="B161" s="382">
        <v>42434450.473770492</v>
      </c>
      <c r="C161" s="382"/>
      <c r="D161" s="382">
        <v>40846401.156477891</v>
      </c>
      <c r="E161" s="382">
        <v>2072706.358208955</v>
      </c>
      <c r="F161" s="382"/>
      <c r="G161" s="382"/>
      <c r="H161" s="382">
        <v>85353557.988457337</v>
      </c>
      <c r="I161" s="382"/>
      <c r="J161" s="382">
        <v>2584840.6318894005</v>
      </c>
      <c r="K161" s="396">
        <v>9284083.030170396</v>
      </c>
      <c r="L161" s="382">
        <v>196686.00000000003</v>
      </c>
      <c r="M161" s="382"/>
      <c r="N161" s="382">
        <v>12065609.662059797</v>
      </c>
      <c r="O161" s="382">
        <v>2193639.2083520433</v>
      </c>
      <c r="P161" s="382"/>
      <c r="Q161" s="382">
        <v>2193639.2083520433</v>
      </c>
      <c r="R161" s="273"/>
      <c r="S161" s="275">
        <f>IF(B160&gt;0,(B161/B160),)</f>
        <v>70255.712704918027</v>
      </c>
      <c r="T161" s="275">
        <f t="shared" ref="T161" si="1652">IF(C160&gt;0,(C161/C160),)</f>
        <v>0</v>
      </c>
      <c r="U161" s="275">
        <f t="shared" ref="U161" si="1653">IF(D160&gt;0,(D161/D160),)</f>
        <v>57856.092289628737</v>
      </c>
      <c r="V161" s="275">
        <f t="shared" ref="V161" si="1654">IF(E160&gt;0,(E161/E160),)</f>
        <v>47106.96268656716</v>
      </c>
      <c r="W161" s="275">
        <f t="shared" ref="W161" si="1655">IF(F160&gt;0,(F161/F160),)</f>
        <v>0</v>
      </c>
      <c r="X161" s="275">
        <f t="shared" ref="X161" si="1656">IF(G160&gt;0,(G161/G160),)</f>
        <v>0</v>
      </c>
      <c r="Y161" s="290">
        <f t="shared" ref="Y161" si="1657">IF(H160&gt;0,(H161/H160),)</f>
        <v>63038.078278033485</v>
      </c>
      <c r="Z161" s="285">
        <f t="shared" ref="Z161" si="1658">IF(I160&gt;0,(I161/I160),)</f>
        <v>0</v>
      </c>
      <c r="AA161" s="275">
        <f t="shared" ref="AA161" si="1659">IF(J160&gt;0,(J161/J160),)</f>
        <v>40388.134873271883</v>
      </c>
      <c r="AB161" s="397">
        <f t="shared" ref="AB161" si="1660">IF(K160&gt;0,(K161/K160),)</f>
        <v>37740.174919391851</v>
      </c>
      <c r="AC161" s="275">
        <f t="shared" ref="AC161" si="1661">IF(L160&gt;0,(L161/L160),)</f>
        <v>39337.200000000004</v>
      </c>
      <c r="AD161" s="275">
        <f t="shared" ref="AD161" si="1662">IF(M160&gt;0,(M161/M160),)</f>
        <v>0</v>
      </c>
      <c r="AE161" s="290">
        <f t="shared" ref="AE161" si="1663">IF(N160&gt;0,(N161/N160),)</f>
        <v>38303.522736697771</v>
      </c>
      <c r="AF161" s="285">
        <f t="shared" ref="AF161" si="1664">IF(O160&gt;0,(O161/O160),)</f>
        <v>40622.948302815617</v>
      </c>
      <c r="AG161" s="275">
        <f t="shared" ref="AG161" si="1665">IF(P160&gt;0,(P161/P160),)</f>
        <v>0</v>
      </c>
      <c r="AH161" s="290">
        <f t="shared" ref="AH161" si="1666">IF(Q160&gt;0,(Q161/Q160),)</f>
        <v>40622.948302815617</v>
      </c>
      <c r="AI161" s="345">
        <f>IF(S159&gt;0,(S161-S159)/S159,)</f>
        <v>1.9780709651194328E-2</v>
      </c>
      <c r="AJ161" s="314">
        <f t="shared" ref="AJ161" si="1667">IF(T159&gt;0,(T161-T159)/T159,)</f>
        <v>0</v>
      </c>
      <c r="AK161" s="314">
        <f t="shared" ref="AK161" si="1668">IF(U159&gt;0,(U161-U159)/U159,)</f>
        <v>8.6793290762996519E-3</v>
      </c>
      <c r="AL161" s="314">
        <f t="shared" ref="AL161" si="1669">IF(V159&gt;0,(V161-V159)/V159,)</f>
        <v>-2.3695800326505867E-2</v>
      </c>
      <c r="AM161" s="314">
        <f t="shared" ref="AM161" si="1670">IF(W159&gt;0,(W161-W159)/W159,)</f>
        <v>0</v>
      </c>
      <c r="AN161" s="314">
        <f t="shared" ref="AN161" si="1671">IF(X159&gt;0,(X161-X159)/X159,)</f>
        <v>0</v>
      </c>
      <c r="AO161" s="310">
        <f t="shared" ref="AO161" si="1672">IF(Y159&gt;0,(Y161-Y159)/Y159,)</f>
        <v>1.3924918263030942E-2</v>
      </c>
      <c r="AP161" s="314">
        <f t="shared" ref="AP161" si="1673">IF(Z159&gt;0,(Z161-Z159)/Z159,)</f>
        <v>0</v>
      </c>
      <c r="AQ161" s="312">
        <f t="shared" ref="AQ161" si="1674">IF(AA159&gt;0,(AA161-AA159)/AA159,)</f>
        <v>-1.0284726031496603E-2</v>
      </c>
      <c r="AR161" s="312">
        <f t="shared" ref="AR161" si="1675">IF(AB159&gt;0,(AB161-AB159)/AB159,)</f>
        <v>-2.2520597537246809E-4</v>
      </c>
      <c r="AS161" s="312">
        <f t="shared" ref="AS161" si="1676">IF(AC159&gt;0,(AC161-AC159)/AC159,)</f>
        <v>-5.9643612071793799E-2</v>
      </c>
      <c r="AT161" s="314">
        <f t="shared" ref="AT161" si="1677">IF(AD159&gt;0,(AD161-AD159)/AD159,)</f>
        <v>0</v>
      </c>
      <c r="AU161" s="310">
        <f t="shared" ref="AU161" si="1678">IF(AE159&gt;0,(AE161-AE159)/AE159,)</f>
        <v>-3.6974436114402655E-3</v>
      </c>
      <c r="AV161" s="312">
        <f t="shared" ref="AV161" si="1679">IF(AF159&gt;0,(AF161-AF159)/AF159,)</f>
        <v>-8.9453513945564975E-3</v>
      </c>
      <c r="AW161" s="314">
        <f t="shared" ref="AW161" si="1680">IF(AG159&gt;0,(AG161-AG159)/AG159,)</f>
        <v>0</v>
      </c>
      <c r="AX161" s="310">
        <f t="shared" ref="AX161" si="1681">IF(AH159&gt;0,(AH161-AH159)/AH159,)</f>
        <v>-8.9453513945564975E-3</v>
      </c>
    </row>
    <row r="162" spans="1:50">
      <c r="A162" s="381" t="s">
        <v>326</v>
      </c>
      <c r="B162" s="382">
        <v>88</v>
      </c>
      <c r="C162" s="382"/>
      <c r="D162" s="382">
        <v>249</v>
      </c>
      <c r="E162" s="382">
        <v>19</v>
      </c>
      <c r="F162" s="382"/>
      <c r="G162" s="382"/>
      <c r="H162" s="382">
        <v>356</v>
      </c>
      <c r="I162" s="382"/>
      <c r="J162" s="382">
        <v>82</v>
      </c>
      <c r="K162" s="382">
        <v>221</v>
      </c>
      <c r="L162" s="382">
        <v>6</v>
      </c>
      <c r="M162" s="382"/>
      <c r="N162" s="382">
        <v>309</v>
      </c>
      <c r="O162" s="382">
        <v>61</v>
      </c>
      <c r="P162" s="382"/>
      <c r="Q162" s="382">
        <v>61</v>
      </c>
      <c r="Y162" s="288"/>
      <c r="Z162" s="284"/>
      <c r="AE162" s="288"/>
      <c r="AF162" s="284"/>
      <c r="AH162" s="288"/>
      <c r="AI162" s="343"/>
      <c r="AJ162" s="344"/>
      <c r="AK162" s="344"/>
      <c r="AL162" s="344"/>
      <c r="AM162" s="344"/>
      <c r="AN162" s="344"/>
      <c r="AO162" s="309"/>
      <c r="AP162" s="344"/>
      <c r="AQ162" s="344"/>
      <c r="AR162" s="344"/>
      <c r="AS162" s="344"/>
      <c r="AT162" s="344"/>
      <c r="AU162" s="309"/>
      <c r="AV162" s="344"/>
      <c r="AW162" s="344"/>
      <c r="AX162" s="309"/>
    </row>
    <row r="163" spans="1:50">
      <c r="A163" s="381" t="s">
        <v>328</v>
      </c>
      <c r="B163" s="382">
        <v>4437828.083333334</v>
      </c>
      <c r="C163" s="382"/>
      <c r="D163" s="382">
        <v>10717184.293514274</v>
      </c>
      <c r="E163" s="382">
        <v>784507</v>
      </c>
      <c r="F163" s="382"/>
      <c r="G163" s="382"/>
      <c r="H163" s="382">
        <v>15939519.376847608</v>
      </c>
      <c r="I163" s="382"/>
      <c r="J163" s="382">
        <v>3003005.8148725759</v>
      </c>
      <c r="K163" s="382">
        <v>7770649.9941946026</v>
      </c>
      <c r="L163" s="382">
        <v>222424.19999999998</v>
      </c>
      <c r="M163" s="382"/>
      <c r="N163" s="382">
        <v>10996080.009067178</v>
      </c>
      <c r="O163" s="382">
        <v>2167318.1982954545</v>
      </c>
      <c r="P163" s="382"/>
      <c r="Q163" s="382">
        <v>2167318.1982954545</v>
      </c>
      <c r="R163" s="273"/>
      <c r="S163" s="275">
        <f>IF(B162&gt;0,(B163/B162),)</f>
        <v>50429.864583333343</v>
      </c>
      <c r="T163" s="275">
        <f t="shared" ref="T163" si="1682">IF(C162&gt;0,(C163/C162),)</f>
        <v>0</v>
      </c>
      <c r="U163" s="275">
        <f t="shared" ref="U163" si="1683">IF(D162&gt;0,(D163/D162),)</f>
        <v>43040.900777165756</v>
      </c>
      <c r="V163" s="275">
        <f t="shared" ref="V163" si="1684">IF(E162&gt;0,(E163/E162),)</f>
        <v>41289.84210526316</v>
      </c>
      <c r="W163" s="275">
        <f t="shared" ref="W163" si="1685">IF(F162&gt;0,(F163/F162),)</f>
        <v>0</v>
      </c>
      <c r="X163" s="275">
        <f t="shared" ref="X163" si="1686">IF(G162&gt;0,(G163/G162),)</f>
        <v>0</v>
      </c>
      <c r="Y163" s="290">
        <f t="shared" ref="Y163" si="1687">IF(H162&gt;0,(H163/H162),)</f>
        <v>44773.930833841594</v>
      </c>
      <c r="Z163" s="285">
        <f t="shared" ref="Z163" si="1688">IF(I162&gt;0,(I163/I162),)</f>
        <v>0</v>
      </c>
      <c r="AA163" s="275">
        <f t="shared" ref="AA163" si="1689">IF(J162&gt;0,(J163/J162),)</f>
        <v>36622.022132592392</v>
      </c>
      <c r="AB163" s="275">
        <f t="shared" ref="AB163" si="1690">IF(K162&gt;0,(K163/K162),)</f>
        <v>35161.312190925804</v>
      </c>
      <c r="AC163" s="275">
        <f t="shared" ref="AC163" si="1691">IF(L162&gt;0,(L163/L162),)</f>
        <v>37070.699999999997</v>
      </c>
      <c r="AD163" s="275">
        <f t="shared" ref="AD163" si="1692">IF(M162&gt;0,(M163/M162),)</f>
        <v>0</v>
      </c>
      <c r="AE163" s="290">
        <f t="shared" ref="AE163" si="1693">IF(N162&gt;0,(N163/N162),)</f>
        <v>35586.019446819344</v>
      </c>
      <c r="AF163" s="285">
        <f t="shared" ref="AF163" si="1694">IF(O162&gt;0,(O163/O162),)</f>
        <v>35529.806529433677</v>
      </c>
      <c r="AG163" s="275">
        <f t="shared" ref="AG163" si="1695">IF(P162&gt;0,(P163/P162),)</f>
        <v>0</v>
      </c>
      <c r="AH163" s="290">
        <f t="shared" ref="AH163" si="1696">IF(Q162&gt;0,(Q163/Q162),)</f>
        <v>35529.806529433677</v>
      </c>
      <c r="AI163" s="343"/>
      <c r="AJ163" s="344"/>
      <c r="AK163" s="344"/>
      <c r="AL163" s="344"/>
      <c r="AM163" s="344"/>
      <c r="AN163" s="344"/>
      <c r="AO163" s="309"/>
      <c r="AP163" s="344"/>
      <c r="AQ163" s="344"/>
      <c r="AR163" s="344"/>
      <c r="AS163" s="344"/>
      <c r="AT163" s="344"/>
      <c r="AU163" s="309"/>
      <c r="AV163" s="344"/>
      <c r="AW163" s="344"/>
      <c r="AX163" s="309"/>
    </row>
    <row r="164" spans="1:50">
      <c r="A164" s="381" t="s">
        <v>330</v>
      </c>
      <c r="B164" s="382">
        <v>81</v>
      </c>
      <c r="C164" s="382"/>
      <c r="D164" s="382">
        <v>254</v>
      </c>
      <c r="E164" s="382">
        <v>16</v>
      </c>
      <c r="F164" s="382"/>
      <c r="G164" s="382"/>
      <c r="H164" s="382">
        <v>351</v>
      </c>
      <c r="I164" s="382"/>
      <c r="J164" s="396">
        <v>66</v>
      </c>
      <c r="K164" s="396">
        <v>187</v>
      </c>
      <c r="L164" s="396">
        <v>5</v>
      </c>
      <c r="M164" s="382"/>
      <c r="N164" s="382">
        <v>258</v>
      </c>
      <c r="O164" s="382">
        <v>62</v>
      </c>
      <c r="P164" s="382"/>
      <c r="Q164" s="382">
        <v>62</v>
      </c>
      <c r="Y164" s="288"/>
      <c r="Z164" s="284"/>
      <c r="AE164" s="288"/>
      <c r="AF164" s="284"/>
      <c r="AH164" s="288"/>
      <c r="AI164" s="343"/>
      <c r="AJ164" s="344"/>
      <c r="AK164" s="344"/>
      <c r="AL164" s="344"/>
      <c r="AM164" s="344"/>
      <c r="AN164" s="344"/>
      <c r="AO164" s="309"/>
      <c r="AP164" s="344"/>
      <c r="AQ164" s="344"/>
      <c r="AR164" s="344"/>
      <c r="AS164" s="344"/>
      <c r="AT164" s="344"/>
      <c r="AU164" s="309"/>
      <c r="AV164" s="344"/>
      <c r="AW164" s="344"/>
      <c r="AX164" s="309"/>
    </row>
    <row r="165" spans="1:50">
      <c r="A165" s="381" t="s">
        <v>332</v>
      </c>
      <c r="B165" s="382">
        <v>4063490.349809886</v>
      </c>
      <c r="C165" s="382"/>
      <c r="D165" s="382">
        <v>11234593.834973466</v>
      </c>
      <c r="E165" s="382">
        <v>674742</v>
      </c>
      <c r="F165" s="382"/>
      <c r="G165" s="382"/>
      <c r="H165" s="382">
        <v>15972826.184783351</v>
      </c>
      <c r="I165" s="382"/>
      <c r="J165" s="382">
        <v>2443984.0328002172</v>
      </c>
      <c r="K165" s="382">
        <v>6594345.0389094241</v>
      </c>
      <c r="L165" s="382">
        <v>171350</v>
      </c>
      <c r="M165" s="382"/>
      <c r="N165" s="382">
        <v>9209679.0717096403</v>
      </c>
      <c r="O165" s="382">
        <v>2240760.7008583373</v>
      </c>
      <c r="P165" s="382"/>
      <c r="Q165" s="382">
        <v>2240760.7008583373</v>
      </c>
      <c r="R165" s="273"/>
      <c r="S165" s="275">
        <f>IF(B164&gt;0,(B165/B164),)</f>
        <v>50166.547528517112</v>
      </c>
      <c r="T165" s="275">
        <f t="shared" ref="T165" si="1697">IF(C164&gt;0,(C165/C164),)</f>
        <v>0</v>
      </c>
      <c r="U165" s="275">
        <f t="shared" ref="U165" si="1698">IF(D164&gt;0,(D165/D164),)</f>
        <v>44230.684389659313</v>
      </c>
      <c r="V165" s="275">
        <f t="shared" ref="V165" si="1699">IF(E164&gt;0,(E165/E164),)</f>
        <v>42171.375</v>
      </c>
      <c r="W165" s="275">
        <f t="shared" ref="W165" si="1700">IF(F164&gt;0,(F165/F164),)</f>
        <v>0</v>
      </c>
      <c r="X165" s="275">
        <f t="shared" ref="X165" si="1701">IF(G164&gt;0,(G165/G164),)</f>
        <v>0</v>
      </c>
      <c r="Y165" s="290">
        <f t="shared" ref="Y165" si="1702">IF(H164&gt;0,(H165/H164),)</f>
        <v>45506.627307075076</v>
      </c>
      <c r="Z165" s="285">
        <f t="shared" ref="Z165" si="1703">IF(I164&gt;0,(I165/I164),)</f>
        <v>0</v>
      </c>
      <c r="AA165" s="275">
        <f t="shared" ref="AA165" si="1704">IF(J164&gt;0,(J165/J164),)</f>
        <v>37030.061103033593</v>
      </c>
      <c r="AB165" s="275">
        <f t="shared" ref="AB165" si="1705">IF(K164&gt;0,(K165/K164),)</f>
        <v>35263.877213419379</v>
      </c>
      <c r="AC165" s="275">
        <f t="shared" ref="AC165" si="1706">IF(L164&gt;0,(L165/L164),)</f>
        <v>34270</v>
      </c>
      <c r="AD165" s="275">
        <f t="shared" ref="AD165" si="1707">IF(M164&gt;0,(M165/M164),)</f>
        <v>0</v>
      </c>
      <c r="AE165" s="290">
        <f t="shared" ref="AE165" si="1708">IF(N164&gt;0,(N165/N164),)</f>
        <v>35696.430510502483</v>
      </c>
      <c r="AF165" s="285">
        <f t="shared" ref="AF165" si="1709">IF(O164&gt;0,(O165/O164),)</f>
        <v>36141.301626747379</v>
      </c>
      <c r="AG165" s="275">
        <f t="shared" ref="AG165" si="1710">IF(P164&gt;0,(P165/P164),)</f>
        <v>0</v>
      </c>
      <c r="AH165" s="290">
        <f t="shared" ref="AH165" si="1711">IF(Q164&gt;0,(Q165/Q164),)</f>
        <v>36141.301626747379</v>
      </c>
      <c r="AI165" s="345">
        <f>IF(S163&gt;0,(S165-S163)/S163,)</f>
        <v>-5.2214507612073739E-3</v>
      </c>
      <c r="AJ165" s="314">
        <f t="shared" ref="AJ165" si="1712">IF(T163&gt;0,(T165-T163)/T163,)</f>
        <v>0</v>
      </c>
      <c r="AK165" s="314">
        <f t="shared" ref="AK165" si="1713">IF(U163&gt;0,(U165-U163)/U163,)</f>
        <v>2.7643092756199139E-2</v>
      </c>
      <c r="AL165" s="314">
        <f t="shared" ref="AL165" si="1714">IF(V163&gt;0,(V165-V163)/V163,)</f>
        <v>2.1349873232488627E-2</v>
      </c>
      <c r="AM165" s="314">
        <f t="shared" ref="AM165" si="1715">IF(W163&gt;0,(W165-W163)/W163,)</f>
        <v>0</v>
      </c>
      <c r="AN165" s="314">
        <f t="shared" ref="AN165" si="1716">IF(X163&gt;0,(X165-X163)/X163,)</f>
        <v>0</v>
      </c>
      <c r="AO165" s="310">
        <f t="shared" ref="AO165" si="1717">IF(Y163&gt;0,(Y165-Y163)/Y163,)</f>
        <v>1.6364354426520129E-2</v>
      </c>
      <c r="AP165" s="314">
        <f t="shared" ref="AP165" si="1718">IF(Z163&gt;0,(Z165-Z163)/Z163,)</f>
        <v>0</v>
      </c>
      <c r="AQ165" s="312">
        <f t="shared" ref="AQ165" si="1719">IF(AA163&gt;0,(AA165-AA163)/AA163,)</f>
        <v>1.1141901694119171E-2</v>
      </c>
      <c r="AR165" s="312">
        <f t="shared" ref="AR165" si="1720">IF(AB163&gt;0,(AB165-AB163)/AB163,)</f>
        <v>2.9169850640569568E-3</v>
      </c>
      <c r="AS165" s="312">
        <f t="shared" ref="AS165" si="1721">IF(AC163&gt;0,(AC165-AC163)/AC163,)</f>
        <v>-7.5550232393777228E-2</v>
      </c>
      <c r="AT165" s="314">
        <f t="shared" ref="AT165" si="1722">IF(AD163&gt;0,(AD165-AD163)/AD163,)</f>
        <v>0</v>
      </c>
      <c r="AU165" s="310">
        <f t="shared" ref="AU165" si="1723">IF(AE163&gt;0,(AE165-AE163)/AE163,)</f>
        <v>3.1026528226384053E-3</v>
      </c>
      <c r="AV165" s="312">
        <f t="shared" ref="AV165" si="1724">IF(AF163&gt;0,(AF165-AF163)/AF163,)</f>
        <v>1.7210763498166699E-2</v>
      </c>
      <c r="AW165" s="314">
        <f t="shared" ref="AW165" si="1725">IF(AG163&gt;0,(AG165-AG163)/AG163,)</f>
        <v>0</v>
      </c>
      <c r="AX165" s="310">
        <f t="shared" ref="AX165" si="1726">IF(AH163&gt;0,(AH165-AH163)/AH163,)</f>
        <v>1.7210763498166699E-2</v>
      </c>
    </row>
    <row r="166" spans="1:50">
      <c r="A166" s="381" t="s">
        <v>334</v>
      </c>
      <c r="B166" s="382">
        <v>186</v>
      </c>
      <c r="C166" s="382"/>
      <c r="D166" s="382">
        <v>454</v>
      </c>
      <c r="E166" s="382">
        <v>0</v>
      </c>
      <c r="F166" s="382"/>
      <c r="G166" s="382"/>
      <c r="H166" s="382">
        <v>640</v>
      </c>
      <c r="I166" s="382"/>
      <c r="J166" s="382">
        <v>0</v>
      </c>
      <c r="K166" s="382">
        <v>0</v>
      </c>
      <c r="L166" s="382">
        <v>0</v>
      </c>
      <c r="M166" s="382"/>
      <c r="N166" s="382">
        <v>0</v>
      </c>
      <c r="O166" s="382">
        <v>0</v>
      </c>
      <c r="P166" s="382"/>
      <c r="Q166" s="382">
        <v>0</v>
      </c>
      <c r="Y166" s="288"/>
      <c r="Z166" s="284"/>
      <c r="AE166" s="288"/>
      <c r="AF166" s="284"/>
      <c r="AH166" s="288"/>
      <c r="AI166" s="343"/>
      <c r="AJ166" s="344"/>
      <c r="AK166" s="344"/>
      <c r="AL166" s="344"/>
      <c r="AM166" s="344"/>
      <c r="AN166" s="344"/>
      <c r="AO166" s="309"/>
      <c r="AP166" s="344"/>
      <c r="AQ166" s="344"/>
      <c r="AR166" s="344"/>
      <c r="AS166" s="344"/>
      <c r="AT166" s="344"/>
      <c r="AU166" s="309"/>
      <c r="AV166" s="344"/>
      <c r="AW166" s="344"/>
      <c r="AX166" s="309"/>
    </row>
    <row r="167" spans="1:50">
      <c r="A167" s="381" t="s">
        <v>336</v>
      </c>
      <c r="B167" s="382">
        <v>9460061.095537398</v>
      </c>
      <c r="C167" s="382"/>
      <c r="D167" s="382">
        <v>22259801.521205589</v>
      </c>
      <c r="E167" s="382">
        <v>0</v>
      </c>
      <c r="F167" s="382"/>
      <c r="G167" s="382"/>
      <c r="H167" s="382">
        <v>31719862.616742987</v>
      </c>
      <c r="I167" s="382"/>
      <c r="J167" s="382">
        <v>0</v>
      </c>
      <c r="K167" s="382">
        <v>0</v>
      </c>
      <c r="L167" s="382">
        <v>0</v>
      </c>
      <c r="M167" s="382"/>
      <c r="N167" s="382">
        <v>0</v>
      </c>
      <c r="O167" s="382">
        <v>0</v>
      </c>
      <c r="P167" s="382"/>
      <c r="Q167" s="382">
        <v>0</v>
      </c>
      <c r="R167" s="273"/>
      <c r="S167" s="275">
        <f>IF(B166&gt;0,(B167/B166),)</f>
        <v>50860.543524394612</v>
      </c>
      <c r="T167" s="275">
        <f t="shared" ref="T167" si="1727">IF(C166&gt;0,(C167/C166),)</f>
        <v>0</v>
      </c>
      <c r="U167" s="275">
        <f t="shared" ref="U167" si="1728">IF(D166&gt;0,(D167/D166),)</f>
        <v>49030.399826444031</v>
      </c>
      <c r="V167" s="275">
        <f t="shared" ref="V167" si="1729">IF(E166&gt;0,(E167/E166),)</f>
        <v>0</v>
      </c>
      <c r="W167" s="275">
        <f t="shared" ref="W167" si="1730">IF(F166&gt;0,(F167/F166),)</f>
        <v>0</v>
      </c>
      <c r="X167" s="275">
        <f t="shared" ref="X167" si="1731">IF(G166&gt;0,(G167/G166),)</f>
        <v>0</v>
      </c>
      <c r="Y167" s="290">
        <f t="shared" ref="Y167" si="1732">IF(H166&gt;0,(H167/H166),)</f>
        <v>49562.28533866092</v>
      </c>
      <c r="Z167" s="285">
        <f t="shared" ref="Z167" si="1733">IF(I166&gt;0,(I167/I166),)</f>
        <v>0</v>
      </c>
      <c r="AA167" s="275">
        <f t="shared" ref="AA167" si="1734">IF(J166&gt;0,(J167/J166),)</f>
        <v>0</v>
      </c>
      <c r="AB167" s="275">
        <f t="shared" ref="AB167" si="1735">IF(K166&gt;0,(K167/K166),)</f>
        <v>0</v>
      </c>
      <c r="AC167" s="275">
        <f t="shared" ref="AC167" si="1736">IF(L166&gt;0,(L167/L166),)</f>
        <v>0</v>
      </c>
      <c r="AD167" s="275">
        <f t="shared" ref="AD167" si="1737">IF(M166&gt;0,(M167/M166),)</f>
        <v>0</v>
      </c>
      <c r="AE167" s="290">
        <f t="shared" ref="AE167" si="1738">IF(N166&gt;0,(N167/N166),)</f>
        <v>0</v>
      </c>
      <c r="AF167" s="285">
        <f t="shared" ref="AF167" si="1739">IF(O166&gt;0,(O167/O166),)</f>
        <v>0</v>
      </c>
      <c r="AG167" s="275">
        <f t="shared" ref="AG167" si="1740">IF(P166&gt;0,(P167/P166),)</f>
        <v>0</v>
      </c>
      <c r="AH167" s="290">
        <f t="shared" ref="AH167" si="1741">IF(Q166&gt;0,(Q167/Q166),)</f>
        <v>0</v>
      </c>
      <c r="AI167" s="343"/>
      <c r="AJ167" s="344"/>
      <c r="AK167" s="344"/>
      <c r="AL167" s="344"/>
      <c r="AM167" s="344"/>
      <c r="AN167" s="344"/>
      <c r="AO167" s="309"/>
      <c r="AP167" s="344"/>
      <c r="AQ167" s="344"/>
      <c r="AR167" s="344"/>
      <c r="AS167" s="344"/>
      <c r="AT167" s="344"/>
      <c r="AU167" s="309"/>
      <c r="AV167" s="344"/>
      <c r="AW167" s="344"/>
      <c r="AX167" s="309"/>
    </row>
    <row r="168" spans="1:50">
      <c r="A168" s="381" t="s">
        <v>338</v>
      </c>
      <c r="B168" s="382">
        <v>180</v>
      </c>
      <c r="C168" s="382"/>
      <c r="D168" s="382">
        <v>401</v>
      </c>
      <c r="E168" s="382">
        <v>0</v>
      </c>
      <c r="F168" s="382"/>
      <c r="G168" s="382"/>
      <c r="H168" s="382">
        <v>581</v>
      </c>
      <c r="I168" s="382"/>
      <c r="J168" s="396">
        <v>0</v>
      </c>
      <c r="K168" s="396">
        <v>0</v>
      </c>
      <c r="L168" s="396">
        <v>0</v>
      </c>
      <c r="M168" s="382"/>
      <c r="N168" s="382">
        <v>0</v>
      </c>
      <c r="O168" s="396">
        <v>0</v>
      </c>
      <c r="P168" s="382"/>
      <c r="Q168" s="382">
        <v>0</v>
      </c>
      <c r="Y168" s="288"/>
      <c r="Z168" s="284"/>
      <c r="AE168" s="288"/>
      <c r="AF168" s="284"/>
      <c r="AH168" s="288"/>
      <c r="AI168" s="343"/>
      <c r="AJ168" s="344"/>
      <c r="AK168" s="344"/>
      <c r="AL168" s="344"/>
      <c r="AM168" s="344"/>
      <c r="AN168" s="344"/>
      <c r="AO168" s="309"/>
      <c r="AP168" s="344"/>
      <c r="AQ168" s="344"/>
      <c r="AR168" s="344"/>
      <c r="AS168" s="344"/>
      <c r="AT168" s="344"/>
      <c r="AU168" s="309"/>
      <c r="AV168" s="344"/>
      <c r="AW168" s="344"/>
      <c r="AX168" s="309"/>
    </row>
    <row r="169" spans="1:50">
      <c r="A169" s="381" t="s">
        <v>340</v>
      </c>
      <c r="B169" s="382">
        <v>9573919.5939849634</v>
      </c>
      <c r="C169" s="382"/>
      <c r="D169" s="382">
        <v>18152962.788039591</v>
      </c>
      <c r="E169" s="382">
        <v>0</v>
      </c>
      <c r="F169" s="382"/>
      <c r="G169" s="382"/>
      <c r="H169" s="382">
        <v>27726882.382024556</v>
      </c>
      <c r="I169" s="382"/>
      <c r="J169" s="382">
        <v>0</v>
      </c>
      <c r="K169" s="382">
        <v>0</v>
      </c>
      <c r="L169" s="382">
        <v>0</v>
      </c>
      <c r="M169" s="382"/>
      <c r="N169" s="382">
        <v>0</v>
      </c>
      <c r="O169" s="382">
        <v>0</v>
      </c>
      <c r="P169" s="382"/>
      <c r="Q169" s="382">
        <v>0</v>
      </c>
      <c r="R169" s="273"/>
      <c r="S169" s="275">
        <f>IF(B168&gt;0,(B169/B168),)</f>
        <v>53188.442188805355</v>
      </c>
      <c r="T169" s="275">
        <f t="shared" ref="T169" si="1742">IF(C168&gt;0,(C169/C168),)</f>
        <v>0</v>
      </c>
      <c r="U169" s="275">
        <f t="shared" ref="U169" si="1743">IF(D168&gt;0,(D169/D168),)</f>
        <v>45269.233885385511</v>
      </c>
      <c r="V169" s="275">
        <f t="shared" ref="V169" si="1744">IF(E168&gt;0,(E169/E168),)</f>
        <v>0</v>
      </c>
      <c r="W169" s="275">
        <f t="shared" ref="W169" si="1745">IF(F168&gt;0,(F169/F168),)</f>
        <v>0</v>
      </c>
      <c r="X169" s="275">
        <f t="shared" ref="X169" si="1746">IF(G168&gt;0,(G169/G168),)</f>
        <v>0</v>
      </c>
      <c r="Y169" s="290">
        <f t="shared" ref="Y169" si="1747">IF(H168&gt;0,(H169/H168),)</f>
        <v>47722.689125687706</v>
      </c>
      <c r="Z169" s="285">
        <f t="shared" ref="Z169" si="1748">IF(I168&gt;0,(I169/I168),)</f>
        <v>0</v>
      </c>
      <c r="AA169" s="397">
        <f t="shared" ref="AA169" si="1749">IF(J168&gt;0,(J169/J168),)</f>
        <v>0</v>
      </c>
      <c r="AB169" s="397">
        <f t="shared" ref="AB169" si="1750">IF(K168&gt;0,(K169/K168),)</f>
        <v>0</v>
      </c>
      <c r="AC169" s="397">
        <f t="shared" ref="AC169" si="1751">IF(L168&gt;0,(L169/L168),)</f>
        <v>0</v>
      </c>
      <c r="AD169" s="275">
        <f t="shared" ref="AD169" si="1752">IF(M168&gt;0,(M169/M168),)</f>
        <v>0</v>
      </c>
      <c r="AE169" s="290">
        <f t="shared" ref="AE169" si="1753">IF(N168&gt;0,(N169/N168),)</f>
        <v>0</v>
      </c>
      <c r="AF169" s="398">
        <f t="shared" ref="AF169" si="1754">IF(O168&gt;0,(O169/O168),)</f>
        <v>0</v>
      </c>
      <c r="AG169" s="275">
        <f t="shared" ref="AG169" si="1755">IF(P168&gt;0,(P169/P168),)</f>
        <v>0</v>
      </c>
      <c r="AH169" s="290">
        <f t="shared" ref="AH169" si="1756">IF(Q168&gt;0,(Q169/Q168),)</f>
        <v>0</v>
      </c>
      <c r="AI169" s="345">
        <f>IF(S167&gt;0,(S169-S167)/S167,)</f>
        <v>4.5770227824918852E-2</v>
      </c>
      <c r="AJ169" s="314">
        <f t="shared" ref="AJ169" si="1757">IF(T167&gt;0,(T169-T167)/T167,)</f>
        <v>0</v>
      </c>
      <c r="AK169" s="314">
        <f t="shared" ref="AK169" si="1758">IF(U167&gt;0,(U169-U167)/U167,)</f>
        <v>-7.6710896798152864E-2</v>
      </c>
      <c r="AL169" s="314">
        <f t="shared" ref="AL169" si="1759">IF(V167&gt;0,(V169-V167)/V167,)</f>
        <v>0</v>
      </c>
      <c r="AM169" s="314">
        <f t="shared" ref="AM169" si="1760">IF(W167&gt;0,(W169-W167)/W167,)</f>
        <v>0</v>
      </c>
      <c r="AN169" s="314">
        <f t="shared" ref="AN169" si="1761">IF(X167&gt;0,(X169-X167)/X167,)</f>
        <v>0</v>
      </c>
      <c r="AO169" s="310">
        <f t="shared" ref="AO169" si="1762">IF(Y167&gt;0,(Y169-Y167)/Y167,)</f>
        <v>-3.7116856101432484E-2</v>
      </c>
      <c r="AP169" s="314">
        <f t="shared" ref="AP169" si="1763">IF(Z167&gt;0,(Z169-Z167)/Z167,)</f>
        <v>0</v>
      </c>
      <c r="AQ169" s="314">
        <f t="shared" ref="AQ169" si="1764">IF(AA167&gt;0,(AA169-AA167)/AA167,)</f>
        <v>0</v>
      </c>
      <c r="AR169" s="314">
        <f t="shared" ref="AR169" si="1765">IF(AB167&gt;0,(AB169-AB167)/AB167,)</f>
        <v>0</v>
      </c>
      <c r="AS169" s="314">
        <f t="shared" ref="AS169" si="1766">IF(AC167&gt;0,(AC169-AC167)/AC167,)</f>
        <v>0</v>
      </c>
      <c r="AT169" s="314">
        <f t="shared" ref="AT169" si="1767">IF(AD167&gt;0,(AD169-AD167)/AD167,)</f>
        <v>0</v>
      </c>
      <c r="AU169" s="310">
        <f t="shared" ref="AU169" si="1768">IF(AE167&gt;0,(AE169-AE167)/AE167,)</f>
        <v>0</v>
      </c>
      <c r="AV169" s="314">
        <f t="shared" ref="AV169" si="1769">IF(AF167&gt;0,(AF169-AF167)/AF167,)</f>
        <v>0</v>
      </c>
      <c r="AW169" s="314">
        <f t="shared" ref="AW169" si="1770">IF(AG167&gt;0,(AG169-AG167)/AG167,)</f>
        <v>0</v>
      </c>
      <c r="AX169" s="310">
        <f t="shared" ref="AX169" si="1771">IF(AH167&gt;0,(AH169-AH167)/AH167,)</f>
        <v>0</v>
      </c>
    </row>
    <row r="170" spans="1:50">
      <c r="A170" s="381" t="s">
        <v>342</v>
      </c>
      <c r="B170" s="382">
        <v>0</v>
      </c>
      <c r="C170" s="382"/>
      <c r="D170" s="382">
        <v>0</v>
      </c>
      <c r="E170" s="382">
        <v>0</v>
      </c>
      <c r="F170" s="382"/>
      <c r="G170" s="382"/>
      <c r="H170" s="382">
        <v>0</v>
      </c>
      <c r="I170" s="382"/>
      <c r="J170" s="382">
        <v>0</v>
      </c>
      <c r="K170" s="382">
        <v>0</v>
      </c>
      <c r="L170" s="382">
        <v>0</v>
      </c>
      <c r="M170" s="382"/>
      <c r="N170" s="382">
        <v>0</v>
      </c>
      <c r="O170" s="382">
        <v>0</v>
      </c>
      <c r="P170" s="382"/>
      <c r="Q170" s="382">
        <v>0</v>
      </c>
      <c r="Y170" s="288"/>
      <c r="Z170" s="284"/>
      <c r="AE170" s="288"/>
      <c r="AF170" s="284"/>
      <c r="AH170" s="288"/>
      <c r="AI170" s="343"/>
      <c r="AJ170" s="344"/>
      <c r="AK170" s="344"/>
      <c r="AL170" s="344"/>
      <c r="AM170" s="344"/>
      <c r="AN170" s="344"/>
      <c r="AO170" s="309"/>
      <c r="AP170" s="344"/>
      <c r="AQ170" s="344"/>
      <c r="AR170" s="344"/>
      <c r="AS170" s="344"/>
      <c r="AT170" s="344"/>
      <c r="AU170" s="309"/>
      <c r="AV170" s="344"/>
      <c r="AW170" s="344"/>
      <c r="AX170" s="309"/>
    </row>
    <row r="171" spans="1:50">
      <c r="A171" s="381" t="s">
        <v>344</v>
      </c>
      <c r="B171" s="382">
        <v>0</v>
      </c>
      <c r="C171" s="382"/>
      <c r="D171" s="382">
        <v>0</v>
      </c>
      <c r="E171" s="382">
        <v>0</v>
      </c>
      <c r="F171" s="382"/>
      <c r="G171" s="382"/>
      <c r="H171" s="382">
        <v>0</v>
      </c>
      <c r="I171" s="382"/>
      <c r="J171" s="382">
        <v>0</v>
      </c>
      <c r="K171" s="382">
        <v>0</v>
      </c>
      <c r="L171" s="382">
        <v>0</v>
      </c>
      <c r="M171" s="382"/>
      <c r="N171" s="382">
        <v>0</v>
      </c>
      <c r="O171" s="382">
        <v>0</v>
      </c>
      <c r="P171" s="382"/>
      <c r="Q171" s="382">
        <v>0</v>
      </c>
      <c r="R171" s="273"/>
      <c r="S171" s="275">
        <f>IF(B170&gt;0,(B171/B170),)</f>
        <v>0</v>
      </c>
      <c r="T171" s="275">
        <f t="shared" ref="T171" si="1772">IF(C170&gt;0,(C171/C170),)</f>
        <v>0</v>
      </c>
      <c r="U171" s="275">
        <f t="shared" ref="U171" si="1773">IF(D170&gt;0,(D171/D170),)</f>
        <v>0</v>
      </c>
      <c r="V171" s="275">
        <f t="shared" ref="V171" si="1774">IF(E170&gt;0,(E171/E170),)</f>
        <v>0</v>
      </c>
      <c r="W171" s="275">
        <f t="shared" ref="W171" si="1775">IF(F170&gt;0,(F171/F170),)</f>
        <v>0</v>
      </c>
      <c r="X171" s="275">
        <f t="shared" ref="X171" si="1776">IF(G170&gt;0,(G171/G170),)</f>
        <v>0</v>
      </c>
      <c r="Y171" s="290">
        <f t="shared" ref="Y171" si="1777">IF(H170&gt;0,(H171/H170),)</f>
        <v>0</v>
      </c>
      <c r="Z171" s="285">
        <f t="shared" ref="Z171" si="1778">IF(I170&gt;0,(I171/I170),)</f>
        <v>0</v>
      </c>
      <c r="AA171" s="275">
        <f t="shared" ref="AA171" si="1779">IF(J170&gt;0,(J171/J170),)</f>
        <v>0</v>
      </c>
      <c r="AB171" s="275">
        <f t="shared" ref="AB171" si="1780">IF(K170&gt;0,(K171/K170),)</f>
        <v>0</v>
      </c>
      <c r="AC171" s="275">
        <f t="shared" ref="AC171" si="1781">IF(L170&gt;0,(L171/L170),)</f>
        <v>0</v>
      </c>
      <c r="AD171" s="275">
        <f t="shared" ref="AD171" si="1782">IF(M170&gt;0,(M171/M170),)</f>
        <v>0</v>
      </c>
      <c r="AE171" s="290">
        <f t="shared" ref="AE171" si="1783">IF(N170&gt;0,(N171/N170),)</f>
        <v>0</v>
      </c>
      <c r="AF171" s="285">
        <f t="shared" ref="AF171" si="1784">IF(O170&gt;0,(O171/O170),)</f>
        <v>0</v>
      </c>
      <c r="AG171" s="275">
        <f t="shared" ref="AG171" si="1785">IF(P170&gt;0,(P171/P170),)</f>
        <v>0</v>
      </c>
      <c r="AH171" s="290">
        <f t="shared" ref="AH171" si="1786">IF(Q170&gt;0,(Q171/Q170),)</f>
        <v>0</v>
      </c>
      <c r="AI171" s="343"/>
      <c r="AJ171" s="344"/>
      <c r="AK171" s="344"/>
      <c r="AL171" s="344"/>
      <c r="AM171" s="344"/>
      <c r="AN171" s="344"/>
      <c r="AO171" s="309"/>
      <c r="AP171" s="344"/>
      <c r="AQ171" s="344"/>
      <c r="AR171" s="344"/>
      <c r="AS171" s="344"/>
      <c r="AT171" s="344"/>
      <c r="AU171" s="309"/>
      <c r="AV171" s="344"/>
      <c r="AW171" s="344"/>
      <c r="AX171" s="309"/>
    </row>
    <row r="172" spans="1:50">
      <c r="A172" s="381" t="s">
        <v>346</v>
      </c>
      <c r="B172" s="382">
        <v>0</v>
      </c>
      <c r="C172" s="382"/>
      <c r="D172" s="382">
        <v>0</v>
      </c>
      <c r="E172" s="382">
        <v>0</v>
      </c>
      <c r="F172" s="382"/>
      <c r="G172" s="382"/>
      <c r="H172" s="382">
        <v>0</v>
      </c>
      <c r="I172" s="382"/>
      <c r="J172" s="382">
        <v>0</v>
      </c>
      <c r="K172" s="382">
        <v>0</v>
      </c>
      <c r="L172" s="382">
        <v>0</v>
      </c>
      <c r="M172" s="382"/>
      <c r="N172" s="382">
        <v>0</v>
      </c>
      <c r="O172" s="382">
        <v>0</v>
      </c>
      <c r="P172" s="382"/>
      <c r="Q172" s="382">
        <v>0</v>
      </c>
      <c r="Y172" s="288"/>
      <c r="Z172" s="284"/>
      <c r="AE172" s="288"/>
      <c r="AF172" s="284"/>
      <c r="AH172" s="288"/>
      <c r="AI172" s="343"/>
      <c r="AJ172" s="344"/>
      <c r="AK172" s="344"/>
      <c r="AL172" s="344"/>
      <c r="AM172" s="344"/>
      <c r="AN172" s="344"/>
      <c r="AO172" s="309"/>
      <c r="AP172" s="344"/>
      <c r="AQ172" s="344"/>
      <c r="AR172" s="344"/>
      <c r="AS172" s="344"/>
      <c r="AT172" s="344"/>
      <c r="AU172" s="309"/>
      <c r="AV172" s="344"/>
      <c r="AW172" s="344"/>
      <c r="AX172" s="309"/>
    </row>
    <row r="173" spans="1:50">
      <c r="A173" s="381" t="s">
        <v>348</v>
      </c>
      <c r="B173" s="382">
        <v>0</v>
      </c>
      <c r="C173" s="382"/>
      <c r="D173" s="382">
        <v>0</v>
      </c>
      <c r="E173" s="382">
        <v>0</v>
      </c>
      <c r="F173" s="382"/>
      <c r="G173" s="382"/>
      <c r="H173" s="382">
        <v>0</v>
      </c>
      <c r="I173" s="382"/>
      <c r="J173" s="382">
        <v>0</v>
      </c>
      <c r="K173" s="382">
        <v>0</v>
      </c>
      <c r="L173" s="382">
        <v>0</v>
      </c>
      <c r="M173" s="382"/>
      <c r="N173" s="382">
        <v>0</v>
      </c>
      <c r="O173" s="382">
        <v>0</v>
      </c>
      <c r="P173" s="382"/>
      <c r="Q173" s="382">
        <v>0</v>
      </c>
      <c r="R173" s="273"/>
      <c r="S173" s="275">
        <f>IF(B172&gt;0,(B173/B172),)</f>
        <v>0</v>
      </c>
      <c r="T173" s="275">
        <f t="shared" ref="T173" si="1787">IF(C172&gt;0,(C173/C172),)</f>
        <v>0</v>
      </c>
      <c r="U173" s="275">
        <f t="shared" ref="U173" si="1788">IF(D172&gt;0,(D173/D172),)</f>
        <v>0</v>
      </c>
      <c r="V173" s="275">
        <f t="shared" ref="V173" si="1789">IF(E172&gt;0,(E173/E172),)</f>
        <v>0</v>
      </c>
      <c r="W173" s="275">
        <f t="shared" ref="W173" si="1790">IF(F172&gt;0,(F173/F172),)</f>
        <v>0</v>
      </c>
      <c r="X173" s="275">
        <f t="shared" ref="X173" si="1791">IF(G172&gt;0,(G173/G172),)</f>
        <v>0</v>
      </c>
      <c r="Y173" s="290">
        <f t="shared" ref="Y173" si="1792">IF(H172&gt;0,(H173/H172),)</f>
        <v>0</v>
      </c>
      <c r="Z173" s="285">
        <f t="shared" ref="Z173" si="1793">IF(I172&gt;0,(I173/I172),)</f>
        <v>0</v>
      </c>
      <c r="AA173" s="275">
        <f t="shared" ref="AA173" si="1794">IF(J172&gt;0,(J173/J172),)</f>
        <v>0</v>
      </c>
      <c r="AB173" s="275">
        <f t="shared" ref="AB173" si="1795">IF(K172&gt;0,(K173/K172),)</f>
        <v>0</v>
      </c>
      <c r="AC173" s="275">
        <f t="shared" ref="AC173" si="1796">IF(L172&gt;0,(L173/L172),)</f>
        <v>0</v>
      </c>
      <c r="AD173" s="275">
        <f t="shared" ref="AD173" si="1797">IF(M172&gt;0,(M173/M172),)</f>
        <v>0</v>
      </c>
      <c r="AE173" s="290">
        <f t="shared" ref="AE173" si="1798">IF(N172&gt;0,(N173/N172),)</f>
        <v>0</v>
      </c>
      <c r="AF173" s="285">
        <f t="shared" ref="AF173" si="1799">IF(O172&gt;0,(O173/O172),)</f>
        <v>0</v>
      </c>
      <c r="AG173" s="275">
        <f t="shared" ref="AG173" si="1800">IF(P172&gt;0,(P173/P172),)</f>
        <v>0</v>
      </c>
      <c r="AH173" s="290">
        <f t="shared" ref="AH173" si="1801">IF(Q172&gt;0,(Q173/Q172),)</f>
        <v>0</v>
      </c>
      <c r="AI173" s="345">
        <f>IF(S171&gt;0,(S173-S171)/S171,)</f>
        <v>0</v>
      </c>
      <c r="AJ173" s="314">
        <f t="shared" ref="AJ173" si="1802">IF(T171&gt;0,(T173-T171)/T171,)</f>
        <v>0</v>
      </c>
      <c r="AK173" s="314">
        <f t="shared" ref="AK173" si="1803">IF(U171&gt;0,(U173-U171)/U171,)</f>
        <v>0</v>
      </c>
      <c r="AL173" s="314">
        <f t="shared" ref="AL173" si="1804">IF(V171&gt;0,(V173-V171)/V171,)</f>
        <v>0</v>
      </c>
      <c r="AM173" s="314">
        <f t="shared" ref="AM173" si="1805">IF(W171&gt;0,(W173-W171)/W171,)</f>
        <v>0</v>
      </c>
      <c r="AN173" s="314">
        <f t="shared" ref="AN173" si="1806">IF(X171&gt;0,(X173-X171)/X171,)</f>
        <v>0</v>
      </c>
      <c r="AO173" s="310">
        <f t="shared" ref="AO173" si="1807">IF(Y171&gt;0,(Y173-Y171)/Y171,)</f>
        <v>0</v>
      </c>
      <c r="AP173" s="314">
        <f t="shared" ref="AP173" si="1808">IF(Z171&gt;0,(Z173-Z171)/Z171,)</f>
        <v>0</v>
      </c>
      <c r="AQ173" s="314">
        <f t="shared" ref="AQ173" si="1809">IF(AA171&gt;0,(AA173-AA171)/AA171,)</f>
        <v>0</v>
      </c>
      <c r="AR173" s="314">
        <f t="shared" ref="AR173" si="1810">IF(AB171&gt;0,(AB173-AB171)/AB171,)</f>
        <v>0</v>
      </c>
      <c r="AS173" s="314">
        <f t="shared" ref="AS173" si="1811">IF(AC171&gt;0,(AC173-AC171)/AC171,)</f>
        <v>0</v>
      </c>
      <c r="AT173" s="314">
        <f t="shared" ref="AT173" si="1812">IF(AD171&gt;0,(AD173-AD171)/AD171,)</f>
        <v>0</v>
      </c>
      <c r="AU173" s="310">
        <f t="shared" ref="AU173" si="1813">IF(AE171&gt;0,(AE173-AE171)/AE171,)</f>
        <v>0</v>
      </c>
      <c r="AV173" s="314">
        <f t="shared" ref="AV173" si="1814">IF(AF171&gt;0,(AF173-AF171)/AF171,)</f>
        <v>0</v>
      </c>
      <c r="AW173" s="314">
        <f t="shared" ref="AW173" si="1815">IF(AG171&gt;0,(AG173-AG171)/AG171,)</f>
        <v>0</v>
      </c>
      <c r="AX173" s="310">
        <f t="shared" ref="AX173" si="1816">IF(AH171&gt;0,(AH173-AH171)/AH171,)</f>
        <v>0</v>
      </c>
    </row>
    <row r="174" spans="1:50">
      <c r="A174" s="381" t="s">
        <v>350</v>
      </c>
      <c r="B174" s="382">
        <v>2299</v>
      </c>
      <c r="C174" s="382"/>
      <c r="D174" s="382">
        <v>2693</v>
      </c>
      <c r="E174" s="382">
        <v>126</v>
      </c>
      <c r="F174" s="382"/>
      <c r="G174" s="382"/>
      <c r="H174" s="382">
        <v>5118</v>
      </c>
      <c r="I174" s="382"/>
      <c r="J174" s="382">
        <v>504</v>
      </c>
      <c r="K174" s="382">
        <v>1207</v>
      </c>
      <c r="L174" s="382">
        <v>47</v>
      </c>
      <c r="M174" s="382"/>
      <c r="N174" s="382">
        <v>1758</v>
      </c>
      <c r="O174" s="382">
        <v>173</v>
      </c>
      <c r="P174" s="382"/>
      <c r="Q174" s="382">
        <v>173</v>
      </c>
      <c r="Y174" s="288"/>
      <c r="Z174" s="284"/>
      <c r="AE174" s="288"/>
      <c r="AF174" s="284"/>
      <c r="AH174" s="288"/>
      <c r="AI174" s="343"/>
      <c r="AJ174" s="344"/>
      <c r="AK174" s="344"/>
      <c r="AL174" s="344"/>
      <c r="AM174" s="344"/>
      <c r="AN174" s="344"/>
      <c r="AO174" s="309"/>
      <c r="AP174" s="344"/>
      <c r="AQ174" s="344"/>
      <c r="AR174" s="344"/>
      <c r="AS174" s="344"/>
      <c r="AT174" s="344"/>
      <c r="AU174" s="309"/>
      <c r="AV174" s="344"/>
      <c r="AW174" s="344"/>
      <c r="AX174" s="309"/>
    </row>
    <row r="175" spans="1:50">
      <c r="A175" s="381" t="s">
        <v>352</v>
      </c>
      <c r="B175" s="382">
        <v>196195435.41973072</v>
      </c>
      <c r="C175" s="382"/>
      <c r="D175" s="382">
        <v>166591339.81095326</v>
      </c>
      <c r="E175" s="382">
        <v>6903385.3185803108</v>
      </c>
      <c r="F175" s="382"/>
      <c r="G175" s="382"/>
      <c r="H175" s="382">
        <v>369690160.54926431</v>
      </c>
      <c r="I175" s="382"/>
      <c r="J175" s="382">
        <v>23794969.291582048</v>
      </c>
      <c r="K175" s="382">
        <v>54786186.284753524</v>
      </c>
      <c r="L175" s="382">
        <v>2327126.5108221374</v>
      </c>
      <c r="M175" s="382"/>
      <c r="N175" s="382">
        <v>80908282.087157711</v>
      </c>
      <c r="O175" s="382">
        <v>7097267.0519992784</v>
      </c>
      <c r="P175" s="382"/>
      <c r="Q175" s="382">
        <v>7097267.0519992784</v>
      </c>
      <c r="R175" s="273"/>
      <c r="S175" s="275">
        <f>IF(B174&gt;0,(B175/B174),)</f>
        <v>85339.467342205622</v>
      </c>
      <c r="T175" s="275">
        <f t="shared" ref="T175" si="1817">IF(C174&gt;0,(C175/C174),)</f>
        <v>0</v>
      </c>
      <c r="U175" s="275">
        <f t="shared" ref="U175" si="1818">IF(D174&gt;0,(D175/D174),)</f>
        <v>61860.876275883129</v>
      </c>
      <c r="V175" s="275">
        <f t="shared" ref="V175" si="1819">IF(E174&gt;0,(E175/E174),)</f>
        <v>54788.772369685008</v>
      </c>
      <c r="W175" s="275">
        <f t="shared" ref="W175" si="1820">IF(F174&gt;0,(F175/F174),)</f>
        <v>0</v>
      </c>
      <c r="X175" s="275">
        <f t="shared" ref="X175" si="1821">IF(G174&gt;0,(G175/G174),)</f>
        <v>0</v>
      </c>
      <c r="Y175" s="290">
        <f t="shared" ref="Y175" si="1822">IF(H174&gt;0,(H175/H174),)</f>
        <v>72233.325625100493</v>
      </c>
      <c r="Z175" s="285">
        <f t="shared" ref="Z175" si="1823">IF(I174&gt;0,(I175/I174),)</f>
        <v>0</v>
      </c>
      <c r="AA175" s="275">
        <f t="shared" ref="AA175" si="1824">IF(J174&gt;0,(J175/J174),)</f>
        <v>47212.240657900889</v>
      </c>
      <c r="AB175" s="275">
        <f t="shared" ref="AB175" si="1825">IF(K174&gt;0,(K175/K174),)</f>
        <v>45390.378032107314</v>
      </c>
      <c r="AC175" s="275">
        <f t="shared" ref="AC175" si="1826">IF(L174&gt;0,(L175/L174),)</f>
        <v>49513.330017492284</v>
      </c>
      <c r="AD175" s="275">
        <f t="shared" ref="AD175" si="1827">IF(M174&gt;0,(M175/M174),)</f>
        <v>0</v>
      </c>
      <c r="AE175" s="290">
        <f t="shared" ref="AE175" si="1828">IF(N174&gt;0,(N175/N174),)</f>
        <v>46022.913587689254</v>
      </c>
      <c r="AF175" s="285">
        <f t="shared" ref="AF175" si="1829">IF(O174&gt;0,(O175/O174),)</f>
        <v>41024.665040458254</v>
      </c>
      <c r="AG175" s="275">
        <f t="shared" ref="AG175" si="1830">IF(P174&gt;0,(P175/P174),)</f>
        <v>0</v>
      </c>
      <c r="AH175" s="290">
        <f t="shared" ref="AH175" si="1831">IF(Q174&gt;0,(Q175/Q174),)</f>
        <v>41024.665040458254</v>
      </c>
      <c r="AI175" s="343"/>
      <c r="AJ175" s="344"/>
      <c r="AK175" s="344"/>
      <c r="AL175" s="344"/>
      <c r="AM175" s="344"/>
      <c r="AN175" s="344"/>
      <c r="AO175" s="309"/>
      <c r="AP175" s="344"/>
      <c r="AQ175" s="344"/>
      <c r="AR175" s="344"/>
      <c r="AS175" s="344"/>
      <c r="AT175" s="344"/>
      <c r="AU175" s="309"/>
      <c r="AV175" s="344"/>
      <c r="AW175" s="344"/>
      <c r="AX175" s="309"/>
    </row>
    <row r="176" spans="1:50">
      <c r="A176" s="381" t="s">
        <v>354</v>
      </c>
      <c r="B176" s="382">
        <v>2276</v>
      </c>
      <c r="C176" s="382"/>
      <c r="D176" s="382">
        <v>2771</v>
      </c>
      <c r="E176" s="382">
        <v>119</v>
      </c>
      <c r="F176" s="382"/>
      <c r="G176" s="382"/>
      <c r="H176" s="382">
        <v>5166</v>
      </c>
      <c r="I176" s="382"/>
      <c r="J176" s="382">
        <v>474</v>
      </c>
      <c r="K176" s="382">
        <v>1192</v>
      </c>
      <c r="L176" s="382">
        <v>46</v>
      </c>
      <c r="M176" s="382"/>
      <c r="N176" s="382">
        <v>1712</v>
      </c>
      <c r="O176" s="382">
        <v>174</v>
      </c>
      <c r="P176" s="382"/>
      <c r="Q176" s="382">
        <v>174</v>
      </c>
      <c r="Y176" s="288"/>
      <c r="Z176" s="284"/>
      <c r="AE176" s="288"/>
      <c r="AF176" s="284"/>
      <c r="AH176" s="288"/>
      <c r="AI176" s="343"/>
      <c r="AJ176" s="344"/>
      <c r="AK176" s="344"/>
      <c r="AL176" s="344"/>
      <c r="AM176" s="344"/>
      <c r="AN176" s="344"/>
      <c r="AO176" s="309"/>
      <c r="AP176" s="344"/>
      <c r="AQ176" s="344"/>
      <c r="AR176" s="344"/>
      <c r="AS176" s="344"/>
      <c r="AT176" s="344"/>
      <c r="AU176" s="309"/>
      <c r="AV176" s="344"/>
      <c r="AW176" s="344"/>
      <c r="AX176" s="309"/>
    </row>
    <row r="177" spans="1:50" ht="13.5" thickBot="1">
      <c r="A177" s="387" t="s">
        <v>356</v>
      </c>
      <c r="B177" s="388">
        <v>196762212.05315951</v>
      </c>
      <c r="C177" s="388"/>
      <c r="D177" s="388">
        <v>172782635.16124475</v>
      </c>
      <c r="E177" s="388">
        <v>6603207.0902188811</v>
      </c>
      <c r="F177" s="388"/>
      <c r="G177" s="388"/>
      <c r="H177" s="388">
        <v>376148054.30462313</v>
      </c>
      <c r="I177" s="388"/>
      <c r="J177" s="388">
        <v>22499186.841397621</v>
      </c>
      <c r="K177" s="388">
        <v>54192317.024825685</v>
      </c>
      <c r="L177" s="388">
        <v>2241881.8279352225</v>
      </c>
      <c r="M177" s="388"/>
      <c r="N177" s="388">
        <v>78933385.694158524</v>
      </c>
      <c r="O177" s="388">
        <v>7159624.4446981493</v>
      </c>
      <c r="P177" s="388"/>
      <c r="Q177" s="388">
        <v>7159624.4446981493</v>
      </c>
      <c r="S177" s="281">
        <f>IF(B176&gt;0,(B177/B176),)</f>
        <v>86450.884030386427</v>
      </c>
      <c r="T177" s="281">
        <f t="shared" ref="T177" si="1832">IF(C176&gt;0,(C177/C176),)</f>
        <v>0</v>
      </c>
      <c r="U177" s="281">
        <f t="shared" ref="U177" si="1833">IF(D176&gt;0,(D177/D176),)</f>
        <v>62353.892154906083</v>
      </c>
      <c r="V177" s="281">
        <f t="shared" ref="V177" si="1834">IF(E176&gt;0,(E177/E176),)</f>
        <v>55489.135211923371</v>
      </c>
      <c r="W177" s="281">
        <f t="shared" ref="W177" si="1835">IF(F176&gt;0,(F177/F176),)</f>
        <v>0</v>
      </c>
      <c r="X177" s="281">
        <f t="shared" ref="X177" si="1836">IF(G176&gt;0,(G177/G176),)</f>
        <v>0</v>
      </c>
      <c r="Y177" s="291">
        <f t="shared" ref="Y177" si="1837">IF(H176&gt;0,(H177/H176),)</f>
        <v>72812.244348552675</v>
      </c>
      <c r="Z177" s="286">
        <f t="shared" ref="Z177" si="1838">IF(I176&gt;0,(I177/I176),)</f>
        <v>0</v>
      </c>
      <c r="AA177" s="281">
        <f t="shared" ref="AA177" si="1839">IF(J176&gt;0,(J177/J176),)</f>
        <v>47466.638905902153</v>
      </c>
      <c r="AB177" s="281">
        <f t="shared" ref="AB177" si="1840">IF(K176&gt;0,(K177/K176),)</f>
        <v>45463.353208746383</v>
      </c>
      <c r="AC177" s="281">
        <f t="shared" ref="AC177" si="1841">IF(L176&gt;0,(L177/L176),)</f>
        <v>48736.561476852665</v>
      </c>
      <c r="AD177" s="281">
        <f t="shared" ref="AD177" si="1842">IF(M176&gt;0,(M177/M176),)</f>
        <v>0</v>
      </c>
      <c r="AE177" s="291">
        <f t="shared" ref="AE177" si="1843">IF(N176&gt;0,(N177/N176),)</f>
        <v>46105.949587709416</v>
      </c>
      <c r="AF177" s="286">
        <f t="shared" ref="AF177" si="1844">IF(O176&gt;0,(O177/O176),)</f>
        <v>41147.266923552583</v>
      </c>
      <c r="AG177" s="281">
        <f t="shared" ref="AG177" si="1845">IF(P176&gt;0,(P177/P176),)</f>
        <v>0</v>
      </c>
      <c r="AH177" s="291">
        <f t="shared" ref="AH177" si="1846">IF(Q176&gt;0,(Q177/Q176),)</f>
        <v>41147.266923552583</v>
      </c>
      <c r="AI177" s="346">
        <f>IF(S175&gt;0,(S177-S175)/S175,)</f>
        <v>1.3023478149026846E-2</v>
      </c>
      <c r="AJ177" s="347">
        <f t="shared" ref="AJ177" si="1847">IF(T175&gt;0,(T177-T175)/T175,)</f>
        <v>0</v>
      </c>
      <c r="AK177" s="347">
        <f t="shared" ref="AK177" si="1848">IF(U175&gt;0,(U177-U175)/U175,)</f>
        <v>7.9697525916741629E-3</v>
      </c>
      <c r="AL177" s="347">
        <f t="shared" ref="AL177" si="1849">IF(V175&gt;0,(V177-V175)/V175,)</f>
        <v>1.2782962858023043E-2</v>
      </c>
      <c r="AM177" s="347">
        <f t="shared" ref="AM177" si="1850">IF(W175&gt;0,(W177-W175)/W175,)</f>
        <v>0</v>
      </c>
      <c r="AN177" s="347">
        <f t="shared" ref="AN177" si="1851">IF(X175&gt;0,(X177-X175)/X175,)</f>
        <v>0</v>
      </c>
      <c r="AO177" s="311">
        <f t="shared" ref="AO177" si="1852">IF(Y175&gt;0,(Y177-Y175)/Y175,)</f>
        <v>8.0145655546421616E-3</v>
      </c>
      <c r="AP177" s="347">
        <f t="shared" ref="AP177" si="1853">IF(Z175&gt;0,(Z177-Z175)/Z175,)</f>
        <v>0</v>
      </c>
      <c r="AQ177" s="347">
        <f t="shared" ref="AQ177" si="1854">IF(AA175&gt;0,(AA177-AA175)/AA175,)</f>
        <v>5.3883959849444383E-3</v>
      </c>
      <c r="AR177" s="347">
        <f t="shared" ref="AR177" si="1855">IF(AB175&gt;0,(AB177-AB175)/AB175,)</f>
        <v>1.6077234824404727E-3</v>
      </c>
      <c r="AS177" s="347">
        <f t="shared" ref="AS177" si="1856">IF(AC175&gt;0,(AC177-AC175)/AC175,)</f>
        <v>-1.5688069058679741E-2</v>
      </c>
      <c r="AT177" s="347">
        <f t="shared" ref="AT177" si="1857">IF(AD175&gt;0,(AD177-AD175)/AD175,)</f>
        <v>0</v>
      </c>
      <c r="AU177" s="311">
        <f t="shared" ref="AU177" si="1858">IF(AE175&gt;0,(AE177-AE175)/AE175,)</f>
        <v>1.8042317086672491E-3</v>
      </c>
      <c r="AV177" s="347">
        <f t="shared" ref="AV177" si="1859">IF(AF175&gt;0,(AF177-AF175)/AF175,)</f>
        <v>2.9884919955694787E-3</v>
      </c>
      <c r="AW177" s="347">
        <f t="shared" ref="AW177" si="1860">IF(AG175&gt;0,(AG177-AG175)/AG175,)</f>
        <v>0</v>
      </c>
      <c r="AX177" s="311">
        <f t="shared" ref="AX177" si="1861">IF(AH175&gt;0,(AH177-AH175)/AH175,)</f>
        <v>2.9884919955694787E-3</v>
      </c>
    </row>
    <row r="178" spans="1:50">
      <c r="A178" s="380" t="s">
        <v>34</v>
      </c>
      <c r="B178" s="382"/>
      <c r="C178" s="382"/>
      <c r="D178" s="382"/>
      <c r="E178" s="382"/>
      <c r="F178" s="382"/>
      <c r="G178" s="382"/>
      <c r="H178" s="382"/>
      <c r="I178" s="382"/>
      <c r="J178" s="382"/>
      <c r="K178" s="382"/>
      <c r="L178" s="382"/>
      <c r="M178" s="382"/>
      <c r="N178" s="382"/>
      <c r="O178" s="382"/>
      <c r="P178" s="382"/>
      <c r="Q178" s="382"/>
      <c r="Y178" s="288"/>
      <c r="Z178" s="284"/>
      <c r="AE178" s="288"/>
      <c r="AF178" s="284"/>
      <c r="AH178" s="288"/>
      <c r="AI178" s="343"/>
      <c r="AJ178" s="344"/>
      <c r="AK178" s="344"/>
      <c r="AL178" s="344"/>
      <c r="AM178" s="344"/>
      <c r="AN178" s="344"/>
      <c r="AO178" s="309"/>
      <c r="AP178" s="344"/>
      <c r="AQ178" s="344"/>
      <c r="AR178" s="344"/>
      <c r="AS178" s="344"/>
      <c r="AT178" s="344"/>
      <c r="AU178" s="309"/>
      <c r="AV178" s="344"/>
      <c r="AW178" s="344"/>
      <c r="AX178" s="309"/>
    </row>
    <row r="179" spans="1:50">
      <c r="A179" s="381" t="s">
        <v>302</v>
      </c>
      <c r="B179" s="382">
        <v>413</v>
      </c>
      <c r="C179" s="382">
        <v>303</v>
      </c>
      <c r="D179" s="382">
        <v>222</v>
      </c>
      <c r="E179" s="382">
        <v>229</v>
      </c>
      <c r="F179" s="382">
        <v>15</v>
      </c>
      <c r="G179" s="382">
        <v>13</v>
      </c>
      <c r="H179" s="382">
        <v>1195</v>
      </c>
      <c r="I179" s="382"/>
      <c r="J179" s="382">
        <v>106</v>
      </c>
      <c r="K179" s="382">
        <v>37</v>
      </c>
      <c r="L179" s="382">
        <v>10</v>
      </c>
      <c r="M179" s="382"/>
      <c r="N179" s="382">
        <v>153</v>
      </c>
      <c r="O179" s="382">
        <v>23</v>
      </c>
      <c r="P179" s="382"/>
      <c r="Q179" s="382">
        <v>23</v>
      </c>
      <c r="S179" s="274"/>
      <c r="T179" s="274"/>
      <c r="U179" s="274"/>
      <c r="V179" s="274"/>
      <c r="W179" s="274"/>
      <c r="X179" s="274"/>
      <c r="Y179" s="289"/>
      <c r="Z179" s="284"/>
      <c r="AA179" s="274"/>
      <c r="AB179" s="274"/>
      <c r="AC179" s="274"/>
      <c r="AD179" s="274"/>
      <c r="AE179" s="289"/>
      <c r="AF179" s="284"/>
      <c r="AG179" s="274"/>
      <c r="AH179" s="289"/>
      <c r="AI179" s="343"/>
      <c r="AJ179" s="344"/>
      <c r="AK179" s="344"/>
      <c r="AL179" s="344"/>
      <c r="AM179" s="344"/>
      <c r="AN179" s="344"/>
      <c r="AO179" s="309"/>
      <c r="AP179" s="344"/>
      <c r="AQ179" s="344"/>
      <c r="AR179" s="344"/>
      <c r="AS179" s="344"/>
      <c r="AT179" s="344"/>
      <c r="AU179" s="309"/>
      <c r="AV179" s="344"/>
      <c r="AW179" s="344"/>
      <c r="AX179" s="309"/>
    </row>
    <row r="180" spans="1:50">
      <c r="A180" s="381" t="s">
        <v>304</v>
      </c>
      <c r="B180" s="382">
        <v>46529850.350890785</v>
      </c>
      <c r="C180" s="382">
        <v>27819371.325633802</v>
      </c>
      <c r="D180" s="382">
        <v>16711793.366669854</v>
      </c>
      <c r="E180" s="382">
        <v>16037430.727679286</v>
      </c>
      <c r="F180" s="382">
        <v>957554.02173913037</v>
      </c>
      <c r="G180" s="382">
        <v>778678.43181818188</v>
      </c>
      <c r="H180" s="382">
        <v>108834678.22443102</v>
      </c>
      <c r="I180" s="382"/>
      <c r="J180" s="382">
        <v>6765682.2857142854</v>
      </c>
      <c r="K180" s="382">
        <v>1684792.5221774192</v>
      </c>
      <c r="L180" s="382">
        <v>496027</v>
      </c>
      <c r="M180" s="382"/>
      <c r="N180" s="382">
        <v>8946501.8078917041</v>
      </c>
      <c r="O180" s="382">
        <v>967945.53</v>
      </c>
      <c r="P180" s="382"/>
      <c r="Q180" s="382">
        <v>967945.53</v>
      </c>
      <c r="S180" s="275">
        <f>IF(B179&gt;0,(B180/B179),)</f>
        <v>112663.07591014718</v>
      </c>
      <c r="T180" s="275">
        <f t="shared" ref="T180" si="1862">IF(C179&gt;0,(C180/C179),)</f>
        <v>91813.106685260078</v>
      </c>
      <c r="U180" s="275">
        <f t="shared" ref="U180" si="1863">IF(D179&gt;0,(D180/D179),)</f>
        <v>75278.34849851286</v>
      </c>
      <c r="V180" s="275">
        <f t="shared" ref="V180" si="1864">IF(E179&gt;0,(E180/E179),)</f>
        <v>70032.448592485962</v>
      </c>
      <c r="W180" s="275">
        <f t="shared" ref="W180" si="1865">IF(F179&gt;0,(F180/F179),)</f>
        <v>63836.934782608689</v>
      </c>
      <c r="X180" s="275">
        <f t="shared" ref="X180" si="1866">IF(G179&gt;0,(G180/G179),)</f>
        <v>59898.340909090912</v>
      </c>
      <c r="Y180" s="290">
        <f t="shared" ref="Y180" si="1867">IF(H179&gt;0,(H180/H179),)</f>
        <v>91075.044539272829</v>
      </c>
      <c r="Z180" s="285">
        <f t="shared" ref="Z180" si="1868">IF(I179&gt;0,(I180/I179),)</f>
        <v>0</v>
      </c>
      <c r="AA180" s="275">
        <f t="shared" ref="AA180" si="1869">IF(J179&gt;0,(J180/J179),)</f>
        <v>63827.191374663067</v>
      </c>
      <c r="AB180" s="275">
        <f t="shared" ref="AB180" si="1870">IF(K179&gt;0,(K180/K179),)</f>
        <v>45534.93303182214</v>
      </c>
      <c r="AC180" s="275">
        <f t="shared" ref="AC180" si="1871">IF(L179&gt;0,(L180/L179),)</f>
        <v>49602.7</v>
      </c>
      <c r="AD180" s="275">
        <f t="shared" ref="AD180" si="1872">IF(M179&gt;0,(M180/M179),)</f>
        <v>0</v>
      </c>
      <c r="AE180" s="290">
        <f t="shared" ref="AE180" si="1873">IF(N179&gt;0,(N180/N179),)</f>
        <v>58473.868025435972</v>
      </c>
      <c r="AF180" s="285">
        <f t="shared" ref="AF180" si="1874">IF(O179&gt;0,(O180/O179),)</f>
        <v>42084.588260869568</v>
      </c>
      <c r="AG180" s="275">
        <f t="shared" ref="AG180" si="1875">IF(P179&gt;0,(P180/P179),)</f>
        <v>0</v>
      </c>
      <c r="AH180" s="290">
        <f t="shared" ref="AH180" si="1876">IF(Q179&gt;0,(Q180/Q179),)</f>
        <v>42084.588260869568</v>
      </c>
      <c r="AI180" s="343"/>
      <c r="AJ180" s="344"/>
      <c r="AK180" s="344"/>
      <c r="AL180" s="344"/>
      <c r="AM180" s="344"/>
      <c r="AN180" s="344"/>
      <c r="AO180" s="309"/>
      <c r="AP180" s="344"/>
      <c r="AQ180" s="344"/>
      <c r="AR180" s="344"/>
      <c r="AS180" s="344"/>
      <c r="AT180" s="344"/>
      <c r="AU180" s="309"/>
      <c r="AV180" s="344"/>
      <c r="AW180" s="344"/>
      <c r="AX180" s="309"/>
    </row>
    <row r="181" spans="1:50">
      <c r="A181" s="381" t="s">
        <v>306</v>
      </c>
      <c r="B181" s="382">
        <v>427</v>
      </c>
      <c r="C181" s="382">
        <v>302</v>
      </c>
      <c r="D181" s="382">
        <v>248</v>
      </c>
      <c r="E181" s="382">
        <v>228</v>
      </c>
      <c r="F181" s="382">
        <v>9</v>
      </c>
      <c r="G181" s="382">
        <v>12</v>
      </c>
      <c r="H181" s="382">
        <v>1226</v>
      </c>
      <c r="I181" s="382"/>
      <c r="J181" s="382">
        <v>93</v>
      </c>
      <c r="K181" s="382">
        <v>35</v>
      </c>
      <c r="L181" s="382">
        <v>10</v>
      </c>
      <c r="M181" s="382"/>
      <c r="N181" s="382">
        <v>138</v>
      </c>
      <c r="O181" s="382">
        <v>17</v>
      </c>
      <c r="P181" s="382"/>
      <c r="Q181" s="382">
        <v>17</v>
      </c>
      <c r="Y181" s="288"/>
      <c r="Z181" s="284"/>
      <c r="AE181" s="288"/>
      <c r="AF181" s="284"/>
      <c r="AH181" s="288"/>
      <c r="AI181" s="343"/>
      <c r="AJ181" s="344"/>
      <c r="AK181" s="344"/>
      <c r="AL181" s="344"/>
      <c r="AM181" s="344"/>
      <c r="AN181" s="344"/>
      <c r="AO181" s="309"/>
      <c r="AP181" s="344"/>
      <c r="AQ181" s="344"/>
      <c r="AR181" s="344"/>
      <c r="AS181" s="344"/>
      <c r="AT181" s="344"/>
      <c r="AU181" s="309"/>
      <c r="AV181" s="344"/>
      <c r="AW181" s="344"/>
      <c r="AX181" s="309"/>
    </row>
    <row r="182" spans="1:50">
      <c r="A182" s="381" t="s">
        <v>308</v>
      </c>
      <c r="B182" s="382">
        <v>49675689.189331323</v>
      </c>
      <c r="C182" s="382">
        <v>24941201.724049766</v>
      </c>
      <c r="D182" s="382">
        <v>18556053.664932754</v>
      </c>
      <c r="E182" s="382">
        <v>16224479.706018377</v>
      </c>
      <c r="F182" s="382">
        <v>527431.03448275861</v>
      </c>
      <c r="G182" s="382">
        <v>706333.5</v>
      </c>
      <c r="H182" s="382">
        <v>110631188.81881498</v>
      </c>
      <c r="I182" s="382"/>
      <c r="J182" s="382">
        <v>6113361.2272727275</v>
      </c>
      <c r="K182" s="382">
        <v>1664043.0779369283</v>
      </c>
      <c r="L182" s="382">
        <v>496027</v>
      </c>
      <c r="M182" s="382"/>
      <c r="N182" s="382">
        <v>8273431.3052096553</v>
      </c>
      <c r="O182" s="382">
        <v>731279.79824561416</v>
      </c>
      <c r="P182" s="382"/>
      <c r="Q182" s="382">
        <v>731279.79824561416</v>
      </c>
      <c r="R182" s="273"/>
      <c r="S182" s="275">
        <f>IF(B181&gt;0,(B182/B181),)</f>
        <v>116336.5086401202</v>
      </c>
      <c r="T182" s="275">
        <f t="shared" ref="T182" si="1877">IF(C181&gt;0,(C182/C181),)</f>
        <v>82586.76067566147</v>
      </c>
      <c r="U182" s="275">
        <f t="shared" ref="U182" si="1878">IF(D181&gt;0,(D182/D181),)</f>
        <v>74822.797036019168</v>
      </c>
      <c r="V182" s="275">
        <f t="shared" ref="V182" si="1879">IF(E181&gt;0,(E182/E181),)</f>
        <v>71159.998710606917</v>
      </c>
      <c r="W182" s="275">
        <f t="shared" ref="W182" si="1880">IF(F181&gt;0,(F182/F181),)</f>
        <v>58603.448275862065</v>
      </c>
      <c r="X182" s="275">
        <f t="shared" ref="X182" si="1881">IF(G181&gt;0,(G182/G181),)</f>
        <v>58861.125</v>
      </c>
      <c r="Y182" s="290">
        <f t="shared" ref="Y182" si="1882">IF(H181&gt;0,(H182/H181),)</f>
        <v>90237.5112714641</v>
      </c>
      <c r="Z182" s="285">
        <f t="shared" ref="Z182" si="1883">IF(I181&gt;0,(I182/I181),)</f>
        <v>0</v>
      </c>
      <c r="AA182" s="275">
        <f t="shared" ref="AA182" si="1884">IF(J181&gt;0,(J182/J181),)</f>
        <v>65735.066959921794</v>
      </c>
      <c r="AB182" s="275">
        <f t="shared" ref="AB182" si="1885">IF(K181&gt;0,(K182/K181),)</f>
        <v>47544.087941055092</v>
      </c>
      <c r="AC182" s="275">
        <f t="shared" ref="AC182" si="1886">IF(L181&gt;0,(L182/L181),)</f>
        <v>49602.7</v>
      </c>
      <c r="AD182" s="275">
        <f t="shared" ref="AD182" si="1887">IF(M181&gt;0,(M182/M181),)</f>
        <v>0</v>
      </c>
      <c r="AE182" s="290">
        <f t="shared" ref="AE182" si="1888">IF(N181&gt;0,(N182/N181),)</f>
        <v>59952.40076238881</v>
      </c>
      <c r="AF182" s="285">
        <f t="shared" ref="AF182" si="1889">IF(O181&gt;0,(O182/O181),)</f>
        <v>43016.458720330244</v>
      </c>
      <c r="AG182" s="275">
        <f t="shared" ref="AG182" si="1890">IF(P181&gt;0,(P182/P181),)</f>
        <v>0</v>
      </c>
      <c r="AH182" s="290">
        <f t="shared" ref="AH182" si="1891">IF(Q181&gt;0,(Q182/Q181),)</f>
        <v>43016.458720330244</v>
      </c>
      <c r="AI182" s="345">
        <f>IF(S180&gt;0,(S182-S180)/S180,)</f>
        <v>3.2605471671150847E-2</v>
      </c>
      <c r="AJ182" s="314">
        <f t="shared" ref="AJ182" si="1892">IF(T180&gt;0,(T182-T180)/T180,)</f>
        <v>-0.10049051102504335</v>
      </c>
      <c r="AK182" s="314">
        <f t="shared" ref="AK182" si="1893">IF(U180&gt;0,(U182-U180)/U180,)</f>
        <v>-6.0515602637415842E-3</v>
      </c>
      <c r="AL182" s="314">
        <f t="shared" ref="AL182" si="1894">IF(V180&gt;0,(V182-V180)/V180,)</f>
        <v>1.6100395470706613E-2</v>
      </c>
      <c r="AM182" s="314">
        <f t="shared" ref="AM182" si="1895">IF(W180&gt;0,(W182-W180)/W180,)</f>
        <v>-8.1982108391776984E-2</v>
      </c>
      <c r="AN182" s="314">
        <f t="shared" ref="AN182" si="1896">IF(X180&gt;0,(X182-X180)/X180,)</f>
        <v>-1.7316271091132859E-2</v>
      </c>
      <c r="AO182" s="310">
        <f t="shared" ref="AO182" si="1897">IF(Y180&gt;0,(Y182-Y180)/Y180,)</f>
        <v>-9.1960785970032974E-3</v>
      </c>
      <c r="AP182" s="314">
        <f t="shared" ref="AP182" si="1898">IF(Z180&gt;0,(Z182-Z180)/Z180,)</f>
        <v>0</v>
      </c>
      <c r="AQ182" s="314">
        <f t="shared" ref="AQ182" si="1899">IF(AA180&gt;0,(AA182-AA180)/AA180,)</f>
        <v>2.9891266467602713E-2</v>
      </c>
      <c r="AR182" s="314">
        <f t="shared" ref="AR182" si="1900">IF(AB180&gt;0,(AB182-AB180)/AB180,)</f>
        <v>4.4123374636981488E-2</v>
      </c>
      <c r="AS182" s="314">
        <f t="shared" ref="AS182" si="1901">IF(AC180&gt;0,(AC182-AC180)/AC180,)</f>
        <v>0</v>
      </c>
      <c r="AT182" s="314">
        <f t="shared" ref="AT182" si="1902">IF(AD180&gt;0,(AD182-AD180)/AD180,)</f>
        <v>0</v>
      </c>
      <c r="AU182" s="310">
        <f t="shared" ref="AU182" si="1903">IF(AE180&gt;0,(AE182-AE180)/AE180,)</f>
        <v>2.5285358859955715E-2</v>
      </c>
      <c r="AV182" s="314">
        <f t="shared" ref="AV182" si="1904">IF(AF180&gt;0,(AF182-AF180)/AF180,)</f>
        <v>2.2142796162915829E-2</v>
      </c>
      <c r="AW182" s="314">
        <f t="shared" ref="AW182" si="1905">IF(AG180&gt;0,(AG182-AG180)/AG180,)</f>
        <v>0</v>
      </c>
      <c r="AX182" s="310">
        <f t="shared" ref="AX182" si="1906">IF(AH180&gt;0,(AH182-AH180)/AH180,)</f>
        <v>2.2142796162915829E-2</v>
      </c>
    </row>
    <row r="183" spans="1:50">
      <c r="A183" s="381" t="s">
        <v>310</v>
      </c>
      <c r="B183" s="382">
        <v>316</v>
      </c>
      <c r="C183" s="382">
        <v>329</v>
      </c>
      <c r="D183" s="382">
        <v>265</v>
      </c>
      <c r="E183" s="382">
        <v>276</v>
      </c>
      <c r="F183" s="382">
        <v>22</v>
      </c>
      <c r="G183" s="382">
        <v>34</v>
      </c>
      <c r="H183" s="382">
        <v>1242</v>
      </c>
      <c r="I183" s="382"/>
      <c r="J183" s="382">
        <v>107</v>
      </c>
      <c r="K183" s="382">
        <v>40</v>
      </c>
      <c r="L183" s="382">
        <v>16</v>
      </c>
      <c r="M183" s="382"/>
      <c r="N183" s="382">
        <v>163</v>
      </c>
      <c r="O183" s="382">
        <v>11</v>
      </c>
      <c r="P183" s="382"/>
      <c r="Q183" s="382">
        <v>11</v>
      </c>
      <c r="Y183" s="288"/>
      <c r="Z183" s="284"/>
      <c r="AE183" s="288"/>
      <c r="AF183" s="284"/>
      <c r="AH183" s="288"/>
      <c r="AI183" s="343"/>
      <c r="AJ183" s="344"/>
      <c r="AK183" s="344"/>
      <c r="AL183" s="344"/>
      <c r="AM183" s="344"/>
      <c r="AN183" s="344"/>
      <c r="AO183" s="309"/>
      <c r="AP183" s="344"/>
      <c r="AQ183" s="344"/>
      <c r="AR183" s="344"/>
      <c r="AS183" s="344"/>
      <c r="AT183" s="344"/>
      <c r="AU183" s="309"/>
      <c r="AV183" s="344"/>
      <c r="AW183" s="344"/>
      <c r="AX183" s="309"/>
    </row>
    <row r="184" spans="1:50">
      <c r="A184" s="386" t="s">
        <v>312</v>
      </c>
      <c r="B184" s="384">
        <v>25238645.005149331</v>
      </c>
      <c r="C184" s="384">
        <v>23024694.325317476</v>
      </c>
      <c r="D184" s="384">
        <v>17159433.92894737</v>
      </c>
      <c r="E184" s="384">
        <v>15850459.172791164</v>
      </c>
      <c r="F184" s="384">
        <v>1230286.2985074627</v>
      </c>
      <c r="G184" s="384">
        <v>1612004.2222222222</v>
      </c>
      <c r="H184" s="384">
        <v>84115522.95293504</v>
      </c>
      <c r="I184" s="384"/>
      <c r="J184" s="384">
        <v>5631429</v>
      </c>
      <c r="K184" s="384">
        <v>1846249.1133056134</v>
      </c>
      <c r="L184" s="384">
        <v>748195</v>
      </c>
      <c r="M184" s="384"/>
      <c r="N184" s="384">
        <v>8225873.1133056134</v>
      </c>
      <c r="O184" s="384">
        <v>438235.17857142858</v>
      </c>
      <c r="P184" s="384"/>
      <c r="Q184" s="384">
        <v>438235.17857142858</v>
      </c>
      <c r="S184" s="275">
        <f>IF(B183&gt;0,(B184/B183),)</f>
        <v>79869.129763130797</v>
      </c>
      <c r="T184" s="275">
        <f t="shared" ref="T184" si="1907">IF(C183&gt;0,(C184/C183),)</f>
        <v>69983.873329232447</v>
      </c>
      <c r="U184" s="275">
        <f t="shared" ref="U184" si="1908">IF(D183&gt;0,(D184/D183),)</f>
        <v>64752.580863952338</v>
      </c>
      <c r="V184" s="275">
        <f t="shared" ref="V184" si="1909">IF(E183&gt;0,(E184/E183),)</f>
        <v>57429.199901417262</v>
      </c>
      <c r="W184" s="275">
        <f t="shared" ref="W184" si="1910">IF(F183&gt;0,(F184/F183),)</f>
        <v>55922.104477611945</v>
      </c>
      <c r="X184" s="275">
        <f t="shared" ref="X184" si="1911">IF(G183&gt;0,(G184/G183),)</f>
        <v>47411.888888888891</v>
      </c>
      <c r="Y184" s="290">
        <f t="shared" ref="Y184" si="1912">IF(H183&gt;0,(H184/H183),)</f>
        <v>67725.86389125204</v>
      </c>
      <c r="Z184" s="285">
        <f t="shared" ref="Z184" si="1913">IF(I183&gt;0,(I184/I183),)</f>
        <v>0</v>
      </c>
      <c r="AA184" s="275">
        <f t="shared" ref="AA184" si="1914">IF(J183&gt;0,(J184/J183),)</f>
        <v>52630.17757009346</v>
      </c>
      <c r="AB184" s="275">
        <f t="shared" ref="AB184" si="1915">IF(K183&gt;0,(K184/K183),)</f>
        <v>46156.227832640332</v>
      </c>
      <c r="AC184" s="275">
        <f t="shared" ref="AC184" si="1916">IF(L183&gt;0,(L184/L183),)</f>
        <v>46762.1875</v>
      </c>
      <c r="AD184" s="275">
        <f t="shared" ref="AD184" si="1917">IF(M183&gt;0,(M184/M183),)</f>
        <v>0</v>
      </c>
      <c r="AE184" s="290">
        <f t="shared" ref="AE184" si="1918">IF(N183&gt;0,(N184/N183),)</f>
        <v>50465.479222733826</v>
      </c>
      <c r="AF184" s="285">
        <f t="shared" ref="AF184" si="1919">IF(O183&gt;0,(O184/O183),)</f>
        <v>39839.561688311689</v>
      </c>
      <c r="AG184" s="275">
        <f t="shared" ref="AG184" si="1920">IF(P183&gt;0,(P184/P183),)</f>
        <v>0</v>
      </c>
      <c r="AH184" s="290">
        <f t="shared" ref="AH184" si="1921">IF(Q183&gt;0,(Q184/Q183),)</f>
        <v>39839.561688311689</v>
      </c>
      <c r="AI184" s="343"/>
      <c r="AJ184" s="344"/>
      <c r="AK184" s="344"/>
      <c r="AL184" s="344"/>
      <c r="AM184" s="344"/>
      <c r="AN184" s="344"/>
      <c r="AO184" s="309"/>
      <c r="AP184" s="344"/>
      <c r="AQ184" s="344"/>
      <c r="AR184" s="344"/>
      <c r="AS184" s="344"/>
      <c r="AT184" s="344"/>
      <c r="AU184" s="309"/>
      <c r="AV184" s="344"/>
      <c r="AW184" s="344"/>
      <c r="AX184" s="309"/>
    </row>
    <row r="185" spans="1:50">
      <c r="A185" s="381" t="s">
        <v>314</v>
      </c>
      <c r="B185" s="382">
        <v>320</v>
      </c>
      <c r="C185" s="382">
        <v>352</v>
      </c>
      <c r="D185" s="382">
        <v>272</v>
      </c>
      <c r="E185" s="382">
        <v>279</v>
      </c>
      <c r="F185" s="382">
        <v>21</v>
      </c>
      <c r="G185" s="382">
        <v>26</v>
      </c>
      <c r="H185" s="382">
        <v>1270</v>
      </c>
      <c r="I185" s="382"/>
      <c r="J185" s="382">
        <v>132</v>
      </c>
      <c r="K185" s="382">
        <v>39</v>
      </c>
      <c r="L185" s="382">
        <v>14</v>
      </c>
      <c r="M185" s="382"/>
      <c r="N185" s="382">
        <v>185</v>
      </c>
      <c r="O185" s="382">
        <v>6</v>
      </c>
      <c r="P185" s="382"/>
      <c r="Q185" s="382">
        <v>6</v>
      </c>
      <c r="Y185" s="288"/>
      <c r="Z185" s="284"/>
      <c r="AE185" s="288"/>
      <c r="AF185" s="284"/>
      <c r="AH185" s="288"/>
      <c r="AI185" s="343"/>
      <c r="AJ185" s="344"/>
      <c r="AK185" s="344"/>
      <c r="AL185" s="344"/>
      <c r="AM185" s="344"/>
      <c r="AN185" s="344"/>
      <c r="AO185" s="309"/>
      <c r="AP185" s="344"/>
      <c r="AQ185" s="344"/>
      <c r="AR185" s="344"/>
      <c r="AS185" s="344"/>
      <c r="AT185" s="344"/>
      <c r="AU185" s="309"/>
      <c r="AV185" s="344"/>
      <c r="AW185" s="344"/>
      <c r="AX185" s="309"/>
    </row>
    <row r="186" spans="1:50">
      <c r="A186" s="381" t="s">
        <v>316</v>
      </c>
      <c r="B186" s="382">
        <v>26280284.19125127</v>
      </c>
      <c r="C186" s="382">
        <v>24569389.13649001</v>
      </c>
      <c r="D186" s="382">
        <v>17503575.961306427</v>
      </c>
      <c r="E186" s="382">
        <v>16363390.955410533</v>
      </c>
      <c r="F186" s="382">
        <v>1192765.21875</v>
      </c>
      <c r="G186" s="382">
        <v>1245682.1481481481</v>
      </c>
      <c r="H186" s="382">
        <v>87155087.611356378</v>
      </c>
      <c r="I186" s="382"/>
      <c r="J186" s="382">
        <v>6888949.5869565215</v>
      </c>
      <c r="K186" s="382">
        <v>1866743.9145833335</v>
      </c>
      <c r="L186" s="382">
        <v>641545</v>
      </c>
      <c r="M186" s="382"/>
      <c r="N186" s="382">
        <v>9397238.5015398543</v>
      </c>
      <c r="O186" s="382">
        <v>266602.07142857142</v>
      </c>
      <c r="P186" s="382"/>
      <c r="Q186" s="382">
        <v>266602.07142857142</v>
      </c>
      <c r="R186" s="273"/>
      <c r="S186" s="275">
        <f>IF(B185&gt;0,(B186/B185),)</f>
        <v>82125.888097660223</v>
      </c>
      <c r="T186" s="275">
        <f t="shared" ref="T186" si="1922">IF(C185&gt;0,(C186/C185),)</f>
        <v>69799.400955937526</v>
      </c>
      <c r="U186" s="275">
        <f t="shared" ref="U186" si="1923">IF(D185&gt;0,(D186/D185),)</f>
        <v>64351.382210685391</v>
      </c>
      <c r="V186" s="275">
        <f t="shared" ref="V186" si="1924">IF(E185&gt;0,(E186/E185),)</f>
        <v>58650.146793586136</v>
      </c>
      <c r="W186" s="275">
        <f t="shared" ref="W186" si="1925">IF(F185&gt;0,(F186/F185),)</f>
        <v>56798.34375</v>
      </c>
      <c r="X186" s="275">
        <f t="shared" ref="X186" si="1926">IF(G185&gt;0,(G186/G185),)</f>
        <v>47910.851851851847</v>
      </c>
      <c r="Y186" s="290">
        <f t="shared" ref="Y186" si="1927">IF(H185&gt;0,(H186/H185),)</f>
        <v>68626.053237288492</v>
      </c>
      <c r="Z186" s="285">
        <f t="shared" ref="Z186" si="1928">IF(I185&gt;0,(I186/I185),)</f>
        <v>0</v>
      </c>
      <c r="AA186" s="275">
        <f t="shared" ref="AA186" si="1929">IF(J185&gt;0,(J186/J185),)</f>
        <v>52189.012022397888</v>
      </c>
      <c r="AB186" s="275">
        <f t="shared" ref="AB186" si="1930">IF(K185&gt;0,(K186/K185),)</f>
        <v>47865.228579059833</v>
      </c>
      <c r="AC186" s="275">
        <f t="shared" ref="AC186" si="1931">IF(L185&gt;0,(L186/L185),)</f>
        <v>45824.642857142855</v>
      </c>
      <c r="AD186" s="275">
        <f t="shared" ref="AD186" si="1932">IF(M185&gt;0,(M186/M185),)</f>
        <v>0</v>
      </c>
      <c r="AE186" s="290">
        <f t="shared" ref="AE186" si="1933">IF(N185&gt;0,(N186/N185),)</f>
        <v>50795.883792107321</v>
      </c>
      <c r="AF186" s="285">
        <f t="shared" ref="AF186" si="1934">IF(O185&gt;0,(O186/O185),)</f>
        <v>44433.678571428572</v>
      </c>
      <c r="AG186" s="275">
        <f t="shared" ref="AG186" si="1935">IF(P185&gt;0,(P186/P185),)</f>
        <v>0</v>
      </c>
      <c r="AH186" s="290">
        <f t="shared" ref="AH186" si="1936">IF(Q185&gt;0,(Q186/Q185),)</f>
        <v>44433.678571428572</v>
      </c>
      <c r="AI186" s="345">
        <f>IF(S184&gt;0,(S186-S184)/S184,)</f>
        <v>2.825570206188964E-2</v>
      </c>
      <c r="AJ186" s="314">
        <f t="shared" ref="AJ186" si="1937">IF(T184&gt;0,(T186-T184)/T184,)</f>
        <v>-2.6359268859996914E-3</v>
      </c>
      <c r="AK186" s="314">
        <f t="shared" ref="AK186" si="1938">IF(U184&gt;0,(U186-U184)/U184,)</f>
        <v>-6.195871236543928E-3</v>
      </c>
      <c r="AL186" s="314">
        <f t="shared" ref="AL186" si="1939">IF(V184&gt;0,(V186-V184)/V184,)</f>
        <v>2.1260036606199417E-2</v>
      </c>
      <c r="AM186" s="314">
        <f t="shared" ref="AM186" si="1940">IF(W184&gt;0,(W186-W184)/W184,)</f>
        <v>1.5668925205396225E-2</v>
      </c>
      <c r="AN186" s="314">
        <f t="shared" ref="AN186" si="1941">IF(X184&gt;0,(X186-X184)/X184,)</f>
        <v>1.0524005152637772E-2</v>
      </c>
      <c r="AO186" s="310">
        <f t="shared" ref="AO186" si="1942">IF(Y184&gt;0,(Y186-Y184)/Y184,)</f>
        <v>1.3291662805245172E-2</v>
      </c>
      <c r="AP186" s="314">
        <f t="shared" ref="AP186" si="1943">IF(Z184&gt;0,(Z186-Z184)/Z184,)</f>
        <v>0</v>
      </c>
      <c r="AQ186" s="314">
        <f t="shared" ref="AQ186" si="1944">IF(AA184&gt;0,(AA186-AA184)/AA184,)</f>
        <v>-8.3823685965722216E-3</v>
      </c>
      <c r="AR186" s="314">
        <f t="shared" ref="AR186" si="1945">IF(AB184&gt;0,(AB186-AB184)/AB184,)</f>
        <v>3.7026438828931883E-2</v>
      </c>
      <c r="AS186" s="314">
        <f t="shared" ref="AS186" si="1946">IF(AC184&gt;0,(AC186-AC184)/AC184,)</f>
        <v>-2.0049204132230661E-2</v>
      </c>
      <c r="AT186" s="314">
        <f t="shared" ref="AT186" si="1947">IF(AD184&gt;0,(AD186-AD184)/AD184,)</f>
        <v>0</v>
      </c>
      <c r="AU186" s="310">
        <f t="shared" ref="AU186" si="1948">IF(AE184&gt;0,(AE186-AE184)/AE184,)</f>
        <v>6.5471402325384762E-3</v>
      </c>
      <c r="AV186" s="314">
        <f t="shared" ref="AV186" si="1949">IF(AF184&gt;0,(AF186-AF184)/AF184,)</f>
        <v>0.11531544747051588</v>
      </c>
      <c r="AW186" s="314">
        <f t="shared" ref="AW186" si="1950">IF(AG184&gt;0,(AG186-AG184)/AG184,)</f>
        <v>0</v>
      </c>
      <c r="AX186" s="310">
        <f t="shared" ref="AX186" si="1951">IF(AH184&gt;0,(AH186-AH184)/AH184,)</f>
        <v>0.11531544747051588</v>
      </c>
    </row>
    <row r="187" spans="1:50">
      <c r="A187" s="381" t="s">
        <v>318</v>
      </c>
      <c r="B187" s="382">
        <v>254</v>
      </c>
      <c r="C187" s="382">
        <v>312</v>
      </c>
      <c r="D187" s="382">
        <v>223</v>
      </c>
      <c r="E187" s="382">
        <v>352</v>
      </c>
      <c r="F187" s="382">
        <v>57</v>
      </c>
      <c r="G187" s="382">
        <v>21</v>
      </c>
      <c r="H187" s="382">
        <v>1219</v>
      </c>
      <c r="I187" s="382"/>
      <c r="J187" s="382">
        <v>152</v>
      </c>
      <c r="K187" s="382">
        <v>59</v>
      </c>
      <c r="L187" s="382">
        <v>18</v>
      </c>
      <c r="M187" s="382"/>
      <c r="N187" s="382">
        <v>229</v>
      </c>
      <c r="O187" s="382">
        <v>15</v>
      </c>
      <c r="P187" s="382"/>
      <c r="Q187" s="382">
        <v>15</v>
      </c>
      <c r="Y187" s="288"/>
      <c r="Z187" s="284"/>
      <c r="AE187" s="288"/>
      <c r="AF187" s="284"/>
      <c r="AH187" s="288"/>
      <c r="AI187" s="343"/>
      <c r="AJ187" s="344"/>
      <c r="AK187" s="344"/>
      <c r="AL187" s="344"/>
      <c r="AM187" s="344"/>
      <c r="AN187" s="344"/>
      <c r="AO187" s="309"/>
      <c r="AP187" s="344"/>
      <c r="AQ187" s="344"/>
      <c r="AR187" s="344"/>
      <c r="AS187" s="344"/>
      <c r="AT187" s="344"/>
      <c r="AU187" s="309"/>
      <c r="AV187" s="344"/>
      <c r="AW187" s="344"/>
      <c r="AX187" s="309"/>
    </row>
    <row r="188" spans="1:50">
      <c r="A188" s="381" t="s">
        <v>320</v>
      </c>
      <c r="B188" s="382">
        <v>18517441.755359396</v>
      </c>
      <c r="C188" s="382">
        <v>19104854.240141138</v>
      </c>
      <c r="D188" s="382">
        <v>12864977.641725246</v>
      </c>
      <c r="E188" s="382">
        <v>18131956.024871752</v>
      </c>
      <c r="F188" s="382">
        <v>2802678.3409090908</v>
      </c>
      <c r="G188" s="382">
        <v>941241</v>
      </c>
      <c r="H188" s="382">
        <v>72363149.003006622</v>
      </c>
      <c r="I188" s="382"/>
      <c r="J188" s="382">
        <v>7095670.3181818184</v>
      </c>
      <c r="K188" s="382">
        <v>2519590.0992132868</v>
      </c>
      <c r="L188" s="382">
        <v>753064.99999999988</v>
      </c>
      <c r="M188" s="382"/>
      <c r="N188" s="382">
        <v>10368325.417395106</v>
      </c>
      <c r="O188" s="382">
        <v>606394.23529411759</v>
      </c>
      <c r="P188" s="382"/>
      <c r="Q188" s="382">
        <v>606394.23529411759</v>
      </c>
      <c r="R188" s="273"/>
      <c r="S188" s="275">
        <f>IF(B187&gt;0,(B188/B187),)</f>
        <v>72903.313997477933</v>
      </c>
      <c r="T188" s="275">
        <f t="shared" ref="T188" si="1952">IF(C187&gt;0,(C188/C187),)</f>
        <v>61233.507179939545</v>
      </c>
      <c r="U188" s="275">
        <f t="shared" ref="U188" si="1953">IF(D187&gt;0,(D188/D187),)</f>
        <v>57690.482698319487</v>
      </c>
      <c r="V188" s="275">
        <f t="shared" ref="V188" si="1954">IF(E187&gt;0,(E188/E187),)</f>
        <v>51511.238707022021</v>
      </c>
      <c r="W188" s="275">
        <f t="shared" ref="W188" si="1955">IF(F187&gt;0,(F188/F187),)</f>
        <v>49169.795454545456</v>
      </c>
      <c r="X188" s="275">
        <f t="shared" ref="X188" si="1956">IF(G187&gt;0,(G188/G187),)</f>
        <v>44821</v>
      </c>
      <c r="Y188" s="290">
        <f t="shared" ref="Y188" si="1957">IF(H187&gt;0,(H188/H187),)</f>
        <v>59362.714522564907</v>
      </c>
      <c r="Z188" s="285">
        <f t="shared" ref="Z188" si="1958">IF(I187&gt;0,(I188/I187),)</f>
        <v>0</v>
      </c>
      <c r="AA188" s="275">
        <f t="shared" ref="AA188" si="1959">IF(J187&gt;0,(J188/J187),)</f>
        <v>46682.041566985645</v>
      </c>
      <c r="AB188" s="275">
        <f t="shared" ref="AB188" si="1960">IF(K187&gt;0,(K188/K187),)</f>
        <v>42704.916935818423</v>
      </c>
      <c r="AC188" s="275">
        <f t="shared" ref="AC188" si="1961">IF(L187&gt;0,(L188/L187),)</f>
        <v>41836.944444444438</v>
      </c>
      <c r="AD188" s="275">
        <f t="shared" ref="AD188" si="1962">IF(M187&gt;0,(M188/M187),)</f>
        <v>0</v>
      </c>
      <c r="AE188" s="290">
        <f t="shared" ref="AE188" si="1963">IF(N187&gt;0,(N188/N187),)</f>
        <v>45276.53020696553</v>
      </c>
      <c r="AF188" s="285">
        <f t="shared" ref="AF188" si="1964">IF(O187&gt;0,(O188/O187),)</f>
        <v>40426.282352941176</v>
      </c>
      <c r="AG188" s="275">
        <f t="shared" ref="AG188" si="1965">IF(P187&gt;0,(P188/P187),)</f>
        <v>0</v>
      </c>
      <c r="AH188" s="290">
        <f t="shared" ref="AH188" si="1966">IF(Q187&gt;0,(Q188/Q187),)</f>
        <v>40426.282352941176</v>
      </c>
      <c r="AI188" s="343"/>
      <c r="AJ188" s="344"/>
      <c r="AK188" s="344"/>
      <c r="AL188" s="344"/>
      <c r="AM188" s="344"/>
      <c r="AN188" s="344"/>
      <c r="AO188" s="309"/>
      <c r="AP188" s="344"/>
      <c r="AQ188" s="344"/>
      <c r="AR188" s="344"/>
      <c r="AS188" s="344"/>
      <c r="AT188" s="344"/>
      <c r="AU188" s="309"/>
      <c r="AV188" s="344"/>
      <c r="AW188" s="344"/>
      <c r="AX188" s="309"/>
    </row>
    <row r="189" spans="1:50">
      <c r="A189" s="381" t="s">
        <v>322</v>
      </c>
      <c r="B189" s="382">
        <v>267</v>
      </c>
      <c r="C189" s="382">
        <v>269</v>
      </c>
      <c r="D189" s="382">
        <v>219</v>
      </c>
      <c r="E189" s="382">
        <v>368</v>
      </c>
      <c r="F189" s="382">
        <v>49</v>
      </c>
      <c r="G189" s="382">
        <v>26</v>
      </c>
      <c r="H189" s="382">
        <v>1198</v>
      </c>
      <c r="I189" s="382"/>
      <c r="J189" s="382">
        <v>155</v>
      </c>
      <c r="K189" s="382">
        <v>59</v>
      </c>
      <c r="L189" s="382">
        <v>16</v>
      </c>
      <c r="M189" s="382"/>
      <c r="N189" s="382">
        <v>230</v>
      </c>
      <c r="O189" s="382">
        <v>11</v>
      </c>
      <c r="P189" s="382"/>
      <c r="Q189" s="382">
        <v>11</v>
      </c>
      <c r="Y189" s="288"/>
      <c r="Z189" s="284"/>
      <c r="AE189" s="288"/>
      <c r="AF189" s="284"/>
      <c r="AH189" s="288"/>
      <c r="AI189" s="343"/>
      <c r="AJ189" s="344"/>
      <c r="AK189" s="344"/>
      <c r="AL189" s="344"/>
      <c r="AM189" s="344"/>
      <c r="AN189" s="344"/>
      <c r="AO189" s="309"/>
      <c r="AP189" s="344"/>
      <c r="AQ189" s="344"/>
      <c r="AR189" s="344"/>
      <c r="AS189" s="344"/>
      <c r="AT189" s="344"/>
      <c r="AU189" s="309"/>
      <c r="AV189" s="344"/>
      <c r="AW189" s="344"/>
      <c r="AX189" s="309"/>
    </row>
    <row r="190" spans="1:50">
      <c r="A190" s="381" t="s">
        <v>324</v>
      </c>
      <c r="B190" s="382">
        <v>20039087.214885954</v>
      </c>
      <c r="C190" s="382">
        <v>17383553.380780056</v>
      </c>
      <c r="D190" s="382">
        <v>10970375.464352719</v>
      </c>
      <c r="E190" s="382">
        <v>19184862.95411421</v>
      </c>
      <c r="F190" s="382">
        <v>2438415.2818791945</v>
      </c>
      <c r="G190" s="382">
        <v>1218296</v>
      </c>
      <c r="H190" s="382">
        <v>71234590.296012133</v>
      </c>
      <c r="I190" s="382"/>
      <c r="J190" s="382">
        <v>7073489.2760736197</v>
      </c>
      <c r="K190" s="382">
        <v>2623422.2518619662</v>
      </c>
      <c r="L190" s="382">
        <v>702565</v>
      </c>
      <c r="M190" s="382"/>
      <c r="N190" s="382">
        <v>10399476.527935587</v>
      </c>
      <c r="O190" s="382">
        <v>468285.33750000002</v>
      </c>
      <c r="P190" s="382"/>
      <c r="Q190" s="382">
        <v>468285.33750000002</v>
      </c>
      <c r="R190" s="273"/>
      <c r="S190" s="275">
        <f>IF(B189&gt;0,(B190/B189),)</f>
        <v>75052.761104441772</v>
      </c>
      <c r="T190" s="275">
        <f t="shared" ref="T190" si="1967">IF(C189&gt;0,(C190/C189),)</f>
        <v>64622.875021487198</v>
      </c>
      <c r="U190" s="275">
        <f t="shared" ref="U190" si="1968">IF(D189&gt;0,(D190/D189),)</f>
        <v>50093.038650012415</v>
      </c>
      <c r="V190" s="275">
        <f t="shared" ref="V190" si="1969">IF(E189&gt;0,(E190/E189),)</f>
        <v>52132.779766614702</v>
      </c>
      <c r="W190" s="275">
        <f t="shared" ref="W190" si="1970">IF(F189&gt;0,(F190/F189),)</f>
        <v>49763.577181208049</v>
      </c>
      <c r="X190" s="275">
        <f t="shared" ref="X190" si="1971">IF(G189&gt;0,(G190/G189),)</f>
        <v>46857.538461538461</v>
      </c>
      <c r="Y190" s="290">
        <f t="shared" ref="Y190" si="1972">IF(H189&gt;0,(H190/H189),)</f>
        <v>59461.260681145352</v>
      </c>
      <c r="Z190" s="285">
        <f t="shared" ref="Z190" si="1973">IF(I189&gt;0,(I190/I189),)</f>
        <v>0</v>
      </c>
      <c r="AA190" s="275">
        <f t="shared" ref="AA190" si="1974">IF(J189&gt;0,(J190/J189),)</f>
        <v>45635.414684345931</v>
      </c>
      <c r="AB190" s="275">
        <f t="shared" ref="AB190" si="1975">IF(K189&gt;0,(K190/K189),)</f>
        <v>44464.783929863836</v>
      </c>
      <c r="AC190" s="275">
        <f t="shared" ref="AC190" si="1976">IF(L189&gt;0,(L190/L189),)</f>
        <v>43910.3125</v>
      </c>
      <c r="AD190" s="275">
        <f t="shared" ref="AD190" si="1977">IF(M189&gt;0,(M190/M189),)</f>
        <v>0</v>
      </c>
      <c r="AE190" s="290">
        <f t="shared" ref="AE190" si="1978">IF(N189&gt;0,(N190/N189),)</f>
        <v>45215.115338850381</v>
      </c>
      <c r="AF190" s="285">
        <f t="shared" ref="AF190" si="1979">IF(O189&gt;0,(O190/O189),)</f>
        <v>42571.394318181818</v>
      </c>
      <c r="AG190" s="275">
        <f t="shared" ref="AG190" si="1980">IF(P189&gt;0,(P190/P189),)</f>
        <v>0</v>
      </c>
      <c r="AH190" s="290">
        <f t="shared" ref="AH190" si="1981">IF(Q189&gt;0,(Q190/Q189),)</f>
        <v>42571.394318181818</v>
      </c>
      <c r="AI190" s="345">
        <f>IF(S188&gt;0,(S190-S188)/S188,)</f>
        <v>2.9483530845226018E-2</v>
      </c>
      <c r="AJ190" s="314">
        <f t="shared" ref="AJ190" si="1982">IF(T188&gt;0,(T190-T188)/T188,)</f>
        <v>5.535152235503555E-2</v>
      </c>
      <c r="AK190" s="312">
        <f t="shared" ref="AK190" si="1983">IF(U188&gt;0,(U190-U188)/U188,)</f>
        <v>-0.13169319605170132</v>
      </c>
      <c r="AL190" s="314">
        <f t="shared" ref="AL190" si="1984">IF(V188&gt;0,(V190-V188)/V188,)</f>
        <v>1.2066125280500233E-2</v>
      </c>
      <c r="AM190" s="314">
        <f t="shared" ref="AM190" si="1985">IF(W188&gt;0,(W190-W188)/W188,)</f>
        <v>1.2076147992348457E-2</v>
      </c>
      <c r="AN190" s="314">
        <f t="shared" ref="AN190" si="1986">IF(X188&gt;0,(X190-X188)/X188,)</f>
        <v>4.54371491385391E-2</v>
      </c>
      <c r="AO190" s="310">
        <f t="shared" ref="AO190" si="1987">IF(Y188&gt;0,(Y190-Y188)/Y188,)</f>
        <v>1.6600682663018196E-3</v>
      </c>
      <c r="AP190" s="314">
        <f t="shared" ref="AP190" si="1988">IF(Z188&gt;0,(Z190-Z188)/Z188,)</f>
        <v>0</v>
      </c>
      <c r="AQ190" s="314">
        <f t="shared" ref="AQ190" si="1989">IF(AA188&gt;0,(AA190-AA188)/AA188,)</f>
        <v>-2.2420332262844015E-2</v>
      </c>
      <c r="AR190" s="314">
        <f t="shared" ref="AR190" si="1990">IF(AB188&gt;0,(AB190-AB188)/AB188,)</f>
        <v>4.1209938347154071E-2</v>
      </c>
      <c r="AS190" s="314">
        <f t="shared" ref="AS190" si="1991">IF(AC188&gt;0,(AC190-AC188)/AC188,)</f>
        <v>4.9558305059988345E-2</v>
      </c>
      <c r="AT190" s="314">
        <f t="shared" ref="AT190" si="1992">IF(AD188&gt;0,(AD190-AD188)/AD188,)</f>
        <v>0</v>
      </c>
      <c r="AU190" s="310">
        <f t="shared" ref="AU190" si="1993">IF(AE188&gt;0,(AE190-AE188)/AE188,)</f>
        <v>-1.3564393701198602E-3</v>
      </c>
      <c r="AV190" s="314">
        <f t="shared" ref="AV190" si="1994">IF(AF188&gt;0,(AF190-AF188)/AF188,)</f>
        <v>5.3062310961783897E-2</v>
      </c>
      <c r="AW190" s="314">
        <f t="shared" ref="AW190" si="1995">IF(AG188&gt;0,(AG190-AG188)/AG188,)</f>
        <v>0</v>
      </c>
      <c r="AX190" s="310">
        <f t="shared" ref="AX190" si="1996">IF(AH188&gt;0,(AH190-AH188)/AH188,)</f>
        <v>5.3062310961783897E-2</v>
      </c>
    </row>
    <row r="191" spans="1:50">
      <c r="A191" s="381" t="s">
        <v>326</v>
      </c>
      <c r="B191" s="382">
        <v>228</v>
      </c>
      <c r="C191" s="382">
        <v>301</v>
      </c>
      <c r="D191" s="382">
        <v>306</v>
      </c>
      <c r="E191" s="382">
        <v>210</v>
      </c>
      <c r="F191" s="382">
        <v>5</v>
      </c>
      <c r="G191" s="382">
        <v>17</v>
      </c>
      <c r="H191" s="382">
        <v>1067</v>
      </c>
      <c r="I191" s="382"/>
      <c r="J191" s="382">
        <v>329</v>
      </c>
      <c r="K191" s="382">
        <v>248</v>
      </c>
      <c r="L191" s="382">
        <v>32</v>
      </c>
      <c r="M191" s="382"/>
      <c r="N191" s="382">
        <v>609</v>
      </c>
      <c r="O191" s="382">
        <v>232</v>
      </c>
      <c r="P191" s="382"/>
      <c r="Q191" s="382">
        <v>232</v>
      </c>
      <c r="Y191" s="288"/>
      <c r="Z191" s="284"/>
      <c r="AE191" s="288"/>
      <c r="AF191" s="284"/>
      <c r="AH191" s="288"/>
      <c r="AI191" s="343"/>
      <c r="AJ191" s="344"/>
      <c r="AK191" s="344"/>
      <c r="AL191" s="344"/>
      <c r="AM191" s="344"/>
      <c r="AN191" s="344"/>
      <c r="AO191" s="309"/>
      <c r="AP191" s="344"/>
      <c r="AQ191" s="344"/>
      <c r="AR191" s="344"/>
      <c r="AS191" s="344"/>
      <c r="AT191" s="344"/>
      <c r="AU191" s="309"/>
      <c r="AV191" s="344"/>
      <c r="AW191" s="344"/>
      <c r="AX191" s="309"/>
    </row>
    <row r="192" spans="1:50">
      <c r="A192" s="381" t="s">
        <v>328</v>
      </c>
      <c r="B192" s="382">
        <v>10211299.58974359</v>
      </c>
      <c r="C192" s="382">
        <v>13016867.568623977</v>
      </c>
      <c r="D192" s="382">
        <v>13222126.849276626</v>
      </c>
      <c r="E192" s="382">
        <v>8337980.6526807835</v>
      </c>
      <c r="F192" s="382">
        <v>205000</v>
      </c>
      <c r="G192" s="382">
        <v>701241</v>
      </c>
      <c r="H192" s="382">
        <v>45694515.660324976</v>
      </c>
      <c r="I192" s="382"/>
      <c r="J192" s="382">
        <v>12874243.96536357</v>
      </c>
      <c r="K192" s="382">
        <v>8910749.5061158054</v>
      </c>
      <c r="L192" s="382">
        <v>1248033.7524549919</v>
      </c>
      <c r="M192" s="382"/>
      <c r="N192" s="382">
        <v>23033027.223934367</v>
      </c>
      <c r="O192" s="382">
        <v>8624665.0015345328</v>
      </c>
      <c r="P192" s="382"/>
      <c r="Q192" s="382">
        <v>8624665.0015345328</v>
      </c>
      <c r="R192" s="273"/>
      <c r="S192" s="275">
        <f>IF(B191&gt;0,(B192/B191),)</f>
        <v>44786.401709401711</v>
      </c>
      <c r="T192" s="275">
        <f t="shared" ref="T192" si="1997">IF(C191&gt;0,(C192/C191),)</f>
        <v>43245.407204730822</v>
      </c>
      <c r="U192" s="275">
        <f t="shared" ref="U192" si="1998">IF(D191&gt;0,(D192/D191),)</f>
        <v>43209.564866917077</v>
      </c>
      <c r="V192" s="275">
        <f t="shared" ref="V192" si="1999">IF(E191&gt;0,(E192/E191),)</f>
        <v>39704.669774670401</v>
      </c>
      <c r="W192" s="275">
        <f t="shared" ref="W192" si="2000">IF(F191&gt;0,(F192/F191),)</f>
        <v>41000</v>
      </c>
      <c r="X192" s="275">
        <f t="shared" ref="X192" si="2001">IF(G191&gt;0,(G192/G191),)</f>
        <v>41249.470588235294</v>
      </c>
      <c r="Y192" s="290">
        <f t="shared" ref="Y192" si="2002">IF(H191&gt;0,(H192/H191),)</f>
        <v>42825.225548570736</v>
      </c>
      <c r="Z192" s="285">
        <f t="shared" ref="Z192" si="2003">IF(I191&gt;0,(I192/I191),)</f>
        <v>0</v>
      </c>
      <c r="AA192" s="275">
        <f t="shared" ref="AA192" si="2004">IF(J191&gt;0,(J192/J191),)</f>
        <v>39131.440624205381</v>
      </c>
      <c r="AB192" s="275">
        <f t="shared" ref="AB192" si="2005">IF(K191&gt;0,(K192/K191),)</f>
        <v>35930.441556918573</v>
      </c>
      <c r="AC192" s="275">
        <f t="shared" ref="AC192" si="2006">IF(L191&gt;0,(L192/L191),)</f>
        <v>39001.054764218497</v>
      </c>
      <c r="AD192" s="275">
        <f t="shared" ref="AD192" si="2007">IF(M191&gt;0,(M192/M191),)</f>
        <v>0</v>
      </c>
      <c r="AE192" s="290">
        <f t="shared" ref="AE192" si="2008">IF(N191&gt;0,(N192/N191),)</f>
        <v>37821.062765081064</v>
      </c>
      <c r="AF192" s="285">
        <f t="shared" ref="AF192" si="2009">IF(O191&gt;0,(O192/O191),)</f>
        <v>37175.280179028159</v>
      </c>
      <c r="AG192" s="275">
        <f t="shared" ref="AG192" si="2010">IF(P191&gt;0,(P192/P191),)</f>
        <v>0</v>
      </c>
      <c r="AH192" s="290">
        <f t="shared" ref="AH192" si="2011">IF(Q191&gt;0,(Q192/Q191),)</f>
        <v>37175.280179028159</v>
      </c>
      <c r="AI192" s="343"/>
      <c r="AJ192" s="344"/>
      <c r="AK192" s="344"/>
      <c r="AL192" s="344"/>
      <c r="AM192" s="344"/>
      <c r="AN192" s="344"/>
      <c r="AO192" s="309"/>
      <c r="AP192" s="344"/>
      <c r="AQ192" s="344"/>
      <c r="AR192" s="344"/>
      <c r="AS192" s="344"/>
      <c r="AT192" s="344"/>
      <c r="AU192" s="309"/>
      <c r="AV192" s="344"/>
      <c r="AW192" s="344"/>
      <c r="AX192" s="309"/>
    </row>
    <row r="193" spans="1:50">
      <c r="A193" s="381" t="s">
        <v>330</v>
      </c>
      <c r="B193" s="382">
        <v>237</v>
      </c>
      <c r="C193" s="382">
        <v>290</v>
      </c>
      <c r="D193" s="382">
        <v>338</v>
      </c>
      <c r="E193" s="382">
        <v>209</v>
      </c>
      <c r="F193" s="382">
        <v>2</v>
      </c>
      <c r="G193" s="382">
        <v>17</v>
      </c>
      <c r="H193" s="382">
        <v>1093</v>
      </c>
      <c r="I193" s="382"/>
      <c r="J193" s="382">
        <v>345</v>
      </c>
      <c r="K193" s="382">
        <v>227</v>
      </c>
      <c r="L193" s="382">
        <v>31</v>
      </c>
      <c r="M193" s="382"/>
      <c r="N193" s="382">
        <v>603</v>
      </c>
      <c r="O193" s="382">
        <v>258</v>
      </c>
      <c r="P193" s="382"/>
      <c r="Q193" s="382">
        <v>258</v>
      </c>
      <c r="Y193" s="288"/>
      <c r="Z193" s="284"/>
      <c r="AE193" s="288"/>
      <c r="AF193" s="284"/>
      <c r="AH193" s="288"/>
      <c r="AI193" s="343"/>
      <c r="AJ193" s="344"/>
      <c r="AK193" s="344"/>
      <c r="AL193" s="344"/>
      <c r="AM193" s="344"/>
      <c r="AN193" s="344"/>
      <c r="AO193" s="309"/>
      <c r="AP193" s="344"/>
      <c r="AQ193" s="344"/>
      <c r="AR193" s="344"/>
      <c r="AS193" s="344"/>
      <c r="AT193" s="344"/>
      <c r="AU193" s="309"/>
      <c r="AV193" s="344"/>
      <c r="AW193" s="344"/>
      <c r="AX193" s="309"/>
    </row>
    <row r="194" spans="1:50">
      <c r="A194" s="381" t="s">
        <v>332</v>
      </c>
      <c r="B194" s="382">
        <v>10760144.283950618</v>
      </c>
      <c r="C194" s="382">
        <v>15507239.592519738</v>
      </c>
      <c r="D194" s="382">
        <v>14391265.758389261</v>
      </c>
      <c r="E194" s="382">
        <v>8456599.0670001842</v>
      </c>
      <c r="F194" s="382">
        <v>60000</v>
      </c>
      <c r="G194" s="382">
        <v>708240.99999999988</v>
      </c>
      <c r="H194" s="382">
        <v>49883489.701859802</v>
      </c>
      <c r="I194" s="382"/>
      <c r="J194" s="382">
        <v>13441086.562823225</v>
      </c>
      <c r="K194" s="382">
        <v>8353634.2554527726</v>
      </c>
      <c r="L194" s="382">
        <v>1197261.9642857143</v>
      </c>
      <c r="M194" s="382"/>
      <c r="N194" s="382">
        <v>22991982.782561708</v>
      </c>
      <c r="O194" s="382">
        <v>9605214.9574661944</v>
      </c>
      <c r="P194" s="382"/>
      <c r="Q194" s="382">
        <v>9605214.9574661944</v>
      </c>
      <c r="R194" s="273"/>
      <c r="S194" s="275">
        <f>IF(B193&gt;0,(B194/B193),)</f>
        <v>45401.452674897118</v>
      </c>
      <c r="T194" s="275">
        <f t="shared" ref="T194" si="2012">IF(C193&gt;0,(C194/C193),)</f>
        <v>53473.239974205993</v>
      </c>
      <c r="U194" s="275">
        <f t="shared" ref="U194" si="2013">IF(D193&gt;0,(D194/D193),)</f>
        <v>42577.709344346928</v>
      </c>
      <c r="V194" s="275">
        <f t="shared" ref="V194" si="2014">IF(E193&gt;0,(E194/E193),)</f>
        <v>40462.196492823845</v>
      </c>
      <c r="W194" s="275">
        <f t="shared" ref="W194" si="2015">IF(F193&gt;0,(F194/F193),)</f>
        <v>30000</v>
      </c>
      <c r="X194" s="275">
        <f t="shared" ref="X194" si="2016">IF(G193&gt;0,(G194/G193),)</f>
        <v>41661.235294117643</v>
      </c>
      <c r="Y194" s="290">
        <f t="shared" ref="Y194" si="2017">IF(H193&gt;0,(H194/H193),)</f>
        <v>45639.057366751877</v>
      </c>
      <c r="Z194" s="285">
        <f t="shared" ref="Z194" si="2018">IF(I193&gt;0,(I194/I193),)</f>
        <v>0</v>
      </c>
      <c r="AA194" s="275">
        <f t="shared" ref="AA194" si="2019">IF(J193&gt;0,(J194/J193),)</f>
        <v>38959.671196589057</v>
      </c>
      <c r="AB194" s="275">
        <f t="shared" ref="AB194" si="2020">IF(K193&gt;0,(K194/K193),)</f>
        <v>36800.150905078292</v>
      </c>
      <c r="AC194" s="275">
        <f t="shared" ref="AC194" si="2021">IF(L193&gt;0,(L194/L193),)</f>
        <v>38621.353686635943</v>
      </c>
      <c r="AD194" s="275">
        <f t="shared" ref="AD194" si="2022">IF(M193&gt;0,(M194/M193),)</f>
        <v>0</v>
      </c>
      <c r="AE194" s="290">
        <f t="shared" ref="AE194" si="2023">IF(N193&gt;0,(N194/N193),)</f>
        <v>38129.324680865189</v>
      </c>
      <c r="AF194" s="285">
        <f t="shared" ref="AF194" si="2024">IF(O193&gt;0,(O194/O193),)</f>
        <v>37229.51533901626</v>
      </c>
      <c r="AG194" s="275">
        <f t="shared" ref="AG194" si="2025">IF(P193&gt;0,(P194/P193),)</f>
        <v>0</v>
      </c>
      <c r="AH194" s="290">
        <f t="shared" ref="AH194" si="2026">IF(Q193&gt;0,(Q194/Q193),)</f>
        <v>37229.51533901626</v>
      </c>
      <c r="AI194" s="345">
        <f>IF(S192&gt;0,(S194-S192)/S192,)</f>
        <v>1.373298461185137E-2</v>
      </c>
      <c r="AJ194" s="312">
        <f t="shared" ref="AJ194" si="2027">IF(T192&gt;0,(T194-T192)/T192,)</f>
        <v>0.23650679761332666</v>
      </c>
      <c r="AK194" s="314">
        <f t="shared" ref="AK194" si="2028">IF(U192&gt;0,(U194-U192)/U192,)</f>
        <v>-1.4623047570977103E-2</v>
      </c>
      <c r="AL194" s="314">
        <f t="shared" ref="AL194" si="2029">IF(V192&gt;0,(V194-V192)/V192,)</f>
        <v>1.9079033334177431E-2</v>
      </c>
      <c r="AM194" s="312">
        <f t="shared" ref="AM194" si="2030">IF(W192&gt;0,(W194-W192)/W192,)</f>
        <v>-0.26829268292682928</v>
      </c>
      <c r="AN194" s="314">
        <f t="shared" ref="AN194" si="2031">IF(X192&gt;0,(X194-X192)/X192,)</f>
        <v>9.982302803173148E-3</v>
      </c>
      <c r="AO194" s="310">
        <f t="shared" ref="AO194" si="2032">IF(Y192&gt;0,(Y194-Y192)/Y192,)</f>
        <v>6.5705008721782449E-2</v>
      </c>
      <c r="AP194" s="314">
        <f t="shared" ref="AP194" si="2033">IF(Z192&gt;0,(Z194-Z192)/Z192,)</f>
        <v>0</v>
      </c>
      <c r="AQ194" s="314">
        <f t="shared" ref="AQ194" si="2034">IF(AA192&gt;0,(AA194-AA192)/AA192,)</f>
        <v>-4.3895503175028286E-3</v>
      </c>
      <c r="AR194" s="314">
        <f t="shared" ref="AR194" si="2035">IF(AB192&gt;0,(AB194-AB192)/AB192,)</f>
        <v>2.4205362096148576E-2</v>
      </c>
      <c r="AS194" s="314">
        <f t="shared" ref="AS194" si="2036">IF(AC192&gt;0,(AC194-AC192)/AC192,)</f>
        <v>-9.7356617629457375E-3</v>
      </c>
      <c r="AT194" s="314">
        <f t="shared" ref="AT194" si="2037">IF(AD192&gt;0,(AD194-AD192)/AD192,)</f>
        <v>0</v>
      </c>
      <c r="AU194" s="310">
        <f t="shared" ref="AU194" si="2038">IF(AE192&gt;0,(AE194-AE192)/AE192,)</f>
        <v>8.1505355282806453E-3</v>
      </c>
      <c r="AV194" s="314">
        <f t="shared" ref="AV194" si="2039">IF(AF192&gt;0,(AF194-AF192)/AF192,)</f>
        <v>1.4589038664111064E-3</v>
      </c>
      <c r="AW194" s="314">
        <f t="shared" ref="AW194" si="2040">IF(AG192&gt;0,(AG194-AG192)/AG192,)</f>
        <v>0</v>
      </c>
      <c r="AX194" s="310">
        <f t="shared" ref="AX194" si="2041">IF(AH192&gt;0,(AH194-AH192)/AH192,)</f>
        <v>1.4589038664111064E-3</v>
      </c>
    </row>
    <row r="195" spans="1:50">
      <c r="A195" s="381" t="s">
        <v>334</v>
      </c>
      <c r="B195" s="382">
        <v>21</v>
      </c>
      <c r="C195" s="382">
        <v>21</v>
      </c>
      <c r="D195" s="382">
        <v>23</v>
      </c>
      <c r="E195" s="382">
        <v>31</v>
      </c>
      <c r="F195" s="382">
        <v>0</v>
      </c>
      <c r="G195" s="382">
        <v>0</v>
      </c>
      <c r="H195" s="382">
        <v>96</v>
      </c>
      <c r="I195" s="382"/>
      <c r="J195" s="382">
        <v>10</v>
      </c>
      <c r="K195" s="382">
        <v>4</v>
      </c>
      <c r="L195" s="382">
        <v>3</v>
      </c>
      <c r="M195" s="382"/>
      <c r="N195" s="382">
        <v>17</v>
      </c>
      <c r="O195" s="382">
        <v>113</v>
      </c>
      <c r="P195" s="382"/>
      <c r="Q195" s="382">
        <v>113</v>
      </c>
      <c r="Y195" s="288"/>
      <c r="Z195" s="284"/>
      <c r="AE195" s="288"/>
      <c r="AF195" s="284"/>
      <c r="AH195" s="288"/>
      <c r="AI195" s="343"/>
      <c r="AJ195" s="344"/>
      <c r="AK195" s="344"/>
      <c r="AL195" s="344"/>
      <c r="AM195" s="344"/>
      <c r="AN195" s="344"/>
      <c r="AO195" s="309"/>
      <c r="AP195" s="344"/>
      <c r="AQ195" s="344"/>
      <c r="AR195" s="344"/>
      <c r="AS195" s="344"/>
      <c r="AT195" s="344"/>
      <c r="AU195" s="309"/>
      <c r="AV195" s="344"/>
      <c r="AW195" s="344"/>
      <c r="AX195" s="309"/>
    </row>
    <row r="196" spans="1:50">
      <c r="A196" s="381" t="s">
        <v>336</v>
      </c>
      <c r="B196" s="382">
        <v>1272201</v>
      </c>
      <c r="C196" s="382">
        <v>1211630.0362694301</v>
      </c>
      <c r="D196" s="382">
        <v>466580.95714285708</v>
      </c>
      <c r="E196" s="382">
        <v>1223876.4545454546</v>
      </c>
      <c r="F196" s="382">
        <v>0</v>
      </c>
      <c r="G196" s="382">
        <v>0</v>
      </c>
      <c r="H196" s="382">
        <v>4174288.4479577416</v>
      </c>
      <c r="I196" s="382"/>
      <c r="J196" s="382">
        <v>406816</v>
      </c>
      <c r="K196" s="382">
        <v>146660.57142857142</v>
      </c>
      <c r="L196" s="382">
        <v>130392.85714285713</v>
      </c>
      <c r="M196" s="382"/>
      <c r="N196" s="382">
        <v>683869.42857142852</v>
      </c>
      <c r="O196" s="382">
        <v>3994387.1128389258</v>
      </c>
      <c r="P196" s="382"/>
      <c r="Q196" s="382">
        <v>3994387.1128389258</v>
      </c>
      <c r="R196" s="273"/>
      <c r="S196" s="275">
        <f>IF(B195&gt;0,(B196/B195),)</f>
        <v>60581</v>
      </c>
      <c r="T196" s="275">
        <f t="shared" ref="T196" si="2042">IF(C195&gt;0,(C196/C195),)</f>
        <v>57696.668393782384</v>
      </c>
      <c r="U196" s="275">
        <f t="shared" ref="U196" si="2043">IF(D195&gt;0,(D196/D195),)</f>
        <v>20286.12857142857</v>
      </c>
      <c r="V196" s="275">
        <f t="shared" ref="V196" si="2044">IF(E195&gt;0,(E196/E195),)</f>
        <v>39479.885630498538</v>
      </c>
      <c r="W196" s="275">
        <f t="shared" ref="W196" si="2045">IF(F195&gt;0,(F196/F195),)</f>
        <v>0</v>
      </c>
      <c r="X196" s="275">
        <f t="shared" ref="X196" si="2046">IF(G195&gt;0,(G196/G195),)</f>
        <v>0</v>
      </c>
      <c r="Y196" s="290">
        <f t="shared" ref="Y196" si="2047">IF(H195&gt;0,(H196/H195),)</f>
        <v>43482.171332893144</v>
      </c>
      <c r="Z196" s="285">
        <f t="shared" ref="Z196" si="2048">IF(I195&gt;0,(I196/I195),)</f>
        <v>0</v>
      </c>
      <c r="AA196" s="275">
        <f t="shared" ref="AA196" si="2049">IF(J195&gt;0,(J196/J195),)</f>
        <v>40681.599999999999</v>
      </c>
      <c r="AB196" s="275">
        <f t="shared" ref="AB196" si="2050">IF(K195&gt;0,(K196/K195),)</f>
        <v>36665.142857142855</v>
      </c>
      <c r="AC196" s="275">
        <f t="shared" ref="AC196" si="2051">IF(L195&gt;0,(L196/L195),)</f>
        <v>43464.28571428571</v>
      </c>
      <c r="AD196" s="275">
        <f t="shared" ref="AD196" si="2052">IF(M195&gt;0,(M196/M195),)</f>
        <v>0</v>
      </c>
      <c r="AE196" s="290">
        <f t="shared" ref="AE196" si="2053">IF(N195&gt;0,(N196/N195),)</f>
        <v>40227.613445378149</v>
      </c>
      <c r="AF196" s="285">
        <f t="shared" ref="AF196" si="2054">IF(O195&gt;0,(O196/O195),)</f>
        <v>35348.558520698462</v>
      </c>
      <c r="AG196" s="275">
        <f t="shared" ref="AG196" si="2055">IF(P195&gt;0,(P196/P195),)</f>
        <v>0</v>
      </c>
      <c r="AH196" s="290">
        <f t="shared" ref="AH196" si="2056">IF(Q195&gt;0,(Q196/Q195),)</f>
        <v>35348.558520698462</v>
      </c>
      <c r="AI196" s="343"/>
      <c r="AJ196" s="344"/>
      <c r="AK196" s="344"/>
      <c r="AL196" s="344"/>
      <c r="AM196" s="344"/>
      <c r="AN196" s="344"/>
      <c r="AO196" s="309"/>
      <c r="AP196" s="344"/>
      <c r="AQ196" s="344"/>
      <c r="AR196" s="344"/>
      <c r="AS196" s="344"/>
      <c r="AT196" s="344"/>
      <c r="AU196" s="309"/>
      <c r="AV196" s="344"/>
      <c r="AW196" s="344"/>
      <c r="AX196" s="309"/>
    </row>
    <row r="197" spans="1:50">
      <c r="A197" s="381" t="s">
        <v>338</v>
      </c>
      <c r="B197" s="382">
        <v>22</v>
      </c>
      <c r="C197" s="382">
        <v>26</v>
      </c>
      <c r="D197" s="382">
        <v>14</v>
      </c>
      <c r="E197" s="382">
        <v>18</v>
      </c>
      <c r="F197" s="396">
        <v>3</v>
      </c>
      <c r="G197" s="382">
        <v>0</v>
      </c>
      <c r="H197" s="382">
        <v>83</v>
      </c>
      <c r="I197" s="382"/>
      <c r="J197" s="382">
        <v>10</v>
      </c>
      <c r="K197" s="382">
        <v>2</v>
      </c>
      <c r="L197" s="382">
        <v>3</v>
      </c>
      <c r="M197" s="382"/>
      <c r="N197" s="382">
        <v>15</v>
      </c>
      <c r="O197" s="382">
        <v>118</v>
      </c>
      <c r="P197" s="382"/>
      <c r="Q197" s="382">
        <v>118</v>
      </c>
      <c r="Y197" s="288"/>
      <c r="Z197" s="284"/>
      <c r="AE197" s="288"/>
      <c r="AF197" s="284"/>
      <c r="AH197" s="288"/>
      <c r="AI197" s="343"/>
      <c r="AJ197" s="344"/>
      <c r="AK197" s="344"/>
      <c r="AL197" s="344"/>
      <c r="AM197" s="344"/>
      <c r="AN197" s="344"/>
      <c r="AO197" s="309"/>
      <c r="AP197" s="344"/>
      <c r="AQ197" s="344"/>
      <c r="AR197" s="344"/>
      <c r="AS197" s="344"/>
      <c r="AT197" s="344"/>
      <c r="AU197" s="309"/>
      <c r="AV197" s="344"/>
      <c r="AW197" s="344"/>
      <c r="AX197" s="309"/>
    </row>
    <row r="198" spans="1:50">
      <c r="A198" s="381" t="s">
        <v>340</v>
      </c>
      <c r="B198" s="382">
        <v>1533543</v>
      </c>
      <c r="C198" s="382">
        <v>1578863.325</v>
      </c>
      <c r="D198" s="382">
        <v>321204.54545454541</v>
      </c>
      <c r="E198" s="382">
        <v>778514.67391304346</v>
      </c>
      <c r="F198" s="382">
        <v>75330.899999999994</v>
      </c>
      <c r="G198" s="382">
        <v>0</v>
      </c>
      <c r="H198" s="382">
        <v>4287456.4443675894</v>
      </c>
      <c r="I198" s="382"/>
      <c r="J198" s="382">
        <v>338975.2</v>
      </c>
      <c r="K198" s="382">
        <v>69240</v>
      </c>
      <c r="L198" s="382">
        <v>130392.85714285713</v>
      </c>
      <c r="M198" s="382"/>
      <c r="N198" s="382">
        <v>538608.05714285711</v>
      </c>
      <c r="O198" s="382">
        <v>4174366.1433238639</v>
      </c>
      <c r="P198" s="382"/>
      <c r="Q198" s="382">
        <v>4174366.1433238639</v>
      </c>
      <c r="R198" s="273"/>
      <c r="S198" s="275">
        <f>IF(B197&gt;0,(B198/B197),)</f>
        <v>69706.5</v>
      </c>
      <c r="T198" s="275">
        <f t="shared" ref="T198" si="2057">IF(C197&gt;0,(C198/C197),)</f>
        <v>60725.512499999997</v>
      </c>
      <c r="U198" s="275">
        <f t="shared" ref="U198" si="2058">IF(D197&gt;0,(D198/D197),)</f>
        <v>22943.181818181816</v>
      </c>
      <c r="V198" s="275">
        <f t="shared" ref="V198" si="2059">IF(E197&gt;0,(E198/E197),)</f>
        <v>43250.815217391304</v>
      </c>
      <c r="W198" s="275">
        <f t="shared" ref="W198" si="2060">IF(F197&gt;0,(F198/F197),)</f>
        <v>25110.3</v>
      </c>
      <c r="X198" s="275">
        <f t="shared" ref="X198" si="2061">IF(G197&gt;0,(G198/G197),)</f>
        <v>0</v>
      </c>
      <c r="Y198" s="290">
        <f t="shared" ref="Y198" si="2062">IF(H197&gt;0,(H198/H197),)</f>
        <v>51656.101739368547</v>
      </c>
      <c r="Z198" s="285">
        <f t="shared" ref="Z198" si="2063">IF(I197&gt;0,(I198/I197),)</f>
        <v>0</v>
      </c>
      <c r="AA198" s="275">
        <f t="shared" ref="AA198" si="2064">IF(J197&gt;0,(J198/J197),)</f>
        <v>33897.520000000004</v>
      </c>
      <c r="AB198" s="275">
        <f t="shared" ref="AB198" si="2065">IF(K197&gt;0,(K198/K197),)</f>
        <v>34620</v>
      </c>
      <c r="AC198" s="275">
        <f t="shared" ref="AC198" si="2066">IF(L197&gt;0,(L198/L197),)</f>
        <v>43464.28571428571</v>
      </c>
      <c r="AD198" s="275">
        <f t="shared" ref="AD198" si="2067">IF(M197&gt;0,(M198/M197),)</f>
        <v>0</v>
      </c>
      <c r="AE198" s="290">
        <f t="shared" ref="AE198" si="2068">IF(N197&gt;0,(N198/N197),)</f>
        <v>35907.203809523809</v>
      </c>
      <c r="AF198" s="285">
        <f t="shared" ref="AF198" si="2069">IF(O197&gt;0,(O198/O197),)</f>
        <v>35375.984265456471</v>
      </c>
      <c r="AG198" s="275">
        <f t="shared" ref="AG198" si="2070">IF(P197&gt;0,(P198/P197),)</f>
        <v>0</v>
      </c>
      <c r="AH198" s="290">
        <f t="shared" ref="AH198" si="2071">IF(Q197&gt;0,(Q198/Q197),)</f>
        <v>35375.984265456471</v>
      </c>
      <c r="AI198" s="345">
        <f>IF(S196&gt;0,(S198-S196)/S196,)</f>
        <v>0.15063303676070056</v>
      </c>
      <c r="AJ198" s="314">
        <f t="shared" ref="AJ198" si="2072">IF(T196&gt;0,(T198-T196)/T196,)</f>
        <v>5.2495996572031071E-2</v>
      </c>
      <c r="AK198" s="314">
        <f t="shared" ref="AK198" si="2073">IF(U196&gt;0,(U198-U196)/U196,)</f>
        <v>0.13097882315975751</v>
      </c>
      <c r="AL198" s="314">
        <f t="shared" ref="AL198" si="2074">IF(V196&gt;0,(V198-V196)/V196,)</f>
        <v>9.5515210509619392E-2</v>
      </c>
      <c r="AM198" s="314">
        <f t="shared" ref="AM198" si="2075">IF(W196&gt;0,(W198-W196)/W196,)</f>
        <v>0</v>
      </c>
      <c r="AN198" s="314">
        <f t="shared" ref="AN198" si="2076">IF(X196&gt;0,(X198-X196)/X196,)</f>
        <v>0</v>
      </c>
      <c r="AO198" s="310">
        <f t="shared" ref="AO198" si="2077">IF(Y196&gt;0,(Y198-Y196)/Y196,)</f>
        <v>0.18798349199024555</v>
      </c>
      <c r="AP198" s="314">
        <f t="shared" ref="AP198" si="2078">IF(Z196&gt;0,(Z198-Z196)/Z196,)</f>
        <v>0</v>
      </c>
      <c r="AQ198" s="312">
        <f t="shared" ref="AQ198" si="2079">IF(AA196&gt;0,(AA198-AA196)/AA196,)</f>
        <v>-0.16676040273735535</v>
      </c>
      <c r="AR198" s="314">
        <f t="shared" ref="AR198" si="2080">IF(AB196&gt;0,(AB198-AB196)/AB196,)</f>
        <v>-5.5778941462502285E-2</v>
      </c>
      <c r="AS198" s="314">
        <f t="shared" ref="AS198" si="2081">IF(AC196&gt;0,(AC198-AC196)/AC196,)</f>
        <v>0</v>
      </c>
      <c r="AT198" s="314">
        <f t="shared" ref="AT198" si="2082">IF(AD196&gt;0,(AD198-AD196)/AD196,)</f>
        <v>0</v>
      </c>
      <c r="AU198" s="310">
        <f t="shared" ref="AU198" si="2083">IF(AE196&gt;0,(AE198-AE196)/AE196,)</f>
        <v>-0.10739910389465876</v>
      </c>
      <c r="AV198" s="314">
        <f>IF(AF196&gt;0,(AF198-AF196)/AF196,)</f>
        <v>7.7586600149338913E-4</v>
      </c>
      <c r="AW198" s="314">
        <f t="shared" ref="AW198" si="2084">IF(AG196&gt;0,(AG198-AG196)/AG196,)</f>
        <v>0</v>
      </c>
      <c r="AX198" s="310">
        <f t="shared" ref="AX198" si="2085">IF(AH196&gt;0,(AH198-AH196)/AH196,)</f>
        <v>7.7586600149338913E-4</v>
      </c>
    </row>
    <row r="199" spans="1:50">
      <c r="A199" s="381" t="s">
        <v>342</v>
      </c>
      <c r="B199" s="382">
        <v>0</v>
      </c>
      <c r="C199" s="382">
        <v>0</v>
      </c>
      <c r="D199" s="382">
        <v>0</v>
      </c>
      <c r="E199" s="382">
        <v>0</v>
      </c>
      <c r="F199" s="382">
        <v>0</v>
      </c>
      <c r="G199" s="382">
        <v>0</v>
      </c>
      <c r="H199" s="382">
        <v>0</v>
      </c>
      <c r="I199" s="382"/>
      <c r="J199" s="382">
        <v>0</v>
      </c>
      <c r="K199" s="382">
        <v>0</v>
      </c>
      <c r="L199" s="382">
        <v>0</v>
      </c>
      <c r="M199" s="382"/>
      <c r="N199" s="382">
        <v>0</v>
      </c>
      <c r="O199" s="382">
        <v>0</v>
      </c>
      <c r="P199" s="382"/>
      <c r="Q199" s="382">
        <v>0</v>
      </c>
      <c r="Y199" s="288"/>
      <c r="Z199" s="284"/>
      <c r="AE199" s="288"/>
      <c r="AF199" s="284"/>
      <c r="AH199" s="288"/>
      <c r="AI199" s="343"/>
      <c r="AJ199" s="344"/>
      <c r="AK199" s="344"/>
      <c r="AL199" s="344"/>
      <c r="AM199" s="344"/>
      <c r="AN199" s="344"/>
      <c r="AO199" s="309"/>
      <c r="AP199" s="344"/>
      <c r="AQ199" s="344"/>
      <c r="AR199" s="344"/>
      <c r="AS199" s="344"/>
      <c r="AT199" s="344"/>
      <c r="AU199" s="309"/>
      <c r="AV199" s="344"/>
      <c r="AW199" s="344"/>
      <c r="AX199" s="309"/>
    </row>
    <row r="200" spans="1:50">
      <c r="A200" s="381" t="s">
        <v>344</v>
      </c>
      <c r="B200" s="382">
        <v>0</v>
      </c>
      <c r="C200" s="382">
        <v>0</v>
      </c>
      <c r="D200" s="382">
        <v>0</v>
      </c>
      <c r="E200" s="382">
        <v>0</v>
      </c>
      <c r="F200" s="382">
        <v>0</v>
      </c>
      <c r="G200" s="382">
        <v>0</v>
      </c>
      <c r="H200" s="382">
        <v>0</v>
      </c>
      <c r="I200" s="382"/>
      <c r="J200" s="382">
        <v>0</v>
      </c>
      <c r="K200" s="382">
        <v>0</v>
      </c>
      <c r="L200" s="382">
        <v>0</v>
      </c>
      <c r="M200" s="382"/>
      <c r="N200" s="382">
        <v>0</v>
      </c>
      <c r="O200" s="382">
        <v>0</v>
      </c>
      <c r="P200" s="382"/>
      <c r="Q200" s="382">
        <v>0</v>
      </c>
      <c r="R200" s="273"/>
      <c r="S200" s="275">
        <f>IF(B199&gt;0,(B200/B199),)</f>
        <v>0</v>
      </c>
      <c r="T200" s="275">
        <f t="shared" ref="T200" si="2086">IF(C199&gt;0,(C200/C199),)</f>
        <v>0</v>
      </c>
      <c r="U200" s="275">
        <f t="shared" ref="U200" si="2087">IF(D199&gt;0,(D200/D199),)</f>
        <v>0</v>
      </c>
      <c r="V200" s="275">
        <f t="shared" ref="V200" si="2088">IF(E199&gt;0,(E200/E199),)</f>
        <v>0</v>
      </c>
      <c r="W200" s="275">
        <f t="shared" ref="W200" si="2089">IF(F199&gt;0,(F200/F199),)</f>
        <v>0</v>
      </c>
      <c r="X200" s="275">
        <f t="shared" ref="X200" si="2090">IF(G199&gt;0,(G200/G199),)</f>
        <v>0</v>
      </c>
      <c r="Y200" s="290">
        <f t="shared" ref="Y200" si="2091">IF(H199&gt;0,(H200/H199),)</f>
        <v>0</v>
      </c>
      <c r="Z200" s="285">
        <f t="shared" ref="Z200" si="2092">IF(I199&gt;0,(I200/I199),)</f>
        <v>0</v>
      </c>
      <c r="AA200" s="275">
        <f t="shared" ref="AA200" si="2093">IF(J199&gt;0,(J200/J199),)</f>
        <v>0</v>
      </c>
      <c r="AB200" s="275">
        <f t="shared" ref="AB200" si="2094">IF(K199&gt;0,(K200/K199),)</f>
        <v>0</v>
      </c>
      <c r="AC200" s="275">
        <f t="shared" ref="AC200" si="2095">IF(L199&gt;0,(L200/L199),)</f>
        <v>0</v>
      </c>
      <c r="AD200" s="275">
        <f t="shared" ref="AD200" si="2096">IF(M199&gt;0,(M200/M199),)</f>
        <v>0</v>
      </c>
      <c r="AE200" s="290">
        <f t="shared" ref="AE200" si="2097">IF(N199&gt;0,(N200/N199),)</f>
        <v>0</v>
      </c>
      <c r="AF200" s="285">
        <f t="shared" ref="AF200" si="2098">IF(O199&gt;0,(O200/O199),)</f>
        <v>0</v>
      </c>
      <c r="AG200" s="275">
        <f t="shared" ref="AG200" si="2099">IF(P199&gt;0,(P200/P199),)</f>
        <v>0</v>
      </c>
      <c r="AH200" s="290">
        <f t="shared" ref="AH200" si="2100">IF(Q199&gt;0,(Q200/Q199),)</f>
        <v>0</v>
      </c>
      <c r="AI200" s="343"/>
      <c r="AJ200" s="344"/>
      <c r="AK200" s="344"/>
      <c r="AL200" s="344"/>
      <c r="AM200" s="344"/>
      <c r="AN200" s="344"/>
      <c r="AO200" s="309"/>
      <c r="AP200" s="344"/>
      <c r="AQ200" s="344"/>
      <c r="AR200" s="344"/>
      <c r="AS200" s="344"/>
      <c r="AT200" s="344"/>
      <c r="AU200" s="309"/>
      <c r="AV200" s="344"/>
      <c r="AW200" s="344"/>
      <c r="AX200" s="309"/>
    </row>
    <row r="201" spans="1:50">
      <c r="A201" s="381" t="s">
        <v>346</v>
      </c>
      <c r="B201" s="382">
        <v>0</v>
      </c>
      <c r="C201" s="382">
        <v>0</v>
      </c>
      <c r="D201" s="382">
        <v>0</v>
      </c>
      <c r="E201" s="382">
        <v>0</v>
      </c>
      <c r="F201" s="382">
        <v>0</v>
      </c>
      <c r="G201" s="382">
        <v>0</v>
      </c>
      <c r="H201" s="382">
        <v>0</v>
      </c>
      <c r="I201" s="382"/>
      <c r="J201" s="382">
        <v>0</v>
      </c>
      <c r="K201" s="382">
        <v>0</v>
      </c>
      <c r="L201" s="382">
        <v>0</v>
      </c>
      <c r="M201" s="382"/>
      <c r="N201" s="382">
        <v>0</v>
      </c>
      <c r="O201" s="382">
        <v>0</v>
      </c>
      <c r="P201" s="382"/>
      <c r="Q201" s="382">
        <v>0</v>
      </c>
      <c r="Y201" s="288"/>
      <c r="Z201" s="284"/>
      <c r="AE201" s="288"/>
      <c r="AF201" s="284"/>
      <c r="AH201" s="288"/>
      <c r="AI201" s="343"/>
      <c r="AJ201" s="344"/>
      <c r="AK201" s="344"/>
      <c r="AL201" s="344"/>
      <c r="AM201" s="344"/>
      <c r="AN201" s="344"/>
      <c r="AO201" s="309"/>
      <c r="AP201" s="344"/>
      <c r="AQ201" s="344"/>
      <c r="AR201" s="344"/>
      <c r="AS201" s="344"/>
      <c r="AT201" s="344"/>
      <c r="AU201" s="309"/>
      <c r="AV201" s="344"/>
      <c r="AW201" s="344"/>
      <c r="AX201" s="309"/>
    </row>
    <row r="202" spans="1:50">
      <c r="A202" s="381" t="s">
        <v>348</v>
      </c>
      <c r="B202" s="382">
        <v>0</v>
      </c>
      <c r="C202" s="382">
        <v>0</v>
      </c>
      <c r="D202" s="382">
        <v>0</v>
      </c>
      <c r="E202" s="382">
        <v>0</v>
      </c>
      <c r="F202" s="382">
        <v>0</v>
      </c>
      <c r="G202" s="382">
        <v>0</v>
      </c>
      <c r="H202" s="382">
        <v>0</v>
      </c>
      <c r="I202" s="382"/>
      <c r="J202" s="382">
        <v>0</v>
      </c>
      <c r="K202" s="382">
        <v>0</v>
      </c>
      <c r="L202" s="382">
        <v>0</v>
      </c>
      <c r="M202" s="382"/>
      <c r="N202" s="382">
        <v>0</v>
      </c>
      <c r="O202" s="382">
        <v>0</v>
      </c>
      <c r="P202" s="382"/>
      <c r="Q202" s="382">
        <v>0</v>
      </c>
      <c r="R202" s="273"/>
      <c r="S202" s="275">
        <f>IF(B201&gt;0,(B202/B201),)</f>
        <v>0</v>
      </c>
      <c r="T202" s="275">
        <f t="shared" ref="T202" si="2101">IF(C201&gt;0,(C202/C201),)</f>
        <v>0</v>
      </c>
      <c r="U202" s="275">
        <f t="shared" ref="U202" si="2102">IF(D201&gt;0,(D202/D201),)</f>
        <v>0</v>
      </c>
      <c r="V202" s="275">
        <f t="shared" ref="V202" si="2103">IF(E201&gt;0,(E202/E201),)</f>
        <v>0</v>
      </c>
      <c r="W202" s="275">
        <f t="shared" ref="W202" si="2104">IF(F201&gt;0,(F202/F201),)</f>
        <v>0</v>
      </c>
      <c r="X202" s="275">
        <f t="shared" ref="X202" si="2105">IF(G201&gt;0,(G202/G201),)</f>
        <v>0</v>
      </c>
      <c r="Y202" s="290">
        <f t="shared" ref="Y202" si="2106">IF(H201&gt;0,(H202/H201),)</f>
        <v>0</v>
      </c>
      <c r="Z202" s="285">
        <f t="shared" ref="Z202" si="2107">IF(I201&gt;0,(I202/I201),)</f>
        <v>0</v>
      </c>
      <c r="AA202" s="275">
        <f t="shared" ref="AA202" si="2108">IF(J201&gt;0,(J202/J201),)</f>
        <v>0</v>
      </c>
      <c r="AB202" s="275">
        <f t="shared" ref="AB202" si="2109">IF(K201&gt;0,(K202/K201),)</f>
        <v>0</v>
      </c>
      <c r="AC202" s="275">
        <f t="shared" ref="AC202" si="2110">IF(L201&gt;0,(L202/L201),)</f>
        <v>0</v>
      </c>
      <c r="AD202" s="275">
        <f t="shared" ref="AD202" si="2111">IF(M201&gt;0,(M202/M201),)</f>
        <v>0</v>
      </c>
      <c r="AE202" s="290">
        <f t="shared" ref="AE202" si="2112">IF(N201&gt;0,(N202/N201),)</f>
        <v>0</v>
      </c>
      <c r="AF202" s="285">
        <f t="shared" ref="AF202" si="2113">IF(O201&gt;0,(O202/O201),)</f>
        <v>0</v>
      </c>
      <c r="AG202" s="275">
        <f t="shared" ref="AG202" si="2114">IF(P201&gt;0,(P202/P201),)</f>
        <v>0</v>
      </c>
      <c r="AH202" s="290">
        <f t="shared" ref="AH202" si="2115">IF(Q201&gt;0,(Q202/Q201),)</f>
        <v>0</v>
      </c>
      <c r="AI202" s="345">
        <f>IF(S200&gt;0,(S202-S200)/S200,)</f>
        <v>0</v>
      </c>
      <c r="AJ202" s="314">
        <f t="shared" ref="AJ202" si="2116">IF(T200&gt;0,(T202-T200)/T200,)</f>
        <v>0</v>
      </c>
      <c r="AK202" s="314">
        <f t="shared" ref="AK202" si="2117">IF(U200&gt;0,(U202-U200)/U200,)</f>
        <v>0</v>
      </c>
      <c r="AL202" s="314">
        <f t="shared" ref="AL202" si="2118">IF(V200&gt;0,(V202-V200)/V200,)</f>
        <v>0</v>
      </c>
      <c r="AM202" s="314">
        <f t="shared" ref="AM202" si="2119">IF(W200&gt;0,(W202-W200)/W200,)</f>
        <v>0</v>
      </c>
      <c r="AN202" s="314">
        <f t="shared" ref="AN202" si="2120">IF(X200&gt;0,(X202-X200)/X200,)</f>
        <v>0</v>
      </c>
      <c r="AO202" s="310">
        <f t="shared" ref="AO202" si="2121">IF(Y200&gt;0,(Y202-Y200)/Y200,)</f>
        <v>0</v>
      </c>
      <c r="AP202" s="314">
        <f t="shared" ref="AP202" si="2122">IF(Z200&gt;0,(Z202-Z200)/Z200,)</f>
        <v>0</v>
      </c>
      <c r="AQ202" s="314">
        <f t="shared" ref="AQ202" si="2123">IF(AA200&gt;0,(AA202-AA200)/AA200,)</f>
        <v>0</v>
      </c>
      <c r="AR202" s="314">
        <f t="shared" ref="AR202" si="2124">IF(AB200&gt;0,(AB202-AB200)/AB200,)</f>
        <v>0</v>
      </c>
      <c r="AS202" s="314">
        <f t="shared" ref="AS202" si="2125">IF(AC200&gt;0,(AC202-AC200)/AC200,)</f>
        <v>0</v>
      </c>
      <c r="AT202" s="314">
        <f t="shared" ref="AT202" si="2126">IF(AD200&gt;0,(AD202-AD200)/AD200,)</f>
        <v>0</v>
      </c>
      <c r="AU202" s="310">
        <f t="shared" ref="AU202" si="2127">IF(AE200&gt;0,(AE202-AE200)/AE200,)</f>
        <v>0</v>
      </c>
      <c r="AV202" s="314">
        <f t="shared" ref="AV202" si="2128">IF(AF200&gt;0,(AF202-AF200)/AF200,)</f>
        <v>0</v>
      </c>
      <c r="AW202" s="314">
        <f t="shared" ref="AW202" si="2129">IF(AG200&gt;0,(AG202-AG200)/AG200,)</f>
        <v>0</v>
      </c>
      <c r="AX202" s="310">
        <f t="shared" ref="AX202" si="2130">IF(AH200&gt;0,(AH202-AH200)/AH200,)</f>
        <v>0</v>
      </c>
    </row>
    <row r="203" spans="1:50">
      <c r="A203" s="381" t="s">
        <v>350</v>
      </c>
      <c r="B203" s="382">
        <v>1232</v>
      </c>
      <c r="C203" s="382">
        <v>1266</v>
      </c>
      <c r="D203" s="382">
        <v>1039</v>
      </c>
      <c r="E203" s="382">
        <v>1098</v>
      </c>
      <c r="F203" s="382">
        <v>99</v>
      </c>
      <c r="G203" s="382">
        <v>85</v>
      </c>
      <c r="H203" s="382">
        <v>4819</v>
      </c>
      <c r="I203" s="382"/>
      <c r="J203" s="382">
        <v>704</v>
      </c>
      <c r="K203" s="382">
        <v>388</v>
      </c>
      <c r="L203" s="382">
        <v>79</v>
      </c>
      <c r="M203" s="382"/>
      <c r="N203" s="382">
        <v>1171</v>
      </c>
      <c r="O203" s="382">
        <v>394</v>
      </c>
      <c r="P203" s="382"/>
      <c r="Q203" s="382">
        <v>394</v>
      </c>
      <c r="Y203" s="288"/>
      <c r="Z203" s="284"/>
      <c r="AE203" s="288"/>
      <c r="AF203" s="284"/>
      <c r="AH203" s="288"/>
      <c r="AI203" s="343"/>
      <c r="AJ203" s="344"/>
      <c r="AK203" s="344"/>
      <c r="AL203" s="344"/>
      <c r="AM203" s="344"/>
      <c r="AN203" s="344"/>
      <c r="AO203" s="309"/>
      <c r="AP203" s="344"/>
      <c r="AQ203" s="344"/>
      <c r="AR203" s="344"/>
      <c r="AS203" s="344"/>
      <c r="AT203" s="344"/>
      <c r="AU203" s="309"/>
      <c r="AV203" s="344"/>
      <c r="AW203" s="344"/>
      <c r="AX203" s="309"/>
    </row>
    <row r="204" spans="1:50">
      <c r="A204" s="381" t="s">
        <v>352</v>
      </c>
      <c r="B204" s="382">
        <v>101769437.7011431</v>
      </c>
      <c r="C204" s="382">
        <v>84177417.495985836</v>
      </c>
      <c r="D204" s="382">
        <v>60424912.743761957</v>
      </c>
      <c r="E204" s="382">
        <v>59581703.03256844</v>
      </c>
      <c r="F204" s="382">
        <v>5195518.6611556839</v>
      </c>
      <c r="G204" s="382">
        <v>4033164.6540404046</v>
      </c>
      <c r="H204" s="382">
        <v>315182154.28865546</v>
      </c>
      <c r="I204" s="382"/>
      <c r="J204" s="382">
        <v>32773841.569259673</v>
      </c>
      <c r="K204" s="382">
        <v>15108041.812240697</v>
      </c>
      <c r="L204" s="382">
        <v>3375713.6095978492</v>
      </c>
      <c r="M204" s="382"/>
      <c r="N204" s="382">
        <v>51257596.991098218</v>
      </c>
      <c r="O204" s="382">
        <v>14631627.058239004</v>
      </c>
      <c r="P204" s="382"/>
      <c r="Q204" s="382">
        <v>14631627.058239004</v>
      </c>
      <c r="R204" s="273"/>
      <c r="S204" s="275">
        <f>IF(B203&gt;0,(B204/B203),)</f>
        <v>82605.063069109659</v>
      </c>
      <c r="T204" s="275">
        <f t="shared" ref="T204" si="2131">IF(C203&gt;0,(C204/C203),)</f>
        <v>66490.851102674438</v>
      </c>
      <c r="U204" s="275">
        <f t="shared" ref="U204" si="2132">IF(D203&gt;0,(D204/D203),)</f>
        <v>58156.797635959534</v>
      </c>
      <c r="V204" s="275">
        <f t="shared" ref="V204" si="2133">IF(E203&gt;0,(E204/E203),)</f>
        <v>54263.846113450309</v>
      </c>
      <c r="W204" s="275">
        <f t="shared" ref="W204" si="2134">IF(F203&gt;0,(F204/F203),)</f>
        <v>52479.986476320038</v>
      </c>
      <c r="X204" s="275">
        <f t="shared" ref="X204" si="2135">IF(G203&gt;0,(G204/G203),)</f>
        <v>47448.995929887111</v>
      </c>
      <c r="Y204" s="290">
        <f t="shared" ref="Y204" si="2136">IF(H203&gt;0,(H204/H203),)</f>
        <v>65404.057748216532</v>
      </c>
      <c r="Z204" s="285">
        <f t="shared" ref="Z204" si="2137">IF(I203&gt;0,(I204/I203),)</f>
        <v>0</v>
      </c>
      <c r="AA204" s="275">
        <f t="shared" ref="AA204" si="2138">IF(J203&gt;0,(J204/J203),)</f>
        <v>46553.752229062033</v>
      </c>
      <c r="AB204" s="275">
        <f t="shared" ref="AB204" si="2139">IF(K203&gt;0,(K204/K203),)</f>
        <v>38938.252093403862</v>
      </c>
      <c r="AC204" s="275">
        <f t="shared" ref="AC204" si="2140">IF(L203&gt;0,(L204/L203),)</f>
        <v>42730.552020225936</v>
      </c>
      <c r="AD204" s="275">
        <f t="shared" ref="AD204" si="2141">IF(M203&gt;0,(M204/M203),)</f>
        <v>0</v>
      </c>
      <c r="AE204" s="290">
        <f t="shared" ref="AE204" si="2142">IF(N203&gt;0,(N204/N203),)</f>
        <v>43772.499565412654</v>
      </c>
      <c r="AF204" s="285">
        <f t="shared" ref="AF204" si="2143">IF(O203&gt;0,(O204/O203),)</f>
        <v>37136.109284870567</v>
      </c>
      <c r="AG204" s="275">
        <f t="shared" ref="AG204" si="2144">IF(P203&gt;0,(P204/P203),)</f>
        <v>0</v>
      </c>
      <c r="AH204" s="290">
        <f t="shared" ref="AH204" si="2145">IF(Q203&gt;0,(Q204/Q203),)</f>
        <v>37136.109284870567</v>
      </c>
      <c r="AI204" s="343"/>
      <c r="AJ204" s="344"/>
      <c r="AK204" s="344"/>
      <c r="AL204" s="344"/>
      <c r="AM204" s="344"/>
      <c r="AN204" s="344"/>
      <c r="AO204" s="309"/>
      <c r="AP204" s="344"/>
      <c r="AQ204" s="344"/>
      <c r="AR204" s="344"/>
      <c r="AS204" s="344"/>
      <c r="AT204" s="344"/>
      <c r="AU204" s="309"/>
      <c r="AV204" s="344"/>
      <c r="AW204" s="344"/>
      <c r="AX204" s="309"/>
    </row>
    <row r="205" spans="1:50">
      <c r="A205" s="381" t="s">
        <v>354</v>
      </c>
      <c r="B205" s="382">
        <v>1273</v>
      </c>
      <c r="C205" s="382">
        <v>1239</v>
      </c>
      <c r="D205" s="382">
        <v>1091</v>
      </c>
      <c r="E205" s="382">
        <v>1102</v>
      </c>
      <c r="F205" s="382">
        <v>84</v>
      </c>
      <c r="G205" s="382">
        <v>81</v>
      </c>
      <c r="H205" s="382">
        <v>4870</v>
      </c>
      <c r="I205" s="382"/>
      <c r="J205" s="382">
        <v>735</v>
      </c>
      <c r="K205" s="382">
        <v>362</v>
      </c>
      <c r="L205" s="382">
        <v>74</v>
      </c>
      <c r="M205" s="382"/>
      <c r="N205" s="382">
        <v>1171</v>
      </c>
      <c r="O205" s="382">
        <v>410</v>
      </c>
      <c r="P205" s="382"/>
      <c r="Q205" s="382">
        <v>410</v>
      </c>
      <c r="Y205" s="288"/>
      <c r="Z205" s="284"/>
      <c r="AE205" s="288"/>
      <c r="AF205" s="284"/>
      <c r="AH205" s="288"/>
      <c r="AI205" s="343"/>
      <c r="AJ205" s="344"/>
      <c r="AK205" s="344"/>
      <c r="AL205" s="344"/>
      <c r="AM205" s="344"/>
      <c r="AN205" s="344"/>
      <c r="AO205" s="309"/>
      <c r="AP205" s="344"/>
      <c r="AQ205" s="344"/>
      <c r="AR205" s="344"/>
      <c r="AS205" s="344"/>
      <c r="AT205" s="344"/>
      <c r="AU205" s="309"/>
      <c r="AV205" s="344"/>
      <c r="AW205" s="344"/>
      <c r="AX205" s="309"/>
    </row>
    <row r="206" spans="1:50" ht="13.5" thickBot="1">
      <c r="A206" s="387" t="s">
        <v>356</v>
      </c>
      <c r="B206" s="388">
        <v>108288747.87941916</v>
      </c>
      <c r="C206" s="388">
        <v>83980247.158839583</v>
      </c>
      <c r="D206" s="388">
        <v>61742475.394435704</v>
      </c>
      <c r="E206" s="388">
        <v>61007847.356456347</v>
      </c>
      <c r="F206" s="388">
        <v>4293942.4351119529</v>
      </c>
      <c r="G206" s="388">
        <v>3878552.6481481483</v>
      </c>
      <c r="H206" s="388">
        <v>323191812.87241083</v>
      </c>
      <c r="I206" s="388"/>
      <c r="J206" s="388">
        <v>33855861.853126094</v>
      </c>
      <c r="K206" s="388">
        <v>14577083.499835001</v>
      </c>
      <c r="L206" s="388">
        <v>3167791.8214285709</v>
      </c>
      <c r="M206" s="388"/>
      <c r="N206" s="388">
        <v>51600737.17438966</v>
      </c>
      <c r="O206" s="388">
        <v>15245748.307964245</v>
      </c>
      <c r="P206" s="388"/>
      <c r="Q206" s="388">
        <v>15245748.307964245</v>
      </c>
      <c r="S206" s="281">
        <f>IF(B205&gt;0,(B206/B205),)</f>
        <v>85065.787807870511</v>
      </c>
      <c r="T206" s="281">
        <f t="shared" ref="T206" si="2146">IF(C205&gt;0,(C206/C205),)</f>
        <v>67780.667601968991</v>
      </c>
      <c r="U206" s="281">
        <f t="shared" ref="U206" si="2147">IF(D205&gt;0,(D206/D205),)</f>
        <v>56592.553065477274</v>
      </c>
      <c r="V206" s="281">
        <f t="shared" ref="V206" si="2148">IF(E205&gt;0,(E206/E205),)</f>
        <v>55361.023009488519</v>
      </c>
      <c r="W206" s="281">
        <f t="shared" ref="W206" si="2149">IF(F205&gt;0,(F206/F205),)</f>
        <v>51118.362322761343</v>
      </c>
      <c r="X206" s="281">
        <f t="shared" ref="X206" si="2150">IF(G205&gt;0,(G206/G205),)</f>
        <v>47883.366026520351</v>
      </c>
      <c r="Y206" s="291">
        <f t="shared" ref="Y206" si="2151">IF(H205&gt;0,(H206/H205),)</f>
        <v>66363.821945053554</v>
      </c>
      <c r="Z206" s="286">
        <f t="shared" ref="Z206" si="2152">IF(I205&gt;0,(I206/I205),)</f>
        <v>0</v>
      </c>
      <c r="AA206" s="281">
        <f t="shared" ref="AA206" si="2153">IF(J205&gt;0,(J206/J205),)</f>
        <v>46062.397079083123</v>
      </c>
      <c r="AB206" s="281">
        <f t="shared" ref="AB206" si="2154">IF(K205&gt;0,(K206/K205),)</f>
        <v>40268.186463632599</v>
      </c>
      <c r="AC206" s="281">
        <f t="shared" ref="AC206" si="2155">IF(L205&gt;0,(L206/L205),)</f>
        <v>42807.997586872581</v>
      </c>
      <c r="AD206" s="281">
        <f t="shared" ref="AD206" si="2156">IF(M205&gt;0,(M206/M205),)</f>
        <v>0</v>
      </c>
      <c r="AE206" s="291">
        <f t="shared" ref="AE206" si="2157">IF(N205&gt;0,(N206/N205),)</f>
        <v>44065.531318863927</v>
      </c>
      <c r="AF206" s="286">
        <f t="shared" ref="AF206" si="2158">IF(O205&gt;0,(O206/O205),)</f>
        <v>37184.751970644502</v>
      </c>
      <c r="AG206" s="281">
        <f t="shared" ref="AG206" si="2159">IF(P205&gt;0,(P206/P205),)</f>
        <v>0</v>
      </c>
      <c r="AH206" s="291">
        <f t="shared" ref="AH206" si="2160">IF(Q205&gt;0,(Q206/Q205),)</f>
        <v>37184.751970644502</v>
      </c>
      <c r="AI206" s="346">
        <f>IF(S204&gt;0,(S206-S204)/S204,)</f>
        <v>2.978903044601687E-2</v>
      </c>
      <c r="AJ206" s="347">
        <f t="shared" ref="AJ206" si="2161">IF(T204&gt;0,(T206-T204)/T204,)</f>
        <v>1.9398405613771326E-2</v>
      </c>
      <c r="AK206" s="347">
        <f t="shared" ref="AK206" si="2162">IF(U204&gt;0,(U206-U204)/U204,)</f>
        <v>-2.6897020366799838E-2</v>
      </c>
      <c r="AL206" s="347">
        <f t="shared" ref="AL206" si="2163">IF(V204&gt;0,(V206-V204)/V204,)</f>
        <v>2.0219298384127157E-2</v>
      </c>
      <c r="AM206" s="347">
        <f t="shared" ref="AM206" si="2164">IF(W204&gt;0,(W206-W204)/W204,)</f>
        <v>-2.5945588880307478E-2</v>
      </c>
      <c r="AN206" s="347">
        <f t="shared" ref="AN206" si="2165">IF(X204&gt;0,(X206-X204)/X204,)</f>
        <v>9.1544634005551098E-3</v>
      </c>
      <c r="AO206" s="311">
        <f t="shared" ref="AO206" si="2166">IF(Y204&gt;0,(Y206-Y204)/Y204,)</f>
        <v>1.4674383056350871E-2</v>
      </c>
      <c r="AP206" s="347">
        <f t="shared" ref="AP206" si="2167">IF(Z204&gt;0,(Z206-Z204)/Z204,)</f>
        <v>0</v>
      </c>
      <c r="AQ206" s="347">
        <f t="shared" ref="AQ206" si="2168">IF(AA204&gt;0,(AA206-AA204)/AA204,)</f>
        <v>-1.0554576730168972E-2</v>
      </c>
      <c r="AR206" s="347">
        <f t="shared" ref="AR206" si="2169">IF(AB204&gt;0,(AB206-AB204)/AB204,)</f>
        <v>3.4154958138298865E-2</v>
      </c>
      <c r="AS206" s="347">
        <f t="shared" ref="AS206" si="2170">IF(AC204&gt;0,(AC206-AC204)/AC204,)</f>
        <v>1.8124167132216728E-3</v>
      </c>
      <c r="AT206" s="347">
        <f t="shared" ref="AT206" si="2171">IF(AD204&gt;0,(AD206-AD204)/AD204,)</f>
        <v>0</v>
      </c>
      <c r="AU206" s="311">
        <f t="shared" ref="AU206" si="2172">IF(AE204&gt;0,(AE206-AE204)/AE204,)</f>
        <v>6.6944258692234887E-3</v>
      </c>
      <c r="AV206" s="347">
        <f t="shared" ref="AV206" si="2173">IF(AF204&gt;0,(AF206-AF204)/AF204,)</f>
        <v>1.3098487351164839E-3</v>
      </c>
      <c r="AW206" s="347">
        <f t="shared" ref="AW206" si="2174">IF(AG204&gt;0,(AG206-AG204)/AG204,)</f>
        <v>0</v>
      </c>
      <c r="AX206" s="311">
        <f t="shared" ref="AX206" si="2175">IF(AH204&gt;0,(AH206-AH204)/AH204,)</f>
        <v>1.3098487351164839E-3</v>
      </c>
    </row>
    <row r="207" spans="1:50">
      <c r="A207" s="380" t="s">
        <v>35</v>
      </c>
      <c r="B207" s="382"/>
      <c r="C207" s="382"/>
      <c r="D207" s="382"/>
      <c r="E207" s="382"/>
      <c r="F207" s="382"/>
      <c r="G207" s="382"/>
      <c r="H207" s="382"/>
      <c r="I207" s="382"/>
      <c r="J207" s="382"/>
      <c r="K207" s="382"/>
      <c r="L207" s="382"/>
      <c r="M207" s="382"/>
      <c r="N207" s="382"/>
      <c r="O207" s="382"/>
      <c r="P207" s="382"/>
      <c r="Q207" s="382"/>
      <c r="Y207" s="288"/>
      <c r="Z207" s="284"/>
      <c r="AE207" s="288"/>
      <c r="AF207" s="284"/>
      <c r="AH207" s="288"/>
      <c r="AI207" s="343"/>
      <c r="AJ207" s="344"/>
      <c r="AK207" s="344"/>
      <c r="AL207" s="344"/>
      <c r="AM207" s="344"/>
      <c r="AN207" s="344"/>
      <c r="AO207" s="309"/>
      <c r="AP207" s="344"/>
      <c r="AQ207" s="344"/>
      <c r="AR207" s="344"/>
      <c r="AS207" s="344"/>
      <c r="AT207" s="344"/>
      <c r="AU207" s="309"/>
      <c r="AV207" s="344"/>
      <c r="AW207" s="344"/>
      <c r="AX207" s="309"/>
    </row>
    <row r="208" spans="1:50">
      <c r="A208" s="381" t="s">
        <v>302</v>
      </c>
      <c r="B208" s="382">
        <v>641</v>
      </c>
      <c r="C208" s="382">
        <v>182</v>
      </c>
      <c r="D208" s="382">
        <v>205</v>
      </c>
      <c r="E208" s="382">
        <v>309</v>
      </c>
      <c r="F208" s="382">
        <v>22</v>
      </c>
      <c r="G208" s="382">
        <v>47</v>
      </c>
      <c r="H208" s="382">
        <v>1406</v>
      </c>
      <c r="I208" s="382"/>
      <c r="J208" s="382">
        <v>677</v>
      </c>
      <c r="K208" s="382">
        <v>111</v>
      </c>
      <c r="L208" s="382">
        <v>38</v>
      </c>
      <c r="M208" s="382"/>
      <c r="N208" s="382">
        <v>826</v>
      </c>
      <c r="O208" s="382"/>
      <c r="P208" s="382"/>
      <c r="Q208" s="382"/>
      <c r="S208" s="274"/>
      <c r="T208" s="274"/>
      <c r="U208" s="274"/>
      <c r="V208" s="274"/>
      <c r="W208" s="274"/>
      <c r="X208" s="274"/>
      <c r="Y208" s="289"/>
      <c r="Z208" s="284"/>
      <c r="AA208" s="274"/>
      <c r="AB208" s="274"/>
      <c r="AC208" s="274"/>
      <c r="AD208" s="274"/>
      <c r="AE208" s="289"/>
      <c r="AF208" s="284"/>
      <c r="AG208" s="274"/>
      <c r="AH208" s="289"/>
      <c r="AI208" s="343"/>
      <c r="AJ208" s="344"/>
      <c r="AK208" s="344"/>
      <c r="AL208" s="344"/>
      <c r="AM208" s="344"/>
      <c r="AN208" s="344"/>
      <c r="AO208" s="309"/>
      <c r="AP208" s="344"/>
      <c r="AQ208" s="344"/>
      <c r="AR208" s="344"/>
      <c r="AS208" s="344"/>
      <c r="AT208" s="344"/>
      <c r="AU208" s="309"/>
      <c r="AV208" s="344"/>
      <c r="AW208" s="344"/>
      <c r="AX208" s="309"/>
    </row>
    <row r="209" spans="1:50">
      <c r="A209" s="381" t="s">
        <v>304</v>
      </c>
      <c r="B209" s="382">
        <v>87320060.675847456</v>
      </c>
      <c r="C209" s="382">
        <v>19680307.298804782</v>
      </c>
      <c r="D209" s="382">
        <v>16486995.991379311</v>
      </c>
      <c r="E209" s="382">
        <v>26679945.305759825</v>
      </c>
      <c r="F209" s="382">
        <v>1714039.6216216218</v>
      </c>
      <c r="G209" s="382">
        <v>3717005.8538135588</v>
      </c>
      <c r="H209" s="382">
        <v>155598354.74722654</v>
      </c>
      <c r="I209" s="382"/>
      <c r="J209" s="382">
        <v>51521785.737721913</v>
      </c>
      <c r="K209" s="382">
        <v>8057098.5629810607</v>
      </c>
      <c r="L209" s="382">
        <v>2439103.9073197795</v>
      </c>
      <c r="M209" s="382"/>
      <c r="N209" s="382">
        <v>62017988.208022751</v>
      </c>
      <c r="O209" s="382"/>
      <c r="P209" s="382"/>
      <c r="Q209" s="382"/>
      <c r="S209" s="275">
        <f>IF(B208&gt;0,(B209/B208),)</f>
        <v>136224.74364406778</v>
      </c>
      <c r="T209" s="275">
        <f t="shared" ref="T209" si="2176">IF(C208&gt;0,(C209/C208),)</f>
        <v>108133.55658683946</v>
      </c>
      <c r="U209" s="275">
        <f t="shared" ref="U209" si="2177">IF(D208&gt;0,(D209/D208),)</f>
        <v>80424.370689655174</v>
      </c>
      <c r="V209" s="275">
        <f t="shared" ref="V209" si="2178">IF(E208&gt;0,(E209/E208),)</f>
        <v>86342.865067183899</v>
      </c>
      <c r="W209" s="275">
        <f t="shared" ref="W209" si="2179">IF(F208&gt;0,(F209/F208),)</f>
        <v>77910.891891891893</v>
      </c>
      <c r="X209" s="275">
        <f t="shared" ref="X209" si="2180">IF(G208&gt;0,(G209/G208),)</f>
        <v>79085.230932203383</v>
      </c>
      <c r="Y209" s="290">
        <f t="shared" ref="Y209" si="2181">IF(H208&gt;0,(H209/H208),)</f>
        <v>110667.39313458501</v>
      </c>
      <c r="Z209" s="285">
        <f t="shared" ref="Z209" si="2182">IF(I208&gt;0,(I209/I208),)</f>
        <v>0</v>
      </c>
      <c r="AA209" s="275">
        <f t="shared" ref="AA209" si="2183">IF(J208&gt;0,(J209/J208),)</f>
        <v>76103.080853355859</v>
      </c>
      <c r="AB209" s="275">
        <f t="shared" ref="AB209" si="2184">IF(K208&gt;0,(K209/K208),)</f>
        <v>72586.473540369916</v>
      </c>
      <c r="AC209" s="275">
        <f t="shared" ref="AC209" si="2185">IF(L208&gt;0,(L209/L208),)</f>
        <v>64186.944929467885</v>
      </c>
      <c r="AD209" s="275">
        <f t="shared" ref="AD209" si="2186">IF(M208&gt;0,(M209/M208),)</f>
        <v>0</v>
      </c>
      <c r="AE209" s="290">
        <f t="shared" ref="AE209" si="2187">IF(N208&gt;0,(N209/N208),)</f>
        <v>75082.310179204302</v>
      </c>
      <c r="AF209" s="285">
        <f t="shared" ref="AF209" si="2188">IF(O208&gt;0,(O209/O208),)</f>
        <v>0</v>
      </c>
      <c r="AG209" s="275">
        <f t="shared" ref="AG209" si="2189">IF(P208&gt;0,(P209/P208),)</f>
        <v>0</v>
      </c>
      <c r="AH209" s="290">
        <f t="shared" ref="AH209" si="2190">IF(Q208&gt;0,(Q209/Q208),)</f>
        <v>0</v>
      </c>
      <c r="AI209" s="343"/>
      <c r="AJ209" s="344"/>
      <c r="AK209" s="344"/>
      <c r="AL209" s="344"/>
      <c r="AM209" s="344"/>
      <c r="AN209" s="344"/>
      <c r="AO209" s="309"/>
      <c r="AP209" s="344"/>
      <c r="AQ209" s="344"/>
      <c r="AR209" s="344"/>
      <c r="AS209" s="344"/>
      <c r="AT209" s="344"/>
      <c r="AU209" s="309"/>
      <c r="AV209" s="344"/>
      <c r="AW209" s="344"/>
      <c r="AX209" s="309"/>
    </row>
    <row r="210" spans="1:50">
      <c r="A210" s="381" t="s">
        <v>306</v>
      </c>
      <c r="B210" s="382">
        <v>674</v>
      </c>
      <c r="C210" s="382">
        <v>225</v>
      </c>
      <c r="D210" s="382">
        <v>204</v>
      </c>
      <c r="E210" s="382">
        <v>310</v>
      </c>
      <c r="F210" s="382">
        <v>22</v>
      </c>
      <c r="G210" s="382">
        <v>48</v>
      </c>
      <c r="H210" s="382">
        <v>1483</v>
      </c>
      <c r="I210" s="382"/>
      <c r="J210" s="382">
        <v>646</v>
      </c>
      <c r="K210" s="382">
        <v>107</v>
      </c>
      <c r="L210" s="382">
        <v>38</v>
      </c>
      <c r="M210" s="382"/>
      <c r="N210" s="382">
        <v>791</v>
      </c>
      <c r="O210" s="382"/>
      <c r="P210" s="382"/>
      <c r="Q210" s="382"/>
      <c r="Y210" s="288"/>
      <c r="Z210" s="284"/>
      <c r="AE210" s="288"/>
      <c r="AF210" s="284"/>
      <c r="AH210" s="288"/>
      <c r="AI210" s="343"/>
      <c r="AJ210" s="344"/>
      <c r="AK210" s="344"/>
      <c r="AL210" s="344"/>
      <c r="AM210" s="344"/>
      <c r="AN210" s="344"/>
      <c r="AO210" s="309"/>
      <c r="AP210" s="344"/>
      <c r="AQ210" s="344"/>
      <c r="AR210" s="344"/>
      <c r="AS210" s="344"/>
      <c r="AT210" s="344"/>
      <c r="AU210" s="309"/>
      <c r="AV210" s="344"/>
      <c r="AW210" s="344"/>
      <c r="AX210" s="309"/>
    </row>
    <row r="211" spans="1:50">
      <c r="A211" s="381" t="s">
        <v>308</v>
      </c>
      <c r="B211" s="382">
        <v>99694113.959430307</v>
      </c>
      <c r="C211" s="382">
        <v>25786288.142112121</v>
      </c>
      <c r="D211" s="382">
        <v>17444678.681467172</v>
      </c>
      <c r="E211" s="382">
        <v>29051613.248726618</v>
      </c>
      <c r="F211" s="382">
        <v>1809537.9107142859</v>
      </c>
      <c r="G211" s="382">
        <v>3807962.1818181812</v>
      </c>
      <c r="H211" s="382">
        <v>177594194.12426868</v>
      </c>
      <c r="I211" s="382"/>
      <c r="J211" s="382">
        <v>50339487.057117216</v>
      </c>
      <c r="K211" s="382">
        <v>7868118.423406004</v>
      </c>
      <c r="L211" s="382">
        <v>2486110.4177704575</v>
      </c>
      <c r="M211" s="382"/>
      <c r="N211" s="382">
        <v>60693715.898293681</v>
      </c>
      <c r="O211" s="382"/>
      <c r="P211" s="382"/>
      <c r="Q211" s="382"/>
      <c r="R211" s="273"/>
      <c r="S211" s="275">
        <f>IF(B210&gt;0,(B211/B210),)</f>
        <v>147914.11566681054</v>
      </c>
      <c r="T211" s="275">
        <f t="shared" ref="T211" si="2191">IF(C210&gt;0,(C211/C210),)</f>
        <v>114605.72507605387</v>
      </c>
      <c r="U211" s="275">
        <f t="shared" ref="U211" si="2192">IF(D210&gt;0,(D211/D210),)</f>
        <v>85513.13079150574</v>
      </c>
      <c r="V211" s="275">
        <f t="shared" ref="V211" si="2193">IF(E210&gt;0,(E211/E210),)</f>
        <v>93714.88144750522</v>
      </c>
      <c r="W211" s="275">
        <f t="shared" ref="W211" si="2194">IF(F210&gt;0,(F211/F210),)</f>
        <v>82251.723214285725</v>
      </c>
      <c r="X211" s="275">
        <f t="shared" ref="X211" si="2195">IF(G210&gt;0,(G211/G210),)</f>
        <v>79332.545454545441</v>
      </c>
      <c r="Y211" s="290">
        <f t="shared" ref="Y211" si="2196">IF(H210&gt;0,(H211/H210),)</f>
        <v>119753.33386666802</v>
      </c>
      <c r="Z211" s="285">
        <f t="shared" ref="Z211" si="2197">IF(I210&gt;0,(I211/I210),)</f>
        <v>0</v>
      </c>
      <c r="AA211" s="275">
        <f t="shared" ref="AA211" si="2198">IF(J210&gt;0,(J211/J210),)</f>
        <v>77924.902565196928</v>
      </c>
      <c r="AB211" s="275">
        <f t="shared" ref="AB211" si="2199">IF(K210&gt;0,(K211/K210),)</f>
        <v>73533.817041177608</v>
      </c>
      <c r="AC211" s="275">
        <f t="shared" ref="AC211" si="2200">IF(L210&gt;0,(L211/L210),)</f>
        <v>65423.958362380457</v>
      </c>
      <c r="AD211" s="275">
        <f t="shared" ref="AD211" si="2201">IF(M210&gt;0,(M211/M210),)</f>
        <v>0</v>
      </c>
      <c r="AE211" s="290">
        <f t="shared" ref="AE211" si="2202">IF(N210&gt;0,(N211/N210),)</f>
        <v>76730.361439056491</v>
      </c>
      <c r="AF211" s="285">
        <f t="shared" ref="AF211" si="2203">IF(O210&gt;0,(O211/O210),)</f>
        <v>0</v>
      </c>
      <c r="AG211" s="275">
        <f t="shared" ref="AG211" si="2204">IF(P210&gt;0,(P211/P210),)</f>
        <v>0</v>
      </c>
      <c r="AH211" s="290">
        <f t="shared" ref="AH211" si="2205">IF(Q210&gt;0,(Q211/Q210),)</f>
        <v>0</v>
      </c>
      <c r="AI211" s="345">
        <f>IF(S209&gt;0,(S211-S209)/S209,)</f>
        <v>8.5809462437199419E-2</v>
      </c>
      <c r="AJ211" s="314">
        <f t="shared" ref="AJ211" si="2206">IF(T209&gt;0,(T211-T209)/T209,)</f>
        <v>5.9853469112677971E-2</v>
      </c>
      <c r="AK211" s="314">
        <f t="shared" ref="AK211" si="2207">IF(U209&gt;0,(U211-U209)/U209,)</f>
        <v>6.3273856645857759E-2</v>
      </c>
      <c r="AL211" s="314">
        <f t="shared" ref="AL211" si="2208">IF(V209&gt;0,(V211-V209)/V209,)</f>
        <v>8.5380724563461172E-2</v>
      </c>
      <c r="AM211" s="314">
        <f t="shared" ref="AM211" si="2209">IF(W209&gt;0,(W211-W209)/W209,)</f>
        <v>5.5715333466046194E-2</v>
      </c>
      <c r="AN211" s="314">
        <f t="shared" ref="AN211" si="2210">IF(X209&gt;0,(X211-X209)/X209,)</f>
        <v>3.1271897347568064E-3</v>
      </c>
      <c r="AO211" s="310">
        <f t="shared" ref="AO211" si="2211">IF(Y209&gt;0,(Y211-Y209)/Y209,)</f>
        <v>8.2101335133406436E-2</v>
      </c>
      <c r="AP211" s="314">
        <f t="shared" ref="AP211" si="2212">IF(Z209&gt;0,(Z211-Z209)/Z209,)</f>
        <v>0</v>
      </c>
      <c r="AQ211" s="314">
        <f t="shared" ref="AQ211" si="2213">IF(AA209&gt;0,(AA211-AA209)/AA209,)</f>
        <v>2.3938869378383819E-2</v>
      </c>
      <c r="AR211" s="314">
        <f t="shared" ref="AR211" si="2214">IF(AB209&gt;0,(AB211-AB209)/AB209,)</f>
        <v>1.3051240191201942E-2</v>
      </c>
      <c r="AS211" s="314">
        <f t="shared" ref="AS211" si="2215">IF(AC209&gt;0,(AC211-AC209)/AC209,)</f>
        <v>1.9272040977676534E-2</v>
      </c>
      <c r="AT211" s="314">
        <f t="shared" ref="AT211" si="2216">IF(AD209&gt;0,(AD211-AD209)/AD209,)</f>
        <v>0</v>
      </c>
      <c r="AU211" s="310">
        <f t="shared" ref="AU211" si="2217">IF(AE209&gt;0,(AE211-AE209)/AE209,)</f>
        <v>2.1949927431889983E-2</v>
      </c>
      <c r="AV211" s="314">
        <f t="shared" ref="AV211" si="2218">IF(AF209&gt;0,(AF211-AF209)/AF209,)</f>
        <v>0</v>
      </c>
      <c r="AW211" s="314">
        <f t="shared" ref="AW211" si="2219">IF(AG209&gt;0,(AG211-AG209)/AG209,)</f>
        <v>0</v>
      </c>
      <c r="AX211" s="310">
        <f t="shared" ref="AX211" si="2220">IF(AH209&gt;0,(AH211-AH209)/AH209,)</f>
        <v>0</v>
      </c>
    </row>
    <row r="212" spans="1:50">
      <c r="A212" s="381" t="s">
        <v>310</v>
      </c>
      <c r="B212" s="382">
        <v>453</v>
      </c>
      <c r="C212" s="382">
        <v>266</v>
      </c>
      <c r="D212" s="382">
        <v>186</v>
      </c>
      <c r="E212" s="382">
        <v>345</v>
      </c>
      <c r="F212" s="382">
        <v>32</v>
      </c>
      <c r="G212" s="382">
        <v>55</v>
      </c>
      <c r="H212" s="382">
        <v>1337</v>
      </c>
      <c r="I212" s="382"/>
      <c r="J212" s="382">
        <v>506</v>
      </c>
      <c r="K212" s="382">
        <v>156</v>
      </c>
      <c r="L212" s="382">
        <v>34</v>
      </c>
      <c r="M212" s="382"/>
      <c r="N212" s="382">
        <v>696</v>
      </c>
      <c r="O212" s="382"/>
      <c r="P212" s="382"/>
      <c r="Q212" s="382"/>
      <c r="Y212" s="288"/>
      <c r="Z212" s="284"/>
      <c r="AE212" s="288"/>
      <c r="AF212" s="284"/>
      <c r="AH212" s="288"/>
      <c r="AI212" s="343"/>
      <c r="AJ212" s="344"/>
      <c r="AK212" s="344"/>
      <c r="AL212" s="344"/>
      <c r="AM212" s="344"/>
      <c r="AN212" s="344"/>
      <c r="AO212" s="309"/>
      <c r="AP212" s="344"/>
      <c r="AQ212" s="344"/>
      <c r="AR212" s="344"/>
      <c r="AS212" s="344"/>
      <c r="AT212" s="344"/>
      <c r="AU212" s="309"/>
      <c r="AV212" s="344"/>
      <c r="AW212" s="344"/>
      <c r="AX212" s="309"/>
    </row>
    <row r="213" spans="1:50">
      <c r="A213" s="386" t="s">
        <v>312</v>
      </c>
      <c r="B213" s="384">
        <v>43862343.344999999</v>
      </c>
      <c r="C213" s="384">
        <v>20693096.0625</v>
      </c>
      <c r="D213" s="384">
        <v>11977384.153846154</v>
      </c>
      <c r="E213" s="384">
        <v>23598066.73991869</v>
      </c>
      <c r="F213" s="384">
        <v>1950501.5999999999</v>
      </c>
      <c r="G213" s="384">
        <v>3314302.4864376131</v>
      </c>
      <c r="H213" s="384">
        <v>105395694.38770247</v>
      </c>
      <c r="I213" s="384"/>
      <c r="J213" s="384">
        <v>30781455.667563111</v>
      </c>
      <c r="K213" s="384">
        <v>9290834.8248927779</v>
      </c>
      <c r="L213" s="384">
        <v>1970894.8789868669</v>
      </c>
      <c r="M213" s="384"/>
      <c r="N213" s="384">
        <v>42043185.37144275</v>
      </c>
      <c r="O213" s="384"/>
      <c r="P213" s="384"/>
      <c r="Q213" s="384"/>
      <c r="S213" s="275">
        <f>IF(B212&gt;0,(B213/B212),)</f>
        <v>96826.364999999991</v>
      </c>
      <c r="T213" s="275">
        <f t="shared" ref="T213" si="2221">IF(C212&gt;0,(C213/C212),)</f>
        <v>77793.594219924809</v>
      </c>
      <c r="U213" s="275">
        <f t="shared" ref="U213" si="2222">IF(D212&gt;0,(D213/D212),)</f>
        <v>64394.538461538461</v>
      </c>
      <c r="V213" s="275">
        <f t="shared" ref="V213" si="2223">IF(E212&gt;0,(E213/E212),)</f>
        <v>68400.193449039682</v>
      </c>
      <c r="W213" s="275">
        <f t="shared" ref="W213" si="2224">IF(F212&gt;0,(F213/F212),)</f>
        <v>60953.174999999996</v>
      </c>
      <c r="X213" s="275">
        <f t="shared" ref="X213" si="2225">IF(G212&gt;0,(G213/G212),)</f>
        <v>60260.045207956602</v>
      </c>
      <c r="Y213" s="290">
        <f t="shared" ref="Y213" si="2226">IF(H212&gt;0,(H213/H212),)</f>
        <v>78829.988322888908</v>
      </c>
      <c r="Z213" s="285">
        <f t="shared" ref="Z213" si="2227">IF(I212&gt;0,(I213/I212),)</f>
        <v>0</v>
      </c>
      <c r="AA213" s="275">
        <f t="shared" ref="AA213" si="2228">IF(J212&gt;0,(J213/J212),)</f>
        <v>60832.916339057534</v>
      </c>
      <c r="AB213" s="275">
        <f t="shared" ref="AB213" si="2229">IF(K212&gt;0,(K213/K212),)</f>
        <v>59556.633492902423</v>
      </c>
      <c r="AC213" s="275">
        <f t="shared" ref="AC213" si="2230">IF(L212&gt;0,(L213/L212),)</f>
        <v>57967.496440790201</v>
      </c>
      <c r="AD213" s="275">
        <f t="shared" ref="AD213" si="2231">IF(M212&gt;0,(M213/M212),)</f>
        <v>0</v>
      </c>
      <c r="AE213" s="290">
        <f t="shared" ref="AE213" si="2232">IF(N212&gt;0,(N213/N212),)</f>
        <v>60406.875533682112</v>
      </c>
      <c r="AF213" s="285">
        <f t="shared" ref="AF213" si="2233">IF(O212&gt;0,(O213/O212),)</f>
        <v>0</v>
      </c>
      <c r="AG213" s="275">
        <f t="shared" ref="AG213" si="2234">IF(P212&gt;0,(P213/P212),)</f>
        <v>0</v>
      </c>
      <c r="AH213" s="290">
        <f t="shared" ref="AH213" si="2235">IF(Q212&gt;0,(Q213/Q212),)</f>
        <v>0</v>
      </c>
      <c r="AI213" s="343"/>
      <c r="AJ213" s="344"/>
      <c r="AK213" s="344"/>
      <c r="AL213" s="344"/>
      <c r="AM213" s="344"/>
      <c r="AN213" s="344"/>
      <c r="AO213" s="309"/>
      <c r="AP213" s="344"/>
      <c r="AQ213" s="344"/>
      <c r="AR213" s="344"/>
      <c r="AS213" s="344"/>
      <c r="AT213" s="344"/>
      <c r="AU213" s="309"/>
      <c r="AV213" s="344"/>
      <c r="AW213" s="344"/>
      <c r="AX213" s="309"/>
    </row>
    <row r="214" spans="1:50">
      <c r="A214" s="381" t="s">
        <v>314</v>
      </c>
      <c r="B214" s="382">
        <v>464</v>
      </c>
      <c r="C214" s="382">
        <v>298</v>
      </c>
      <c r="D214" s="382">
        <v>211</v>
      </c>
      <c r="E214" s="382">
        <v>353</v>
      </c>
      <c r="F214" s="382">
        <v>39</v>
      </c>
      <c r="G214" s="382">
        <v>56</v>
      </c>
      <c r="H214" s="382">
        <v>1421</v>
      </c>
      <c r="I214" s="382"/>
      <c r="J214" s="382">
        <v>516</v>
      </c>
      <c r="K214" s="382">
        <v>162</v>
      </c>
      <c r="L214" s="382">
        <v>31</v>
      </c>
      <c r="M214" s="382"/>
      <c r="N214" s="382">
        <v>709</v>
      </c>
      <c r="O214" s="382"/>
      <c r="P214" s="382"/>
      <c r="Q214" s="382"/>
      <c r="Y214" s="288"/>
      <c r="Z214" s="284"/>
      <c r="AE214" s="288"/>
      <c r="AF214" s="284"/>
      <c r="AH214" s="288"/>
      <c r="AI214" s="343"/>
      <c r="AJ214" s="344"/>
      <c r="AK214" s="344"/>
      <c r="AL214" s="344"/>
      <c r="AM214" s="344"/>
      <c r="AN214" s="344"/>
      <c r="AO214" s="309"/>
      <c r="AP214" s="344"/>
      <c r="AQ214" s="344"/>
      <c r="AR214" s="344"/>
      <c r="AS214" s="344"/>
      <c r="AT214" s="344"/>
      <c r="AU214" s="309"/>
      <c r="AV214" s="344"/>
      <c r="AW214" s="344"/>
      <c r="AX214" s="309"/>
    </row>
    <row r="215" spans="1:50">
      <c r="A215" s="381" t="s">
        <v>316</v>
      </c>
      <c r="B215" s="382">
        <v>48891156.454199351</v>
      </c>
      <c r="C215" s="382">
        <v>24917961.217654634</v>
      </c>
      <c r="D215" s="382">
        <v>14655883.9674221</v>
      </c>
      <c r="E215" s="382">
        <v>26189867.483418718</v>
      </c>
      <c r="F215" s="382">
        <v>2585718.5051020412</v>
      </c>
      <c r="G215" s="382">
        <v>3450779.4875444849</v>
      </c>
      <c r="H215" s="382">
        <v>120691367.11534134</v>
      </c>
      <c r="I215" s="382"/>
      <c r="J215" s="382">
        <v>32485791.720868282</v>
      </c>
      <c r="K215" s="382">
        <v>9353755.6169166751</v>
      </c>
      <c r="L215" s="382">
        <v>1794762.5596153846</v>
      </c>
      <c r="M215" s="382"/>
      <c r="N215" s="382">
        <v>43634309.897400342</v>
      </c>
      <c r="O215" s="382"/>
      <c r="P215" s="382"/>
      <c r="Q215" s="382"/>
      <c r="R215" s="273"/>
      <c r="S215" s="275">
        <f>IF(B214&gt;0,(B215/B214),)</f>
        <v>105368.87166853309</v>
      </c>
      <c r="T215" s="275">
        <f t="shared" ref="T215" si="2236">IF(C214&gt;0,(C215/C214),)</f>
        <v>83617.319522330989</v>
      </c>
      <c r="U215" s="275">
        <f t="shared" ref="U215" si="2237">IF(D214&gt;0,(D215/D214),)</f>
        <v>69459.165722379621</v>
      </c>
      <c r="V215" s="275">
        <f t="shared" ref="V215" si="2238">IF(E214&gt;0,(E215/E214),)</f>
        <v>74192.259159826397</v>
      </c>
      <c r="W215" s="275">
        <f t="shared" ref="W215" si="2239">IF(F214&gt;0,(F215/F214),)</f>
        <v>66300.474489795932</v>
      </c>
      <c r="X215" s="275">
        <f t="shared" ref="X215" si="2240">IF(G214&gt;0,(G215/G214),)</f>
        <v>61621.062277580088</v>
      </c>
      <c r="Y215" s="290">
        <f t="shared" ref="Y215" si="2241">IF(H214&gt;0,(H215/H214),)</f>
        <v>84934.107751823598</v>
      </c>
      <c r="Z215" s="285">
        <f t="shared" ref="Z215" si="2242">IF(I214&gt;0,(I215/I214),)</f>
        <v>0</v>
      </c>
      <c r="AA215" s="275">
        <f t="shared" ref="AA215" si="2243">IF(J214&gt;0,(J215/J214),)</f>
        <v>62956.960699357136</v>
      </c>
      <c r="AB215" s="275">
        <f t="shared" ref="AB215" si="2244">IF(K214&gt;0,(K215/K214),)</f>
        <v>57739.232203189349</v>
      </c>
      <c r="AC215" s="275">
        <f t="shared" ref="AC215" si="2245">IF(L214&gt;0,(L215/L214),)</f>
        <v>57895.566439205955</v>
      </c>
      <c r="AD215" s="275">
        <f t="shared" ref="AD215" si="2246">IF(M214&gt;0,(M215/M214),)</f>
        <v>0</v>
      </c>
      <c r="AE215" s="290">
        <f t="shared" ref="AE215" si="2247">IF(N214&gt;0,(N215/N214),)</f>
        <v>61543.455426516703</v>
      </c>
      <c r="AF215" s="285">
        <f t="shared" ref="AF215" si="2248">IF(O214&gt;0,(O215/O214),)</f>
        <v>0</v>
      </c>
      <c r="AG215" s="275">
        <f t="shared" ref="AG215" si="2249">IF(P214&gt;0,(P215/P214),)</f>
        <v>0</v>
      </c>
      <c r="AH215" s="290">
        <f t="shared" ref="AH215" si="2250">IF(Q214&gt;0,(Q215/Q214),)</f>
        <v>0</v>
      </c>
      <c r="AI215" s="345">
        <f>IF(S213&gt;0,(S215-S213)/S213,)</f>
        <v>8.8225006366118339E-2</v>
      </c>
      <c r="AJ215" s="314">
        <f t="shared" ref="AJ215" si="2251">IF(T213&gt;0,(T215-T213)/T213,)</f>
        <v>7.4861244821036732E-2</v>
      </c>
      <c r="AK215" s="314">
        <f t="shared" ref="AK215" si="2252">IF(U213&gt;0,(U215-U213)/U213,)</f>
        <v>7.8649950474699928E-2</v>
      </c>
      <c r="AL215" s="314">
        <f t="shared" ref="AL215" si="2253">IF(V213&gt;0,(V215-V213)/V213,)</f>
        <v>8.4679083767533331E-2</v>
      </c>
      <c r="AM215" s="314">
        <f t="shared" ref="AM215" si="2254">IF(W213&gt;0,(W215-W213)/W213,)</f>
        <v>8.7727989391790273E-2</v>
      </c>
      <c r="AN215" s="314">
        <f t="shared" ref="AN215" si="2255">IF(X213&gt;0,(X215-X213)/X213,)</f>
        <v>2.2585729315778538E-2</v>
      </c>
      <c r="AO215" s="310">
        <f t="shared" ref="AO215" si="2256">IF(Y213&gt;0,(Y215-Y213)/Y213,)</f>
        <v>7.7433976064186602E-2</v>
      </c>
      <c r="AP215" s="314">
        <f t="shared" ref="AP215" si="2257">IF(Z213&gt;0,(Z215-Z213)/Z213,)</f>
        <v>0</v>
      </c>
      <c r="AQ215" s="314">
        <f t="shared" ref="AQ215" si="2258">IF(AA213&gt;0,(AA215-AA213)/AA213,)</f>
        <v>3.4916037042529026E-2</v>
      </c>
      <c r="AR215" s="314">
        <f t="shared" ref="AR215" si="2259">IF(AB213&gt;0,(AB215-AB213)/AB213,)</f>
        <v>-3.0515514110273888E-2</v>
      </c>
      <c r="AS215" s="314">
        <f t="shared" ref="AS215" si="2260">IF(AC213&gt;0,(AC215-AC213)/AC213,)</f>
        <v>-1.2408678311252757E-3</v>
      </c>
      <c r="AT215" s="314">
        <f t="shared" ref="AT215" si="2261">IF(AD213&gt;0,(AD215-AD213)/AD213,)</f>
        <v>0</v>
      </c>
      <c r="AU215" s="310">
        <f t="shared" ref="AU215" si="2262">IF(AE213&gt;0,(AE215-AE213)/AE213,)</f>
        <v>1.8815406074112338E-2</v>
      </c>
      <c r="AV215" s="314">
        <f t="shared" ref="AV215" si="2263">IF(AF213&gt;0,(AF215-AF213)/AF213,)</f>
        <v>0</v>
      </c>
      <c r="AW215" s="314">
        <f t="shared" ref="AW215" si="2264">IF(AG213&gt;0,(AG215-AG213)/AG213,)</f>
        <v>0</v>
      </c>
      <c r="AX215" s="310">
        <f t="shared" ref="AX215" si="2265">IF(AH213&gt;0,(AH215-AH213)/AH213,)</f>
        <v>0</v>
      </c>
    </row>
    <row r="216" spans="1:50">
      <c r="A216" s="381" t="s">
        <v>318</v>
      </c>
      <c r="B216" s="382">
        <v>319</v>
      </c>
      <c r="C216" s="382">
        <v>189</v>
      </c>
      <c r="D216" s="382">
        <v>262</v>
      </c>
      <c r="E216" s="382">
        <v>369</v>
      </c>
      <c r="F216" s="382">
        <v>73</v>
      </c>
      <c r="G216" s="382">
        <v>50</v>
      </c>
      <c r="H216" s="382">
        <v>1262</v>
      </c>
      <c r="I216" s="382"/>
      <c r="J216" s="382">
        <v>470</v>
      </c>
      <c r="K216" s="382">
        <v>251</v>
      </c>
      <c r="L216" s="382">
        <v>40</v>
      </c>
      <c r="M216" s="382"/>
      <c r="N216" s="382">
        <v>761</v>
      </c>
      <c r="O216" s="382"/>
      <c r="P216" s="382"/>
      <c r="Q216" s="382"/>
      <c r="Y216" s="288"/>
      <c r="Z216" s="284"/>
      <c r="AE216" s="288"/>
      <c r="AF216" s="284"/>
      <c r="AH216" s="288"/>
      <c r="AI216" s="343"/>
      <c r="AJ216" s="344"/>
      <c r="AK216" s="344"/>
      <c r="AL216" s="344"/>
      <c r="AM216" s="344"/>
      <c r="AN216" s="344"/>
      <c r="AO216" s="309"/>
      <c r="AP216" s="344"/>
      <c r="AQ216" s="344"/>
      <c r="AR216" s="344"/>
      <c r="AS216" s="344"/>
      <c r="AT216" s="344"/>
      <c r="AU216" s="309"/>
      <c r="AV216" s="344"/>
      <c r="AW216" s="344"/>
      <c r="AX216" s="309"/>
    </row>
    <row r="217" spans="1:50">
      <c r="A217" s="381" t="s">
        <v>320</v>
      </c>
      <c r="B217" s="382">
        <v>27233494.901705127</v>
      </c>
      <c r="C217" s="382">
        <v>13299984.033846151</v>
      </c>
      <c r="D217" s="382">
        <v>15222058.216463404</v>
      </c>
      <c r="E217" s="382">
        <v>22765383.495139148</v>
      </c>
      <c r="F217" s="382">
        <v>4283400.0444743941</v>
      </c>
      <c r="G217" s="382">
        <v>2544931.0756972115</v>
      </c>
      <c r="H217" s="382">
        <v>85349251.767325431</v>
      </c>
      <c r="I217" s="382"/>
      <c r="J217" s="382">
        <v>25667498.871717449</v>
      </c>
      <c r="K217" s="382">
        <v>12695239.475583572</v>
      </c>
      <c r="L217" s="382">
        <v>1945664.2628330998</v>
      </c>
      <c r="M217" s="382"/>
      <c r="N217" s="382">
        <v>40308402.610134125</v>
      </c>
      <c r="O217" s="382"/>
      <c r="P217" s="382"/>
      <c r="Q217" s="382"/>
      <c r="R217" s="273"/>
      <c r="S217" s="275">
        <f>IF(B216&gt;0,(B217/B216),)</f>
        <v>85371.457372116391</v>
      </c>
      <c r="T217" s="275">
        <f t="shared" ref="T217" si="2266">IF(C216&gt;0,(C217/C216),)</f>
        <v>70370.285893365872</v>
      </c>
      <c r="U217" s="275">
        <f t="shared" ref="U217" si="2267">IF(D216&gt;0,(D217/D216),)</f>
        <v>58099.458841463376</v>
      </c>
      <c r="V217" s="275">
        <f t="shared" ref="V217" si="2268">IF(E216&gt;0,(E217/E216),)</f>
        <v>61694.806219889288</v>
      </c>
      <c r="W217" s="275">
        <f t="shared" ref="W217" si="2269">IF(F216&gt;0,(F217/F216),)</f>
        <v>58676.712938005396</v>
      </c>
      <c r="X217" s="275">
        <f t="shared" ref="X217" si="2270">IF(G216&gt;0,(G217/G216),)</f>
        <v>50898.621513944228</v>
      </c>
      <c r="Y217" s="290">
        <f t="shared" ref="Y217" si="2271">IF(H216&gt;0,(H217/H216),)</f>
        <v>67630.151955091467</v>
      </c>
      <c r="Z217" s="285">
        <f t="shared" ref="Z217" si="2272">IF(I216&gt;0,(I217/I216),)</f>
        <v>0</v>
      </c>
      <c r="AA217" s="275">
        <f t="shared" ref="AA217" si="2273">IF(J216&gt;0,(J217/J216),)</f>
        <v>54611.699727058403</v>
      </c>
      <c r="AB217" s="275">
        <f t="shared" ref="AB217" si="2274">IF(K216&gt;0,(K217/K216),)</f>
        <v>50578.643329018218</v>
      </c>
      <c r="AC217" s="275">
        <f t="shared" ref="AC217" si="2275">IF(L216&gt;0,(L217/L216),)</f>
        <v>48641.606570827498</v>
      </c>
      <c r="AD217" s="275">
        <f t="shared" ref="AD217" si="2276">IF(M216&gt;0,(M217/M216),)</f>
        <v>0</v>
      </c>
      <c r="AE217" s="290">
        <f t="shared" ref="AE217" si="2277">IF(N216&gt;0,(N217/N216),)</f>
        <v>52967.677542883212</v>
      </c>
      <c r="AF217" s="285">
        <f t="shared" ref="AF217" si="2278">IF(O216&gt;0,(O217/O216),)</f>
        <v>0</v>
      </c>
      <c r="AG217" s="275">
        <f t="shared" ref="AG217" si="2279">IF(P216&gt;0,(P217/P216),)</f>
        <v>0</v>
      </c>
      <c r="AH217" s="290">
        <f t="shared" ref="AH217" si="2280">IF(Q216&gt;0,(Q217/Q216),)</f>
        <v>0</v>
      </c>
      <c r="AI217" s="343"/>
      <c r="AJ217" s="344"/>
      <c r="AK217" s="344"/>
      <c r="AL217" s="344"/>
      <c r="AM217" s="344"/>
      <c r="AN217" s="344"/>
      <c r="AO217" s="309"/>
      <c r="AP217" s="344"/>
      <c r="AQ217" s="344"/>
      <c r="AR217" s="344"/>
      <c r="AS217" s="344"/>
      <c r="AT217" s="344"/>
      <c r="AU217" s="309"/>
      <c r="AV217" s="344"/>
      <c r="AW217" s="344"/>
      <c r="AX217" s="309"/>
    </row>
    <row r="218" spans="1:50">
      <c r="A218" s="381" t="s">
        <v>322</v>
      </c>
      <c r="B218" s="382">
        <v>332</v>
      </c>
      <c r="C218" s="382">
        <v>211</v>
      </c>
      <c r="D218" s="382">
        <v>236</v>
      </c>
      <c r="E218" s="382">
        <v>380</v>
      </c>
      <c r="F218" s="382">
        <v>66</v>
      </c>
      <c r="G218" s="382">
        <v>46</v>
      </c>
      <c r="H218" s="382">
        <v>1271</v>
      </c>
      <c r="I218" s="382"/>
      <c r="J218" s="382">
        <v>482</v>
      </c>
      <c r="K218" s="382">
        <v>255</v>
      </c>
      <c r="L218" s="382">
        <v>40</v>
      </c>
      <c r="M218" s="382"/>
      <c r="N218" s="382">
        <v>777</v>
      </c>
      <c r="O218" s="382"/>
      <c r="P218" s="382"/>
      <c r="Q218" s="382"/>
      <c r="Y218" s="288"/>
      <c r="Z218" s="284"/>
      <c r="AE218" s="288"/>
      <c r="AF218" s="284"/>
      <c r="AH218" s="288"/>
      <c r="AI218" s="343"/>
      <c r="AJ218" s="344"/>
      <c r="AK218" s="344"/>
      <c r="AL218" s="344"/>
      <c r="AM218" s="344"/>
      <c r="AN218" s="344"/>
      <c r="AO218" s="309"/>
      <c r="AP218" s="344"/>
      <c r="AQ218" s="344"/>
      <c r="AR218" s="344"/>
      <c r="AS218" s="344"/>
      <c r="AT218" s="344"/>
      <c r="AU218" s="309"/>
      <c r="AV218" s="344"/>
      <c r="AW218" s="344"/>
      <c r="AX218" s="309"/>
    </row>
    <row r="219" spans="1:50">
      <c r="A219" s="381" t="s">
        <v>324</v>
      </c>
      <c r="B219" s="382">
        <v>30319411.70853309</v>
      </c>
      <c r="C219" s="382">
        <v>15671058.476163795</v>
      </c>
      <c r="D219" s="382">
        <v>14706149.761219313</v>
      </c>
      <c r="E219" s="382">
        <v>25283963.455214828</v>
      </c>
      <c r="F219" s="382">
        <v>4222060.0714285709</v>
      </c>
      <c r="G219" s="382">
        <v>2282052.2337662335</v>
      </c>
      <c r="H219" s="382">
        <v>92484695.706325829</v>
      </c>
      <c r="I219" s="382"/>
      <c r="J219" s="382">
        <v>27124527.774451721</v>
      </c>
      <c r="K219" s="382">
        <v>12782207.647646684</v>
      </c>
      <c r="L219" s="382">
        <v>1999410.0844155846</v>
      </c>
      <c r="M219" s="382"/>
      <c r="N219" s="382">
        <v>41906145.50651399</v>
      </c>
      <c r="O219" s="382"/>
      <c r="P219" s="382"/>
      <c r="Q219" s="382"/>
      <c r="R219" s="273"/>
      <c r="S219" s="275">
        <f>IF(B218&gt;0,(B219/B218),)</f>
        <v>91323.529242569552</v>
      </c>
      <c r="T219" s="275">
        <f t="shared" ref="T219" si="2281">IF(C218&gt;0,(C219/C218),)</f>
        <v>74270.419318311819</v>
      </c>
      <c r="U219" s="275">
        <f t="shared" ref="U219" si="2282">IF(D218&gt;0,(D219/D218),)</f>
        <v>62314.193903471663</v>
      </c>
      <c r="V219" s="275">
        <f t="shared" ref="V219" si="2283">IF(E218&gt;0,(E219/E218),)</f>
        <v>66536.74593477587</v>
      </c>
      <c r="W219" s="275">
        <f t="shared" ref="W219" si="2284">IF(F218&gt;0,(F219/F218),)</f>
        <v>63970.607142857138</v>
      </c>
      <c r="X219" s="275">
        <f t="shared" ref="X219" si="2285">IF(G218&gt;0,(G219/G218),)</f>
        <v>49609.831168831166</v>
      </c>
      <c r="Y219" s="290">
        <f t="shared" ref="Y219" si="2286">IF(H218&gt;0,(H219/H218),)</f>
        <v>72765.299532907811</v>
      </c>
      <c r="Z219" s="285">
        <f t="shared" ref="Z219" si="2287">IF(I218&gt;0,(I219/I218),)</f>
        <v>0</v>
      </c>
      <c r="AA219" s="275">
        <f t="shared" ref="AA219" si="2288">IF(J218&gt;0,(J219/J218),)</f>
        <v>56274.953888903983</v>
      </c>
      <c r="AB219" s="275">
        <f t="shared" ref="AB219" si="2289">IF(K218&gt;0,(K219/K218),)</f>
        <v>50126.304500575236</v>
      </c>
      <c r="AC219" s="275">
        <f t="shared" ref="AC219" si="2290">IF(L218&gt;0,(L219/L218),)</f>
        <v>49985.252110389614</v>
      </c>
      <c r="AD219" s="275">
        <f t="shared" ref="AD219" si="2291">IF(M218&gt;0,(M219/M218),)</f>
        <v>0</v>
      </c>
      <c r="AE219" s="290">
        <f t="shared" ref="AE219" si="2292">IF(N218&gt;0,(N219/N218),)</f>
        <v>53933.263200146706</v>
      </c>
      <c r="AF219" s="285">
        <f t="shared" ref="AF219" si="2293">IF(O218&gt;0,(O219/O218),)</f>
        <v>0</v>
      </c>
      <c r="AG219" s="275">
        <f t="shared" ref="AG219" si="2294">IF(P218&gt;0,(P219/P218),)</f>
        <v>0</v>
      </c>
      <c r="AH219" s="290">
        <f t="shared" ref="AH219" si="2295">IF(Q218&gt;0,(Q219/Q218),)</f>
        <v>0</v>
      </c>
      <c r="AI219" s="345">
        <f>IF(S217&gt;0,(S219-S217)/S217,)</f>
        <v>6.9719693837593993E-2</v>
      </c>
      <c r="AJ219" s="314">
        <f t="shared" ref="AJ219" si="2296">IF(T217&gt;0,(T219-T217)/T217,)</f>
        <v>5.5423015203546734E-2</v>
      </c>
      <c r="AK219" s="314">
        <f t="shared" ref="AK219" si="2297">IF(U217&gt;0,(U219-U217)/U217,)</f>
        <v>7.2543447840178341E-2</v>
      </c>
      <c r="AL219" s="314">
        <f t="shared" ref="AL219" si="2298">IF(V217&gt;0,(V219-V217)/V217,)</f>
        <v>7.848212858679228E-2</v>
      </c>
      <c r="AM219" s="314">
        <f t="shared" ref="AM219" si="2299">IF(W217&gt;0,(W219-W217)/W217,)</f>
        <v>9.0221383233327693E-2</v>
      </c>
      <c r="AN219" s="314">
        <f t="shared" ref="AN219" si="2300">IF(X217&gt;0,(X219-X217)/X217,)</f>
        <v>-2.5320731815103956E-2</v>
      </c>
      <c r="AO219" s="310">
        <f t="shared" ref="AO219" si="2301">IF(Y217&gt;0,(Y219-Y217)/Y217,)</f>
        <v>7.5929854205062888E-2</v>
      </c>
      <c r="AP219" s="314">
        <f t="shared" ref="AP219" si="2302">IF(Z217&gt;0,(Z219-Z217)/Z217,)</f>
        <v>0</v>
      </c>
      <c r="AQ219" s="314">
        <f t="shared" ref="AQ219" si="2303">IF(AA217&gt;0,(AA219-AA217)/AA217,)</f>
        <v>3.0456004302343458E-2</v>
      </c>
      <c r="AR219" s="314">
        <f t="shared" ref="AR219" si="2304">IF(AB217&gt;0,(AB219-AB217)/AB217,)</f>
        <v>-8.9432772148608439E-3</v>
      </c>
      <c r="AS219" s="314">
        <f t="shared" ref="AS219" si="2305">IF(AC217&gt;0,(AC219-AC217)/AC217,)</f>
        <v>2.7623379125145078E-2</v>
      </c>
      <c r="AT219" s="314">
        <f t="shared" ref="AT219" si="2306">IF(AD217&gt;0,(AD219-AD217)/AD217,)</f>
        <v>0</v>
      </c>
      <c r="AU219" s="310">
        <f t="shared" ref="AU219" si="2307">IF(AE217&gt;0,(AE219-AE217)/AE217,)</f>
        <v>1.8229714838483263E-2</v>
      </c>
      <c r="AV219" s="314">
        <f t="shared" ref="AV219" si="2308">IF(AF217&gt;0,(AF219-AF217)/AF217,)</f>
        <v>0</v>
      </c>
      <c r="AW219" s="314">
        <f t="shared" ref="AW219" si="2309">IF(AG217&gt;0,(AG219-AG217)/AG217,)</f>
        <v>0</v>
      </c>
      <c r="AX219" s="310">
        <f t="shared" ref="AX219" si="2310">IF(AH217&gt;0,(AH219-AH217)/AH217,)</f>
        <v>0</v>
      </c>
    </row>
    <row r="220" spans="1:50">
      <c r="A220" s="381" t="s">
        <v>326</v>
      </c>
      <c r="B220" s="382">
        <v>10</v>
      </c>
      <c r="C220" s="382">
        <v>16</v>
      </c>
      <c r="D220" s="382">
        <v>19</v>
      </c>
      <c r="E220" s="382">
        <v>22</v>
      </c>
      <c r="F220" s="382">
        <v>0</v>
      </c>
      <c r="G220" s="382">
        <v>1</v>
      </c>
      <c r="H220" s="382">
        <v>68</v>
      </c>
      <c r="I220" s="382"/>
      <c r="J220" s="382">
        <v>121</v>
      </c>
      <c r="K220" s="382">
        <v>75</v>
      </c>
      <c r="L220" s="382">
        <v>15</v>
      </c>
      <c r="M220" s="382"/>
      <c r="N220" s="382">
        <v>211</v>
      </c>
      <c r="O220" s="382"/>
      <c r="P220" s="382"/>
      <c r="Q220" s="382"/>
      <c r="Y220" s="288"/>
      <c r="Z220" s="284"/>
      <c r="AE220" s="288"/>
      <c r="AF220" s="284"/>
      <c r="AH220" s="288"/>
      <c r="AI220" s="343"/>
      <c r="AJ220" s="344"/>
      <c r="AK220" s="344"/>
      <c r="AL220" s="344"/>
      <c r="AM220" s="344"/>
      <c r="AN220" s="344"/>
      <c r="AO220" s="309"/>
      <c r="AP220" s="344"/>
      <c r="AQ220" s="344"/>
      <c r="AR220" s="344"/>
      <c r="AS220" s="344"/>
      <c r="AT220" s="344"/>
      <c r="AU220" s="309"/>
      <c r="AV220" s="344"/>
      <c r="AW220" s="344"/>
      <c r="AX220" s="309"/>
    </row>
    <row r="221" spans="1:50">
      <c r="A221" s="381" t="s">
        <v>328</v>
      </c>
      <c r="B221" s="382">
        <v>605447.14285714284</v>
      </c>
      <c r="C221" s="382">
        <v>804720.97560975607</v>
      </c>
      <c r="D221" s="382">
        <v>970282.5</v>
      </c>
      <c r="E221" s="382">
        <v>1301965.3</v>
      </c>
      <c r="F221" s="382">
        <v>0</v>
      </c>
      <c r="G221" s="382">
        <v>0</v>
      </c>
      <c r="H221" s="382">
        <v>3682415.9184668986</v>
      </c>
      <c r="I221" s="382"/>
      <c r="J221" s="382">
        <v>5842751.607081634</v>
      </c>
      <c r="K221" s="382">
        <v>3291674.6476091887</v>
      </c>
      <c r="L221" s="382">
        <v>769710.67605633801</v>
      </c>
      <c r="M221" s="382"/>
      <c r="N221" s="382">
        <v>9904136.9307471607</v>
      </c>
      <c r="O221" s="382"/>
      <c r="P221" s="382"/>
      <c r="Q221" s="382"/>
      <c r="R221" s="273"/>
      <c r="S221" s="275">
        <f>IF(B220&gt;0,(B221/B220),)</f>
        <v>60544.714285714283</v>
      </c>
      <c r="T221" s="275">
        <f t="shared" ref="T221" si="2311">IF(C220&gt;0,(C221/C220),)</f>
        <v>50295.060975609755</v>
      </c>
      <c r="U221" s="275">
        <f t="shared" ref="U221" si="2312">IF(D220&gt;0,(D221/D220),)</f>
        <v>51067.5</v>
      </c>
      <c r="V221" s="275">
        <f t="shared" ref="V221" si="2313">IF(E220&gt;0,(E221/E220),)</f>
        <v>59180.240909090913</v>
      </c>
      <c r="W221" s="275">
        <f t="shared" ref="W221" si="2314">IF(F220&gt;0,(F221/F220),)</f>
        <v>0</v>
      </c>
      <c r="X221" s="275">
        <f t="shared" ref="X221" si="2315">IF(G220&gt;0,(G221/G220),)</f>
        <v>0</v>
      </c>
      <c r="Y221" s="290">
        <f t="shared" ref="Y221" si="2316">IF(H220&gt;0,(H221/H220),)</f>
        <v>54153.175271572036</v>
      </c>
      <c r="Z221" s="285">
        <f t="shared" ref="Z221" si="2317">IF(I220&gt;0,(I221/I220),)</f>
        <v>0</v>
      </c>
      <c r="AA221" s="275">
        <f t="shared" ref="AA221" si="2318">IF(J220&gt;0,(J221/J220),)</f>
        <v>48287.203364311026</v>
      </c>
      <c r="AB221" s="275">
        <f t="shared" ref="AB221" si="2319">IF(K220&gt;0,(K221/K220),)</f>
        <v>43888.995301455849</v>
      </c>
      <c r="AC221" s="275">
        <f t="shared" ref="AC221" si="2320">IF(L220&gt;0,(L221/L220),)</f>
        <v>51314.045070422537</v>
      </c>
      <c r="AD221" s="275">
        <f t="shared" ref="AD221" si="2321">IF(M220&gt;0,(M221/M220),)</f>
        <v>0</v>
      </c>
      <c r="AE221" s="290">
        <f t="shared" ref="AE221" si="2322">IF(N220&gt;0,(N221/N220),)</f>
        <v>46939.037586479433</v>
      </c>
      <c r="AF221" s="285">
        <f t="shared" ref="AF221" si="2323">IF(O220&gt;0,(O221/O220),)</f>
        <v>0</v>
      </c>
      <c r="AG221" s="275">
        <f t="shared" ref="AG221" si="2324">IF(P220&gt;0,(P221/P220),)</f>
        <v>0</v>
      </c>
      <c r="AH221" s="290">
        <f t="shared" ref="AH221" si="2325">IF(Q220&gt;0,(Q221/Q220),)</f>
        <v>0</v>
      </c>
      <c r="AI221" s="343"/>
      <c r="AJ221" s="344"/>
      <c r="AK221" s="344"/>
      <c r="AL221" s="344"/>
      <c r="AM221" s="344"/>
      <c r="AN221" s="344"/>
      <c r="AO221" s="309"/>
      <c r="AP221" s="344"/>
      <c r="AQ221" s="344"/>
      <c r="AR221" s="344"/>
      <c r="AS221" s="344"/>
      <c r="AT221" s="344"/>
      <c r="AU221" s="309"/>
      <c r="AV221" s="344"/>
      <c r="AW221" s="344"/>
      <c r="AX221" s="309"/>
    </row>
    <row r="222" spans="1:50">
      <c r="A222" s="381" t="s">
        <v>330</v>
      </c>
      <c r="B222" s="382">
        <v>10</v>
      </c>
      <c r="C222" s="382">
        <v>15</v>
      </c>
      <c r="D222" s="382">
        <v>23</v>
      </c>
      <c r="E222" s="382">
        <v>24</v>
      </c>
      <c r="F222" s="382">
        <v>13</v>
      </c>
      <c r="G222" s="382">
        <v>0</v>
      </c>
      <c r="H222" s="382">
        <v>85</v>
      </c>
      <c r="I222" s="382"/>
      <c r="J222" s="382">
        <v>110</v>
      </c>
      <c r="K222" s="382">
        <v>69</v>
      </c>
      <c r="L222" s="382">
        <v>18</v>
      </c>
      <c r="M222" s="382"/>
      <c r="N222" s="382">
        <v>197</v>
      </c>
      <c r="O222" s="382"/>
      <c r="P222" s="382"/>
      <c r="Q222" s="382"/>
      <c r="Y222" s="288"/>
      <c r="Z222" s="284"/>
      <c r="AE222" s="288"/>
      <c r="AF222" s="284"/>
      <c r="AH222" s="288"/>
      <c r="AI222" s="343"/>
      <c r="AJ222" s="344"/>
      <c r="AK222" s="344"/>
      <c r="AL222" s="344"/>
      <c r="AM222" s="344"/>
      <c r="AN222" s="344"/>
      <c r="AO222" s="309"/>
      <c r="AP222" s="344"/>
      <c r="AQ222" s="344"/>
      <c r="AR222" s="344"/>
      <c r="AS222" s="344"/>
      <c r="AT222" s="344"/>
      <c r="AU222" s="309"/>
      <c r="AV222" s="344"/>
      <c r="AW222" s="344"/>
      <c r="AX222" s="309"/>
    </row>
    <row r="223" spans="1:50">
      <c r="A223" s="381" t="s">
        <v>332</v>
      </c>
      <c r="B223" s="382">
        <v>647548.28571428556</v>
      </c>
      <c r="C223" s="382">
        <v>816497.42857142864</v>
      </c>
      <c r="D223" s="382">
        <v>1213585.6810344828</v>
      </c>
      <c r="E223" s="382">
        <v>1499189.04</v>
      </c>
      <c r="F223" s="382">
        <v>569010</v>
      </c>
      <c r="G223" s="389">
        <v>0</v>
      </c>
      <c r="H223" s="382">
        <v>4745830.4353201967</v>
      </c>
      <c r="I223" s="382"/>
      <c r="J223" s="382">
        <v>5437313.2906366028</v>
      </c>
      <c r="K223" s="382">
        <v>2998936.9580368754</v>
      </c>
      <c r="L223" s="382">
        <v>856737.74117647065</v>
      </c>
      <c r="M223" s="382"/>
      <c r="N223" s="382">
        <v>9292987.9898499493</v>
      </c>
      <c r="O223" s="382"/>
      <c r="P223" s="382"/>
      <c r="Q223" s="382"/>
      <c r="R223" s="273"/>
      <c r="S223" s="275">
        <f>IF(B222&gt;0,(B223/B222),)</f>
        <v>64754.828571428559</v>
      </c>
      <c r="T223" s="275">
        <f t="shared" ref="T223" si="2326">IF(C222&gt;0,(C223/C222),)</f>
        <v>54433.16190476191</v>
      </c>
      <c r="U223" s="275">
        <f t="shared" ref="U223" si="2327">IF(D222&gt;0,(D223/D222),)</f>
        <v>52764.59482758621</v>
      </c>
      <c r="V223" s="275">
        <f t="shared" ref="V223" si="2328">IF(E222&gt;0,(E223/E222),)</f>
        <v>62466.21</v>
      </c>
      <c r="W223" s="275">
        <f t="shared" ref="W223" si="2329">IF(F222&gt;0,(F223/F222),)</f>
        <v>43770</v>
      </c>
      <c r="X223" s="275">
        <f t="shared" ref="X223" si="2330">IF(G222&gt;0,(G223/G222),)</f>
        <v>0</v>
      </c>
      <c r="Y223" s="290">
        <f t="shared" ref="Y223" si="2331">IF(H222&gt;0,(H223/H222),)</f>
        <v>55833.29923906114</v>
      </c>
      <c r="Z223" s="285">
        <f t="shared" ref="Z223" si="2332">IF(I222&gt;0,(I223/I222),)</f>
        <v>0</v>
      </c>
      <c r="AA223" s="275">
        <f t="shared" ref="AA223" si="2333">IF(J222&gt;0,(J223/J222),)</f>
        <v>49430.120823969119</v>
      </c>
      <c r="AB223" s="275">
        <f t="shared" ref="AB223" si="2334">IF(K222&gt;0,(K223/K222),)</f>
        <v>43462.854464302538</v>
      </c>
      <c r="AC223" s="275">
        <f t="shared" ref="AC223" si="2335">IF(L222&gt;0,(L223/L222),)</f>
        <v>47596.541176470593</v>
      </c>
      <c r="AD223" s="275">
        <f t="shared" ref="AD223" si="2336">IF(M222&gt;0,(M223/M222),)</f>
        <v>0</v>
      </c>
      <c r="AE223" s="290">
        <f t="shared" ref="AE223" si="2337">IF(N222&gt;0,(N223/N222),)</f>
        <v>47172.527867258628</v>
      </c>
      <c r="AF223" s="285">
        <f t="shared" ref="AF223" si="2338">IF(O222&gt;0,(O223/O222),)</f>
        <v>0</v>
      </c>
      <c r="AG223" s="275">
        <f t="shared" ref="AG223" si="2339">IF(P222&gt;0,(P223/P222),)</f>
        <v>0</v>
      </c>
      <c r="AH223" s="290">
        <f t="shared" ref="AH223" si="2340">IF(Q222&gt;0,(Q223/Q222),)</f>
        <v>0</v>
      </c>
      <c r="AI223" s="345">
        <f>IF(S221&gt;0,(S223-S221)/S221,)</f>
        <v>6.9537272334732392E-2</v>
      </c>
      <c r="AJ223" s="314">
        <f t="shared" ref="AJ223" si="2341">IF(T221&gt;0,(T223-T221)/T221,)</f>
        <v>8.2276486972724786E-2</v>
      </c>
      <c r="AK223" s="314">
        <f t="shared" ref="AK223" si="2342">IF(U221&gt;0,(U223-U221)/U221,)</f>
        <v>3.3232385129215454E-2</v>
      </c>
      <c r="AL223" s="314">
        <f t="shared" ref="AL223" si="2343">IF(V221&gt;0,(V223-V221)/V221,)</f>
        <v>5.5524767057923807E-2</v>
      </c>
      <c r="AM223" s="314">
        <f t="shared" ref="AM223" si="2344">IF(W221&gt;0,(W223-W221)/W221,)</f>
        <v>0</v>
      </c>
      <c r="AN223" s="314">
        <f t="shared" ref="AN223" si="2345">IF(X221&gt;0,(X223-X221)/X221,)</f>
        <v>0</v>
      </c>
      <c r="AO223" s="310">
        <f t="shared" ref="AO223" si="2346">IF(Y221&gt;0,(Y223-Y221)/Y221,)</f>
        <v>3.1025400801771505E-2</v>
      </c>
      <c r="AP223" s="314">
        <f t="shared" ref="AP223" si="2347">IF(Z221&gt;0,(Z223-Z221)/Z221,)</f>
        <v>0</v>
      </c>
      <c r="AQ223" s="314">
        <f t="shared" ref="AQ223" si="2348">IF(AA221&gt;0,(AA223-AA221)/AA221,)</f>
        <v>2.3669158286827197E-2</v>
      </c>
      <c r="AR223" s="314">
        <f t="shared" ref="AR223" si="2349">IF(AB221&gt;0,(AB223-AB221)/AB221,)</f>
        <v>-9.7095145201278998E-3</v>
      </c>
      <c r="AS223" s="312">
        <f t="shared" ref="AS223" si="2350">IF(AC221&gt;0,(AC223-AC221)/AC221,)</f>
        <v>-7.2446128323154085E-2</v>
      </c>
      <c r="AT223" s="314">
        <f t="shared" ref="AT223" si="2351">IF(AD221&gt;0,(AD223-AD221)/AD221,)</f>
        <v>0</v>
      </c>
      <c r="AU223" s="310">
        <f t="shared" ref="AU223" si="2352">IF(AE221&gt;0,(AE223-AE221)/AE221,)</f>
        <v>4.9743303822328642E-3</v>
      </c>
      <c r="AV223" s="314">
        <f t="shared" ref="AV223" si="2353">IF(AF221&gt;0,(AF223-AF221)/AF221,)</f>
        <v>0</v>
      </c>
      <c r="AW223" s="314">
        <f t="shared" ref="AW223" si="2354">IF(AG221&gt;0,(AG223-AG221)/AG221,)</f>
        <v>0</v>
      </c>
      <c r="AX223" s="310">
        <f t="shared" ref="AX223" si="2355">IF(AH221&gt;0,(AH223-AH221)/AH221,)</f>
        <v>0</v>
      </c>
    </row>
    <row r="224" spans="1:50">
      <c r="A224" s="381" t="s">
        <v>334</v>
      </c>
      <c r="B224" s="382">
        <v>271</v>
      </c>
      <c r="C224" s="382">
        <v>226</v>
      </c>
      <c r="D224" s="382">
        <v>198</v>
      </c>
      <c r="E224" s="382">
        <v>255</v>
      </c>
      <c r="F224" s="382">
        <v>0</v>
      </c>
      <c r="G224" s="382">
        <v>1</v>
      </c>
      <c r="H224" s="382">
        <v>951</v>
      </c>
      <c r="I224" s="382"/>
      <c r="J224" s="382">
        <v>0</v>
      </c>
      <c r="K224" s="382">
        <v>0</v>
      </c>
      <c r="L224" s="382">
        <v>1</v>
      </c>
      <c r="M224" s="382"/>
      <c r="N224" s="382">
        <v>1</v>
      </c>
      <c r="O224" s="382"/>
      <c r="P224" s="382"/>
      <c r="Q224" s="382"/>
      <c r="Y224" s="288"/>
      <c r="Z224" s="284"/>
      <c r="AE224" s="288"/>
      <c r="AF224" s="284"/>
      <c r="AH224" s="288"/>
      <c r="AI224" s="343"/>
      <c r="AJ224" s="344"/>
      <c r="AK224" s="344"/>
      <c r="AL224" s="344"/>
      <c r="AM224" s="344"/>
      <c r="AN224" s="344"/>
      <c r="AO224" s="309"/>
      <c r="AP224" s="344"/>
      <c r="AQ224" s="344"/>
      <c r="AR224" s="344"/>
      <c r="AS224" s="344"/>
      <c r="AT224" s="344"/>
      <c r="AU224" s="309"/>
      <c r="AV224" s="344"/>
      <c r="AW224" s="344"/>
      <c r="AX224" s="309"/>
    </row>
    <row r="225" spans="1:50">
      <c r="A225" s="381" t="s">
        <v>336</v>
      </c>
      <c r="B225" s="382">
        <v>16991822.861865405</v>
      </c>
      <c r="C225" s="382">
        <v>10930049.778857835</v>
      </c>
      <c r="D225" s="382">
        <v>7487649.0000000056</v>
      </c>
      <c r="E225" s="382">
        <v>11976942.804601699</v>
      </c>
      <c r="F225" s="382">
        <v>0</v>
      </c>
      <c r="G225" s="382">
        <v>36000</v>
      </c>
      <c r="H225" s="382">
        <v>47422464.445324942</v>
      </c>
      <c r="I225" s="382"/>
      <c r="J225" s="382">
        <v>0</v>
      </c>
      <c r="K225" s="382">
        <v>0</v>
      </c>
      <c r="L225" s="382">
        <v>39055.090909090904</v>
      </c>
      <c r="M225" s="382"/>
      <c r="N225" s="382">
        <v>39055.090909090904</v>
      </c>
      <c r="O225" s="382"/>
      <c r="P225" s="382"/>
      <c r="Q225" s="382"/>
      <c r="R225" s="273"/>
      <c r="S225" s="275">
        <f>IF(B224&gt;0,(B225/B224),)</f>
        <v>62700.453364816989</v>
      </c>
      <c r="T225" s="275">
        <f t="shared" ref="T225" si="2356">IF(C224&gt;0,(C225/C224),)</f>
        <v>48363.05211883998</v>
      </c>
      <c r="U225" s="275">
        <f t="shared" ref="U225" si="2357">IF(D224&gt;0,(D225/D224),)</f>
        <v>37816.409090909117</v>
      </c>
      <c r="V225" s="275">
        <f t="shared" ref="V225" si="2358">IF(E224&gt;0,(E225/E224),)</f>
        <v>46968.403155300781</v>
      </c>
      <c r="W225" s="275">
        <f t="shared" ref="W225" si="2359">IF(F224&gt;0,(F225/F224),)</f>
        <v>0</v>
      </c>
      <c r="X225" s="275">
        <f t="shared" ref="X225" si="2360">IF(G224&gt;0,(G225/G224),)</f>
        <v>36000</v>
      </c>
      <c r="Y225" s="290">
        <f t="shared" ref="Y225" si="2361">IF(H224&gt;0,(H225/H224),)</f>
        <v>49865.893212749674</v>
      </c>
      <c r="Z225" s="285">
        <f t="shared" ref="Z225" si="2362">IF(I224&gt;0,(I225/I224),)</f>
        <v>0</v>
      </c>
      <c r="AA225" s="275">
        <f t="shared" ref="AA225" si="2363">IF(J224&gt;0,(J225/J224),)</f>
        <v>0</v>
      </c>
      <c r="AB225" s="275">
        <f t="shared" ref="AB225" si="2364">IF(K224&gt;0,(K225/K224),)</f>
        <v>0</v>
      </c>
      <c r="AC225" s="275">
        <f t="shared" ref="AC225" si="2365">IF(L224&gt;0,(L225/L224),)</f>
        <v>39055.090909090904</v>
      </c>
      <c r="AD225" s="275">
        <f t="shared" ref="AD225" si="2366">IF(M224&gt;0,(M225/M224),)</f>
        <v>0</v>
      </c>
      <c r="AE225" s="290">
        <f t="shared" ref="AE225" si="2367">IF(N224&gt;0,(N225/N224),)</f>
        <v>39055.090909090904</v>
      </c>
      <c r="AF225" s="285">
        <f t="shared" ref="AF225" si="2368">IF(O224&gt;0,(O225/O224),)</f>
        <v>0</v>
      </c>
      <c r="AG225" s="275">
        <f t="shared" ref="AG225" si="2369">IF(P224&gt;0,(P225/P224),)</f>
        <v>0</v>
      </c>
      <c r="AH225" s="290">
        <f t="shared" ref="AH225" si="2370">IF(Q224&gt;0,(Q225/Q224),)</f>
        <v>0</v>
      </c>
      <c r="AI225" s="343"/>
      <c r="AJ225" s="344"/>
      <c r="AK225" s="344"/>
      <c r="AL225" s="344"/>
      <c r="AM225" s="344"/>
      <c r="AN225" s="344"/>
      <c r="AO225" s="309"/>
      <c r="AP225" s="344"/>
      <c r="AQ225" s="344"/>
      <c r="AR225" s="344"/>
      <c r="AS225" s="344"/>
      <c r="AT225" s="344"/>
      <c r="AU225" s="309"/>
      <c r="AV225" s="344"/>
      <c r="AW225" s="344"/>
      <c r="AX225" s="309"/>
    </row>
    <row r="226" spans="1:50">
      <c r="A226" s="381" t="s">
        <v>338</v>
      </c>
      <c r="B226" s="382">
        <v>273</v>
      </c>
      <c r="C226" s="382">
        <v>218</v>
      </c>
      <c r="D226" s="382">
        <v>198</v>
      </c>
      <c r="E226" s="382">
        <v>250</v>
      </c>
      <c r="F226" s="382">
        <v>0</v>
      </c>
      <c r="G226" s="382">
        <v>1</v>
      </c>
      <c r="H226" s="382">
        <v>940</v>
      </c>
      <c r="I226" s="382"/>
      <c r="J226" s="382">
        <v>0</v>
      </c>
      <c r="K226" s="382">
        <v>0</v>
      </c>
      <c r="L226" s="382">
        <v>1</v>
      </c>
      <c r="M226" s="382"/>
      <c r="N226" s="382">
        <v>1</v>
      </c>
      <c r="O226" s="382"/>
      <c r="P226" s="382"/>
      <c r="Q226" s="382"/>
      <c r="Y226" s="288"/>
      <c r="Z226" s="284"/>
      <c r="AE226" s="288"/>
      <c r="AF226" s="284"/>
      <c r="AH226" s="288"/>
      <c r="AI226" s="343"/>
      <c r="AJ226" s="344"/>
      <c r="AK226" s="344"/>
      <c r="AL226" s="344"/>
      <c r="AM226" s="344"/>
      <c r="AN226" s="344"/>
      <c r="AO226" s="309"/>
      <c r="AP226" s="344"/>
      <c r="AQ226" s="344"/>
      <c r="AR226" s="344"/>
      <c r="AS226" s="344"/>
      <c r="AT226" s="344"/>
      <c r="AU226" s="309"/>
      <c r="AV226" s="344"/>
      <c r="AW226" s="344"/>
      <c r="AX226" s="309"/>
    </row>
    <row r="227" spans="1:50">
      <c r="A227" s="381" t="s">
        <v>340</v>
      </c>
      <c r="B227" s="382">
        <v>16243160.544000009</v>
      </c>
      <c r="C227" s="382">
        <v>11399450.360144706</v>
      </c>
      <c r="D227" s="382">
        <v>8250175.7999999998</v>
      </c>
      <c r="E227" s="382">
        <v>12368983.539142016</v>
      </c>
      <c r="F227" s="382">
        <v>0</v>
      </c>
      <c r="G227" s="382">
        <v>36000</v>
      </c>
      <c r="H227" s="382">
        <v>48297770.243286729</v>
      </c>
      <c r="I227" s="382"/>
      <c r="J227" s="382">
        <v>0</v>
      </c>
      <c r="K227" s="382">
        <v>0</v>
      </c>
      <c r="L227" s="382">
        <v>36695.25</v>
      </c>
      <c r="M227" s="382"/>
      <c r="N227" s="382">
        <v>36695.25</v>
      </c>
      <c r="O227" s="382"/>
      <c r="P227" s="382"/>
      <c r="Q227" s="382"/>
      <c r="R227" s="273"/>
      <c r="S227" s="275">
        <f>IF(B226&gt;0,(B227/B226),)</f>
        <v>59498.756571428603</v>
      </c>
      <c r="T227" s="275">
        <f t="shared" ref="T227" si="2371">IF(C226&gt;0,(C227/C226),)</f>
        <v>52291.056697911496</v>
      </c>
      <c r="U227" s="275">
        <f t="shared" ref="U227" si="2372">IF(D226&gt;0,(D227/D226),)</f>
        <v>41667.554545454543</v>
      </c>
      <c r="V227" s="275">
        <f t="shared" ref="V227" si="2373">IF(E226&gt;0,(E227/E226),)</f>
        <v>49475.934156568066</v>
      </c>
      <c r="W227" s="275">
        <f t="shared" ref="W227" si="2374">IF(F226&gt;0,(F227/F226),)</f>
        <v>0</v>
      </c>
      <c r="X227" s="275">
        <f t="shared" ref="X227" si="2375">IF(G226&gt;0,(G227/G226),)</f>
        <v>36000</v>
      </c>
      <c r="Y227" s="290">
        <f t="shared" ref="Y227" si="2376">IF(H226&gt;0,(H227/H226),)</f>
        <v>51380.606641794395</v>
      </c>
      <c r="Z227" s="285">
        <f t="shared" ref="Z227" si="2377">IF(I226&gt;0,(I227/I226),)</f>
        <v>0</v>
      </c>
      <c r="AA227" s="275">
        <f t="shared" ref="AA227" si="2378">IF(J226&gt;0,(J227/J226),)</f>
        <v>0</v>
      </c>
      <c r="AB227" s="275">
        <f t="shared" ref="AB227" si="2379">IF(K226&gt;0,(K227/K226),)</f>
        <v>0</v>
      </c>
      <c r="AC227" s="275">
        <f t="shared" ref="AC227" si="2380">IF(L226&gt;0,(L227/L226),)</f>
        <v>36695.25</v>
      </c>
      <c r="AD227" s="275">
        <f t="shared" ref="AD227" si="2381">IF(M226&gt;0,(M227/M226),)</f>
        <v>0</v>
      </c>
      <c r="AE227" s="290">
        <f t="shared" ref="AE227" si="2382">IF(N226&gt;0,(N227/N226),)</f>
        <v>36695.25</v>
      </c>
      <c r="AF227" s="285">
        <f t="shared" ref="AF227" si="2383">IF(O226&gt;0,(O227/O226),)</f>
        <v>0</v>
      </c>
      <c r="AG227" s="275">
        <f t="shared" ref="AG227" si="2384">IF(P226&gt;0,(P227/P226),)</f>
        <v>0</v>
      </c>
      <c r="AH227" s="290">
        <f t="shared" ref="AH227" si="2385">IF(Q226&gt;0,(Q227/Q226),)</f>
        <v>0</v>
      </c>
      <c r="AI227" s="348">
        <f>IF(S225&gt;0,(S227-S225)/S225,)</f>
        <v>-5.106337548724886E-2</v>
      </c>
      <c r="AJ227" s="314">
        <f t="shared" ref="AJ227" si="2386">IF(T225&gt;0,(T227-T225)/T225,)</f>
        <v>8.1219120940081227E-2</v>
      </c>
      <c r="AK227" s="314">
        <f t="shared" ref="AK227" si="2387">IF(U225&gt;0,(U227-U225)/U225,)</f>
        <v>0.10183794673067523</v>
      </c>
      <c r="AL227" s="314">
        <f t="shared" ref="AL227" si="2388">IF(V225&gt;0,(V227-V225)/V225,)</f>
        <v>5.3387614498541652E-2</v>
      </c>
      <c r="AM227" s="314">
        <f t="shared" ref="AM227" si="2389">IF(W225&gt;0,(W227-W225)/W225,)</f>
        <v>0</v>
      </c>
      <c r="AN227" s="314">
        <f t="shared" ref="AN227" si="2390">IF(X225&gt;0,(X227-X225)/X225,)</f>
        <v>0</v>
      </c>
      <c r="AO227" s="310">
        <f t="shared" ref="AO227" si="2391">IF(Y225&gt;0,(Y227-Y225)/Y225,)</f>
        <v>3.0375740440109881E-2</v>
      </c>
      <c r="AP227" s="314">
        <f t="shared" ref="AP227" si="2392">IF(Z225&gt;0,(Z227-Z225)/Z225,)</f>
        <v>0</v>
      </c>
      <c r="AQ227" s="314">
        <f t="shared" ref="AQ227" si="2393">IF(AA225&gt;0,(AA227-AA225)/AA225,)</f>
        <v>0</v>
      </c>
      <c r="AR227" s="314">
        <f t="shared" ref="AR227" si="2394">IF(AB225&gt;0,(AB227-AB225)/AB225,)</f>
        <v>0</v>
      </c>
      <c r="AS227" s="314">
        <f t="shared" ref="AS227" si="2395">IF(AC225&gt;0,(AC227-AC225)/AC225,)</f>
        <v>-6.0423387941509088E-2</v>
      </c>
      <c r="AT227" s="314">
        <f t="shared" ref="AT227" si="2396">IF(AD225&gt;0,(AD227-AD225)/AD225,)</f>
        <v>0</v>
      </c>
      <c r="AU227" s="310">
        <f t="shared" ref="AU227" si="2397">IF(AE225&gt;0,(AE227-AE225)/AE225,)</f>
        <v>-6.0423387941509088E-2</v>
      </c>
      <c r="AV227" s="314">
        <f t="shared" ref="AV227" si="2398">IF(AF225&gt;0,(AF227-AF225)/AF225,)</f>
        <v>0</v>
      </c>
      <c r="AW227" s="314">
        <f t="shared" ref="AW227" si="2399">IF(AG225&gt;0,(AG227-AG225)/AG225,)</f>
        <v>0</v>
      </c>
      <c r="AX227" s="310">
        <f t="shared" ref="AX227" si="2400">IF(AH225&gt;0,(AH227-AH225)/AH225,)</f>
        <v>0</v>
      </c>
    </row>
    <row r="228" spans="1:50">
      <c r="A228" s="381" t="s">
        <v>342</v>
      </c>
      <c r="B228" s="382">
        <v>0</v>
      </c>
      <c r="C228" s="382">
        <v>0</v>
      </c>
      <c r="D228" s="382">
        <v>0</v>
      </c>
      <c r="E228" s="382">
        <v>0</v>
      </c>
      <c r="F228" s="382">
        <v>0</v>
      </c>
      <c r="G228" s="382">
        <v>0</v>
      </c>
      <c r="H228" s="382">
        <v>0</v>
      </c>
      <c r="I228" s="382"/>
      <c r="J228" s="382">
        <v>0</v>
      </c>
      <c r="K228" s="382">
        <v>0</v>
      </c>
      <c r="L228" s="382">
        <v>0</v>
      </c>
      <c r="M228" s="382"/>
      <c r="N228" s="382">
        <v>0</v>
      </c>
      <c r="O228" s="382"/>
      <c r="P228" s="382"/>
      <c r="Q228" s="382"/>
      <c r="Y228" s="288"/>
      <c r="Z228" s="284"/>
      <c r="AE228" s="288"/>
      <c r="AF228" s="284"/>
      <c r="AH228" s="288"/>
      <c r="AI228" s="343"/>
      <c r="AJ228" s="344"/>
      <c r="AK228" s="344"/>
      <c r="AL228" s="344"/>
      <c r="AM228" s="344"/>
      <c r="AN228" s="344"/>
      <c r="AO228" s="309"/>
      <c r="AP228" s="344"/>
      <c r="AQ228" s="344"/>
      <c r="AR228" s="344"/>
      <c r="AS228" s="344"/>
      <c r="AT228" s="344"/>
      <c r="AU228" s="309"/>
      <c r="AV228" s="344"/>
      <c r="AW228" s="344"/>
      <c r="AX228" s="309"/>
    </row>
    <row r="229" spans="1:50">
      <c r="A229" s="381" t="s">
        <v>344</v>
      </c>
      <c r="B229" s="382">
        <v>0</v>
      </c>
      <c r="C229" s="382">
        <v>0</v>
      </c>
      <c r="D229" s="382">
        <v>0</v>
      </c>
      <c r="E229" s="382">
        <v>0</v>
      </c>
      <c r="F229" s="382">
        <v>0</v>
      </c>
      <c r="G229" s="382">
        <v>0</v>
      </c>
      <c r="H229" s="382">
        <v>0</v>
      </c>
      <c r="I229" s="382"/>
      <c r="J229" s="382">
        <v>0</v>
      </c>
      <c r="K229" s="382">
        <v>0</v>
      </c>
      <c r="L229" s="382">
        <v>0</v>
      </c>
      <c r="M229" s="382"/>
      <c r="N229" s="382">
        <v>0</v>
      </c>
      <c r="O229" s="382"/>
      <c r="P229" s="382"/>
      <c r="Q229" s="382"/>
      <c r="R229" s="273"/>
      <c r="S229" s="275">
        <f>IF(B228&gt;0,(B229/B228),)</f>
        <v>0</v>
      </c>
      <c r="T229" s="275">
        <f t="shared" ref="T229" si="2401">IF(C228&gt;0,(C229/C228),)</f>
        <v>0</v>
      </c>
      <c r="U229" s="275">
        <f t="shared" ref="U229" si="2402">IF(D228&gt;0,(D229/D228),)</f>
        <v>0</v>
      </c>
      <c r="V229" s="275">
        <f t="shared" ref="V229" si="2403">IF(E228&gt;0,(E229/E228),)</f>
        <v>0</v>
      </c>
      <c r="W229" s="275">
        <f t="shared" ref="W229" si="2404">IF(F228&gt;0,(F229/F228),)</f>
        <v>0</v>
      </c>
      <c r="X229" s="275">
        <f t="shared" ref="X229" si="2405">IF(G228&gt;0,(G229/G228),)</f>
        <v>0</v>
      </c>
      <c r="Y229" s="290">
        <f t="shared" ref="Y229" si="2406">IF(H228&gt;0,(H229/H228),)</f>
        <v>0</v>
      </c>
      <c r="Z229" s="285">
        <f t="shared" ref="Z229" si="2407">IF(I228&gt;0,(I229/I228),)</f>
        <v>0</v>
      </c>
      <c r="AA229" s="275">
        <f t="shared" ref="AA229" si="2408">IF(J228&gt;0,(J229/J228),)</f>
        <v>0</v>
      </c>
      <c r="AB229" s="275">
        <f t="shared" ref="AB229" si="2409">IF(K228&gt;0,(K229/K228),)</f>
        <v>0</v>
      </c>
      <c r="AC229" s="275">
        <f t="shared" ref="AC229" si="2410">IF(L228&gt;0,(L229/L228),)</f>
        <v>0</v>
      </c>
      <c r="AD229" s="275">
        <f t="shared" ref="AD229" si="2411">IF(M228&gt;0,(M229/M228),)</f>
        <v>0</v>
      </c>
      <c r="AE229" s="290">
        <f t="shared" ref="AE229" si="2412">IF(N228&gt;0,(N229/N228),)</f>
        <v>0</v>
      </c>
      <c r="AF229" s="285">
        <f t="shared" ref="AF229" si="2413">IF(O228&gt;0,(O229/O228),)</f>
        <v>0</v>
      </c>
      <c r="AG229" s="275">
        <f t="shared" ref="AG229" si="2414">IF(P228&gt;0,(P229/P228),)</f>
        <v>0</v>
      </c>
      <c r="AH229" s="290">
        <f t="shared" ref="AH229" si="2415">IF(Q228&gt;0,(Q229/Q228),)</f>
        <v>0</v>
      </c>
      <c r="AI229" s="343"/>
      <c r="AJ229" s="344"/>
      <c r="AK229" s="344"/>
      <c r="AL229" s="344"/>
      <c r="AM229" s="344"/>
      <c r="AN229" s="344"/>
      <c r="AO229" s="309"/>
      <c r="AP229" s="344"/>
      <c r="AQ229" s="344"/>
      <c r="AR229" s="344"/>
      <c r="AS229" s="344"/>
      <c r="AT229" s="344"/>
      <c r="AU229" s="309"/>
      <c r="AV229" s="344"/>
      <c r="AW229" s="344"/>
      <c r="AX229" s="309"/>
    </row>
    <row r="230" spans="1:50">
      <c r="A230" s="381" t="s">
        <v>346</v>
      </c>
      <c r="B230" s="382">
        <v>0</v>
      </c>
      <c r="C230" s="382">
        <v>0</v>
      </c>
      <c r="D230" s="382">
        <v>0</v>
      </c>
      <c r="E230" s="382">
        <v>0</v>
      </c>
      <c r="F230" s="382">
        <v>0</v>
      </c>
      <c r="G230" s="382">
        <v>0</v>
      </c>
      <c r="H230" s="382">
        <v>0</v>
      </c>
      <c r="I230" s="382"/>
      <c r="J230" s="382">
        <v>0</v>
      </c>
      <c r="K230" s="382">
        <v>0</v>
      </c>
      <c r="L230" s="382">
        <v>0</v>
      </c>
      <c r="M230" s="382"/>
      <c r="N230" s="382">
        <v>0</v>
      </c>
      <c r="O230" s="382"/>
      <c r="P230" s="382"/>
      <c r="Q230" s="382"/>
      <c r="Y230" s="288"/>
      <c r="Z230" s="284"/>
      <c r="AE230" s="288"/>
      <c r="AF230" s="284"/>
      <c r="AH230" s="288"/>
      <c r="AI230" s="343"/>
      <c r="AJ230" s="344"/>
      <c r="AK230" s="344"/>
      <c r="AL230" s="344"/>
      <c r="AM230" s="344"/>
      <c r="AN230" s="344"/>
      <c r="AO230" s="309"/>
      <c r="AP230" s="344"/>
      <c r="AQ230" s="344"/>
      <c r="AR230" s="344"/>
      <c r="AS230" s="344"/>
      <c r="AT230" s="344"/>
      <c r="AU230" s="309"/>
      <c r="AV230" s="344"/>
      <c r="AW230" s="344"/>
      <c r="AX230" s="309"/>
    </row>
    <row r="231" spans="1:50">
      <c r="A231" s="381" t="s">
        <v>348</v>
      </c>
      <c r="B231" s="382">
        <v>0</v>
      </c>
      <c r="C231" s="382">
        <v>0</v>
      </c>
      <c r="D231" s="382">
        <v>0</v>
      </c>
      <c r="E231" s="382">
        <v>0</v>
      </c>
      <c r="F231" s="382">
        <v>0</v>
      </c>
      <c r="G231" s="382">
        <v>0</v>
      </c>
      <c r="H231" s="382">
        <v>0</v>
      </c>
      <c r="I231" s="382"/>
      <c r="J231" s="382">
        <v>0</v>
      </c>
      <c r="K231" s="382">
        <v>0</v>
      </c>
      <c r="L231" s="382">
        <v>0</v>
      </c>
      <c r="M231" s="382"/>
      <c r="N231" s="382">
        <v>0</v>
      </c>
      <c r="O231" s="382"/>
      <c r="P231" s="382"/>
      <c r="Q231" s="382"/>
      <c r="R231" s="273"/>
      <c r="S231" s="275">
        <f>IF(B230&gt;0,(B231/B230),)</f>
        <v>0</v>
      </c>
      <c r="T231" s="275">
        <f t="shared" ref="T231" si="2416">IF(C230&gt;0,(C231/C230),)</f>
        <v>0</v>
      </c>
      <c r="U231" s="275">
        <f t="shared" ref="U231" si="2417">IF(D230&gt;0,(D231/D230),)</f>
        <v>0</v>
      </c>
      <c r="V231" s="275">
        <f t="shared" ref="V231" si="2418">IF(E230&gt;0,(E231/E230),)</f>
        <v>0</v>
      </c>
      <c r="W231" s="275">
        <f t="shared" ref="W231" si="2419">IF(F230&gt;0,(F231/F230),)</f>
        <v>0</v>
      </c>
      <c r="X231" s="275">
        <f t="shared" ref="X231" si="2420">IF(G230&gt;0,(G231/G230),)</f>
        <v>0</v>
      </c>
      <c r="Y231" s="290">
        <f t="shared" ref="Y231" si="2421">IF(H230&gt;0,(H231/H230),)</f>
        <v>0</v>
      </c>
      <c r="Z231" s="285">
        <f t="shared" ref="Z231" si="2422">IF(I230&gt;0,(I231/I230),)</f>
        <v>0</v>
      </c>
      <c r="AA231" s="275">
        <f t="shared" ref="AA231" si="2423">IF(J230&gt;0,(J231/J230),)</f>
        <v>0</v>
      </c>
      <c r="AB231" s="275">
        <f t="shared" ref="AB231" si="2424">IF(K230&gt;0,(K231/K230),)</f>
        <v>0</v>
      </c>
      <c r="AC231" s="275">
        <f t="shared" ref="AC231" si="2425">IF(L230&gt;0,(L231/L230),)</f>
        <v>0</v>
      </c>
      <c r="AD231" s="275">
        <f t="shared" ref="AD231" si="2426">IF(M230&gt;0,(M231/M230),)</f>
        <v>0</v>
      </c>
      <c r="AE231" s="290">
        <f t="shared" ref="AE231" si="2427">IF(N230&gt;0,(N231/N230),)</f>
        <v>0</v>
      </c>
      <c r="AF231" s="285">
        <f t="shared" ref="AF231" si="2428">IF(O230&gt;0,(O231/O230),)</f>
        <v>0</v>
      </c>
      <c r="AG231" s="275">
        <f t="shared" ref="AG231" si="2429">IF(P230&gt;0,(P231/P230),)</f>
        <v>0</v>
      </c>
      <c r="AH231" s="290">
        <f t="shared" ref="AH231" si="2430">IF(Q230&gt;0,(Q231/Q230),)</f>
        <v>0</v>
      </c>
      <c r="AI231" s="345">
        <f>IF(S229&gt;0,(S231-S229)/S229,)</f>
        <v>0</v>
      </c>
      <c r="AJ231" s="314">
        <f t="shared" ref="AJ231" si="2431">IF(T229&gt;0,(T231-T229)/T229,)</f>
        <v>0</v>
      </c>
      <c r="AK231" s="314">
        <f t="shared" ref="AK231" si="2432">IF(U229&gt;0,(U231-U229)/U229,)</f>
        <v>0</v>
      </c>
      <c r="AL231" s="314">
        <f t="shared" ref="AL231" si="2433">IF(V229&gt;0,(V231-V229)/V229,)</f>
        <v>0</v>
      </c>
      <c r="AM231" s="314">
        <f t="shared" ref="AM231" si="2434">IF(W229&gt;0,(W231-W229)/W229,)</f>
        <v>0</v>
      </c>
      <c r="AN231" s="314">
        <f t="shared" ref="AN231" si="2435">IF(X229&gt;0,(X231-X229)/X229,)</f>
        <v>0</v>
      </c>
      <c r="AO231" s="310">
        <f t="shared" ref="AO231" si="2436">IF(Y229&gt;0,(Y231-Y229)/Y229,)</f>
        <v>0</v>
      </c>
      <c r="AP231" s="314">
        <f t="shared" ref="AP231" si="2437">IF(Z229&gt;0,(Z231-Z229)/Z229,)</f>
        <v>0</v>
      </c>
      <c r="AQ231" s="314">
        <f t="shared" ref="AQ231" si="2438">IF(AA229&gt;0,(AA231-AA229)/AA229,)</f>
        <v>0</v>
      </c>
      <c r="AR231" s="314">
        <f t="shared" ref="AR231" si="2439">IF(AB229&gt;0,(AB231-AB229)/AB229,)</f>
        <v>0</v>
      </c>
      <c r="AS231" s="314">
        <f t="shared" ref="AS231" si="2440">IF(AC229&gt;0,(AC231-AC229)/AC229,)</f>
        <v>0</v>
      </c>
      <c r="AT231" s="314">
        <f t="shared" ref="AT231" si="2441">IF(AD229&gt;0,(AD231-AD229)/AD229,)</f>
        <v>0</v>
      </c>
      <c r="AU231" s="310">
        <f t="shared" ref="AU231" si="2442">IF(AE229&gt;0,(AE231-AE229)/AE229,)</f>
        <v>0</v>
      </c>
      <c r="AV231" s="314">
        <f t="shared" ref="AV231" si="2443">IF(AF229&gt;0,(AF231-AF229)/AF229,)</f>
        <v>0</v>
      </c>
      <c r="AW231" s="314">
        <f t="shared" ref="AW231" si="2444">IF(AG229&gt;0,(AG231-AG229)/AG229,)</f>
        <v>0</v>
      </c>
      <c r="AX231" s="310">
        <f t="shared" ref="AX231" si="2445">IF(AH229&gt;0,(AH231-AH229)/AH229,)</f>
        <v>0</v>
      </c>
    </row>
    <row r="232" spans="1:50">
      <c r="A232" s="381" t="s">
        <v>350</v>
      </c>
      <c r="B232" s="382">
        <v>1694</v>
      </c>
      <c r="C232" s="382">
        <v>879</v>
      </c>
      <c r="D232" s="382">
        <v>870</v>
      </c>
      <c r="E232" s="382">
        <v>1300</v>
      </c>
      <c r="F232" s="382">
        <v>127</v>
      </c>
      <c r="G232" s="382">
        <v>154</v>
      </c>
      <c r="H232" s="382">
        <v>5024</v>
      </c>
      <c r="I232" s="382"/>
      <c r="J232" s="382">
        <v>1774</v>
      </c>
      <c r="K232" s="382">
        <v>593</v>
      </c>
      <c r="L232" s="382">
        <v>128</v>
      </c>
      <c r="M232" s="382"/>
      <c r="N232" s="382">
        <v>2495</v>
      </c>
      <c r="O232" s="382"/>
      <c r="P232" s="382"/>
      <c r="Q232" s="382"/>
      <c r="Y232" s="288"/>
      <c r="Z232" s="284"/>
      <c r="AE232" s="288"/>
      <c r="AF232" s="284"/>
      <c r="AH232" s="288"/>
      <c r="AI232" s="343"/>
      <c r="AJ232" s="344"/>
      <c r="AK232" s="344"/>
      <c r="AL232" s="344"/>
      <c r="AM232" s="344"/>
      <c r="AN232" s="344"/>
      <c r="AO232" s="309"/>
      <c r="AP232" s="344"/>
      <c r="AQ232" s="344"/>
      <c r="AR232" s="344"/>
      <c r="AS232" s="344"/>
      <c r="AT232" s="344"/>
      <c r="AU232" s="309"/>
      <c r="AV232" s="344"/>
      <c r="AW232" s="344"/>
      <c r="AX232" s="309"/>
    </row>
    <row r="233" spans="1:50">
      <c r="A233" s="381" t="s">
        <v>352</v>
      </c>
      <c r="B233" s="382">
        <v>176013168.92727512</v>
      </c>
      <c r="C233" s="382">
        <v>65408158.149618521</v>
      </c>
      <c r="D233" s="382">
        <v>52144369.861688875</v>
      </c>
      <c r="E233" s="382">
        <v>86322303.645419374</v>
      </c>
      <c r="F233" s="382">
        <v>7947941.2660960155</v>
      </c>
      <c r="G233" s="382">
        <v>9612239.4159483835</v>
      </c>
      <c r="H233" s="382">
        <v>397448181.26604623</v>
      </c>
      <c r="I233" s="382"/>
      <c r="J233" s="382">
        <v>113813491.88408412</v>
      </c>
      <c r="K233" s="382">
        <v>33334847.511066601</v>
      </c>
      <c r="L233" s="382">
        <v>7164428.8161051748</v>
      </c>
      <c r="M233" s="382"/>
      <c r="N233" s="382">
        <v>154312768.21125591</v>
      </c>
      <c r="O233" s="382"/>
      <c r="P233" s="382"/>
      <c r="Q233" s="382"/>
      <c r="R233" s="273"/>
      <c r="S233" s="275">
        <f>IF(B232&gt;0,(B233/B232),)</f>
        <v>103903.87776108331</v>
      </c>
      <c r="T233" s="275">
        <f t="shared" ref="T233" si="2446">IF(C232&gt;0,(C233/C232),)</f>
        <v>74412.011546778755</v>
      </c>
      <c r="U233" s="275">
        <f t="shared" ref="U233" si="2447">IF(D232&gt;0,(D233/D232),)</f>
        <v>59936.057312286066</v>
      </c>
      <c r="V233" s="275">
        <f t="shared" ref="V233" si="2448">IF(E232&gt;0,(E233/E232),)</f>
        <v>66401.772034937982</v>
      </c>
      <c r="W233" s="275">
        <f t="shared" ref="W233" si="2449">IF(F232&gt;0,(F233/F232),)</f>
        <v>62582.214693669412</v>
      </c>
      <c r="X233" s="275">
        <f t="shared" ref="X233" si="2450">IF(G232&gt;0,(G233/G232),)</f>
        <v>62417.139064599891</v>
      </c>
      <c r="Y233" s="290">
        <f t="shared" ref="Y233" si="2451">IF(H232&gt;0,(H233/H232),)</f>
        <v>79109.908691490098</v>
      </c>
      <c r="Z233" s="285">
        <f t="shared" ref="Z233" si="2452">IF(I232&gt;0,(I233/I232),)</f>
        <v>0</v>
      </c>
      <c r="AA233" s="275">
        <f t="shared" ref="AA233" si="2453">IF(J232&gt;0,(J233/J232),)</f>
        <v>64156.421580656213</v>
      </c>
      <c r="AB233" s="275">
        <f t="shared" ref="AB233" si="2454">IF(K232&gt;0,(K233/K232),)</f>
        <v>56213.908113097132</v>
      </c>
      <c r="AC233" s="275">
        <f t="shared" ref="AC233" si="2455">IF(L232&gt;0,(L233/L232),)</f>
        <v>55972.100125821678</v>
      </c>
      <c r="AD233" s="275">
        <f t="shared" ref="AD233" si="2456">IF(M232&gt;0,(M233/M232),)</f>
        <v>0</v>
      </c>
      <c r="AE233" s="290">
        <f t="shared" ref="AE233" si="2457">IF(N232&gt;0,(N233/N232),)</f>
        <v>61848.804894290945</v>
      </c>
      <c r="AF233" s="285">
        <f t="shared" ref="AF233" si="2458">IF(O232&gt;0,(O233/O232),)</f>
        <v>0</v>
      </c>
      <c r="AG233" s="275">
        <f t="shared" ref="AG233" si="2459">IF(P232&gt;0,(P233/P232),)</f>
        <v>0</v>
      </c>
      <c r="AH233" s="290">
        <f t="shared" ref="AH233" si="2460">IF(Q232&gt;0,(Q233/Q232),)</f>
        <v>0</v>
      </c>
      <c r="AI233" s="343"/>
      <c r="AJ233" s="344"/>
      <c r="AK233" s="344"/>
      <c r="AL233" s="344"/>
      <c r="AM233" s="344"/>
      <c r="AN233" s="344"/>
      <c r="AO233" s="309"/>
      <c r="AP233" s="344"/>
      <c r="AQ233" s="344"/>
      <c r="AR233" s="344"/>
      <c r="AS233" s="344"/>
      <c r="AT233" s="344"/>
      <c r="AU233" s="309"/>
      <c r="AV233" s="344"/>
      <c r="AW233" s="344"/>
      <c r="AX233" s="309"/>
    </row>
    <row r="234" spans="1:50">
      <c r="A234" s="381" t="s">
        <v>354</v>
      </c>
      <c r="B234" s="382">
        <v>1753</v>
      </c>
      <c r="C234" s="382">
        <v>967</v>
      </c>
      <c r="D234" s="382">
        <v>872</v>
      </c>
      <c r="E234" s="382">
        <v>1317</v>
      </c>
      <c r="F234" s="382">
        <v>140</v>
      </c>
      <c r="G234" s="382">
        <v>151</v>
      </c>
      <c r="H234" s="382">
        <v>5200</v>
      </c>
      <c r="I234" s="382"/>
      <c r="J234" s="382">
        <v>1754</v>
      </c>
      <c r="K234" s="382">
        <v>593</v>
      </c>
      <c r="L234" s="382">
        <v>128</v>
      </c>
      <c r="M234" s="382"/>
      <c r="N234" s="382">
        <v>2475</v>
      </c>
      <c r="O234" s="382"/>
      <c r="P234" s="382"/>
      <c r="Q234" s="382"/>
      <c r="Y234" s="288"/>
      <c r="Z234" s="284"/>
      <c r="AE234" s="288"/>
      <c r="AF234" s="284"/>
      <c r="AH234" s="288"/>
      <c r="AI234" s="343"/>
      <c r="AJ234" s="344"/>
      <c r="AK234" s="344"/>
      <c r="AL234" s="344"/>
      <c r="AM234" s="344"/>
      <c r="AN234" s="344"/>
      <c r="AO234" s="309"/>
      <c r="AP234" s="344"/>
      <c r="AQ234" s="344"/>
      <c r="AR234" s="344"/>
      <c r="AS234" s="344"/>
      <c r="AT234" s="344"/>
      <c r="AU234" s="309"/>
      <c r="AV234" s="344"/>
      <c r="AW234" s="344"/>
      <c r="AX234" s="309"/>
    </row>
    <row r="235" spans="1:50" ht="13.5" thickBot="1">
      <c r="A235" s="387" t="s">
        <v>356</v>
      </c>
      <c r="B235" s="388">
        <v>195795390.95187703</v>
      </c>
      <c r="C235" s="388">
        <v>78591255.624646664</v>
      </c>
      <c r="D235" s="388">
        <v>56270473.891143069</v>
      </c>
      <c r="E235" s="388">
        <v>94393616.766502172</v>
      </c>
      <c r="F235" s="388">
        <v>9186326.4872448985</v>
      </c>
      <c r="G235" s="388">
        <v>9576793.9031288996</v>
      </c>
      <c r="H235" s="388">
        <v>443813857.62454271</v>
      </c>
      <c r="I235" s="388"/>
      <c r="J235" s="388">
        <v>115387119.84307383</v>
      </c>
      <c r="K235" s="388">
        <v>33003018.646006238</v>
      </c>
      <c r="L235" s="388">
        <v>7173716.0529778972</v>
      </c>
      <c r="M235" s="388"/>
      <c r="N235" s="388">
        <v>155563854.54205796</v>
      </c>
      <c r="O235" s="388"/>
      <c r="P235" s="388"/>
      <c r="Q235" s="388"/>
      <c r="S235" s="281">
        <f>IF(B234&gt;0,(B235/B234),)</f>
        <v>111691.60921384885</v>
      </c>
      <c r="T235" s="281">
        <f t="shared" ref="T235" si="2461">IF(C234&gt;0,(C235/C234),)</f>
        <v>81273.27365527059</v>
      </c>
      <c r="U235" s="281">
        <f t="shared" ref="U235" si="2462">IF(D234&gt;0,(D235/D234),)</f>
        <v>64530.359966907192</v>
      </c>
      <c r="V235" s="281">
        <f t="shared" ref="V235" si="2463">IF(E234&gt;0,(E235/E234),)</f>
        <v>71673.209389902942</v>
      </c>
      <c r="W235" s="281">
        <f t="shared" ref="W235" si="2464">IF(F234&gt;0,(F235/F234),)</f>
        <v>65616.617766034993</v>
      </c>
      <c r="X235" s="281">
        <f t="shared" ref="X235" si="2465">IF(G234&gt;0,(G235/G234),)</f>
        <v>63422.476179661586</v>
      </c>
      <c r="Y235" s="291">
        <f t="shared" ref="Y235" si="2466">IF(H234&gt;0,(H235/H234),)</f>
        <v>85348.818773950523</v>
      </c>
      <c r="Z235" s="286">
        <f t="shared" ref="Z235" si="2467">IF(I234&gt;0,(I235/I234),)</f>
        <v>0</v>
      </c>
      <c r="AA235" s="281">
        <f t="shared" ref="AA235" si="2468">IF(J234&gt;0,(J235/J234),)</f>
        <v>65785.131039380751</v>
      </c>
      <c r="AB235" s="281">
        <f t="shared" ref="AB235" si="2469">IF(K234&gt;0,(K235/K234),)</f>
        <v>55654.331612152171</v>
      </c>
      <c r="AC235" s="281">
        <f t="shared" ref="AC235" si="2470">IF(L234&gt;0,(L235/L234),)</f>
        <v>56044.656663889822</v>
      </c>
      <c r="AD235" s="281">
        <f t="shared" ref="AD235" si="2471">IF(M234&gt;0,(M235/M234),)</f>
        <v>0</v>
      </c>
      <c r="AE235" s="291">
        <f t="shared" ref="AE235" si="2472">IF(N234&gt;0,(N235/N234),)</f>
        <v>62854.082643255744</v>
      </c>
      <c r="AF235" s="286">
        <f t="shared" ref="AF235" si="2473">IF(O234&gt;0,(O235/O234),)</f>
        <v>0</v>
      </c>
      <c r="AG235" s="281">
        <f t="shared" ref="AG235" si="2474">IF(P234&gt;0,(P235/P234),)</f>
        <v>0</v>
      </c>
      <c r="AH235" s="291">
        <f t="shared" ref="AH235" si="2475">IF(Q234&gt;0,(Q235/Q234),)</f>
        <v>0</v>
      </c>
      <c r="AI235" s="346">
        <f>IF(S233&gt;0,(S235-S233)/S233,)</f>
        <v>7.495130711745579E-2</v>
      </c>
      <c r="AJ235" s="347">
        <f t="shared" ref="AJ235" si="2476">IF(T233&gt;0,(T235-T233)/T233,)</f>
        <v>9.2206378592232199E-2</v>
      </c>
      <c r="AK235" s="347">
        <f t="shared" ref="AK235" si="2477">IF(U233&gt;0,(U235-U233)/U233,)</f>
        <v>7.665340131873101E-2</v>
      </c>
      <c r="AL235" s="347">
        <f t="shared" ref="AL235" si="2478">IF(V233&gt;0,(V235-V233)/V233,)</f>
        <v>7.9386998169135289E-2</v>
      </c>
      <c r="AM235" s="347">
        <f t="shared" ref="AM235" si="2479">IF(W233&gt;0,(W235-W233)/W233,)</f>
        <v>4.8486668092820477E-2</v>
      </c>
      <c r="AN235" s="347">
        <f t="shared" ref="AN235" si="2480">IF(X233&gt;0,(X235-X233)/X233,)</f>
        <v>1.6106747763962728E-2</v>
      </c>
      <c r="AO235" s="311">
        <f t="shared" ref="AO235" si="2481">IF(Y233&gt;0,(Y235-Y233)/Y233,)</f>
        <v>7.8863826107936699E-2</v>
      </c>
      <c r="AP235" s="347">
        <f t="shared" ref="AP235" si="2482">IF(Z233&gt;0,(Z235-Z233)/Z233,)</f>
        <v>0</v>
      </c>
      <c r="AQ235" s="347">
        <f t="shared" ref="AQ235" si="2483">IF(AA233&gt;0,(AA235-AA233)/AA233,)</f>
        <v>2.5386538379123209E-2</v>
      </c>
      <c r="AR235" s="347">
        <f t="shared" ref="AR235" si="2484">IF(AB233&gt;0,(AB235-AB233)/AB233,)</f>
        <v>-9.9544137692605342E-3</v>
      </c>
      <c r="AS235" s="347">
        <f t="shared" ref="AS235" si="2485">IF(AC233&gt;0,(AC235-AC233)/AC233,)</f>
        <v>1.2962982969200955E-3</v>
      </c>
      <c r="AT235" s="347">
        <f t="shared" ref="AT235" si="2486">IF(AD233&gt;0,(AD235-AD233)/AD233,)</f>
        <v>0</v>
      </c>
      <c r="AU235" s="311">
        <f t="shared" ref="AU235" si="2487">IF(AE233&gt;0,(AE235-AE233)/AE233,)</f>
        <v>1.6253794243607018E-2</v>
      </c>
      <c r="AV235" s="347">
        <f t="shared" ref="AV235" si="2488">IF(AF233&gt;0,(AF235-AF233)/AF233,)</f>
        <v>0</v>
      </c>
      <c r="AW235" s="347">
        <f t="shared" ref="AW235" si="2489">IF(AG233&gt;0,(AG235-AG233)/AG233,)</f>
        <v>0</v>
      </c>
      <c r="AX235" s="311">
        <f t="shared" ref="AX235" si="2490">IF(AH233&gt;0,(AH235-AH233)/AH233,)</f>
        <v>0</v>
      </c>
    </row>
    <row r="236" spans="1:50">
      <c r="A236" s="380" t="s">
        <v>36</v>
      </c>
      <c r="B236" s="382"/>
      <c r="C236" s="382"/>
      <c r="D236" s="382"/>
      <c r="E236" s="382"/>
      <c r="F236" s="382"/>
      <c r="G236" s="382"/>
      <c r="H236" s="382"/>
      <c r="I236" s="382"/>
      <c r="J236" s="382"/>
      <c r="K236" s="382"/>
      <c r="L236" s="382"/>
      <c r="M236" s="382"/>
      <c r="N236" s="382"/>
      <c r="O236" s="382"/>
      <c r="P236" s="382"/>
      <c r="Q236" s="382"/>
      <c r="Y236" s="288"/>
      <c r="Z236" s="284"/>
      <c r="AE236" s="288"/>
      <c r="AF236" s="284"/>
      <c r="AH236" s="288"/>
      <c r="AI236" s="343"/>
      <c r="AJ236" s="344"/>
      <c r="AK236" s="344"/>
      <c r="AL236" s="344"/>
      <c r="AM236" s="344"/>
      <c r="AN236" s="344"/>
      <c r="AO236" s="309"/>
      <c r="AP236" s="344"/>
      <c r="AQ236" s="344"/>
      <c r="AR236" s="344"/>
      <c r="AS236" s="344"/>
      <c r="AT236" s="344"/>
      <c r="AU236" s="309"/>
      <c r="AV236" s="344"/>
      <c r="AW236" s="344"/>
      <c r="AX236" s="309"/>
    </row>
    <row r="237" spans="1:50">
      <c r="A237" s="381" t="s">
        <v>302</v>
      </c>
      <c r="B237" s="382">
        <v>368</v>
      </c>
      <c r="C237" s="382">
        <v>245</v>
      </c>
      <c r="D237" s="382"/>
      <c r="E237" s="382">
        <v>82</v>
      </c>
      <c r="F237" s="382">
        <v>34</v>
      </c>
      <c r="G237" s="382"/>
      <c r="H237" s="382">
        <v>729</v>
      </c>
      <c r="I237" s="382"/>
      <c r="J237" s="382">
        <v>0</v>
      </c>
      <c r="K237" s="382">
        <v>0</v>
      </c>
      <c r="L237" s="382">
        <v>0</v>
      </c>
      <c r="M237" s="382"/>
      <c r="N237" s="382">
        <v>0</v>
      </c>
      <c r="O237" s="382"/>
      <c r="P237" s="382"/>
      <c r="Q237" s="382"/>
      <c r="S237" s="274"/>
      <c r="T237" s="274"/>
      <c r="U237" s="274"/>
      <c r="V237" s="274"/>
      <c r="W237" s="274"/>
      <c r="X237" s="274"/>
      <c r="Y237" s="289"/>
      <c r="Z237" s="284"/>
      <c r="AA237" s="274"/>
      <c r="AB237" s="274"/>
      <c r="AC237" s="274"/>
      <c r="AD237" s="274"/>
      <c r="AE237" s="289"/>
      <c r="AF237" s="284"/>
      <c r="AG237" s="274"/>
      <c r="AH237" s="289"/>
      <c r="AI237" s="343"/>
      <c r="AJ237" s="344"/>
      <c r="AK237" s="344"/>
      <c r="AL237" s="344"/>
      <c r="AM237" s="344"/>
      <c r="AN237" s="344"/>
      <c r="AO237" s="309"/>
      <c r="AP237" s="344"/>
      <c r="AQ237" s="344"/>
      <c r="AR237" s="344"/>
      <c r="AS237" s="344"/>
      <c r="AT237" s="344"/>
      <c r="AU237" s="309"/>
      <c r="AV237" s="344"/>
      <c r="AW237" s="344"/>
      <c r="AX237" s="309"/>
    </row>
    <row r="238" spans="1:50">
      <c r="A238" s="381" t="s">
        <v>304</v>
      </c>
      <c r="B238" s="382">
        <v>33889145.164664984</v>
      </c>
      <c r="C238" s="382">
        <v>24269307.958856262</v>
      </c>
      <c r="D238" s="382"/>
      <c r="E238" s="382">
        <v>5606646.2131359857</v>
      </c>
      <c r="F238" s="382">
        <v>2078180.0483383688</v>
      </c>
      <c r="G238" s="382"/>
      <c r="H238" s="382">
        <v>65843279.384995602</v>
      </c>
      <c r="I238" s="382"/>
      <c r="J238" s="382">
        <v>0</v>
      </c>
      <c r="K238" s="382">
        <v>0</v>
      </c>
      <c r="L238" s="382">
        <v>0</v>
      </c>
      <c r="M238" s="382"/>
      <c r="N238" s="382">
        <v>0</v>
      </c>
      <c r="O238" s="382"/>
      <c r="P238" s="382"/>
      <c r="Q238" s="382"/>
      <c r="S238" s="275">
        <f>IF(B237&gt;0,(B238/B237),)</f>
        <v>92090.068382241807</v>
      </c>
      <c r="T238" s="275">
        <f t="shared" ref="T238" si="2491">IF(C237&gt;0,(C238/C237),)</f>
        <v>99058.399832066381</v>
      </c>
      <c r="U238" s="275">
        <f t="shared" ref="U238" si="2492">IF(D237&gt;0,(D238/D237),)</f>
        <v>0</v>
      </c>
      <c r="V238" s="275">
        <f t="shared" ref="V238" si="2493">IF(E237&gt;0,(E238/E237),)</f>
        <v>68373.734306536411</v>
      </c>
      <c r="W238" s="275">
        <f t="shared" ref="W238" si="2494">IF(F237&gt;0,(F238/F237),)</f>
        <v>61122.942598187314</v>
      </c>
      <c r="X238" s="275">
        <f t="shared" ref="X238" si="2495">IF(G237&gt;0,(G238/G237),)</f>
        <v>0</v>
      </c>
      <c r="Y238" s="290">
        <f t="shared" ref="Y238" si="2496">IF(H237&gt;0,(H238/H237),)</f>
        <v>90319.999156372563</v>
      </c>
      <c r="Z238" s="285">
        <f t="shared" ref="Z238" si="2497">IF(I237&gt;0,(I238/I237),)</f>
        <v>0</v>
      </c>
      <c r="AA238" s="275">
        <f t="shared" ref="AA238" si="2498">IF(J237&gt;0,(J238/J237),)</f>
        <v>0</v>
      </c>
      <c r="AB238" s="275">
        <f t="shared" ref="AB238" si="2499">IF(K237&gt;0,(K238/K237),)</f>
        <v>0</v>
      </c>
      <c r="AC238" s="275">
        <f t="shared" ref="AC238" si="2500">IF(L237&gt;0,(L238/L237),)</f>
        <v>0</v>
      </c>
      <c r="AD238" s="275">
        <f t="shared" ref="AD238" si="2501">IF(M237&gt;0,(M238/M237),)</f>
        <v>0</v>
      </c>
      <c r="AE238" s="290">
        <f t="shared" ref="AE238" si="2502">IF(N237&gt;0,(N238/N237),)</f>
        <v>0</v>
      </c>
      <c r="AF238" s="285">
        <f t="shared" ref="AF238" si="2503">IF(O237&gt;0,(O238/O237),)</f>
        <v>0</v>
      </c>
      <c r="AG238" s="275">
        <f t="shared" ref="AG238" si="2504">IF(P237&gt;0,(P238/P237),)</f>
        <v>0</v>
      </c>
      <c r="AH238" s="290">
        <f t="shared" ref="AH238" si="2505">IF(Q237&gt;0,(Q238/Q237),)</f>
        <v>0</v>
      </c>
      <c r="AI238" s="343"/>
      <c r="AJ238" s="344"/>
      <c r="AK238" s="344"/>
      <c r="AL238" s="344"/>
      <c r="AM238" s="344"/>
      <c r="AN238" s="344"/>
      <c r="AO238" s="309"/>
      <c r="AP238" s="344"/>
      <c r="AQ238" s="344"/>
      <c r="AR238" s="344"/>
      <c r="AS238" s="344"/>
      <c r="AT238" s="344"/>
      <c r="AU238" s="309"/>
      <c r="AV238" s="344"/>
      <c r="AW238" s="344"/>
      <c r="AX238" s="309"/>
    </row>
    <row r="239" spans="1:50">
      <c r="A239" s="381" t="s">
        <v>306</v>
      </c>
      <c r="B239" s="382">
        <v>364</v>
      </c>
      <c r="C239" s="382">
        <v>270</v>
      </c>
      <c r="D239" s="382"/>
      <c r="E239" s="382">
        <v>83</v>
      </c>
      <c r="F239" s="382">
        <v>34</v>
      </c>
      <c r="G239" s="382"/>
      <c r="H239" s="382">
        <v>751</v>
      </c>
      <c r="I239" s="382"/>
      <c r="J239" s="382">
        <v>0</v>
      </c>
      <c r="K239" s="382">
        <v>0</v>
      </c>
      <c r="L239" s="382">
        <v>0</v>
      </c>
      <c r="M239" s="382"/>
      <c r="N239" s="382">
        <v>0</v>
      </c>
      <c r="O239" s="382"/>
      <c r="P239" s="382"/>
      <c r="Q239" s="382"/>
      <c r="Y239" s="288"/>
      <c r="Z239" s="284"/>
      <c r="AE239" s="288"/>
      <c r="AF239" s="284"/>
      <c r="AH239" s="288"/>
      <c r="AI239" s="343"/>
      <c r="AJ239" s="344"/>
      <c r="AK239" s="344"/>
      <c r="AL239" s="344"/>
      <c r="AM239" s="344"/>
      <c r="AN239" s="344"/>
      <c r="AO239" s="309"/>
      <c r="AP239" s="344"/>
      <c r="AQ239" s="344"/>
      <c r="AR239" s="344"/>
      <c r="AS239" s="344"/>
      <c r="AT239" s="344"/>
      <c r="AU239" s="309"/>
      <c r="AV239" s="344"/>
      <c r="AW239" s="344"/>
      <c r="AX239" s="309"/>
    </row>
    <row r="240" spans="1:50">
      <c r="A240" s="381" t="s">
        <v>308</v>
      </c>
      <c r="B240" s="382">
        <v>34379917.473963767</v>
      </c>
      <c r="C240" s="382">
        <v>28091688.264346719</v>
      </c>
      <c r="D240" s="382"/>
      <c r="E240" s="382">
        <v>5754951.9195827981</v>
      </c>
      <c r="F240" s="382">
        <v>2162627.3944954132</v>
      </c>
      <c r="G240" s="382"/>
      <c r="H240" s="382">
        <v>70389185.052388698</v>
      </c>
      <c r="I240" s="382"/>
      <c r="J240" s="382">
        <v>0</v>
      </c>
      <c r="K240" s="382">
        <v>0</v>
      </c>
      <c r="L240" s="382">
        <v>0</v>
      </c>
      <c r="M240" s="382"/>
      <c r="N240" s="382">
        <v>0</v>
      </c>
      <c r="O240" s="382"/>
      <c r="P240" s="382"/>
      <c r="Q240" s="382"/>
      <c r="R240" s="273"/>
      <c r="S240" s="275">
        <f>IF(B239&gt;0,(B240/B239),)</f>
        <v>94450.322730669694</v>
      </c>
      <c r="T240" s="275">
        <f t="shared" ref="T240" si="2506">IF(C239&gt;0,(C240/C239),)</f>
        <v>104043.28986795081</v>
      </c>
      <c r="U240" s="275">
        <f t="shared" ref="U240" si="2507">IF(D239&gt;0,(D240/D239),)</f>
        <v>0</v>
      </c>
      <c r="V240" s="275">
        <f t="shared" ref="V240" si="2508">IF(E239&gt;0,(E240/E239),)</f>
        <v>69336.770115455394</v>
      </c>
      <c r="W240" s="275">
        <f t="shared" ref="W240" si="2509">IF(F239&gt;0,(F240/F239),)</f>
        <v>63606.688073394507</v>
      </c>
      <c r="X240" s="275">
        <f t="shared" ref="X240" si="2510">IF(G239&gt;0,(G240/G239),)</f>
        <v>0</v>
      </c>
      <c r="Y240" s="290">
        <f t="shared" ref="Y240" si="2511">IF(H239&gt;0,(H240/H239),)</f>
        <v>93727.277033806517</v>
      </c>
      <c r="Z240" s="285">
        <f t="shared" ref="Z240" si="2512">IF(I239&gt;0,(I240/I239),)</f>
        <v>0</v>
      </c>
      <c r="AA240" s="275">
        <f t="shared" ref="AA240" si="2513">IF(J239&gt;0,(J240/J239),)</f>
        <v>0</v>
      </c>
      <c r="AB240" s="275">
        <f t="shared" ref="AB240" si="2514">IF(K239&gt;0,(K240/K239),)</f>
        <v>0</v>
      </c>
      <c r="AC240" s="275">
        <f t="shared" ref="AC240" si="2515">IF(L239&gt;0,(L240/L239),)</f>
        <v>0</v>
      </c>
      <c r="AD240" s="275">
        <f t="shared" ref="AD240" si="2516">IF(M239&gt;0,(M240/M239),)</f>
        <v>0</v>
      </c>
      <c r="AE240" s="290">
        <f t="shared" ref="AE240" si="2517">IF(N239&gt;0,(N240/N239),)</f>
        <v>0</v>
      </c>
      <c r="AF240" s="285">
        <f t="shared" ref="AF240" si="2518">IF(O239&gt;0,(O240/O239),)</f>
        <v>0</v>
      </c>
      <c r="AG240" s="275">
        <f t="shared" ref="AG240" si="2519">IF(P239&gt;0,(P240/P239),)</f>
        <v>0</v>
      </c>
      <c r="AH240" s="290">
        <f t="shared" ref="AH240" si="2520">IF(Q239&gt;0,(Q240/Q239),)</f>
        <v>0</v>
      </c>
      <c r="AI240" s="345">
        <f>IF(S238&gt;0,(S240-S238)/S238,)</f>
        <v>2.5629846843321778E-2</v>
      </c>
      <c r="AJ240" s="314">
        <f t="shared" ref="AJ240" si="2521">IF(T238&gt;0,(T240-T238)/T238,)</f>
        <v>5.0322739357139885E-2</v>
      </c>
      <c r="AK240" s="314">
        <f t="shared" ref="AK240" si="2522">IF(U238&gt;0,(U240-U238)/U238,)</f>
        <v>0</v>
      </c>
      <c r="AL240" s="314">
        <f t="shared" ref="AL240" si="2523">IF(V238&gt;0,(V240-V238)/V238,)</f>
        <v>1.4084879503603747E-2</v>
      </c>
      <c r="AM240" s="314">
        <f t="shared" ref="AM240" si="2524">IF(W238&gt;0,(W240-W238)/W238,)</f>
        <v>4.0635240543554142E-2</v>
      </c>
      <c r="AN240" s="314">
        <f t="shared" ref="AN240" si="2525">IF(X238&gt;0,(X240-X238)/X238,)</f>
        <v>0</v>
      </c>
      <c r="AO240" s="310">
        <f t="shared" ref="AO240" si="2526">IF(Y238&gt;0,(Y240-Y238)/Y238,)</f>
        <v>3.7724511838567162E-2</v>
      </c>
      <c r="AP240" s="314">
        <f t="shared" ref="AP240" si="2527">IF(Z238&gt;0,(Z240-Z238)/Z238,)</f>
        <v>0</v>
      </c>
      <c r="AQ240" s="314">
        <f t="shared" ref="AQ240" si="2528">IF(AA238&gt;0,(AA240-AA238)/AA238,)</f>
        <v>0</v>
      </c>
      <c r="AR240" s="314">
        <f t="shared" ref="AR240" si="2529">IF(AB238&gt;0,(AB240-AB238)/AB238,)</f>
        <v>0</v>
      </c>
      <c r="AS240" s="314">
        <f t="shared" ref="AS240" si="2530">IF(AC238&gt;0,(AC240-AC238)/AC238,)</f>
        <v>0</v>
      </c>
      <c r="AT240" s="314">
        <f t="shared" ref="AT240" si="2531">IF(AD238&gt;0,(AD240-AD238)/AD238,)</f>
        <v>0</v>
      </c>
      <c r="AU240" s="310">
        <f t="shared" ref="AU240" si="2532">IF(AE238&gt;0,(AE240-AE238)/AE238,)</f>
        <v>0</v>
      </c>
      <c r="AV240" s="314">
        <f t="shared" ref="AV240" si="2533">IF(AF238&gt;0,(AF240-AF238)/AF238,)</f>
        <v>0</v>
      </c>
      <c r="AW240" s="314">
        <f t="shared" ref="AW240" si="2534">IF(AG238&gt;0,(AG240-AG238)/AG238,)</f>
        <v>0</v>
      </c>
      <c r="AX240" s="310">
        <f t="shared" ref="AX240" si="2535">IF(AH238&gt;0,(AH240-AH238)/AH238,)</f>
        <v>0</v>
      </c>
    </row>
    <row r="241" spans="1:50">
      <c r="A241" s="381" t="s">
        <v>310</v>
      </c>
      <c r="B241" s="382">
        <v>437</v>
      </c>
      <c r="C241" s="382">
        <v>318</v>
      </c>
      <c r="D241" s="382"/>
      <c r="E241" s="382">
        <v>115</v>
      </c>
      <c r="F241" s="382">
        <v>18</v>
      </c>
      <c r="G241" s="382"/>
      <c r="H241" s="382">
        <v>888</v>
      </c>
      <c r="I241" s="382"/>
      <c r="J241" s="382">
        <v>0</v>
      </c>
      <c r="K241" s="382">
        <v>0</v>
      </c>
      <c r="L241" s="382">
        <v>0</v>
      </c>
      <c r="M241" s="382"/>
      <c r="N241" s="382">
        <v>0</v>
      </c>
      <c r="O241" s="382"/>
      <c r="P241" s="382"/>
      <c r="Q241" s="382"/>
      <c r="Y241" s="288"/>
      <c r="Z241" s="284"/>
      <c r="AE241" s="288"/>
      <c r="AF241" s="284"/>
      <c r="AH241" s="288"/>
      <c r="AI241" s="343"/>
      <c r="AJ241" s="344"/>
      <c r="AK241" s="344"/>
      <c r="AL241" s="344"/>
      <c r="AM241" s="344"/>
      <c r="AN241" s="344"/>
      <c r="AO241" s="309"/>
      <c r="AP241" s="344"/>
      <c r="AQ241" s="344"/>
      <c r="AR241" s="344"/>
      <c r="AS241" s="344"/>
      <c r="AT241" s="344"/>
      <c r="AU241" s="309"/>
      <c r="AV241" s="344"/>
      <c r="AW241" s="344"/>
      <c r="AX241" s="309"/>
    </row>
    <row r="242" spans="1:50">
      <c r="A242" s="386" t="s">
        <v>312</v>
      </c>
      <c r="B242" s="384">
        <v>30555538.214573268</v>
      </c>
      <c r="C242" s="384">
        <v>24234110.826647967</v>
      </c>
      <c r="D242" s="384"/>
      <c r="E242" s="384">
        <v>6491712.8149887128</v>
      </c>
      <c r="F242" s="384">
        <v>982567.7668711656</v>
      </c>
      <c r="G242" s="384"/>
      <c r="H242" s="384">
        <v>62263929.62308111</v>
      </c>
      <c r="I242" s="384"/>
      <c r="J242" s="384">
        <v>0</v>
      </c>
      <c r="K242" s="384">
        <v>0</v>
      </c>
      <c r="L242" s="384">
        <v>0</v>
      </c>
      <c r="M242" s="384"/>
      <c r="N242" s="384">
        <v>0</v>
      </c>
      <c r="O242" s="384"/>
      <c r="P242" s="384"/>
      <c r="Q242" s="384"/>
      <c r="S242" s="275">
        <f>IF(B241&gt;0,(B242/B241),)</f>
        <v>69921.140079115023</v>
      </c>
      <c r="T242" s="275">
        <f t="shared" ref="T242" si="2536">IF(C241&gt;0,(C242/C241),)</f>
        <v>76207.895681282913</v>
      </c>
      <c r="U242" s="275">
        <f t="shared" ref="U242" si="2537">IF(D241&gt;0,(D242/D241),)</f>
        <v>0</v>
      </c>
      <c r="V242" s="275">
        <f t="shared" ref="V242" si="2538">IF(E241&gt;0,(E242/E241),)</f>
        <v>56449.676652075766</v>
      </c>
      <c r="W242" s="275">
        <f t="shared" ref="W242" si="2539">IF(F241&gt;0,(F242/F241),)</f>
        <v>54587.098159509202</v>
      </c>
      <c r="X242" s="275">
        <f t="shared" ref="X242" si="2540">IF(G241&gt;0,(G242/G241),)</f>
        <v>0</v>
      </c>
      <c r="Y242" s="290">
        <f t="shared" ref="Y242" si="2541">IF(H241&gt;0,(H242/H241),)</f>
        <v>70117.037863830075</v>
      </c>
      <c r="Z242" s="285">
        <f t="shared" ref="Z242" si="2542">IF(I241&gt;0,(I242/I241),)</f>
        <v>0</v>
      </c>
      <c r="AA242" s="275">
        <f t="shared" ref="AA242" si="2543">IF(J241&gt;0,(J242/J241),)</f>
        <v>0</v>
      </c>
      <c r="AB242" s="275">
        <f t="shared" ref="AB242" si="2544">IF(K241&gt;0,(K242/K241),)</f>
        <v>0</v>
      </c>
      <c r="AC242" s="275">
        <f t="shared" ref="AC242" si="2545">IF(L241&gt;0,(L242/L241),)</f>
        <v>0</v>
      </c>
      <c r="AD242" s="275">
        <f t="shared" ref="AD242" si="2546">IF(M241&gt;0,(M242/M241),)</f>
        <v>0</v>
      </c>
      <c r="AE242" s="290">
        <f t="shared" ref="AE242" si="2547">IF(N241&gt;0,(N242/N241),)</f>
        <v>0</v>
      </c>
      <c r="AF242" s="285">
        <f t="shared" ref="AF242" si="2548">IF(O241&gt;0,(O242/O241),)</f>
        <v>0</v>
      </c>
      <c r="AG242" s="275">
        <f t="shared" ref="AG242" si="2549">IF(P241&gt;0,(P242/P241),)</f>
        <v>0</v>
      </c>
      <c r="AH242" s="290">
        <f t="shared" ref="AH242" si="2550">IF(Q241&gt;0,(Q242/Q241),)</f>
        <v>0</v>
      </c>
      <c r="AI242" s="343"/>
      <c r="AJ242" s="344"/>
      <c r="AK242" s="344"/>
      <c r="AL242" s="344"/>
      <c r="AM242" s="344"/>
      <c r="AN242" s="344"/>
      <c r="AO242" s="309"/>
      <c r="AP242" s="344"/>
      <c r="AQ242" s="344"/>
      <c r="AR242" s="344"/>
      <c r="AS242" s="344"/>
      <c r="AT242" s="344"/>
      <c r="AU242" s="309"/>
      <c r="AV242" s="344"/>
      <c r="AW242" s="344"/>
      <c r="AX242" s="309"/>
    </row>
    <row r="243" spans="1:50">
      <c r="A243" s="381" t="s">
        <v>314</v>
      </c>
      <c r="B243" s="382">
        <v>454</v>
      </c>
      <c r="C243" s="382">
        <v>358</v>
      </c>
      <c r="D243" s="382"/>
      <c r="E243" s="382">
        <v>102</v>
      </c>
      <c r="F243" s="382">
        <v>24</v>
      </c>
      <c r="G243" s="382"/>
      <c r="H243" s="382">
        <v>938</v>
      </c>
      <c r="I243" s="382"/>
      <c r="J243" s="382">
        <v>0</v>
      </c>
      <c r="K243" s="382">
        <v>0</v>
      </c>
      <c r="L243" s="382">
        <v>0</v>
      </c>
      <c r="M243" s="382"/>
      <c r="N243" s="382">
        <v>0</v>
      </c>
      <c r="O243" s="382"/>
      <c r="P243" s="382"/>
      <c r="Q243" s="382"/>
      <c r="Y243" s="288"/>
      <c r="Z243" s="284"/>
      <c r="AE243" s="288"/>
      <c r="AF243" s="284"/>
      <c r="AH243" s="288"/>
      <c r="AI243" s="343"/>
      <c r="AJ243" s="344"/>
      <c r="AK243" s="344"/>
      <c r="AL243" s="344"/>
      <c r="AM243" s="344"/>
      <c r="AN243" s="344"/>
      <c r="AO243" s="309"/>
      <c r="AP243" s="344"/>
      <c r="AQ243" s="344"/>
      <c r="AR243" s="344"/>
      <c r="AS243" s="344"/>
      <c r="AT243" s="344"/>
      <c r="AU243" s="309"/>
      <c r="AV243" s="344"/>
      <c r="AW243" s="344"/>
      <c r="AX243" s="309"/>
    </row>
    <row r="244" spans="1:50">
      <c r="A244" s="381" t="s">
        <v>316</v>
      </c>
      <c r="B244" s="382">
        <v>32490407.920580834</v>
      </c>
      <c r="C244" s="382">
        <v>28740021.436584059</v>
      </c>
      <c r="D244" s="382"/>
      <c r="E244" s="382">
        <v>5907310.1374427751</v>
      </c>
      <c r="F244" s="382">
        <v>1382021.0526315789</v>
      </c>
      <c r="G244" s="382"/>
      <c r="H244" s="382">
        <v>68519760.547239229</v>
      </c>
      <c r="I244" s="382"/>
      <c r="J244" s="382">
        <v>0</v>
      </c>
      <c r="K244" s="382">
        <v>0</v>
      </c>
      <c r="L244" s="382">
        <v>0</v>
      </c>
      <c r="M244" s="382"/>
      <c r="N244" s="382">
        <v>0</v>
      </c>
      <c r="O244" s="382"/>
      <c r="P244" s="382"/>
      <c r="Q244" s="382"/>
      <c r="R244" s="273"/>
      <c r="S244" s="275">
        <f>IF(B243&gt;0,(B244/B243),)</f>
        <v>71564.775155464391</v>
      </c>
      <c r="T244" s="275">
        <f t="shared" ref="T244" si="2551">IF(C243&gt;0,(C244/C243),)</f>
        <v>80279.389487664972</v>
      </c>
      <c r="U244" s="275">
        <f t="shared" ref="U244" si="2552">IF(D243&gt;0,(D244/D243),)</f>
        <v>0</v>
      </c>
      <c r="V244" s="275">
        <f t="shared" ref="V244" si="2553">IF(E243&gt;0,(E244/E243),)</f>
        <v>57914.805269046818</v>
      </c>
      <c r="W244" s="275">
        <f t="shared" ref="W244" si="2554">IF(F243&gt;0,(F244/F243),)</f>
        <v>57584.210526315786</v>
      </c>
      <c r="X244" s="275">
        <f t="shared" ref="X244" si="2555">IF(G243&gt;0,(G244/G243),)</f>
        <v>0</v>
      </c>
      <c r="Y244" s="290">
        <f t="shared" ref="Y244" si="2556">IF(H243&gt;0,(H244/H243),)</f>
        <v>73048.785231598318</v>
      </c>
      <c r="Z244" s="285">
        <f t="shared" ref="Z244" si="2557">IF(I243&gt;0,(I244/I243),)</f>
        <v>0</v>
      </c>
      <c r="AA244" s="275">
        <f t="shared" ref="AA244" si="2558">IF(J243&gt;0,(J244/J243),)</f>
        <v>0</v>
      </c>
      <c r="AB244" s="275">
        <f t="shared" ref="AB244" si="2559">IF(K243&gt;0,(K244/K243),)</f>
        <v>0</v>
      </c>
      <c r="AC244" s="275">
        <f t="shared" ref="AC244" si="2560">IF(L243&gt;0,(L244/L243),)</f>
        <v>0</v>
      </c>
      <c r="AD244" s="275">
        <f t="shared" ref="AD244" si="2561">IF(M243&gt;0,(M244/M243),)</f>
        <v>0</v>
      </c>
      <c r="AE244" s="290">
        <f t="shared" ref="AE244" si="2562">IF(N243&gt;0,(N244/N243),)</f>
        <v>0</v>
      </c>
      <c r="AF244" s="285">
        <f t="shared" ref="AF244" si="2563">IF(O243&gt;0,(O244/O243),)</f>
        <v>0</v>
      </c>
      <c r="AG244" s="275">
        <f t="shared" ref="AG244" si="2564">IF(P243&gt;0,(P244/P243),)</f>
        <v>0</v>
      </c>
      <c r="AH244" s="290">
        <f t="shared" ref="AH244" si="2565">IF(Q243&gt;0,(Q244/Q243),)</f>
        <v>0</v>
      </c>
      <c r="AI244" s="345">
        <f>IF(S242&gt;0,(S244-S242)/S242,)</f>
        <v>2.3506983359962562E-2</v>
      </c>
      <c r="AJ244" s="314">
        <f t="shared" ref="AJ244" si="2566">IF(T242&gt;0,(T244-T242)/T242,)</f>
        <v>5.342614134642798E-2</v>
      </c>
      <c r="AK244" s="314">
        <f t="shared" ref="AK244" si="2567">IF(U242&gt;0,(U244-U242)/U242,)</f>
        <v>0</v>
      </c>
      <c r="AL244" s="314">
        <f t="shared" ref="AL244" si="2568">IF(V242&gt;0,(V244-V242)/V242,)</f>
        <v>2.5954597153873608E-2</v>
      </c>
      <c r="AM244" s="314">
        <f t="shared" ref="AM244" si="2569">IF(W242&gt;0,(W244-W242)/W242,)</f>
        <v>5.4905141834957219E-2</v>
      </c>
      <c r="AN244" s="314">
        <f t="shared" ref="AN244" si="2570">IF(X242&gt;0,(X244-X242)/X242,)</f>
        <v>0</v>
      </c>
      <c r="AO244" s="310">
        <f t="shared" ref="AO244" si="2571">IF(Y242&gt;0,(Y244-Y242)/Y242,)</f>
        <v>4.1812196537192668E-2</v>
      </c>
      <c r="AP244" s="314">
        <f t="shared" ref="AP244" si="2572">IF(Z242&gt;0,(Z244-Z242)/Z242,)</f>
        <v>0</v>
      </c>
      <c r="AQ244" s="314">
        <f t="shared" ref="AQ244" si="2573">IF(AA242&gt;0,(AA244-AA242)/AA242,)</f>
        <v>0</v>
      </c>
      <c r="AR244" s="314">
        <f t="shared" ref="AR244" si="2574">IF(AB242&gt;0,(AB244-AB242)/AB242,)</f>
        <v>0</v>
      </c>
      <c r="AS244" s="314">
        <f t="shared" ref="AS244" si="2575">IF(AC242&gt;0,(AC244-AC242)/AC242,)</f>
        <v>0</v>
      </c>
      <c r="AT244" s="314">
        <f t="shared" ref="AT244" si="2576">IF(AD242&gt;0,(AD244-AD242)/AD242,)</f>
        <v>0</v>
      </c>
      <c r="AU244" s="310">
        <f t="shared" ref="AU244" si="2577">IF(AE242&gt;0,(AE244-AE242)/AE242,)</f>
        <v>0</v>
      </c>
      <c r="AV244" s="314">
        <f t="shared" ref="AV244" si="2578">IF(AF242&gt;0,(AF244-AF242)/AF242,)</f>
        <v>0</v>
      </c>
      <c r="AW244" s="314">
        <f t="shared" ref="AW244" si="2579">IF(AG242&gt;0,(AG244-AG242)/AG242,)</f>
        <v>0</v>
      </c>
      <c r="AX244" s="310">
        <f t="shared" ref="AX244" si="2580">IF(AH242&gt;0,(AH244-AH242)/AH242,)</f>
        <v>0</v>
      </c>
    </row>
    <row r="245" spans="1:50">
      <c r="A245" s="381" t="s">
        <v>318</v>
      </c>
      <c r="B245" s="382">
        <v>478</v>
      </c>
      <c r="C245" s="382">
        <v>354</v>
      </c>
      <c r="D245" s="382"/>
      <c r="E245" s="382">
        <v>167</v>
      </c>
      <c r="F245" s="382">
        <v>42</v>
      </c>
      <c r="G245" s="382"/>
      <c r="H245" s="382">
        <v>1041</v>
      </c>
      <c r="I245" s="382"/>
      <c r="J245" s="382">
        <v>0</v>
      </c>
      <c r="K245" s="382">
        <v>0</v>
      </c>
      <c r="L245" s="382">
        <v>0</v>
      </c>
      <c r="M245" s="382"/>
      <c r="N245" s="382">
        <v>0</v>
      </c>
      <c r="O245" s="382"/>
      <c r="P245" s="382"/>
      <c r="Q245" s="382"/>
      <c r="Y245" s="288"/>
      <c r="Z245" s="284"/>
      <c r="AE245" s="288"/>
      <c r="AF245" s="284"/>
      <c r="AH245" s="288"/>
      <c r="AI245" s="343"/>
      <c r="AJ245" s="344"/>
      <c r="AK245" s="344"/>
      <c r="AL245" s="344"/>
      <c r="AM245" s="344"/>
      <c r="AN245" s="344"/>
      <c r="AO245" s="309"/>
      <c r="AP245" s="344"/>
      <c r="AQ245" s="344"/>
      <c r="AR245" s="344"/>
      <c r="AS245" s="344"/>
      <c r="AT245" s="344"/>
      <c r="AU245" s="309"/>
      <c r="AV245" s="344"/>
      <c r="AW245" s="344"/>
      <c r="AX245" s="309"/>
    </row>
    <row r="246" spans="1:50">
      <c r="A246" s="381" t="s">
        <v>320</v>
      </c>
      <c r="B246" s="382">
        <v>30714509.217864867</v>
      </c>
      <c r="C246" s="382">
        <v>23257356.98422797</v>
      </c>
      <c r="D246" s="382"/>
      <c r="E246" s="382">
        <v>8898905.5354989953</v>
      </c>
      <c r="F246" s="382">
        <v>2137240.6503667482</v>
      </c>
      <c r="G246" s="382"/>
      <c r="H246" s="382">
        <v>65008012.387958579</v>
      </c>
      <c r="I246" s="382"/>
      <c r="J246" s="382">
        <v>0</v>
      </c>
      <c r="K246" s="382">
        <v>0</v>
      </c>
      <c r="L246" s="382">
        <v>0</v>
      </c>
      <c r="M246" s="382"/>
      <c r="N246" s="382">
        <v>0</v>
      </c>
      <c r="O246" s="382"/>
      <c r="P246" s="382"/>
      <c r="Q246" s="382"/>
      <c r="R246" s="273"/>
      <c r="S246" s="275">
        <f>IF(B245&gt;0,(B246/B245),)</f>
        <v>64256.295434863736</v>
      </c>
      <c r="T246" s="275">
        <f t="shared" ref="T246" si="2581">IF(C245&gt;0,(C246/C245),)</f>
        <v>65698.74854301686</v>
      </c>
      <c r="U246" s="275">
        <f t="shared" ref="U246" si="2582">IF(D245&gt;0,(D246/D245),)</f>
        <v>0</v>
      </c>
      <c r="V246" s="275">
        <f t="shared" ref="V246" si="2583">IF(E245&gt;0,(E246/E245),)</f>
        <v>53286.859494005963</v>
      </c>
      <c r="W246" s="275">
        <f t="shared" ref="W246" si="2584">IF(F245&gt;0,(F246/F245),)</f>
        <v>50886.682151589244</v>
      </c>
      <c r="X246" s="275">
        <f t="shared" ref="X246" si="2585">IF(G245&gt;0,(G246/G245),)</f>
        <v>0</v>
      </c>
      <c r="Y246" s="290">
        <f t="shared" ref="Y246" si="2586">IF(H245&gt;0,(H246/H245),)</f>
        <v>62447.658393812279</v>
      </c>
      <c r="Z246" s="285">
        <f t="shared" ref="Z246" si="2587">IF(I245&gt;0,(I246/I245),)</f>
        <v>0</v>
      </c>
      <c r="AA246" s="275">
        <f t="shared" ref="AA246" si="2588">IF(J245&gt;0,(J246/J245),)</f>
        <v>0</v>
      </c>
      <c r="AB246" s="275">
        <f t="shared" ref="AB246" si="2589">IF(K245&gt;0,(K246/K245),)</f>
        <v>0</v>
      </c>
      <c r="AC246" s="275">
        <f t="shared" ref="AC246" si="2590">IF(L245&gt;0,(L246/L245),)</f>
        <v>0</v>
      </c>
      <c r="AD246" s="275">
        <f t="shared" ref="AD246" si="2591">IF(M245&gt;0,(M246/M245),)</f>
        <v>0</v>
      </c>
      <c r="AE246" s="290">
        <f t="shared" ref="AE246" si="2592">IF(N245&gt;0,(N246/N245),)</f>
        <v>0</v>
      </c>
      <c r="AF246" s="285">
        <f t="shared" ref="AF246" si="2593">IF(O245&gt;0,(O246/O245),)</f>
        <v>0</v>
      </c>
      <c r="AG246" s="275">
        <f t="shared" ref="AG246" si="2594">IF(P245&gt;0,(P246/P245),)</f>
        <v>0</v>
      </c>
      <c r="AH246" s="290">
        <f t="shared" ref="AH246" si="2595">IF(Q245&gt;0,(Q246/Q245),)</f>
        <v>0</v>
      </c>
      <c r="AI246" s="343"/>
      <c r="AJ246" s="344"/>
      <c r="AK246" s="344"/>
      <c r="AL246" s="344"/>
      <c r="AM246" s="344"/>
      <c r="AN246" s="344"/>
      <c r="AO246" s="309"/>
      <c r="AP246" s="344"/>
      <c r="AQ246" s="344"/>
      <c r="AR246" s="344"/>
      <c r="AS246" s="344"/>
      <c r="AT246" s="344"/>
      <c r="AU246" s="309"/>
      <c r="AV246" s="344"/>
      <c r="AW246" s="344"/>
      <c r="AX246" s="309"/>
    </row>
    <row r="247" spans="1:50">
      <c r="A247" s="381" t="s">
        <v>322</v>
      </c>
      <c r="B247" s="382">
        <v>488</v>
      </c>
      <c r="C247" s="382">
        <v>439</v>
      </c>
      <c r="D247" s="382"/>
      <c r="E247" s="382">
        <v>166</v>
      </c>
      <c r="F247" s="382">
        <v>35</v>
      </c>
      <c r="G247" s="382"/>
      <c r="H247" s="382">
        <v>1128</v>
      </c>
      <c r="I247" s="382"/>
      <c r="J247" s="382">
        <v>0</v>
      </c>
      <c r="K247" s="382">
        <v>0</v>
      </c>
      <c r="L247" s="382">
        <v>0</v>
      </c>
      <c r="M247" s="382"/>
      <c r="N247" s="382">
        <v>0</v>
      </c>
      <c r="O247" s="382"/>
      <c r="P247" s="382"/>
      <c r="Q247" s="382"/>
      <c r="Y247" s="288"/>
      <c r="Z247" s="284"/>
      <c r="AE247" s="288"/>
      <c r="AF247" s="284"/>
      <c r="AH247" s="288"/>
      <c r="AI247" s="343"/>
      <c r="AJ247" s="344"/>
      <c r="AK247" s="344"/>
      <c r="AL247" s="344"/>
      <c r="AM247" s="344"/>
      <c r="AN247" s="344"/>
      <c r="AO247" s="309"/>
      <c r="AP247" s="344"/>
      <c r="AQ247" s="344"/>
      <c r="AR247" s="344"/>
      <c r="AS247" s="344"/>
      <c r="AT247" s="344"/>
      <c r="AU247" s="309"/>
      <c r="AV247" s="344"/>
      <c r="AW247" s="344"/>
      <c r="AX247" s="309"/>
    </row>
    <row r="248" spans="1:50">
      <c r="A248" s="381" t="s">
        <v>324</v>
      </c>
      <c r="B248" s="382">
        <v>31799151.611245081</v>
      </c>
      <c r="C248" s="382">
        <v>30729184.182683337</v>
      </c>
      <c r="D248" s="382"/>
      <c r="E248" s="382">
        <v>8884611.8418185655</v>
      </c>
      <c r="F248" s="382">
        <v>1780040.6973293768</v>
      </c>
      <c r="G248" s="382"/>
      <c r="H248" s="382">
        <v>73192988.333076358</v>
      </c>
      <c r="I248" s="382"/>
      <c r="J248" s="382">
        <v>0</v>
      </c>
      <c r="K248" s="382">
        <v>0</v>
      </c>
      <c r="L248" s="382">
        <v>0</v>
      </c>
      <c r="M248" s="382"/>
      <c r="N248" s="382">
        <v>0</v>
      </c>
      <c r="O248" s="382"/>
      <c r="P248" s="382"/>
      <c r="Q248" s="382"/>
      <c r="R248" s="273"/>
      <c r="S248" s="275">
        <f>IF(B247&gt;0,(B248/B247),)</f>
        <v>65162.195924682543</v>
      </c>
      <c r="T248" s="275">
        <f t="shared" ref="T248" si="2596">IF(C247&gt;0,(C248/C247),)</f>
        <v>69998.141646203498</v>
      </c>
      <c r="U248" s="275">
        <f t="shared" ref="U248" si="2597">IF(D247&gt;0,(D248/D247),)</f>
        <v>0</v>
      </c>
      <c r="V248" s="275">
        <f t="shared" ref="V248" si="2598">IF(E247&gt;0,(E248/E247),)</f>
        <v>53521.758083244371</v>
      </c>
      <c r="W248" s="275">
        <f t="shared" ref="W248" si="2599">IF(F247&gt;0,(F248/F247),)</f>
        <v>50858.305637982194</v>
      </c>
      <c r="X248" s="275">
        <f t="shared" ref="X248" si="2600">IF(G247&gt;0,(G248/G247),)</f>
        <v>0</v>
      </c>
      <c r="Y248" s="290">
        <f t="shared" ref="Y248" si="2601">IF(H247&gt;0,(H248/H247),)</f>
        <v>64887.401004500316</v>
      </c>
      <c r="Z248" s="285">
        <f t="shared" ref="Z248" si="2602">IF(I247&gt;0,(I248/I247),)</f>
        <v>0</v>
      </c>
      <c r="AA248" s="275">
        <f t="shared" ref="AA248" si="2603">IF(J247&gt;0,(J248/J247),)</f>
        <v>0</v>
      </c>
      <c r="AB248" s="275">
        <f t="shared" ref="AB248" si="2604">IF(K247&gt;0,(K248/K247),)</f>
        <v>0</v>
      </c>
      <c r="AC248" s="275">
        <f t="shared" ref="AC248" si="2605">IF(L247&gt;0,(L248/L247),)</f>
        <v>0</v>
      </c>
      <c r="AD248" s="275">
        <f t="shared" ref="AD248" si="2606">IF(M247&gt;0,(M248/M247),)</f>
        <v>0</v>
      </c>
      <c r="AE248" s="290">
        <f t="shared" ref="AE248" si="2607">IF(N247&gt;0,(N248/N247),)</f>
        <v>0</v>
      </c>
      <c r="AF248" s="285">
        <f t="shared" ref="AF248" si="2608">IF(O247&gt;0,(O248/O247),)</f>
        <v>0</v>
      </c>
      <c r="AG248" s="275">
        <f t="shared" ref="AG248" si="2609">IF(P247&gt;0,(P248/P247),)</f>
        <v>0</v>
      </c>
      <c r="AH248" s="290">
        <f t="shared" ref="AH248" si="2610">IF(Q247&gt;0,(Q248/Q247),)</f>
        <v>0</v>
      </c>
      <c r="AI248" s="345">
        <f>IF(S246&gt;0,(S248-S246)/S246,)</f>
        <v>1.4098237125062918E-2</v>
      </c>
      <c r="AJ248" s="314">
        <f t="shared" ref="AJ248" si="2611">IF(T246&gt;0,(T248-T246)/T246,)</f>
        <v>6.5441019783985241E-2</v>
      </c>
      <c r="AK248" s="314">
        <f t="shared" ref="AK248" si="2612">IF(U246&gt;0,(U248-U246)/U246,)</f>
        <v>0</v>
      </c>
      <c r="AL248" s="314">
        <f t="shared" ref="AL248" si="2613">IF(V246&gt;0,(V248-V246)/V246,)</f>
        <v>4.4081897764087765E-3</v>
      </c>
      <c r="AM248" s="314">
        <f t="shared" ref="AM248" si="2614">IF(W246&gt;0,(W248-W246)/W246,)</f>
        <v>-5.5764126107727297E-4</v>
      </c>
      <c r="AN248" s="314">
        <f t="shared" ref="AN248" si="2615">IF(X246&gt;0,(X248-X246)/X246,)</f>
        <v>0</v>
      </c>
      <c r="AO248" s="310">
        <f t="shared" ref="AO248" si="2616">IF(Y246&gt;0,(Y248-Y246)/Y246,)</f>
        <v>3.9068600383738057E-2</v>
      </c>
      <c r="AP248" s="314">
        <f t="shared" ref="AP248" si="2617">IF(Z246&gt;0,(Z248-Z246)/Z246,)</f>
        <v>0</v>
      </c>
      <c r="AQ248" s="314">
        <f t="shared" ref="AQ248" si="2618">IF(AA246&gt;0,(AA248-AA246)/AA246,)</f>
        <v>0</v>
      </c>
      <c r="AR248" s="314">
        <f t="shared" ref="AR248" si="2619">IF(AB246&gt;0,(AB248-AB246)/AB246,)</f>
        <v>0</v>
      </c>
      <c r="AS248" s="314">
        <f t="shared" ref="AS248" si="2620">IF(AC246&gt;0,(AC248-AC246)/AC246,)</f>
        <v>0</v>
      </c>
      <c r="AT248" s="314">
        <f t="shared" ref="AT248" si="2621">IF(AD246&gt;0,(AD248-AD246)/AD246,)</f>
        <v>0</v>
      </c>
      <c r="AU248" s="310">
        <f t="shared" ref="AU248" si="2622">IF(AE246&gt;0,(AE248-AE246)/AE246,)</f>
        <v>0</v>
      </c>
      <c r="AV248" s="314">
        <f t="shared" ref="AV248" si="2623">IF(AF246&gt;0,(AF248-AF246)/AF246,)</f>
        <v>0</v>
      </c>
      <c r="AW248" s="314">
        <f t="shared" ref="AW248" si="2624">IF(AG246&gt;0,(AG248-AG246)/AG246,)</f>
        <v>0</v>
      </c>
      <c r="AX248" s="310">
        <f t="shared" ref="AX248" si="2625">IF(AH246&gt;0,(AH248-AH246)/AH246,)</f>
        <v>0</v>
      </c>
    </row>
    <row r="249" spans="1:50">
      <c r="A249" s="381" t="s">
        <v>326</v>
      </c>
      <c r="B249" s="382">
        <v>293</v>
      </c>
      <c r="C249" s="382">
        <v>220</v>
      </c>
      <c r="D249" s="382"/>
      <c r="E249" s="382">
        <v>112</v>
      </c>
      <c r="F249" s="382">
        <v>41</v>
      </c>
      <c r="G249" s="382"/>
      <c r="H249" s="382">
        <v>666</v>
      </c>
      <c r="I249" s="382"/>
      <c r="J249" s="382">
        <v>0</v>
      </c>
      <c r="K249" s="382">
        <v>0</v>
      </c>
      <c r="L249" s="382">
        <v>0</v>
      </c>
      <c r="M249" s="382"/>
      <c r="N249" s="382">
        <v>0</v>
      </c>
      <c r="O249" s="382"/>
      <c r="P249" s="382"/>
      <c r="Q249" s="382"/>
      <c r="Y249" s="288"/>
      <c r="Z249" s="284"/>
      <c r="AE249" s="288"/>
      <c r="AF249" s="284"/>
      <c r="AH249" s="288"/>
      <c r="AI249" s="343"/>
      <c r="AJ249" s="344"/>
      <c r="AK249" s="344"/>
      <c r="AL249" s="344"/>
      <c r="AM249" s="344"/>
      <c r="AN249" s="344"/>
      <c r="AO249" s="309"/>
      <c r="AP249" s="344"/>
      <c r="AQ249" s="344"/>
      <c r="AR249" s="344"/>
      <c r="AS249" s="344"/>
      <c r="AT249" s="344"/>
      <c r="AU249" s="309"/>
      <c r="AV249" s="344"/>
      <c r="AW249" s="344"/>
      <c r="AX249" s="309"/>
    </row>
    <row r="250" spans="1:50">
      <c r="A250" s="381" t="s">
        <v>328</v>
      </c>
      <c r="B250" s="382">
        <v>12919324.84158387</v>
      </c>
      <c r="C250" s="382">
        <v>9323806.9055666476</v>
      </c>
      <c r="D250" s="382"/>
      <c r="E250" s="382">
        <v>4737164.8318485199</v>
      </c>
      <c r="F250" s="382">
        <v>1993326.271393643</v>
      </c>
      <c r="G250" s="382"/>
      <c r="H250" s="382">
        <v>28973622.850392681</v>
      </c>
      <c r="I250" s="382"/>
      <c r="J250" s="382">
        <v>0</v>
      </c>
      <c r="K250" s="382">
        <v>0</v>
      </c>
      <c r="L250" s="382">
        <v>0</v>
      </c>
      <c r="M250" s="382"/>
      <c r="N250" s="382">
        <v>0</v>
      </c>
      <c r="O250" s="382"/>
      <c r="P250" s="382"/>
      <c r="Q250" s="382"/>
      <c r="R250" s="273"/>
      <c r="S250" s="275">
        <f>IF(B249&gt;0,(B250/B249),)</f>
        <v>44093.258844996148</v>
      </c>
      <c r="T250" s="275">
        <f t="shared" ref="T250" si="2626">IF(C249&gt;0,(C250/C249),)</f>
        <v>42380.940479848396</v>
      </c>
      <c r="U250" s="275">
        <f t="shared" ref="U250" si="2627">IF(D249&gt;0,(D250/D249),)</f>
        <v>0</v>
      </c>
      <c r="V250" s="275">
        <f t="shared" ref="V250" si="2628">IF(E249&gt;0,(E250/E249),)</f>
        <v>42296.114570076068</v>
      </c>
      <c r="W250" s="275">
        <f t="shared" ref="W250" si="2629">IF(F249&gt;0,(F250/F249),)</f>
        <v>48617.713936430315</v>
      </c>
      <c r="X250" s="275">
        <f t="shared" ref="X250" si="2630">IF(G249&gt;0,(G250/G249),)</f>
        <v>0</v>
      </c>
      <c r="Y250" s="290">
        <f t="shared" ref="Y250" si="2631">IF(H249&gt;0,(H250/H249),)</f>
        <v>43503.938213802823</v>
      </c>
      <c r="Z250" s="285">
        <f t="shared" ref="Z250" si="2632">IF(I249&gt;0,(I250/I249),)</f>
        <v>0</v>
      </c>
      <c r="AA250" s="275">
        <f t="shared" ref="AA250" si="2633">IF(J249&gt;0,(J250/J249),)</f>
        <v>0</v>
      </c>
      <c r="AB250" s="275">
        <f t="shared" ref="AB250" si="2634">IF(K249&gt;0,(K250/K249),)</f>
        <v>0</v>
      </c>
      <c r="AC250" s="275">
        <f t="shared" ref="AC250" si="2635">IF(L249&gt;0,(L250/L249),)</f>
        <v>0</v>
      </c>
      <c r="AD250" s="275">
        <f t="shared" ref="AD250" si="2636">IF(M249&gt;0,(M250/M249),)</f>
        <v>0</v>
      </c>
      <c r="AE250" s="290">
        <f t="shared" ref="AE250" si="2637">IF(N249&gt;0,(N250/N249),)</f>
        <v>0</v>
      </c>
      <c r="AF250" s="285">
        <f t="shared" ref="AF250" si="2638">IF(O249&gt;0,(O250/O249),)</f>
        <v>0</v>
      </c>
      <c r="AG250" s="275">
        <f t="shared" ref="AG250" si="2639">IF(P249&gt;0,(P250/P249),)</f>
        <v>0</v>
      </c>
      <c r="AH250" s="290">
        <f t="shared" ref="AH250" si="2640">IF(Q249&gt;0,(Q250/Q249),)</f>
        <v>0</v>
      </c>
      <c r="AI250" s="343"/>
      <c r="AJ250" s="344"/>
      <c r="AK250" s="344"/>
      <c r="AL250" s="344"/>
      <c r="AM250" s="344"/>
      <c r="AN250" s="344"/>
      <c r="AO250" s="309"/>
      <c r="AP250" s="344"/>
      <c r="AQ250" s="344"/>
      <c r="AR250" s="344"/>
      <c r="AS250" s="344"/>
      <c r="AT250" s="344"/>
      <c r="AU250" s="309"/>
      <c r="AV250" s="344"/>
      <c r="AW250" s="344"/>
      <c r="AX250" s="309"/>
    </row>
    <row r="251" spans="1:50">
      <c r="A251" s="381" t="s">
        <v>330</v>
      </c>
      <c r="B251" s="382">
        <v>290</v>
      </c>
      <c r="C251" s="382">
        <v>236</v>
      </c>
      <c r="D251" s="382"/>
      <c r="E251" s="382">
        <v>109</v>
      </c>
      <c r="F251" s="382">
        <v>45</v>
      </c>
      <c r="G251" s="382"/>
      <c r="H251" s="382">
        <v>680</v>
      </c>
      <c r="I251" s="382"/>
      <c r="J251" s="382">
        <v>0</v>
      </c>
      <c r="K251" s="382">
        <v>0</v>
      </c>
      <c r="L251" s="382">
        <v>0</v>
      </c>
      <c r="M251" s="382"/>
      <c r="N251" s="382">
        <v>0</v>
      </c>
      <c r="O251" s="382"/>
      <c r="P251" s="382"/>
      <c r="Q251" s="382"/>
      <c r="Y251" s="288"/>
      <c r="Z251" s="284"/>
      <c r="AE251" s="288"/>
      <c r="AF251" s="284"/>
      <c r="AH251" s="288"/>
      <c r="AI251" s="343"/>
      <c r="AJ251" s="344"/>
      <c r="AK251" s="344"/>
      <c r="AL251" s="344"/>
      <c r="AM251" s="344"/>
      <c r="AN251" s="344"/>
      <c r="AO251" s="309"/>
      <c r="AP251" s="344"/>
      <c r="AQ251" s="344"/>
      <c r="AR251" s="344"/>
      <c r="AS251" s="344"/>
      <c r="AT251" s="344"/>
      <c r="AU251" s="309"/>
      <c r="AV251" s="344"/>
      <c r="AW251" s="344"/>
      <c r="AX251" s="309"/>
    </row>
    <row r="252" spans="1:50">
      <c r="A252" s="381" t="s">
        <v>332</v>
      </c>
      <c r="B252" s="382">
        <v>13111366.414216246</v>
      </c>
      <c r="C252" s="382">
        <v>10505596.29181736</v>
      </c>
      <c r="D252" s="382"/>
      <c r="E252" s="382">
        <v>4714302.9399276525</v>
      </c>
      <c r="F252" s="382">
        <v>2231840.8389261742</v>
      </c>
      <c r="G252" s="382"/>
      <c r="H252" s="382">
        <v>30563106.484887432</v>
      </c>
      <c r="I252" s="382"/>
      <c r="J252" s="382">
        <v>0</v>
      </c>
      <c r="K252" s="382">
        <v>0</v>
      </c>
      <c r="L252" s="382">
        <v>0</v>
      </c>
      <c r="M252" s="382"/>
      <c r="N252" s="382">
        <v>0</v>
      </c>
      <c r="O252" s="382"/>
      <c r="P252" s="382"/>
      <c r="Q252" s="382"/>
      <c r="R252" s="273"/>
      <c r="S252" s="275">
        <f>IF(B251&gt;0,(B252/B251),)</f>
        <v>45211.608324883608</v>
      </c>
      <c r="T252" s="275">
        <f t="shared" ref="T252" si="2641">IF(C251&gt;0,(C252/C251),)</f>
        <v>44515.238524649831</v>
      </c>
      <c r="U252" s="275">
        <f t="shared" ref="U252" si="2642">IF(D251&gt;0,(D252/D251),)</f>
        <v>0</v>
      </c>
      <c r="V252" s="275">
        <f t="shared" ref="V252" si="2643">IF(E251&gt;0,(E252/E251),)</f>
        <v>43250.485687409659</v>
      </c>
      <c r="W252" s="275">
        <f t="shared" ref="W252" si="2644">IF(F251&gt;0,(F252/F251),)</f>
        <v>49596.463087248318</v>
      </c>
      <c r="X252" s="275">
        <f t="shared" ref="X252" si="2645">IF(G251&gt;0,(G252/G251),)</f>
        <v>0</v>
      </c>
      <c r="Y252" s="290">
        <f t="shared" ref="Y252" si="2646">IF(H251&gt;0,(H252/H251),)</f>
        <v>44945.744830716809</v>
      </c>
      <c r="Z252" s="285">
        <f t="shared" ref="Z252" si="2647">IF(I251&gt;0,(I252/I251),)</f>
        <v>0</v>
      </c>
      <c r="AA252" s="275">
        <f t="shared" ref="AA252" si="2648">IF(J251&gt;0,(J252/J251),)</f>
        <v>0</v>
      </c>
      <c r="AB252" s="275">
        <f t="shared" ref="AB252" si="2649">IF(K251&gt;0,(K252/K251),)</f>
        <v>0</v>
      </c>
      <c r="AC252" s="275">
        <f t="shared" ref="AC252" si="2650">IF(L251&gt;0,(L252/L251),)</f>
        <v>0</v>
      </c>
      <c r="AD252" s="275">
        <f t="shared" ref="AD252" si="2651">IF(M251&gt;0,(M252/M251),)</f>
        <v>0</v>
      </c>
      <c r="AE252" s="290">
        <f t="shared" ref="AE252" si="2652">IF(N251&gt;0,(N252/N251),)</f>
        <v>0</v>
      </c>
      <c r="AF252" s="285">
        <f t="shared" ref="AF252" si="2653">IF(O251&gt;0,(O252/O251),)</f>
        <v>0</v>
      </c>
      <c r="AG252" s="275">
        <f t="shared" ref="AG252" si="2654">IF(P251&gt;0,(P252/P251),)</f>
        <v>0</v>
      </c>
      <c r="AH252" s="290">
        <f t="shared" ref="AH252" si="2655">IF(Q251&gt;0,(Q252/Q251),)</f>
        <v>0</v>
      </c>
      <c r="AI252" s="345">
        <f>IF(S250&gt;0,(S252-S250)/S250,)</f>
        <v>2.5363275683905909E-2</v>
      </c>
      <c r="AJ252" s="314">
        <f t="shared" ref="AJ252" si="2656">IF(T250&gt;0,(T252-T250)/T250,)</f>
        <v>5.0359855648230999E-2</v>
      </c>
      <c r="AK252" s="314">
        <f t="shared" ref="AK252" si="2657">IF(U250&gt;0,(U252-U250)/U250,)</f>
        <v>0</v>
      </c>
      <c r="AL252" s="312">
        <f t="shared" ref="AL252" si="2658">IF(V250&gt;0,(V252-V250)/V250,)</f>
        <v>2.2564037548942976E-2</v>
      </c>
      <c r="AM252" s="314">
        <f t="shared" ref="AM252" si="2659">IF(W250&gt;0,(W252-W250)/W250,)</f>
        <v>2.0131533788235251E-2</v>
      </c>
      <c r="AN252" s="314">
        <f t="shared" ref="AN252" si="2660">IF(X250&gt;0,(X252-X250)/X250,)</f>
        <v>0</v>
      </c>
      <c r="AO252" s="310">
        <f t="shared" ref="AO252" si="2661">IF(Y250&gt;0,(Y252-Y250)/Y250,)</f>
        <v>3.3141979234802534E-2</v>
      </c>
      <c r="AP252" s="314">
        <f t="shared" ref="AP252" si="2662">IF(Z250&gt;0,(Z252-Z250)/Z250,)</f>
        <v>0</v>
      </c>
      <c r="AQ252" s="314">
        <f t="shared" ref="AQ252" si="2663">IF(AA250&gt;0,(AA252-AA250)/AA250,)</f>
        <v>0</v>
      </c>
      <c r="AR252" s="314">
        <f t="shared" ref="AR252" si="2664">IF(AB250&gt;0,(AB252-AB250)/AB250,)</f>
        <v>0</v>
      </c>
      <c r="AS252" s="314">
        <f t="shared" ref="AS252" si="2665">IF(AC250&gt;0,(AC252-AC250)/AC250,)</f>
        <v>0</v>
      </c>
      <c r="AT252" s="314">
        <f t="shared" ref="AT252" si="2666">IF(AD250&gt;0,(AD252-AD250)/AD250,)</f>
        <v>0</v>
      </c>
      <c r="AU252" s="310">
        <f t="shared" ref="AU252" si="2667">IF(AE250&gt;0,(AE252-AE250)/AE250,)</f>
        <v>0</v>
      </c>
      <c r="AV252" s="314">
        <f t="shared" ref="AV252" si="2668">IF(AF250&gt;0,(AF252-AF250)/AF250,)</f>
        <v>0</v>
      </c>
      <c r="AW252" s="314">
        <f t="shared" ref="AW252" si="2669">IF(AG250&gt;0,(AG252-AG250)/AG250,)</f>
        <v>0</v>
      </c>
      <c r="AX252" s="310">
        <f t="shared" ref="AX252" si="2670">IF(AH250&gt;0,(AH252-AH250)/AH250,)</f>
        <v>0</v>
      </c>
    </row>
    <row r="253" spans="1:50">
      <c r="A253" s="381" t="s">
        <v>334</v>
      </c>
      <c r="B253" s="382">
        <v>58</v>
      </c>
      <c r="C253" s="382">
        <v>37</v>
      </c>
      <c r="D253" s="382"/>
      <c r="E253" s="382">
        <v>0</v>
      </c>
      <c r="F253" s="382">
        <v>0</v>
      </c>
      <c r="G253" s="382"/>
      <c r="H253" s="382">
        <v>95</v>
      </c>
      <c r="I253" s="382"/>
      <c r="J253" s="382">
        <v>0</v>
      </c>
      <c r="K253" s="382">
        <v>0</v>
      </c>
      <c r="L253" s="382">
        <v>0</v>
      </c>
      <c r="M253" s="382"/>
      <c r="N253" s="382">
        <v>0</v>
      </c>
      <c r="O253" s="382"/>
      <c r="P253" s="382"/>
      <c r="Q253" s="382"/>
      <c r="Y253" s="288"/>
      <c r="Z253" s="284"/>
      <c r="AE253" s="288"/>
      <c r="AF253" s="284"/>
      <c r="AH253" s="288"/>
      <c r="AI253" s="343"/>
      <c r="AJ253" s="344"/>
      <c r="AK253" s="344"/>
      <c r="AL253" s="344"/>
      <c r="AM253" s="344"/>
      <c r="AN253" s="344"/>
      <c r="AO253" s="309"/>
      <c r="AP253" s="344"/>
      <c r="AQ253" s="344"/>
      <c r="AR253" s="344"/>
      <c r="AS253" s="344"/>
      <c r="AT253" s="344"/>
      <c r="AU253" s="309"/>
      <c r="AV253" s="344"/>
      <c r="AW253" s="344"/>
      <c r="AX253" s="309"/>
    </row>
    <row r="254" spans="1:50">
      <c r="A254" s="381" t="s">
        <v>336</v>
      </c>
      <c r="B254" s="382">
        <v>1718132.6331360945</v>
      </c>
      <c r="C254" s="382">
        <v>1925254.7168674699</v>
      </c>
      <c r="D254" s="382"/>
      <c r="E254" s="382">
        <v>0</v>
      </c>
      <c r="F254" s="382">
        <v>0</v>
      </c>
      <c r="G254" s="382"/>
      <c r="H254" s="382">
        <v>3643387.3500035647</v>
      </c>
      <c r="I254" s="382"/>
      <c r="J254" s="382">
        <v>0</v>
      </c>
      <c r="K254" s="382">
        <v>0</v>
      </c>
      <c r="L254" s="382">
        <v>0</v>
      </c>
      <c r="M254" s="382"/>
      <c r="N254" s="382">
        <v>0</v>
      </c>
      <c r="O254" s="382"/>
      <c r="P254" s="382"/>
      <c r="Q254" s="382"/>
      <c r="R254" s="273"/>
      <c r="S254" s="275">
        <f>IF(B253&gt;0,(B254/B253),)</f>
        <v>29622.97643338094</v>
      </c>
      <c r="T254" s="275">
        <f t="shared" ref="T254" si="2671">IF(C253&gt;0,(C254/C253),)</f>
        <v>52033.911266688374</v>
      </c>
      <c r="U254" s="275">
        <f t="shared" ref="U254" si="2672">IF(D253&gt;0,(D254/D253),)</f>
        <v>0</v>
      </c>
      <c r="V254" s="275">
        <f t="shared" ref="V254" si="2673">IF(E253&gt;0,(E254/E253),)</f>
        <v>0</v>
      </c>
      <c r="W254" s="275">
        <f t="shared" ref="W254" si="2674">IF(F253&gt;0,(F254/F253),)</f>
        <v>0</v>
      </c>
      <c r="X254" s="275">
        <f t="shared" ref="X254" si="2675">IF(G253&gt;0,(G254/G253),)</f>
        <v>0</v>
      </c>
      <c r="Y254" s="290">
        <f t="shared" ref="Y254" si="2676">IF(H253&gt;0,(H254/H253),)</f>
        <v>38351.445789511206</v>
      </c>
      <c r="Z254" s="285">
        <f t="shared" ref="Z254" si="2677">IF(I253&gt;0,(I254/I253),)</f>
        <v>0</v>
      </c>
      <c r="AA254" s="275">
        <f t="shared" ref="AA254" si="2678">IF(J253&gt;0,(J254/J253),)</f>
        <v>0</v>
      </c>
      <c r="AB254" s="275">
        <f t="shared" ref="AB254" si="2679">IF(K253&gt;0,(K254/K253),)</f>
        <v>0</v>
      </c>
      <c r="AC254" s="275">
        <f t="shared" ref="AC254" si="2680">IF(L253&gt;0,(L254/L253),)</f>
        <v>0</v>
      </c>
      <c r="AD254" s="275">
        <f t="shared" ref="AD254" si="2681">IF(M253&gt;0,(M254/M253),)</f>
        <v>0</v>
      </c>
      <c r="AE254" s="290">
        <f t="shared" ref="AE254" si="2682">IF(N253&gt;0,(N254/N253),)</f>
        <v>0</v>
      </c>
      <c r="AF254" s="285">
        <f t="shared" ref="AF254" si="2683">IF(O253&gt;0,(O254/O253),)</f>
        <v>0</v>
      </c>
      <c r="AG254" s="275">
        <f t="shared" ref="AG254" si="2684">IF(P253&gt;0,(P254/P253),)</f>
        <v>0</v>
      </c>
      <c r="AH254" s="290">
        <f t="shared" ref="AH254" si="2685">IF(Q253&gt;0,(Q254/Q253),)</f>
        <v>0</v>
      </c>
      <c r="AI254" s="343"/>
      <c r="AJ254" s="344"/>
      <c r="AK254" s="344"/>
      <c r="AL254" s="344"/>
      <c r="AM254" s="344"/>
      <c r="AN254" s="344"/>
      <c r="AO254" s="309"/>
      <c r="AP254" s="344"/>
      <c r="AQ254" s="344"/>
      <c r="AR254" s="344"/>
      <c r="AS254" s="344"/>
      <c r="AT254" s="344"/>
      <c r="AU254" s="309"/>
      <c r="AV254" s="344"/>
      <c r="AW254" s="344"/>
      <c r="AX254" s="309"/>
    </row>
    <row r="255" spans="1:50">
      <c r="A255" s="381" t="s">
        <v>338</v>
      </c>
      <c r="B255" s="382">
        <v>56</v>
      </c>
      <c r="C255" s="382">
        <v>56</v>
      </c>
      <c r="D255" s="382"/>
      <c r="E255" s="396">
        <v>1</v>
      </c>
      <c r="F255" s="382">
        <v>0</v>
      </c>
      <c r="G255" s="382"/>
      <c r="H255" s="382">
        <v>113</v>
      </c>
      <c r="I255" s="382"/>
      <c r="J255" s="382">
        <v>0</v>
      </c>
      <c r="K255" s="382">
        <v>0</v>
      </c>
      <c r="L255" s="382">
        <v>0</v>
      </c>
      <c r="M255" s="382"/>
      <c r="N255" s="382">
        <v>0</v>
      </c>
      <c r="O255" s="382"/>
      <c r="P255" s="382"/>
      <c r="Q255" s="382"/>
      <c r="Y255" s="288"/>
      <c r="Z255" s="284"/>
      <c r="AE255" s="288"/>
      <c r="AF255" s="284"/>
      <c r="AH255" s="288"/>
      <c r="AI255" s="343"/>
      <c r="AJ255" s="344"/>
      <c r="AK255" s="344"/>
      <c r="AL255" s="344"/>
      <c r="AM255" s="344"/>
      <c r="AN255" s="344"/>
      <c r="AO255" s="309"/>
      <c r="AP255" s="344"/>
      <c r="AQ255" s="344"/>
      <c r="AR255" s="344"/>
      <c r="AS255" s="344"/>
      <c r="AT255" s="344"/>
      <c r="AU255" s="309"/>
      <c r="AV255" s="344"/>
      <c r="AW255" s="344"/>
      <c r="AX255" s="309"/>
    </row>
    <row r="256" spans="1:50">
      <c r="A256" s="381" t="s">
        <v>340</v>
      </c>
      <c r="B256" s="382">
        <v>1743708.2857142857</v>
      </c>
      <c r="C256" s="382">
        <v>3048531.9807668803</v>
      </c>
      <c r="D256" s="382"/>
      <c r="E256" s="382">
        <v>75000</v>
      </c>
      <c r="F256" s="382">
        <v>0</v>
      </c>
      <c r="G256" s="382"/>
      <c r="H256" s="382">
        <v>4867240.2664811658</v>
      </c>
      <c r="I256" s="382"/>
      <c r="J256" s="382">
        <v>0</v>
      </c>
      <c r="K256" s="382">
        <v>0</v>
      </c>
      <c r="L256" s="382">
        <v>0</v>
      </c>
      <c r="M256" s="382"/>
      <c r="N256" s="382">
        <v>0</v>
      </c>
      <c r="O256" s="382"/>
      <c r="P256" s="382"/>
      <c r="Q256" s="382"/>
      <c r="R256" s="273"/>
      <c r="S256" s="275">
        <f>IF(B255&gt;0,(B256/B255),)</f>
        <v>31137.647959183672</v>
      </c>
      <c r="T256" s="275">
        <f t="shared" ref="T256" si="2686">IF(C255&gt;0,(C256/C255),)</f>
        <v>54438.071085122865</v>
      </c>
      <c r="U256" s="275">
        <f t="shared" ref="U256" si="2687">IF(D255&gt;0,(D256/D255),)</f>
        <v>0</v>
      </c>
      <c r="V256" s="397">
        <f t="shared" ref="V256" si="2688">IF(E255&gt;0,(E256/E255),)</f>
        <v>75000</v>
      </c>
      <c r="W256" s="275">
        <f t="shared" ref="W256" si="2689">IF(F255&gt;0,(F256/F255),)</f>
        <v>0</v>
      </c>
      <c r="X256" s="275">
        <f t="shared" ref="X256" si="2690">IF(G255&gt;0,(G256/G255),)</f>
        <v>0</v>
      </c>
      <c r="Y256" s="290">
        <f t="shared" ref="Y256" si="2691">IF(H255&gt;0,(H256/H255),)</f>
        <v>43072.922712222709</v>
      </c>
      <c r="Z256" s="285">
        <f t="shared" ref="Z256" si="2692">IF(I255&gt;0,(I256/I255),)</f>
        <v>0</v>
      </c>
      <c r="AA256" s="275">
        <f t="shared" ref="AA256" si="2693">IF(J255&gt;0,(J256/J255),)</f>
        <v>0</v>
      </c>
      <c r="AB256" s="275">
        <f t="shared" ref="AB256" si="2694">IF(K255&gt;0,(K256/K255),)</f>
        <v>0</v>
      </c>
      <c r="AC256" s="275">
        <f t="shared" ref="AC256" si="2695">IF(L255&gt;0,(L256/L255),)</f>
        <v>0</v>
      </c>
      <c r="AD256" s="275">
        <f t="shared" ref="AD256" si="2696">IF(M255&gt;0,(M256/M255),)</f>
        <v>0</v>
      </c>
      <c r="AE256" s="290">
        <f t="shared" ref="AE256" si="2697">IF(N255&gt;0,(N256/N255),)</f>
        <v>0</v>
      </c>
      <c r="AF256" s="285">
        <f t="shared" ref="AF256" si="2698">IF(O255&gt;0,(O256/O255),)</f>
        <v>0</v>
      </c>
      <c r="AG256" s="275">
        <f t="shared" ref="AG256" si="2699">IF(P255&gt;0,(P256/P255),)</f>
        <v>0</v>
      </c>
      <c r="AH256" s="290">
        <f t="shared" ref="AH256" si="2700">IF(Q255&gt;0,(Q256/Q255),)</f>
        <v>0</v>
      </c>
      <c r="AI256" s="345">
        <f>IF(S254&gt;0,(S256-S254)/S254,)</f>
        <v>5.1131645370244096E-2</v>
      </c>
      <c r="AJ256" s="314">
        <f t="shared" ref="AJ256" si="2701">IF(T254&gt;0,(T256-T254)/T254,)</f>
        <v>4.6203711385686512E-2</v>
      </c>
      <c r="AK256" s="314">
        <f t="shared" ref="AK256" si="2702">IF(U254&gt;0,(U256-U254)/U254,)</f>
        <v>0</v>
      </c>
      <c r="AL256" s="314">
        <f t="shared" ref="AL256" si="2703">IF(V254&gt;0,(V256-V254)/V254,)</f>
        <v>0</v>
      </c>
      <c r="AM256" s="314">
        <f t="shared" ref="AM256" si="2704">IF(W254&gt;0,(W256-W254)/W254,)</f>
        <v>0</v>
      </c>
      <c r="AN256" s="314">
        <f t="shared" ref="AN256" si="2705">IF(X254&gt;0,(X256-X254)/X254,)</f>
        <v>0</v>
      </c>
      <c r="AO256" s="394">
        <f t="shared" ref="AO256" si="2706">IF(Y254&gt;0,(Y256-Y254)/Y254,)</f>
        <v>0.1231107934919832</v>
      </c>
      <c r="AP256" s="314">
        <f t="shared" ref="AP256" si="2707">IF(Z254&gt;0,(Z256-Z254)/Z254,)</f>
        <v>0</v>
      </c>
      <c r="AQ256" s="314">
        <f t="shared" ref="AQ256" si="2708">IF(AA254&gt;0,(AA256-AA254)/AA254,)</f>
        <v>0</v>
      </c>
      <c r="AR256" s="314">
        <f t="shared" ref="AR256" si="2709">IF(AB254&gt;0,(AB256-AB254)/AB254,)</f>
        <v>0</v>
      </c>
      <c r="AS256" s="314">
        <f t="shared" ref="AS256" si="2710">IF(AC254&gt;0,(AC256-AC254)/AC254,)</f>
        <v>0</v>
      </c>
      <c r="AT256" s="314">
        <f t="shared" ref="AT256" si="2711">IF(AD254&gt;0,(AD256-AD254)/AD254,)</f>
        <v>0</v>
      </c>
      <c r="AU256" s="310">
        <f t="shared" ref="AU256" si="2712">IF(AE254&gt;0,(AE256-AE254)/AE254,)</f>
        <v>0</v>
      </c>
      <c r="AV256" s="314">
        <f t="shared" ref="AV256" si="2713">IF(AF254&gt;0,(AF256-AF254)/AF254,)</f>
        <v>0</v>
      </c>
      <c r="AW256" s="314">
        <f t="shared" ref="AW256" si="2714">IF(AG254&gt;0,(AG256-AG254)/AG254,)</f>
        <v>0</v>
      </c>
      <c r="AX256" s="310">
        <f t="shared" ref="AX256" si="2715">IF(AH254&gt;0,(AH256-AH254)/AH254,)</f>
        <v>0</v>
      </c>
    </row>
    <row r="257" spans="1:50">
      <c r="A257" s="381" t="s">
        <v>342</v>
      </c>
      <c r="B257" s="382">
        <v>0</v>
      </c>
      <c r="C257" s="382">
        <v>0</v>
      </c>
      <c r="D257" s="382"/>
      <c r="E257" s="382">
        <v>0</v>
      </c>
      <c r="F257" s="382">
        <v>0</v>
      </c>
      <c r="G257" s="382"/>
      <c r="H257" s="382">
        <v>0</v>
      </c>
      <c r="I257" s="382"/>
      <c r="J257" s="382">
        <v>1114.5</v>
      </c>
      <c r="K257" s="382">
        <v>1196.0999999999999</v>
      </c>
      <c r="L257" s="382">
        <v>145</v>
      </c>
      <c r="M257" s="382"/>
      <c r="N257" s="382">
        <v>2455.6</v>
      </c>
      <c r="O257" s="382"/>
      <c r="P257" s="382"/>
      <c r="Q257" s="382"/>
      <c r="Y257" s="288"/>
      <c r="Z257" s="284"/>
      <c r="AE257" s="288"/>
      <c r="AF257" s="284"/>
      <c r="AH257" s="288"/>
      <c r="AI257" s="343"/>
      <c r="AJ257" s="344"/>
      <c r="AK257" s="344"/>
      <c r="AL257" s="344"/>
      <c r="AM257" s="344"/>
      <c r="AN257" s="344"/>
      <c r="AO257" s="309"/>
      <c r="AP257" s="344"/>
      <c r="AQ257" s="344"/>
      <c r="AR257" s="344"/>
      <c r="AS257" s="344"/>
      <c r="AT257" s="344"/>
      <c r="AU257" s="309"/>
      <c r="AV257" s="344"/>
      <c r="AW257" s="344"/>
      <c r="AX257" s="309"/>
    </row>
    <row r="258" spans="1:50">
      <c r="A258" s="381" t="s">
        <v>344</v>
      </c>
      <c r="B258" s="382">
        <v>0</v>
      </c>
      <c r="C258" s="382">
        <v>0</v>
      </c>
      <c r="D258" s="382"/>
      <c r="E258" s="382">
        <v>0</v>
      </c>
      <c r="F258" s="382">
        <v>0</v>
      </c>
      <c r="G258" s="382"/>
      <c r="H258" s="382">
        <v>0</v>
      </c>
      <c r="I258" s="382"/>
      <c r="J258" s="382">
        <v>54311119.349874705</v>
      </c>
      <c r="K258" s="382">
        <v>58518390.800621703</v>
      </c>
      <c r="L258" s="382">
        <v>7310175.2437136602</v>
      </c>
      <c r="M258" s="382"/>
      <c r="N258" s="382">
        <v>120139685.39421007</v>
      </c>
      <c r="O258" s="382"/>
      <c r="P258" s="382"/>
      <c r="Q258" s="382"/>
      <c r="R258" s="273"/>
      <c r="S258" s="275">
        <f>IF(B257&gt;0,(B258/B257),)</f>
        <v>0</v>
      </c>
      <c r="T258" s="275">
        <f t="shared" ref="T258" si="2716">IF(C257&gt;0,(C258/C257),)</f>
        <v>0</v>
      </c>
      <c r="U258" s="275">
        <f t="shared" ref="U258" si="2717">IF(D257&gt;0,(D258/D257),)</f>
        <v>0</v>
      </c>
      <c r="V258" s="275">
        <f t="shared" ref="V258" si="2718">IF(E257&gt;0,(E258/E257),)</f>
        <v>0</v>
      </c>
      <c r="W258" s="275">
        <f t="shared" ref="W258" si="2719">IF(F257&gt;0,(F258/F257),)</f>
        <v>0</v>
      </c>
      <c r="X258" s="275">
        <f t="shared" ref="X258" si="2720">IF(G257&gt;0,(G258/G257),)</f>
        <v>0</v>
      </c>
      <c r="Y258" s="290">
        <f t="shared" ref="Y258" si="2721">IF(H257&gt;0,(H258/H257),)</f>
        <v>0</v>
      </c>
      <c r="Z258" s="285">
        <f t="shared" ref="Z258" si="2722">IF(I257&gt;0,(I258/I257),)</f>
        <v>0</v>
      </c>
      <c r="AA258" s="275">
        <f t="shared" ref="AA258" si="2723">IF(J257&gt;0,(J258/J257),)</f>
        <v>48731.376715903731</v>
      </c>
      <c r="AB258" s="275">
        <f t="shared" ref="AB258" si="2724">IF(K257&gt;0,(K258/K257),)</f>
        <v>48924.329738835972</v>
      </c>
      <c r="AC258" s="275">
        <f t="shared" ref="AC258" si="2725">IF(L257&gt;0,(L258/L257),)</f>
        <v>50415.001680783862</v>
      </c>
      <c r="AD258" s="275">
        <f t="shared" ref="AD258" si="2726">IF(M257&gt;0,(M258/M257),)</f>
        <v>0</v>
      </c>
      <c r="AE258" s="290">
        <f t="shared" ref="AE258" si="2727">IF(N257&gt;0,(N258/N257),)</f>
        <v>48924.778218850821</v>
      </c>
      <c r="AF258" s="285">
        <f t="shared" ref="AF258" si="2728">IF(O257&gt;0,(O258/O257),)</f>
        <v>0</v>
      </c>
      <c r="AG258" s="275">
        <f t="shared" ref="AG258" si="2729">IF(P257&gt;0,(P258/P257),)</f>
        <v>0</v>
      </c>
      <c r="AH258" s="290">
        <f t="shared" ref="AH258" si="2730">IF(Q257&gt;0,(Q258/Q257),)</f>
        <v>0</v>
      </c>
      <c r="AI258" s="343"/>
      <c r="AJ258" s="344"/>
      <c r="AK258" s="344"/>
      <c r="AL258" s="344"/>
      <c r="AM258" s="344"/>
      <c r="AN258" s="344"/>
      <c r="AO258" s="309"/>
      <c r="AP258" s="344"/>
      <c r="AQ258" s="344"/>
      <c r="AR258" s="344"/>
      <c r="AS258" s="344"/>
      <c r="AT258" s="344"/>
      <c r="AU258" s="309"/>
      <c r="AV258" s="344"/>
      <c r="AW258" s="344"/>
      <c r="AX258" s="309"/>
    </row>
    <row r="259" spans="1:50">
      <c r="A259" s="381" t="s">
        <v>346</v>
      </c>
      <c r="B259" s="382">
        <v>0</v>
      </c>
      <c r="C259" s="382">
        <v>0</v>
      </c>
      <c r="D259" s="382"/>
      <c r="E259" s="382">
        <v>0</v>
      </c>
      <c r="F259" s="382">
        <v>0</v>
      </c>
      <c r="G259" s="382"/>
      <c r="H259" s="382">
        <v>0</v>
      </c>
      <c r="I259" s="382"/>
      <c r="J259" s="382">
        <v>1076</v>
      </c>
      <c r="K259" s="382">
        <v>1182.9000000000001</v>
      </c>
      <c r="L259" s="382">
        <v>149</v>
      </c>
      <c r="M259" s="382"/>
      <c r="N259" s="382">
        <v>2407.9</v>
      </c>
      <c r="O259" s="382"/>
      <c r="P259" s="382"/>
      <c r="Q259" s="382"/>
      <c r="Y259" s="288"/>
      <c r="Z259" s="284"/>
      <c r="AE259" s="288"/>
      <c r="AF259" s="284"/>
      <c r="AH259" s="288"/>
      <c r="AI259" s="343"/>
      <c r="AJ259" s="344"/>
      <c r="AK259" s="344"/>
      <c r="AL259" s="344"/>
      <c r="AM259" s="344"/>
      <c r="AN259" s="344"/>
      <c r="AO259" s="309"/>
      <c r="AP259" s="344"/>
      <c r="AQ259" s="344"/>
      <c r="AR259" s="344"/>
      <c r="AS259" s="344"/>
      <c r="AT259" s="344"/>
      <c r="AU259" s="309"/>
      <c r="AV259" s="344"/>
      <c r="AW259" s="344"/>
      <c r="AX259" s="309"/>
    </row>
    <row r="260" spans="1:50">
      <c r="A260" s="381" t="s">
        <v>348</v>
      </c>
      <c r="B260" s="382">
        <v>0</v>
      </c>
      <c r="C260" s="382">
        <v>0</v>
      </c>
      <c r="D260" s="382"/>
      <c r="E260" s="382">
        <v>0</v>
      </c>
      <c r="F260" s="382">
        <v>0</v>
      </c>
      <c r="G260" s="382"/>
      <c r="H260" s="382">
        <v>0</v>
      </c>
      <c r="I260" s="382"/>
      <c r="J260" s="382">
        <v>55199351.745282784</v>
      </c>
      <c r="K260" s="382">
        <v>58287622.902037315</v>
      </c>
      <c r="L260" s="382">
        <v>7353767.787172012</v>
      </c>
      <c r="M260" s="382"/>
      <c r="N260" s="382">
        <v>120840742.43449211</v>
      </c>
      <c r="O260" s="382"/>
      <c r="P260" s="382"/>
      <c r="Q260" s="382"/>
      <c r="R260" s="273"/>
      <c r="S260" s="275">
        <f>IF(B259&gt;0,(B260/B259),)</f>
        <v>0</v>
      </c>
      <c r="T260" s="275">
        <f t="shared" ref="T260" si="2731">IF(C259&gt;0,(C260/C259),)</f>
        <v>0</v>
      </c>
      <c r="U260" s="275">
        <f t="shared" ref="U260" si="2732">IF(D259&gt;0,(D260/D259),)</f>
        <v>0</v>
      </c>
      <c r="V260" s="275">
        <f t="shared" ref="V260" si="2733">IF(E259&gt;0,(E260/E259),)</f>
        <v>0</v>
      </c>
      <c r="W260" s="275">
        <f t="shared" ref="W260" si="2734">IF(F259&gt;0,(F260/F259),)</f>
        <v>0</v>
      </c>
      <c r="X260" s="275">
        <f t="shared" ref="X260" si="2735">IF(G259&gt;0,(G260/G259),)</f>
        <v>0</v>
      </c>
      <c r="Y260" s="290">
        <f t="shared" ref="Y260" si="2736">IF(H259&gt;0,(H260/H259),)</f>
        <v>0</v>
      </c>
      <c r="Z260" s="285">
        <f t="shared" ref="Z260" si="2737">IF(I259&gt;0,(I260/I259),)</f>
        <v>0</v>
      </c>
      <c r="AA260" s="275">
        <f t="shared" ref="AA260" si="2738">IF(J259&gt;0,(J260/J259),)</f>
        <v>51300.512774426381</v>
      </c>
      <c r="AB260" s="275">
        <f t="shared" ref="AB260" si="2739">IF(K259&gt;0,(K260/K259),)</f>
        <v>49275.190550373918</v>
      </c>
      <c r="AC260" s="275">
        <f t="shared" ref="AC260" si="2740">IF(L259&gt;0,(L260/L259),)</f>
        <v>49354.146222630952</v>
      </c>
      <c r="AD260" s="275">
        <f t="shared" ref="AD260" si="2741">IF(M259&gt;0,(M260/M259),)</f>
        <v>0</v>
      </c>
      <c r="AE260" s="290">
        <f t="shared" ref="AE260" si="2742">IF(N259&gt;0,(N260/N259),)</f>
        <v>50185.11667199307</v>
      </c>
      <c r="AF260" s="285">
        <f t="shared" ref="AF260" si="2743">IF(O259&gt;0,(O260/O259),)</f>
        <v>0</v>
      </c>
      <c r="AG260" s="275">
        <f t="shared" ref="AG260" si="2744">IF(P259&gt;0,(P260/P259),)</f>
        <v>0</v>
      </c>
      <c r="AH260" s="290">
        <f t="shared" ref="AH260" si="2745">IF(Q259&gt;0,(Q260/Q259),)</f>
        <v>0</v>
      </c>
      <c r="AI260" s="345">
        <f>IF(S258&gt;0,(S260-S258)/S258,)</f>
        <v>0</v>
      </c>
      <c r="AJ260" s="314">
        <f t="shared" ref="AJ260" si="2746">IF(T258&gt;0,(T260-T258)/T258,)</f>
        <v>0</v>
      </c>
      <c r="AK260" s="314">
        <f t="shared" ref="AK260" si="2747">IF(U258&gt;0,(U260-U258)/U258,)</f>
        <v>0</v>
      </c>
      <c r="AL260" s="314">
        <f t="shared" ref="AL260" si="2748">IF(V258&gt;0,(V260-V258)/V258,)</f>
        <v>0</v>
      </c>
      <c r="AM260" s="314">
        <f t="shared" ref="AM260" si="2749">IF(W258&gt;0,(W260-W258)/W258,)</f>
        <v>0</v>
      </c>
      <c r="AN260" s="314">
        <f t="shared" ref="AN260" si="2750">IF(X258&gt;0,(X260-X258)/X258,)</f>
        <v>0</v>
      </c>
      <c r="AO260" s="310">
        <f t="shared" ref="AO260" si="2751">IF(Y258&gt;0,(Y260-Y258)/Y258,)</f>
        <v>0</v>
      </c>
      <c r="AP260" s="314">
        <f t="shared" ref="AP260" si="2752">IF(Z258&gt;0,(Z260-Z258)/Z258,)</f>
        <v>0</v>
      </c>
      <c r="AQ260" s="314">
        <f t="shared" ref="AQ260" si="2753">IF(AA258&gt;0,(AA260-AA258)/AA258,)</f>
        <v>5.2720366869590196E-2</v>
      </c>
      <c r="AR260" s="314">
        <f t="shared" ref="AR260" si="2754">IF(AB258&gt;0,(AB260-AB258)/AB258,)</f>
        <v>7.171499607881892E-3</v>
      </c>
      <c r="AS260" s="314">
        <f t="shared" ref="AS260" si="2755">IF(AC258&gt;0,(AC260-AC258)/AC258,)</f>
        <v>-2.1042456070318141E-2</v>
      </c>
      <c r="AT260" s="314">
        <f t="shared" ref="AT260" si="2756">IF(AD258&gt;0,(AD260-AD258)/AD258,)</f>
        <v>0</v>
      </c>
      <c r="AU260" s="310">
        <f t="shared" ref="AU260" si="2757">IF(AE258&gt;0,(AE260-AE258)/AE258,)</f>
        <v>2.5760739221023957E-2</v>
      </c>
      <c r="AV260" s="314">
        <f t="shared" ref="AV260" si="2758">IF(AF258&gt;0,(AF260-AF258)/AF258,)</f>
        <v>0</v>
      </c>
      <c r="AW260" s="314">
        <f t="shared" ref="AW260" si="2759">IF(AG258&gt;0,(AG260-AG258)/AG258,)</f>
        <v>0</v>
      </c>
      <c r="AX260" s="310">
        <f t="shared" ref="AX260" si="2760">IF(AH258&gt;0,(AH260-AH258)/AH258,)</f>
        <v>0</v>
      </c>
    </row>
    <row r="261" spans="1:50">
      <c r="A261" s="381" t="s">
        <v>350</v>
      </c>
      <c r="B261" s="382">
        <v>1634</v>
      </c>
      <c r="C261" s="382">
        <v>1174</v>
      </c>
      <c r="D261" s="382"/>
      <c r="E261" s="382">
        <v>476</v>
      </c>
      <c r="F261" s="382">
        <v>135</v>
      </c>
      <c r="G261" s="382"/>
      <c r="H261" s="382">
        <v>3419</v>
      </c>
      <c r="I261" s="382"/>
      <c r="J261" s="382">
        <v>1114.5</v>
      </c>
      <c r="K261" s="382">
        <v>1196.0999999999999</v>
      </c>
      <c r="L261" s="382">
        <v>145</v>
      </c>
      <c r="M261" s="382"/>
      <c r="N261" s="382">
        <v>2455.6</v>
      </c>
      <c r="O261" s="382"/>
      <c r="P261" s="382"/>
      <c r="Q261" s="382"/>
      <c r="Y261" s="288"/>
      <c r="Z261" s="284"/>
      <c r="AE261" s="288"/>
      <c r="AF261" s="284"/>
      <c r="AH261" s="288"/>
      <c r="AI261" s="343"/>
      <c r="AJ261" s="344"/>
      <c r="AK261" s="344"/>
      <c r="AL261" s="344"/>
      <c r="AM261" s="344"/>
      <c r="AN261" s="344"/>
      <c r="AO261" s="309"/>
      <c r="AP261" s="344"/>
      <c r="AQ261" s="344"/>
      <c r="AR261" s="344"/>
      <c r="AS261" s="344"/>
      <c r="AT261" s="344"/>
      <c r="AU261" s="309"/>
      <c r="AV261" s="344"/>
      <c r="AW261" s="344"/>
      <c r="AX261" s="309"/>
    </row>
    <row r="262" spans="1:50">
      <c r="A262" s="381" t="s">
        <v>352</v>
      </c>
      <c r="B262" s="382">
        <v>109796650.07182306</v>
      </c>
      <c r="C262" s="382">
        <v>83009837.392166317</v>
      </c>
      <c r="D262" s="382"/>
      <c r="E262" s="382">
        <v>25734429.39547221</v>
      </c>
      <c r="F262" s="382">
        <v>7191314.7369699255</v>
      </c>
      <c r="G262" s="382"/>
      <c r="H262" s="382">
        <v>225732231.59643149</v>
      </c>
      <c r="I262" s="382"/>
      <c r="J262" s="382">
        <v>54311119.349874705</v>
      </c>
      <c r="K262" s="382">
        <v>58518390.800621703</v>
      </c>
      <c r="L262" s="382">
        <v>7310175.2437136602</v>
      </c>
      <c r="M262" s="382"/>
      <c r="N262" s="382">
        <v>120139685.39421007</v>
      </c>
      <c r="O262" s="382"/>
      <c r="P262" s="382"/>
      <c r="Q262" s="382"/>
      <c r="R262" s="273"/>
      <c r="S262" s="275">
        <f>IF(B261&gt;0,(B262/B261),)</f>
        <v>67195.012283857446</v>
      </c>
      <c r="T262" s="275">
        <f t="shared" ref="T262" si="2761">IF(C261&gt;0,(C262/C261),)</f>
        <v>70706.846160277957</v>
      </c>
      <c r="U262" s="275">
        <f t="shared" ref="U262" si="2762">IF(D261&gt;0,(D262/D261),)</f>
        <v>0</v>
      </c>
      <c r="V262" s="275">
        <f t="shared" ref="V262" si="2763">IF(E261&gt;0,(E262/E261),)</f>
        <v>54063.927301412208</v>
      </c>
      <c r="W262" s="275">
        <f t="shared" ref="W262" si="2764">IF(F261&gt;0,(F262/F261),)</f>
        <v>53268.998051629074</v>
      </c>
      <c r="X262" s="275">
        <f t="shared" ref="X262" si="2765">IF(G261&gt;0,(G262/G261),)</f>
        <v>0</v>
      </c>
      <c r="Y262" s="290">
        <f t="shared" ref="Y262" si="2766">IF(H261&gt;0,(H262/H261),)</f>
        <v>66022.881426274194</v>
      </c>
      <c r="Z262" s="285">
        <f t="shared" ref="Z262" si="2767">IF(I261&gt;0,(I262/I261),)</f>
        <v>0</v>
      </c>
      <c r="AA262" s="275">
        <f t="shared" ref="AA262" si="2768">IF(J261&gt;0,(J262/J261),)</f>
        <v>48731.376715903731</v>
      </c>
      <c r="AB262" s="275">
        <f t="shared" ref="AB262" si="2769">IF(K261&gt;0,(K262/K261),)</f>
        <v>48924.329738835972</v>
      </c>
      <c r="AC262" s="275">
        <f t="shared" ref="AC262" si="2770">IF(L261&gt;0,(L262/L261),)</f>
        <v>50415.001680783862</v>
      </c>
      <c r="AD262" s="275">
        <f t="shared" ref="AD262" si="2771">IF(M261&gt;0,(M262/M261),)</f>
        <v>0</v>
      </c>
      <c r="AE262" s="290">
        <f t="shared" ref="AE262" si="2772">IF(N261&gt;0,(N262/N261),)</f>
        <v>48924.778218850821</v>
      </c>
      <c r="AF262" s="285">
        <f t="shared" ref="AF262" si="2773">IF(O261&gt;0,(O262/O261),)</f>
        <v>0</v>
      </c>
      <c r="AG262" s="275">
        <f t="shared" ref="AG262" si="2774">IF(P261&gt;0,(P262/P261),)</f>
        <v>0</v>
      </c>
      <c r="AH262" s="290">
        <f t="shared" ref="AH262" si="2775">IF(Q261&gt;0,(Q262/Q261),)</f>
        <v>0</v>
      </c>
      <c r="AI262" s="343"/>
      <c r="AJ262" s="344"/>
      <c r="AK262" s="344"/>
      <c r="AL262" s="344"/>
      <c r="AM262" s="344"/>
      <c r="AN262" s="344"/>
      <c r="AO262" s="309"/>
      <c r="AP262" s="344"/>
      <c r="AQ262" s="344"/>
      <c r="AR262" s="344"/>
      <c r="AS262" s="344"/>
      <c r="AT262" s="344"/>
      <c r="AU262" s="309"/>
      <c r="AV262" s="344"/>
      <c r="AW262" s="344"/>
      <c r="AX262" s="309"/>
    </row>
    <row r="263" spans="1:50">
      <c r="A263" s="381" t="s">
        <v>354</v>
      </c>
      <c r="B263" s="382">
        <v>1652</v>
      </c>
      <c r="C263" s="382">
        <v>1359</v>
      </c>
      <c r="D263" s="382"/>
      <c r="E263" s="382">
        <v>461</v>
      </c>
      <c r="F263" s="382">
        <v>138</v>
      </c>
      <c r="G263" s="382"/>
      <c r="H263" s="382">
        <v>3610</v>
      </c>
      <c r="I263" s="382"/>
      <c r="J263" s="382">
        <v>1076</v>
      </c>
      <c r="K263" s="382">
        <v>1182.9000000000001</v>
      </c>
      <c r="L263" s="382">
        <v>149</v>
      </c>
      <c r="M263" s="382"/>
      <c r="N263" s="382">
        <v>2407.9</v>
      </c>
      <c r="O263" s="382"/>
      <c r="P263" s="382"/>
      <c r="Q263" s="382"/>
      <c r="Y263" s="288"/>
      <c r="Z263" s="284"/>
      <c r="AE263" s="288"/>
      <c r="AF263" s="284"/>
      <c r="AH263" s="288"/>
      <c r="AI263" s="343"/>
      <c r="AJ263" s="344"/>
      <c r="AK263" s="344"/>
      <c r="AL263" s="344"/>
      <c r="AM263" s="344"/>
      <c r="AN263" s="344"/>
      <c r="AO263" s="309"/>
      <c r="AP263" s="344"/>
      <c r="AQ263" s="344"/>
      <c r="AR263" s="344"/>
      <c r="AS263" s="344"/>
      <c r="AT263" s="344"/>
      <c r="AU263" s="309"/>
      <c r="AV263" s="344"/>
      <c r="AW263" s="344"/>
      <c r="AX263" s="309"/>
    </row>
    <row r="264" spans="1:50" ht="13.5" thickBot="1">
      <c r="A264" s="387" t="s">
        <v>356</v>
      </c>
      <c r="B264" s="388">
        <v>113524551.70572022</v>
      </c>
      <c r="C264" s="388">
        <v>101115022.15619834</v>
      </c>
      <c r="D264" s="388"/>
      <c r="E264" s="388">
        <v>25336176.83877179</v>
      </c>
      <c r="F264" s="388">
        <v>7556529.9833825426</v>
      </c>
      <c r="G264" s="388"/>
      <c r="H264" s="388">
        <v>247532280.68407291</v>
      </c>
      <c r="I264" s="388"/>
      <c r="J264" s="388">
        <v>55199351.745282784</v>
      </c>
      <c r="K264" s="388">
        <v>58287622.902037315</v>
      </c>
      <c r="L264" s="388">
        <v>7353767.787172012</v>
      </c>
      <c r="M264" s="388"/>
      <c r="N264" s="388">
        <v>120840742.43449211</v>
      </c>
      <c r="O264" s="388"/>
      <c r="P264" s="388"/>
      <c r="Q264" s="388"/>
      <c r="S264" s="281">
        <f>IF(B263&gt;0,(B264/B263),)</f>
        <v>68719.462291598189</v>
      </c>
      <c r="T264" s="281">
        <f t="shared" ref="T264" si="2776">IF(C263&gt;0,(C264/C263),)</f>
        <v>74403.98981324381</v>
      </c>
      <c r="U264" s="281">
        <f t="shared" ref="U264" si="2777">IF(D263&gt;0,(D264/D263),)</f>
        <v>0</v>
      </c>
      <c r="V264" s="281">
        <f t="shared" ref="V264" si="2778">IF(E263&gt;0,(E264/E263),)</f>
        <v>54959.168847661153</v>
      </c>
      <c r="W264" s="281">
        <f t="shared" ref="W264" si="2779">IF(F263&gt;0,(F264/F263),)</f>
        <v>54757.463647699587</v>
      </c>
      <c r="X264" s="281">
        <f t="shared" ref="X264" si="2780">IF(G263&gt;0,(G264/G263),)</f>
        <v>0</v>
      </c>
      <c r="Y264" s="291">
        <f t="shared" ref="Y264" si="2781">IF(H263&gt;0,(H264/H263),)</f>
        <v>68568.498804452334</v>
      </c>
      <c r="Z264" s="286">
        <f t="shared" ref="Z264" si="2782">IF(I263&gt;0,(I264/I263),)</f>
        <v>0</v>
      </c>
      <c r="AA264" s="281">
        <f t="shared" ref="AA264" si="2783">IF(J263&gt;0,(J264/J263),)</f>
        <v>51300.512774426381</v>
      </c>
      <c r="AB264" s="281">
        <f t="shared" ref="AB264" si="2784">IF(K263&gt;0,(K264/K263),)</f>
        <v>49275.190550373918</v>
      </c>
      <c r="AC264" s="281">
        <f t="shared" ref="AC264" si="2785">IF(L263&gt;0,(L264/L263),)</f>
        <v>49354.146222630952</v>
      </c>
      <c r="AD264" s="281">
        <f t="shared" ref="AD264" si="2786">IF(M263&gt;0,(M264/M263),)</f>
        <v>0</v>
      </c>
      <c r="AE264" s="291">
        <f t="shared" ref="AE264" si="2787">IF(N263&gt;0,(N264/N263),)</f>
        <v>50185.11667199307</v>
      </c>
      <c r="AF264" s="286">
        <f t="shared" ref="AF264" si="2788">IF(O263&gt;0,(O264/O263),)</f>
        <v>0</v>
      </c>
      <c r="AG264" s="281">
        <f t="shared" ref="AG264" si="2789">IF(P263&gt;0,(P264/P263),)</f>
        <v>0</v>
      </c>
      <c r="AH264" s="291">
        <f t="shared" ref="AH264" si="2790">IF(Q263&gt;0,(Q264/Q263),)</f>
        <v>0</v>
      </c>
      <c r="AI264" s="346">
        <f>IF(S262&gt;0,(S264-S262)/S262,)</f>
        <v>2.2686951842510017E-2</v>
      </c>
      <c r="AJ264" s="347">
        <f t="shared" ref="AJ264" si="2791">IF(T262&gt;0,(T264-T262)/T262,)</f>
        <v>5.2288340574336817E-2</v>
      </c>
      <c r="AK264" s="347">
        <f t="shared" ref="AK264" si="2792">IF(U262&gt;0,(U264-U262)/U262,)</f>
        <v>0</v>
      </c>
      <c r="AL264" s="347">
        <f t="shared" ref="AL264" si="2793">IF(V262&gt;0,(V264-V262)/V262,)</f>
        <v>1.6558944030423031E-2</v>
      </c>
      <c r="AM264" s="347">
        <f t="shared" ref="AM264" si="2794">IF(W262&gt;0,(W264-W262)/W262,)</f>
        <v>2.7942436511155532E-2</v>
      </c>
      <c r="AN264" s="347">
        <f t="shared" ref="AN264" si="2795">IF(X262&gt;0,(X264-X262)/X262,)</f>
        <v>0</v>
      </c>
      <c r="AO264" s="311">
        <f t="shared" ref="AO264" si="2796">IF(Y262&gt;0,(Y264-Y262)/Y262,)</f>
        <v>3.8556593156582476E-2</v>
      </c>
      <c r="AP264" s="347">
        <f t="shared" ref="AP264" si="2797">IF(Z262&gt;0,(Z264-Z262)/Z262,)</f>
        <v>0</v>
      </c>
      <c r="AQ264" s="347">
        <f t="shared" ref="AQ264" si="2798">IF(AA262&gt;0,(AA264-AA262)/AA262,)</f>
        <v>5.2720366869590196E-2</v>
      </c>
      <c r="AR264" s="347">
        <f t="shared" ref="AR264" si="2799">IF(AB262&gt;0,(AB264-AB262)/AB262,)</f>
        <v>7.171499607881892E-3</v>
      </c>
      <c r="AS264" s="347">
        <f t="shared" ref="AS264" si="2800">IF(AC262&gt;0,(AC264-AC262)/AC262,)</f>
        <v>-2.1042456070318141E-2</v>
      </c>
      <c r="AT264" s="347">
        <f t="shared" ref="AT264" si="2801">IF(AD262&gt;0,(AD264-AD262)/AD262,)</f>
        <v>0</v>
      </c>
      <c r="AU264" s="311">
        <f t="shared" ref="AU264" si="2802">IF(AE262&gt;0,(AE264-AE262)/AE262,)</f>
        <v>2.5760739221023957E-2</v>
      </c>
      <c r="AV264" s="347">
        <f t="shared" ref="AV264" si="2803">IF(AF262&gt;0,(AF264-AF262)/AF262,)</f>
        <v>0</v>
      </c>
      <c r="AW264" s="347">
        <f t="shared" ref="AW264" si="2804">IF(AG262&gt;0,(AG264-AG262)/AG262,)</f>
        <v>0</v>
      </c>
      <c r="AX264" s="311">
        <f t="shared" ref="AX264" si="2805">IF(AH262&gt;0,(AH264-AH262)/AH262,)</f>
        <v>0</v>
      </c>
    </row>
    <row r="265" spans="1:50">
      <c r="A265" s="380" t="s">
        <v>37</v>
      </c>
      <c r="B265" s="382"/>
      <c r="C265" s="382"/>
      <c r="D265" s="382"/>
      <c r="E265" s="382"/>
      <c r="F265" s="382"/>
      <c r="G265" s="382"/>
      <c r="H265" s="382"/>
      <c r="I265" s="382"/>
      <c r="J265" s="382"/>
      <c r="K265" s="382"/>
      <c r="L265" s="382"/>
      <c r="M265" s="382"/>
      <c r="N265" s="382"/>
      <c r="O265" s="382"/>
      <c r="P265" s="382"/>
      <c r="Q265" s="382"/>
      <c r="Y265" s="288"/>
      <c r="Z265" s="284"/>
      <c r="AE265" s="288"/>
      <c r="AF265" s="284"/>
      <c r="AH265" s="288"/>
      <c r="AI265" s="343"/>
      <c r="AJ265" s="344"/>
      <c r="AK265" s="344"/>
      <c r="AL265" s="344"/>
      <c r="AM265" s="344"/>
      <c r="AN265" s="344"/>
      <c r="AO265" s="309"/>
      <c r="AP265" s="344"/>
      <c r="AQ265" s="344"/>
      <c r="AR265" s="344"/>
      <c r="AS265" s="344"/>
      <c r="AT265" s="344"/>
      <c r="AU265" s="309"/>
      <c r="AV265" s="344"/>
      <c r="AW265" s="344"/>
      <c r="AX265" s="309"/>
    </row>
    <row r="266" spans="1:50">
      <c r="A266" s="381" t="s">
        <v>302</v>
      </c>
      <c r="B266" s="382">
        <v>1412</v>
      </c>
      <c r="C266" s="382">
        <v>221</v>
      </c>
      <c r="D266" s="382">
        <v>682</v>
      </c>
      <c r="E266" s="382">
        <v>56</v>
      </c>
      <c r="F266" s="382">
        <v>104</v>
      </c>
      <c r="G266" s="382">
        <v>95</v>
      </c>
      <c r="H266" s="382">
        <v>2570</v>
      </c>
      <c r="I266" s="382"/>
      <c r="J266" s="382">
        <v>0</v>
      </c>
      <c r="K266" s="382">
        <v>0</v>
      </c>
      <c r="L266" s="382">
        <v>0</v>
      </c>
      <c r="M266" s="382"/>
      <c r="N266" s="382">
        <v>0</v>
      </c>
      <c r="O266" s="382"/>
      <c r="P266" s="382"/>
      <c r="Q266" s="382"/>
      <c r="S266" s="274"/>
      <c r="T266" s="274"/>
      <c r="U266" s="274"/>
      <c r="V266" s="274"/>
      <c r="W266" s="274"/>
      <c r="X266" s="274"/>
      <c r="Y266" s="289"/>
      <c r="Z266" s="284"/>
      <c r="AA266" s="274"/>
      <c r="AB266" s="274"/>
      <c r="AC266" s="274"/>
      <c r="AD266" s="274"/>
      <c r="AE266" s="289"/>
      <c r="AF266" s="284"/>
      <c r="AG266" s="274"/>
      <c r="AH266" s="289"/>
      <c r="AI266" s="343"/>
      <c r="AJ266" s="344"/>
      <c r="AK266" s="344"/>
      <c r="AL266" s="344"/>
      <c r="AM266" s="344"/>
      <c r="AN266" s="344"/>
      <c r="AO266" s="309"/>
      <c r="AP266" s="344"/>
      <c r="AQ266" s="344"/>
      <c r="AR266" s="344"/>
      <c r="AS266" s="344"/>
      <c r="AT266" s="344"/>
      <c r="AU266" s="309"/>
      <c r="AV266" s="344"/>
      <c r="AW266" s="344"/>
      <c r="AX266" s="309"/>
    </row>
    <row r="267" spans="1:50">
      <c r="A267" s="381" t="s">
        <v>304</v>
      </c>
      <c r="B267" s="382">
        <v>177685390.40086019</v>
      </c>
      <c r="C267" s="382">
        <v>20617775.650969528</v>
      </c>
      <c r="D267" s="382">
        <v>62579882.746382162</v>
      </c>
      <c r="E267" s="382">
        <v>5029790.5573770497</v>
      </c>
      <c r="F267" s="382">
        <v>8472619.0169073958</v>
      </c>
      <c r="G267" s="382">
        <v>7824996.430210324</v>
      </c>
      <c r="H267" s="382">
        <v>282210454.80270666</v>
      </c>
      <c r="I267" s="382"/>
      <c r="J267" s="382">
        <v>0</v>
      </c>
      <c r="K267" s="382">
        <v>0</v>
      </c>
      <c r="L267" s="382">
        <v>0</v>
      </c>
      <c r="M267" s="382"/>
      <c r="N267" s="382">
        <v>0</v>
      </c>
      <c r="O267" s="382"/>
      <c r="P267" s="382"/>
      <c r="Q267" s="382"/>
      <c r="S267" s="275">
        <f>IF(B266&gt;0,(B267/B266),)</f>
        <v>125839.51161534007</v>
      </c>
      <c r="T267" s="275">
        <f t="shared" ref="T267" si="2806">IF(C266&gt;0,(C267/C266),)</f>
        <v>93293.102493074781</v>
      </c>
      <c r="U267" s="275">
        <f t="shared" ref="U267" si="2807">IF(D266&gt;0,(D267/D266),)</f>
        <v>91759.358865662987</v>
      </c>
      <c r="V267" s="275">
        <f t="shared" ref="V267" si="2808">IF(E266&gt;0,(E267/E266),)</f>
        <v>89817.688524590179</v>
      </c>
      <c r="W267" s="275">
        <f t="shared" ref="W267" si="2809">IF(F266&gt;0,(F267/F266),)</f>
        <v>81467.490547186491</v>
      </c>
      <c r="X267" s="275">
        <f t="shared" ref="X267" si="2810">IF(G266&gt;0,(G267/G266),)</f>
        <v>82368.383475898154</v>
      </c>
      <c r="Y267" s="290">
        <f t="shared" ref="Y267" si="2811">IF(H266&gt;0,(H267/H266),)</f>
        <v>109809.5154874345</v>
      </c>
      <c r="Z267" s="285">
        <f t="shared" ref="Z267" si="2812">IF(I266&gt;0,(I267/I266),)</f>
        <v>0</v>
      </c>
      <c r="AA267" s="275">
        <f t="shared" ref="AA267" si="2813">IF(J266&gt;0,(J267/J266),)</f>
        <v>0</v>
      </c>
      <c r="AB267" s="275">
        <f t="shared" ref="AB267" si="2814">IF(K266&gt;0,(K267/K266),)</f>
        <v>0</v>
      </c>
      <c r="AC267" s="275">
        <f t="shared" ref="AC267" si="2815">IF(L266&gt;0,(L267/L266),)</f>
        <v>0</v>
      </c>
      <c r="AD267" s="275">
        <f t="shared" ref="AD267" si="2816">IF(M266&gt;0,(M267/M266),)</f>
        <v>0</v>
      </c>
      <c r="AE267" s="290">
        <f t="shared" ref="AE267" si="2817">IF(N266&gt;0,(N267/N266),)</f>
        <v>0</v>
      </c>
      <c r="AF267" s="285">
        <f t="shared" ref="AF267" si="2818">IF(O266&gt;0,(O267/O266),)</f>
        <v>0</v>
      </c>
      <c r="AG267" s="275">
        <f t="shared" ref="AG267" si="2819">IF(P266&gt;0,(P267/P266),)</f>
        <v>0</v>
      </c>
      <c r="AH267" s="290">
        <f t="shared" ref="AH267" si="2820">IF(Q266&gt;0,(Q267/Q266),)</f>
        <v>0</v>
      </c>
      <c r="AI267" s="343"/>
      <c r="AJ267" s="344"/>
      <c r="AK267" s="344"/>
      <c r="AL267" s="344"/>
      <c r="AM267" s="344"/>
      <c r="AN267" s="344"/>
      <c r="AO267" s="309"/>
      <c r="AP267" s="344"/>
      <c r="AQ267" s="344"/>
      <c r="AR267" s="344"/>
      <c r="AS267" s="344"/>
      <c r="AT267" s="344"/>
      <c r="AU267" s="309"/>
      <c r="AV267" s="344"/>
      <c r="AW267" s="344"/>
      <c r="AX267" s="309"/>
    </row>
    <row r="268" spans="1:50">
      <c r="A268" s="381" t="s">
        <v>306</v>
      </c>
      <c r="B268" s="382">
        <v>1404</v>
      </c>
      <c r="C268" s="382">
        <v>217</v>
      </c>
      <c r="D268" s="382">
        <v>692</v>
      </c>
      <c r="E268" s="382">
        <v>64</v>
      </c>
      <c r="F268" s="382">
        <v>114</v>
      </c>
      <c r="G268" s="382">
        <v>101</v>
      </c>
      <c r="H268" s="382">
        <v>2592</v>
      </c>
      <c r="I268" s="382"/>
      <c r="J268" s="382">
        <v>0</v>
      </c>
      <c r="K268" s="382">
        <v>0</v>
      </c>
      <c r="L268" s="382">
        <v>0</v>
      </c>
      <c r="M268" s="382"/>
      <c r="N268" s="382">
        <v>0</v>
      </c>
      <c r="O268" s="382"/>
      <c r="P268" s="382"/>
      <c r="Q268" s="382"/>
      <c r="Y268" s="288"/>
      <c r="Z268" s="284"/>
      <c r="AE268" s="288"/>
      <c r="AF268" s="284"/>
      <c r="AH268" s="288"/>
      <c r="AI268" s="343"/>
      <c r="AJ268" s="344"/>
      <c r="AK268" s="344"/>
      <c r="AL268" s="344"/>
      <c r="AM268" s="344"/>
      <c r="AN268" s="344"/>
      <c r="AO268" s="309"/>
      <c r="AP268" s="344"/>
      <c r="AQ268" s="344"/>
      <c r="AR268" s="344"/>
      <c r="AS268" s="344"/>
      <c r="AT268" s="344"/>
      <c r="AU268" s="309"/>
      <c r="AV268" s="344"/>
      <c r="AW268" s="344"/>
      <c r="AX268" s="309"/>
    </row>
    <row r="269" spans="1:50">
      <c r="A269" s="381" t="s">
        <v>308</v>
      </c>
      <c r="B269" s="382">
        <v>177148096.35025087</v>
      </c>
      <c r="C269" s="382">
        <v>20534278.695652172</v>
      </c>
      <c r="D269" s="382">
        <v>63781625.09293472</v>
      </c>
      <c r="E269" s="382">
        <v>5432934.6904376019</v>
      </c>
      <c r="F269" s="382">
        <v>9538521.2445216551</v>
      </c>
      <c r="G269" s="382">
        <v>8063626.4540441185</v>
      </c>
      <c r="H269" s="382">
        <v>284499082.52784115</v>
      </c>
      <c r="I269" s="382"/>
      <c r="J269" s="382">
        <v>0</v>
      </c>
      <c r="K269" s="382">
        <v>0</v>
      </c>
      <c r="L269" s="382">
        <v>0</v>
      </c>
      <c r="M269" s="382"/>
      <c r="N269" s="382">
        <v>0</v>
      </c>
      <c r="O269" s="382"/>
      <c r="P269" s="382"/>
      <c r="Q269" s="382"/>
      <c r="R269" s="273"/>
      <c r="S269" s="275">
        <f>IF(B268&gt;0,(B269/B268),)</f>
        <v>126173.85779932399</v>
      </c>
      <c r="T269" s="275">
        <f t="shared" ref="T269" si="2821">IF(C268&gt;0,(C269/C268),)</f>
        <v>94628.012422360232</v>
      </c>
      <c r="U269" s="275">
        <f t="shared" ref="U269" si="2822">IF(D268&gt;0,(D269/D268),)</f>
        <v>92169.97845799815</v>
      </c>
      <c r="V269" s="275">
        <f t="shared" ref="V269" si="2823">IF(E268&gt;0,(E269/E268),)</f>
        <v>84889.604538087529</v>
      </c>
      <c r="W269" s="275">
        <f t="shared" ref="W269" si="2824">IF(F268&gt;0,(F269/F268),)</f>
        <v>83671.238987032062</v>
      </c>
      <c r="X269" s="275">
        <f t="shared" ref="X269" si="2825">IF(G268&gt;0,(G269/G268),)</f>
        <v>79837.885683605127</v>
      </c>
      <c r="Y269" s="290">
        <f t="shared" ref="Y269" si="2826">IF(H268&gt;0,(H269/H268),)</f>
        <v>109760.44850611156</v>
      </c>
      <c r="Z269" s="285">
        <f t="shared" ref="Z269" si="2827">IF(I268&gt;0,(I269/I268),)</f>
        <v>0</v>
      </c>
      <c r="AA269" s="275">
        <f t="shared" ref="AA269" si="2828">IF(J268&gt;0,(J269/J268),)</f>
        <v>0</v>
      </c>
      <c r="AB269" s="275">
        <f t="shared" ref="AB269" si="2829">IF(K268&gt;0,(K269/K268),)</f>
        <v>0</v>
      </c>
      <c r="AC269" s="275">
        <f t="shared" ref="AC269" si="2830">IF(L268&gt;0,(L269/L268),)</f>
        <v>0</v>
      </c>
      <c r="AD269" s="275">
        <f t="shared" ref="AD269" si="2831">IF(M268&gt;0,(M269/M268),)</f>
        <v>0</v>
      </c>
      <c r="AE269" s="290">
        <f t="shared" ref="AE269" si="2832">IF(N268&gt;0,(N269/N268),)</f>
        <v>0</v>
      </c>
      <c r="AF269" s="285">
        <f t="shared" ref="AF269" si="2833">IF(O268&gt;0,(O269/O268),)</f>
        <v>0</v>
      </c>
      <c r="AG269" s="275">
        <f t="shared" ref="AG269" si="2834">IF(P268&gt;0,(P269/P268),)</f>
        <v>0</v>
      </c>
      <c r="AH269" s="290">
        <f t="shared" ref="AH269" si="2835">IF(Q268&gt;0,(Q269/Q268),)</f>
        <v>0</v>
      </c>
      <c r="AI269" s="345">
        <f>IF(S267&gt;0,(S269-S267)/S267,)</f>
        <v>2.656925314569937E-3</v>
      </c>
      <c r="AJ269" s="314">
        <f t="shared" ref="AJ269" si="2836">IF(T267&gt;0,(T269-T267)/T267,)</f>
        <v>1.4308774106687502E-2</v>
      </c>
      <c r="AK269" s="314">
        <f t="shared" ref="AK269" si="2837">IF(U267&gt;0,(U269-U267)/U267,)</f>
        <v>4.4749614362096339E-3</v>
      </c>
      <c r="AL269" s="314">
        <f t="shared" ref="AL269" si="2838">IF(V267&gt;0,(V269-V267)/V267,)</f>
        <v>-5.4867633173987164E-2</v>
      </c>
      <c r="AM269" s="314">
        <f t="shared" ref="AM269" si="2839">IF(W267&gt;0,(W269-W267)/W267,)</f>
        <v>2.7050648363461566E-2</v>
      </c>
      <c r="AN269" s="314">
        <f t="shared" ref="AN269" si="2840">IF(X267&gt;0,(X269-X267)/X267,)</f>
        <v>-3.0721712452126446E-2</v>
      </c>
      <c r="AO269" s="310">
        <f t="shared" ref="AO269" si="2841">IF(Y267&gt;0,(Y269-Y267)/Y267,)</f>
        <v>-4.4683724452423881E-4</v>
      </c>
      <c r="AP269" s="314">
        <f t="shared" ref="AP269" si="2842">IF(Z267&gt;0,(Z269-Z267)/Z267,)</f>
        <v>0</v>
      </c>
      <c r="AQ269" s="314">
        <f t="shared" ref="AQ269" si="2843">IF(AA267&gt;0,(AA269-AA267)/AA267,)</f>
        <v>0</v>
      </c>
      <c r="AR269" s="314">
        <f t="shared" ref="AR269" si="2844">IF(AB267&gt;0,(AB269-AB267)/AB267,)</f>
        <v>0</v>
      </c>
      <c r="AS269" s="314">
        <f t="shared" ref="AS269" si="2845">IF(AC267&gt;0,(AC269-AC267)/AC267,)</f>
        <v>0</v>
      </c>
      <c r="AT269" s="314">
        <f t="shared" ref="AT269" si="2846">IF(AD267&gt;0,(AD269-AD267)/AD267,)</f>
        <v>0</v>
      </c>
      <c r="AU269" s="310">
        <f t="shared" ref="AU269" si="2847">IF(AE267&gt;0,(AE269-AE267)/AE267,)</f>
        <v>0</v>
      </c>
      <c r="AV269" s="314">
        <f t="shared" ref="AV269" si="2848">IF(AF267&gt;0,(AF269-AF267)/AF267,)</f>
        <v>0</v>
      </c>
      <c r="AW269" s="314">
        <f t="shared" ref="AW269" si="2849">IF(AG267&gt;0,(AG269-AG267)/AG267,)</f>
        <v>0</v>
      </c>
      <c r="AX269" s="310">
        <f t="shared" ref="AX269" si="2850">IF(AH267&gt;0,(AH269-AH267)/AH267,)</f>
        <v>0</v>
      </c>
    </row>
    <row r="270" spans="1:50">
      <c r="A270" s="381" t="s">
        <v>310</v>
      </c>
      <c r="B270" s="382">
        <v>1307</v>
      </c>
      <c r="C270" s="382">
        <v>438</v>
      </c>
      <c r="D270" s="382">
        <v>881</v>
      </c>
      <c r="E270" s="382">
        <v>113</v>
      </c>
      <c r="F270" s="382">
        <v>166</v>
      </c>
      <c r="G270" s="382">
        <v>102</v>
      </c>
      <c r="H270" s="382">
        <v>3007</v>
      </c>
      <c r="I270" s="382"/>
      <c r="J270" s="382">
        <v>0</v>
      </c>
      <c r="K270" s="382">
        <v>0</v>
      </c>
      <c r="L270" s="382">
        <v>1</v>
      </c>
      <c r="M270" s="382"/>
      <c r="N270" s="382">
        <v>1</v>
      </c>
      <c r="O270" s="382"/>
      <c r="P270" s="382"/>
      <c r="Q270" s="382"/>
      <c r="Y270" s="288"/>
      <c r="Z270" s="284"/>
      <c r="AE270" s="288"/>
      <c r="AF270" s="284"/>
      <c r="AH270" s="288"/>
      <c r="AI270" s="343"/>
      <c r="AJ270" s="344"/>
      <c r="AK270" s="344"/>
      <c r="AL270" s="344"/>
      <c r="AM270" s="344"/>
      <c r="AN270" s="344"/>
      <c r="AO270" s="309"/>
      <c r="AP270" s="344"/>
      <c r="AQ270" s="344"/>
      <c r="AR270" s="344"/>
      <c r="AS270" s="344"/>
      <c r="AT270" s="344"/>
      <c r="AU270" s="309"/>
      <c r="AV270" s="344"/>
      <c r="AW270" s="344"/>
      <c r="AX270" s="309"/>
    </row>
    <row r="271" spans="1:50">
      <c r="A271" s="386" t="s">
        <v>312</v>
      </c>
      <c r="B271" s="384">
        <v>110654328.70787987</v>
      </c>
      <c r="C271" s="384">
        <v>32341986.65674508</v>
      </c>
      <c r="D271" s="384">
        <v>64038149.672855102</v>
      </c>
      <c r="E271" s="384">
        <v>8022990.9215500942</v>
      </c>
      <c r="F271" s="384">
        <v>11318606.911425652</v>
      </c>
      <c r="G271" s="384">
        <v>6847541.2842975212</v>
      </c>
      <c r="H271" s="384">
        <v>233223604.15475333</v>
      </c>
      <c r="I271" s="384"/>
      <c r="J271" s="384">
        <v>0</v>
      </c>
      <c r="K271" s="384">
        <v>0</v>
      </c>
      <c r="L271" s="384">
        <v>38906</v>
      </c>
      <c r="M271" s="384"/>
      <c r="N271" s="384">
        <v>38906</v>
      </c>
      <c r="O271" s="384"/>
      <c r="P271" s="384"/>
      <c r="Q271" s="384"/>
      <c r="S271" s="275">
        <f>IF(B270&gt;0,(B271/B270),)</f>
        <v>84662.83757297619</v>
      </c>
      <c r="T271" s="275">
        <f t="shared" ref="T271" si="2851">IF(C270&gt;0,(C271/C270),)</f>
        <v>73840.152184349499</v>
      </c>
      <c r="U271" s="275">
        <f t="shared" ref="U271" si="2852">IF(D270&gt;0,(D271/D270),)</f>
        <v>72688.024600289558</v>
      </c>
      <c r="V271" s="275">
        <f t="shared" ref="V271" si="2853">IF(E270&gt;0,(E271/E270),)</f>
        <v>70999.919659735344</v>
      </c>
      <c r="W271" s="275">
        <f t="shared" ref="W271" si="2854">IF(F270&gt;0,(F271/F270),)</f>
        <v>68184.378984491879</v>
      </c>
      <c r="X271" s="275">
        <f t="shared" ref="X271" si="2855">IF(G270&gt;0,(G271/G270),)</f>
        <v>67132.757689191378</v>
      </c>
      <c r="Y271" s="290">
        <f t="shared" ref="Y271" si="2856">IF(H270&gt;0,(H271/H270),)</f>
        <v>77560.2275207028</v>
      </c>
      <c r="Z271" s="285">
        <f t="shared" ref="Z271" si="2857">IF(I270&gt;0,(I271/I270),)</f>
        <v>0</v>
      </c>
      <c r="AA271" s="275">
        <f t="shared" ref="AA271" si="2858">IF(J270&gt;0,(J271/J270),)</f>
        <v>0</v>
      </c>
      <c r="AB271" s="275">
        <f t="shared" ref="AB271" si="2859">IF(K270&gt;0,(K271/K270),)</f>
        <v>0</v>
      </c>
      <c r="AC271" s="275">
        <f t="shared" ref="AC271" si="2860">IF(L270&gt;0,(L271/L270),)</f>
        <v>38906</v>
      </c>
      <c r="AD271" s="275">
        <f t="shared" ref="AD271" si="2861">IF(M270&gt;0,(M271/M270),)</f>
        <v>0</v>
      </c>
      <c r="AE271" s="290">
        <f t="shared" ref="AE271" si="2862">IF(N270&gt;0,(N271/N270),)</f>
        <v>38906</v>
      </c>
      <c r="AF271" s="285">
        <f t="shared" ref="AF271" si="2863">IF(O270&gt;0,(O271/O270),)</f>
        <v>0</v>
      </c>
      <c r="AG271" s="275">
        <f t="shared" ref="AG271" si="2864">IF(P270&gt;0,(P271/P270),)</f>
        <v>0</v>
      </c>
      <c r="AH271" s="290">
        <f t="shared" ref="AH271" si="2865">IF(Q270&gt;0,(Q271/Q270),)</f>
        <v>0</v>
      </c>
      <c r="AI271" s="343"/>
      <c r="AJ271" s="344"/>
      <c r="AK271" s="344"/>
      <c r="AL271" s="344"/>
      <c r="AM271" s="344"/>
      <c r="AN271" s="344"/>
      <c r="AO271" s="309"/>
      <c r="AP271" s="344"/>
      <c r="AQ271" s="344"/>
      <c r="AR271" s="344"/>
      <c r="AS271" s="344"/>
      <c r="AT271" s="344"/>
      <c r="AU271" s="309"/>
      <c r="AV271" s="344"/>
      <c r="AW271" s="344"/>
      <c r="AX271" s="309"/>
    </row>
    <row r="272" spans="1:50">
      <c r="A272" s="381" t="s">
        <v>314</v>
      </c>
      <c r="B272" s="382">
        <v>1333</v>
      </c>
      <c r="C272" s="382">
        <v>422</v>
      </c>
      <c r="D272" s="382">
        <v>850</v>
      </c>
      <c r="E272" s="382">
        <v>100</v>
      </c>
      <c r="F272" s="382">
        <v>188</v>
      </c>
      <c r="G272" s="382">
        <v>93</v>
      </c>
      <c r="H272" s="382">
        <v>2986</v>
      </c>
      <c r="I272" s="382"/>
      <c r="J272" s="382">
        <v>0</v>
      </c>
      <c r="K272" s="382">
        <v>0</v>
      </c>
      <c r="L272" s="382">
        <v>1</v>
      </c>
      <c r="M272" s="382"/>
      <c r="N272" s="382">
        <v>1</v>
      </c>
      <c r="O272" s="382"/>
      <c r="P272" s="382"/>
      <c r="Q272" s="382"/>
      <c r="Y272" s="288"/>
      <c r="Z272" s="284"/>
      <c r="AE272" s="288"/>
      <c r="AF272" s="284"/>
      <c r="AH272" s="288"/>
      <c r="AI272" s="343"/>
      <c r="AJ272" s="344"/>
      <c r="AK272" s="344"/>
      <c r="AL272" s="344"/>
      <c r="AM272" s="344"/>
      <c r="AN272" s="344"/>
      <c r="AO272" s="309"/>
      <c r="AP272" s="344"/>
      <c r="AQ272" s="344"/>
      <c r="AR272" s="344"/>
      <c r="AS272" s="344"/>
      <c r="AT272" s="344"/>
      <c r="AU272" s="309"/>
      <c r="AV272" s="344"/>
      <c r="AW272" s="344"/>
      <c r="AX272" s="309"/>
    </row>
    <row r="273" spans="1:50">
      <c r="A273" s="381" t="s">
        <v>316</v>
      </c>
      <c r="B273" s="382">
        <v>114189505.46592098</v>
      </c>
      <c r="C273" s="382">
        <v>31711184.039848678</v>
      </c>
      <c r="D273" s="382">
        <v>62586970.043454275</v>
      </c>
      <c r="E273" s="382">
        <v>7134412.6193001047</v>
      </c>
      <c r="F273" s="382">
        <v>12840875.4704016</v>
      </c>
      <c r="G273" s="382">
        <v>6457480.8600337263</v>
      </c>
      <c r="H273" s="382">
        <v>234920428.49895939</v>
      </c>
      <c r="I273" s="382"/>
      <c r="J273" s="382">
        <v>0</v>
      </c>
      <c r="K273" s="382">
        <v>0</v>
      </c>
      <c r="L273" s="382">
        <v>38808</v>
      </c>
      <c r="M273" s="382"/>
      <c r="N273" s="382">
        <v>38808</v>
      </c>
      <c r="O273" s="382"/>
      <c r="P273" s="382"/>
      <c r="Q273" s="382"/>
      <c r="R273" s="273"/>
      <c r="S273" s="275">
        <f>IF(B272&gt;0,(B273/B272),)</f>
        <v>85663.544985687156</v>
      </c>
      <c r="T273" s="275">
        <f t="shared" ref="T273" si="2866">IF(C272&gt;0,(C273/C272),)</f>
        <v>75144.985876418665</v>
      </c>
      <c r="U273" s="275">
        <f t="shared" ref="U273" si="2867">IF(D272&gt;0,(D273/D272),)</f>
        <v>73631.729462887379</v>
      </c>
      <c r="V273" s="275">
        <f t="shared" ref="V273" si="2868">IF(E272&gt;0,(E273/E272),)</f>
        <v>71344.126193001051</v>
      </c>
      <c r="W273" s="275">
        <f t="shared" ref="W273" si="2869">IF(F272&gt;0,(F273/F272),)</f>
        <v>68302.529097880848</v>
      </c>
      <c r="X273" s="275">
        <f t="shared" ref="X273" si="2870">IF(G272&gt;0,(G273/G272),)</f>
        <v>69435.278064878774</v>
      </c>
      <c r="Y273" s="290">
        <f t="shared" ref="Y273" si="2871">IF(H272&gt;0,(H273/H272),)</f>
        <v>78673.954621218814</v>
      </c>
      <c r="Z273" s="285">
        <f t="shared" ref="Z273" si="2872">IF(I272&gt;0,(I273/I272),)</f>
        <v>0</v>
      </c>
      <c r="AA273" s="275">
        <f t="shared" ref="AA273" si="2873">IF(J272&gt;0,(J273/J272),)</f>
        <v>0</v>
      </c>
      <c r="AB273" s="275">
        <f t="shared" ref="AB273" si="2874">IF(K272&gt;0,(K273/K272),)</f>
        <v>0</v>
      </c>
      <c r="AC273" s="275">
        <f t="shared" ref="AC273" si="2875">IF(L272&gt;0,(L273/L272),)</f>
        <v>38808</v>
      </c>
      <c r="AD273" s="275">
        <f t="shared" ref="AD273" si="2876">IF(M272&gt;0,(M273/M272),)</f>
        <v>0</v>
      </c>
      <c r="AE273" s="290">
        <f t="shared" ref="AE273" si="2877">IF(N272&gt;0,(N273/N272),)</f>
        <v>38808</v>
      </c>
      <c r="AF273" s="285">
        <f t="shared" ref="AF273" si="2878">IF(O272&gt;0,(O273/O272),)</f>
        <v>0</v>
      </c>
      <c r="AG273" s="275">
        <f t="shared" ref="AG273" si="2879">IF(P272&gt;0,(P273/P272),)</f>
        <v>0</v>
      </c>
      <c r="AH273" s="290">
        <f t="shared" ref="AH273" si="2880">IF(Q272&gt;0,(Q273/Q272),)</f>
        <v>0</v>
      </c>
      <c r="AI273" s="345">
        <f>IF(S271&gt;0,(S273-S271)/S271,)</f>
        <v>1.1819913451972291E-2</v>
      </c>
      <c r="AJ273" s="314">
        <f t="shared" ref="AJ273" si="2881">IF(T271&gt;0,(T273-T271)/T271,)</f>
        <v>1.7671059084649696E-2</v>
      </c>
      <c r="AK273" s="314">
        <f t="shared" ref="AK273" si="2882">IF(U271&gt;0,(U273-U271)/U271,)</f>
        <v>1.2982948261247166E-2</v>
      </c>
      <c r="AL273" s="314">
        <f t="shared" ref="AL273" si="2883">IF(V271&gt;0,(V273-V271)/V271,)</f>
        <v>4.8479848275224174E-3</v>
      </c>
      <c r="AM273" s="314">
        <f t="shared" ref="AM273" si="2884">IF(W271&gt;0,(W273-W271)/W271,)</f>
        <v>1.7328032483194028E-3</v>
      </c>
      <c r="AN273" s="314">
        <f t="shared" ref="AN273" si="2885">IF(X271&gt;0,(X273-X271)/X271,)</f>
        <v>3.4298015677346597E-2</v>
      </c>
      <c r="AO273" s="310">
        <f t="shared" ref="AO273" si="2886">IF(Y271&gt;0,(Y273-Y271)/Y271,)</f>
        <v>1.4359513066393888E-2</v>
      </c>
      <c r="AP273" s="314">
        <f t="shared" ref="AP273" si="2887">IF(Z271&gt;0,(Z273-Z271)/Z271,)</f>
        <v>0</v>
      </c>
      <c r="AQ273" s="314">
        <f t="shared" ref="AQ273" si="2888">IF(AA271&gt;0,(AA273-AA271)/AA271,)</f>
        <v>0</v>
      </c>
      <c r="AR273" s="314">
        <f t="shared" ref="AR273" si="2889">IF(AB271&gt;0,(AB273-AB271)/AB271,)</f>
        <v>0</v>
      </c>
      <c r="AS273" s="314">
        <f t="shared" ref="AS273" si="2890">IF(AC271&gt;0,(AC273-AC271)/AC271,)</f>
        <v>-2.5188916876574307E-3</v>
      </c>
      <c r="AT273" s="314">
        <f t="shared" ref="AT273" si="2891">IF(AD271&gt;0,(AD273-AD271)/AD271,)</f>
        <v>0</v>
      </c>
      <c r="AU273" s="310">
        <f t="shared" ref="AU273" si="2892">IF(AE271&gt;0,(AE273-AE271)/AE271,)</f>
        <v>-2.5188916876574307E-3</v>
      </c>
      <c r="AV273" s="314">
        <f t="shared" ref="AV273" si="2893">IF(AF271&gt;0,(AF273-AF271)/AF271,)</f>
        <v>0</v>
      </c>
      <c r="AW273" s="314">
        <f t="shared" ref="AW273" si="2894">IF(AG271&gt;0,(AG273-AG271)/AG271,)</f>
        <v>0</v>
      </c>
      <c r="AX273" s="310">
        <f t="shared" ref="AX273" si="2895">IF(AH271&gt;0,(AH273-AH271)/AH271,)</f>
        <v>0</v>
      </c>
    </row>
    <row r="274" spans="1:50">
      <c r="A274" s="381" t="s">
        <v>318</v>
      </c>
      <c r="B274" s="382">
        <v>898</v>
      </c>
      <c r="C274" s="382">
        <v>259</v>
      </c>
      <c r="D274" s="382">
        <v>707</v>
      </c>
      <c r="E274" s="382">
        <v>63</v>
      </c>
      <c r="F274" s="382">
        <v>185</v>
      </c>
      <c r="G274" s="382">
        <v>76</v>
      </c>
      <c r="H274" s="382">
        <v>2188</v>
      </c>
      <c r="I274" s="382"/>
      <c r="J274" s="382">
        <v>0</v>
      </c>
      <c r="K274" s="382">
        <v>0</v>
      </c>
      <c r="L274" s="382">
        <v>0</v>
      </c>
      <c r="M274" s="382"/>
      <c r="N274" s="382">
        <v>0</v>
      </c>
      <c r="O274" s="382"/>
      <c r="P274" s="382"/>
      <c r="Q274" s="382"/>
      <c r="Y274" s="288"/>
      <c r="Z274" s="284"/>
      <c r="AE274" s="288"/>
      <c r="AF274" s="284"/>
      <c r="AH274" s="288"/>
      <c r="AI274" s="343"/>
      <c r="AJ274" s="344"/>
      <c r="AK274" s="344"/>
      <c r="AL274" s="344"/>
      <c r="AM274" s="344"/>
      <c r="AN274" s="344"/>
      <c r="AO274" s="309"/>
      <c r="AP274" s="344"/>
      <c r="AQ274" s="344"/>
      <c r="AR274" s="344"/>
      <c r="AS274" s="344"/>
      <c r="AT274" s="344"/>
      <c r="AU274" s="309"/>
      <c r="AV274" s="344"/>
      <c r="AW274" s="344"/>
      <c r="AX274" s="309"/>
    </row>
    <row r="275" spans="1:50">
      <c r="A275" s="381" t="s">
        <v>320</v>
      </c>
      <c r="B275" s="382">
        <v>68411049.485290766</v>
      </c>
      <c r="C275" s="382">
        <v>17288500.46153846</v>
      </c>
      <c r="D275" s="382">
        <v>45200306.279024631</v>
      </c>
      <c r="E275" s="382">
        <v>4328760.5052631572</v>
      </c>
      <c r="F275" s="382">
        <v>11592038.12250986</v>
      </c>
      <c r="G275" s="382">
        <v>4728454.440677966</v>
      </c>
      <c r="H275" s="382">
        <v>151549109.29430485</v>
      </c>
      <c r="I275" s="382"/>
      <c r="J275" s="382">
        <v>0</v>
      </c>
      <c r="K275" s="382">
        <v>0</v>
      </c>
      <c r="L275" s="382">
        <v>0</v>
      </c>
      <c r="M275" s="382"/>
      <c r="N275" s="382">
        <v>0</v>
      </c>
      <c r="O275" s="382"/>
      <c r="P275" s="382"/>
      <c r="Q275" s="382"/>
      <c r="R275" s="273"/>
      <c r="S275" s="275">
        <f>IF(B274&gt;0,(B275/B274),)</f>
        <v>76181.569582729135</v>
      </c>
      <c r="T275" s="275">
        <f t="shared" ref="T275" si="2896">IF(C274&gt;0,(C275/C274),)</f>
        <v>66750.967032967033</v>
      </c>
      <c r="U275" s="275">
        <f t="shared" ref="U275" si="2897">IF(D274&gt;0,(D275/D274),)</f>
        <v>63932.540705833992</v>
      </c>
      <c r="V275" s="275">
        <f t="shared" ref="V275" si="2898">IF(E274&gt;0,(E275/E274),)</f>
        <v>68710.484210526309</v>
      </c>
      <c r="W275" s="275">
        <f t="shared" ref="W275" si="2899">IF(F274&gt;0,(F275/F274),)</f>
        <v>62659.665527080324</v>
      </c>
      <c r="X275" s="275">
        <f t="shared" ref="X275" si="2900">IF(G274&gt;0,(G275/G274),)</f>
        <v>62216.50579839429</v>
      </c>
      <c r="Y275" s="290">
        <f t="shared" ref="Y275" si="2901">IF(H274&gt;0,(H275/H274),)</f>
        <v>69263.761103430006</v>
      </c>
      <c r="Z275" s="285">
        <f t="shared" ref="Z275" si="2902">IF(I274&gt;0,(I275/I274),)</f>
        <v>0</v>
      </c>
      <c r="AA275" s="275">
        <f t="shared" ref="AA275" si="2903">IF(J274&gt;0,(J275/J274),)</f>
        <v>0</v>
      </c>
      <c r="AB275" s="275">
        <f t="shared" ref="AB275" si="2904">IF(K274&gt;0,(K275/K274),)</f>
        <v>0</v>
      </c>
      <c r="AC275" s="275">
        <f t="shared" ref="AC275" si="2905">IF(L274&gt;0,(L275/L274),)</f>
        <v>0</v>
      </c>
      <c r="AD275" s="275">
        <f t="shared" ref="AD275" si="2906">IF(M274&gt;0,(M275/M274),)</f>
        <v>0</v>
      </c>
      <c r="AE275" s="290">
        <f t="shared" ref="AE275" si="2907">IF(N274&gt;0,(N275/N274),)</f>
        <v>0</v>
      </c>
      <c r="AF275" s="285">
        <f t="shared" ref="AF275" si="2908">IF(O274&gt;0,(O275/O274),)</f>
        <v>0</v>
      </c>
      <c r="AG275" s="275">
        <f t="shared" ref="AG275" si="2909">IF(P274&gt;0,(P275/P274),)</f>
        <v>0</v>
      </c>
      <c r="AH275" s="290">
        <f t="shared" ref="AH275" si="2910">IF(Q274&gt;0,(Q275/Q274),)</f>
        <v>0</v>
      </c>
      <c r="AI275" s="343"/>
      <c r="AJ275" s="344"/>
      <c r="AK275" s="344"/>
      <c r="AL275" s="344"/>
      <c r="AM275" s="344"/>
      <c r="AN275" s="344"/>
      <c r="AO275" s="309"/>
      <c r="AP275" s="344"/>
      <c r="AQ275" s="344"/>
      <c r="AR275" s="344"/>
      <c r="AS275" s="344"/>
      <c r="AT275" s="344"/>
      <c r="AU275" s="309"/>
      <c r="AV275" s="344"/>
      <c r="AW275" s="344"/>
      <c r="AX275" s="309"/>
    </row>
    <row r="276" spans="1:50">
      <c r="A276" s="381" t="s">
        <v>322</v>
      </c>
      <c r="B276" s="382">
        <v>860</v>
      </c>
      <c r="C276" s="382">
        <v>243</v>
      </c>
      <c r="D276" s="382">
        <v>690</v>
      </c>
      <c r="E276" s="382">
        <v>63</v>
      </c>
      <c r="F276" s="382">
        <v>159</v>
      </c>
      <c r="G276" s="382">
        <v>83</v>
      </c>
      <c r="H276" s="382">
        <v>2098</v>
      </c>
      <c r="I276" s="382"/>
      <c r="J276" s="382">
        <v>0</v>
      </c>
      <c r="K276" s="382">
        <v>131</v>
      </c>
      <c r="L276" s="396">
        <v>103</v>
      </c>
      <c r="M276" s="382"/>
      <c r="N276" s="382">
        <v>234</v>
      </c>
      <c r="O276" s="382"/>
      <c r="P276" s="382"/>
      <c r="Q276" s="382"/>
      <c r="Y276" s="288"/>
      <c r="Z276" s="284"/>
      <c r="AE276" s="288"/>
      <c r="AF276" s="284"/>
      <c r="AH276" s="288"/>
      <c r="AI276" s="343"/>
      <c r="AJ276" s="344"/>
      <c r="AK276" s="344"/>
      <c r="AL276" s="344"/>
      <c r="AM276" s="344"/>
      <c r="AN276" s="344"/>
      <c r="AO276" s="309"/>
      <c r="AP276" s="344"/>
      <c r="AQ276" s="344"/>
      <c r="AR276" s="344"/>
      <c r="AS276" s="344"/>
      <c r="AT276" s="344"/>
      <c r="AU276" s="309"/>
      <c r="AV276" s="344"/>
      <c r="AW276" s="344"/>
      <c r="AX276" s="309"/>
    </row>
    <row r="277" spans="1:50">
      <c r="A277" s="381" t="s">
        <v>324</v>
      </c>
      <c r="B277" s="382">
        <v>66019953.377608925</v>
      </c>
      <c r="C277" s="382">
        <v>16380021.85026738</v>
      </c>
      <c r="D277" s="382">
        <v>44291165.579179488</v>
      </c>
      <c r="E277" s="382">
        <v>4377974.2303664917</v>
      </c>
      <c r="F277" s="382">
        <v>9477368.3920671158</v>
      </c>
      <c r="G277" s="382">
        <v>5334124.3254475705</v>
      </c>
      <c r="H277" s="382">
        <v>145880607.75493696</v>
      </c>
      <c r="I277" s="382"/>
      <c r="J277" s="382">
        <v>0</v>
      </c>
      <c r="K277" s="382">
        <v>6275160.0084534576</v>
      </c>
      <c r="L277" s="382">
        <v>4402198.2948531657</v>
      </c>
      <c r="M277" s="382"/>
      <c r="N277" s="382">
        <v>10677358.303306624</v>
      </c>
      <c r="O277" s="382"/>
      <c r="P277" s="382"/>
      <c r="Q277" s="382"/>
      <c r="R277" s="273"/>
      <c r="S277" s="275">
        <f>IF(B276&gt;0,(B277/B276),)</f>
        <v>76767.387648382472</v>
      </c>
      <c r="T277" s="275">
        <f t="shared" ref="T277" si="2911">IF(C276&gt;0,(C277/C276),)</f>
        <v>67407.497326203214</v>
      </c>
      <c r="U277" s="275">
        <f t="shared" ref="U277" si="2912">IF(D276&gt;0,(D277/D276),)</f>
        <v>64190.095042289111</v>
      </c>
      <c r="V277" s="275">
        <f t="shared" ref="V277" si="2913">IF(E276&gt;0,(E277/E276),)</f>
        <v>69491.654450261776</v>
      </c>
      <c r="W277" s="275">
        <f t="shared" ref="W277" si="2914">IF(F276&gt;0,(F277/F276),)</f>
        <v>59606.090516145385</v>
      </c>
      <c r="X277" s="275">
        <f t="shared" ref="X277" si="2915">IF(G276&gt;0,(G277/G276),)</f>
        <v>64266.558137922533</v>
      </c>
      <c r="Y277" s="290">
        <f t="shared" ref="Y277" si="2916">IF(H276&gt;0,(H277/H276),)</f>
        <v>69533.178148206367</v>
      </c>
      <c r="Z277" s="285">
        <f t="shared" ref="Z277" si="2917">IF(I276&gt;0,(I277/I276),)</f>
        <v>0</v>
      </c>
      <c r="AA277" s="275">
        <f t="shared" ref="AA277" si="2918">IF(J276&gt;0,(J277/J276),)</f>
        <v>0</v>
      </c>
      <c r="AB277" s="275">
        <f t="shared" ref="AB277" si="2919">IF(K276&gt;0,(K277/K276),)</f>
        <v>47901.984797354635</v>
      </c>
      <c r="AC277" s="397">
        <f t="shared" ref="AC277" si="2920">IF(L276&gt;0,(L277/L276),)</f>
        <v>42739.789270419082</v>
      </c>
      <c r="AD277" s="275">
        <f t="shared" ref="AD277" si="2921">IF(M276&gt;0,(M277/M276),)</f>
        <v>0</v>
      </c>
      <c r="AE277" s="290">
        <f t="shared" ref="AE277" si="2922">IF(N276&gt;0,(N277/N276),)</f>
        <v>45629.736338917195</v>
      </c>
      <c r="AF277" s="285">
        <f t="shared" ref="AF277" si="2923">IF(O276&gt;0,(O277/O276),)</f>
        <v>0</v>
      </c>
      <c r="AG277" s="275">
        <f t="shared" ref="AG277" si="2924">IF(P276&gt;0,(P277/P276),)</f>
        <v>0</v>
      </c>
      <c r="AH277" s="290">
        <f t="shared" ref="AH277" si="2925">IF(Q276&gt;0,(Q277/Q276),)</f>
        <v>0</v>
      </c>
      <c r="AI277" s="345">
        <f>IF(S275&gt;0,(S277-S275)/S275,)</f>
        <v>7.6897610388188386E-3</v>
      </c>
      <c r="AJ277" s="314">
        <f t="shared" ref="AJ277" si="2926">IF(T275&gt;0,(T277-T275)/T275,)</f>
        <v>9.8355173328340418E-3</v>
      </c>
      <c r="AK277" s="314">
        <f t="shared" ref="AK277" si="2927">IF(U275&gt;0,(U277-U275)/U275,)</f>
        <v>4.0285327880238151E-3</v>
      </c>
      <c r="AL277" s="314">
        <f t="shared" ref="AL277" si="2928">IF(V275&gt;0,(V277-V275)/V275,)</f>
        <v>1.1369010838898932E-2</v>
      </c>
      <c r="AM277" s="314">
        <f t="shared" ref="AM277" si="2929">IF(W275&gt;0,(W277-W275)/W275,)</f>
        <v>-4.8732705245852957E-2</v>
      </c>
      <c r="AN277" s="314">
        <f t="shared" ref="AN277" si="2930">IF(X275&gt;0,(X277-X275)/X275,)</f>
        <v>3.2950296922350665E-2</v>
      </c>
      <c r="AO277" s="310">
        <f t="shared" ref="AO277" si="2931">IF(Y275&gt;0,(Y277-Y275)/Y275,)</f>
        <v>3.8897258896184758E-3</v>
      </c>
      <c r="AP277" s="314">
        <f t="shared" ref="AP277" si="2932">IF(Z275&gt;0,(Z277-Z275)/Z275,)</f>
        <v>0</v>
      </c>
      <c r="AQ277" s="314">
        <f t="shared" ref="AQ277" si="2933">IF(AA275&gt;0,(AA277-AA275)/AA275,)</f>
        <v>0</v>
      </c>
      <c r="AR277" s="314">
        <f t="shared" ref="AR277" si="2934">IF(AB275&gt;0,(AB277-AB275)/AB275,)</f>
        <v>0</v>
      </c>
      <c r="AS277" s="314">
        <f t="shared" ref="AS277" si="2935">IF(AC275&gt;0,(AC277-AC275)/AC275,)</f>
        <v>0</v>
      </c>
      <c r="AT277" s="314">
        <f t="shared" ref="AT277" si="2936">IF(AD275&gt;0,(AD277-AD275)/AD275,)</f>
        <v>0</v>
      </c>
      <c r="AU277" s="310">
        <f t="shared" ref="AU277" si="2937">IF(AE275&gt;0,(AE277-AE275)/AE275,)</f>
        <v>0</v>
      </c>
      <c r="AV277" s="314">
        <f t="shared" ref="AV277" si="2938">IF(AF275&gt;0,(AF277-AF275)/AF275,)</f>
        <v>0</v>
      </c>
      <c r="AW277" s="314">
        <f t="shared" ref="AW277" si="2939">IF(AG275&gt;0,(AG277-AG275)/AG275,)</f>
        <v>0</v>
      </c>
      <c r="AX277" s="310">
        <f t="shared" ref="AX277" si="2940">IF(AH275&gt;0,(AH277-AH275)/AH275,)</f>
        <v>0</v>
      </c>
    </row>
    <row r="278" spans="1:50">
      <c r="A278" s="381" t="s">
        <v>326</v>
      </c>
      <c r="B278" s="382">
        <v>9</v>
      </c>
      <c r="C278" s="382">
        <v>9</v>
      </c>
      <c r="D278" s="382">
        <v>66</v>
      </c>
      <c r="E278" s="382">
        <v>5</v>
      </c>
      <c r="F278" s="382">
        <v>49</v>
      </c>
      <c r="G278" s="382">
        <v>4</v>
      </c>
      <c r="H278" s="382">
        <v>142</v>
      </c>
      <c r="I278" s="382"/>
      <c r="J278" s="382">
        <v>0</v>
      </c>
      <c r="K278" s="382">
        <v>89</v>
      </c>
      <c r="L278" s="382">
        <v>113</v>
      </c>
      <c r="M278" s="382"/>
      <c r="N278" s="382">
        <v>202</v>
      </c>
      <c r="O278" s="382"/>
      <c r="P278" s="382"/>
      <c r="Q278" s="382"/>
      <c r="Y278" s="288"/>
      <c r="Z278" s="284"/>
      <c r="AE278" s="288"/>
      <c r="AF278" s="284"/>
      <c r="AH278" s="288"/>
      <c r="AI278" s="343"/>
      <c r="AJ278" s="344"/>
      <c r="AK278" s="344"/>
      <c r="AL278" s="344"/>
      <c r="AM278" s="344"/>
      <c r="AN278" s="344"/>
      <c r="AO278" s="309"/>
      <c r="AP278" s="344"/>
      <c r="AQ278" s="344"/>
      <c r="AR278" s="344"/>
      <c r="AS278" s="344"/>
      <c r="AT278" s="344"/>
      <c r="AU278" s="309"/>
      <c r="AV278" s="344"/>
      <c r="AW278" s="344"/>
      <c r="AX278" s="309"/>
    </row>
    <row r="279" spans="1:50">
      <c r="A279" s="381" t="s">
        <v>328</v>
      </c>
      <c r="B279" s="382">
        <v>633332.57142857136</v>
      </c>
      <c r="C279" s="382">
        <v>592142.78571428568</v>
      </c>
      <c r="D279" s="382">
        <v>2903684.1540931971</v>
      </c>
      <c r="E279" s="382">
        <v>336684</v>
      </c>
      <c r="F279" s="382">
        <v>2722225.4843609217</v>
      </c>
      <c r="G279" s="382">
        <v>211620</v>
      </c>
      <c r="H279" s="382">
        <v>7399688.9955969751</v>
      </c>
      <c r="I279" s="382"/>
      <c r="J279" s="382">
        <v>0</v>
      </c>
      <c r="K279" s="382">
        <v>4103380.4739454095</v>
      </c>
      <c r="L279" s="382">
        <v>5324596.362068966</v>
      </c>
      <c r="M279" s="382"/>
      <c r="N279" s="382">
        <v>9427976.8360143751</v>
      </c>
      <c r="O279" s="382"/>
      <c r="P279" s="382"/>
      <c r="Q279" s="382"/>
      <c r="R279" s="273"/>
      <c r="S279" s="275">
        <f>IF(B278&gt;0,(B279/B278),)</f>
        <v>70370.28571428571</v>
      </c>
      <c r="T279" s="275">
        <f t="shared" ref="T279" si="2941">IF(C278&gt;0,(C279/C278),)</f>
        <v>65793.642857142855</v>
      </c>
      <c r="U279" s="275">
        <f t="shared" ref="U279" si="2942">IF(D278&gt;0,(D279/D278),)</f>
        <v>43995.214455957532</v>
      </c>
      <c r="V279" s="275">
        <f t="shared" ref="V279" si="2943">IF(E278&gt;0,(E279/E278),)</f>
        <v>67336.800000000003</v>
      </c>
      <c r="W279" s="275">
        <f t="shared" ref="W279" si="2944">IF(F278&gt;0,(F279/F278),)</f>
        <v>55555.622129814728</v>
      </c>
      <c r="X279" s="275">
        <f t="shared" ref="X279" si="2945">IF(G278&gt;0,(G279/G278),)</f>
        <v>52905</v>
      </c>
      <c r="Y279" s="290">
        <f t="shared" ref="Y279" si="2946">IF(H278&gt;0,(H279/H278),)</f>
        <v>52110.485884485737</v>
      </c>
      <c r="Z279" s="285">
        <f t="shared" ref="Z279" si="2947">IF(I278&gt;0,(I279/I278),)</f>
        <v>0</v>
      </c>
      <c r="AA279" s="275">
        <f t="shared" ref="AA279" si="2948">IF(J278&gt;0,(J279/J278),)</f>
        <v>0</v>
      </c>
      <c r="AB279" s="275">
        <f t="shared" ref="AB279" si="2949">IF(K278&gt;0,(K279/K278),)</f>
        <v>46105.398583656286</v>
      </c>
      <c r="AC279" s="275">
        <f t="shared" ref="AC279" si="2950">IF(L278&gt;0,(L279/L278),)</f>
        <v>47120.321788220936</v>
      </c>
      <c r="AD279" s="275">
        <f t="shared" ref="AD279" si="2951">IF(M278&gt;0,(M279/M278),)</f>
        <v>0</v>
      </c>
      <c r="AE279" s="290">
        <f t="shared" ref="AE279" si="2952">IF(N278&gt;0,(N279/N278),)</f>
        <v>46673.152653536512</v>
      </c>
      <c r="AF279" s="285">
        <f t="shared" ref="AF279" si="2953">IF(O278&gt;0,(O279/O278),)</f>
        <v>0</v>
      </c>
      <c r="AG279" s="275">
        <f t="shared" ref="AG279" si="2954">IF(P278&gt;0,(P279/P278),)</f>
        <v>0</v>
      </c>
      <c r="AH279" s="290">
        <f t="shared" ref="AH279" si="2955">IF(Q278&gt;0,(Q279/Q278),)</f>
        <v>0</v>
      </c>
      <c r="AI279" s="343"/>
      <c r="AJ279" s="344"/>
      <c r="AK279" s="344"/>
      <c r="AL279" s="344"/>
      <c r="AM279" s="344"/>
      <c r="AN279" s="344"/>
      <c r="AO279" s="309"/>
      <c r="AP279" s="344"/>
      <c r="AQ279" s="344"/>
      <c r="AR279" s="344"/>
      <c r="AS279" s="344"/>
      <c r="AT279" s="344"/>
      <c r="AU279" s="309"/>
      <c r="AV279" s="344"/>
      <c r="AW279" s="344"/>
      <c r="AX279" s="309"/>
    </row>
    <row r="280" spans="1:50">
      <c r="A280" s="381" t="s">
        <v>330</v>
      </c>
      <c r="B280" s="382">
        <v>12</v>
      </c>
      <c r="C280" s="382">
        <v>4</v>
      </c>
      <c r="D280" s="382">
        <v>36</v>
      </c>
      <c r="E280" s="382">
        <v>1</v>
      </c>
      <c r="F280" s="382">
        <v>47</v>
      </c>
      <c r="G280" s="382">
        <v>1</v>
      </c>
      <c r="H280" s="382">
        <v>101</v>
      </c>
      <c r="I280" s="382"/>
      <c r="J280" s="382">
        <v>0</v>
      </c>
      <c r="K280" s="382">
        <v>567</v>
      </c>
      <c r="L280" s="382">
        <v>177</v>
      </c>
      <c r="M280" s="382"/>
      <c r="N280" s="382">
        <v>744</v>
      </c>
      <c r="O280" s="382"/>
      <c r="P280" s="382"/>
      <c r="Q280" s="382"/>
      <c r="Y280" s="288"/>
      <c r="Z280" s="284"/>
      <c r="AE280" s="288"/>
      <c r="AF280" s="284"/>
      <c r="AH280" s="288"/>
      <c r="AI280" s="343"/>
      <c r="AJ280" s="344"/>
      <c r="AK280" s="344"/>
      <c r="AL280" s="344"/>
      <c r="AM280" s="344"/>
      <c r="AN280" s="344"/>
      <c r="AO280" s="309"/>
      <c r="AP280" s="344"/>
      <c r="AQ280" s="344"/>
      <c r="AR280" s="344"/>
      <c r="AS280" s="344"/>
      <c r="AT280" s="344"/>
      <c r="AU280" s="309"/>
      <c r="AV280" s="344"/>
      <c r="AW280" s="344"/>
      <c r="AX280" s="309"/>
    </row>
    <row r="281" spans="1:50">
      <c r="A281" s="381" t="s">
        <v>332</v>
      </c>
      <c r="B281" s="382">
        <v>900145.57377049176</v>
      </c>
      <c r="C281" s="382">
        <v>270266</v>
      </c>
      <c r="D281" s="382">
        <v>1602759.0629342631</v>
      </c>
      <c r="E281" s="382">
        <v>58000</v>
      </c>
      <c r="F281" s="382">
        <v>2726784.411764706</v>
      </c>
      <c r="G281" s="382">
        <v>50000</v>
      </c>
      <c r="H281" s="382">
        <v>5607955.0484694615</v>
      </c>
      <c r="I281" s="382"/>
      <c r="J281" s="382">
        <v>0</v>
      </c>
      <c r="K281" s="382">
        <v>26383049.240482755</v>
      </c>
      <c r="L281" s="382">
        <v>8496876.3829333093</v>
      </c>
      <c r="M281" s="382"/>
      <c r="N281" s="382">
        <v>34879925.623416066</v>
      </c>
      <c r="O281" s="382"/>
      <c r="P281" s="382"/>
      <c r="Q281" s="382"/>
      <c r="R281" s="273"/>
      <c r="S281" s="275">
        <f>IF(B280&gt;0,(B281/B280),)</f>
        <v>75012.131147540975</v>
      </c>
      <c r="T281" s="275">
        <f t="shared" ref="T281" si="2956">IF(C280&gt;0,(C281/C280),)</f>
        <v>67566.5</v>
      </c>
      <c r="U281" s="275">
        <f t="shared" ref="U281" si="2957">IF(D280&gt;0,(D281/D280),)</f>
        <v>44521.085081507306</v>
      </c>
      <c r="V281" s="275">
        <f t="shared" ref="V281" si="2958">IF(E280&gt;0,(E281/E280),)</f>
        <v>58000</v>
      </c>
      <c r="W281" s="275">
        <f t="shared" ref="W281" si="2959">IF(F280&gt;0,(F281/F280),)</f>
        <v>58016.68961201502</v>
      </c>
      <c r="X281" s="275">
        <f t="shared" ref="X281" si="2960">IF(G280&gt;0,(G281/G280),)</f>
        <v>50000</v>
      </c>
      <c r="Y281" s="290">
        <f t="shared" ref="Y281" si="2961">IF(H280&gt;0,(H281/H280),)</f>
        <v>55524.307410588728</v>
      </c>
      <c r="Z281" s="285">
        <f t="shared" ref="Z281" si="2962">IF(I280&gt;0,(I281/I280),)</f>
        <v>0</v>
      </c>
      <c r="AA281" s="275">
        <f t="shared" ref="AA281" si="2963">IF(J280&gt;0,(J281/J280),)</f>
        <v>0</v>
      </c>
      <c r="AB281" s="275">
        <f t="shared" ref="AB281" si="2964">IF(K280&gt;0,(K281/K280),)</f>
        <v>46530.951041415792</v>
      </c>
      <c r="AC281" s="275">
        <f t="shared" ref="AC281" si="2965">IF(L280&gt;0,(L281/L280),)</f>
        <v>48004.951316007398</v>
      </c>
      <c r="AD281" s="275">
        <f t="shared" ref="AD281" si="2966">IF(M280&gt;0,(M281/M280),)</f>
        <v>0</v>
      </c>
      <c r="AE281" s="290">
        <f t="shared" ref="AE281" si="2967">IF(N280&gt;0,(N281/N280),)</f>
        <v>46881.620461580736</v>
      </c>
      <c r="AF281" s="285">
        <f t="shared" ref="AF281" si="2968">IF(O280&gt;0,(O281/O280),)</f>
        <v>0</v>
      </c>
      <c r="AG281" s="275">
        <f t="shared" ref="AG281" si="2969">IF(P280&gt;0,(P281/P280),)</f>
        <v>0</v>
      </c>
      <c r="AH281" s="290">
        <f t="shared" ref="AH281" si="2970">IF(Q280&gt;0,(Q281/Q280),)</f>
        <v>0</v>
      </c>
      <c r="AI281" s="345">
        <f>IF(S279&gt;0,(S281-S279)/S279,)</f>
        <v>6.5963146037261777E-2</v>
      </c>
      <c r="AJ281" s="314">
        <f t="shared" ref="AJ281" si="2971">IF(T279&gt;0,(T281-T279)/T279,)</f>
        <v>2.6945720982596049E-2</v>
      </c>
      <c r="AK281" s="314">
        <f t="shared" ref="AK281" si="2972">IF(U279&gt;0,(U281-U279)/U279,)</f>
        <v>1.1952905152359469E-2</v>
      </c>
      <c r="AL281" s="312">
        <f t="shared" ref="AL281" si="2973">IF(V279&gt;0,(V281-V279)/V279,)</f>
        <v>-0.13865820769623746</v>
      </c>
      <c r="AM281" s="314">
        <f t="shared" ref="AM281" si="2974">IF(W279&gt;0,(W281-W279)/W279,)</f>
        <v>4.4299161594295665E-2</v>
      </c>
      <c r="AN281" s="314">
        <f t="shared" ref="AN281" si="2975">IF(X279&gt;0,(X281-X279)/X279,)</f>
        <v>-5.4909743880540589E-2</v>
      </c>
      <c r="AO281" s="310">
        <f t="shared" ref="AO281" si="2976">IF(Y279&gt;0,(Y281-Y279)/Y279,)</f>
        <v>6.5511220403326714E-2</v>
      </c>
      <c r="AP281" s="314">
        <f t="shared" ref="AP281" si="2977">IF(Z279&gt;0,(Z281-Z279)/Z279,)</f>
        <v>0</v>
      </c>
      <c r="AQ281" s="314">
        <f t="shared" ref="AQ281" si="2978">IF(AA279&gt;0,(AA281-AA279)/AA279,)</f>
        <v>0</v>
      </c>
      <c r="AR281" s="314">
        <f t="shared" ref="AR281" si="2979">IF(AB279&gt;0,(AB281-AB279)/AB279,)</f>
        <v>9.2299919495839339E-3</v>
      </c>
      <c r="AS281" s="314">
        <f t="shared" ref="AS281" si="2980">IF(AC279&gt;0,(AC281-AC279)/AC279,)</f>
        <v>1.8773843093906908E-2</v>
      </c>
      <c r="AT281" s="314">
        <f t="shared" ref="AT281" si="2981">IF(AD279&gt;0,(AD281-AD279)/AD279,)</f>
        <v>0</v>
      </c>
      <c r="AU281" s="310">
        <f t="shared" ref="AU281" si="2982">IF(AE279&gt;0,(AE281-AE279)/AE279,)</f>
        <v>4.4665465303301835E-3</v>
      </c>
      <c r="AV281" s="314">
        <f t="shared" ref="AV281" si="2983">IF(AF279&gt;0,(AF281-AF279)/AF279,)</f>
        <v>0</v>
      </c>
      <c r="AW281" s="314">
        <f t="shared" ref="AW281" si="2984">IF(AG279&gt;0,(AG281-AG279)/AG279,)</f>
        <v>0</v>
      </c>
      <c r="AX281" s="310">
        <f t="shared" ref="AX281" si="2985">IF(AH279&gt;0,(AH281-AH279)/AH279,)</f>
        <v>0</v>
      </c>
    </row>
    <row r="282" spans="1:50">
      <c r="A282" s="381" t="s">
        <v>334</v>
      </c>
      <c r="B282" s="382">
        <v>1304</v>
      </c>
      <c r="C282" s="382">
        <v>321</v>
      </c>
      <c r="D282" s="382">
        <v>509</v>
      </c>
      <c r="E282" s="382">
        <v>33</v>
      </c>
      <c r="F282" s="382">
        <v>123</v>
      </c>
      <c r="G282" s="382">
        <v>81</v>
      </c>
      <c r="H282" s="382">
        <v>2371</v>
      </c>
      <c r="I282" s="382"/>
      <c r="J282" s="382">
        <v>0</v>
      </c>
      <c r="K282" s="382">
        <v>4</v>
      </c>
      <c r="L282" s="382">
        <v>9</v>
      </c>
      <c r="M282" s="382"/>
      <c r="N282" s="382">
        <v>13</v>
      </c>
      <c r="O282" s="382"/>
      <c r="P282" s="382"/>
      <c r="Q282" s="382"/>
      <c r="Y282" s="288"/>
      <c r="Z282" s="284"/>
      <c r="AE282" s="288"/>
      <c r="AF282" s="284"/>
      <c r="AH282" s="288"/>
      <c r="AI282" s="343"/>
      <c r="AJ282" s="344"/>
      <c r="AK282" s="344"/>
      <c r="AL282" s="344"/>
      <c r="AM282" s="344"/>
      <c r="AN282" s="344"/>
      <c r="AO282" s="309"/>
      <c r="AP282" s="344"/>
      <c r="AQ282" s="344"/>
      <c r="AR282" s="344"/>
      <c r="AS282" s="344"/>
      <c r="AT282" s="344"/>
      <c r="AU282" s="309"/>
      <c r="AV282" s="344"/>
      <c r="AW282" s="344"/>
      <c r="AX282" s="309"/>
    </row>
    <row r="283" spans="1:50">
      <c r="A283" s="381" t="s">
        <v>336</v>
      </c>
      <c r="B283" s="382">
        <v>75529006.062565163</v>
      </c>
      <c r="C283" s="382">
        <v>18689769.99328215</v>
      </c>
      <c r="D283" s="382">
        <v>24138047.686563183</v>
      </c>
      <c r="E283" s="382">
        <v>1817475</v>
      </c>
      <c r="F283" s="382">
        <v>6025346.4337791633</v>
      </c>
      <c r="G283" s="382">
        <v>4372113.4681872744</v>
      </c>
      <c r="H283" s="382">
        <v>130571758.64437693</v>
      </c>
      <c r="I283" s="382"/>
      <c r="J283" s="382">
        <v>0</v>
      </c>
      <c r="K283" s="382">
        <v>194112</v>
      </c>
      <c r="L283" s="382">
        <v>458588.4827586207</v>
      </c>
      <c r="M283" s="382"/>
      <c r="N283" s="382">
        <v>652700.48275862075</v>
      </c>
      <c r="O283" s="382"/>
      <c r="P283" s="382"/>
      <c r="Q283" s="382"/>
      <c r="R283" s="273"/>
      <c r="S283" s="275">
        <f>IF(B282&gt;0,(B283/B282),)</f>
        <v>57921.016919145062</v>
      </c>
      <c r="T283" s="275">
        <f t="shared" ref="T283" si="2986">IF(C282&gt;0,(C283/C282),)</f>
        <v>58223.582533589251</v>
      </c>
      <c r="U283" s="275">
        <f t="shared" ref="U283" si="2987">IF(D282&gt;0,(D283/D282),)</f>
        <v>47422.490543346132</v>
      </c>
      <c r="V283" s="275">
        <f t="shared" ref="V283" si="2988">IF(E282&gt;0,(E283/E282),)</f>
        <v>55075</v>
      </c>
      <c r="W283" s="275">
        <f t="shared" ref="W283" si="2989">IF(F282&gt;0,(F283/F282),)</f>
        <v>48986.556372188323</v>
      </c>
      <c r="X283" s="275">
        <f t="shared" ref="X283" si="2990">IF(G282&gt;0,(G283/G282),)</f>
        <v>53976.709483793515</v>
      </c>
      <c r="Y283" s="290">
        <f t="shared" ref="Y283" si="2991">IF(H282&gt;0,(H283/H282),)</f>
        <v>55070.332620994064</v>
      </c>
      <c r="Z283" s="285">
        <f t="shared" ref="Z283" si="2992">IF(I282&gt;0,(I283/I282),)</f>
        <v>0</v>
      </c>
      <c r="AA283" s="275">
        <f t="shared" ref="AA283" si="2993">IF(J282&gt;0,(J283/J282),)</f>
        <v>0</v>
      </c>
      <c r="AB283" s="275">
        <f t="shared" ref="AB283" si="2994">IF(K282&gt;0,(K283/K282),)</f>
        <v>48528</v>
      </c>
      <c r="AC283" s="275">
        <f t="shared" ref="AC283" si="2995">IF(L282&gt;0,(L283/L282),)</f>
        <v>50954.275862068964</v>
      </c>
      <c r="AD283" s="275">
        <f t="shared" ref="AD283" si="2996">IF(M282&gt;0,(M283/M282),)</f>
        <v>0</v>
      </c>
      <c r="AE283" s="290">
        <f t="shared" ref="AE283" si="2997">IF(N282&gt;0,(N283/N282),)</f>
        <v>50207.729442970827</v>
      </c>
      <c r="AF283" s="285">
        <f t="shared" ref="AF283" si="2998">IF(O282&gt;0,(O283/O282),)</f>
        <v>0</v>
      </c>
      <c r="AG283" s="275">
        <f t="shared" ref="AG283" si="2999">IF(P282&gt;0,(P283/P282),)</f>
        <v>0</v>
      </c>
      <c r="AH283" s="290">
        <f t="shared" ref="AH283" si="3000">IF(Q282&gt;0,(Q283/Q282),)</f>
        <v>0</v>
      </c>
      <c r="AI283" s="343"/>
      <c r="AJ283" s="344"/>
      <c r="AK283" s="344"/>
      <c r="AL283" s="344"/>
      <c r="AM283" s="344"/>
      <c r="AN283" s="344"/>
      <c r="AO283" s="309"/>
      <c r="AP283" s="344"/>
      <c r="AQ283" s="344"/>
      <c r="AR283" s="344"/>
      <c r="AS283" s="344"/>
      <c r="AT283" s="344"/>
      <c r="AU283" s="309"/>
      <c r="AV283" s="344"/>
      <c r="AW283" s="344"/>
      <c r="AX283" s="309"/>
    </row>
    <row r="284" spans="1:50">
      <c r="A284" s="381" t="s">
        <v>338</v>
      </c>
      <c r="B284" s="382">
        <v>1717</v>
      </c>
      <c r="C284" s="382">
        <v>292</v>
      </c>
      <c r="D284" s="382">
        <v>553</v>
      </c>
      <c r="E284" s="382">
        <v>14</v>
      </c>
      <c r="F284" s="382">
        <v>102</v>
      </c>
      <c r="G284" s="382">
        <v>63</v>
      </c>
      <c r="H284" s="382">
        <v>2741</v>
      </c>
      <c r="I284" s="382"/>
      <c r="J284" s="382">
        <v>447</v>
      </c>
      <c r="K284" s="382">
        <v>345</v>
      </c>
      <c r="L284" s="396">
        <v>203</v>
      </c>
      <c r="M284" s="382"/>
      <c r="N284" s="382">
        <v>995</v>
      </c>
      <c r="O284" s="382"/>
      <c r="P284" s="382"/>
      <c r="Q284" s="382"/>
      <c r="Y284" s="288"/>
      <c r="Z284" s="284"/>
      <c r="AE284" s="288"/>
      <c r="AF284" s="284"/>
      <c r="AH284" s="288"/>
      <c r="AI284" s="343"/>
      <c r="AJ284" s="344"/>
      <c r="AK284" s="344"/>
      <c r="AL284" s="344"/>
      <c r="AM284" s="344"/>
      <c r="AN284" s="344"/>
      <c r="AO284" s="309"/>
      <c r="AP284" s="344"/>
      <c r="AQ284" s="344"/>
      <c r="AR284" s="344"/>
      <c r="AS284" s="344"/>
      <c r="AT284" s="344"/>
      <c r="AU284" s="309"/>
      <c r="AV284" s="344"/>
      <c r="AW284" s="344"/>
      <c r="AX284" s="309"/>
    </row>
    <row r="285" spans="1:50">
      <c r="A285" s="381" t="s">
        <v>340</v>
      </c>
      <c r="B285" s="382">
        <v>87467146.272232801</v>
      </c>
      <c r="C285" s="382">
        <v>15467454.770780858</v>
      </c>
      <c r="D285" s="382">
        <v>26569548.182910793</v>
      </c>
      <c r="E285" s="382">
        <v>775324.07462686568</v>
      </c>
      <c r="F285" s="382">
        <v>4692260.8348623849</v>
      </c>
      <c r="G285" s="382">
        <v>3417020.0181491822</v>
      </c>
      <c r="H285" s="382">
        <v>138388754.1535629</v>
      </c>
      <c r="I285" s="382"/>
      <c r="J285" s="382">
        <v>21689032.635303527</v>
      </c>
      <c r="K285" s="382">
        <v>17211005.171894114</v>
      </c>
      <c r="L285" s="382">
        <v>8832693.8447076008</v>
      </c>
      <c r="M285" s="382"/>
      <c r="N285" s="382">
        <v>47732731.651905246</v>
      </c>
      <c r="O285" s="382"/>
      <c r="P285" s="382"/>
      <c r="Q285" s="382"/>
      <c r="R285" s="273"/>
      <c r="S285" s="275">
        <f>IF(B284&gt;0,(B285/B284),)</f>
        <v>50941.844072354572</v>
      </c>
      <c r="T285" s="275">
        <f t="shared" ref="T285" si="3001">IF(C284&gt;0,(C285/C284),)</f>
        <v>52970.735516372799</v>
      </c>
      <c r="U285" s="275">
        <f t="shared" ref="U285" si="3002">IF(D284&gt;0,(D285/D284),)</f>
        <v>48046.199245769967</v>
      </c>
      <c r="V285" s="275">
        <f t="shared" ref="V285" si="3003">IF(E284&gt;0,(E285/E284),)</f>
        <v>55380.291044776117</v>
      </c>
      <c r="W285" s="275">
        <f t="shared" ref="W285" si="3004">IF(F284&gt;0,(F285/F284),)</f>
        <v>46002.557204533186</v>
      </c>
      <c r="X285" s="275">
        <f t="shared" ref="X285" si="3005">IF(G284&gt;0,(G285/G284),)</f>
        <v>54238.412986494957</v>
      </c>
      <c r="Y285" s="290">
        <f t="shared" ref="Y285" si="3006">IF(H284&gt;0,(H285/H284),)</f>
        <v>50488.418151609963</v>
      </c>
      <c r="Z285" s="285">
        <f t="shared" ref="Z285" si="3007">IF(I284&gt;0,(I285/I284),)</f>
        <v>0</v>
      </c>
      <c r="AA285" s="275">
        <f t="shared" ref="AA285" si="3008">IF(J284&gt;0,(J285/J284),)</f>
        <v>48521.32580604816</v>
      </c>
      <c r="AB285" s="275">
        <f t="shared" ref="AB285" si="3009">IF(K284&gt;0,(K285/K284),)</f>
        <v>49886.971512736563</v>
      </c>
      <c r="AC285" s="275">
        <f t="shared" ref="AC285" si="3010">IF(L284&gt;0,(L285/L284),)</f>
        <v>43510.807116786207</v>
      </c>
      <c r="AD285" s="275">
        <f t="shared" ref="AD285" si="3011">IF(M284&gt;0,(M285/M284),)</f>
        <v>0</v>
      </c>
      <c r="AE285" s="290">
        <f t="shared" ref="AE285" si="3012">IF(N284&gt;0,(N285/N284),)</f>
        <v>47972.594625030397</v>
      </c>
      <c r="AF285" s="285">
        <f t="shared" ref="AF285" si="3013">IF(O284&gt;0,(O285/O284),)</f>
        <v>0</v>
      </c>
      <c r="AG285" s="275">
        <f t="shared" ref="AG285" si="3014">IF(P284&gt;0,(P285/P284),)</f>
        <v>0</v>
      </c>
      <c r="AH285" s="290">
        <f t="shared" ref="AH285" si="3015">IF(Q284&gt;0,(Q285/Q284),)</f>
        <v>0</v>
      </c>
      <c r="AI285" s="345">
        <f>IF(S283&gt;0,(S285-S283)/S283,)</f>
        <v>-0.12049465320218873</v>
      </c>
      <c r="AJ285" s="314">
        <f t="shared" ref="AJ285" si="3016">IF(T283&gt;0,(T285-T283)/T283,)</f>
        <v>-9.021854699830742E-2</v>
      </c>
      <c r="AK285" s="314">
        <f t="shared" ref="AK285" si="3017">IF(U283&gt;0,(U285-U283)/U283,)</f>
        <v>1.3152170948376058E-2</v>
      </c>
      <c r="AL285" s="314">
        <f t="shared" ref="AL285" si="3018">IF(V283&gt;0,(V285-V283)/V283,)</f>
        <v>5.5431873767792447E-3</v>
      </c>
      <c r="AM285" s="314">
        <f t="shared" ref="AM285" si="3019">IF(W283&gt;0,(W285-W283)/W283,)</f>
        <v>-6.0914654726562385E-2</v>
      </c>
      <c r="AN285" s="314">
        <f t="shared" ref="AN285" si="3020">IF(X283&gt;0,(X285-X283)/X283,)</f>
        <v>4.8484523270174336E-3</v>
      </c>
      <c r="AO285" s="310">
        <f t="shared" ref="AO285" si="3021">IF(Y283&gt;0,(Y285-Y283)/Y283,)</f>
        <v>-8.3201140274888605E-2</v>
      </c>
      <c r="AP285" s="314">
        <f t="shared" ref="AP285" si="3022">IF(Z283&gt;0,(Z285-Z283)/Z283,)</f>
        <v>0</v>
      </c>
      <c r="AQ285" s="314">
        <f>IF(AA283&gt;0,(AA285-AA283)/AA283,)</f>
        <v>0</v>
      </c>
      <c r="AR285" s="314">
        <f t="shared" ref="AR285" si="3023">IF(AB283&gt;0,(AB285-AB283)/AB283,)</f>
        <v>2.8003864011221635E-2</v>
      </c>
      <c r="AS285" s="312">
        <f t="shared" ref="AS285" si="3024">IF(AC283&gt;0,(AC285-AC283)/AC283,)</f>
        <v>-0.14608133702914172</v>
      </c>
      <c r="AT285" s="314">
        <f t="shared" ref="AT285" si="3025">IF(AD283&gt;0,(AD285-AD283)/AD283,)</f>
        <v>0</v>
      </c>
      <c r="AU285" s="310">
        <f t="shared" ref="AU285" si="3026">IF(AE283&gt;0,(AE285-AE283)/AE283,)</f>
        <v>-4.4517743437875248E-2</v>
      </c>
      <c r="AV285" s="314">
        <f t="shared" ref="AV285" si="3027">IF(AF283&gt;0,(AF285-AF283)/AF283,)</f>
        <v>0</v>
      </c>
      <c r="AW285" s="314">
        <f t="shared" ref="AW285" si="3028">IF(AG283&gt;0,(AG285-AG283)/AG283,)</f>
        <v>0</v>
      </c>
      <c r="AX285" s="310">
        <f t="shared" ref="AX285" si="3029">IF(AH283&gt;0,(AH285-AH283)/AH283,)</f>
        <v>0</v>
      </c>
    </row>
    <row r="286" spans="1:50">
      <c r="A286" s="381" t="s">
        <v>342</v>
      </c>
      <c r="B286" s="382">
        <v>0</v>
      </c>
      <c r="C286" s="382">
        <v>0</v>
      </c>
      <c r="D286" s="382">
        <v>0</v>
      </c>
      <c r="E286" s="382">
        <v>0</v>
      </c>
      <c r="F286" s="382">
        <v>0</v>
      </c>
      <c r="G286" s="382">
        <v>0</v>
      </c>
      <c r="H286" s="382">
        <v>0</v>
      </c>
      <c r="I286" s="382"/>
      <c r="J286" s="382">
        <v>2529</v>
      </c>
      <c r="K286" s="382">
        <v>2625</v>
      </c>
      <c r="L286" s="382">
        <v>1211</v>
      </c>
      <c r="M286" s="382"/>
      <c r="N286" s="382">
        <v>6365</v>
      </c>
      <c r="O286" s="382"/>
      <c r="P286" s="382"/>
      <c r="Q286" s="382"/>
      <c r="Y286" s="288"/>
      <c r="Z286" s="284"/>
      <c r="AE286" s="288"/>
      <c r="AF286" s="284"/>
      <c r="AH286" s="288"/>
      <c r="AI286" s="343"/>
      <c r="AJ286" s="344"/>
      <c r="AK286" s="344"/>
      <c r="AL286" s="344"/>
      <c r="AM286" s="344"/>
      <c r="AN286" s="344"/>
      <c r="AO286" s="309"/>
      <c r="AP286" s="344"/>
      <c r="AQ286" s="344"/>
      <c r="AR286" s="344"/>
      <c r="AS286" s="344"/>
      <c r="AT286" s="344"/>
      <c r="AU286" s="309"/>
      <c r="AV286" s="344"/>
      <c r="AW286" s="344"/>
      <c r="AX286" s="309"/>
    </row>
    <row r="287" spans="1:50">
      <c r="A287" s="381" t="s">
        <v>344</v>
      </c>
      <c r="B287" s="382">
        <v>0</v>
      </c>
      <c r="C287" s="382">
        <v>0</v>
      </c>
      <c r="D287" s="382">
        <v>0</v>
      </c>
      <c r="E287" s="382">
        <v>0</v>
      </c>
      <c r="F287" s="382">
        <v>0</v>
      </c>
      <c r="G287" s="382">
        <v>0</v>
      </c>
      <c r="H287" s="382">
        <v>0</v>
      </c>
      <c r="I287" s="382"/>
      <c r="J287" s="389">
        <v>123085085.36797397</v>
      </c>
      <c r="K287" s="382">
        <v>124027938.85969883</v>
      </c>
      <c r="L287" s="382">
        <v>54775504.213761665</v>
      </c>
      <c r="M287" s="382"/>
      <c r="N287" s="382">
        <v>301888528.4414345</v>
      </c>
      <c r="O287" s="382"/>
      <c r="P287" s="382"/>
      <c r="Q287" s="382"/>
      <c r="R287" s="273"/>
      <c r="S287" s="275">
        <f>IF(B286&gt;0,(B287/B286),)</f>
        <v>0</v>
      </c>
      <c r="T287" s="275">
        <f t="shared" ref="T287" si="3030">IF(C286&gt;0,(C287/C286),)</f>
        <v>0</v>
      </c>
      <c r="U287" s="275">
        <f t="shared" ref="U287" si="3031">IF(D286&gt;0,(D287/D286),)</f>
        <v>0</v>
      </c>
      <c r="V287" s="275">
        <f t="shared" ref="V287" si="3032">IF(E286&gt;0,(E287/E286),)</f>
        <v>0</v>
      </c>
      <c r="W287" s="275">
        <f t="shared" ref="W287" si="3033">IF(F286&gt;0,(F287/F286),)</f>
        <v>0</v>
      </c>
      <c r="X287" s="275">
        <f t="shared" ref="X287" si="3034">IF(G286&gt;0,(G287/G286),)</f>
        <v>0</v>
      </c>
      <c r="Y287" s="290">
        <f t="shared" ref="Y287" si="3035">IF(H286&gt;0,(H287/H286),)</f>
        <v>0</v>
      </c>
      <c r="Z287" s="285">
        <f t="shared" ref="Z287" si="3036">IF(I286&gt;0,(I287/I286),)</f>
        <v>0</v>
      </c>
      <c r="AA287" s="275">
        <f t="shared" ref="AA287" si="3037">IF(J286&gt;0,(J287/J286),)</f>
        <v>48669.468314738617</v>
      </c>
      <c r="AB287" s="275">
        <f t="shared" ref="AB287" si="3038">IF(K286&gt;0,(K287/K286),)</f>
        <v>47248.7386132186</v>
      </c>
      <c r="AC287" s="275">
        <f t="shared" ref="AC287" si="3039">IF(L286&gt;0,(L287/L286),)</f>
        <v>45231.630234320117</v>
      </c>
      <c r="AD287" s="275">
        <f t="shared" ref="AD287" si="3040">IF(M286&gt;0,(M287/M286),)</f>
        <v>0</v>
      </c>
      <c r="AE287" s="290">
        <f t="shared" ref="AE287" si="3041">IF(N286&gt;0,(N287/N286),)</f>
        <v>47429.462441702199</v>
      </c>
      <c r="AF287" s="285">
        <f t="shared" ref="AF287" si="3042">IF(O286&gt;0,(O287/O286),)</f>
        <v>0</v>
      </c>
      <c r="AG287" s="275">
        <f t="shared" ref="AG287" si="3043">IF(P286&gt;0,(P287/P286),)</f>
        <v>0</v>
      </c>
      <c r="AH287" s="290">
        <f t="shared" ref="AH287" si="3044">IF(Q286&gt;0,(Q287/Q286),)</f>
        <v>0</v>
      </c>
      <c r="AI287" s="343"/>
      <c r="AJ287" s="344"/>
      <c r="AK287" s="344"/>
      <c r="AL287" s="344"/>
      <c r="AM287" s="344"/>
      <c r="AN287" s="344"/>
      <c r="AO287" s="309"/>
      <c r="AP287" s="344"/>
      <c r="AQ287" s="344"/>
      <c r="AR287" s="344"/>
      <c r="AS287" s="344"/>
      <c r="AT287" s="344"/>
      <c r="AU287" s="309"/>
      <c r="AV287" s="344"/>
      <c r="AW287" s="344"/>
      <c r="AX287" s="309"/>
    </row>
    <row r="288" spans="1:50">
      <c r="A288" s="381" t="s">
        <v>346</v>
      </c>
      <c r="B288" s="382">
        <v>0</v>
      </c>
      <c r="C288" s="382">
        <v>0</v>
      </c>
      <c r="D288" s="382">
        <v>0</v>
      </c>
      <c r="E288" s="382">
        <v>0</v>
      </c>
      <c r="F288" s="382">
        <v>0</v>
      </c>
      <c r="G288" s="382">
        <v>0</v>
      </c>
      <c r="H288" s="382">
        <v>0</v>
      </c>
      <c r="I288" s="382"/>
      <c r="J288" s="382">
        <v>2599</v>
      </c>
      <c r="K288" s="382">
        <v>2025</v>
      </c>
      <c r="L288" s="382">
        <v>1125</v>
      </c>
      <c r="M288" s="382"/>
      <c r="N288" s="382">
        <v>5749</v>
      </c>
      <c r="O288" s="382"/>
      <c r="P288" s="382"/>
      <c r="Q288" s="382"/>
      <c r="Y288" s="288"/>
      <c r="Z288" s="284"/>
      <c r="AE288" s="288"/>
      <c r="AF288" s="284"/>
      <c r="AH288" s="288"/>
      <c r="AI288" s="343"/>
      <c r="AJ288" s="344"/>
      <c r="AK288" s="344"/>
      <c r="AL288" s="344"/>
      <c r="AM288" s="344"/>
      <c r="AN288" s="344"/>
      <c r="AO288" s="309"/>
      <c r="AP288" s="344"/>
      <c r="AQ288" s="344"/>
      <c r="AR288" s="344"/>
      <c r="AS288" s="344"/>
      <c r="AT288" s="344"/>
      <c r="AU288" s="309"/>
      <c r="AV288" s="344"/>
      <c r="AW288" s="344"/>
      <c r="AX288" s="309"/>
    </row>
    <row r="289" spans="1:50">
      <c r="A289" s="381" t="s">
        <v>348</v>
      </c>
      <c r="B289" s="382">
        <v>0</v>
      </c>
      <c r="C289" s="382">
        <v>0</v>
      </c>
      <c r="D289" s="382">
        <v>0</v>
      </c>
      <c r="E289" s="382">
        <v>0</v>
      </c>
      <c r="F289" s="382">
        <v>0</v>
      </c>
      <c r="G289" s="382">
        <v>0</v>
      </c>
      <c r="H289" s="382">
        <v>0</v>
      </c>
      <c r="I289" s="382"/>
      <c r="J289" s="382">
        <v>126463736.7739516</v>
      </c>
      <c r="K289" s="382">
        <v>98013101.413252607</v>
      </c>
      <c r="L289" s="382">
        <v>50765193.136224397</v>
      </c>
      <c r="M289" s="382"/>
      <c r="N289" s="382">
        <v>275242031.32342863</v>
      </c>
      <c r="O289" s="382"/>
      <c r="P289" s="382"/>
      <c r="Q289" s="382"/>
      <c r="R289" s="273"/>
      <c r="S289" s="275">
        <f>IF(B288&gt;0,(B289/B288),)</f>
        <v>0</v>
      </c>
      <c r="T289" s="275">
        <f t="shared" ref="T289" si="3045">IF(C288&gt;0,(C289/C288),)</f>
        <v>0</v>
      </c>
      <c r="U289" s="275">
        <f t="shared" ref="U289" si="3046">IF(D288&gt;0,(D289/D288),)</f>
        <v>0</v>
      </c>
      <c r="V289" s="275">
        <f t="shared" ref="V289" si="3047">IF(E288&gt;0,(E289/E288),)</f>
        <v>0</v>
      </c>
      <c r="W289" s="275">
        <f t="shared" ref="W289" si="3048">IF(F288&gt;0,(F289/F288),)</f>
        <v>0</v>
      </c>
      <c r="X289" s="275">
        <f t="shared" ref="X289" si="3049">IF(G288&gt;0,(G289/G288),)</f>
        <v>0</v>
      </c>
      <c r="Y289" s="290">
        <f t="shared" ref="Y289" si="3050">IF(H288&gt;0,(H289/H288),)</f>
        <v>0</v>
      </c>
      <c r="Z289" s="285">
        <f t="shared" ref="Z289" si="3051">IF(I288&gt;0,(I289/I288),)</f>
        <v>0</v>
      </c>
      <c r="AA289" s="275">
        <f t="shared" ref="AA289" si="3052">IF(J288&gt;0,(J289/J288),)</f>
        <v>48658.613610600849</v>
      </c>
      <c r="AB289" s="275">
        <f t="shared" ref="AB289" si="3053">IF(K288&gt;0,(K289/K288),)</f>
        <v>48401.531562100055</v>
      </c>
      <c r="AC289" s="275">
        <f t="shared" ref="AC289" si="3054">IF(L288&gt;0,(L289/L288),)</f>
        <v>45124.616121088351</v>
      </c>
      <c r="AD289" s="275">
        <f t="shared" ref="AD289" si="3055">IF(M288&gt;0,(M289/M288),)</f>
        <v>0</v>
      </c>
      <c r="AE289" s="290">
        <f t="shared" ref="AE289" si="3056">IF(N288&gt;0,(N289/N288),)</f>
        <v>47876.505709415309</v>
      </c>
      <c r="AF289" s="285">
        <f t="shared" ref="AF289" si="3057">IF(O288&gt;0,(O289/O288),)</f>
        <v>0</v>
      </c>
      <c r="AG289" s="275">
        <f t="shared" ref="AG289" si="3058">IF(P288&gt;0,(P289/P288),)</f>
        <v>0</v>
      </c>
      <c r="AH289" s="290">
        <f t="shared" ref="AH289" si="3059">IF(Q288&gt;0,(Q289/Q288),)</f>
        <v>0</v>
      </c>
      <c r="AI289" s="345">
        <f>IF(S287&gt;0,(S289-S287)/S287,)</f>
        <v>0</v>
      </c>
      <c r="AJ289" s="314">
        <f t="shared" ref="AJ289" si="3060">IF(T287&gt;0,(T289-T287)/T287,)</f>
        <v>0</v>
      </c>
      <c r="AK289" s="314">
        <f t="shared" ref="AK289" si="3061">IF(U287&gt;0,(U289-U287)/U287,)</f>
        <v>0</v>
      </c>
      <c r="AL289" s="314">
        <f t="shared" ref="AL289" si="3062">IF(V287&gt;0,(V289-V287)/V287,)</f>
        <v>0</v>
      </c>
      <c r="AM289" s="314">
        <f t="shared" ref="AM289" si="3063">IF(W287&gt;0,(W289-W287)/W287,)</f>
        <v>0</v>
      </c>
      <c r="AN289" s="314">
        <f t="shared" ref="AN289" si="3064">IF(X287&gt;0,(X289-X287)/X287,)</f>
        <v>0</v>
      </c>
      <c r="AO289" s="310">
        <f t="shared" ref="AO289" si="3065">IF(Y287&gt;0,(Y289-Y287)/Y287,)</f>
        <v>0</v>
      </c>
      <c r="AP289" s="314">
        <f t="shared" ref="AP289" si="3066">IF(Z287&gt;0,(Z289-Z287)/Z287,)</f>
        <v>0</v>
      </c>
      <c r="AQ289" s="314">
        <f t="shared" ref="AQ289" si="3067">IF(AA287&gt;0,(AA289-AA287)/AA287,)</f>
        <v>-2.2302902648477672E-4</v>
      </c>
      <c r="AR289" s="314">
        <f t="shared" ref="AR289" si="3068">IF(AB287&gt;0,(AB289-AB287)/AB287,)</f>
        <v>2.4398385707569824E-2</v>
      </c>
      <c r="AS289" s="314">
        <f t="shared" ref="AS289" si="3069">IF(AC287&gt;0,(AC289-AC287)/AC287,)</f>
        <v>-2.3659132487019534E-3</v>
      </c>
      <c r="AT289" s="314">
        <f t="shared" ref="AT289" si="3070">IF(AD287&gt;0,(AD289-AD287)/AD287,)</f>
        <v>0</v>
      </c>
      <c r="AU289" s="310">
        <f t="shared" ref="AU289" si="3071">IF(AE287&gt;0,(AE289-AE287)/AE287,)</f>
        <v>9.4254339960650486E-3</v>
      </c>
      <c r="AV289" s="314">
        <f t="shared" ref="AV289" si="3072">IF(AF287&gt;0,(AF289-AF287)/AF287,)</f>
        <v>0</v>
      </c>
      <c r="AW289" s="314">
        <f t="shared" ref="AW289" si="3073">IF(AG287&gt;0,(AG289-AG287)/AG287,)</f>
        <v>0</v>
      </c>
      <c r="AX289" s="310">
        <f t="shared" ref="AX289" si="3074">IF(AH287&gt;0,(AH289-AH287)/AH287,)</f>
        <v>0</v>
      </c>
    </row>
    <row r="290" spans="1:50">
      <c r="A290" s="381" t="s">
        <v>350</v>
      </c>
      <c r="B290" s="382">
        <v>4930</v>
      </c>
      <c r="C290" s="382">
        <v>1248</v>
      </c>
      <c r="D290" s="382">
        <v>2845</v>
      </c>
      <c r="E290" s="382">
        <v>270</v>
      </c>
      <c r="F290" s="382">
        <v>627</v>
      </c>
      <c r="G290" s="382">
        <v>358</v>
      </c>
      <c r="H290" s="382">
        <v>10278</v>
      </c>
      <c r="I290" s="382"/>
      <c r="J290" s="382">
        <v>2529</v>
      </c>
      <c r="K290" s="382">
        <v>2718</v>
      </c>
      <c r="L290" s="382">
        <v>1334</v>
      </c>
      <c r="M290" s="382"/>
      <c r="N290" s="382">
        <v>6581</v>
      </c>
      <c r="O290" s="382"/>
      <c r="P290" s="382"/>
      <c r="Q290" s="382"/>
      <c r="Y290" s="288"/>
      <c r="Z290" s="284"/>
      <c r="AE290" s="288"/>
      <c r="AF290" s="284"/>
      <c r="AH290" s="288"/>
      <c r="AI290" s="343"/>
      <c r="AJ290" s="344"/>
      <c r="AK290" s="344"/>
      <c r="AL290" s="344"/>
      <c r="AM290" s="344"/>
      <c r="AN290" s="344"/>
      <c r="AO290" s="309"/>
      <c r="AP290" s="344"/>
      <c r="AQ290" s="344"/>
      <c r="AR290" s="344"/>
      <c r="AS290" s="344"/>
      <c r="AT290" s="344"/>
      <c r="AU290" s="309"/>
      <c r="AV290" s="344"/>
      <c r="AW290" s="344"/>
      <c r="AX290" s="309"/>
    </row>
    <row r="291" spans="1:50">
      <c r="A291" s="381" t="s">
        <v>352</v>
      </c>
      <c r="B291" s="382">
        <v>432913107.22802448</v>
      </c>
      <c r="C291" s="382">
        <v>89530175.548249513</v>
      </c>
      <c r="D291" s="382">
        <v>198860070.53891829</v>
      </c>
      <c r="E291" s="382">
        <v>19535700.9841903</v>
      </c>
      <c r="F291" s="382">
        <v>40130835.968982987</v>
      </c>
      <c r="G291" s="382">
        <v>23984725.623373084</v>
      </c>
      <c r="H291" s="382">
        <v>804954615.89173853</v>
      </c>
      <c r="I291" s="382"/>
      <c r="J291" s="382">
        <v>123085085.36797397</v>
      </c>
      <c r="K291" s="382">
        <v>128325431.33364424</v>
      </c>
      <c r="L291" s="382">
        <v>60597595.05858925</v>
      </c>
      <c r="M291" s="382"/>
      <c r="N291" s="382">
        <v>312008111.76020741</v>
      </c>
      <c r="O291" s="382"/>
      <c r="P291" s="382"/>
      <c r="Q291" s="382"/>
      <c r="R291" s="273"/>
      <c r="S291" s="275">
        <f>IF(B290&gt;0,(B291/B290),)</f>
        <v>87811.989295745327</v>
      </c>
      <c r="T291" s="275">
        <f t="shared" ref="T291" si="3075">IF(C290&gt;0,(C291/C290),)</f>
        <v>71738.922714943517</v>
      </c>
      <c r="U291" s="275">
        <f t="shared" ref="U291" si="3076">IF(D290&gt;0,(D291/D290),)</f>
        <v>69898.091577827159</v>
      </c>
      <c r="V291" s="275">
        <f t="shared" ref="V291" si="3077">IF(E290&gt;0,(E291/E290),)</f>
        <v>72354.448089593701</v>
      </c>
      <c r="W291" s="275">
        <f t="shared" ref="W291" si="3078">IF(F290&gt;0,(F291/F290),)</f>
        <v>64004.52307652789</v>
      </c>
      <c r="X291" s="275">
        <f t="shared" ref="X291" si="3079">IF(G290&gt;0,(G291/G290),)</f>
        <v>66996.440288751633</v>
      </c>
      <c r="Y291" s="290">
        <f t="shared" ref="Y291" si="3080">IF(H290&gt;0,(H291/H290),)</f>
        <v>78318.215206434965</v>
      </c>
      <c r="Z291" s="285">
        <f t="shared" ref="Z291" si="3081">IF(I290&gt;0,(I291/I290),)</f>
        <v>0</v>
      </c>
      <c r="AA291" s="275">
        <f t="shared" ref="AA291" si="3082">IF(J290&gt;0,(J291/J290),)</f>
        <v>48669.468314738617</v>
      </c>
      <c r="AB291" s="275">
        <f t="shared" ref="AB291" si="3083">IF(K290&gt;0,(K291/K290),)</f>
        <v>47213.182977794058</v>
      </c>
      <c r="AC291" s="275">
        <f t="shared" ref="AC291" si="3084">IF(L290&gt;0,(L291/L290),)</f>
        <v>45425.483552165853</v>
      </c>
      <c r="AD291" s="275">
        <f t="shared" ref="AD291" si="3085">IF(M290&gt;0,(M291/M290),)</f>
        <v>0</v>
      </c>
      <c r="AE291" s="290">
        <f t="shared" ref="AE291" si="3086">IF(N290&gt;0,(N291/N290),)</f>
        <v>47410.440929981371</v>
      </c>
      <c r="AF291" s="285">
        <f t="shared" ref="AF291" si="3087">IF(O290&gt;0,(O291/O290),)</f>
        <v>0</v>
      </c>
      <c r="AG291" s="275">
        <f t="shared" ref="AG291" si="3088">IF(P290&gt;0,(P291/P290),)</f>
        <v>0</v>
      </c>
      <c r="AH291" s="290">
        <f t="shared" ref="AH291" si="3089">IF(Q290&gt;0,(Q291/Q290),)</f>
        <v>0</v>
      </c>
      <c r="AI291" s="343"/>
      <c r="AJ291" s="344"/>
      <c r="AK291" s="344"/>
      <c r="AL291" s="344"/>
      <c r="AM291" s="344"/>
      <c r="AN291" s="344"/>
      <c r="AO291" s="309"/>
      <c r="AP291" s="344"/>
      <c r="AQ291" s="344"/>
      <c r="AR291" s="344"/>
      <c r="AS291" s="344"/>
      <c r="AT291" s="344"/>
      <c r="AU291" s="309"/>
      <c r="AV291" s="344"/>
      <c r="AW291" s="344"/>
      <c r="AX291" s="309"/>
    </row>
    <row r="292" spans="1:50">
      <c r="A292" s="381" t="s">
        <v>354</v>
      </c>
      <c r="B292" s="382">
        <v>5326</v>
      </c>
      <c r="C292" s="382">
        <v>1178</v>
      </c>
      <c r="D292" s="382">
        <v>2821</v>
      </c>
      <c r="E292" s="382">
        <v>242</v>
      </c>
      <c r="F292" s="382">
        <v>610</v>
      </c>
      <c r="G292" s="382">
        <v>341</v>
      </c>
      <c r="H292" s="382">
        <v>10518</v>
      </c>
      <c r="I292" s="382"/>
      <c r="J292" s="382">
        <v>3046</v>
      </c>
      <c r="K292" s="382">
        <v>3068</v>
      </c>
      <c r="L292" s="382">
        <v>1609</v>
      </c>
      <c r="M292" s="382"/>
      <c r="N292" s="382">
        <v>7723</v>
      </c>
      <c r="O292" s="382"/>
      <c r="P292" s="382"/>
      <c r="Q292" s="382"/>
      <c r="Y292" s="288"/>
      <c r="Z292" s="284"/>
      <c r="AE292" s="288"/>
      <c r="AF292" s="284"/>
      <c r="AH292" s="288"/>
      <c r="AI292" s="343"/>
      <c r="AJ292" s="344"/>
      <c r="AK292" s="344"/>
      <c r="AL292" s="344"/>
      <c r="AM292" s="344"/>
      <c r="AN292" s="344"/>
      <c r="AO292" s="309"/>
      <c r="AP292" s="344"/>
      <c r="AQ292" s="344"/>
      <c r="AR292" s="344"/>
      <c r="AS292" s="344"/>
      <c r="AT292" s="344"/>
      <c r="AU292" s="309"/>
      <c r="AV292" s="344"/>
      <c r="AW292" s="344"/>
      <c r="AX292" s="309"/>
    </row>
    <row r="293" spans="1:50" ht="13.5" thickBot="1">
      <c r="A293" s="387" t="s">
        <v>356</v>
      </c>
      <c r="B293" s="388">
        <v>445724847.03978413</v>
      </c>
      <c r="C293" s="388">
        <v>84363205.356549084</v>
      </c>
      <c r="D293" s="388">
        <v>198832067.96141356</v>
      </c>
      <c r="E293" s="388">
        <v>17778645.614731066</v>
      </c>
      <c r="F293" s="388">
        <v>39275810.35361746</v>
      </c>
      <c r="G293" s="388">
        <v>23322251.657674596</v>
      </c>
      <c r="H293" s="388">
        <v>809296827.98376989</v>
      </c>
      <c r="I293" s="388"/>
      <c r="J293" s="388">
        <v>148152769.40925515</v>
      </c>
      <c r="K293" s="388">
        <v>147882315.83408293</v>
      </c>
      <c r="L293" s="388">
        <v>72535769.658718482</v>
      </c>
      <c r="M293" s="388"/>
      <c r="N293" s="388">
        <v>368570854.90205657</v>
      </c>
      <c r="O293" s="388"/>
      <c r="P293" s="388"/>
      <c r="Q293" s="388"/>
      <c r="S293" s="281">
        <f>IF(B292&gt;0,(B293/B292),)</f>
        <v>83688.480480620376</v>
      </c>
      <c r="T293" s="281">
        <f t="shared" ref="T293" si="3090">IF(C292&gt;0,(C293/C292),)</f>
        <v>71615.624241552709</v>
      </c>
      <c r="U293" s="281">
        <f t="shared" ref="U293" si="3091">IF(D292&gt;0,(D293/D292),)</f>
        <v>70482.831606314634</v>
      </c>
      <c r="V293" s="281">
        <f t="shared" ref="V293" si="3092">IF(E292&gt;0,(E293/E292),)</f>
        <v>73465.47774682258</v>
      </c>
      <c r="W293" s="281">
        <f t="shared" ref="W293" si="3093">IF(F292&gt;0,(F293/F292),)</f>
        <v>64386.574350192554</v>
      </c>
      <c r="X293" s="281">
        <f t="shared" ref="X293" si="3094">IF(G292&gt;0,(G293/G292),)</f>
        <v>68393.699875878578</v>
      </c>
      <c r="Y293" s="291">
        <f t="shared" ref="Y293" si="3095">IF(H292&gt;0,(H293/H292),)</f>
        <v>76943.984406138989</v>
      </c>
      <c r="Z293" s="286">
        <f t="shared" ref="Z293" si="3096">IF(I292&gt;0,(I293/I292),)</f>
        <v>0</v>
      </c>
      <c r="AA293" s="281">
        <f t="shared" ref="AA293" si="3097">IF(J292&gt;0,(J293/J292),)</f>
        <v>48638.466647818495</v>
      </c>
      <c r="AB293" s="281">
        <f t="shared" ref="AB293" si="3098">IF(K292&gt;0,(K293/K292),)</f>
        <v>48201.53710367762</v>
      </c>
      <c r="AC293" s="281">
        <f t="shared" ref="AC293" si="3099">IF(L292&gt;0,(L293/L292),)</f>
        <v>45081.273871173697</v>
      </c>
      <c r="AD293" s="281">
        <f t="shared" ref="AD293" si="3100">IF(M292&gt;0,(M293/M292),)</f>
        <v>0</v>
      </c>
      <c r="AE293" s="291">
        <f t="shared" ref="AE293" si="3101">IF(N292&gt;0,(N293/N292),)</f>
        <v>47723.793202389817</v>
      </c>
      <c r="AF293" s="286">
        <f t="shared" ref="AF293" si="3102">IF(O292&gt;0,(O293/O292),)</f>
        <v>0</v>
      </c>
      <c r="AG293" s="281">
        <f t="shared" ref="AG293" si="3103">IF(P292&gt;0,(P293/P292),)</f>
        <v>0</v>
      </c>
      <c r="AH293" s="291">
        <f t="shared" ref="AH293" si="3104">IF(Q292&gt;0,(Q293/Q292),)</f>
        <v>0</v>
      </c>
      <c r="AI293" s="346">
        <f>IF(S291&gt;0,(S293-S291)/S291,)</f>
        <v>-4.6958380606060862E-2</v>
      </c>
      <c r="AJ293" s="347">
        <f t="shared" ref="AJ293" si="3105">IF(T291&gt;0,(T293-T291)/T291,)</f>
        <v>-1.7187109692284968E-3</v>
      </c>
      <c r="AK293" s="347">
        <f t="shared" ref="AK293" si="3106">IF(U291&gt;0,(U293-U291)/U291,)</f>
        <v>8.3656079198729371E-3</v>
      </c>
      <c r="AL293" s="347">
        <f t="shared" ref="AL293" si="3107">IF(V291&gt;0,(V293-V291)/V291,)</f>
        <v>1.5355374639208554E-2</v>
      </c>
      <c r="AM293" s="347">
        <f t="shared" ref="AM293" si="3108">IF(W291&gt;0,(W293-W291)/W291,)</f>
        <v>5.9691292943134418E-3</v>
      </c>
      <c r="AN293" s="347">
        <f t="shared" ref="AN293" si="3109">IF(X291&gt;0,(X293-X291)/X291,)</f>
        <v>2.0855728768645294E-2</v>
      </c>
      <c r="AO293" s="311">
        <f t="shared" ref="AO293" si="3110">IF(Y291&gt;0,(Y293-Y291)/Y291,)</f>
        <v>-1.7546758396800945E-2</v>
      </c>
      <c r="AP293" s="347">
        <f t="shared" ref="AP293" si="3111">IF(Z291&gt;0,(Z293-Z291)/Z291,)</f>
        <v>0</v>
      </c>
      <c r="AQ293" s="347">
        <f t="shared" ref="AQ293" si="3112">IF(AA291&gt;0,(AA293-AA291)/AA291,)</f>
        <v>-6.369838831942425E-4</v>
      </c>
      <c r="AR293" s="347">
        <f t="shared" ref="AR293" si="3113">IF(AB291&gt;0,(AB293-AB291)/AB291,)</f>
        <v>2.093385922208247E-2</v>
      </c>
      <c r="AS293" s="347">
        <f t="shared" ref="AS293" si="3114">IF(AC291&gt;0,(AC293-AC291)/AC291,)</f>
        <v>-7.5774577192309301E-3</v>
      </c>
      <c r="AT293" s="347">
        <f t="shared" ref="AT293" si="3115">IF(AD291&gt;0,(AD293-AD291)/AD291,)</f>
        <v>0</v>
      </c>
      <c r="AU293" s="311">
        <f t="shared" ref="AU293" si="3116">IF(AE291&gt;0,(AE293-AE291)/AE291,)</f>
        <v>6.6093515745028527E-3</v>
      </c>
      <c r="AV293" s="347">
        <f t="shared" ref="AV293" si="3117">IF(AF291&gt;0,(AF293-AF291)/AF291,)</f>
        <v>0</v>
      </c>
      <c r="AW293" s="347">
        <f t="shared" ref="AW293" si="3118">IF(AG291&gt;0,(AG293-AG291)/AG291,)</f>
        <v>0</v>
      </c>
      <c r="AX293" s="311">
        <f t="shared" ref="AX293" si="3119">IF(AH291&gt;0,(AH293-AH291)/AH291,)</f>
        <v>0</v>
      </c>
    </row>
    <row r="294" spans="1:50">
      <c r="A294" s="380" t="s">
        <v>38</v>
      </c>
      <c r="B294" s="382"/>
      <c r="C294" s="382"/>
      <c r="D294" s="382"/>
      <c r="E294" s="382"/>
      <c r="F294" s="382"/>
      <c r="G294" s="382"/>
      <c r="H294" s="382"/>
      <c r="I294" s="382"/>
      <c r="J294" s="382"/>
      <c r="K294" s="382"/>
      <c r="L294" s="382"/>
      <c r="M294" s="382"/>
      <c r="N294" s="382"/>
      <c r="O294" s="382"/>
      <c r="P294" s="382"/>
      <c r="Q294" s="382"/>
      <c r="Y294" s="288"/>
      <c r="Z294" s="284"/>
      <c r="AE294" s="288"/>
      <c r="AF294" s="284"/>
      <c r="AH294" s="288"/>
      <c r="AI294" s="343"/>
      <c r="AJ294" s="344"/>
      <c r="AK294" s="344"/>
      <c r="AL294" s="344"/>
      <c r="AM294" s="344"/>
      <c r="AN294" s="344"/>
      <c r="AO294" s="309"/>
      <c r="AP294" s="344"/>
      <c r="AQ294" s="344"/>
      <c r="AR294" s="344"/>
      <c r="AS294" s="344"/>
      <c r="AT294" s="344"/>
      <c r="AU294" s="309"/>
      <c r="AV294" s="344"/>
      <c r="AW294" s="344"/>
      <c r="AX294" s="309"/>
    </row>
    <row r="295" spans="1:50">
      <c r="A295" s="381" t="s">
        <v>302</v>
      </c>
      <c r="B295" s="382">
        <v>721</v>
      </c>
      <c r="C295" s="382"/>
      <c r="D295" s="382">
        <v>241</v>
      </c>
      <c r="E295" s="382">
        <v>56</v>
      </c>
      <c r="F295" s="382">
        <v>142</v>
      </c>
      <c r="G295" s="382">
        <v>46</v>
      </c>
      <c r="H295" s="382">
        <v>1206</v>
      </c>
      <c r="I295" s="382">
        <v>0</v>
      </c>
      <c r="J295" s="382">
        <v>0</v>
      </c>
      <c r="K295" s="382">
        <v>0</v>
      </c>
      <c r="L295" s="382">
        <v>0</v>
      </c>
      <c r="M295" s="382"/>
      <c r="N295" s="382">
        <v>0</v>
      </c>
      <c r="O295" s="382">
        <v>0</v>
      </c>
      <c r="P295" s="382">
        <v>0</v>
      </c>
      <c r="Q295" s="382">
        <v>0</v>
      </c>
      <c r="S295" s="274"/>
      <c r="T295" s="274"/>
      <c r="U295" s="274"/>
      <c r="V295" s="274"/>
      <c r="W295" s="274"/>
      <c r="X295" s="274"/>
      <c r="Y295" s="289"/>
      <c r="Z295" s="284"/>
      <c r="AA295" s="274"/>
      <c r="AB295" s="274"/>
      <c r="AC295" s="274"/>
      <c r="AD295" s="274"/>
      <c r="AE295" s="289"/>
      <c r="AF295" s="284"/>
      <c r="AG295" s="274"/>
      <c r="AH295" s="289"/>
      <c r="AI295" s="343"/>
      <c r="AJ295" s="344"/>
      <c r="AK295" s="344"/>
      <c r="AL295" s="344"/>
      <c r="AM295" s="344"/>
      <c r="AN295" s="344"/>
      <c r="AO295" s="309"/>
      <c r="AP295" s="344"/>
      <c r="AQ295" s="344"/>
      <c r="AR295" s="344"/>
      <c r="AS295" s="344"/>
      <c r="AT295" s="344"/>
      <c r="AU295" s="309"/>
      <c r="AV295" s="344"/>
      <c r="AW295" s="344"/>
      <c r="AX295" s="309"/>
    </row>
    <row r="296" spans="1:50">
      <c r="A296" s="381" t="s">
        <v>304</v>
      </c>
      <c r="B296" s="382">
        <v>82161425.267199039</v>
      </c>
      <c r="C296" s="382"/>
      <c r="D296" s="382">
        <v>19882441.484162897</v>
      </c>
      <c r="E296" s="382">
        <v>4254229.6809338517</v>
      </c>
      <c r="F296" s="382">
        <v>10458496.555407686</v>
      </c>
      <c r="G296" s="382">
        <v>2759634.8931597895</v>
      </c>
      <c r="H296" s="382">
        <v>119516227.88086326</v>
      </c>
      <c r="I296" s="382">
        <v>0</v>
      </c>
      <c r="J296" s="382">
        <v>0</v>
      </c>
      <c r="K296" s="382">
        <v>0</v>
      </c>
      <c r="L296" s="382">
        <v>0</v>
      </c>
      <c r="M296" s="382"/>
      <c r="N296" s="382">
        <v>0</v>
      </c>
      <c r="O296" s="382">
        <v>0</v>
      </c>
      <c r="P296" s="382">
        <v>0</v>
      </c>
      <c r="Q296" s="382">
        <v>0</v>
      </c>
      <c r="S296" s="275">
        <f>IF(B295&gt;0,(B296/B295),)</f>
        <v>113954.8200654633</v>
      </c>
      <c r="T296" s="275">
        <f t="shared" ref="T296" si="3120">IF(C295&gt;0,(C296/C295),)</f>
        <v>0</v>
      </c>
      <c r="U296" s="275">
        <f t="shared" ref="U296" si="3121">IF(D295&gt;0,(D296/D295),)</f>
        <v>82499.757195696671</v>
      </c>
      <c r="V296" s="275">
        <f t="shared" ref="V296" si="3122">IF(E295&gt;0,(E296/E295),)</f>
        <v>75968.387159533071</v>
      </c>
      <c r="W296" s="275">
        <f t="shared" ref="W296" si="3123">IF(F295&gt;0,(F296/F295),)</f>
        <v>73651.38419301188</v>
      </c>
      <c r="X296" s="275">
        <f t="shared" ref="X296" si="3124">IF(G295&gt;0,(G296/G295),)</f>
        <v>59992.062894778035</v>
      </c>
      <c r="Y296" s="290">
        <f t="shared" ref="Y296" si="3125">IF(H295&gt;0,(H296/H295),)</f>
        <v>99101.349818294577</v>
      </c>
      <c r="Z296" s="285">
        <f t="shared" ref="Z296" si="3126">IF(I295&gt;0,(I296/I295),)</f>
        <v>0</v>
      </c>
      <c r="AA296" s="275">
        <f t="shared" ref="AA296" si="3127">IF(J295&gt;0,(J296/J295),)</f>
        <v>0</v>
      </c>
      <c r="AB296" s="275">
        <f t="shared" ref="AB296" si="3128">IF(K295&gt;0,(K296/K295),)</f>
        <v>0</v>
      </c>
      <c r="AC296" s="275">
        <f t="shared" ref="AC296" si="3129">IF(L295&gt;0,(L296/L295),)</f>
        <v>0</v>
      </c>
      <c r="AD296" s="275">
        <f t="shared" ref="AD296" si="3130">IF(M295&gt;0,(M296/M295),)</f>
        <v>0</v>
      </c>
      <c r="AE296" s="290">
        <f t="shared" ref="AE296" si="3131">IF(N295&gt;0,(N296/N295),)</f>
        <v>0</v>
      </c>
      <c r="AF296" s="285">
        <f t="shared" ref="AF296" si="3132">IF(O295&gt;0,(O296/O295),)</f>
        <v>0</v>
      </c>
      <c r="AG296" s="275">
        <f t="shared" ref="AG296" si="3133">IF(P295&gt;0,(P296/P295),)</f>
        <v>0</v>
      </c>
      <c r="AH296" s="290">
        <f t="shared" ref="AH296" si="3134">IF(Q295&gt;0,(Q296/Q295),)</f>
        <v>0</v>
      </c>
      <c r="AI296" s="343"/>
      <c r="AJ296" s="344"/>
      <c r="AK296" s="344"/>
      <c r="AL296" s="344"/>
      <c r="AM296" s="344"/>
      <c r="AN296" s="344"/>
      <c r="AO296" s="309"/>
      <c r="AP296" s="344"/>
      <c r="AQ296" s="344"/>
      <c r="AR296" s="344"/>
      <c r="AS296" s="344"/>
      <c r="AT296" s="344"/>
      <c r="AU296" s="309"/>
      <c r="AV296" s="344"/>
      <c r="AW296" s="344"/>
      <c r="AX296" s="309"/>
    </row>
    <row r="297" spans="1:50">
      <c r="A297" s="381" t="s">
        <v>306</v>
      </c>
      <c r="B297" s="382">
        <v>709</v>
      </c>
      <c r="C297" s="382"/>
      <c r="D297" s="382">
        <v>254</v>
      </c>
      <c r="E297" s="382">
        <v>57</v>
      </c>
      <c r="F297" s="382">
        <v>163</v>
      </c>
      <c r="G297" s="382">
        <v>43</v>
      </c>
      <c r="H297" s="382">
        <v>1226</v>
      </c>
      <c r="I297" s="382">
        <v>0</v>
      </c>
      <c r="J297" s="382">
        <v>0</v>
      </c>
      <c r="K297" s="382">
        <v>0</v>
      </c>
      <c r="L297" s="382">
        <v>0</v>
      </c>
      <c r="M297" s="382"/>
      <c r="N297" s="382">
        <v>0</v>
      </c>
      <c r="O297" s="382">
        <v>0</v>
      </c>
      <c r="P297" s="382">
        <v>0</v>
      </c>
      <c r="Q297" s="382">
        <v>0</v>
      </c>
      <c r="Y297" s="288"/>
      <c r="Z297" s="284"/>
      <c r="AE297" s="288"/>
      <c r="AF297" s="284"/>
      <c r="AH297" s="288"/>
      <c r="AI297" s="343"/>
      <c r="AJ297" s="344"/>
      <c r="AK297" s="344"/>
      <c r="AL297" s="344"/>
      <c r="AM297" s="344"/>
      <c r="AN297" s="344"/>
      <c r="AO297" s="309"/>
      <c r="AP297" s="344"/>
      <c r="AQ297" s="344"/>
      <c r="AR297" s="344"/>
      <c r="AS297" s="344"/>
      <c r="AT297" s="344"/>
      <c r="AU297" s="309"/>
      <c r="AV297" s="344"/>
      <c r="AW297" s="344"/>
      <c r="AX297" s="309"/>
    </row>
    <row r="298" spans="1:50">
      <c r="A298" s="381" t="s">
        <v>308</v>
      </c>
      <c r="B298" s="382">
        <v>79726571.315352038</v>
      </c>
      <c r="C298" s="382"/>
      <c r="D298" s="382">
        <v>20901300.167400882</v>
      </c>
      <c r="E298" s="382">
        <v>4473928.9101338433</v>
      </c>
      <c r="F298" s="382">
        <v>11849361.449121946</v>
      </c>
      <c r="G298" s="382">
        <v>2546874.9314871226</v>
      </c>
      <c r="H298" s="382">
        <v>119498036.77349584</v>
      </c>
      <c r="I298" s="382">
        <v>0</v>
      </c>
      <c r="J298" s="382">
        <v>0</v>
      </c>
      <c r="K298" s="382">
        <v>0</v>
      </c>
      <c r="L298" s="382">
        <v>0</v>
      </c>
      <c r="M298" s="382"/>
      <c r="N298" s="382">
        <v>0</v>
      </c>
      <c r="O298" s="382">
        <v>0</v>
      </c>
      <c r="P298" s="382">
        <v>0</v>
      </c>
      <c r="Q298" s="382">
        <v>0</v>
      </c>
      <c r="R298" s="273"/>
      <c r="S298" s="275">
        <f>IF(B297&gt;0,(B298/B297),)</f>
        <v>112449.32484534843</v>
      </c>
      <c r="T298" s="275">
        <f t="shared" ref="T298" si="3135">IF(C297&gt;0,(C298/C297),)</f>
        <v>0</v>
      </c>
      <c r="U298" s="275">
        <f t="shared" ref="U298" si="3136">IF(D297&gt;0,(D298/D297),)</f>
        <v>82288.58333622395</v>
      </c>
      <c r="V298" s="275">
        <f t="shared" ref="V298" si="3137">IF(E297&gt;0,(E298/E297),)</f>
        <v>78489.980879541108</v>
      </c>
      <c r="W298" s="275">
        <f t="shared" ref="W298" si="3138">IF(F297&gt;0,(F298/F297),)</f>
        <v>72695.469013018082</v>
      </c>
      <c r="X298" s="275">
        <f t="shared" ref="X298" si="3139">IF(G297&gt;0,(G298/G297),)</f>
        <v>59229.649569467969</v>
      </c>
      <c r="Y298" s="290">
        <f t="shared" ref="Y298" si="3140">IF(H297&gt;0,(H298/H297),)</f>
        <v>97469.850549344075</v>
      </c>
      <c r="Z298" s="285">
        <f t="shared" ref="Z298" si="3141">IF(I297&gt;0,(I298/I297),)</f>
        <v>0</v>
      </c>
      <c r="AA298" s="275">
        <f t="shared" ref="AA298" si="3142">IF(J297&gt;0,(J298/J297),)</f>
        <v>0</v>
      </c>
      <c r="AB298" s="275">
        <f t="shared" ref="AB298" si="3143">IF(K297&gt;0,(K298/K297),)</f>
        <v>0</v>
      </c>
      <c r="AC298" s="275">
        <f t="shared" ref="AC298" si="3144">IF(L297&gt;0,(L298/L297),)</f>
        <v>0</v>
      </c>
      <c r="AD298" s="275">
        <f t="shared" ref="AD298" si="3145">IF(M297&gt;0,(M298/M297),)</f>
        <v>0</v>
      </c>
      <c r="AE298" s="290">
        <f t="shared" ref="AE298" si="3146">IF(N297&gt;0,(N298/N297),)</f>
        <v>0</v>
      </c>
      <c r="AF298" s="285">
        <f t="shared" ref="AF298" si="3147">IF(O297&gt;0,(O298/O297),)</f>
        <v>0</v>
      </c>
      <c r="AG298" s="275">
        <f t="shared" ref="AG298" si="3148">IF(P297&gt;0,(P298/P297),)</f>
        <v>0</v>
      </c>
      <c r="AH298" s="290">
        <f t="shared" ref="AH298" si="3149">IF(Q297&gt;0,(Q298/Q297),)</f>
        <v>0</v>
      </c>
      <c r="AI298" s="345">
        <f>IF(S296&gt;0,(S298-S296)/S296,)</f>
        <v>-1.321133427484693E-2</v>
      </c>
      <c r="AJ298" s="314">
        <f t="shared" ref="AJ298" si="3150">IF(T296&gt;0,(T298-T296)/T296,)</f>
        <v>0</v>
      </c>
      <c r="AK298" s="314">
        <f t="shared" ref="AK298" si="3151">IF(U296&gt;0,(U298-U296)/U296,)</f>
        <v>-2.5596906785046443E-3</v>
      </c>
      <c r="AL298" s="314">
        <f t="shared" ref="AL298" si="3152">IF(V296&gt;0,(V298-V296)/V296,)</f>
        <v>3.3192671508382933E-2</v>
      </c>
      <c r="AM298" s="314">
        <f t="shared" ref="AM298" si="3153">IF(W296&gt;0,(W298-W296)/W296,)</f>
        <v>-1.2978916696103255E-2</v>
      </c>
      <c r="AN298" s="314">
        <f t="shared" ref="AN298" si="3154">IF(X296&gt;0,(X298-X296)/X296,)</f>
        <v>-1.2708569909444304E-2</v>
      </c>
      <c r="AO298" s="310">
        <f t="shared" ref="AO298" si="3155">IF(Y296&gt;0,(Y298-Y296)/Y296,)</f>
        <v>-1.6462936901887881E-2</v>
      </c>
      <c r="AP298" s="314">
        <f t="shared" ref="AP298" si="3156">IF(Z296&gt;0,(Z298-Z296)/Z296,)</f>
        <v>0</v>
      </c>
      <c r="AQ298" s="314">
        <f t="shared" ref="AQ298" si="3157">IF(AA296&gt;0,(AA298-AA296)/AA296,)</f>
        <v>0</v>
      </c>
      <c r="AR298" s="314">
        <f t="shared" ref="AR298" si="3158">IF(AB296&gt;0,(AB298-AB296)/AB296,)</f>
        <v>0</v>
      </c>
      <c r="AS298" s="314">
        <f t="shared" ref="AS298" si="3159">IF(AC296&gt;0,(AC298-AC296)/AC296,)</f>
        <v>0</v>
      </c>
      <c r="AT298" s="314">
        <f t="shared" ref="AT298" si="3160">IF(AD296&gt;0,(AD298-AD296)/AD296,)</f>
        <v>0</v>
      </c>
      <c r="AU298" s="310">
        <f t="shared" ref="AU298" si="3161">IF(AE296&gt;0,(AE298-AE296)/AE296,)</f>
        <v>0</v>
      </c>
      <c r="AV298" s="314">
        <f t="shared" ref="AV298" si="3162">IF(AF296&gt;0,(AF298-AF296)/AF296,)</f>
        <v>0</v>
      </c>
      <c r="AW298" s="314">
        <f t="shared" ref="AW298" si="3163">IF(AG296&gt;0,(AG298-AG296)/AG296,)</f>
        <v>0</v>
      </c>
      <c r="AX298" s="310">
        <f t="shared" ref="AX298" si="3164">IF(AH296&gt;0,(AH298-AH296)/AH296,)</f>
        <v>0</v>
      </c>
    </row>
    <row r="299" spans="1:50">
      <c r="A299" s="381" t="s">
        <v>310</v>
      </c>
      <c r="B299" s="382">
        <v>600</v>
      </c>
      <c r="C299" s="382"/>
      <c r="D299" s="382">
        <v>161</v>
      </c>
      <c r="E299" s="382">
        <v>31</v>
      </c>
      <c r="F299" s="382">
        <v>149</v>
      </c>
      <c r="G299" s="382">
        <v>44</v>
      </c>
      <c r="H299" s="382">
        <v>985</v>
      </c>
      <c r="I299" s="382">
        <v>0</v>
      </c>
      <c r="J299" s="382">
        <v>0</v>
      </c>
      <c r="K299" s="382">
        <v>0</v>
      </c>
      <c r="L299" s="382">
        <v>0</v>
      </c>
      <c r="M299" s="382"/>
      <c r="N299" s="382">
        <v>0</v>
      </c>
      <c r="O299" s="382">
        <v>0</v>
      </c>
      <c r="P299" s="382">
        <v>0</v>
      </c>
      <c r="Q299" s="382">
        <v>0</v>
      </c>
      <c r="Y299" s="288"/>
      <c r="Z299" s="284"/>
      <c r="AE299" s="288"/>
      <c r="AF299" s="284"/>
      <c r="AH299" s="288"/>
      <c r="AI299" s="343"/>
      <c r="AJ299" s="344"/>
      <c r="AK299" s="344"/>
      <c r="AL299" s="344"/>
      <c r="AM299" s="344"/>
      <c r="AN299" s="344"/>
      <c r="AO299" s="309"/>
      <c r="AP299" s="344"/>
      <c r="AQ299" s="344"/>
      <c r="AR299" s="344"/>
      <c r="AS299" s="344"/>
      <c r="AT299" s="344"/>
      <c r="AU299" s="309"/>
      <c r="AV299" s="344"/>
      <c r="AW299" s="344"/>
      <c r="AX299" s="309"/>
    </row>
    <row r="300" spans="1:50">
      <c r="A300" s="386" t="s">
        <v>312</v>
      </c>
      <c r="B300" s="384">
        <v>45806510.1410667</v>
      </c>
      <c r="C300" s="384"/>
      <c r="D300" s="384">
        <v>10891193.217821782</v>
      </c>
      <c r="E300" s="384">
        <v>1868095.6334519573</v>
      </c>
      <c r="F300" s="384">
        <v>9341587.4507009014</v>
      </c>
      <c r="G300" s="384">
        <v>2410860.2296650717</v>
      </c>
      <c r="H300" s="384">
        <v>70318246.672706425</v>
      </c>
      <c r="I300" s="384">
        <v>0</v>
      </c>
      <c r="J300" s="384">
        <v>0</v>
      </c>
      <c r="K300" s="384">
        <v>0</v>
      </c>
      <c r="L300" s="384">
        <v>0</v>
      </c>
      <c r="M300" s="384"/>
      <c r="N300" s="384">
        <v>0</v>
      </c>
      <c r="O300" s="384">
        <v>0</v>
      </c>
      <c r="P300" s="384">
        <v>0</v>
      </c>
      <c r="Q300" s="384">
        <v>0</v>
      </c>
      <c r="S300" s="275">
        <f>IF(B299&gt;0,(B300/B299),)</f>
        <v>76344.183568444496</v>
      </c>
      <c r="T300" s="275">
        <f t="shared" ref="T300" si="3165">IF(C299&gt;0,(C300/C299),)</f>
        <v>0</v>
      </c>
      <c r="U300" s="275">
        <f t="shared" ref="U300" si="3166">IF(D299&gt;0,(D300/D299),)</f>
        <v>67647.162843613551</v>
      </c>
      <c r="V300" s="275">
        <f t="shared" ref="V300" si="3167">IF(E299&gt;0,(E300/E299),)</f>
        <v>60261.149466192168</v>
      </c>
      <c r="W300" s="275">
        <f t="shared" ref="W300" si="3168">IF(F299&gt;0,(F300/F299),)</f>
        <v>62695.217789938935</v>
      </c>
      <c r="X300" s="275">
        <f t="shared" ref="X300" si="3169">IF(G299&gt;0,(G300/G299),)</f>
        <v>54792.277946933449</v>
      </c>
      <c r="Y300" s="290">
        <f t="shared" ref="Y300" si="3170">IF(H299&gt;0,(H300/H299),)</f>
        <v>71389.082916453219</v>
      </c>
      <c r="Z300" s="285">
        <f t="shared" ref="Z300" si="3171">IF(I299&gt;0,(I300/I299),)</f>
        <v>0</v>
      </c>
      <c r="AA300" s="275">
        <f t="shared" ref="AA300" si="3172">IF(J299&gt;0,(J300/J299),)</f>
        <v>0</v>
      </c>
      <c r="AB300" s="275">
        <f t="shared" ref="AB300" si="3173">IF(K299&gt;0,(K300/K299),)</f>
        <v>0</v>
      </c>
      <c r="AC300" s="275">
        <f t="shared" ref="AC300" si="3174">IF(L299&gt;0,(L300/L299),)</f>
        <v>0</v>
      </c>
      <c r="AD300" s="275">
        <f t="shared" ref="AD300" si="3175">IF(M299&gt;0,(M300/M299),)</f>
        <v>0</v>
      </c>
      <c r="AE300" s="290">
        <f t="shared" ref="AE300" si="3176">IF(N299&gt;0,(N300/N299),)</f>
        <v>0</v>
      </c>
      <c r="AF300" s="285">
        <f t="shared" ref="AF300" si="3177">IF(O299&gt;0,(O300/O299),)</f>
        <v>0</v>
      </c>
      <c r="AG300" s="275">
        <f t="shared" ref="AG300" si="3178">IF(P299&gt;0,(P300/P299),)</f>
        <v>0</v>
      </c>
      <c r="AH300" s="290">
        <f t="shared" ref="AH300" si="3179">IF(Q299&gt;0,(Q300/Q299),)</f>
        <v>0</v>
      </c>
      <c r="AI300" s="343"/>
      <c r="AJ300" s="344"/>
      <c r="AK300" s="344"/>
      <c r="AL300" s="344"/>
      <c r="AM300" s="344"/>
      <c r="AN300" s="344"/>
      <c r="AO300" s="309"/>
      <c r="AP300" s="344"/>
      <c r="AQ300" s="344"/>
      <c r="AR300" s="344"/>
      <c r="AS300" s="344"/>
      <c r="AT300" s="344"/>
      <c r="AU300" s="309"/>
      <c r="AV300" s="344"/>
      <c r="AW300" s="344"/>
      <c r="AX300" s="309"/>
    </row>
    <row r="301" spans="1:50">
      <c r="A301" s="381" t="s">
        <v>314</v>
      </c>
      <c r="B301" s="382">
        <v>583</v>
      </c>
      <c r="C301" s="382"/>
      <c r="D301" s="382">
        <v>155</v>
      </c>
      <c r="E301" s="382">
        <v>29</v>
      </c>
      <c r="F301" s="382">
        <v>149</v>
      </c>
      <c r="G301" s="382">
        <v>39</v>
      </c>
      <c r="H301" s="382">
        <v>955</v>
      </c>
      <c r="I301" s="382">
        <v>0</v>
      </c>
      <c r="J301" s="382">
        <v>0</v>
      </c>
      <c r="K301" s="382">
        <v>0</v>
      </c>
      <c r="L301" s="382">
        <v>0</v>
      </c>
      <c r="M301" s="382"/>
      <c r="N301" s="382">
        <v>0</v>
      </c>
      <c r="O301" s="382">
        <v>0</v>
      </c>
      <c r="P301" s="382">
        <v>0</v>
      </c>
      <c r="Q301" s="382">
        <v>0</v>
      </c>
      <c r="Y301" s="288"/>
      <c r="Z301" s="284"/>
      <c r="AE301" s="288"/>
      <c r="AF301" s="284"/>
      <c r="AH301" s="288"/>
      <c r="AI301" s="343"/>
      <c r="AJ301" s="344"/>
      <c r="AK301" s="344"/>
      <c r="AL301" s="344"/>
      <c r="AM301" s="344"/>
      <c r="AN301" s="344"/>
      <c r="AO301" s="309"/>
      <c r="AP301" s="344"/>
      <c r="AQ301" s="344"/>
      <c r="AR301" s="344"/>
      <c r="AS301" s="344"/>
      <c r="AT301" s="344"/>
      <c r="AU301" s="309"/>
      <c r="AV301" s="344"/>
      <c r="AW301" s="344"/>
      <c r="AX301" s="309"/>
    </row>
    <row r="302" spans="1:50">
      <c r="A302" s="381" t="s">
        <v>316</v>
      </c>
      <c r="B302" s="382">
        <v>24238792.995798562</v>
      </c>
      <c r="C302" s="382"/>
      <c r="D302" s="382">
        <v>10532410.757475084</v>
      </c>
      <c r="E302" s="382">
        <v>2076371</v>
      </c>
      <c r="F302" s="382">
        <v>8731099.2642086763</v>
      </c>
      <c r="G302" s="382">
        <v>2033062.1806451615</v>
      </c>
      <c r="H302" s="382">
        <v>47611736.198127478</v>
      </c>
      <c r="I302" s="382">
        <v>0</v>
      </c>
      <c r="J302" s="382">
        <v>0</v>
      </c>
      <c r="K302" s="382">
        <v>0</v>
      </c>
      <c r="L302" s="382">
        <v>0</v>
      </c>
      <c r="M302" s="382"/>
      <c r="N302" s="382">
        <v>0</v>
      </c>
      <c r="O302" s="382">
        <v>0</v>
      </c>
      <c r="P302" s="382">
        <v>0</v>
      </c>
      <c r="Q302" s="382">
        <v>0</v>
      </c>
      <c r="R302" s="273"/>
      <c r="S302" s="275">
        <f>IF(B301&gt;0,(B302/B301),)</f>
        <v>41575.974263805423</v>
      </c>
      <c r="T302" s="275">
        <f t="shared" ref="T302" si="3180">IF(C301&gt;0,(C302/C301),)</f>
        <v>0</v>
      </c>
      <c r="U302" s="275">
        <f t="shared" ref="U302" si="3181">IF(D301&gt;0,(D302/D301),)</f>
        <v>67951.037145000533</v>
      </c>
      <c r="V302" s="275">
        <f t="shared" ref="V302" si="3182">IF(E301&gt;0,(E302/E301),)</f>
        <v>71599</v>
      </c>
      <c r="W302" s="275">
        <f t="shared" ref="W302" si="3183">IF(F301&gt;0,(F302/F301),)</f>
        <v>58597.981638984405</v>
      </c>
      <c r="X302" s="275">
        <f t="shared" ref="X302" si="3184">IF(G301&gt;0,(G302/G301),)</f>
        <v>52129.79950372209</v>
      </c>
      <c r="Y302" s="290">
        <f t="shared" ref="Y302" si="3185">IF(H301&gt;0,(H302/H301),)</f>
        <v>49855.221149871708</v>
      </c>
      <c r="Z302" s="285">
        <f t="shared" ref="Z302" si="3186">IF(I301&gt;0,(I302/I301),)</f>
        <v>0</v>
      </c>
      <c r="AA302" s="275">
        <f t="shared" ref="AA302" si="3187">IF(J301&gt;0,(J302/J301),)</f>
        <v>0</v>
      </c>
      <c r="AB302" s="275">
        <f t="shared" ref="AB302" si="3188">IF(K301&gt;0,(K302/K301),)</f>
        <v>0</v>
      </c>
      <c r="AC302" s="275">
        <f t="shared" ref="AC302" si="3189">IF(L301&gt;0,(L302/L301),)</f>
        <v>0</v>
      </c>
      <c r="AD302" s="275">
        <f t="shared" ref="AD302" si="3190">IF(M301&gt;0,(M302/M301),)</f>
        <v>0</v>
      </c>
      <c r="AE302" s="290">
        <f t="shared" ref="AE302" si="3191">IF(N301&gt;0,(N302/N301),)</f>
        <v>0</v>
      </c>
      <c r="AF302" s="285">
        <f t="shared" ref="AF302" si="3192">IF(O301&gt;0,(O302/O301),)</f>
        <v>0</v>
      </c>
      <c r="AG302" s="275">
        <f t="shared" ref="AG302" si="3193">IF(P301&gt;0,(P302/P301),)</f>
        <v>0</v>
      </c>
      <c r="AH302" s="290">
        <f t="shared" ref="AH302" si="3194">IF(Q301&gt;0,(Q302/Q301),)</f>
        <v>0</v>
      </c>
      <c r="AI302" s="348">
        <f>IF(S300&gt;0,(S302-S300)/S300,)</f>
        <v>-0.45541399068690663</v>
      </c>
      <c r="AJ302" s="314">
        <f t="shared" ref="AJ302" si="3195">IF(T300&gt;0,(T302-T300)/T300,)</f>
        <v>0</v>
      </c>
      <c r="AK302" s="314">
        <f t="shared" ref="AK302" si="3196">IF(U300&gt;0,(U302-U300)/U300,)</f>
        <v>4.4920479826992595E-3</v>
      </c>
      <c r="AL302" s="312">
        <f t="shared" ref="AL302" si="3197">IF(V300&gt;0,(V302-V300)/V300,)</f>
        <v>0.18814527492822911</v>
      </c>
      <c r="AM302" s="314">
        <f t="shared" ref="AM302" si="3198">IF(W300&gt;0,(W302-W300)/W300,)</f>
        <v>-6.5351653529338832E-2</v>
      </c>
      <c r="AN302" s="314">
        <f t="shared" ref="AN302" si="3199">IF(X300&gt;0,(X302-X300)/X300,)</f>
        <v>-4.8592220345173104E-2</v>
      </c>
      <c r="AO302" s="310">
        <f t="shared" ref="AO302" si="3200">IF(Y300&gt;0,(Y302-Y300)/Y300,)</f>
        <v>-0.30164082359459121</v>
      </c>
      <c r="AP302" s="314">
        <f t="shared" ref="AP302" si="3201">IF(Z300&gt;0,(Z302-Z300)/Z300,)</f>
        <v>0</v>
      </c>
      <c r="AQ302" s="314">
        <f t="shared" ref="AQ302" si="3202">IF(AA300&gt;0,(AA302-AA300)/AA300,)</f>
        <v>0</v>
      </c>
      <c r="AR302" s="314">
        <f t="shared" ref="AR302" si="3203">IF(AB300&gt;0,(AB302-AB300)/AB300,)</f>
        <v>0</v>
      </c>
      <c r="AS302" s="314">
        <f t="shared" ref="AS302" si="3204">IF(AC300&gt;0,(AC302-AC300)/AC300,)</f>
        <v>0</v>
      </c>
      <c r="AT302" s="314">
        <f t="shared" ref="AT302" si="3205">IF(AD300&gt;0,(AD302-AD300)/AD300,)</f>
        <v>0</v>
      </c>
      <c r="AU302" s="310">
        <f t="shared" ref="AU302" si="3206">IF(AE300&gt;0,(AE302-AE300)/AE300,)</f>
        <v>0</v>
      </c>
      <c r="AV302" s="314">
        <f t="shared" ref="AV302" si="3207">IF(AF300&gt;0,(AF302-AF300)/AF300,)</f>
        <v>0</v>
      </c>
      <c r="AW302" s="314">
        <f t="shared" ref="AW302" si="3208">IF(AG300&gt;0,(AG302-AG300)/AG300,)</f>
        <v>0</v>
      </c>
      <c r="AX302" s="310">
        <f t="shared" ref="AX302" si="3209">IF(AH300&gt;0,(AH302-AH300)/AH300,)</f>
        <v>0</v>
      </c>
    </row>
    <row r="303" spans="1:50">
      <c r="A303" s="381" t="s">
        <v>318</v>
      </c>
      <c r="B303" s="382">
        <v>451</v>
      </c>
      <c r="C303" s="382"/>
      <c r="D303" s="382">
        <v>210</v>
      </c>
      <c r="E303" s="382">
        <v>26</v>
      </c>
      <c r="F303" s="382">
        <v>242</v>
      </c>
      <c r="G303" s="382">
        <v>65</v>
      </c>
      <c r="H303" s="382">
        <v>994</v>
      </c>
      <c r="I303" s="382">
        <v>0</v>
      </c>
      <c r="J303" s="382">
        <v>0</v>
      </c>
      <c r="K303" s="382">
        <v>0</v>
      </c>
      <c r="L303" s="382">
        <v>0</v>
      </c>
      <c r="M303" s="382"/>
      <c r="N303" s="382">
        <v>0</v>
      </c>
      <c r="O303" s="382">
        <v>0</v>
      </c>
      <c r="P303" s="382">
        <v>0</v>
      </c>
      <c r="Q303" s="382">
        <v>0</v>
      </c>
      <c r="Y303" s="288"/>
      <c r="Z303" s="284"/>
      <c r="AE303" s="288"/>
      <c r="AF303" s="284"/>
      <c r="AH303" s="288"/>
      <c r="AI303" s="343"/>
      <c r="AJ303" s="344"/>
      <c r="AK303" s="344"/>
      <c r="AL303" s="344"/>
      <c r="AM303" s="344"/>
      <c r="AN303" s="344"/>
      <c r="AO303" s="309"/>
      <c r="AP303" s="344"/>
      <c r="AQ303" s="344"/>
      <c r="AR303" s="344"/>
      <c r="AS303" s="344"/>
      <c r="AT303" s="344"/>
      <c r="AU303" s="309"/>
      <c r="AV303" s="344"/>
      <c r="AW303" s="344"/>
      <c r="AX303" s="309"/>
    </row>
    <row r="304" spans="1:50">
      <c r="A304" s="381" t="s">
        <v>320</v>
      </c>
      <c r="B304" s="382">
        <v>31201614.012064502</v>
      </c>
      <c r="C304" s="382"/>
      <c r="D304" s="382">
        <v>11951657.557360407</v>
      </c>
      <c r="E304" s="382">
        <v>1459946.9268292682</v>
      </c>
      <c r="F304" s="382">
        <v>12518042.239237333</v>
      </c>
      <c r="G304" s="382">
        <v>3258378.3011065815</v>
      </c>
      <c r="H304" s="382">
        <v>60389639.036598094</v>
      </c>
      <c r="I304" s="382">
        <v>0</v>
      </c>
      <c r="J304" s="382">
        <v>0</v>
      </c>
      <c r="K304" s="382">
        <v>0</v>
      </c>
      <c r="L304" s="382">
        <v>0</v>
      </c>
      <c r="M304" s="382"/>
      <c r="N304" s="382">
        <v>0</v>
      </c>
      <c r="O304" s="382">
        <v>0</v>
      </c>
      <c r="P304" s="382">
        <v>0</v>
      </c>
      <c r="Q304" s="382">
        <v>0</v>
      </c>
      <c r="R304" s="273"/>
      <c r="S304" s="275">
        <f>IF(B303&gt;0,(B304/B303),)</f>
        <v>69183.179627637481</v>
      </c>
      <c r="T304" s="275">
        <f t="shared" ref="T304" si="3210">IF(C303&gt;0,(C304/C303),)</f>
        <v>0</v>
      </c>
      <c r="U304" s="275">
        <f t="shared" ref="U304" si="3211">IF(D303&gt;0,(D304/D303),)</f>
        <v>56912.65503504956</v>
      </c>
      <c r="V304" s="275">
        <f t="shared" ref="V304" si="3212">IF(E303&gt;0,(E304/E303),)</f>
        <v>56151.804878048781</v>
      </c>
      <c r="W304" s="275">
        <f t="shared" ref="W304" si="3213">IF(F303&gt;0,(F304/F303),)</f>
        <v>51727.447269575758</v>
      </c>
      <c r="X304" s="275">
        <f t="shared" ref="X304" si="3214">IF(G303&gt;0,(G304/G303),)</f>
        <v>50128.896940101251</v>
      </c>
      <c r="Y304" s="290">
        <f t="shared" ref="Y304" si="3215">IF(H303&gt;0,(H304/H303),)</f>
        <v>60754.164020722426</v>
      </c>
      <c r="Z304" s="285">
        <f t="shared" ref="Z304" si="3216">IF(I303&gt;0,(I304/I303),)</f>
        <v>0</v>
      </c>
      <c r="AA304" s="275">
        <f t="shared" ref="AA304" si="3217">IF(J303&gt;0,(J304/J303),)</f>
        <v>0</v>
      </c>
      <c r="AB304" s="275">
        <f t="shared" ref="AB304" si="3218">IF(K303&gt;0,(K304/K303),)</f>
        <v>0</v>
      </c>
      <c r="AC304" s="275">
        <f t="shared" ref="AC304" si="3219">IF(L303&gt;0,(L304/L303),)</f>
        <v>0</v>
      </c>
      <c r="AD304" s="275">
        <f t="shared" ref="AD304" si="3220">IF(M303&gt;0,(M304/M303),)</f>
        <v>0</v>
      </c>
      <c r="AE304" s="290">
        <f t="shared" ref="AE304" si="3221">IF(N303&gt;0,(N304/N303),)</f>
        <v>0</v>
      </c>
      <c r="AF304" s="285">
        <f t="shared" ref="AF304" si="3222">IF(O303&gt;0,(O304/O303),)</f>
        <v>0</v>
      </c>
      <c r="AG304" s="275">
        <f t="shared" ref="AG304" si="3223">IF(P303&gt;0,(P304/P303),)</f>
        <v>0</v>
      </c>
      <c r="AH304" s="290">
        <f t="shared" ref="AH304" si="3224">IF(Q303&gt;0,(Q304/Q303),)</f>
        <v>0</v>
      </c>
      <c r="AI304" s="343"/>
      <c r="AJ304" s="344"/>
      <c r="AK304" s="344"/>
      <c r="AL304" s="344"/>
      <c r="AM304" s="344"/>
      <c r="AN304" s="344"/>
      <c r="AO304" s="309"/>
      <c r="AP304" s="344"/>
      <c r="AQ304" s="344"/>
      <c r="AR304" s="344"/>
      <c r="AS304" s="344"/>
      <c r="AT304" s="344"/>
      <c r="AU304" s="309"/>
      <c r="AV304" s="344"/>
      <c r="AW304" s="344"/>
      <c r="AX304" s="309"/>
    </row>
    <row r="305" spans="1:50">
      <c r="A305" s="381" t="s">
        <v>322</v>
      </c>
      <c r="B305" s="382">
        <v>489</v>
      </c>
      <c r="C305" s="382"/>
      <c r="D305" s="382">
        <v>215</v>
      </c>
      <c r="E305" s="382">
        <v>32</v>
      </c>
      <c r="F305" s="382">
        <v>243</v>
      </c>
      <c r="G305" s="382">
        <v>63</v>
      </c>
      <c r="H305" s="382">
        <v>1042</v>
      </c>
      <c r="I305" s="382">
        <v>0</v>
      </c>
      <c r="J305" s="382">
        <v>0</v>
      </c>
      <c r="K305" s="382">
        <v>0</v>
      </c>
      <c r="L305" s="382">
        <v>0</v>
      </c>
      <c r="M305" s="382"/>
      <c r="N305" s="382">
        <v>0</v>
      </c>
      <c r="O305" s="382">
        <v>0</v>
      </c>
      <c r="P305" s="382">
        <v>0</v>
      </c>
      <c r="Q305" s="382">
        <v>0</v>
      </c>
      <c r="Y305" s="288"/>
      <c r="Z305" s="284"/>
      <c r="AE305" s="288"/>
      <c r="AF305" s="284"/>
      <c r="AH305" s="288"/>
      <c r="AI305" s="343"/>
      <c r="AJ305" s="344"/>
      <c r="AK305" s="344"/>
      <c r="AL305" s="344"/>
      <c r="AM305" s="344"/>
      <c r="AN305" s="344"/>
      <c r="AO305" s="309"/>
      <c r="AP305" s="344"/>
      <c r="AQ305" s="344"/>
      <c r="AR305" s="344"/>
      <c r="AS305" s="344"/>
      <c r="AT305" s="344"/>
      <c r="AU305" s="309"/>
      <c r="AV305" s="344"/>
      <c r="AW305" s="344"/>
      <c r="AX305" s="309"/>
    </row>
    <row r="306" spans="1:50">
      <c r="A306" s="381" t="s">
        <v>324</v>
      </c>
      <c r="B306" s="382">
        <v>35170132.942692876</v>
      </c>
      <c r="C306" s="382"/>
      <c r="D306" s="382">
        <v>12288530.906806283</v>
      </c>
      <c r="E306" s="382">
        <v>1698459.4285714286</v>
      </c>
      <c r="F306" s="382">
        <v>14284296.125527145</v>
      </c>
      <c r="G306" s="382">
        <v>2964470.20217183</v>
      </c>
      <c r="H306" s="382">
        <v>66405889.60576956</v>
      </c>
      <c r="I306" s="382">
        <v>0</v>
      </c>
      <c r="J306" s="382">
        <v>0</v>
      </c>
      <c r="K306" s="382">
        <v>0</v>
      </c>
      <c r="L306" s="382">
        <v>0</v>
      </c>
      <c r="M306" s="382"/>
      <c r="N306" s="382">
        <v>0</v>
      </c>
      <c r="O306" s="382">
        <v>0</v>
      </c>
      <c r="P306" s="382">
        <v>0</v>
      </c>
      <c r="Q306" s="382">
        <v>0</v>
      </c>
      <c r="R306" s="273"/>
      <c r="S306" s="275">
        <f>IF(B305&gt;0,(B306/B305),)</f>
        <v>71922.562254995661</v>
      </c>
      <c r="T306" s="275">
        <f t="shared" ref="T306" si="3225">IF(C305&gt;0,(C306/C305),)</f>
        <v>0</v>
      </c>
      <c r="U306" s="275">
        <f t="shared" ref="U306" si="3226">IF(D305&gt;0,(D306/D305),)</f>
        <v>57155.957706075736</v>
      </c>
      <c r="V306" s="275">
        <f t="shared" ref="V306" si="3227">IF(E305&gt;0,(E306/E305),)</f>
        <v>53076.857142857145</v>
      </c>
      <c r="W306" s="275">
        <f t="shared" ref="W306" si="3228">IF(F305&gt;0,(F306/F305),)</f>
        <v>58783.111627683727</v>
      </c>
      <c r="X306" s="275">
        <f t="shared" ref="X306" si="3229">IF(G305&gt;0,(G306/G305),)</f>
        <v>47055.082574156033</v>
      </c>
      <c r="Y306" s="290">
        <f t="shared" ref="Y306" si="3230">IF(H305&gt;0,(H306/H305),)</f>
        <v>63729.26065812818</v>
      </c>
      <c r="Z306" s="285">
        <f t="shared" ref="Z306" si="3231">IF(I305&gt;0,(I306/I305),)</f>
        <v>0</v>
      </c>
      <c r="AA306" s="275">
        <f t="shared" ref="AA306" si="3232">IF(J305&gt;0,(J306/J305),)</f>
        <v>0</v>
      </c>
      <c r="AB306" s="275">
        <f t="shared" ref="AB306" si="3233">IF(K305&gt;0,(K306/K305),)</f>
        <v>0</v>
      </c>
      <c r="AC306" s="275">
        <f t="shared" ref="AC306" si="3234">IF(L305&gt;0,(L306/L305),)</f>
        <v>0</v>
      </c>
      <c r="AD306" s="275">
        <f t="shared" ref="AD306" si="3235">IF(M305&gt;0,(M306/M305),)</f>
        <v>0</v>
      </c>
      <c r="AE306" s="290">
        <f t="shared" ref="AE306" si="3236">IF(N305&gt;0,(N306/N305),)</f>
        <v>0</v>
      </c>
      <c r="AF306" s="285">
        <f t="shared" ref="AF306" si="3237">IF(O305&gt;0,(O306/O305),)</f>
        <v>0</v>
      </c>
      <c r="AG306" s="275">
        <f t="shared" ref="AG306" si="3238">IF(P305&gt;0,(P306/P305),)</f>
        <v>0</v>
      </c>
      <c r="AH306" s="290">
        <f t="shared" ref="AH306" si="3239">IF(Q305&gt;0,(Q306/Q305),)</f>
        <v>0</v>
      </c>
      <c r="AI306" s="345">
        <f>IF(S304&gt;0,(S306-S304)/S304,)</f>
        <v>3.9596078730441062E-2</v>
      </c>
      <c r="AJ306" s="314">
        <f t="shared" ref="AJ306" si="3240">IF(T304&gt;0,(T306-T304)/T304,)</f>
        <v>0</v>
      </c>
      <c r="AK306" s="314">
        <f t="shared" ref="AK306" si="3241">IF(U304&gt;0,(U306-U304)/U304,)</f>
        <v>4.2750188139410996E-3</v>
      </c>
      <c r="AL306" s="314">
        <f t="shared" ref="AL306" si="3242">IF(V304&gt;0,(V306-V304)/V304,)</f>
        <v>-5.4761333885346111E-2</v>
      </c>
      <c r="AM306" s="312">
        <f t="shared" ref="AM306" si="3243">IF(W304&gt;0,(W306-W304)/W304,)</f>
        <v>0.13640078392690877</v>
      </c>
      <c r="AN306" s="314">
        <f t="shared" ref="AN306" si="3244">IF(X304&gt;0,(X306-X304)/X304,)</f>
        <v>-6.1318212719065061E-2</v>
      </c>
      <c r="AO306" s="310">
        <f t="shared" ref="AO306" si="3245">IF(Y304&gt;0,(Y306-Y304)/Y304,)</f>
        <v>4.8969427616368619E-2</v>
      </c>
      <c r="AP306" s="314">
        <f t="shared" ref="AP306" si="3246">IF(Z304&gt;0,(Z306-Z304)/Z304,)</f>
        <v>0</v>
      </c>
      <c r="AQ306" s="314">
        <f t="shared" ref="AQ306" si="3247">IF(AA304&gt;0,(AA306-AA304)/AA304,)</f>
        <v>0</v>
      </c>
      <c r="AR306" s="314">
        <f t="shared" ref="AR306" si="3248">IF(AB304&gt;0,(AB306-AB304)/AB304,)</f>
        <v>0</v>
      </c>
      <c r="AS306" s="314">
        <f t="shared" ref="AS306" si="3249">IF(AC304&gt;0,(AC306-AC304)/AC304,)</f>
        <v>0</v>
      </c>
      <c r="AT306" s="314">
        <f t="shared" ref="AT306" si="3250">IF(AD304&gt;0,(AD306-AD304)/AD304,)</f>
        <v>0</v>
      </c>
      <c r="AU306" s="310">
        <f t="shared" ref="AU306" si="3251">IF(AE304&gt;0,(AE306-AE304)/AE304,)</f>
        <v>0</v>
      </c>
      <c r="AV306" s="314">
        <f t="shared" ref="AV306" si="3252">IF(AF304&gt;0,(AF306-AF304)/AF304,)</f>
        <v>0</v>
      </c>
      <c r="AW306" s="314">
        <f t="shared" ref="AW306" si="3253">IF(AG304&gt;0,(AG306-AG304)/AG304,)</f>
        <v>0</v>
      </c>
      <c r="AX306" s="310">
        <f t="shared" ref="AX306" si="3254">IF(AH304&gt;0,(AH306-AH304)/AH304,)</f>
        <v>0</v>
      </c>
    </row>
    <row r="307" spans="1:50">
      <c r="A307" s="381" t="s">
        <v>326</v>
      </c>
      <c r="B307" s="382">
        <v>331</v>
      </c>
      <c r="C307" s="382"/>
      <c r="D307" s="382">
        <v>202</v>
      </c>
      <c r="E307" s="382">
        <v>19</v>
      </c>
      <c r="F307" s="382">
        <v>268</v>
      </c>
      <c r="G307" s="382">
        <v>48</v>
      </c>
      <c r="H307" s="382">
        <v>868</v>
      </c>
      <c r="I307" s="382">
        <v>0</v>
      </c>
      <c r="J307" s="382">
        <v>0</v>
      </c>
      <c r="K307" s="382">
        <v>0</v>
      </c>
      <c r="L307" s="382">
        <v>0</v>
      </c>
      <c r="M307" s="382"/>
      <c r="N307" s="382">
        <v>0</v>
      </c>
      <c r="O307" s="382">
        <v>0</v>
      </c>
      <c r="P307" s="382">
        <v>0</v>
      </c>
      <c r="Q307" s="382">
        <v>0</v>
      </c>
      <c r="Y307" s="288"/>
      <c r="Z307" s="284"/>
      <c r="AE307" s="288"/>
      <c r="AF307" s="284"/>
      <c r="AH307" s="288"/>
      <c r="AI307" s="343"/>
      <c r="AJ307" s="344"/>
      <c r="AK307" s="344"/>
      <c r="AL307" s="344"/>
      <c r="AM307" s="344"/>
      <c r="AN307" s="344"/>
      <c r="AO307" s="309"/>
      <c r="AP307" s="344"/>
      <c r="AQ307" s="344"/>
      <c r="AR307" s="344"/>
      <c r="AS307" s="344"/>
      <c r="AT307" s="344"/>
      <c r="AU307" s="309"/>
      <c r="AV307" s="344"/>
      <c r="AW307" s="344"/>
      <c r="AX307" s="309"/>
    </row>
    <row r="308" spans="1:50">
      <c r="A308" s="381" t="s">
        <v>328</v>
      </c>
      <c r="B308" s="382">
        <v>14398929.088182837</v>
      </c>
      <c r="C308" s="382"/>
      <c r="D308" s="382">
        <v>8632385.2727272734</v>
      </c>
      <c r="E308" s="382">
        <v>702782.2702702703</v>
      </c>
      <c r="F308" s="382">
        <v>12454911.037053378</v>
      </c>
      <c r="G308" s="382">
        <v>1810937.8313253012</v>
      </c>
      <c r="H308" s="382">
        <v>37999945.49955906</v>
      </c>
      <c r="I308" s="382">
        <v>0</v>
      </c>
      <c r="J308" s="382">
        <v>0</v>
      </c>
      <c r="K308" s="382">
        <v>0</v>
      </c>
      <c r="L308" s="382">
        <v>0</v>
      </c>
      <c r="M308" s="382"/>
      <c r="N308" s="382">
        <v>0</v>
      </c>
      <c r="O308" s="382">
        <v>0</v>
      </c>
      <c r="P308" s="382">
        <v>0</v>
      </c>
      <c r="Q308" s="382">
        <v>0</v>
      </c>
      <c r="R308" s="273"/>
      <c r="S308" s="275">
        <f>IF(B307&gt;0,(B308/B307),)</f>
        <v>43501.296338920954</v>
      </c>
      <c r="T308" s="275">
        <f t="shared" ref="T308" si="3255">IF(C307&gt;0,(C308/C307),)</f>
        <v>0</v>
      </c>
      <c r="U308" s="275">
        <f t="shared" ref="U308" si="3256">IF(D307&gt;0,(D308/D307),)</f>
        <v>42734.580558055808</v>
      </c>
      <c r="V308" s="275">
        <f t="shared" ref="V308" si="3257">IF(E307&gt;0,(E308/E307),)</f>
        <v>36988.54054054054</v>
      </c>
      <c r="W308" s="275">
        <f t="shared" ref="W308" si="3258">IF(F307&gt;0,(F308/F307),)</f>
        <v>46473.548645721559</v>
      </c>
      <c r="X308" s="275">
        <f t="shared" ref="X308" si="3259">IF(G307&gt;0,(G308/G307),)</f>
        <v>37727.871485943775</v>
      </c>
      <c r="Y308" s="290">
        <f t="shared" ref="Y308" si="3260">IF(H307&gt;0,(H308/H307),)</f>
        <v>43778.739054791542</v>
      </c>
      <c r="Z308" s="285">
        <f t="shared" ref="Z308" si="3261">IF(I307&gt;0,(I308/I307),)</f>
        <v>0</v>
      </c>
      <c r="AA308" s="275">
        <f t="shared" ref="AA308" si="3262">IF(J307&gt;0,(J308/J307),)</f>
        <v>0</v>
      </c>
      <c r="AB308" s="275">
        <f t="shared" ref="AB308" si="3263">IF(K307&gt;0,(K308/K307),)</f>
        <v>0</v>
      </c>
      <c r="AC308" s="275">
        <f t="shared" ref="AC308" si="3264">IF(L307&gt;0,(L308/L307),)</f>
        <v>0</v>
      </c>
      <c r="AD308" s="275">
        <f t="shared" ref="AD308" si="3265">IF(M307&gt;0,(M308/M307),)</f>
        <v>0</v>
      </c>
      <c r="AE308" s="290">
        <f t="shared" ref="AE308" si="3266">IF(N307&gt;0,(N308/N307),)</f>
        <v>0</v>
      </c>
      <c r="AF308" s="285">
        <f t="shared" ref="AF308" si="3267">IF(O307&gt;0,(O308/O307),)</f>
        <v>0</v>
      </c>
      <c r="AG308" s="275">
        <f t="shared" ref="AG308" si="3268">IF(P307&gt;0,(P308/P307),)</f>
        <v>0</v>
      </c>
      <c r="AH308" s="290">
        <f t="shared" ref="AH308" si="3269">IF(Q307&gt;0,(Q308/Q307),)</f>
        <v>0</v>
      </c>
      <c r="AI308" s="343"/>
      <c r="AJ308" s="344"/>
      <c r="AK308" s="344"/>
      <c r="AL308" s="344"/>
      <c r="AM308" s="344"/>
      <c r="AN308" s="344"/>
      <c r="AO308" s="309"/>
      <c r="AP308" s="344"/>
      <c r="AQ308" s="344"/>
      <c r="AR308" s="344"/>
      <c r="AS308" s="344"/>
      <c r="AT308" s="344"/>
      <c r="AU308" s="309"/>
      <c r="AV308" s="344"/>
      <c r="AW308" s="344"/>
      <c r="AX308" s="309"/>
    </row>
    <row r="309" spans="1:50">
      <c r="A309" s="381" t="s">
        <v>330</v>
      </c>
      <c r="B309" s="382">
        <v>328</v>
      </c>
      <c r="C309" s="382"/>
      <c r="D309" s="382">
        <v>188</v>
      </c>
      <c r="E309" s="382">
        <v>17</v>
      </c>
      <c r="F309" s="382">
        <v>252</v>
      </c>
      <c r="G309" s="382">
        <v>50</v>
      </c>
      <c r="H309" s="382">
        <v>835</v>
      </c>
      <c r="I309" s="382">
        <v>0</v>
      </c>
      <c r="J309" s="382">
        <v>0</v>
      </c>
      <c r="K309" s="382">
        <v>0</v>
      </c>
      <c r="L309" s="382">
        <v>0</v>
      </c>
      <c r="M309" s="382"/>
      <c r="N309" s="382">
        <v>0</v>
      </c>
      <c r="O309" s="382">
        <v>0</v>
      </c>
      <c r="P309" s="382">
        <v>0</v>
      </c>
      <c r="Q309" s="382">
        <v>0</v>
      </c>
      <c r="Y309" s="288"/>
      <c r="Z309" s="284"/>
      <c r="AE309" s="288"/>
      <c r="AF309" s="284"/>
      <c r="AH309" s="288"/>
      <c r="AI309" s="343"/>
      <c r="AJ309" s="344"/>
      <c r="AK309" s="344"/>
      <c r="AL309" s="344"/>
      <c r="AM309" s="344"/>
      <c r="AN309" s="344"/>
      <c r="AO309" s="309"/>
      <c r="AP309" s="344"/>
      <c r="AQ309" s="344"/>
      <c r="AR309" s="344"/>
      <c r="AS309" s="344"/>
      <c r="AT309" s="344"/>
      <c r="AU309" s="309"/>
      <c r="AV309" s="344"/>
      <c r="AW309" s="344"/>
      <c r="AX309" s="309"/>
    </row>
    <row r="310" spans="1:50">
      <c r="A310" s="381" t="s">
        <v>332</v>
      </c>
      <c r="B310" s="382">
        <v>13424104.378437135</v>
      </c>
      <c r="C310" s="382"/>
      <c r="D310" s="382">
        <v>7939635.6241331492</v>
      </c>
      <c r="E310" s="382">
        <v>682318.22981366457</v>
      </c>
      <c r="F310" s="382">
        <v>11001993.615063321</v>
      </c>
      <c r="G310" s="382">
        <v>1910688.683390294</v>
      </c>
      <c r="H310" s="382">
        <v>34958740.530837566</v>
      </c>
      <c r="I310" s="382">
        <v>0</v>
      </c>
      <c r="J310" s="382">
        <v>0</v>
      </c>
      <c r="K310" s="382">
        <v>0</v>
      </c>
      <c r="L310" s="382">
        <v>0</v>
      </c>
      <c r="M310" s="382"/>
      <c r="N310" s="382">
        <v>0</v>
      </c>
      <c r="O310" s="382">
        <v>0</v>
      </c>
      <c r="P310" s="382">
        <v>0</v>
      </c>
      <c r="Q310" s="382">
        <v>0</v>
      </c>
      <c r="R310" s="273"/>
      <c r="S310" s="275">
        <f>IF(B309&gt;0,(B310/B309),)</f>
        <v>40927.147495235171</v>
      </c>
      <c r="T310" s="275">
        <f t="shared" ref="T310" si="3270">IF(C309&gt;0,(C310/C309),)</f>
        <v>0</v>
      </c>
      <c r="U310" s="275">
        <f t="shared" ref="U310" si="3271">IF(D309&gt;0,(D310/D309),)</f>
        <v>42232.104383686965</v>
      </c>
      <c r="V310" s="275">
        <f t="shared" ref="V310" si="3272">IF(E309&gt;0,(E310/E309),)</f>
        <v>40136.36645962733</v>
      </c>
      <c r="W310" s="275">
        <f t="shared" ref="W310" si="3273">IF(F309&gt;0,(F310/F309),)</f>
        <v>43658.704821679843</v>
      </c>
      <c r="X310" s="275">
        <f t="shared" ref="X310" si="3274">IF(G309&gt;0,(G310/G309),)</f>
        <v>38213.773667805879</v>
      </c>
      <c r="Y310" s="290">
        <f t="shared" ref="Y310" si="3275">IF(H309&gt;0,(H310/H309),)</f>
        <v>41866.755126751574</v>
      </c>
      <c r="Z310" s="285">
        <f t="shared" ref="Z310" si="3276">IF(I309&gt;0,(I310/I309),)</f>
        <v>0</v>
      </c>
      <c r="AA310" s="275">
        <f t="shared" ref="AA310" si="3277">IF(J309&gt;0,(J310/J309),)</f>
        <v>0</v>
      </c>
      <c r="AB310" s="275">
        <f t="shared" ref="AB310" si="3278">IF(K309&gt;0,(K310/K309),)</f>
        <v>0</v>
      </c>
      <c r="AC310" s="275">
        <f t="shared" ref="AC310" si="3279">IF(L309&gt;0,(L310/L309),)</f>
        <v>0</v>
      </c>
      <c r="AD310" s="275">
        <f t="shared" ref="AD310" si="3280">IF(M309&gt;0,(M310/M309),)</f>
        <v>0</v>
      </c>
      <c r="AE310" s="290">
        <f t="shared" ref="AE310" si="3281">IF(N309&gt;0,(N310/N309),)</f>
        <v>0</v>
      </c>
      <c r="AF310" s="285">
        <f t="shared" ref="AF310" si="3282">IF(O309&gt;0,(O310/O309),)</f>
        <v>0</v>
      </c>
      <c r="AG310" s="275">
        <f t="shared" ref="AG310" si="3283">IF(P309&gt;0,(P310/P309),)</f>
        <v>0</v>
      </c>
      <c r="AH310" s="290">
        <f t="shared" ref="AH310" si="3284">IF(Q309&gt;0,(Q310/Q309),)</f>
        <v>0</v>
      </c>
      <c r="AI310" s="345">
        <f>IF(S308&gt;0,(S310-S308)/S308,)</f>
        <v>-5.9174072046737428E-2</v>
      </c>
      <c r="AJ310" s="314">
        <f t="shared" ref="AJ310" si="3285">IF(T308&gt;0,(T310-T308)/T308,)</f>
        <v>0</v>
      </c>
      <c r="AK310" s="314">
        <f t="shared" ref="AK310" si="3286">IF(U308&gt;0,(U310-U308)/U308,)</f>
        <v>-1.1758069643066204E-2</v>
      </c>
      <c r="AL310" s="312">
        <f t="shared" ref="AL310" si="3287">IF(V308&gt;0,(V310-V308)/V308,)</f>
        <v>8.5102733794989269E-2</v>
      </c>
      <c r="AM310" s="314">
        <f t="shared" ref="AM310" si="3288">IF(W308&gt;0,(W310-W308)/W308,)</f>
        <v>-6.0568730085578608E-2</v>
      </c>
      <c r="AN310" s="314">
        <f t="shared" ref="AN310" si="3289">IF(X308&gt;0,(X310-X308)/X308,)</f>
        <v>1.2879130539954686E-2</v>
      </c>
      <c r="AO310" s="310">
        <f t="shared" ref="AO310" si="3290">IF(Y308&gt;0,(Y310-Y308)/Y308,)</f>
        <v>-4.3673800783686649E-2</v>
      </c>
      <c r="AP310" s="314">
        <f t="shared" ref="AP310" si="3291">IF(Z308&gt;0,(Z310-Z308)/Z308,)</f>
        <v>0</v>
      </c>
      <c r="AQ310" s="314">
        <f t="shared" ref="AQ310" si="3292">IF(AA308&gt;0,(AA310-AA308)/AA308,)</f>
        <v>0</v>
      </c>
      <c r="AR310" s="314">
        <f t="shared" ref="AR310" si="3293">IF(AB308&gt;0,(AB310-AB308)/AB308,)</f>
        <v>0</v>
      </c>
      <c r="AS310" s="314">
        <f t="shared" ref="AS310" si="3294">IF(AC308&gt;0,(AC310-AC308)/AC308,)</f>
        <v>0</v>
      </c>
      <c r="AT310" s="314">
        <f t="shared" ref="AT310" si="3295">IF(AD308&gt;0,(AD310-AD308)/AD308,)</f>
        <v>0</v>
      </c>
      <c r="AU310" s="310">
        <f t="shared" ref="AU310" si="3296">IF(AE308&gt;0,(AE310-AE308)/AE308,)</f>
        <v>0</v>
      </c>
      <c r="AV310" s="314">
        <f t="shared" ref="AV310" si="3297">IF(AF308&gt;0,(AF310-AF308)/AF308,)</f>
        <v>0</v>
      </c>
      <c r="AW310" s="314">
        <f t="shared" ref="AW310" si="3298">IF(AG308&gt;0,(AG310-AG308)/AG308,)</f>
        <v>0</v>
      </c>
      <c r="AX310" s="310">
        <f t="shared" ref="AX310" si="3299">IF(AH308&gt;0,(AH310-AH308)/AH308,)</f>
        <v>0</v>
      </c>
    </row>
    <row r="311" spans="1:50">
      <c r="A311" s="381" t="s">
        <v>334</v>
      </c>
      <c r="B311" s="382">
        <v>0</v>
      </c>
      <c r="C311" s="382"/>
      <c r="D311" s="382">
        <v>0</v>
      </c>
      <c r="E311" s="382">
        <v>0</v>
      </c>
      <c r="F311" s="382">
        <v>0</v>
      </c>
      <c r="G311" s="382">
        <v>0</v>
      </c>
      <c r="H311" s="382">
        <v>0</v>
      </c>
      <c r="I311" s="382">
        <v>0</v>
      </c>
      <c r="J311" s="382">
        <v>0</v>
      </c>
      <c r="K311" s="382">
        <v>0</v>
      </c>
      <c r="L311" s="382">
        <v>0</v>
      </c>
      <c r="M311" s="382"/>
      <c r="N311" s="382">
        <v>0</v>
      </c>
      <c r="O311" s="382">
        <v>0</v>
      </c>
      <c r="P311" s="382">
        <v>0</v>
      </c>
      <c r="Q311" s="382">
        <v>0</v>
      </c>
      <c r="Y311" s="288"/>
      <c r="Z311" s="284"/>
      <c r="AE311" s="288"/>
      <c r="AF311" s="284"/>
      <c r="AH311" s="288"/>
      <c r="AI311" s="343"/>
      <c r="AJ311" s="344"/>
      <c r="AK311" s="344"/>
      <c r="AL311" s="344"/>
      <c r="AM311" s="344"/>
      <c r="AN311" s="344"/>
      <c r="AO311" s="309"/>
      <c r="AP311" s="344"/>
      <c r="AQ311" s="344"/>
      <c r="AR311" s="344"/>
      <c r="AS311" s="344"/>
      <c r="AT311" s="344"/>
      <c r="AU311" s="309"/>
      <c r="AV311" s="344"/>
      <c r="AW311" s="344"/>
      <c r="AX311" s="309"/>
    </row>
    <row r="312" spans="1:50">
      <c r="A312" s="381" t="s">
        <v>336</v>
      </c>
      <c r="B312" s="382">
        <v>0</v>
      </c>
      <c r="C312" s="382"/>
      <c r="D312" s="382">
        <v>0</v>
      </c>
      <c r="E312" s="382">
        <v>0</v>
      </c>
      <c r="F312" s="382">
        <v>0</v>
      </c>
      <c r="G312" s="382">
        <v>0</v>
      </c>
      <c r="H312" s="382">
        <v>0</v>
      </c>
      <c r="I312" s="382">
        <v>0</v>
      </c>
      <c r="J312" s="382">
        <v>0</v>
      </c>
      <c r="K312" s="382">
        <v>0</v>
      </c>
      <c r="L312" s="382">
        <v>0</v>
      </c>
      <c r="M312" s="382"/>
      <c r="N312" s="382">
        <v>0</v>
      </c>
      <c r="O312" s="382">
        <v>0</v>
      </c>
      <c r="P312" s="382">
        <v>0</v>
      </c>
      <c r="Q312" s="382">
        <v>0</v>
      </c>
      <c r="R312" s="273"/>
      <c r="S312" s="275">
        <f>IF(B311&gt;0,(B312/B311),)</f>
        <v>0</v>
      </c>
      <c r="T312" s="275">
        <f t="shared" ref="T312" si="3300">IF(C311&gt;0,(C312/C311),)</f>
        <v>0</v>
      </c>
      <c r="U312" s="275">
        <f t="shared" ref="U312" si="3301">IF(D311&gt;0,(D312/D311),)</f>
        <v>0</v>
      </c>
      <c r="V312" s="275">
        <f t="shared" ref="V312" si="3302">IF(E311&gt;0,(E312/E311),)</f>
        <v>0</v>
      </c>
      <c r="W312" s="275">
        <f t="shared" ref="W312" si="3303">IF(F311&gt;0,(F312/F311),)</f>
        <v>0</v>
      </c>
      <c r="X312" s="275">
        <f t="shared" ref="X312" si="3304">IF(G311&gt;0,(G312/G311),)</f>
        <v>0</v>
      </c>
      <c r="Y312" s="290">
        <f t="shared" ref="Y312" si="3305">IF(H311&gt;0,(H312/H311),)</f>
        <v>0</v>
      </c>
      <c r="Z312" s="285">
        <f t="shared" ref="Z312" si="3306">IF(I311&gt;0,(I312/I311),)</f>
        <v>0</v>
      </c>
      <c r="AA312" s="275">
        <f t="shared" ref="AA312" si="3307">IF(J311&gt;0,(J312/J311),)</f>
        <v>0</v>
      </c>
      <c r="AB312" s="275">
        <f t="shared" ref="AB312" si="3308">IF(K311&gt;0,(K312/K311),)</f>
        <v>0</v>
      </c>
      <c r="AC312" s="275">
        <f t="shared" ref="AC312" si="3309">IF(L311&gt;0,(L312/L311),)</f>
        <v>0</v>
      </c>
      <c r="AD312" s="275">
        <f t="shared" ref="AD312" si="3310">IF(M311&gt;0,(M312/M311),)</f>
        <v>0</v>
      </c>
      <c r="AE312" s="290">
        <f t="shared" ref="AE312" si="3311">IF(N311&gt;0,(N312/N311),)</f>
        <v>0</v>
      </c>
      <c r="AF312" s="285">
        <f t="shared" ref="AF312" si="3312">IF(O311&gt;0,(O312/O311),)</f>
        <v>0</v>
      </c>
      <c r="AG312" s="275">
        <f t="shared" ref="AG312" si="3313">IF(P311&gt;0,(P312/P311),)</f>
        <v>0</v>
      </c>
      <c r="AH312" s="290">
        <f t="shared" ref="AH312" si="3314">IF(Q311&gt;0,(Q312/Q311),)</f>
        <v>0</v>
      </c>
      <c r="AI312" s="343"/>
      <c r="AJ312" s="344"/>
      <c r="AK312" s="344"/>
      <c r="AL312" s="344"/>
      <c r="AM312" s="344"/>
      <c r="AN312" s="344"/>
      <c r="AO312" s="309"/>
      <c r="AP312" s="344"/>
      <c r="AQ312" s="344"/>
      <c r="AR312" s="344"/>
      <c r="AS312" s="344"/>
      <c r="AT312" s="344"/>
      <c r="AU312" s="309"/>
      <c r="AV312" s="344"/>
      <c r="AW312" s="344"/>
      <c r="AX312" s="309"/>
    </row>
    <row r="313" spans="1:50">
      <c r="A313" s="381" t="s">
        <v>338</v>
      </c>
      <c r="B313" s="382">
        <v>0</v>
      </c>
      <c r="C313" s="382"/>
      <c r="D313" s="382">
        <v>0</v>
      </c>
      <c r="E313" s="382">
        <v>0</v>
      </c>
      <c r="F313" s="382">
        <v>0</v>
      </c>
      <c r="G313" s="382">
        <v>0</v>
      </c>
      <c r="H313" s="382">
        <v>0</v>
      </c>
      <c r="I313" s="382">
        <v>0</v>
      </c>
      <c r="J313" s="382">
        <v>0</v>
      </c>
      <c r="K313" s="382">
        <v>0</v>
      </c>
      <c r="L313" s="382">
        <v>0</v>
      </c>
      <c r="M313" s="382"/>
      <c r="N313" s="382">
        <v>0</v>
      </c>
      <c r="O313" s="382">
        <v>0</v>
      </c>
      <c r="P313" s="382">
        <v>0</v>
      </c>
      <c r="Q313" s="382">
        <v>0</v>
      </c>
      <c r="Y313" s="288"/>
      <c r="Z313" s="284"/>
      <c r="AE313" s="288"/>
      <c r="AF313" s="284"/>
      <c r="AH313" s="288"/>
      <c r="AI313" s="343"/>
      <c r="AJ313" s="344"/>
      <c r="AK313" s="344"/>
      <c r="AL313" s="344"/>
      <c r="AM313" s="344"/>
      <c r="AN313" s="344"/>
      <c r="AO313" s="309"/>
      <c r="AP313" s="344"/>
      <c r="AQ313" s="344"/>
      <c r="AR313" s="344"/>
      <c r="AS313" s="344"/>
      <c r="AT313" s="344"/>
      <c r="AU313" s="309"/>
      <c r="AV313" s="344"/>
      <c r="AW313" s="344"/>
      <c r="AX313" s="309"/>
    </row>
    <row r="314" spans="1:50">
      <c r="A314" s="381" t="s">
        <v>340</v>
      </c>
      <c r="B314" s="382">
        <v>0</v>
      </c>
      <c r="C314" s="382"/>
      <c r="D314" s="382">
        <v>0</v>
      </c>
      <c r="E314" s="382">
        <v>0</v>
      </c>
      <c r="F314" s="382">
        <v>0</v>
      </c>
      <c r="G314" s="382">
        <v>0</v>
      </c>
      <c r="H314" s="382">
        <v>0</v>
      </c>
      <c r="I314" s="382">
        <v>0</v>
      </c>
      <c r="J314" s="382">
        <v>0</v>
      </c>
      <c r="K314" s="382">
        <v>0</v>
      </c>
      <c r="L314" s="382">
        <v>0</v>
      </c>
      <c r="M314" s="382"/>
      <c r="N314" s="382">
        <v>0</v>
      </c>
      <c r="O314" s="382">
        <v>0</v>
      </c>
      <c r="P314" s="382">
        <v>0</v>
      </c>
      <c r="Q314" s="382">
        <v>0</v>
      </c>
      <c r="R314" s="273"/>
      <c r="S314" s="275">
        <f>IF(B313&gt;0,(B314/B313),)</f>
        <v>0</v>
      </c>
      <c r="T314" s="275">
        <f t="shared" ref="T314" si="3315">IF(C313&gt;0,(C314/C313),)</f>
        <v>0</v>
      </c>
      <c r="U314" s="275">
        <f t="shared" ref="U314" si="3316">IF(D313&gt;0,(D314/D313),)</f>
        <v>0</v>
      </c>
      <c r="V314" s="275">
        <f t="shared" ref="V314" si="3317">IF(E313&gt;0,(E314/E313),)</f>
        <v>0</v>
      </c>
      <c r="W314" s="275">
        <f t="shared" ref="W314" si="3318">IF(F313&gt;0,(F314/F313),)</f>
        <v>0</v>
      </c>
      <c r="X314" s="275">
        <f t="shared" ref="X314" si="3319">IF(G313&gt;0,(G314/G313),)</f>
        <v>0</v>
      </c>
      <c r="Y314" s="290">
        <f t="shared" ref="Y314" si="3320">IF(H313&gt;0,(H314/H313),)</f>
        <v>0</v>
      </c>
      <c r="Z314" s="285">
        <f t="shared" ref="Z314" si="3321">IF(I313&gt;0,(I314/I313),)</f>
        <v>0</v>
      </c>
      <c r="AA314" s="275">
        <f t="shared" ref="AA314" si="3322">IF(J313&gt;0,(J314/J313),)</f>
        <v>0</v>
      </c>
      <c r="AB314" s="275">
        <f t="shared" ref="AB314" si="3323">IF(K313&gt;0,(K314/K313),)</f>
        <v>0</v>
      </c>
      <c r="AC314" s="275">
        <f t="shared" ref="AC314" si="3324">IF(L313&gt;0,(L314/L313),)</f>
        <v>0</v>
      </c>
      <c r="AD314" s="275">
        <f t="shared" ref="AD314" si="3325">IF(M313&gt;0,(M314/M313),)</f>
        <v>0</v>
      </c>
      <c r="AE314" s="290">
        <f t="shared" ref="AE314" si="3326">IF(N313&gt;0,(N314/N313),)</f>
        <v>0</v>
      </c>
      <c r="AF314" s="285">
        <f t="shared" ref="AF314" si="3327">IF(O313&gt;0,(O314/O313),)</f>
        <v>0</v>
      </c>
      <c r="AG314" s="275">
        <f t="shared" ref="AG314" si="3328">IF(P313&gt;0,(P314/P313),)</f>
        <v>0</v>
      </c>
      <c r="AH314" s="290">
        <f t="shared" ref="AH314" si="3329">IF(Q313&gt;0,(Q314/Q313),)</f>
        <v>0</v>
      </c>
      <c r="AI314" s="345">
        <f>IF(S312&gt;0,(S314-S312)/S312,)</f>
        <v>0</v>
      </c>
      <c r="AJ314" s="314">
        <f t="shared" ref="AJ314" si="3330">IF(T312&gt;0,(T314-T312)/T312,)</f>
        <v>0</v>
      </c>
      <c r="AK314" s="314">
        <f t="shared" ref="AK314" si="3331">IF(U312&gt;0,(U314-U312)/U312,)</f>
        <v>0</v>
      </c>
      <c r="AL314" s="314">
        <f t="shared" ref="AL314" si="3332">IF(V312&gt;0,(V314-V312)/V312,)</f>
        <v>0</v>
      </c>
      <c r="AM314" s="314">
        <f t="shared" ref="AM314" si="3333">IF(W312&gt;0,(W314-W312)/W312,)</f>
        <v>0</v>
      </c>
      <c r="AN314" s="314">
        <f t="shared" ref="AN314" si="3334">IF(X312&gt;0,(X314-X312)/X312,)</f>
        <v>0</v>
      </c>
      <c r="AO314" s="310">
        <f t="shared" ref="AO314" si="3335">IF(Y312&gt;0,(Y314-Y312)/Y312,)</f>
        <v>0</v>
      </c>
      <c r="AP314" s="314">
        <f t="shared" ref="AP314" si="3336">IF(Z312&gt;0,(Z314-Z312)/Z312,)</f>
        <v>0</v>
      </c>
      <c r="AQ314" s="314">
        <f t="shared" ref="AQ314" si="3337">IF(AA312&gt;0,(AA314-AA312)/AA312,)</f>
        <v>0</v>
      </c>
      <c r="AR314" s="314">
        <f t="shared" ref="AR314" si="3338">IF(AB312&gt;0,(AB314-AB312)/AB312,)</f>
        <v>0</v>
      </c>
      <c r="AS314" s="314">
        <f t="shared" ref="AS314" si="3339">IF(AC312&gt;0,(AC314-AC312)/AC312,)</f>
        <v>0</v>
      </c>
      <c r="AT314" s="314">
        <f t="shared" ref="AT314" si="3340">IF(AD312&gt;0,(AD314-AD312)/AD312,)</f>
        <v>0</v>
      </c>
      <c r="AU314" s="310">
        <f t="shared" ref="AU314" si="3341">IF(AE312&gt;0,(AE314-AE312)/AE312,)</f>
        <v>0</v>
      </c>
      <c r="AV314" s="314">
        <f t="shared" ref="AV314" si="3342">IF(AF312&gt;0,(AF314-AF312)/AF312,)</f>
        <v>0</v>
      </c>
      <c r="AW314" s="314">
        <f t="shared" ref="AW314" si="3343">IF(AG312&gt;0,(AG314-AG312)/AG312,)</f>
        <v>0</v>
      </c>
      <c r="AX314" s="310">
        <f t="shared" ref="AX314" si="3344">IF(AH312&gt;0,(AH314-AH312)/AH312,)</f>
        <v>0</v>
      </c>
    </row>
    <row r="315" spans="1:50">
      <c r="A315" s="381" t="s">
        <v>342</v>
      </c>
      <c r="B315" s="382">
        <v>0</v>
      </c>
      <c r="C315" s="382"/>
      <c r="D315" s="382">
        <v>0</v>
      </c>
      <c r="E315" s="382">
        <v>0</v>
      </c>
      <c r="F315" s="382">
        <v>0</v>
      </c>
      <c r="G315" s="382">
        <v>0</v>
      </c>
      <c r="H315" s="382">
        <v>0</v>
      </c>
      <c r="I315" s="382">
        <v>206</v>
      </c>
      <c r="J315" s="382">
        <v>573</v>
      </c>
      <c r="K315" s="382">
        <v>151</v>
      </c>
      <c r="L315" s="382">
        <v>317</v>
      </c>
      <c r="M315" s="382"/>
      <c r="N315" s="382">
        <v>1247</v>
      </c>
      <c r="O315" s="382">
        <v>218</v>
      </c>
      <c r="P315" s="382">
        <v>885</v>
      </c>
      <c r="Q315" s="382">
        <v>1103</v>
      </c>
      <c r="Y315" s="288"/>
      <c r="Z315" s="284"/>
      <c r="AE315" s="288"/>
      <c r="AF315" s="284"/>
      <c r="AH315" s="288"/>
      <c r="AI315" s="343"/>
      <c r="AJ315" s="344"/>
      <c r="AK315" s="344"/>
      <c r="AL315" s="344"/>
      <c r="AM315" s="344"/>
      <c r="AN315" s="344"/>
      <c r="AO315" s="309"/>
      <c r="AP315" s="344"/>
      <c r="AQ315" s="344"/>
      <c r="AR315" s="344"/>
      <c r="AS315" s="344"/>
      <c r="AT315" s="344"/>
      <c r="AU315" s="309"/>
      <c r="AV315" s="344"/>
      <c r="AW315" s="344"/>
      <c r="AX315" s="309"/>
    </row>
    <row r="316" spans="1:50">
      <c r="A316" s="381" t="s">
        <v>344</v>
      </c>
      <c r="B316" s="382">
        <v>0</v>
      </c>
      <c r="C316" s="382"/>
      <c r="D316" s="382">
        <v>0</v>
      </c>
      <c r="E316" s="382">
        <v>0</v>
      </c>
      <c r="F316" s="382">
        <v>0</v>
      </c>
      <c r="G316" s="382">
        <v>0</v>
      </c>
      <c r="H316" s="382">
        <v>0</v>
      </c>
      <c r="I316" s="382">
        <v>10941498.586550437</v>
      </c>
      <c r="J316" s="382">
        <v>30961230.558412768</v>
      </c>
      <c r="K316" s="382">
        <v>6862559.0468394477</v>
      </c>
      <c r="L316" s="382">
        <v>14056633.832674518</v>
      </c>
      <c r="M316" s="382"/>
      <c r="N316" s="382">
        <v>62821922.024477169</v>
      </c>
      <c r="O316" s="382">
        <v>11610206.931613063</v>
      </c>
      <c r="P316" s="382">
        <v>40574278.029401012</v>
      </c>
      <c r="Q316" s="382">
        <v>52184484.961014077</v>
      </c>
      <c r="R316" s="273"/>
      <c r="S316" s="275">
        <f>IF(B315&gt;0,(B316/B315),)</f>
        <v>0</v>
      </c>
      <c r="T316" s="275">
        <f t="shared" ref="T316" si="3345">IF(C315&gt;0,(C316/C315),)</f>
        <v>0</v>
      </c>
      <c r="U316" s="275">
        <f t="shared" ref="U316" si="3346">IF(D315&gt;0,(D316/D315),)</f>
        <v>0</v>
      </c>
      <c r="V316" s="275">
        <f t="shared" ref="V316" si="3347">IF(E315&gt;0,(E316/E315),)</f>
        <v>0</v>
      </c>
      <c r="W316" s="275">
        <f t="shared" ref="W316" si="3348">IF(F315&gt;0,(F316/F315),)</f>
        <v>0</v>
      </c>
      <c r="X316" s="275">
        <f t="shared" ref="X316" si="3349">IF(G315&gt;0,(G316/G315),)</f>
        <v>0</v>
      </c>
      <c r="Y316" s="290">
        <f t="shared" ref="Y316" si="3350">IF(H315&gt;0,(H316/H315),)</f>
        <v>0</v>
      </c>
      <c r="Z316" s="285">
        <f t="shared" ref="Z316" si="3351">IF(I315&gt;0,(I316/I315),)</f>
        <v>53114.070808497265</v>
      </c>
      <c r="AA316" s="275">
        <f t="shared" ref="AA316" si="3352">IF(J315&gt;0,(J316/J315),)</f>
        <v>54033.561183966434</v>
      </c>
      <c r="AB316" s="275">
        <f t="shared" ref="AB316" si="3353">IF(K315&gt;0,(K316/K315),)</f>
        <v>45447.410906221507</v>
      </c>
      <c r="AC316" s="275">
        <f t="shared" ref="AC316" si="3354">IF(L315&gt;0,(L316/L315),)</f>
        <v>44342.693478468515</v>
      </c>
      <c r="AD316" s="275">
        <f t="shared" ref="AD316" si="3355">IF(M315&gt;0,(M316/M315),)</f>
        <v>0</v>
      </c>
      <c r="AE316" s="290">
        <f t="shared" ref="AE316" si="3356">IF(N315&gt;0,(N316/N315),)</f>
        <v>50378.445889717055</v>
      </c>
      <c r="AF316" s="285">
        <f t="shared" ref="AF316" si="3357">IF(O315&gt;0,(O316/O315),)</f>
        <v>53257.829961527816</v>
      </c>
      <c r="AG316" s="275">
        <f t="shared" ref="AG316" si="3358">IF(P315&gt;0,(P316/P315),)</f>
        <v>45846.641841131088</v>
      </c>
      <c r="AH316" s="290">
        <f t="shared" ref="AH316" si="3359">IF(Q315&gt;0,(Q316/Q315),)</f>
        <v>47311.409756132438</v>
      </c>
      <c r="AI316" s="343"/>
      <c r="AJ316" s="344"/>
      <c r="AK316" s="344"/>
      <c r="AL316" s="344"/>
      <c r="AM316" s="344"/>
      <c r="AN316" s="344"/>
      <c r="AO316" s="309"/>
      <c r="AP316" s="344"/>
      <c r="AQ316" s="344"/>
      <c r="AR316" s="344"/>
      <c r="AS316" s="344"/>
      <c r="AT316" s="344"/>
      <c r="AU316" s="309"/>
      <c r="AV316" s="344"/>
      <c r="AW316" s="344"/>
      <c r="AX316" s="309"/>
    </row>
    <row r="317" spans="1:50">
      <c r="A317" s="381" t="s">
        <v>346</v>
      </c>
      <c r="B317" s="382">
        <v>0</v>
      </c>
      <c r="C317" s="382"/>
      <c r="D317" s="382">
        <v>0</v>
      </c>
      <c r="E317" s="382">
        <v>0</v>
      </c>
      <c r="F317" s="382">
        <v>0</v>
      </c>
      <c r="G317" s="382">
        <v>0</v>
      </c>
      <c r="H317" s="382">
        <v>0</v>
      </c>
      <c r="I317" s="382">
        <v>203</v>
      </c>
      <c r="J317" s="382">
        <v>553</v>
      </c>
      <c r="K317" s="382">
        <v>152</v>
      </c>
      <c r="L317" s="382">
        <v>304</v>
      </c>
      <c r="M317" s="382"/>
      <c r="N317" s="382">
        <v>1212</v>
      </c>
      <c r="O317" s="382">
        <v>220</v>
      </c>
      <c r="P317" s="382">
        <v>912</v>
      </c>
      <c r="Q317" s="382">
        <v>1132</v>
      </c>
      <c r="Y317" s="288"/>
      <c r="Z317" s="284"/>
      <c r="AE317" s="288"/>
      <c r="AF317" s="284"/>
      <c r="AH317" s="288"/>
      <c r="AI317" s="343"/>
      <c r="AJ317" s="344"/>
      <c r="AK317" s="344"/>
      <c r="AL317" s="344"/>
      <c r="AM317" s="344"/>
      <c r="AN317" s="344"/>
      <c r="AO317" s="309"/>
      <c r="AP317" s="344"/>
      <c r="AQ317" s="344"/>
      <c r="AR317" s="344"/>
      <c r="AS317" s="344"/>
      <c r="AT317" s="344"/>
      <c r="AU317" s="309"/>
      <c r="AV317" s="344"/>
      <c r="AW317" s="344"/>
      <c r="AX317" s="309"/>
    </row>
    <row r="318" spans="1:50">
      <c r="A318" s="381" t="s">
        <v>348</v>
      </c>
      <c r="B318" s="382">
        <v>0</v>
      </c>
      <c r="C318" s="382"/>
      <c r="D318" s="382">
        <v>0</v>
      </c>
      <c r="E318" s="382">
        <v>0</v>
      </c>
      <c r="F318" s="382">
        <v>0</v>
      </c>
      <c r="G318" s="382">
        <v>0</v>
      </c>
      <c r="H318" s="382">
        <v>0</v>
      </c>
      <c r="I318" s="382">
        <v>10667417.66495507</v>
      </c>
      <c r="J318" s="382">
        <v>28770469.867649566</v>
      </c>
      <c r="K318" s="382">
        <v>7013389.5867470633</v>
      </c>
      <c r="L318" s="382">
        <v>13358620.070869762</v>
      </c>
      <c r="M318" s="382"/>
      <c r="N318" s="382">
        <v>59809897.190221459</v>
      </c>
      <c r="O318" s="382">
        <v>11864958.126629516</v>
      </c>
      <c r="P318" s="382">
        <v>42424104.109600276</v>
      </c>
      <c r="Q318" s="382">
        <v>54289062.236229792</v>
      </c>
      <c r="R318" s="273"/>
      <c r="S318" s="275">
        <f>IF(B317&gt;0,(B318/B317),)</f>
        <v>0</v>
      </c>
      <c r="T318" s="275">
        <f t="shared" ref="T318" si="3360">IF(C317&gt;0,(C318/C317),)</f>
        <v>0</v>
      </c>
      <c r="U318" s="275">
        <f t="shared" ref="U318" si="3361">IF(D317&gt;0,(D318/D317),)</f>
        <v>0</v>
      </c>
      <c r="V318" s="275">
        <f t="shared" ref="V318" si="3362">IF(E317&gt;0,(E318/E317),)</f>
        <v>0</v>
      </c>
      <c r="W318" s="275">
        <f t="shared" ref="W318" si="3363">IF(F317&gt;0,(F318/F317),)</f>
        <v>0</v>
      </c>
      <c r="X318" s="275">
        <f t="shared" ref="X318" si="3364">IF(G317&gt;0,(G318/G317),)</f>
        <v>0</v>
      </c>
      <c r="Y318" s="290">
        <f t="shared" ref="Y318" si="3365">IF(H317&gt;0,(H318/H317),)</f>
        <v>0</v>
      </c>
      <c r="Z318" s="285">
        <f t="shared" ref="Z318" si="3366">IF(I317&gt;0,(I318/I317),)</f>
        <v>52548.855492389506</v>
      </c>
      <c r="AA318" s="275">
        <f t="shared" ref="AA318" si="3367">IF(J317&gt;0,(J318/J317),)</f>
        <v>52026.166125948585</v>
      </c>
      <c r="AB318" s="275">
        <f t="shared" ref="AB318" si="3368">IF(K317&gt;0,(K318/K317),)</f>
        <v>46140.720965441207</v>
      </c>
      <c r="AC318" s="275">
        <f t="shared" ref="AC318" si="3369">IF(L317&gt;0,(L318/L317),)</f>
        <v>43942.829180492641</v>
      </c>
      <c r="AD318" s="275">
        <f t="shared" ref="AD318" si="3370">IF(M317&gt;0,(M318/M317),)</f>
        <v>0</v>
      </c>
      <c r="AE318" s="290">
        <f t="shared" ref="AE318" si="3371">IF(N317&gt;0,(N318/N317),)</f>
        <v>49348.0999919319</v>
      </c>
      <c r="AF318" s="285">
        <f t="shared" ref="AF318" si="3372">IF(O317&gt;0,(O318/O317),)</f>
        <v>53931.627848315984</v>
      </c>
      <c r="AG318" s="275">
        <f t="shared" ref="AG318" si="3373">IF(P317&gt;0,(P318/P317),)</f>
        <v>46517.65801491258</v>
      </c>
      <c r="AH318" s="290">
        <f t="shared" ref="AH318" si="3374">IF(Q317&gt;0,(Q318/Q317),)</f>
        <v>47958.535544372608</v>
      </c>
      <c r="AI318" s="345">
        <f>IF(S316&gt;0,(S318-S316)/S316,)</f>
        <v>0</v>
      </c>
      <c r="AJ318" s="314">
        <f t="shared" ref="AJ318" si="3375">IF(T316&gt;0,(T318-T316)/T316,)</f>
        <v>0</v>
      </c>
      <c r="AK318" s="314">
        <f t="shared" ref="AK318" si="3376">IF(U316&gt;0,(U318-U316)/U316,)</f>
        <v>0</v>
      </c>
      <c r="AL318" s="314">
        <f t="shared" ref="AL318" si="3377">IF(V316&gt;0,(V318-V316)/V316,)</f>
        <v>0</v>
      </c>
      <c r="AM318" s="314">
        <f t="shared" ref="AM318" si="3378">IF(W316&gt;0,(W318-W316)/W316,)</f>
        <v>0</v>
      </c>
      <c r="AN318" s="314">
        <f t="shared" ref="AN318" si="3379">IF(X316&gt;0,(X318-X316)/X316,)</f>
        <v>0</v>
      </c>
      <c r="AO318" s="310">
        <f t="shared" ref="AO318" si="3380">IF(Y316&gt;0,(Y318-Y316)/Y316,)</f>
        <v>0</v>
      </c>
      <c r="AP318" s="314">
        <f t="shared" ref="AP318" si="3381">IF(Z316&gt;0,(Z318-Z316)/Z316,)</f>
        <v>-1.0641536366994763E-2</v>
      </c>
      <c r="AQ318" s="314">
        <f t="shared" ref="AQ318" si="3382">IF(AA316&gt;0,(AA318-AA316)/AA316,)</f>
        <v>-3.7150893149228724E-2</v>
      </c>
      <c r="AR318" s="314">
        <f t="shared" ref="AR318" si="3383">IF(AB316&gt;0,(AB318-AB316)/AB316,)</f>
        <v>1.5255215762462504E-2</v>
      </c>
      <c r="AS318" s="314">
        <f t="shared" ref="AS318" si="3384">IF(AC316&gt;0,(AC318-AC316)/AC316,)</f>
        <v>-9.0175915491023453E-3</v>
      </c>
      <c r="AT318" s="314">
        <f t="shared" ref="AT318" si="3385">IF(AD316&gt;0,(AD318-AD316)/AD316,)</f>
        <v>0</v>
      </c>
      <c r="AU318" s="310">
        <f t="shared" ref="AU318" si="3386">IF(AE316&gt;0,(AE318-AE316)/AE316,)</f>
        <v>-2.0452117559177488E-2</v>
      </c>
      <c r="AV318" s="314">
        <f t="shared" ref="AV318" si="3387">IF(AF316&gt;0,(AF318-AF316)/AF316,)</f>
        <v>1.2651621128290505E-2</v>
      </c>
      <c r="AW318" s="314">
        <f t="shared" ref="AW318" si="3388">IF(AG316&gt;0,(AG318-AG316)/AG316,)</f>
        <v>1.4636103034693667E-2</v>
      </c>
      <c r="AX318" s="310">
        <f t="shared" ref="AX318" si="3389">IF(AH316&gt;0,(AH318-AH316)/AH316,)</f>
        <v>1.3678006881971851E-2</v>
      </c>
    </row>
    <row r="319" spans="1:50">
      <c r="A319" s="381" t="s">
        <v>350</v>
      </c>
      <c r="B319" s="382">
        <v>2103</v>
      </c>
      <c r="C319" s="382"/>
      <c r="D319" s="382">
        <v>814</v>
      </c>
      <c r="E319" s="382">
        <v>132</v>
      </c>
      <c r="F319" s="382">
        <v>801</v>
      </c>
      <c r="G319" s="382">
        <v>203</v>
      </c>
      <c r="H319" s="382">
        <v>4053</v>
      </c>
      <c r="I319" s="382">
        <v>206</v>
      </c>
      <c r="J319" s="382">
        <v>573</v>
      </c>
      <c r="K319" s="382">
        <v>151</v>
      </c>
      <c r="L319" s="382">
        <v>317</v>
      </c>
      <c r="M319" s="382"/>
      <c r="N319" s="382">
        <v>1247</v>
      </c>
      <c r="O319" s="382">
        <v>218</v>
      </c>
      <c r="P319" s="382">
        <v>885</v>
      </c>
      <c r="Q319" s="382">
        <v>1103</v>
      </c>
      <c r="Y319" s="288"/>
      <c r="Z319" s="284"/>
      <c r="AE319" s="288"/>
      <c r="AF319" s="284"/>
      <c r="AH319" s="288"/>
      <c r="AI319" s="343"/>
      <c r="AJ319" s="344"/>
      <c r="AK319" s="344"/>
      <c r="AL319" s="344"/>
      <c r="AM319" s="344"/>
      <c r="AN319" s="344"/>
      <c r="AO319" s="309"/>
      <c r="AP319" s="344"/>
      <c r="AQ319" s="344"/>
      <c r="AR319" s="344"/>
      <c r="AS319" s="344"/>
      <c r="AT319" s="344"/>
      <c r="AU319" s="309"/>
      <c r="AV319" s="344"/>
      <c r="AW319" s="344"/>
      <c r="AX319" s="309"/>
    </row>
    <row r="320" spans="1:50">
      <c r="A320" s="381" t="s">
        <v>352</v>
      </c>
      <c r="B320" s="382">
        <v>173568478.50851306</v>
      </c>
      <c r="C320" s="382"/>
      <c r="D320" s="382">
        <v>51357677.532072358</v>
      </c>
      <c r="E320" s="382">
        <v>8285054.5114853475</v>
      </c>
      <c r="F320" s="382">
        <v>44773037.282399297</v>
      </c>
      <c r="G320" s="382">
        <v>10239811.255256744</v>
      </c>
      <c r="H320" s="382">
        <v>288224059.08972681</v>
      </c>
      <c r="I320" s="382">
        <v>10941498.586550437</v>
      </c>
      <c r="J320" s="382">
        <v>30961230.558412768</v>
      </c>
      <c r="K320" s="382">
        <v>6862559.0468394477</v>
      </c>
      <c r="L320" s="382">
        <v>14056633.832674518</v>
      </c>
      <c r="M320" s="382"/>
      <c r="N320" s="382">
        <v>62821922.024477169</v>
      </c>
      <c r="O320" s="382">
        <v>11610206.931613063</v>
      </c>
      <c r="P320" s="382">
        <v>40574278.029401012</v>
      </c>
      <c r="Q320" s="382">
        <v>52184484.961014077</v>
      </c>
      <c r="R320" s="273"/>
      <c r="S320" s="275">
        <f>IF(B319&gt;0,(B320/B319),)</f>
        <v>82533.751073948195</v>
      </c>
      <c r="T320" s="275">
        <f t="shared" ref="T320" si="3390">IF(C319&gt;0,(C320/C319),)</f>
        <v>0</v>
      </c>
      <c r="U320" s="275">
        <f t="shared" ref="U320" si="3391">IF(D319&gt;0,(D320/D319),)</f>
        <v>63092.969941120835</v>
      </c>
      <c r="V320" s="275">
        <f t="shared" ref="V320" si="3392">IF(E319&gt;0,(E320/E319),)</f>
        <v>62765.564480949601</v>
      </c>
      <c r="W320" s="275">
        <f t="shared" ref="W320" si="3393">IF(F319&gt;0,(F320/F319),)</f>
        <v>55896.426070411108</v>
      </c>
      <c r="X320" s="275">
        <f t="shared" ref="X320" si="3394">IF(G319&gt;0,(G320/G319),)</f>
        <v>50442.419976634206</v>
      </c>
      <c r="Y320" s="290">
        <f t="shared" ref="Y320" si="3395">IF(H319&gt;0,(H320/H319),)</f>
        <v>71113.757485745577</v>
      </c>
      <c r="Z320" s="285">
        <f t="shared" ref="Z320" si="3396">IF(I319&gt;0,(I320/I319),)</f>
        <v>53114.070808497265</v>
      </c>
      <c r="AA320" s="275">
        <f t="shared" ref="AA320" si="3397">IF(J319&gt;0,(J320/J319),)</f>
        <v>54033.561183966434</v>
      </c>
      <c r="AB320" s="275">
        <f t="shared" ref="AB320" si="3398">IF(K319&gt;0,(K320/K319),)</f>
        <v>45447.410906221507</v>
      </c>
      <c r="AC320" s="275">
        <f t="shared" ref="AC320" si="3399">IF(L319&gt;0,(L320/L319),)</f>
        <v>44342.693478468515</v>
      </c>
      <c r="AD320" s="275">
        <f t="shared" ref="AD320" si="3400">IF(M319&gt;0,(M320/M319),)</f>
        <v>0</v>
      </c>
      <c r="AE320" s="290">
        <f t="shared" ref="AE320" si="3401">IF(N319&gt;0,(N320/N319),)</f>
        <v>50378.445889717055</v>
      </c>
      <c r="AF320" s="285">
        <f t="shared" ref="AF320" si="3402">IF(O319&gt;0,(O320/O319),)</f>
        <v>53257.829961527816</v>
      </c>
      <c r="AG320" s="275">
        <f t="shared" ref="AG320" si="3403">IF(P319&gt;0,(P320/P319),)</f>
        <v>45846.641841131088</v>
      </c>
      <c r="AH320" s="290">
        <f t="shared" ref="AH320" si="3404">IF(Q319&gt;0,(Q320/Q319),)</f>
        <v>47311.409756132438</v>
      </c>
      <c r="AI320" s="343"/>
      <c r="AJ320" s="344"/>
      <c r="AK320" s="344"/>
      <c r="AL320" s="344"/>
      <c r="AM320" s="344"/>
      <c r="AN320" s="344"/>
      <c r="AO320" s="309"/>
      <c r="AP320" s="344"/>
      <c r="AQ320" s="344"/>
      <c r="AR320" s="344"/>
      <c r="AS320" s="344"/>
      <c r="AT320" s="344"/>
      <c r="AU320" s="309"/>
      <c r="AV320" s="344"/>
      <c r="AW320" s="344"/>
      <c r="AX320" s="309"/>
    </row>
    <row r="321" spans="1:50">
      <c r="A321" s="381" t="s">
        <v>354</v>
      </c>
      <c r="B321" s="382">
        <v>2109</v>
      </c>
      <c r="C321" s="382"/>
      <c r="D321" s="382">
        <v>812</v>
      </c>
      <c r="E321" s="382">
        <v>135</v>
      </c>
      <c r="F321" s="382">
        <v>807</v>
      </c>
      <c r="G321" s="382">
        <v>195</v>
      </c>
      <c r="H321" s="382">
        <v>4058</v>
      </c>
      <c r="I321" s="382">
        <v>203</v>
      </c>
      <c r="J321" s="382">
        <v>553</v>
      </c>
      <c r="K321" s="382">
        <v>152</v>
      </c>
      <c r="L321" s="382">
        <v>304</v>
      </c>
      <c r="M321" s="382"/>
      <c r="N321" s="382">
        <v>1212</v>
      </c>
      <c r="O321" s="382">
        <v>220</v>
      </c>
      <c r="P321" s="382">
        <v>912</v>
      </c>
      <c r="Q321" s="382">
        <v>1132</v>
      </c>
      <c r="Y321" s="288"/>
      <c r="Z321" s="284"/>
      <c r="AE321" s="288"/>
      <c r="AF321" s="284"/>
      <c r="AH321" s="288"/>
      <c r="AI321" s="343"/>
      <c r="AJ321" s="344"/>
      <c r="AK321" s="344"/>
      <c r="AL321" s="344"/>
      <c r="AM321" s="344"/>
      <c r="AN321" s="344"/>
      <c r="AO321" s="309"/>
      <c r="AP321" s="344"/>
      <c r="AQ321" s="344"/>
      <c r="AR321" s="344"/>
      <c r="AS321" s="344"/>
      <c r="AT321" s="344"/>
      <c r="AU321" s="309"/>
      <c r="AV321" s="344"/>
      <c r="AW321" s="344"/>
      <c r="AX321" s="309"/>
    </row>
    <row r="322" spans="1:50" ht="13.5" thickBot="1">
      <c r="A322" s="387" t="s">
        <v>356</v>
      </c>
      <c r="B322" s="388">
        <v>152559601.63228065</v>
      </c>
      <c r="C322" s="388"/>
      <c r="D322" s="388">
        <v>51661877.45581539</v>
      </c>
      <c r="E322" s="388">
        <v>8931077.5685189366</v>
      </c>
      <c r="F322" s="388">
        <v>45866750.453921095</v>
      </c>
      <c r="G322" s="388">
        <v>9455095.9976944085</v>
      </c>
      <c r="H322" s="388">
        <v>268474403.10823047</v>
      </c>
      <c r="I322" s="388">
        <v>10667417.66495507</v>
      </c>
      <c r="J322" s="388">
        <v>28770469.867649566</v>
      </c>
      <c r="K322" s="388">
        <v>7013389.5867470633</v>
      </c>
      <c r="L322" s="388">
        <v>13358620.070869762</v>
      </c>
      <c r="M322" s="388"/>
      <c r="N322" s="388">
        <v>59809897.190221459</v>
      </c>
      <c r="O322" s="388">
        <v>11864958.126629516</v>
      </c>
      <c r="P322" s="388">
        <v>42424104.109600276</v>
      </c>
      <c r="Q322" s="388">
        <v>54289062.236229792</v>
      </c>
      <c r="S322" s="281">
        <f>IF(B321&gt;0,(B322/B321),)</f>
        <v>72337.411869265357</v>
      </c>
      <c r="T322" s="281">
        <f t="shared" ref="T322" si="3405">IF(C321&gt;0,(C322/C321),)</f>
        <v>0</v>
      </c>
      <c r="U322" s="281">
        <f t="shared" ref="U322" si="3406">IF(D321&gt;0,(D322/D321),)</f>
        <v>63623.001792876094</v>
      </c>
      <c r="V322" s="281">
        <f t="shared" ref="V322" si="3407">IF(E321&gt;0,(E322/E321),)</f>
        <v>66156.130137177315</v>
      </c>
      <c r="W322" s="281">
        <f t="shared" ref="W322" si="3408">IF(F321&gt;0,(F322/F321),)</f>
        <v>56836.121999902221</v>
      </c>
      <c r="X322" s="281">
        <f t="shared" ref="X322" si="3409">IF(G321&gt;0,(G322/G321),)</f>
        <v>48487.671783048252</v>
      </c>
      <c r="Y322" s="291">
        <f t="shared" ref="Y322" si="3410">IF(H321&gt;0,(H322/H321),)</f>
        <v>66159.291056734961</v>
      </c>
      <c r="Z322" s="286">
        <f t="shared" ref="Z322" si="3411">IF(I321&gt;0,(I322/I321),)</f>
        <v>52548.855492389506</v>
      </c>
      <c r="AA322" s="281">
        <f t="shared" ref="AA322" si="3412">IF(J321&gt;0,(J322/J321),)</f>
        <v>52026.166125948585</v>
      </c>
      <c r="AB322" s="281">
        <f t="shared" ref="AB322" si="3413">IF(K321&gt;0,(K322/K321),)</f>
        <v>46140.720965441207</v>
      </c>
      <c r="AC322" s="281">
        <f t="shared" ref="AC322" si="3414">IF(L321&gt;0,(L322/L321),)</f>
        <v>43942.829180492641</v>
      </c>
      <c r="AD322" s="281">
        <f t="shared" ref="AD322" si="3415">IF(M321&gt;0,(M322/M321),)</f>
        <v>0</v>
      </c>
      <c r="AE322" s="291">
        <f t="shared" ref="AE322" si="3416">IF(N321&gt;0,(N322/N321),)</f>
        <v>49348.0999919319</v>
      </c>
      <c r="AF322" s="286">
        <f t="shared" ref="AF322" si="3417">IF(O321&gt;0,(O322/O321),)</f>
        <v>53931.627848315984</v>
      </c>
      <c r="AG322" s="281">
        <f t="shared" ref="AG322" si="3418">IF(P321&gt;0,(P322/P321),)</f>
        <v>46517.65801491258</v>
      </c>
      <c r="AH322" s="291">
        <f t="shared" ref="AH322" si="3419">IF(Q321&gt;0,(Q322/Q321),)</f>
        <v>47958.535544372608</v>
      </c>
      <c r="AI322" s="346">
        <f>IF(S320&gt;0,(S322-S320)/S320,)</f>
        <v>-0.12354144906787491</v>
      </c>
      <c r="AJ322" s="347">
        <f t="shared" ref="AJ322" si="3420">IF(T320&gt;0,(T322-T320)/T320,)</f>
        <v>0</v>
      </c>
      <c r="AK322" s="347">
        <f t="shared" ref="AK322" si="3421">IF(U320&gt;0,(U322-U320)/U320,)</f>
        <v>8.4008068133405549E-3</v>
      </c>
      <c r="AL322" s="347">
        <f t="shared" ref="AL322" si="3422">IF(V320&gt;0,(V322-V320)/V320,)</f>
        <v>5.4019519847651618E-2</v>
      </c>
      <c r="AM322" s="347">
        <f t="shared" ref="AM322" si="3423">IF(W320&gt;0,(W322-W320)/W320,)</f>
        <v>1.6811377677481674E-2</v>
      </c>
      <c r="AN322" s="347">
        <f t="shared" ref="AN322" si="3424">IF(X320&gt;0,(X322-X320)/X320,)</f>
        <v>-3.8752070072994652E-2</v>
      </c>
      <c r="AO322" s="311">
        <f t="shared" ref="AO322" si="3425">IF(Y320&gt;0,(Y322-Y320)/Y320,)</f>
        <v>-6.96695914289681E-2</v>
      </c>
      <c r="AP322" s="347">
        <f t="shared" ref="AP322" si="3426">IF(Z320&gt;0,(Z322-Z320)/Z320,)</f>
        <v>-1.0641536366994763E-2</v>
      </c>
      <c r="AQ322" s="347">
        <f t="shared" ref="AQ322" si="3427">IF(AA320&gt;0,(AA322-AA320)/AA320,)</f>
        <v>-3.7150893149228724E-2</v>
      </c>
      <c r="AR322" s="347">
        <f t="shared" ref="AR322" si="3428">IF(AB320&gt;0,(AB322-AB320)/AB320,)</f>
        <v>1.5255215762462504E-2</v>
      </c>
      <c r="AS322" s="347">
        <f t="shared" ref="AS322" si="3429">IF(AC320&gt;0,(AC322-AC320)/AC320,)</f>
        <v>-9.0175915491023453E-3</v>
      </c>
      <c r="AT322" s="347">
        <f t="shared" ref="AT322" si="3430">IF(AD320&gt;0,(AD322-AD320)/AD320,)</f>
        <v>0</v>
      </c>
      <c r="AU322" s="311">
        <f t="shared" ref="AU322" si="3431">IF(AE320&gt;0,(AE322-AE320)/AE320,)</f>
        <v>-2.0452117559177488E-2</v>
      </c>
      <c r="AV322" s="347">
        <f t="shared" ref="AV322" si="3432">IF(AF320&gt;0,(AF322-AF320)/AF320,)</f>
        <v>1.2651621128290505E-2</v>
      </c>
      <c r="AW322" s="347">
        <f t="shared" ref="AW322" si="3433">IF(AG320&gt;0,(AG322-AG320)/AG320,)</f>
        <v>1.4636103034693667E-2</v>
      </c>
      <c r="AX322" s="311">
        <f t="shared" ref="AX322" si="3434">IF(AH320&gt;0,(AH322-AH320)/AH320,)</f>
        <v>1.3678006881971851E-2</v>
      </c>
    </row>
    <row r="323" spans="1:50">
      <c r="A323" s="380" t="s">
        <v>20</v>
      </c>
      <c r="B323" s="382"/>
      <c r="C323" s="382"/>
      <c r="D323" s="382"/>
      <c r="E323" s="382"/>
      <c r="F323" s="382"/>
      <c r="G323" s="382"/>
      <c r="H323" s="382"/>
      <c r="I323" s="382"/>
      <c r="J323" s="382"/>
      <c r="K323" s="382"/>
      <c r="L323" s="382"/>
      <c r="M323" s="382"/>
      <c r="N323" s="382"/>
      <c r="O323" s="382"/>
      <c r="P323" s="382"/>
      <c r="Q323" s="382"/>
      <c r="Y323" s="288"/>
      <c r="Z323" s="284"/>
      <c r="AE323" s="288"/>
      <c r="AF323" s="284"/>
      <c r="AH323" s="288"/>
      <c r="AI323" s="343"/>
      <c r="AJ323" s="344"/>
      <c r="AK323" s="344"/>
      <c r="AL323" s="344"/>
      <c r="AM323" s="344"/>
      <c r="AN323" s="344"/>
      <c r="AO323" s="309"/>
      <c r="AP323" s="344"/>
      <c r="AQ323" s="344"/>
      <c r="AR323" s="344"/>
      <c r="AS323" s="344"/>
      <c r="AT323" s="344"/>
      <c r="AU323" s="309"/>
      <c r="AV323" s="344"/>
      <c r="AW323" s="344"/>
      <c r="AX323" s="309"/>
    </row>
    <row r="324" spans="1:50">
      <c r="A324" s="381" t="s">
        <v>302</v>
      </c>
      <c r="B324" s="382">
        <v>643</v>
      </c>
      <c r="C324" s="382"/>
      <c r="D324" s="382">
        <v>278</v>
      </c>
      <c r="E324" s="382"/>
      <c r="F324" s="382">
        <v>171</v>
      </c>
      <c r="G324" s="382">
        <v>74</v>
      </c>
      <c r="H324" s="382">
        <v>1166</v>
      </c>
      <c r="I324" s="382"/>
      <c r="J324" s="382">
        <v>0</v>
      </c>
      <c r="K324" s="382">
        <v>0</v>
      </c>
      <c r="L324" s="382">
        <v>10</v>
      </c>
      <c r="M324" s="382"/>
      <c r="N324" s="382">
        <v>10</v>
      </c>
      <c r="O324" s="382"/>
      <c r="P324" s="382"/>
      <c r="Q324" s="382"/>
      <c r="S324" s="274"/>
      <c r="T324" s="274"/>
      <c r="U324" s="274"/>
      <c r="V324" s="274"/>
      <c r="W324" s="274"/>
      <c r="X324" s="274"/>
      <c r="Y324" s="289"/>
      <c r="Z324" s="284"/>
      <c r="AA324" s="274"/>
      <c r="AB324" s="274"/>
      <c r="AC324" s="274"/>
      <c r="AD324" s="274"/>
      <c r="AE324" s="289"/>
      <c r="AF324" s="284"/>
      <c r="AG324" s="274"/>
      <c r="AH324" s="289"/>
      <c r="AI324" s="343"/>
      <c r="AJ324" s="344"/>
      <c r="AK324" s="344"/>
      <c r="AL324" s="344"/>
      <c r="AM324" s="344"/>
      <c r="AN324" s="344"/>
      <c r="AO324" s="309"/>
      <c r="AP324" s="344"/>
      <c r="AQ324" s="344"/>
      <c r="AR324" s="344"/>
      <c r="AS324" s="344"/>
      <c r="AT324" s="344"/>
      <c r="AU324" s="309"/>
      <c r="AV324" s="344"/>
      <c r="AW324" s="344"/>
      <c r="AX324" s="309"/>
    </row>
    <row r="325" spans="1:50">
      <c r="A325" s="381" t="s">
        <v>304</v>
      </c>
      <c r="B325" s="382">
        <v>79825106.889619261</v>
      </c>
      <c r="C325" s="382"/>
      <c r="D325" s="382">
        <v>23786874.379501387</v>
      </c>
      <c r="E325" s="382"/>
      <c r="F325" s="382">
        <v>14194735.968682606</v>
      </c>
      <c r="G325" s="382">
        <v>5393944.2668680241</v>
      </c>
      <c r="H325" s="382">
        <v>123200661.50467128</v>
      </c>
      <c r="I325" s="382"/>
      <c r="J325" s="382">
        <v>0</v>
      </c>
      <c r="K325" s="382">
        <v>0</v>
      </c>
      <c r="L325" s="382">
        <v>696184.63157894742</v>
      </c>
      <c r="M325" s="382"/>
      <c r="N325" s="382">
        <v>696184.63157894742</v>
      </c>
      <c r="O325" s="382"/>
      <c r="P325" s="382"/>
      <c r="Q325" s="382"/>
      <c r="S325" s="275">
        <f>IF(B324&gt;0,(B325/B324),)</f>
        <v>124144.80076146075</v>
      </c>
      <c r="T325" s="275">
        <f t="shared" ref="T325" si="3435">IF(C324&gt;0,(C325/C324),)</f>
        <v>0</v>
      </c>
      <c r="U325" s="275">
        <f t="shared" ref="U325" si="3436">IF(D324&gt;0,(D325/D324),)</f>
        <v>85564.296329141682</v>
      </c>
      <c r="V325" s="275">
        <f t="shared" ref="V325" si="3437">IF(E324&gt;0,(E325/E324),)</f>
        <v>0</v>
      </c>
      <c r="W325" s="275">
        <f t="shared" ref="W325" si="3438">IF(F324&gt;0,(F325/F324),)</f>
        <v>83010.151863640975</v>
      </c>
      <c r="X325" s="275">
        <f t="shared" ref="X325" si="3439">IF(G324&gt;0,(G325/G324),)</f>
        <v>72891.138741459785</v>
      </c>
      <c r="Y325" s="290">
        <f t="shared" ref="Y325" si="3440">IF(H324&gt;0,(H325/H324),)</f>
        <v>105660.94468668205</v>
      </c>
      <c r="Z325" s="285">
        <f t="shared" ref="Z325" si="3441">IF(I324&gt;0,(I325/I324),)</f>
        <v>0</v>
      </c>
      <c r="AA325" s="275">
        <f t="shared" ref="AA325" si="3442">IF(J324&gt;0,(J325/J324),)</f>
        <v>0</v>
      </c>
      <c r="AB325" s="275">
        <f t="shared" ref="AB325" si="3443">IF(K324&gt;0,(K325/K324),)</f>
        <v>0</v>
      </c>
      <c r="AC325" s="275">
        <f t="shared" ref="AC325" si="3444">IF(L324&gt;0,(L325/L324),)</f>
        <v>69618.463157894745</v>
      </c>
      <c r="AD325" s="275">
        <f t="shared" ref="AD325" si="3445">IF(M324&gt;0,(M325/M324),)</f>
        <v>0</v>
      </c>
      <c r="AE325" s="290">
        <f t="shared" ref="AE325" si="3446">IF(N324&gt;0,(N325/N324),)</f>
        <v>69618.463157894745</v>
      </c>
      <c r="AF325" s="285">
        <f t="shared" ref="AF325" si="3447">IF(O324&gt;0,(O325/O324),)</f>
        <v>0</v>
      </c>
      <c r="AG325" s="275">
        <f t="shared" ref="AG325" si="3448">IF(P324&gt;0,(P325/P324),)</f>
        <v>0</v>
      </c>
      <c r="AH325" s="290">
        <f t="shared" ref="AH325" si="3449">IF(Q324&gt;0,(Q325/Q324),)</f>
        <v>0</v>
      </c>
      <c r="AI325" s="343"/>
      <c r="AJ325" s="344"/>
      <c r="AK325" s="344"/>
      <c r="AL325" s="344"/>
      <c r="AM325" s="344"/>
      <c r="AN325" s="344"/>
      <c r="AO325" s="309"/>
      <c r="AP325" s="344"/>
      <c r="AQ325" s="344"/>
      <c r="AR325" s="344"/>
      <c r="AS325" s="344"/>
      <c r="AT325" s="344"/>
      <c r="AU325" s="309"/>
      <c r="AV325" s="344"/>
      <c r="AW325" s="344"/>
      <c r="AX325" s="309"/>
    </row>
    <row r="326" spans="1:50">
      <c r="A326" s="381" t="s">
        <v>306</v>
      </c>
      <c r="B326" s="382">
        <v>649</v>
      </c>
      <c r="C326" s="382"/>
      <c r="D326" s="382">
        <v>286</v>
      </c>
      <c r="E326" s="382"/>
      <c r="F326" s="382">
        <v>185</v>
      </c>
      <c r="G326" s="382">
        <v>81</v>
      </c>
      <c r="H326" s="382">
        <v>1201</v>
      </c>
      <c r="I326" s="382"/>
      <c r="J326" s="382">
        <v>0</v>
      </c>
      <c r="K326" s="382">
        <v>0</v>
      </c>
      <c r="L326" s="382">
        <v>9</v>
      </c>
      <c r="M326" s="382"/>
      <c r="N326" s="382">
        <v>9</v>
      </c>
      <c r="O326" s="382"/>
      <c r="P326" s="382"/>
      <c r="Q326" s="382"/>
      <c r="Y326" s="288"/>
      <c r="Z326" s="284"/>
      <c r="AE326" s="288"/>
      <c r="AF326" s="284"/>
      <c r="AH326" s="288"/>
      <c r="AI326" s="343"/>
      <c r="AJ326" s="344"/>
      <c r="AK326" s="344"/>
      <c r="AL326" s="344"/>
      <c r="AM326" s="344"/>
      <c r="AN326" s="344"/>
      <c r="AO326" s="309"/>
      <c r="AP326" s="344"/>
      <c r="AQ326" s="344"/>
      <c r="AR326" s="344"/>
      <c r="AS326" s="344"/>
      <c r="AT326" s="344"/>
      <c r="AU326" s="309"/>
      <c r="AV326" s="344"/>
      <c r="AW326" s="344"/>
      <c r="AX326" s="309"/>
    </row>
    <row r="327" spans="1:50">
      <c r="A327" s="381" t="s">
        <v>308</v>
      </c>
      <c r="B327" s="382">
        <v>82175712.51728864</v>
      </c>
      <c r="C327" s="382"/>
      <c r="D327" s="382">
        <v>25294112.550449833</v>
      </c>
      <c r="E327" s="382"/>
      <c r="F327" s="382">
        <v>15797728.341589186</v>
      </c>
      <c r="G327" s="382">
        <v>5911131.7754147816</v>
      </c>
      <c r="H327" s="382">
        <v>129178685.18474244</v>
      </c>
      <c r="I327" s="382"/>
      <c r="J327" s="382">
        <v>0</v>
      </c>
      <c r="K327" s="382">
        <v>0</v>
      </c>
      <c r="L327" s="382">
        <v>630224.69999999995</v>
      </c>
      <c r="M327" s="382"/>
      <c r="N327" s="382">
        <v>630224.69999999995</v>
      </c>
      <c r="O327" s="382"/>
      <c r="P327" s="382"/>
      <c r="Q327" s="382"/>
      <c r="R327" s="273"/>
      <c r="S327" s="275">
        <f>IF(B326&gt;0,(B327/B326),)</f>
        <v>126618.97152124599</v>
      </c>
      <c r="T327" s="275">
        <f t="shared" ref="T327" si="3450">IF(C326&gt;0,(C327/C326),)</f>
        <v>0</v>
      </c>
      <c r="U327" s="275">
        <f t="shared" ref="U327" si="3451">IF(D326&gt;0,(D327/D326),)</f>
        <v>88440.952973600812</v>
      </c>
      <c r="V327" s="275">
        <f t="shared" ref="V327" si="3452">IF(E326&gt;0,(E327/E326),)</f>
        <v>0</v>
      </c>
      <c r="W327" s="275">
        <f t="shared" ref="W327" si="3453">IF(F326&gt;0,(F327/F326),)</f>
        <v>85393.126170752352</v>
      </c>
      <c r="X327" s="275">
        <f t="shared" ref="X327" si="3454">IF(G326&gt;0,(G327/G326),)</f>
        <v>72976.935498947918</v>
      </c>
      <c r="Y327" s="290">
        <f t="shared" ref="Y327" si="3455">IF(H326&gt;0,(H327/H326),)</f>
        <v>107559.27159429013</v>
      </c>
      <c r="Z327" s="285">
        <f t="shared" ref="Z327" si="3456">IF(I326&gt;0,(I327/I326),)</f>
        <v>0</v>
      </c>
      <c r="AA327" s="275">
        <f t="shared" ref="AA327" si="3457">IF(J326&gt;0,(J327/J326),)</f>
        <v>0</v>
      </c>
      <c r="AB327" s="275">
        <f t="shared" ref="AB327" si="3458">IF(K326&gt;0,(K327/K326),)</f>
        <v>0</v>
      </c>
      <c r="AC327" s="275">
        <f t="shared" ref="AC327" si="3459">IF(L326&gt;0,(L327/L326),)</f>
        <v>70024.96666666666</v>
      </c>
      <c r="AD327" s="275">
        <f t="shared" ref="AD327" si="3460">IF(M326&gt;0,(M327/M326),)</f>
        <v>0</v>
      </c>
      <c r="AE327" s="290">
        <f t="shared" ref="AE327" si="3461">IF(N326&gt;0,(N327/N326),)</f>
        <v>70024.96666666666</v>
      </c>
      <c r="AF327" s="285">
        <f t="shared" ref="AF327" si="3462">IF(O326&gt;0,(O327/O326),)</f>
        <v>0</v>
      </c>
      <c r="AG327" s="275">
        <f t="shared" ref="AG327" si="3463">IF(P326&gt;0,(P327/P326),)</f>
        <v>0</v>
      </c>
      <c r="AH327" s="290">
        <f t="shared" ref="AH327" si="3464">IF(Q326&gt;0,(Q327/Q326),)</f>
        <v>0</v>
      </c>
      <c r="AI327" s="345">
        <f>IF(S325&gt;0,(S327-S325)/S325,)</f>
        <v>1.9929717109452343E-2</v>
      </c>
      <c r="AJ327" s="314">
        <f t="shared" ref="AJ327" si="3465">IF(T325&gt;0,(T327-T325)/T325,)</f>
        <v>0</v>
      </c>
      <c r="AK327" s="314">
        <f t="shared" ref="AK327" si="3466">IF(U325&gt;0,(U327-U325)/U325,)</f>
        <v>3.3619824715129358E-2</v>
      </c>
      <c r="AL327" s="314">
        <f t="shared" ref="AL327" si="3467">IF(V325&gt;0,(V327-V325)/V325,)</f>
        <v>0</v>
      </c>
      <c r="AM327" s="314">
        <f t="shared" ref="AM327" si="3468">IF(W325&gt;0,(W327-W325)/W325,)</f>
        <v>2.8707022618460434E-2</v>
      </c>
      <c r="AN327" s="314">
        <f t="shared" ref="AN327" si="3469">IF(X325&gt;0,(X327-X325)/X325,)</f>
        <v>1.1770533286967677E-3</v>
      </c>
      <c r="AO327" s="310">
        <f t="shared" ref="AO327" si="3470">IF(Y325&gt;0,(Y327-Y325)/Y325,)</f>
        <v>1.7966211765730589E-2</v>
      </c>
      <c r="AP327" s="314">
        <f t="shared" ref="AP327" si="3471">IF(Z325&gt;0,(Z327-Z325)/Z325,)</f>
        <v>0</v>
      </c>
      <c r="AQ327" s="314">
        <f t="shared" ref="AQ327" si="3472">IF(AA325&gt;0,(AA327-AA325)/AA325,)</f>
        <v>0</v>
      </c>
      <c r="AR327" s="314">
        <f t="shared" ref="AR327" si="3473">IF(AB325&gt;0,(AB327-AB325)/AB325,)</f>
        <v>0</v>
      </c>
      <c r="AS327" s="314">
        <f t="shared" ref="AS327" si="3474">IF(AC325&gt;0,(AC327-AC325)/AC325,)</f>
        <v>5.839018707579983E-3</v>
      </c>
      <c r="AT327" s="314">
        <f t="shared" ref="AT327" si="3475">IF(AD325&gt;0,(AD327-AD325)/AD325,)</f>
        <v>0</v>
      </c>
      <c r="AU327" s="310">
        <f t="shared" ref="AU327" si="3476">IF(AE325&gt;0,(AE327-AE325)/AE325,)</f>
        <v>5.839018707579983E-3</v>
      </c>
      <c r="AV327" s="314">
        <f t="shared" ref="AV327" si="3477">IF(AF325&gt;0,(AF327-AF325)/AF325,)</f>
        <v>0</v>
      </c>
      <c r="AW327" s="314">
        <f t="shared" ref="AW327" si="3478">IF(AG325&gt;0,(AG327-AG325)/AG325,)</f>
        <v>0</v>
      </c>
      <c r="AX327" s="310">
        <f t="shared" ref="AX327" si="3479">IF(AH325&gt;0,(AH327-AH325)/AH325,)</f>
        <v>0</v>
      </c>
    </row>
    <row r="328" spans="1:50">
      <c r="A328" s="381" t="s">
        <v>310</v>
      </c>
      <c r="B328" s="382">
        <v>696</v>
      </c>
      <c r="C328" s="382"/>
      <c r="D328" s="382">
        <v>335</v>
      </c>
      <c r="E328" s="382"/>
      <c r="F328" s="382">
        <v>234</v>
      </c>
      <c r="G328" s="382">
        <v>139</v>
      </c>
      <c r="H328" s="382">
        <v>1404</v>
      </c>
      <c r="I328" s="382"/>
      <c r="J328" s="382">
        <v>0</v>
      </c>
      <c r="K328" s="382">
        <v>0</v>
      </c>
      <c r="L328" s="382">
        <v>27</v>
      </c>
      <c r="M328" s="382"/>
      <c r="N328" s="382">
        <v>27</v>
      </c>
      <c r="O328" s="382"/>
      <c r="P328" s="382"/>
      <c r="Q328" s="382"/>
      <c r="Y328" s="288"/>
      <c r="Z328" s="284"/>
      <c r="AE328" s="288"/>
      <c r="AF328" s="284"/>
      <c r="AH328" s="288"/>
      <c r="AI328" s="343"/>
      <c r="AJ328" s="344"/>
      <c r="AK328" s="344"/>
      <c r="AL328" s="344"/>
      <c r="AM328" s="344"/>
      <c r="AN328" s="344"/>
      <c r="AO328" s="309"/>
      <c r="AP328" s="344"/>
      <c r="AQ328" s="344"/>
      <c r="AR328" s="344"/>
      <c r="AS328" s="344"/>
      <c r="AT328" s="344"/>
      <c r="AU328" s="309"/>
      <c r="AV328" s="344"/>
      <c r="AW328" s="344"/>
      <c r="AX328" s="309"/>
    </row>
    <row r="329" spans="1:50">
      <c r="A329" s="386" t="s">
        <v>312</v>
      </c>
      <c r="B329" s="384">
        <v>60093640.600061864</v>
      </c>
      <c r="C329" s="384"/>
      <c r="D329" s="384">
        <v>23023277.873096447</v>
      </c>
      <c r="E329" s="384"/>
      <c r="F329" s="384">
        <v>15790410.552135566</v>
      </c>
      <c r="G329" s="384">
        <v>8080541.4387823045</v>
      </c>
      <c r="H329" s="384">
        <v>106987870.46407619</v>
      </c>
      <c r="I329" s="384"/>
      <c r="J329" s="384">
        <v>0</v>
      </c>
      <c r="K329" s="384">
        <v>0</v>
      </c>
      <c r="L329" s="384">
        <v>1488201</v>
      </c>
      <c r="M329" s="384"/>
      <c r="N329" s="384">
        <v>1488201</v>
      </c>
      <c r="O329" s="384"/>
      <c r="P329" s="384"/>
      <c r="Q329" s="384"/>
      <c r="S329" s="275">
        <f>IF(B328&gt;0,(B329/B328),)</f>
        <v>86341.437643767043</v>
      </c>
      <c r="T329" s="275">
        <f t="shared" ref="T329" si="3480">IF(C328&gt;0,(C329/C328),)</f>
        <v>0</v>
      </c>
      <c r="U329" s="275">
        <f t="shared" ref="U329" si="3481">IF(D328&gt;0,(D329/D328),)</f>
        <v>68726.202606258055</v>
      </c>
      <c r="V329" s="275">
        <f t="shared" ref="V329" si="3482">IF(E328&gt;0,(E329/E328),)</f>
        <v>0</v>
      </c>
      <c r="W329" s="275">
        <f t="shared" ref="W329" si="3483">IF(F328&gt;0,(F329/F328),)</f>
        <v>67480.386974938316</v>
      </c>
      <c r="X329" s="275">
        <f t="shared" ref="X329" si="3484">IF(G328&gt;0,(G329/G328),)</f>
        <v>58133.391645915857</v>
      </c>
      <c r="Y329" s="290">
        <f t="shared" ref="Y329" si="3485">IF(H328&gt;0,(H329/H328),)</f>
        <v>76202.186940225205</v>
      </c>
      <c r="Z329" s="285">
        <f t="shared" ref="Z329" si="3486">IF(I328&gt;0,(I329/I328),)</f>
        <v>0</v>
      </c>
      <c r="AA329" s="275">
        <f t="shared" ref="AA329" si="3487">IF(J328&gt;0,(J329/J328),)</f>
        <v>0</v>
      </c>
      <c r="AB329" s="275">
        <f t="shared" ref="AB329" si="3488">IF(K328&gt;0,(K329/K328),)</f>
        <v>0</v>
      </c>
      <c r="AC329" s="275">
        <f t="shared" ref="AC329" si="3489">IF(L328&gt;0,(L329/L328),)</f>
        <v>55118.555555555555</v>
      </c>
      <c r="AD329" s="275">
        <f t="shared" ref="AD329" si="3490">IF(M328&gt;0,(M329/M328),)</f>
        <v>0</v>
      </c>
      <c r="AE329" s="290">
        <f t="shared" ref="AE329" si="3491">IF(N328&gt;0,(N329/N328),)</f>
        <v>55118.555555555555</v>
      </c>
      <c r="AF329" s="285">
        <f t="shared" ref="AF329" si="3492">IF(O328&gt;0,(O329/O328),)</f>
        <v>0</v>
      </c>
      <c r="AG329" s="275">
        <f t="shared" ref="AG329" si="3493">IF(P328&gt;0,(P329/P328),)</f>
        <v>0</v>
      </c>
      <c r="AH329" s="290">
        <f t="shared" ref="AH329" si="3494">IF(Q328&gt;0,(Q329/Q328),)</f>
        <v>0</v>
      </c>
      <c r="AI329" s="343"/>
      <c r="AJ329" s="344"/>
      <c r="AK329" s="344"/>
      <c r="AL329" s="344"/>
      <c r="AM329" s="344"/>
      <c r="AN329" s="344"/>
      <c r="AO329" s="309"/>
      <c r="AP329" s="344"/>
      <c r="AQ329" s="344"/>
      <c r="AR329" s="344"/>
      <c r="AS329" s="344"/>
      <c r="AT329" s="344"/>
      <c r="AU329" s="309"/>
      <c r="AV329" s="344"/>
      <c r="AW329" s="344"/>
      <c r="AX329" s="309"/>
    </row>
    <row r="330" spans="1:50">
      <c r="A330" s="381" t="s">
        <v>314</v>
      </c>
      <c r="B330" s="382">
        <v>718</v>
      </c>
      <c r="C330" s="382"/>
      <c r="D330" s="382">
        <v>335</v>
      </c>
      <c r="E330" s="382"/>
      <c r="F330" s="382">
        <v>220</v>
      </c>
      <c r="G330" s="382">
        <v>150</v>
      </c>
      <c r="H330" s="382">
        <v>1423</v>
      </c>
      <c r="I330" s="382"/>
      <c r="J330" s="382">
        <v>0</v>
      </c>
      <c r="K330" s="382">
        <v>0</v>
      </c>
      <c r="L330" s="382">
        <v>32</v>
      </c>
      <c r="M330" s="382"/>
      <c r="N330" s="382">
        <v>32</v>
      </c>
      <c r="O330" s="382"/>
      <c r="P330" s="382"/>
      <c r="Q330" s="382"/>
      <c r="Y330" s="288"/>
      <c r="Z330" s="284"/>
      <c r="AE330" s="288"/>
      <c r="AF330" s="284"/>
      <c r="AH330" s="288"/>
      <c r="AI330" s="343"/>
      <c r="AJ330" s="344"/>
      <c r="AK330" s="344"/>
      <c r="AL330" s="344"/>
      <c r="AM330" s="344"/>
      <c r="AN330" s="344"/>
      <c r="AO330" s="309"/>
      <c r="AP330" s="344"/>
      <c r="AQ330" s="344"/>
      <c r="AR330" s="344"/>
      <c r="AS330" s="344"/>
      <c r="AT330" s="344"/>
      <c r="AU330" s="309"/>
      <c r="AV330" s="344"/>
      <c r="AW330" s="344"/>
      <c r="AX330" s="309"/>
    </row>
    <row r="331" spans="1:50">
      <c r="A331" s="381" t="s">
        <v>316</v>
      </c>
      <c r="B331" s="382">
        <v>63588301.299443722</v>
      </c>
      <c r="C331" s="382"/>
      <c r="D331" s="382">
        <v>24039138.644736841</v>
      </c>
      <c r="E331" s="382"/>
      <c r="F331" s="382">
        <v>14989034.876351826</v>
      </c>
      <c r="G331" s="382">
        <v>8911076.7903967723</v>
      </c>
      <c r="H331" s="382">
        <v>111527551.61092916</v>
      </c>
      <c r="I331" s="382"/>
      <c r="J331" s="382">
        <v>0</v>
      </c>
      <c r="K331" s="382">
        <v>0</v>
      </c>
      <c r="L331" s="382">
        <v>1784859</v>
      </c>
      <c r="M331" s="382"/>
      <c r="N331" s="382">
        <v>1784859</v>
      </c>
      <c r="O331" s="382"/>
      <c r="P331" s="382"/>
      <c r="Q331" s="382"/>
      <c r="R331" s="273"/>
      <c r="S331" s="275">
        <f>IF(B330&gt;0,(B331/B330),)</f>
        <v>88563.093731815767</v>
      </c>
      <c r="T331" s="275">
        <f t="shared" ref="T331" si="3495">IF(C330&gt;0,(C331/C330),)</f>
        <v>0</v>
      </c>
      <c r="U331" s="275">
        <f t="shared" ref="U331" si="3496">IF(D330&gt;0,(D331/D330),)</f>
        <v>71758.622820109973</v>
      </c>
      <c r="V331" s="275">
        <f t="shared" ref="V331" si="3497">IF(E330&gt;0,(E331/E330),)</f>
        <v>0</v>
      </c>
      <c r="W331" s="275">
        <f t="shared" ref="W331" si="3498">IF(F330&gt;0,(F331/F330),)</f>
        <v>68131.976710690113</v>
      </c>
      <c r="X331" s="275">
        <f t="shared" ref="X331" si="3499">IF(G330&gt;0,(G331/G330),)</f>
        <v>59407.178602645152</v>
      </c>
      <c r="Y331" s="290">
        <f t="shared" ref="Y331" si="3500">IF(H330&gt;0,(H331/H330),)</f>
        <v>78374.948426513816</v>
      </c>
      <c r="Z331" s="285">
        <f t="shared" ref="Z331" si="3501">IF(I330&gt;0,(I331/I330),)</f>
        <v>0</v>
      </c>
      <c r="AA331" s="275">
        <f t="shared" ref="AA331" si="3502">IF(J330&gt;0,(J331/J330),)</f>
        <v>0</v>
      </c>
      <c r="AB331" s="275">
        <f t="shared" ref="AB331" si="3503">IF(K330&gt;0,(K331/K330),)</f>
        <v>0</v>
      </c>
      <c r="AC331" s="275">
        <f t="shared" ref="AC331" si="3504">IF(L330&gt;0,(L331/L330),)</f>
        <v>55776.84375</v>
      </c>
      <c r="AD331" s="275">
        <f t="shared" ref="AD331" si="3505">IF(M330&gt;0,(M331/M330),)</f>
        <v>0</v>
      </c>
      <c r="AE331" s="290">
        <f t="shared" ref="AE331" si="3506">IF(N330&gt;0,(N331/N330),)</f>
        <v>55776.84375</v>
      </c>
      <c r="AF331" s="285">
        <f t="shared" ref="AF331" si="3507">IF(O330&gt;0,(O331/O330),)</f>
        <v>0</v>
      </c>
      <c r="AG331" s="275">
        <f t="shared" ref="AG331" si="3508">IF(P330&gt;0,(P331/P330),)</f>
        <v>0</v>
      </c>
      <c r="AH331" s="290">
        <f t="shared" ref="AH331" si="3509">IF(Q330&gt;0,(Q331/Q330),)</f>
        <v>0</v>
      </c>
      <c r="AI331" s="345">
        <f>IF(S329&gt;0,(S331-S329)/S329,)</f>
        <v>2.5731052767675379E-2</v>
      </c>
      <c r="AJ331" s="314">
        <f t="shared" ref="AJ331" si="3510">IF(T329&gt;0,(T331-T329)/T329,)</f>
        <v>0</v>
      </c>
      <c r="AK331" s="314">
        <f t="shared" ref="AK331" si="3511">IF(U329&gt;0,(U331-U329)/U329,)</f>
        <v>4.4123203361388572E-2</v>
      </c>
      <c r="AL331" s="314">
        <f t="shared" ref="AL331" si="3512">IF(V329&gt;0,(V331-V329)/V329,)</f>
        <v>0</v>
      </c>
      <c r="AM331" s="314">
        <f t="shared" ref="AM331" si="3513">IF(W329&gt;0,(W331-W329)/W329,)</f>
        <v>9.6559869461595154E-3</v>
      </c>
      <c r="AN331" s="314">
        <f t="shared" ref="AN331" si="3514">IF(X329&gt;0,(X331-X329)/X329,)</f>
        <v>2.1911450900504687E-2</v>
      </c>
      <c r="AO331" s="310">
        <f t="shared" ref="AO331" si="3515">IF(Y329&gt;0,(Y331-Y329)/Y329,)</f>
        <v>2.8513111939857796E-2</v>
      </c>
      <c r="AP331" s="314">
        <f t="shared" ref="AP331" si="3516">IF(Z329&gt;0,(Z331-Z329)/Z329,)</f>
        <v>0</v>
      </c>
      <c r="AQ331" s="314">
        <f t="shared" ref="AQ331" si="3517">IF(AA329&gt;0,(AA331-AA329)/AA329,)</f>
        <v>0</v>
      </c>
      <c r="AR331" s="314">
        <f t="shared" ref="AR331" si="3518">IF(AB329&gt;0,(AB331-AB329)/AB329,)</f>
        <v>0</v>
      </c>
      <c r="AS331" s="314">
        <f t="shared" ref="AS331" si="3519">IF(AC329&gt;0,(AC331-AC329)/AC329,)</f>
        <v>1.194313217770988E-2</v>
      </c>
      <c r="AT331" s="314">
        <f t="shared" ref="AT331" si="3520">IF(AD329&gt;0,(AD331-AD329)/AD329,)</f>
        <v>0</v>
      </c>
      <c r="AU331" s="310">
        <f t="shared" ref="AU331" si="3521">IF(AE329&gt;0,(AE331-AE329)/AE329,)</f>
        <v>1.194313217770988E-2</v>
      </c>
      <c r="AV331" s="314">
        <f t="shared" ref="AV331" si="3522">IF(AF329&gt;0,(AF331-AF329)/AF329,)</f>
        <v>0</v>
      </c>
      <c r="AW331" s="314">
        <f t="shared" ref="AW331" si="3523">IF(AG329&gt;0,(AG331-AG329)/AG329,)</f>
        <v>0</v>
      </c>
      <c r="AX331" s="310">
        <f t="shared" ref="AX331" si="3524">IF(AH329&gt;0,(AH331-AH329)/AH329,)</f>
        <v>0</v>
      </c>
    </row>
    <row r="332" spans="1:50">
      <c r="A332" s="381" t="s">
        <v>318</v>
      </c>
      <c r="B332" s="382">
        <v>617</v>
      </c>
      <c r="C332" s="382"/>
      <c r="D332" s="382">
        <v>289</v>
      </c>
      <c r="E332" s="382"/>
      <c r="F332" s="382">
        <v>252</v>
      </c>
      <c r="G332" s="382">
        <v>167</v>
      </c>
      <c r="H332" s="382">
        <v>1325</v>
      </c>
      <c r="I332" s="382"/>
      <c r="J332" s="382">
        <v>0</v>
      </c>
      <c r="K332" s="382">
        <v>0</v>
      </c>
      <c r="L332" s="382">
        <v>28</v>
      </c>
      <c r="M332" s="382"/>
      <c r="N332" s="382">
        <v>28</v>
      </c>
      <c r="O332" s="382"/>
      <c r="P332" s="382"/>
      <c r="Q332" s="382"/>
      <c r="Y332" s="288"/>
      <c r="Z332" s="284"/>
      <c r="AE332" s="288"/>
      <c r="AF332" s="284"/>
      <c r="AH332" s="288"/>
      <c r="AI332" s="343"/>
      <c r="AJ332" s="344"/>
      <c r="AK332" s="344"/>
      <c r="AL332" s="344"/>
      <c r="AM332" s="344"/>
      <c r="AN332" s="344"/>
      <c r="AO332" s="309"/>
      <c r="AP332" s="344"/>
      <c r="AQ332" s="344"/>
      <c r="AR332" s="344"/>
      <c r="AS332" s="344"/>
      <c r="AT332" s="344"/>
      <c r="AU332" s="309"/>
      <c r="AV332" s="344"/>
      <c r="AW332" s="344"/>
      <c r="AX332" s="309"/>
    </row>
    <row r="333" spans="1:50">
      <c r="A333" s="381" t="s">
        <v>320</v>
      </c>
      <c r="B333" s="382">
        <v>46900483.444694445</v>
      </c>
      <c r="C333" s="382"/>
      <c r="D333" s="382">
        <v>17378897.629870132</v>
      </c>
      <c r="E333" s="382"/>
      <c r="F333" s="382">
        <v>14455206.391195277</v>
      </c>
      <c r="G333" s="382">
        <v>8909240.1542173587</v>
      </c>
      <c r="H333" s="382">
        <v>87643827.619977221</v>
      </c>
      <c r="I333" s="382"/>
      <c r="J333" s="382">
        <v>0</v>
      </c>
      <c r="K333" s="382">
        <v>0</v>
      </c>
      <c r="L333" s="382">
        <v>1314541</v>
      </c>
      <c r="M333" s="382"/>
      <c r="N333" s="382">
        <v>1314541</v>
      </c>
      <c r="O333" s="382"/>
      <c r="P333" s="382"/>
      <c r="Q333" s="382"/>
      <c r="R333" s="273"/>
      <c r="S333" s="275">
        <f>IF(B332&gt;0,(B333/B332),)</f>
        <v>76013.749505177388</v>
      </c>
      <c r="T333" s="275">
        <f t="shared" ref="T333" si="3525">IF(C332&gt;0,(C333/C332),)</f>
        <v>0</v>
      </c>
      <c r="U333" s="275">
        <f t="shared" ref="U333" si="3526">IF(D332&gt;0,(D333/D332),)</f>
        <v>60134.593874983155</v>
      </c>
      <c r="V333" s="275">
        <f t="shared" ref="V333" si="3527">IF(E332&gt;0,(E333/E332),)</f>
        <v>0</v>
      </c>
      <c r="W333" s="275">
        <f t="shared" ref="W333" si="3528">IF(F332&gt;0,(F333/F332),)</f>
        <v>57361.930123790778</v>
      </c>
      <c r="X333" s="275">
        <f t="shared" ref="X333" si="3529">IF(G332&gt;0,(G333/G332),)</f>
        <v>53348.7434384273</v>
      </c>
      <c r="Y333" s="290">
        <f t="shared" ref="Y333" si="3530">IF(H332&gt;0,(H333/H332),)</f>
        <v>66146.28499620923</v>
      </c>
      <c r="Z333" s="285">
        <f t="shared" ref="Z333" si="3531">IF(I332&gt;0,(I333/I332),)</f>
        <v>0</v>
      </c>
      <c r="AA333" s="275">
        <f t="shared" ref="AA333" si="3532">IF(J332&gt;0,(J333/J332),)</f>
        <v>0</v>
      </c>
      <c r="AB333" s="275">
        <f t="shared" ref="AB333" si="3533">IF(K332&gt;0,(K333/K332),)</f>
        <v>0</v>
      </c>
      <c r="AC333" s="275">
        <f t="shared" ref="AC333" si="3534">IF(L332&gt;0,(L333/L332),)</f>
        <v>46947.892857142855</v>
      </c>
      <c r="AD333" s="275">
        <f t="shared" ref="AD333" si="3535">IF(M332&gt;0,(M333/M332),)</f>
        <v>0</v>
      </c>
      <c r="AE333" s="290">
        <f t="shared" ref="AE333" si="3536">IF(N332&gt;0,(N333/N332),)</f>
        <v>46947.892857142855</v>
      </c>
      <c r="AF333" s="285">
        <f t="shared" ref="AF333" si="3537">IF(O332&gt;0,(O333/O332),)</f>
        <v>0</v>
      </c>
      <c r="AG333" s="275">
        <f t="shared" ref="AG333" si="3538">IF(P332&gt;0,(P333/P332),)</f>
        <v>0</v>
      </c>
      <c r="AH333" s="290">
        <f t="shared" ref="AH333" si="3539">IF(Q332&gt;0,(Q333/Q332),)</f>
        <v>0</v>
      </c>
      <c r="AI333" s="343"/>
      <c r="AJ333" s="344"/>
      <c r="AK333" s="344"/>
      <c r="AL333" s="344"/>
      <c r="AM333" s="344"/>
      <c r="AN333" s="344"/>
      <c r="AO333" s="309"/>
      <c r="AP333" s="344"/>
      <c r="AQ333" s="344"/>
      <c r="AR333" s="344"/>
      <c r="AS333" s="344"/>
      <c r="AT333" s="344"/>
      <c r="AU333" s="309"/>
      <c r="AV333" s="344"/>
      <c r="AW333" s="344"/>
      <c r="AX333" s="309"/>
    </row>
    <row r="334" spans="1:50">
      <c r="A334" s="381" t="s">
        <v>322</v>
      </c>
      <c r="B334" s="382">
        <v>565</v>
      </c>
      <c r="C334" s="382"/>
      <c r="D334" s="382">
        <v>295</v>
      </c>
      <c r="E334" s="382"/>
      <c r="F334" s="382">
        <v>245</v>
      </c>
      <c r="G334" s="382">
        <v>144</v>
      </c>
      <c r="H334" s="382">
        <v>1249</v>
      </c>
      <c r="I334" s="382"/>
      <c r="J334" s="382">
        <v>0</v>
      </c>
      <c r="K334" s="382">
        <v>0</v>
      </c>
      <c r="L334" s="382">
        <v>22</v>
      </c>
      <c r="M334" s="382"/>
      <c r="N334" s="382">
        <v>22</v>
      </c>
      <c r="O334" s="382"/>
      <c r="P334" s="382"/>
      <c r="Q334" s="382"/>
      <c r="Y334" s="288"/>
      <c r="Z334" s="284"/>
      <c r="AE334" s="288"/>
      <c r="AF334" s="284"/>
      <c r="AH334" s="288"/>
      <c r="AI334" s="343"/>
      <c r="AJ334" s="344"/>
      <c r="AK334" s="344"/>
      <c r="AL334" s="344"/>
      <c r="AM334" s="344"/>
      <c r="AN334" s="344"/>
      <c r="AO334" s="309"/>
      <c r="AP334" s="344"/>
      <c r="AQ334" s="344"/>
      <c r="AR334" s="344"/>
      <c r="AS334" s="344"/>
      <c r="AT334" s="344"/>
      <c r="AU334" s="309"/>
      <c r="AV334" s="344"/>
      <c r="AW334" s="344"/>
      <c r="AX334" s="309"/>
    </row>
    <row r="335" spans="1:50">
      <c r="A335" s="381" t="s">
        <v>324</v>
      </c>
      <c r="B335" s="382">
        <v>44549223.253190175</v>
      </c>
      <c r="C335" s="382"/>
      <c r="D335" s="382">
        <v>18666774.955223881</v>
      </c>
      <c r="E335" s="382"/>
      <c r="F335" s="382">
        <v>14610330.526482875</v>
      </c>
      <c r="G335" s="382">
        <v>7950030.4510211516</v>
      </c>
      <c r="H335" s="382">
        <v>85776359.185918078</v>
      </c>
      <c r="I335" s="382"/>
      <c r="J335" s="382">
        <v>0</v>
      </c>
      <c r="K335" s="382">
        <v>0</v>
      </c>
      <c r="L335" s="382">
        <v>1078689.1875</v>
      </c>
      <c r="M335" s="382"/>
      <c r="N335" s="382">
        <v>1078689.1875</v>
      </c>
      <c r="O335" s="382"/>
      <c r="P335" s="382"/>
      <c r="Q335" s="382"/>
      <c r="R335" s="273"/>
      <c r="S335" s="275">
        <f>IF(B334&gt;0,(B335/B334),)</f>
        <v>78848.182749009153</v>
      </c>
      <c r="T335" s="275">
        <f t="shared" ref="T335" si="3540">IF(C334&gt;0,(C335/C334),)</f>
        <v>0</v>
      </c>
      <c r="U335" s="275">
        <f t="shared" ref="U335" si="3541">IF(D334&gt;0,(D335/D334),)</f>
        <v>63277.203238047055</v>
      </c>
      <c r="V335" s="275">
        <f t="shared" ref="V335" si="3542">IF(E334&gt;0,(E335/E334),)</f>
        <v>0</v>
      </c>
      <c r="W335" s="275">
        <f t="shared" ref="W335" si="3543">IF(F334&gt;0,(F335/F334),)</f>
        <v>59634.002148909691</v>
      </c>
      <c r="X335" s="275">
        <f t="shared" ref="X335" si="3544">IF(G334&gt;0,(G335/G334),)</f>
        <v>55208.544798757997</v>
      </c>
      <c r="Y335" s="290">
        <f t="shared" ref="Y335" si="3545">IF(H334&gt;0,(H335/H334),)</f>
        <v>68676.028171271479</v>
      </c>
      <c r="Z335" s="285">
        <f t="shared" ref="Z335" si="3546">IF(I334&gt;0,(I335/I334),)</f>
        <v>0</v>
      </c>
      <c r="AA335" s="275">
        <f t="shared" ref="AA335" si="3547">IF(J334&gt;0,(J335/J334),)</f>
        <v>0</v>
      </c>
      <c r="AB335" s="275">
        <f t="shared" ref="AB335" si="3548">IF(K334&gt;0,(K335/K334),)</f>
        <v>0</v>
      </c>
      <c r="AC335" s="275">
        <f t="shared" ref="AC335" si="3549">IF(L334&gt;0,(L335/L334),)</f>
        <v>49031.326704545456</v>
      </c>
      <c r="AD335" s="275">
        <f t="shared" ref="AD335" si="3550">IF(M334&gt;0,(M335/M334),)</f>
        <v>0</v>
      </c>
      <c r="AE335" s="290">
        <f t="shared" ref="AE335" si="3551">IF(N334&gt;0,(N335/N334),)</f>
        <v>49031.326704545456</v>
      </c>
      <c r="AF335" s="285">
        <f t="shared" ref="AF335" si="3552">IF(O334&gt;0,(O335/O334),)</f>
        <v>0</v>
      </c>
      <c r="AG335" s="275">
        <f t="shared" ref="AG335" si="3553">IF(P334&gt;0,(P335/P334),)</f>
        <v>0</v>
      </c>
      <c r="AH335" s="290">
        <f t="shared" ref="AH335" si="3554">IF(Q334&gt;0,(Q335/Q334),)</f>
        <v>0</v>
      </c>
      <c r="AI335" s="345">
        <f>IF(S333&gt;0,(S335-S333)/S333,)</f>
        <v>3.7288428242034141E-2</v>
      </c>
      <c r="AJ335" s="314">
        <f t="shared" ref="AJ335" si="3555">IF(T333&gt;0,(T335-T333)/T333,)</f>
        <v>0</v>
      </c>
      <c r="AK335" s="314">
        <f t="shared" ref="AK335" si="3556">IF(U333&gt;0,(U335-U333)/U333,)</f>
        <v>5.2259592367036353E-2</v>
      </c>
      <c r="AL335" s="314">
        <f t="shared" ref="AL335" si="3557">IF(V333&gt;0,(V335-V333)/V333,)</f>
        <v>0</v>
      </c>
      <c r="AM335" s="314">
        <f t="shared" ref="AM335" si="3558">IF(W333&gt;0,(W335-W333)/W333,)</f>
        <v>3.9609406800218072E-2</v>
      </c>
      <c r="AN335" s="314">
        <f t="shared" ref="AN335" si="3559">IF(X333&gt;0,(X335-X333)/X333,)</f>
        <v>3.486120272874272E-2</v>
      </c>
      <c r="AO335" s="310">
        <f t="shared" ref="AO335" si="3560">IF(Y333&gt;0,(Y335-Y333)/Y333,)</f>
        <v>3.8244675044217913E-2</v>
      </c>
      <c r="AP335" s="314">
        <f t="shared" ref="AP335" si="3561">IF(Z333&gt;0,(Z335-Z333)/Z333,)</f>
        <v>0</v>
      </c>
      <c r="AQ335" s="314">
        <f t="shared" ref="AQ335" si="3562">IF(AA333&gt;0,(AA335-AA333)/AA333,)</f>
        <v>0</v>
      </c>
      <c r="AR335" s="314">
        <f t="shared" ref="AR335" si="3563">IF(AB333&gt;0,(AB335-AB333)/AB333,)</f>
        <v>0</v>
      </c>
      <c r="AS335" s="314">
        <f t="shared" ref="AS335" si="3564">IF(AC333&gt;0,(AC335-AC333)/AC333,)</f>
        <v>4.4377579495255629E-2</v>
      </c>
      <c r="AT335" s="314">
        <f t="shared" ref="AT335" si="3565">IF(AD333&gt;0,(AD335-AD333)/AD333,)</f>
        <v>0</v>
      </c>
      <c r="AU335" s="310">
        <f t="shared" ref="AU335" si="3566">IF(AE333&gt;0,(AE335-AE333)/AE333,)</f>
        <v>4.4377579495255629E-2</v>
      </c>
      <c r="AV335" s="314">
        <f t="shared" ref="AV335" si="3567">IF(AF333&gt;0,(AF335-AF333)/AF333,)</f>
        <v>0</v>
      </c>
      <c r="AW335" s="314">
        <f t="shared" ref="AW335" si="3568">IF(AG333&gt;0,(AG335-AG333)/AG333,)</f>
        <v>0</v>
      </c>
      <c r="AX335" s="310">
        <f t="shared" ref="AX335" si="3569">IF(AH333&gt;0,(AH335-AH333)/AH333,)</f>
        <v>0</v>
      </c>
    </row>
    <row r="336" spans="1:50">
      <c r="A336" s="381" t="s">
        <v>326</v>
      </c>
      <c r="B336" s="382">
        <v>158</v>
      </c>
      <c r="C336" s="382"/>
      <c r="D336" s="382">
        <v>106</v>
      </c>
      <c r="E336" s="382"/>
      <c r="F336" s="382">
        <v>61</v>
      </c>
      <c r="G336" s="382">
        <v>144</v>
      </c>
      <c r="H336" s="382">
        <v>469</v>
      </c>
      <c r="I336" s="382"/>
      <c r="J336" s="382">
        <v>0</v>
      </c>
      <c r="K336" s="382">
        <v>0</v>
      </c>
      <c r="L336" s="382">
        <v>47</v>
      </c>
      <c r="M336" s="382"/>
      <c r="N336" s="382">
        <v>47</v>
      </c>
      <c r="O336" s="382"/>
      <c r="P336" s="382"/>
      <c r="Q336" s="382"/>
      <c r="Y336" s="288"/>
      <c r="Z336" s="284"/>
      <c r="AE336" s="288"/>
      <c r="AF336" s="284"/>
      <c r="AH336" s="288"/>
      <c r="AI336" s="343"/>
      <c r="AJ336" s="344"/>
      <c r="AK336" s="344"/>
      <c r="AL336" s="344"/>
      <c r="AM336" s="344"/>
      <c r="AN336" s="344"/>
      <c r="AO336" s="309"/>
      <c r="AP336" s="344"/>
      <c r="AQ336" s="344"/>
      <c r="AR336" s="344"/>
      <c r="AS336" s="344"/>
      <c r="AT336" s="344"/>
      <c r="AU336" s="309"/>
      <c r="AV336" s="344"/>
      <c r="AW336" s="344"/>
      <c r="AX336" s="309"/>
    </row>
    <row r="337" spans="1:50">
      <c r="A337" s="381" t="s">
        <v>328</v>
      </c>
      <c r="B337" s="382">
        <v>7721687.902130493</v>
      </c>
      <c r="C337" s="382"/>
      <c r="D337" s="382">
        <v>5367908.3092105268</v>
      </c>
      <c r="E337" s="382"/>
      <c r="F337" s="382">
        <v>2913602.8100158982</v>
      </c>
      <c r="G337" s="382">
        <v>6595163.0622667987</v>
      </c>
      <c r="H337" s="382">
        <v>22598362.083623715</v>
      </c>
      <c r="I337" s="382"/>
      <c r="J337" s="382">
        <v>0</v>
      </c>
      <c r="K337" s="382">
        <v>0</v>
      </c>
      <c r="L337" s="382">
        <v>2061311.302740322</v>
      </c>
      <c r="M337" s="382"/>
      <c r="N337" s="382">
        <v>2061311.302740322</v>
      </c>
      <c r="O337" s="382"/>
      <c r="P337" s="382"/>
      <c r="Q337" s="382"/>
      <c r="R337" s="273"/>
      <c r="S337" s="275">
        <f>IF(B336&gt;0,(B337/B336),)</f>
        <v>48871.442418547427</v>
      </c>
      <c r="T337" s="275">
        <f t="shared" ref="T337" si="3570">IF(C336&gt;0,(C337/C336),)</f>
        <v>0</v>
      </c>
      <c r="U337" s="275">
        <f t="shared" ref="U337" si="3571">IF(D336&gt;0,(D337/D336),)</f>
        <v>50640.644426514402</v>
      </c>
      <c r="V337" s="275">
        <f t="shared" ref="V337" si="3572">IF(E336&gt;0,(E337/E336),)</f>
        <v>0</v>
      </c>
      <c r="W337" s="275">
        <f t="shared" ref="W337" si="3573">IF(F336&gt;0,(F337/F336),)</f>
        <v>47763.980492063907</v>
      </c>
      <c r="X337" s="275">
        <f t="shared" ref="X337" si="3574">IF(G336&gt;0,(G337/G336),)</f>
        <v>45799.743487963882</v>
      </c>
      <c r="Y337" s="290">
        <f t="shared" ref="Y337" si="3575">IF(H336&gt;0,(H337/H336),)</f>
        <v>48184.140903248859</v>
      </c>
      <c r="Z337" s="285">
        <f t="shared" ref="Z337" si="3576">IF(I336&gt;0,(I337/I336),)</f>
        <v>0</v>
      </c>
      <c r="AA337" s="275">
        <f t="shared" ref="AA337" si="3577">IF(J336&gt;0,(J337/J336),)</f>
        <v>0</v>
      </c>
      <c r="AB337" s="275">
        <f t="shared" ref="AB337" si="3578">IF(K336&gt;0,(K337/K336),)</f>
        <v>0</v>
      </c>
      <c r="AC337" s="275">
        <f t="shared" ref="AC337" si="3579">IF(L336&gt;0,(L337/L336),)</f>
        <v>43857.687292347277</v>
      </c>
      <c r="AD337" s="275">
        <f t="shared" ref="AD337" si="3580">IF(M336&gt;0,(M337/M336),)</f>
        <v>0</v>
      </c>
      <c r="AE337" s="290">
        <f t="shared" ref="AE337" si="3581">IF(N336&gt;0,(N337/N336),)</f>
        <v>43857.687292347277</v>
      </c>
      <c r="AF337" s="285">
        <f t="shared" ref="AF337" si="3582">IF(O336&gt;0,(O337/O336),)</f>
        <v>0</v>
      </c>
      <c r="AG337" s="275">
        <f t="shared" ref="AG337" si="3583">IF(P336&gt;0,(P337/P336),)</f>
        <v>0</v>
      </c>
      <c r="AH337" s="290">
        <f t="shared" ref="AH337" si="3584">IF(Q336&gt;0,(Q337/Q336),)</f>
        <v>0</v>
      </c>
      <c r="AI337" s="343"/>
      <c r="AJ337" s="344"/>
      <c r="AK337" s="344"/>
      <c r="AL337" s="344"/>
      <c r="AM337" s="344"/>
      <c r="AN337" s="344"/>
      <c r="AO337" s="309"/>
      <c r="AP337" s="344"/>
      <c r="AQ337" s="344"/>
      <c r="AR337" s="344"/>
      <c r="AS337" s="344"/>
      <c r="AT337" s="344"/>
      <c r="AU337" s="309"/>
      <c r="AV337" s="344"/>
      <c r="AW337" s="344"/>
      <c r="AX337" s="309"/>
    </row>
    <row r="338" spans="1:50">
      <c r="A338" s="381" t="s">
        <v>330</v>
      </c>
      <c r="B338" s="382">
        <v>170</v>
      </c>
      <c r="C338" s="382"/>
      <c r="D338" s="382">
        <v>99</v>
      </c>
      <c r="E338" s="382"/>
      <c r="F338" s="382">
        <v>53</v>
      </c>
      <c r="G338" s="382">
        <v>139</v>
      </c>
      <c r="H338" s="382">
        <v>461</v>
      </c>
      <c r="I338" s="382"/>
      <c r="J338" s="382">
        <v>0</v>
      </c>
      <c r="K338" s="382">
        <v>0</v>
      </c>
      <c r="L338" s="382">
        <v>45</v>
      </c>
      <c r="M338" s="382"/>
      <c r="N338" s="382">
        <v>45</v>
      </c>
      <c r="O338" s="382"/>
      <c r="P338" s="382"/>
      <c r="Q338" s="382"/>
      <c r="Y338" s="288"/>
      <c r="Z338" s="284"/>
      <c r="AE338" s="288"/>
      <c r="AF338" s="284"/>
      <c r="AH338" s="288"/>
      <c r="AI338" s="343"/>
      <c r="AJ338" s="344"/>
      <c r="AK338" s="344"/>
      <c r="AL338" s="344"/>
      <c r="AM338" s="344"/>
      <c r="AN338" s="344"/>
      <c r="AO338" s="309"/>
      <c r="AP338" s="344"/>
      <c r="AQ338" s="344"/>
      <c r="AR338" s="344"/>
      <c r="AS338" s="344"/>
      <c r="AT338" s="344"/>
      <c r="AU338" s="309"/>
      <c r="AV338" s="344"/>
      <c r="AW338" s="344"/>
      <c r="AX338" s="309"/>
    </row>
    <row r="339" spans="1:50">
      <c r="A339" s="381" t="s">
        <v>332</v>
      </c>
      <c r="B339" s="382">
        <v>8226755.6590772923</v>
      </c>
      <c r="C339" s="382"/>
      <c r="D339" s="382">
        <v>5064706.0282258065</v>
      </c>
      <c r="E339" s="382"/>
      <c r="F339" s="382">
        <v>2592760.7905882355</v>
      </c>
      <c r="G339" s="382">
        <v>6498814.7301204819</v>
      </c>
      <c r="H339" s="382">
        <v>22383037.208011817</v>
      </c>
      <c r="I339" s="382"/>
      <c r="J339" s="382">
        <v>0</v>
      </c>
      <c r="K339" s="382">
        <v>0</v>
      </c>
      <c r="L339" s="382">
        <v>1866144.7365879829</v>
      </c>
      <c r="M339" s="382"/>
      <c r="N339" s="382">
        <v>1866144.7365879829</v>
      </c>
      <c r="O339" s="382"/>
      <c r="P339" s="382"/>
      <c r="Q339" s="382"/>
      <c r="R339" s="273"/>
      <c r="S339" s="275">
        <f>IF(B338&gt;0,(B339/B338),)</f>
        <v>48392.680347513488</v>
      </c>
      <c r="T339" s="275">
        <f t="shared" ref="T339" si="3585">IF(C338&gt;0,(C339/C338),)</f>
        <v>0</v>
      </c>
      <c r="U339" s="275">
        <f t="shared" ref="U339" si="3586">IF(D338&gt;0,(D339/D338),)</f>
        <v>51158.646749755622</v>
      </c>
      <c r="V339" s="275">
        <f t="shared" ref="V339" si="3587">IF(E338&gt;0,(E339/E338),)</f>
        <v>0</v>
      </c>
      <c r="W339" s="275">
        <f t="shared" ref="W339" si="3588">IF(F338&gt;0,(F339/F338),)</f>
        <v>48920.014916759159</v>
      </c>
      <c r="X339" s="275">
        <f t="shared" ref="X339" si="3589">IF(G338&gt;0,(G339/G338),)</f>
        <v>46754.062806622169</v>
      </c>
      <c r="Y339" s="290">
        <f t="shared" ref="Y339" si="3590">IF(H338&gt;0,(H339/H338),)</f>
        <v>48553.226047747979</v>
      </c>
      <c r="Z339" s="285">
        <f t="shared" ref="Z339" si="3591">IF(I338&gt;0,(I339/I338),)</f>
        <v>0</v>
      </c>
      <c r="AA339" s="275">
        <f t="shared" ref="AA339" si="3592">IF(J338&gt;0,(J339/J338),)</f>
        <v>0</v>
      </c>
      <c r="AB339" s="275">
        <f t="shared" ref="AB339" si="3593">IF(K338&gt;0,(K339/K338),)</f>
        <v>0</v>
      </c>
      <c r="AC339" s="275">
        <f t="shared" ref="AC339" si="3594">IF(L338&gt;0,(L339/L338),)</f>
        <v>41469.883035288505</v>
      </c>
      <c r="AD339" s="275">
        <f t="shared" ref="AD339" si="3595">IF(M338&gt;0,(M339/M338),)</f>
        <v>0</v>
      </c>
      <c r="AE339" s="290">
        <f t="shared" ref="AE339" si="3596">IF(N338&gt;0,(N339/N338),)</f>
        <v>41469.883035288505</v>
      </c>
      <c r="AF339" s="285">
        <f t="shared" ref="AF339" si="3597">IF(O338&gt;0,(O339/O338),)</f>
        <v>0</v>
      </c>
      <c r="AG339" s="275">
        <f t="shared" ref="AG339" si="3598">IF(P338&gt;0,(P339/P338),)</f>
        <v>0</v>
      </c>
      <c r="AH339" s="290">
        <f t="shared" ref="AH339" si="3599">IF(Q338&gt;0,(Q339/Q338),)</f>
        <v>0</v>
      </c>
      <c r="AI339" s="345">
        <f>IF(S337&gt;0,(S339-S337)/S337,)</f>
        <v>-9.7963564679286515E-3</v>
      </c>
      <c r="AJ339" s="314">
        <f t="shared" ref="AJ339" si="3600">IF(T337&gt;0,(T339-T337)/T337,)</f>
        <v>0</v>
      </c>
      <c r="AK339" s="314">
        <f t="shared" ref="AK339" si="3601">IF(U337&gt;0,(U339-U337)/U337,)</f>
        <v>1.0228983637696464E-2</v>
      </c>
      <c r="AL339" s="314">
        <f t="shared" ref="AL339" si="3602">IF(V337&gt;0,(V339-V337)/V337,)</f>
        <v>0</v>
      </c>
      <c r="AM339" s="314">
        <f t="shared" ref="AM339" si="3603">IF(W337&gt;0,(W339-W337)/W337,)</f>
        <v>2.4203058723033553E-2</v>
      </c>
      <c r="AN339" s="314">
        <f t="shared" ref="AN339" si="3604">IF(X337&gt;0,(X339-X337)/X337,)</f>
        <v>2.0836783046810744E-2</v>
      </c>
      <c r="AO339" s="310">
        <f t="shared" ref="AO339" si="3605">IF(Y337&gt;0,(Y339-Y337)/Y337,)</f>
        <v>7.6598884525143516E-3</v>
      </c>
      <c r="AP339" s="314">
        <f t="shared" ref="AP339" si="3606">IF(Z337&gt;0,(Z339-Z337)/Z337,)</f>
        <v>0</v>
      </c>
      <c r="AQ339" s="314">
        <f t="shared" ref="AQ339" si="3607">IF(AA337&gt;0,(AA339-AA337)/AA337,)</f>
        <v>0</v>
      </c>
      <c r="AR339" s="314">
        <f t="shared" ref="AR339" si="3608">IF(AB337&gt;0,(AB339-AB337)/AB337,)</f>
        <v>0</v>
      </c>
      <c r="AS339" s="314">
        <f t="shared" ref="AS339" si="3609">IF(AC337&gt;0,(AC339-AC337)/AC337,)</f>
        <v>-5.4444372343258947E-2</v>
      </c>
      <c r="AT339" s="314">
        <f t="shared" ref="AT339" si="3610">IF(AD337&gt;0,(AD339-AD337)/AD337,)</f>
        <v>0</v>
      </c>
      <c r="AU339" s="310">
        <f t="shared" ref="AU339" si="3611">IF(AE337&gt;0,(AE339-AE337)/AE337,)</f>
        <v>-5.4444372343258947E-2</v>
      </c>
      <c r="AV339" s="314">
        <f t="shared" ref="AV339" si="3612">IF(AF337&gt;0,(AF339-AF337)/AF337,)</f>
        <v>0</v>
      </c>
      <c r="AW339" s="314">
        <f t="shared" ref="AW339" si="3613">IF(AG337&gt;0,(AG339-AG337)/AG337,)</f>
        <v>0</v>
      </c>
      <c r="AX339" s="310">
        <f t="shared" ref="AX339" si="3614">IF(AH337&gt;0,(AH339-AH337)/AH337,)</f>
        <v>0</v>
      </c>
    </row>
    <row r="340" spans="1:50">
      <c r="A340" s="381" t="s">
        <v>334</v>
      </c>
      <c r="B340" s="382">
        <v>286</v>
      </c>
      <c r="C340" s="382"/>
      <c r="D340" s="382">
        <v>1</v>
      </c>
      <c r="E340" s="382"/>
      <c r="F340" s="382">
        <v>103</v>
      </c>
      <c r="G340" s="382">
        <v>26</v>
      </c>
      <c r="H340" s="382">
        <v>416</v>
      </c>
      <c r="I340" s="382"/>
      <c r="J340" s="382">
        <v>1399</v>
      </c>
      <c r="K340" s="382">
        <v>471</v>
      </c>
      <c r="L340" s="382">
        <v>130</v>
      </c>
      <c r="M340" s="382"/>
      <c r="N340" s="382">
        <v>2000</v>
      </c>
      <c r="O340" s="382"/>
      <c r="P340" s="382"/>
      <c r="Q340" s="382"/>
      <c r="Y340" s="288"/>
      <c r="Z340" s="284"/>
      <c r="AE340" s="288"/>
      <c r="AF340" s="284"/>
      <c r="AH340" s="288"/>
      <c r="AI340" s="343"/>
      <c r="AJ340" s="344"/>
      <c r="AK340" s="344"/>
      <c r="AL340" s="344"/>
      <c r="AM340" s="344"/>
      <c r="AN340" s="344"/>
      <c r="AO340" s="309"/>
      <c r="AP340" s="344"/>
      <c r="AQ340" s="344"/>
      <c r="AR340" s="344"/>
      <c r="AS340" s="344"/>
      <c r="AT340" s="344"/>
      <c r="AU340" s="309"/>
      <c r="AV340" s="344"/>
      <c r="AW340" s="344"/>
      <c r="AX340" s="309"/>
    </row>
    <row r="341" spans="1:50">
      <c r="A341" s="381" t="s">
        <v>336</v>
      </c>
      <c r="B341" s="382">
        <v>14890303.062468404</v>
      </c>
      <c r="C341" s="382"/>
      <c r="D341" s="382">
        <v>35000</v>
      </c>
      <c r="E341" s="382"/>
      <c r="F341" s="382">
        <v>4590107.6952380948</v>
      </c>
      <c r="G341" s="382">
        <v>1017248.05562579</v>
      </c>
      <c r="H341" s="382">
        <v>20532658.813332289</v>
      </c>
      <c r="I341" s="382"/>
      <c r="J341" s="382">
        <v>68002718</v>
      </c>
      <c r="K341" s="382">
        <v>22022629</v>
      </c>
      <c r="L341" s="382">
        <v>5366842</v>
      </c>
      <c r="M341" s="382"/>
      <c r="N341" s="382">
        <v>95392189</v>
      </c>
      <c r="O341" s="382"/>
      <c r="P341" s="382"/>
      <c r="Q341" s="382"/>
      <c r="R341" s="273"/>
      <c r="S341" s="275">
        <f>IF(B340&gt;0,(B341/B340),)</f>
        <v>52063.996721917494</v>
      </c>
      <c r="T341" s="275">
        <f t="shared" ref="T341" si="3615">IF(C340&gt;0,(C341/C340),)</f>
        <v>0</v>
      </c>
      <c r="U341" s="275">
        <f t="shared" ref="U341" si="3616">IF(D340&gt;0,(D341/D340),)</f>
        <v>35000</v>
      </c>
      <c r="V341" s="275">
        <f t="shared" ref="V341" si="3617">IF(E340&gt;0,(E341/E340),)</f>
        <v>0</v>
      </c>
      <c r="W341" s="275">
        <f t="shared" ref="W341" si="3618">IF(F340&gt;0,(F341/F340),)</f>
        <v>44564.152380952379</v>
      </c>
      <c r="X341" s="275">
        <f t="shared" ref="X341" si="3619">IF(G340&gt;0,(G341/G340),)</f>
        <v>39124.925216376541</v>
      </c>
      <c r="Y341" s="290">
        <f t="shared" ref="Y341" si="3620">IF(H340&gt;0,(H341/H340),)</f>
        <v>49357.35291666416</v>
      </c>
      <c r="Z341" s="285">
        <f t="shared" ref="Z341" si="3621">IF(I340&gt;0,(I341/I340),)</f>
        <v>0</v>
      </c>
      <c r="AA341" s="275">
        <f t="shared" ref="AA341" si="3622">IF(J340&gt;0,(J341/J340),)</f>
        <v>48608.090064331664</v>
      </c>
      <c r="AB341" s="275">
        <f t="shared" ref="AB341" si="3623">IF(K340&gt;0,(K341/K340),)</f>
        <v>46757.174097664545</v>
      </c>
      <c r="AC341" s="275">
        <f t="shared" ref="AC341" si="3624">IF(L340&gt;0,(L341/L340),)</f>
        <v>41283.4</v>
      </c>
      <c r="AD341" s="275">
        <f t="shared" ref="AD341" si="3625">IF(M340&gt;0,(M341/M340),)</f>
        <v>0</v>
      </c>
      <c r="AE341" s="290">
        <f t="shared" ref="AE341" si="3626">IF(N340&gt;0,(N341/N340),)</f>
        <v>47696.094499999999</v>
      </c>
      <c r="AF341" s="285">
        <f t="shared" ref="AF341" si="3627">IF(O340&gt;0,(O341/O340),)</f>
        <v>0</v>
      </c>
      <c r="AG341" s="275">
        <f t="shared" ref="AG341" si="3628">IF(P340&gt;0,(P341/P340),)</f>
        <v>0</v>
      </c>
      <c r="AH341" s="290">
        <f t="shared" ref="AH341" si="3629">IF(Q340&gt;0,(Q341/Q340),)</f>
        <v>0</v>
      </c>
      <c r="AI341" s="343"/>
      <c r="AJ341" s="344"/>
      <c r="AK341" s="344"/>
      <c r="AL341" s="344"/>
      <c r="AM341" s="344"/>
      <c r="AN341" s="344"/>
      <c r="AO341" s="309"/>
      <c r="AP341" s="344"/>
      <c r="AQ341" s="344"/>
      <c r="AR341" s="344"/>
      <c r="AS341" s="344"/>
      <c r="AT341" s="344"/>
      <c r="AU341" s="309"/>
      <c r="AV341" s="344"/>
      <c r="AW341" s="344"/>
      <c r="AX341" s="309"/>
    </row>
    <row r="342" spans="1:50">
      <c r="A342" s="381" t="s">
        <v>338</v>
      </c>
      <c r="B342" s="382">
        <v>285</v>
      </c>
      <c r="C342" s="382"/>
      <c r="D342" s="382">
        <v>1</v>
      </c>
      <c r="E342" s="382"/>
      <c r="F342" s="382">
        <v>95</v>
      </c>
      <c r="G342" s="382">
        <v>25</v>
      </c>
      <c r="H342" s="382">
        <v>406</v>
      </c>
      <c r="I342" s="382"/>
      <c r="J342" s="382">
        <v>1432</v>
      </c>
      <c r="K342" s="382">
        <v>470</v>
      </c>
      <c r="L342" s="382">
        <v>133</v>
      </c>
      <c r="M342" s="382"/>
      <c r="N342" s="382">
        <v>2035</v>
      </c>
      <c r="O342" s="382"/>
      <c r="P342" s="382"/>
      <c r="Q342" s="382"/>
      <c r="Y342" s="288"/>
      <c r="Z342" s="284"/>
      <c r="AE342" s="288"/>
      <c r="AF342" s="284"/>
      <c r="AH342" s="288"/>
      <c r="AI342" s="343"/>
      <c r="AJ342" s="344"/>
      <c r="AK342" s="344"/>
      <c r="AL342" s="344"/>
      <c r="AM342" s="344"/>
      <c r="AN342" s="344"/>
      <c r="AO342" s="309"/>
      <c r="AP342" s="344"/>
      <c r="AQ342" s="344"/>
      <c r="AR342" s="344"/>
      <c r="AS342" s="344"/>
      <c r="AT342" s="344"/>
      <c r="AU342" s="309"/>
      <c r="AV342" s="344"/>
      <c r="AW342" s="344"/>
      <c r="AX342" s="309"/>
    </row>
    <row r="343" spans="1:50">
      <c r="A343" s="381" t="s">
        <v>340</v>
      </c>
      <c r="B343" s="382">
        <v>15127386.914325843</v>
      </c>
      <c r="C343" s="382"/>
      <c r="D343" s="382">
        <v>32130</v>
      </c>
      <c r="E343" s="382"/>
      <c r="F343" s="382">
        <v>4502715</v>
      </c>
      <c r="G343" s="382">
        <v>1032959.6579670331</v>
      </c>
      <c r="H343" s="382">
        <v>20695191.572292875</v>
      </c>
      <c r="I343" s="382"/>
      <c r="J343" s="382">
        <v>75984071</v>
      </c>
      <c r="K343" s="382">
        <v>22383936</v>
      </c>
      <c r="L343" s="382">
        <v>5584026</v>
      </c>
      <c r="M343" s="382"/>
      <c r="N343" s="382">
        <v>103952033</v>
      </c>
      <c r="O343" s="382"/>
      <c r="P343" s="382"/>
      <c r="Q343" s="382"/>
      <c r="R343" s="273"/>
      <c r="S343" s="275">
        <f>IF(B342&gt;0,(B343/B342),)</f>
        <v>53078.550576581903</v>
      </c>
      <c r="T343" s="275">
        <f t="shared" ref="T343" si="3630">IF(C342&gt;0,(C343/C342),)</f>
        <v>0</v>
      </c>
      <c r="U343" s="275">
        <f t="shared" ref="U343" si="3631">IF(D342&gt;0,(D343/D342),)</f>
        <v>32130</v>
      </c>
      <c r="V343" s="275">
        <f t="shared" ref="V343" si="3632">IF(E342&gt;0,(E343/E342),)</f>
        <v>0</v>
      </c>
      <c r="W343" s="275">
        <f t="shared" ref="W343" si="3633">IF(F342&gt;0,(F343/F342),)</f>
        <v>47397</v>
      </c>
      <c r="X343" s="275">
        <f t="shared" ref="X343" si="3634">IF(G342&gt;0,(G343/G342),)</f>
        <v>41318.386318681325</v>
      </c>
      <c r="Y343" s="290">
        <f t="shared" ref="Y343" si="3635">IF(H342&gt;0,(H343/H342),)</f>
        <v>50973.378256879005</v>
      </c>
      <c r="Z343" s="285">
        <f t="shared" ref="Z343" si="3636">IF(I342&gt;0,(I343/I342),)</f>
        <v>0</v>
      </c>
      <c r="AA343" s="275">
        <f t="shared" ref="AA343" si="3637">IF(J342&gt;0,(J343/J342),)</f>
        <v>53061.502094972064</v>
      </c>
      <c r="AB343" s="275">
        <f t="shared" ref="AB343" si="3638">IF(K342&gt;0,(K343/K342),)</f>
        <v>47625.395744680849</v>
      </c>
      <c r="AC343" s="275">
        <f t="shared" ref="AC343" si="3639">IF(L342&gt;0,(L343/L342),)</f>
        <v>41985.15789473684</v>
      </c>
      <c r="AD343" s="275">
        <f t="shared" ref="AD343" si="3640">IF(M342&gt;0,(M343/M342),)</f>
        <v>0</v>
      </c>
      <c r="AE343" s="290">
        <f t="shared" ref="AE343" si="3641">IF(N342&gt;0,(N343/N342),)</f>
        <v>51082.080098280101</v>
      </c>
      <c r="AF343" s="285">
        <f t="shared" ref="AF343" si="3642">IF(O342&gt;0,(O343/O342),)</f>
        <v>0</v>
      </c>
      <c r="AG343" s="275">
        <f t="shared" ref="AG343" si="3643">IF(P342&gt;0,(P343/P342),)</f>
        <v>0</v>
      </c>
      <c r="AH343" s="290">
        <f t="shared" ref="AH343" si="3644">IF(Q342&gt;0,(Q343/Q342),)</f>
        <v>0</v>
      </c>
      <c r="AI343" s="345">
        <f>IF(S341&gt;0,(S343-S341)/S341,)</f>
        <v>1.9486668687448468E-2</v>
      </c>
      <c r="AJ343" s="314">
        <f t="shared" ref="AJ343" si="3645">IF(T341&gt;0,(T343-T341)/T341,)</f>
        <v>0</v>
      </c>
      <c r="AK343" s="312">
        <f t="shared" ref="AK343" si="3646">IF(U341&gt;0,(U343-U341)/U341,)</f>
        <v>-8.2000000000000003E-2</v>
      </c>
      <c r="AL343" s="314">
        <f t="shared" ref="AL343" si="3647">IF(V341&gt;0,(V343-V341)/V341,)</f>
        <v>0</v>
      </c>
      <c r="AM343" s="314">
        <f t="shared" ref="AM343" si="3648">IF(W341&gt;0,(W343-W341)/W341,)</f>
        <v>6.3567855949133625E-2</v>
      </c>
      <c r="AN343" s="314">
        <f t="shared" ref="AN343" si="3649">IF(X341&gt;0,(X343-X341)/X341,)</f>
        <v>5.6063010732265002E-2</v>
      </c>
      <c r="AO343" s="310">
        <f t="shared" ref="AO343" si="3650">IF(Y341&gt;0,(Y343-Y341)/Y341,)</f>
        <v>3.2741329198576974E-2</v>
      </c>
      <c r="AP343" s="314">
        <f t="shared" ref="AP343" si="3651">IF(Z341&gt;0,(Z343-Z341)/Z341,)</f>
        <v>0</v>
      </c>
      <c r="AQ343" s="312">
        <f t="shared" ref="AQ343" si="3652">IF(AA341&gt;0,(AA343-AA341)/AA341,)</f>
        <v>9.1618741340102325E-2</v>
      </c>
      <c r="AR343" s="314">
        <f t="shared" ref="AR343" si="3653">IF(AB341&gt;0,(AB343-AB341)/AB341,)</f>
        <v>1.8568736536617819E-2</v>
      </c>
      <c r="AS343" s="314">
        <f t="shared" ref="AS343" si="3654">IF(AC341&gt;0,(AC343-AC341)/AC341,)</f>
        <v>1.6998548926126199E-2</v>
      </c>
      <c r="AT343" s="314">
        <f t="shared" ref="AT343" si="3655">IF(AD341&gt;0,(AD343-AD341)/AD341,)</f>
        <v>0</v>
      </c>
      <c r="AU343" s="310">
        <f t="shared" ref="AU343" si="3656">IF(AE341&gt;0,(AE343-AE341)/AE341,)</f>
        <v>7.0990835492413362E-2</v>
      </c>
      <c r="AV343" s="314">
        <f t="shared" ref="AV343" si="3657">IF(AF341&gt;0,(AF343-AF341)/AF341,)</f>
        <v>0</v>
      </c>
      <c r="AW343" s="314">
        <f t="shared" ref="AW343" si="3658">IF(AG341&gt;0,(AG343-AG341)/AG341,)</f>
        <v>0</v>
      </c>
      <c r="AX343" s="310">
        <f t="shared" ref="AX343" si="3659">IF(AH341&gt;0,(AH343-AH341)/AH341,)</f>
        <v>0</v>
      </c>
    </row>
    <row r="344" spans="1:50">
      <c r="A344" s="381" t="s">
        <v>342</v>
      </c>
      <c r="B344" s="382">
        <v>0</v>
      </c>
      <c r="C344" s="382"/>
      <c r="D344" s="382">
        <v>0</v>
      </c>
      <c r="E344" s="382"/>
      <c r="F344" s="382">
        <v>0</v>
      </c>
      <c r="G344" s="382">
        <v>0</v>
      </c>
      <c r="H344" s="382">
        <v>0</v>
      </c>
      <c r="I344" s="382"/>
      <c r="J344" s="382">
        <v>0</v>
      </c>
      <c r="K344" s="382">
        <v>0</v>
      </c>
      <c r="L344" s="382">
        <v>0</v>
      </c>
      <c r="M344" s="382"/>
      <c r="N344" s="382">
        <v>0</v>
      </c>
      <c r="O344" s="382"/>
      <c r="P344" s="382"/>
      <c r="Q344" s="382"/>
      <c r="Y344" s="288"/>
      <c r="Z344" s="284"/>
      <c r="AE344" s="288"/>
      <c r="AF344" s="284"/>
      <c r="AH344" s="288"/>
      <c r="AI344" s="343"/>
      <c r="AJ344" s="344"/>
      <c r="AK344" s="344"/>
      <c r="AL344" s="344"/>
      <c r="AM344" s="344"/>
      <c r="AN344" s="344"/>
      <c r="AO344" s="309"/>
      <c r="AP344" s="344"/>
      <c r="AQ344" s="344"/>
      <c r="AR344" s="344"/>
      <c r="AS344" s="344"/>
      <c r="AT344" s="344"/>
      <c r="AU344" s="309"/>
      <c r="AV344" s="344"/>
      <c r="AW344" s="344"/>
      <c r="AX344" s="309"/>
    </row>
    <row r="345" spans="1:50">
      <c r="A345" s="381" t="s">
        <v>344</v>
      </c>
      <c r="B345" s="382">
        <v>0</v>
      </c>
      <c r="C345" s="382"/>
      <c r="D345" s="382">
        <v>0</v>
      </c>
      <c r="E345" s="382"/>
      <c r="F345" s="382">
        <v>0</v>
      </c>
      <c r="G345" s="382">
        <v>0</v>
      </c>
      <c r="H345" s="382">
        <v>0</v>
      </c>
      <c r="I345" s="382"/>
      <c r="J345" s="382">
        <v>0</v>
      </c>
      <c r="K345" s="382">
        <v>0</v>
      </c>
      <c r="L345" s="382">
        <v>0</v>
      </c>
      <c r="M345" s="382"/>
      <c r="N345" s="382">
        <v>0</v>
      </c>
      <c r="O345" s="382"/>
      <c r="P345" s="382"/>
      <c r="Q345" s="382"/>
      <c r="R345" s="273"/>
      <c r="S345" s="275">
        <f>IF(B344&gt;0,(B345/B344),)</f>
        <v>0</v>
      </c>
      <c r="T345" s="275">
        <f t="shared" ref="T345" si="3660">IF(C344&gt;0,(C345/C344),)</f>
        <v>0</v>
      </c>
      <c r="U345" s="275">
        <f t="shared" ref="U345" si="3661">IF(D344&gt;0,(D345/D344),)</f>
        <v>0</v>
      </c>
      <c r="V345" s="275">
        <f t="shared" ref="V345" si="3662">IF(E344&gt;0,(E345/E344),)</f>
        <v>0</v>
      </c>
      <c r="W345" s="275">
        <f t="shared" ref="W345" si="3663">IF(F344&gt;0,(F345/F344),)</f>
        <v>0</v>
      </c>
      <c r="X345" s="275">
        <f t="shared" ref="X345" si="3664">IF(G344&gt;0,(G345/G344),)</f>
        <v>0</v>
      </c>
      <c r="Y345" s="290">
        <f t="shared" ref="Y345" si="3665">IF(H344&gt;0,(H345/H344),)</f>
        <v>0</v>
      </c>
      <c r="Z345" s="285">
        <f t="shared" ref="Z345" si="3666">IF(I344&gt;0,(I345/I344),)</f>
        <v>0</v>
      </c>
      <c r="AA345" s="275">
        <f t="shared" ref="AA345" si="3667">IF(J344&gt;0,(J345/J344),)</f>
        <v>0</v>
      </c>
      <c r="AB345" s="275">
        <f t="shared" ref="AB345" si="3668">IF(K344&gt;0,(K345/K344),)</f>
        <v>0</v>
      </c>
      <c r="AC345" s="275">
        <f t="shared" ref="AC345" si="3669">IF(L344&gt;0,(L345/L344),)</f>
        <v>0</v>
      </c>
      <c r="AD345" s="275">
        <f t="shared" ref="AD345" si="3670">IF(M344&gt;0,(M345/M344),)</f>
        <v>0</v>
      </c>
      <c r="AE345" s="290">
        <f t="shared" ref="AE345" si="3671">IF(N344&gt;0,(N345/N344),)</f>
        <v>0</v>
      </c>
      <c r="AF345" s="285">
        <f t="shared" ref="AF345" si="3672">IF(O344&gt;0,(O345/O344),)</f>
        <v>0</v>
      </c>
      <c r="AG345" s="275">
        <f t="shared" ref="AG345" si="3673">IF(P344&gt;0,(P345/P344),)</f>
        <v>0</v>
      </c>
      <c r="AH345" s="290">
        <f t="shared" ref="AH345" si="3674">IF(Q344&gt;0,(Q345/Q344),)</f>
        <v>0</v>
      </c>
      <c r="AI345" s="343"/>
      <c r="AJ345" s="344"/>
      <c r="AK345" s="344"/>
      <c r="AL345" s="344"/>
      <c r="AM345" s="344"/>
      <c r="AN345" s="344"/>
      <c r="AO345" s="309"/>
      <c r="AP345" s="344"/>
      <c r="AQ345" s="344"/>
      <c r="AR345" s="344"/>
      <c r="AS345" s="344"/>
      <c r="AT345" s="344"/>
      <c r="AU345" s="309"/>
      <c r="AV345" s="344"/>
      <c r="AW345" s="344"/>
      <c r="AX345" s="309"/>
    </row>
    <row r="346" spans="1:50">
      <c r="A346" s="381" t="s">
        <v>346</v>
      </c>
      <c r="B346" s="382">
        <v>0</v>
      </c>
      <c r="C346" s="382"/>
      <c r="D346" s="382">
        <v>0</v>
      </c>
      <c r="E346" s="382"/>
      <c r="F346" s="382">
        <v>0</v>
      </c>
      <c r="G346" s="382">
        <v>0</v>
      </c>
      <c r="H346" s="382">
        <v>0</v>
      </c>
      <c r="I346" s="382"/>
      <c r="J346" s="382">
        <v>0</v>
      </c>
      <c r="K346" s="382">
        <v>0</v>
      </c>
      <c r="L346" s="382">
        <v>0</v>
      </c>
      <c r="M346" s="382"/>
      <c r="N346" s="382">
        <v>0</v>
      </c>
      <c r="O346" s="382"/>
      <c r="P346" s="382"/>
      <c r="Q346" s="382"/>
      <c r="Y346" s="288"/>
      <c r="Z346" s="284"/>
      <c r="AE346" s="288"/>
      <c r="AF346" s="284"/>
      <c r="AH346" s="288"/>
      <c r="AI346" s="343"/>
      <c r="AJ346" s="344"/>
      <c r="AK346" s="344"/>
      <c r="AL346" s="344"/>
      <c r="AM346" s="344"/>
      <c r="AN346" s="344"/>
      <c r="AO346" s="309"/>
      <c r="AP346" s="344"/>
      <c r="AQ346" s="344"/>
      <c r="AR346" s="344"/>
      <c r="AS346" s="344"/>
      <c r="AT346" s="344"/>
      <c r="AU346" s="309"/>
      <c r="AV346" s="344"/>
      <c r="AW346" s="344"/>
      <c r="AX346" s="309"/>
    </row>
    <row r="347" spans="1:50">
      <c r="A347" s="381" t="s">
        <v>348</v>
      </c>
      <c r="B347" s="382">
        <v>0</v>
      </c>
      <c r="C347" s="382"/>
      <c r="D347" s="382">
        <v>0</v>
      </c>
      <c r="E347" s="382"/>
      <c r="F347" s="382">
        <v>0</v>
      </c>
      <c r="G347" s="382">
        <v>0</v>
      </c>
      <c r="H347" s="382">
        <v>0</v>
      </c>
      <c r="I347" s="382"/>
      <c r="J347" s="382">
        <v>0</v>
      </c>
      <c r="K347" s="382">
        <v>0</v>
      </c>
      <c r="L347" s="382">
        <v>0</v>
      </c>
      <c r="M347" s="382"/>
      <c r="N347" s="382">
        <v>0</v>
      </c>
      <c r="O347" s="382"/>
      <c r="P347" s="382"/>
      <c r="Q347" s="382"/>
      <c r="R347" s="273"/>
      <c r="S347" s="275">
        <f>IF(B346&gt;0,(B347/B346),)</f>
        <v>0</v>
      </c>
      <c r="T347" s="275">
        <f t="shared" ref="T347" si="3675">IF(C346&gt;0,(C347/C346),)</f>
        <v>0</v>
      </c>
      <c r="U347" s="275">
        <f t="shared" ref="U347" si="3676">IF(D346&gt;0,(D347/D346),)</f>
        <v>0</v>
      </c>
      <c r="V347" s="275">
        <f t="shared" ref="V347" si="3677">IF(E346&gt;0,(E347/E346),)</f>
        <v>0</v>
      </c>
      <c r="W347" s="275">
        <f t="shared" ref="W347" si="3678">IF(F346&gt;0,(F347/F346),)</f>
        <v>0</v>
      </c>
      <c r="X347" s="275">
        <f t="shared" ref="X347" si="3679">IF(G346&gt;0,(G347/G346),)</f>
        <v>0</v>
      </c>
      <c r="Y347" s="290">
        <f t="shared" ref="Y347" si="3680">IF(H346&gt;0,(H347/H346),)</f>
        <v>0</v>
      </c>
      <c r="Z347" s="285">
        <f t="shared" ref="Z347" si="3681">IF(I346&gt;0,(I347/I346),)</f>
        <v>0</v>
      </c>
      <c r="AA347" s="275">
        <f t="shared" ref="AA347" si="3682">IF(J346&gt;0,(J347/J346),)</f>
        <v>0</v>
      </c>
      <c r="AB347" s="275">
        <f t="shared" ref="AB347" si="3683">IF(K346&gt;0,(K347/K346),)</f>
        <v>0</v>
      </c>
      <c r="AC347" s="275">
        <f t="shared" ref="AC347" si="3684">IF(L346&gt;0,(L347/L346),)</f>
        <v>0</v>
      </c>
      <c r="AD347" s="275">
        <f t="shared" ref="AD347" si="3685">IF(M346&gt;0,(M347/M346),)</f>
        <v>0</v>
      </c>
      <c r="AE347" s="290">
        <f t="shared" ref="AE347" si="3686">IF(N346&gt;0,(N347/N346),)</f>
        <v>0</v>
      </c>
      <c r="AF347" s="285">
        <f t="shared" ref="AF347" si="3687">IF(O346&gt;0,(O347/O346),)</f>
        <v>0</v>
      </c>
      <c r="AG347" s="275">
        <f t="shared" ref="AG347" si="3688">IF(P346&gt;0,(P347/P346),)</f>
        <v>0</v>
      </c>
      <c r="AH347" s="290">
        <f t="shared" ref="AH347" si="3689">IF(Q346&gt;0,(Q347/Q346),)</f>
        <v>0</v>
      </c>
      <c r="AI347" s="345">
        <f>IF(S345&gt;0,(S347-S345)/S345,)</f>
        <v>0</v>
      </c>
      <c r="AJ347" s="314">
        <f t="shared" ref="AJ347" si="3690">IF(T345&gt;0,(T347-T345)/T345,)</f>
        <v>0</v>
      </c>
      <c r="AK347" s="314">
        <f t="shared" ref="AK347" si="3691">IF(U345&gt;0,(U347-U345)/U345,)</f>
        <v>0</v>
      </c>
      <c r="AL347" s="314">
        <f t="shared" ref="AL347" si="3692">IF(V345&gt;0,(V347-V345)/V345,)</f>
        <v>0</v>
      </c>
      <c r="AM347" s="314">
        <f t="shared" ref="AM347" si="3693">IF(W345&gt;0,(W347-W345)/W345,)</f>
        <v>0</v>
      </c>
      <c r="AN347" s="314">
        <f t="shared" ref="AN347" si="3694">IF(X345&gt;0,(X347-X345)/X345,)</f>
        <v>0</v>
      </c>
      <c r="AO347" s="310">
        <f t="shared" ref="AO347" si="3695">IF(Y345&gt;0,(Y347-Y345)/Y345,)</f>
        <v>0</v>
      </c>
      <c r="AP347" s="314">
        <f t="shared" ref="AP347" si="3696">IF(Z345&gt;0,(Z347-Z345)/Z345,)</f>
        <v>0</v>
      </c>
      <c r="AQ347" s="314">
        <f t="shared" ref="AQ347" si="3697">IF(AA345&gt;0,(AA347-AA345)/AA345,)</f>
        <v>0</v>
      </c>
      <c r="AR347" s="314">
        <f t="shared" ref="AR347" si="3698">IF(AB345&gt;0,(AB347-AB345)/AB345,)</f>
        <v>0</v>
      </c>
      <c r="AS347" s="314">
        <f t="shared" ref="AS347" si="3699">IF(AC345&gt;0,(AC347-AC345)/AC345,)</f>
        <v>0</v>
      </c>
      <c r="AT347" s="314">
        <f t="shared" ref="AT347" si="3700">IF(AD345&gt;0,(AD347-AD345)/AD345,)</f>
        <v>0</v>
      </c>
      <c r="AU347" s="310">
        <f t="shared" ref="AU347" si="3701">IF(AE345&gt;0,(AE347-AE345)/AE345,)</f>
        <v>0</v>
      </c>
      <c r="AV347" s="314">
        <f t="shared" ref="AV347" si="3702">IF(AF345&gt;0,(AF347-AF345)/AF345,)</f>
        <v>0</v>
      </c>
      <c r="AW347" s="314">
        <f t="shared" ref="AW347" si="3703">IF(AG345&gt;0,(AG347-AG345)/AG345,)</f>
        <v>0</v>
      </c>
      <c r="AX347" s="310">
        <f t="shared" ref="AX347" si="3704">IF(AH345&gt;0,(AH347-AH345)/AH345,)</f>
        <v>0</v>
      </c>
    </row>
    <row r="348" spans="1:50">
      <c r="A348" s="381" t="s">
        <v>350</v>
      </c>
      <c r="B348" s="382">
        <v>2400</v>
      </c>
      <c r="C348" s="382"/>
      <c r="D348" s="382">
        <v>1009</v>
      </c>
      <c r="E348" s="382"/>
      <c r="F348" s="382">
        <v>821</v>
      </c>
      <c r="G348" s="382">
        <v>550</v>
      </c>
      <c r="H348" s="382">
        <v>4780</v>
      </c>
      <c r="I348" s="382"/>
      <c r="J348" s="382">
        <v>1399</v>
      </c>
      <c r="K348" s="382">
        <v>471</v>
      </c>
      <c r="L348" s="382">
        <v>242</v>
      </c>
      <c r="M348" s="382"/>
      <c r="N348" s="382">
        <v>2112</v>
      </c>
      <c r="O348" s="382"/>
      <c r="P348" s="382"/>
      <c r="Q348" s="382"/>
      <c r="Y348" s="288"/>
      <c r="Z348" s="284"/>
      <c r="AE348" s="288"/>
      <c r="AF348" s="284"/>
      <c r="AH348" s="288"/>
      <c r="AI348" s="343"/>
      <c r="AJ348" s="344"/>
      <c r="AK348" s="344"/>
      <c r="AL348" s="344"/>
      <c r="AM348" s="344"/>
      <c r="AN348" s="344"/>
      <c r="AO348" s="309"/>
      <c r="AP348" s="344"/>
      <c r="AQ348" s="344"/>
      <c r="AR348" s="344"/>
      <c r="AS348" s="344"/>
      <c r="AT348" s="344"/>
      <c r="AU348" s="309"/>
      <c r="AV348" s="344"/>
      <c r="AW348" s="344"/>
      <c r="AX348" s="309"/>
    </row>
    <row r="349" spans="1:50">
      <c r="A349" s="381" t="s">
        <v>352</v>
      </c>
      <c r="B349" s="382">
        <v>209431221.89897445</v>
      </c>
      <c r="C349" s="382"/>
      <c r="D349" s="382">
        <v>69591958.191678494</v>
      </c>
      <c r="E349" s="382"/>
      <c r="F349" s="382">
        <v>51944063.417267434</v>
      </c>
      <c r="G349" s="382">
        <v>29996136.977760278</v>
      </c>
      <c r="H349" s="382">
        <v>360963380.48568064</v>
      </c>
      <c r="I349" s="382"/>
      <c r="J349" s="382">
        <v>68002718</v>
      </c>
      <c r="K349" s="382">
        <v>22022629</v>
      </c>
      <c r="L349" s="382">
        <v>10927079.934319269</v>
      </c>
      <c r="M349" s="382"/>
      <c r="N349" s="382">
        <v>100952426.93431927</v>
      </c>
      <c r="O349" s="382"/>
      <c r="P349" s="382"/>
      <c r="Q349" s="382"/>
      <c r="R349" s="273"/>
      <c r="S349" s="275">
        <f>IF(B348&gt;0,(B349/B348),)</f>
        <v>87263.00912457268</v>
      </c>
      <c r="T349" s="275">
        <f t="shared" ref="T349" si="3705">IF(C348&gt;0,(C349/C348),)</f>
        <v>0</v>
      </c>
      <c r="U349" s="275">
        <f t="shared" ref="U349" si="3706">IF(D348&gt;0,(D349/D348),)</f>
        <v>68971.21723654955</v>
      </c>
      <c r="V349" s="275">
        <f t="shared" ref="V349" si="3707">IF(E348&gt;0,(E349/E348),)</f>
        <v>0</v>
      </c>
      <c r="W349" s="275">
        <f t="shared" ref="W349" si="3708">IF(F348&gt;0,(F349/F348),)</f>
        <v>63269.261165977383</v>
      </c>
      <c r="X349" s="275">
        <f t="shared" ref="X349" si="3709">IF(G348&gt;0,(G349/G348),)</f>
        <v>54538.43086865505</v>
      </c>
      <c r="Y349" s="290">
        <f t="shared" ref="Y349" si="3710">IF(H348&gt;0,(H349/H348),)</f>
        <v>75515.35156604198</v>
      </c>
      <c r="Z349" s="285">
        <f t="shared" ref="Z349" si="3711">IF(I348&gt;0,(I349/I348),)</f>
        <v>0</v>
      </c>
      <c r="AA349" s="275">
        <f t="shared" ref="AA349" si="3712">IF(J348&gt;0,(J349/J348),)</f>
        <v>48608.090064331664</v>
      </c>
      <c r="AB349" s="275">
        <f t="shared" ref="AB349" si="3713">IF(K348&gt;0,(K349/K348),)</f>
        <v>46757.174097664545</v>
      </c>
      <c r="AC349" s="275">
        <f t="shared" ref="AC349" si="3714">IF(L348&gt;0,(L349/L348),)</f>
        <v>45153.222869087891</v>
      </c>
      <c r="AD349" s="275">
        <f t="shared" ref="AD349" si="3715">IF(M348&gt;0,(M349/M348),)</f>
        <v>0</v>
      </c>
      <c r="AE349" s="290">
        <f t="shared" ref="AE349" si="3716">IF(N348&gt;0,(N349/N348),)</f>
        <v>47799.444571173895</v>
      </c>
      <c r="AF349" s="285">
        <f t="shared" ref="AF349" si="3717">IF(O348&gt;0,(O349/O348),)</f>
        <v>0</v>
      </c>
      <c r="AG349" s="275">
        <f t="shared" ref="AG349" si="3718">IF(P348&gt;0,(P349/P348),)</f>
        <v>0</v>
      </c>
      <c r="AH349" s="290">
        <f t="shared" ref="AH349" si="3719">IF(Q348&gt;0,(Q349/Q348),)</f>
        <v>0</v>
      </c>
      <c r="AI349" s="343"/>
      <c r="AJ349" s="344"/>
      <c r="AK349" s="344"/>
      <c r="AL349" s="344"/>
      <c r="AM349" s="344"/>
      <c r="AN349" s="344"/>
      <c r="AO349" s="309"/>
      <c r="AP349" s="344"/>
      <c r="AQ349" s="344"/>
      <c r="AR349" s="344"/>
      <c r="AS349" s="344"/>
      <c r="AT349" s="344"/>
      <c r="AU349" s="309"/>
      <c r="AV349" s="344"/>
      <c r="AW349" s="344"/>
      <c r="AX349" s="309"/>
    </row>
    <row r="350" spans="1:50">
      <c r="A350" s="381" t="s">
        <v>354</v>
      </c>
      <c r="B350" s="382">
        <v>2387</v>
      </c>
      <c r="C350" s="382"/>
      <c r="D350" s="382">
        <v>1016</v>
      </c>
      <c r="E350" s="382"/>
      <c r="F350" s="382">
        <v>798</v>
      </c>
      <c r="G350" s="382">
        <v>539</v>
      </c>
      <c r="H350" s="382">
        <v>4740</v>
      </c>
      <c r="I350" s="382"/>
      <c r="J350" s="382">
        <v>1432</v>
      </c>
      <c r="K350" s="382">
        <v>470</v>
      </c>
      <c r="L350" s="382">
        <v>241</v>
      </c>
      <c r="M350" s="382"/>
      <c r="N350" s="382">
        <v>2143</v>
      </c>
      <c r="O350" s="382"/>
      <c r="P350" s="382"/>
      <c r="Q350" s="382"/>
      <c r="Y350" s="288"/>
      <c r="Z350" s="284"/>
      <c r="AE350" s="288"/>
      <c r="AF350" s="284"/>
      <c r="AH350" s="288"/>
      <c r="AI350" s="343"/>
      <c r="AJ350" s="344"/>
      <c r="AK350" s="344"/>
      <c r="AL350" s="344"/>
      <c r="AM350" s="344"/>
      <c r="AN350" s="344"/>
      <c r="AO350" s="309"/>
      <c r="AP350" s="344"/>
      <c r="AQ350" s="344"/>
      <c r="AR350" s="344"/>
      <c r="AS350" s="344"/>
      <c r="AT350" s="344"/>
      <c r="AU350" s="309"/>
      <c r="AV350" s="344"/>
      <c r="AW350" s="344"/>
      <c r="AX350" s="309"/>
    </row>
    <row r="351" spans="1:50" ht="13.5" thickBot="1">
      <c r="A351" s="387" t="s">
        <v>356</v>
      </c>
      <c r="B351" s="388">
        <v>213667379.64332566</v>
      </c>
      <c r="C351" s="388"/>
      <c r="D351" s="388">
        <v>73096862.178636357</v>
      </c>
      <c r="E351" s="388"/>
      <c r="F351" s="388">
        <v>52492569.535012126</v>
      </c>
      <c r="G351" s="388">
        <v>30304013.404920217</v>
      </c>
      <c r="H351" s="388">
        <v>369560824.76189435</v>
      </c>
      <c r="I351" s="388"/>
      <c r="J351" s="388">
        <v>75984071</v>
      </c>
      <c r="K351" s="388">
        <v>22383936</v>
      </c>
      <c r="L351" s="388">
        <v>10943943.624087982</v>
      </c>
      <c r="M351" s="388"/>
      <c r="N351" s="388">
        <v>109311950.62408799</v>
      </c>
      <c r="O351" s="388"/>
      <c r="P351" s="388"/>
      <c r="Q351" s="388"/>
      <c r="S351" s="281">
        <f>IF(B350&gt;0,(B351/B350),)</f>
        <v>89512.936591254984</v>
      </c>
      <c r="T351" s="281">
        <f t="shared" ref="T351" si="3720">IF(C350&gt;0,(C351/C350),)</f>
        <v>0</v>
      </c>
      <c r="U351" s="281">
        <f t="shared" ref="U351" si="3721">IF(D350&gt;0,(D351/D350),)</f>
        <v>71945.730490783812</v>
      </c>
      <c r="V351" s="281">
        <f t="shared" ref="V351" si="3722">IF(E350&gt;0,(E351/E350),)</f>
        <v>0</v>
      </c>
      <c r="W351" s="281">
        <f t="shared" ref="W351" si="3723">IF(F350&gt;0,(F351/F350),)</f>
        <v>65780.162324576595</v>
      </c>
      <c r="X351" s="281">
        <f t="shared" ref="X351" si="3724">IF(G350&gt;0,(G351/G350),)</f>
        <v>56222.659378330645</v>
      </c>
      <c r="Y351" s="291">
        <f t="shared" ref="Y351" si="3725">IF(H350&gt;0,(H351/H350),)</f>
        <v>77966.418726138043</v>
      </c>
      <c r="Z351" s="286">
        <f t="shared" ref="Z351" si="3726">IF(I350&gt;0,(I351/I350),)</f>
        <v>0</v>
      </c>
      <c r="AA351" s="281">
        <f t="shared" ref="AA351" si="3727">IF(J350&gt;0,(J351/J350),)</f>
        <v>53061.502094972064</v>
      </c>
      <c r="AB351" s="281">
        <f t="shared" ref="AB351" si="3728">IF(K350&gt;0,(K351/K350),)</f>
        <v>47625.395744680849</v>
      </c>
      <c r="AC351" s="281">
        <f t="shared" ref="AC351" si="3729">IF(L350&gt;0,(L351/L350),)</f>
        <v>45410.554456796606</v>
      </c>
      <c r="AD351" s="281">
        <f t="shared" ref="AD351" si="3730">IF(M350&gt;0,(M351/M350),)</f>
        <v>0</v>
      </c>
      <c r="AE351" s="291">
        <f t="shared" ref="AE351" si="3731">IF(N350&gt;0,(N351/N350),)</f>
        <v>51008.843035038728</v>
      </c>
      <c r="AF351" s="286">
        <f t="shared" ref="AF351" si="3732">IF(O350&gt;0,(O351/O350),)</f>
        <v>0</v>
      </c>
      <c r="AG351" s="281">
        <f t="shared" ref="AG351" si="3733">IF(P350&gt;0,(P351/P350),)</f>
        <v>0</v>
      </c>
      <c r="AH351" s="291">
        <f t="shared" ref="AH351" si="3734">IF(Q350&gt;0,(Q351/Q350),)</f>
        <v>0</v>
      </c>
      <c r="AI351" s="346">
        <f>IF(S349&gt;0,(S351-S349)/S349,)</f>
        <v>2.5783289955889677E-2</v>
      </c>
      <c r="AJ351" s="347">
        <f t="shared" ref="AJ351" si="3735">IF(T349&gt;0,(T351-T349)/T349,)</f>
        <v>0</v>
      </c>
      <c r="AK351" s="347">
        <f t="shared" ref="AK351" si="3736">IF(U349&gt;0,(U351-U349)/U349,)</f>
        <v>4.3126877752970749E-2</v>
      </c>
      <c r="AL351" s="347">
        <f t="shared" ref="AL351" si="3737">IF(V349&gt;0,(V351-V349)/V349,)</f>
        <v>0</v>
      </c>
      <c r="AM351" s="347">
        <f t="shared" ref="AM351" si="3738">IF(W349&gt;0,(W351-W349)/W349,)</f>
        <v>3.9685956692496228E-2</v>
      </c>
      <c r="AN351" s="347">
        <f t="shared" ref="AN351" si="3739">IF(X349&gt;0,(X351-X349)/X349,)</f>
        <v>3.0881499207993789E-2</v>
      </c>
      <c r="AO351" s="311">
        <f t="shared" ref="AO351" si="3740">IF(Y349&gt;0,(Y351-Y349)/Y349,)</f>
        <v>3.2457865973814365E-2</v>
      </c>
      <c r="AP351" s="347">
        <f t="shared" ref="AP351" si="3741">IF(Z349&gt;0,(Z351-Z349)/Z349,)</f>
        <v>0</v>
      </c>
      <c r="AQ351" s="347">
        <f t="shared" ref="AQ351" si="3742">IF(AA349&gt;0,(AA351-AA349)/AA349,)</f>
        <v>9.1618741340102325E-2</v>
      </c>
      <c r="AR351" s="347">
        <f t="shared" ref="AR351" si="3743">IF(AB349&gt;0,(AB351-AB349)/AB349,)</f>
        <v>1.8568736536617819E-2</v>
      </c>
      <c r="AS351" s="347">
        <f t="shared" ref="AS351" si="3744">IF(AC349&gt;0,(AC351-AC349)/AC349,)</f>
        <v>5.6990746475571218E-3</v>
      </c>
      <c r="AT351" s="347">
        <f t="shared" ref="AT351" si="3745">IF(AD349&gt;0,(AD351-AD349)/AD349,)</f>
        <v>0</v>
      </c>
      <c r="AU351" s="311">
        <f t="shared" ref="AU351" si="3746">IF(AE349&gt;0,(AE351-AE349)/AE349,)</f>
        <v>6.7143007469176827E-2</v>
      </c>
      <c r="AV351" s="347">
        <f t="shared" ref="AV351" si="3747">IF(AF349&gt;0,(AF351-AF349)/AF349,)</f>
        <v>0</v>
      </c>
      <c r="AW351" s="347">
        <f t="shared" ref="AW351" si="3748">IF(AG349&gt;0,(AG351-AG349)/AG349,)</f>
        <v>0</v>
      </c>
      <c r="AX351" s="311">
        <f t="shared" ref="AX351" si="3749">IF(AH349&gt;0,(AH351-AH349)/AH349,)</f>
        <v>0</v>
      </c>
    </row>
    <row r="352" spans="1:50">
      <c r="A352" s="380" t="s">
        <v>39</v>
      </c>
      <c r="B352" s="382"/>
      <c r="C352" s="382"/>
      <c r="D352" s="382"/>
      <c r="E352" s="382"/>
      <c r="F352" s="382"/>
      <c r="G352" s="382"/>
      <c r="H352" s="382"/>
      <c r="I352" s="382"/>
      <c r="J352" s="382"/>
      <c r="K352" s="382"/>
      <c r="L352" s="382"/>
      <c r="M352" s="382"/>
      <c r="N352" s="382"/>
      <c r="O352" s="382"/>
      <c r="P352" s="382"/>
      <c r="Q352" s="382"/>
      <c r="Y352" s="288"/>
      <c r="Z352" s="284"/>
      <c r="AE352" s="288"/>
      <c r="AF352" s="284"/>
      <c r="AH352" s="288"/>
      <c r="AI352" s="343"/>
      <c r="AJ352" s="344"/>
      <c r="AK352" s="344"/>
      <c r="AL352" s="344"/>
      <c r="AM352" s="344"/>
      <c r="AN352" s="344"/>
      <c r="AO352" s="309"/>
      <c r="AP352" s="344"/>
      <c r="AQ352" s="344"/>
      <c r="AR352" s="344"/>
      <c r="AS352" s="344"/>
      <c r="AT352" s="344"/>
      <c r="AU352" s="309"/>
      <c r="AV352" s="344"/>
      <c r="AW352" s="344"/>
      <c r="AX352" s="309"/>
    </row>
    <row r="353" spans="1:50">
      <c r="A353" s="381" t="s">
        <v>302</v>
      </c>
      <c r="B353" s="382">
        <v>807</v>
      </c>
      <c r="C353" s="382">
        <v>108</v>
      </c>
      <c r="D353" s="382">
        <v>896</v>
      </c>
      <c r="E353" s="382"/>
      <c r="F353" s="382">
        <v>74</v>
      </c>
      <c r="G353" s="382"/>
      <c r="H353" s="382">
        <v>1885</v>
      </c>
      <c r="I353" s="382"/>
      <c r="J353" s="382">
        <v>107</v>
      </c>
      <c r="K353" s="382">
        <v>97</v>
      </c>
      <c r="L353" s="382"/>
      <c r="M353" s="382"/>
      <c r="N353" s="382">
        <v>204</v>
      </c>
      <c r="O353" s="382">
        <v>0</v>
      </c>
      <c r="P353" s="382">
        <v>0</v>
      </c>
      <c r="Q353" s="382">
        <v>0</v>
      </c>
      <c r="S353" s="274"/>
      <c r="T353" s="274"/>
      <c r="U353" s="274"/>
      <c r="V353" s="274"/>
      <c r="W353" s="274"/>
      <c r="X353" s="274"/>
      <c r="Y353" s="289"/>
      <c r="Z353" s="284"/>
      <c r="AA353" s="274"/>
      <c r="AB353" s="274"/>
      <c r="AC353" s="274"/>
      <c r="AD353" s="274"/>
      <c r="AE353" s="289"/>
      <c r="AF353" s="284"/>
      <c r="AG353" s="274"/>
      <c r="AH353" s="289"/>
      <c r="AI353" s="343"/>
      <c r="AJ353" s="344"/>
      <c r="AK353" s="344"/>
      <c r="AL353" s="344"/>
      <c r="AM353" s="344"/>
      <c r="AN353" s="344"/>
      <c r="AO353" s="309"/>
      <c r="AP353" s="344"/>
      <c r="AQ353" s="344"/>
      <c r="AR353" s="344"/>
      <c r="AS353" s="344"/>
      <c r="AT353" s="344"/>
      <c r="AU353" s="309"/>
      <c r="AV353" s="344"/>
      <c r="AW353" s="344"/>
      <c r="AX353" s="309"/>
    </row>
    <row r="354" spans="1:50">
      <c r="A354" s="381" t="s">
        <v>304</v>
      </c>
      <c r="B354" s="382">
        <v>95797536.035113439</v>
      </c>
      <c r="C354" s="382">
        <v>8728856.2568807323</v>
      </c>
      <c r="D354" s="382">
        <v>73801552.807548121</v>
      </c>
      <c r="E354" s="382"/>
      <c r="F354" s="382">
        <v>5562666.0753138084</v>
      </c>
      <c r="G354" s="382"/>
      <c r="H354" s="382">
        <v>183890611.1748561</v>
      </c>
      <c r="I354" s="382"/>
      <c r="J354" s="382">
        <v>6629791.8659354113</v>
      </c>
      <c r="K354" s="382">
        <v>5847413.3858459853</v>
      </c>
      <c r="L354" s="382"/>
      <c r="M354" s="382"/>
      <c r="N354" s="382">
        <v>12477205.251781397</v>
      </c>
      <c r="O354" s="382">
        <v>0</v>
      </c>
      <c r="P354" s="382">
        <v>0</v>
      </c>
      <c r="Q354" s="382">
        <v>0</v>
      </c>
      <c r="S354" s="275">
        <f>IF(B353&gt;0,(B354/B353),)</f>
        <v>118708.22309183821</v>
      </c>
      <c r="T354" s="275">
        <f t="shared" ref="T354" si="3750">IF(C353&gt;0,(C354/C353),)</f>
        <v>80822.743119266044</v>
      </c>
      <c r="U354" s="275">
        <f t="shared" ref="U354" si="3751">IF(D353&gt;0,(D354/D353),)</f>
        <v>82367.804472709962</v>
      </c>
      <c r="V354" s="275">
        <f t="shared" ref="V354" si="3752">IF(E353&gt;0,(E354/E353),)</f>
        <v>0</v>
      </c>
      <c r="W354" s="275">
        <f t="shared" ref="W354" si="3753">IF(F353&gt;0,(F354/F353),)</f>
        <v>75171.16317991633</v>
      </c>
      <c r="X354" s="275">
        <f t="shared" ref="X354" si="3754">IF(G353&gt;0,(G354/G353),)</f>
        <v>0</v>
      </c>
      <c r="Y354" s="290">
        <f t="shared" ref="Y354" si="3755">IF(H353&gt;0,(H354/H353),)</f>
        <v>97554.700888517822</v>
      </c>
      <c r="Z354" s="285">
        <f t="shared" ref="Z354" si="3756">IF(I353&gt;0,(I354/I353),)</f>
        <v>0</v>
      </c>
      <c r="AA354" s="275">
        <f t="shared" ref="AA354" si="3757">IF(J353&gt;0,(J354/J353),)</f>
        <v>61960.671644256181</v>
      </c>
      <c r="AB354" s="275">
        <f t="shared" ref="AB354" si="3758">IF(K353&gt;0,(K354/K353),)</f>
        <v>60282.61222521634</v>
      </c>
      <c r="AC354" s="275">
        <f t="shared" ref="AC354" si="3759">IF(L353&gt;0,(L354/L353),)</f>
        <v>0</v>
      </c>
      <c r="AD354" s="275">
        <f t="shared" ref="AD354" si="3760">IF(M353&gt;0,(M354/M353),)</f>
        <v>0</v>
      </c>
      <c r="AE354" s="290">
        <f t="shared" ref="AE354" si="3761">IF(N353&gt;0,(N354/N353),)</f>
        <v>61162.770842065671</v>
      </c>
      <c r="AF354" s="285">
        <f t="shared" ref="AF354" si="3762">IF(O353&gt;0,(O354/O353),)</f>
        <v>0</v>
      </c>
      <c r="AG354" s="275">
        <f t="shared" ref="AG354" si="3763">IF(P353&gt;0,(P354/P353),)</f>
        <v>0</v>
      </c>
      <c r="AH354" s="290">
        <f t="shared" ref="AH354" si="3764">IF(Q353&gt;0,(Q354/Q353),)</f>
        <v>0</v>
      </c>
      <c r="AI354" s="343"/>
      <c r="AJ354" s="344"/>
      <c r="AK354" s="344"/>
      <c r="AL354" s="344"/>
      <c r="AM354" s="344"/>
      <c r="AN354" s="344"/>
      <c r="AO354" s="309"/>
      <c r="AP354" s="344"/>
      <c r="AQ354" s="344"/>
      <c r="AR354" s="344"/>
      <c r="AS354" s="344"/>
      <c r="AT354" s="344"/>
      <c r="AU354" s="309"/>
      <c r="AV354" s="344"/>
      <c r="AW354" s="344"/>
      <c r="AX354" s="309"/>
    </row>
    <row r="355" spans="1:50">
      <c r="A355" s="381" t="s">
        <v>306</v>
      </c>
      <c r="B355" s="382">
        <v>793</v>
      </c>
      <c r="C355" s="382">
        <v>104</v>
      </c>
      <c r="D355" s="382">
        <v>921</v>
      </c>
      <c r="E355" s="382"/>
      <c r="F355" s="382">
        <v>74</v>
      </c>
      <c r="G355" s="382"/>
      <c r="H355" s="382">
        <v>1892</v>
      </c>
      <c r="I355" s="382"/>
      <c r="J355" s="382">
        <v>100</v>
      </c>
      <c r="K355" s="382">
        <v>102</v>
      </c>
      <c r="L355" s="382"/>
      <c r="M355" s="382"/>
      <c r="N355" s="382">
        <v>202</v>
      </c>
      <c r="O355" s="382">
        <v>0</v>
      </c>
      <c r="P355" s="382">
        <v>0</v>
      </c>
      <c r="Q355" s="382">
        <v>0</v>
      </c>
      <c r="Y355" s="288"/>
      <c r="Z355" s="284"/>
      <c r="AE355" s="288"/>
      <c r="AF355" s="284"/>
      <c r="AH355" s="288"/>
      <c r="AI355" s="343"/>
      <c r="AJ355" s="344"/>
      <c r="AK355" s="344"/>
      <c r="AL355" s="344"/>
      <c r="AM355" s="344"/>
      <c r="AN355" s="344"/>
      <c r="AO355" s="309"/>
      <c r="AP355" s="344"/>
      <c r="AQ355" s="344"/>
      <c r="AR355" s="344"/>
      <c r="AS355" s="344"/>
      <c r="AT355" s="344"/>
      <c r="AU355" s="309"/>
      <c r="AV355" s="344"/>
      <c r="AW355" s="344"/>
      <c r="AX355" s="309"/>
    </row>
    <row r="356" spans="1:50">
      <c r="A356" s="381" t="s">
        <v>308</v>
      </c>
      <c r="B356" s="382">
        <v>96035862.870122552</v>
      </c>
      <c r="C356" s="382">
        <v>8457341.4095238093</v>
      </c>
      <c r="D356" s="382">
        <v>75432619.840861917</v>
      </c>
      <c r="E356" s="382"/>
      <c r="F356" s="382">
        <v>5341267.820512821</v>
      </c>
      <c r="G356" s="382"/>
      <c r="H356" s="382">
        <v>185267091.94102111</v>
      </c>
      <c r="I356" s="382"/>
      <c r="J356" s="382">
        <v>6103857.8773572976</v>
      </c>
      <c r="K356" s="382">
        <v>6428402.6015185649</v>
      </c>
      <c r="L356" s="382"/>
      <c r="M356" s="382"/>
      <c r="N356" s="382">
        <v>12532260.478875862</v>
      </c>
      <c r="O356" s="382">
        <v>0</v>
      </c>
      <c r="P356" s="382">
        <v>0</v>
      </c>
      <c r="Q356" s="382">
        <v>0</v>
      </c>
      <c r="R356" s="273"/>
      <c r="S356" s="275">
        <f>IF(B355&gt;0,(B356/B355),)</f>
        <v>121104.49290053286</v>
      </c>
      <c r="T356" s="275">
        <f t="shared" ref="T356" si="3765">IF(C355&gt;0,(C356/C355),)</f>
        <v>81320.590476190468</v>
      </c>
      <c r="U356" s="275">
        <f t="shared" ref="U356" si="3766">IF(D355&gt;0,(D356/D355),)</f>
        <v>81902.953138829442</v>
      </c>
      <c r="V356" s="275">
        <f t="shared" ref="V356" si="3767">IF(E355&gt;0,(E356/E355),)</f>
        <v>0</v>
      </c>
      <c r="W356" s="275">
        <f t="shared" ref="W356" si="3768">IF(F355&gt;0,(F356/F355),)</f>
        <v>72179.294871794875</v>
      </c>
      <c r="X356" s="275">
        <f t="shared" ref="X356" si="3769">IF(G355&gt;0,(G356/G355),)</f>
        <v>0</v>
      </c>
      <c r="Y356" s="290">
        <f t="shared" ref="Y356" si="3770">IF(H355&gt;0,(H356/H355),)</f>
        <v>97921.295951913911</v>
      </c>
      <c r="Z356" s="285">
        <f t="shared" ref="Z356" si="3771">IF(I355&gt;0,(I356/I355),)</f>
        <v>0</v>
      </c>
      <c r="AA356" s="275">
        <f t="shared" ref="AA356" si="3772">IF(J355&gt;0,(J356/J355),)</f>
        <v>61038.578773572975</v>
      </c>
      <c r="AB356" s="275">
        <f t="shared" ref="AB356" si="3773">IF(K355&gt;0,(K356/K355),)</f>
        <v>63023.554916848676</v>
      </c>
      <c r="AC356" s="275">
        <f t="shared" ref="AC356" si="3774">IF(L355&gt;0,(L356/L355),)</f>
        <v>0</v>
      </c>
      <c r="AD356" s="275">
        <f t="shared" ref="AD356" si="3775">IF(M355&gt;0,(M356/M355),)</f>
        <v>0</v>
      </c>
      <c r="AE356" s="290">
        <f t="shared" ref="AE356" si="3776">IF(N355&gt;0,(N356/N355),)</f>
        <v>62040.893459781495</v>
      </c>
      <c r="AF356" s="285">
        <f t="shared" ref="AF356" si="3777">IF(O355&gt;0,(O356/O355),)</f>
        <v>0</v>
      </c>
      <c r="AG356" s="275">
        <f t="shared" ref="AG356" si="3778">IF(P355&gt;0,(P356/P355),)</f>
        <v>0</v>
      </c>
      <c r="AH356" s="290">
        <f t="shared" ref="AH356" si="3779">IF(Q355&gt;0,(Q356/Q355),)</f>
        <v>0</v>
      </c>
      <c r="AI356" s="345">
        <f>IF(S354&gt;0,(S356-S354)/S354,)</f>
        <v>2.0186215801080449E-2</v>
      </c>
      <c r="AJ356" s="314">
        <f t="shared" ref="AJ356" si="3780">IF(T354&gt;0,(T356-T354)/T354,)</f>
        <v>6.1597433805206927E-3</v>
      </c>
      <c r="AK356" s="314">
        <f t="shared" ref="AK356" si="3781">IF(U354&gt;0,(U356-U354)/U354,)</f>
        <v>-5.6436047659196107E-3</v>
      </c>
      <c r="AL356" s="314">
        <f t="shared" ref="AL356" si="3782">IF(V354&gt;0,(V356-V354)/V354,)</f>
        <v>0</v>
      </c>
      <c r="AM356" s="314">
        <f t="shared" ref="AM356" si="3783">IF(W354&gt;0,(W356-W354)/W354,)</f>
        <v>-3.9800745146920911E-2</v>
      </c>
      <c r="AN356" s="314">
        <f t="shared" ref="AN356" si="3784">IF(X354&gt;0,(X356-X354)/X354,)</f>
        <v>0</v>
      </c>
      <c r="AO356" s="310">
        <f t="shared" ref="AO356" si="3785">IF(Y354&gt;0,(Y356-Y354)/Y354,)</f>
        <v>3.7578410887141311E-3</v>
      </c>
      <c r="AP356" s="314">
        <f t="shared" ref="AP356" si="3786">IF(Z354&gt;0,(Z356-Z354)/Z354,)</f>
        <v>0</v>
      </c>
      <c r="AQ356" s="314">
        <f t="shared" ref="AQ356" si="3787">IF(AA354&gt;0,(AA356-AA354)/AA354,)</f>
        <v>-1.4881905670379938E-2</v>
      </c>
      <c r="AR356" s="314">
        <f t="shared" ref="AR356" si="3788">IF(AB354&gt;0,(AB356-AB354)/AB354,)</f>
        <v>4.5468213643299844E-2</v>
      </c>
      <c r="AS356" s="314">
        <f t="shared" ref="AS356" si="3789">IF(AC354&gt;0,(AC356-AC354)/AC354,)</f>
        <v>0</v>
      </c>
      <c r="AT356" s="314">
        <f t="shared" ref="AT356" si="3790">IF(AD354&gt;0,(AD356-AD354)/AD354,)</f>
        <v>0</v>
      </c>
      <c r="AU356" s="310">
        <f t="shared" ref="AU356" si="3791">IF(AE354&gt;0,(AE356-AE354)/AE354,)</f>
        <v>1.4357142517027389E-2</v>
      </c>
      <c r="AV356" s="314">
        <f t="shared" ref="AV356" si="3792">IF(AF354&gt;0,(AF356-AF354)/AF354,)</f>
        <v>0</v>
      </c>
      <c r="AW356" s="314">
        <f t="shared" ref="AW356" si="3793">IF(AG354&gt;0,(AG356-AG354)/AG354,)</f>
        <v>0</v>
      </c>
      <c r="AX356" s="310">
        <f t="shared" ref="AX356" si="3794">IF(AH354&gt;0,(AH356-AH354)/AH354,)</f>
        <v>0</v>
      </c>
    </row>
    <row r="357" spans="1:50">
      <c r="A357" s="381" t="s">
        <v>310</v>
      </c>
      <c r="B357" s="382">
        <v>717</v>
      </c>
      <c r="C357" s="382">
        <v>107</v>
      </c>
      <c r="D357" s="382">
        <v>659</v>
      </c>
      <c r="E357" s="382"/>
      <c r="F357" s="382">
        <v>70</v>
      </c>
      <c r="G357" s="382"/>
      <c r="H357" s="382">
        <v>1553</v>
      </c>
      <c r="I357" s="382"/>
      <c r="J357" s="382">
        <v>385</v>
      </c>
      <c r="K357" s="382">
        <v>364</v>
      </c>
      <c r="L357" s="382"/>
      <c r="M357" s="382"/>
      <c r="N357" s="382">
        <v>749</v>
      </c>
      <c r="O357" s="382">
        <v>0</v>
      </c>
      <c r="P357" s="382">
        <v>0</v>
      </c>
      <c r="Q357" s="382">
        <v>0</v>
      </c>
      <c r="Y357" s="288"/>
      <c r="Z357" s="284"/>
      <c r="AE357" s="288"/>
      <c r="AF357" s="284"/>
      <c r="AH357" s="288"/>
      <c r="AI357" s="343"/>
      <c r="AJ357" s="344"/>
      <c r="AK357" s="344"/>
      <c r="AL357" s="344"/>
      <c r="AM357" s="344"/>
      <c r="AN357" s="344"/>
      <c r="AO357" s="309"/>
      <c r="AP357" s="344"/>
      <c r="AQ357" s="344"/>
      <c r="AR357" s="344"/>
      <c r="AS357" s="344"/>
      <c r="AT357" s="344"/>
      <c r="AU357" s="309"/>
      <c r="AV357" s="344"/>
      <c r="AW357" s="344"/>
      <c r="AX357" s="309"/>
    </row>
    <row r="358" spans="1:50">
      <c r="A358" s="386" t="s">
        <v>312</v>
      </c>
      <c r="B358" s="384">
        <v>59307632.158343002</v>
      </c>
      <c r="C358" s="384">
        <v>6599166.4349112427</v>
      </c>
      <c r="D358" s="384">
        <v>42934418.820252195</v>
      </c>
      <c r="E358" s="384"/>
      <c r="F358" s="384">
        <v>4537185.4205607474</v>
      </c>
      <c r="G358" s="384"/>
      <c r="H358" s="384">
        <v>113378402.8340672</v>
      </c>
      <c r="I358" s="384"/>
      <c r="J358" s="384">
        <v>20566560.272861023</v>
      </c>
      <c r="K358" s="384">
        <v>19315612.940053236</v>
      </c>
      <c r="L358" s="384"/>
      <c r="M358" s="384"/>
      <c r="N358" s="384">
        <v>39882173.212914258</v>
      </c>
      <c r="O358" s="384">
        <v>0</v>
      </c>
      <c r="P358" s="384">
        <v>0</v>
      </c>
      <c r="Q358" s="384">
        <v>0</v>
      </c>
      <c r="S358" s="275">
        <f>IF(B357&gt;0,(B358/B357),)</f>
        <v>82716.362842877264</v>
      </c>
      <c r="T358" s="275">
        <f t="shared" ref="T358" si="3795">IF(C357&gt;0,(C358/C357),)</f>
        <v>61674.452662721895</v>
      </c>
      <c r="U358" s="275">
        <f t="shared" ref="U358" si="3796">IF(D357&gt;0,(D358/D357),)</f>
        <v>65150.863156680112</v>
      </c>
      <c r="V358" s="275">
        <f t="shared" ref="V358" si="3797">IF(E357&gt;0,(E358/E357),)</f>
        <v>0</v>
      </c>
      <c r="W358" s="275">
        <f t="shared" ref="W358" si="3798">IF(F357&gt;0,(F358/F357),)</f>
        <v>64816.93457943925</v>
      </c>
      <c r="X358" s="275">
        <f t="shared" ref="X358" si="3799">IF(G357&gt;0,(G358/G357),)</f>
        <v>0</v>
      </c>
      <c r="Y358" s="290">
        <f t="shared" ref="Y358" si="3800">IF(H357&gt;0,(H358/H357),)</f>
        <v>73006.054625928649</v>
      </c>
      <c r="Z358" s="285">
        <f t="shared" ref="Z358" si="3801">IF(I357&gt;0,(I358/I357),)</f>
        <v>0</v>
      </c>
      <c r="AA358" s="275">
        <f t="shared" ref="AA358" si="3802">IF(J357&gt;0,(J358/J357),)</f>
        <v>53419.637072366291</v>
      </c>
      <c r="AB358" s="275">
        <f t="shared" ref="AB358" si="3803">IF(K357&gt;0,(K358/K357),)</f>
        <v>53064.870714431963</v>
      </c>
      <c r="AC358" s="275">
        <f t="shared" ref="AC358" si="3804">IF(L357&gt;0,(L358/L357),)</f>
        <v>0</v>
      </c>
      <c r="AD358" s="275">
        <f t="shared" ref="AD358" si="3805">IF(M357&gt;0,(M358/M357),)</f>
        <v>0</v>
      </c>
      <c r="AE358" s="290">
        <f t="shared" ref="AE358" si="3806">IF(N357&gt;0,(N358/N357),)</f>
        <v>53247.227253557088</v>
      </c>
      <c r="AF358" s="285">
        <f t="shared" ref="AF358" si="3807">IF(O357&gt;0,(O358/O357),)</f>
        <v>0</v>
      </c>
      <c r="AG358" s="275">
        <f t="shared" ref="AG358" si="3808">IF(P357&gt;0,(P358/P357),)</f>
        <v>0</v>
      </c>
      <c r="AH358" s="290">
        <f t="shared" ref="AH358" si="3809">IF(Q357&gt;0,(Q358/Q357),)</f>
        <v>0</v>
      </c>
      <c r="AI358" s="343"/>
      <c r="AJ358" s="344"/>
      <c r="AK358" s="344"/>
      <c r="AL358" s="344"/>
      <c r="AM358" s="344"/>
      <c r="AN358" s="344"/>
      <c r="AO358" s="309"/>
      <c r="AP358" s="344"/>
      <c r="AQ358" s="344"/>
      <c r="AR358" s="344"/>
      <c r="AS358" s="344"/>
      <c r="AT358" s="344"/>
      <c r="AU358" s="309"/>
      <c r="AV358" s="344"/>
      <c r="AW358" s="344"/>
      <c r="AX358" s="309"/>
    </row>
    <row r="359" spans="1:50">
      <c r="A359" s="381" t="s">
        <v>314</v>
      </c>
      <c r="B359" s="382">
        <v>709</v>
      </c>
      <c r="C359" s="382">
        <v>109</v>
      </c>
      <c r="D359" s="382">
        <v>646</v>
      </c>
      <c r="E359" s="382"/>
      <c r="F359" s="382">
        <v>75</v>
      </c>
      <c r="G359" s="382"/>
      <c r="H359" s="382">
        <v>1539</v>
      </c>
      <c r="I359" s="382"/>
      <c r="J359" s="382">
        <v>394</v>
      </c>
      <c r="K359" s="382">
        <v>373</v>
      </c>
      <c r="L359" s="382"/>
      <c r="M359" s="382"/>
      <c r="N359" s="382">
        <v>767</v>
      </c>
      <c r="O359" s="382">
        <v>0</v>
      </c>
      <c r="P359" s="382">
        <v>0</v>
      </c>
      <c r="Q359" s="382">
        <v>0</v>
      </c>
      <c r="Y359" s="288"/>
      <c r="Z359" s="284"/>
      <c r="AE359" s="288"/>
      <c r="AF359" s="284"/>
      <c r="AH359" s="288"/>
      <c r="AI359" s="343"/>
      <c r="AJ359" s="344"/>
      <c r="AK359" s="344"/>
      <c r="AL359" s="344"/>
      <c r="AM359" s="344"/>
      <c r="AN359" s="344"/>
      <c r="AO359" s="309"/>
      <c r="AP359" s="344"/>
      <c r="AQ359" s="344"/>
      <c r="AR359" s="344"/>
      <c r="AS359" s="344"/>
      <c r="AT359" s="344"/>
      <c r="AU359" s="309"/>
      <c r="AV359" s="344"/>
      <c r="AW359" s="344"/>
      <c r="AX359" s="309"/>
    </row>
    <row r="360" spans="1:50">
      <c r="A360" s="381" t="s">
        <v>316</v>
      </c>
      <c r="B360" s="382">
        <v>59585846.427970454</v>
      </c>
      <c r="C360" s="382">
        <v>6758742.921052631</v>
      </c>
      <c r="D360" s="382">
        <v>41517776.919356585</v>
      </c>
      <c r="E360" s="382"/>
      <c r="F360" s="382">
        <v>4794736.3043478262</v>
      </c>
      <c r="G360" s="382"/>
      <c r="H360" s="382">
        <v>112657102.5727275</v>
      </c>
      <c r="I360" s="382"/>
      <c r="J360" s="382">
        <v>20907030.265568044</v>
      </c>
      <c r="K360" s="382">
        <v>19554198.02038449</v>
      </c>
      <c r="L360" s="382"/>
      <c r="M360" s="382"/>
      <c r="N360" s="382">
        <v>40461228.285952538</v>
      </c>
      <c r="O360" s="382">
        <v>0</v>
      </c>
      <c r="P360" s="382">
        <v>0</v>
      </c>
      <c r="Q360" s="382">
        <v>0</v>
      </c>
      <c r="R360" s="273"/>
      <c r="S360" s="275">
        <f>IF(B359&gt;0,(B360/B359),)</f>
        <v>84042.096513357479</v>
      </c>
      <c r="T360" s="275">
        <f t="shared" ref="T360" si="3810">IF(C359&gt;0,(C360/C359),)</f>
        <v>62006.81578947368</v>
      </c>
      <c r="U360" s="275">
        <f t="shared" ref="U360" si="3811">IF(D359&gt;0,(D360/D359),)</f>
        <v>64269.00451912784</v>
      </c>
      <c r="V360" s="275">
        <f t="shared" ref="V360" si="3812">IF(E359&gt;0,(E360/E359),)</f>
        <v>0</v>
      </c>
      <c r="W360" s="275">
        <f t="shared" ref="W360" si="3813">IF(F359&gt;0,(F360/F359),)</f>
        <v>63929.81739130435</v>
      </c>
      <c r="X360" s="275">
        <f t="shared" ref="X360" si="3814">IF(G359&gt;0,(G360/G359),)</f>
        <v>0</v>
      </c>
      <c r="Y360" s="290">
        <f t="shared" ref="Y360" si="3815">IF(H359&gt;0,(H360/H359),)</f>
        <v>73201.496148620863</v>
      </c>
      <c r="Z360" s="285">
        <f t="shared" ref="Z360" si="3816">IF(I359&gt;0,(I360/I359),)</f>
        <v>0</v>
      </c>
      <c r="AA360" s="275">
        <f t="shared" ref="AA360" si="3817">IF(J359&gt;0,(J360/J359),)</f>
        <v>53063.528592812298</v>
      </c>
      <c r="AB360" s="275">
        <f t="shared" ref="AB360" si="3818">IF(K359&gt;0,(K360/K359),)</f>
        <v>52424.12337904689</v>
      </c>
      <c r="AC360" s="275">
        <f t="shared" ref="AC360" si="3819">IF(L359&gt;0,(L360/L359),)</f>
        <v>0</v>
      </c>
      <c r="AD360" s="275">
        <f t="shared" ref="AD360" si="3820">IF(M359&gt;0,(M360/M359),)</f>
        <v>0</v>
      </c>
      <c r="AE360" s="290">
        <f t="shared" ref="AE360" si="3821">IF(N359&gt;0,(N360/N359),)</f>
        <v>52752.579251567848</v>
      </c>
      <c r="AF360" s="285">
        <f t="shared" ref="AF360" si="3822">IF(O359&gt;0,(O360/O359),)</f>
        <v>0</v>
      </c>
      <c r="AG360" s="275">
        <f t="shared" ref="AG360" si="3823">IF(P359&gt;0,(P360/P359),)</f>
        <v>0</v>
      </c>
      <c r="AH360" s="290">
        <f t="shared" ref="AH360" si="3824">IF(Q359&gt;0,(Q360/Q359),)</f>
        <v>0</v>
      </c>
      <c r="AI360" s="345">
        <f>IF(S358&gt;0,(S360-S358)/S358,)</f>
        <v>1.6027465726442709E-2</v>
      </c>
      <c r="AJ360" s="314">
        <f t="shared" ref="AJ360" si="3825">IF(T358&gt;0,(T360-T358)/T358,)</f>
        <v>5.3889919148431501E-3</v>
      </c>
      <c r="AK360" s="314">
        <f t="shared" ref="AK360" si="3826">IF(U358&gt;0,(U360-U358)/U358,)</f>
        <v>-1.3535640125465509E-2</v>
      </c>
      <c r="AL360" s="314">
        <f t="shared" ref="AL360" si="3827">IF(V358&gt;0,(V360-V358)/V358,)</f>
        <v>0</v>
      </c>
      <c r="AM360" s="314">
        <f t="shared" ref="AM360" si="3828">IF(W358&gt;0,(W360-W358)/W358,)</f>
        <v>-1.368650328638505E-2</v>
      </c>
      <c r="AN360" s="314">
        <f t="shared" ref="AN360" si="3829">IF(X358&gt;0,(X360-X358)/X358,)</f>
        <v>0</v>
      </c>
      <c r="AO360" s="310">
        <f t="shared" ref="AO360" si="3830">IF(Y358&gt;0,(Y360-Y358)/Y358,)</f>
        <v>2.6770590972711081E-3</v>
      </c>
      <c r="AP360" s="314">
        <f t="shared" ref="AP360" si="3831">IF(Z358&gt;0,(Z360-Z358)/Z358,)</f>
        <v>0</v>
      </c>
      <c r="AQ360" s="314">
        <f t="shared" ref="AQ360" si="3832">IF(AA358&gt;0,(AA360-AA358)/AA358,)</f>
        <v>-6.6662467038400529E-3</v>
      </c>
      <c r="AR360" s="314">
        <f t="shared" ref="AR360" si="3833">IF(AB358&gt;0,(AB360-AB358)/AB358,)</f>
        <v>-1.2074793111873348E-2</v>
      </c>
      <c r="AS360" s="314">
        <f t="shared" ref="AS360" si="3834">IF(AC358&gt;0,(AC360-AC358)/AC358,)</f>
        <v>0</v>
      </c>
      <c r="AT360" s="314">
        <f t="shared" ref="AT360" si="3835">IF(AD358&gt;0,(AD360-AD358)/AD358,)</f>
        <v>0</v>
      </c>
      <c r="AU360" s="310">
        <f t="shared" ref="AU360" si="3836">IF(AE358&gt;0,(AE360-AE358)/AE358,)</f>
        <v>-9.2896480718852176E-3</v>
      </c>
      <c r="AV360" s="314">
        <f t="shared" ref="AV360" si="3837">IF(AF358&gt;0,(AF360-AF358)/AF358,)</f>
        <v>0</v>
      </c>
      <c r="AW360" s="314">
        <f t="shared" ref="AW360" si="3838">IF(AG358&gt;0,(AG360-AG358)/AG358,)</f>
        <v>0</v>
      </c>
      <c r="AX360" s="310">
        <f t="shared" ref="AX360" si="3839">IF(AH358&gt;0,(AH360-AH358)/AH358,)</f>
        <v>0</v>
      </c>
    </row>
    <row r="361" spans="1:50">
      <c r="A361" s="381" t="s">
        <v>318</v>
      </c>
      <c r="B361" s="382">
        <v>628</v>
      </c>
      <c r="C361" s="382">
        <v>92</v>
      </c>
      <c r="D361" s="382">
        <v>671</v>
      </c>
      <c r="E361" s="382"/>
      <c r="F361" s="382">
        <v>83</v>
      </c>
      <c r="G361" s="382"/>
      <c r="H361" s="382">
        <v>1474</v>
      </c>
      <c r="I361" s="382"/>
      <c r="J361" s="382">
        <v>182</v>
      </c>
      <c r="K361" s="382">
        <v>183</v>
      </c>
      <c r="L361" s="382"/>
      <c r="M361" s="382"/>
      <c r="N361" s="382">
        <v>365</v>
      </c>
      <c r="O361" s="382">
        <v>0</v>
      </c>
      <c r="P361" s="382">
        <v>0</v>
      </c>
      <c r="Q361" s="382">
        <v>0</v>
      </c>
      <c r="Y361" s="288"/>
      <c r="Z361" s="284"/>
      <c r="AE361" s="288"/>
      <c r="AF361" s="284"/>
      <c r="AH361" s="288"/>
      <c r="AI361" s="343"/>
      <c r="AJ361" s="344"/>
      <c r="AK361" s="344"/>
      <c r="AL361" s="344"/>
      <c r="AM361" s="344"/>
      <c r="AN361" s="344"/>
      <c r="AO361" s="309"/>
      <c r="AP361" s="344"/>
      <c r="AQ361" s="344"/>
      <c r="AR361" s="344"/>
      <c r="AS361" s="344"/>
      <c r="AT361" s="344"/>
      <c r="AU361" s="309"/>
      <c r="AV361" s="344"/>
      <c r="AW361" s="344"/>
      <c r="AX361" s="309"/>
    </row>
    <row r="362" spans="1:50">
      <c r="A362" s="381" t="s">
        <v>320</v>
      </c>
      <c r="B362" s="382">
        <v>44347117.978179403</v>
      </c>
      <c r="C362" s="382">
        <v>4709620.3232323239</v>
      </c>
      <c r="D362" s="382">
        <v>37091647.40774598</v>
      </c>
      <c r="E362" s="382"/>
      <c r="F362" s="382">
        <v>4747681.0079999994</v>
      </c>
      <c r="G362" s="382"/>
      <c r="H362" s="382">
        <v>90896066.717157707</v>
      </c>
      <c r="I362" s="382"/>
      <c r="J362" s="382">
        <v>8361016.2659816956</v>
      </c>
      <c r="K362" s="382">
        <v>8154313.0378048774</v>
      </c>
      <c r="L362" s="382"/>
      <c r="M362" s="382"/>
      <c r="N362" s="382">
        <v>16515329.303786572</v>
      </c>
      <c r="O362" s="382">
        <v>0</v>
      </c>
      <c r="P362" s="382">
        <v>0</v>
      </c>
      <c r="Q362" s="382">
        <v>0</v>
      </c>
      <c r="R362" s="273"/>
      <c r="S362" s="275">
        <f>IF(B361&gt;0,(B362/B361),)</f>
        <v>70616.429901559561</v>
      </c>
      <c r="T362" s="275">
        <f t="shared" ref="T362" si="3840">IF(C361&gt;0,(C362/C361),)</f>
        <v>51191.525252525258</v>
      </c>
      <c r="U362" s="275">
        <f t="shared" ref="U362" si="3841">IF(D361&gt;0,(D362/D361),)</f>
        <v>55278.163051782387</v>
      </c>
      <c r="V362" s="275">
        <f t="shared" ref="V362" si="3842">IF(E361&gt;0,(E362/E361),)</f>
        <v>0</v>
      </c>
      <c r="W362" s="275">
        <f t="shared" ref="W362" si="3843">IF(F361&gt;0,(F362/F361),)</f>
        <v>57200.975999999995</v>
      </c>
      <c r="X362" s="275">
        <f t="shared" ref="X362" si="3844">IF(G361&gt;0,(G362/G361),)</f>
        <v>0</v>
      </c>
      <c r="Y362" s="290">
        <f t="shared" ref="Y362" si="3845">IF(H361&gt;0,(H362/H361),)</f>
        <v>61666.259645290171</v>
      </c>
      <c r="Z362" s="285">
        <f t="shared" ref="Z362" si="3846">IF(I361&gt;0,(I362/I361),)</f>
        <v>0</v>
      </c>
      <c r="AA362" s="275">
        <f t="shared" ref="AA362" si="3847">IF(J361&gt;0,(J362/J361),)</f>
        <v>45939.649813086238</v>
      </c>
      <c r="AB362" s="275">
        <f t="shared" ref="AB362" si="3848">IF(K361&gt;0,(K362/K361),)</f>
        <v>44559.087638278019</v>
      </c>
      <c r="AC362" s="275">
        <f t="shared" ref="AC362" si="3849">IF(L361&gt;0,(L362/L361),)</f>
        <v>0</v>
      </c>
      <c r="AD362" s="275">
        <f t="shared" ref="AD362" si="3850">IF(M361&gt;0,(M362/M361),)</f>
        <v>0</v>
      </c>
      <c r="AE362" s="290">
        <f t="shared" ref="AE362" si="3851">IF(N361&gt;0,(N362/N361),)</f>
        <v>45247.477544620742</v>
      </c>
      <c r="AF362" s="285">
        <f t="shared" ref="AF362" si="3852">IF(O361&gt;0,(O362/O361),)</f>
        <v>0</v>
      </c>
      <c r="AG362" s="275">
        <f t="shared" ref="AG362" si="3853">IF(P361&gt;0,(P362/P361),)</f>
        <v>0</v>
      </c>
      <c r="AH362" s="290">
        <f t="shared" ref="AH362" si="3854">IF(Q361&gt;0,(Q362/Q361),)</f>
        <v>0</v>
      </c>
      <c r="AI362" s="343"/>
      <c r="AJ362" s="344"/>
      <c r="AK362" s="344"/>
      <c r="AL362" s="344"/>
      <c r="AM362" s="344"/>
      <c r="AN362" s="344"/>
      <c r="AO362" s="309"/>
      <c r="AP362" s="344"/>
      <c r="AQ362" s="344"/>
      <c r="AR362" s="344"/>
      <c r="AS362" s="344"/>
      <c r="AT362" s="344"/>
      <c r="AU362" s="309"/>
      <c r="AV362" s="344"/>
      <c r="AW362" s="344"/>
      <c r="AX362" s="309"/>
    </row>
    <row r="363" spans="1:50">
      <c r="A363" s="381" t="s">
        <v>322</v>
      </c>
      <c r="B363" s="382">
        <v>657</v>
      </c>
      <c r="C363" s="382">
        <v>92</v>
      </c>
      <c r="D363" s="382">
        <v>635</v>
      </c>
      <c r="E363" s="382"/>
      <c r="F363" s="382">
        <v>76</v>
      </c>
      <c r="G363" s="382"/>
      <c r="H363" s="382">
        <v>1460</v>
      </c>
      <c r="I363" s="382"/>
      <c r="J363" s="382">
        <v>209</v>
      </c>
      <c r="K363" s="382">
        <v>186</v>
      </c>
      <c r="L363" s="382"/>
      <c r="M363" s="382"/>
      <c r="N363" s="382">
        <v>395</v>
      </c>
      <c r="O363" s="382">
        <v>0</v>
      </c>
      <c r="P363" s="382">
        <v>0</v>
      </c>
      <c r="Q363" s="382">
        <v>0</v>
      </c>
      <c r="Y363" s="288"/>
      <c r="Z363" s="284"/>
      <c r="AE363" s="288"/>
      <c r="AF363" s="284"/>
      <c r="AH363" s="288"/>
      <c r="AI363" s="343"/>
      <c r="AJ363" s="344"/>
      <c r="AK363" s="344"/>
      <c r="AL363" s="344"/>
      <c r="AM363" s="344"/>
      <c r="AN363" s="344"/>
      <c r="AO363" s="309"/>
      <c r="AP363" s="344"/>
      <c r="AQ363" s="344"/>
      <c r="AR363" s="344"/>
      <c r="AS363" s="344"/>
      <c r="AT363" s="344"/>
      <c r="AU363" s="309"/>
      <c r="AV363" s="344"/>
      <c r="AW363" s="344"/>
      <c r="AX363" s="309"/>
    </row>
    <row r="364" spans="1:50">
      <c r="A364" s="381" t="s">
        <v>324</v>
      </c>
      <c r="B364" s="382">
        <v>46672256.51511579</v>
      </c>
      <c r="C364" s="382">
        <v>4786957.0540540544</v>
      </c>
      <c r="D364" s="382">
        <v>35638864.732212</v>
      </c>
      <c r="E364" s="382"/>
      <c r="F364" s="382">
        <v>4445151</v>
      </c>
      <c r="G364" s="382"/>
      <c r="H364" s="382">
        <v>91543229.301381841</v>
      </c>
      <c r="I364" s="382"/>
      <c r="J364" s="382">
        <v>9379991.3592207804</v>
      </c>
      <c r="K364" s="382">
        <v>8047401.1455807984</v>
      </c>
      <c r="L364" s="382"/>
      <c r="M364" s="382"/>
      <c r="N364" s="382">
        <v>17427392.504801579</v>
      </c>
      <c r="O364" s="382">
        <v>0</v>
      </c>
      <c r="P364" s="382">
        <v>0</v>
      </c>
      <c r="Q364" s="382">
        <v>0</v>
      </c>
      <c r="R364" s="273"/>
      <c r="S364" s="275">
        <f>IF(B363&gt;0,(B364/B363),)</f>
        <v>71038.442184346713</v>
      </c>
      <c r="T364" s="275">
        <f t="shared" ref="T364" si="3855">IF(C363&gt;0,(C364/C363),)</f>
        <v>52032.141891891893</v>
      </c>
      <c r="U364" s="275">
        <f t="shared" ref="U364" si="3856">IF(D363&gt;0,(D364/D363),)</f>
        <v>56124.196428680312</v>
      </c>
      <c r="V364" s="275">
        <f t="shared" ref="V364" si="3857">IF(E363&gt;0,(E364/E363),)</f>
        <v>0</v>
      </c>
      <c r="W364" s="275">
        <f t="shared" ref="W364" si="3858">IF(F363&gt;0,(F364/F363),)</f>
        <v>58488.82894736842</v>
      </c>
      <c r="X364" s="275">
        <f t="shared" ref="X364" si="3859">IF(G363&gt;0,(G364/G363),)</f>
        <v>0</v>
      </c>
      <c r="Y364" s="290">
        <f t="shared" ref="Y364" si="3860">IF(H363&gt;0,(H364/H363),)</f>
        <v>62700.841987247833</v>
      </c>
      <c r="Z364" s="285">
        <f t="shared" ref="Z364" si="3861">IF(I363&gt;0,(I364/I363),)</f>
        <v>0</v>
      </c>
      <c r="AA364" s="275">
        <f t="shared" ref="AA364" si="3862">IF(J363&gt;0,(J364/J363),)</f>
        <v>44880.341431678375</v>
      </c>
      <c r="AB364" s="275">
        <f t="shared" ref="AB364" si="3863">IF(K363&gt;0,(K364/K363),)</f>
        <v>43265.597556886016</v>
      </c>
      <c r="AC364" s="275">
        <f t="shared" ref="AC364" si="3864">IF(L363&gt;0,(L364/L363),)</f>
        <v>0</v>
      </c>
      <c r="AD364" s="275">
        <f t="shared" ref="AD364" si="3865">IF(M363&gt;0,(M364/M363),)</f>
        <v>0</v>
      </c>
      <c r="AE364" s="290">
        <f t="shared" ref="AE364" si="3866">IF(N363&gt;0,(N364/N363),)</f>
        <v>44119.981024814122</v>
      </c>
      <c r="AF364" s="285">
        <f t="shared" ref="AF364" si="3867">IF(O363&gt;0,(O364/O363),)</f>
        <v>0</v>
      </c>
      <c r="AG364" s="275">
        <f t="shared" ref="AG364" si="3868">IF(P363&gt;0,(P364/P363),)</f>
        <v>0</v>
      </c>
      <c r="AH364" s="290">
        <f t="shared" ref="AH364" si="3869">IF(Q363&gt;0,(Q364/Q363),)</f>
        <v>0</v>
      </c>
      <c r="AI364" s="345">
        <f>IF(S362&gt;0,(S364-S362)/S362,)</f>
        <v>5.9761203359536118E-3</v>
      </c>
      <c r="AJ364" s="314">
        <f t="shared" ref="AJ364" si="3870">IF(T362&gt;0,(T364-T362)/T362,)</f>
        <v>1.6421011783101111E-2</v>
      </c>
      <c r="AK364" s="314">
        <f t="shared" ref="AK364" si="3871">IF(U362&gt;0,(U364-U362)/U362,)</f>
        <v>1.5305019743608247E-2</v>
      </c>
      <c r="AL364" s="314">
        <f t="shared" ref="AL364" si="3872">IF(V362&gt;0,(V364-V362)/V362,)</f>
        <v>0</v>
      </c>
      <c r="AM364" s="314">
        <f t="shared" ref="AM364" si="3873">IF(W362&gt;0,(W364-W362)/W362,)</f>
        <v>2.2514527503314365E-2</v>
      </c>
      <c r="AN364" s="314">
        <f t="shared" ref="AN364" si="3874">IF(X362&gt;0,(X364-X362)/X362,)</f>
        <v>0</v>
      </c>
      <c r="AO364" s="310">
        <f t="shared" ref="AO364" si="3875">IF(Y362&gt;0,(Y364-Y362)/Y362,)</f>
        <v>1.6777121685483645E-2</v>
      </c>
      <c r="AP364" s="314">
        <f t="shared" ref="AP364" si="3876">IF(Z362&gt;0,(Z364-Z362)/Z362,)</f>
        <v>0</v>
      </c>
      <c r="AQ364" s="314">
        <f t="shared" ref="AQ364" si="3877">IF(AA362&gt;0,(AA364-AA362)/AA362,)</f>
        <v>-2.3058695173294771E-2</v>
      </c>
      <c r="AR364" s="314">
        <f t="shared" ref="AR364" si="3878">IF(AB362&gt;0,(AB364-AB362)/AB362,)</f>
        <v>-2.902864824998894E-2</v>
      </c>
      <c r="AS364" s="314">
        <f t="shared" ref="AS364" si="3879">IF(AC362&gt;0,(AC364-AC362)/AC362,)</f>
        <v>0</v>
      </c>
      <c r="AT364" s="314">
        <f t="shared" ref="AT364" si="3880">IF(AD362&gt;0,(AD364-AD362)/AD362,)</f>
        <v>0</v>
      </c>
      <c r="AU364" s="310">
        <f t="shared" ref="AU364" si="3881">IF(AE362&gt;0,(AE364-AE362)/AE362,)</f>
        <v>-2.4918439236634594E-2</v>
      </c>
      <c r="AV364" s="314">
        <f t="shared" ref="AV364" si="3882">IF(AF362&gt;0,(AF364-AF362)/AF362,)</f>
        <v>0</v>
      </c>
      <c r="AW364" s="314">
        <f t="shared" ref="AW364" si="3883">IF(AG362&gt;0,(AG364-AG362)/AG362,)</f>
        <v>0</v>
      </c>
      <c r="AX364" s="310">
        <f t="shared" ref="AX364" si="3884">IF(AH362&gt;0,(AH364-AH362)/AH362,)</f>
        <v>0</v>
      </c>
    </row>
    <row r="365" spans="1:50">
      <c r="A365" s="381" t="s">
        <v>326</v>
      </c>
      <c r="B365" s="382">
        <v>185</v>
      </c>
      <c r="C365" s="382">
        <v>7</v>
      </c>
      <c r="D365" s="382">
        <v>209</v>
      </c>
      <c r="E365" s="382"/>
      <c r="F365" s="382">
        <v>13</v>
      </c>
      <c r="G365" s="382"/>
      <c r="H365" s="382">
        <v>414</v>
      </c>
      <c r="I365" s="382"/>
      <c r="J365" s="382">
        <v>337</v>
      </c>
      <c r="K365" s="382">
        <v>149</v>
      </c>
      <c r="L365" s="382"/>
      <c r="M365" s="382"/>
      <c r="N365" s="382">
        <v>486</v>
      </c>
      <c r="O365" s="382">
        <v>0</v>
      </c>
      <c r="P365" s="382">
        <v>0</v>
      </c>
      <c r="Q365" s="382">
        <v>0</v>
      </c>
      <c r="Y365" s="288"/>
      <c r="Z365" s="284"/>
      <c r="AE365" s="288"/>
      <c r="AF365" s="284"/>
      <c r="AH365" s="288"/>
      <c r="AI365" s="343"/>
      <c r="AJ365" s="344"/>
      <c r="AK365" s="344"/>
      <c r="AL365" s="344"/>
      <c r="AM365" s="344"/>
      <c r="AN365" s="344"/>
      <c r="AO365" s="309"/>
      <c r="AP365" s="344"/>
      <c r="AQ365" s="344"/>
      <c r="AR365" s="344"/>
      <c r="AS365" s="344"/>
      <c r="AT365" s="344"/>
      <c r="AU365" s="309"/>
      <c r="AV365" s="344"/>
      <c r="AW365" s="344"/>
      <c r="AX365" s="309"/>
    </row>
    <row r="366" spans="1:50">
      <c r="A366" s="381" t="s">
        <v>328</v>
      </c>
      <c r="B366" s="382">
        <v>8501901.9380010962</v>
      </c>
      <c r="C366" s="382">
        <v>253039</v>
      </c>
      <c r="D366" s="382">
        <v>8845881.2838347144</v>
      </c>
      <c r="E366" s="382"/>
      <c r="F366" s="382">
        <v>664347.87804878037</v>
      </c>
      <c r="G366" s="382"/>
      <c r="H366" s="382">
        <v>18265170.099884592</v>
      </c>
      <c r="I366" s="382"/>
      <c r="J366" s="382">
        <v>13364388.852277448</v>
      </c>
      <c r="K366" s="382">
        <v>6005528.9471561089</v>
      </c>
      <c r="L366" s="382"/>
      <c r="M366" s="382"/>
      <c r="N366" s="382">
        <v>19369917.799433559</v>
      </c>
      <c r="O366" s="382">
        <v>0</v>
      </c>
      <c r="P366" s="382">
        <v>0</v>
      </c>
      <c r="Q366" s="382">
        <v>0</v>
      </c>
      <c r="R366" s="273"/>
      <c r="S366" s="275">
        <f>IF(B365&gt;0,(B366/B365),)</f>
        <v>45956.22669189782</v>
      </c>
      <c r="T366" s="275">
        <f t="shared" ref="T366" si="3885">IF(C365&gt;0,(C366/C365),)</f>
        <v>36148.428571428572</v>
      </c>
      <c r="U366" s="275">
        <f t="shared" ref="U366" si="3886">IF(D365&gt;0,(D366/D365),)</f>
        <v>42324.790831745042</v>
      </c>
      <c r="V366" s="275">
        <f t="shared" ref="V366" si="3887">IF(E365&gt;0,(E366/E365),)</f>
        <v>0</v>
      </c>
      <c r="W366" s="275">
        <f t="shared" ref="W366" si="3888">IF(F365&gt;0,(F366/F365),)</f>
        <v>51103.682926829257</v>
      </c>
      <c r="X366" s="275">
        <f t="shared" ref="X366" si="3889">IF(G365&gt;0,(G366/G365),)</f>
        <v>0</v>
      </c>
      <c r="Y366" s="290">
        <f t="shared" ref="Y366" si="3890">IF(H365&gt;0,(H366/H365),)</f>
        <v>44118.768357209163</v>
      </c>
      <c r="Z366" s="285">
        <f t="shared" ref="Z366" si="3891">IF(I365&gt;0,(I366/I365),)</f>
        <v>0</v>
      </c>
      <c r="AA366" s="275">
        <f t="shared" ref="AA366" si="3892">IF(J365&gt;0,(J366/J365),)</f>
        <v>39656.940214473143</v>
      </c>
      <c r="AB366" s="275">
        <f t="shared" ref="AB366" si="3893">IF(K365&gt;0,(K366/K365),)</f>
        <v>40305.563403732274</v>
      </c>
      <c r="AC366" s="275">
        <f t="shared" ref="AC366" si="3894">IF(L365&gt;0,(L366/L365),)</f>
        <v>0</v>
      </c>
      <c r="AD366" s="275">
        <f t="shared" ref="AD366" si="3895">IF(M365&gt;0,(M366/M365),)</f>
        <v>0</v>
      </c>
      <c r="AE366" s="290">
        <f t="shared" ref="AE366" si="3896">IF(N365&gt;0,(N366/N365),)</f>
        <v>39855.797941221317</v>
      </c>
      <c r="AF366" s="285">
        <f t="shared" ref="AF366" si="3897">IF(O365&gt;0,(O366/O365),)</f>
        <v>0</v>
      </c>
      <c r="AG366" s="275">
        <f t="shared" ref="AG366" si="3898">IF(P365&gt;0,(P366/P365),)</f>
        <v>0</v>
      </c>
      <c r="AH366" s="290">
        <f t="shared" ref="AH366" si="3899">IF(Q365&gt;0,(Q366/Q365),)</f>
        <v>0</v>
      </c>
      <c r="AI366" s="343"/>
      <c r="AJ366" s="344"/>
      <c r="AK366" s="344"/>
      <c r="AL366" s="344"/>
      <c r="AM366" s="344"/>
      <c r="AN366" s="344"/>
      <c r="AO366" s="309"/>
      <c r="AP366" s="344"/>
      <c r="AQ366" s="344"/>
      <c r="AR366" s="344"/>
      <c r="AS366" s="344"/>
      <c r="AT366" s="344"/>
      <c r="AU366" s="309"/>
      <c r="AV366" s="344"/>
      <c r="AW366" s="344"/>
      <c r="AX366" s="309"/>
    </row>
    <row r="367" spans="1:50">
      <c r="A367" s="381" t="s">
        <v>330</v>
      </c>
      <c r="B367" s="382">
        <v>188</v>
      </c>
      <c r="C367" s="382">
        <v>3</v>
      </c>
      <c r="D367" s="382">
        <v>183</v>
      </c>
      <c r="E367" s="382"/>
      <c r="F367" s="382">
        <v>13</v>
      </c>
      <c r="G367" s="382"/>
      <c r="H367" s="382">
        <v>387</v>
      </c>
      <c r="I367" s="382"/>
      <c r="J367" s="382">
        <v>299</v>
      </c>
      <c r="K367" s="382">
        <v>138</v>
      </c>
      <c r="L367" s="382"/>
      <c r="M367" s="382"/>
      <c r="N367" s="382">
        <v>437</v>
      </c>
      <c r="O367" s="382">
        <v>0</v>
      </c>
      <c r="P367" s="382">
        <v>0</v>
      </c>
      <c r="Q367" s="382">
        <v>0</v>
      </c>
      <c r="Y367" s="288"/>
      <c r="Z367" s="284"/>
      <c r="AE367" s="288"/>
      <c r="AF367" s="284"/>
      <c r="AH367" s="288"/>
      <c r="AI367" s="343"/>
      <c r="AJ367" s="344"/>
      <c r="AK367" s="344"/>
      <c r="AL367" s="344"/>
      <c r="AM367" s="344"/>
      <c r="AN367" s="344"/>
      <c r="AO367" s="309"/>
      <c r="AP367" s="344"/>
      <c r="AQ367" s="344"/>
      <c r="AR367" s="344"/>
      <c r="AS367" s="344"/>
      <c r="AT367" s="344"/>
      <c r="AU367" s="309"/>
      <c r="AV367" s="344"/>
      <c r="AW367" s="344"/>
      <c r="AX367" s="309"/>
    </row>
    <row r="368" spans="1:50">
      <c r="A368" s="381" t="s">
        <v>332</v>
      </c>
      <c r="B368" s="382">
        <v>8725342.8824246544</v>
      </c>
      <c r="C368" s="382">
        <v>150039</v>
      </c>
      <c r="D368" s="382">
        <v>7985869.1231014263</v>
      </c>
      <c r="E368" s="382"/>
      <c r="F368" s="382">
        <v>651982.97560975619</v>
      </c>
      <c r="G368" s="382"/>
      <c r="H368" s="382">
        <v>17513233.981135838</v>
      </c>
      <c r="I368" s="382"/>
      <c r="J368" s="382">
        <v>11994985.290530955</v>
      </c>
      <c r="K368" s="382">
        <v>5688636.5612825528</v>
      </c>
      <c r="L368" s="382"/>
      <c r="M368" s="382"/>
      <c r="N368" s="382">
        <v>17683621.85181351</v>
      </c>
      <c r="O368" s="382">
        <v>0</v>
      </c>
      <c r="P368" s="382">
        <v>0</v>
      </c>
      <c r="Q368" s="382">
        <v>0</v>
      </c>
      <c r="R368" s="273"/>
      <c r="S368" s="275">
        <f>IF(B367&gt;0,(B368/B367),)</f>
        <v>46411.398310769437</v>
      </c>
      <c r="T368" s="275">
        <f t="shared" ref="T368" si="3900">IF(C367&gt;0,(C368/C367),)</f>
        <v>50013</v>
      </c>
      <c r="U368" s="275">
        <f t="shared" ref="U368" si="3901">IF(D367&gt;0,(D368/D367),)</f>
        <v>43638.629087985937</v>
      </c>
      <c r="V368" s="275">
        <f t="shared" ref="V368" si="3902">IF(E367&gt;0,(E368/E367),)</f>
        <v>0</v>
      </c>
      <c r="W368" s="275">
        <f t="shared" ref="W368" si="3903">IF(F367&gt;0,(F368/F367),)</f>
        <v>50152.536585365859</v>
      </c>
      <c r="X368" s="275">
        <f t="shared" ref="X368" si="3904">IF(G367&gt;0,(G368/G367),)</f>
        <v>0</v>
      </c>
      <c r="Y368" s="290">
        <f t="shared" ref="Y368" si="3905">IF(H367&gt;0,(H368/H367),)</f>
        <v>45253.834576578389</v>
      </c>
      <c r="Z368" s="285">
        <f t="shared" ref="Z368" si="3906">IF(I367&gt;0,(I368/I367),)</f>
        <v>0</v>
      </c>
      <c r="AA368" s="275">
        <f t="shared" ref="AA368" si="3907">IF(J367&gt;0,(J368/J367),)</f>
        <v>40117.00766063865</v>
      </c>
      <c r="AB368" s="275">
        <f t="shared" ref="AB368" si="3908">IF(K367&gt;0,(K368/K367),)</f>
        <v>41222.004067264876</v>
      </c>
      <c r="AC368" s="275">
        <f t="shared" ref="AC368" si="3909">IF(L367&gt;0,(L368/L367),)</f>
        <v>0</v>
      </c>
      <c r="AD368" s="275">
        <f t="shared" ref="AD368" si="3910">IF(M367&gt;0,(M368/M367),)</f>
        <v>0</v>
      </c>
      <c r="AE368" s="290">
        <f t="shared" ref="AE368" si="3911">IF(N367&gt;0,(N368/N367),)</f>
        <v>40465.953894310092</v>
      </c>
      <c r="AF368" s="285">
        <f t="shared" ref="AF368" si="3912">IF(O367&gt;0,(O368/O367),)</f>
        <v>0</v>
      </c>
      <c r="AG368" s="275">
        <f t="shared" ref="AG368" si="3913">IF(P367&gt;0,(P368/P367),)</f>
        <v>0</v>
      </c>
      <c r="AH368" s="290">
        <f t="shared" ref="AH368" si="3914">IF(Q367&gt;0,(Q368/Q367),)</f>
        <v>0</v>
      </c>
      <c r="AI368" s="345">
        <f>IF(S366&gt;0,(S368-S366)/S366,)</f>
        <v>9.904460214351412E-3</v>
      </c>
      <c r="AJ368" s="312">
        <f t="shared" ref="AJ368" si="3915">IF(T366&gt;0,(T368-T366)/T366,)</f>
        <v>0.38354561944996618</v>
      </c>
      <c r="AK368" s="314">
        <f t="shared" ref="AK368" si="3916">IF(U366&gt;0,(U368-U366)/U366,)</f>
        <v>3.1041813330249739E-2</v>
      </c>
      <c r="AL368" s="314">
        <f t="shared" ref="AL368" si="3917">IF(V366&gt;0,(V368-V366)/V366,)</f>
        <v>0</v>
      </c>
      <c r="AM368" s="314">
        <f t="shared" ref="AM368" si="3918">IF(W366&gt;0,(W368-W366)/W366,)</f>
        <v>-1.8612089911900453E-2</v>
      </c>
      <c r="AN368" s="314">
        <f t="shared" ref="AN368" si="3919">IF(X366&gt;0,(X368-X366)/X366,)</f>
        <v>0</v>
      </c>
      <c r="AO368" s="310">
        <f t="shared" ref="AO368" si="3920">IF(Y366&gt;0,(Y368-Y366)/Y366,)</f>
        <v>2.5727513746057515E-2</v>
      </c>
      <c r="AP368" s="314">
        <f t="shared" ref="AP368" si="3921">IF(Z366&gt;0,(Z368-Z366)/Z366,)</f>
        <v>0</v>
      </c>
      <c r="AQ368" s="314">
        <f t="shared" ref="AQ368" si="3922">IF(AA366&gt;0,(AA368-AA366)/AA366,)</f>
        <v>1.1601183643452188E-2</v>
      </c>
      <c r="AR368" s="314">
        <f t="shared" ref="AR368" si="3923">IF(AB366&gt;0,(AB368-AB366)/AB366,)</f>
        <v>2.2737324233699691E-2</v>
      </c>
      <c r="AS368" s="314">
        <f t="shared" ref="AS368" si="3924">IF(AC366&gt;0,(AC368-AC366)/AC366,)</f>
        <v>0</v>
      </c>
      <c r="AT368" s="314">
        <f t="shared" ref="AT368" si="3925">IF(AD366&gt;0,(AD368-AD366)/AD366,)</f>
        <v>0</v>
      </c>
      <c r="AU368" s="310">
        <f t="shared" ref="AU368" si="3926">IF(AE366&gt;0,(AE368-AE366)/AE366,)</f>
        <v>1.5309088880584536E-2</v>
      </c>
      <c r="AV368" s="314">
        <f t="shared" ref="AV368" si="3927">IF(AF366&gt;0,(AF368-AF366)/AF366,)</f>
        <v>0</v>
      </c>
      <c r="AW368" s="314">
        <f t="shared" ref="AW368" si="3928">IF(AG366&gt;0,(AG368-AG366)/AG366,)</f>
        <v>0</v>
      </c>
      <c r="AX368" s="310">
        <f t="shared" ref="AX368" si="3929">IF(AH366&gt;0,(AH368-AH366)/AH366,)</f>
        <v>0</v>
      </c>
    </row>
    <row r="369" spans="1:50">
      <c r="A369" s="381" t="s">
        <v>334</v>
      </c>
      <c r="B369" s="382">
        <v>284</v>
      </c>
      <c r="C369" s="382">
        <v>8</v>
      </c>
      <c r="D369" s="382">
        <v>297</v>
      </c>
      <c r="E369" s="382"/>
      <c r="F369" s="382">
        <v>41</v>
      </c>
      <c r="G369" s="382"/>
      <c r="H369" s="382">
        <v>630</v>
      </c>
      <c r="I369" s="382"/>
      <c r="J369" s="382">
        <v>0</v>
      </c>
      <c r="K369" s="382">
        <v>1</v>
      </c>
      <c r="L369" s="382"/>
      <c r="M369" s="382"/>
      <c r="N369" s="382">
        <v>1</v>
      </c>
      <c r="O369" s="382">
        <v>0</v>
      </c>
      <c r="P369" s="382">
        <v>0</v>
      </c>
      <c r="Q369" s="382">
        <v>0</v>
      </c>
      <c r="Y369" s="288"/>
      <c r="Z369" s="284"/>
      <c r="AE369" s="288"/>
      <c r="AF369" s="284"/>
      <c r="AH369" s="288"/>
      <c r="AI369" s="343"/>
      <c r="AJ369" s="344"/>
      <c r="AK369" s="344"/>
      <c r="AL369" s="344"/>
      <c r="AM369" s="344"/>
      <c r="AN369" s="344"/>
      <c r="AO369" s="309"/>
      <c r="AP369" s="344"/>
      <c r="AQ369" s="344"/>
      <c r="AR369" s="344"/>
      <c r="AS369" s="344"/>
      <c r="AT369" s="344"/>
      <c r="AU369" s="309"/>
      <c r="AV369" s="344"/>
      <c r="AW369" s="344"/>
      <c r="AX369" s="309"/>
    </row>
    <row r="370" spans="1:50">
      <c r="A370" s="381" t="s">
        <v>336</v>
      </c>
      <c r="B370" s="382">
        <v>13169555.5</v>
      </c>
      <c r="C370" s="382">
        <v>333676.79999999999</v>
      </c>
      <c r="D370" s="382">
        <v>11286130.331550803</v>
      </c>
      <c r="E370" s="382"/>
      <c r="F370" s="382">
        <v>1833364.2</v>
      </c>
      <c r="G370" s="382"/>
      <c r="H370" s="382">
        <v>26622726.831550803</v>
      </c>
      <c r="I370" s="382"/>
      <c r="J370" s="382">
        <v>0</v>
      </c>
      <c r="K370" s="382">
        <v>48053.25</v>
      </c>
      <c r="L370" s="382"/>
      <c r="M370" s="382"/>
      <c r="N370" s="382">
        <v>48053.25</v>
      </c>
      <c r="O370" s="382">
        <v>0</v>
      </c>
      <c r="P370" s="382">
        <v>0</v>
      </c>
      <c r="Q370" s="382">
        <v>0</v>
      </c>
      <c r="R370" s="273"/>
      <c r="S370" s="275">
        <f>IF(B369&gt;0,(B370/B369),)</f>
        <v>46371.674295774646</v>
      </c>
      <c r="T370" s="275">
        <f t="shared" ref="T370" si="3930">IF(C369&gt;0,(C370/C369),)</f>
        <v>41709.599999999999</v>
      </c>
      <c r="U370" s="275">
        <f t="shared" ref="U370" si="3931">IF(D369&gt;0,(D370/D369),)</f>
        <v>38000.438826770383</v>
      </c>
      <c r="V370" s="275">
        <f t="shared" ref="V370" si="3932">IF(E369&gt;0,(E370/E369),)</f>
        <v>0</v>
      </c>
      <c r="W370" s="275">
        <f t="shared" ref="W370" si="3933">IF(F369&gt;0,(F370/F369),)</f>
        <v>44716.2</v>
      </c>
      <c r="X370" s="275">
        <f t="shared" ref="X370" si="3934">IF(G369&gt;0,(G370/G369),)</f>
        <v>0</v>
      </c>
      <c r="Y370" s="290">
        <f t="shared" ref="Y370" si="3935">IF(H369&gt;0,(H370/H369),)</f>
        <v>42258.296558017151</v>
      </c>
      <c r="Z370" s="285">
        <f t="shared" ref="Z370" si="3936">IF(I369&gt;0,(I370/I369),)</f>
        <v>0</v>
      </c>
      <c r="AA370" s="275">
        <f t="shared" ref="AA370" si="3937">IF(J369&gt;0,(J370/J369),)</f>
        <v>0</v>
      </c>
      <c r="AB370" s="275">
        <f t="shared" ref="AB370" si="3938">IF(K369&gt;0,(K370/K369),)</f>
        <v>48053.25</v>
      </c>
      <c r="AC370" s="275">
        <f t="shared" ref="AC370" si="3939">IF(L369&gt;0,(L370/L369),)</f>
        <v>0</v>
      </c>
      <c r="AD370" s="275">
        <f t="shared" ref="AD370" si="3940">IF(M369&gt;0,(M370/M369),)</f>
        <v>0</v>
      </c>
      <c r="AE370" s="290">
        <f t="shared" ref="AE370" si="3941">IF(N369&gt;0,(N370/N369),)</f>
        <v>48053.25</v>
      </c>
      <c r="AF370" s="285">
        <f t="shared" ref="AF370" si="3942">IF(O369&gt;0,(O370/O369),)</f>
        <v>0</v>
      </c>
      <c r="AG370" s="275">
        <f t="shared" ref="AG370" si="3943">IF(P369&gt;0,(P370/P369),)</f>
        <v>0</v>
      </c>
      <c r="AH370" s="290">
        <f t="shared" ref="AH370" si="3944">IF(Q369&gt;0,(Q370/Q369),)</f>
        <v>0</v>
      </c>
      <c r="AI370" s="343"/>
      <c r="AJ370" s="344"/>
      <c r="AK370" s="344"/>
      <c r="AL370" s="344"/>
      <c r="AM370" s="344"/>
      <c r="AN370" s="344"/>
      <c r="AO370" s="309"/>
      <c r="AP370" s="344"/>
      <c r="AQ370" s="344"/>
      <c r="AR370" s="344"/>
      <c r="AS370" s="344"/>
      <c r="AT370" s="344"/>
      <c r="AU370" s="309"/>
      <c r="AV370" s="344"/>
      <c r="AW370" s="344"/>
      <c r="AX370" s="309"/>
    </row>
    <row r="371" spans="1:50">
      <c r="A371" s="381" t="s">
        <v>338</v>
      </c>
      <c r="B371" s="382">
        <v>300</v>
      </c>
      <c r="C371" s="382">
        <v>25</v>
      </c>
      <c r="D371" s="382">
        <v>335</v>
      </c>
      <c r="E371" s="382"/>
      <c r="F371" s="382">
        <v>50</v>
      </c>
      <c r="G371" s="382"/>
      <c r="H371" s="382">
        <v>710</v>
      </c>
      <c r="I371" s="382"/>
      <c r="J371" s="382">
        <v>0</v>
      </c>
      <c r="K371" s="382">
        <v>0</v>
      </c>
      <c r="L371" s="382"/>
      <c r="M371" s="382"/>
      <c r="N371" s="382">
        <v>0</v>
      </c>
      <c r="O371" s="382">
        <v>0</v>
      </c>
      <c r="P371" s="382">
        <v>0</v>
      </c>
      <c r="Q371" s="382">
        <v>0</v>
      </c>
      <c r="Y371" s="288"/>
      <c r="Z371" s="284"/>
      <c r="AE371" s="288"/>
      <c r="AF371" s="284"/>
      <c r="AH371" s="288"/>
      <c r="AI371" s="343"/>
      <c r="AJ371" s="344"/>
      <c r="AK371" s="344"/>
      <c r="AL371" s="344"/>
      <c r="AM371" s="344"/>
      <c r="AN371" s="344"/>
      <c r="AO371" s="309"/>
      <c r="AP371" s="344"/>
      <c r="AQ371" s="344"/>
      <c r="AR371" s="344"/>
      <c r="AS371" s="344"/>
      <c r="AT371" s="344"/>
      <c r="AU371" s="309"/>
      <c r="AV371" s="344"/>
      <c r="AW371" s="344"/>
      <c r="AX371" s="309"/>
    </row>
    <row r="372" spans="1:50">
      <c r="A372" s="381" t="s">
        <v>340</v>
      </c>
      <c r="B372" s="382">
        <v>14355342.719605695</v>
      </c>
      <c r="C372" s="382">
        <v>890703.94736842101</v>
      </c>
      <c r="D372" s="382">
        <v>12994088.718019431</v>
      </c>
      <c r="E372" s="382"/>
      <c r="F372" s="382">
        <v>2166799.0196078429</v>
      </c>
      <c r="G372" s="382"/>
      <c r="H372" s="382">
        <v>30406934.404601388</v>
      </c>
      <c r="I372" s="382"/>
      <c r="J372" s="382">
        <v>0</v>
      </c>
      <c r="K372" s="382">
        <v>0</v>
      </c>
      <c r="L372" s="382"/>
      <c r="M372" s="382"/>
      <c r="N372" s="382">
        <v>0</v>
      </c>
      <c r="O372" s="382">
        <v>0</v>
      </c>
      <c r="P372" s="382">
        <v>0</v>
      </c>
      <c r="Q372" s="382">
        <v>0</v>
      </c>
      <c r="R372" s="273"/>
      <c r="S372" s="275">
        <f>IF(B371&gt;0,(B372/B371),)</f>
        <v>47851.142398685653</v>
      </c>
      <c r="T372" s="275">
        <f t="shared" ref="T372" si="3945">IF(C371&gt;0,(C372/C371),)</f>
        <v>35628.15789473684</v>
      </c>
      <c r="U372" s="275">
        <f t="shared" ref="U372" si="3946">IF(D371&gt;0,(D372/D371),)</f>
        <v>38788.324531401289</v>
      </c>
      <c r="V372" s="275">
        <f t="shared" ref="V372" si="3947">IF(E371&gt;0,(E372/E371),)</f>
        <v>0</v>
      </c>
      <c r="W372" s="275">
        <f t="shared" ref="W372" si="3948">IF(F371&gt;0,(F372/F371),)</f>
        <v>43335.98039215686</v>
      </c>
      <c r="X372" s="275">
        <f t="shared" ref="X372" si="3949">IF(G371&gt;0,(G372/G371),)</f>
        <v>0</v>
      </c>
      <c r="Y372" s="290">
        <f t="shared" ref="Y372" si="3950">IF(H371&gt;0,(H372/H371),)</f>
        <v>42826.66817549491</v>
      </c>
      <c r="Z372" s="285">
        <f t="shared" ref="Z372" si="3951">IF(I371&gt;0,(I372/I371),)</f>
        <v>0</v>
      </c>
      <c r="AA372" s="275">
        <f t="shared" ref="AA372" si="3952">IF(J371&gt;0,(J372/J371),)</f>
        <v>0</v>
      </c>
      <c r="AB372" s="275">
        <f t="shared" ref="AB372" si="3953">IF(K371&gt;0,(K372/K371),)</f>
        <v>0</v>
      </c>
      <c r="AC372" s="275">
        <f t="shared" ref="AC372" si="3954">IF(L371&gt;0,(L372/L371),)</f>
        <v>0</v>
      </c>
      <c r="AD372" s="275">
        <f t="shared" ref="AD372" si="3955">IF(M371&gt;0,(M372/M371),)</f>
        <v>0</v>
      </c>
      <c r="AE372" s="290">
        <f t="shared" ref="AE372" si="3956">IF(N371&gt;0,(N372/N371),)</f>
        <v>0</v>
      </c>
      <c r="AF372" s="285">
        <f t="shared" ref="AF372" si="3957">IF(O371&gt;0,(O372/O371),)</f>
        <v>0</v>
      </c>
      <c r="AG372" s="275">
        <f t="shared" ref="AG372" si="3958">IF(P371&gt;0,(P372/P371),)</f>
        <v>0</v>
      </c>
      <c r="AH372" s="290">
        <f t="shared" ref="AH372" si="3959">IF(Q371&gt;0,(Q372/Q371),)</f>
        <v>0</v>
      </c>
      <c r="AI372" s="345">
        <f>IF(S370&gt;0,(S372-S370)/S370,)</f>
        <v>3.1904565133327852E-2</v>
      </c>
      <c r="AJ372" s="312">
        <f t="shared" ref="AJ372" si="3960">IF(T370&gt;0,(T372-T370)/T370,)</f>
        <v>-0.14580437369965568</v>
      </c>
      <c r="AK372" s="314">
        <f t="shared" ref="AK372" si="3961">IF(U370&gt;0,(U372-U370)/U370,)</f>
        <v>2.0733594899326781E-2</v>
      </c>
      <c r="AL372" s="314">
        <f t="shared" ref="AL372" si="3962">IF(V370&gt;0,(V372-V370)/V370,)</f>
        <v>0</v>
      </c>
      <c r="AM372" s="314">
        <f t="shared" ref="AM372" si="3963">IF(W370&gt;0,(W372-W370)/W370,)</f>
        <v>-3.0866209737033495E-2</v>
      </c>
      <c r="AN372" s="314">
        <f t="shared" ref="AN372" si="3964">IF(X370&gt;0,(X372-X370)/X370,)</f>
        <v>0</v>
      </c>
      <c r="AO372" s="310">
        <f t="shared" ref="AO372" si="3965">IF(Y370&gt;0,(Y372-Y370)/Y370,)</f>
        <v>1.344994152089001E-2</v>
      </c>
      <c r="AP372" s="314">
        <f t="shared" ref="AP372" si="3966">IF(Z370&gt;0,(Z372-Z370)/Z370,)</f>
        <v>0</v>
      </c>
      <c r="AQ372" s="314">
        <f t="shared" ref="AQ372" si="3967">IF(AA370&gt;0,(AA372-AA370)/AA370,)</f>
        <v>0</v>
      </c>
      <c r="AR372" s="312">
        <f t="shared" ref="AR372" si="3968">IF(AB370&gt;0,(AB372-AB370)/AB370,)</f>
        <v>-1</v>
      </c>
      <c r="AS372" s="314">
        <f t="shared" ref="AS372" si="3969">IF(AC370&gt;0,(AC372-AC370)/AC370,)</f>
        <v>0</v>
      </c>
      <c r="AT372" s="314">
        <f t="shared" ref="AT372" si="3970">IF(AD370&gt;0,(AD372-AD370)/AD370,)</f>
        <v>0</v>
      </c>
      <c r="AU372" s="310">
        <f t="shared" ref="AU372" si="3971">IF(AE370&gt;0,(AE372-AE370)/AE370,)</f>
        <v>-1</v>
      </c>
      <c r="AV372" s="314">
        <f t="shared" ref="AV372" si="3972">IF(AF370&gt;0,(AF372-AF370)/AF370,)</f>
        <v>0</v>
      </c>
      <c r="AW372" s="314">
        <f t="shared" ref="AW372" si="3973">IF(AG370&gt;0,(AG372-AG370)/AG370,)</f>
        <v>0</v>
      </c>
      <c r="AX372" s="310">
        <f t="shared" ref="AX372" si="3974">IF(AH370&gt;0,(AH372-AH370)/AH370,)</f>
        <v>0</v>
      </c>
    </row>
    <row r="373" spans="1:50">
      <c r="A373" s="381" t="s">
        <v>342</v>
      </c>
      <c r="B373" s="382">
        <v>0</v>
      </c>
      <c r="C373" s="382">
        <v>0</v>
      </c>
      <c r="D373" s="382">
        <v>0</v>
      </c>
      <c r="E373" s="382"/>
      <c r="F373" s="382">
        <v>0</v>
      </c>
      <c r="G373" s="382"/>
      <c r="H373" s="382">
        <v>0</v>
      </c>
      <c r="I373" s="382"/>
      <c r="J373" s="382">
        <v>0</v>
      </c>
      <c r="K373" s="382">
        <v>0</v>
      </c>
      <c r="L373" s="382"/>
      <c r="M373" s="382"/>
      <c r="N373" s="382">
        <v>0</v>
      </c>
      <c r="O373" s="382">
        <v>40</v>
      </c>
      <c r="P373" s="382">
        <v>441</v>
      </c>
      <c r="Q373" s="382">
        <v>481</v>
      </c>
      <c r="Y373" s="288"/>
      <c r="Z373" s="284"/>
      <c r="AE373" s="288"/>
      <c r="AF373" s="284"/>
      <c r="AH373" s="288"/>
      <c r="AI373" s="343"/>
      <c r="AJ373" s="344"/>
      <c r="AK373" s="344"/>
      <c r="AL373" s="344"/>
      <c r="AM373" s="344"/>
      <c r="AN373" s="344"/>
      <c r="AO373" s="309"/>
      <c r="AP373" s="344"/>
      <c r="AQ373" s="344"/>
      <c r="AR373" s="344"/>
      <c r="AS373" s="344"/>
      <c r="AT373" s="344"/>
      <c r="AU373" s="309"/>
      <c r="AV373" s="344"/>
      <c r="AW373" s="344"/>
      <c r="AX373" s="309"/>
    </row>
    <row r="374" spans="1:50">
      <c r="A374" s="381" t="s">
        <v>344</v>
      </c>
      <c r="B374" s="382">
        <v>0</v>
      </c>
      <c r="C374" s="382">
        <v>0</v>
      </c>
      <c r="D374" s="382">
        <v>0</v>
      </c>
      <c r="E374" s="382"/>
      <c r="F374" s="382">
        <v>0</v>
      </c>
      <c r="G374" s="382"/>
      <c r="H374" s="382">
        <v>0</v>
      </c>
      <c r="I374" s="382"/>
      <c r="J374" s="382">
        <v>0</v>
      </c>
      <c r="K374" s="382">
        <v>0</v>
      </c>
      <c r="L374" s="382"/>
      <c r="M374" s="382"/>
      <c r="N374" s="382">
        <v>0</v>
      </c>
      <c r="O374" s="382">
        <v>1531850.9999999998</v>
      </c>
      <c r="P374" s="382">
        <v>16305470.2425</v>
      </c>
      <c r="Q374" s="382">
        <v>17837321.2425</v>
      </c>
      <c r="R374" s="273"/>
      <c r="S374" s="275">
        <f>IF(B373&gt;0,(B374/B373),)</f>
        <v>0</v>
      </c>
      <c r="T374" s="275">
        <f t="shared" ref="T374" si="3975">IF(C373&gt;0,(C374/C373),)</f>
        <v>0</v>
      </c>
      <c r="U374" s="275">
        <f t="shared" ref="U374" si="3976">IF(D373&gt;0,(D374/D373),)</f>
        <v>0</v>
      </c>
      <c r="V374" s="275">
        <f t="shared" ref="V374" si="3977">IF(E373&gt;0,(E374/E373),)</f>
        <v>0</v>
      </c>
      <c r="W374" s="275">
        <f t="shared" ref="W374" si="3978">IF(F373&gt;0,(F374/F373),)</f>
        <v>0</v>
      </c>
      <c r="X374" s="275">
        <f t="shared" ref="X374" si="3979">IF(G373&gt;0,(G374/G373),)</f>
        <v>0</v>
      </c>
      <c r="Y374" s="290">
        <f t="shared" ref="Y374" si="3980">IF(H373&gt;0,(H374/H373),)</f>
        <v>0</v>
      </c>
      <c r="Z374" s="285">
        <f t="shared" ref="Z374" si="3981">IF(I373&gt;0,(I374/I373),)</f>
        <v>0</v>
      </c>
      <c r="AA374" s="275">
        <f t="shared" ref="AA374" si="3982">IF(J373&gt;0,(J374/J373),)</f>
        <v>0</v>
      </c>
      <c r="AB374" s="275">
        <f t="shared" ref="AB374" si="3983">IF(K373&gt;0,(K374/K373),)</f>
        <v>0</v>
      </c>
      <c r="AC374" s="275">
        <f t="shared" ref="AC374" si="3984">IF(L373&gt;0,(L374/L373),)</f>
        <v>0</v>
      </c>
      <c r="AD374" s="275">
        <f t="shared" ref="AD374" si="3985">IF(M373&gt;0,(M374/M373),)</f>
        <v>0</v>
      </c>
      <c r="AE374" s="290">
        <f t="shared" ref="AE374" si="3986">IF(N373&gt;0,(N374/N373),)</f>
        <v>0</v>
      </c>
      <c r="AF374" s="285">
        <f t="shared" ref="AF374" si="3987">IF(O373&gt;0,(O374/O373),)</f>
        <v>38296.274999999994</v>
      </c>
      <c r="AG374" s="275">
        <f t="shared" ref="AG374" si="3988">IF(P373&gt;0,(P374/P373),)</f>
        <v>36973.85542517007</v>
      </c>
      <c r="AH374" s="290">
        <f t="shared" ref="AH374" si="3989">IF(Q373&gt;0,(Q374/Q373),)</f>
        <v>37083.827946985446</v>
      </c>
      <c r="AI374" s="343"/>
      <c r="AJ374" s="344"/>
      <c r="AK374" s="344"/>
      <c r="AL374" s="344"/>
      <c r="AM374" s="344"/>
      <c r="AN374" s="344"/>
      <c r="AO374" s="309"/>
      <c r="AP374" s="344"/>
      <c r="AQ374" s="344"/>
      <c r="AR374" s="344"/>
      <c r="AS374" s="344"/>
      <c r="AT374" s="344"/>
      <c r="AU374" s="309"/>
      <c r="AV374" s="344"/>
      <c r="AW374" s="344"/>
      <c r="AX374" s="309"/>
    </row>
    <row r="375" spans="1:50">
      <c r="A375" s="381" t="s">
        <v>346</v>
      </c>
      <c r="B375" s="382">
        <v>0</v>
      </c>
      <c r="C375" s="382">
        <v>0</v>
      </c>
      <c r="D375" s="382">
        <v>0</v>
      </c>
      <c r="E375" s="382"/>
      <c r="F375" s="382">
        <v>0</v>
      </c>
      <c r="G375" s="382"/>
      <c r="H375" s="382">
        <v>0</v>
      </c>
      <c r="I375" s="382"/>
      <c r="J375" s="382">
        <v>0</v>
      </c>
      <c r="K375" s="382">
        <v>0</v>
      </c>
      <c r="L375" s="382"/>
      <c r="M375" s="382"/>
      <c r="N375" s="382">
        <v>0</v>
      </c>
      <c r="O375" s="382">
        <v>38</v>
      </c>
      <c r="P375" s="382">
        <v>435</v>
      </c>
      <c r="Q375" s="382">
        <v>473</v>
      </c>
      <c r="Y375" s="288"/>
      <c r="Z375" s="284"/>
      <c r="AE375" s="288"/>
      <c r="AF375" s="284"/>
      <c r="AH375" s="288"/>
      <c r="AI375" s="343"/>
      <c r="AJ375" s="344"/>
      <c r="AK375" s="344"/>
      <c r="AL375" s="344"/>
      <c r="AM375" s="344"/>
      <c r="AN375" s="344"/>
      <c r="AO375" s="309"/>
      <c r="AP375" s="344"/>
      <c r="AQ375" s="344"/>
      <c r="AR375" s="344"/>
      <c r="AS375" s="344"/>
      <c r="AT375" s="344"/>
      <c r="AU375" s="309"/>
      <c r="AV375" s="344"/>
      <c r="AW375" s="344"/>
      <c r="AX375" s="309"/>
    </row>
    <row r="376" spans="1:50">
      <c r="A376" s="381" t="s">
        <v>348</v>
      </c>
      <c r="B376" s="382">
        <v>0</v>
      </c>
      <c r="C376" s="382">
        <v>0</v>
      </c>
      <c r="D376" s="382">
        <v>0</v>
      </c>
      <c r="E376" s="382"/>
      <c r="F376" s="382">
        <v>0</v>
      </c>
      <c r="G376" s="382"/>
      <c r="H376" s="382">
        <v>0</v>
      </c>
      <c r="I376" s="382"/>
      <c r="J376" s="382">
        <v>0</v>
      </c>
      <c r="K376" s="382">
        <v>0</v>
      </c>
      <c r="L376" s="382"/>
      <c r="M376" s="382"/>
      <c r="N376" s="382">
        <v>0</v>
      </c>
      <c r="O376" s="382">
        <v>1412791.5000000002</v>
      </c>
      <c r="P376" s="382">
        <v>16094175</v>
      </c>
      <c r="Q376" s="382">
        <v>17506966.5</v>
      </c>
      <c r="R376" s="273"/>
      <c r="S376" s="275">
        <f>IF(B375&gt;0,(B376/B375),)</f>
        <v>0</v>
      </c>
      <c r="T376" s="275">
        <f t="shared" ref="T376" si="3990">IF(C375&gt;0,(C376/C375),)</f>
        <v>0</v>
      </c>
      <c r="U376" s="275">
        <f t="shared" ref="U376" si="3991">IF(D375&gt;0,(D376/D375),)</f>
        <v>0</v>
      </c>
      <c r="V376" s="275">
        <f t="shared" ref="V376" si="3992">IF(E375&gt;0,(E376/E375),)</f>
        <v>0</v>
      </c>
      <c r="W376" s="275">
        <f t="shared" ref="W376" si="3993">IF(F375&gt;0,(F376/F375),)</f>
        <v>0</v>
      </c>
      <c r="X376" s="275">
        <f t="shared" ref="X376" si="3994">IF(G375&gt;0,(G376/G375),)</f>
        <v>0</v>
      </c>
      <c r="Y376" s="290">
        <f t="shared" ref="Y376" si="3995">IF(H375&gt;0,(H376/H375),)</f>
        <v>0</v>
      </c>
      <c r="Z376" s="285">
        <f t="shared" ref="Z376" si="3996">IF(I375&gt;0,(I376/I375),)</f>
        <v>0</v>
      </c>
      <c r="AA376" s="275">
        <f t="shared" ref="AA376" si="3997">IF(J375&gt;0,(J376/J375),)</f>
        <v>0</v>
      </c>
      <c r="AB376" s="275">
        <f t="shared" ref="AB376" si="3998">IF(K375&gt;0,(K376/K375),)</f>
        <v>0</v>
      </c>
      <c r="AC376" s="275">
        <f t="shared" ref="AC376" si="3999">IF(L375&gt;0,(L376/L375),)</f>
        <v>0</v>
      </c>
      <c r="AD376" s="275">
        <f t="shared" ref="AD376" si="4000">IF(M375&gt;0,(M376/M375),)</f>
        <v>0</v>
      </c>
      <c r="AE376" s="290">
        <f t="shared" ref="AE376" si="4001">IF(N375&gt;0,(N376/N375),)</f>
        <v>0</v>
      </c>
      <c r="AF376" s="285">
        <f t="shared" ref="AF376" si="4002">IF(O375&gt;0,(O376/O375),)</f>
        <v>37178.723684210534</v>
      </c>
      <c r="AG376" s="275">
        <f t="shared" ref="AG376" si="4003">IF(P375&gt;0,(P376/P375),)</f>
        <v>36998.103448275862</v>
      </c>
      <c r="AH376" s="290">
        <f t="shared" ref="AH376" si="4004">IF(Q375&gt;0,(Q376/Q375),)</f>
        <v>37012.614164904866</v>
      </c>
      <c r="AI376" s="345">
        <f>IF(S374&gt;0,(S376-S374)/S374,)</f>
        <v>0</v>
      </c>
      <c r="AJ376" s="314">
        <f t="shared" ref="AJ376" si="4005">IF(T374&gt;0,(T376-T374)/T374,)</f>
        <v>0</v>
      </c>
      <c r="AK376" s="314">
        <f t="shared" ref="AK376" si="4006">IF(U374&gt;0,(U376-U374)/U374,)</f>
        <v>0</v>
      </c>
      <c r="AL376" s="314">
        <f t="shared" ref="AL376" si="4007">IF(V374&gt;0,(V376-V374)/V374,)</f>
        <v>0</v>
      </c>
      <c r="AM376" s="314">
        <f t="shared" ref="AM376" si="4008">IF(W374&gt;0,(W376-W374)/W374,)</f>
        <v>0</v>
      </c>
      <c r="AN376" s="314">
        <f t="shared" ref="AN376" si="4009">IF(X374&gt;0,(X376-X374)/X374,)</f>
        <v>0</v>
      </c>
      <c r="AO376" s="310">
        <f t="shared" ref="AO376" si="4010">IF(Y374&gt;0,(Y376-Y374)/Y374,)</f>
        <v>0</v>
      </c>
      <c r="AP376" s="314">
        <f t="shared" ref="AP376" si="4011">IF(Z374&gt;0,(Z376-Z374)/Z374,)</f>
        <v>0</v>
      </c>
      <c r="AQ376" s="314">
        <f t="shared" ref="AQ376" si="4012">IF(AA374&gt;0,(AA376-AA374)/AA374,)</f>
        <v>0</v>
      </c>
      <c r="AR376" s="314">
        <f t="shared" ref="AR376" si="4013">IF(AB374&gt;0,(AB376-AB374)/AB374,)</f>
        <v>0</v>
      </c>
      <c r="AS376" s="314">
        <f t="shared" ref="AS376" si="4014">IF(AC374&gt;0,(AC376-AC374)/AC374,)</f>
        <v>0</v>
      </c>
      <c r="AT376" s="314">
        <f t="shared" ref="AT376" si="4015">IF(AD374&gt;0,(AD376-AD374)/AD374,)</f>
        <v>0</v>
      </c>
      <c r="AU376" s="310">
        <f t="shared" ref="AU376" si="4016">IF(AE374&gt;0,(AE376-AE374)/AE374,)</f>
        <v>0</v>
      </c>
      <c r="AV376" s="314">
        <f t="shared" ref="AV376" si="4017">IF(AF374&gt;0,(AF376-AF374)/AF374,)</f>
        <v>-2.9181723700006341E-2</v>
      </c>
      <c r="AW376" s="314">
        <f t="shared" ref="AW376" si="4018">IF(AG374&gt;0,(AG376-AG374)/AG374,)</f>
        <v>6.5581538162464955E-4</v>
      </c>
      <c r="AX376" s="310">
        <f t="shared" ref="AX376" si="4019">IF(AH374&gt;0,(AH376-AH374)/AH374,)</f>
        <v>-1.920346038234953E-3</v>
      </c>
    </row>
    <row r="377" spans="1:50">
      <c r="A377" s="381" t="s">
        <v>350</v>
      </c>
      <c r="B377" s="382">
        <v>2621</v>
      </c>
      <c r="C377" s="382">
        <v>322</v>
      </c>
      <c r="D377" s="382">
        <v>2732</v>
      </c>
      <c r="E377" s="382"/>
      <c r="F377" s="382">
        <v>281</v>
      </c>
      <c r="G377" s="382"/>
      <c r="H377" s="382">
        <v>5956</v>
      </c>
      <c r="I377" s="382"/>
      <c r="J377" s="382">
        <v>1011</v>
      </c>
      <c r="K377" s="382">
        <v>794</v>
      </c>
      <c r="L377" s="382"/>
      <c r="M377" s="382"/>
      <c r="N377" s="382">
        <v>1805</v>
      </c>
      <c r="O377" s="382">
        <v>40</v>
      </c>
      <c r="P377" s="382">
        <v>441</v>
      </c>
      <c r="Q377" s="382">
        <v>481</v>
      </c>
      <c r="Y377" s="288"/>
      <c r="Z377" s="284"/>
      <c r="AE377" s="288"/>
      <c r="AF377" s="284"/>
      <c r="AH377" s="288"/>
      <c r="AI377" s="343"/>
      <c r="AJ377" s="344"/>
      <c r="AK377" s="344"/>
      <c r="AL377" s="344"/>
      <c r="AM377" s="344"/>
      <c r="AN377" s="344"/>
      <c r="AO377" s="309"/>
      <c r="AP377" s="344"/>
      <c r="AQ377" s="344"/>
      <c r="AR377" s="344"/>
      <c r="AS377" s="344"/>
      <c r="AT377" s="344"/>
      <c r="AU377" s="309"/>
      <c r="AV377" s="344"/>
      <c r="AW377" s="344"/>
      <c r="AX377" s="309"/>
    </row>
    <row r="378" spans="1:50">
      <c r="A378" s="381" t="s">
        <v>352</v>
      </c>
      <c r="B378" s="382">
        <v>221123743.60963693</v>
      </c>
      <c r="C378" s="382">
        <v>20624358.815024298</v>
      </c>
      <c r="D378" s="382">
        <v>173959630.65093184</v>
      </c>
      <c r="E378" s="382"/>
      <c r="F378" s="382">
        <v>17345244.581923336</v>
      </c>
      <c r="G378" s="382"/>
      <c r="H378" s="382">
        <v>433052977.65751636</v>
      </c>
      <c r="I378" s="382"/>
      <c r="J378" s="382">
        <v>48921757.257055581</v>
      </c>
      <c r="K378" s="382">
        <v>39370921.560860209</v>
      </c>
      <c r="L378" s="382"/>
      <c r="M378" s="382"/>
      <c r="N378" s="382">
        <v>88292678.817915797</v>
      </c>
      <c r="O378" s="382">
        <v>1531850.9999999998</v>
      </c>
      <c r="P378" s="382">
        <v>16305470.2425</v>
      </c>
      <c r="Q378" s="382">
        <v>17837321.2425</v>
      </c>
      <c r="R378" s="273"/>
      <c r="S378" s="275">
        <f>IF(B377&gt;0,(B378/B377),)</f>
        <v>84366.17459352802</v>
      </c>
      <c r="T378" s="275">
        <f t="shared" ref="T378" si="4020">IF(C377&gt;0,(C378/C377),)</f>
        <v>64050.803773367385</v>
      </c>
      <c r="U378" s="275">
        <f t="shared" ref="U378" si="4021">IF(D377&gt;0,(D378/D377),)</f>
        <v>63674.828203122925</v>
      </c>
      <c r="V378" s="275">
        <f t="shared" ref="V378" si="4022">IF(E377&gt;0,(E378/E377),)</f>
        <v>0</v>
      </c>
      <c r="W378" s="275">
        <f t="shared" ref="W378" si="4023">IF(F377&gt;0,(F378/F377),)</f>
        <v>61726.849045990522</v>
      </c>
      <c r="X378" s="275">
        <f t="shared" ref="X378" si="4024">IF(G377&gt;0,(G378/G377),)</f>
        <v>0</v>
      </c>
      <c r="Y378" s="290">
        <f t="shared" ref="Y378" si="4025">IF(H377&gt;0,(H378/H377),)</f>
        <v>72708.693360899328</v>
      </c>
      <c r="Z378" s="285">
        <f t="shared" ref="Z378" si="4026">IF(I377&gt;0,(I378/I377),)</f>
        <v>0</v>
      </c>
      <c r="AA378" s="275">
        <f t="shared" ref="AA378" si="4027">IF(J377&gt;0,(J378/J377),)</f>
        <v>48389.473053467438</v>
      </c>
      <c r="AB378" s="275">
        <f t="shared" ref="AB378" si="4028">IF(K377&gt;0,(K378/K377),)</f>
        <v>49585.54352753175</v>
      </c>
      <c r="AC378" s="275">
        <f t="shared" ref="AC378" si="4029">IF(L377&gt;0,(L378/L377),)</f>
        <v>0</v>
      </c>
      <c r="AD378" s="275">
        <f t="shared" ref="AD378" si="4030">IF(M377&gt;0,(M378/M377),)</f>
        <v>0</v>
      </c>
      <c r="AE378" s="290">
        <f t="shared" ref="AE378" si="4031">IF(N377&gt;0,(N378/N377),)</f>
        <v>48915.611533471354</v>
      </c>
      <c r="AF378" s="285">
        <f t="shared" ref="AF378" si="4032">IF(O377&gt;0,(O378/O377),)</f>
        <v>38296.274999999994</v>
      </c>
      <c r="AG378" s="275">
        <f t="shared" ref="AG378" si="4033">IF(P377&gt;0,(P378/P377),)</f>
        <v>36973.85542517007</v>
      </c>
      <c r="AH378" s="290">
        <f t="shared" ref="AH378" si="4034">IF(Q377&gt;0,(Q378/Q377),)</f>
        <v>37083.827946985446</v>
      </c>
      <c r="AI378" s="343"/>
      <c r="AJ378" s="344"/>
      <c r="AK378" s="344"/>
      <c r="AL378" s="344"/>
      <c r="AM378" s="344"/>
      <c r="AN378" s="344"/>
      <c r="AO378" s="309"/>
      <c r="AP378" s="344"/>
      <c r="AQ378" s="344"/>
      <c r="AR378" s="344"/>
      <c r="AS378" s="344"/>
      <c r="AT378" s="344"/>
      <c r="AU378" s="309"/>
      <c r="AV378" s="344"/>
      <c r="AW378" s="344"/>
      <c r="AX378" s="309"/>
    </row>
    <row r="379" spans="1:50">
      <c r="A379" s="381" t="s">
        <v>354</v>
      </c>
      <c r="B379" s="382">
        <v>2647</v>
      </c>
      <c r="C379" s="382">
        <v>333</v>
      </c>
      <c r="D379" s="382">
        <v>2720</v>
      </c>
      <c r="E379" s="382"/>
      <c r="F379" s="382">
        <v>288</v>
      </c>
      <c r="G379" s="382"/>
      <c r="H379" s="382">
        <v>5988</v>
      </c>
      <c r="I379" s="382"/>
      <c r="J379" s="382">
        <v>1002</v>
      </c>
      <c r="K379" s="382">
        <v>799</v>
      </c>
      <c r="L379" s="382"/>
      <c r="M379" s="382"/>
      <c r="N379" s="382">
        <v>1801</v>
      </c>
      <c r="O379" s="382">
        <v>38</v>
      </c>
      <c r="P379" s="382">
        <v>435</v>
      </c>
      <c r="Q379" s="382">
        <v>473</v>
      </c>
      <c r="Y379" s="288"/>
      <c r="Z379" s="284"/>
      <c r="AE379" s="288"/>
      <c r="AF379" s="284"/>
      <c r="AH379" s="288"/>
      <c r="AI379" s="343"/>
      <c r="AJ379" s="344"/>
      <c r="AK379" s="344"/>
      <c r="AL379" s="344"/>
      <c r="AM379" s="344"/>
      <c r="AN379" s="344"/>
      <c r="AO379" s="309"/>
      <c r="AP379" s="344"/>
      <c r="AQ379" s="344"/>
      <c r="AR379" s="344"/>
      <c r="AS379" s="344"/>
      <c r="AT379" s="344"/>
      <c r="AU379" s="309"/>
      <c r="AV379" s="344"/>
      <c r="AW379" s="344"/>
      <c r="AX379" s="309"/>
    </row>
    <row r="380" spans="1:50" ht="13.5" thickBot="1">
      <c r="A380" s="387" t="s">
        <v>356</v>
      </c>
      <c r="B380" s="388">
        <v>225374651.4152391</v>
      </c>
      <c r="C380" s="388">
        <v>21043784.331998914</v>
      </c>
      <c r="D380" s="388">
        <v>173569219.33355135</v>
      </c>
      <c r="E380" s="388"/>
      <c r="F380" s="388">
        <v>17399937.120078247</v>
      </c>
      <c r="G380" s="388"/>
      <c r="H380" s="388">
        <v>437387592.20086759</v>
      </c>
      <c r="I380" s="388"/>
      <c r="J380" s="388">
        <v>48385864.792677067</v>
      </c>
      <c r="K380" s="388">
        <v>39718638.328766406</v>
      </c>
      <c r="L380" s="388"/>
      <c r="M380" s="388"/>
      <c r="N380" s="388">
        <v>88104503.12144348</v>
      </c>
      <c r="O380" s="388">
        <v>1412791.5000000002</v>
      </c>
      <c r="P380" s="388">
        <v>16094175</v>
      </c>
      <c r="Q380" s="388">
        <v>17506966.5</v>
      </c>
      <c r="S380" s="281">
        <f>IF(B379&gt;0,(B380/B379),)</f>
        <v>85143.427055247113</v>
      </c>
      <c r="T380" s="281">
        <f t="shared" ref="T380" si="4035">IF(C379&gt;0,(C380/C379),)</f>
        <v>63194.547543540284</v>
      </c>
      <c r="U380" s="281">
        <f t="shared" ref="U380" si="4036">IF(D379&gt;0,(D380/D379),)</f>
        <v>63812.212990276232</v>
      </c>
      <c r="V380" s="281">
        <f t="shared" ref="V380" si="4037">IF(E379&gt;0,(E380/E379),)</f>
        <v>0</v>
      </c>
      <c r="W380" s="281">
        <f t="shared" ref="W380" si="4038">IF(F379&gt;0,(F380/F379),)</f>
        <v>60416.448333605025</v>
      </c>
      <c r="X380" s="281">
        <f t="shared" ref="X380" si="4039">IF(G379&gt;0,(G380/G379),)</f>
        <v>0</v>
      </c>
      <c r="Y380" s="291">
        <f t="shared" ref="Y380" si="4040">IF(H379&gt;0,(H380/H379),)</f>
        <v>73044.020073625186</v>
      </c>
      <c r="Z380" s="286">
        <f t="shared" ref="Z380" si="4041">IF(I379&gt;0,(I380/I379),)</f>
        <v>0</v>
      </c>
      <c r="AA380" s="281">
        <f t="shared" ref="AA380" si="4042">IF(J379&gt;0,(J380/J379),)</f>
        <v>48289.286220236594</v>
      </c>
      <c r="AB380" s="281">
        <f t="shared" ref="AB380" si="4043">IF(K379&gt;0,(K380/K379),)</f>
        <v>49710.435955902889</v>
      </c>
      <c r="AC380" s="281">
        <f t="shared" ref="AC380" si="4044">IF(L379&gt;0,(L380/L379),)</f>
        <v>0</v>
      </c>
      <c r="AD380" s="281">
        <f t="shared" ref="AD380" si="4045">IF(M379&gt;0,(M380/M379),)</f>
        <v>0</v>
      </c>
      <c r="AE380" s="291">
        <f t="shared" ref="AE380" si="4046">IF(N379&gt;0,(N380/N379),)</f>
        <v>48919.768529396715</v>
      </c>
      <c r="AF380" s="286">
        <f t="shared" ref="AF380" si="4047">IF(O379&gt;0,(O380/O379),)</f>
        <v>37178.723684210534</v>
      </c>
      <c r="AG380" s="281">
        <f t="shared" ref="AG380" si="4048">IF(P379&gt;0,(P380/P379),)</f>
        <v>36998.103448275862</v>
      </c>
      <c r="AH380" s="291">
        <f t="shared" ref="AH380" si="4049">IF(Q379&gt;0,(Q380/Q379),)</f>
        <v>37012.614164904866</v>
      </c>
      <c r="AI380" s="346">
        <f>IF(S378&gt;0,(S380-S378)/S378,)</f>
        <v>9.2128446674731562E-3</v>
      </c>
      <c r="AJ380" s="347">
        <f t="shared" ref="AJ380" si="4050">IF(T378&gt;0,(T380-T378)/T378,)</f>
        <v>-1.3368391641997407E-2</v>
      </c>
      <c r="AK380" s="347">
        <f t="shared" ref="AK380" si="4051">IF(U378&gt;0,(U380-U378)/U378,)</f>
        <v>2.1575996517030115E-3</v>
      </c>
      <c r="AL380" s="347">
        <f t="shared" ref="AL380" si="4052">IF(V378&gt;0,(V380-V378)/V378,)</f>
        <v>0</v>
      </c>
      <c r="AM380" s="347">
        <f t="shared" ref="AM380" si="4053">IF(W378&gt;0,(W380-W378)/W378,)</f>
        <v>-2.1229023231190098E-2</v>
      </c>
      <c r="AN380" s="347">
        <f t="shared" ref="AN380" si="4054">IF(X378&gt;0,(X380-X378)/X378,)</f>
        <v>0</v>
      </c>
      <c r="AO380" s="311">
        <f t="shared" ref="AO380" si="4055">IF(Y378&gt;0,(Y380-Y378)/Y378,)</f>
        <v>4.6119204901870492E-3</v>
      </c>
      <c r="AP380" s="347">
        <f t="shared" ref="AP380" si="4056">IF(Z378&gt;0,(Z380-Z378)/Z378,)</f>
        <v>0</v>
      </c>
      <c r="AQ380" s="347">
        <f t="shared" ref="AQ380" si="4057">IF(AA378&gt;0,(AA380-AA378)/AA378,)</f>
        <v>-2.0704262086124327E-3</v>
      </c>
      <c r="AR380" s="347">
        <f t="shared" ref="AR380" si="4058">IF(AB378&gt;0,(AB380-AB378)/AB378,)</f>
        <v>2.5187266184103349E-3</v>
      </c>
      <c r="AS380" s="347">
        <f t="shared" ref="AS380" si="4059">IF(AC378&gt;0,(AC380-AC378)/AC378,)</f>
        <v>0</v>
      </c>
      <c r="AT380" s="347">
        <f t="shared" ref="AT380" si="4060">IF(AD378&gt;0,(AD380-AD378)/AD378,)</f>
        <v>0</v>
      </c>
      <c r="AU380" s="311">
        <f t="shared" ref="AU380" si="4061">IF(AE378&gt;0,(AE380-AE378)/AE378,)</f>
        <v>8.4983010434544392E-5</v>
      </c>
      <c r="AV380" s="347">
        <f t="shared" ref="AV380" si="4062">IF(AF378&gt;0,(AF380-AF378)/AF378,)</f>
        <v>-2.9181723700006341E-2</v>
      </c>
      <c r="AW380" s="347">
        <f t="shared" ref="AW380" si="4063">IF(AG378&gt;0,(AG380-AG378)/AG378,)</f>
        <v>6.5581538162464955E-4</v>
      </c>
      <c r="AX380" s="311">
        <f t="shared" ref="AX380" si="4064">IF(AH378&gt;0,(AH380-AH378)/AH378,)</f>
        <v>-1.920346038234953E-3</v>
      </c>
    </row>
    <row r="381" spans="1:50">
      <c r="A381" s="380" t="s">
        <v>40</v>
      </c>
      <c r="B381" s="382"/>
      <c r="C381" s="382"/>
      <c r="D381" s="382"/>
      <c r="E381" s="382"/>
      <c r="F381" s="382"/>
      <c r="G381" s="382"/>
      <c r="H381" s="382"/>
      <c r="I381" s="382"/>
      <c r="J381" s="382"/>
      <c r="K381" s="382"/>
      <c r="L381" s="382"/>
      <c r="M381" s="382"/>
      <c r="N381" s="382"/>
      <c r="O381" s="382"/>
      <c r="P381" s="382"/>
      <c r="Q381" s="382"/>
      <c r="Y381" s="288"/>
      <c r="Z381" s="284"/>
      <c r="AE381" s="288"/>
      <c r="AF381" s="284"/>
      <c r="AH381" s="288"/>
      <c r="AI381" s="343"/>
      <c r="AJ381" s="344"/>
      <c r="AK381" s="344"/>
      <c r="AL381" s="344"/>
      <c r="AM381" s="344"/>
      <c r="AN381" s="344"/>
      <c r="AO381" s="309"/>
      <c r="AP381" s="344"/>
      <c r="AQ381" s="344"/>
      <c r="AR381" s="344"/>
      <c r="AS381" s="344"/>
      <c r="AT381" s="344"/>
      <c r="AU381" s="309"/>
      <c r="AV381" s="344"/>
      <c r="AW381" s="344"/>
      <c r="AX381" s="309"/>
    </row>
    <row r="382" spans="1:50">
      <c r="A382" s="381" t="s">
        <v>302</v>
      </c>
      <c r="B382" s="382">
        <v>3336</v>
      </c>
      <c r="C382" s="382">
        <v>468</v>
      </c>
      <c r="D382" s="382">
        <v>1650</v>
      </c>
      <c r="E382" s="382">
        <v>39</v>
      </c>
      <c r="F382" s="382">
        <v>60</v>
      </c>
      <c r="G382" s="382">
        <v>0</v>
      </c>
      <c r="H382" s="382">
        <v>5553</v>
      </c>
      <c r="I382" s="382">
        <v>62</v>
      </c>
      <c r="J382" s="382">
        <v>2462</v>
      </c>
      <c r="K382" s="382">
        <v>491</v>
      </c>
      <c r="L382" s="382">
        <v>61</v>
      </c>
      <c r="M382" s="382"/>
      <c r="N382" s="382">
        <v>3076</v>
      </c>
      <c r="O382" s="382"/>
      <c r="P382" s="382"/>
      <c r="Q382" s="382"/>
      <c r="S382" s="274"/>
      <c r="T382" s="274"/>
      <c r="U382" s="274"/>
      <c r="V382" s="274"/>
      <c r="W382" s="274"/>
      <c r="X382" s="274"/>
      <c r="Y382" s="289"/>
      <c r="Z382" s="284"/>
      <c r="AA382" s="274"/>
      <c r="AB382" s="274"/>
      <c r="AC382" s="274"/>
      <c r="AD382" s="274"/>
      <c r="AE382" s="289"/>
      <c r="AF382" s="284"/>
      <c r="AG382" s="274"/>
      <c r="AH382" s="289"/>
      <c r="AI382" s="343"/>
      <c r="AJ382" s="344"/>
      <c r="AK382" s="344"/>
      <c r="AL382" s="344"/>
      <c r="AM382" s="344"/>
      <c r="AN382" s="344"/>
      <c r="AO382" s="309"/>
      <c r="AP382" s="344"/>
      <c r="AQ382" s="344"/>
      <c r="AR382" s="344"/>
      <c r="AS382" s="344"/>
      <c r="AT382" s="344"/>
      <c r="AU382" s="309"/>
      <c r="AV382" s="344"/>
      <c r="AW382" s="344"/>
      <c r="AX382" s="309"/>
    </row>
    <row r="383" spans="1:50">
      <c r="A383" s="381" t="s">
        <v>304</v>
      </c>
      <c r="B383" s="382">
        <v>435699379.43250942</v>
      </c>
      <c r="C383" s="382">
        <v>50171617</v>
      </c>
      <c r="D383" s="382">
        <v>147314702.66972724</v>
      </c>
      <c r="E383" s="382">
        <v>3582617.208333333</v>
      </c>
      <c r="F383" s="382">
        <v>5219499.6774193542</v>
      </c>
      <c r="G383" s="382">
        <v>0</v>
      </c>
      <c r="H383" s="382">
        <v>641987815.98798931</v>
      </c>
      <c r="I383" s="382">
        <v>4186688.0812655082</v>
      </c>
      <c r="J383" s="382">
        <v>150619869.63155362</v>
      </c>
      <c r="K383" s="382">
        <v>28060366.844195299</v>
      </c>
      <c r="L383" s="382">
        <v>3196521.264900662</v>
      </c>
      <c r="M383" s="382"/>
      <c r="N383" s="382">
        <v>186063445.82191509</v>
      </c>
      <c r="O383" s="382"/>
      <c r="P383" s="382"/>
      <c r="Q383" s="382"/>
      <c r="S383" s="275">
        <f>IF(B382&gt;0,(B383/B382),)</f>
        <v>130605.32956609994</v>
      </c>
      <c r="T383" s="275">
        <f t="shared" ref="T383" si="4065">IF(C382&gt;0,(C383/C382),)</f>
        <v>107204.30982905983</v>
      </c>
      <c r="U383" s="275">
        <f t="shared" ref="U383" si="4066">IF(D382&gt;0,(D383/D382),)</f>
        <v>89281.637981652864</v>
      </c>
      <c r="V383" s="275">
        <f t="shared" ref="V383" si="4067">IF(E382&gt;0,(E383/E382),)</f>
        <v>91861.979700854688</v>
      </c>
      <c r="W383" s="275">
        <f t="shared" ref="W383" si="4068">IF(F382&gt;0,(F383/F382),)</f>
        <v>86991.661290322576</v>
      </c>
      <c r="X383" s="392">
        <f t="shared" ref="X383" si="4069">IF(G382&gt;0,(G383/G382),)</f>
        <v>0</v>
      </c>
      <c r="Y383" s="290">
        <f t="shared" ref="Y383" si="4070">IF(H382&gt;0,(H383/H382),)</f>
        <v>115610.98793228692</v>
      </c>
      <c r="Z383" s="285">
        <f t="shared" ref="Z383" si="4071">IF(I382&gt;0,(I383/I382),)</f>
        <v>67527.227117185612</v>
      </c>
      <c r="AA383" s="275">
        <f t="shared" ref="AA383" si="4072">IF(J382&gt;0,(J383/J382),)</f>
        <v>61177.851190720401</v>
      </c>
      <c r="AB383" s="275">
        <f t="shared" ref="AB383" si="4073">IF(K382&gt;0,(K383/K382),)</f>
        <v>57149.423307933401</v>
      </c>
      <c r="AC383" s="275">
        <f t="shared" ref="AC383" si="4074">IF(L382&gt;0,(L383/L382),)</f>
        <v>52401.987949191178</v>
      </c>
      <c r="AD383" s="275">
        <f t="shared" ref="AD383" si="4075">IF(M382&gt;0,(M383/M382),)</f>
        <v>0</v>
      </c>
      <c r="AE383" s="290">
        <f t="shared" ref="AE383" si="4076">IF(N382&gt;0,(N383/N382),)</f>
        <v>60488.76652207903</v>
      </c>
      <c r="AF383" s="285">
        <f t="shared" ref="AF383" si="4077">IF(O382&gt;0,(O383/O382),)</f>
        <v>0</v>
      </c>
      <c r="AG383" s="275">
        <f t="shared" ref="AG383" si="4078">IF(P382&gt;0,(P383/P382),)</f>
        <v>0</v>
      </c>
      <c r="AH383" s="290">
        <f t="shared" ref="AH383" si="4079">IF(Q382&gt;0,(Q383/Q382),)</f>
        <v>0</v>
      </c>
      <c r="AI383" s="343"/>
      <c r="AJ383" s="344"/>
      <c r="AK383" s="344"/>
      <c r="AL383" s="344"/>
      <c r="AM383" s="344"/>
      <c r="AN383" s="344"/>
      <c r="AO383" s="309"/>
      <c r="AP383" s="344"/>
      <c r="AQ383" s="344"/>
      <c r="AR383" s="344"/>
      <c r="AS383" s="344"/>
      <c r="AT383" s="344"/>
      <c r="AU383" s="309"/>
      <c r="AV383" s="344"/>
      <c r="AW383" s="344"/>
      <c r="AX383" s="309"/>
    </row>
    <row r="384" spans="1:50">
      <c r="A384" s="381" t="s">
        <v>306</v>
      </c>
      <c r="B384" s="382">
        <v>3432</v>
      </c>
      <c r="C384" s="382">
        <v>491</v>
      </c>
      <c r="D384" s="382">
        <v>1630</v>
      </c>
      <c r="E384" s="382">
        <v>43</v>
      </c>
      <c r="F384" s="382">
        <v>53</v>
      </c>
      <c r="G384" s="389">
        <v>0</v>
      </c>
      <c r="H384" s="382">
        <v>5649</v>
      </c>
      <c r="I384" s="382">
        <v>68</v>
      </c>
      <c r="J384" s="382">
        <v>2205</v>
      </c>
      <c r="K384" s="382">
        <v>305</v>
      </c>
      <c r="L384" s="382">
        <v>57</v>
      </c>
      <c r="M384" s="382"/>
      <c r="N384" s="382">
        <v>2635</v>
      </c>
      <c r="O384" s="382"/>
      <c r="P384" s="382"/>
      <c r="Q384" s="382"/>
      <c r="X384" s="374"/>
      <c r="Y384" s="288"/>
      <c r="Z384" s="284"/>
      <c r="AE384" s="288"/>
      <c r="AF384" s="284"/>
      <c r="AH384" s="288"/>
      <c r="AI384" s="343"/>
      <c r="AJ384" s="344"/>
      <c r="AK384" s="344"/>
      <c r="AL384" s="344"/>
      <c r="AM384" s="344"/>
      <c r="AN384" s="344"/>
      <c r="AO384" s="309"/>
      <c r="AP384" s="344"/>
      <c r="AQ384" s="344"/>
      <c r="AR384" s="344"/>
      <c r="AS384" s="344"/>
      <c r="AT384" s="344"/>
      <c r="AU384" s="309"/>
      <c r="AV384" s="344"/>
      <c r="AW384" s="344"/>
      <c r="AX384" s="309"/>
    </row>
    <row r="385" spans="1:50">
      <c r="A385" s="381" t="s">
        <v>308</v>
      </c>
      <c r="B385" s="382">
        <v>456985264.72595096</v>
      </c>
      <c r="C385" s="382">
        <v>53958313</v>
      </c>
      <c r="D385" s="382">
        <v>147705219.16985399</v>
      </c>
      <c r="E385" s="382">
        <v>4148272.4029850746</v>
      </c>
      <c r="F385" s="382">
        <v>4804825.8475609757</v>
      </c>
      <c r="G385" s="389">
        <v>0</v>
      </c>
      <c r="H385" s="382">
        <v>667601895.14635098</v>
      </c>
      <c r="I385" s="382">
        <v>4722545.0808988772</v>
      </c>
      <c r="J385" s="382">
        <v>138050951.79209378</v>
      </c>
      <c r="K385" s="382">
        <v>15742408.11836368</v>
      </c>
      <c r="L385" s="382">
        <v>3021400.6903225803</v>
      </c>
      <c r="M385" s="382"/>
      <c r="N385" s="382">
        <v>161537305.68167892</v>
      </c>
      <c r="O385" s="382"/>
      <c r="P385" s="382"/>
      <c r="Q385" s="382"/>
      <c r="R385" s="273"/>
      <c r="S385" s="275">
        <f>IF(B384&gt;0,(B385/B384),)</f>
        <v>133154.21466373862</v>
      </c>
      <c r="T385" s="275">
        <f t="shared" ref="T385" si="4080">IF(C384&gt;0,(C385/C384),)</f>
        <v>109894.73116089613</v>
      </c>
      <c r="U385" s="275">
        <f t="shared" ref="U385" si="4081">IF(D384&gt;0,(D385/D384),)</f>
        <v>90616.698877211034</v>
      </c>
      <c r="V385" s="275">
        <f t="shared" ref="V385" si="4082">IF(E384&gt;0,(E385/E384),)</f>
        <v>96471.451232211039</v>
      </c>
      <c r="W385" s="275">
        <f t="shared" ref="W385" si="4083">IF(F384&gt;0,(F385/F384),)</f>
        <v>90657.091463414632</v>
      </c>
      <c r="X385" s="392">
        <f t="shared" ref="X385" si="4084">IF(G384&gt;0,(G385/G384),)</f>
        <v>0</v>
      </c>
      <c r="Y385" s="290">
        <f t="shared" ref="Y385" si="4085">IF(H384&gt;0,(H385/H384),)</f>
        <v>118180.54437003912</v>
      </c>
      <c r="Z385" s="285">
        <f t="shared" ref="Z385" si="4086">IF(I384&gt;0,(I385/I384),)</f>
        <v>69449.192366159958</v>
      </c>
      <c r="AA385" s="275">
        <f t="shared" ref="AA385" si="4087">IF(J384&gt;0,(J385/J384),)</f>
        <v>62608.141402310102</v>
      </c>
      <c r="AB385" s="275">
        <f t="shared" ref="AB385" si="4088">IF(K384&gt;0,(K385/K384),)</f>
        <v>51614.452847094035</v>
      </c>
      <c r="AC385" s="275">
        <f t="shared" ref="AC385" si="4089">IF(L384&gt;0,(L385/L384),)</f>
        <v>53007.029654782113</v>
      </c>
      <c r="AD385" s="275">
        <f t="shared" ref="AD385" si="4090">IF(M384&gt;0,(M385/M384),)</f>
        <v>0</v>
      </c>
      <c r="AE385" s="290">
        <f t="shared" ref="AE385" si="4091">IF(N384&gt;0,(N385/N384),)</f>
        <v>61304.480334603009</v>
      </c>
      <c r="AF385" s="285">
        <f t="shared" ref="AF385" si="4092">IF(O384&gt;0,(O385/O384),)</f>
        <v>0</v>
      </c>
      <c r="AG385" s="275">
        <f t="shared" ref="AG385" si="4093">IF(P384&gt;0,(P385/P384),)</f>
        <v>0</v>
      </c>
      <c r="AH385" s="290">
        <f t="shared" ref="AH385" si="4094">IF(Q384&gt;0,(Q385/Q384),)</f>
        <v>0</v>
      </c>
      <c r="AI385" s="345">
        <f>IF(S383&gt;0,(S385-S383)/S383,)</f>
        <v>1.9515934809908906E-2</v>
      </c>
      <c r="AJ385" s="314">
        <f t="shared" ref="AJ385" si="4095">IF(T383&gt;0,(T385-T383)/T383,)</f>
        <v>2.5096204957862731E-2</v>
      </c>
      <c r="AK385" s="314">
        <f t="shared" ref="AK385" si="4096">IF(U383&gt;0,(U385-U383)/U383,)</f>
        <v>1.4953364720218524E-2</v>
      </c>
      <c r="AL385" s="314">
        <f t="shared" ref="AL385" si="4097">IF(V383&gt;0,(V385-V383)/V383,)</f>
        <v>5.0178229844021788E-2</v>
      </c>
      <c r="AM385" s="314">
        <f t="shared" ref="AM385" si="4098">IF(W383&gt;0,(W385-W383)/W383,)</f>
        <v>4.2135419863510735E-2</v>
      </c>
      <c r="AN385" s="314">
        <f t="shared" ref="AN385" si="4099">IF(X383&gt;0,(X385-X383)/X383,)</f>
        <v>0</v>
      </c>
      <c r="AO385" s="310">
        <f t="shared" ref="AO385" si="4100">IF(Y383&gt;0,(Y385-Y383)/Y383,)</f>
        <v>2.2225884266789401E-2</v>
      </c>
      <c r="AP385" s="314">
        <f t="shared" ref="AP385" si="4101">IF(Z383&gt;0,(Z385-Z383)/Z383,)</f>
        <v>2.8462078646276999E-2</v>
      </c>
      <c r="AQ385" s="314">
        <f t="shared" ref="AQ385" si="4102">IF(AA383&gt;0,(AA385-AA383)/AA383,)</f>
        <v>2.3379216231881172E-2</v>
      </c>
      <c r="AR385" s="312">
        <f t="shared" ref="AR385" si="4103">IF(AB383&gt;0,(AB385-AB383)/AB383,)</f>
        <v>-9.6850854137508144E-2</v>
      </c>
      <c r="AS385" s="314">
        <f t="shared" ref="AS385" si="4104">IF(AC383&gt;0,(AC385-AC383)/AC383,)</f>
        <v>1.154615939718893E-2</v>
      </c>
      <c r="AT385" s="314">
        <f t="shared" ref="AT385" si="4105">IF(AD383&gt;0,(AD385-AD383)/AD383,)</f>
        <v>0</v>
      </c>
      <c r="AU385" s="310">
        <f t="shared" ref="AU385" si="4106">IF(AE383&gt;0,(AE385-AE383)/AE383,)</f>
        <v>1.3485376862929348E-2</v>
      </c>
      <c r="AV385" s="314">
        <f t="shared" ref="AV385" si="4107">IF(AF383&gt;0,(AF385-AF383)/AF383,)</f>
        <v>0</v>
      </c>
      <c r="AW385" s="314">
        <f t="shared" ref="AW385" si="4108">IF(AG383&gt;0,(AG385-AG383)/AG383,)</f>
        <v>0</v>
      </c>
      <c r="AX385" s="310">
        <f t="shared" ref="AX385" si="4109">IF(AH383&gt;0,(AH385-AH383)/AH383,)</f>
        <v>0</v>
      </c>
    </row>
    <row r="386" spans="1:50">
      <c r="A386" s="381" t="s">
        <v>310</v>
      </c>
      <c r="B386" s="382">
        <v>2571</v>
      </c>
      <c r="C386" s="382">
        <v>575</v>
      </c>
      <c r="D386" s="382">
        <v>1916</v>
      </c>
      <c r="E386" s="382">
        <v>51</v>
      </c>
      <c r="F386" s="382">
        <v>107</v>
      </c>
      <c r="G386" s="389">
        <v>0</v>
      </c>
      <c r="H386" s="382">
        <v>5220</v>
      </c>
      <c r="I386" s="382">
        <v>76</v>
      </c>
      <c r="J386" s="382">
        <v>825</v>
      </c>
      <c r="K386" s="382">
        <v>201</v>
      </c>
      <c r="L386" s="382">
        <v>23</v>
      </c>
      <c r="M386" s="382"/>
      <c r="N386" s="382">
        <v>1125</v>
      </c>
      <c r="O386" s="382"/>
      <c r="P386" s="382"/>
      <c r="Q386" s="382"/>
      <c r="X386" s="374"/>
      <c r="Y386" s="288"/>
      <c r="Z386" s="284"/>
      <c r="AE386" s="288"/>
      <c r="AF386" s="284"/>
      <c r="AH386" s="288"/>
      <c r="AI386" s="343"/>
      <c r="AJ386" s="344"/>
      <c r="AK386" s="344"/>
      <c r="AL386" s="344"/>
      <c r="AM386" s="344"/>
      <c r="AN386" s="344"/>
      <c r="AO386" s="309"/>
      <c r="AP386" s="344"/>
      <c r="AQ386" s="344"/>
      <c r="AR386" s="344"/>
      <c r="AS386" s="344"/>
      <c r="AT386" s="344"/>
      <c r="AU386" s="309"/>
      <c r="AV386" s="344"/>
      <c r="AW386" s="344"/>
      <c r="AX386" s="309"/>
    </row>
    <row r="387" spans="1:50">
      <c r="A387" s="386" t="s">
        <v>312</v>
      </c>
      <c r="B387" s="384">
        <v>227167998.69480219</v>
      </c>
      <c r="C387" s="384">
        <v>44020613</v>
      </c>
      <c r="D387" s="384">
        <v>136969821.65633056</v>
      </c>
      <c r="E387" s="384">
        <v>4008804</v>
      </c>
      <c r="F387" s="384">
        <v>7340421.5723076928</v>
      </c>
      <c r="G387" s="390">
        <v>0</v>
      </c>
      <c r="H387" s="384">
        <v>419507658.92344046</v>
      </c>
      <c r="I387" s="384">
        <v>4195202.114278188</v>
      </c>
      <c r="J387" s="384">
        <v>47025252.215374805</v>
      </c>
      <c r="K387" s="384">
        <v>9636422.4112360068</v>
      </c>
      <c r="L387" s="384">
        <v>1086558.5542521994</v>
      </c>
      <c r="M387" s="384"/>
      <c r="N387" s="384">
        <v>61943435.295141198</v>
      </c>
      <c r="O387" s="384"/>
      <c r="P387" s="384"/>
      <c r="Q387" s="384"/>
      <c r="S387" s="275">
        <f>IF(B386&gt;0,(B387/B386),)</f>
        <v>88357.836909685808</v>
      </c>
      <c r="T387" s="275">
        <f t="shared" ref="T387" si="4110">IF(C386&gt;0,(C387/C386),)</f>
        <v>76557.58782608695</v>
      </c>
      <c r="U387" s="275">
        <f t="shared" ref="U387" si="4111">IF(D386&gt;0,(D387/D386),)</f>
        <v>71487.380822719497</v>
      </c>
      <c r="V387" s="275">
        <f t="shared" ref="V387" si="4112">IF(E386&gt;0,(E387/E386),)</f>
        <v>78604</v>
      </c>
      <c r="W387" s="275">
        <f t="shared" ref="W387" si="4113">IF(F386&gt;0,(F387/F386),)</f>
        <v>68602.070769230777</v>
      </c>
      <c r="X387" s="392">
        <f t="shared" ref="X387" si="4114">IF(G386&gt;0,(G387/G386),)</f>
        <v>0</v>
      </c>
      <c r="Y387" s="290">
        <f t="shared" ref="Y387" si="4115">IF(H386&gt;0,(H387/H386),)</f>
        <v>80365.451901042237</v>
      </c>
      <c r="Z387" s="285">
        <f t="shared" ref="Z387" si="4116">IF(I386&gt;0,(I387/I386),)</f>
        <v>55200.027819449839</v>
      </c>
      <c r="AA387" s="275">
        <f t="shared" ref="AA387" si="4117">IF(J386&gt;0,(J387/J386),)</f>
        <v>57000.305715605828</v>
      </c>
      <c r="AB387" s="275">
        <f t="shared" ref="AB387" si="4118">IF(K386&gt;0,(K387/K386),)</f>
        <v>47942.400055900529</v>
      </c>
      <c r="AC387" s="275">
        <f t="shared" ref="AC387" si="4119">IF(L386&gt;0,(L387/L386),)</f>
        <v>47241.676271834753</v>
      </c>
      <c r="AD387" s="275">
        <f t="shared" ref="AD387" si="4120">IF(M386&gt;0,(M387/M386),)</f>
        <v>0</v>
      </c>
      <c r="AE387" s="290">
        <f t="shared" ref="AE387" si="4121">IF(N386&gt;0,(N387/N386),)</f>
        <v>55060.831373458845</v>
      </c>
      <c r="AF387" s="285">
        <f t="shared" ref="AF387" si="4122">IF(O386&gt;0,(O387/O386),)</f>
        <v>0</v>
      </c>
      <c r="AG387" s="275">
        <f t="shared" ref="AG387" si="4123">IF(P386&gt;0,(P387/P386),)</f>
        <v>0</v>
      </c>
      <c r="AH387" s="290">
        <f t="shared" ref="AH387" si="4124">IF(Q386&gt;0,(Q387/Q386),)</f>
        <v>0</v>
      </c>
      <c r="AI387" s="343"/>
      <c r="AJ387" s="344"/>
      <c r="AK387" s="344"/>
      <c r="AL387" s="344"/>
      <c r="AM387" s="344"/>
      <c r="AN387" s="344"/>
      <c r="AO387" s="309"/>
      <c r="AP387" s="344"/>
      <c r="AQ387" s="344"/>
      <c r="AR387" s="344"/>
      <c r="AS387" s="344"/>
      <c r="AT387" s="344"/>
      <c r="AU387" s="309"/>
      <c r="AV387" s="344"/>
      <c r="AW387" s="344"/>
      <c r="AX387" s="309"/>
    </row>
    <row r="388" spans="1:50">
      <c r="A388" s="381" t="s">
        <v>314</v>
      </c>
      <c r="B388" s="382">
        <v>2635</v>
      </c>
      <c r="C388" s="382">
        <v>570</v>
      </c>
      <c r="D388" s="382">
        <v>2025</v>
      </c>
      <c r="E388" s="382">
        <v>52</v>
      </c>
      <c r="F388" s="382">
        <v>101</v>
      </c>
      <c r="G388" s="389">
        <v>0</v>
      </c>
      <c r="H388" s="382">
        <v>5383</v>
      </c>
      <c r="I388" s="382">
        <v>94</v>
      </c>
      <c r="J388" s="382">
        <v>889</v>
      </c>
      <c r="K388" s="382">
        <v>212</v>
      </c>
      <c r="L388" s="382">
        <v>20</v>
      </c>
      <c r="M388" s="382"/>
      <c r="N388" s="382">
        <v>1215</v>
      </c>
      <c r="O388" s="382"/>
      <c r="P388" s="382"/>
      <c r="Q388" s="382"/>
      <c r="X388" s="374"/>
      <c r="Y388" s="288"/>
      <c r="Z388" s="284"/>
      <c r="AE388" s="288"/>
      <c r="AF388" s="284"/>
      <c r="AH388" s="288"/>
      <c r="AI388" s="343"/>
      <c r="AJ388" s="344"/>
      <c r="AK388" s="344"/>
      <c r="AL388" s="344"/>
      <c r="AM388" s="344"/>
      <c r="AN388" s="344"/>
      <c r="AO388" s="309"/>
      <c r="AP388" s="344"/>
      <c r="AQ388" s="344"/>
      <c r="AR388" s="344"/>
      <c r="AS388" s="344"/>
      <c r="AT388" s="344"/>
      <c r="AU388" s="309"/>
      <c r="AV388" s="344"/>
      <c r="AW388" s="344"/>
      <c r="AX388" s="309"/>
    </row>
    <row r="389" spans="1:50">
      <c r="A389" s="381" t="s">
        <v>316</v>
      </c>
      <c r="B389" s="382">
        <v>238398511.77175289</v>
      </c>
      <c r="C389" s="382">
        <v>45254242</v>
      </c>
      <c r="D389" s="382">
        <v>146874763.21245247</v>
      </c>
      <c r="E389" s="382">
        <v>4068971.054054054</v>
      </c>
      <c r="F389" s="382">
        <v>7348802.6298701297</v>
      </c>
      <c r="G389" s="389">
        <v>0</v>
      </c>
      <c r="H389" s="382">
        <v>441945290.66812956</v>
      </c>
      <c r="I389" s="382">
        <v>5543180.260933198</v>
      </c>
      <c r="J389" s="382">
        <v>52579586.001160316</v>
      </c>
      <c r="K389" s="382">
        <v>10417358.314985676</v>
      </c>
      <c r="L389" s="382">
        <v>1085885.9677419355</v>
      </c>
      <c r="M389" s="382"/>
      <c r="N389" s="382">
        <v>69626010.544821128</v>
      </c>
      <c r="O389" s="382"/>
      <c r="P389" s="382"/>
      <c r="Q389" s="382"/>
      <c r="R389" s="273"/>
      <c r="S389" s="275">
        <f>IF(B388&gt;0,(B389/B388),)</f>
        <v>90473.818509204139</v>
      </c>
      <c r="T389" s="275">
        <f t="shared" ref="T389" si="4125">IF(C388&gt;0,(C389/C388),)</f>
        <v>79393.407017543854</v>
      </c>
      <c r="U389" s="275">
        <f t="shared" ref="U389" si="4126">IF(D388&gt;0,(D389/D388),)</f>
        <v>72530.74726540863</v>
      </c>
      <c r="V389" s="275">
        <f t="shared" ref="V389" si="4127">IF(E388&gt;0,(E389/E388),)</f>
        <v>78249.443347193344</v>
      </c>
      <c r="W389" s="275">
        <f t="shared" ref="W389" si="4128">IF(F388&gt;0,(F389/F388),)</f>
        <v>72760.422077922078</v>
      </c>
      <c r="X389" s="392">
        <f t="shared" ref="X389" si="4129">IF(G388&gt;0,(G389/G388),)</f>
        <v>0</v>
      </c>
      <c r="Y389" s="290">
        <f t="shared" ref="Y389" si="4130">IF(H388&gt;0,(H389/H388),)</f>
        <v>82100.184036434992</v>
      </c>
      <c r="Z389" s="285">
        <f t="shared" ref="Z389" si="4131">IF(I388&gt;0,(I389/I388),)</f>
        <v>58970.002775885085</v>
      </c>
      <c r="AA389" s="275">
        <f t="shared" ref="AA389" si="4132">IF(J388&gt;0,(J389/J388),)</f>
        <v>59144.641171158961</v>
      </c>
      <c r="AB389" s="275">
        <f t="shared" ref="AB389" si="4133">IF(K388&gt;0,(K389/K388),)</f>
        <v>49138.482617856964</v>
      </c>
      <c r="AC389" s="275">
        <f t="shared" ref="AC389" si="4134">IF(L388&gt;0,(L389/L388),)</f>
        <v>54294.298387096773</v>
      </c>
      <c r="AD389" s="275">
        <f t="shared" ref="AD389" si="4135">IF(M388&gt;0,(M389/M388),)</f>
        <v>0</v>
      </c>
      <c r="AE389" s="290">
        <f t="shared" ref="AE389" si="4136">IF(N388&gt;0,(N389/N388),)</f>
        <v>57305.358473103806</v>
      </c>
      <c r="AF389" s="285">
        <f t="shared" ref="AF389" si="4137">IF(O388&gt;0,(O389/O388),)</f>
        <v>0</v>
      </c>
      <c r="AG389" s="275">
        <f t="shared" ref="AG389" si="4138">IF(P388&gt;0,(P389/P388),)</f>
        <v>0</v>
      </c>
      <c r="AH389" s="290">
        <f t="shared" ref="AH389" si="4139">IF(Q388&gt;0,(Q389/Q388),)</f>
        <v>0</v>
      </c>
      <c r="AI389" s="345">
        <f>IF(S387&gt;0,(S389-S387)/S387,)</f>
        <v>2.394786556037087E-2</v>
      </c>
      <c r="AJ389" s="314">
        <f t="shared" ref="AJ389" si="4140">IF(T387&gt;0,(T389-T387)/T387,)</f>
        <v>3.7041647627390366E-2</v>
      </c>
      <c r="AK389" s="314">
        <f t="shared" ref="AK389" si="4141">IF(U387&gt;0,(U389-U387)/U387,)</f>
        <v>1.4595113580627086E-2</v>
      </c>
      <c r="AL389" s="314">
        <f t="shared" ref="AL389" si="4142">IF(V387&gt;0,(V389-V387)/V387,)</f>
        <v>-4.5106693400673711E-3</v>
      </c>
      <c r="AM389" s="314">
        <f t="shared" ref="AM389" si="4143">IF(W387&gt;0,(W389-W387)/W387,)</f>
        <v>6.0615536266820591E-2</v>
      </c>
      <c r="AN389" s="314">
        <f t="shared" ref="AN389" si="4144">IF(X387&gt;0,(X389-X387)/X387,)</f>
        <v>0</v>
      </c>
      <c r="AO389" s="310">
        <f t="shared" ref="AO389" si="4145">IF(Y387&gt;0,(Y389-Y387)/Y387,)</f>
        <v>2.1585545708481948E-2</v>
      </c>
      <c r="AP389" s="314">
        <f t="shared" ref="AP389" si="4146">IF(Z387&gt;0,(Z389-Z387)/Z387,)</f>
        <v>6.829661334168545E-2</v>
      </c>
      <c r="AQ389" s="314">
        <f t="shared" ref="AQ389" si="4147">IF(AA387&gt;0,(AA389-AA387)/AA387,)</f>
        <v>3.7619718502071936E-2</v>
      </c>
      <c r="AR389" s="314">
        <f t="shared" ref="AR389" si="4148">IF(AB387&gt;0,(AB389-AB387)/AB387,)</f>
        <v>2.4948324667972616E-2</v>
      </c>
      <c r="AS389" s="312">
        <f t="shared" ref="AS389" si="4149">IF(AC387&gt;0,(AC389-AC387)/AC387,)</f>
        <v>0.14928814283981615</v>
      </c>
      <c r="AT389" s="314">
        <f t="shared" ref="AT389" si="4150">IF(AD387&gt;0,(AD389-AD387)/AD387,)</f>
        <v>0</v>
      </c>
      <c r="AU389" s="310">
        <f t="shared" ref="AU389" si="4151">IF(AE387&gt;0,(AE389-AE387)/AE387,)</f>
        <v>4.0764497078169773E-2</v>
      </c>
      <c r="AV389" s="314">
        <f t="shared" ref="AV389" si="4152">IF(AF387&gt;0,(AF389-AF387)/AF387,)</f>
        <v>0</v>
      </c>
      <c r="AW389" s="314">
        <f t="shared" ref="AW389" si="4153">IF(AG387&gt;0,(AG389-AG387)/AG387,)</f>
        <v>0</v>
      </c>
      <c r="AX389" s="310">
        <f t="shared" ref="AX389" si="4154">IF(AH387&gt;0,(AH389-AH387)/AH387,)</f>
        <v>0</v>
      </c>
    </row>
    <row r="390" spans="1:50">
      <c r="A390" s="381" t="s">
        <v>318</v>
      </c>
      <c r="B390" s="382">
        <v>1786</v>
      </c>
      <c r="C390" s="382">
        <v>441</v>
      </c>
      <c r="D390" s="382">
        <v>2142</v>
      </c>
      <c r="E390" s="382">
        <v>57</v>
      </c>
      <c r="F390" s="382">
        <v>71</v>
      </c>
      <c r="G390" s="389">
        <v>0</v>
      </c>
      <c r="H390" s="382">
        <v>4497</v>
      </c>
      <c r="I390" s="382">
        <v>77</v>
      </c>
      <c r="J390" s="382">
        <v>863</v>
      </c>
      <c r="K390" s="382">
        <v>179</v>
      </c>
      <c r="L390" s="382">
        <v>39</v>
      </c>
      <c r="M390" s="382"/>
      <c r="N390" s="382">
        <v>1158</v>
      </c>
      <c r="O390" s="382"/>
      <c r="P390" s="382"/>
      <c r="Q390" s="382"/>
      <c r="X390" s="374"/>
      <c r="Y390" s="288"/>
      <c r="Z390" s="284"/>
      <c r="AE390" s="288"/>
      <c r="AF390" s="284"/>
      <c r="AH390" s="288"/>
      <c r="AI390" s="343"/>
      <c r="AJ390" s="344"/>
      <c r="AK390" s="344"/>
      <c r="AL390" s="344"/>
      <c r="AM390" s="344"/>
      <c r="AN390" s="344"/>
      <c r="AO390" s="309"/>
      <c r="AP390" s="344"/>
      <c r="AQ390" s="344"/>
      <c r="AR390" s="344"/>
      <c r="AS390" s="344"/>
      <c r="AT390" s="344"/>
      <c r="AU390" s="309"/>
      <c r="AV390" s="344"/>
      <c r="AW390" s="344"/>
      <c r="AX390" s="309"/>
    </row>
    <row r="391" spans="1:50">
      <c r="A391" s="381" t="s">
        <v>320</v>
      </c>
      <c r="B391" s="382">
        <v>142060648.71262205</v>
      </c>
      <c r="C391" s="382">
        <v>29180200</v>
      </c>
      <c r="D391" s="382">
        <v>132802972.11437485</v>
      </c>
      <c r="E391" s="382">
        <v>3870316.4328358211</v>
      </c>
      <c r="F391" s="382">
        <v>4389737</v>
      </c>
      <c r="G391" s="389">
        <v>0</v>
      </c>
      <c r="H391" s="382">
        <v>312303874.25983274</v>
      </c>
      <c r="I391" s="382">
        <v>4184626.486040609</v>
      </c>
      <c r="J391" s="382">
        <v>46412144.31759496</v>
      </c>
      <c r="K391" s="382">
        <v>8258768.9239060283</v>
      </c>
      <c r="L391" s="382">
        <v>1934481.0939298091</v>
      </c>
      <c r="M391" s="382"/>
      <c r="N391" s="382">
        <v>60790020.821471408</v>
      </c>
      <c r="O391" s="382"/>
      <c r="P391" s="382"/>
      <c r="Q391" s="382"/>
      <c r="R391" s="273"/>
      <c r="S391" s="275">
        <f>IF(B390&gt;0,(B391/B390),)</f>
        <v>79541.236681199356</v>
      </c>
      <c r="T391" s="275">
        <f t="shared" ref="T391" si="4155">IF(C390&gt;0,(C391/C390),)</f>
        <v>66168.253968253965</v>
      </c>
      <c r="U391" s="275">
        <f t="shared" ref="U391" si="4156">IF(D390&gt;0,(D391/D390),)</f>
        <v>61999.52012809283</v>
      </c>
      <c r="V391" s="275">
        <f t="shared" ref="V391" si="4157">IF(E390&gt;0,(E391/E390),)</f>
        <v>67900.288295365288</v>
      </c>
      <c r="W391" s="275">
        <f t="shared" ref="W391" si="4158">IF(F390&gt;0,(F391/F390),)</f>
        <v>61827.281690140844</v>
      </c>
      <c r="X391" s="392">
        <f t="shared" ref="X391" si="4159">IF(G390&gt;0,(G391/G390),)</f>
        <v>0</v>
      </c>
      <c r="Y391" s="290">
        <f t="shared" ref="Y391" si="4160">IF(H390&gt;0,(H391/H390),)</f>
        <v>69447.159052664603</v>
      </c>
      <c r="Z391" s="285">
        <f t="shared" ref="Z391" si="4161">IF(I390&gt;0,(I391/I390),)</f>
        <v>54345.798520007906</v>
      </c>
      <c r="AA391" s="275">
        <f t="shared" ref="AA391" si="4162">IF(J390&gt;0,(J391/J390),)</f>
        <v>53780.005003006903</v>
      </c>
      <c r="AB391" s="275">
        <f t="shared" ref="AB391" si="4163">IF(K390&gt;0,(K391/K390),)</f>
        <v>46138.373876569989</v>
      </c>
      <c r="AC391" s="275">
        <f t="shared" ref="AC391" si="4164">IF(L390&gt;0,(L391/L390),)</f>
        <v>49602.079331533569</v>
      </c>
      <c r="AD391" s="275">
        <f t="shared" ref="AD391" si="4165">IF(M390&gt;0,(M391/M390),)</f>
        <v>0</v>
      </c>
      <c r="AE391" s="290">
        <f t="shared" ref="AE391" si="4166">IF(N390&gt;0,(N391/N390),)</f>
        <v>52495.700191253374</v>
      </c>
      <c r="AF391" s="285">
        <f t="shared" ref="AF391" si="4167">IF(O390&gt;0,(O391/O390),)</f>
        <v>0</v>
      </c>
      <c r="AG391" s="275">
        <f t="shared" ref="AG391" si="4168">IF(P390&gt;0,(P391/P390),)</f>
        <v>0</v>
      </c>
      <c r="AH391" s="290">
        <f t="shared" ref="AH391" si="4169">IF(Q390&gt;0,(Q391/Q390),)</f>
        <v>0</v>
      </c>
      <c r="AI391" s="343"/>
      <c r="AJ391" s="344"/>
      <c r="AK391" s="344"/>
      <c r="AL391" s="344"/>
      <c r="AM391" s="344"/>
      <c r="AN391" s="344"/>
      <c r="AO391" s="309"/>
      <c r="AP391" s="344"/>
      <c r="AQ391" s="344"/>
      <c r="AR391" s="344"/>
      <c r="AS391" s="344"/>
      <c r="AT391" s="344"/>
      <c r="AU391" s="309"/>
      <c r="AV391" s="344"/>
      <c r="AW391" s="344"/>
      <c r="AX391" s="309"/>
    </row>
    <row r="392" spans="1:50">
      <c r="A392" s="381" t="s">
        <v>322</v>
      </c>
      <c r="B392" s="382">
        <v>1733</v>
      </c>
      <c r="C392" s="382">
        <v>443</v>
      </c>
      <c r="D392" s="382">
        <v>2222</v>
      </c>
      <c r="E392" s="382">
        <v>60</v>
      </c>
      <c r="F392" s="382">
        <v>68</v>
      </c>
      <c r="G392" s="389">
        <v>0</v>
      </c>
      <c r="H392" s="382">
        <v>4526</v>
      </c>
      <c r="I392" s="382">
        <v>68</v>
      </c>
      <c r="J392" s="382">
        <v>779</v>
      </c>
      <c r="K392" s="382">
        <v>159</v>
      </c>
      <c r="L392" s="382">
        <v>32</v>
      </c>
      <c r="M392" s="382"/>
      <c r="N392" s="382">
        <v>1038</v>
      </c>
      <c r="O392" s="382"/>
      <c r="P392" s="382"/>
      <c r="Q392" s="382"/>
      <c r="X392" s="374"/>
      <c r="Y392" s="288"/>
      <c r="Z392" s="284"/>
      <c r="AE392" s="288"/>
      <c r="AF392" s="284"/>
      <c r="AH392" s="288"/>
      <c r="AI392" s="343"/>
      <c r="AJ392" s="344"/>
      <c r="AK392" s="344"/>
      <c r="AL392" s="344"/>
      <c r="AM392" s="344"/>
      <c r="AN392" s="344"/>
      <c r="AO392" s="309"/>
      <c r="AP392" s="344"/>
      <c r="AQ392" s="344"/>
      <c r="AR392" s="344"/>
      <c r="AS392" s="344"/>
      <c r="AT392" s="344"/>
      <c r="AU392" s="309"/>
      <c r="AV392" s="344"/>
      <c r="AW392" s="344"/>
      <c r="AX392" s="309"/>
    </row>
    <row r="393" spans="1:50">
      <c r="A393" s="381" t="s">
        <v>324</v>
      </c>
      <c r="B393" s="382">
        <v>139061763.10937268</v>
      </c>
      <c r="C393" s="382">
        <v>29811525</v>
      </c>
      <c r="D393" s="382">
        <v>138723828.85010749</v>
      </c>
      <c r="E393" s="382">
        <v>3286039.625</v>
      </c>
      <c r="F393" s="382">
        <v>4444896</v>
      </c>
      <c r="G393" s="389">
        <v>0</v>
      </c>
      <c r="H393" s="382">
        <v>315328052.58448017</v>
      </c>
      <c r="I393" s="382">
        <v>3614999.4642857146</v>
      </c>
      <c r="J393" s="382">
        <v>42635981.812457621</v>
      </c>
      <c r="K393" s="382">
        <v>7513146.3833682872</v>
      </c>
      <c r="L393" s="382">
        <v>1606560.9642206477</v>
      </c>
      <c r="M393" s="382"/>
      <c r="N393" s="382">
        <v>55370688.624332272</v>
      </c>
      <c r="O393" s="382"/>
      <c r="P393" s="382"/>
      <c r="Q393" s="382"/>
      <c r="R393" s="273"/>
      <c r="S393" s="275">
        <f>IF(B392&gt;0,(B393/B392),)</f>
        <v>80243.371673036745</v>
      </c>
      <c r="T393" s="275">
        <f t="shared" ref="T393" si="4170">IF(C392&gt;0,(C393/C392),)</f>
        <v>67294.638826185095</v>
      </c>
      <c r="U393" s="275">
        <f t="shared" ref="U393" si="4171">IF(D392&gt;0,(D393/D392),)</f>
        <v>62431.966179166287</v>
      </c>
      <c r="V393" s="275">
        <f t="shared" ref="V393" si="4172">IF(E392&gt;0,(E393/E392),)</f>
        <v>54767.32708333333</v>
      </c>
      <c r="W393" s="275">
        <f t="shared" ref="W393" si="4173">IF(F392&gt;0,(F393/F392),)</f>
        <v>65366.117647058825</v>
      </c>
      <c r="X393" s="392">
        <f t="shared" ref="X393" si="4174">IF(G392&gt;0,(G393/G392),)</f>
        <v>0</v>
      </c>
      <c r="Y393" s="290">
        <f t="shared" ref="Y393" si="4175">IF(H392&gt;0,(H393/H392),)</f>
        <v>69670.360712434864</v>
      </c>
      <c r="Z393" s="285">
        <f t="shared" ref="Z393" si="4176">IF(I392&gt;0,(I393/I392),)</f>
        <v>53161.756827731093</v>
      </c>
      <c r="AA393" s="275">
        <f t="shared" ref="AA393" si="4177">IF(J392&gt;0,(J393/J392),)</f>
        <v>54731.683969778715</v>
      </c>
      <c r="AB393" s="275">
        <f t="shared" ref="AB393" si="4178">IF(K392&gt;0,(K393/K392),)</f>
        <v>47252.49297715904</v>
      </c>
      <c r="AC393" s="275">
        <f t="shared" ref="AC393" si="4179">IF(L392&gt;0,(L393/L392),)</f>
        <v>50205.030131895241</v>
      </c>
      <c r="AD393" s="275">
        <f t="shared" ref="AD393" si="4180">IF(M392&gt;0,(M393/M392),)</f>
        <v>0</v>
      </c>
      <c r="AE393" s="290">
        <f t="shared" ref="AE393" si="4181">IF(N392&gt;0,(N393/N392),)</f>
        <v>53343.630659279646</v>
      </c>
      <c r="AF393" s="285">
        <f t="shared" ref="AF393" si="4182">IF(O392&gt;0,(O393/O392),)</f>
        <v>0</v>
      </c>
      <c r="AG393" s="275">
        <f t="shared" ref="AG393" si="4183">IF(P392&gt;0,(P393/P392),)</f>
        <v>0</v>
      </c>
      <c r="AH393" s="290">
        <f t="shared" ref="AH393" si="4184">IF(Q392&gt;0,(Q393/Q392),)</f>
        <v>0</v>
      </c>
      <c r="AI393" s="345">
        <f>IF(S391&gt;0,(S393-S391)/S391,)</f>
        <v>8.827307961674526E-3</v>
      </c>
      <c r="AJ393" s="314">
        <f t="shared" ref="AJ393" si="4185">IF(T391&gt;0,(T393-T391)/T391,)</f>
        <v>1.7023040361191105E-2</v>
      </c>
      <c r="AK393" s="314">
        <f t="shared" ref="AK393" si="4186">IF(U391&gt;0,(U393-U391)/U391,)</f>
        <v>6.9749902931508312E-3</v>
      </c>
      <c r="AL393" s="312">
        <f t="shared" ref="AL393" si="4187">IF(V391&gt;0,(V393-V391)/V391,)</f>
        <v>-0.19341539692591236</v>
      </c>
      <c r="AM393" s="314">
        <f t="shared" ref="AM393" si="4188">IF(W391&gt;0,(W393-W391)/W391,)</f>
        <v>5.7237450202865608E-2</v>
      </c>
      <c r="AN393" s="314">
        <f t="shared" ref="AN393" si="4189">IF(X391&gt;0,(X393-X391)/X391,)</f>
        <v>0</v>
      </c>
      <c r="AO393" s="310">
        <f t="shared" ref="AO393" si="4190">IF(Y391&gt;0,(Y393-Y391)/Y391,)</f>
        <v>3.2139782651295721E-3</v>
      </c>
      <c r="AP393" s="314">
        <f t="shared" ref="AP393" si="4191">IF(Z391&gt;0,(Z393-Z391)/Z391,)</f>
        <v>-2.1787179957267477E-2</v>
      </c>
      <c r="AQ393" s="314">
        <f t="shared" ref="AQ393" si="4192">IF(AA391&gt;0,(AA393-AA391)/AA391,)</f>
        <v>1.7695776835993261E-2</v>
      </c>
      <c r="AR393" s="314">
        <f t="shared" ref="AR393" si="4193">IF(AB391&gt;0,(AB393-AB391)/AB391,)</f>
        <v>2.4147342157518539E-2</v>
      </c>
      <c r="AS393" s="314">
        <f t="shared" ref="AS393" si="4194">IF(AC391&gt;0,(AC393-AC391)/AC391,)</f>
        <v>1.2155756542616504E-2</v>
      </c>
      <c r="AT393" s="314">
        <f t="shared" ref="AT393" si="4195">IF(AD391&gt;0,(AD393-AD391)/AD391,)</f>
        <v>0</v>
      </c>
      <c r="AU393" s="310">
        <f t="shared" ref="AU393" si="4196">IF(AE391&gt;0,(AE393-AE391)/AE391,)</f>
        <v>1.6152379431783461E-2</v>
      </c>
      <c r="AV393" s="314">
        <f t="shared" ref="AV393" si="4197">IF(AF391&gt;0,(AF393-AF391)/AF391,)</f>
        <v>0</v>
      </c>
      <c r="AW393" s="314">
        <f t="shared" ref="AW393" si="4198">IF(AG391&gt;0,(AG393-AG391)/AG391,)</f>
        <v>0</v>
      </c>
      <c r="AX393" s="310">
        <f t="shared" ref="AX393" si="4199">IF(AH391&gt;0,(AH393-AH391)/AH391,)</f>
        <v>0</v>
      </c>
    </row>
    <row r="394" spans="1:50">
      <c r="A394" s="381" t="s">
        <v>326</v>
      </c>
      <c r="B394" s="382">
        <v>441</v>
      </c>
      <c r="C394" s="382">
        <v>4</v>
      </c>
      <c r="D394" s="382">
        <v>528</v>
      </c>
      <c r="E394" s="382">
        <v>15</v>
      </c>
      <c r="F394" s="382">
        <v>1</v>
      </c>
      <c r="G394" s="389">
        <v>0</v>
      </c>
      <c r="H394" s="382">
        <v>989</v>
      </c>
      <c r="I394" s="382">
        <v>531</v>
      </c>
      <c r="J394" s="382">
        <v>2046</v>
      </c>
      <c r="K394" s="382">
        <v>1190</v>
      </c>
      <c r="L394" s="382">
        <v>310</v>
      </c>
      <c r="M394" s="382"/>
      <c r="N394" s="382">
        <v>4077</v>
      </c>
      <c r="O394" s="382"/>
      <c r="P394" s="382"/>
      <c r="Q394" s="382"/>
      <c r="X394" s="374"/>
      <c r="Y394" s="288"/>
      <c r="Z394" s="284"/>
      <c r="AE394" s="288"/>
      <c r="AF394" s="284"/>
      <c r="AH394" s="288"/>
      <c r="AI394" s="343"/>
      <c r="AJ394" s="344"/>
      <c r="AK394" s="344"/>
      <c r="AL394" s="344"/>
      <c r="AM394" s="344"/>
      <c r="AN394" s="344"/>
      <c r="AO394" s="309"/>
      <c r="AP394" s="344"/>
      <c r="AQ394" s="344"/>
      <c r="AR394" s="344"/>
      <c r="AS394" s="344"/>
      <c r="AT394" s="344"/>
      <c r="AU394" s="309"/>
      <c r="AV394" s="344"/>
      <c r="AW394" s="344"/>
      <c r="AX394" s="309"/>
    </row>
    <row r="395" spans="1:50">
      <c r="A395" s="381" t="s">
        <v>328</v>
      </c>
      <c r="B395" s="382">
        <v>20877842.678124122</v>
      </c>
      <c r="C395" s="382">
        <v>198087</v>
      </c>
      <c r="D395" s="382">
        <v>25297648.094754212</v>
      </c>
      <c r="E395" s="382">
        <v>756376.84</v>
      </c>
      <c r="F395" s="382">
        <v>45000</v>
      </c>
      <c r="G395" s="389">
        <v>0</v>
      </c>
      <c r="H395" s="382">
        <v>47174954.612878338</v>
      </c>
      <c r="I395" s="382">
        <v>27786217.382272977</v>
      </c>
      <c r="J395" s="382">
        <v>109808592.78490314</v>
      </c>
      <c r="K395" s="382">
        <v>52447354.352372207</v>
      </c>
      <c r="L395" s="382">
        <v>11758220.109776231</v>
      </c>
      <c r="M395" s="382"/>
      <c r="N395" s="382">
        <v>201800384.62932456</v>
      </c>
      <c r="O395" s="382"/>
      <c r="P395" s="382"/>
      <c r="Q395" s="382"/>
      <c r="R395" s="273"/>
      <c r="S395" s="275">
        <f>IF(B394&gt;0,(B395/B394),)</f>
        <v>47342.046889170342</v>
      </c>
      <c r="T395" s="275">
        <f t="shared" ref="T395" si="4200">IF(C394&gt;0,(C395/C394),)</f>
        <v>49521.75</v>
      </c>
      <c r="U395" s="275">
        <f t="shared" ref="U395" si="4201">IF(D394&gt;0,(D395/D394),)</f>
        <v>47912.212300670857</v>
      </c>
      <c r="V395" s="275">
        <f t="shared" ref="V395" si="4202">IF(E394&gt;0,(E395/E394),)</f>
        <v>50425.122666666663</v>
      </c>
      <c r="W395" s="275">
        <f t="shared" ref="W395" si="4203">IF(F394&gt;0,(F395/F394),)</f>
        <v>45000</v>
      </c>
      <c r="X395" s="392">
        <f t="shared" ref="X395" si="4204">IF(G394&gt;0,(G395/G394),)</f>
        <v>0</v>
      </c>
      <c r="Y395" s="290">
        <f t="shared" ref="Y395" si="4205">IF(H394&gt;0,(H395/H394),)</f>
        <v>47699.650771363333</v>
      </c>
      <c r="Z395" s="285">
        <f t="shared" ref="Z395" si="4206">IF(I394&gt;0,(I395/I394),)</f>
        <v>52328.09299863084</v>
      </c>
      <c r="AA395" s="275">
        <f t="shared" ref="AA395" si="4207">IF(J394&gt;0,(J395/J394),)</f>
        <v>53669.888946677973</v>
      </c>
      <c r="AB395" s="275">
        <f t="shared" ref="AB395" si="4208">IF(K394&gt;0,(K395/K394),)</f>
        <v>44073.407018800171</v>
      </c>
      <c r="AC395" s="275">
        <f t="shared" ref="AC395" si="4209">IF(L394&gt;0,(L395/L394),)</f>
        <v>37929.742289600741</v>
      </c>
      <c r="AD395" s="275">
        <f t="shared" ref="AD395" si="4210">IF(M394&gt;0,(M395/M394),)</f>
        <v>0</v>
      </c>
      <c r="AE395" s="290">
        <f t="shared" ref="AE395" si="4211">IF(N394&gt;0,(N395/N394),)</f>
        <v>49497.273639765648</v>
      </c>
      <c r="AF395" s="285">
        <f t="shared" ref="AF395" si="4212">IF(O394&gt;0,(O395/O394),)</f>
        <v>0</v>
      </c>
      <c r="AG395" s="275">
        <f t="shared" ref="AG395" si="4213">IF(P394&gt;0,(P395/P394),)</f>
        <v>0</v>
      </c>
      <c r="AH395" s="290">
        <f t="shared" ref="AH395" si="4214">IF(Q394&gt;0,(Q395/Q394),)</f>
        <v>0</v>
      </c>
      <c r="AI395" s="343"/>
      <c r="AJ395" s="344"/>
      <c r="AK395" s="344"/>
      <c r="AL395" s="344"/>
      <c r="AM395" s="344"/>
      <c r="AN395" s="344"/>
      <c r="AO395" s="309"/>
      <c r="AP395" s="344"/>
      <c r="AQ395" s="344"/>
      <c r="AR395" s="344"/>
      <c r="AS395" s="344"/>
      <c r="AT395" s="344"/>
      <c r="AU395" s="309"/>
      <c r="AV395" s="344"/>
      <c r="AW395" s="344"/>
      <c r="AX395" s="309"/>
    </row>
    <row r="396" spans="1:50">
      <c r="A396" s="381" t="s">
        <v>330</v>
      </c>
      <c r="B396" s="382">
        <v>513</v>
      </c>
      <c r="C396" s="382">
        <v>3</v>
      </c>
      <c r="D396" s="382">
        <v>590</v>
      </c>
      <c r="E396" s="382">
        <v>16</v>
      </c>
      <c r="F396" s="382">
        <v>1</v>
      </c>
      <c r="G396" s="389">
        <v>0</v>
      </c>
      <c r="H396" s="382">
        <v>1123</v>
      </c>
      <c r="I396" s="382">
        <v>514</v>
      </c>
      <c r="J396" s="382">
        <v>2328</v>
      </c>
      <c r="K396" s="382">
        <v>1443</v>
      </c>
      <c r="L396" s="382">
        <v>318</v>
      </c>
      <c r="M396" s="382"/>
      <c r="N396" s="382">
        <v>4603</v>
      </c>
      <c r="O396" s="382"/>
      <c r="P396" s="382"/>
      <c r="Q396" s="382"/>
      <c r="X396" s="374"/>
      <c r="Y396" s="288"/>
      <c r="Z396" s="284"/>
      <c r="AE396" s="288"/>
      <c r="AF396" s="284"/>
      <c r="AH396" s="288"/>
      <c r="AI396" s="343"/>
      <c r="AJ396" s="344"/>
      <c r="AK396" s="344"/>
      <c r="AL396" s="344"/>
      <c r="AM396" s="344"/>
      <c r="AN396" s="344"/>
      <c r="AO396" s="309"/>
      <c r="AP396" s="344"/>
      <c r="AQ396" s="344"/>
      <c r="AR396" s="344"/>
      <c r="AS396" s="344"/>
      <c r="AT396" s="344"/>
      <c r="AU396" s="309"/>
      <c r="AV396" s="344"/>
      <c r="AW396" s="344"/>
      <c r="AX396" s="309"/>
    </row>
    <row r="397" spans="1:50">
      <c r="A397" s="381" t="s">
        <v>332</v>
      </c>
      <c r="B397" s="382">
        <v>22773852.253927603</v>
      </c>
      <c r="C397" s="382">
        <v>173432</v>
      </c>
      <c r="D397" s="382">
        <v>26807864.794983093</v>
      </c>
      <c r="E397" s="382">
        <v>822041</v>
      </c>
      <c r="F397" s="382">
        <v>46485.75</v>
      </c>
      <c r="G397" s="389">
        <v>0</v>
      </c>
      <c r="H397" s="382">
        <v>50623675.798910692</v>
      </c>
      <c r="I397" s="382">
        <v>27018691.404855989</v>
      </c>
      <c r="J397" s="382">
        <v>133825982.93080063</v>
      </c>
      <c r="K397" s="382">
        <v>66495081.612088941</v>
      </c>
      <c r="L397" s="382">
        <v>13129984.652152654</v>
      </c>
      <c r="M397" s="382"/>
      <c r="N397" s="382">
        <v>240469740.59989822</v>
      </c>
      <c r="O397" s="382"/>
      <c r="P397" s="382"/>
      <c r="Q397" s="382"/>
      <c r="R397" s="273"/>
      <c r="S397" s="275">
        <f>IF(B396&gt;0,(B397/B396),)</f>
        <v>44393.474179196106</v>
      </c>
      <c r="T397" s="275">
        <f t="shared" ref="T397" si="4215">IF(C396&gt;0,(C397/C396),)</f>
        <v>57810.666666666664</v>
      </c>
      <c r="U397" s="275">
        <f t="shared" ref="U397" si="4216">IF(D396&gt;0,(D397/D396),)</f>
        <v>45437.058974547617</v>
      </c>
      <c r="V397" s="275">
        <f t="shared" ref="V397" si="4217">IF(E396&gt;0,(E397/E396),)</f>
        <v>51377.5625</v>
      </c>
      <c r="W397" s="275">
        <f t="shared" ref="W397" si="4218">IF(F396&gt;0,(F397/F396),)</f>
        <v>46485.75</v>
      </c>
      <c r="X397" s="392">
        <f t="shared" ref="X397" si="4219">IF(G396&gt;0,(G397/G396),)</f>
        <v>0</v>
      </c>
      <c r="Y397" s="290">
        <f t="shared" ref="Y397" si="4220">IF(H396&gt;0,(H397/H396),)</f>
        <v>45078.963311585656</v>
      </c>
      <c r="Z397" s="285">
        <f t="shared" ref="Z397" si="4221">IF(I396&gt;0,(I397/I396),)</f>
        <v>52565.547480264569</v>
      </c>
      <c r="AA397" s="275">
        <f t="shared" ref="AA397" si="4222">IF(J396&gt;0,(J397/J396),)</f>
        <v>57485.387856873123</v>
      </c>
      <c r="AB397" s="275">
        <f t="shared" ref="AB397" si="4223">IF(K396&gt;0,(K397/K396),)</f>
        <v>46081.137638315275</v>
      </c>
      <c r="AC397" s="275">
        <f t="shared" ref="AC397" si="4224">IF(L396&gt;0,(L397/L396),)</f>
        <v>41289.259912429727</v>
      </c>
      <c r="AD397" s="275">
        <f t="shared" ref="AD397" si="4225">IF(M396&gt;0,(M397/M396),)</f>
        <v>0</v>
      </c>
      <c r="AE397" s="290">
        <f t="shared" ref="AE397" si="4226">IF(N396&gt;0,(N397/N396),)</f>
        <v>52241.959721898376</v>
      </c>
      <c r="AF397" s="285">
        <f t="shared" ref="AF397" si="4227">IF(O396&gt;0,(O397/O396),)</f>
        <v>0</v>
      </c>
      <c r="AG397" s="275">
        <f t="shared" ref="AG397" si="4228">IF(P396&gt;0,(P397/P396),)</f>
        <v>0</v>
      </c>
      <c r="AH397" s="290">
        <f t="shared" ref="AH397" si="4229">IF(Q396&gt;0,(Q397/Q396),)</f>
        <v>0</v>
      </c>
      <c r="AI397" s="345">
        <f>IF(S395&gt;0,(S397-S395)/S395,)</f>
        <v>-6.2282324143629969E-2</v>
      </c>
      <c r="AJ397" s="312">
        <f t="shared" ref="AJ397" si="4230">IF(T395&gt;0,(T397-T395)/T395,)</f>
        <v>0.16737931649561383</v>
      </c>
      <c r="AK397" s="314">
        <f t="shared" ref="AK397" si="4231">IF(U395&gt;0,(U397-U395)/U395,)</f>
        <v>-5.1660176127759042E-2</v>
      </c>
      <c r="AL397" s="314">
        <f t="shared" ref="AL397" si="4232">IF(V395&gt;0,(V397-V395)/V395,)</f>
        <v>1.8888200622324797E-2</v>
      </c>
      <c r="AM397" s="314">
        <f t="shared" ref="AM397" si="4233">IF(W395&gt;0,(W397-W395)/W395,)</f>
        <v>3.3016666666666666E-2</v>
      </c>
      <c r="AN397" s="314">
        <f t="shared" ref="AN397" si="4234">IF(X395&gt;0,(X397-X395)/X395,)</f>
        <v>0</v>
      </c>
      <c r="AO397" s="310">
        <f t="shared" ref="AO397" si="4235">IF(Y395&gt;0,(Y397-Y395)/Y395,)</f>
        <v>-5.4941439138397559E-2</v>
      </c>
      <c r="AP397" s="314">
        <f t="shared" ref="AP397" si="4236">IF(Z395&gt;0,(Z397-Z395)/Z395,)</f>
        <v>4.5378011700128703E-3</v>
      </c>
      <c r="AQ397" s="314">
        <f t="shared" ref="AQ397" si="4237">IF(AA395&gt;0,(AA397-AA395)/AA395,)</f>
        <v>7.1091984445615666E-2</v>
      </c>
      <c r="AR397" s="314">
        <f t="shared" ref="AR397" si="4238">IF(AB395&gt;0,(AB397-AB395)/AB395,)</f>
        <v>4.5554241328760348E-2</v>
      </c>
      <c r="AS397" s="314">
        <f t="shared" ref="AS397" si="4239">IF(AC395&gt;0,(AC397-AC395)/AC395,)</f>
        <v>8.8572118343922146E-2</v>
      </c>
      <c r="AT397" s="314">
        <f t="shared" ref="AT397" si="4240">IF(AD395&gt;0,(AD397-AD395)/AD395,)</f>
        <v>0</v>
      </c>
      <c r="AU397" s="310">
        <f t="shared" ref="AU397" si="4241">IF(AE395&gt;0,(AE397-AE395)/AE395,)</f>
        <v>5.5451257822969731E-2</v>
      </c>
      <c r="AV397" s="314">
        <f t="shared" ref="AV397" si="4242">IF(AF395&gt;0,(AF397-AF395)/AF395,)</f>
        <v>0</v>
      </c>
      <c r="AW397" s="314">
        <f t="shared" ref="AW397" si="4243">IF(AG395&gt;0,(AG397-AG395)/AG395,)</f>
        <v>0</v>
      </c>
      <c r="AX397" s="310">
        <f t="shared" ref="AX397" si="4244">IF(AH395&gt;0,(AH397-AH395)/AH395,)</f>
        <v>0</v>
      </c>
    </row>
    <row r="398" spans="1:50">
      <c r="A398" s="381" t="s">
        <v>334</v>
      </c>
      <c r="B398" s="382">
        <v>2241</v>
      </c>
      <c r="C398" s="382">
        <v>352</v>
      </c>
      <c r="D398" s="382">
        <v>1433</v>
      </c>
      <c r="E398" s="382">
        <v>35</v>
      </c>
      <c r="F398" s="382">
        <v>81</v>
      </c>
      <c r="G398" s="389">
        <v>0</v>
      </c>
      <c r="H398" s="382">
        <v>4142</v>
      </c>
      <c r="I398" s="382">
        <v>0</v>
      </c>
      <c r="J398" s="382">
        <v>0</v>
      </c>
      <c r="K398" s="382">
        <v>0</v>
      </c>
      <c r="L398" s="382">
        <v>0</v>
      </c>
      <c r="M398" s="382"/>
      <c r="N398" s="382">
        <v>0</v>
      </c>
      <c r="O398" s="382"/>
      <c r="P398" s="382"/>
      <c r="Q398" s="382"/>
      <c r="X398" s="374"/>
      <c r="Y398" s="288"/>
      <c r="Z398" s="284"/>
      <c r="AE398" s="288"/>
      <c r="AF398" s="284"/>
      <c r="AH398" s="288"/>
      <c r="AI398" s="343"/>
      <c r="AJ398" s="344"/>
      <c r="AK398" s="344"/>
      <c r="AL398" s="344"/>
      <c r="AM398" s="344"/>
      <c r="AN398" s="344"/>
      <c r="AO398" s="309"/>
      <c r="AP398" s="344"/>
      <c r="AQ398" s="344"/>
      <c r="AR398" s="344"/>
      <c r="AS398" s="344"/>
      <c r="AT398" s="344"/>
      <c r="AU398" s="309"/>
      <c r="AV398" s="344"/>
      <c r="AW398" s="344"/>
      <c r="AX398" s="309"/>
    </row>
    <row r="399" spans="1:50">
      <c r="A399" s="381" t="s">
        <v>336</v>
      </c>
      <c r="B399" s="382">
        <v>128985489.5215521</v>
      </c>
      <c r="C399" s="382">
        <v>16613969</v>
      </c>
      <c r="D399" s="382">
        <v>66971162.219450414</v>
      </c>
      <c r="E399" s="382">
        <v>2065526</v>
      </c>
      <c r="F399" s="382">
        <v>3982626.889328063</v>
      </c>
      <c r="G399" s="389">
        <v>0</v>
      </c>
      <c r="H399" s="382">
        <v>218618773.63033056</v>
      </c>
      <c r="I399" s="382">
        <v>0</v>
      </c>
      <c r="J399" s="382">
        <v>0</v>
      </c>
      <c r="K399" s="382">
        <v>0</v>
      </c>
      <c r="L399" s="382">
        <v>0</v>
      </c>
      <c r="M399" s="382"/>
      <c r="N399" s="382">
        <v>0</v>
      </c>
      <c r="O399" s="382"/>
      <c r="P399" s="382"/>
      <c r="Q399" s="382"/>
      <c r="R399" s="273"/>
      <c r="S399" s="275">
        <f>IF(B398&gt;0,(B399/B398),)</f>
        <v>57557.112682531057</v>
      </c>
      <c r="T399" s="275">
        <f t="shared" ref="T399" si="4245">IF(C398&gt;0,(C399/C398),)</f>
        <v>47198.775568181816</v>
      </c>
      <c r="U399" s="275">
        <f t="shared" ref="U399" si="4246">IF(D398&gt;0,(D399/D398),)</f>
        <v>46734.935254326876</v>
      </c>
      <c r="V399" s="275">
        <f t="shared" ref="V399" si="4247">IF(E398&gt;0,(E399/E398),)</f>
        <v>59015.028571428571</v>
      </c>
      <c r="W399" s="275">
        <f t="shared" ref="W399" si="4248">IF(F398&gt;0,(F399/F398),)</f>
        <v>49168.233201581024</v>
      </c>
      <c r="X399" s="392">
        <f t="shared" ref="X399" si="4249">IF(G398&gt;0,(G399/G398),)</f>
        <v>0</v>
      </c>
      <c r="Y399" s="290">
        <f t="shared" ref="Y399" si="4250">IF(H398&gt;0,(H399/H398),)</f>
        <v>52780.969007805543</v>
      </c>
      <c r="Z399" s="285">
        <f t="shared" ref="Z399" si="4251">IF(I398&gt;0,(I399/I398),)</f>
        <v>0</v>
      </c>
      <c r="AA399" s="275">
        <f t="shared" ref="AA399" si="4252">IF(J398&gt;0,(J399/J398),)</f>
        <v>0</v>
      </c>
      <c r="AB399" s="275">
        <f t="shared" ref="AB399" si="4253">IF(K398&gt;0,(K399/K398),)</f>
        <v>0</v>
      </c>
      <c r="AC399" s="275">
        <f t="shared" ref="AC399" si="4254">IF(L398&gt;0,(L399/L398),)</f>
        <v>0</v>
      </c>
      <c r="AD399" s="275">
        <f t="shared" ref="AD399" si="4255">IF(M398&gt;0,(M399/M398),)</f>
        <v>0</v>
      </c>
      <c r="AE399" s="290">
        <f t="shared" ref="AE399" si="4256">IF(N398&gt;0,(N399/N398),)</f>
        <v>0</v>
      </c>
      <c r="AF399" s="285">
        <f t="shared" ref="AF399" si="4257">IF(O398&gt;0,(O399/O398),)</f>
        <v>0</v>
      </c>
      <c r="AG399" s="275">
        <f t="shared" ref="AG399" si="4258">IF(P398&gt;0,(P399/P398),)</f>
        <v>0</v>
      </c>
      <c r="AH399" s="290">
        <f t="shared" ref="AH399" si="4259">IF(Q398&gt;0,(Q399/Q398),)</f>
        <v>0</v>
      </c>
      <c r="AI399" s="343"/>
      <c r="AJ399" s="344"/>
      <c r="AK399" s="344"/>
      <c r="AL399" s="344"/>
      <c r="AM399" s="344"/>
      <c r="AN399" s="344"/>
      <c r="AO399" s="309"/>
      <c r="AP399" s="344"/>
      <c r="AQ399" s="344"/>
      <c r="AR399" s="344"/>
      <c r="AS399" s="344"/>
      <c r="AT399" s="344"/>
      <c r="AU399" s="309"/>
      <c r="AV399" s="344"/>
      <c r="AW399" s="344"/>
      <c r="AX399" s="309"/>
    </row>
    <row r="400" spans="1:50">
      <c r="A400" s="381" t="s">
        <v>338</v>
      </c>
      <c r="B400" s="382">
        <v>2432</v>
      </c>
      <c r="C400" s="382">
        <v>590</v>
      </c>
      <c r="D400" s="382">
        <v>1668</v>
      </c>
      <c r="E400" s="382">
        <v>35</v>
      </c>
      <c r="F400" s="382">
        <v>99</v>
      </c>
      <c r="G400" s="389">
        <v>0</v>
      </c>
      <c r="H400" s="382">
        <v>4824</v>
      </c>
      <c r="I400" s="382">
        <v>0</v>
      </c>
      <c r="J400" s="382">
        <v>0</v>
      </c>
      <c r="K400" s="382">
        <v>0</v>
      </c>
      <c r="L400" s="382">
        <v>0</v>
      </c>
      <c r="M400" s="382"/>
      <c r="N400" s="382">
        <v>0</v>
      </c>
      <c r="O400" s="382"/>
      <c r="P400" s="382"/>
      <c r="Q400" s="382"/>
      <c r="X400" s="374"/>
      <c r="Y400" s="288"/>
      <c r="Z400" s="284"/>
      <c r="AE400" s="288"/>
      <c r="AF400" s="284"/>
      <c r="AH400" s="288"/>
      <c r="AI400" s="343"/>
      <c r="AJ400" s="344"/>
      <c r="AK400" s="344"/>
      <c r="AL400" s="344"/>
      <c r="AM400" s="344"/>
      <c r="AN400" s="344"/>
      <c r="AO400" s="309"/>
      <c r="AP400" s="344"/>
      <c r="AQ400" s="344"/>
      <c r="AR400" s="344"/>
      <c r="AS400" s="344"/>
      <c r="AT400" s="344"/>
      <c r="AU400" s="309"/>
      <c r="AV400" s="344"/>
      <c r="AW400" s="344"/>
      <c r="AX400" s="309"/>
    </row>
    <row r="401" spans="1:50">
      <c r="A401" s="381" t="s">
        <v>340</v>
      </c>
      <c r="B401" s="382">
        <v>141742831.63663778</v>
      </c>
      <c r="C401" s="382">
        <v>21032205</v>
      </c>
      <c r="D401" s="382">
        <v>74137249.632190883</v>
      </c>
      <c r="E401" s="382">
        <v>1974134</v>
      </c>
      <c r="F401" s="382">
        <v>4966296.2467105268</v>
      </c>
      <c r="G401" s="389">
        <v>0</v>
      </c>
      <c r="H401" s="382">
        <v>243852716.5155392</v>
      </c>
      <c r="I401" s="382">
        <v>0</v>
      </c>
      <c r="J401" s="382">
        <v>0</v>
      </c>
      <c r="K401" s="382">
        <v>0</v>
      </c>
      <c r="L401" s="382">
        <v>0</v>
      </c>
      <c r="M401" s="382"/>
      <c r="N401" s="382">
        <v>0</v>
      </c>
      <c r="O401" s="382"/>
      <c r="P401" s="382"/>
      <c r="Q401" s="382"/>
      <c r="R401" s="273"/>
      <c r="S401" s="275">
        <f>IF(B400&gt;0,(B401/B400),)</f>
        <v>58282.4143242754</v>
      </c>
      <c r="T401" s="275">
        <f t="shared" ref="T401" si="4260">IF(C400&gt;0,(C401/C400),)</f>
        <v>35647.805084745763</v>
      </c>
      <c r="U401" s="275">
        <f t="shared" ref="U401" si="4261">IF(D400&gt;0,(D401/D400),)</f>
        <v>44446.792345438182</v>
      </c>
      <c r="V401" s="275">
        <f t="shared" ref="V401" si="4262">IF(E400&gt;0,(E401/E400),)</f>
        <v>56403.828571428574</v>
      </c>
      <c r="W401" s="275">
        <f t="shared" ref="W401" si="4263">IF(F400&gt;0,(F401/F400),)</f>
        <v>50164.60855263158</v>
      </c>
      <c r="X401" s="392">
        <f t="shared" ref="X401" si="4264">IF(G400&gt;0,(G401/G400),)</f>
        <v>0</v>
      </c>
      <c r="Y401" s="290">
        <f t="shared" ref="Y401" si="4265">IF(H400&gt;0,(H401/H400),)</f>
        <v>50549.899775194695</v>
      </c>
      <c r="Z401" s="285">
        <f t="shared" ref="Z401" si="4266">IF(I400&gt;0,(I401/I400),)</f>
        <v>0</v>
      </c>
      <c r="AA401" s="275">
        <f t="shared" ref="AA401" si="4267">IF(J400&gt;0,(J401/J400),)</f>
        <v>0</v>
      </c>
      <c r="AB401" s="275">
        <f t="shared" ref="AB401" si="4268">IF(K400&gt;0,(K401/K400),)</f>
        <v>0</v>
      </c>
      <c r="AC401" s="275">
        <f t="shared" ref="AC401" si="4269">IF(L400&gt;0,(L401/L400),)</f>
        <v>0</v>
      </c>
      <c r="AD401" s="275">
        <f t="shared" ref="AD401" si="4270">IF(M400&gt;0,(M401/M400),)</f>
        <v>0</v>
      </c>
      <c r="AE401" s="290">
        <f t="shared" ref="AE401" si="4271">IF(N400&gt;0,(N401/N400),)</f>
        <v>0</v>
      </c>
      <c r="AF401" s="285">
        <f t="shared" ref="AF401" si="4272">IF(O400&gt;0,(O401/O400),)</f>
        <v>0</v>
      </c>
      <c r="AG401" s="275">
        <f t="shared" ref="AG401" si="4273">IF(P400&gt;0,(P401/P400),)</f>
        <v>0</v>
      </c>
      <c r="AH401" s="290">
        <f t="shared" ref="AH401" si="4274">IF(Q400&gt;0,(Q401/Q400),)</f>
        <v>0</v>
      </c>
      <c r="AI401" s="345">
        <f>IF(S399&gt;0,(S401-S399)/S399,)</f>
        <v>1.2601425053145114E-2</v>
      </c>
      <c r="AJ401" s="312">
        <f t="shared" ref="AJ401" si="4275">IF(T399&gt;0,(T401-T399)/T399,)</f>
        <v>-0.24473029955512079</v>
      </c>
      <c r="AK401" s="314">
        <f t="shared" ref="AK401" si="4276">IF(U399&gt;0,(U401-U399)/U399,)</f>
        <v>-4.8960010245801086E-2</v>
      </c>
      <c r="AL401" s="314">
        <f t="shared" ref="AL401" si="4277">IF(V399&gt;0,(V401-V399)/V399,)</f>
        <v>-4.4246356618120465E-2</v>
      </c>
      <c r="AM401" s="314">
        <f t="shared" ref="AM401" si="4278">IF(W399&gt;0,(W401-W399)/W399,)</f>
        <v>2.0264615711644424E-2</v>
      </c>
      <c r="AN401" s="314">
        <f t="shared" ref="AN401" si="4279">IF(X399&gt;0,(X401-X399)/X399,)</f>
        <v>0</v>
      </c>
      <c r="AO401" s="310">
        <f t="shared" ref="AO401" si="4280">IF(Y399&gt;0,(Y401-Y399)/Y399,)</f>
        <v>-4.2270334829982083E-2</v>
      </c>
      <c r="AP401" s="314">
        <f t="shared" ref="AP401" si="4281">IF(Z399&gt;0,(Z401-Z399)/Z399,)</f>
        <v>0</v>
      </c>
      <c r="AQ401" s="314">
        <f t="shared" ref="AQ401" si="4282">IF(AA399&gt;0,(AA401-AA399)/AA399,)</f>
        <v>0</v>
      </c>
      <c r="AR401" s="314">
        <f t="shared" ref="AR401" si="4283">IF(AB399&gt;0,(AB401-AB399)/AB399,)</f>
        <v>0</v>
      </c>
      <c r="AS401" s="314">
        <f t="shared" ref="AS401" si="4284">IF(AC399&gt;0,(AC401-AC399)/AC399,)</f>
        <v>0</v>
      </c>
      <c r="AT401" s="314">
        <f t="shared" ref="AT401" si="4285">IF(AD399&gt;0,(AD401-AD399)/AD399,)</f>
        <v>0</v>
      </c>
      <c r="AU401" s="310">
        <f t="shared" ref="AU401" si="4286">IF(AE399&gt;0,(AE401-AE399)/AE399,)</f>
        <v>0</v>
      </c>
      <c r="AV401" s="314">
        <f t="shared" ref="AV401" si="4287">IF(AF399&gt;0,(AF401-AF399)/AF399,)</f>
        <v>0</v>
      </c>
      <c r="AW401" s="314">
        <f t="shared" ref="AW401" si="4288">IF(AG399&gt;0,(AG401-AG399)/AG399,)</f>
        <v>0</v>
      </c>
      <c r="AX401" s="310">
        <f t="shared" ref="AX401" si="4289">IF(AH399&gt;0,(AH401-AH399)/AH399,)</f>
        <v>0</v>
      </c>
    </row>
    <row r="402" spans="1:50">
      <c r="A402" s="381" t="s">
        <v>342</v>
      </c>
      <c r="B402" s="382">
        <v>0</v>
      </c>
      <c r="C402" s="382">
        <v>0</v>
      </c>
      <c r="D402" s="382">
        <v>0</v>
      </c>
      <c r="E402" s="382">
        <v>0</v>
      </c>
      <c r="F402" s="382">
        <v>0</v>
      </c>
      <c r="G402" s="389">
        <v>0</v>
      </c>
      <c r="H402" s="382">
        <v>0</v>
      </c>
      <c r="I402" s="382">
        <v>1</v>
      </c>
      <c r="J402" s="382">
        <v>1816</v>
      </c>
      <c r="K402" s="382">
        <v>719</v>
      </c>
      <c r="L402" s="382">
        <v>1</v>
      </c>
      <c r="M402" s="382"/>
      <c r="N402" s="382">
        <v>2537</v>
      </c>
      <c r="O402" s="382"/>
      <c r="P402" s="382"/>
      <c r="Q402" s="382"/>
      <c r="X402" s="374"/>
      <c r="Y402" s="288"/>
      <c r="Z402" s="284"/>
      <c r="AE402" s="288"/>
      <c r="AF402" s="284"/>
      <c r="AH402" s="288"/>
      <c r="AI402" s="343"/>
      <c r="AJ402" s="344"/>
      <c r="AK402" s="344"/>
      <c r="AL402" s="344"/>
      <c r="AM402" s="344"/>
      <c r="AN402" s="344"/>
      <c r="AO402" s="309"/>
      <c r="AP402" s="344"/>
      <c r="AQ402" s="344"/>
      <c r="AR402" s="344"/>
      <c r="AS402" s="344"/>
      <c r="AT402" s="344"/>
      <c r="AU402" s="309"/>
      <c r="AV402" s="344"/>
      <c r="AW402" s="344"/>
      <c r="AX402" s="309"/>
    </row>
    <row r="403" spans="1:50">
      <c r="A403" s="381" t="s">
        <v>344</v>
      </c>
      <c r="B403" s="382">
        <v>0</v>
      </c>
      <c r="C403" s="382">
        <v>0</v>
      </c>
      <c r="D403" s="382">
        <v>0</v>
      </c>
      <c r="E403" s="382">
        <v>0</v>
      </c>
      <c r="F403" s="382">
        <v>0</v>
      </c>
      <c r="G403" s="389">
        <v>0</v>
      </c>
      <c r="H403" s="382">
        <v>0</v>
      </c>
      <c r="I403" s="382">
        <v>68230.636363636368</v>
      </c>
      <c r="J403" s="382">
        <v>105134786.48402691</v>
      </c>
      <c r="K403" s="382">
        <v>38097605.279668525</v>
      </c>
      <c r="L403" s="382">
        <v>37503</v>
      </c>
      <c r="M403" s="382"/>
      <c r="N403" s="382">
        <v>143338125.40005907</v>
      </c>
      <c r="O403" s="382"/>
      <c r="P403" s="382"/>
      <c r="Q403" s="382"/>
      <c r="R403" s="273"/>
      <c r="S403" s="275">
        <f>IF(B402&gt;0,(B403/B402),)</f>
        <v>0</v>
      </c>
      <c r="T403" s="275">
        <f t="shared" ref="T403" si="4290">IF(C402&gt;0,(C403/C402),)</f>
        <v>0</v>
      </c>
      <c r="U403" s="275">
        <f t="shared" ref="U403" si="4291">IF(D402&gt;0,(D403/D402),)</f>
        <v>0</v>
      </c>
      <c r="V403" s="275">
        <f t="shared" ref="V403" si="4292">IF(E402&gt;0,(E403/E402),)</f>
        <v>0</v>
      </c>
      <c r="W403" s="275">
        <f t="shared" ref="W403" si="4293">IF(F402&gt;0,(F403/F402),)</f>
        <v>0</v>
      </c>
      <c r="X403" s="392">
        <f t="shared" ref="X403" si="4294">IF(G402&gt;0,(G403/G402),)</f>
        <v>0</v>
      </c>
      <c r="Y403" s="290">
        <f t="shared" ref="Y403" si="4295">IF(H402&gt;0,(H403/H402),)</f>
        <v>0</v>
      </c>
      <c r="Z403" s="285">
        <f t="shared" ref="Z403" si="4296">IF(I402&gt;0,(I403/I402),)</f>
        <v>68230.636363636368</v>
      </c>
      <c r="AA403" s="275">
        <f t="shared" ref="AA403" si="4297">IF(J402&gt;0,(J403/J402),)</f>
        <v>57893.604892085299</v>
      </c>
      <c r="AB403" s="275">
        <f t="shared" ref="AB403" si="4298">IF(K402&gt;0,(K403/K402),)</f>
        <v>52986.933629580701</v>
      </c>
      <c r="AC403" s="275">
        <f t="shared" ref="AC403" si="4299">IF(L402&gt;0,(L403/L402),)</f>
        <v>37503</v>
      </c>
      <c r="AD403" s="275">
        <f t="shared" ref="AD403" si="4300">IF(M402&gt;0,(M403/M402),)</f>
        <v>0</v>
      </c>
      <c r="AE403" s="290">
        <f t="shared" ref="AE403" si="4301">IF(N402&gt;0,(N403/N402),)</f>
        <v>56499.064012636605</v>
      </c>
      <c r="AF403" s="285">
        <f t="shared" ref="AF403" si="4302">IF(O402&gt;0,(O403/O402),)</f>
        <v>0</v>
      </c>
      <c r="AG403" s="275">
        <f t="shared" ref="AG403" si="4303">IF(P402&gt;0,(P403/P402),)</f>
        <v>0</v>
      </c>
      <c r="AH403" s="290">
        <f t="shared" ref="AH403" si="4304">IF(Q402&gt;0,(Q403/Q402),)</f>
        <v>0</v>
      </c>
      <c r="AI403" s="343"/>
      <c r="AJ403" s="344"/>
      <c r="AK403" s="344"/>
      <c r="AL403" s="344"/>
      <c r="AM403" s="344"/>
      <c r="AN403" s="344"/>
      <c r="AO403" s="309"/>
      <c r="AP403" s="344"/>
      <c r="AQ403" s="344"/>
      <c r="AR403" s="344"/>
      <c r="AS403" s="344"/>
      <c r="AT403" s="344"/>
      <c r="AU403" s="309"/>
      <c r="AV403" s="344"/>
      <c r="AW403" s="344"/>
      <c r="AX403" s="309"/>
    </row>
    <row r="404" spans="1:50">
      <c r="A404" s="381" t="s">
        <v>346</v>
      </c>
      <c r="B404" s="382">
        <v>0</v>
      </c>
      <c r="C404" s="382">
        <v>0</v>
      </c>
      <c r="D404" s="382">
        <v>0</v>
      </c>
      <c r="E404" s="382">
        <v>0</v>
      </c>
      <c r="F404" s="382">
        <v>0</v>
      </c>
      <c r="G404" s="389">
        <v>0</v>
      </c>
      <c r="H404" s="382">
        <v>0</v>
      </c>
      <c r="I404" s="382">
        <v>0</v>
      </c>
      <c r="J404" s="382">
        <v>2058</v>
      </c>
      <c r="K404" s="382">
        <v>705</v>
      </c>
      <c r="L404" s="382">
        <v>9</v>
      </c>
      <c r="M404" s="382"/>
      <c r="N404" s="382">
        <v>2772</v>
      </c>
      <c r="O404" s="382"/>
      <c r="P404" s="382"/>
      <c r="Q404" s="382"/>
      <c r="X404" s="374"/>
      <c r="Y404" s="288"/>
      <c r="Z404" s="284"/>
      <c r="AE404" s="288"/>
      <c r="AF404" s="284"/>
      <c r="AH404" s="288"/>
      <c r="AI404" s="343"/>
      <c r="AJ404" s="344"/>
      <c r="AK404" s="344"/>
      <c r="AL404" s="344"/>
      <c r="AM404" s="344"/>
      <c r="AN404" s="344"/>
      <c r="AO404" s="309"/>
      <c r="AP404" s="344"/>
      <c r="AQ404" s="344"/>
      <c r="AR404" s="344"/>
      <c r="AS404" s="344"/>
      <c r="AT404" s="344"/>
      <c r="AU404" s="309"/>
      <c r="AV404" s="344"/>
      <c r="AW404" s="344"/>
      <c r="AX404" s="309"/>
    </row>
    <row r="405" spans="1:50">
      <c r="A405" s="381" t="s">
        <v>348</v>
      </c>
      <c r="B405" s="382">
        <v>0</v>
      </c>
      <c r="C405" s="382">
        <v>0</v>
      </c>
      <c r="D405" s="382">
        <v>0</v>
      </c>
      <c r="E405" s="382">
        <v>0</v>
      </c>
      <c r="F405" s="382">
        <v>0</v>
      </c>
      <c r="G405" s="389">
        <v>0</v>
      </c>
      <c r="H405" s="382">
        <v>0</v>
      </c>
      <c r="I405" s="382">
        <v>0</v>
      </c>
      <c r="J405" s="382">
        <v>86549272.677629948</v>
      </c>
      <c r="K405" s="382">
        <v>38127722.431953594</v>
      </c>
      <c r="L405" s="382">
        <v>328941</v>
      </c>
      <c r="M405" s="382"/>
      <c r="N405" s="382">
        <v>125005936.10958354</v>
      </c>
      <c r="O405" s="382"/>
      <c r="P405" s="382"/>
      <c r="Q405" s="382"/>
      <c r="R405" s="273"/>
      <c r="S405" s="275">
        <f>IF(B404&gt;0,(B405/B404),)</f>
        <v>0</v>
      </c>
      <c r="T405" s="275">
        <f t="shared" ref="T405" si="4305">IF(C404&gt;0,(C405/C404),)</f>
        <v>0</v>
      </c>
      <c r="U405" s="275">
        <f t="shared" ref="U405" si="4306">IF(D404&gt;0,(D405/D404),)</f>
        <v>0</v>
      </c>
      <c r="V405" s="275">
        <f t="shared" ref="V405" si="4307">IF(E404&gt;0,(E405/E404),)</f>
        <v>0</v>
      </c>
      <c r="W405" s="275">
        <f t="shared" ref="W405" si="4308">IF(F404&gt;0,(F405/F404),)</f>
        <v>0</v>
      </c>
      <c r="X405" s="392">
        <f t="shared" ref="X405" si="4309">IF(G404&gt;0,(G405/G404),)</f>
        <v>0</v>
      </c>
      <c r="Y405" s="290">
        <f t="shared" ref="Y405" si="4310">IF(H404&gt;0,(H405/H404),)</f>
        <v>0</v>
      </c>
      <c r="Z405" s="285">
        <f t="shared" ref="Z405" si="4311">IF(I404&gt;0,(I405/I404),)</f>
        <v>0</v>
      </c>
      <c r="AA405" s="275">
        <f t="shared" ref="AA405" si="4312">IF(J404&gt;0,(J405/J404),)</f>
        <v>42055.040173775487</v>
      </c>
      <c r="AB405" s="275">
        <f t="shared" ref="AB405" si="4313">IF(K404&gt;0,(K405/K404),)</f>
        <v>54081.875790005099</v>
      </c>
      <c r="AC405" s="275">
        <f t="shared" ref="AC405" si="4314">IF(L404&gt;0,(L405/L404),)</f>
        <v>36549</v>
      </c>
      <c r="AD405" s="275">
        <f t="shared" ref="AD405" si="4315">IF(M404&gt;0,(M405/M404),)</f>
        <v>0</v>
      </c>
      <c r="AE405" s="290">
        <f t="shared" ref="AE405" si="4316">IF(N404&gt;0,(N405/N404),)</f>
        <v>45095.936547468809</v>
      </c>
      <c r="AF405" s="285">
        <f t="shared" ref="AF405" si="4317">IF(O404&gt;0,(O405/O404),)</f>
        <v>0</v>
      </c>
      <c r="AG405" s="275">
        <f t="shared" ref="AG405" si="4318">IF(P404&gt;0,(P405/P404),)</f>
        <v>0</v>
      </c>
      <c r="AH405" s="290">
        <f t="shared" ref="AH405" si="4319">IF(Q404&gt;0,(Q405/Q404),)</f>
        <v>0</v>
      </c>
      <c r="AI405" s="345">
        <f>IF(S403&gt;0,(S405-S403)/S403,)</f>
        <v>0</v>
      </c>
      <c r="AJ405" s="314">
        <f t="shared" ref="AJ405" si="4320">IF(T403&gt;0,(T405-T403)/T403,)</f>
        <v>0</v>
      </c>
      <c r="AK405" s="314">
        <f t="shared" ref="AK405" si="4321">IF(U403&gt;0,(U405-U403)/U403,)</f>
        <v>0</v>
      </c>
      <c r="AL405" s="314">
        <f t="shared" ref="AL405" si="4322">IF(V403&gt;0,(V405-V403)/V403,)</f>
        <v>0</v>
      </c>
      <c r="AM405" s="314">
        <f t="shared" ref="AM405" si="4323">IF(W403&gt;0,(W405-W403)/W403,)</f>
        <v>0</v>
      </c>
      <c r="AN405" s="314">
        <f t="shared" ref="AN405" si="4324">IF(X403&gt;0,(X405-X403)/X403,)</f>
        <v>0</v>
      </c>
      <c r="AO405" s="310">
        <f t="shared" ref="AO405" si="4325">IF(Y403&gt;0,(Y405-Y403)/Y403,)</f>
        <v>0</v>
      </c>
      <c r="AP405" s="312">
        <f t="shared" ref="AP405" si="4326">IF(Z403&gt;0,(Z405-Z403)/Z403,)</f>
        <v>-1</v>
      </c>
      <c r="AQ405" s="312">
        <f t="shared" ref="AQ405" si="4327">IF(AA403&gt;0,(AA405-AA403)/AA403,)</f>
        <v>-0.27358055778065948</v>
      </c>
      <c r="AR405" s="314">
        <f t="shared" ref="AR405" si="4328">IF(AB403&gt;0,(AB405-AB403)/AB403,)</f>
        <v>2.0664380544812868E-2</v>
      </c>
      <c r="AS405" s="314">
        <f t="shared" ref="AS405" si="4329">IF(AC403&gt;0,(AC405-AC403)/AC403,)</f>
        <v>-2.5437964962802977E-2</v>
      </c>
      <c r="AT405" s="314">
        <f t="shared" ref="AT405" si="4330">IF(AD403&gt;0,(AD405-AD403)/AD403,)</f>
        <v>0</v>
      </c>
      <c r="AU405" s="310">
        <f t="shared" ref="AU405" si="4331">IF(AE403&gt;0,(AE405-AE403)/AE403,)</f>
        <v>-0.20182860839282873</v>
      </c>
      <c r="AV405" s="314">
        <f t="shared" ref="AV405" si="4332">IF(AF403&gt;0,(AF405-AF403)/AF403,)</f>
        <v>0</v>
      </c>
      <c r="AW405" s="314">
        <f t="shared" ref="AW405" si="4333">IF(AG403&gt;0,(AG405-AG403)/AG403,)</f>
        <v>0</v>
      </c>
      <c r="AX405" s="310">
        <f t="shared" ref="AX405" si="4334">IF(AH403&gt;0,(AH405-AH403)/AH403,)</f>
        <v>0</v>
      </c>
    </row>
    <row r="406" spans="1:50">
      <c r="A406" s="381" t="s">
        <v>350</v>
      </c>
      <c r="B406" s="382">
        <v>10375</v>
      </c>
      <c r="C406" s="382">
        <v>1840</v>
      </c>
      <c r="D406" s="382">
        <v>7669</v>
      </c>
      <c r="E406" s="382">
        <v>197</v>
      </c>
      <c r="F406" s="382">
        <v>320</v>
      </c>
      <c r="G406" s="389">
        <v>0</v>
      </c>
      <c r="H406" s="382">
        <v>20401</v>
      </c>
      <c r="I406" s="382">
        <v>747</v>
      </c>
      <c r="J406" s="382">
        <v>8012</v>
      </c>
      <c r="K406" s="382">
        <v>2780</v>
      </c>
      <c r="L406" s="382">
        <v>434</v>
      </c>
      <c r="M406" s="382"/>
      <c r="N406" s="382">
        <v>11973</v>
      </c>
      <c r="O406" s="382"/>
      <c r="P406" s="382"/>
      <c r="Q406" s="382"/>
      <c r="X406" s="374"/>
      <c r="Y406" s="288"/>
      <c r="Z406" s="284"/>
      <c r="AE406" s="288"/>
      <c r="AF406" s="284"/>
      <c r="AH406" s="288"/>
      <c r="AI406" s="343"/>
      <c r="AJ406" s="344"/>
      <c r="AK406" s="344"/>
      <c r="AL406" s="344"/>
      <c r="AM406" s="344"/>
      <c r="AN406" s="344"/>
      <c r="AO406" s="309"/>
      <c r="AP406" s="344"/>
      <c r="AQ406" s="344"/>
      <c r="AR406" s="344"/>
      <c r="AS406" s="344"/>
      <c r="AT406" s="344"/>
      <c r="AU406" s="309"/>
      <c r="AV406" s="344"/>
      <c r="AW406" s="344"/>
      <c r="AX406" s="309"/>
    </row>
    <row r="407" spans="1:50">
      <c r="A407" s="381" t="s">
        <v>352</v>
      </c>
      <c r="B407" s="382">
        <v>954791359.03960991</v>
      </c>
      <c r="C407" s="382">
        <v>140184486</v>
      </c>
      <c r="D407" s="382">
        <v>509356306.7546373</v>
      </c>
      <c r="E407" s="382">
        <v>14283640.481169153</v>
      </c>
      <c r="F407" s="382">
        <v>20977285.139055111</v>
      </c>
      <c r="G407" s="389">
        <v>0</v>
      </c>
      <c r="H407" s="382">
        <v>1639593077.4144714</v>
      </c>
      <c r="I407" s="382">
        <v>40420964.70022092</v>
      </c>
      <c r="J407" s="382">
        <v>459000645.43345338</v>
      </c>
      <c r="K407" s="382">
        <v>136500517.81137806</v>
      </c>
      <c r="L407" s="382">
        <v>18013284.022858899</v>
      </c>
      <c r="M407" s="382"/>
      <c r="N407" s="382">
        <v>653935411.96791124</v>
      </c>
      <c r="O407" s="382"/>
      <c r="P407" s="382"/>
      <c r="Q407" s="382"/>
      <c r="R407" s="273"/>
      <c r="S407" s="275">
        <f>IF(B406&gt;0,(B407/B406),)</f>
        <v>92028.082798998541</v>
      </c>
      <c r="T407" s="275">
        <f t="shared" ref="T407" si="4335">IF(C406&gt;0,(C407/C406),)</f>
        <v>76187.220652173914</v>
      </c>
      <c r="U407" s="275">
        <f t="shared" ref="U407" si="4336">IF(D406&gt;0,(D407/D406),)</f>
        <v>66417.565100356936</v>
      </c>
      <c r="V407" s="275">
        <f t="shared" ref="V407" si="4337">IF(E406&gt;0,(E407/E406),)</f>
        <v>72505.789244513464</v>
      </c>
      <c r="W407" s="275">
        <f t="shared" ref="W407" si="4338">IF(F406&gt;0,(F407/F406),)</f>
        <v>65554.016059547226</v>
      </c>
      <c r="X407" s="392">
        <f t="shared" ref="X407" si="4339">IF(G406&gt;0,(G407/G406),)</f>
        <v>0</v>
      </c>
      <c r="Y407" s="290">
        <f t="shared" ref="Y407" si="4340">IF(H406&gt;0,(H407/H406),)</f>
        <v>80368.270056098787</v>
      </c>
      <c r="Z407" s="285">
        <f t="shared" ref="Z407" si="4341">IF(I406&gt;0,(I407/I406),)</f>
        <v>54111.063855717432</v>
      </c>
      <c r="AA407" s="275">
        <f t="shared" ref="AA407" si="4342">IF(J406&gt;0,(J407/J406),)</f>
        <v>57289.146958743557</v>
      </c>
      <c r="AB407" s="275">
        <f t="shared" ref="AB407" si="4343">IF(K406&gt;0,(K407/K406),)</f>
        <v>49100.905687546066</v>
      </c>
      <c r="AC407" s="275">
        <f t="shared" ref="AC407" si="4344">IF(L406&gt;0,(L407/L406),)</f>
        <v>41505.262725481334</v>
      </c>
      <c r="AD407" s="275">
        <f t="shared" ref="AD407" si="4345">IF(M406&gt;0,(M407/M406),)</f>
        <v>0</v>
      </c>
      <c r="AE407" s="290">
        <f t="shared" ref="AE407" si="4346">IF(N406&gt;0,(N407/N406),)</f>
        <v>54617.507054866051</v>
      </c>
      <c r="AF407" s="285">
        <f t="shared" ref="AF407" si="4347">IF(O406&gt;0,(O407/O406),)</f>
        <v>0</v>
      </c>
      <c r="AG407" s="275">
        <f t="shared" ref="AG407" si="4348">IF(P406&gt;0,(P407/P406),)</f>
        <v>0</v>
      </c>
      <c r="AH407" s="290">
        <f t="shared" ref="AH407" si="4349">IF(Q406&gt;0,(Q407/Q406),)</f>
        <v>0</v>
      </c>
      <c r="AI407" s="343"/>
      <c r="AJ407" s="344"/>
      <c r="AK407" s="344"/>
      <c r="AL407" s="344"/>
      <c r="AM407" s="344"/>
      <c r="AN407" s="344"/>
      <c r="AO407" s="309"/>
      <c r="AP407" s="344"/>
      <c r="AQ407" s="344"/>
      <c r="AR407" s="344"/>
      <c r="AS407" s="344"/>
      <c r="AT407" s="344"/>
      <c r="AU407" s="309"/>
      <c r="AV407" s="344"/>
      <c r="AW407" s="344"/>
      <c r="AX407" s="309"/>
    </row>
    <row r="408" spans="1:50">
      <c r="A408" s="381" t="s">
        <v>354</v>
      </c>
      <c r="B408" s="382">
        <v>10745</v>
      </c>
      <c r="C408" s="382">
        <v>2097</v>
      </c>
      <c r="D408" s="382">
        <v>8135</v>
      </c>
      <c r="E408" s="382">
        <v>206</v>
      </c>
      <c r="F408" s="382">
        <v>322</v>
      </c>
      <c r="G408" s="389">
        <v>0</v>
      </c>
      <c r="H408" s="382">
        <v>21505</v>
      </c>
      <c r="I408" s="382">
        <v>744</v>
      </c>
      <c r="J408" s="382">
        <v>8259</v>
      </c>
      <c r="K408" s="382">
        <v>2824</v>
      </c>
      <c r="L408" s="382">
        <v>436</v>
      </c>
      <c r="M408" s="382"/>
      <c r="N408" s="382">
        <v>12263</v>
      </c>
      <c r="O408" s="382"/>
      <c r="P408" s="382"/>
      <c r="Q408" s="382"/>
      <c r="X408" s="374"/>
      <c r="Y408" s="288"/>
      <c r="Z408" s="284"/>
      <c r="AE408" s="288"/>
      <c r="AF408" s="284"/>
      <c r="AH408" s="288"/>
      <c r="AI408" s="343"/>
      <c r="AJ408" s="344"/>
      <c r="AK408" s="344"/>
      <c r="AL408" s="344"/>
      <c r="AM408" s="344"/>
      <c r="AN408" s="344"/>
      <c r="AO408" s="309"/>
      <c r="AP408" s="344"/>
      <c r="AQ408" s="344"/>
      <c r="AR408" s="344"/>
      <c r="AS408" s="344"/>
      <c r="AT408" s="344"/>
      <c r="AU408" s="309"/>
      <c r="AV408" s="344"/>
      <c r="AW408" s="344"/>
      <c r="AX408" s="309"/>
    </row>
    <row r="409" spans="1:50" ht="13.5" thickBot="1">
      <c r="A409" s="387" t="s">
        <v>356</v>
      </c>
      <c r="B409" s="388">
        <v>998962223.49764192</v>
      </c>
      <c r="C409" s="388">
        <v>150229717</v>
      </c>
      <c r="D409" s="388">
        <v>534248925.65958792</v>
      </c>
      <c r="E409" s="388">
        <v>14299458.082039129</v>
      </c>
      <c r="F409" s="388">
        <v>21611306.474141628</v>
      </c>
      <c r="G409" s="391">
        <v>0</v>
      </c>
      <c r="H409" s="388">
        <v>1719351630.7134106</v>
      </c>
      <c r="I409" s="388">
        <v>40899416.210973777</v>
      </c>
      <c r="J409" s="388">
        <v>453641775.21414226</v>
      </c>
      <c r="K409" s="388">
        <v>138295716.86076018</v>
      </c>
      <c r="L409" s="388">
        <v>19172773.274437819</v>
      </c>
      <c r="M409" s="388"/>
      <c r="N409" s="388">
        <v>652009681.56031406</v>
      </c>
      <c r="O409" s="388"/>
      <c r="P409" s="388"/>
      <c r="Q409" s="388"/>
      <c r="S409" s="281">
        <f>IF(B408&gt;0,(B409/B408),)</f>
        <v>92969.960306900131</v>
      </c>
      <c r="T409" s="281">
        <f t="shared" ref="T409" si="4350">IF(C408&gt;0,(C409/C408),)</f>
        <v>71640.303767286605</v>
      </c>
      <c r="U409" s="281">
        <f t="shared" ref="U409" si="4351">IF(D408&gt;0,(D409/D408),)</f>
        <v>65672.88576024436</v>
      </c>
      <c r="V409" s="281">
        <f t="shared" ref="V409" si="4352">IF(E408&gt;0,(E409/E408),)</f>
        <v>69414.84505844237</v>
      </c>
      <c r="W409" s="281">
        <f t="shared" ref="W409" si="4353">IF(F408&gt;0,(F409/F408),)</f>
        <v>67115.858615346675</v>
      </c>
      <c r="X409" s="393">
        <f t="shared" ref="X409" si="4354">IF(G408&gt;0,(G409/G408),)</f>
        <v>0</v>
      </c>
      <c r="Y409" s="291">
        <f t="shared" ref="Y409" si="4355">IF(H408&gt;0,(H409/H408),)</f>
        <v>79951.249975048151</v>
      </c>
      <c r="Z409" s="286">
        <f t="shared" ref="Z409" si="4356">IF(I408&gt;0,(I409/I408),)</f>
        <v>54972.333616900236</v>
      </c>
      <c r="AA409" s="281">
        <f t="shared" ref="AA409" si="4357">IF(J408&gt;0,(J409/J408),)</f>
        <v>54926.96152247757</v>
      </c>
      <c r="AB409" s="281">
        <f t="shared" ref="AB409" si="4358">IF(K408&gt;0,(K409/K408),)</f>
        <v>48971.57112633151</v>
      </c>
      <c r="AC409" s="281">
        <f t="shared" ref="AC409" si="4359">IF(L408&gt;0,(L409/L408),)</f>
        <v>43974.250629444541</v>
      </c>
      <c r="AD409" s="281">
        <f t="shared" ref="AD409" si="4360">IF(M408&gt;0,(M409/M408),)</f>
        <v>0</v>
      </c>
      <c r="AE409" s="291">
        <f t="shared" ref="AE409" si="4361">IF(N408&gt;0,(N409/N408),)</f>
        <v>53168.856035253535</v>
      </c>
      <c r="AF409" s="286">
        <f t="shared" ref="AF409" si="4362">IF(O408&gt;0,(O409/O408),)</f>
        <v>0</v>
      </c>
      <c r="AG409" s="281">
        <f t="shared" ref="AG409" si="4363">IF(P408&gt;0,(P409/P408),)</f>
        <v>0</v>
      </c>
      <c r="AH409" s="291">
        <f t="shared" ref="AH409" si="4364">IF(Q408&gt;0,(Q409/Q408),)</f>
        <v>0</v>
      </c>
      <c r="AI409" s="346">
        <f>IF(S407&gt;0,(S409-S407)/S407,)</f>
        <v>1.0234674886781843E-2</v>
      </c>
      <c r="AJ409" s="347">
        <f t="shared" ref="AJ409" si="4365">IF(T407&gt;0,(T409-T407)/T407,)</f>
        <v>-5.9680834212943137E-2</v>
      </c>
      <c r="AK409" s="347">
        <f t="shared" ref="AK409" si="4366">IF(U407&gt;0,(U409-U407)/U407,)</f>
        <v>-1.1212084318167424E-2</v>
      </c>
      <c r="AL409" s="347">
        <f t="shared" ref="AL409" si="4367">IF(V407&gt;0,(V409-V407)/V407,)</f>
        <v>-4.2630308810892456E-2</v>
      </c>
      <c r="AM409" s="347">
        <f t="shared" ref="AM409" si="4368">IF(W407&gt;0,(W409-W407)/W407,)</f>
        <v>2.3825276461791747E-2</v>
      </c>
      <c r="AN409" s="347">
        <f t="shared" ref="AN409" si="4369">IF(X407&gt;0,(X409-X407)/X407,)</f>
        <v>0</v>
      </c>
      <c r="AO409" s="311">
        <f t="shared" ref="AO409" si="4370">IF(Y407&gt;0,(Y409-Y407)/Y407,)</f>
        <v>-5.1888647193668192E-3</v>
      </c>
      <c r="AP409" s="347">
        <f t="shared" ref="AP409" si="4371">IF(Z407&gt;0,(Z409-Z407)/Z407,)</f>
        <v>1.591670353181943E-2</v>
      </c>
      <c r="AQ409" s="347">
        <f t="shared" ref="AQ409" si="4372">IF(AA407&gt;0,(AA409-AA407)/AA407,)</f>
        <v>-4.1232686497620588E-2</v>
      </c>
      <c r="AR409" s="347">
        <f t="shared" ref="AR409" si="4373">IF(AB407&gt;0,(AB409-AB407)/AB407,)</f>
        <v>-2.6340565291723553E-3</v>
      </c>
      <c r="AS409" s="347">
        <f t="shared" ref="AS409" si="4374">IF(AC407&gt;0,(AC409-AC407)/AC407,)</f>
        <v>5.9486140836964768E-2</v>
      </c>
      <c r="AT409" s="347">
        <f t="shared" ref="AT409" si="4375">IF(AD407&gt;0,(AD409-AD407)/AD407,)</f>
        <v>0</v>
      </c>
      <c r="AU409" s="311">
        <f t="shared" ref="AU409" si="4376">IF(AE407&gt;0,(AE409-AE407)/AE407,)</f>
        <v>-2.6523565386411232E-2</v>
      </c>
      <c r="AV409" s="347">
        <f t="shared" ref="AV409" si="4377">IF(AF407&gt;0,(AF409-AF407)/AF407,)</f>
        <v>0</v>
      </c>
      <c r="AW409" s="347">
        <f t="shared" ref="AW409" si="4378">IF(AG407&gt;0,(AG409-AG407)/AG407,)</f>
        <v>0</v>
      </c>
      <c r="AX409" s="311">
        <f t="shared" ref="AX409" si="4379">IF(AH407&gt;0,(AH409-AH407)/AH407,)</f>
        <v>0</v>
      </c>
    </row>
    <row r="410" spans="1:50">
      <c r="A410" s="380" t="s">
        <v>41</v>
      </c>
      <c r="B410" s="382"/>
      <c r="C410" s="382"/>
      <c r="D410" s="382"/>
      <c r="E410" s="382"/>
      <c r="F410" s="382"/>
      <c r="G410" s="389"/>
      <c r="H410" s="382"/>
      <c r="I410" s="382"/>
      <c r="J410" s="382"/>
      <c r="K410" s="382"/>
      <c r="L410" s="382"/>
      <c r="M410" s="382"/>
      <c r="N410" s="382"/>
      <c r="O410" s="382"/>
      <c r="P410" s="382"/>
      <c r="Q410" s="382"/>
      <c r="Y410" s="288"/>
      <c r="Z410" s="284"/>
      <c r="AE410" s="288"/>
      <c r="AF410" s="284"/>
      <c r="AH410" s="288"/>
      <c r="AI410" s="343"/>
      <c r="AJ410" s="344"/>
      <c r="AK410" s="344"/>
      <c r="AL410" s="344"/>
      <c r="AM410" s="344"/>
      <c r="AN410" s="344"/>
      <c r="AO410" s="309"/>
      <c r="AP410" s="344"/>
      <c r="AQ410" s="344"/>
      <c r="AR410" s="344"/>
      <c r="AS410" s="344"/>
      <c r="AT410" s="344"/>
      <c r="AU410" s="309"/>
      <c r="AV410" s="344"/>
      <c r="AW410" s="344"/>
      <c r="AX410" s="309"/>
    </row>
    <row r="411" spans="1:50">
      <c r="A411" s="381" t="s">
        <v>302</v>
      </c>
      <c r="B411" s="382">
        <v>1720</v>
      </c>
      <c r="C411" s="382">
        <v>440</v>
      </c>
      <c r="D411" s="382">
        <v>665</v>
      </c>
      <c r="E411" s="382"/>
      <c r="F411" s="382">
        <v>38</v>
      </c>
      <c r="G411" s="389">
        <v>17</v>
      </c>
      <c r="H411" s="382">
        <v>2880</v>
      </c>
      <c r="I411" s="382"/>
      <c r="J411" s="382">
        <v>0</v>
      </c>
      <c r="K411" s="382">
        <v>0</v>
      </c>
      <c r="L411" s="382">
        <v>12</v>
      </c>
      <c r="M411" s="382">
        <v>450</v>
      </c>
      <c r="N411" s="382">
        <v>462</v>
      </c>
      <c r="O411" s="382"/>
      <c r="P411" s="382"/>
      <c r="Q411" s="382"/>
      <c r="S411" s="274"/>
      <c r="T411" s="274"/>
      <c r="U411" s="274"/>
      <c r="V411" s="274"/>
      <c r="W411" s="274"/>
      <c r="X411" s="274"/>
      <c r="Y411" s="289"/>
      <c r="Z411" s="284"/>
      <c r="AA411" s="274"/>
      <c r="AB411" s="274"/>
      <c r="AC411" s="274"/>
      <c r="AD411" s="274"/>
      <c r="AE411" s="289"/>
      <c r="AF411" s="284"/>
      <c r="AG411" s="274"/>
      <c r="AH411" s="289"/>
      <c r="AI411" s="343"/>
      <c r="AJ411" s="344"/>
      <c r="AK411" s="344"/>
      <c r="AL411" s="344"/>
      <c r="AM411" s="344"/>
      <c r="AN411" s="344"/>
      <c r="AO411" s="309"/>
      <c r="AP411" s="344"/>
      <c r="AQ411" s="344"/>
      <c r="AR411" s="344"/>
      <c r="AS411" s="344"/>
      <c r="AT411" s="344"/>
      <c r="AU411" s="309"/>
      <c r="AV411" s="344"/>
      <c r="AW411" s="344"/>
      <c r="AX411" s="309"/>
    </row>
    <row r="412" spans="1:50">
      <c r="A412" s="381" t="s">
        <v>304</v>
      </c>
      <c r="B412" s="382">
        <v>223876697.66787392</v>
      </c>
      <c r="C412" s="382">
        <v>51847775.20698116</v>
      </c>
      <c r="D412" s="382">
        <v>57382823.097179994</v>
      </c>
      <c r="E412" s="382"/>
      <c r="F412" s="382">
        <v>3862294</v>
      </c>
      <c r="G412" s="389">
        <v>1346000</v>
      </c>
      <c r="H412" s="382">
        <v>338315589.97203511</v>
      </c>
      <c r="I412" s="382"/>
      <c r="J412" s="382">
        <v>0</v>
      </c>
      <c r="K412" s="382">
        <v>0</v>
      </c>
      <c r="L412" s="382">
        <v>815351</v>
      </c>
      <c r="M412" s="382">
        <v>32130354.845814973</v>
      </c>
      <c r="N412" s="382">
        <v>32945705.845814973</v>
      </c>
      <c r="O412" s="382"/>
      <c r="P412" s="382"/>
      <c r="Q412" s="382"/>
      <c r="S412" s="275">
        <f>IF(B411&gt;0,(B412/B411),)</f>
        <v>130160.87073713599</v>
      </c>
      <c r="T412" s="275">
        <f t="shared" ref="T412" si="4380">IF(C411&gt;0,(C412/C411),)</f>
        <v>117835.852743139</v>
      </c>
      <c r="U412" s="275">
        <f t="shared" ref="U412" si="4381">IF(D411&gt;0,(D412/D411),)</f>
        <v>86289.959544631565</v>
      </c>
      <c r="V412" s="275">
        <f t="shared" ref="V412" si="4382">IF(E411&gt;0,(E412/E411),)</f>
        <v>0</v>
      </c>
      <c r="W412" s="275">
        <f t="shared" ref="W412" si="4383">IF(F411&gt;0,(F412/F411),)</f>
        <v>101639.31578947368</v>
      </c>
      <c r="X412" s="275">
        <f t="shared" ref="X412" si="4384">IF(G411&gt;0,(G412/G411),)</f>
        <v>79176.470588235301</v>
      </c>
      <c r="Y412" s="290">
        <f t="shared" ref="Y412" si="4385">IF(H411&gt;0,(H412/H411),)</f>
        <v>117470.69096251219</v>
      </c>
      <c r="Z412" s="285">
        <f t="shared" ref="Z412" si="4386">IF(I411&gt;0,(I412/I411),)</f>
        <v>0</v>
      </c>
      <c r="AA412" s="275">
        <f t="shared" ref="AA412" si="4387">IF(J411&gt;0,(J412/J411),)</f>
        <v>0</v>
      </c>
      <c r="AB412" s="275">
        <f t="shared" ref="AB412" si="4388">IF(K411&gt;0,(K412/K411),)</f>
        <v>0</v>
      </c>
      <c r="AC412" s="275">
        <f t="shared" ref="AC412" si="4389">IF(L411&gt;0,(L412/L411),)</f>
        <v>67945.916666666672</v>
      </c>
      <c r="AD412" s="275">
        <f t="shared" ref="AD412" si="4390">IF(M411&gt;0,(M412/M411),)</f>
        <v>71400.788546255499</v>
      </c>
      <c r="AE412" s="290">
        <f t="shared" ref="AE412" si="4391">IF(N411&gt;0,(N412/N411),)</f>
        <v>71311.05161431813</v>
      </c>
      <c r="AF412" s="285">
        <f t="shared" ref="AF412" si="4392">IF(O411&gt;0,(O412/O411),)</f>
        <v>0</v>
      </c>
      <c r="AG412" s="275">
        <f t="shared" ref="AG412" si="4393">IF(P411&gt;0,(P412/P411),)</f>
        <v>0</v>
      </c>
      <c r="AH412" s="290">
        <f t="shared" ref="AH412" si="4394">IF(Q411&gt;0,(Q412/Q411),)</f>
        <v>0</v>
      </c>
      <c r="AI412" s="343"/>
      <c r="AJ412" s="344"/>
      <c r="AK412" s="344"/>
      <c r="AL412" s="344"/>
      <c r="AM412" s="344"/>
      <c r="AN412" s="344"/>
      <c r="AO412" s="309"/>
      <c r="AP412" s="344"/>
      <c r="AQ412" s="344"/>
      <c r="AR412" s="344"/>
      <c r="AS412" s="344"/>
      <c r="AT412" s="344"/>
      <c r="AU412" s="309"/>
      <c r="AV412" s="344"/>
      <c r="AW412" s="344"/>
      <c r="AX412" s="309"/>
    </row>
    <row r="413" spans="1:50">
      <c r="A413" s="381" t="s">
        <v>306</v>
      </c>
      <c r="B413" s="382">
        <v>1743</v>
      </c>
      <c r="C413" s="382">
        <v>446</v>
      </c>
      <c r="D413" s="382">
        <v>675</v>
      </c>
      <c r="E413" s="382"/>
      <c r="F413" s="382">
        <v>39</v>
      </c>
      <c r="G413" s="389">
        <v>20</v>
      </c>
      <c r="H413" s="382">
        <v>2923</v>
      </c>
      <c r="I413" s="382"/>
      <c r="J413" s="382">
        <v>0</v>
      </c>
      <c r="K413" s="382">
        <v>0</v>
      </c>
      <c r="L413" s="382">
        <v>12</v>
      </c>
      <c r="M413" s="382">
        <v>456</v>
      </c>
      <c r="N413" s="382">
        <v>468</v>
      </c>
      <c r="O413" s="382"/>
      <c r="P413" s="382"/>
      <c r="Q413" s="382"/>
      <c r="Y413" s="288"/>
      <c r="Z413" s="284"/>
      <c r="AE413" s="288"/>
      <c r="AF413" s="284"/>
      <c r="AH413" s="288"/>
      <c r="AI413" s="343"/>
      <c r="AJ413" s="344"/>
      <c r="AK413" s="344"/>
      <c r="AL413" s="344"/>
      <c r="AM413" s="344"/>
      <c r="AN413" s="344"/>
      <c r="AO413" s="309"/>
      <c r="AP413" s="344"/>
      <c r="AQ413" s="344"/>
      <c r="AR413" s="344"/>
      <c r="AS413" s="344"/>
      <c r="AT413" s="344"/>
      <c r="AU413" s="309"/>
      <c r="AV413" s="344"/>
      <c r="AW413" s="344"/>
      <c r="AX413" s="309"/>
    </row>
    <row r="414" spans="1:50">
      <c r="A414" s="381" t="s">
        <v>308</v>
      </c>
      <c r="B414" s="382">
        <v>230514404.52208763</v>
      </c>
      <c r="C414" s="382">
        <v>54473209.21368961</v>
      </c>
      <c r="D414" s="382">
        <v>58312170.521161981</v>
      </c>
      <c r="E414" s="382"/>
      <c r="F414" s="382">
        <v>4102814</v>
      </c>
      <c r="G414" s="389">
        <v>1515580</v>
      </c>
      <c r="H414" s="382">
        <v>348918178.25693923</v>
      </c>
      <c r="I414" s="382"/>
      <c r="J414" s="382">
        <v>0</v>
      </c>
      <c r="K414" s="382">
        <v>0</v>
      </c>
      <c r="L414" s="382">
        <v>796156</v>
      </c>
      <c r="M414" s="382">
        <v>32659208.713043477</v>
      </c>
      <c r="N414" s="382">
        <v>33455364.713043477</v>
      </c>
      <c r="O414" s="382"/>
      <c r="P414" s="382"/>
      <c r="Q414" s="382"/>
      <c r="R414" s="273"/>
      <c r="S414" s="275">
        <f>IF(B413&gt;0,(B414/B413),)</f>
        <v>132251.52296161081</v>
      </c>
      <c r="T414" s="275">
        <f t="shared" ref="T414" si="4395">IF(C413&gt;0,(C414/C413),)</f>
        <v>122137.24038943859</v>
      </c>
      <c r="U414" s="275">
        <f t="shared" ref="U414" si="4396">IF(D413&gt;0,(D414/D413),)</f>
        <v>86388.400772091831</v>
      </c>
      <c r="V414" s="275">
        <f t="shared" ref="V414" si="4397">IF(E413&gt;0,(E414/E413),)</f>
        <v>0</v>
      </c>
      <c r="W414" s="275">
        <f t="shared" ref="W414" si="4398">IF(F413&gt;0,(F414/F413),)</f>
        <v>105200.35897435897</v>
      </c>
      <c r="X414" s="275">
        <f t="shared" ref="X414" si="4399">IF(G413&gt;0,(G414/G413),)</f>
        <v>75779</v>
      </c>
      <c r="Y414" s="290">
        <f t="shared" ref="Y414" si="4400">IF(H413&gt;0,(H414/H413),)</f>
        <v>119369.88650596621</v>
      </c>
      <c r="Z414" s="285">
        <f t="shared" ref="Z414" si="4401">IF(I413&gt;0,(I414/I413),)</f>
        <v>0</v>
      </c>
      <c r="AA414" s="275">
        <f t="shared" ref="AA414" si="4402">IF(J413&gt;0,(J414/J413),)</f>
        <v>0</v>
      </c>
      <c r="AB414" s="275">
        <f t="shared" ref="AB414" si="4403">IF(K413&gt;0,(K414/K413),)</f>
        <v>0</v>
      </c>
      <c r="AC414" s="275">
        <f t="shared" ref="AC414" si="4404">IF(L413&gt;0,(L414/L413),)</f>
        <v>66346.333333333328</v>
      </c>
      <c r="AD414" s="275">
        <f t="shared" ref="AD414" si="4405">IF(M413&gt;0,(M414/M413),)</f>
        <v>71621.071739130435</v>
      </c>
      <c r="AE414" s="290">
        <f t="shared" ref="AE414" si="4406">IF(N413&gt;0,(N414/N413),)</f>
        <v>71485.822036417681</v>
      </c>
      <c r="AF414" s="285">
        <f t="shared" ref="AF414" si="4407">IF(O413&gt;0,(O414/O413),)</f>
        <v>0</v>
      </c>
      <c r="AG414" s="275">
        <f t="shared" ref="AG414" si="4408">IF(P413&gt;0,(P414/P413),)</f>
        <v>0</v>
      </c>
      <c r="AH414" s="290">
        <f t="shared" ref="AH414" si="4409">IF(Q413&gt;0,(Q414/Q413),)</f>
        <v>0</v>
      </c>
      <c r="AI414" s="345">
        <f>IF(S412&gt;0,(S414-S412)/S412,)</f>
        <v>1.6062063910873475E-2</v>
      </c>
      <c r="AJ414" s="314">
        <f t="shared" ref="AJ414" si="4410">IF(T412&gt;0,(T414-T412)/T412,)</f>
        <v>3.6503216518285406E-2</v>
      </c>
      <c r="AK414" s="314">
        <f t="shared" ref="AK414" si="4411">IF(U412&gt;0,(U414-U412)/U412,)</f>
        <v>1.140819024365737E-3</v>
      </c>
      <c r="AL414" s="314">
        <f t="shared" ref="AL414" si="4412">IF(V412&gt;0,(V414-V412)/V412,)</f>
        <v>0</v>
      </c>
      <c r="AM414" s="314">
        <f t="shared" ref="AM414" si="4413">IF(W412&gt;0,(W414-W412)/W412,)</f>
        <v>3.5036079859700218E-2</v>
      </c>
      <c r="AN414" s="314">
        <f t="shared" ref="AN414" si="4414">IF(X412&gt;0,(X414-X412)/X412,)</f>
        <v>-4.2910104011887155E-2</v>
      </c>
      <c r="AO414" s="310">
        <f t="shared" ref="AO414" si="4415">IF(Y412&gt;0,(Y414-Y412)/Y412,)</f>
        <v>1.6167399100939096E-2</v>
      </c>
      <c r="AP414" s="314">
        <f t="shared" ref="AP414" si="4416">IF(Z412&gt;0,(Z414-Z412)/Z412,)</f>
        <v>0</v>
      </c>
      <c r="AQ414" s="314">
        <f t="shared" ref="AQ414" si="4417">IF(AA412&gt;0,(AA414-AA412)/AA412,)</f>
        <v>0</v>
      </c>
      <c r="AR414" s="314">
        <f t="shared" ref="AR414" si="4418">IF(AB412&gt;0,(AB414-AB412)/AB412,)</f>
        <v>0</v>
      </c>
      <c r="AS414" s="314">
        <f t="shared" ref="AS414" si="4419">IF(AC412&gt;0,(AC414-AC412)/AC412,)</f>
        <v>-2.3542008288455051E-2</v>
      </c>
      <c r="AT414" s="314">
        <f t="shared" ref="AT414" si="4420">IF(AD412&gt;0,(AD414-AD412)/AD412,)</f>
        <v>3.085164707000829E-3</v>
      </c>
      <c r="AU414" s="310">
        <f t="shared" ref="AU414" si="4421">IF(AE412&gt;0,(AE414-AE412)/AE412,)</f>
        <v>2.4508181851641622E-3</v>
      </c>
      <c r="AV414" s="314">
        <f t="shared" ref="AV414" si="4422">IF(AF412&gt;0,(AF414-AF412)/AF412,)</f>
        <v>0</v>
      </c>
      <c r="AW414" s="314">
        <f t="shared" ref="AW414" si="4423">IF(AG412&gt;0,(AG414-AG412)/AG412,)</f>
        <v>0</v>
      </c>
      <c r="AX414" s="310">
        <f t="shared" ref="AX414" si="4424">IF(AH412&gt;0,(AH414-AH412)/AH412,)</f>
        <v>0</v>
      </c>
    </row>
    <row r="415" spans="1:50">
      <c r="A415" s="381" t="s">
        <v>310</v>
      </c>
      <c r="B415" s="382">
        <v>1518</v>
      </c>
      <c r="C415" s="382">
        <v>518</v>
      </c>
      <c r="D415" s="382">
        <v>718</v>
      </c>
      <c r="E415" s="382"/>
      <c r="F415" s="382">
        <v>82</v>
      </c>
      <c r="G415" s="389">
        <v>32</v>
      </c>
      <c r="H415" s="382">
        <v>2868</v>
      </c>
      <c r="I415" s="382"/>
      <c r="J415" s="382">
        <v>0</v>
      </c>
      <c r="K415" s="382">
        <v>0</v>
      </c>
      <c r="L415" s="382">
        <v>13</v>
      </c>
      <c r="M415" s="382">
        <v>707</v>
      </c>
      <c r="N415" s="382">
        <v>720</v>
      </c>
      <c r="O415" s="382"/>
      <c r="P415" s="382"/>
      <c r="Q415" s="382"/>
      <c r="Y415" s="288"/>
      <c r="Z415" s="284"/>
      <c r="AE415" s="288"/>
      <c r="AF415" s="284"/>
      <c r="AH415" s="288"/>
      <c r="AI415" s="343"/>
      <c r="AJ415" s="344"/>
      <c r="AK415" s="344"/>
      <c r="AL415" s="344"/>
      <c r="AM415" s="344"/>
      <c r="AN415" s="344"/>
      <c r="AO415" s="309"/>
      <c r="AP415" s="344"/>
      <c r="AQ415" s="344"/>
      <c r="AR415" s="344"/>
      <c r="AS415" s="344"/>
      <c r="AT415" s="344"/>
      <c r="AU415" s="309"/>
      <c r="AV415" s="344"/>
      <c r="AW415" s="344"/>
      <c r="AX415" s="309"/>
    </row>
    <row r="416" spans="1:50">
      <c r="A416" s="386" t="s">
        <v>312</v>
      </c>
      <c r="B416" s="384">
        <v>133243993.09870741</v>
      </c>
      <c r="C416" s="384">
        <v>43077081.084947832</v>
      </c>
      <c r="D416" s="384">
        <v>50143129.971567027</v>
      </c>
      <c r="E416" s="384"/>
      <c r="F416" s="384">
        <v>6321081</v>
      </c>
      <c r="G416" s="390">
        <v>2136049.4845360825</v>
      </c>
      <c r="H416" s="384">
        <v>234921334.63975835</v>
      </c>
      <c r="I416" s="384"/>
      <c r="J416" s="384">
        <v>0</v>
      </c>
      <c r="K416" s="384">
        <v>0</v>
      </c>
      <c r="L416" s="384">
        <v>703921</v>
      </c>
      <c r="M416" s="384">
        <v>45158253.380576208</v>
      </c>
      <c r="N416" s="384">
        <v>45862174.380576208</v>
      </c>
      <c r="O416" s="384"/>
      <c r="P416" s="384"/>
      <c r="Q416" s="384"/>
      <c r="S416" s="275">
        <f>IF(B415&gt;0,(B416/B415),)</f>
        <v>87776.016534062845</v>
      </c>
      <c r="T416" s="275">
        <f t="shared" ref="T416" si="4425">IF(C415&gt;0,(C416/C415),)</f>
        <v>83160.388194879983</v>
      </c>
      <c r="U416" s="275">
        <f t="shared" ref="U416" si="4426">IF(D415&gt;0,(D416/D415),)</f>
        <v>69837.228372656027</v>
      </c>
      <c r="V416" s="275">
        <f t="shared" ref="V416" si="4427">IF(E415&gt;0,(E416/E415),)</f>
        <v>0</v>
      </c>
      <c r="W416" s="275">
        <f t="shared" ref="W416" si="4428">IF(F415&gt;0,(F416/F415),)</f>
        <v>77086.35365853658</v>
      </c>
      <c r="X416" s="275">
        <f t="shared" ref="X416" si="4429">IF(G415&gt;0,(G416/G415),)</f>
        <v>66751.546391752578</v>
      </c>
      <c r="Y416" s="290">
        <f t="shared" ref="Y416" si="4430">IF(H415&gt;0,(H416/H415),)</f>
        <v>81911.204546638197</v>
      </c>
      <c r="Z416" s="285">
        <f t="shared" ref="Z416" si="4431">IF(I415&gt;0,(I416/I415),)</f>
        <v>0</v>
      </c>
      <c r="AA416" s="275">
        <f t="shared" ref="AA416" si="4432">IF(J415&gt;0,(J416/J415),)</f>
        <v>0</v>
      </c>
      <c r="AB416" s="275">
        <f t="shared" ref="AB416" si="4433">IF(K415&gt;0,(K416/K415),)</f>
        <v>0</v>
      </c>
      <c r="AC416" s="275">
        <f t="shared" ref="AC416" si="4434">IF(L415&gt;0,(L416/L415),)</f>
        <v>54147.769230769234</v>
      </c>
      <c r="AD416" s="275">
        <f t="shared" ref="AD416" si="4435">IF(M415&gt;0,(M416/M415),)</f>
        <v>63873.059944237917</v>
      </c>
      <c r="AE416" s="290">
        <f t="shared" ref="AE416" si="4436">IF(N415&gt;0,(N416/N415),)</f>
        <v>63697.464417466959</v>
      </c>
      <c r="AF416" s="285">
        <f t="shared" ref="AF416" si="4437">IF(O415&gt;0,(O416/O415),)</f>
        <v>0</v>
      </c>
      <c r="AG416" s="275">
        <f t="shared" ref="AG416" si="4438">IF(P415&gt;0,(P416/P415),)</f>
        <v>0</v>
      </c>
      <c r="AH416" s="290">
        <f t="shared" ref="AH416" si="4439">IF(Q415&gt;0,(Q416/Q415),)</f>
        <v>0</v>
      </c>
      <c r="AI416" s="343"/>
      <c r="AJ416" s="344"/>
      <c r="AK416" s="344"/>
      <c r="AL416" s="344"/>
      <c r="AM416" s="344"/>
      <c r="AN416" s="344"/>
      <c r="AO416" s="309"/>
      <c r="AP416" s="344"/>
      <c r="AQ416" s="344"/>
      <c r="AR416" s="344"/>
      <c r="AS416" s="344"/>
      <c r="AT416" s="344"/>
      <c r="AU416" s="309"/>
      <c r="AV416" s="344"/>
      <c r="AW416" s="344"/>
      <c r="AX416" s="309"/>
    </row>
    <row r="417" spans="1:50">
      <c r="A417" s="381" t="s">
        <v>314</v>
      </c>
      <c r="B417" s="382">
        <v>1561</v>
      </c>
      <c r="C417" s="382">
        <v>546</v>
      </c>
      <c r="D417" s="382">
        <v>722</v>
      </c>
      <c r="E417" s="382"/>
      <c r="F417" s="382">
        <v>86</v>
      </c>
      <c r="G417" s="389">
        <v>29</v>
      </c>
      <c r="H417" s="382">
        <v>2944</v>
      </c>
      <c r="I417" s="382"/>
      <c r="J417" s="382">
        <v>0</v>
      </c>
      <c r="K417" s="382">
        <v>0</v>
      </c>
      <c r="L417" s="382">
        <v>13</v>
      </c>
      <c r="M417" s="382">
        <v>683</v>
      </c>
      <c r="N417" s="382">
        <v>696</v>
      </c>
      <c r="O417" s="382"/>
      <c r="P417" s="382"/>
      <c r="Q417" s="382"/>
      <c r="Y417" s="288"/>
      <c r="Z417" s="284"/>
      <c r="AE417" s="288"/>
      <c r="AF417" s="284"/>
      <c r="AH417" s="288"/>
      <c r="AI417" s="343"/>
      <c r="AJ417" s="344"/>
      <c r="AK417" s="344"/>
      <c r="AL417" s="344"/>
      <c r="AM417" s="344"/>
      <c r="AN417" s="344"/>
      <c r="AO417" s="309"/>
      <c r="AP417" s="344"/>
      <c r="AQ417" s="344"/>
      <c r="AR417" s="344"/>
      <c r="AS417" s="344"/>
      <c r="AT417" s="344"/>
      <c r="AU417" s="309"/>
      <c r="AV417" s="344"/>
      <c r="AW417" s="344"/>
      <c r="AX417" s="309"/>
    </row>
    <row r="418" spans="1:50">
      <c r="A418" s="381" t="s">
        <v>316</v>
      </c>
      <c r="B418" s="382">
        <v>138310487.63608134</v>
      </c>
      <c r="C418" s="382">
        <v>46746382.067255713</v>
      </c>
      <c r="D418" s="382">
        <v>49950215.853049435</v>
      </c>
      <c r="E418" s="382"/>
      <c r="F418" s="382">
        <v>6765166.0000000009</v>
      </c>
      <c r="G418" s="389">
        <v>1924099.9090909089</v>
      </c>
      <c r="H418" s="382">
        <v>243696351.46547738</v>
      </c>
      <c r="I418" s="382"/>
      <c r="J418" s="382">
        <v>0</v>
      </c>
      <c r="K418" s="382">
        <v>0</v>
      </c>
      <c r="L418" s="382">
        <v>626356</v>
      </c>
      <c r="M418" s="382">
        <v>43868785.458874457</v>
      </c>
      <c r="N418" s="382">
        <v>44495141.458874457</v>
      </c>
      <c r="O418" s="382"/>
      <c r="P418" s="382"/>
      <c r="Q418" s="382"/>
      <c r="R418" s="273"/>
      <c r="S418" s="275">
        <f>IF(B417&gt;0,(B418/B417),)</f>
        <v>88603.771707931664</v>
      </c>
      <c r="T418" s="275">
        <f t="shared" ref="T418" si="4440">IF(C417&gt;0,(C418/C417),)</f>
        <v>85616.084372263213</v>
      </c>
      <c r="U418" s="275">
        <f t="shared" ref="U418" si="4441">IF(D417&gt;0,(D418/D417),)</f>
        <v>69183.124450206975</v>
      </c>
      <c r="V418" s="275">
        <f t="shared" ref="V418" si="4442">IF(E417&gt;0,(E418/E417),)</f>
        <v>0</v>
      </c>
      <c r="W418" s="275">
        <f t="shared" ref="W418" si="4443">IF(F417&gt;0,(F418/F417),)</f>
        <v>78664.720930232565</v>
      </c>
      <c r="X418" s="275">
        <f t="shared" ref="X418" si="4444">IF(G417&gt;0,(G418/G417),)</f>
        <v>66348.272727272721</v>
      </c>
      <c r="Y418" s="290">
        <f t="shared" ref="Y418" si="4445">IF(H417&gt;0,(H418/H417),)</f>
        <v>82777.293296697477</v>
      </c>
      <c r="Z418" s="285">
        <f t="shared" ref="Z418" si="4446">IF(I417&gt;0,(I418/I417),)</f>
        <v>0</v>
      </c>
      <c r="AA418" s="275">
        <f t="shared" ref="AA418" si="4447">IF(J417&gt;0,(J418/J417),)</f>
        <v>0</v>
      </c>
      <c r="AB418" s="275">
        <f t="shared" ref="AB418" si="4448">IF(K417&gt;0,(K418/K417),)</f>
        <v>0</v>
      </c>
      <c r="AC418" s="275">
        <f t="shared" ref="AC418" si="4449">IF(L417&gt;0,(L418/L417),)</f>
        <v>48181.230769230766</v>
      </c>
      <c r="AD418" s="275">
        <f t="shared" ref="AD418" si="4450">IF(M417&gt;0,(M418/M417),)</f>
        <v>64229.554112554106</v>
      </c>
      <c r="AE418" s="290">
        <f t="shared" ref="AE418" si="4451">IF(N417&gt;0,(N418/N417),)</f>
        <v>63929.800946658703</v>
      </c>
      <c r="AF418" s="285">
        <f t="shared" ref="AF418" si="4452">IF(O417&gt;0,(O418/O417),)</f>
        <v>0</v>
      </c>
      <c r="AG418" s="275">
        <f t="shared" ref="AG418" si="4453">IF(P417&gt;0,(P418/P417),)</f>
        <v>0</v>
      </c>
      <c r="AH418" s="290">
        <f t="shared" ref="AH418" si="4454">IF(Q417&gt;0,(Q418/Q417),)</f>
        <v>0</v>
      </c>
      <c r="AI418" s="345">
        <f>IF(S416&gt;0,(S418-S416)/S416,)</f>
        <v>9.4303114512789103E-3</v>
      </c>
      <c r="AJ418" s="314">
        <f t="shared" ref="AJ418" si="4455">IF(T416&gt;0,(T418-T416)/T416,)</f>
        <v>2.9529638217037836E-2</v>
      </c>
      <c r="AK418" s="314">
        <f t="shared" ref="AK418" si="4456">IF(U416&gt;0,(U418-U416)/U416,)</f>
        <v>-9.3661208740803813E-3</v>
      </c>
      <c r="AL418" s="314">
        <f t="shared" ref="AL418" si="4457">IF(V416&gt;0,(V418-V416)/V416,)</f>
        <v>0</v>
      </c>
      <c r="AM418" s="314">
        <f t="shared" ref="AM418" si="4458">IF(W416&gt;0,(W418-W416)/W416,)</f>
        <v>2.0475313681167943E-2</v>
      </c>
      <c r="AN418" s="314">
        <f t="shared" ref="AN418" si="4459">IF(X416&gt;0,(X418-X416)/X416,)</f>
        <v>-6.0414130649965444E-3</v>
      </c>
      <c r="AO418" s="310">
        <f t="shared" ref="AO418" si="4460">IF(Y416&gt;0,(Y418-Y416)/Y416,)</f>
        <v>1.0573507676427228E-2</v>
      </c>
      <c r="AP418" s="314">
        <f t="shared" ref="AP418" si="4461">IF(Z416&gt;0,(Z418-Z416)/Z416,)</f>
        <v>0</v>
      </c>
      <c r="AQ418" s="314">
        <f t="shared" ref="AQ418" si="4462">IF(AA416&gt;0,(AA418-AA416)/AA416,)</f>
        <v>0</v>
      </c>
      <c r="AR418" s="314">
        <f t="shared" ref="AR418" si="4463">IF(AB416&gt;0,(AB418-AB416)/AB416,)</f>
        <v>0</v>
      </c>
      <c r="AS418" s="312">
        <f t="shared" ref="AS418" si="4464">IF(AC416&gt;0,(AC418-AC416)/AC416,)</f>
        <v>-0.1101899218804384</v>
      </c>
      <c r="AT418" s="314">
        <f t="shared" ref="AT418" si="4465">IF(AD416&gt;0,(AD418-AD416)/AD416,)</f>
        <v>5.5812915277178386E-3</v>
      </c>
      <c r="AU418" s="310">
        <f t="shared" ref="AU418" si="4466">IF(AE416&gt;0,(AE418-AE416)/AE416,)</f>
        <v>3.6475004353239645E-3</v>
      </c>
      <c r="AV418" s="314">
        <f t="shared" ref="AV418" si="4467">IF(AF416&gt;0,(AF418-AF416)/AF416,)</f>
        <v>0</v>
      </c>
      <c r="AW418" s="314">
        <f t="shared" ref="AW418" si="4468">IF(AG416&gt;0,(AG418-AG416)/AG416,)</f>
        <v>0</v>
      </c>
      <c r="AX418" s="310">
        <f t="shared" ref="AX418" si="4469">IF(AH416&gt;0,(AH418-AH416)/AH416,)</f>
        <v>0</v>
      </c>
    </row>
    <row r="419" spans="1:50">
      <c r="A419" s="381" t="s">
        <v>318</v>
      </c>
      <c r="B419" s="382">
        <v>1133</v>
      </c>
      <c r="C419" s="382">
        <v>572</v>
      </c>
      <c r="D419" s="382">
        <v>695</v>
      </c>
      <c r="E419" s="382"/>
      <c r="F419" s="382">
        <v>56</v>
      </c>
      <c r="G419" s="389">
        <v>22</v>
      </c>
      <c r="H419" s="382">
        <v>2478</v>
      </c>
      <c r="I419" s="382"/>
      <c r="J419" s="382">
        <v>0</v>
      </c>
      <c r="K419" s="382">
        <v>0</v>
      </c>
      <c r="L419" s="382">
        <v>7</v>
      </c>
      <c r="M419" s="382">
        <v>755</v>
      </c>
      <c r="N419" s="382">
        <v>762</v>
      </c>
      <c r="O419" s="382"/>
      <c r="P419" s="382"/>
      <c r="Q419" s="382"/>
      <c r="Y419" s="288"/>
      <c r="Z419" s="284"/>
      <c r="AE419" s="288"/>
      <c r="AF419" s="284"/>
      <c r="AH419" s="288"/>
      <c r="AI419" s="343"/>
      <c r="AJ419" s="344"/>
      <c r="AK419" s="344"/>
      <c r="AL419" s="344"/>
      <c r="AM419" s="344"/>
      <c r="AN419" s="344"/>
      <c r="AO419" s="309"/>
      <c r="AP419" s="344"/>
      <c r="AQ419" s="344"/>
      <c r="AR419" s="344"/>
      <c r="AS419" s="344"/>
      <c r="AT419" s="344"/>
      <c r="AU419" s="309"/>
      <c r="AV419" s="344"/>
      <c r="AW419" s="344"/>
      <c r="AX419" s="309"/>
    </row>
    <row r="420" spans="1:50">
      <c r="A420" s="381" t="s">
        <v>320</v>
      </c>
      <c r="B420" s="382">
        <v>85400673.812649116</v>
      </c>
      <c r="C420" s="382">
        <v>38236408.644499935</v>
      </c>
      <c r="D420" s="382">
        <v>43359036.374150254</v>
      </c>
      <c r="E420" s="382"/>
      <c r="F420" s="382">
        <v>3420757</v>
      </c>
      <c r="G420" s="389">
        <v>1256600</v>
      </c>
      <c r="H420" s="382">
        <v>171673475.8312993</v>
      </c>
      <c r="I420" s="382"/>
      <c r="J420" s="382">
        <v>0</v>
      </c>
      <c r="K420" s="382">
        <v>0</v>
      </c>
      <c r="L420" s="382">
        <v>337215</v>
      </c>
      <c r="M420" s="382">
        <v>43160137.782152228</v>
      </c>
      <c r="N420" s="382">
        <v>43497352.782152228</v>
      </c>
      <c r="O420" s="382"/>
      <c r="P420" s="382"/>
      <c r="Q420" s="382"/>
      <c r="R420" s="273"/>
      <c r="S420" s="275">
        <f>IF(B419&gt;0,(B420/B419),)</f>
        <v>75375.705042055706</v>
      </c>
      <c r="T420" s="275">
        <f t="shared" ref="T420" si="4470">IF(C419&gt;0,(C420/C419),)</f>
        <v>66846.868259615265</v>
      </c>
      <c r="U420" s="275">
        <f t="shared" ref="U420" si="4471">IF(D419&gt;0,(D420/D419),)</f>
        <v>62387.102696619069</v>
      </c>
      <c r="V420" s="275">
        <f t="shared" ref="V420" si="4472">IF(E419&gt;0,(E420/E419),)</f>
        <v>0</v>
      </c>
      <c r="W420" s="275">
        <f t="shared" ref="W420" si="4473">IF(F419&gt;0,(F420/F419),)</f>
        <v>61084.946428571428</v>
      </c>
      <c r="X420" s="275">
        <f t="shared" ref="X420" si="4474">IF(G419&gt;0,(G420/G419),)</f>
        <v>57118.181818181816</v>
      </c>
      <c r="Y420" s="290">
        <f t="shared" ref="Y420" si="4475">IF(H419&gt;0,(H420/H419),)</f>
        <v>69279.045936763243</v>
      </c>
      <c r="Z420" s="285">
        <f t="shared" ref="Z420" si="4476">IF(I419&gt;0,(I420/I419),)</f>
        <v>0</v>
      </c>
      <c r="AA420" s="275">
        <f t="shared" ref="AA420" si="4477">IF(J419&gt;0,(J420/J419),)</f>
        <v>0</v>
      </c>
      <c r="AB420" s="275">
        <f t="shared" ref="AB420" si="4478">IF(K419&gt;0,(K420/K419),)</f>
        <v>0</v>
      </c>
      <c r="AC420" s="275">
        <f t="shared" ref="AC420" si="4479">IF(L419&gt;0,(L420/L419),)</f>
        <v>48173.571428571428</v>
      </c>
      <c r="AD420" s="275">
        <f t="shared" ref="AD420" si="4480">IF(M419&gt;0,(M420/M419),)</f>
        <v>57165.745406824142</v>
      </c>
      <c r="AE420" s="290">
        <f t="shared" ref="AE420" si="4481">IF(N419&gt;0,(N420/N419),)</f>
        <v>57083.140134058041</v>
      </c>
      <c r="AF420" s="285">
        <f t="shared" ref="AF420" si="4482">IF(O419&gt;0,(O420/O419),)</f>
        <v>0</v>
      </c>
      <c r="AG420" s="275">
        <f t="shared" ref="AG420" si="4483">IF(P419&gt;0,(P420/P419),)</f>
        <v>0</v>
      </c>
      <c r="AH420" s="290">
        <f t="shared" ref="AH420" si="4484">IF(Q419&gt;0,(Q420/Q419),)</f>
        <v>0</v>
      </c>
      <c r="AI420" s="343"/>
      <c r="AJ420" s="344"/>
      <c r="AK420" s="344"/>
      <c r="AL420" s="344"/>
      <c r="AM420" s="344"/>
      <c r="AN420" s="344"/>
      <c r="AO420" s="309"/>
      <c r="AP420" s="344"/>
      <c r="AQ420" s="344"/>
      <c r="AR420" s="344"/>
      <c r="AS420" s="344"/>
      <c r="AT420" s="344"/>
      <c r="AU420" s="309"/>
      <c r="AV420" s="344"/>
      <c r="AW420" s="344"/>
      <c r="AX420" s="309"/>
    </row>
    <row r="421" spans="1:50">
      <c r="A421" s="381" t="s">
        <v>322</v>
      </c>
      <c r="B421" s="382">
        <v>1177</v>
      </c>
      <c r="C421" s="382">
        <v>613</v>
      </c>
      <c r="D421" s="382">
        <v>711</v>
      </c>
      <c r="E421" s="382"/>
      <c r="F421" s="382">
        <v>60</v>
      </c>
      <c r="G421" s="389">
        <v>30</v>
      </c>
      <c r="H421" s="382">
        <v>2591</v>
      </c>
      <c r="I421" s="382"/>
      <c r="J421" s="382">
        <v>0</v>
      </c>
      <c r="K421" s="382">
        <v>0</v>
      </c>
      <c r="L421" s="382">
        <v>6</v>
      </c>
      <c r="M421" s="382">
        <v>704</v>
      </c>
      <c r="N421" s="382">
        <v>710</v>
      </c>
      <c r="O421" s="382"/>
      <c r="P421" s="382"/>
      <c r="Q421" s="382"/>
      <c r="Y421" s="288"/>
      <c r="Z421" s="284"/>
      <c r="AE421" s="288"/>
      <c r="AF421" s="284"/>
      <c r="AH421" s="288"/>
      <c r="AI421" s="343"/>
      <c r="AJ421" s="344"/>
      <c r="AK421" s="344"/>
      <c r="AL421" s="344"/>
      <c r="AM421" s="344"/>
      <c r="AN421" s="344"/>
      <c r="AO421" s="309"/>
      <c r="AP421" s="344"/>
      <c r="AQ421" s="344"/>
      <c r="AR421" s="344"/>
      <c r="AS421" s="344"/>
      <c r="AT421" s="344"/>
      <c r="AU421" s="309"/>
      <c r="AV421" s="344"/>
      <c r="AW421" s="344"/>
      <c r="AX421" s="309"/>
    </row>
    <row r="422" spans="1:50">
      <c r="A422" s="381" t="s">
        <v>324</v>
      </c>
      <c r="B422" s="382">
        <v>90113001.104414165</v>
      </c>
      <c r="C422" s="382">
        <v>41347145.361853108</v>
      </c>
      <c r="D422" s="382">
        <v>44362684.330278151</v>
      </c>
      <c r="E422" s="382"/>
      <c r="F422" s="382">
        <v>3836807</v>
      </c>
      <c r="G422" s="389">
        <v>1706165</v>
      </c>
      <c r="H422" s="382">
        <v>181365802.79654542</v>
      </c>
      <c r="I422" s="382"/>
      <c r="J422" s="382">
        <v>0</v>
      </c>
      <c r="K422" s="382">
        <v>0</v>
      </c>
      <c r="L422" s="382">
        <v>293234</v>
      </c>
      <c r="M422" s="382">
        <v>40771885.340845071</v>
      </c>
      <c r="N422" s="382">
        <v>41065119.340845071</v>
      </c>
      <c r="O422" s="382"/>
      <c r="P422" s="382"/>
      <c r="Q422" s="382"/>
      <c r="R422" s="273"/>
      <c r="S422" s="275">
        <f>IF(B421&gt;0,(B422/B421),)</f>
        <v>76561.598219553242</v>
      </c>
      <c r="T422" s="275">
        <f t="shared" ref="T422" si="4485">IF(C421&gt;0,(C422/C421),)</f>
        <v>67450.481830102945</v>
      </c>
      <c r="U422" s="275">
        <f t="shared" ref="U422" si="4486">IF(D421&gt;0,(D422/D421),)</f>
        <v>62394.77402289473</v>
      </c>
      <c r="V422" s="275">
        <f t="shared" ref="V422" si="4487">IF(E421&gt;0,(E422/E421),)</f>
        <v>0</v>
      </c>
      <c r="W422" s="275">
        <f t="shared" ref="W422" si="4488">IF(F421&gt;0,(F422/F421),)</f>
        <v>63946.783333333333</v>
      </c>
      <c r="X422" s="275">
        <f t="shared" ref="X422" si="4489">IF(G421&gt;0,(G422/G421),)</f>
        <v>56872.166666666664</v>
      </c>
      <c r="Y422" s="290">
        <f t="shared" ref="Y422" si="4490">IF(H421&gt;0,(H422/H421),)</f>
        <v>69998.380083576005</v>
      </c>
      <c r="Z422" s="285">
        <f t="shared" ref="Z422" si="4491">IF(I421&gt;0,(I422/I421),)</f>
        <v>0</v>
      </c>
      <c r="AA422" s="275">
        <f t="shared" ref="AA422" si="4492">IF(J421&gt;0,(J422/J421),)</f>
        <v>0</v>
      </c>
      <c r="AB422" s="275">
        <f t="shared" ref="AB422" si="4493">IF(K421&gt;0,(K422/K421),)</f>
        <v>0</v>
      </c>
      <c r="AC422" s="275">
        <f t="shared" ref="AC422" si="4494">IF(L421&gt;0,(L422/L421),)</f>
        <v>48872.333333333336</v>
      </c>
      <c r="AD422" s="275">
        <f t="shared" ref="AD422" si="4495">IF(M421&gt;0,(M422/M421),)</f>
        <v>57914.609859154931</v>
      </c>
      <c r="AE422" s="290">
        <f t="shared" ref="AE422" si="4496">IF(N421&gt;0,(N422/N421),)</f>
        <v>57838.196254711365</v>
      </c>
      <c r="AF422" s="285">
        <f t="shared" ref="AF422" si="4497">IF(O421&gt;0,(O422/O421),)</f>
        <v>0</v>
      </c>
      <c r="AG422" s="275">
        <f t="shared" ref="AG422" si="4498">IF(P421&gt;0,(P422/P421),)</f>
        <v>0</v>
      </c>
      <c r="AH422" s="290">
        <f t="shared" ref="AH422" si="4499">IF(Q421&gt;0,(Q422/Q421),)</f>
        <v>0</v>
      </c>
      <c r="AI422" s="345">
        <f>IF(S420&gt;0,(S422-S420)/S420,)</f>
        <v>1.5733095655103578E-2</v>
      </c>
      <c r="AJ422" s="314">
        <f t="shared" ref="AJ422" si="4500">IF(T420&gt;0,(T422-T420)/T420,)</f>
        <v>9.0297958034983306E-3</v>
      </c>
      <c r="AK422" s="314">
        <f t="shared" ref="AK422" si="4501">IF(U420&gt;0,(U422-U420)/U420,)</f>
        <v>1.2296333607548631E-4</v>
      </c>
      <c r="AL422" s="314">
        <f t="shared" ref="AL422" si="4502">IF(V420&gt;0,(V422-V420)/V420,)</f>
        <v>0</v>
      </c>
      <c r="AM422" s="314">
        <f t="shared" ref="AM422" si="4503">IF(W420&gt;0,(W422-W420)/W420,)</f>
        <v>4.6850117288853521E-2</v>
      </c>
      <c r="AN422" s="314">
        <f t="shared" ref="AN422" si="4504">IF(X420&gt;0,(X422-X420)/X420,)</f>
        <v>-4.307125046421569E-3</v>
      </c>
      <c r="AO422" s="310">
        <f t="shared" ref="AO422" si="4505">IF(Y420&gt;0,(Y422-Y420)/Y420,)</f>
        <v>1.0383141642414622E-2</v>
      </c>
      <c r="AP422" s="314">
        <f t="shared" ref="AP422" si="4506">IF(Z420&gt;0,(Z422-Z420)/Z420,)</f>
        <v>0</v>
      </c>
      <c r="AQ422" s="314">
        <f t="shared" ref="AQ422" si="4507">IF(AA420&gt;0,(AA422-AA420)/AA420,)</f>
        <v>0</v>
      </c>
      <c r="AR422" s="314">
        <f t="shared" ref="AR422" si="4508">IF(AB420&gt;0,(AB422-AB420)/AB420,)</f>
        <v>0</v>
      </c>
      <c r="AS422" s="314">
        <f t="shared" ref="AS422" si="4509">IF(AC420&gt;0,(AC422-AC420)/AC420,)</f>
        <v>1.4505088247359571E-2</v>
      </c>
      <c r="AT422" s="314">
        <f t="shared" ref="AT422" si="4510">IF(AD420&gt;0,(AD422-AD420)/AD420,)</f>
        <v>1.3099880829007664E-2</v>
      </c>
      <c r="AU422" s="310">
        <f t="shared" ref="AU422" si="4511">IF(AE420&gt;0,(AE422-AE420)/AE420,)</f>
        <v>1.3227305275780156E-2</v>
      </c>
      <c r="AV422" s="314">
        <f t="shared" ref="AV422" si="4512">IF(AF420&gt;0,(AF422-AF420)/AF420,)</f>
        <v>0</v>
      </c>
      <c r="AW422" s="314">
        <f t="shared" ref="AW422" si="4513">IF(AG420&gt;0,(AG422-AG420)/AG420,)</f>
        <v>0</v>
      </c>
      <c r="AX422" s="310">
        <f t="shared" ref="AX422" si="4514">IF(AH420&gt;0,(AH422-AH420)/AH420,)</f>
        <v>0</v>
      </c>
    </row>
    <row r="423" spans="1:50">
      <c r="A423" s="381" t="s">
        <v>326</v>
      </c>
      <c r="B423" s="382">
        <v>338</v>
      </c>
      <c r="C423" s="382">
        <v>312</v>
      </c>
      <c r="D423" s="382">
        <v>242</v>
      </c>
      <c r="E423" s="382"/>
      <c r="F423" s="382">
        <v>38</v>
      </c>
      <c r="G423" s="389">
        <v>21</v>
      </c>
      <c r="H423" s="382">
        <v>951</v>
      </c>
      <c r="I423" s="382"/>
      <c r="J423" s="382">
        <v>0</v>
      </c>
      <c r="K423" s="382">
        <v>0</v>
      </c>
      <c r="L423" s="382">
        <v>4</v>
      </c>
      <c r="M423" s="382">
        <v>489</v>
      </c>
      <c r="N423" s="382">
        <v>493</v>
      </c>
      <c r="O423" s="382"/>
      <c r="P423" s="382"/>
      <c r="Q423" s="382"/>
      <c r="Y423" s="288"/>
      <c r="Z423" s="284"/>
      <c r="AE423" s="288"/>
      <c r="AF423" s="284"/>
      <c r="AH423" s="288"/>
      <c r="AI423" s="343"/>
      <c r="AJ423" s="344"/>
      <c r="AK423" s="344"/>
      <c r="AL423" s="344"/>
      <c r="AM423" s="344"/>
      <c r="AN423" s="344"/>
      <c r="AO423" s="309"/>
      <c r="AP423" s="344"/>
      <c r="AQ423" s="344"/>
      <c r="AR423" s="344"/>
      <c r="AS423" s="344"/>
      <c r="AT423" s="344"/>
      <c r="AU423" s="309"/>
      <c r="AV423" s="344"/>
      <c r="AW423" s="344"/>
      <c r="AX423" s="309"/>
    </row>
    <row r="424" spans="1:50">
      <c r="A424" s="381" t="s">
        <v>328</v>
      </c>
      <c r="B424" s="382">
        <v>17175153.777267084</v>
      </c>
      <c r="C424" s="382">
        <v>14927479.114507202</v>
      </c>
      <c r="D424" s="382">
        <v>12541644.500286687</v>
      </c>
      <c r="E424" s="382"/>
      <c r="F424" s="382">
        <v>2005052.0000000002</v>
      </c>
      <c r="G424" s="389">
        <v>1001306.25</v>
      </c>
      <c r="H424" s="382">
        <v>47650635.642060973</v>
      </c>
      <c r="I424" s="382"/>
      <c r="J424" s="382">
        <v>0</v>
      </c>
      <c r="K424" s="382">
        <v>0</v>
      </c>
      <c r="L424" s="382">
        <v>150000</v>
      </c>
      <c r="M424" s="382">
        <v>25291245.074346952</v>
      </c>
      <c r="N424" s="382">
        <v>25441245.074346952</v>
      </c>
      <c r="O424" s="382"/>
      <c r="P424" s="382"/>
      <c r="Q424" s="382"/>
      <c r="R424" s="273"/>
      <c r="S424" s="275">
        <f>IF(B423&gt;0,(B424/B423),)</f>
        <v>50814.064429784274</v>
      </c>
      <c r="T424" s="275">
        <f t="shared" ref="T424" si="4515">IF(C423&gt;0,(C424/C423),)</f>
        <v>47844.484341369236</v>
      </c>
      <c r="U424" s="275">
        <f t="shared" ref="U424" si="4516">IF(D423&gt;0,(D424/D423),)</f>
        <v>51824.977273911929</v>
      </c>
      <c r="V424" s="275">
        <f t="shared" ref="V424" si="4517">IF(E423&gt;0,(E424/E423),)</f>
        <v>0</v>
      </c>
      <c r="W424" s="275">
        <f t="shared" ref="W424" si="4518">IF(F423&gt;0,(F424/F423),)</f>
        <v>52764.526315789481</v>
      </c>
      <c r="X424" s="275">
        <f t="shared" ref="X424" si="4519">IF(G423&gt;0,(G424/G423),)</f>
        <v>47681.25</v>
      </c>
      <c r="Y424" s="290">
        <f t="shared" ref="Y424" si="4520">IF(H423&gt;0,(H424/H423),)</f>
        <v>50105.82086441743</v>
      </c>
      <c r="Z424" s="285">
        <f t="shared" ref="Z424" si="4521">IF(I423&gt;0,(I424/I423),)</f>
        <v>0</v>
      </c>
      <c r="AA424" s="275">
        <f t="shared" ref="AA424" si="4522">IF(J423&gt;0,(J424/J423),)</f>
        <v>0</v>
      </c>
      <c r="AB424" s="275">
        <f t="shared" ref="AB424" si="4523">IF(K423&gt;0,(K424/K423),)</f>
        <v>0</v>
      </c>
      <c r="AC424" s="275">
        <f t="shared" ref="AC424" si="4524">IF(L423&gt;0,(L424/L423),)</f>
        <v>37500</v>
      </c>
      <c r="AD424" s="275">
        <f t="shared" ref="AD424" si="4525">IF(M423&gt;0,(M424/M423),)</f>
        <v>51720.337575351637</v>
      </c>
      <c r="AE424" s="290">
        <f t="shared" ref="AE424" si="4526">IF(N423&gt;0,(N424/N423),)</f>
        <v>51604.959582853859</v>
      </c>
      <c r="AF424" s="285">
        <f t="shared" ref="AF424" si="4527">IF(O423&gt;0,(O424/O423),)</f>
        <v>0</v>
      </c>
      <c r="AG424" s="275">
        <f t="shared" ref="AG424" si="4528">IF(P423&gt;0,(P424/P423),)</f>
        <v>0</v>
      </c>
      <c r="AH424" s="290">
        <f t="shared" ref="AH424" si="4529">IF(Q423&gt;0,(Q424/Q423),)</f>
        <v>0</v>
      </c>
      <c r="AI424" s="343"/>
      <c r="AJ424" s="344"/>
      <c r="AK424" s="344"/>
      <c r="AL424" s="344"/>
      <c r="AM424" s="344"/>
      <c r="AN424" s="344"/>
      <c r="AO424" s="309"/>
      <c r="AP424" s="344"/>
      <c r="AQ424" s="344"/>
      <c r="AR424" s="344"/>
      <c r="AS424" s="344"/>
      <c r="AT424" s="344"/>
      <c r="AU424" s="309"/>
      <c r="AV424" s="344"/>
      <c r="AW424" s="344"/>
      <c r="AX424" s="309"/>
    </row>
    <row r="425" spans="1:50">
      <c r="A425" s="381" t="s">
        <v>330</v>
      </c>
      <c r="B425" s="382">
        <v>339</v>
      </c>
      <c r="C425" s="382">
        <v>289</v>
      </c>
      <c r="D425" s="382">
        <v>264</v>
      </c>
      <c r="E425" s="382"/>
      <c r="F425" s="382">
        <v>34</v>
      </c>
      <c r="G425" s="389">
        <v>21</v>
      </c>
      <c r="H425" s="382">
        <v>947</v>
      </c>
      <c r="I425" s="382"/>
      <c r="J425" s="382">
        <v>0</v>
      </c>
      <c r="K425" s="382">
        <v>0</v>
      </c>
      <c r="L425" s="382">
        <v>4</v>
      </c>
      <c r="M425" s="382">
        <v>464</v>
      </c>
      <c r="N425" s="382">
        <v>468</v>
      </c>
      <c r="O425" s="382"/>
      <c r="P425" s="382"/>
      <c r="Q425" s="382"/>
      <c r="Y425" s="288"/>
      <c r="Z425" s="284"/>
      <c r="AE425" s="288"/>
      <c r="AF425" s="284"/>
      <c r="AH425" s="288"/>
      <c r="AI425" s="343"/>
      <c r="AJ425" s="344"/>
      <c r="AK425" s="344"/>
      <c r="AL425" s="344"/>
      <c r="AM425" s="344"/>
      <c r="AN425" s="344"/>
      <c r="AO425" s="309"/>
      <c r="AP425" s="344"/>
      <c r="AQ425" s="344"/>
      <c r="AR425" s="344"/>
      <c r="AS425" s="344"/>
      <c r="AT425" s="344"/>
      <c r="AU425" s="309"/>
      <c r="AV425" s="344"/>
      <c r="AW425" s="344"/>
      <c r="AX425" s="309"/>
    </row>
    <row r="426" spans="1:50">
      <c r="A426" s="381" t="s">
        <v>332</v>
      </c>
      <c r="B426" s="382">
        <v>17269499.529757515</v>
      </c>
      <c r="C426" s="382">
        <v>14020553.529313775</v>
      </c>
      <c r="D426" s="382">
        <v>13039769.243256222</v>
      </c>
      <c r="E426" s="382"/>
      <c r="F426" s="382">
        <v>1869031</v>
      </c>
      <c r="G426" s="382">
        <v>1016550.28125</v>
      </c>
      <c r="H426" s="382">
        <v>47215403.583577514</v>
      </c>
      <c r="I426" s="382"/>
      <c r="J426" s="382">
        <v>0</v>
      </c>
      <c r="K426" s="382">
        <v>0</v>
      </c>
      <c r="L426" s="382">
        <v>166153.84615384616</v>
      </c>
      <c r="M426" s="382">
        <v>24282960.915901061</v>
      </c>
      <c r="N426" s="382">
        <v>24449114.762054909</v>
      </c>
      <c r="O426" s="382"/>
      <c r="P426" s="382"/>
      <c r="Q426" s="382"/>
      <c r="R426" s="273"/>
      <c r="S426" s="275">
        <f>IF(B425&gt;0,(B426/B425),)</f>
        <v>50942.476488960223</v>
      </c>
      <c r="T426" s="275">
        <f t="shared" ref="T426" si="4530">IF(C425&gt;0,(C426/C425),)</f>
        <v>48514.02605298884</v>
      </c>
      <c r="U426" s="275">
        <f t="shared" ref="U426" si="4531">IF(D425&gt;0,(D426/D425),)</f>
        <v>49393.065315364482</v>
      </c>
      <c r="V426" s="275">
        <f t="shared" ref="V426" si="4532">IF(E425&gt;0,(E426/E425),)</f>
        <v>0</v>
      </c>
      <c r="W426" s="275">
        <f t="shared" ref="W426" si="4533">IF(F425&gt;0,(F426/F425),)</f>
        <v>54971.5</v>
      </c>
      <c r="X426" s="275">
        <f t="shared" ref="X426" si="4534">IF(G425&gt;0,(G426/G425),)</f>
        <v>48407.15625</v>
      </c>
      <c r="Y426" s="290">
        <f t="shared" ref="Y426" si="4535">IF(H425&gt;0,(H426/H425),)</f>
        <v>49857.870732394418</v>
      </c>
      <c r="Z426" s="285">
        <f t="shared" ref="Z426" si="4536">IF(I425&gt;0,(I426/I425),)</f>
        <v>0</v>
      </c>
      <c r="AA426" s="275">
        <f t="shared" ref="AA426" si="4537">IF(J425&gt;0,(J426/J425),)</f>
        <v>0</v>
      </c>
      <c r="AB426" s="275">
        <f t="shared" ref="AB426" si="4538">IF(K425&gt;0,(K426/K425),)</f>
        <v>0</v>
      </c>
      <c r="AC426" s="275">
        <f t="shared" ref="AC426" si="4539">IF(L425&gt;0,(L426/L425),)</f>
        <v>41538.461538461539</v>
      </c>
      <c r="AD426" s="275">
        <f t="shared" ref="AD426" si="4540">IF(M425&gt;0,(M426/M425),)</f>
        <v>52333.967491166077</v>
      </c>
      <c r="AE426" s="290">
        <f t="shared" ref="AE426" si="4541">IF(N425&gt;0,(N426/N425),)</f>
        <v>52241.69820951904</v>
      </c>
      <c r="AF426" s="285">
        <f t="shared" ref="AF426" si="4542">IF(O425&gt;0,(O426/O425),)</f>
        <v>0</v>
      </c>
      <c r="AG426" s="275">
        <f t="shared" ref="AG426" si="4543">IF(P425&gt;0,(P426/P425),)</f>
        <v>0</v>
      </c>
      <c r="AH426" s="290">
        <f t="shared" ref="AH426" si="4544">IF(Q425&gt;0,(Q426/Q425),)</f>
        <v>0</v>
      </c>
      <c r="AI426" s="345">
        <f>IF(S424&gt;0,(S426-S424)/S424,)</f>
        <v>2.5270967913497886E-3</v>
      </c>
      <c r="AJ426" s="314">
        <f t="shared" ref="AJ426" si="4545">IF(T424&gt;0,(T426-T424)/T424,)</f>
        <v>1.3994125359204211E-2</v>
      </c>
      <c r="AK426" s="314">
        <f t="shared" ref="AK426" si="4546">IF(U424&gt;0,(U426-U424)/U424,)</f>
        <v>-4.6925480462711992E-2</v>
      </c>
      <c r="AL426" s="314">
        <f t="shared" ref="AL426" si="4547">IF(V424&gt;0,(V426-V424)/V424,)</f>
        <v>0</v>
      </c>
      <c r="AM426" s="314">
        <f t="shared" ref="AM426" si="4548">IF(W424&gt;0,(W426-W424)/W424,)</f>
        <v>4.1826845388548389E-2</v>
      </c>
      <c r="AN426" s="314">
        <f t="shared" ref="AN426" si="4549">IF(X424&gt;0,(X426-X424)/X424,)</f>
        <v>1.5224144710971294E-2</v>
      </c>
      <c r="AO426" s="310">
        <f t="shared" ref="AO426" si="4550">IF(Y424&gt;0,(Y426-Y424)/Y424,)</f>
        <v>-4.9485294871018347E-3</v>
      </c>
      <c r="AP426" s="314">
        <f t="shared" ref="AP426" si="4551">IF(Z424&gt;0,(Z426-Z424)/Z424,)</f>
        <v>0</v>
      </c>
      <c r="AQ426" s="314">
        <f t="shared" ref="AQ426" si="4552">IF(AA424&gt;0,(AA426-AA424)/AA424,)</f>
        <v>0</v>
      </c>
      <c r="AR426" s="314">
        <f t="shared" ref="AR426" si="4553">IF(AB424&gt;0,(AB426-AB424)/AB424,)</f>
        <v>0</v>
      </c>
      <c r="AS426" s="312">
        <f t="shared" ref="AS426" si="4554">IF(AC424&gt;0,(AC426-AC424)/AC424,)</f>
        <v>0.10769230769230771</v>
      </c>
      <c r="AT426" s="314">
        <f t="shared" ref="AT426" si="4555">IF(AD424&gt;0,(AD426-AD424)/AD424,)</f>
        <v>1.1864383424033894E-2</v>
      </c>
      <c r="AU426" s="310">
        <f t="shared" ref="AU426" si="4556">IF(AE424&gt;0,(AE426-AE424)/AE424,)</f>
        <v>1.2338709918818391E-2</v>
      </c>
      <c r="AV426" s="314">
        <f t="shared" ref="AV426" si="4557">IF(AF424&gt;0,(AF426-AF424)/AF424,)</f>
        <v>0</v>
      </c>
      <c r="AW426" s="314">
        <f t="shared" ref="AW426" si="4558">IF(AG424&gt;0,(AG426-AG424)/AG424,)</f>
        <v>0</v>
      </c>
      <c r="AX426" s="310">
        <f t="shared" ref="AX426" si="4559">IF(AH424&gt;0,(AH426-AH424)/AH424,)</f>
        <v>0</v>
      </c>
    </row>
    <row r="427" spans="1:50">
      <c r="A427" s="381" t="s">
        <v>334</v>
      </c>
      <c r="B427" s="382">
        <v>313</v>
      </c>
      <c r="C427" s="382">
        <v>11</v>
      </c>
      <c r="D427" s="382">
        <v>124</v>
      </c>
      <c r="E427" s="382"/>
      <c r="F427" s="382">
        <v>54</v>
      </c>
      <c r="G427" s="382">
        <v>0</v>
      </c>
      <c r="H427" s="382">
        <v>502</v>
      </c>
      <c r="I427" s="382"/>
      <c r="J427" s="382">
        <v>0</v>
      </c>
      <c r="K427" s="382">
        <v>0</v>
      </c>
      <c r="L427" s="382">
        <v>0</v>
      </c>
      <c r="M427" s="382">
        <v>65</v>
      </c>
      <c r="N427" s="382">
        <v>65</v>
      </c>
      <c r="O427" s="382"/>
      <c r="P427" s="382"/>
      <c r="Q427" s="382"/>
      <c r="Y427" s="288"/>
      <c r="Z427" s="284"/>
      <c r="AE427" s="288"/>
      <c r="AF427" s="284"/>
      <c r="AH427" s="288"/>
      <c r="AI427" s="343"/>
      <c r="AJ427" s="344"/>
      <c r="AK427" s="344"/>
      <c r="AL427" s="344"/>
      <c r="AM427" s="344"/>
      <c r="AN427" s="344"/>
      <c r="AO427" s="309"/>
      <c r="AP427" s="344"/>
      <c r="AQ427" s="344"/>
      <c r="AR427" s="344"/>
      <c r="AS427" s="344"/>
      <c r="AT427" s="344"/>
      <c r="AU427" s="309"/>
      <c r="AV427" s="344"/>
      <c r="AW427" s="344"/>
      <c r="AX427" s="309"/>
    </row>
    <row r="428" spans="1:50">
      <c r="A428" s="381" t="s">
        <v>336</v>
      </c>
      <c r="B428" s="382">
        <v>16710307.588474665</v>
      </c>
      <c r="C428" s="382">
        <v>722401.13207547169</v>
      </c>
      <c r="D428" s="382">
        <v>6522699.0544671454</v>
      </c>
      <c r="E428" s="382"/>
      <c r="F428" s="382">
        <v>2975653</v>
      </c>
      <c r="G428" s="382">
        <v>0</v>
      </c>
      <c r="H428" s="382">
        <v>26931060.77501728</v>
      </c>
      <c r="I428" s="382"/>
      <c r="J428" s="382">
        <v>0</v>
      </c>
      <c r="K428" s="382">
        <v>0</v>
      </c>
      <c r="L428" s="382">
        <v>0</v>
      </c>
      <c r="M428" s="382">
        <v>2521680.7352941171</v>
      </c>
      <c r="N428" s="382">
        <v>2521680.7352941171</v>
      </c>
      <c r="O428" s="382"/>
      <c r="P428" s="382"/>
      <c r="Q428" s="382"/>
      <c r="R428" s="273"/>
      <c r="S428" s="275">
        <f>IF(B427&gt;0,(B428/B427),)</f>
        <v>53387.564180430236</v>
      </c>
      <c r="T428" s="275">
        <f t="shared" ref="T428" si="4560">IF(C427&gt;0,(C428/C427),)</f>
        <v>65672.830188679247</v>
      </c>
      <c r="U428" s="275">
        <f t="shared" ref="U428" si="4561">IF(D427&gt;0,(D428/D427),)</f>
        <v>52602.411729573752</v>
      </c>
      <c r="V428" s="275">
        <f t="shared" ref="V428" si="4562">IF(E427&gt;0,(E428/E427),)</f>
        <v>0</v>
      </c>
      <c r="W428" s="275">
        <f t="shared" ref="W428" si="4563">IF(F427&gt;0,(F428/F427),)</f>
        <v>55104.685185185182</v>
      </c>
      <c r="X428" s="275">
        <f t="shared" ref="X428" si="4564">IF(G427&gt;0,(G428/G427),)</f>
        <v>0</v>
      </c>
      <c r="Y428" s="290">
        <f t="shared" ref="Y428" si="4565">IF(H427&gt;0,(H428/H427),)</f>
        <v>53647.531424337212</v>
      </c>
      <c r="Z428" s="285">
        <f t="shared" ref="Z428" si="4566">IF(I427&gt;0,(I428/I427),)</f>
        <v>0</v>
      </c>
      <c r="AA428" s="275">
        <f t="shared" ref="AA428" si="4567">IF(J427&gt;0,(J428/J427),)</f>
        <v>0</v>
      </c>
      <c r="AB428" s="275">
        <f t="shared" ref="AB428" si="4568">IF(K427&gt;0,(K428/K427),)</f>
        <v>0</v>
      </c>
      <c r="AC428" s="275">
        <f t="shared" ref="AC428" si="4569">IF(L427&gt;0,(L428/L427),)</f>
        <v>0</v>
      </c>
      <c r="AD428" s="275">
        <f t="shared" ref="AD428" si="4570">IF(M427&gt;0,(M428/M427),)</f>
        <v>38795.088235294112</v>
      </c>
      <c r="AE428" s="290">
        <f t="shared" ref="AE428" si="4571">IF(N427&gt;0,(N428/N427),)</f>
        <v>38795.088235294112</v>
      </c>
      <c r="AF428" s="285">
        <f t="shared" ref="AF428" si="4572">IF(O427&gt;0,(O428/O427),)</f>
        <v>0</v>
      </c>
      <c r="AG428" s="275">
        <f t="shared" ref="AG428" si="4573">IF(P427&gt;0,(P428/P427),)</f>
        <v>0</v>
      </c>
      <c r="AH428" s="290">
        <f t="shared" ref="AH428" si="4574">IF(Q427&gt;0,(Q428/Q427),)</f>
        <v>0</v>
      </c>
      <c r="AI428" s="343"/>
      <c r="AJ428" s="344"/>
      <c r="AK428" s="344"/>
      <c r="AL428" s="344"/>
      <c r="AM428" s="344"/>
      <c r="AN428" s="344"/>
      <c r="AO428" s="309"/>
      <c r="AP428" s="344"/>
      <c r="AQ428" s="344"/>
      <c r="AR428" s="344"/>
      <c r="AS428" s="344"/>
      <c r="AT428" s="344"/>
      <c r="AU428" s="309"/>
      <c r="AV428" s="344"/>
      <c r="AW428" s="344"/>
      <c r="AX428" s="309"/>
    </row>
    <row r="429" spans="1:50">
      <c r="A429" s="381" t="s">
        <v>338</v>
      </c>
      <c r="B429" s="382">
        <v>368</v>
      </c>
      <c r="C429" s="382">
        <v>39</v>
      </c>
      <c r="D429" s="382">
        <v>117</v>
      </c>
      <c r="E429" s="382"/>
      <c r="F429" s="382">
        <v>55</v>
      </c>
      <c r="G429" s="382">
        <v>0</v>
      </c>
      <c r="H429" s="382">
        <v>579</v>
      </c>
      <c r="I429" s="382"/>
      <c r="J429" s="382">
        <v>0</v>
      </c>
      <c r="K429" s="382">
        <v>0</v>
      </c>
      <c r="L429" s="382">
        <v>0</v>
      </c>
      <c r="M429" s="382">
        <v>69</v>
      </c>
      <c r="N429" s="382">
        <v>69</v>
      </c>
      <c r="O429" s="382"/>
      <c r="P429" s="382"/>
      <c r="Q429" s="382"/>
      <c r="Y429" s="288"/>
      <c r="Z429" s="284"/>
      <c r="AE429" s="288"/>
      <c r="AF429" s="284"/>
      <c r="AH429" s="288"/>
      <c r="AI429" s="343"/>
      <c r="AJ429" s="344"/>
      <c r="AK429" s="344"/>
      <c r="AL429" s="344"/>
      <c r="AM429" s="344"/>
      <c r="AN429" s="344"/>
      <c r="AO429" s="309"/>
      <c r="AP429" s="344"/>
      <c r="AQ429" s="344"/>
      <c r="AR429" s="344"/>
      <c r="AS429" s="344"/>
      <c r="AT429" s="344"/>
      <c r="AU429" s="309"/>
      <c r="AV429" s="344"/>
      <c r="AW429" s="344"/>
      <c r="AX429" s="309"/>
    </row>
    <row r="430" spans="1:50">
      <c r="A430" s="381" t="s">
        <v>340</v>
      </c>
      <c r="B430" s="382">
        <v>19879493.199262269</v>
      </c>
      <c r="C430" s="382">
        <v>2178689.1749999998</v>
      </c>
      <c r="D430" s="382">
        <v>6690229.916666667</v>
      </c>
      <c r="E430" s="382"/>
      <c r="F430" s="382">
        <v>3116791</v>
      </c>
      <c r="G430" s="382">
        <v>0</v>
      </c>
      <c r="H430" s="382">
        <v>31865203.290928937</v>
      </c>
      <c r="I430" s="382"/>
      <c r="J430" s="382">
        <v>0</v>
      </c>
      <c r="K430" s="382">
        <v>0</v>
      </c>
      <c r="L430" s="382">
        <v>0</v>
      </c>
      <c r="M430" s="382">
        <v>2766084.0995260663</v>
      </c>
      <c r="N430" s="382">
        <v>2766084.0995260663</v>
      </c>
      <c r="O430" s="382"/>
      <c r="P430" s="382"/>
      <c r="Q430" s="382"/>
      <c r="R430" s="273"/>
      <c r="S430" s="275">
        <f>IF(B429&gt;0,(B430/B429),)</f>
        <v>54020.361954517037</v>
      </c>
      <c r="T430" s="275">
        <f t="shared" ref="T430" si="4575">IF(C429&gt;0,(C430/C429),)</f>
        <v>55863.824999999997</v>
      </c>
      <c r="U430" s="275">
        <f t="shared" ref="U430" si="4576">IF(D429&gt;0,(D430/D429),)</f>
        <v>57181.452279202284</v>
      </c>
      <c r="V430" s="275">
        <f t="shared" ref="V430" si="4577">IF(E429&gt;0,(E430/E429),)</f>
        <v>0</v>
      </c>
      <c r="W430" s="275">
        <f t="shared" ref="W430" si="4578">IF(F429&gt;0,(F430/F429),)</f>
        <v>56668.927272727269</v>
      </c>
      <c r="X430" s="275">
        <f t="shared" ref="X430" si="4579">IF(G429&gt;0,(G430/G429),)</f>
        <v>0</v>
      </c>
      <c r="Y430" s="290">
        <f t="shared" ref="Y430" si="4580">IF(H429&gt;0,(H430/H429),)</f>
        <v>55034.893421293498</v>
      </c>
      <c r="Z430" s="285">
        <f t="shared" ref="Z430" si="4581">IF(I429&gt;0,(I430/I429),)</f>
        <v>0</v>
      </c>
      <c r="AA430" s="275">
        <f t="shared" ref="AA430" si="4582">IF(J429&gt;0,(J430/J429),)</f>
        <v>0</v>
      </c>
      <c r="AB430" s="275">
        <f t="shared" ref="AB430" si="4583">IF(K429&gt;0,(K430/K429),)</f>
        <v>0</v>
      </c>
      <c r="AC430" s="275">
        <f t="shared" ref="AC430" si="4584">IF(L429&gt;0,(L430/L429),)</f>
        <v>0</v>
      </c>
      <c r="AD430" s="275">
        <f t="shared" ref="AD430" si="4585">IF(M429&gt;0,(M430/M429),)</f>
        <v>40088.175355450236</v>
      </c>
      <c r="AE430" s="290">
        <f t="shared" ref="AE430" si="4586">IF(N429&gt;0,(N430/N429),)</f>
        <v>40088.175355450236</v>
      </c>
      <c r="AF430" s="285">
        <f t="shared" ref="AF430" si="4587">IF(O429&gt;0,(O430/O429),)</f>
        <v>0</v>
      </c>
      <c r="AG430" s="275">
        <f t="shared" ref="AG430" si="4588">IF(P429&gt;0,(P430/P429),)</f>
        <v>0</v>
      </c>
      <c r="AH430" s="290">
        <f t="shared" ref="AH430" si="4589">IF(Q429&gt;0,(Q430/Q429),)</f>
        <v>0</v>
      </c>
      <c r="AI430" s="345">
        <f>IF(S428&gt;0,(S430-S428)/S428,)</f>
        <v>1.18529058929937E-2</v>
      </c>
      <c r="AJ430" s="312">
        <f t="shared" ref="AJ430" si="4590">IF(T428&gt;0,(T430-T428)/T428,)</f>
        <v>-0.14936169433383331</v>
      </c>
      <c r="AK430" s="312">
        <f t="shared" ref="AK430" si="4591">IF(U428&gt;0,(U430-U428)/U428,)</f>
        <v>8.7050011569224983E-2</v>
      </c>
      <c r="AL430" s="314">
        <f t="shared" ref="AL430" si="4592">IF(V428&gt;0,(V430-V428)/V428,)</f>
        <v>0</v>
      </c>
      <c r="AM430" s="314">
        <f t="shared" ref="AM430" si="4593">IF(W428&gt;0,(W430-W428)/W428,)</f>
        <v>2.8386734853584301E-2</v>
      </c>
      <c r="AN430" s="314">
        <f t="shared" ref="AN430" si="4594">IF(X428&gt;0,(X430-X428)/X428,)</f>
        <v>0</v>
      </c>
      <c r="AO430" s="310">
        <f t="shared" ref="AO430" si="4595">IF(Y428&gt;0,(Y430-Y428)/Y428,)</f>
        <v>2.5860686598655105E-2</v>
      </c>
      <c r="AP430" s="314">
        <f t="shared" ref="AP430" si="4596">IF(Z428&gt;0,(Z430-Z428)/Z428,)</f>
        <v>0</v>
      </c>
      <c r="AQ430" s="314">
        <f t="shared" ref="AQ430" si="4597">IF(AA428&gt;0,(AA430-AA428)/AA428,)</f>
        <v>0</v>
      </c>
      <c r="AR430" s="314">
        <f t="shared" ref="AR430" si="4598">IF(AB428&gt;0,(AB430-AB428)/AB428,)</f>
        <v>0</v>
      </c>
      <c r="AS430" s="314">
        <f t="shared" ref="AS430" si="4599">IF(AC428&gt;0,(AC430-AC428)/AC428,)</f>
        <v>0</v>
      </c>
      <c r="AT430" s="314">
        <f t="shared" ref="AT430" si="4600">IF(AD428&gt;0,(AD430-AD428)/AD428,)</f>
        <v>3.3331207092853796E-2</v>
      </c>
      <c r="AU430" s="310">
        <f t="shared" ref="AU430" si="4601">IF(AE428&gt;0,(AE430-AE428)/AE428,)</f>
        <v>3.3331207092853796E-2</v>
      </c>
      <c r="AV430" s="314">
        <f t="shared" ref="AV430" si="4602">IF(AF428&gt;0,(AF430-AF428)/AF428,)</f>
        <v>0</v>
      </c>
      <c r="AW430" s="314">
        <f t="shared" ref="AW430" si="4603">IF(AG428&gt;0,(AG430-AG428)/AG428,)</f>
        <v>0</v>
      </c>
      <c r="AX430" s="310">
        <f t="shared" ref="AX430" si="4604">IF(AH428&gt;0,(AH430-AH428)/AH428,)</f>
        <v>0</v>
      </c>
    </row>
    <row r="431" spans="1:50">
      <c r="A431" s="381" t="s">
        <v>342</v>
      </c>
      <c r="B431" s="382">
        <v>0</v>
      </c>
      <c r="C431" s="382">
        <v>0</v>
      </c>
      <c r="D431" s="382">
        <v>0</v>
      </c>
      <c r="E431" s="382"/>
      <c r="F431" s="382">
        <v>0</v>
      </c>
      <c r="G431" s="382">
        <v>0</v>
      </c>
      <c r="H431" s="382">
        <v>0</v>
      </c>
      <c r="I431" s="382"/>
      <c r="J431" s="382">
        <v>0</v>
      </c>
      <c r="K431" s="382">
        <v>0</v>
      </c>
      <c r="L431" s="382">
        <v>0</v>
      </c>
      <c r="M431" s="382">
        <v>0</v>
      </c>
      <c r="N431" s="382">
        <v>0</v>
      </c>
      <c r="O431" s="382"/>
      <c r="P431" s="382"/>
      <c r="Q431" s="382"/>
      <c r="Y431" s="288"/>
      <c r="Z431" s="284"/>
      <c r="AE431" s="288"/>
      <c r="AF431" s="284"/>
      <c r="AH431" s="288"/>
      <c r="AI431" s="343"/>
      <c r="AJ431" s="344"/>
      <c r="AK431" s="344"/>
      <c r="AL431" s="344"/>
      <c r="AM431" s="344"/>
      <c r="AN431" s="344"/>
      <c r="AO431" s="309"/>
      <c r="AP431" s="344"/>
      <c r="AQ431" s="344"/>
      <c r="AR431" s="344"/>
      <c r="AS431" s="344"/>
      <c r="AT431" s="344"/>
      <c r="AU431" s="309"/>
      <c r="AV431" s="344"/>
      <c r="AW431" s="344"/>
      <c r="AX431" s="309"/>
    </row>
    <row r="432" spans="1:50">
      <c r="A432" s="381" t="s">
        <v>344</v>
      </c>
      <c r="B432" s="382">
        <v>0</v>
      </c>
      <c r="C432" s="382">
        <v>0</v>
      </c>
      <c r="D432" s="382">
        <v>0</v>
      </c>
      <c r="E432" s="382"/>
      <c r="F432" s="382">
        <v>0</v>
      </c>
      <c r="G432" s="382">
        <v>0</v>
      </c>
      <c r="H432" s="382">
        <v>0</v>
      </c>
      <c r="I432" s="382"/>
      <c r="J432" s="382">
        <v>0</v>
      </c>
      <c r="K432" s="382">
        <v>0</v>
      </c>
      <c r="L432" s="382">
        <v>0</v>
      </c>
      <c r="M432" s="382">
        <v>0</v>
      </c>
      <c r="N432" s="382">
        <v>0</v>
      </c>
      <c r="O432" s="382"/>
      <c r="P432" s="382"/>
      <c r="Q432" s="382"/>
      <c r="R432" s="273"/>
      <c r="S432" s="275">
        <f>IF(B431&gt;0,(B432/B431),)</f>
        <v>0</v>
      </c>
      <c r="T432" s="275">
        <f t="shared" ref="T432" si="4605">IF(C431&gt;0,(C432/C431),)</f>
        <v>0</v>
      </c>
      <c r="U432" s="275">
        <f t="shared" ref="U432" si="4606">IF(D431&gt;0,(D432/D431),)</f>
        <v>0</v>
      </c>
      <c r="V432" s="275">
        <f t="shared" ref="V432" si="4607">IF(E431&gt;0,(E432/E431),)</f>
        <v>0</v>
      </c>
      <c r="W432" s="275">
        <f t="shared" ref="W432" si="4608">IF(F431&gt;0,(F432/F431),)</f>
        <v>0</v>
      </c>
      <c r="X432" s="275">
        <f t="shared" ref="X432" si="4609">IF(G431&gt;0,(G432/G431),)</f>
        <v>0</v>
      </c>
      <c r="Y432" s="290">
        <f t="shared" ref="Y432" si="4610">IF(H431&gt;0,(H432/H431),)</f>
        <v>0</v>
      </c>
      <c r="Z432" s="285">
        <f t="shared" ref="Z432" si="4611">IF(I431&gt;0,(I432/I431),)</f>
        <v>0</v>
      </c>
      <c r="AA432" s="275">
        <f t="shared" ref="AA432" si="4612">IF(J431&gt;0,(J432/J431),)</f>
        <v>0</v>
      </c>
      <c r="AB432" s="275">
        <f t="shared" ref="AB432" si="4613">IF(K431&gt;0,(K432/K431),)</f>
        <v>0</v>
      </c>
      <c r="AC432" s="275">
        <f t="shared" ref="AC432" si="4614">IF(L431&gt;0,(L432/L431),)</f>
        <v>0</v>
      </c>
      <c r="AD432" s="275">
        <f t="shared" ref="AD432" si="4615">IF(M431&gt;0,(M432/M431),)</f>
        <v>0</v>
      </c>
      <c r="AE432" s="290">
        <f t="shared" ref="AE432" si="4616">IF(N431&gt;0,(N432/N431),)</f>
        <v>0</v>
      </c>
      <c r="AF432" s="285">
        <f t="shared" ref="AF432" si="4617">IF(O431&gt;0,(O432/O431),)</f>
        <v>0</v>
      </c>
      <c r="AG432" s="275">
        <f t="shared" ref="AG432" si="4618">IF(P431&gt;0,(P432/P431),)</f>
        <v>0</v>
      </c>
      <c r="AH432" s="290">
        <f t="shared" ref="AH432" si="4619">IF(Q431&gt;0,(Q432/Q431),)</f>
        <v>0</v>
      </c>
      <c r="AI432" s="343"/>
      <c r="AJ432" s="344"/>
      <c r="AK432" s="344"/>
      <c r="AL432" s="344"/>
      <c r="AM432" s="344"/>
      <c r="AN432" s="344"/>
      <c r="AO432" s="309"/>
      <c r="AP432" s="344"/>
      <c r="AQ432" s="344"/>
      <c r="AR432" s="344"/>
      <c r="AS432" s="344"/>
      <c r="AT432" s="344"/>
      <c r="AU432" s="309"/>
      <c r="AV432" s="344"/>
      <c r="AW432" s="344"/>
      <c r="AX432" s="309"/>
    </row>
    <row r="433" spans="1:50">
      <c r="A433" s="381" t="s">
        <v>346</v>
      </c>
      <c r="B433" s="382">
        <v>0</v>
      </c>
      <c r="C433" s="382">
        <v>0</v>
      </c>
      <c r="D433" s="382">
        <v>11</v>
      </c>
      <c r="E433" s="382"/>
      <c r="F433" s="382">
        <v>0</v>
      </c>
      <c r="G433" s="382">
        <v>0</v>
      </c>
      <c r="H433" s="382">
        <v>11</v>
      </c>
      <c r="I433" s="382"/>
      <c r="J433" s="382">
        <v>0</v>
      </c>
      <c r="K433" s="382">
        <v>0</v>
      </c>
      <c r="L433" s="382">
        <v>0</v>
      </c>
      <c r="M433" s="382">
        <v>0</v>
      </c>
      <c r="N433" s="382">
        <v>0</v>
      </c>
      <c r="O433" s="382"/>
      <c r="P433" s="382"/>
      <c r="Q433" s="382"/>
      <c r="Y433" s="288"/>
      <c r="Z433" s="284"/>
      <c r="AE433" s="288"/>
      <c r="AF433" s="284"/>
      <c r="AH433" s="288"/>
      <c r="AI433" s="343"/>
      <c r="AJ433" s="344"/>
      <c r="AK433" s="344"/>
      <c r="AL433" s="344"/>
      <c r="AM433" s="344"/>
      <c r="AN433" s="344"/>
      <c r="AO433" s="309"/>
      <c r="AP433" s="344"/>
      <c r="AQ433" s="344"/>
      <c r="AR433" s="344"/>
      <c r="AS433" s="344"/>
      <c r="AT433" s="344"/>
      <c r="AU433" s="309"/>
      <c r="AV433" s="344"/>
      <c r="AW433" s="344"/>
      <c r="AX433" s="309"/>
    </row>
    <row r="434" spans="1:50">
      <c r="A434" s="381" t="s">
        <v>348</v>
      </c>
      <c r="B434" s="382">
        <v>0</v>
      </c>
      <c r="C434" s="382">
        <v>0</v>
      </c>
      <c r="D434" s="382">
        <v>371390</v>
      </c>
      <c r="E434" s="382"/>
      <c r="F434" s="382">
        <v>0</v>
      </c>
      <c r="G434" s="382">
        <v>0</v>
      </c>
      <c r="H434" s="382">
        <v>371390</v>
      </c>
      <c r="I434" s="382"/>
      <c r="J434" s="382">
        <v>0</v>
      </c>
      <c r="K434" s="382">
        <v>0</v>
      </c>
      <c r="L434" s="382">
        <v>0</v>
      </c>
      <c r="M434" s="382">
        <v>0</v>
      </c>
      <c r="N434" s="382">
        <v>0</v>
      </c>
      <c r="O434" s="382"/>
      <c r="P434" s="382"/>
      <c r="Q434" s="382"/>
      <c r="R434" s="273"/>
      <c r="S434" s="275">
        <f>IF(B433&gt;0,(B434/B433),)</f>
        <v>0</v>
      </c>
      <c r="T434" s="275">
        <f t="shared" ref="T434" si="4620">IF(C433&gt;0,(C434/C433),)</f>
        <v>0</v>
      </c>
      <c r="U434" s="275">
        <f t="shared" ref="U434" si="4621">IF(D433&gt;0,(D434/D433),)</f>
        <v>33762.727272727272</v>
      </c>
      <c r="V434" s="275">
        <f t="shared" ref="V434" si="4622">IF(E433&gt;0,(E434/E433),)</f>
        <v>0</v>
      </c>
      <c r="W434" s="275">
        <f t="shared" ref="W434" si="4623">IF(F433&gt;0,(F434/F433),)</f>
        <v>0</v>
      </c>
      <c r="X434" s="275">
        <f t="shared" ref="X434" si="4624">IF(G433&gt;0,(G434/G433),)</f>
        <v>0</v>
      </c>
      <c r="Y434" s="290">
        <f t="shared" ref="Y434" si="4625">IF(H433&gt;0,(H434/H433),)</f>
        <v>33762.727272727272</v>
      </c>
      <c r="Z434" s="285">
        <f t="shared" ref="Z434" si="4626">IF(I433&gt;0,(I434/I433),)</f>
        <v>0</v>
      </c>
      <c r="AA434" s="275">
        <f t="shared" ref="AA434" si="4627">IF(J433&gt;0,(J434/J433),)</f>
        <v>0</v>
      </c>
      <c r="AB434" s="275">
        <f t="shared" ref="AB434" si="4628">IF(K433&gt;0,(K434/K433),)</f>
        <v>0</v>
      </c>
      <c r="AC434" s="275">
        <f t="shared" ref="AC434" si="4629">IF(L433&gt;0,(L434/L433),)</f>
        <v>0</v>
      </c>
      <c r="AD434" s="275">
        <f t="shared" ref="AD434" si="4630">IF(M433&gt;0,(M434/M433),)</f>
        <v>0</v>
      </c>
      <c r="AE434" s="290">
        <f t="shared" ref="AE434" si="4631">IF(N433&gt;0,(N434/N433),)</f>
        <v>0</v>
      </c>
      <c r="AF434" s="285">
        <f t="shared" ref="AF434" si="4632">IF(O433&gt;0,(O434/O433),)</f>
        <v>0</v>
      </c>
      <c r="AG434" s="275">
        <f t="shared" ref="AG434" si="4633">IF(P433&gt;0,(P434/P433),)</f>
        <v>0</v>
      </c>
      <c r="AH434" s="290">
        <f t="shared" ref="AH434" si="4634">IF(Q433&gt;0,(Q434/Q433),)</f>
        <v>0</v>
      </c>
      <c r="AI434" s="345">
        <f>IF(S432&gt;0,(S434-S432)/S432,)</f>
        <v>0</v>
      </c>
      <c r="AJ434" s="314">
        <f t="shared" ref="AJ434" si="4635">IF(T432&gt;0,(T434-T432)/T432,)</f>
        <v>0</v>
      </c>
      <c r="AK434" s="314">
        <f t="shared" ref="AK434" si="4636">IF(U432&gt;0,(U434-U432)/U432,)</f>
        <v>0</v>
      </c>
      <c r="AL434" s="314">
        <f t="shared" ref="AL434" si="4637">IF(V432&gt;0,(V434-V432)/V432,)</f>
        <v>0</v>
      </c>
      <c r="AM434" s="314">
        <f t="shared" ref="AM434" si="4638">IF(W432&gt;0,(W434-W432)/W432,)</f>
        <v>0</v>
      </c>
      <c r="AN434" s="314">
        <f t="shared" ref="AN434" si="4639">IF(X432&gt;0,(X434-X432)/X432,)</f>
        <v>0</v>
      </c>
      <c r="AO434" s="310">
        <f t="shared" ref="AO434" si="4640">IF(Y432&gt;0,(Y434-Y432)/Y432,)</f>
        <v>0</v>
      </c>
      <c r="AP434" s="314">
        <f t="shared" ref="AP434" si="4641">IF(Z432&gt;0,(Z434-Z432)/Z432,)</f>
        <v>0</v>
      </c>
      <c r="AQ434" s="314">
        <f t="shared" ref="AQ434" si="4642">IF(AA432&gt;0,(AA434-AA432)/AA432,)</f>
        <v>0</v>
      </c>
      <c r="AR434" s="314">
        <f t="shared" ref="AR434" si="4643">IF(AB432&gt;0,(AB434-AB432)/AB432,)</f>
        <v>0</v>
      </c>
      <c r="AS434" s="314">
        <f t="shared" ref="AS434" si="4644">IF(AC432&gt;0,(AC434-AC432)/AC432,)</f>
        <v>0</v>
      </c>
      <c r="AT434" s="314">
        <f t="shared" ref="AT434" si="4645">IF(AD432&gt;0,(AD434-AD432)/AD432,)</f>
        <v>0</v>
      </c>
      <c r="AU434" s="310">
        <f t="shared" ref="AU434" si="4646">IF(AE432&gt;0,(AE434-AE432)/AE432,)</f>
        <v>0</v>
      </c>
      <c r="AV434" s="314">
        <f t="shared" ref="AV434" si="4647">IF(AF432&gt;0,(AF434-AF432)/AF432,)</f>
        <v>0</v>
      </c>
      <c r="AW434" s="314">
        <f t="shared" ref="AW434" si="4648">IF(AG432&gt;0,(AG434-AG432)/AG432,)</f>
        <v>0</v>
      </c>
      <c r="AX434" s="310">
        <f t="shared" ref="AX434" si="4649">IF(AH432&gt;0,(AH434-AH432)/AH432,)</f>
        <v>0</v>
      </c>
    </row>
    <row r="435" spans="1:50">
      <c r="A435" s="381" t="s">
        <v>350</v>
      </c>
      <c r="B435" s="382">
        <v>5022</v>
      </c>
      <c r="C435" s="382">
        <v>1853</v>
      </c>
      <c r="D435" s="382">
        <v>2444</v>
      </c>
      <c r="E435" s="382"/>
      <c r="F435" s="382">
        <v>268</v>
      </c>
      <c r="G435" s="382">
        <v>92</v>
      </c>
      <c r="H435" s="382">
        <v>9679</v>
      </c>
      <c r="I435" s="382"/>
      <c r="J435" s="382">
        <v>0</v>
      </c>
      <c r="K435" s="382">
        <v>0</v>
      </c>
      <c r="L435" s="382">
        <v>36</v>
      </c>
      <c r="M435" s="382">
        <v>2466</v>
      </c>
      <c r="N435" s="382">
        <v>2502</v>
      </c>
      <c r="O435" s="382"/>
      <c r="P435" s="382"/>
      <c r="Q435" s="382"/>
      <c r="Y435" s="288"/>
      <c r="Z435" s="284"/>
      <c r="AE435" s="288"/>
      <c r="AF435" s="284"/>
      <c r="AH435" s="288"/>
      <c r="AI435" s="343"/>
      <c r="AJ435" s="344"/>
      <c r="AK435" s="344"/>
      <c r="AL435" s="344"/>
      <c r="AM435" s="344"/>
      <c r="AN435" s="344"/>
      <c r="AO435" s="309"/>
      <c r="AP435" s="344"/>
      <c r="AQ435" s="344"/>
      <c r="AR435" s="344"/>
      <c r="AS435" s="344"/>
      <c r="AT435" s="344"/>
      <c r="AU435" s="309"/>
      <c r="AV435" s="344"/>
      <c r="AW435" s="344"/>
      <c r="AX435" s="309"/>
    </row>
    <row r="436" spans="1:50">
      <c r="A436" s="381" t="s">
        <v>352</v>
      </c>
      <c r="B436" s="382">
        <v>476406825.94497216</v>
      </c>
      <c r="C436" s="382">
        <v>148811145.18301159</v>
      </c>
      <c r="D436" s="382">
        <v>169949332.99765113</v>
      </c>
      <c r="E436" s="382"/>
      <c r="F436" s="382">
        <v>18584837</v>
      </c>
      <c r="G436" s="382">
        <v>5739955.7345360825</v>
      </c>
      <c r="H436" s="382">
        <v>819492096.86017096</v>
      </c>
      <c r="I436" s="382"/>
      <c r="J436" s="382">
        <v>0</v>
      </c>
      <c r="K436" s="382">
        <v>0</v>
      </c>
      <c r="L436" s="382">
        <v>2006487</v>
      </c>
      <c r="M436" s="382">
        <v>148261671.81818447</v>
      </c>
      <c r="N436" s="382">
        <v>150268158.81818447</v>
      </c>
      <c r="O436" s="382"/>
      <c r="P436" s="382"/>
      <c r="Q436" s="382"/>
      <c r="R436" s="273"/>
      <c r="S436" s="275">
        <f>IF(B435&gt;0,(B436/B435),)</f>
        <v>94863.963748501032</v>
      </c>
      <c r="T436" s="275">
        <f t="shared" ref="T436" si="4650">IF(C435&gt;0,(C436/C435),)</f>
        <v>80308.227297901554</v>
      </c>
      <c r="U436" s="275">
        <f t="shared" ref="U436" si="4651">IF(D435&gt;0,(D436/D435),)</f>
        <v>69537.370293637941</v>
      </c>
      <c r="V436" s="275">
        <f t="shared" ref="V436" si="4652">IF(E435&gt;0,(E436/E435),)</f>
        <v>0</v>
      </c>
      <c r="W436" s="275">
        <f t="shared" ref="W436" si="4653">IF(F435&gt;0,(F436/F435),)</f>
        <v>69346.406716417914</v>
      </c>
      <c r="X436" s="275">
        <f t="shared" ref="X436" si="4654">IF(G435&gt;0,(G436/G435),)</f>
        <v>62390.823201479157</v>
      </c>
      <c r="Y436" s="290">
        <f t="shared" ref="Y436" si="4655">IF(H435&gt;0,(H436/H435),)</f>
        <v>84667.021062110856</v>
      </c>
      <c r="Z436" s="285">
        <f t="shared" ref="Z436" si="4656">IF(I435&gt;0,(I436/I435),)</f>
        <v>0</v>
      </c>
      <c r="AA436" s="275">
        <f t="shared" ref="AA436" si="4657">IF(J435&gt;0,(J436/J435),)</f>
        <v>0</v>
      </c>
      <c r="AB436" s="275">
        <f t="shared" ref="AB436" si="4658">IF(K435&gt;0,(K436/K435),)</f>
        <v>0</v>
      </c>
      <c r="AC436" s="275">
        <f t="shared" ref="AC436" si="4659">IF(L435&gt;0,(L436/L435),)</f>
        <v>55735.75</v>
      </c>
      <c r="AD436" s="275">
        <f t="shared" ref="AD436" si="4660">IF(M435&gt;0,(M436/M435),)</f>
        <v>60122.332448574401</v>
      </c>
      <c r="AE436" s="290">
        <f t="shared" ref="AE436" si="4661">IF(N435&gt;0,(N436/N435),)</f>
        <v>60059.216154350303</v>
      </c>
      <c r="AF436" s="285">
        <f t="shared" ref="AF436" si="4662">IF(O435&gt;0,(O436/O435),)</f>
        <v>0</v>
      </c>
      <c r="AG436" s="275">
        <f t="shared" ref="AG436" si="4663">IF(P435&gt;0,(P436/P435),)</f>
        <v>0</v>
      </c>
      <c r="AH436" s="290">
        <f t="shared" ref="AH436" si="4664">IF(Q435&gt;0,(Q436/Q435),)</f>
        <v>0</v>
      </c>
      <c r="AI436" s="343"/>
      <c r="AJ436" s="344"/>
      <c r="AK436" s="344"/>
      <c r="AL436" s="344"/>
      <c r="AM436" s="344"/>
      <c r="AN436" s="344"/>
      <c r="AO436" s="309"/>
      <c r="AP436" s="344"/>
      <c r="AQ436" s="344"/>
      <c r="AR436" s="344"/>
      <c r="AS436" s="344"/>
      <c r="AT436" s="344"/>
      <c r="AU436" s="309"/>
      <c r="AV436" s="344"/>
      <c r="AW436" s="344"/>
      <c r="AX436" s="309"/>
    </row>
    <row r="437" spans="1:50">
      <c r="A437" s="381" t="s">
        <v>354</v>
      </c>
      <c r="B437" s="382">
        <v>5188</v>
      </c>
      <c r="C437" s="382">
        <v>1933</v>
      </c>
      <c r="D437" s="382">
        <v>2500</v>
      </c>
      <c r="E437" s="382"/>
      <c r="F437" s="382">
        <v>274</v>
      </c>
      <c r="G437" s="382">
        <v>100</v>
      </c>
      <c r="H437" s="382">
        <v>9995</v>
      </c>
      <c r="I437" s="382"/>
      <c r="J437" s="382">
        <v>0</v>
      </c>
      <c r="K437" s="382">
        <v>0</v>
      </c>
      <c r="L437" s="382">
        <v>35</v>
      </c>
      <c r="M437" s="382">
        <v>2376</v>
      </c>
      <c r="N437" s="382">
        <v>2411</v>
      </c>
      <c r="O437" s="382"/>
      <c r="P437" s="382"/>
      <c r="Q437" s="382"/>
      <c r="Y437" s="288"/>
      <c r="Z437" s="284"/>
      <c r="AE437" s="288"/>
      <c r="AF437" s="284"/>
      <c r="AH437" s="288"/>
      <c r="AI437" s="343"/>
      <c r="AJ437" s="344"/>
      <c r="AK437" s="344"/>
      <c r="AL437" s="344"/>
      <c r="AM437" s="344"/>
      <c r="AN437" s="344"/>
      <c r="AO437" s="309"/>
      <c r="AP437" s="344"/>
      <c r="AQ437" s="344"/>
      <c r="AR437" s="344"/>
      <c r="AS437" s="344"/>
      <c r="AT437" s="344"/>
      <c r="AU437" s="309"/>
      <c r="AV437" s="344"/>
      <c r="AW437" s="344"/>
      <c r="AX437" s="309"/>
    </row>
    <row r="438" spans="1:50" ht="13.5" thickBot="1">
      <c r="A438" s="387" t="s">
        <v>356</v>
      </c>
      <c r="B438" s="388">
        <v>496086885.99160302</v>
      </c>
      <c r="C438" s="388">
        <v>158765979.34711221</v>
      </c>
      <c r="D438" s="388">
        <v>172726459.86441246</v>
      </c>
      <c r="E438" s="388"/>
      <c r="F438" s="388">
        <v>19690609</v>
      </c>
      <c r="G438" s="388">
        <v>6162395.1903409092</v>
      </c>
      <c r="H438" s="388">
        <v>853432329.3934685</v>
      </c>
      <c r="I438" s="388"/>
      <c r="J438" s="388">
        <v>0</v>
      </c>
      <c r="K438" s="388">
        <v>0</v>
      </c>
      <c r="L438" s="388">
        <v>1881899.846153846</v>
      </c>
      <c r="M438" s="388">
        <v>144348924.52819014</v>
      </c>
      <c r="N438" s="388">
        <v>146230824.37434399</v>
      </c>
      <c r="O438" s="388"/>
      <c r="P438" s="388"/>
      <c r="Q438" s="388"/>
      <c r="S438" s="281">
        <f>IF(B437&gt;0,(B438/B437),)</f>
        <v>95621.990360756172</v>
      </c>
      <c r="T438" s="281">
        <f t="shared" ref="T438" si="4665">IF(C437&gt;0,(C438/C437),)</f>
        <v>82134.495264931305</v>
      </c>
      <c r="U438" s="281">
        <f t="shared" ref="U438" si="4666">IF(D437&gt;0,(D438/D437),)</f>
        <v>69090.583945764985</v>
      </c>
      <c r="V438" s="281">
        <f t="shared" ref="V438" si="4667">IF(E437&gt;0,(E438/E437),)</f>
        <v>0</v>
      </c>
      <c r="W438" s="281">
        <f t="shared" ref="W438" si="4668">IF(F437&gt;0,(F438/F437),)</f>
        <v>71863.536496350367</v>
      </c>
      <c r="X438" s="281">
        <f t="shared" ref="X438" si="4669">IF(G437&gt;0,(G438/G437),)</f>
        <v>61623.951903409092</v>
      </c>
      <c r="Y438" s="291">
        <f t="shared" ref="Y438" si="4670">IF(H437&gt;0,(H438/H437),)</f>
        <v>85385.925902297997</v>
      </c>
      <c r="Z438" s="286">
        <f t="shared" ref="Z438" si="4671">IF(I437&gt;0,(I438/I437),)</f>
        <v>0</v>
      </c>
      <c r="AA438" s="281">
        <f t="shared" ref="AA438" si="4672">IF(J437&gt;0,(J438/J437),)</f>
        <v>0</v>
      </c>
      <c r="AB438" s="281">
        <f t="shared" ref="AB438" si="4673">IF(K437&gt;0,(K438/K437),)</f>
        <v>0</v>
      </c>
      <c r="AC438" s="281">
        <f t="shared" ref="AC438" si="4674">IF(L437&gt;0,(L438/L437),)</f>
        <v>53768.567032967032</v>
      </c>
      <c r="AD438" s="281">
        <f t="shared" ref="AD438" si="4675">IF(M437&gt;0,(M438/M437),)</f>
        <v>60752.914363716387</v>
      </c>
      <c r="AE438" s="291">
        <f t="shared" ref="AE438" si="4676">IF(N437&gt;0,(N438/N437),)</f>
        <v>60651.524004290332</v>
      </c>
      <c r="AF438" s="286">
        <f t="shared" ref="AF438" si="4677">IF(O437&gt;0,(O438/O437),)</f>
        <v>0</v>
      </c>
      <c r="AG438" s="281">
        <f t="shared" ref="AG438" si="4678">IF(P437&gt;0,(P438/P437),)</f>
        <v>0</v>
      </c>
      <c r="AH438" s="291">
        <f t="shared" ref="AH438" si="4679">IF(Q437&gt;0,(Q438/Q437),)</f>
        <v>0</v>
      </c>
      <c r="AI438" s="346">
        <f>IF(S436&gt;0,(S438-S436)/S436,)</f>
        <v>7.9906698213115506E-3</v>
      </c>
      <c r="AJ438" s="347">
        <f t="shared" ref="AJ438" si="4680">IF(T436&gt;0,(T438-T436)/T436,)</f>
        <v>2.2740733153718502E-2</v>
      </c>
      <c r="AK438" s="347">
        <f t="shared" ref="AK438" si="4681">IF(U436&gt;0,(U438-U436)/U436,)</f>
        <v>-6.4251257415443705E-3</v>
      </c>
      <c r="AL438" s="347">
        <f t="shared" ref="AL438" si="4682">IF(V436&gt;0,(V438-V436)/V436,)</f>
        <v>0</v>
      </c>
      <c r="AM438" s="347">
        <f t="shared" ref="AM438" si="4683">IF(W436&gt;0,(W438-W436)/W436,)</f>
        <v>3.6297912164733936E-2</v>
      </c>
      <c r="AN438" s="347">
        <f t="shared" ref="AN438" si="4684">IF(X436&gt;0,(X438-X436)/X436,)</f>
        <v>-1.2291411760886731E-2</v>
      </c>
      <c r="AO438" s="311">
        <f t="shared" ref="AO438" si="4685">IF(Y436&gt;0,(Y438-Y436)/Y436,)</f>
        <v>8.4909665081963764E-3</v>
      </c>
      <c r="AP438" s="347">
        <f t="shared" ref="AP438" si="4686">IF(Z436&gt;0,(Z438-Z436)/Z436,)</f>
        <v>0</v>
      </c>
      <c r="AQ438" s="347">
        <f t="shared" ref="AQ438" si="4687">IF(AA436&gt;0,(AA438-AA436)/AA436,)</f>
        <v>0</v>
      </c>
      <c r="AR438" s="347">
        <f t="shared" ref="AR438" si="4688">IF(AB436&gt;0,(AB438-AB436)/AB436,)</f>
        <v>0</v>
      </c>
      <c r="AS438" s="347">
        <f t="shared" ref="AS438" si="4689">IF(AC436&gt;0,(AC438-AC436)/AC436,)</f>
        <v>-3.5294814675194429E-2</v>
      </c>
      <c r="AT438" s="347">
        <f t="shared" ref="AT438" si="4690">IF(AD436&gt;0,(AD438-AD436)/AD436,)</f>
        <v>1.04883142330074E-2</v>
      </c>
      <c r="AU438" s="311">
        <f t="shared" ref="AU438" si="4691">IF(AE436&gt;0,(AE438-AE436)/AE436,)</f>
        <v>9.8620642736631185E-3</v>
      </c>
      <c r="AV438" s="347">
        <f t="shared" ref="AV438" si="4692">IF(AF436&gt;0,(AF438-AF436)/AF436,)</f>
        <v>0</v>
      </c>
      <c r="AW438" s="347">
        <f t="shared" ref="AW438" si="4693">IF(AG436&gt;0,(AG438-AG436)/AG436,)</f>
        <v>0</v>
      </c>
      <c r="AX438" s="311">
        <f t="shared" ref="AX438" si="4694">IF(AH436&gt;0,(AH438-AH436)/AH436,)</f>
        <v>0</v>
      </c>
    </row>
    <row r="439" spans="1:50">
      <c r="A439" s="380" t="s">
        <v>42</v>
      </c>
      <c r="B439" s="382"/>
      <c r="C439" s="382"/>
      <c r="D439" s="382"/>
      <c r="E439" s="382"/>
      <c r="F439" s="382"/>
      <c r="G439" s="382"/>
      <c r="H439" s="382"/>
      <c r="I439" s="382"/>
      <c r="J439" s="382"/>
      <c r="K439" s="382"/>
      <c r="L439" s="382"/>
      <c r="M439" s="382"/>
      <c r="N439" s="382"/>
      <c r="O439" s="382"/>
      <c r="P439" s="382"/>
      <c r="Q439" s="382"/>
      <c r="Y439" s="288"/>
      <c r="Z439" s="284"/>
      <c r="AE439" s="288"/>
      <c r="AF439" s="284"/>
      <c r="AH439" s="288"/>
      <c r="AI439" s="343"/>
      <c r="AJ439" s="344"/>
      <c r="AK439" s="344"/>
      <c r="AL439" s="344"/>
      <c r="AM439" s="344"/>
      <c r="AN439" s="344"/>
      <c r="AO439" s="309"/>
      <c r="AP439" s="344"/>
      <c r="AQ439" s="344"/>
      <c r="AR439" s="344"/>
      <c r="AS439" s="344"/>
      <c r="AT439" s="344"/>
      <c r="AU439" s="309"/>
      <c r="AV439" s="344"/>
      <c r="AW439" s="344"/>
      <c r="AX439" s="309"/>
    </row>
    <row r="440" spans="1:50">
      <c r="A440" s="381" t="s">
        <v>302</v>
      </c>
      <c r="B440" s="382">
        <v>284</v>
      </c>
      <c r="C440" s="382"/>
      <c r="D440" s="382">
        <v>197</v>
      </c>
      <c r="E440" s="382"/>
      <c r="F440" s="382">
        <v>80</v>
      </c>
      <c r="G440" s="382">
        <v>126</v>
      </c>
      <c r="H440" s="382">
        <v>687</v>
      </c>
      <c r="I440" s="382">
        <v>43</v>
      </c>
      <c r="J440" s="382"/>
      <c r="K440" s="382">
        <v>20</v>
      </c>
      <c r="L440" s="382">
        <v>50</v>
      </c>
      <c r="M440" s="382"/>
      <c r="N440" s="382">
        <v>113</v>
      </c>
      <c r="O440" s="382"/>
      <c r="P440" s="382"/>
      <c r="Q440" s="382"/>
      <c r="S440" s="274"/>
      <c r="T440" s="274"/>
      <c r="U440" s="274"/>
      <c r="V440" s="274"/>
      <c r="W440" s="274"/>
      <c r="X440" s="274"/>
      <c r="Y440" s="289"/>
      <c r="Z440" s="284"/>
      <c r="AA440" s="274"/>
      <c r="AB440" s="274"/>
      <c r="AC440" s="274"/>
      <c r="AD440" s="274"/>
      <c r="AE440" s="289"/>
      <c r="AF440" s="284"/>
      <c r="AG440" s="274"/>
      <c r="AH440" s="289"/>
      <c r="AI440" s="343"/>
      <c r="AJ440" s="344"/>
      <c r="AK440" s="344"/>
      <c r="AL440" s="344"/>
      <c r="AM440" s="344"/>
      <c r="AN440" s="344"/>
      <c r="AO440" s="309"/>
      <c r="AP440" s="344"/>
      <c r="AQ440" s="344"/>
      <c r="AR440" s="344"/>
      <c r="AS440" s="344"/>
      <c r="AT440" s="344"/>
      <c r="AU440" s="309"/>
      <c r="AV440" s="344"/>
      <c r="AW440" s="344"/>
      <c r="AX440" s="309"/>
    </row>
    <row r="441" spans="1:50">
      <c r="A441" s="381" t="s">
        <v>304</v>
      </c>
      <c r="B441" s="382">
        <v>30690209.560871117</v>
      </c>
      <c r="C441" s="382"/>
      <c r="D441" s="382">
        <v>14914662.227395777</v>
      </c>
      <c r="E441" s="382"/>
      <c r="F441" s="382">
        <v>6021082.7283842349</v>
      </c>
      <c r="G441" s="382">
        <v>8565660.9053620882</v>
      </c>
      <c r="H441" s="382">
        <v>60191615.422013223</v>
      </c>
      <c r="I441" s="382">
        <v>2673543.2247557002</v>
      </c>
      <c r="J441" s="382"/>
      <c r="K441" s="382">
        <v>1403324.6</v>
      </c>
      <c r="L441" s="382">
        <v>3117691.9496788196</v>
      </c>
      <c r="M441" s="382"/>
      <c r="N441" s="382">
        <v>7194559.7744345199</v>
      </c>
      <c r="O441" s="382"/>
      <c r="P441" s="382"/>
      <c r="Q441" s="382"/>
      <c r="S441" s="275">
        <f>IF(B440&gt;0,(B441/B440),)</f>
        <v>108064.11817208139</v>
      </c>
      <c r="T441" s="275">
        <f t="shared" ref="T441" si="4695">IF(C440&gt;0,(C441/C440),)</f>
        <v>0</v>
      </c>
      <c r="U441" s="275">
        <f t="shared" ref="U441" si="4696">IF(D440&gt;0,(D441/D440),)</f>
        <v>75708.945316729834</v>
      </c>
      <c r="V441" s="275">
        <f t="shared" ref="V441" si="4697">IF(E440&gt;0,(E441/E440),)</f>
        <v>0</v>
      </c>
      <c r="W441" s="275">
        <f t="shared" ref="W441" si="4698">IF(F440&gt;0,(F441/F440),)</f>
        <v>75263.534104802937</v>
      </c>
      <c r="X441" s="275">
        <f t="shared" ref="X441" si="4699">IF(G440&gt;0,(G441/G440),)</f>
        <v>67981.435756841965</v>
      </c>
      <c r="Y441" s="290">
        <f t="shared" ref="Y441" si="4700">IF(H440&gt;0,(H441/H440),)</f>
        <v>87615.160730732488</v>
      </c>
      <c r="Z441" s="285">
        <f t="shared" ref="Z441" si="4701">IF(I440&gt;0,(I441/I440),)</f>
        <v>62175.423831527914</v>
      </c>
      <c r="AA441" s="275">
        <f t="shared" ref="AA441" si="4702">IF(J440&gt;0,(J441/J440),)</f>
        <v>0</v>
      </c>
      <c r="AB441" s="275">
        <f t="shared" ref="AB441" si="4703">IF(K440&gt;0,(K441/K440),)</f>
        <v>70166.23000000001</v>
      </c>
      <c r="AC441" s="275">
        <f t="shared" ref="AC441" si="4704">IF(L440&gt;0,(L441/L440),)</f>
        <v>62353.838993576392</v>
      </c>
      <c r="AD441" s="275">
        <f t="shared" ref="AD441" si="4705">IF(M440&gt;0,(M441/M440),)</f>
        <v>0</v>
      </c>
      <c r="AE441" s="290">
        <f t="shared" ref="AE441" si="4706">IF(N440&gt;0,(N441/N440),)</f>
        <v>63668.670570216993</v>
      </c>
      <c r="AF441" s="285">
        <f t="shared" ref="AF441" si="4707">IF(O440&gt;0,(O441/O440),)</f>
        <v>0</v>
      </c>
      <c r="AG441" s="275">
        <f t="shared" ref="AG441" si="4708">IF(P440&gt;0,(P441/P440),)</f>
        <v>0</v>
      </c>
      <c r="AH441" s="290">
        <f t="shared" ref="AH441" si="4709">IF(Q440&gt;0,(Q441/Q440),)</f>
        <v>0</v>
      </c>
      <c r="AI441" s="343"/>
      <c r="AJ441" s="344"/>
      <c r="AK441" s="344"/>
      <c r="AL441" s="344"/>
      <c r="AM441" s="344"/>
      <c r="AN441" s="344"/>
      <c r="AO441" s="309"/>
      <c r="AP441" s="344"/>
      <c r="AQ441" s="344"/>
      <c r="AR441" s="344"/>
      <c r="AS441" s="344"/>
      <c r="AT441" s="344"/>
      <c r="AU441" s="309"/>
      <c r="AV441" s="344"/>
      <c r="AW441" s="344"/>
      <c r="AX441" s="309"/>
    </row>
    <row r="442" spans="1:50">
      <c r="A442" s="381" t="s">
        <v>306</v>
      </c>
      <c r="B442" s="382">
        <v>299</v>
      </c>
      <c r="C442" s="382"/>
      <c r="D442" s="382">
        <v>186</v>
      </c>
      <c r="E442" s="382"/>
      <c r="F442" s="382">
        <v>78</v>
      </c>
      <c r="G442" s="382">
        <v>130</v>
      </c>
      <c r="H442" s="382">
        <v>693</v>
      </c>
      <c r="I442" s="382">
        <v>36</v>
      </c>
      <c r="J442" s="382"/>
      <c r="K442" s="382">
        <v>17</v>
      </c>
      <c r="L442" s="382">
        <v>53</v>
      </c>
      <c r="M442" s="382"/>
      <c r="N442" s="382">
        <v>106</v>
      </c>
      <c r="O442" s="382"/>
      <c r="P442" s="382"/>
      <c r="Q442" s="382"/>
      <c r="Y442" s="288"/>
      <c r="Z442" s="284"/>
      <c r="AE442" s="288"/>
      <c r="AF442" s="284"/>
      <c r="AH442" s="288"/>
      <c r="AI442" s="343"/>
      <c r="AJ442" s="344"/>
      <c r="AK442" s="344"/>
      <c r="AL442" s="344"/>
      <c r="AM442" s="344"/>
      <c r="AN442" s="344"/>
      <c r="AO442" s="309"/>
      <c r="AP442" s="344"/>
      <c r="AQ442" s="344"/>
      <c r="AR442" s="344"/>
      <c r="AS442" s="344"/>
      <c r="AT442" s="344"/>
      <c r="AU442" s="309"/>
      <c r="AV442" s="344"/>
      <c r="AW442" s="344"/>
      <c r="AX442" s="309"/>
    </row>
    <row r="443" spans="1:50">
      <c r="A443" s="381" t="s">
        <v>308</v>
      </c>
      <c r="B443" s="382">
        <v>32406680.621149901</v>
      </c>
      <c r="C443" s="382"/>
      <c r="D443" s="382">
        <v>14667349.949743001</v>
      </c>
      <c r="E443" s="382"/>
      <c r="F443" s="382">
        <v>5907372.8906199634</v>
      </c>
      <c r="G443" s="382">
        <v>8840331.5473788772</v>
      </c>
      <c r="H443" s="382">
        <v>61821735.008891739</v>
      </c>
      <c r="I443" s="382">
        <v>2280813.6315789474</v>
      </c>
      <c r="J443" s="382"/>
      <c r="K443" s="382">
        <v>1229911.6210526316</v>
      </c>
      <c r="L443" s="382">
        <v>3339577.3920206693</v>
      </c>
      <c r="M443" s="382"/>
      <c r="N443" s="382">
        <v>6850302.6446522484</v>
      </c>
      <c r="O443" s="382"/>
      <c r="P443" s="382"/>
      <c r="Q443" s="382"/>
      <c r="R443" s="273"/>
      <c r="S443" s="275">
        <f>IF(B442&gt;0,(B443/B442),)</f>
        <v>108383.54722792609</v>
      </c>
      <c r="T443" s="275">
        <f t="shared" ref="T443" si="4710">IF(C442&gt;0,(C443/C442),)</f>
        <v>0</v>
      </c>
      <c r="U443" s="275">
        <f t="shared" ref="U443" si="4711">IF(D442&gt;0,(D443/D442),)</f>
        <v>78856.720159908611</v>
      </c>
      <c r="V443" s="275">
        <f t="shared" ref="V443" si="4712">IF(E442&gt;0,(E443/E442),)</f>
        <v>0</v>
      </c>
      <c r="W443" s="275">
        <f t="shared" ref="W443" si="4713">IF(F442&gt;0,(F443/F442),)</f>
        <v>75735.549879743121</v>
      </c>
      <c r="X443" s="275">
        <f t="shared" ref="X443" si="4714">IF(G442&gt;0,(G443/G442),)</f>
        <v>68002.550364452894</v>
      </c>
      <c r="Y443" s="290">
        <f t="shared" ref="Y443" si="4715">IF(H442&gt;0,(H443/H442),)</f>
        <v>89208.852826683607</v>
      </c>
      <c r="Z443" s="285">
        <f t="shared" ref="Z443" si="4716">IF(I442&gt;0,(I443/I442),)</f>
        <v>63355.93421052632</v>
      </c>
      <c r="AA443" s="275">
        <f t="shared" ref="AA443" si="4717">IF(J442&gt;0,(J443/J442),)</f>
        <v>0</v>
      </c>
      <c r="AB443" s="275">
        <f t="shared" ref="AB443" si="4718">IF(K442&gt;0,(K443/K442),)</f>
        <v>72347.742414860681</v>
      </c>
      <c r="AC443" s="275">
        <f t="shared" ref="AC443" si="4719">IF(L442&gt;0,(L443/L442),)</f>
        <v>63010.894189069229</v>
      </c>
      <c r="AD443" s="275">
        <f t="shared" ref="AD443" si="4720">IF(M442&gt;0,(M443/M442),)</f>
        <v>0</v>
      </c>
      <c r="AE443" s="290">
        <f t="shared" ref="AE443" si="4721">IF(N442&gt;0,(N443/N442),)</f>
        <v>64625.496647662723</v>
      </c>
      <c r="AF443" s="285">
        <f t="shared" ref="AF443" si="4722">IF(O442&gt;0,(O443/O442),)</f>
        <v>0</v>
      </c>
      <c r="AG443" s="275">
        <f t="shared" ref="AG443" si="4723">IF(P442&gt;0,(P443/P442),)</f>
        <v>0</v>
      </c>
      <c r="AH443" s="290">
        <f t="shared" ref="AH443" si="4724">IF(Q442&gt;0,(Q443/Q442),)</f>
        <v>0</v>
      </c>
      <c r="AI443" s="345">
        <f>IF(S441&gt;0,(S443-S441)/S441,)</f>
        <v>2.9559215514629606E-3</v>
      </c>
      <c r="AJ443" s="314">
        <f t="shared" ref="AJ443" si="4725">IF(T441&gt;0,(T443-T441)/T441,)</f>
        <v>0</v>
      </c>
      <c r="AK443" s="350">
        <f t="shared" ref="AK443" si="4726">IF(U441&gt;0,(U443-U441)/U441,)</f>
        <v>4.1577317317128111E-2</v>
      </c>
      <c r="AL443" s="314">
        <f t="shared" ref="AL443" si="4727">IF(V441&gt;0,(V443-V441)/V441,)</f>
        <v>0</v>
      </c>
      <c r="AM443" s="314">
        <f t="shared" ref="AM443" si="4728">IF(W441&gt;0,(W443-W441)/W441,)</f>
        <v>6.2715069197111029E-3</v>
      </c>
      <c r="AN443" s="314">
        <f t="shared" ref="AN443" si="4729">IF(X441&gt;0,(X443-X441)/X441,)</f>
        <v>3.105937286533974E-4</v>
      </c>
      <c r="AO443" s="310">
        <f t="shared" ref="AO443" si="4730">IF(Y441&gt;0,(Y443-Y441)/Y441,)</f>
        <v>1.8189684098725904E-2</v>
      </c>
      <c r="AP443" s="314">
        <f t="shared" ref="AP443" si="4731">IF(Z441&gt;0,(Z443-Z441)/Z441,)</f>
        <v>1.898676850514355E-2</v>
      </c>
      <c r="AQ443" s="314">
        <f t="shared" ref="AQ443" si="4732">IF(AA441&gt;0,(AA443-AA441)/AA441,)</f>
        <v>0</v>
      </c>
      <c r="AR443" s="314">
        <f t="shared" ref="AR443" si="4733">IF(AB441&gt;0,(AB443-AB441)/AB441,)</f>
        <v>3.1090631702183083E-2</v>
      </c>
      <c r="AS443" s="314">
        <f t="shared" ref="AS443" si="4734">IF(AC441&gt;0,(AC443-AC441)/AC441,)</f>
        <v>1.0537525934217567E-2</v>
      </c>
      <c r="AT443" s="314">
        <f t="shared" ref="AT443" si="4735">IF(AD441&gt;0,(AD443-AD441)/AD441,)</f>
        <v>0</v>
      </c>
      <c r="AU443" s="310">
        <f t="shared" ref="AU443" si="4736">IF(AE441&gt;0,(AE443-AE441)/AE441,)</f>
        <v>1.5028208832953324E-2</v>
      </c>
      <c r="AV443" s="314">
        <f t="shared" ref="AV443" si="4737">IF(AF441&gt;0,(AF443-AF441)/AF441,)</f>
        <v>0</v>
      </c>
      <c r="AW443" s="314">
        <f t="shared" ref="AW443" si="4738">IF(AG441&gt;0,(AG443-AG441)/AG441,)</f>
        <v>0</v>
      </c>
      <c r="AX443" s="310">
        <f t="shared" ref="AX443" si="4739">IF(AH441&gt;0,(AH443-AH441)/AH441,)</f>
        <v>0</v>
      </c>
    </row>
    <row r="444" spans="1:50">
      <c r="A444" s="381" t="s">
        <v>310</v>
      </c>
      <c r="B444" s="382">
        <v>316</v>
      </c>
      <c r="C444" s="382"/>
      <c r="D444" s="382">
        <v>130</v>
      </c>
      <c r="E444" s="382"/>
      <c r="F444" s="382">
        <v>91</v>
      </c>
      <c r="G444" s="382">
        <v>162</v>
      </c>
      <c r="H444" s="382">
        <v>699</v>
      </c>
      <c r="I444" s="382">
        <v>11</v>
      </c>
      <c r="J444" s="382"/>
      <c r="K444" s="382">
        <v>20</v>
      </c>
      <c r="L444" s="382">
        <v>50</v>
      </c>
      <c r="M444" s="382"/>
      <c r="N444" s="382">
        <v>81</v>
      </c>
      <c r="O444" s="382"/>
      <c r="P444" s="382"/>
      <c r="Q444" s="382"/>
      <c r="Y444" s="288"/>
      <c r="Z444" s="284"/>
      <c r="AE444" s="288"/>
      <c r="AF444" s="284"/>
      <c r="AH444" s="288"/>
      <c r="AI444" s="343"/>
      <c r="AJ444" s="344"/>
      <c r="AK444" s="344"/>
      <c r="AL444" s="344"/>
      <c r="AM444" s="344"/>
      <c r="AN444" s="344"/>
      <c r="AO444" s="309"/>
      <c r="AP444" s="344"/>
      <c r="AQ444" s="344"/>
      <c r="AR444" s="344"/>
      <c r="AS444" s="344"/>
      <c r="AT444" s="344"/>
      <c r="AU444" s="309"/>
      <c r="AV444" s="344"/>
      <c r="AW444" s="344"/>
      <c r="AX444" s="309"/>
    </row>
    <row r="445" spans="1:50">
      <c r="A445" s="386" t="s">
        <v>312</v>
      </c>
      <c r="B445" s="384">
        <v>25775531.80619112</v>
      </c>
      <c r="C445" s="384"/>
      <c r="D445" s="384">
        <v>8247505.3030303037</v>
      </c>
      <c r="E445" s="384"/>
      <c r="F445" s="384">
        <v>5815899.8083468955</v>
      </c>
      <c r="G445" s="384">
        <v>9889986.3265650067</v>
      </c>
      <c r="H445" s="384">
        <v>49728923.244133323</v>
      </c>
      <c r="I445" s="384">
        <v>590574.05263157899</v>
      </c>
      <c r="J445" s="384"/>
      <c r="K445" s="384">
        <v>1105079</v>
      </c>
      <c r="L445" s="384">
        <v>2732395.5005375221</v>
      </c>
      <c r="M445" s="384"/>
      <c r="N445" s="384">
        <v>4428048.5531691015</v>
      </c>
      <c r="O445" s="384"/>
      <c r="P445" s="384"/>
      <c r="Q445" s="384"/>
      <c r="S445" s="275">
        <f>IF(B444&gt;0,(B445/B444),)</f>
        <v>81568.138627187087</v>
      </c>
      <c r="T445" s="275">
        <f t="shared" ref="T445" si="4740">IF(C444&gt;0,(C445/C444),)</f>
        <v>0</v>
      </c>
      <c r="U445" s="275">
        <f t="shared" ref="U445" si="4741">IF(D444&gt;0,(D445/D444),)</f>
        <v>63442.348484848488</v>
      </c>
      <c r="V445" s="275">
        <f t="shared" ref="V445" si="4742">IF(E444&gt;0,(E445/E444),)</f>
        <v>0</v>
      </c>
      <c r="W445" s="275">
        <f t="shared" ref="W445" si="4743">IF(F444&gt;0,(F445/F444),)</f>
        <v>63910.98690491094</v>
      </c>
      <c r="X445" s="275">
        <f t="shared" ref="X445" si="4744">IF(G444&gt;0,(G445/G444),)</f>
        <v>61049.298312129671</v>
      </c>
      <c r="Y445" s="290">
        <f t="shared" ref="Y445" si="4745">IF(H444&gt;0,(H445/H444),)</f>
        <v>71142.951708345237</v>
      </c>
      <c r="Z445" s="285">
        <f t="shared" ref="Z445" si="4746">IF(I444&gt;0,(I445/I444),)</f>
        <v>53688.550239234457</v>
      </c>
      <c r="AA445" s="275">
        <f t="shared" ref="AA445" si="4747">IF(J444&gt;0,(J445/J444),)</f>
        <v>0</v>
      </c>
      <c r="AB445" s="275">
        <f t="shared" ref="AB445" si="4748">IF(K444&gt;0,(K445/K444),)</f>
        <v>55253.95</v>
      </c>
      <c r="AC445" s="275">
        <f t="shared" ref="AC445" si="4749">IF(L444&gt;0,(L445/L444),)</f>
        <v>54647.910010750442</v>
      </c>
      <c r="AD445" s="275">
        <f t="shared" ref="AD445" si="4750">IF(M444&gt;0,(M445/M444),)</f>
        <v>0</v>
      </c>
      <c r="AE445" s="290">
        <f t="shared" ref="AE445" si="4751">IF(N444&gt;0,(N445/N444),)</f>
        <v>54667.266088507429</v>
      </c>
      <c r="AF445" s="285">
        <f t="shared" ref="AF445" si="4752">IF(O444&gt;0,(O445/O444),)</f>
        <v>0</v>
      </c>
      <c r="AG445" s="275">
        <f t="shared" ref="AG445" si="4753">IF(P444&gt;0,(P445/P444),)</f>
        <v>0</v>
      </c>
      <c r="AH445" s="290">
        <f t="shared" ref="AH445" si="4754">IF(Q444&gt;0,(Q445/Q444),)</f>
        <v>0</v>
      </c>
      <c r="AI445" s="343"/>
      <c r="AJ445" s="344"/>
      <c r="AK445" s="344"/>
      <c r="AL445" s="344"/>
      <c r="AM445" s="344"/>
      <c r="AN445" s="344"/>
      <c r="AO445" s="309"/>
      <c r="AP445" s="344"/>
      <c r="AQ445" s="344"/>
      <c r="AR445" s="344"/>
      <c r="AS445" s="344"/>
      <c r="AT445" s="344"/>
      <c r="AU445" s="309"/>
      <c r="AV445" s="344"/>
      <c r="AW445" s="344"/>
      <c r="AX445" s="309"/>
    </row>
    <row r="446" spans="1:50">
      <c r="A446" s="381" t="s">
        <v>314</v>
      </c>
      <c r="B446" s="382">
        <v>324</v>
      </c>
      <c r="C446" s="382"/>
      <c r="D446" s="382">
        <v>135</v>
      </c>
      <c r="E446" s="382"/>
      <c r="F446" s="382">
        <v>88</v>
      </c>
      <c r="G446" s="382">
        <v>166</v>
      </c>
      <c r="H446" s="382">
        <v>713</v>
      </c>
      <c r="I446" s="382">
        <v>14</v>
      </c>
      <c r="J446" s="382"/>
      <c r="K446" s="382">
        <v>15</v>
      </c>
      <c r="L446" s="382">
        <v>63</v>
      </c>
      <c r="M446" s="382"/>
      <c r="N446" s="382">
        <v>92</v>
      </c>
      <c r="O446" s="382"/>
      <c r="P446" s="382"/>
      <c r="Q446" s="382"/>
      <c r="Y446" s="288"/>
      <c r="Z446" s="284"/>
      <c r="AE446" s="288"/>
      <c r="AF446" s="284"/>
      <c r="AH446" s="288"/>
      <c r="AI446" s="343"/>
      <c r="AJ446" s="344"/>
      <c r="AK446" s="344"/>
      <c r="AL446" s="344"/>
      <c r="AM446" s="344"/>
      <c r="AN446" s="344"/>
      <c r="AO446" s="309"/>
      <c r="AP446" s="344"/>
      <c r="AQ446" s="344"/>
      <c r="AR446" s="344"/>
      <c r="AS446" s="344"/>
      <c r="AT446" s="344"/>
      <c r="AU446" s="309"/>
      <c r="AV446" s="344"/>
      <c r="AW446" s="344"/>
      <c r="AX446" s="309"/>
    </row>
    <row r="447" spans="1:50">
      <c r="A447" s="381" t="s">
        <v>316</v>
      </c>
      <c r="B447" s="382">
        <v>26194005.959960617</v>
      </c>
      <c r="C447" s="382"/>
      <c r="D447" s="382">
        <v>9032199.5454545468</v>
      </c>
      <c r="E447" s="382"/>
      <c r="F447" s="382">
        <v>5742588.4221884497</v>
      </c>
      <c r="G447" s="382">
        <v>10231579.002549602</v>
      </c>
      <c r="H447" s="382">
        <v>51200372.930153221</v>
      </c>
      <c r="I447" s="382">
        <v>752779.23529411759</v>
      </c>
      <c r="J447" s="382"/>
      <c r="K447" s="382">
        <v>832901.9107142858</v>
      </c>
      <c r="L447" s="382">
        <v>3406527.4132664944</v>
      </c>
      <c r="M447" s="382"/>
      <c r="N447" s="382">
        <v>4992208.5592748979</v>
      </c>
      <c r="O447" s="382"/>
      <c r="P447" s="382"/>
      <c r="Q447" s="382"/>
      <c r="R447" s="273"/>
      <c r="S447" s="275">
        <f>IF(B446&gt;0,(B447/B446),)</f>
        <v>80845.697407285857</v>
      </c>
      <c r="T447" s="275">
        <f t="shared" ref="T447" si="4755">IF(C446&gt;0,(C447/C446),)</f>
        <v>0</v>
      </c>
      <c r="U447" s="275">
        <f t="shared" ref="U447" si="4756">IF(D446&gt;0,(D447/D446),)</f>
        <v>66905.181818181823</v>
      </c>
      <c r="V447" s="275">
        <f t="shared" ref="V447" si="4757">IF(E446&gt;0,(E447/E446),)</f>
        <v>0</v>
      </c>
      <c r="W447" s="275">
        <f t="shared" ref="W447" si="4758">IF(F446&gt;0,(F447/F446),)</f>
        <v>65256.686615777835</v>
      </c>
      <c r="X447" s="275">
        <f t="shared" ref="X447" si="4759">IF(G446&gt;0,(G447/G446),)</f>
        <v>61636.018087648205</v>
      </c>
      <c r="Y447" s="290">
        <f t="shared" ref="Y447" si="4760">IF(H446&gt;0,(H447/H446),)</f>
        <v>71809.779705684748</v>
      </c>
      <c r="Z447" s="285">
        <f t="shared" ref="Z447" si="4761">IF(I446&gt;0,(I447/I446),)</f>
        <v>53769.945378151257</v>
      </c>
      <c r="AA447" s="275">
        <f t="shared" ref="AA447" si="4762">IF(J446&gt;0,(J447/J446),)</f>
        <v>0</v>
      </c>
      <c r="AB447" s="275">
        <f t="shared" ref="AB447" si="4763">IF(K446&gt;0,(K447/K446),)</f>
        <v>55526.794047619056</v>
      </c>
      <c r="AC447" s="275">
        <f t="shared" ref="AC447" si="4764">IF(L446&gt;0,(L447/L446),)</f>
        <v>54071.863702642768</v>
      </c>
      <c r="AD447" s="275">
        <f t="shared" ref="AD447" si="4765">IF(M446&gt;0,(M447/M446),)</f>
        <v>0</v>
      </c>
      <c r="AE447" s="290">
        <f t="shared" ref="AE447" si="4766">IF(N446&gt;0,(N447/N446),)</f>
        <v>54263.136513857586</v>
      </c>
      <c r="AF447" s="285">
        <f t="shared" ref="AF447" si="4767">IF(O446&gt;0,(O447/O446),)</f>
        <v>0</v>
      </c>
      <c r="AG447" s="275">
        <f t="shared" ref="AG447" si="4768">IF(P446&gt;0,(P447/P446),)</f>
        <v>0</v>
      </c>
      <c r="AH447" s="290">
        <f t="shared" ref="AH447" si="4769">IF(Q446&gt;0,(Q447/Q446),)</f>
        <v>0</v>
      </c>
      <c r="AI447" s="345">
        <f>IF(S445&gt;0,(S447-S445)/S445,)</f>
        <v>-8.856904571565594E-3</v>
      </c>
      <c r="AJ447" s="314">
        <f t="shared" ref="AJ447" si="4770">IF(T445&gt;0,(T447-T445)/T445,)</f>
        <v>0</v>
      </c>
      <c r="AK447" s="350">
        <f t="shared" ref="AK447" si="4771">IF(U445&gt;0,(U447-U445)/U445,)</f>
        <v>5.4582363610961554E-2</v>
      </c>
      <c r="AL447" s="314">
        <f t="shared" ref="AL447" si="4772">IF(V445&gt;0,(V447-V445)/V445,)</f>
        <v>0</v>
      </c>
      <c r="AM447" s="314">
        <f t="shared" ref="AM447" si="4773">IF(W445&gt;0,(W447-W445)/W445,)</f>
        <v>2.1055843072319867E-2</v>
      </c>
      <c r="AN447" s="314">
        <f t="shared" ref="AN447" si="4774">IF(X445&gt;0,(X447-X445)/X445,)</f>
        <v>9.6105899943154643E-3</v>
      </c>
      <c r="AO447" s="310">
        <f t="shared" ref="AO447" si="4775">IF(Y445&gt;0,(Y447-Y445)/Y445,)</f>
        <v>9.3730718409493624E-3</v>
      </c>
      <c r="AP447" s="314">
        <f t="shared" ref="AP447" si="4776">IF(Z445&gt;0,(Z447-Z445)/Z445,)</f>
        <v>1.5160614051619107E-3</v>
      </c>
      <c r="AQ447" s="314">
        <f t="shared" ref="AQ447" si="4777">IF(AA445&gt;0,(AA447-AA445)/AA445,)</f>
        <v>0</v>
      </c>
      <c r="AR447" s="314">
        <f t="shared" ref="AR447" si="4778">IF(AB445&gt;0,(AB447-AB445)/AB445,)</f>
        <v>4.9380007695207133E-3</v>
      </c>
      <c r="AS447" s="314">
        <f t="shared" ref="AS447" si="4779">IF(AC445&gt;0,(AC447-AC445)/AC445,)</f>
        <v>-1.0541049200131408E-2</v>
      </c>
      <c r="AT447" s="314">
        <f t="shared" ref="AT447" si="4780">IF(AD445&gt;0,(AD447-AD445)/AD445,)</f>
        <v>0</v>
      </c>
      <c r="AU447" s="310">
        <f t="shared" ref="AU447" si="4781">IF(AE445&gt;0,(AE447-AE445)/AE445,)</f>
        <v>-7.3925331110494801E-3</v>
      </c>
      <c r="AV447" s="314">
        <f t="shared" ref="AV447" si="4782">IF(AF445&gt;0,(AF447-AF445)/AF445,)</f>
        <v>0</v>
      </c>
      <c r="AW447" s="314">
        <f t="shared" ref="AW447" si="4783">IF(AG445&gt;0,(AG447-AG445)/AG445,)</f>
        <v>0</v>
      </c>
      <c r="AX447" s="310">
        <f t="shared" ref="AX447" si="4784">IF(AH445&gt;0,(AH447-AH445)/AH445,)</f>
        <v>0</v>
      </c>
    </row>
    <row r="448" spans="1:50">
      <c r="A448" s="381" t="s">
        <v>318</v>
      </c>
      <c r="B448" s="382">
        <v>358</v>
      </c>
      <c r="C448" s="382"/>
      <c r="D448" s="382">
        <v>133</v>
      </c>
      <c r="E448" s="382"/>
      <c r="F448" s="382">
        <v>113</v>
      </c>
      <c r="G448" s="382">
        <v>218</v>
      </c>
      <c r="H448" s="382">
        <v>822</v>
      </c>
      <c r="I448" s="382">
        <v>41</v>
      </c>
      <c r="J448" s="382"/>
      <c r="K448" s="382">
        <v>26</v>
      </c>
      <c r="L448" s="382">
        <v>91</v>
      </c>
      <c r="M448" s="382"/>
      <c r="N448" s="382">
        <v>158</v>
      </c>
      <c r="O448" s="382"/>
      <c r="P448" s="382"/>
      <c r="Q448" s="382"/>
      <c r="Y448" s="288"/>
      <c r="Z448" s="284"/>
      <c r="AE448" s="288"/>
      <c r="AF448" s="284"/>
      <c r="AH448" s="288"/>
      <c r="AI448" s="343"/>
      <c r="AJ448" s="344"/>
      <c r="AK448" s="344"/>
      <c r="AL448" s="344"/>
      <c r="AM448" s="344"/>
      <c r="AN448" s="344"/>
      <c r="AO448" s="309"/>
      <c r="AP448" s="344"/>
      <c r="AQ448" s="344"/>
      <c r="AR448" s="344"/>
      <c r="AS448" s="344"/>
      <c r="AT448" s="344"/>
      <c r="AU448" s="309"/>
      <c r="AV448" s="344"/>
      <c r="AW448" s="344"/>
      <c r="AX448" s="309"/>
    </row>
    <row r="449" spans="1:50">
      <c r="A449" s="381" t="s">
        <v>320</v>
      </c>
      <c r="B449" s="382">
        <v>23634271.42728905</v>
      </c>
      <c r="C449" s="382"/>
      <c r="D449" s="382">
        <v>7411504.4126213593</v>
      </c>
      <c r="E449" s="382"/>
      <c r="F449" s="382">
        <v>6019176.4023058256</v>
      </c>
      <c r="G449" s="382">
        <v>11558185.124361275</v>
      </c>
      <c r="H449" s="382">
        <v>48623137.366577514</v>
      </c>
      <c r="I449" s="382">
        <v>1874553.5949367089</v>
      </c>
      <c r="J449" s="382"/>
      <c r="K449" s="382">
        <v>1208937.5543478262</v>
      </c>
      <c r="L449" s="382">
        <v>4026395.1498988653</v>
      </c>
      <c r="M449" s="382"/>
      <c r="N449" s="382">
        <v>7109886.2991834003</v>
      </c>
      <c r="O449" s="382"/>
      <c r="P449" s="382"/>
      <c r="Q449" s="382"/>
      <c r="R449" s="273"/>
      <c r="S449" s="275">
        <f>IF(B448&gt;0,(B449/B448),)</f>
        <v>66017.517953321367</v>
      </c>
      <c r="T449" s="275">
        <f t="shared" ref="T449" si="4785">IF(C448&gt;0,(C449/C448),)</f>
        <v>0</v>
      </c>
      <c r="U449" s="275">
        <f t="shared" ref="U449" si="4786">IF(D448&gt;0,(D449/D448),)</f>
        <v>55725.597087378643</v>
      </c>
      <c r="V449" s="275">
        <f t="shared" ref="V449" si="4787">IF(E448&gt;0,(E449/E448),)</f>
        <v>0</v>
      </c>
      <c r="W449" s="275">
        <f t="shared" ref="W449" si="4788">IF(F448&gt;0,(F449/F448),)</f>
        <v>53267.047808016156</v>
      </c>
      <c r="X449" s="275">
        <f t="shared" ref="X449" si="4789">IF(G448&gt;0,(G449/G448),)</f>
        <v>53019.197818170986</v>
      </c>
      <c r="Y449" s="290">
        <f t="shared" ref="Y449" si="4790">IF(H448&gt;0,(H449/H448),)</f>
        <v>59152.235239145397</v>
      </c>
      <c r="Z449" s="285">
        <f t="shared" ref="Z449" si="4791">IF(I448&gt;0,(I449/I448),)</f>
        <v>45720.81938870022</v>
      </c>
      <c r="AA449" s="275">
        <f t="shared" ref="AA449" si="4792">IF(J448&gt;0,(J449/J448),)</f>
        <v>0</v>
      </c>
      <c r="AB449" s="275">
        <f t="shared" ref="AB449" si="4793">IF(K448&gt;0,(K449/K448),)</f>
        <v>46497.598244147157</v>
      </c>
      <c r="AC449" s="275">
        <f t="shared" ref="AC449" si="4794">IF(L448&gt;0,(L449/L448),)</f>
        <v>44246.100548339178</v>
      </c>
      <c r="AD449" s="275">
        <f t="shared" ref="AD449" si="4795">IF(M448&gt;0,(M449/M448),)</f>
        <v>0</v>
      </c>
      <c r="AE449" s="290">
        <f t="shared" ref="AE449" si="4796">IF(N448&gt;0,(N449/N448),)</f>
        <v>44999.280374578484</v>
      </c>
      <c r="AF449" s="285">
        <f t="shared" ref="AF449" si="4797">IF(O448&gt;0,(O449/O448),)</f>
        <v>0</v>
      </c>
      <c r="AG449" s="275">
        <f t="shared" ref="AG449" si="4798">IF(P448&gt;0,(P449/P448),)</f>
        <v>0</v>
      </c>
      <c r="AH449" s="290">
        <f t="shared" ref="AH449" si="4799">IF(Q448&gt;0,(Q449/Q448),)</f>
        <v>0</v>
      </c>
      <c r="AI449" s="343"/>
      <c r="AJ449" s="344"/>
      <c r="AK449" s="344"/>
      <c r="AL449" s="344"/>
      <c r="AM449" s="344"/>
      <c r="AN449" s="344"/>
      <c r="AO449" s="309"/>
      <c r="AP449" s="344"/>
      <c r="AQ449" s="344"/>
      <c r="AR449" s="344"/>
      <c r="AS449" s="344"/>
      <c r="AT449" s="344"/>
      <c r="AU449" s="309"/>
      <c r="AV449" s="344"/>
      <c r="AW449" s="344"/>
      <c r="AX449" s="309"/>
    </row>
    <row r="450" spans="1:50">
      <c r="A450" s="381" t="s">
        <v>322</v>
      </c>
      <c r="B450" s="382">
        <v>360</v>
      </c>
      <c r="C450" s="382"/>
      <c r="D450" s="382">
        <v>146</v>
      </c>
      <c r="E450" s="382"/>
      <c r="F450" s="382">
        <v>119</v>
      </c>
      <c r="G450" s="382">
        <v>210</v>
      </c>
      <c r="H450" s="382">
        <v>835</v>
      </c>
      <c r="I450" s="382">
        <v>39</v>
      </c>
      <c r="J450" s="382"/>
      <c r="K450" s="382">
        <v>27</v>
      </c>
      <c r="L450" s="382">
        <v>99</v>
      </c>
      <c r="M450" s="382"/>
      <c r="N450" s="382">
        <v>165</v>
      </c>
      <c r="O450" s="382"/>
      <c r="P450" s="382"/>
      <c r="Q450" s="382"/>
      <c r="Y450" s="288"/>
      <c r="Z450" s="284"/>
      <c r="AE450" s="288"/>
      <c r="AF450" s="284"/>
      <c r="AH450" s="288"/>
      <c r="AI450" s="343"/>
      <c r="AJ450" s="344"/>
      <c r="AK450" s="344"/>
      <c r="AL450" s="344"/>
      <c r="AM450" s="344"/>
      <c r="AN450" s="344"/>
      <c r="AO450" s="309"/>
      <c r="AP450" s="344"/>
      <c r="AQ450" s="344"/>
      <c r="AR450" s="344"/>
      <c r="AS450" s="344"/>
      <c r="AT450" s="344"/>
      <c r="AU450" s="309"/>
      <c r="AV450" s="344"/>
      <c r="AW450" s="344"/>
      <c r="AX450" s="309"/>
    </row>
    <row r="451" spans="1:50">
      <c r="A451" s="381" t="s">
        <v>324</v>
      </c>
      <c r="B451" s="382">
        <v>24240582.923627682</v>
      </c>
      <c r="C451" s="382"/>
      <c r="D451" s="382">
        <v>8737485.0786026195</v>
      </c>
      <c r="E451" s="382"/>
      <c r="F451" s="382">
        <v>6367669.0250664763</v>
      </c>
      <c r="G451" s="382">
        <v>11293986.855820853</v>
      </c>
      <c r="H451" s="382">
        <v>50639723.883117631</v>
      </c>
      <c r="I451" s="382">
        <v>1795128</v>
      </c>
      <c r="J451" s="382"/>
      <c r="K451" s="382">
        <v>1259197.2060301509</v>
      </c>
      <c r="L451" s="382">
        <v>4528321.3227433972</v>
      </c>
      <c r="M451" s="382"/>
      <c r="N451" s="382">
        <v>7582646.5287735481</v>
      </c>
      <c r="O451" s="382"/>
      <c r="P451" s="382"/>
      <c r="Q451" s="382"/>
      <c r="R451" s="273"/>
      <c r="S451" s="275">
        <f>IF(B450&gt;0,(B451/B450),)</f>
        <v>67334.952565632455</v>
      </c>
      <c r="T451" s="275">
        <f t="shared" ref="T451" si="4800">IF(C450&gt;0,(C451/C450),)</f>
        <v>0</v>
      </c>
      <c r="U451" s="275">
        <f t="shared" ref="U451" si="4801">IF(D450&gt;0,(D451/D450),)</f>
        <v>59845.788209606981</v>
      </c>
      <c r="V451" s="275">
        <f t="shared" ref="V451" si="4802">IF(E450&gt;0,(E451/E450),)</f>
        <v>0</v>
      </c>
      <c r="W451" s="275">
        <f t="shared" ref="W451" si="4803">IF(F450&gt;0,(F451/F450),)</f>
        <v>53509.823740054424</v>
      </c>
      <c r="X451" s="275">
        <f t="shared" ref="X451" si="4804">IF(G450&gt;0,(G451/G450),)</f>
        <v>53780.889789623114</v>
      </c>
      <c r="Y451" s="290">
        <f t="shared" ref="Y451" si="4805">IF(H450&gt;0,(H451/H450),)</f>
        <v>60646.375907925307</v>
      </c>
      <c r="Z451" s="285">
        <f t="shared" ref="Z451" si="4806">IF(I450&gt;0,(I451/I450),)</f>
        <v>46028.923076923078</v>
      </c>
      <c r="AA451" s="275">
        <f t="shared" ref="AA451" si="4807">IF(J450&gt;0,(J451/J450),)</f>
        <v>0</v>
      </c>
      <c r="AB451" s="275">
        <f t="shared" ref="AB451" si="4808">IF(K450&gt;0,(K451/K450),)</f>
        <v>46636.933556672251</v>
      </c>
      <c r="AC451" s="275">
        <f t="shared" ref="AC451" si="4809">IF(L450&gt;0,(L451/L450),)</f>
        <v>45740.619421650474</v>
      </c>
      <c r="AD451" s="275">
        <f t="shared" ref="AD451" si="4810">IF(M450&gt;0,(M451/M450),)</f>
        <v>0</v>
      </c>
      <c r="AE451" s="290">
        <f t="shared" ref="AE451" si="4811">IF(N450&gt;0,(N451/N450),)</f>
        <v>45955.433507718473</v>
      </c>
      <c r="AF451" s="285">
        <f t="shared" ref="AF451" si="4812">IF(O450&gt;0,(O451/O450),)</f>
        <v>0</v>
      </c>
      <c r="AG451" s="275">
        <f t="shared" ref="AG451" si="4813">IF(P450&gt;0,(P451/P450),)</f>
        <v>0</v>
      </c>
      <c r="AH451" s="290">
        <f t="shared" ref="AH451" si="4814">IF(Q450&gt;0,(Q451/Q450),)</f>
        <v>0</v>
      </c>
      <c r="AI451" s="345">
        <f>IF(S449&gt;0,(S451-S449)/S449,)</f>
        <v>1.9955833741622929E-2</v>
      </c>
      <c r="AJ451" s="314">
        <f t="shared" ref="AJ451" si="4815">IF(T449&gt;0,(T451-T449)/T449,)</f>
        <v>0</v>
      </c>
      <c r="AK451" s="350">
        <f t="shared" ref="AK451" si="4816">IF(U449&gt;0,(U451-U449)/U449,)</f>
        <v>7.3937137286619131E-2</v>
      </c>
      <c r="AL451" s="314">
        <f t="shared" ref="AL451" si="4817">IF(V449&gt;0,(V451-V449)/V449,)</f>
        <v>0</v>
      </c>
      <c r="AM451" s="314">
        <f t="shared" ref="AM451" si="4818">IF(W449&gt;0,(W451-W449)/W449,)</f>
        <v>4.5577132960939694E-3</v>
      </c>
      <c r="AN451" s="314">
        <f t="shared" ref="AN451" si="4819">IF(X449&gt;0,(X451-X449)/X449,)</f>
        <v>1.4366342811604697E-2</v>
      </c>
      <c r="AO451" s="310">
        <f t="shared" ref="AO451" si="4820">IF(Y449&gt;0,(Y451-Y449)/Y449,)</f>
        <v>2.5259242744408193E-2</v>
      </c>
      <c r="AP451" s="314">
        <f t="shared" ref="AP451" si="4821">IF(Z449&gt;0,(Z451-Z449)/Z449,)</f>
        <v>6.7388050420418583E-3</v>
      </c>
      <c r="AQ451" s="314">
        <f t="shared" ref="AQ451" si="4822">IF(AA449&gt;0,(AA451-AA449)/AA449,)</f>
        <v>0</v>
      </c>
      <c r="AR451" s="314">
        <f t="shared" ref="AR451" si="4823">IF(AB449&gt;0,(AB451-AB449)/AB449,)</f>
        <v>2.9966131109284318E-3</v>
      </c>
      <c r="AS451" s="314">
        <f t="shared" ref="AS451" si="4824">IF(AC449&gt;0,(AC451-AC449)/AC449,)</f>
        <v>3.377741438883463E-2</v>
      </c>
      <c r="AT451" s="314">
        <f t="shared" ref="AT451" si="4825">IF(AD449&gt;0,(AD451-AD449)/AD449,)</f>
        <v>0</v>
      </c>
      <c r="AU451" s="310">
        <f t="shared" ref="AU451" si="4826">IF(AE449&gt;0,(AE451-AE449)/AE449,)</f>
        <v>2.1248187197236833E-2</v>
      </c>
      <c r="AV451" s="314">
        <f t="shared" ref="AV451" si="4827">IF(AF449&gt;0,(AF451-AF449)/AF449,)</f>
        <v>0</v>
      </c>
      <c r="AW451" s="314">
        <f t="shared" ref="AW451" si="4828">IF(AG449&gt;0,(AG451-AG449)/AG449,)</f>
        <v>0</v>
      </c>
      <c r="AX451" s="310">
        <f t="shared" ref="AX451" si="4829">IF(AH449&gt;0,(AH451-AH449)/AH449,)</f>
        <v>0</v>
      </c>
    </row>
    <row r="452" spans="1:50">
      <c r="A452" s="381" t="s">
        <v>326</v>
      </c>
      <c r="B452" s="382">
        <v>54</v>
      </c>
      <c r="C452" s="382"/>
      <c r="D452" s="382">
        <v>67</v>
      </c>
      <c r="E452" s="382"/>
      <c r="F452" s="382">
        <v>7</v>
      </c>
      <c r="G452" s="382">
        <v>74</v>
      </c>
      <c r="H452" s="382">
        <v>202</v>
      </c>
      <c r="I452" s="382">
        <v>28</v>
      </c>
      <c r="J452" s="382"/>
      <c r="K452" s="382">
        <v>59</v>
      </c>
      <c r="L452" s="382">
        <v>122</v>
      </c>
      <c r="M452" s="382"/>
      <c r="N452" s="382">
        <v>209</v>
      </c>
      <c r="O452" s="382"/>
      <c r="P452" s="382"/>
      <c r="Q452" s="382"/>
      <c r="Y452" s="288"/>
      <c r="Z452" s="284"/>
      <c r="AE452" s="288"/>
      <c r="AF452" s="284"/>
      <c r="AH452" s="288"/>
      <c r="AI452" s="343"/>
      <c r="AJ452" s="344"/>
      <c r="AK452" s="344"/>
      <c r="AL452" s="344"/>
      <c r="AM452" s="344"/>
      <c r="AN452" s="344"/>
      <c r="AO452" s="309"/>
      <c r="AP452" s="344"/>
      <c r="AQ452" s="344"/>
      <c r="AR452" s="344"/>
      <c r="AS452" s="344"/>
      <c r="AT452" s="344"/>
      <c r="AU452" s="309"/>
      <c r="AV452" s="344"/>
      <c r="AW452" s="344"/>
      <c r="AX452" s="309"/>
    </row>
    <row r="453" spans="1:50">
      <c r="A453" s="381" t="s">
        <v>328</v>
      </c>
      <c r="B453" s="382">
        <v>2271579.8693877552</v>
      </c>
      <c r="C453" s="382"/>
      <c r="D453" s="382">
        <v>2318079.3349514562</v>
      </c>
      <c r="E453" s="382"/>
      <c r="F453" s="382">
        <v>242239.19999999998</v>
      </c>
      <c r="G453" s="382">
        <v>3204903.5942965485</v>
      </c>
      <c r="H453" s="382">
        <v>8036801.9986357605</v>
      </c>
      <c r="I453" s="382">
        <v>1118832</v>
      </c>
      <c r="J453" s="382"/>
      <c r="K453" s="382">
        <v>2436444.3235202977</v>
      </c>
      <c r="L453" s="382">
        <v>4561512.9134250069</v>
      </c>
      <c r="M453" s="382"/>
      <c r="N453" s="382">
        <v>8116789.236945305</v>
      </c>
      <c r="O453" s="382"/>
      <c r="P453" s="382"/>
      <c r="Q453" s="382"/>
      <c r="R453" s="273"/>
      <c r="S453" s="275">
        <f>IF(B452&gt;0,(B453/B452),)</f>
        <v>42066.293877551019</v>
      </c>
      <c r="T453" s="275">
        <f t="shared" ref="T453" si="4830">IF(C452&gt;0,(C453/C452),)</f>
        <v>0</v>
      </c>
      <c r="U453" s="275">
        <f t="shared" ref="U453" si="4831">IF(D452&gt;0,(D453/D452),)</f>
        <v>34598.199029126212</v>
      </c>
      <c r="V453" s="275">
        <f t="shared" ref="V453" si="4832">IF(E452&gt;0,(E453/E452),)</f>
        <v>0</v>
      </c>
      <c r="W453" s="275">
        <f t="shared" ref="W453" si="4833">IF(F452&gt;0,(F453/F452),)</f>
        <v>34605.599999999999</v>
      </c>
      <c r="X453" s="275">
        <f t="shared" ref="X453" si="4834">IF(G452&gt;0,(G453/G452),)</f>
        <v>43309.508031034442</v>
      </c>
      <c r="Y453" s="290">
        <f t="shared" ref="Y453" si="4835">IF(H452&gt;0,(H453/H452),)</f>
        <v>39786.148508097824</v>
      </c>
      <c r="Z453" s="285">
        <f t="shared" ref="Z453" si="4836">IF(I452&gt;0,(I453/I452),)</f>
        <v>39958.285714285717</v>
      </c>
      <c r="AA453" s="275">
        <f t="shared" ref="AA453" si="4837">IF(J452&gt;0,(J453/J452),)</f>
        <v>0</v>
      </c>
      <c r="AB453" s="275">
        <f t="shared" ref="AB453" si="4838">IF(K452&gt;0,(K453/K452),)</f>
        <v>41295.666500344028</v>
      </c>
      <c r="AC453" s="275">
        <f t="shared" ref="AC453" si="4839">IF(L452&gt;0,(L453/L452),)</f>
        <v>37389.450110041042</v>
      </c>
      <c r="AD453" s="275">
        <f t="shared" ref="AD453" si="4840">IF(M452&gt;0,(M453/M452),)</f>
        <v>0</v>
      </c>
      <c r="AE453" s="290">
        <f t="shared" ref="AE453" si="4841">IF(N452&gt;0,(N453/N452),)</f>
        <v>38836.312138494279</v>
      </c>
      <c r="AF453" s="285">
        <f t="shared" ref="AF453" si="4842">IF(O452&gt;0,(O453/O452),)</f>
        <v>0</v>
      </c>
      <c r="AG453" s="275">
        <f t="shared" ref="AG453" si="4843">IF(P452&gt;0,(P453/P452),)</f>
        <v>0</v>
      </c>
      <c r="AH453" s="290">
        <f t="shared" ref="AH453" si="4844">IF(Q452&gt;0,(Q453/Q452),)</f>
        <v>0</v>
      </c>
      <c r="AI453" s="343"/>
      <c r="AJ453" s="344"/>
      <c r="AK453" s="344"/>
      <c r="AL453" s="344"/>
      <c r="AM453" s="344"/>
      <c r="AN453" s="344"/>
      <c r="AO453" s="309"/>
      <c r="AP453" s="344"/>
      <c r="AQ453" s="344"/>
      <c r="AR453" s="344"/>
      <c r="AS453" s="344"/>
      <c r="AT453" s="344"/>
      <c r="AU453" s="309"/>
      <c r="AV453" s="344"/>
      <c r="AW453" s="344"/>
      <c r="AX453" s="309"/>
    </row>
    <row r="454" spans="1:50">
      <c r="A454" s="381" t="s">
        <v>330</v>
      </c>
      <c r="B454" s="382">
        <v>53</v>
      </c>
      <c r="C454" s="382"/>
      <c r="D454" s="382">
        <v>77</v>
      </c>
      <c r="E454" s="382"/>
      <c r="F454" s="382">
        <v>11</v>
      </c>
      <c r="G454" s="382">
        <v>68</v>
      </c>
      <c r="H454" s="382">
        <v>209</v>
      </c>
      <c r="I454" s="382">
        <v>36</v>
      </c>
      <c r="J454" s="382"/>
      <c r="K454" s="382">
        <v>68</v>
      </c>
      <c r="L454" s="382">
        <v>118</v>
      </c>
      <c r="M454" s="382"/>
      <c r="N454" s="382">
        <v>222</v>
      </c>
      <c r="O454" s="382"/>
      <c r="P454" s="382"/>
      <c r="Q454" s="382"/>
      <c r="Y454" s="288"/>
      <c r="Z454" s="284"/>
      <c r="AE454" s="288"/>
      <c r="AF454" s="284"/>
      <c r="AH454" s="288"/>
      <c r="AI454" s="343"/>
      <c r="AJ454" s="344"/>
      <c r="AK454" s="344"/>
      <c r="AL454" s="344"/>
      <c r="AM454" s="344"/>
      <c r="AN454" s="344"/>
      <c r="AO454" s="309"/>
      <c r="AP454" s="344"/>
      <c r="AQ454" s="344"/>
      <c r="AR454" s="344"/>
      <c r="AS454" s="344"/>
      <c r="AT454" s="344"/>
      <c r="AU454" s="309"/>
      <c r="AV454" s="344"/>
      <c r="AW454" s="344"/>
      <c r="AX454" s="309"/>
    </row>
    <row r="455" spans="1:50">
      <c r="A455" s="381" t="s">
        <v>332</v>
      </c>
      <c r="B455" s="382">
        <v>2273933.3762993761</v>
      </c>
      <c r="C455" s="382"/>
      <c r="D455" s="382">
        <v>2688761.3146374826</v>
      </c>
      <c r="E455" s="382"/>
      <c r="F455" s="382">
        <v>426018.81355932209</v>
      </c>
      <c r="G455" s="382">
        <v>2960144.0724936789</v>
      </c>
      <c r="H455" s="382">
        <v>8348857.5769898593</v>
      </c>
      <c r="I455" s="382">
        <v>1444985.7619047619</v>
      </c>
      <c r="J455" s="382"/>
      <c r="K455" s="382">
        <v>2906010.6288491646</v>
      </c>
      <c r="L455" s="382">
        <v>4432650.4407239091</v>
      </c>
      <c r="M455" s="382"/>
      <c r="N455" s="382">
        <v>8783646.8314778358</v>
      </c>
      <c r="O455" s="382"/>
      <c r="P455" s="382"/>
      <c r="Q455" s="382"/>
      <c r="R455" s="273"/>
      <c r="S455" s="275">
        <f>IF(B454&gt;0,(B455/B454),)</f>
        <v>42904.403326403321</v>
      </c>
      <c r="T455" s="275">
        <f t="shared" ref="T455" si="4845">IF(C454&gt;0,(C455/C454),)</f>
        <v>0</v>
      </c>
      <c r="U455" s="275">
        <f t="shared" ref="U455" si="4846">IF(D454&gt;0,(D455/D454),)</f>
        <v>34918.9781121751</v>
      </c>
      <c r="V455" s="275">
        <f t="shared" ref="V455" si="4847">IF(E454&gt;0,(E455/E454),)</f>
        <v>0</v>
      </c>
      <c r="W455" s="275">
        <f t="shared" ref="W455" si="4848">IF(F454&gt;0,(F455/F454),)</f>
        <v>38728.983050847462</v>
      </c>
      <c r="X455" s="275">
        <f t="shared" ref="X455" si="4849">IF(G454&gt;0,(G455/G454),)</f>
        <v>43531.530477848217</v>
      </c>
      <c r="Y455" s="290">
        <f t="shared" ref="Y455" si="4850">IF(H454&gt;0,(H455/H454),)</f>
        <v>39946.686971243347</v>
      </c>
      <c r="Z455" s="285">
        <f t="shared" ref="Z455" si="4851">IF(I454&gt;0,(I455/I454),)</f>
        <v>40138.493386243383</v>
      </c>
      <c r="AA455" s="275">
        <f t="shared" ref="AA455" si="4852">IF(J454&gt;0,(J455/J454),)</f>
        <v>0</v>
      </c>
      <c r="AB455" s="275">
        <f t="shared" ref="AB455" si="4853">IF(K454&gt;0,(K455/K454),)</f>
        <v>42735.45042425242</v>
      </c>
      <c r="AC455" s="275">
        <f t="shared" ref="AC455" si="4854">IF(L454&gt;0,(L455/L454),)</f>
        <v>37564.834243422956</v>
      </c>
      <c r="AD455" s="275">
        <f t="shared" ref="AD455" si="4855">IF(M454&gt;0,(M455/M454),)</f>
        <v>0</v>
      </c>
      <c r="AE455" s="290">
        <f t="shared" ref="AE455" si="4856">IF(N454&gt;0,(N455/N454),)</f>
        <v>39565.976718368627</v>
      </c>
      <c r="AF455" s="285">
        <f t="shared" ref="AF455" si="4857">IF(O454&gt;0,(O455/O454),)</f>
        <v>0</v>
      </c>
      <c r="AG455" s="275">
        <f t="shared" ref="AG455" si="4858">IF(P454&gt;0,(P455/P454),)</f>
        <v>0</v>
      </c>
      <c r="AH455" s="290">
        <f t="shared" ref="AH455" si="4859">IF(Q454&gt;0,(Q455/Q454),)</f>
        <v>0</v>
      </c>
      <c r="AI455" s="345">
        <f>IF(S453&gt;0,(S455-S453)/S453,)</f>
        <v>1.992353905223784E-2</v>
      </c>
      <c r="AJ455" s="314">
        <f t="shared" ref="AJ455" si="4860">IF(T453&gt;0,(T455-T453)/T453,)</f>
        <v>0</v>
      </c>
      <c r="AK455" s="314">
        <f t="shared" ref="AK455" si="4861">IF(U453&gt;0,(U455-U453)/U453,)</f>
        <v>9.2715543597758701E-3</v>
      </c>
      <c r="AL455" s="314">
        <f t="shared" ref="AL455" si="4862">IF(V453&gt;0,(V455-V453)/V453,)</f>
        <v>0</v>
      </c>
      <c r="AM455" s="312">
        <f t="shared" ref="AM455" si="4863">IF(W453&gt;0,(W455-W453)/W453,)</f>
        <v>0.11915363556324594</v>
      </c>
      <c r="AN455" s="314">
        <f t="shared" ref="AN455" si="4864">IF(X453&gt;0,(X455-X453)/X453,)</f>
        <v>5.1264135038125921E-3</v>
      </c>
      <c r="AO455" s="310">
        <f t="shared" ref="AO455" si="4865">IF(Y453&gt;0,(Y455-Y453)/Y453,)</f>
        <v>4.0350340298168988E-3</v>
      </c>
      <c r="AP455" s="314">
        <f t="shared" ref="AP455" si="4866">IF(Z453&gt;0,(Z455-Z453)/Z453,)</f>
        <v>4.5098949751299815E-3</v>
      </c>
      <c r="AQ455" s="314">
        <f t="shared" ref="AQ455" si="4867">IF(AA453&gt;0,(AA455-AA453)/AA453,)</f>
        <v>0</v>
      </c>
      <c r="AR455" s="314">
        <f t="shared" ref="AR455" si="4868">IF(AB453&gt;0,(AB455-AB453)/AB453,)</f>
        <v>3.4865254539393299E-2</v>
      </c>
      <c r="AS455" s="314">
        <f t="shared" ref="AS455" si="4869">IF(AC453&gt;0,(AC455-AC453)/AC453,)</f>
        <v>4.6907385068713451E-3</v>
      </c>
      <c r="AT455" s="314">
        <f t="shared" ref="AT455" si="4870">IF(AD453&gt;0,(AD455-AD453)/AD453,)</f>
        <v>0</v>
      </c>
      <c r="AU455" s="310">
        <f t="shared" ref="AU455" si="4871">IF(AE453&gt;0,(AE455-AE453)/AE453,)</f>
        <v>1.8788204638800141E-2</v>
      </c>
      <c r="AV455" s="314">
        <f t="shared" ref="AV455" si="4872">IF(AF453&gt;0,(AF455-AF453)/AF453,)</f>
        <v>0</v>
      </c>
      <c r="AW455" s="314">
        <f t="shared" ref="AW455" si="4873">IF(AG453&gt;0,(AG455-AG453)/AG453,)</f>
        <v>0</v>
      </c>
      <c r="AX455" s="310">
        <f t="shared" ref="AX455" si="4874">IF(AH453&gt;0,(AH455-AH453)/AH453,)</f>
        <v>0</v>
      </c>
    </row>
    <row r="456" spans="1:50">
      <c r="A456" s="381" t="s">
        <v>334</v>
      </c>
      <c r="B456" s="382">
        <v>24</v>
      </c>
      <c r="C456" s="382"/>
      <c r="D456" s="382">
        <v>1</v>
      </c>
      <c r="E456" s="382"/>
      <c r="F456" s="382">
        <v>16</v>
      </c>
      <c r="G456" s="382">
        <v>17</v>
      </c>
      <c r="H456" s="382">
        <v>58</v>
      </c>
      <c r="I456" s="382">
        <v>13</v>
      </c>
      <c r="J456" s="382"/>
      <c r="K456" s="382">
        <v>9</v>
      </c>
      <c r="L456" s="382">
        <v>26</v>
      </c>
      <c r="M456" s="382"/>
      <c r="N456" s="382">
        <v>48</v>
      </c>
      <c r="O456" s="382"/>
      <c r="P456" s="382"/>
      <c r="Q456" s="382"/>
      <c r="Y456" s="288"/>
      <c r="Z456" s="284"/>
      <c r="AE456" s="288"/>
      <c r="AF456" s="284"/>
      <c r="AH456" s="288"/>
      <c r="AI456" s="343"/>
      <c r="AJ456" s="344"/>
      <c r="AK456" s="344"/>
      <c r="AL456" s="344"/>
      <c r="AM456" s="344"/>
      <c r="AN456" s="344"/>
      <c r="AO456" s="309"/>
      <c r="AP456" s="344"/>
      <c r="AQ456" s="344"/>
      <c r="AR456" s="344"/>
      <c r="AS456" s="344"/>
      <c r="AT456" s="344"/>
      <c r="AU456" s="309"/>
      <c r="AV456" s="344"/>
      <c r="AW456" s="344"/>
      <c r="AX456" s="309"/>
    </row>
    <row r="457" spans="1:50">
      <c r="A457" s="381" t="s">
        <v>336</v>
      </c>
      <c r="B457" s="382">
        <v>1335547.2</v>
      </c>
      <c r="C457" s="382"/>
      <c r="D457" s="382">
        <v>31000</v>
      </c>
      <c r="E457" s="382"/>
      <c r="F457" s="382">
        <v>729626.25806451612</v>
      </c>
      <c r="G457" s="382">
        <v>808719</v>
      </c>
      <c r="H457" s="382">
        <v>2904892.4580645161</v>
      </c>
      <c r="I457" s="382">
        <v>468731.97520661156</v>
      </c>
      <c r="J457" s="382"/>
      <c r="K457" s="382">
        <v>386290.8837209302</v>
      </c>
      <c r="L457" s="382">
        <v>966400.99990936299</v>
      </c>
      <c r="M457" s="382"/>
      <c r="N457" s="382">
        <v>1821423.8588369046</v>
      </c>
      <c r="O457" s="382"/>
      <c r="P457" s="382"/>
      <c r="Q457" s="382"/>
      <c r="R457" s="273"/>
      <c r="S457" s="275">
        <f>IF(B456&gt;0,(B457/B456),)</f>
        <v>55647.799999999996</v>
      </c>
      <c r="T457" s="275">
        <f t="shared" ref="T457" si="4875">IF(C456&gt;0,(C457/C456),)</f>
        <v>0</v>
      </c>
      <c r="U457" s="275">
        <f t="shared" ref="U457" si="4876">IF(D456&gt;0,(D457/D456),)</f>
        <v>31000</v>
      </c>
      <c r="V457" s="275">
        <f t="shared" ref="V457" si="4877">IF(E456&gt;0,(E457/E456),)</f>
        <v>0</v>
      </c>
      <c r="W457" s="275">
        <f t="shared" ref="W457" si="4878">IF(F456&gt;0,(F457/F456),)</f>
        <v>45601.641129032258</v>
      </c>
      <c r="X457" s="275">
        <f t="shared" ref="X457" si="4879">IF(G456&gt;0,(G457/G456),)</f>
        <v>47571.705882352944</v>
      </c>
      <c r="Y457" s="290">
        <f t="shared" ref="Y457" si="4880">IF(H456&gt;0,(H457/H456),)</f>
        <v>50084.352725250275</v>
      </c>
      <c r="Z457" s="285">
        <f t="shared" ref="Z457" si="4881">IF(I456&gt;0,(I457/I456),)</f>
        <v>36056.305785123965</v>
      </c>
      <c r="AA457" s="275">
        <f t="shared" ref="AA457" si="4882">IF(J456&gt;0,(J457/J456),)</f>
        <v>0</v>
      </c>
      <c r="AB457" s="275">
        <f t="shared" ref="AB457" si="4883">IF(K456&gt;0,(K457/K456),)</f>
        <v>42921.20930232558</v>
      </c>
      <c r="AC457" s="275">
        <f t="shared" ref="AC457" si="4884">IF(L456&gt;0,(L457/L456),)</f>
        <v>37169.269227283192</v>
      </c>
      <c r="AD457" s="275">
        <f t="shared" ref="AD457" si="4885">IF(M456&gt;0,(M457/M456),)</f>
        <v>0</v>
      </c>
      <c r="AE457" s="290">
        <f t="shared" ref="AE457" si="4886">IF(N456&gt;0,(N457/N456),)</f>
        <v>37946.330392435513</v>
      </c>
      <c r="AF457" s="285">
        <f t="shared" ref="AF457" si="4887">IF(O456&gt;0,(O457/O456),)</f>
        <v>0</v>
      </c>
      <c r="AG457" s="275">
        <f t="shared" ref="AG457" si="4888">IF(P456&gt;0,(P457/P456),)</f>
        <v>0</v>
      </c>
      <c r="AH457" s="290">
        <f t="shared" ref="AH457" si="4889">IF(Q456&gt;0,(Q457/Q456),)</f>
        <v>0</v>
      </c>
      <c r="AI457" s="343"/>
      <c r="AJ457" s="344"/>
      <c r="AK457" s="344"/>
      <c r="AL457" s="344"/>
      <c r="AM457" s="344"/>
      <c r="AN457" s="344"/>
      <c r="AO457" s="309"/>
      <c r="AP457" s="344"/>
      <c r="AQ457" s="344"/>
      <c r="AR457" s="344"/>
      <c r="AS457" s="344"/>
      <c r="AT457" s="344"/>
      <c r="AU457" s="309"/>
      <c r="AV457" s="344"/>
      <c r="AW457" s="344"/>
      <c r="AX457" s="309"/>
    </row>
    <row r="458" spans="1:50">
      <c r="A458" s="381" t="s">
        <v>338</v>
      </c>
      <c r="B458" s="382">
        <v>22</v>
      </c>
      <c r="C458" s="382"/>
      <c r="D458" s="382">
        <v>0</v>
      </c>
      <c r="E458" s="382"/>
      <c r="F458" s="382">
        <v>12</v>
      </c>
      <c r="G458" s="382">
        <v>18</v>
      </c>
      <c r="H458" s="382">
        <v>52</v>
      </c>
      <c r="I458" s="382">
        <v>5</v>
      </c>
      <c r="J458" s="382"/>
      <c r="K458" s="382">
        <v>4</v>
      </c>
      <c r="L458" s="382">
        <v>27</v>
      </c>
      <c r="M458" s="382"/>
      <c r="N458" s="382">
        <v>36</v>
      </c>
      <c r="O458" s="382"/>
      <c r="P458" s="382"/>
      <c r="Q458" s="382"/>
      <c r="Y458" s="288"/>
      <c r="Z458" s="284"/>
      <c r="AE458" s="288"/>
      <c r="AF458" s="284"/>
      <c r="AH458" s="288"/>
      <c r="AI458" s="343"/>
      <c r="AJ458" s="344"/>
      <c r="AK458" s="344"/>
      <c r="AL458" s="344"/>
      <c r="AM458" s="344"/>
      <c r="AN458" s="344"/>
      <c r="AO458" s="309"/>
      <c r="AP458" s="344"/>
      <c r="AQ458" s="344"/>
      <c r="AR458" s="344"/>
      <c r="AS458" s="344"/>
      <c r="AT458" s="344"/>
      <c r="AU458" s="309"/>
      <c r="AV458" s="344"/>
      <c r="AW458" s="344"/>
      <c r="AX458" s="309"/>
    </row>
    <row r="459" spans="1:50">
      <c r="A459" s="381" t="s">
        <v>340</v>
      </c>
      <c r="B459" s="382">
        <v>1298485.9130434783</v>
      </c>
      <c r="C459" s="382"/>
      <c r="D459" s="382">
        <v>0</v>
      </c>
      <c r="E459" s="382"/>
      <c r="F459" s="382">
        <v>556808</v>
      </c>
      <c r="G459" s="382">
        <v>861645</v>
      </c>
      <c r="H459" s="382">
        <v>2716938.9130434785</v>
      </c>
      <c r="I459" s="382">
        <v>178838.4375</v>
      </c>
      <c r="J459" s="382"/>
      <c r="K459" s="382">
        <v>199918.88372093023</v>
      </c>
      <c r="L459" s="382">
        <v>954834.36734693882</v>
      </c>
      <c r="M459" s="382"/>
      <c r="N459" s="382">
        <v>1333591.6885678689</v>
      </c>
      <c r="O459" s="382"/>
      <c r="P459" s="382"/>
      <c r="Q459" s="382"/>
      <c r="R459" s="273"/>
      <c r="S459" s="275">
        <f>IF(B458&gt;0,(B459/B458),)</f>
        <v>59022.086956521736</v>
      </c>
      <c r="T459" s="275">
        <f t="shared" ref="T459" si="4890">IF(C458&gt;0,(C459/C458),)</f>
        <v>0</v>
      </c>
      <c r="U459" s="275">
        <f t="shared" ref="U459" si="4891">IF(D458&gt;0,(D459/D458),)</f>
        <v>0</v>
      </c>
      <c r="V459" s="275">
        <f t="shared" ref="V459" si="4892">IF(E458&gt;0,(E459/E458),)</f>
        <v>0</v>
      </c>
      <c r="W459" s="275">
        <f t="shared" ref="W459" si="4893">IF(F458&gt;0,(F459/F458),)</f>
        <v>46400.666666666664</v>
      </c>
      <c r="X459" s="275">
        <f t="shared" ref="X459" si="4894">IF(G458&gt;0,(G459/G458),)</f>
        <v>47869.166666666664</v>
      </c>
      <c r="Y459" s="290">
        <f t="shared" ref="Y459" si="4895">IF(H458&gt;0,(H459/H458),)</f>
        <v>52248.825250836126</v>
      </c>
      <c r="Z459" s="285">
        <f t="shared" ref="Z459" si="4896">IF(I458&gt;0,(I459/I458),)</f>
        <v>35767.6875</v>
      </c>
      <c r="AA459" s="275">
        <f t="shared" ref="AA459" si="4897">IF(J458&gt;0,(J459/J458),)</f>
        <v>0</v>
      </c>
      <c r="AB459" s="275">
        <f t="shared" ref="AB459" si="4898">IF(K458&gt;0,(K459/K458),)</f>
        <v>49979.720930232557</v>
      </c>
      <c r="AC459" s="275">
        <f t="shared" ref="AC459" si="4899">IF(L458&gt;0,(L459/L458),)</f>
        <v>35364.235827664401</v>
      </c>
      <c r="AD459" s="275">
        <f t="shared" ref="AD459" si="4900">IF(M458&gt;0,(M459/M458),)</f>
        <v>0</v>
      </c>
      <c r="AE459" s="290">
        <f t="shared" ref="AE459" si="4901">IF(N458&gt;0,(N459/N458),)</f>
        <v>37044.213571329688</v>
      </c>
      <c r="AF459" s="285">
        <f t="shared" ref="AF459" si="4902">IF(O458&gt;0,(O459/O458),)</f>
        <v>0</v>
      </c>
      <c r="AG459" s="275">
        <f t="shared" ref="AG459" si="4903">IF(P458&gt;0,(P459/P458),)</f>
        <v>0</v>
      </c>
      <c r="AH459" s="290">
        <f t="shared" ref="AH459" si="4904">IF(Q458&gt;0,(Q459/Q458),)</f>
        <v>0</v>
      </c>
      <c r="AI459" s="345">
        <f>IF(S457&gt;0,(S459-S457)/S457,)</f>
        <v>6.0636484398695741E-2</v>
      </c>
      <c r="AJ459" s="314">
        <f t="shared" ref="AJ459" si="4905">IF(T457&gt;0,(T459-T457)/T457,)</f>
        <v>0</v>
      </c>
      <c r="AK459" s="312">
        <f t="shared" ref="AK459" si="4906">IF(U457&gt;0,(U459-U457)/U457,)</f>
        <v>-1</v>
      </c>
      <c r="AL459" s="314">
        <f t="shared" ref="AL459" si="4907">IF(V457&gt;0,(V459-V457)/V457,)</f>
        <v>0</v>
      </c>
      <c r="AM459" s="314">
        <f t="shared" ref="AM459" si="4908">IF(W457&gt;0,(W459-W457)/W457,)</f>
        <v>1.7521859254440462E-2</v>
      </c>
      <c r="AN459" s="314">
        <f t="shared" ref="AN459" si="4909">IF(X457&gt;0,(X459-X457)/X457,)</f>
        <v>6.2528929496317521E-3</v>
      </c>
      <c r="AO459" s="310">
        <f t="shared" ref="AO459" si="4910">IF(Y457&gt;0,(Y459-Y457)/Y457,)</f>
        <v>4.3216541850098038E-2</v>
      </c>
      <c r="AP459" s="314">
        <f t="shared" ref="AP459" si="4911">IF(Z457&gt;0,(Z459-Z457)/Z457,)</f>
        <v>-8.0046549095731858E-3</v>
      </c>
      <c r="AQ459" s="314">
        <f t="shared" ref="AQ459" si="4912">IF(AA457&gt;0,(AA459-AA457)/AA457,)</f>
        <v>0</v>
      </c>
      <c r="AR459" s="312">
        <f t="shared" ref="AR459" si="4913">IF(AB457&gt;0,(AB459-AB457)/AB457,)</f>
        <v>0.16445276688708138</v>
      </c>
      <c r="AS459" s="314">
        <f t="shared" ref="AS459" si="4914">IF(AC457&gt;0,(AC459-AC457)/AC457,)</f>
        <v>-4.856252052149173E-2</v>
      </c>
      <c r="AT459" s="314">
        <f t="shared" ref="AT459" si="4915">IF(AD457&gt;0,(AD459-AD457)/AD457,)</f>
        <v>0</v>
      </c>
      <c r="AU459" s="310">
        <f t="shared" ref="AU459" si="4916">IF(AE457&gt;0,(AE459-AE457)/AE457,)</f>
        <v>-2.3773493030189267E-2</v>
      </c>
      <c r="AV459" s="314">
        <f t="shared" ref="AV459" si="4917">IF(AF457&gt;0,(AF459-AF457)/AF457,)</f>
        <v>0</v>
      </c>
      <c r="AW459" s="314">
        <f t="shared" ref="AW459" si="4918">IF(AG457&gt;0,(AG459-AG457)/AG457,)</f>
        <v>0</v>
      </c>
      <c r="AX459" s="310">
        <f t="shared" ref="AX459" si="4919">IF(AH457&gt;0,(AH459-AH457)/AH457,)</f>
        <v>0</v>
      </c>
    </row>
    <row r="460" spans="1:50">
      <c r="A460" s="381" t="s">
        <v>342</v>
      </c>
      <c r="B460" s="382">
        <v>0</v>
      </c>
      <c r="C460" s="382"/>
      <c r="D460" s="382">
        <v>0</v>
      </c>
      <c r="E460" s="382"/>
      <c r="F460" s="382">
        <v>0</v>
      </c>
      <c r="G460" s="382">
        <v>0</v>
      </c>
      <c r="H460" s="382">
        <v>0</v>
      </c>
      <c r="I460" s="382">
        <v>0</v>
      </c>
      <c r="J460" s="382"/>
      <c r="K460" s="382">
        <v>0</v>
      </c>
      <c r="L460" s="382">
        <v>0</v>
      </c>
      <c r="M460" s="382"/>
      <c r="N460" s="382">
        <v>0</v>
      </c>
      <c r="O460" s="382"/>
      <c r="P460" s="382"/>
      <c r="Q460" s="382"/>
      <c r="Y460" s="288"/>
      <c r="Z460" s="284"/>
      <c r="AE460" s="288"/>
      <c r="AF460" s="284"/>
      <c r="AH460" s="288"/>
      <c r="AI460" s="343"/>
      <c r="AJ460" s="344"/>
      <c r="AK460" s="344"/>
      <c r="AL460" s="344"/>
      <c r="AM460" s="344"/>
      <c r="AN460" s="344"/>
      <c r="AO460" s="309"/>
      <c r="AP460" s="344"/>
      <c r="AQ460" s="344"/>
      <c r="AR460" s="344"/>
      <c r="AS460" s="344"/>
      <c r="AT460" s="344"/>
      <c r="AU460" s="309"/>
      <c r="AV460" s="344"/>
      <c r="AW460" s="344"/>
      <c r="AX460" s="309"/>
    </row>
    <row r="461" spans="1:50">
      <c r="A461" s="381" t="s">
        <v>344</v>
      </c>
      <c r="B461" s="382">
        <v>0</v>
      </c>
      <c r="C461" s="382"/>
      <c r="D461" s="382">
        <v>0</v>
      </c>
      <c r="E461" s="382"/>
      <c r="F461" s="382">
        <v>0</v>
      </c>
      <c r="G461" s="382">
        <v>0</v>
      </c>
      <c r="H461" s="382">
        <v>0</v>
      </c>
      <c r="I461" s="382">
        <v>0</v>
      </c>
      <c r="J461" s="382"/>
      <c r="K461" s="382">
        <v>0</v>
      </c>
      <c r="L461" s="382">
        <v>0</v>
      </c>
      <c r="M461" s="382"/>
      <c r="N461" s="382">
        <v>0</v>
      </c>
      <c r="O461" s="382"/>
      <c r="P461" s="382"/>
      <c r="Q461" s="382"/>
      <c r="R461" s="273"/>
      <c r="S461" s="275">
        <f>IF(B460&gt;0,(B461/B460),)</f>
        <v>0</v>
      </c>
      <c r="T461" s="275">
        <f t="shared" ref="T461" si="4920">IF(C460&gt;0,(C461/C460),)</f>
        <v>0</v>
      </c>
      <c r="U461" s="275">
        <f t="shared" ref="U461" si="4921">IF(D460&gt;0,(D461/D460),)</f>
        <v>0</v>
      </c>
      <c r="V461" s="275">
        <f t="shared" ref="V461" si="4922">IF(E460&gt;0,(E461/E460),)</f>
        <v>0</v>
      </c>
      <c r="W461" s="275">
        <f t="shared" ref="W461" si="4923">IF(F460&gt;0,(F461/F460),)</f>
        <v>0</v>
      </c>
      <c r="X461" s="275">
        <f t="shared" ref="X461" si="4924">IF(G460&gt;0,(G461/G460),)</f>
        <v>0</v>
      </c>
      <c r="Y461" s="290">
        <f t="shared" ref="Y461" si="4925">IF(H460&gt;0,(H461/H460),)</f>
        <v>0</v>
      </c>
      <c r="Z461" s="285">
        <f t="shared" ref="Z461" si="4926">IF(I460&gt;0,(I461/I460),)</f>
        <v>0</v>
      </c>
      <c r="AA461" s="275">
        <f t="shared" ref="AA461" si="4927">IF(J460&gt;0,(J461/J460),)</f>
        <v>0</v>
      </c>
      <c r="AB461" s="275">
        <f t="shared" ref="AB461" si="4928">IF(K460&gt;0,(K461/K460),)</f>
        <v>0</v>
      </c>
      <c r="AC461" s="275">
        <f t="shared" ref="AC461" si="4929">IF(L460&gt;0,(L461/L460),)</f>
        <v>0</v>
      </c>
      <c r="AD461" s="275">
        <f t="shared" ref="AD461" si="4930">IF(M460&gt;0,(M461/M460),)</f>
        <v>0</v>
      </c>
      <c r="AE461" s="290">
        <f t="shared" ref="AE461" si="4931">IF(N460&gt;0,(N461/N460),)</f>
        <v>0</v>
      </c>
      <c r="AF461" s="285">
        <f t="shared" ref="AF461" si="4932">IF(O460&gt;0,(O461/O460),)</f>
        <v>0</v>
      </c>
      <c r="AG461" s="275">
        <f t="shared" ref="AG461" si="4933">IF(P460&gt;0,(P461/P460),)</f>
        <v>0</v>
      </c>
      <c r="AH461" s="290">
        <f t="shared" ref="AH461" si="4934">IF(Q460&gt;0,(Q461/Q460),)</f>
        <v>0</v>
      </c>
      <c r="AI461" s="343"/>
      <c r="AJ461" s="344"/>
      <c r="AK461" s="344"/>
      <c r="AL461" s="344"/>
      <c r="AM461" s="344"/>
      <c r="AN461" s="344"/>
      <c r="AO461" s="309"/>
      <c r="AP461" s="344"/>
      <c r="AQ461" s="344"/>
      <c r="AR461" s="344"/>
      <c r="AS461" s="344"/>
      <c r="AT461" s="344"/>
      <c r="AU461" s="309"/>
      <c r="AV461" s="344"/>
      <c r="AW461" s="344"/>
      <c r="AX461" s="309"/>
    </row>
    <row r="462" spans="1:50">
      <c r="A462" s="381" t="s">
        <v>346</v>
      </c>
      <c r="B462" s="382">
        <v>0</v>
      </c>
      <c r="C462" s="382"/>
      <c r="D462" s="382">
        <v>0</v>
      </c>
      <c r="E462" s="382"/>
      <c r="F462" s="382">
        <v>0</v>
      </c>
      <c r="G462" s="382">
        <v>0</v>
      </c>
      <c r="H462" s="382">
        <v>0</v>
      </c>
      <c r="I462" s="382">
        <v>0</v>
      </c>
      <c r="J462" s="382"/>
      <c r="K462" s="382">
        <v>0</v>
      </c>
      <c r="L462" s="382">
        <v>0</v>
      </c>
      <c r="M462" s="382"/>
      <c r="N462" s="382">
        <v>0</v>
      </c>
      <c r="O462" s="382"/>
      <c r="P462" s="382"/>
      <c r="Q462" s="382"/>
      <c r="Y462" s="288"/>
      <c r="Z462" s="284"/>
      <c r="AE462" s="288"/>
      <c r="AF462" s="284"/>
      <c r="AH462" s="288"/>
      <c r="AI462" s="343"/>
      <c r="AJ462" s="344"/>
      <c r="AK462" s="344"/>
      <c r="AL462" s="344"/>
      <c r="AM462" s="344"/>
      <c r="AN462" s="344"/>
      <c r="AO462" s="309"/>
      <c r="AP462" s="344"/>
      <c r="AQ462" s="344"/>
      <c r="AR462" s="344"/>
      <c r="AS462" s="344"/>
      <c r="AT462" s="344"/>
      <c r="AU462" s="309"/>
      <c r="AV462" s="344"/>
      <c r="AW462" s="344"/>
      <c r="AX462" s="309"/>
    </row>
    <row r="463" spans="1:50">
      <c r="A463" s="381" t="s">
        <v>348</v>
      </c>
      <c r="B463" s="382">
        <v>0</v>
      </c>
      <c r="C463" s="382"/>
      <c r="D463" s="382">
        <v>0</v>
      </c>
      <c r="E463" s="382"/>
      <c r="F463" s="382">
        <v>0</v>
      </c>
      <c r="G463" s="382">
        <v>0</v>
      </c>
      <c r="H463" s="382">
        <v>0</v>
      </c>
      <c r="I463" s="382">
        <v>0</v>
      </c>
      <c r="J463" s="382"/>
      <c r="K463" s="382">
        <v>0</v>
      </c>
      <c r="L463" s="382">
        <v>0</v>
      </c>
      <c r="M463" s="382"/>
      <c r="N463" s="382">
        <v>0</v>
      </c>
      <c r="O463" s="382"/>
      <c r="P463" s="382"/>
      <c r="Q463" s="382"/>
      <c r="R463" s="273"/>
      <c r="S463" s="275">
        <f>IF(B462&gt;0,(B463/B462),)</f>
        <v>0</v>
      </c>
      <c r="T463" s="275">
        <f t="shared" ref="T463" si="4935">IF(C462&gt;0,(C463/C462),)</f>
        <v>0</v>
      </c>
      <c r="U463" s="275">
        <f t="shared" ref="U463" si="4936">IF(D462&gt;0,(D463/D462),)</f>
        <v>0</v>
      </c>
      <c r="V463" s="275">
        <f t="shared" ref="V463" si="4937">IF(E462&gt;0,(E463/E462),)</f>
        <v>0</v>
      </c>
      <c r="W463" s="275">
        <f t="shared" ref="W463" si="4938">IF(F462&gt;0,(F463/F462),)</f>
        <v>0</v>
      </c>
      <c r="X463" s="275">
        <f t="shared" ref="X463" si="4939">IF(G462&gt;0,(G463/G462),)</f>
        <v>0</v>
      </c>
      <c r="Y463" s="290">
        <f t="shared" ref="Y463" si="4940">IF(H462&gt;0,(H463/H462),)</f>
        <v>0</v>
      </c>
      <c r="Z463" s="285">
        <f t="shared" ref="Z463" si="4941">IF(I462&gt;0,(I463/I462),)</f>
        <v>0</v>
      </c>
      <c r="AA463" s="275">
        <f t="shared" ref="AA463" si="4942">IF(J462&gt;0,(J463/J462),)</f>
        <v>0</v>
      </c>
      <c r="AB463" s="275">
        <f t="shared" ref="AB463" si="4943">IF(K462&gt;0,(K463/K462),)</f>
        <v>0</v>
      </c>
      <c r="AC463" s="275">
        <f t="shared" ref="AC463" si="4944">IF(L462&gt;0,(L463/L462),)</f>
        <v>0</v>
      </c>
      <c r="AD463" s="275">
        <f t="shared" ref="AD463" si="4945">IF(M462&gt;0,(M463/M462),)</f>
        <v>0</v>
      </c>
      <c r="AE463" s="290">
        <f t="shared" ref="AE463" si="4946">IF(N462&gt;0,(N463/N462),)</f>
        <v>0</v>
      </c>
      <c r="AF463" s="285">
        <f t="shared" ref="AF463" si="4947">IF(O462&gt;0,(O463/O462),)</f>
        <v>0</v>
      </c>
      <c r="AG463" s="275">
        <f t="shared" ref="AG463" si="4948">IF(P462&gt;0,(P463/P462),)</f>
        <v>0</v>
      </c>
      <c r="AH463" s="290">
        <f t="shared" ref="AH463" si="4949">IF(Q462&gt;0,(Q463/Q462),)</f>
        <v>0</v>
      </c>
      <c r="AI463" s="345">
        <f>IF(S461&gt;0,(S463-S461)/S461,)</f>
        <v>0</v>
      </c>
      <c r="AJ463" s="314">
        <f t="shared" ref="AJ463" si="4950">IF(T461&gt;0,(T463-T461)/T461,)</f>
        <v>0</v>
      </c>
      <c r="AK463" s="314">
        <f t="shared" ref="AK463" si="4951">IF(U461&gt;0,(U463-U461)/U461,)</f>
        <v>0</v>
      </c>
      <c r="AL463" s="314">
        <f t="shared" ref="AL463" si="4952">IF(V461&gt;0,(V463-V461)/V461,)</f>
        <v>0</v>
      </c>
      <c r="AM463" s="314">
        <f t="shared" ref="AM463" si="4953">IF(W461&gt;0,(W463-W461)/W461,)</f>
        <v>0</v>
      </c>
      <c r="AN463" s="314">
        <f t="shared" ref="AN463" si="4954">IF(X461&gt;0,(X463-X461)/X461,)</f>
        <v>0</v>
      </c>
      <c r="AO463" s="310">
        <f t="shared" ref="AO463" si="4955">IF(Y461&gt;0,(Y463-Y461)/Y461,)</f>
        <v>0</v>
      </c>
      <c r="AP463" s="314">
        <f t="shared" ref="AP463" si="4956">IF(Z461&gt;0,(Z463-Z461)/Z461,)</f>
        <v>0</v>
      </c>
      <c r="AQ463" s="314">
        <f t="shared" ref="AQ463" si="4957">IF(AA461&gt;0,(AA463-AA461)/AA461,)</f>
        <v>0</v>
      </c>
      <c r="AR463" s="314">
        <f t="shared" ref="AR463" si="4958">IF(AB461&gt;0,(AB463-AB461)/AB461,)</f>
        <v>0</v>
      </c>
      <c r="AS463" s="314">
        <f t="shared" ref="AS463" si="4959">IF(AC461&gt;0,(AC463-AC461)/AC461,)</f>
        <v>0</v>
      </c>
      <c r="AT463" s="314">
        <f t="shared" ref="AT463" si="4960">IF(AD461&gt;0,(AD463-AD461)/AD461,)</f>
        <v>0</v>
      </c>
      <c r="AU463" s="310">
        <f t="shared" ref="AU463" si="4961">IF(AE461&gt;0,(AE463-AE461)/AE461,)</f>
        <v>0</v>
      </c>
      <c r="AV463" s="314">
        <f t="shared" ref="AV463" si="4962">IF(AF461&gt;0,(AF463-AF461)/AF461,)</f>
        <v>0</v>
      </c>
      <c r="AW463" s="314">
        <f t="shared" ref="AW463" si="4963">IF(AG461&gt;0,(AG463-AG461)/AG461,)</f>
        <v>0</v>
      </c>
      <c r="AX463" s="310">
        <f t="shared" ref="AX463" si="4964">IF(AH461&gt;0,(AH463-AH461)/AH461,)</f>
        <v>0</v>
      </c>
    </row>
    <row r="464" spans="1:50">
      <c r="A464" s="381" t="s">
        <v>350</v>
      </c>
      <c r="B464" s="382">
        <v>1036</v>
      </c>
      <c r="C464" s="382"/>
      <c r="D464" s="382">
        <v>528</v>
      </c>
      <c r="E464" s="382"/>
      <c r="F464" s="382">
        <v>307</v>
      </c>
      <c r="G464" s="382">
        <v>597</v>
      </c>
      <c r="H464" s="382">
        <v>2468</v>
      </c>
      <c r="I464" s="382">
        <v>136</v>
      </c>
      <c r="J464" s="382"/>
      <c r="K464" s="382">
        <v>134</v>
      </c>
      <c r="L464" s="382">
        <v>339</v>
      </c>
      <c r="M464" s="382"/>
      <c r="N464" s="382">
        <v>609</v>
      </c>
      <c r="O464" s="382"/>
      <c r="P464" s="382"/>
      <c r="Q464" s="382"/>
      <c r="Y464" s="288"/>
      <c r="Z464" s="284"/>
      <c r="AE464" s="288"/>
      <c r="AF464" s="284"/>
      <c r="AH464" s="288"/>
      <c r="AI464" s="343"/>
      <c r="AJ464" s="344"/>
      <c r="AK464" s="344"/>
      <c r="AL464" s="344"/>
      <c r="AM464" s="344"/>
      <c r="AN464" s="344"/>
      <c r="AO464" s="309"/>
      <c r="AP464" s="344"/>
      <c r="AQ464" s="344"/>
      <c r="AR464" s="344"/>
      <c r="AS464" s="344"/>
      <c r="AT464" s="344"/>
      <c r="AU464" s="309"/>
      <c r="AV464" s="344"/>
      <c r="AW464" s="344"/>
      <c r="AX464" s="309"/>
    </row>
    <row r="465" spans="1:50">
      <c r="A465" s="381" t="s">
        <v>352</v>
      </c>
      <c r="B465" s="382">
        <v>83707139.863739058</v>
      </c>
      <c r="C465" s="382"/>
      <c r="D465" s="382">
        <v>32922751.277998898</v>
      </c>
      <c r="E465" s="382"/>
      <c r="F465" s="382">
        <v>18828024.397101469</v>
      </c>
      <c r="G465" s="382">
        <v>34027454.950584918</v>
      </c>
      <c r="H465" s="382">
        <v>169485370.48942435</v>
      </c>
      <c r="I465" s="382">
        <v>6726234.8475305997</v>
      </c>
      <c r="J465" s="382"/>
      <c r="K465" s="382">
        <v>6540076.3615890536</v>
      </c>
      <c r="L465" s="382">
        <v>15404396.513449578</v>
      </c>
      <c r="M465" s="382"/>
      <c r="N465" s="382">
        <v>28670707.722569231</v>
      </c>
      <c r="O465" s="382"/>
      <c r="P465" s="382"/>
      <c r="Q465" s="382"/>
      <c r="R465" s="273"/>
      <c r="S465" s="275">
        <f>IF(B464&gt;0,(B465/B464),)</f>
        <v>80798.397551871676</v>
      </c>
      <c r="T465" s="275">
        <f t="shared" ref="T465" si="4965">IF(C464&gt;0,(C465/C464),)</f>
        <v>0</v>
      </c>
      <c r="U465" s="275">
        <f t="shared" ref="U465" si="4966">IF(D464&gt;0,(D465/D464),)</f>
        <v>62353.695602270644</v>
      </c>
      <c r="V465" s="275">
        <f t="shared" ref="V465" si="4967">IF(E464&gt;0,(E465/E464),)</f>
        <v>0</v>
      </c>
      <c r="W465" s="275">
        <f t="shared" ref="W465" si="4968">IF(F464&gt;0,(F465/F464),)</f>
        <v>61329.069697398925</v>
      </c>
      <c r="X465" s="275">
        <f t="shared" ref="X465" si="4969">IF(G464&gt;0,(G465/G464),)</f>
        <v>56997.411977529177</v>
      </c>
      <c r="Y465" s="290">
        <f t="shared" ref="Y465" si="4970">IF(H464&gt;0,(H465/H464),)</f>
        <v>68673.164703980685</v>
      </c>
      <c r="Z465" s="285">
        <f t="shared" ref="Z465" si="4971">IF(I464&gt;0,(I465/I464),)</f>
        <v>49457.609173019118</v>
      </c>
      <c r="AA465" s="275">
        <f t="shared" ref="AA465" si="4972">IF(J464&gt;0,(J465/J464),)</f>
        <v>0</v>
      </c>
      <c r="AB465" s="275">
        <f t="shared" ref="AB465" si="4973">IF(K464&gt;0,(K465/K464),)</f>
        <v>48806.540011858611</v>
      </c>
      <c r="AC465" s="275">
        <f t="shared" ref="AC465" si="4974">IF(L464&gt;0,(L465/L464),)</f>
        <v>45440.697679792262</v>
      </c>
      <c r="AD465" s="275">
        <f t="shared" ref="AD465" si="4975">IF(M464&gt;0,(M465/M464),)</f>
        <v>0</v>
      </c>
      <c r="AE465" s="290">
        <f t="shared" ref="AE465" si="4976">IF(N464&gt;0,(N465/N464),)</f>
        <v>47078.337803890361</v>
      </c>
      <c r="AF465" s="285">
        <f t="shared" ref="AF465" si="4977">IF(O464&gt;0,(O465/O464),)</f>
        <v>0</v>
      </c>
      <c r="AG465" s="275">
        <f t="shared" ref="AG465" si="4978">IF(P464&gt;0,(P465/P464),)</f>
        <v>0</v>
      </c>
      <c r="AH465" s="290">
        <f t="shared" ref="AH465" si="4979">IF(Q464&gt;0,(Q465/Q464),)</f>
        <v>0</v>
      </c>
      <c r="AI465" s="343"/>
      <c r="AJ465" s="344"/>
      <c r="AK465" s="344"/>
      <c r="AL465" s="344"/>
      <c r="AM465" s="344"/>
      <c r="AN465" s="344"/>
      <c r="AO465" s="309"/>
      <c r="AP465" s="344"/>
      <c r="AQ465" s="344"/>
      <c r="AR465" s="344"/>
      <c r="AS465" s="344"/>
      <c r="AT465" s="344"/>
      <c r="AU465" s="309"/>
      <c r="AV465" s="344"/>
      <c r="AW465" s="344"/>
      <c r="AX465" s="309"/>
    </row>
    <row r="466" spans="1:50">
      <c r="A466" s="381" t="s">
        <v>354</v>
      </c>
      <c r="B466" s="382">
        <v>1058</v>
      </c>
      <c r="C466" s="382"/>
      <c r="D466" s="382">
        <v>544</v>
      </c>
      <c r="E466" s="382"/>
      <c r="F466" s="382">
        <v>308</v>
      </c>
      <c r="G466" s="382">
        <v>592</v>
      </c>
      <c r="H466" s="382">
        <v>2502</v>
      </c>
      <c r="I466" s="382">
        <v>130</v>
      </c>
      <c r="J466" s="382"/>
      <c r="K466" s="382">
        <v>131</v>
      </c>
      <c r="L466" s="382">
        <v>360</v>
      </c>
      <c r="M466" s="382"/>
      <c r="N466" s="382">
        <v>621</v>
      </c>
      <c r="O466" s="382"/>
      <c r="P466" s="382"/>
      <c r="Q466" s="382"/>
      <c r="Y466" s="288"/>
      <c r="Z466" s="284"/>
      <c r="AE466" s="288"/>
      <c r="AF466" s="284"/>
      <c r="AH466" s="288"/>
      <c r="AI466" s="343"/>
      <c r="AJ466" s="344"/>
      <c r="AK466" s="344"/>
      <c r="AL466" s="344"/>
      <c r="AM466" s="344"/>
      <c r="AN466" s="344"/>
      <c r="AO466" s="309"/>
      <c r="AP466" s="344"/>
      <c r="AQ466" s="344"/>
      <c r="AR466" s="344"/>
      <c r="AS466" s="344"/>
      <c r="AT466" s="344"/>
      <c r="AU466" s="309"/>
      <c r="AV466" s="344"/>
      <c r="AW466" s="344"/>
      <c r="AX466" s="309"/>
    </row>
    <row r="467" spans="1:50" ht="13.5" thickBot="1">
      <c r="A467" s="387" t="s">
        <v>356</v>
      </c>
      <c r="B467" s="388">
        <v>86413688.794081077</v>
      </c>
      <c r="C467" s="388"/>
      <c r="D467" s="388">
        <v>35125795.888437651</v>
      </c>
      <c r="E467" s="388"/>
      <c r="F467" s="388">
        <v>19000457.151434213</v>
      </c>
      <c r="G467" s="388">
        <v>34187686.478243008</v>
      </c>
      <c r="H467" s="388">
        <v>174727628.31219596</v>
      </c>
      <c r="I467" s="388">
        <v>6452545.0662778271</v>
      </c>
      <c r="J467" s="388"/>
      <c r="K467" s="388">
        <v>6427940.2503671637</v>
      </c>
      <c r="L467" s="388">
        <v>16661910.936101411</v>
      </c>
      <c r="M467" s="388"/>
      <c r="N467" s="388">
        <v>29542396.252746403</v>
      </c>
      <c r="O467" s="388"/>
      <c r="P467" s="388"/>
      <c r="Q467" s="388"/>
      <c r="S467" s="281">
        <f>IF(B466&gt;0,(B467/B466),)</f>
        <v>81676.454436749598</v>
      </c>
      <c r="T467" s="281">
        <f t="shared" ref="T467" si="4980">IF(C466&gt;0,(C467/C466),)</f>
        <v>0</v>
      </c>
      <c r="U467" s="281">
        <f t="shared" ref="U467" si="4981">IF(D466&gt;0,(D467/D466),)</f>
        <v>64569.477736098626</v>
      </c>
      <c r="V467" s="281">
        <f t="shared" ref="V467" si="4982">IF(E466&gt;0,(E467/E466),)</f>
        <v>0</v>
      </c>
      <c r="W467" s="281">
        <f t="shared" ref="W467" si="4983">IF(F466&gt;0,(F467/F466),)</f>
        <v>61689.795946214974</v>
      </c>
      <c r="X467" s="281">
        <f t="shared" ref="X467" si="4984">IF(G466&gt;0,(G467/G466),)</f>
        <v>57749.470402437517</v>
      </c>
      <c r="Y467" s="291">
        <f t="shared" ref="Y467" si="4985">IF(H466&gt;0,(H467/H466),)</f>
        <v>69835.183178335719</v>
      </c>
      <c r="Z467" s="286">
        <f t="shared" ref="Z467" si="4986">IF(I466&gt;0,(I467/I466),)</f>
        <v>49634.962048290981</v>
      </c>
      <c r="AA467" s="281">
        <f t="shared" ref="AA467" si="4987">IF(J466&gt;0,(J467/J466),)</f>
        <v>0</v>
      </c>
      <c r="AB467" s="281">
        <f t="shared" ref="AB467" si="4988">IF(K466&gt;0,(K467/K466),)</f>
        <v>49068.246186008881</v>
      </c>
      <c r="AC467" s="281">
        <f t="shared" ref="AC467" si="4989">IF(L466&gt;0,(L467/L466),)</f>
        <v>46283.085933615032</v>
      </c>
      <c r="AD467" s="281">
        <f t="shared" ref="AD467" si="4990">IF(M466&gt;0,(M467/M466),)</f>
        <v>0</v>
      </c>
      <c r="AE467" s="291">
        <f t="shared" ref="AE467" si="4991">IF(N466&gt;0,(N467/N466),)</f>
        <v>47572.296703295338</v>
      </c>
      <c r="AF467" s="286">
        <f t="shared" ref="AF467" si="4992">IF(O466&gt;0,(O467/O466),)</f>
        <v>0</v>
      </c>
      <c r="AG467" s="281">
        <f t="shared" ref="AG467" si="4993">IF(P466&gt;0,(P467/P466),)</f>
        <v>0</v>
      </c>
      <c r="AH467" s="291">
        <f t="shared" ref="AH467" si="4994">IF(Q466&gt;0,(Q467/Q466),)</f>
        <v>0</v>
      </c>
      <c r="AI467" s="346">
        <f>IF(S465&gt;0,(S467-S465)/S465,)</f>
        <v>1.0867256176884194E-2</v>
      </c>
      <c r="AJ467" s="347">
        <f t="shared" ref="AJ467" si="4995">IF(T465&gt;0,(T467-T465)/T465,)</f>
        <v>0</v>
      </c>
      <c r="AK467" s="347">
        <f t="shared" ref="AK467" si="4996">IF(U465&gt;0,(U467-U465)/U465,)</f>
        <v>3.5535698604964382E-2</v>
      </c>
      <c r="AL467" s="347">
        <f t="shared" ref="AL467" si="4997">IF(V465&gt;0,(V467-V465)/V465,)</f>
        <v>0</v>
      </c>
      <c r="AM467" s="347">
        <f t="shared" ref="AM467" si="4998">IF(W465&gt;0,(W467-W465)/W465,)</f>
        <v>5.8818151097985378E-3</v>
      </c>
      <c r="AN467" s="347">
        <f t="shared" ref="AN467" si="4999">IF(X465&gt;0,(X467-X465)/X465,)</f>
        <v>1.3194606541167764E-2</v>
      </c>
      <c r="AO467" s="311">
        <f t="shared" ref="AO467" si="5000">IF(Y465&gt;0,(Y467-Y465)/Y465,)</f>
        <v>1.6920997879797395E-2</v>
      </c>
      <c r="AP467" s="347">
        <f t="shared" ref="AP467" si="5001">IF(Z465&gt;0,(Z467-Z465)/Z465,)</f>
        <v>3.5859573124819651E-3</v>
      </c>
      <c r="AQ467" s="347">
        <f t="shared" ref="AQ467" si="5002">IF(AA465&gt;0,(AA467-AA465)/AA465,)</f>
        <v>0</v>
      </c>
      <c r="AR467" s="347">
        <f t="shared" ref="AR467" si="5003">IF(AB465&gt;0,(AB467-AB465)/AB465,)</f>
        <v>5.3621128251804401E-3</v>
      </c>
      <c r="AS467" s="347">
        <f t="shared" ref="AS467" si="5004">IF(AC465&gt;0,(AC467-AC465)/AC465,)</f>
        <v>1.8538189262824297E-2</v>
      </c>
      <c r="AT467" s="347">
        <f t="shared" ref="AT467" si="5005">IF(AD465&gt;0,(AD467-AD465)/AD465,)</f>
        <v>0</v>
      </c>
      <c r="AU467" s="311">
        <f t="shared" ref="AU467" si="5006">IF(AE465&gt;0,(AE467-AE465)/AE465,)</f>
        <v>1.0492275692965493E-2</v>
      </c>
      <c r="AV467" s="347">
        <f t="shared" ref="AV467" si="5007">IF(AF465&gt;0,(AF467-AF465)/AF465,)</f>
        <v>0</v>
      </c>
      <c r="AW467" s="347">
        <f t="shared" ref="AW467" si="5008">IF(AG465&gt;0,(AG467-AG465)/AG465,)</f>
        <v>0</v>
      </c>
      <c r="AX467" s="311">
        <f t="shared" ref="AX467" si="5009">IF(AH465&gt;0,(AH467-AH465)/AH465,)</f>
        <v>0</v>
      </c>
    </row>
    <row r="468" spans="1:50">
      <c r="A468" s="386" t="s">
        <v>303</v>
      </c>
      <c r="B468" s="382">
        <v>15827</v>
      </c>
      <c r="C468" s="382">
        <v>2852</v>
      </c>
      <c r="D468" s="382">
        <v>6925</v>
      </c>
      <c r="E468" s="382">
        <v>1536</v>
      </c>
      <c r="F468" s="382">
        <v>884</v>
      </c>
      <c r="G468" s="382">
        <v>575</v>
      </c>
      <c r="H468" s="382">
        <v>28599</v>
      </c>
      <c r="I468" s="382">
        <v>152</v>
      </c>
      <c r="J468" s="382">
        <v>3554</v>
      </c>
      <c r="K468" s="382">
        <v>1222</v>
      </c>
      <c r="L468" s="382">
        <v>222</v>
      </c>
      <c r="M468" s="382">
        <v>450</v>
      </c>
      <c r="N468" s="382">
        <v>5600</v>
      </c>
      <c r="O468" s="382">
        <v>38</v>
      </c>
      <c r="P468" s="382">
        <v>0</v>
      </c>
      <c r="Q468" s="382">
        <v>38</v>
      </c>
      <c r="Y468" s="288"/>
      <c r="Z468" s="284"/>
      <c r="AE468" s="288"/>
      <c r="AF468" s="284"/>
      <c r="AH468" s="288"/>
      <c r="AI468" s="343"/>
      <c r="AJ468" s="344"/>
      <c r="AK468" s="344"/>
      <c r="AL468" s="344"/>
      <c r="AM468" s="344"/>
      <c r="AN468" s="344"/>
      <c r="AO468" s="309"/>
      <c r="AP468" s="344"/>
      <c r="AQ468" s="344"/>
      <c r="AR468" s="344"/>
      <c r="AS468" s="344"/>
      <c r="AT468" s="344"/>
      <c r="AU468" s="309"/>
      <c r="AV468" s="344"/>
      <c r="AW468" s="344"/>
      <c r="AX468" s="309"/>
    </row>
    <row r="469" spans="1:50">
      <c r="A469" s="386" t="s">
        <v>305</v>
      </c>
      <c r="B469" s="384">
        <v>1935691043.8992147</v>
      </c>
      <c r="C469" s="384">
        <v>320523904.34102321</v>
      </c>
      <c r="D469" s="384">
        <v>591844198.7884388</v>
      </c>
      <c r="E469" s="384">
        <v>122610940.52593718</v>
      </c>
      <c r="F469" s="384">
        <v>69087942.626244038</v>
      </c>
      <c r="G469" s="384">
        <v>42782181.425809741</v>
      </c>
      <c r="H469" s="384">
        <v>3082540211.6066675</v>
      </c>
      <c r="I469" s="384">
        <v>9719427.1708860733</v>
      </c>
      <c r="J469" s="384">
        <v>227036991.5277046</v>
      </c>
      <c r="K469" s="384">
        <v>70859655.336680502</v>
      </c>
      <c r="L469" s="384">
        <v>12870408.542119894</v>
      </c>
      <c r="M469" s="384">
        <v>32130354.845814973</v>
      </c>
      <c r="N469" s="384">
        <v>352616837.42320603</v>
      </c>
      <c r="O469" s="384">
        <v>1779592.7717417418</v>
      </c>
      <c r="P469" s="384">
        <v>0</v>
      </c>
      <c r="Q469" s="384">
        <v>1779592.7717417418</v>
      </c>
      <c r="S469" s="275">
        <f>IF(B468&gt;0,(B469/B468),)</f>
        <v>122303.09243060686</v>
      </c>
      <c r="T469" s="275">
        <f t="shared" ref="T469" si="5010">IF(C468&gt;0,(C469/C468),)</f>
        <v>112385.66070863366</v>
      </c>
      <c r="U469" s="275">
        <f t="shared" ref="U469" si="5011">IF(D468&gt;0,(D469/D468),)</f>
        <v>85464.866251038096</v>
      </c>
      <c r="V469" s="275">
        <f t="shared" ref="V469" si="5012">IF(E468&gt;0,(E469/E468),)</f>
        <v>79824.831071573688</v>
      </c>
      <c r="W469" s="275">
        <f t="shared" ref="W469" si="5013">IF(F468&gt;0,(F469/F468),)</f>
        <v>78153.781251407287</v>
      </c>
      <c r="X469" s="275">
        <f t="shared" ref="X469" si="5014">IF(G468&gt;0,(G469/G468),)</f>
        <v>74403.793784016947</v>
      </c>
      <c r="Y469" s="290">
        <f t="shared" ref="Y469" si="5015">IF(H468&gt;0,(H469/H468),)</f>
        <v>107784.89498257518</v>
      </c>
      <c r="Z469" s="285">
        <f t="shared" ref="Z469" si="5016">IF(I468&gt;0,(I469/I468),)</f>
        <v>63943.599808461011</v>
      </c>
      <c r="AA469" s="275">
        <f t="shared" ref="AA469" si="5017">IF(J468&gt;0,(J469/J468),)</f>
        <v>63882.102286917441</v>
      </c>
      <c r="AB469" s="275">
        <f t="shared" ref="AB469" si="5018">IF(K468&gt;0,(K469/K468),)</f>
        <v>57986.624661768008</v>
      </c>
      <c r="AC469" s="275">
        <f t="shared" ref="AC469" si="5019">IF(L468&gt;0,(L469/L468),)</f>
        <v>57974.813252792315</v>
      </c>
      <c r="AD469" s="275">
        <f t="shared" ref="AD469" si="5020">IF(M468&gt;0,(M469/M468),)</f>
        <v>71400.788546255499</v>
      </c>
      <c r="AE469" s="290">
        <f t="shared" ref="AE469" si="5021">IF(N468&gt;0,(N469/N468),)</f>
        <v>62967.292397001074</v>
      </c>
      <c r="AF469" s="285">
        <f t="shared" ref="AF469" si="5022">IF(O468&gt;0,(O469/O468),)</f>
        <v>46831.388730045837</v>
      </c>
      <c r="AG469" s="275">
        <f t="shared" ref="AG469" si="5023">IF(P468&gt;0,(P469/P468),)</f>
        <v>0</v>
      </c>
      <c r="AH469" s="290">
        <f t="shared" ref="AH469" si="5024">IF(Q468&gt;0,(Q469/Q468),)</f>
        <v>46831.388730045837</v>
      </c>
      <c r="AI469" s="343"/>
      <c r="AJ469" s="344"/>
      <c r="AK469" s="344"/>
      <c r="AL469" s="344"/>
      <c r="AM469" s="344"/>
      <c r="AN469" s="344"/>
      <c r="AO469" s="309"/>
      <c r="AP469" s="344"/>
      <c r="AQ469" s="344"/>
      <c r="AR469" s="344"/>
      <c r="AS469" s="344"/>
      <c r="AT469" s="344"/>
      <c r="AU469" s="309"/>
      <c r="AV469" s="344"/>
      <c r="AW469" s="344"/>
      <c r="AX469" s="309"/>
    </row>
    <row r="470" spans="1:50">
      <c r="A470" s="386" t="s">
        <v>307</v>
      </c>
      <c r="B470" s="382">
        <v>15927</v>
      </c>
      <c r="C470" s="382">
        <v>2913</v>
      </c>
      <c r="D470" s="382">
        <v>7042</v>
      </c>
      <c r="E470" s="382">
        <v>1581</v>
      </c>
      <c r="F470" s="382">
        <v>925</v>
      </c>
      <c r="G470" s="382">
        <v>616</v>
      </c>
      <c r="H470" s="382">
        <v>29004</v>
      </c>
      <c r="I470" s="382">
        <v>161</v>
      </c>
      <c r="J470" s="382">
        <v>3263</v>
      </c>
      <c r="K470" s="382">
        <v>1061</v>
      </c>
      <c r="L470" s="382">
        <v>218</v>
      </c>
      <c r="M470" s="382">
        <v>456</v>
      </c>
      <c r="N470" s="382">
        <v>5159</v>
      </c>
      <c r="O470" s="382">
        <v>34</v>
      </c>
      <c r="P470" s="382">
        <v>0</v>
      </c>
      <c r="Q470" s="382">
        <v>34</v>
      </c>
      <c r="Y470" s="288"/>
      <c r="Z470" s="284"/>
      <c r="AE470" s="288"/>
      <c r="AF470" s="284"/>
      <c r="AH470" s="288"/>
      <c r="AI470" s="343"/>
      <c r="AJ470" s="344"/>
      <c r="AK470" s="344"/>
      <c r="AL470" s="344"/>
      <c r="AM470" s="344"/>
      <c r="AN470" s="344"/>
      <c r="AO470" s="309"/>
      <c r="AP470" s="344"/>
      <c r="AQ470" s="344"/>
      <c r="AR470" s="344"/>
      <c r="AS470" s="344"/>
      <c r="AT470" s="344"/>
      <c r="AU470" s="309"/>
      <c r="AV470" s="344"/>
      <c r="AW470" s="344"/>
      <c r="AX470" s="309"/>
    </row>
    <row r="471" spans="1:50">
      <c r="A471" s="386" t="s">
        <v>309</v>
      </c>
      <c r="B471" s="384">
        <v>1995077584.9760005</v>
      </c>
      <c r="C471" s="384">
        <v>331334129.82198578</v>
      </c>
      <c r="D471" s="384">
        <v>607273421.5918479</v>
      </c>
      <c r="E471" s="384">
        <v>130490992.88821422</v>
      </c>
      <c r="F471" s="384">
        <v>73219611.19439891</v>
      </c>
      <c r="G471" s="384">
        <v>45480993.602359064</v>
      </c>
      <c r="H471" s="384">
        <v>3182876734.0748067</v>
      </c>
      <c r="I471" s="384">
        <v>10518227.192651428</v>
      </c>
      <c r="J471" s="384">
        <v>213174895.01206508</v>
      </c>
      <c r="K471" s="384">
        <v>60362137.234803513</v>
      </c>
      <c r="L471" s="384">
        <v>12902918.955556378</v>
      </c>
      <c r="M471" s="384">
        <v>32659208.713043477</v>
      </c>
      <c r="N471" s="384">
        <v>329617387.10811985</v>
      </c>
      <c r="O471" s="384">
        <v>1617982.7168502654</v>
      </c>
      <c r="P471" s="384">
        <v>0</v>
      </c>
      <c r="Q471" s="384">
        <v>1617982.7168502654</v>
      </c>
      <c r="S471" s="275">
        <f>IF(B470&gt;0,(B471/B470),)</f>
        <v>125263.86544710243</v>
      </c>
      <c r="T471" s="275">
        <f t="shared" ref="T471" si="5025">IF(C470&gt;0,(C471/C470),)</f>
        <v>113743.2646144819</v>
      </c>
      <c r="U471" s="275">
        <f t="shared" ref="U471" si="5026">IF(D470&gt;0,(D471/D470),)</f>
        <v>86235.930359535341</v>
      </c>
      <c r="V471" s="275">
        <f t="shared" ref="V471" si="5027">IF(E470&gt;0,(E471/E470),)</f>
        <v>82536.997399249973</v>
      </c>
      <c r="W471" s="275">
        <f t="shared" ref="W471" si="5028">IF(F470&gt;0,(F471/F470),)</f>
        <v>79156.336426377195</v>
      </c>
      <c r="X471" s="275">
        <f t="shared" ref="X471" si="5029">IF(G470&gt;0,(G471/G470),)</f>
        <v>73832.781822011471</v>
      </c>
      <c r="Y471" s="290">
        <f t="shared" ref="Y471" si="5030">IF(H470&gt;0,(H471/H470),)</f>
        <v>109739.23369448374</v>
      </c>
      <c r="Z471" s="285">
        <f t="shared" ref="Z471" si="5031">IF(I470&gt;0,(I471/I470),)</f>
        <v>65330.603681064771</v>
      </c>
      <c r="AA471" s="275">
        <f t="shared" ref="AA471" si="5032">IF(J470&gt;0,(J471/J470),)</f>
        <v>65330.951581999718</v>
      </c>
      <c r="AB471" s="275">
        <f t="shared" ref="AB471" si="5033">IF(K470&gt;0,(K471/K470),)</f>
        <v>56891.741031860052</v>
      </c>
      <c r="AC471" s="275">
        <f t="shared" ref="AC471" si="5034">IF(L470&gt;0,(L471/L470),)</f>
        <v>59187.70163099256</v>
      </c>
      <c r="AD471" s="275">
        <f t="shared" ref="AD471" si="5035">IF(M470&gt;0,(M471/M470),)</f>
        <v>71621.071739130435</v>
      </c>
      <c r="AE471" s="290">
        <f t="shared" ref="AE471" si="5036">IF(N470&gt;0,(N471/N470),)</f>
        <v>63891.720703260289</v>
      </c>
      <c r="AF471" s="285">
        <f t="shared" ref="AF471" si="5037">IF(O470&gt;0,(O471/O470),)</f>
        <v>47587.726966184273</v>
      </c>
      <c r="AG471" s="275">
        <f t="shared" ref="AG471" si="5038">IF(P470&gt;0,(P471/P470),)</f>
        <v>0</v>
      </c>
      <c r="AH471" s="290">
        <f t="shared" ref="AH471" si="5039">IF(Q470&gt;0,(Q471/Q470),)</f>
        <v>47587.726966184273</v>
      </c>
      <c r="AI471" s="345">
        <f>IF(S469&gt;0,(S471-S469)/S469,)</f>
        <v>2.4208488580740303E-2</v>
      </c>
      <c r="AJ471" s="314">
        <f t="shared" ref="AJ471" si="5040">IF(T469&gt;0,(T471-T469)/T469,)</f>
        <v>1.2079867638700892E-2</v>
      </c>
      <c r="AK471" s="314">
        <f t="shared" ref="AK471" si="5041">IF(U469&gt;0,(U471-U469)/U469,)</f>
        <v>9.0220009966712981E-3</v>
      </c>
      <c r="AL471" s="314">
        <f t="shared" ref="AL471" si="5042">IF(V469&gt;0,(V471-V469)/V469,)</f>
        <v>3.3976474378561015E-2</v>
      </c>
      <c r="AM471" s="314">
        <f t="shared" ref="AM471" si="5043">IF(W469&gt;0,(W471-W469)/W469,)</f>
        <v>1.2827980411400187E-2</v>
      </c>
      <c r="AN471" s="314">
        <f t="shared" ref="AN471" si="5044">IF(X469&gt;0,(X471-X469)/X469,)</f>
        <v>-7.6745006264470565E-3</v>
      </c>
      <c r="AO471" s="310">
        <f t="shared" ref="AO471" si="5045">IF(Y469&gt;0,(Y471-Y469)/Y469,)</f>
        <v>1.8131842242129673E-2</v>
      </c>
      <c r="AP471" s="314">
        <f t="shared" ref="AP471" si="5046">IF(Z469&gt;0,(Z471-Z469)/Z469,)</f>
        <v>2.1691050812879507E-2</v>
      </c>
      <c r="AQ471" s="314">
        <f t="shared" ref="AQ471" si="5047">IF(AA469&gt;0,(AA471-AA469)/AA469,)</f>
        <v>2.2680050330450532E-2</v>
      </c>
      <c r="AR471" s="314">
        <f t="shared" ref="AR471" si="5048">IF(AB469&gt;0,(AB471-AB469)/AB469,)</f>
        <v>-1.8881658249541796E-2</v>
      </c>
      <c r="AS471" s="314">
        <f t="shared" ref="AS471" si="5049">IF(AC469&gt;0,(AC471-AC469)/AC469,)</f>
        <v>2.0920953602930788E-2</v>
      </c>
      <c r="AT471" s="314">
        <f t="shared" ref="AT471" si="5050">IF(AD469&gt;0,(AD471-AD469)/AD469,)</f>
        <v>3.085164707000829E-3</v>
      </c>
      <c r="AU471" s="310">
        <f t="shared" ref="AU471" si="5051">IF(AE469&gt;0,(AE471-AE469)/AE469,)</f>
        <v>1.4681087133790151E-2</v>
      </c>
      <c r="AV471" s="314">
        <f t="shared" ref="AV471" si="5052">IF(AF469&gt;0,(AF471-AF469)/AF469,)</f>
        <v>1.615024146514767E-2</v>
      </c>
      <c r="AW471" s="314">
        <f t="shared" ref="AW471" si="5053">IF(AG469&gt;0,(AG471-AG469)/AG469,)</f>
        <v>0</v>
      </c>
      <c r="AX471" s="310">
        <f t="shared" ref="AX471" si="5054">IF(AH469&gt;0,(AH471-AH469)/AH469,)</f>
        <v>1.615024146514767E-2</v>
      </c>
    </row>
    <row r="472" spans="1:50">
      <c r="A472" s="386" t="s">
        <v>311</v>
      </c>
      <c r="B472" s="382">
        <v>13869</v>
      </c>
      <c r="C472" s="382">
        <v>3317</v>
      </c>
      <c r="D472" s="382">
        <v>7752</v>
      </c>
      <c r="E472" s="382">
        <v>1843</v>
      </c>
      <c r="F472" s="382">
        <v>1172</v>
      </c>
      <c r="G472" s="382">
        <v>918</v>
      </c>
      <c r="H472" s="382">
        <v>28871</v>
      </c>
      <c r="I472" s="382">
        <v>168</v>
      </c>
      <c r="J472" s="382">
        <v>2131</v>
      </c>
      <c r="K472" s="382">
        <v>1236</v>
      </c>
      <c r="L472" s="382">
        <v>180</v>
      </c>
      <c r="M472" s="382">
        <v>707</v>
      </c>
      <c r="N472" s="382">
        <v>4422</v>
      </c>
      <c r="O472" s="382">
        <v>49</v>
      </c>
      <c r="P472" s="382">
        <v>0</v>
      </c>
      <c r="Q472" s="382">
        <v>49</v>
      </c>
      <c r="R472" s="273"/>
      <c r="Y472" s="288"/>
      <c r="Z472" s="284"/>
      <c r="AE472" s="288"/>
      <c r="AF472" s="284"/>
      <c r="AH472" s="288"/>
      <c r="AI472" s="343"/>
      <c r="AJ472" s="344"/>
      <c r="AK472" s="344"/>
      <c r="AL472" s="344"/>
      <c r="AM472" s="344"/>
      <c r="AN472" s="344"/>
      <c r="AO472" s="309"/>
      <c r="AP472" s="344"/>
      <c r="AQ472" s="344"/>
      <c r="AR472" s="344"/>
      <c r="AS472" s="344"/>
      <c r="AT472" s="344"/>
      <c r="AU472" s="309"/>
      <c r="AV472" s="344"/>
      <c r="AW472" s="344"/>
      <c r="AX472" s="309"/>
    </row>
    <row r="473" spans="1:50">
      <c r="A473" s="386" t="s">
        <v>313</v>
      </c>
      <c r="B473" s="384">
        <v>1167722819.3443594</v>
      </c>
      <c r="C473" s="384">
        <v>260957875.22850153</v>
      </c>
      <c r="D473" s="384">
        <v>534740465.19464082</v>
      </c>
      <c r="E473" s="384">
        <v>120578552.96013054</v>
      </c>
      <c r="F473" s="384">
        <v>78206280.133640155</v>
      </c>
      <c r="G473" s="384">
        <v>55750213.637461476</v>
      </c>
      <c r="H473" s="384">
        <v>2217956206.498734</v>
      </c>
      <c r="I473" s="384">
        <v>9140016.0378775094</v>
      </c>
      <c r="J473" s="384">
        <v>119268478.35535195</v>
      </c>
      <c r="K473" s="384">
        <v>62108249.921007261</v>
      </c>
      <c r="L473" s="384">
        <v>9464574.8319310658</v>
      </c>
      <c r="M473" s="384">
        <v>45158253.380576208</v>
      </c>
      <c r="N473" s="384">
        <v>245139572.52674398</v>
      </c>
      <c r="O473" s="384">
        <v>2138149.5166947781</v>
      </c>
      <c r="P473" s="384">
        <v>0</v>
      </c>
      <c r="Q473" s="384">
        <v>2138149.5166947781</v>
      </c>
      <c r="S473" s="275">
        <f>IF(B472&gt;0,(B473/B472),)</f>
        <v>84196.61254195396</v>
      </c>
      <c r="T473" s="275">
        <f t="shared" ref="T473" si="5055">IF(C472&gt;0,(C473/C472),)</f>
        <v>78672.859580494885</v>
      </c>
      <c r="U473" s="275">
        <f t="shared" ref="U473" si="5056">IF(D472&gt;0,(D473/D472),)</f>
        <v>68980.968162363366</v>
      </c>
      <c r="V473" s="275">
        <f t="shared" ref="V473" si="5057">IF(E472&gt;0,(E473/E472),)</f>
        <v>65425.150819387163</v>
      </c>
      <c r="W473" s="275">
        <f t="shared" ref="W473" si="5058">IF(F472&gt;0,(F473/F472),)</f>
        <v>66728.907963856793</v>
      </c>
      <c r="X473" s="275">
        <f t="shared" ref="X473" si="5059">IF(G472&gt;0,(G473/G472),)</f>
        <v>60730.080215099646</v>
      </c>
      <c r="Y473" s="290">
        <f t="shared" ref="Y473" si="5060">IF(H472&gt;0,(H473/H472),)</f>
        <v>76822.978299980401</v>
      </c>
      <c r="Z473" s="285">
        <f t="shared" ref="Z473" si="5061">IF(I472&gt;0,(I473/I472),)</f>
        <v>54404.85736831851</v>
      </c>
      <c r="AA473" s="275">
        <f t="shared" ref="AA473" si="5062">IF(J472&gt;0,(J473/J472),)</f>
        <v>55968.314573135598</v>
      </c>
      <c r="AB473" s="275">
        <f t="shared" ref="AB473" si="5063">IF(K472&gt;0,(K473/K472),)</f>
        <v>50249.393139973508</v>
      </c>
      <c r="AC473" s="275">
        <f t="shared" ref="AC473" si="5064">IF(L472&gt;0,(L473/L472),)</f>
        <v>52580.97128850592</v>
      </c>
      <c r="AD473" s="275">
        <f t="shared" ref="AD473" si="5065">IF(M472&gt;0,(M473/M472),)</f>
        <v>63873.059944237917</v>
      </c>
      <c r="AE473" s="290">
        <f t="shared" ref="AE473" si="5066">IF(N472&gt;0,(N473/N472),)</f>
        <v>55436.357423506102</v>
      </c>
      <c r="AF473" s="285">
        <f t="shared" ref="AF473" si="5067">IF(O472&gt;0,(O473/O472),)</f>
        <v>43635.704422342409</v>
      </c>
      <c r="AG473" s="275">
        <f t="shared" ref="AG473" si="5068">IF(P472&gt;0,(P473/P472),)</f>
        <v>0</v>
      </c>
      <c r="AH473" s="290">
        <f t="shared" ref="AH473" si="5069">IF(Q472&gt;0,(Q473/Q472),)</f>
        <v>43635.704422342409</v>
      </c>
      <c r="AI473" s="343"/>
      <c r="AJ473" s="344"/>
      <c r="AK473" s="344"/>
      <c r="AL473" s="344"/>
      <c r="AM473" s="344"/>
      <c r="AN473" s="344"/>
      <c r="AO473" s="309"/>
      <c r="AP473" s="344"/>
      <c r="AQ473" s="344"/>
      <c r="AR473" s="344"/>
      <c r="AS473" s="344"/>
      <c r="AT473" s="344"/>
      <c r="AU473" s="309"/>
      <c r="AV473" s="344"/>
      <c r="AW473" s="344"/>
      <c r="AX473" s="309"/>
    </row>
    <row r="474" spans="1:50">
      <c r="A474" s="386" t="s">
        <v>315</v>
      </c>
      <c r="B474" s="385">
        <v>14056</v>
      </c>
      <c r="C474" s="385">
        <v>3408</v>
      </c>
      <c r="D474" s="385">
        <v>7932</v>
      </c>
      <c r="E474" s="385">
        <v>1842</v>
      </c>
      <c r="F474" s="385">
        <v>1194</v>
      </c>
      <c r="G474" s="385">
        <v>945</v>
      </c>
      <c r="H474" s="385">
        <v>29377</v>
      </c>
      <c r="I474" s="385">
        <v>182</v>
      </c>
      <c r="J474" s="385">
        <v>2240</v>
      </c>
      <c r="K474" s="385">
        <v>1233</v>
      </c>
      <c r="L474" s="385">
        <v>190</v>
      </c>
      <c r="M474" s="385">
        <v>683</v>
      </c>
      <c r="N474" s="385">
        <v>4528</v>
      </c>
      <c r="O474" s="385">
        <v>47</v>
      </c>
      <c r="P474" s="385">
        <v>0</v>
      </c>
      <c r="Q474" s="385">
        <v>47</v>
      </c>
      <c r="Y474" s="288"/>
      <c r="Z474" s="284"/>
      <c r="AE474" s="288"/>
      <c r="AF474" s="284"/>
      <c r="AH474" s="288"/>
      <c r="AI474" s="343"/>
      <c r="AJ474" s="344"/>
      <c r="AK474" s="344"/>
      <c r="AL474" s="344"/>
      <c r="AM474" s="344"/>
      <c r="AN474" s="344"/>
      <c r="AO474" s="309"/>
      <c r="AP474" s="344"/>
      <c r="AQ474" s="344"/>
      <c r="AR474" s="344"/>
      <c r="AS474" s="344"/>
      <c r="AT474" s="344"/>
      <c r="AU474" s="309"/>
      <c r="AV474" s="344"/>
      <c r="AW474" s="344"/>
      <c r="AX474" s="309"/>
    </row>
    <row r="475" spans="1:50">
      <c r="A475" s="386" t="s">
        <v>317</v>
      </c>
      <c r="B475" s="384">
        <v>1194412746.6041911</v>
      </c>
      <c r="C475" s="384">
        <v>276582969.50961781</v>
      </c>
      <c r="D475" s="384">
        <v>553984359.64100003</v>
      </c>
      <c r="E475" s="384">
        <v>124643623.76362219</v>
      </c>
      <c r="F475" s="384">
        <v>79015575.284470066</v>
      </c>
      <c r="G475" s="384">
        <v>58452507.27015157</v>
      </c>
      <c r="H475" s="384">
        <v>2287091782.0730534</v>
      </c>
      <c r="I475" s="384">
        <v>10312445.393788293</v>
      </c>
      <c r="J475" s="384">
        <v>128278176.07765251</v>
      </c>
      <c r="K475" s="384">
        <v>61803468.787072316</v>
      </c>
      <c r="L475" s="384">
        <v>10077224.639188407</v>
      </c>
      <c r="M475" s="384">
        <v>43868785.458874457</v>
      </c>
      <c r="N475" s="384">
        <v>254340100.35657603</v>
      </c>
      <c r="O475" s="384">
        <v>2105123.6883116886</v>
      </c>
      <c r="P475" s="384">
        <v>0</v>
      </c>
      <c r="Q475" s="384">
        <v>2105123.6883116886</v>
      </c>
      <c r="S475" s="275">
        <f>IF(B474&gt;0,(B475/B474),)</f>
        <v>84975.295005989683</v>
      </c>
      <c r="T475" s="275">
        <f t="shared" ref="T475" si="5070">IF(C474&gt;0,(C475/C474),)</f>
        <v>81156.974621366724</v>
      </c>
      <c r="U475" s="275">
        <f t="shared" ref="U475" si="5071">IF(D474&gt;0,(D475/D474),)</f>
        <v>69841.699400025216</v>
      </c>
      <c r="V475" s="275">
        <f t="shared" ref="V475" si="5072">IF(E474&gt;0,(E475/E474),)</f>
        <v>67667.548188719971</v>
      </c>
      <c r="W475" s="275">
        <f t="shared" ref="W475" si="5073">IF(F474&gt;0,(F475/F474),)</f>
        <v>66177.198730711942</v>
      </c>
      <c r="X475" s="275">
        <f t="shared" ref="X475" si="5074">IF(G474&gt;0,(G475/G474),)</f>
        <v>61854.505047779443</v>
      </c>
      <c r="Y475" s="290">
        <f t="shared" ref="Y475" si="5075">IF(H474&gt;0,(H475/H474),)</f>
        <v>77853.143005516336</v>
      </c>
      <c r="Z475" s="285">
        <f t="shared" ref="Z475" si="5076">IF(I474&gt;0,(I475/I474),)</f>
        <v>56661.787877957657</v>
      </c>
      <c r="AA475" s="275">
        <f t="shared" ref="AA475" si="5077">IF(J474&gt;0,(J475/J474),)</f>
        <v>57267.042891809157</v>
      </c>
      <c r="AB475" s="275">
        <f t="shared" ref="AB475" si="5078">IF(K474&gt;0,(K475/K474),)</f>
        <v>50124.467791623938</v>
      </c>
      <c r="AC475" s="275">
        <f t="shared" ref="AC475" si="5079">IF(L474&gt;0,(L475/L474),)</f>
        <v>53038.024416781089</v>
      </c>
      <c r="AD475" s="275">
        <f t="shared" ref="AD475" si="5080">IF(M474&gt;0,(M475/M474),)</f>
        <v>64229.554112554106</v>
      </c>
      <c r="AE475" s="290">
        <f t="shared" ref="AE475" si="5081">IF(N474&gt;0,(N475/N474),)</f>
        <v>56170.516863201417</v>
      </c>
      <c r="AF475" s="285">
        <f t="shared" ref="AF475" si="5082">IF(O474&gt;0,(O475/O474),)</f>
        <v>44789.865708759331</v>
      </c>
      <c r="AG475" s="275">
        <f t="shared" ref="AG475" si="5083">IF(P474&gt;0,(P475/P474),)</f>
        <v>0</v>
      </c>
      <c r="AH475" s="290">
        <f t="shared" ref="AH475" si="5084">IF(Q474&gt;0,(Q475/Q474),)</f>
        <v>44789.865708759331</v>
      </c>
      <c r="AI475" s="345">
        <f>IF(S473&gt;0,(S475-S473)/S473,)</f>
        <v>9.2483823342384038E-3</v>
      </c>
      <c r="AJ475" s="314">
        <f t="shared" ref="AJ475" si="5085">IF(T473&gt;0,(T475-T473)/T473,)</f>
        <v>3.1575247856984179E-2</v>
      </c>
      <c r="AK475" s="314">
        <f t="shared" ref="AK475" si="5086">IF(U473&gt;0,(U475-U473)/U473,)</f>
        <v>1.2477807438653388E-2</v>
      </c>
      <c r="AL475" s="314">
        <f t="shared" ref="AL475" si="5087">IF(V473&gt;0,(V475-V473)/V473,)</f>
        <v>3.427424073538899E-2</v>
      </c>
      <c r="AM475" s="314">
        <f t="shared" ref="AM475" si="5088">IF(W473&gt;0,(W475-W473)/W473,)</f>
        <v>-8.2679194067386847E-3</v>
      </c>
      <c r="AN475" s="314">
        <f t="shared" ref="AN475" si="5089">IF(X473&gt;0,(X475-X473)/X473,)</f>
        <v>1.8515121809442713E-2</v>
      </c>
      <c r="AO475" s="310">
        <f t="shared" ref="AO475" si="5090">IF(Y473&gt;0,(Y475-Y473)/Y473,)</f>
        <v>1.3409590832489219E-2</v>
      </c>
      <c r="AP475" s="314">
        <f t="shared" ref="AP475" si="5091">IF(Z473&gt;0,(Z475-Z473)/Z473,)</f>
        <v>4.148398909236773E-2</v>
      </c>
      <c r="AQ475" s="314">
        <f t="shared" ref="AQ475" si="5092">IF(AA473&gt;0,(AA475-AA473)/AA473,)</f>
        <v>2.3204706601919707E-2</v>
      </c>
      <c r="AR475" s="314">
        <f t="shared" ref="AR475" si="5093">IF(AB473&gt;0,(AB475-AB473)/AB473,)</f>
        <v>-2.4861066083242309E-3</v>
      </c>
      <c r="AS475" s="314">
        <f t="shared" ref="AS475" si="5094">IF(AC473&gt;0,(AC475-AC473)/AC473,)</f>
        <v>8.6923675442845943E-3</v>
      </c>
      <c r="AT475" s="314">
        <f t="shared" ref="AT475" si="5095">IF(AD473&gt;0,(AD475-AD473)/AD473,)</f>
        <v>5.5812915277178386E-3</v>
      </c>
      <c r="AU475" s="310">
        <f t="shared" ref="AU475" si="5096">IF(AE473&gt;0,(AE475-AE473)/AE473,)</f>
        <v>1.3243284259943405E-2</v>
      </c>
      <c r="AV475" s="314">
        <f t="shared" ref="AV475" si="5097">IF(AF473&gt;0,(AF475-AF473)/AF473,)</f>
        <v>2.6449929059148333E-2</v>
      </c>
      <c r="AW475" s="314">
        <f t="shared" ref="AW475" si="5098">IF(AG473&gt;0,(AG475-AG473)/AG473,)</f>
        <v>0</v>
      </c>
      <c r="AX475" s="310">
        <f t="shared" ref="AX475" si="5099">IF(AH473&gt;0,(AH475-AH473)/AH473,)</f>
        <v>2.6449929059148333E-2</v>
      </c>
    </row>
    <row r="476" spans="1:50">
      <c r="A476" s="386" t="s">
        <v>319</v>
      </c>
      <c r="B476" s="385">
        <v>10917</v>
      </c>
      <c r="C476" s="385">
        <v>2961</v>
      </c>
      <c r="D476" s="385">
        <v>7944</v>
      </c>
      <c r="E476" s="385">
        <v>2209</v>
      </c>
      <c r="F476" s="385">
        <v>1425</v>
      </c>
      <c r="G476" s="385">
        <v>1201</v>
      </c>
      <c r="H476" s="385">
        <v>26657</v>
      </c>
      <c r="I476" s="385">
        <v>245</v>
      </c>
      <c r="J476" s="385">
        <v>1841</v>
      </c>
      <c r="K476" s="385">
        <v>1153</v>
      </c>
      <c r="L476" s="385">
        <v>274</v>
      </c>
      <c r="M476" s="385">
        <v>755</v>
      </c>
      <c r="N476" s="385">
        <v>4268</v>
      </c>
      <c r="O476" s="385">
        <v>74</v>
      </c>
      <c r="P476" s="385">
        <v>0</v>
      </c>
      <c r="Q476" s="385">
        <v>74</v>
      </c>
      <c r="R476" s="273"/>
      <c r="Y476" s="288"/>
      <c r="Z476" s="284"/>
      <c r="AE476" s="288"/>
      <c r="AF476" s="284"/>
      <c r="AH476" s="288"/>
      <c r="AI476" s="343"/>
      <c r="AJ476" s="344"/>
      <c r="AK476" s="344"/>
      <c r="AL476" s="344"/>
      <c r="AM476" s="344"/>
      <c r="AN476" s="344"/>
      <c r="AO476" s="309"/>
      <c r="AP476" s="344"/>
      <c r="AQ476" s="344"/>
      <c r="AR476" s="344"/>
      <c r="AS476" s="344"/>
      <c r="AT476" s="344"/>
      <c r="AU476" s="309"/>
      <c r="AV476" s="344"/>
      <c r="AW476" s="344"/>
      <c r="AX476" s="309"/>
    </row>
    <row r="477" spans="1:50">
      <c r="A477" s="386" t="s">
        <v>321</v>
      </c>
      <c r="B477" s="384">
        <v>811812292.81320131</v>
      </c>
      <c r="C477" s="384">
        <v>201127349.6232574</v>
      </c>
      <c r="D477" s="384">
        <v>480404336.5651356</v>
      </c>
      <c r="E477" s="384">
        <v>127128895.72563447</v>
      </c>
      <c r="F477" s="384">
        <v>80394363.312143013</v>
      </c>
      <c r="G477" s="384">
        <v>65963689.242104799</v>
      </c>
      <c r="H477" s="384">
        <v>1766830927.2814765</v>
      </c>
      <c r="I477" s="384">
        <v>12363624.241873447</v>
      </c>
      <c r="J477" s="384">
        <v>95005722.043853</v>
      </c>
      <c r="K477" s="384">
        <v>51608882.790186889</v>
      </c>
      <c r="L477" s="384">
        <v>12479992.191573493</v>
      </c>
      <c r="M477" s="384">
        <v>43160137.782152228</v>
      </c>
      <c r="N477" s="384">
        <v>214618359.04963908</v>
      </c>
      <c r="O477" s="384">
        <v>3024781.50913285</v>
      </c>
      <c r="P477" s="384">
        <v>0</v>
      </c>
      <c r="Q477" s="384">
        <v>3024781.50913285</v>
      </c>
      <c r="S477" s="275">
        <f>IF(B476&gt;0,(B477/B476),)</f>
        <v>74362.2142358891</v>
      </c>
      <c r="T477" s="275">
        <f t="shared" ref="T477" si="5100">IF(C476&gt;0,(C477/C476),)</f>
        <v>67925.481129097403</v>
      </c>
      <c r="U477" s="275">
        <f t="shared" ref="U477" si="5101">IF(D476&gt;0,(D477/D476),)</f>
        <v>60473.859084231568</v>
      </c>
      <c r="V477" s="275">
        <f t="shared" ref="V477" si="5102">IF(E476&gt;0,(E477/E476),)</f>
        <v>57550.428123872553</v>
      </c>
      <c r="W477" s="275">
        <f t="shared" ref="W477" si="5103">IF(F476&gt;0,(F477/F476),)</f>
        <v>56417.097061152992</v>
      </c>
      <c r="X477" s="275">
        <f t="shared" ref="X477" si="5104">IF(G476&gt;0,(G477/G476),)</f>
        <v>54923.971059204661</v>
      </c>
      <c r="Y477" s="290">
        <f t="shared" ref="Y477" si="5105">IF(H476&gt;0,(H477/H476),)</f>
        <v>66280.186340603832</v>
      </c>
      <c r="Z477" s="285">
        <f t="shared" ref="Z477" si="5106">IF(I476&gt;0,(I477/I476),)</f>
        <v>50463.772415809988</v>
      </c>
      <c r="AA477" s="275">
        <f t="shared" ref="AA477" si="5107">IF(J476&gt;0,(J477/J476),)</f>
        <v>51605.498122679521</v>
      </c>
      <c r="AB477" s="275">
        <f t="shared" ref="AB477" si="5108">IF(K476&gt;0,(K477/K476),)</f>
        <v>44760.522801549771</v>
      </c>
      <c r="AC477" s="275">
        <f t="shared" ref="AC477" si="5109">IF(L476&gt;0,(L477/L476),)</f>
        <v>45547.416757567495</v>
      </c>
      <c r="AD477" s="275">
        <f t="shared" ref="AD477" si="5110">IF(M476&gt;0,(M477/M476),)</f>
        <v>57165.745406824142</v>
      </c>
      <c r="AE477" s="290">
        <f t="shared" ref="AE477" si="5111">IF(N476&gt;0,(N477/N476),)</f>
        <v>50285.463694854516</v>
      </c>
      <c r="AF477" s="285">
        <f t="shared" ref="AF477" si="5112">IF(O476&gt;0,(O477/O476),)</f>
        <v>40875.425799092569</v>
      </c>
      <c r="AG477" s="275">
        <f t="shared" ref="AG477" si="5113">IF(P476&gt;0,(P477/P476),)</f>
        <v>0</v>
      </c>
      <c r="AH477" s="290">
        <f t="shared" ref="AH477" si="5114">IF(Q476&gt;0,(Q477/Q476),)</f>
        <v>40875.425799092569</v>
      </c>
      <c r="AI477" s="343"/>
      <c r="AJ477" s="344"/>
      <c r="AK477" s="344"/>
      <c r="AL477" s="344"/>
      <c r="AM477" s="344"/>
      <c r="AN477" s="344"/>
      <c r="AO477" s="309"/>
      <c r="AP477" s="344"/>
      <c r="AQ477" s="344"/>
      <c r="AR477" s="344"/>
      <c r="AS477" s="344"/>
      <c r="AT477" s="344"/>
      <c r="AU477" s="309"/>
      <c r="AV477" s="344"/>
      <c r="AW477" s="344"/>
      <c r="AX477" s="309"/>
    </row>
    <row r="478" spans="1:50">
      <c r="A478" s="386" t="s">
        <v>323</v>
      </c>
      <c r="B478" s="385">
        <v>10949</v>
      </c>
      <c r="C478" s="385">
        <v>3025</v>
      </c>
      <c r="D478" s="385">
        <v>8052</v>
      </c>
      <c r="E478" s="385">
        <v>2289</v>
      </c>
      <c r="F478" s="385">
        <v>1367</v>
      </c>
      <c r="G478" s="385">
        <v>1169</v>
      </c>
      <c r="H478" s="385">
        <v>26851</v>
      </c>
      <c r="I478" s="385">
        <v>254</v>
      </c>
      <c r="J478" s="385">
        <v>1819</v>
      </c>
      <c r="K478" s="385">
        <v>1308</v>
      </c>
      <c r="L478" s="385">
        <v>385</v>
      </c>
      <c r="M478" s="385">
        <v>704</v>
      </c>
      <c r="N478" s="385">
        <v>4470</v>
      </c>
      <c r="O478" s="385">
        <v>65</v>
      </c>
      <c r="P478" s="385">
        <v>0</v>
      </c>
      <c r="Q478" s="385">
        <v>65</v>
      </c>
      <c r="R478" s="273"/>
      <c r="Y478" s="288"/>
      <c r="Z478" s="284"/>
      <c r="AE478" s="288"/>
      <c r="AF478" s="284"/>
      <c r="AH478" s="288"/>
      <c r="AI478" s="343"/>
      <c r="AJ478" s="344"/>
      <c r="AK478" s="344"/>
      <c r="AL478" s="344"/>
      <c r="AM478" s="344"/>
      <c r="AN478" s="344"/>
      <c r="AO478" s="309"/>
      <c r="AP478" s="344"/>
      <c r="AQ478" s="344"/>
      <c r="AR478" s="344"/>
      <c r="AS478" s="344"/>
      <c r="AT478" s="344"/>
      <c r="AU478" s="309"/>
      <c r="AV478" s="344"/>
      <c r="AW478" s="344"/>
      <c r="AX478" s="309"/>
    </row>
    <row r="479" spans="1:50">
      <c r="A479" s="386" t="s">
        <v>325</v>
      </c>
      <c r="B479" s="384">
        <v>828990794.47138464</v>
      </c>
      <c r="C479" s="384">
        <v>210822113.0951274</v>
      </c>
      <c r="D479" s="384">
        <v>491891081.7006374</v>
      </c>
      <c r="E479" s="384">
        <v>135116796.16322738</v>
      </c>
      <c r="F479" s="384">
        <v>79485214.991218165</v>
      </c>
      <c r="G479" s="384">
        <v>65827068.300102413</v>
      </c>
      <c r="H479" s="384">
        <v>1812133068.7216973</v>
      </c>
      <c r="I479" s="384">
        <v>12773392.291871922</v>
      </c>
      <c r="J479" s="384">
        <v>94561466.380408943</v>
      </c>
      <c r="K479" s="384">
        <v>58779331.948855333</v>
      </c>
      <c r="L479" s="384">
        <v>17616835.952447321</v>
      </c>
      <c r="M479" s="384">
        <v>40771885.340845071</v>
      </c>
      <c r="N479" s="384">
        <v>224502911.91442859</v>
      </c>
      <c r="O479" s="384">
        <v>2661924.5458520432</v>
      </c>
      <c r="P479" s="384">
        <v>0</v>
      </c>
      <c r="Q479" s="384">
        <v>2661924.5458520432</v>
      </c>
      <c r="S479" s="275">
        <f>IF(B478&gt;0,(B479/B478),)</f>
        <v>75713.836375137878</v>
      </c>
      <c r="T479" s="275">
        <f t="shared" ref="T479" si="5115">IF(C478&gt;0,(C479/C478),)</f>
        <v>69693.260527314851</v>
      </c>
      <c r="U479" s="275">
        <f t="shared" ref="U479" si="5116">IF(D478&gt;0,(D479/D478),)</f>
        <v>61089.304731822827</v>
      </c>
      <c r="V479" s="275">
        <f t="shared" ref="V479" si="5117">IF(E478&gt;0,(E479/E478),)</f>
        <v>59028.744501191519</v>
      </c>
      <c r="W479" s="275">
        <f t="shared" ref="W479" si="5118">IF(F478&gt;0,(F479/F478),)</f>
        <v>58145.731522471222</v>
      </c>
      <c r="X479" s="275">
        <f t="shared" ref="X479" si="5119">IF(G478&gt;0,(G479/G478),)</f>
        <v>56310.580239608564</v>
      </c>
      <c r="Y479" s="290">
        <f t="shared" ref="Y479" si="5120">IF(H478&gt;0,(H479/H478),)</f>
        <v>67488.475986804857</v>
      </c>
      <c r="Z479" s="285">
        <f t="shared" ref="Z479" si="5121">IF(I478&gt;0,(I479/I478),)</f>
        <v>50288.946030991821</v>
      </c>
      <c r="AA479" s="275">
        <f t="shared" ref="AA479" si="5122">IF(J478&gt;0,(J479/J478),)</f>
        <v>51985.413073341915</v>
      </c>
      <c r="AB479" s="275">
        <f t="shared" ref="AB479" si="5123">IF(K478&gt;0,(K479/K478),)</f>
        <v>44938.327178023952</v>
      </c>
      <c r="AC479" s="275">
        <f t="shared" ref="AC479" si="5124">IF(L478&gt;0,(L479/L478),)</f>
        <v>45758.015460902134</v>
      </c>
      <c r="AD479" s="275">
        <f t="shared" ref="AD479" si="5125">IF(M478&gt;0,(M479/M478),)</f>
        <v>57914.609859154931</v>
      </c>
      <c r="AE479" s="290">
        <f t="shared" ref="AE479" si="5126">IF(N478&gt;0,(N479/N478),)</f>
        <v>50224.365081527649</v>
      </c>
      <c r="AF479" s="285">
        <f t="shared" ref="AF479" si="5127">IF(O478&gt;0,(O479/O478),)</f>
        <v>40952.685320800665</v>
      </c>
      <c r="AG479" s="275">
        <f t="shared" ref="AG479" si="5128">IF(P478&gt;0,(P479/P478),)</f>
        <v>0</v>
      </c>
      <c r="AH479" s="290">
        <f t="shared" ref="AH479" si="5129">IF(Q478&gt;0,(Q479/Q478),)</f>
        <v>40952.685320800665</v>
      </c>
      <c r="AI479" s="345">
        <f>IF(S477&gt;0,(S479-S477)/S477,)</f>
        <v>1.8176195439275279E-2</v>
      </c>
      <c r="AJ479" s="314">
        <f t="shared" ref="AJ479" si="5130">IF(T477&gt;0,(T479-T477)/T477,)</f>
        <v>2.6025276064775345E-2</v>
      </c>
      <c r="AK479" s="314">
        <f t="shared" ref="AK479" si="5131">IF(U477&gt;0,(U479-U477)/U477,)</f>
        <v>1.0177052645739546E-2</v>
      </c>
      <c r="AL479" s="314">
        <f t="shared" ref="AL479" si="5132">IF(V477&gt;0,(V479-V477)/V477,)</f>
        <v>2.568732198024682E-2</v>
      </c>
      <c r="AM479" s="314">
        <f t="shared" ref="AM479" si="5133">IF(W477&gt;0,(W479-W477)/W477,)</f>
        <v>3.0640258917336467E-2</v>
      </c>
      <c r="AN479" s="314">
        <f t="shared" ref="AN479" si="5134">IF(X477&gt;0,(X479-X477)/X477,)</f>
        <v>2.5245974638454731E-2</v>
      </c>
      <c r="AO479" s="310">
        <f t="shared" ref="AO479" si="5135">IF(Y477&gt;0,(Y479-Y477)/Y477,)</f>
        <v>1.8230027899918802E-2</v>
      </c>
      <c r="AP479" s="314">
        <f t="shared" ref="AP479" si="5136">IF(Z477&gt;0,(Z479-Z477)/Z477,)</f>
        <v>-3.4643938898906977E-3</v>
      </c>
      <c r="AQ479" s="314">
        <f t="shared" ref="AQ479" si="5137">IF(AA477&gt;0,(AA479-AA477)/AA477,)</f>
        <v>7.361908410596852E-3</v>
      </c>
      <c r="AR479" s="314">
        <f t="shared" ref="AR479" si="5138">IF(AB477&gt;0,(AB479-AB477)/AB477,)</f>
        <v>3.9723480724855442E-3</v>
      </c>
      <c r="AS479" s="314">
        <f t="shared" ref="AS479" si="5139">IF(AC477&gt;0,(AC479-AC477)/AC477,)</f>
        <v>4.623724424495471E-3</v>
      </c>
      <c r="AT479" s="314">
        <f t="shared" ref="AT479" si="5140">IF(AD477&gt;0,(AD479-AD477)/AD477,)</f>
        <v>1.3099880829007664E-2</v>
      </c>
      <c r="AU479" s="310">
        <f t="shared" ref="AU479" si="5141">IF(AE477&gt;0,(AE479-AE477)/AE477,)</f>
        <v>-1.2150352972308178E-3</v>
      </c>
      <c r="AV479" s="314">
        <f t="shared" ref="AV479" si="5142">IF(AF477&gt;0,(AF479-AF477)/AF477,)</f>
        <v>1.8901215142769546E-3</v>
      </c>
      <c r="AW479" s="314">
        <f t="shared" ref="AW479" si="5143">IF(AG477&gt;0,(AG479-AG477)/AG477,)</f>
        <v>0</v>
      </c>
      <c r="AX479" s="310">
        <f t="shared" ref="AX479" si="5144">IF(AH477&gt;0,(AH479-AH477)/AH477,)</f>
        <v>1.8901215142769546E-3</v>
      </c>
    </row>
    <row r="480" spans="1:50">
      <c r="A480" s="386" t="s">
        <v>327</v>
      </c>
      <c r="B480" s="385">
        <v>3847</v>
      </c>
      <c r="C480" s="385">
        <v>1125</v>
      </c>
      <c r="D480" s="385">
        <v>2954</v>
      </c>
      <c r="E480" s="385">
        <v>828</v>
      </c>
      <c r="F480" s="385">
        <v>587</v>
      </c>
      <c r="G480" s="385">
        <v>449</v>
      </c>
      <c r="H480" s="385">
        <v>9790</v>
      </c>
      <c r="I480" s="385">
        <v>586</v>
      </c>
      <c r="J480" s="385">
        <v>3103</v>
      </c>
      <c r="K480" s="385">
        <v>2233</v>
      </c>
      <c r="L480" s="385">
        <v>744</v>
      </c>
      <c r="M480" s="385">
        <v>489</v>
      </c>
      <c r="N480" s="385">
        <v>7155</v>
      </c>
      <c r="O480" s="385">
        <v>293</v>
      </c>
      <c r="P480" s="385">
        <v>0</v>
      </c>
      <c r="Q480" s="385">
        <v>293</v>
      </c>
      <c r="R480" s="273"/>
      <c r="Y480" s="288"/>
      <c r="Z480" s="284"/>
      <c r="AE480" s="288"/>
      <c r="AF480" s="284"/>
      <c r="AH480" s="288"/>
      <c r="AI480" s="343"/>
      <c r="AJ480" s="344"/>
      <c r="AK480" s="344"/>
      <c r="AL480" s="344"/>
      <c r="AM480" s="344"/>
      <c r="AN480" s="344"/>
      <c r="AO480" s="309"/>
      <c r="AP480" s="344"/>
      <c r="AQ480" s="344"/>
      <c r="AR480" s="344"/>
      <c r="AS480" s="344"/>
      <c r="AT480" s="344"/>
      <c r="AU480" s="309"/>
      <c r="AV480" s="344"/>
      <c r="AW480" s="344"/>
      <c r="AX480" s="309"/>
    </row>
    <row r="481" spans="1:50">
      <c r="A481" s="386" t="s">
        <v>329</v>
      </c>
      <c r="B481" s="384">
        <v>184765050.53989303</v>
      </c>
      <c r="C481" s="384">
        <v>51683131.900012285</v>
      </c>
      <c r="D481" s="384">
        <v>134057244.20168145</v>
      </c>
      <c r="E481" s="384">
        <v>36599749.758207008</v>
      </c>
      <c r="F481" s="384">
        <v>28303318.408541162</v>
      </c>
      <c r="G481" s="384">
        <v>19999937.946395352</v>
      </c>
      <c r="H481" s="384">
        <v>455408432.75473022</v>
      </c>
      <c r="I481" s="384">
        <v>30062978.484313793</v>
      </c>
      <c r="J481" s="384">
        <v>152223977.02449837</v>
      </c>
      <c r="K481" s="384">
        <v>93329311.230616957</v>
      </c>
      <c r="L481" s="384">
        <v>29821508.43928156</v>
      </c>
      <c r="M481" s="384">
        <v>25291245.074346952</v>
      </c>
      <c r="N481" s="384">
        <v>330729020.25305766</v>
      </c>
      <c r="O481" s="384">
        <v>10791983.199829988</v>
      </c>
      <c r="P481" s="384">
        <v>0</v>
      </c>
      <c r="Q481" s="384">
        <v>10791983.199829988</v>
      </c>
      <c r="S481" s="275">
        <f>IF(B480&gt;0,(B481/B480),)</f>
        <v>48028.346904053295</v>
      </c>
      <c r="T481" s="275">
        <f t="shared" ref="T481" si="5145">IF(C480&gt;0,(C481/C480),)</f>
        <v>45940.561688899812</v>
      </c>
      <c r="U481" s="275">
        <f t="shared" ref="U481" si="5146">IF(D480&gt;0,(D481/D480),)</f>
        <v>45381.599255816334</v>
      </c>
      <c r="V481" s="275">
        <f t="shared" ref="V481" si="5147">IF(E480&gt;0,(E481/E480),)</f>
        <v>44202.596326336963</v>
      </c>
      <c r="W481" s="275">
        <f t="shared" ref="W481" si="5148">IF(F480&gt;0,(F481/F480),)</f>
        <v>48216.89677775326</v>
      </c>
      <c r="X481" s="275">
        <f t="shared" ref="X481" si="5149">IF(G480&gt;0,(G481/G480),)</f>
        <v>44543.291640078736</v>
      </c>
      <c r="Y481" s="290">
        <f t="shared" ref="Y481" si="5150">IF(H480&gt;0,(H481/H480),)</f>
        <v>46517.715296703806</v>
      </c>
      <c r="Z481" s="285">
        <f t="shared" ref="Z481" si="5151">IF(I480&gt;0,(I481/I480),)</f>
        <v>51302.011065381899</v>
      </c>
      <c r="AA481" s="275">
        <f t="shared" ref="AA481" si="5152">IF(J480&gt;0,(J481/J480),)</f>
        <v>49057.034168384911</v>
      </c>
      <c r="AB481" s="275">
        <f t="shared" ref="AB481" si="5153">IF(K480&gt;0,(K481/K480),)</f>
        <v>41795.481966241357</v>
      </c>
      <c r="AC481" s="275">
        <f t="shared" ref="AC481" si="5154">IF(L480&gt;0,(L481/L480),)</f>
        <v>40082.672633442955</v>
      </c>
      <c r="AD481" s="275">
        <f t="shared" ref="AD481" si="5155">IF(M480&gt;0,(M481/M480),)</f>
        <v>51720.337575351637</v>
      </c>
      <c r="AE481" s="290">
        <f t="shared" ref="AE481" si="5156">IF(N480&gt;0,(N481/N480),)</f>
        <v>46223.482914473469</v>
      </c>
      <c r="AF481" s="285">
        <f t="shared" ref="AF481" si="5157">IF(O480&gt;0,(O481/O480),)</f>
        <v>36832.707166655251</v>
      </c>
      <c r="AG481" s="275">
        <f t="shared" ref="AG481" si="5158">IF(P480&gt;0,(P481/P480),)</f>
        <v>0</v>
      </c>
      <c r="AH481" s="290">
        <f t="shared" ref="AH481" si="5159">IF(Q480&gt;0,(Q481/Q480),)</f>
        <v>36832.707166655251</v>
      </c>
      <c r="AI481" s="343"/>
      <c r="AJ481" s="344"/>
      <c r="AK481" s="344"/>
      <c r="AL481" s="344"/>
      <c r="AM481" s="344"/>
      <c r="AN481" s="344"/>
      <c r="AO481" s="309"/>
      <c r="AP481" s="344"/>
      <c r="AQ481" s="344"/>
      <c r="AR481" s="344"/>
      <c r="AS481" s="344"/>
      <c r="AT481" s="344"/>
      <c r="AU481" s="309"/>
      <c r="AV481" s="344"/>
      <c r="AW481" s="344"/>
      <c r="AX481" s="309"/>
    </row>
    <row r="482" spans="1:50">
      <c r="A482" s="386" t="s">
        <v>331</v>
      </c>
      <c r="B482" s="382">
        <v>3956</v>
      </c>
      <c r="C482" s="382">
        <v>1120</v>
      </c>
      <c r="D482" s="382">
        <v>3004</v>
      </c>
      <c r="E482" s="382">
        <v>768</v>
      </c>
      <c r="F482" s="382">
        <v>626</v>
      </c>
      <c r="G482" s="382">
        <v>445</v>
      </c>
      <c r="H482" s="382">
        <v>9919</v>
      </c>
      <c r="I482" s="382">
        <v>569</v>
      </c>
      <c r="J482" s="382">
        <v>3274</v>
      </c>
      <c r="K482" s="382">
        <v>2912</v>
      </c>
      <c r="L482" s="382">
        <v>869</v>
      </c>
      <c r="M482" s="382">
        <v>464</v>
      </c>
      <c r="N482" s="382">
        <v>8088</v>
      </c>
      <c r="O482" s="382">
        <v>320</v>
      </c>
      <c r="P482" s="382">
        <v>0</v>
      </c>
      <c r="Q482" s="382">
        <v>320</v>
      </c>
      <c r="R482" s="273"/>
      <c r="Y482" s="288"/>
      <c r="Z482" s="284"/>
      <c r="AE482" s="288"/>
      <c r="AF482" s="284"/>
      <c r="AH482" s="288"/>
      <c r="AI482" s="343"/>
      <c r="AJ482" s="344"/>
      <c r="AK482" s="344"/>
      <c r="AL482" s="344"/>
      <c r="AM482" s="344"/>
      <c r="AN482" s="344"/>
      <c r="AO482" s="309"/>
      <c r="AP482" s="344"/>
      <c r="AQ482" s="344"/>
      <c r="AR482" s="344"/>
      <c r="AS482" s="344"/>
      <c r="AT482" s="344"/>
      <c r="AU482" s="309"/>
      <c r="AV482" s="344"/>
      <c r="AW482" s="344"/>
      <c r="AX482" s="309"/>
    </row>
    <row r="483" spans="1:50">
      <c r="A483" s="386" t="s">
        <v>333</v>
      </c>
      <c r="B483" s="384">
        <v>196079918.4504649</v>
      </c>
      <c r="C483" s="384">
        <v>54040160.461971551</v>
      </c>
      <c r="D483" s="384">
        <v>135156605.4764415</v>
      </c>
      <c r="E483" s="384">
        <v>35092469.621942461</v>
      </c>
      <c r="F483" s="384">
        <v>28405924.375279665</v>
      </c>
      <c r="G483" s="384">
        <v>19984514.386567965</v>
      </c>
      <c r="H483" s="384">
        <v>468759592.77266812</v>
      </c>
      <c r="I483" s="384">
        <v>29326911.151835378</v>
      </c>
      <c r="J483" s="384">
        <v>172185676.10759163</v>
      </c>
      <c r="K483" s="384">
        <v>127847730.85052274</v>
      </c>
      <c r="L483" s="384">
        <v>36666848.184437372</v>
      </c>
      <c r="M483" s="384">
        <v>24282960.915901061</v>
      </c>
      <c r="N483" s="384">
        <v>390310127.21028823</v>
      </c>
      <c r="O483" s="384">
        <v>11845975.658324532</v>
      </c>
      <c r="P483" s="384">
        <v>0</v>
      </c>
      <c r="Q483" s="384">
        <v>11845975.658324532</v>
      </c>
      <c r="S483" s="275">
        <f>IF(B482&gt;0,(B483/B482),)</f>
        <v>49565.196777165038</v>
      </c>
      <c r="T483" s="275">
        <f t="shared" ref="T483" si="5160">IF(C482&gt;0,(C483/C482),)</f>
        <v>48250.14326961746</v>
      </c>
      <c r="U483" s="275">
        <f t="shared" ref="U483" si="5161">IF(D482&gt;0,(D483/D482),)</f>
        <v>44992.212209201563</v>
      </c>
      <c r="V483" s="275">
        <f t="shared" ref="V483" si="5162">IF(E482&gt;0,(E483/E482),)</f>
        <v>45693.319820237579</v>
      </c>
      <c r="W483" s="275">
        <f t="shared" ref="W483" si="5163">IF(F482&gt;0,(F483/F482),)</f>
        <v>45376.875998849304</v>
      </c>
      <c r="X483" s="275">
        <f t="shared" ref="X483" si="5164">IF(G482&gt;0,(G483/G482),)</f>
        <v>44909.02109341116</v>
      </c>
      <c r="Y483" s="290">
        <f t="shared" ref="Y483" si="5165">IF(H482&gt;0,(H483/H482),)</f>
        <v>47258.755194340971</v>
      </c>
      <c r="Z483" s="285">
        <f t="shared" ref="Z483" si="5166">IF(I482&gt;0,(I483/I482),)</f>
        <v>51541.14437932404</v>
      </c>
      <c r="AA483" s="275">
        <f t="shared" ref="AA483" si="5167">IF(J482&gt;0,(J483/J482),)</f>
        <v>52591.83754049836</v>
      </c>
      <c r="AB483" s="275">
        <f t="shared" ref="AB483" si="5168">IF(K482&gt;0,(K483/K482),)</f>
        <v>43903.753726141054</v>
      </c>
      <c r="AC483" s="275">
        <f t="shared" ref="AC483" si="5169">IF(L482&gt;0,(L483/L482),)</f>
        <v>42194.301708213316</v>
      </c>
      <c r="AD483" s="275">
        <f t="shared" ref="AD483" si="5170">IF(M482&gt;0,(M483/M482),)</f>
        <v>52333.967491166077</v>
      </c>
      <c r="AE483" s="290">
        <f t="shared" ref="AE483" si="5171">IF(N482&gt;0,(N483/N482),)</f>
        <v>48257.92868574286</v>
      </c>
      <c r="AF483" s="285">
        <f t="shared" ref="AF483" si="5172">IF(O482&gt;0,(O483/O482),)</f>
        <v>37018.673932264166</v>
      </c>
      <c r="AG483" s="275">
        <f t="shared" ref="AG483" si="5173">IF(P482&gt;0,(P483/P482),)</f>
        <v>0</v>
      </c>
      <c r="AH483" s="290">
        <f t="shared" ref="AH483" si="5174">IF(Q482&gt;0,(Q483/Q482),)</f>
        <v>37018.673932264166</v>
      </c>
      <c r="AI483" s="345">
        <f>IF(S481&gt;0,(S483-S481)/S481,)</f>
        <v>3.1998808457470412E-2</v>
      </c>
      <c r="AJ483" s="314">
        <f t="shared" ref="AJ483" si="5175">IF(T481&gt;0,(T483-T481)/T481,)</f>
        <v>5.0273255176061342E-2</v>
      </c>
      <c r="AK483" s="314">
        <f t="shared" ref="AK483" si="5176">IF(U481&gt;0,(U483-U481)/U481,)</f>
        <v>-8.5802848070601033E-3</v>
      </c>
      <c r="AL483" s="314">
        <f t="shared" ref="AL483" si="5177">IF(V481&gt;0,(V483-V481)/V481,)</f>
        <v>3.3724794871662481E-2</v>
      </c>
      <c r="AM483" s="314">
        <f t="shared" ref="AM483" si="5178">IF(W481&gt;0,(W483-W481)/W481,)</f>
        <v>-5.8900944869896936E-2</v>
      </c>
      <c r="AN483" s="314">
        <f t="shared" ref="AN483" si="5179">IF(X481&gt;0,(X483-X481)/X481,)</f>
        <v>8.2106517023396476E-3</v>
      </c>
      <c r="AO483" s="310">
        <f t="shared" ref="AO483" si="5180">IF(Y481&gt;0,(Y483-Y481)/Y481,)</f>
        <v>1.5930272862942487E-2</v>
      </c>
      <c r="AP483" s="314">
        <f t="shared" ref="AP483" si="5181">IF(Z481&gt;0,(Z483-Z481)/Z481,)</f>
        <v>4.6612853760718406E-3</v>
      </c>
      <c r="AQ483" s="314">
        <f t="shared" ref="AQ483" si="5182">IF(AA481&gt;0,(AA483-AA481)/AA481,)</f>
        <v>7.2054975031317192E-2</v>
      </c>
      <c r="AR483" s="314">
        <f t="shared" ref="AR483" si="5183">IF(AB481&gt;0,(AB483-AB481)/AB481,)</f>
        <v>5.0442575625819309E-2</v>
      </c>
      <c r="AS483" s="314">
        <f t="shared" ref="AS483" si="5184">IF(AC481&gt;0,(AC483-AC481)/AC481,)</f>
        <v>5.2681843201456684E-2</v>
      </c>
      <c r="AT483" s="314">
        <f t="shared" ref="AT483" si="5185">IF(AD481&gt;0,(AD483-AD481)/AD481,)</f>
        <v>1.1864383424033894E-2</v>
      </c>
      <c r="AU483" s="310">
        <f t="shared" ref="AU483" si="5186">IF(AE481&gt;0,(AE483-AE481)/AE481,)</f>
        <v>4.4013251338798763E-2</v>
      </c>
      <c r="AV483" s="314">
        <f t="shared" ref="AV483" si="5187">IF(AF481&gt;0,(AF483-AF481)/AF481,)</f>
        <v>5.0489572967710398E-3</v>
      </c>
      <c r="AW483" s="314">
        <f t="shared" ref="AW483" si="5188">IF(AG481&gt;0,(AG483-AG481)/AG481,)</f>
        <v>0</v>
      </c>
      <c r="AX483" s="310">
        <f t="shared" ref="AX483" si="5189">IF(AH481&gt;0,(AH483-AH481)/AH481,)</f>
        <v>5.0489572967710398E-3</v>
      </c>
    </row>
    <row r="484" spans="1:50">
      <c r="A484" s="386" t="s">
        <v>335</v>
      </c>
      <c r="B484" s="382">
        <v>6155</v>
      </c>
      <c r="C484" s="382">
        <v>1087</v>
      </c>
      <c r="D484" s="382">
        <v>3517</v>
      </c>
      <c r="E484" s="382">
        <v>586</v>
      </c>
      <c r="F484" s="382">
        <v>499</v>
      </c>
      <c r="G484" s="382">
        <v>192</v>
      </c>
      <c r="H484" s="382">
        <v>12036</v>
      </c>
      <c r="I484" s="382">
        <v>24</v>
      </c>
      <c r="J484" s="382">
        <v>1421</v>
      </c>
      <c r="K484" s="382">
        <v>533</v>
      </c>
      <c r="L484" s="382">
        <v>169</v>
      </c>
      <c r="M484" s="382">
        <v>65</v>
      </c>
      <c r="N484" s="382">
        <v>2212</v>
      </c>
      <c r="O484" s="382">
        <v>113</v>
      </c>
      <c r="P484" s="382">
        <v>0</v>
      </c>
      <c r="Q484" s="382">
        <v>113</v>
      </c>
      <c r="R484" s="273"/>
      <c r="Y484" s="288"/>
      <c r="Z484" s="284"/>
      <c r="AE484" s="288"/>
      <c r="AF484" s="284"/>
      <c r="AH484" s="288"/>
      <c r="AI484" s="343"/>
      <c r="AJ484" s="344"/>
      <c r="AK484" s="344"/>
      <c r="AL484" s="344"/>
      <c r="AM484" s="344"/>
      <c r="AN484" s="344"/>
      <c r="AO484" s="309"/>
      <c r="AP484" s="344"/>
      <c r="AQ484" s="344"/>
      <c r="AR484" s="344"/>
      <c r="AS484" s="344"/>
      <c r="AT484" s="344"/>
      <c r="AU484" s="309"/>
      <c r="AV484" s="344"/>
      <c r="AW484" s="344"/>
      <c r="AX484" s="309"/>
    </row>
    <row r="485" spans="1:50">
      <c r="A485" s="386" t="s">
        <v>337</v>
      </c>
      <c r="B485" s="384">
        <v>346286671.43385029</v>
      </c>
      <c r="C485" s="384">
        <v>57682840.505615562</v>
      </c>
      <c r="D485" s="384">
        <v>162867307.08409411</v>
      </c>
      <c r="E485" s="384">
        <v>27400730.332460172</v>
      </c>
      <c r="F485" s="384">
        <v>24434550.598547243</v>
      </c>
      <c r="G485" s="384">
        <v>9073814.5096694175</v>
      </c>
      <c r="H485" s="384">
        <v>627745914.46423674</v>
      </c>
      <c r="I485" s="384">
        <v>952033.83727557701</v>
      </c>
      <c r="J485" s="384">
        <v>68904979</v>
      </c>
      <c r="K485" s="384">
        <v>24269371.705149502</v>
      </c>
      <c r="L485" s="384">
        <v>6961279.4307199316</v>
      </c>
      <c r="M485" s="384">
        <v>2521680.7352941171</v>
      </c>
      <c r="N485" s="384">
        <v>103609344.70843913</v>
      </c>
      <c r="O485" s="384">
        <v>3994387.1128389258</v>
      </c>
      <c r="P485" s="384">
        <v>0</v>
      </c>
      <c r="Q485" s="384">
        <v>3994387.1128389258</v>
      </c>
      <c r="S485" s="275">
        <f>IF(B484&gt;0,(B485/B484),)</f>
        <v>56261.035163907436</v>
      </c>
      <c r="T485" s="275">
        <f t="shared" ref="T485" si="5190">IF(C484&gt;0,(C485/C484),)</f>
        <v>53066.090621541458</v>
      </c>
      <c r="U485" s="275">
        <f t="shared" ref="U485" si="5191">IF(D484&gt;0,(D485/D484),)</f>
        <v>46308.588878047798</v>
      </c>
      <c r="V485" s="275">
        <f t="shared" ref="V485" si="5192">IF(E484&gt;0,(E485/E484),)</f>
        <v>46758.925482013947</v>
      </c>
      <c r="W485" s="275">
        <f t="shared" ref="W485" si="5193">IF(F484&gt;0,(F485/F484),)</f>
        <v>48967.035267629748</v>
      </c>
      <c r="X485" s="275">
        <f t="shared" ref="X485" si="5194">IF(G484&gt;0,(G485/G484),)</f>
        <v>47259.45057119488</v>
      </c>
      <c r="Y485" s="290">
        <f t="shared" ref="Y485" si="5195">IF(H484&gt;0,(H485/H484),)</f>
        <v>52155.692461302489</v>
      </c>
      <c r="Z485" s="285">
        <f t="shared" ref="Z485" si="5196">IF(I484&gt;0,(I485/I484),)</f>
        <v>39668.07655314904</v>
      </c>
      <c r="AA485" s="275">
        <f t="shared" ref="AA485" si="5197">IF(J484&gt;0,(J485/J484),)</f>
        <v>48490.484869809996</v>
      </c>
      <c r="AB485" s="275">
        <f t="shared" ref="AB485" si="5198">IF(K484&gt;0,(K485/K484),)</f>
        <v>45533.530403657598</v>
      </c>
      <c r="AC485" s="275">
        <f t="shared" ref="AC485" si="5199">IF(L484&gt;0,(L485/L484),)</f>
        <v>41191.002548638651</v>
      </c>
      <c r="AD485" s="275">
        <f t="shared" ref="AD485" si="5200">IF(M484&gt;0,(M485/M484),)</f>
        <v>38795.088235294112</v>
      </c>
      <c r="AE485" s="290">
        <f t="shared" ref="AE485" si="5201">IF(N484&gt;0,(N485/N484),)</f>
        <v>46839.667589710276</v>
      </c>
      <c r="AF485" s="285">
        <f t="shared" ref="AF485" si="5202">IF(O484&gt;0,(O485/O484),)</f>
        <v>35348.558520698462</v>
      </c>
      <c r="AG485" s="275">
        <f t="shared" ref="AG485" si="5203">IF(P484&gt;0,(P485/P484),)</f>
        <v>0</v>
      </c>
      <c r="AH485" s="290">
        <f t="shared" ref="AH485" si="5204">IF(Q484&gt;0,(Q485/Q484),)</f>
        <v>35348.558520698462</v>
      </c>
      <c r="AI485" s="343"/>
      <c r="AJ485" s="344"/>
      <c r="AK485" s="344"/>
      <c r="AL485" s="344"/>
      <c r="AM485" s="344"/>
      <c r="AN485" s="344"/>
      <c r="AO485" s="309"/>
      <c r="AP485" s="344"/>
      <c r="AQ485" s="344"/>
      <c r="AR485" s="344"/>
      <c r="AS485" s="344"/>
      <c r="AT485" s="344"/>
      <c r="AU485" s="309"/>
      <c r="AV485" s="344"/>
      <c r="AW485" s="344"/>
      <c r="AX485" s="309"/>
    </row>
    <row r="486" spans="1:50">
      <c r="A486" s="386" t="s">
        <v>339</v>
      </c>
      <c r="B486" s="382">
        <v>6964</v>
      </c>
      <c r="C486" s="382">
        <v>1374</v>
      </c>
      <c r="D486" s="382">
        <v>3862</v>
      </c>
      <c r="E486" s="382">
        <v>675</v>
      </c>
      <c r="F486" s="382">
        <v>469</v>
      </c>
      <c r="G486" s="382">
        <v>169</v>
      </c>
      <c r="H486" s="382">
        <v>13513</v>
      </c>
      <c r="I486" s="382">
        <v>18</v>
      </c>
      <c r="J486" s="382">
        <v>2022</v>
      </c>
      <c r="K486" s="382">
        <v>857</v>
      </c>
      <c r="L486" s="382">
        <v>367</v>
      </c>
      <c r="M486" s="382">
        <v>69</v>
      </c>
      <c r="N486" s="382">
        <v>3333</v>
      </c>
      <c r="O486" s="382">
        <v>118</v>
      </c>
      <c r="P486" s="382">
        <v>0</v>
      </c>
      <c r="Q486" s="382">
        <v>118</v>
      </c>
      <c r="R486" s="273"/>
      <c r="Y486" s="288"/>
      <c r="Z486" s="284"/>
      <c r="AE486" s="288"/>
      <c r="AF486" s="284"/>
      <c r="AH486" s="288"/>
      <c r="AI486" s="343"/>
      <c r="AJ486" s="344"/>
      <c r="AK486" s="344"/>
      <c r="AL486" s="344"/>
      <c r="AM486" s="344"/>
      <c r="AN486" s="344"/>
      <c r="AO486" s="309"/>
      <c r="AP486" s="344"/>
      <c r="AQ486" s="344"/>
      <c r="AR486" s="344"/>
      <c r="AS486" s="344"/>
      <c r="AT486" s="344"/>
      <c r="AU486" s="309"/>
      <c r="AV486" s="344"/>
      <c r="AW486" s="344"/>
      <c r="AX486" s="309"/>
    </row>
    <row r="487" spans="1:50">
      <c r="A487" s="386" t="s">
        <v>341</v>
      </c>
      <c r="B487" s="384">
        <v>386228288.6734339</v>
      </c>
      <c r="C487" s="384">
        <v>63949848.098067954</v>
      </c>
      <c r="D487" s="384">
        <v>176221197.39532137</v>
      </c>
      <c r="E487" s="384">
        <v>31711643.146820642</v>
      </c>
      <c r="F487" s="384">
        <v>22474519.723808493</v>
      </c>
      <c r="G487" s="384">
        <v>8052712.6042666854</v>
      </c>
      <c r="H487" s="384">
        <v>688638209.6417191</v>
      </c>
      <c r="I487" s="384">
        <v>755664.08967391308</v>
      </c>
      <c r="J487" s="384">
        <v>104740020.57971248</v>
      </c>
      <c r="K487" s="384">
        <v>40976945.370575674</v>
      </c>
      <c r="L487" s="384">
        <v>15538642.319197396</v>
      </c>
      <c r="M487" s="384">
        <v>2766084.0995260663</v>
      </c>
      <c r="N487" s="384">
        <v>164777356.45868555</v>
      </c>
      <c r="O487" s="384">
        <v>4174366.1433238639</v>
      </c>
      <c r="P487" s="384">
        <v>0</v>
      </c>
      <c r="Q487" s="384">
        <v>4174366.1433238639</v>
      </c>
      <c r="S487" s="275">
        <f>IF(B486&gt;0,(B487/B486),)</f>
        <v>55460.696248339162</v>
      </c>
      <c r="T487" s="275">
        <f t="shared" ref="T487" si="5205">IF(C486&gt;0,(C487/C486),)</f>
        <v>46542.829765697199</v>
      </c>
      <c r="U487" s="275">
        <f t="shared" ref="U487" si="5206">IF(D486&gt;0,(D487/D486),)</f>
        <v>45629.517709819098</v>
      </c>
      <c r="V487" s="275">
        <f t="shared" ref="V487" si="5207">IF(E486&gt;0,(E487/E486),)</f>
        <v>46980.212069363915</v>
      </c>
      <c r="W487" s="275">
        <f t="shared" ref="W487" si="5208">IF(F486&gt;0,(F487/F486),)</f>
        <v>47920.084698952014</v>
      </c>
      <c r="X487" s="275">
        <f t="shared" ref="X487" si="5209">IF(G486&gt;0,(G487/G486),)</f>
        <v>47649.18700749518</v>
      </c>
      <c r="Y487" s="290">
        <f t="shared" ref="Y487" si="5210">IF(H486&gt;0,(H487/H486),)</f>
        <v>50961.16403772065</v>
      </c>
      <c r="Z487" s="285">
        <f t="shared" ref="Z487" si="5211">IF(I486&gt;0,(I487/I486),)</f>
        <v>41981.338315217392</v>
      </c>
      <c r="AA487" s="275">
        <f t="shared" ref="AA487" si="5212">IF(J486&gt;0,(J487/J486),)</f>
        <v>51800.208001836043</v>
      </c>
      <c r="AB487" s="275">
        <f t="shared" ref="AB487" si="5213">IF(K486&gt;0,(K487/K486),)</f>
        <v>47814.405333227158</v>
      </c>
      <c r="AC487" s="275">
        <f t="shared" ref="AC487" si="5214">IF(L486&gt;0,(L487/L486),)</f>
        <v>42339.624847949308</v>
      </c>
      <c r="AD487" s="275">
        <f t="shared" ref="AD487" si="5215">IF(M486&gt;0,(M487/M486),)</f>
        <v>40088.175355450236</v>
      </c>
      <c r="AE487" s="290">
        <f t="shared" ref="AE487" si="5216">IF(N486&gt;0,(N487/N486),)</f>
        <v>49438.150752680929</v>
      </c>
      <c r="AF487" s="285">
        <f t="shared" ref="AF487" si="5217">IF(O486&gt;0,(O487/O486),)</f>
        <v>35375.984265456471</v>
      </c>
      <c r="AG487" s="275">
        <f t="shared" ref="AG487" si="5218">IF(P486&gt;0,(P487/P486),)</f>
        <v>0</v>
      </c>
      <c r="AH487" s="290">
        <f t="shared" ref="AH487" si="5219">IF(Q486&gt;0,(Q487/Q486),)</f>
        <v>35375.984265456471</v>
      </c>
      <c r="AI487" s="345">
        <f>IF(S485&gt;0,(S487-S485)/S485,)</f>
        <v>-1.4225456627959586E-2</v>
      </c>
      <c r="AJ487" s="314">
        <f t="shared" ref="AJ487" si="5220">IF(T485&gt;0,(T487-T485)/T485,)</f>
        <v>-0.12292710428524067</v>
      </c>
      <c r="AK487" s="314">
        <f t="shared" ref="AK487" si="5221">IF(U485&gt;0,(U487-U485)/U485,)</f>
        <v>-1.4664043640306391E-2</v>
      </c>
      <c r="AL487" s="314">
        <f t="shared" ref="AL487" si="5222">IF(V485&gt;0,(V487-V485)/V485,)</f>
        <v>4.7324994120125276E-3</v>
      </c>
      <c r="AM487" s="314">
        <f t="shared" ref="AM487" si="5223">IF(W485&gt;0,(W487-W485)/W485,)</f>
        <v>-2.1380722009319467E-2</v>
      </c>
      <c r="AN487" s="314">
        <f t="shared" ref="AN487" si="5224">IF(X485&gt;0,(X487-X485)/X485,)</f>
        <v>8.2467407384090117E-3</v>
      </c>
      <c r="AO487" s="310">
        <f t="shared" ref="AO487" si="5225">IF(Y485&gt;0,(Y487-Y485)/Y485,)</f>
        <v>-2.2903126527715721E-2</v>
      </c>
      <c r="AP487" s="314">
        <f t="shared" ref="AP487" si="5226">IF(Z485&gt;0,(Z487-Z485)/Z485,)</f>
        <v>5.8315450686623083E-2</v>
      </c>
      <c r="AQ487" s="314">
        <f t="shared" ref="AQ487" si="5227">IF(AA485&gt;0,(AA487-AA485)/AA485,)</f>
        <v>6.8255104912070472E-2</v>
      </c>
      <c r="AR487" s="314">
        <f t="shared" ref="AR487" si="5228">IF(AB485&gt;0,(AB487-AB485)/AB485,)</f>
        <v>5.0092204785121219E-2</v>
      </c>
      <c r="AS487" s="314">
        <f t="shared" ref="AS487" si="5229">IF(AC485&gt;0,(AC487-AC485)/AC485,)</f>
        <v>2.7885271739971726E-2</v>
      </c>
      <c r="AT487" s="314">
        <f t="shared" ref="AT487" si="5230">IF(AD485&gt;0,(AD487-AD485)/AD485,)</f>
        <v>3.3331207092853796E-2</v>
      </c>
      <c r="AU487" s="310">
        <f t="shared" ref="AU487" si="5231">IF(AE485&gt;0,(AE487-AE485)/AE485,)</f>
        <v>5.5476123053048464E-2</v>
      </c>
      <c r="AV487" s="314">
        <f t="shared" ref="AV487" si="5232">IF(AF485&gt;0,(AF487-AF485)/AF485,)</f>
        <v>7.7586600149338913E-4</v>
      </c>
      <c r="AW487" s="314">
        <f t="shared" ref="AW487" si="5233">IF(AG485&gt;0,(AG487-AG485)/AG485,)</f>
        <v>0</v>
      </c>
      <c r="AX487" s="310">
        <f t="shared" ref="AX487" si="5234">IF(AH485&gt;0,(AH487-AH485)/AH485,)</f>
        <v>7.7586600149338913E-4</v>
      </c>
    </row>
    <row r="488" spans="1:50">
      <c r="A488" s="386" t="s">
        <v>343</v>
      </c>
      <c r="B488" s="382">
        <v>0</v>
      </c>
      <c r="C488" s="382">
        <v>0</v>
      </c>
      <c r="D488" s="382">
        <v>0</v>
      </c>
      <c r="E488" s="382">
        <v>0</v>
      </c>
      <c r="F488" s="382">
        <v>0</v>
      </c>
      <c r="G488" s="382">
        <v>0</v>
      </c>
      <c r="H488" s="382">
        <v>0</v>
      </c>
      <c r="I488" s="382">
        <v>4406</v>
      </c>
      <c r="J488" s="382">
        <v>8438.5</v>
      </c>
      <c r="K488" s="382">
        <v>6147.1</v>
      </c>
      <c r="L488" s="382">
        <v>2737</v>
      </c>
      <c r="M488" s="382">
        <v>0</v>
      </c>
      <c r="N488" s="382">
        <v>21728.6</v>
      </c>
      <c r="O488" s="382">
        <v>2556</v>
      </c>
      <c r="P488" s="382">
        <v>1408</v>
      </c>
      <c r="Q488" s="382">
        <v>3964</v>
      </c>
      <c r="R488" s="273"/>
      <c r="Y488" s="288"/>
      <c r="Z488" s="284"/>
      <c r="AE488" s="288"/>
      <c r="AF488" s="284"/>
      <c r="AH488" s="288"/>
      <c r="AI488" s="343"/>
      <c r="AJ488" s="344"/>
      <c r="AK488" s="344"/>
      <c r="AL488" s="344"/>
      <c r="AM488" s="344"/>
      <c r="AN488" s="344"/>
      <c r="AO488" s="309"/>
      <c r="AP488" s="344"/>
      <c r="AQ488" s="344"/>
      <c r="AR488" s="344"/>
      <c r="AS488" s="344"/>
      <c r="AT488" s="344"/>
      <c r="AU488" s="309"/>
      <c r="AV488" s="344"/>
      <c r="AW488" s="344"/>
      <c r="AX488" s="309"/>
    </row>
    <row r="489" spans="1:50">
      <c r="A489" s="386" t="s">
        <v>345</v>
      </c>
      <c r="B489" s="384">
        <v>0</v>
      </c>
      <c r="C489" s="384">
        <v>0</v>
      </c>
      <c r="D489" s="384">
        <v>0</v>
      </c>
      <c r="E489" s="384">
        <v>0</v>
      </c>
      <c r="F489" s="384">
        <v>0</v>
      </c>
      <c r="G489" s="384">
        <v>0</v>
      </c>
      <c r="H489" s="384">
        <v>0</v>
      </c>
      <c r="I489" s="384">
        <v>250938056.22291407</v>
      </c>
      <c r="J489" s="384">
        <v>441755082.16646171</v>
      </c>
      <c r="K489" s="384">
        <v>304250368.65880013</v>
      </c>
      <c r="L489" s="384">
        <v>123566371.69968282</v>
      </c>
      <c r="M489" s="384">
        <v>0</v>
      </c>
      <c r="N489" s="384">
        <v>1120509878.7478588</v>
      </c>
      <c r="O489" s="384">
        <v>107131896.61072144</v>
      </c>
      <c r="P489" s="384">
        <v>61607045.759620957</v>
      </c>
      <c r="Q489" s="384">
        <v>168738942.3703424</v>
      </c>
      <c r="S489" s="275">
        <f>IF(B488&gt;0,(B489/B488),)</f>
        <v>0</v>
      </c>
      <c r="T489" s="275">
        <f t="shared" ref="T489" si="5235">IF(C488&gt;0,(C489/C488),)</f>
        <v>0</v>
      </c>
      <c r="U489" s="275">
        <f t="shared" ref="U489" si="5236">IF(D488&gt;0,(D489/D488),)</f>
        <v>0</v>
      </c>
      <c r="V489" s="275">
        <f t="shared" ref="V489" si="5237">IF(E488&gt;0,(E489/E488),)</f>
        <v>0</v>
      </c>
      <c r="W489" s="275">
        <f t="shared" ref="W489" si="5238">IF(F488&gt;0,(F489/F488),)</f>
        <v>0</v>
      </c>
      <c r="X489" s="275">
        <f t="shared" ref="X489" si="5239">IF(G488&gt;0,(G489/G488),)</f>
        <v>0</v>
      </c>
      <c r="Y489" s="290">
        <f t="shared" ref="Y489" si="5240">IF(H488&gt;0,(H489/H488),)</f>
        <v>0</v>
      </c>
      <c r="Z489" s="285">
        <f t="shared" ref="Z489" si="5241">IF(I488&gt;0,(I489/I488),)</f>
        <v>56953.71226121518</v>
      </c>
      <c r="AA489" s="275">
        <f t="shared" ref="AA489" si="5242">IF(J488&gt;0,(J489/J488),)</f>
        <v>52349.953447468353</v>
      </c>
      <c r="AB489" s="275">
        <f t="shared" ref="AB489" si="5243">IF(K488&gt;0,(K489/K488),)</f>
        <v>49494.943739129041</v>
      </c>
      <c r="AC489" s="275">
        <f t="shared" ref="AC489" si="5244">IF(L488&gt;0,(L489/L488),)</f>
        <v>45146.646583735048</v>
      </c>
      <c r="AD489" s="275">
        <f t="shared" ref="AD489" si="5245">IF(M488&gt;0,(M489/M488),)</f>
        <v>0</v>
      </c>
      <c r="AE489" s="290">
        <f t="shared" ref="AE489" si="5246">IF(N488&gt;0,(N489/N488),)</f>
        <v>51568.434171914385</v>
      </c>
      <c r="AF489" s="285">
        <f t="shared" ref="AF489" si="5247">IF(O488&gt;0,(O489/O488),)</f>
        <v>41913.88756288006</v>
      </c>
      <c r="AG489" s="275">
        <f t="shared" ref="AG489" si="5248">IF(P488&gt;0,(P489/P488),)</f>
        <v>43755.004090639886</v>
      </c>
      <c r="AH489" s="290">
        <f t="shared" ref="AH489" si="5249">IF(Q488&gt;0,(Q489/Q488),)</f>
        <v>42567.846208461757</v>
      </c>
      <c r="AI489" s="343"/>
      <c r="AJ489" s="344"/>
      <c r="AK489" s="344"/>
      <c r="AL489" s="344"/>
      <c r="AM489" s="344"/>
      <c r="AN489" s="344"/>
      <c r="AO489" s="309"/>
      <c r="AP489" s="344"/>
      <c r="AQ489" s="344"/>
      <c r="AR489" s="344"/>
      <c r="AS489" s="344"/>
      <c r="AT489" s="344"/>
      <c r="AU489" s="309"/>
      <c r="AV489" s="344"/>
      <c r="AW489" s="344"/>
      <c r="AX489" s="309"/>
    </row>
    <row r="490" spans="1:50">
      <c r="A490" s="386" t="s">
        <v>347</v>
      </c>
      <c r="B490" s="382">
        <v>0</v>
      </c>
      <c r="C490" s="382">
        <v>0</v>
      </c>
      <c r="D490" s="382">
        <v>11</v>
      </c>
      <c r="E490" s="382">
        <v>0</v>
      </c>
      <c r="F490" s="382">
        <v>0</v>
      </c>
      <c r="G490" s="382">
        <v>0</v>
      </c>
      <c r="H490" s="382">
        <v>11</v>
      </c>
      <c r="I490" s="382">
        <v>4407</v>
      </c>
      <c r="J490" s="382">
        <v>8586</v>
      </c>
      <c r="K490" s="382">
        <v>5564.9</v>
      </c>
      <c r="L490" s="382">
        <v>2605</v>
      </c>
      <c r="M490" s="382">
        <v>0</v>
      </c>
      <c r="N490" s="382">
        <v>21162.9</v>
      </c>
      <c r="O490" s="382">
        <v>2594</v>
      </c>
      <c r="P490" s="382">
        <v>1439</v>
      </c>
      <c r="Q490" s="382">
        <v>4033</v>
      </c>
      <c r="R490" s="273"/>
      <c r="Y490" s="288"/>
      <c r="Z490" s="284"/>
      <c r="AE490" s="288"/>
      <c r="AF490" s="284"/>
      <c r="AH490" s="288"/>
      <c r="AI490" s="343"/>
      <c r="AJ490" s="344"/>
      <c r="AK490" s="344"/>
      <c r="AL490" s="344"/>
      <c r="AM490" s="344"/>
      <c r="AN490" s="344"/>
      <c r="AO490" s="309"/>
      <c r="AP490" s="344"/>
      <c r="AQ490" s="344"/>
      <c r="AR490" s="344"/>
      <c r="AS490" s="344"/>
      <c r="AT490" s="344"/>
      <c r="AU490" s="309"/>
      <c r="AV490" s="344"/>
      <c r="AW490" s="344"/>
      <c r="AX490" s="309"/>
    </row>
    <row r="491" spans="1:50">
      <c r="A491" s="386" t="s">
        <v>349</v>
      </c>
      <c r="B491" s="384">
        <v>0</v>
      </c>
      <c r="C491" s="384">
        <v>0</v>
      </c>
      <c r="D491" s="384">
        <v>371390</v>
      </c>
      <c r="E491" s="384">
        <v>0</v>
      </c>
      <c r="F491" s="384">
        <v>0</v>
      </c>
      <c r="G491" s="384">
        <v>0</v>
      </c>
      <c r="H491" s="384">
        <v>371390</v>
      </c>
      <c r="I491" s="384">
        <v>252386019.66495508</v>
      </c>
      <c r="J491" s="384">
        <v>420343908.12661368</v>
      </c>
      <c r="K491" s="384">
        <v>279636662.26808202</v>
      </c>
      <c r="L491" s="384">
        <v>117885194.22426325</v>
      </c>
      <c r="M491" s="384">
        <v>0</v>
      </c>
      <c r="N491" s="384">
        <v>1070251784.283914</v>
      </c>
      <c r="O491" s="384">
        <v>107580122.89644548</v>
      </c>
      <c r="P491" s="384">
        <v>63320169.342708386</v>
      </c>
      <c r="Q491" s="384">
        <v>170900292.23915386</v>
      </c>
      <c r="S491" s="275">
        <f>IF(B490&gt;0,(B491/B490),)</f>
        <v>0</v>
      </c>
      <c r="T491" s="275">
        <f t="shared" ref="T491" si="5250">IF(C490&gt;0,(C491/C490),)</f>
        <v>0</v>
      </c>
      <c r="U491" s="275">
        <f t="shared" ref="U491" si="5251">IF(D490&gt;0,(D491/D490),)</f>
        <v>33762.727272727272</v>
      </c>
      <c r="V491" s="275">
        <f t="shared" ref="V491" si="5252">IF(E490&gt;0,(E491/E490),)</f>
        <v>0</v>
      </c>
      <c r="W491" s="275">
        <f t="shared" ref="W491" si="5253">IF(F490&gt;0,(F491/F490),)</f>
        <v>0</v>
      </c>
      <c r="X491" s="275">
        <f t="shared" ref="X491" si="5254">IF(G490&gt;0,(G491/G490),)</f>
        <v>0</v>
      </c>
      <c r="Y491" s="290">
        <f t="shared" ref="Y491" si="5255">IF(H490&gt;0,(H491/H490),)</f>
        <v>33762.727272727272</v>
      </c>
      <c r="Z491" s="285">
        <f t="shared" ref="Z491" si="5256">IF(I490&gt;0,(I491/I490),)</f>
        <v>57269.348687305443</v>
      </c>
      <c r="AA491" s="275">
        <f t="shared" ref="AA491" si="5257">IF(J490&gt;0,(J491/J490),)</f>
        <v>48956.895891755608</v>
      </c>
      <c r="AB491" s="275">
        <f t="shared" ref="AB491" si="5258">IF(K490&gt;0,(K491/K490),)</f>
        <v>50250.078576089785</v>
      </c>
      <c r="AC491" s="275">
        <f t="shared" ref="AC491" si="5259">IF(L490&gt;0,(L491/L490),)</f>
        <v>45253.433483402398</v>
      </c>
      <c r="AD491" s="275">
        <f t="shared" ref="AD491" si="5260">IF(M490&gt;0,(M491/M490),)</f>
        <v>0</v>
      </c>
      <c r="AE491" s="290">
        <f t="shared" ref="AE491" si="5261">IF(N490&gt;0,(N491/N490),)</f>
        <v>50572.075863133781</v>
      </c>
      <c r="AF491" s="285">
        <f t="shared" ref="AF491" si="5262">IF(O490&gt;0,(O491/O490),)</f>
        <v>41472.676521374509</v>
      </c>
      <c r="AG491" s="275">
        <f t="shared" ref="AG491" si="5263">IF(P490&gt;0,(P491/P490),)</f>
        <v>44002.897388956488</v>
      </c>
      <c r="AH491" s="290">
        <f t="shared" ref="AH491" si="5264">IF(Q490&gt;0,(Q491/Q490),)</f>
        <v>42375.475387838793</v>
      </c>
      <c r="AI491" s="345">
        <f>IF(S489&gt;0,(S491-S489)/S489,)</f>
        <v>0</v>
      </c>
      <c r="AJ491" s="314">
        <f t="shared" ref="AJ491" si="5265">IF(T489&gt;0,(T491-T489)/T489,)</f>
        <v>0</v>
      </c>
      <c r="AK491" s="314">
        <f t="shared" ref="AK491" si="5266">IF(U489&gt;0,(U491-U489)/U489,)</f>
        <v>0</v>
      </c>
      <c r="AL491" s="314">
        <f t="shared" ref="AL491" si="5267">IF(V489&gt;0,(V491-V489)/V489,)</f>
        <v>0</v>
      </c>
      <c r="AM491" s="314">
        <f t="shared" ref="AM491" si="5268">IF(W489&gt;0,(W491-W489)/W489,)</f>
        <v>0</v>
      </c>
      <c r="AN491" s="314">
        <f t="shared" ref="AN491" si="5269">IF(X489&gt;0,(X491-X489)/X489,)</f>
        <v>0</v>
      </c>
      <c r="AO491" s="310">
        <f t="shared" ref="AO491" si="5270">IF(Y489&gt;0,(Y491-Y489)/Y489,)</f>
        <v>0</v>
      </c>
      <c r="AP491" s="314">
        <f t="shared" ref="AP491" si="5271">IF(Z489&gt;0,(Z491-Z489)/Z489,)</f>
        <v>5.5419816120609155E-3</v>
      </c>
      <c r="AQ491" s="314">
        <f t="shared" ref="AQ491" si="5272">IF(AA489&gt;0,(AA491-AA489)/AA489,)</f>
        <v>-6.4814910659234476E-2</v>
      </c>
      <c r="AR491" s="314">
        <f t="shared" ref="AR491" si="5273">IF(AB489&gt;0,(AB491-AB489)/AB489,)</f>
        <v>1.5256807663845464E-2</v>
      </c>
      <c r="AS491" s="314">
        <f t="shared" ref="AS491" si="5274">IF(AC489&gt;0,(AC491-AC489)/AC489,)</f>
        <v>2.3653340335984489E-3</v>
      </c>
      <c r="AT491" s="314">
        <f t="shared" ref="AT491" si="5275">IF(AD489&gt;0,(AD491-AD489)/AD489,)</f>
        <v>0</v>
      </c>
      <c r="AU491" s="310">
        <f t="shared" ref="AU491" si="5276">IF(AE489&gt;0,(AE491-AE489)/AE489,)</f>
        <v>-1.9321089049534265E-2</v>
      </c>
      <c r="AV491" s="314">
        <f t="shared" ref="AV491" si="5277">IF(AF489&gt;0,(AF491-AF489)/AF489,)</f>
        <v>-1.0526607460203653E-2</v>
      </c>
      <c r="AW491" s="314">
        <f t="shared" ref="AW491" si="5278">IF(AG489&gt;0,(AG491-AG489)/AG489,)</f>
        <v>5.6654845192810992E-3</v>
      </c>
      <c r="AX491" s="310">
        <f t="shared" ref="AX491" si="5279">IF(AH489&gt;0,(AH491-AH489)/AH489,)</f>
        <v>-4.5191579503668644E-3</v>
      </c>
    </row>
    <row r="492" spans="1:50">
      <c r="A492" s="386" t="s">
        <v>351</v>
      </c>
      <c r="B492" s="382">
        <v>50615</v>
      </c>
      <c r="C492" s="382">
        <v>11342</v>
      </c>
      <c r="D492" s="382">
        <v>29092</v>
      </c>
      <c r="E492" s="382">
        <v>7002</v>
      </c>
      <c r="F492" s="382">
        <v>4567</v>
      </c>
      <c r="G492" s="382">
        <v>3335</v>
      </c>
      <c r="H492" s="382">
        <v>105953</v>
      </c>
      <c r="I492" s="382">
        <v>5581</v>
      </c>
      <c r="J492" s="382">
        <v>20488.5</v>
      </c>
      <c r="K492" s="382">
        <v>12524.1</v>
      </c>
      <c r="L492" s="382">
        <v>4326</v>
      </c>
      <c r="M492" s="382">
        <v>2466</v>
      </c>
      <c r="N492" s="382">
        <v>45385.599999999999</v>
      </c>
      <c r="O492" s="382">
        <v>3123</v>
      </c>
      <c r="P492" s="382">
        <v>1408</v>
      </c>
      <c r="Q492" s="382">
        <v>4531</v>
      </c>
      <c r="R492" s="273"/>
      <c r="Y492" s="288"/>
      <c r="Z492" s="284"/>
      <c r="AE492" s="288"/>
      <c r="AF492" s="284"/>
      <c r="AH492" s="288"/>
      <c r="AI492" s="343"/>
      <c r="AJ492" s="344"/>
      <c r="AK492" s="344"/>
      <c r="AL492" s="344"/>
      <c r="AM492" s="344"/>
      <c r="AN492" s="344"/>
      <c r="AO492" s="309"/>
      <c r="AP492" s="344"/>
      <c r="AQ492" s="344"/>
      <c r="AR492" s="344"/>
      <c r="AS492" s="344"/>
      <c r="AT492" s="344"/>
      <c r="AU492" s="309"/>
      <c r="AV492" s="344"/>
      <c r="AW492" s="344"/>
      <c r="AX492" s="309"/>
    </row>
    <row r="493" spans="1:50">
      <c r="A493" s="386" t="s">
        <v>353</v>
      </c>
      <c r="B493" s="384">
        <v>4446277878.0305185</v>
      </c>
      <c r="C493" s="384">
        <v>891975101.59840989</v>
      </c>
      <c r="D493" s="384">
        <v>1903913551.8339906</v>
      </c>
      <c r="E493" s="384">
        <v>434318869.30236936</v>
      </c>
      <c r="F493" s="384">
        <v>280426455.07911563</v>
      </c>
      <c r="G493" s="384">
        <v>193569836.76144081</v>
      </c>
      <c r="H493" s="384">
        <v>8150481692.6058455</v>
      </c>
      <c r="I493" s="384">
        <v>313176135.99514049</v>
      </c>
      <c r="J493" s="384">
        <v>1104195230.1178696</v>
      </c>
      <c r="K493" s="384">
        <v>606425839.64244127</v>
      </c>
      <c r="L493" s="384">
        <v>195164135.13530874</v>
      </c>
      <c r="M493" s="384">
        <v>148261671.81818447</v>
      </c>
      <c r="N493" s="384">
        <v>2367223012.7089448</v>
      </c>
      <c r="O493" s="384">
        <v>128860790.72095971</v>
      </c>
      <c r="P493" s="384">
        <v>61607045.759620957</v>
      </c>
      <c r="Q493" s="384">
        <v>190467836.48058069</v>
      </c>
      <c r="S493" s="275">
        <f>IF(B492&gt;0,(B493/B492),)</f>
        <v>87845.063282238829</v>
      </c>
      <c r="T493" s="275">
        <f t="shared" ref="T493" si="5280">IF(C492&gt;0,(C493/C492),)</f>
        <v>78643.546252725253</v>
      </c>
      <c r="U493" s="275">
        <f t="shared" ref="U493" si="5281">IF(D492&gt;0,(D493/D492),)</f>
        <v>65444.574172761946</v>
      </c>
      <c r="V493" s="275">
        <f t="shared" ref="V493" si="5282">IF(E492&gt;0,(E493/E492),)</f>
        <v>62027.830520189855</v>
      </c>
      <c r="W493" s="275">
        <f t="shared" ref="W493" si="5283">IF(F492&gt;0,(F493/F492),)</f>
        <v>61402.770982946276</v>
      </c>
      <c r="X493" s="275">
        <f t="shared" ref="X493" si="5284">IF(G492&gt;0,(G493/G492),)</f>
        <v>58041.930063400541</v>
      </c>
      <c r="Y493" s="290">
        <f t="shared" ref="Y493" si="5285">IF(H492&gt;0,(H493/H492),)</f>
        <v>76925.445174802458</v>
      </c>
      <c r="Z493" s="285">
        <f t="shared" ref="Z493" si="5286">IF(I492&gt;0,(I493/I492),)</f>
        <v>56114.699156986295</v>
      </c>
      <c r="AA493" s="275">
        <f t="shared" ref="AA493" si="5287">IF(J492&gt;0,(J493/J492),)</f>
        <v>53893.41484822557</v>
      </c>
      <c r="AB493" s="275">
        <f t="shared" ref="AB493" si="5288">IF(K492&gt;0,(K493/K492),)</f>
        <v>48420.712038584912</v>
      </c>
      <c r="AC493" s="275">
        <f t="shared" ref="AC493" si="5289">IF(L492&gt;0,(L493/L492),)</f>
        <v>45114.224488051026</v>
      </c>
      <c r="AD493" s="275">
        <f t="shared" ref="AD493" si="5290">IF(M492&gt;0,(M493/M492),)</f>
        <v>60122.332448574401</v>
      </c>
      <c r="AE493" s="290">
        <f t="shared" ref="AE493" si="5291">IF(N492&gt;0,(N493/N492),)</f>
        <v>52158.019563670961</v>
      </c>
      <c r="AF493" s="285">
        <f t="shared" ref="AF493" si="5292">IF(O492&gt;0,(O493/O492),)</f>
        <v>41261.860621504871</v>
      </c>
      <c r="AG493" s="275">
        <f t="shared" ref="AG493" si="5293">IF(P492&gt;0,(P493/P492),)</f>
        <v>43755.004090639886</v>
      </c>
      <c r="AH493" s="290">
        <f t="shared" ref="AH493" si="5294">IF(Q492&gt;0,(Q493/Q492),)</f>
        <v>42036.6004150476</v>
      </c>
      <c r="AI493" s="343"/>
      <c r="AJ493" s="344"/>
      <c r="AK493" s="344"/>
      <c r="AL493" s="344"/>
      <c r="AM493" s="344"/>
      <c r="AN493" s="344"/>
      <c r="AO493" s="309"/>
      <c r="AP493" s="344"/>
      <c r="AQ493" s="344"/>
      <c r="AR493" s="344"/>
      <c r="AS493" s="344"/>
      <c r="AT493" s="344"/>
      <c r="AU493" s="309"/>
      <c r="AV493" s="344"/>
      <c r="AW493" s="344"/>
      <c r="AX493" s="309"/>
    </row>
    <row r="494" spans="1:50">
      <c r="A494" s="386" t="s">
        <v>355</v>
      </c>
      <c r="B494" s="382">
        <v>51852</v>
      </c>
      <c r="C494" s="382">
        <v>11840</v>
      </c>
      <c r="D494" s="382">
        <v>29903</v>
      </c>
      <c r="E494" s="382">
        <v>7155</v>
      </c>
      <c r="F494" s="382">
        <v>4581</v>
      </c>
      <c r="G494" s="382">
        <v>3344</v>
      </c>
      <c r="H494" s="382">
        <v>108675</v>
      </c>
      <c r="I494" s="382">
        <v>5591</v>
      </c>
      <c r="J494" s="382">
        <v>21204</v>
      </c>
      <c r="K494" s="382">
        <v>12935.9</v>
      </c>
      <c r="L494" s="382">
        <v>4634</v>
      </c>
      <c r="M494" s="382">
        <v>2376</v>
      </c>
      <c r="N494" s="382">
        <v>46740.9</v>
      </c>
      <c r="O494" s="382">
        <v>3178</v>
      </c>
      <c r="P494" s="382">
        <v>1439</v>
      </c>
      <c r="Q494" s="382">
        <v>4617</v>
      </c>
      <c r="R494" s="273"/>
      <c r="Y494" s="288"/>
      <c r="Z494" s="284"/>
      <c r="AE494" s="288"/>
      <c r="AF494" s="284"/>
      <c r="AH494" s="288"/>
      <c r="AI494" s="343"/>
      <c r="AJ494" s="344"/>
      <c r="AK494" s="344"/>
      <c r="AL494" s="344"/>
      <c r="AM494" s="344"/>
      <c r="AN494" s="344"/>
      <c r="AO494" s="309"/>
      <c r="AP494" s="344"/>
      <c r="AQ494" s="344"/>
      <c r="AR494" s="344"/>
      <c r="AS494" s="344"/>
      <c r="AT494" s="344"/>
      <c r="AU494" s="309"/>
      <c r="AV494" s="344"/>
      <c r="AW494" s="344"/>
      <c r="AX494" s="309"/>
    </row>
    <row r="495" spans="1:50" ht="13.5" thickBot="1">
      <c r="A495" s="387" t="s">
        <v>357</v>
      </c>
      <c r="B495" s="388">
        <v>4600789333.1754761</v>
      </c>
      <c r="C495" s="388">
        <v>936729220.98677051</v>
      </c>
      <c r="D495" s="388">
        <v>1964898055.8052483</v>
      </c>
      <c r="E495" s="388">
        <v>457055525.58382696</v>
      </c>
      <c r="F495" s="388">
        <v>282600845.56917524</v>
      </c>
      <c r="G495" s="388">
        <v>197797796.16344768</v>
      </c>
      <c r="H495" s="388">
        <v>8439870777.2839441</v>
      </c>
      <c r="I495" s="388">
        <v>316072659.78477597</v>
      </c>
      <c r="J495" s="388">
        <v>1133284142.2840443</v>
      </c>
      <c r="K495" s="388">
        <v>629406276.45991158</v>
      </c>
      <c r="L495" s="388">
        <v>210687664.27509013</v>
      </c>
      <c r="M495" s="388">
        <v>144348924.52819014</v>
      </c>
      <c r="N495" s="388">
        <v>2433799667.3320122</v>
      </c>
      <c r="O495" s="388">
        <v>129985495.64910789</v>
      </c>
      <c r="P495" s="388">
        <v>63320169.342708386</v>
      </c>
      <c r="Q495" s="388">
        <v>193305664.99181628</v>
      </c>
      <c r="S495" s="281">
        <f>IF(B494&gt;0,(B495/B494),)</f>
        <v>88729.255056226873</v>
      </c>
      <c r="T495" s="281">
        <f t="shared" ref="T495" si="5295">IF(C494&gt;0,(C495/C494),)</f>
        <v>79115.643664423187</v>
      </c>
      <c r="U495" s="281">
        <f t="shared" ref="U495" si="5296">IF(D494&gt;0,(D495/D494),)</f>
        <v>65709.061157918884</v>
      </c>
      <c r="V495" s="281">
        <f t="shared" ref="V495" si="5297">IF(E494&gt;0,(E495/E494),)</f>
        <v>63879.178977474068</v>
      </c>
      <c r="W495" s="281">
        <f t="shared" ref="W495" si="5298">IF(F494&gt;0,(F495/F494),)</f>
        <v>61689.772008115091</v>
      </c>
      <c r="X495" s="281">
        <f t="shared" ref="X495" si="5299">IF(G494&gt;0,(G495/G494),)</f>
        <v>59150.058661318086</v>
      </c>
      <c r="Y495" s="291">
        <f t="shared" ref="Y495" si="5300">IF(H494&gt;0,(H495/H494),)</f>
        <v>77661.566848713541</v>
      </c>
      <c r="Z495" s="286">
        <f t="shared" ref="Z495" si="5301">IF(I494&gt;0,(I495/I494),)</f>
        <v>56532.402036268286</v>
      </c>
      <c r="AA495" s="281">
        <f t="shared" ref="AA495" si="5302">IF(J494&gt;0,(J495/J494),)</f>
        <v>53446.714878515573</v>
      </c>
      <c r="AB495" s="281">
        <f t="shared" ref="AB495" si="5303">IF(K494&gt;0,(K495/K494),)</f>
        <v>48655.77783222749</v>
      </c>
      <c r="AC495" s="281">
        <f t="shared" ref="AC495" si="5304">IF(L494&gt;0,(L495/L494),)</f>
        <v>45465.615941970245</v>
      </c>
      <c r="AD495" s="281">
        <f t="shared" ref="AD495" si="5305">IF(M494&gt;0,(M495/M494),)</f>
        <v>60752.914363716387</v>
      </c>
      <c r="AE495" s="291">
        <f t="shared" ref="AE495" si="5306">IF(N494&gt;0,(N495/N494),)</f>
        <v>52070.021487220234</v>
      </c>
      <c r="AF495" s="286">
        <f t="shared" ref="AF495" si="5307">IF(O494&gt;0,(O495/O494),)</f>
        <v>40901.666346478254</v>
      </c>
      <c r="AG495" s="281">
        <f t="shared" ref="AG495" si="5308">IF(P494&gt;0,(P495/P494),)</f>
        <v>44002.897388956488</v>
      </c>
      <c r="AH495" s="291">
        <f t="shared" ref="AH495" si="5309">IF(Q494&gt;0,(Q495/Q494),)</f>
        <v>41868.240197491075</v>
      </c>
      <c r="AI495" s="346">
        <f>IF(S493&gt;0,(S495-S493)/S493,)</f>
        <v>1.0065355307983677E-2</v>
      </c>
      <c r="AJ495" s="347">
        <f t="shared" ref="AJ495" si="5310">IF(T493&gt;0,(T495-T493)/T493,)</f>
        <v>6.0030025881694579E-3</v>
      </c>
      <c r="AK495" s="347">
        <f t="shared" ref="AK495" si="5311">IF(U493&gt;0,(U495-U493)/U493,)</f>
        <v>4.0413890456180539E-3</v>
      </c>
      <c r="AL495" s="347">
        <f t="shared" ref="AL495" si="5312">IF(V493&gt;0,(V495-V493)/V493,)</f>
        <v>2.9847061258761996E-2</v>
      </c>
      <c r="AM495" s="347">
        <f t="shared" ref="AM495" si="5313">IF(W493&gt;0,(W495-W493)/W493,)</f>
        <v>4.6740728565576439E-3</v>
      </c>
      <c r="AN495" s="347">
        <f t="shared" ref="AN495" si="5314">IF(X493&gt;0,(X495-X493)/X493,)</f>
        <v>1.909186335993841E-2</v>
      </c>
      <c r="AO495" s="311">
        <f t="shared" ref="AO495" si="5315">IF(Y493&gt;0,(Y495-Y493)/Y493,)</f>
        <v>9.569287148593647E-3</v>
      </c>
      <c r="AP495" s="347">
        <f t="shared" ref="AP495" si="5316">IF(Z493&gt;0,(Z495-Z493)/Z493,)</f>
        <v>7.443733737454902E-3</v>
      </c>
      <c r="AQ495" s="347">
        <f t="shared" ref="AQ495" si="5317">IF(AA493&gt;0,(AA495-AA493)/AA493,)</f>
        <v>-8.2885816563673161E-3</v>
      </c>
      <c r="AR495" s="347">
        <f t="shared" ref="AR495" si="5318">IF(AB493&gt;0,(AB495-AB493)/AB493,)</f>
        <v>4.854653798879731E-3</v>
      </c>
      <c r="AS495" s="347">
        <f t="shared" ref="AS495" si="5319">IF(AC493&gt;0,(AC495-AC493)/AC493,)</f>
        <v>7.7889281685932319E-3</v>
      </c>
      <c r="AT495" s="347">
        <f t="shared" ref="AT495" si="5320">IF(AD493&gt;0,(AD495-AD493)/AD493,)</f>
        <v>1.04883142330074E-2</v>
      </c>
      <c r="AU495" s="311">
        <f t="shared" ref="AU495" si="5321">IF(AE493&gt;0,(AE495-AE493)/AE493,)</f>
        <v>-1.6871437448522212E-3</v>
      </c>
      <c r="AV495" s="347">
        <f t="shared" ref="AV495" si="5322">IF(AF493&gt;0,(AF495-AF493)/AF493,)</f>
        <v>-8.7294724377720116E-3</v>
      </c>
      <c r="AW495" s="347">
        <f t="shared" ref="AW495" si="5323">IF(AG493&gt;0,(AG495-AG493)/AG493,)</f>
        <v>5.6654845192810992E-3</v>
      </c>
      <c r="AX495" s="311">
        <f t="shared" ref="AX495" si="5324">IF(AH493&gt;0,(AH495-AH493)/AH493,)</f>
        <v>-4.0050864221707564E-3</v>
      </c>
    </row>
    <row r="496" spans="1:50">
      <c r="A496" s="277"/>
      <c r="B496" s="274"/>
      <c r="C496" s="274"/>
      <c r="D496" s="274"/>
      <c r="E496" s="274"/>
      <c r="F496" s="274"/>
      <c r="G496" s="274"/>
      <c r="H496" s="274"/>
      <c r="I496" s="274"/>
      <c r="J496" s="274"/>
      <c r="K496" s="274"/>
      <c r="L496" s="274"/>
      <c r="M496" s="274"/>
      <c r="N496" s="274"/>
      <c r="O496" s="274"/>
      <c r="P496" s="274"/>
      <c r="Q496" s="274"/>
      <c r="S496" s="274"/>
      <c r="T496" s="274"/>
      <c r="U496" s="274"/>
      <c r="V496" s="274"/>
      <c r="W496" s="274"/>
      <c r="X496" s="274"/>
      <c r="Y496" s="274"/>
      <c r="Z496" s="274"/>
      <c r="AA496" s="274"/>
      <c r="AB496" s="274"/>
      <c r="AC496" s="274"/>
      <c r="AD496" s="274"/>
      <c r="AE496" s="274"/>
      <c r="AF496" s="274"/>
      <c r="AG496" s="274"/>
      <c r="AH496" s="274"/>
    </row>
    <row r="497" spans="1:34">
      <c r="A497" s="277"/>
      <c r="B497" s="274"/>
      <c r="C497" s="274"/>
      <c r="D497" s="274"/>
      <c r="E497" s="274"/>
      <c r="F497" s="274"/>
      <c r="G497" s="274"/>
      <c r="H497" s="274"/>
      <c r="I497" s="274"/>
      <c r="J497" s="274"/>
      <c r="K497" s="274"/>
      <c r="L497" s="274"/>
      <c r="M497" s="274"/>
      <c r="N497" s="274"/>
      <c r="O497" s="274"/>
      <c r="P497" s="274"/>
      <c r="Q497" s="274"/>
      <c r="S497" s="274"/>
      <c r="T497" s="274"/>
      <c r="U497" s="274"/>
      <c r="V497" s="274"/>
      <c r="W497" s="274"/>
      <c r="X497" s="274"/>
      <c r="Y497" s="274"/>
      <c r="Z497" s="274"/>
      <c r="AA497" s="274"/>
      <c r="AB497" s="274"/>
      <c r="AC497" s="274"/>
      <c r="AD497" s="274"/>
      <c r="AE497" s="274"/>
      <c r="AF497" s="274"/>
      <c r="AG497" s="274"/>
      <c r="AH497" s="274"/>
    </row>
  </sheetData>
  <pageMargins left="0.7" right="0.7" top="0.75" bottom="0.75" header="0.3" footer="0.3"/>
  <pageSetup orientation="portrait"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A1:Q499"/>
  <sheetViews>
    <sheetView workbookViewId="0">
      <pane xSplit="1" ySplit="3" topLeftCell="B4" activePane="bottomRight" state="frozen"/>
      <selection pane="topRight" activeCell="B1" sqref="B1"/>
      <selection pane="bottomLeft" activeCell="A4" sqref="A4"/>
      <selection pane="bottomRight" activeCell="P5" sqref="P5"/>
    </sheetView>
  </sheetViews>
  <sheetFormatPr defaultColWidth="9" defaultRowHeight="12.75"/>
  <cols>
    <col min="1" max="1" width="20.77734375" style="271" customWidth="1"/>
    <col min="2" max="2" width="13.109375" style="272" customWidth="1"/>
    <col min="3" max="3" width="4.33203125" style="272" customWidth="1"/>
    <col min="4" max="4" width="5.109375" style="272" customWidth="1"/>
    <col min="5" max="7" width="4.33203125" style="272" customWidth="1"/>
    <col min="8" max="8" width="11.6640625" style="272" customWidth="1"/>
    <col min="9" max="9" width="9" style="272" customWidth="1"/>
    <col min="10" max="10" width="5.109375" style="272" customWidth="1"/>
    <col min="11" max="12" width="4.33203125" style="272" customWidth="1"/>
    <col min="13" max="13" width="11.44140625" style="272" customWidth="1"/>
    <col min="14" max="14" width="9.21875" style="272" customWidth="1"/>
    <col min="15" max="15" width="4.33203125" style="272" customWidth="1"/>
    <col min="16" max="17" width="11.6640625" style="272" customWidth="1"/>
    <col min="18" max="18" width="19.33203125" style="277" customWidth="1"/>
    <col min="19" max="19" width="18.6640625" style="277" customWidth="1"/>
    <col min="20" max="21" width="19.21875" style="277" customWidth="1"/>
    <col min="22" max="22" width="19.88671875" style="277" customWidth="1"/>
    <col min="23" max="23" width="19.21875" style="277" customWidth="1"/>
    <col min="24" max="24" width="19.88671875" style="277" customWidth="1"/>
    <col min="25" max="25" width="18.21875" style="277" customWidth="1"/>
    <col min="26" max="26" width="18.88671875" style="277" customWidth="1"/>
    <col min="27" max="27" width="18.44140625" style="277" customWidth="1"/>
    <col min="28" max="28" width="19.109375" style="277" customWidth="1"/>
    <col min="29" max="29" width="19.44140625" style="277" customWidth="1"/>
    <col min="30" max="30" width="26.88671875" style="277" customWidth="1"/>
    <col min="31" max="31" width="27.44140625" style="277" customWidth="1"/>
    <col min="32" max="32" width="26.109375" style="277" customWidth="1"/>
    <col min="33" max="33" width="26.77734375" style="277" customWidth="1"/>
    <col min="34" max="34" width="26" style="277" customWidth="1"/>
    <col min="35" max="36" width="26.6640625" style="277" customWidth="1"/>
    <col min="37" max="37" width="27.21875" style="277" customWidth="1"/>
    <col min="38" max="38" width="26.6640625" style="277" customWidth="1"/>
    <col min="39" max="39" width="27.21875" style="277" customWidth="1"/>
    <col min="40" max="40" width="25.6640625" style="277" customWidth="1"/>
    <col min="41" max="41" width="26.21875" style="277" customWidth="1"/>
    <col min="42" max="42" width="25.88671875" style="277" customWidth="1"/>
    <col min="43" max="43" width="26.44140625" style="277" customWidth="1"/>
    <col min="44" max="44" width="20.109375" style="277" customWidth="1"/>
    <col min="45" max="45" width="18.77734375" style="277" customWidth="1"/>
    <col min="46" max="46" width="19.33203125" style="277" customWidth="1"/>
    <col min="47" max="47" width="18.6640625" style="277" customWidth="1"/>
    <col min="48" max="49" width="19.21875" style="277" customWidth="1"/>
    <col min="50" max="50" width="19.88671875" style="277" customWidth="1"/>
    <col min="51" max="51" width="19.21875" style="277" customWidth="1"/>
    <col min="52" max="52" width="19.88671875" style="277" customWidth="1"/>
    <col min="53" max="53" width="18.21875" style="277" customWidth="1"/>
    <col min="54" max="54" width="18.88671875" style="277" customWidth="1"/>
    <col min="55" max="55" width="18.44140625" style="277" customWidth="1"/>
    <col min="56" max="56" width="19.109375" style="277" customWidth="1"/>
    <col min="57" max="57" width="19.44140625" style="277" customWidth="1"/>
    <col min="58" max="58" width="26.88671875" style="277" customWidth="1"/>
    <col min="59" max="59" width="27.44140625" style="277" customWidth="1"/>
    <col min="60" max="60" width="26.109375" style="277" customWidth="1"/>
    <col min="61" max="61" width="26.77734375" style="277" customWidth="1"/>
    <col min="62" max="62" width="26" style="277" customWidth="1"/>
    <col min="63" max="64" width="26.6640625" style="277" customWidth="1"/>
    <col min="65" max="65" width="27.21875" style="277" customWidth="1"/>
    <col min="66" max="66" width="26.6640625" style="277" customWidth="1"/>
    <col min="67" max="67" width="27.21875" style="277" customWidth="1"/>
    <col min="68" max="68" width="25.6640625" style="277" customWidth="1"/>
    <col min="69" max="69" width="26.21875" style="277" customWidth="1"/>
    <col min="70" max="70" width="25.88671875" style="277" customWidth="1"/>
    <col min="71" max="71" width="26.44140625" style="277" customWidth="1"/>
    <col min="72" max="72" width="20.109375" style="277" customWidth="1"/>
    <col min="73" max="73" width="18.77734375" style="277" customWidth="1"/>
    <col min="74" max="74" width="19.33203125" style="277" customWidth="1"/>
    <col min="75" max="75" width="18.6640625" style="277" customWidth="1"/>
    <col min="76" max="77" width="19.21875" style="277" customWidth="1"/>
    <col min="78" max="78" width="19.88671875" style="277" customWidth="1"/>
    <col min="79" max="79" width="19.21875" style="277" customWidth="1"/>
    <col min="80" max="80" width="19.88671875" style="277" customWidth="1"/>
    <col min="81" max="81" width="18.21875" style="277" customWidth="1"/>
    <col min="82" max="82" width="18.88671875" style="277" customWidth="1"/>
    <col min="83" max="83" width="18.44140625" style="277" customWidth="1"/>
    <col min="84" max="84" width="19.109375" style="277" customWidth="1"/>
    <col min="85" max="85" width="19.44140625" style="277" customWidth="1"/>
    <col min="86" max="86" width="26.88671875" style="277" customWidth="1"/>
    <col min="87" max="87" width="27.44140625" style="277" customWidth="1"/>
    <col min="88" max="88" width="26.109375" style="277" customWidth="1"/>
    <col min="89" max="89" width="26.77734375" style="277" customWidth="1"/>
    <col min="90" max="90" width="26" style="277" customWidth="1"/>
    <col min="91" max="92" width="26.6640625" style="277" customWidth="1"/>
    <col min="93" max="93" width="27.21875" style="277" customWidth="1"/>
    <col min="94" max="94" width="26.6640625" style="277" customWidth="1"/>
    <col min="95" max="95" width="27.21875" style="277" customWidth="1"/>
    <col min="96" max="96" width="25.6640625" style="277" customWidth="1"/>
    <col min="97" max="97" width="26.21875" style="277" customWidth="1"/>
    <col min="98" max="98" width="25.88671875" style="277" customWidth="1"/>
    <col min="99" max="99" width="26.44140625" style="277" customWidth="1"/>
    <col min="100" max="100" width="20.109375" style="277" customWidth="1"/>
    <col min="101" max="101" width="18.77734375" style="277" customWidth="1"/>
    <col min="102" max="102" width="19.33203125" style="277" customWidth="1"/>
    <col min="103" max="103" width="18.6640625" style="277" customWidth="1"/>
    <col min="104" max="105" width="19.21875" style="277" customWidth="1"/>
    <col min="106" max="106" width="19.88671875" style="277" customWidth="1"/>
    <col min="107" max="107" width="19.21875" style="277" customWidth="1"/>
    <col min="108" max="108" width="19.88671875" style="277" customWidth="1"/>
    <col min="109" max="109" width="18.21875" style="277" customWidth="1"/>
    <col min="110" max="110" width="18.88671875" style="277" customWidth="1"/>
    <col min="111" max="111" width="18.44140625" style="277" customWidth="1"/>
    <col min="112" max="112" width="19.109375" style="277" customWidth="1"/>
    <col min="113" max="113" width="19.44140625" style="277" customWidth="1"/>
    <col min="114" max="114" width="26.88671875" style="277" customWidth="1"/>
    <col min="115" max="115" width="27.44140625" style="277" customWidth="1"/>
    <col min="116" max="116" width="26.109375" style="277" customWidth="1"/>
    <col min="117" max="117" width="26.77734375" style="277" customWidth="1"/>
    <col min="118" max="118" width="26" style="277" customWidth="1"/>
    <col min="119" max="120" width="26.6640625" style="277" customWidth="1"/>
    <col min="121" max="121" width="27.21875" style="277" customWidth="1"/>
    <col min="122" max="122" width="26.6640625" style="277" customWidth="1"/>
    <col min="123" max="123" width="27.21875" style="277" customWidth="1"/>
    <col min="124" max="124" width="25.6640625" style="277" customWidth="1"/>
    <col min="125" max="125" width="26.21875" style="277" customWidth="1"/>
    <col min="126" max="126" width="25.88671875" style="277" customWidth="1"/>
    <col min="127" max="127" width="26.44140625" style="277" customWidth="1"/>
    <col min="128" max="128" width="20.109375" style="277" customWidth="1"/>
    <col min="129" max="129" width="18.77734375" style="277" customWidth="1"/>
    <col min="130" max="130" width="19.33203125" style="277" customWidth="1"/>
    <col min="131" max="131" width="18.6640625" style="277" customWidth="1"/>
    <col min="132" max="133" width="19.21875" style="277" customWidth="1"/>
    <col min="134" max="134" width="19.88671875" style="277" customWidth="1"/>
    <col min="135" max="135" width="19.21875" style="277" customWidth="1"/>
    <col min="136" max="136" width="19.88671875" style="277" customWidth="1"/>
    <col min="137" max="137" width="18.21875" style="277" customWidth="1"/>
    <col min="138" max="138" width="18.88671875" style="277" customWidth="1"/>
    <col min="139" max="139" width="18.44140625" style="277" customWidth="1"/>
    <col min="140" max="140" width="19.109375" style="277" customWidth="1"/>
    <col min="141" max="141" width="19.44140625" style="277" customWidth="1"/>
    <col min="142" max="142" width="26.88671875" style="277" customWidth="1"/>
    <col min="143" max="143" width="27.44140625" style="277" customWidth="1"/>
    <col min="144" max="144" width="26.109375" style="277" customWidth="1"/>
    <col min="145" max="145" width="26.77734375" style="277" customWidth="1"/>
    <col min="146" max="146" width="26" style="277" customWidth="1"/>
    <col min="147" max="148" width="26.6640625" style="277" customWidth="1"/>
    <col min="149" max="149" width="27.21875" style="277" customWidth="1"/>
    <col min="150" max="150" width="26.6640625" style="277" customWidth="1"/>
    <col min="151" max="151" width="27.21875" style="277" customWidth="1"/>
    <col min="152" max="152" width="25.6640625" style="277" customWidth="1"/>
    <col min="153" max="153" width="26.21875" style="277" customWidth="1"/>
    <col min="154" max="154" width="25.88671875" style="277" customWidth="1"/>
    <col min="155" max="155" width="26.44140625" style="277" customWidth="1"/>
    <col min="156" max="156" width="20.109375" style="277" customWidth="1"/>
    <col min="157" max="157" width="18.77734375" style="277" customWidth="1"/>
    <col min="158" max="158" width="19.33203125" style="277" customWidth="1"/>
    <col min="159" max="159" width="18.6640625" style="277" customWidth="1"/>
    <col min="160" max="161" width="19.21875" style="277" customWidth="1"/>
    <col min="162" max="162" width="19.88671875" style="277" customWidth="1"/>
    <col min="163" max="163" width="19.21875" style="277" customWidth="1"/>
    <col min="164" max="164" width="19.88671875" style="277" customWidth="1"/>
    <col min="165" max="165" width="18.21875" style="277" customWidth="1"/>
    <col min="166" max="166" width="18.88671875" style="277" customWidth="1"/>
    <col min="167" max="167" width="18.44140625" style="277" customWidth="1"/>
    <col min="168" max="168" width="19.109375" style="277" customWidth="1"/>
    <col min="169" max="169" width="19.44140625" style="277" customWidth="1"/>
    <col min="170" max="170" width="26.88671875" style="277" customWidth="1"/>
    <col min="171" max="171" width="27.44140625" style="277" customWidth="1"/>
    <col min="172" max="172" width="26.109375" style="277" customWidth="1"/>
    <col min="173" max="173" width="26.77734375" style="277" customWidth="1"/>
    <col min="174" max="174" width="26" style="277" customWidth="1"/>
    <col min="175" max="176" width="26.6640625" style="277" customWidth="1"/>
    <col min="177" max="177" width="27.21875" style="277" customWidth="1"/>
    <col min="178" max="178" width="26.6640625" style="277" customWidth="1"/>
    <col min="179" max="179" width="27.21875" style="277" customWidth="1"/>
    <col min="180" max="180" width="25.6640625" style="277" customWidth="1"/>
    <col min="181" max="181" width="26.21875" style="277" customWidth="1"/>
    <col min="182" max="182" width="25.88671875" style="277" customWidth="1"/>
    <col min="183" max="183" width="26.44140625" style="277" customWidth="1"/>
    <col min="184" max="184" width="20.109375" style="277" customWidth="1"/>
    <col min="185" max="185" width="18.77734375" style="277" customWidth="1"/>
    <col min="186" max="186" width="19.33203125" style="277" customWidth="1"/>
    <col min="187" max="187" width="18.6640625" style="277" customWidth="1"/>
    <col min="188" max="189" width="19.21875" style="277" customWidth="1"/>
    <col min="190" max="190" width="19.88671875" style="277" customWidth="1"/>
    <col min="191" max="191" width="19.21875" style="277" customWidth="1"/>
    <col min="192" max="192" width="19.88671875" style="277" customWidth="1"/>
    <col min="193" max="193" width="18.21875" style="277" customWidth="1"/>
    <col min="194" max="194" width="18.88671875" style="277" customWidth="1"/>
    <col min="195" max="195" width="18.44140625" style="277" customWidth="1"/>
    <col min="196" max="196" width="19.109375" style="277" customWidth="1"/>
    <col min="197" max="197" width="19.44140625" style="277" customWidth="1"/>
    <col min="198" max="198" width="26.88671875" style="277" customWidth="1"/>
    <col min="199" max="199" width="27.44140625" style="277" customWidth="1"/>
    <col min="200" max="200" width="26.109375" style="277" customWidth="1"/>
    <col min="201" max="201" width="26.77734375" style="277" customWidth="1"/>
    <col min="202" max="202" width="26" style="277" customWidth="1"/>
    <col min="203" max="204" width="26.6640625" style="277" customWidth="1"/>
    <col min="205" max="205" width="27.21875" style="277" customWidth="1"/>
    <col min="206" max="206" width="26.6640625" style="277" customWidth="1"/>
    <col min="207" max="207" width="27.21875" style="277" customWidth="1"/>
    <col min="208" max="208" width="25.6640625" style="277" customWidth="1"/>
    <col min="209" max="209" width="26.21875" style="277" customWidth="1"/>
    <col min="210" max="210" width="25.88671875" style="277" customWidth="1"/>
    <col min="211" max="211" width="26.44140625" style="277" customWidth="1"/>
    <col min="212" max="212" width="20.109375" style="277" customWidth="1"/>
    <col min="213" max="213" width="18.77734375" style="277" customWidth="1"/>
    <col min="214" max="214" width="19.33203125" style="277" customWidth="1"/>
    <col min="215" max="215" width="18.6640625" style="277" customWidth="1"/>
    <col min="216" max="217" width="19.21875" style="277" customWidth="1"/>
    <col min="218" max="218" width="19.88671875" style="277" customWidth="1"/>
    <col min="219" max="219" width="19.21875" style="277" customWidth="1"/>
    <col min="220" max="220" width="19.88671875" style="277" customWidth="1"/>
    <col min="221" max="221" width="18.21875" style="277" customWidth="1"/>
    <col min="222" max="222" width="18.88671875" style="277" customWidth="1"/>
    <col min="223" max="223" width="18.44140625" style="277" customWidth="1"/>
    <col min="224" max="224" width="19.109375" style="277" customWidth="1"/>
    <col min="225" max="225" width="19.44140625" style="277" customWidth="1"/>
    <col min="226" max="226" width="26.88671875" style="277" customWidth="1"/>
    <col min="227" max="227" width="27.44140625" style="277" customWidth="1"/>
    <col min="228" max="228" width="26.109375" style="277" customWidth="1"/>
    <col min="229" max="229" width="26.77734375" style="277" customWidth="1"/>
    <col min="230" max="230" width="26" style="277" customWidth="1"/>
    <col min="231" max="232" width="26.6640625" style="277" customWidth="1"/>
    <col min="233" max="233" width="27.21875" style="277" customWidth="1"/>
    <col min="234" max="234" width="26.6640625" style="277" customWidth="1"/>
    <col min="235" max="235" width="27.21875" style="277" customWidth="1"/>
    <col min="236" max="236" width="25.6640625" style="277" customWidth="1"/>
    <col min="237" max="237" width="26.21875" style="277" customWidth="1"/>
    <col min="238" max="238" width="25.88671875" style="277" customWidth="1"/>
    <col min="239" max="239" width="26.44140625" style="277" customWidth="1"/>
    <col min="240" max="240" width="20.109375" style="277" customWidth="1"/>
    <col min="241" max="241" width="18.77734375" style="277" customWidth="1"/>
    <col min="242" max="242" width="19.33203125" style="277" customWidth="1"/>
    <col min="243" max="243" width="18.6640625" style="277" customWidth="1"/>
    <col min="244" max="245" width="19.21875" style="277" customWidth="1"/>
    <col min="246" max="246" width="19.88671875" style="277" customWidth="1"/>
    <col min="247" max="247" width="19.21875" style="277" customWidth="1"/>
    <col min="248" max="248" width="19.88671875" style="277" customWidth="1"/>
    <col min="249" max="249" width="18.21875" style="277" customWidth="1"/>
    <col min="250" max="250" width="18.88671875" style="277" customWidth="1"/>
    <col min="251" max="251" width="18.44140625" style="277" customWidth="1"/>
    <col min="252" max="252" width="19.109375" style="277" customWidth="1"/>
    <col min="253" max="253" width="19.44140625" style="277" customWidth="1"/>
    <col min="254" max="254" width="26.88671875" style="277" customWidth="1"/>
    <col min="255" max="255" width="27.44140625" style="277" customWidth="1"/>
    <col min="256" max="256" width="26.109375" style="277" customWidth="1"/>
    <col min="257" max="257" width="26.77734375" style="277" customWidth="1"/>
    <col min="258" max="258" width="26" style="277" customWidth="1"/>
    <col min="259" max="260" width="26.6640625" style="277" customWidth="1"/>
    <col min="261" max="261" width="27.21875" style="277" customWidth="1"/>
    <col min="262" max="262" width="26.6640625" style="277" customWidth="1"/>
    <col min="263" max="263" width="27.21875" style="277" customWidth="1"/>
    <col min="264" max="264" width="25.6640625" style="277" customWidth="1"/>
    <col min="265" max="265" width="26.21875" style="277" customWidth="1"/>
    <col min="266" max="266" width="25.88671875" style="277" customWidth="1"/>
    <col min="267" max="267" width="26.44140625" style="277" customWidth="1"/>
    <col min="268" max="268" width="20.109375" style="277" customWidth="1"/>
    <col min="269" max="269" width="18.77734375" style="277" customWidth="1"/>
    <col min="270" max="270" width="19.33203125" style="277" customWidth="1"/>
    <col min="271" max="271" width="18.6640625" style="277" customWidth="1"/>
    <col min="272" max="273" width="19.21875" style="277" customWidth="1"/>
    <col min="274" max="274" width="19.88671875" style="277" customWidth="1"/>
    <col min="275" max="275" width="19.21875" style="277" customWidth="1"/>
    <col min="276" max="276" width="19.88671875" style="277" customWidth="1"/>
    <col min="277" max="277" width="18.21875" style="277" customWidth="1"/>
    <col min="278" max="278" width="18.88671875" style="277" customWidth="1"/>
    <col min="279" max="279" width="18.44140625" style="277" customWidth="1"/>
    <col min="280" max="280" width="19.109375" style="277" customWidth="1"/>
    <col min="281" max="281" width="19.44140625" style="277" customWidth="1"/>
    <col min="282" max="282" width="26.88671875" style="277" customWidth="1"/>
    <col min="283" max="283" width="27.44140625" style="277" customWidth="1"/>
    <col min="284" max="284" width="26.109375" style="277" customWidth="1"/>
    <col min="285" max="285" width="26.77734375" style="277" customWidth="1"/>
    <col min="286" max="286" width="26" style="277" customWidth="1"/>
    <col min="287" max="288" width="26.6640625" style="277" customWidth="1"/>
    <col min="289" max="289" width="27.21875" style="277" customWidth="1"/>
    <col min="290" max="290" width="26.6640625" style="277" customWidth="1"/>
    <col min="291" max="291" width="27.21875" style="277" customWidth="1"/>
    <col min="292" max="292" width="25.6640625" style="277" customWidth="1"/>
    <col min="293" max="293" width="26.21875" style="277" customWidth="1"/>
    <col min="294" max="294" width="25.88671875" style="277" customWidth="1"/>
    <col min="295" max="295" width="26.44140625" style="277" customWidth="1"/>
    <col min="296" max="296" width="20.109375" style="277" customWidth="1"/>
    <col min="297" max="297" width="18.77734375" style="277" customWidth="1"/>
    <col min="298" max="298" width="19.33203125" style="277" customWidth="1"/>
    <col min="299" max="299" width="18.6640625" style="277" customWidth="1"/>
    <col min="300" max="301" width="19.21875" style="277" customWidth="1"/>
    <col min="302" max="302" width="19.88671875" style="277" customWidth="1"/>
    <col min="303" max="303" width="19.21875" style="277" customWidth="1"/>
    <col min="304" max="304" width="19.88671875" style="277" customWidth="1"/>
    <col min="305" max="305" width="18.21875" style="277" customWidth="1"/>
    <col min="306" max="306" width="18.88671875" style="277" customWidth="1"/>
    <col min="307" max="307" width="18.44140625" style="277" customWidth="1"/>
    <col min="308" max="308" width="19.109375" style="277" customWidth="1"/>
    <col min="309" max="309" width="19.44140625" style="277" customWidth="1"/>
    <col min="310" max="310" width="26.88671875" style="277" customWidth="1"/>
    <col min="311" max="311" width="27.44140625" style="277" customWidth="1"/>
    <col min="312" max="312" width="26.109375" style="277" customWidth="1"/>
    <col min="313" max="313" width="26.77734375" style="277" customWidth="1"/>
    <col min="314" max="314" width="26" style="277" customWidth="1"/>
    <col min="315" max="316" width="26.6640625" style="277" customWidth="1"/>
    <col min="317" max="317" width="27.21875" style="277" customWidth="1"/>
    <col min="318" max="318" width="26.6640625" style="277" customWidth="1"/>
    <col min="319" max="319" width="27.21875" style="277" customWidth="1"/>
    <col min="320" max="320" width="25.6640625" style="277" customWidth="1"/>
    <col min="321" max="321" width="26.21875" style="277" customWidth="1"/>
    <col min="322" max="322" width="25.88671875" style="277" customWidth="1"/>
    <col min="323" max="323" width="26.44140625" style="277" customWidth="1"/>
    <col min="324" max="324" width="20.109375" style="277" customWidth="1"/>
    <col min="325" max="325" width="18.77734375" style="277" customWidth="1"/>
    <col min="326" max="326" width="19.33203125" style="277" customWidth="1"/>
    <col min="327" max="327" width="18.6640625" style="277" customWidth="1"/>
    <col min="328" max="329" width="19.21875" style="277" customWidth="1"/>
    <col min="330" max="330" width="19.88671875" style="277" customWidth="1"/>
    <col min="331" max="331" width="19.21875" style="277" customWidth="1"/>
    <col min="332" max="332" width="19.88671875" style="277" customWidth="1"/>
    <col min="333" max="333" width="18.21875" style="277" customWidth="1"/>
    <col min="334" max="334" width="18.88671875" style="277" customWidth="1"/>
    <col min="335" max="335" width="18.44140625" style="277" customWidth="1"/>
    <col min="336" max="336" width="19.109375" style="277" customWidth="1"/>
    <col min="337" max="337" width="19.44140625" style="277" customWidth="1"/>
    <col min="338" max="338" width="26.88671875" style="277" customWidth="1"/>
    <col min="339" max="339" width="27.44140625" style="277" customWidth="1"/>
    <col min="340" max="340" width="26.109375" style="277" customWidth="1"/>
    <col min="341" max="341" width="26.77734375" style="277" customWidth="1"/>
    <col min="342" max="342" width="26" style="277" customWidth="1"/>
    <col min="343" max="344" width="26.6640625" style="277" customWidth="1"/>
    <col min="345" max="345" width="27.21875" style="277" customWidth="1"/>
    <col min="346" max="346" width="26.6640625" style="277" customWidth="1"/>
    <col min="347" max="347" width="27.21875" style="277" customWidth="1"/>
    <col min="348" max="348" width="25.6640625" style="277" customWidth="1"/>
    <col min="349" max="349" width="26.21875" style="277" customWidth="1"/>
    <col min="350" max="350" width="25.88671875" style="277" customWidth="1"/>
    <col min="351" max="351" width="26.44140625" style="277" customWidth="1"/>
    <col min="352" max="352" width="20.109375" style="277" customWidth="1"/>
    <col min="353" max="353" width="18.77734375" style="277" customWidth="1"/>
    <col min="354" max="354" width="19.33203125" style="277" customWidth="1"/>
    <col min="355" max="355" width="18.6640625" style="277" customWidth="1"/>
    <col min="356" max="357" width="19.21875" style="277" customWidth="1"/>
    <col min="358" max="358" width="19.88671875" style="277" customWidth="1"/>
    <col min="359" max="359" width="19.21875" style="277" customWidth="1"/>
    <col min="360" max="360" width="19.88671875" style="277" customWidth="1"/>
    <col min="361" max="361" width="18.21875" style="277" customWidth="1"/>
    <col min="362" max="362" width="18.88671875" style="277" customWidth="1"/>
    <col min="363" max="363" width="18.44140625" style="277" customWidth="1"/>
    <col min="364" max="364" width="19.109375" style="277" customWidth="1"/>
    <col min="365" max="365" width="24.44140625" style="277" customWidth="1"/>
    <col min="366" max="366" width="31.88671875" style="277" customWidth="1"/>
    <col min="367" max="367" width="32.44140625" style="277" customWidth="1"/>
    <col min="368" max="368" width="31.109375" style="277" customWidth="1"/>
    <col min="369" max="369" width="31.77734375" style="277" customWidth="1"/>
    <col min="370" max="370" width="31" style="277" customWidth="1"/>
    <col min="371" max="372" width="31.6640625" style="277" customWidth="1"/>
    <col min="373" max="373" width="32.21875" style="277" customWidth="1"/>
    <col min="374" max="374" width="31.6640625" style="277" customWidth="1"/>
    <col min="375" max="375" width="32.21875" style="277" customWidth="1"/>
    <col min="376" max="376" width="30.6640625" style="277" customWidth="1"/>
    <col min="377" max="377" width="31.21875" style="277" customWidth="1"/>
    <col min="378" max="378" width="30.88671875" style="277" customWidth="1"/>
    <col min="379" max="379" width="31.44140625" style="277" customWidth="1"/>
    <col min="380" max="380" width="25.109375" style="277" customWidth="1"/>
    <col min="381" max="381" width="23.77734375" style="277" customWidth="1"/>
    <col min="382" max="382" width="24.33203125" style="277" customWidth="1"/>
    <col min="383" max="383" width="23.6640625" style="277" customWidth="1"/>
    <col min="384" max="385" width="24.21875" style="277" customWidth="1"/>
    <col min="386" max="386" width="24.88671875" style="277" customWidth="1"/>
    <col min="387" max="387" width="24.21875" style="277" customWidth="1"/>
    <col min="388" max="388" width="24.88671875" style="277" customWidth="1"/>
    <col min="389" max="389" width="23.21875" style="277" customWidth="1"/>
    <col min="390" max="390" width="23.88671875" style="277" customWidth="1"/>
    <col min="391" max="391" width="23.44140625" style="277" customWidth="1"/>
    <col min="392" max="392" width="24.109375" style="277" customWidth="1"/>
    <col min="393" max="16384" width="9" style="277"/>
  </cols>
  <sheetData>
    <row r="1" spans="1:17" ht="15">
      <c r="B1" s="655" t="s">
        <v>244</v>
      </c>
      <c r="Q1"/>
    </row>
    <row r="2" spans="1:17" s="279" customFormat="1" ht="15">
      <c r="A2" s="271"/>
      <c r="B2" s="272" t="s">
        <v>233</v>
      </c>
      <c r="C2" s="272"/>
      <c r="D2" s="272"/>
      <c r="E2" s="272"/>
      <c r="F2" s="272"/>
      <c r="G2" s="272"/>
      <c r="H2" s="272" t="s">
        <v>289</v>
      </c>
      <c r="I2" s="272" t="s">
        <v>234</v>
      </c>
      <c r="J2" s="272"/>
      <c r="K2" s="272"/>
      <c r="L2" s="272"/>
      <c r="M2" s="272" t="s">
        <v>290</v>
      </c>
      <c r="N2" s="272" t="s">
        <v>288</v>
      </c>
      <c r="O2" s="272"/>
      <c r="P2" s="272" t="s">
        <v>291</v>
      </c>
      <c r="Q2"/>
    </row>
    <row r="3" spans="1:17" ht="15">
      <c r="A3" s="652" t="s">
        <v>243</v>
      </c>
      <c r="B3" s="272">
        <v>1</v>
      </c>
      <c r="C3" s="272">
        <v>2</v>
      </c>
      <c r="D3" s="272">
        <v>3</v>
      </c>
      <c r="E3" s="272">
        <v>4</v>
      </c>
      <c r="F3" s="272">
        <v>5</v>
      </c>
      <c r="G3" s="272">
        <v>6</v>
      </c>
      <c r="I3" s="272">
        <v>7</v>
      </c>
      <c r="J3" s="272">
        <v>8</v>
      </c>
      <c r="K3" s="272">
        <v>9</v>
      </c>
      <c r="L3" s="272">
        <v>10</v>
      </c>
      <c r="N3" s="272">
        <v>12</v>
      </c>
      <c r="O3" s="272">
        <v>13</v>
      </c>
      <c r="Q3"/>
    </row>
    <row r="4" spans="1:17" ht="15">
      <c r="A4" s="653" t="s">
        <v>28</v>
      </c>
      <c r="Q4"/>
    </row>
    <row r="5" spans="1:17" ht="15">
      <c r="A5" s="654" t="s">
        <v>248</v>
      </c>
      <c r="B5" s="272">
        <v>733</v>
      </c>
      <c r="C5" s="272">
        <v>299</v>
      </c>
      <c r="D5" s="272">
        <v>267</v>
      </c>
      <c r="E5" s="272">
        <v>160</v>
      </c>
      <c r="F5" s="272">
        <v>59</v>
      </c>
      <c r="G5" s="272">
        <v>21</v>
      </c>
      <c r="H5" s="272">
        <v>1539</v>
      </c>
      <c r="J5" s="272">
        <v>0</v>
      </c>
      <c r="K5" s="272">
        <v>0</v>
      </c>
      <c r="L5" s="272">
        <v>0</v>
      </c>
      <c r="M5" s="272">
        <v>0</v>
      </c>
      <c r="N5" s="272">
        <v>0</v>
      </c>
      <c r="O5" s="272">
        <v>0</v>
      </c>
      <c r="P5" s="272">
        <v>0</v>
      </c>
      <c r="Q5"/>
    </row>
    <row r="6" spans="1:17" ht="15">
      <c r="A6" s="654" t="s">
        <v>252</v>
      </c>
      <c r="B6" s="272">
        <v>727</v>
      </c>
      <c r="C6" s="272">
        <v>350</v>
      </c>
      <c r="D6" s="272">
        <v>271</v>
      </c>
      <c r="E6" s="272">
        <v>144</v>
      </c>
      <c r="F6" s="272">
        <v>71</v>
      </c>
      <c r="G6" s="272">
        <v>20</v>
      </c>
      <c r="H6" s="272">
        <v>1583</v>
      </c>
      <c r="J6" s="272">
        <v>0</v>
      </c>
      <c r="K6" s="272">
        <v>0</v>
      </c>
      <c r="L6" s="272">
        <v>0</v>
      </c>
      <c r="M6" s="272">
        <v>0</v>
      </c>
      <c r="N6" s="272">
        <v>0</v>
      </c>
      <c r="O6" s="272">
        <v>0</v>
      </c>
      <c r="P6" s="272">
        <v>0</v>
      </c>
      <c r="Q6"/>
    </row>
    <row r="7" spans="1:17" ht="15">
      <c r="A7" s="654" t="s">
        <v>256</v>
      </c>
      <c r="B7" s="272">
        <v>654</v>
      </c>
      <c r="C7" s="272">
        <v>369</v>
      </c>
      <c r="D7" s="272">
        <v>390</v>
      </c>
      <c r="E7" s="272">
        <v>170</v>
      </c>
      <c r="F7" s="272">
        <v>102</v>
      </c>
      <c r="G7" s="272">
        <v>38</v>
      </c>
      <c r="H7" s="272">
        <v>1723</v>
      </c>
      <c r="J7" s="272">
        <v>0</v>
      </c>
      <c r="K7" s="272">
        <v>0</v>
      </c>
      <c r="L7" s="272">
        <v>0</v>
      </c>
      <c r="M7" s="272">
        <v>0</v>
      </c>
      <c r="N7" s="272">
        <v>0</v>
      </c>
      <c r="O7" s="272">
        <v>0</v>
      </c>
      <c r="P7" s="272">
        <v>0</v>
      </c>
      <c r="Q7"/>
    </row>
    <row r="8" spans="1:17" ht="15">
      <c r="A8" s="654" t="s">
        <v>260</v>
      </c>
      <c r="B8" s="272">
        <v>330</v>
      </c>
      <c r="C8" s="272">
        <v>117</v>
      </c>
      <c r="D8" s="272">
        <v>253</v>
      </c>
      <c r="E8" s="272">
        <v>72</v>
      </c>
      <c r="F8" s="272">
        <v>28</v>
      </c>
      <c r="G8" s="272">
        <v>0</v>
      </c>
      <c r="H8" s="272">
        <v>800</v>
      </c>
      <c r="J8" s="272">
        <v>0</v>
      </c>
      <c r="K8" s="272">
        <v>0</v>
      </c>
      <c r="L8" s="272">
        <v>0</v>
      </c>
      <c r="M8" s="272">
        <v>0</v>
      </c>
      <c r="N8" s="272">
        <v>0</v>
      </c>
      <c r="O8" s="272">
        <v>0</v>
      </c>
      <c r="P8" s="272">
        <v>0</v>
      </c>
      <c r="Q8"/>
    </row>
    <row r="9" spans="1:17" ht="15">
      <c r="A9" s="654" t="s">
        <v>264</v>
      </c>
      <c r="B9" s="272">
        <v>89</v>
      </c>
      <c r="C9" s="272">
        <v>50</v>
      </c>
      <c r="D9" s="272">
        <v>14</v>
      </c>
      <c r="E9" s="272">
        <v>15</v>
      </c>
      <c r="F9" s="272">
        <v>3</v>
      </c>
      <c r="G9" s="272">
        <v>0</v>
      </c>
      <c r="H9" s="272">
        <v>171</v>
      </c>
      <c r="J9" s="272">
        <v>0</v>
      </c>
      <c r="K9" s="272">
        <v>0</v>
      </c>
      <c r="L9" s="272">
        <v>0</v>
      </c>
      <c r="M9" s="272">
        <v>0</v>
      </c>
      <c r="N9" s="272">
        <v>0</v>
      </c>
      <c r="O9" s="272">
        <v>0</v>
      </c>
      <c r="P9" s="272">
        <v>0</v>
      </c>
      <c r="Q9"/>
    </row>
    <row r="10" spans="1:17" ht="15">
      <c r="A10" s="654" t="s">
        <v>268</v>
      </c>
      <c r="B10" s="272">
        <v>0</v>
      </c>
      <c r="C10" s="272">
        <v>0</v>
      </c>
      <c r="D10" s="272">
        <v>0</v>
      </c>
      <c r="E10" s="272">
        <v>0</v>
      </c>
      <c r="F10" s="272">
        <v>0</v>
      </c>
      <c r="G10" s="272">
        <v>0</v>
      </c>
      <c r="H10" s="272">
        <v>0</v>
      </c>
      <c r="J10" s="272">
        <v>285</v>
      </c>
      <c r="K10" s="272">
        <v>1133</v>
      </c>
      <c r="L10" s="272">
        <v>308</v>
      </c>
      <c r="M10" s="272">
        <v>1726</v>
      </c>
      <c r="N10" s="272">
        <v>49</v>
      </c>
      <c r="O10" s="272">
        <v>92</v>
      </c>
      <c r="P10" s="272">
        <v>141</v>
      </c>
      <c r="Q10"/>
    </row>
    <row r="11" spans="1:17" ht="15">
      <c r="A11" s="654" t="s">
        <v>272</v>
      </c>
      <c r="B11" s="272">
        <v>2533</v>
      </c>
      <c r="C11" s="272">
        <v>1185</v>
      </c>
      <c r="D11" s="272">
        <v>1195</v>
      </c>
      <c r="E11" s="272">
        <v>561</v>
      </c>
      <c r="F11" s="272">
        <v>263</v>
      </c>
      <c r="G11" s="272">
        <v>79</v>
      </c>
      <c r="H11" s="272">
        <v>5816</v>
      </c>
      <c r="J11" s="272">
        <v>285</v>
      </c>
      <c r="K11" s="272">
        <v>1133</v>
      </c>
      <c r="L11" s="272">
        <v>308</v>
      </c>
      <c r="M11" s="272">
        <v>1726</v>
      </c>
      <c r="N11" s="272">
        <v>49</v>
      </c>
      <c r="O11" s="272">
        <v>92</v>
      </c>
      <c r="P11" s="272">
        <v>141</v>
      </c>
      <c r="Q11"/>
    </row>
    <row r="12" spans="1:17" ht="15">
      <c r="A12" s="653" t="s">
        <v>29</v>
      </c>
      <c r="Q12"/>
    </row>
    <row r="13" spans="1:17" ht="15">
      <c r="A13" s="654" t="s">
        <v>248</v>
      </c>
      <c r="B13" s="272">
        <v>338</v>
      </c>
      <c r="C13" s="272">
        <v>148</v>
      </c>
      <c r="D13" s="272">
        <v>261</v>
      </c>
      <c r="E13" s="272">
        <v>75</v>
      </c>
      <c r="F13" s="272">
        <v>17</v>
      </c>
      <c r="G13" s="272">
        <v>47</v>
      </c>
      <c r="H13" s="272">
        <v>886</v>
      </c>
      <c r="J13" s="272">
        <v>22</v>
      </c>
      <c r="K13" s="272">
        <v>3</v>
      </c>
      <c r="L13" s="272">
        <v>13</v>
      </c>
      <c r="M13" s="272">
        <v>38</v>
      </c>
      <c r="Q13"/>
    </row>
    <row r="14" spans="1:17" ht="15">
      <c r="A14" s="654" t="s">
        <v>252</v>
      </c>
      <c r="B14" s="272">
        <v>231</v>
      </c>
      <c r="C14" s="272">
        <v>118</v>
      </c>
      <c r="D14" s="272">
        <v>352</v>
      </c>
      <c r="E14" s="272">
        <v>81</v>
      </c>
      <c r="F14" s="272">
        <v>42</v>
      </c>
      <c r="G14" s="272">
        <v>90</v>
      </c>
      <c r="H14" s="272">
        <v>914</v>
      </c>
      <c r="J14" s="272">
        <v>18</v>
      </c>
      <c r="K14" s="272">
        <v>9</v>
      </c>
      <c r="L14" s="272">
        <v>4</v>
      </c>
      <c r="M14" s="272">
        <v>31</v>
      </c>
      <c r="Q14"/>
    </row>
    <row r="15" spans="1:17" ht="15">
      <c r="A15" s="654" t="s">
        <v>256</v>
      </c>
      <c r="B15" s="272">
        <v>227</v>
      </c>
      <c r="C15" s="272">
        <v>103</v>
      </c>
      <c r="D15" s="272">
        <v>383</v>
      </c>
      <c r="E15" s="272">
        <v>115</v>
      </c>
      <c r="F15" s="272">
        <v>31</v>
      </c>
      <c r="G15" s="272">
        <v>129</v>
      </c>
      <c r="H15" s="272">
        <v>988</v>
      </c>
      <c r="J15" s="272">
        <v>6</v>
      </c>
      <c r="K15" s="272">
        <v>33</v>
      </c>
      <c r="L15" s="272">
        <v>59</v>
      </c>
      <c r="M15" s="272">
        <v>98</v>
      </c>
      <c r="Q15"/>
    </row>
    <row r="16" spans="1:17" ht="15">
      <c r="A16" s="654" t="s">
        <v>260</v>
      </c>
      <c r="B16" s="272">
        <v>272</v>
      </c>
      <c r="C16" s="272">
        <v>70</v>
      </c>
      <c r="D16" s="272">
        <v>221</v>
      </c>
      <c r="E16" s="272">
        <v>68</v>
      </c>
      <c r="F16" s="272">
        <v>64</v>
      </c>
      <c r="G16" s="272">
        <v>110</v>
      </c>
      <c r="H16" s="272">
        <v>805</v>
      </c>
      <c r="J16" s="272">
        <v>1</v>
      </c>
      <c r="K16" s="272">
        <v>165</v>
      </c>
      <c r="L16" s="272">
        <v>581</v>
      </c>
      <c r="M16" s="272">
        <v>747</v>
      </c>
      <c r="Q16"/>
    </row>
    <row r="17" spans="1:17" ht="15">
      <c r="A17" s="654" t="s">
        <v>264</v>
      </c>
      <c r="B17" s="272">
        <v>81</v>
      </c>
      <c r="C17" s="272">
        <v>0</v>
      </c>
      <c r="D17" s="272">
        <v>76</v>
      </c>
      <c r="E17" s="272">
        <v>3</v>
      </c>
      <c r="F17" s="272">
        <v>0</v>
      </c>
      <c r="G17" s="272">
        <v>4</v>
      </c>
      <c r="H17" s="272">
        <v>164</v>
      </c>
      <c r="J17" s="272">
        <v>0</v>
      </c>
      <c r="K17" s="272">
        <v>0</v>
      </c>
      <c r="L17" s="272">
        <v>0</v>
      </c>
      <c r="M17" s="272">
        <v>0</v>
      </c>
      <c r="Q17"/>
    </row>
    <row r="18" spans="1:17" ht="15">
      <c r="A18" s="654" t="s">
        <v>268</v>
      </c>
      <c r="B18" s="272">
        <v>0</v>
      </c>
      <c r="C18" s="272">
        <v>0</v>
      </c>
      <c r="D18" s="272">
        <v>116</v>
      </c>
      <c r="E18" s="272">
        <v>1</v>
      </c>
      <c r="F18" s="272">
        <v>0</v>
      </c>
      <c r="G18" s="272">
        <v>17</v>
      </c>
      <c r="H18" s="272">
        <v>134</v>
      </c>
      <c r="J18" s="272">
        <v>258</v>
      </c>
      <c r="K18" s="272">
        <v>0</v>
      </c>
      <c r="L18" s="272">
        <v>193</v>
      </c>
      <c r="M18" s="272">
        <v>451</v>
      </c>
      <c r="Q18"/>
    </row>
    <row r="19" spans="1:17" ht="15">
      <c r="A19" s="654" t="s">
        <v>272</v>
      </c>
      <c r="B19" s="272">
        <v>1149</v>
      </c>
      <c r="C19" s="272">
        <v>439</v>
      </c>
      <c r="D19" s="272">
        <v>1409</v>
      </c>
      <c r="E19" s="272">
        <v>343</v>
      </c>
      <c r="F19" s="272">
        <v>154</v>
      </c>
      <c r="G19" s="272">
        <v>397</v>
      </c>
      <c r="H19" s="272">
        <v>3891</v>
      </c>
      <c r="J19" s="272">
        <v>305</v>
      </c>
      <c r="K19" s="272">
        <v>210</v>
      </c>
      <c r="L19" s="272">
        <v>850</v>
      </c>
      <c r="M19" s="272">
        <v>1365</v>
      </c>
      <c r="Q19"/>
    </row>
    <row r="20" spans="1:17" ht="15">
      <c r="A20" s="653" t="s">
        <v>30</v>
      </c>
      <c r="Q20"/>
    </row>
    <row r="21" spans="1:17" ht="15">
      <c r="A21" s="654" t="s">
        <v>248</v>
      </c>
      <c r="B21" s="272">
        <v>384</v>
      </c>
      <c r="D21" s="272">
        <v>38</v>
      </c>
      <c r="H21" s="272">
        <v>422</v>
      </c>
      <c r="K21" s="272">
        <v>0</v>
      </c>
      <c r="M21" s="272">
        <v>0</v>
      </c>
      <c r="Q21"/>
    </row>
    <row r="22" spans="1:17" ht="15">
      <c r="A22" s="654" t="s">
        <v>252</v>
      </c>
      <c r="B22" s="272">
        <v>355</v>
      </c>
      <c r="D22" s="272">
        <v>105</v>
      </c>
      <c r="H22" s="272">
        <v>460</v>
      </c>
      <c r="K22" s="272">
        <v>0</v>
      </c>
      <c r="M22" s="272">
        <v>0</v>
      </c>
      <c r="Q22"/>
    </row>
    <row r="23" spans="1:17" ht="15">
      <c r="A23" s="654" t="s">
        <v>256</v>
      </c>
      <c r="B23" s="272">
        <v>292</v>
      </c>
      <c r="D23" s="272">
        <v>55</v>
      </c>
      <c r="H23" s="272">
        <v>347</v>
      </c>
      <c r="K23" s="272">
        <v>0</v>
      </c>
      <c r="M23" s="272">
        <v>0</v>
      </c>
      <c r="Q23"/>
    </row>
    <row r="24" spans="1:17" ht="15">
      <c r="A24" s="654" t="s">
        <v>260</v>
      </c>
      <c r="B24" s="272">
        <v>88</v>
      </c>
      <c r="D24" s="272">
        <v>16</v>
      </c>
      <c r="H24" s="272">
        <v>104</v>
      </c>
      <c r="K24" s="272">
        <v>0</v>
      </c>
      <c r="M24" s="272">
        <v>0</v>
      </c>
      <c r="Q24"/>
    </row>
    <row r="25" spans="1:17" ht="15">
      <c r="A25" s="654" t="s">
        <v>264</v>
      </c>
      <c r="B25" s="272">
        <v>0</v>
      </c>
      <c r="D25" s="272">
        <v>16</v>
      </c>
      <c r="H25" s="272">
        <v>16</v>
      </c>
      <c r="K25" s="272">
        <v>0</v>
      </c>
      <c r="M25" s="272">
        <v>0</v>
      </c>
      <c r="Q25"/>
    </row>
    <row r="26" spans="1:17" ht="15">
      <c r="A26" s="654" t="s">
        <v>268</v>
      </c>
      <c r="B26" s="272">
        <v>0</v>
      </c>
      <c r="D26" s="272">
        <v>0</v>
      </c>
      <c r="H26" s="272">
        <v>0</v>
      </c>
      <c r="K26" s="272">
        <v>400</v>
      </c>
      <c r="M26" s="272">
        <v>400</v>
      </c>
      <c r="Q26"/>
    </row>
    <row r="27" spans="1:17" ht="15">
      <c r="A27" s="654" t="s">
        <v>272</v>
      </c>
      <c r="B27" s="272">
        <v>1119</v>
      </c>
      <c r="D27" s="272">
        <v>230</v>
      </c>
      <c r="H27" s="272">
        <v>1349</v>
      </c>
      <c r="K27" s="272">
        <v>400</v>
      </c>
      <c r="M27" s="272">
        <v>400</v>
      </c>
      <c r="Q27"/>
    </row>
    <row r="28" spans="1:17" ht="15">
      <c r="A28" s="653" t="s">
        <v>31</v>
      </c>
      <c r="Q28"/>
    </row>
    <row r="29" spans="1:17" ht="15">
      <c r="A29" s="654" t="s">
        <v>248</v>
      </c>
      <c r="B29" s="272">
        <v>2075</v>
      </c>
      <c r="D29" s="272">
        <v>329</v>
      </c>
      <c r="E29" s="272">
        <v>71</v>
      </c>
      <c r="G29" s="272">
        <v>33</v>
      </c>
      <c r="H29" s="272">
        <v>2508</v>
      </c>
      <c r="I29" s="272">
        <v>0</v>
      </c>
      <c r="J29" s="272">
        <v>0</v>
      </c>
      <c r="K29" s="272">
        <v>0</v>
      </c>
      <c r="L29" s="272">
        <v>0</v>
      </c>
      <c r="M29" s="272">
        <v>0</v>
      </c>
      <c r="Q29"/>
    </row>
    <row r="30" spans="1:17" ht="15">
      <c r="A30" s="654" t="s">
        <v>252</v>
      </c>
      <c r="B30" s="272">
        <v>1915</v>
      </c>
      <c r="D30" s="272">
        <v>365</v>
      </c>
      <c r="E30" s="272">
        <v>114</v>
      </c>
      <c r="G30" s="272">
        <v>22</v>
      </c>
      <c r="H30" s="272">
        <v>2416</v>
      </c>
      <c r="I30" s="272">
        <v>0</v>
      </c>
      <c r="J30" s="272">
        <v>0</v>
      </c>
      <c r="K30" s="272">
        <v>0</v>
      </c>
      <c r="L30" s="272">
        <v>0</v>
      </c>
      <c r="M30" s="272">
        <v>0</v>
      </c>
      <c r="Q30"/>
    </row>
    <row r="31" spans="1:17" ht="15">
      <c r="A31" s="654" t="s">
        <v>256</v>
      </c>
      <c r="B31" s="272">
        <v>1534</v>
      </c>
      <c r="D31" s="272">
        <v>375</v>
      </c>
      <c r="E31" s="272">
        <v>155</v>
      </c>
      <c r="G31" s="272">
        <v>22</v>
      </c>
      <c r="H31" s="272">
        <v>2086</v>
      </c>
      <c r="I31" s="272">
        <v>0</v>
      </c>
      <c r="J31" s="272">
        <v>0</v>
      </c>
      <c r="K31" s="272">
        <v>0</v>
      </c>
      <c r="L31" s="272">
        <v>0</v>
      </c>
      <c r="M31" s="272">
        <v>0</v>
      </c>
      <c r="Q31"/>
    </row>
    <row r="32" spans="1:17" ht="15">
      <c r="A32" s="654" t="s">
        <v>260</v>
      </c>
      <c r="B32" s="272">
        <v>850</v>
      </c>
      <c r="D32" s="272">
        <v>183</v>
      </c>
      <c r="E32" s="272">
        <v>116</v>
      </c>
      <c r="G32" s="272">
        <v>21</v>
      </c>
      <c r="H32" s="272">
        <v>1170</v>
      </c>
      <c r="I32" s="272">
        <v>0</v>
      </c>
      <c r="J32" s="272">
        <v>0</v>
      </c>
      <c r="K32" s="272">
        <v>0</v>
      </c>
      <c r="L32" s="272">
        <v>0</v>
      </c>
      <c r="M32" s="272">
        <v>0</v>
      </c>
      <c r="Q32"/>
    </row>
    <row r="33" spans="1:17" ht="15">
      <c r="A33" s="654" t="s">
        <v>264</v>
      </c>
      <c r="B33" s="272">
        <v>864</v>
      </c>
      <c r="D33" s="272">
        <v>22</v>
      </c>
      <c r="E33" s="272">
        <v>0</v>
      </c>
      <c r="G33" s="272">
        <v>1</v>
      </c>
      <c r="H33" s="272">
        <v>887</v>
      </c>
      <c r="I33" s="272">
        <v>0</v>
      </c>
      <c r="J33" s="272">
        <v>0</v>
      </c>
      <c r="K33" s="272">
        <v>0</v>
      </c>
      <c r="L33" s="272">
        <v>0</v>
      </c>
      <c r="M33" s="272">
        <v>0</v>
      </c>
      <c r="Q33"/>
    </row>
    <row r="34" spans="1:17" ht="15">
      <c r="A34" s="654" t="s">
        <v>268</v>
      </c>
      <c r="B34" s="272">
        <v>0</v>
      </c>
      <c r="D34" s="272">
        <v>0</v>
      </c>
      <c r="E34" s="272">
        <v>0</v>
      </c>
      <c r="G34" s="272">
        <v>0</v>
      </c>
      <c r="H34" s="272">
        <v>0</v>
      </c>
      <c r="I34" s="272">
        <v>5022</v>
      </c>
      <c r="J34" s="272">
        <v>925</v>
      </c>
      <c r="K34" s="272">
        <v>220</v>
      </c>
      <c r="L34" s="272">
        <v>56</v>
      </c>
      <c r="M34" s="272">
        <v>6223</v>
      </c>
      <c r="Q34"/>
    </row>
    <row r="35" spans="1:17" ht="15">
      <c r="A35" s="654" t="s">
        <v>272</v>
      </c>
      <c r="B35" s="272">
        <v>7238</v>
      </c>
      <c r="D35" s="272">
        <v>1274</v>
      </c>
      <c r="E35" s="272">
        <v>456</v>
      </c>
      <c r="G35" s="272">
        <v>99</v>
      </c>
      <c r="H35" s="272">
        <v>9067</v>
      </c>
      <c r="I35" s="272">
        <v>5022</v>
      </c>
      <c r="J35" s="272">
        <v>925</v>
      </c>
      <c r="K35" s="272">
        <v>220</v>
      </c>
      <c r="L35" s="272">
        <v>56</v>
      </c>
      <c r="M35" s="272">
        <v>6223</v>
      </c>
      <c r="Q35"/>
    </row>
    <row r="36" spans="1:17" ht="15">
      <c r="A36" s="653" t="s">
        <v>32</v>
      </c>
      <c r="Q36"/>
    </row>
    <row r="37" spans="1:17" ht="15">
      <c r="A37" s="654" t="s">
        <v>248</v>
      </c>
      <c r="B37" s="272">
        <v>970</v>
      </c>
      <c r="C37" s="272">
        <v>439</v>
      </c>
      <c r="D37" s="272">
        <v>547</v>
      </c>
      <c r="E37" s="272">
        <v>502</v>
      </c>
      <c r="F37" s="272">
        <v>54</v>
      </c>
      <c r="G37" s="272">
        <v>88</v>
      </c>
      <c r="H37" s="272">
        <v>2600</v>
      </c>
      <c r="I37" s="272">
        <v>59</v>
      </c>
      <c r="J37" s="272">
        <v>42</v>
      </c>
      <c r="K37" s="272">
        <v>54</v>
      </c>
      <c r="M37" s="272">
        <v>155</v>
      </c>
      <c r="N37" s="272">
        <v>0</v>
      </c>
      <c r="P37" s="272">
        <v>0</v>
      </c>
      <c r="Q37"/>
    </row>
    <row r="38" spans="1:17" ht="15">
      <c r="A38" s="654" t="s">
        <v>252</v>
      </c>
      <c r="B38" s="272">
        <v>882</v>
      </c>
      <c r="C38" s="272">
        <v>290</v>
      </c>
      <c r="D38" s="272">
        <v>707</v>
      </c>
      <c r="E38" s="272">
        <v>604</v>
      </c>
      <c r="F38" s="272">
        <v>73</v>
      </c>
      <c r="G38" s="272">
        <v>253</v>
      </c>
      <c r="H38" s="272">
        <v>2809</v>
      </c>
      <c r="I38" s="272">
        <v>75</v>
      </c>
      <c r="J38" s="272">
        <v>126</v>
      </c>
      <c r="K38" s="272">
        <v>122</v>
      </c>
      <c r="M38" s="272">
        <v>323</v>
      </c>
      <c r="N38" s="272">
        <v>0</v>
      </c>
      <c r="P38" s="272">
        <v>0</v>
      </c>
      <c r="Q38"/>
    </row>
    <row r="39" spans="1:17" ht="15">
      <c r="A39" s="654" t="s">
        <v>256</v>
      </c>
      <c r="B39" s="272">
        <v>703</v>
      </c>
      <c r="C39" s="272">
        <v>198</v>
      </c>
      <c r="D39" s="272">
        <v>827</v>
      </c>
      <c r="E39" s="272">
        <v>764</v>
      </c>
      <c r="F39" s="272">
        <v>88</v>
      </c>
      <c r="G39" s="272">
        <v>380</v>
      </c>
      <c r="H39" s="272">
        <v>2960</v>
      </c>
      <c r="I39" s="272">
        <v>148</v>
      </c>
      <c r="J39" s="272">
        <v>114</v>
      </c>
      <c r="K39" s="272">
        <v>204</v>
      </c>
      <c r="M39" s="272">
        <v>466</v>
      </c>
      <c r="N39" s="272">
        <v>0</v>
      </c>
      <c r="P39" s="272">
        <v>0</v>
      </c>
      <c r="Q39"/>
    </row>
    <row r="40" spans="1:17" ht="15">
      <c r="A40" s="654" t="s">
        <v>260</v>
      </c>
      <c r="B40" s="272">
        <v>125</v>
      </c>
      <c r="C40" s="272">
        <v>30</v>
      </c>
      <c r="D40" s="272">
        <v>276</v>
      </c>
      <c r="E40" s="272">
        <v>125</v>
      </c>
      <c r="F40" s="272">
        <v>64</v>
      </c>
      <c r="G40" s="272">
        <v>43</v>
      </c>
      <c r="H40" s="272">
        <v>663</v>
      </c>
      <c r="I40" s="272">
        <v>16</v>
      </c>
      <c r="J40" s="272">
        <v>96</v>
      </c>
      <c r="K40" s="272">
        <v>121</v>
      </c>
      <c r="M40" s="272">
        <v>233</v>
      </c>
      <c r="N40" s="272">
        <v>0</v>
      </c>
      <c r="P40" s="272">
        <v>0</v>
      </c>
      <c r="Q40"/>
    </row>
    <row r="41" spans="1:17" ht="15">
      <c r="A41" s="654" t="s">
        <v>264</v>
      </c>
      <c r="B41" s="272">
        <v>353</v>
      </c>
      <c r="C41" s="272">
        <v>81</v>
      </c>
      <c r="D41" s="272">
        <v>370</v>
      </c>
      <c r="E41" s="272">
        <v>399</v>
      </c>
      <c r="F41" s="272">
        <v>35</v>
      </c>
      <c r="G41" s="272">
        <v>60</v>
      </c>
      <c r="H41" s="272">
        <v>1298</v>
      </c>
      <c r="I41" s="272">
        <v>19</v>
      </c>
      <c r="J41" s="272">
        <v>55</v>
      </c>
      <c r="K41" s="272">
        <v>35</v>
      </c>
      <c r="M41" s="272">
        <v>109</v>
      </c>
      <c r="N41" s="272">
        <v>0</v>
      </c>
      <c r="P41" s="272">
        <v>0</v>
      </c>
      <c r="Q41"/>
    </row>
    <row r="42" spans="1:17" ht="15">
      <c r="A42" s="654" t="s">
        <v>268</v>
      </c>
      <c r="B42" s="272">
        <v>0</v>
      </c>
      <c r="C42" s="272">
        <v>0</v>
      </c>
      <c r="D42" s="272">
        <v>0</v>
      </c>
      <c r="E42" s="272">
        <v>0</v>
      </c>
      <c r="F42" s="272">
        <v>0</v>
      </c>
      <c r="G42" s="272">
        <v>0</v>
      </c>
      <c r="H42" s="272">
        <v>0</v>
      </c>
      <c r="I42" s="272">
        <v>0</v>
      </c>
      <c r="J42" s="272">
        <v>0</v>
      </c>
      <c r="K42" s="272">
        <v>0</v>
      </c>
      <c r="M42" s="272">
        <v>0</v>
      </c>
      <c r="N42" s="272">
        <v>2334</v>
      </c>
      <c r="P42" s="272">
        <v>2334</v>
      </c>
      <c r="Q42"/>
    </row>
    <row r="43" spans="1:17" ht="15">
      <c r="A43" s="654" t="s">
        <v>272</v>
      </c>
      <c r="B43" s="272">
        <v>3033</v>
      </c>
      <c r="C43" s="272">
        <v>1038</v>
      </c>
      <c r="D43" s="272">
        <v>2727</v>
      </c>
      <c r="E43" s="272">
        <v>2394</v>
      </c>
      <c r="F43" s="272">
        <v>314</v>
      </c>
      <c r="G43" s="272">
        <v>824</v>
      </c>
      <c r="H43" s="272">
        <v>10330</v>
      </c>
      <c r="I43" s="272">
        <v>317</v>
      </c>
      <c r="J43" s="272">
        <v>433</v>
      </c>
      <c r="K43" s="272">
        <v>536</v>
      </c>
      <c r="M43" s="272">
        <v>1286</v>
      </c>
      <c r="N43" s="272">
        <v>2334</v>
      </c>
      <c r="P43" s="272">
        <v>2334</v>
      </c>
      <c r="Q43"/>
    </row>
    <row r="44" spans="1:17" ht="15">
      <c r="A44" s="653" t="s">
        <v>36</v>
      </c>
      <c r="Q44"/>
    </row>
    <row r="45" spans="1:17" ht="15">
      <c r="A45" s="654" t="s">
        <v>248</v>
      </c>
      <c r="B45" s="272">
        <v>374</v>
      </c>
      <c r="C45" s="272">
        <v>302</v>
      </c>
      <c r="E45" s="272">
        <v>73</v>
      </c>
      <c r="F45" s="272">
        <v>35</v>
      </c>
      <c r="H45" s="272">
        <v>784</v>
      </c>
      <c r="Q45"/>
    </row>
    <row r="46" spans="1:17" ht="15">
      <c r="A46" s="654" t="s">
        <v>252</v>
      </c>
      <c r="B46" s="272">
        <v>452</v>
      </c>
      <c r="C46" s="272">
        <v>381</v>
      </c>
      <c r="E46" s="272">
        <v>96</v>
      </c>
      <c r="F46" s="272">
        <v>23</v>
      </c>
      <c r="H46" s="272">
        <v>952</v>
      </c>
      <c r="Q46"/>
    </row>
    <row r="47" spans="1:17" ht="15">
      <c r="A47" s="654" t="s">
        <v>256</v>
      </c>
      <c r="B47" s="272">
        <v>468</v>
      </c>
      <c r="C47" s="272">
        <v>407</v>
      </c>
      <c r="E47" s="272">
        <v>162</v>
      </c>
      <c r="F47" s="272">
        <v>38</v>
      </c>
      <c r="H47" s="272">
        <v>1075</v>
      </c>
      <c r="Q47"/>
    </row>
    <row r="48" spans="1:17" ht="15">
      <c r="A48" s="654" t="s">
        <v>260</v>
      </c>
      <c r="B48" s="272">
        <v>293</v>
      </c>
      <c r="C48" s="272">
        <v>266</v>
      </c>
      <c r="E48" s="272">
        <v>105</v>
      </c>
      <c r="F48" s="272">
        <v>41</v>
      </c>
      <c r="H48" s="272">
        <v>705</v>
      </c>
      <c r="Q48"/>
    </row>
    <row r="49" spans="1:17" ht="15">
      <c r="A49" s="654" t="s">
        <v>264</v>
      </c>
      <c r="B49" s="272">
        <v>58</v>
      </c>
      <c r="C49" s="272">
        <v>38</v>
      </c>
      <c r="E49" s="272">
        <v>0</v>
      </c>
      <c r="F49" s="272">
        <v>0</v>
      </c>
      <c r="H49" s="272">
        <v>96</v>
      </c>
      <c r="Q49"/>
    </row>
    <row r="50" spans="1:17" ht="15">
      <c r="A50" s="654" t="s">
        <v>268</v>
      </c>
      <c r="B50" s="272">
        <v>0</v>
      </c>
      <c r="C50" s="272">
        <v>0</v>
      </c>
      <c r="E50" s="272">
        <v>0</v>
      </c>
      <c r="F50" s="272">
        <v>0</v>
      </c>
      <c r="H50" s="272">
        <v>0</v>
      </c>
      <c r="Q50"/>
    </row>
    <row r="51" spans="1:17" ht="15">
      <c r="A51" s="654" t="s">
        <v>272</v>
      </c>
      <c r="B51" s="272">
        <v>1645</v>
      </c>
      <c r="C51" s="272">
        <v>1394</v>
      </c>
      <c r="E51" s="272">
        <v>436</v>
      </c>
      <c r="F51" s="272">
        <v>137</v>
      </c>
      <c r="H51" s="272">
        <v>3612</v>
      </c>
      <c r="Q51"/>
    </row>
    <row r="52" spans="1:17" ht="15">
      <c r="A52" s="653" t="s">
        <v>37</v>
      </c>
      <c r="Q52"/>
    </row>
    <row r="53" spans="1:17" ht="15">
      <c r="A53" s="654" t="s">
        <v>248</v>
      </c>
      <c r="B53" s="272">
        <v>1548</v>
      </c>
      <c r="C53" s="272">
        <v>227</v>
      </c>
      <c r="D53" s="272">
        <v>714</v>
      </c>
      <c r="E53" s="272">
        <v>65</v>
      </c>
      <c r="F53" s="272">
        <v>126</v>
      </c>
      <c r="G53" s="272">
        <v>98</v>
      </c>
      <c r="H53" s="272">
        <v>2778</v>
      </c>
      <c r="Q53"/>
    </row>
    <row r="54" spans="1:17" ht="15">
      <c r="A54" s="654" t="s">
        <v>252</v>
      </c>
      <c r="B54" s="272">
        <v>1408</v>
      </c>
      <c r="C54" s="272">
        <v>429</v>
      </c>
      <c r="D54" s="272">
        <v>862</v>
      </c>
      <c r="E54" s="272">
        <v>92</v>
      </c>
      <c r="F54" s="272">
        <v>192</v>
      </c>
      <c r="G54" s="272">
        <v>84</v>
      </c>
      <c r="H54" s="272">
        <v>3067</v>
      </c>
      <c r="Q54"/>
    </row>
    <row r="55" spans="1:17" ht="15">
      <c r="A55" s="654" t="s">
        <v>256</v>
      </c>
      <c r="B55" s="272">
        <v>974</v>
      </c>
      <c r="C55" s="272">
        <v>216</v>
      </c>
      <c r="D55" s="272">
        <v>660</v>
      </c>
      <c r="E55" s="272">
        <v>66</v>
      </c>
      <c r="F55" s="272">
        <v>154</v>
      </c>
      <c r="G55" s="272">
        <v>73</v>
      </c>
      <c r="H55" s="272">
        <v>2143</v>
      </c>
      <c r="Q55"/>
    </row>
    <row r="56" spans="1:17" ht="15">
      <c r="A56" s="654" t="s">
        <v>260</v>
      </c>
      <c r="B56" s="272">
        <v>6</v>
      </c>
      <c r="C56" s="272">
        <v>4</v>
      </c>
      <c r="D56" s="272">
        <v>40</v>
      </c>
      <c r="E56" s="272">
        <v>3</v>
      </c>
      <c r="F56" s="272">
        <v>41</v>
      </c>
      <c r="G56" s="272">
        <v>2</v>
      </c>
      <c r="H56" s="272">
        <v>96</v>
      </c>
      <c r="Q56"/>
    </row>
    <row r="57" spans="1:17" ht="15">
      <c r="A57" s="654" t="s">
        <v>264</v>
      </c>
      <c r="B57" s="272">
        <v>998</v>
      </c>
      <c r="C57" s="272">
        <v>364</v>
      </c>
      <c r="D57" s="272">
        <v>537</v>
      </c>
      <c r="E57" s="272">
        <v>29</v>
      </c>
      <c r="F57" s="272">
        <v>81</v>
      </c>
      <c r="G57" s="272">
        <v>60</v>
      </c>
      <c r="H57" s="272">
        <v>2069</v>
      </c>
      <c r="Q57"/>
    </row>
    <row r="58" spans="1:17" ht="15">
      <c r="A58" s="654" t="s">
        <v>268</v>
      </c>
      <c r="B58" s="272">
        <v>0</v>
      </c>
      <c r="C58" s="272">
        <v>0</v>
      </c>
      <c r="D58" s="272">
        <v>0</v>
      </c>
      <c r="E58" s="272">
        <v>0</v>
      </c>
      <c r="F58" s="272">
        <v>0</v>
      </c>
      <c r="G58" s="272">
        <v>0</v>
      </c>
      <c r="H58" s="272">
        <v>0</v>
      </c>
      <c r="Q58"/>
    </row>
    <row r="59" spans="1:17" ht="15">
      <c r="A59" s="654" t="s">
        <v>272</v>
      </c>
      <c r="B59" s="272">
        <v>4934</v>
      </c>
      <c r="C59" s="272">
        <v>1240</v>
      </c>
      <c r="D59" s="272">
        <v>2813</v>
      </c>
      <c r="E59" s="272">
        <v>255</v>
      </c>
      <c r="F59" s="272">
        <v>594</v>
      </c>
      <c r="G59" s="272">
        <v>317</v>
      </c>
      <c r="H59" s="272">
        <v>10153</v>
      </c>
      <c r="Q59"/>
    </row>
    <row r="60" spans="1:17" ht="15">
      <c r="A60" s="653" t="s">
        <v>38</v>
      </c>
      <c r="Q60"/>
    </row>
    <row r="61" spans="1:17" ht="15">
      <c r="A61" s="654" t="s">
        <v>248</v>
      </c>
      <c r="B61" s="272">
        <v>704</v>
      </c>
      <c r="D61" s="272">
        <v>261</v>
      </c>
      <c r="E61" s="272">
        <v>55</v>
      </c>
      <c r="F61" s="272">
        <v>148</v>
      </c>
      <c r="G61" s="272">
        <v>41</v>
      </c>
      <c r="H61" s="272">
        <v>1209</v>
      </c>
      <c r="I61" s="272">
        <v>0</v>
      </c>
      <c r="J61" s="272">
        <v>0</v>
      </c>
      <c r="K61" s="272">
        <v>0</v>
      </c>
      <c r="L61" s="272">
        <v>0</v>
      </c>
      <c r="M61" s="272">
        <v>0</v>
      </c>
      <c r="N61" s="272">
        <v>0</v>
      </c>
      <c r="O61" s="272">
        <v>0</v>
      </c>
      <c r="P61" s="272">
        <v>0</v>
      </c>
      <c r="Q61"/>
    </row>
    <row r="62" spans="1:17" ht="15">
      <c r="A62" s="654" t="s">
        <v>252</v>
      </c>
      <c r="B62" s="272">
        <v>570</v>
      </c>
      <c r="D62" s="272">
        <v>142</v>
      </c>
      <c r="E62" s="272">
        <v>28</v>
      </c>
      <c r="F62" s="272">
        <v>156</v>
      </c>
      <c r="G62" s="272">
        <v>51</v>
      </c>
      <c r="H62" s="272">
        <v>947</v>
      </c>
      <c r="I62" s="272">
        <v>0</v>
      </c>
      <c r="J62" s="272">
        <v>0</v>
      </c>
      <c r="K62" s="272">
        <v>0</v>
      </c>
      <c r="L62" s="272">
        <v>0</v>
      </c>
      <c r="M62" s="272">
        <v>0</v>
      </c>
      <c r="N62" s="272">
        <v>0</v>
      </c>
      <c r="O62" s="272">
        <v>0</v>
      </c>
      <c r="P62" s="272">
        <v>0</v>
      </c>
      <c r="Q62"/>
    </row>
    <row r="63" spans="1:17" ht="15">
      <c r="A63" s="654" t="s">
        <v>256</v>
      </c>
      <c r="B63" s="272">
        <v>556</v>
      </c>
      <c r="D63" s="272">
        <v>221</v>
      </c>
      <c r="E63" s="272">
        <v>29</v>
      </c>
      <c r="F63" s="272">
        <v>227</v>
      </c>
      <c r="G63" s="272">
        <v>63</v>
      </c>
      <c r="H63" s="272">
        <v>1096</v>
      </c>
      <c r="I63" s="272">
        <v>0</v>
      </c>
      <c r="J63" s="272">
        <v>0</v>
      </c>
      <c r="K63" s="272">
        <v>0</v>
      </c>
      <c r="L63" s="272">
        <v>0</v>
      </c>
      <c r="M63" s="272">
        <v>0</v>
      </c>
      <c r="N63" s="272">
        <v>0</v>
      </c>
      <c r="O63" s="272">
        <v>0</v>
      </c>
      <c r="P63" s="272">
        <v>0</v>
      </c>
      <c r="Q63"/>
    </row>
    <row r="64" spans="1:17" ht="15">
      <c r="A64" s="654" t="s">
        <v>260</v>
      </c>
      <c r="B64" s="272">
        <v>338</v>
      </c>
      <c r="D64" s="272">
        <v>196</v>
      </c>
      <c r="E64" s="272">
        <v>18</v>
      </c>
      <c r="F64" s="272">
        <v>235</v>
      </c>
      <c r="G64" s="272">
        <v>51</v>
      </c>
      <c r="H64" s="272">
        <v>838</v>
      </c>
      <c r="I64" s="272">
        <v>0</v>
      </c>
      <c r="J64" s="272">
        <v>0</v>
      </c>
      <c r="K64" s="272">
        <v>0</v>
      </c>
      <c r="L64" s="272">
        <v>0</v>
      </c>
      <c r="M64" s="272">
        <v>0</v>
      </c>
      <c r="N64" s="272">
        <v>0</v>
      </c>
      <c r="O64" s="272">
        <v>0</v>
      </c>
      <c r="P64" s="272">
        <v>0</v>
      </c>
      <c r="Q64"/>
    </row>
    <row r="65" spans="1:17" ht="15">
      <c r="A65" s="654" t="s">
        <v>264</v>
      </c>
      <c r="B65" s="272">
        <v>0</v>
      </c>
      <c r="D65" s="272">
        <v>0</v>
      </c>
      <c r="E65" s="272">
        <v>0</v>
      </c>
      <c r="F65" s="272">
        <v>0</v>
      </c>
      <c r="G65" s="272">
        <v>0</v>
      </c>
      <c r="H65" s="272">
        <v>0</v>
      </c>
      <c r="I65" s="272">
        <v>0</v>
      </c>
      <c r="J65" s="272">
        <v>0</v>
      </c>
      <c r="K65" s="272">
        <v>0</v>
      </c>
      <c r="L65" s="272">
        <v>0</v>
      </c>
      <c r="M65" s="272">
        <v>0</v>
      </c>
      <c r="N65" s="272">
        <v>0</v>
      </c>
      <c r="O65" s="272">
        <v>0</v>
      </c>
      <c r="P65" s="272">
        <v>0</v>
      </c>
      <c r="Q65"/>
    </row>
    <row r="66" spans="1:17" ht="15">
      <c r="A66" s="654" t="s">
        <v>268</v>
      </c>
      <c r="B66" s="272">
        <v>0</v>
      </c>
      <c r="D66" s="272">
        <v>0</v>
      </c>
      <c r="E66" s="272">
        <v>0</v>
      </c>
      <c r="F66" s="272">
        <v>0</v>
      </c>
      <c r="G66" s="272">
        <v>0</v>
      </c>
      <c r="H66" s="272">
        <v>0</v>
      </c>
      <c r="I66" s="272">
        <v>195</v>
      </c>
      <c r="J66" s="272">
        <v>443</v>
      </c>
      <c r="K66" s="272">
        <v>209</v>
      </c>
      <c r="L66" s="272">
        <v>359</v>
      </c>
      <c r="M66" s="272">
        <v>1206</v>
      </c>
      <c r="N66" s="272">
        <v>286</v>
      </c>
      <c r="O66" s="272">
        <v>854</v>
      </c>
      <c r="P66" s="272">
        <v>1140</v>
      </c>
      <c r="Q66"/>
    </row>
    <row r="67" spans="1:17" ht="15">
      <c r="A67" s="654" t="s">
        <v>272</v>
      </c>
      <c r="B67" s="272">
        <v>2168</v>
      </c>
      <c r="D67" s="272">
        <v>820</v>
      </c>
      <c r="E67" s="272">
        <v>130</v>
      </c>
      <c r="F67" s="272">
        <v>766</v>
      </c>
      <c r="G67" s="272">
        <v>206</v>
      </c>
      <c r="H67" s="272">
        <v>4090</v>
      </c>
      <c r="I67" s="272">
        <v>195</v>
      </c>
      <c r="J67" s="272">
        <v>443</v>
      </c>
      <c r="K67" s="272">
        <v>209</v>
      </c>
      <c r="L67" s="272">
        <v>359</v>
      </c>
      <c r="M67" s="272">
        <v>1206</v>
      </c>
      <c r="N67" s="272">
        <v>286</v>
      </c>
      <c r="O67" s="272">
        <v>854</v>
      </c>
      <c r="P67" s="272">
        <v>1140</v>
      </c>
      <c r="Q67"/>
    </row>
    <row r="68" spans="1:17" ht="15">
      <c r="A68" s="653" t="s">
        <v>20</v>
      </c>
      <c r="Q68"/>
    </row>
    <row r="69" spans="1:17" ht="15">
      <c r="A69" s="654" t="s">
        <v>248</v>
      </c>
      <c r="B69" s="272">
        <v>671</v>
      </c>
      <c r="D69" s="272">
        <v>306</v>
      </c>
      <c r="F69" s="272">
        <v>182</v>
      </c>
      <c r="G69" s="272">
        <v>90</v>
      </c>
      <c r="H69" s="272">
        <v>1249</v>
      </c>
      <c r="J69" s="272">
        <v>0</v>
      </c>
      <c r="K69" s="272">
        <v>0</v>
      </c>
      <c r="L69" s="272">
        <v>8</v>
      </c>
      <c r="M69" s="272">
        <v>8</v>
      </c>
      <c r="Q69"/>
    </row>
    <row r="70" spans="1:17" ht="15">
      <c r="A70" s="654" t="s">
        <v>252</v>
      </c>
      <c r="B70" s="272">
        <v>686</v>
      </c>
      <c r="D70" s="272">
        <v>330</v>
      </c>
      <c r="F70" s="272">
        <v>215</v>
      </c>
      <c r="G70" s="272">
        <v>145</v>
      </c>
      <c r="H70" s="272">
        <v>1376</v>
      </c>
      <c r="J70" s="272">
        <v>0</v>
      </c>
      <c r="K70" s="272">
        <v>0</v>
      </c>
      <c r="L70" s="272">
        <v>33</v>
      </c>
      <c r="M70" s="272">
        <v>33</v>
      </c>
      <c r="Q70"/>
    </row>
    <row r="71" spans="1:17" ht="15">
      <c r="A71" s="654" t="s">
        <v>256</v>
      </c>
      <c r="B71" s="272">
        <v>543</v>
      </c>
      <c r="D71" s="272">
        <v>288</v>
      </c>
      <c r="F71" s="272">
        <v>215</v>
      </c>
      <c r="G71" s="272">
        <v>119</v>
      </c>
      <c r="H71" s="272">
        <v>1165</v>
      </c>
      <c r="J71" s="272">
        <v>0</v>
      </c>
      <c r="K71" s="272">
        <v>0</v>
      </c>
      <c r="L71" s="272">
        <v>20</v>
      </c>
      <c r="M71" s="272">
        <v>20</v>
      </c>
      <c r="Q71"/>
    </row>
    <row r="72" spans="1:17" ht="15">
      <c r="A72" s="654" t="s">
        <v>260</v>
      </c>
      <c r="B72" s="272">
        <v>164</v>
      </c>
      <c r="D72" s="272">
        <v>96</v>
      </c>
      <c r="F72" s="272">
        <v>45</v>
      </c>
      <c r="G72" s="272">
        <v>135</v>
      </c>
      <c r="H72" s="272">
        <v>440</v>
      </c>
      <c r="J72" s="272">
        <v>0</v>
      </c>
      <c r="K72" s="272">
        <v>0</v>
      </c>
      <c r="L72" s="272">
        <v>41</v>
      </c>
      <c r="M72" s="272">
        <v>41</v>
      </c>
      <c r="Q72"/>
    </row>
    <row r="73" spans="1:17" ht="15">
      <c r="A73" s="654" t="s">
        <v>264</v>
      </c>
      <c r="B73" s="272">
        <v>283</v>
      </c>
      <c r="D73" s="272">
        <v>1</v>
      </c>
      <c r="F73" s="272">
        <v>107</v>
      </c>
      <c r="G73" s="272">
        <v>24</v>
      </c>
      <c r="H73" s="272">
        <v>415</v>
      </c>
      <c r="J73" s="272">
        <v>1429</v>
      </c>
      <c r="K73" s="272">
        <v>459</v>
      </c>
      <c r="L73" s="272">
        <v>121</v>
      </c>
      <c r="M73" s="272">
        <v>2009</v>
      </c>
      <c r="Q73"/>
    </row>
    <row r="74" spans="1:17" ht="15">
      <c r="A74" s="654" t="s">
        <v>268</v>
      </c>
      <c r="B74" s="272">
        <v>0</v>
      </c>
      <c r="D74" s="272">
        <v>0</v>
      </c>
      <c r="F74" s="272">
        <v>0</v>
      </c>
      <c r="G74" s="272">
        <v>0</v>
      </c>
      <c r="H74" s="272">
        <v>0</v>
      </c>
      <c r="J74" s="272">
        <v>0</v>
      </c>
      <c r="K74" s="272">
        <v>0</v>
      </c>
      <c r="L74" s="272">
        <v>0</v>
      </c>
      <c r="M74" s="272">
        <v>0</v>
      </c>
      <c r="Q74"/>
    </row>
    <row r="75" spans="1:17" ht="15">
      <c r="A75" s="654" t="s">
        <v>272</v>
      </c>
      <c r="B75" s="272">
        <v>2347</v>
      </c>
      <c r="D75" s="272">
        <v>1021</v>
      </c>
      <c r="F75" s="272">
        <v>764</v>
      </c>
      <c r="G75" s="272">
        <v>513</v>
      </c>
      <c r="H75" s="272">
        <v>4645</v>
      </c>
      <c r="J75" s="272">
        <v>1429</v>
      </c>
      <c r="K75" s="272">
        <v>459</v>
      </c>
      <c r="L75" s="272">
        <v>223</v>
      </c>
      <c r="M75" s="272">
        <v>2111</v>
      </c>
      <c r="Q75"/>
    </row>
    <row r="76" spans="1:17" ht="15">
      <c r="A76" s="653" t="s">
        <v>39</v>
      </c>
      <c r="Q76"/>
    </row>
    <row r="77" spans="1:17" ht="15">
      <c r="A77" s="654" t="s">
        <v>248</v>
      </c>
      <c r="B77" s="272">
        <v>724</v>
      </c>
      <c r="C77" s="272">
        <v>259</v>
      </c>
      <c r="D77" s="272">
        <v>754</v>
      </c>
      <c r="F77" s="272">
        <v>84</v>
      </c>
      <c r="H77" s="272">
        <v>1821</v>
      </c>
      <c r="J77" s="272">
        <v>104</v>
      </c>
      <c r="K77" s="272">
        <v>96</v>
      </c>
      <c r="M77" s="272">
        <v>200</v>
      </c>
      <c r="N77" s="272">
        <v>0</v>
      </c>
      <c r="O77" s="272">
        <v>0</v>
      </c>
      <c r="P77" s="272">
        <v>0</v>
      </c>
      <c r="Q77"/>
    </row>
    <row r="78" spans="1:17" ht="15">
      <c r="A78" s="654" t="s">
        <v>252</v>
      </c>
      <c r="B78" s="272">
        <v>622</v>
      </c>
      <c r="C78" s="272">
        <v>259</v>
      </c>
      <c r="D78" s="272">
        <v>465</v>
      </c>
      <c r="F78" s="272">
        <v>67</v>
      </c>
      <c r="H78" s="272">
        <v>1413</v>
      </c>
      <c r="J78" s="272">
        <v>380</v>
      </c>
      <c r="K78" s="272">
        <v>377</v>
      </c>
      <c r="M78" s="272">
        <v>757</v>
      </c>
      <c r="N78" s="272">
        <v>0</v>
      </c>
      <c r="O78" s="272">
        <v>0</v>
      </c>
      <c r="P78" s="272">
        <v>0</v>
      </c>
      <c r="Q78"/>
    </row>
    <row r="79" spans="1:17" ht="15">
      <c r="A79" s="654" t="s">
        <v>256</v>
      </c>
      <c r="B79" s="272">
        <v>587</v>
      </c>
      <c r="C79" s="272">
        <v>244</v>
      </c>
      <c r="D79" s="272">
        <v>479</v>
      </c>
      <c r="F79" s="272">
        <v>66</v>
      </c>
      <c r="H79" s="272">
        <v>1376</v>
      </c>
      <c r="J79" s="272">
        <v>221</v>
      </c>
      <c r="K79" s="272">
        <v>197</v>
      </c>
      <c r="M79" s="272">
        <v>418</v>
      </c>
      <c r="N79" s="272">
        <v>0</v>
      </c>
      <c r="O79" s="272">
        <v>0</v>
      </c>
      <c r="P79" s="272">
        <v>0</v>
      </c>
      <c r="Q79"/>
    </row>
    <row r="80" spans="1:17" ht="15">
      <c r="A80" s="654" t="s">
        <v>260</v>
      </c>
      <c r="B80" s="272">
        <v>180</v>
      </c>
      <c r="C80" s="272">
        <v>34</v>
      </c>
      <c r="D80" s="272">
        <v>146</v>
      </c>
      <c r="F80" s="272">
        <v>13</v>
      </c>
      <c r="H80" s="272">
        <v>373</v>
      </c>
      <c r="J80" s="272">
        <v>308</v>
      </c>
      <c r="K80" s="272">
        <v>159</v>
      </c>
      <c r="M80" s="272">
        <v>467</v>
      </c>
      <c r="N80" s="272">
        <v>0</v>
      </c>
      <c r="O80" s="272">
        <v>0</v>
      </c>
      <c r="P80" s="272">
        <v>0</v>
      </c>
      <c r="Q80"/>
    </row>
    <row r="81" spans="1:17" ht="15">
      <c r="A81" s="654" t="s">
        <v>264</v>
      </c>
      <c r="B81" s="272">
        <v>294</v>
      </c>
      <c r="C81" s="272">
        <v>88</v>
      </c>
      <c r="D81" s="272">
        <v>281</v>
      </c>
      <c r="F81" s="272">
        <v>61</v>
      </c>
      <c r="H81" s="272">
        <v>724</v>
      </c>
      <c r="J81" s="272">
        <v>0</v>
      </c>
      <c r="K81" s="272">
        <v>1</v>
      </c>
      <c r="M81" s="272">
        <v>1</v>
      </c>
      <c r="N81" s="272">
        <v>0</v>
      </c>
      <c r="O81" s="272">
        <v>0</v>
      </c>
      <c r="P81" s="272">
        <v>0</v>
      </c>
      <c r="Q81"/>
    </row>
    <row r="82" spans="1:17" ht="15">
      <c r="A82" s="654" t="s">
        <v>268</v>
      </c>
      <c r="B82" s="272">
        <v>0</v>
      </c>
      <c r="C82" s="272">
        <v>0</v>
      </c>
      <c r="D82" s="272">
        <v>0</v>
      </c>
      <c r="F82" s="272">
        <v>0</v>
      </c>
      <c r="H82" s="272">
        <v>0</v>
      </c>
      <c r="J82" s="272">
        <v>0</v>
      </c>
      <c r="K82" s="272">
        <v>0</v>
      </c>
      <c r="M82" s="272">
        <v>0</v>
      </c>
      <c r="N82" s="272">
        <v>39</v>
      </c>
      <c r="O82" s="272">
        <v>492</v>
      </c>
      <c r="P82" s="272">
        <v>531</v>
      </c>
      <c r="Q82"/>
    </row>
    <row r="83" spans="1:17" ht="15">
      <c r="A83" s="654" t="s">
        <v>272</v>
      </c>
      <c r="B83" s="272">
        <v>2407</v>
      </c>
      <c r="C83" s="272">
        <v>884</v>
      </c>
      <c r="D83" s="272">
        <v>2125</v>
      </c>
      <c r="F83" s="272">
        <v>291</v>
      </c>
      <c r="H83" s="272">
        <v>5707</v>
      </c>
      <c r="J83" s="272">
        <v>1013</v>
      </c>
      <c r="K83" s="272">
        <v>830</v>
      </c>
      <c r="M83" s="272">
        <v>1843</v>
      </c>
      <c r="N83" s="272">
        <v>39</v>
      </c>
      <c r="O83" s="272">
        <v>492</v>
      </c>
      <c r="P83" s="272">
        <v>531</v>
      </c>
      <c r="Q83"/>
    </row>
    <row r="84" spans="1:17" ht="15">
      <c r="A84" s="653" t="s">
        <v>40</v>
      </c>
      <c r="Q84"/>
    </row>
    <row r="85" spans="1:17" ht="15">
      <c r="A85" s="654" t="s">
        <v>248</v>
      </c>
      <c r="B85" s="272">
        <v>3461</v>
      </c>
      <c r="C85" s="272">
        <v>492</v>
      </c>
      <c r="D85" s="272">
        <v>1668</v>
      </c>
      <c r="E85" s="272">
        <v>47</v>
      </c>
      <c r="F85" s="272">
        <v>56</v>
      </c>
      <c r="G85" s="272">
        <v>0</v>
      </c>
      <c r="H85" s="272">
        <v>5724</v>
      </c>
      <c r="I85" s="272">
        <v>71</v>
      </c>
      <c r="J85" s="272">
        <v>2232</v>
      </c>
      <c r="K85" s="272">
        <v>327</v>
      </c>
      <c r="L85" s="272">
        <v>84</v>
      </c>
      <c r="M85" s="272">
        <v>2714</v>
      </c>
      <c r="Q85"/>
    </row>
    <row r="86" spans="1:17" ht="15">
      <c r="A86" s="654" t="s">
        <v>252</v>
      </c>
      <c r="B86" s="272">
        <v>2647</v>
      </c>
      <c r="C86" s="272">
        <v>588</v>
      </c>
      <c r="D86" s="272">
        <v>1997</v>
      </c>
      <c r="E86" s="272">
        <v>69</v>
      </c>
      <c r="F86" s="272">
        <v>149</v>
      </c>
      <c r="G86" s="272">
        <v>0</v>
      </c>
      <c r="H86" s="272">
        <v>5450</v>
      </c>
      <c r="I86" s="272">
        <v>93</v>
      </c>
      <c r="J86" s="272">
        <v>880</v>
      </c>
      <c r="K86" s="272">
        <v>174</v>
      </c>
      <c r="L86" s="272">
        <v>21</v>
      </c>
      <c r="M86" s="272">
        <v>1168</v>
      </c>
      <c r="Q86"/>
    </row>
    <row r="87" spans="1:17" ht="15">
      <c r="A87" s="654" t="s">
        <v>256</v>
      </c>
      <c r="B87" s="272">
        <v>1667</v>
      </c>
      <c r="C87" s="272">
        <v>449</v>
      </c>
      <c r="D87" s="272">
        <v>2170</v>
      </c>
      <c r="E87" s="272">
        <v>101</v>
      </c>
      <c r="F87" s="272">
        <v>124</v>
      </c>
      <c r="G87" s="272">
        <v>0</v>
      </c>
      <c r="H87" s="272">
        <v>4511</v>
      </c>
      <c r="I87" s="272">
        <v>70</v>
      </c>
      <c r="J87" s="272">
        <v>787</v>
      </c>
      <c r="K87" s="272">
        <v>168</v>
      </c>
      <c r="L87" s="272">
        <v>50</v>
      </c>
      <c r="M87" s="272">
        <v>1075</v>
      </c>
      <c r="Q87"/>
    </row>
    <row r="88" spans="1:17" ht="15">
      <c r="A88" s="654" t="s">
        <v>260</v>
      </c>
      <c r="B88" s="272">
        <v>567</v>
      </c>
      <c r="C88" s="272">
        <v>3</v>
      </c>
      <c r="D88" s="272">
        <v>515</v>
      </c>
      <c r="E88" s="272">
        <v>18</v>
      </c>
      <c r="F88" s="272">
        <v>7</v>
      </c>
      <c r="G88" s="272">
        <v>0</v>
      </c>
      <c r="H88" s="272">
        <v>1110</v>
      </c>
      <c r="I88" s="272">
        <v>555</v>
      </c>
      <c r="J88" s="272">
        <v>2470</v>
      </c>
      <c r="K88" s="272">
        <v>1186</v>
      </c>
      <c r="L88" s="272">
        <v>187</v>
      </c>
      <c r="M88" s="272">
        <v>4398</v>
      </c>
      <c r="Q88"/>
    </row>
    <row r="89" spans="1:17" ht="15">
      <c r="A89" s="654" t="s">
        <v>264</v>
      </c>
      <c r="B89" s="272">
        <v>2555</v>
      </c>
      <c r="C89" s="272">
        <v>402</v>
      </c>
      <c r="D89" s="272">
        <v>1808</v>
      </c>
      <c r="E89" s="272">
        <v>50</v>
      </c>
      <c r="F89" s="272">
        <v>115</v>
      </c>
      <c r="G89" s="272">
        <v>0</v>
      </c>
      <c r="H89" s="272">
        <v>4930</v>
      </c>
      <c r="I89" s="272">
        <v>0</v>
      </c>
      <c r="J89" s="272">
        <v>0</v>
      </c>
      <c r="K89" s="272">
        <v>0</v>
      </c>
      <c r="L89" s="272">
        <v>0</v>
      </c>
      <c r="M89" s="272">
        <v>0</v>
      </c>
      <c r="Q89"/>
    </row>
    <row r="90" spans="1:17" ht="15">
      <c r="A90" s="654" t="s">
        <v>268</v>
      </c>
      <c r="B90" s="272">
        <v>0</v>
      </c>
      <c r="C90" s="272">
        <v>0</v>
      </c>
      <c r="D90" s="272">
        <v>0</v>
      </c>
      <c r="E90" s="272">
        <v>0</v>
      </c>
      <c r="F90" s="272">
        <v>0</v>
      </c>
      <c r="G90" s="272">
        <v>0</v>
      </c>
      <c r="H90" s="272">
        <v>0</v>
      </c>
      <c r="I90" s="272">
        <v>0</v>
      </c>
      <c r="J90" s="272">
        <v>1879</v>
      </c>
      <c r="K90" s="272">
        <v>649</v>
      </c>
      <c r="L90" s="272">
        <v>0</v>
      </c>
      <c r="M90" s="272">
        <v>2528</v>
      </c>
      <c r="Q90"/>
    </row>
    <row r="91" spans="1:17" ht="15">
      <c r="A91" s="654" t="s">
        <v>272</v>
      </c>
      <c r="B91" s="272">
        <v>10897</v>
      </c>
      <c r="C91" s="272">
        <v>1934</v>
      </c>
      <c r="D91" s="272">
        <v>8158</v>
      </c>
      <c r="E91" s="272">
        <v>285</v>
      </c>
      <c r="F91" s="272">
        <v>451</v>
      </c>
      <c r="G91" s="272">
        <v>0</v>
      </c>
      <c r="H91" s="272">
        <v>21725</v>
      </c>
      <c r="I91" s="272">
        <v>789</v>
      </c>
      <c r="J91" s="272">
        <v>8248</v>
      </c>
      <c r="K91" s="272">
        <v>2504</v>
      </c>
      <c r="L91" s="272">
        <v>342</v>
      </c>
      <c r="M91" s="272">
        <v>11883</v>
      </c>
      <c r="Q91"/>
    </row>
    <row r="92" spans="1:17" ht="15">
      <c r="A92" s="653" t="s">
        <v>42</v>
      </c>
      <c r="Q92"/>
    </row>
    <row r="93" spans="1:17" ht="15">
      <c r="A93" s="654" t="s">
        <v>248</v>
      </c>
      <c r="B93" s="272">
        <v>288</v>
      </c>
      <c r="D93" s="272">
        <v>185</v>
      </c>
      <c r="F93" s="272">
        <v>84</v>
      </c>
      <c r="G93" s="272">
        <v>162</v>
      </c>
      <c r="H93" s="272">
        <v>719</v>
      </c>
      <c r="I93" s="272">
        <v>9</v>
      </c>
      <c r="K93" s="272">
        <v>15</v>
      </c>
      <c r="L93" s="272">
        <v>56</v>
      </c>
      <c r="M93" s="272">
        <v>80</v>
      </c>
      <c r="Q93"/>
    </row>
    <row r="94" spans="1:17" ht="15">
      <c r="A94" s="654" t="s">
        <v>252</v>
      </c>
      <c r="B94" s="272">
        <v>341</v>
      </c>
      <c r="D94" s="272">
        <v>131</v>
      </c>
      <c r="F94" s="272">
        <v>86</v>
      </c>
      <c r="G94" s="272">
        <v>168</v>
      </c>
      <c r="H94" s="272">
        <v>726</v>
      </c>
      <c r="I94" s="272">
        <v>9</v>
      </c>
      <c r="K94" s="272">
        <v>14</v>
      </c>
      <c r="L94" s="272">
        <v>68</v>
      </c>
      <c r="M94" s="272">
        <v>91</v>
      </c>
      <c r="Q94"/>
    </row>
    <row r="95" spans="1:17" ht="15">
      <c r="A95" s="654" t="s">
        <v>256</v>
      </c>
      <c r="B95" s="272">
        <v>368</v>
      </c>
      <c r="D95" s="272">
        <v>157</v>
      </c>
      <c r="F95" s="272">
        <v>108</v>
      </c>
      <c r="G95" s="272">
        <v>218</v>
      </c>
      <c r="H95" s="272">
        <v>851</v>
      </c>
      <c r="I95" s="272">
        <v>11</v>
      </c>
      <c r="K95" s="272">
        <v>23</v>
      </c>
      <c r="L95" s="272">
        <v>93</v>
      </c>
      <c r="M95" s="272">
        <v>127</v>
      </c>
      <c r="Q95"/>
    </row>
    <row r="96" spans="1:17" ht="15">
      <c r="A96" s="654" t="s">
        <v>260</v>
      </c>
      <c r="B96" s="272">
        <v>56</v>
      </c>
      <c r="D96" s="272">
        <v>77</v>
      </c>
      <c r="F96" s="272">
        <v>14</v>
      </c>
      <c r="G96" s="272">
        <v>72</v>
      </c>
      <c r="H96" s="272">
        <v>219</v>
      </c>
      <c r="I96" s="272">
        <v>16</v>
      </c>
      <c r="K96" s="272">
        <v>55</v>
      </c>
      <c r="L96" s="272">
        <v>123</v>
      </c>
      <c r="M96" s="272">
        <v>194</v>
      </c>
      <c r="Q96"/>
    </row>
    <row r="97" spans="1:17" ht="15">
      <c r="A97" s="654" t="s">
        <v>264</v>
      </c>
      <c r="B97" s="272">
        <v>23</v>
      </c>
      <c r="D97" s="272">
        <v>0</v>
      </c>
      <c r="F97" s="272">
        <v>14</v>
      </c>
      <c r="G97" s="272">
        <v>23</v>
      </c>
      <c r="H97" s="272">
        <v>60</v>
      </c>
      <c r="I97" s="272">
        <v>0</v>
      </c>
      <c r="K97" s="272">
        <v>5</v>
      </c>
      <c r="L97" s="272">
        <v>31</v>
      </c>
      <c r="M97" s="272">
        <v>36</v>
      </c>
      <c r="Q97"/>
    </row>
    <row r="98" spans="1:17" ht="15">
      <c r="A98" s="654" t="s">
        <v>268</v>
      </c>
      <c r="B98" s="272">
        <v>0</v>
      </c>
      <c r="D98" s="272">
        <v>0</v>
      </c>
      <c r="F98" s="272">
        <v>0</v>
      </c>
      <c r="G98" s="272">
        <v>0</v>
      </c>
      <c r="H98" s="272">
        <v>0</v>
      </c>
      <c r="I98" s="272">
        <v>0</v>
      </c>
      <c r="K98" s="272">
        <v>0</v>
      </c>
      <c r="L98" s="272">
        <v>0</v>
      </c>
      <c r="M98" s="272">
        <v>0</v>
      </c>
      <c r="Q98"/>
    </row>
    <row r="99" spans="1:17" ht="15">
      <c r="A99" s="654" t="s">
        <v>272</v>
      </c>
      <c r="B99" s="272">
        <v>1076</v>
      </c>
      <c r="D99" s="272">
        <v>550</v>
      </c>
      <c r="F99" s="272">
        <v>306</v>
      </c>
      <c r="G99" s="272">
        <v>643</v>
      </c>
      <c r="H99" s="272">
        <v>2575</v>
      </c>
      <c r="I99" s="272">
        <v>45</v>
      </c>
      <c r="K99" s="272">
        <v>112</v>
      </c>
      <c r="L99" s="272">
        <v>371</v>
      </c>
      <c r="M99" s="272">
        <v>528</v>
      </c>
      <c r="Q99"/>
    </row>
    <row r="100" spans="1:17" ht="15">
      <c r="A100" s="656" t="s">
        <v>247</v>
      </c>
      <c r="B100" s="272">
        <v>12270</v>
      </c>
      <c r="C100" s="272">
        <v>2166</v>
      </c>
      <c r="D100" s="272">
        <v>5330</v>
      </c>
      <c r="E100" s="272">
        <v>1048</v>
      </c>
      <c r="F100" s="272">
        <v>845</v>
      </c>
      <c r="G100" s="272">
        <v>580</v>
      </c>
      <c r="H100" s="272">
        <v>22239</v>
      </c>
      <c r="I100" s="272">
        <v>139</v>
      </c>
      <c r="J100" s="272">
        <v>2400</v>
      </c>
      <c r="K100" s="272">
        <v>495</v>
      </c>
      <c r="L100" s="272">
        <v>161</v>
      </c>
      <c r="M100" s="272">
        <v>3195</v>
      </c>
      <c r="N100" s="272">
        <v>0</v>
      </c>
      <c r="O100" s="272">
        <v>0</v>
      </c>
      <c r="P100" s="272">
        <v>0</v>
      </c>
      <c r="Q100"/>
    </row>
    <row r="101" spans="1:17" ht="15">
      <c r="A101" s="656" t="s">
        <v>251</v>
      </c>
      <c r="B101" s="274">
        <v>10836</v>
      </c>
      <c r="C101" s="274">
        <v>2415</v>
      </c>
      <c r="D101" s="274">
        <v>5727</v>
      </c>
      <c r="E101" s="274">
        <v>1228</v>
      </c>
      <c r="F101" s="274">
        <v>1074</v>
      </c>
      <c r="G101" s="274">
        <v>833</v>
      </c>
      <c r="H101" s="274">
        <v>22113</v>
      </c>
      <c r="I101" s="274">
        <v>177</v>
      </c>
      <c r="J101" s="274">
        <v>1404</v>
      </c>
      <c r="K101" s="274">
        <v>696</v>
      </c>
      <c r="L101" s="274">
        <v>126</v>
      </c>
      <c r="M101" s="274">
        <v>2403</v>
      </c>
      <c r="N101" s="274">
        <v>0</v>
      </c>
      <c r="O101" s="274">
        <v>0</v>
      </c>
      <c r="P101" s="274">
        <v>0</v>
      </c>
      <c r="Q101"/>
    </row>
    <row r="102" spans="1:17" ht="15">
      <c r="A102" s="656" t="s">
        <v>255</v>
      </c>
      <c r="B102" s="274">
        <v>8573</v>
      </c>
      <c r="C102" s="274">
        <v>1986</v>
      </c>
      <c r="D102" s="274">
        <v>6005</v>
      </c>
      <c r="E102" s="274">
        <v>1562</v>
      </c>
      <c r="F102" s="274">
        <v>1153</v>
      </c>
      <c r="G102" s="274">
        <v>1042</v>
      </c>
      <c r="H102" s="274">
        <v>20321</v>
      </c>
      <c r="I102" s="274">
        <v>229</v>
      </c>
      <c r="J102" s="274">
        <v>1128</v>
      </c>
      <c r="K102" s="274">
        <v>625</v>
      </c>
      <c r="L102" s="274">
        <v>222</v>
      </c>
      <c r="M102" s="274">
        <v>2204</v>
      </c>
      <c r="N102" s="274">
        <v>0</v>
      </c>
      <c r="O102" s="274">
        <v>0</v>
      </c>
      <c r="P102" s="274">
        <v>0</v>
      </c>
      <c r="Q102"/>
    </row>
    <row r="103" spans="1:17" ht="15">
      <c r="A103" s="656" t="s">
        <v>259</v>
      </c>
      <c r="B103" s="272">
        <v>3269</v>
      </c>
      <c r="C103" s="272">
        <v>524</v>
      </c>
      <c r="D103" s="272">
        <v>2019</v>
      </c>
      <c r="E103" s="272">
        <v>525</v>
      </c>
      <c r="F103" s="272">
        <v>552</v>
      </c>
      <c r="G103" s="272">
        <v>434</v>
      </c>
      <c r="H103" s="272">
        <v>7323</v>
      </c>
      <c r="I103" s="272">
        <v>587</v>
      </c>
      <c r="J103" s="272">
        <v>2875</v>
      </c>
      <c r="K103" s="272">
        <v>1686</v>
      </c>
      <c r="L103" s="272">
        <v>932</v>
      </c>
      <c r="M103" s="272">
        <v>6080</v>
      </c>
      <c r="N103" s="272">
        <v>0</v>
      </c>
      <c r="O103" s="272">
        <v>0</v>
      </c>
      <c r="P103" s="272">
        <v>0</v>
      </c>
      <c r="Q103"/>
    </row>
    <row r="104" spans="1:17" ht="15">
      <c r="A104" s="656" t="s">
        <v>263</v>
      </c>
      <c r="B104" s="272">
        <v>5598</v>
      </c>
      <c r="C104" s="272">
        <v>1023</v>
      </c>
      <c r="D104" s="272">
        <v>3125</v>
      </c>
      <c r="E104" s="272">
        <v>496</v>
      </c>
      <c r="F104" s="272">
        <v>416</v>
      </c>
      <c r="G104" s="272">
        <v>172</v>
      </c>
      <c r="H104" s="272">
        <v>10830</v>
      </c>
      <c r="I104" s="272">
        <v>19</v>
      </c>
      <c r="J104" s="272">
        <v>1484</v>
      </c>
      <c r="K104" s="272">
        <v>500</v>
      </c>
      <c r="L104" s="272">
        <v>152</v>
      </c>
      <c r="M104" s="272">
        <v>2155</v>
      </c>
      <c r="N104" s="272">
        <v>0</v>
      </c>
      <c r="O104" s="272">
        <v>0</v>
      </c>
      <c r="P104" s="272">
        <v>0</v>
      </c>
      <c r="Q104"/>
    </row>
    <row r="105" spans="1:17" ht="15">
      <c r="A105" s="653" t="s">
        <v>267</v>
      </c>
      <c r="B105" s="272">
        <v>0</v>
      </c>
      <c r="C105" s="272">
        <v>0</v>
      </c>
      <c r="D105" s="272">
        <v>116</v>
      </c>
      <c r="E105" s="272">
        <v>1</v>
      </c>
      <c r="F105" s="272">
        <v>0</v>
      </c>
      <c r="G105" s="272">
        <v>17</v>
      </c>
      <c r="H105" s="272">
        <v>134</v>
      </c>
      <c r="I105" s="272">
        <v>5217</v>
      </c>
      <c r="J105" s="272">
        <v>3790</v>
      </c>
      <c r="K105" s="272">
        <v>2611</v>
      </c>
      <c r="L105" s="272">
        <v>916</v>
      </c>
      <c r="M105" s="272">
        <v>12534</v>
      </c>
      <c r="N105" s="272">
        <v>2708</v>
      </c>
      <c r="O105" s="272">
        <v>1438</v>
      </c>
      <c r="P105" s="272">
        <v>4146</v>
      </c>
      <c r="Q105"/>
    </row>
    <row r="106" spans="1:17" ht="15">
      <c r="A106" s="656" t="s">
        <v>271</v>
      </c>
      <c r="B106" s="272">
        <v>40546</v>
      </c>
      <c r="C106" s="272">
        <v>8114</v>
      </c>
      <c r="D106" s="272">
        <v>22322</v>
      </c>
      <c r="E106" s="272">
        <v>4860</v>
      </c>
      <c r="F106" s="272">
        <v>4040</v>
      </c>
      <c r="G106" s="272">
        <v>3078</v>
      </c>
      <c r="H106" s="272">
        <v>82960</v>
      </c>
      <c r="I106" s="272">
        <v>6368</v>
      </c>
      <c r="J106" s="272">
        <v>13081</v>
      </c>
      <c r="K106" s="272">
        <v>6613</v>
      </c>
      <c r="L106" s="272">
        <v>2509</v>
      </c>
      <c r="M106" s="272">
        <v>28571</v>
      </c>
      <c r="N106" s="272">
        <v>2708</v>
      </c>
      <c r="O106" s="272">
        <v>1438</v>
      </c>
      <c r="P106" s="272">
        <v>4146</v>
      </c>
      <c r="Q106"/>
    </row>
    <row r="107" spans="1:17" ht="15">
      <c r="A107"/>
      <c r="B107"/>
      <c r="C107"/>
      <c r="D107"/>
      <c r="E107"/>
      <c r="F107"/>
      <c r="G107"/>
      <c r="H107"/>
      <c r="I107"/>
      <c r="J107"/>
      <c r="K107"/>
      <c r="L107"/>
      <c r="M107"/>
      <c r="N107"/>
      <c r="O107"/>
      <c r="P107"/>
      <c r="Q107"/>
    </row>
    <row r="108" spans="1:17" ht="15">
      <c r="A108"/>
      <c r="B108"/>
      <c r="C108"/>
      <c r="D108"/>
      <c r="E108"/>
      <c r="F108"/>
      <c r="G108"/>
      <c r="H108"/>
      <c r="I108"/>
      <c r="J108"/>
      <c r="K108"/>
      <c r="L108"/>
      <c r="M108"/>
      <c r="N108"/>
      <c r="O108"/>
      <c r="P108"/>
      <c r="Q108"/>
    </row>
    <row r="109" spans="1:17" ht="15">
      <c r="A109"/>
      <c r="B109"/>
      <c r="C109"/>
      <c r="D109"/>
      <c r="E109"/>
      <c r="F109"/>
      <c r="G109"/>
      <c r="H109"/>
      <c r="I109"/>
      <c r="J109"/>
      <c r="K109"/>
      <c r="L109"/>
      <c r="M109"/>
      <c r="N109"/>
      <c r="O109"/>
      <c r="P109"/>
      <c r="Q109"/>
    </row>
    <row r="110" spans="1:17" ht="15">
      <c r="A110"/>
      <c r="B110"/>
      <c r="C110"/>
      <c r="D110"/>
      <c r="E110"/>
      <c r="F110"/>
      <c r="G110"/>
      <c r="H110"/>
      <c r="I110"/>
      <c r="J110"/>
      <c r="K110"/>
      <c r="L110"/>
      <c r="M110"/>
      <c r="N110"/>
      <c r="O110"/>
      <c r="P110"/>
      <c r="Q110"/>
    </row>
    <row r="111" spans="1:17" ht="15">
      <c r="A111"/>
      <c r="B111"/>
      <c r="C111"/>
      <c r="D111"/>
      <c r="E111"/>
      <c r="F111"/>
      <c r="G111"/>
      <c r="H111"/>
      <c r="I111"/>
      <c r="J111"/>
      <c r="K111"/>
      <c r="L111"/>
      <c r="M111"/>
      <c r="N111"/>
      <c r="O111"/>
      <c r="P111"/>
      <c r="Q111"/>
    </row>
    <row r="112" spans="1:17" ht="15">
      <c r="A112"/>
      <c r="B112"/>
      <c r="C112"/>
      <c r="D112"/>
      <c r="E112"/>
      <c r="F112"/>
      <c r="G112"/>
      <c r="H112"/>
      <c r="I112"/>
      <c r="J112"/>
      <c r="K112"/>
      <c r="L112"/>
      <c r="M112"/>
      <c r="N112"/>
      <c r="O112"/>
      <c r="P112"/>
      <c r="Q112"/>
    </row>
    <row r="113" spans="1:17" ht="15">
      <c r="A113"/>
      <c r="B113"/>
      <c r="C113"/>
      <c r="D113"/>
      <c r="E113"/>
      <c r="F113"/>
      <c r="G113"/>
      <c r="H113"/>
      <c r="I113"/>
      <c r="J113"/>
      <c r="K113"/>
      <c r="L113"/>
      <c r="M113"/>
      <c r="N113"/>
      <c r="O113"/>
      <c r="P113"/>
      <c r="Q113"/>
    </row>
    <row r="114" spans="1:17" ht="15">
      <c r="A114"/>
      <c r="B114"/>
      <c r="C114"/>
      <c r="D114"/>
      <c r="E114"/>
      <c r="F114"/>
      <c r="G114"/>
      <c r="H114"/>
      <c r="I114"/>
      <c r="J114"/>
      <c r="K114"/>
      <c r="L114"/>
      <c r="M114"/>
      <c r="N114"/>
      <c r="O114"/>
      <c r="P114"/>
      <c r="Q114"/>
    </row>
    <row r="115" spans="1:17" ht="15">
      <c r="A115"/>
      <c r="B115"/>
      <c r="C115"/>
      <c r="D115"/>
      <c r="E115"/>
      <c r="F115"/>
      <c r="G115"/>
      <c r="H115"/>
      <c r="I115"/>
      <c r="J115"/>
      <c r="K115"/>
      <c r="L115"/>
      <c r="M115"/>
      <c r="N115"/>
      <c r="O115"/>
      <c r="P115"/>
      <c r="Q115"/>
    </row>
    <row r="116" spans="1:17" ht="15">
      <c r="A116"/>
      <c r="B116"/>
      <c r="C116"/>
      <c r="D116"/>
      <c r="E116"/>
      <c r="F116"/>
      <c r="G116"/>
      <c r="H116"/>
      <c r="I116"/>
      <c r="J116"/>
      <c r="K116"/>
      <c r="L116"/>
      <c r="M116"/>
      <c r="N116"/>
      <c r="O116"/>
      <c r="P116"/>
      <c r="Q116"/>
    </row>
    <row r="117" spans="1:17" ht="15">
      <c r="A117"/>
      <c r="B117"/>
      <c r="C117"/>
      <c r="D117"/>
      <c r="E117"/>
      <c r="F117"/>
      <c r="G117"/>
      <c r="H117"/>
      <c r="I117"/>
      <c r="J117"/>
      <c r="K117"/>
      <c r="L117"/>
      <c r="M117"/>
      <c r="N117"/>
      <c r="O117"/>
      <c r="P117"/>
      <c r="Q117"/>
    </row>
    <row r="118" spans="1:17" ht="15">
      <c r="A118"/>
      <c r="B118"/>
      <c r="C118"/>
      <c r="D118"/>
      <c r="E118"/>
      <c r="F118"/>
      <c r="G118"/>
      <c r="H118"/>
      <c r="I118"/>
      <c r="J118"/>
      <c r="K118"/>
      <c r="L118"/>
      <c r="M118"/>
      <c r="N118"/>
      <c r="O118"/>
      <c r="P118"/>
      <c r="Q118"/>
    </row>
    <row r="119" spans="1:17" ht="15">
      <c r="A119"/>
      <c r="B119"/>
      <c r="C119"/>
      <c r="D119"/>
      <c r="E119"/>
      <c r="F119"/>
      <c r="G119"/>
      <c r="H119"/>
      <c r="I119"/>
      <c r="J119"/>
      <c r="K119"/>
      <c r="L119"/>
      <c r="M119"/>
      <c r="N119"/>
      <c r="O119"/>
      <c r="P119"/>
      <c r="Q119"/>
    </row>
    <row r="120" spans="1:17" ht="15">
      <c r="A120"/>
      <c r="B120"/>
      <c r="C120"/>
      <c r="D120"/>
      <c r="E120"/>
      <c r="F120"/>
      <c r="G120"/>
      <c r="H120"/>
      <c r="I120"/>
      <c r="J120"/>
      <c r="K120"/>
      <c r="L120"/>
      <c r="M120"/>
      <c r="N120"/>
      <c r="O120"/>
      <c r="P120"/>
      <c r="Q120"/>
    </row>
    <row r="121" spans="1:17" ht="15">
      <c r="A121"/>
      <c r="B121"/>
      <c r="C121"/>
      <c r="D121"/>
      <c r="E121"/>
      <c r="F121"/>
      <c r="G121"/>
      <c r="H121"/>
      <c r="I121"/>
      <c r="J121"/>
      <c r="K121"/>
      <c r="L121"/>
      <c r="M121"/>
      <c r="N121"/>
      <c r="O121"/>
      <c r="P121"/>
      <c r="Q121"/>
    </row>
    <row r="122" spans="1:17" ht="15">
      <c r="A122"/>
      <c r="B122"/>
      <c r="C122"/>
      <c r="D122"/>
      <c r="E122"/>
      <c r="F122"/>
      <c r="G122"/>
      <c r="H122"/>
      <c r="I122"/>
      <c r="J122"/>
      <c r="K122"/>
      <c r="L122"/>
      <c r="M122"/>
      <c r="N122"/>
      <c r="O122"/>
      <c r="P122"/>
      <c r="Q122"/>
    </row>
    <row r="123" spans="1:17" ht="15">
      <c r="A123"/>
      <c r="B123"/>
      <c r="C123"/>
      <c r="D123"/>
      <c r="E123"/>
      <c r="F123"/>
      <c r="G123"/>
      <c r="H123"/>
      <c r="I123"/>
      <c r="J123"/>
      <c r="K123"/>
      <c r="L123"/>
      <c r="M123"/>
      <c r="N123"/>
      <c r="O123"/>
      <c r="P123"/>
      <c r="Q123"/>
    </row>
    <row r="124" spans="1:17" ht="15">
      <c r="A124"/>
      <c r="B124"/>
      <c r="C124"/>
      <c r="D124"/>
      <c r="E124"/>
      <c r="F124"/>
      <c r="G124"/>
      <c r="H124"/>
      <c r="I124"/>
      <c r="J124"/>
      <c r="K124"/>
      <c r="L124"/>
      <c r="M124"/>
      <c r="N124"/>
      <c r="O124"/>
      <c r="P124"/>
      <c r="Q124"/>
    </row>
    <row r="125" spans="1:17" ht="15">
      <c r="A125"/>
      <c r="B125"/>
      <c r="C125"/>
      <c r="D125"/>
      <c r="E125"/>
      <c r="F125"/>
      <c r="G125"/>
      <c r="H125"/>
      <c r="I125"/>
      <c r="J125"/>
      <c r="K125"/>
      <c r="L125"/>
      <c r="M125"/>
      <c r="N125"/>
      <c r="O125"/>
      <c r="P125"/>
      <c r="Q125"/>
    </row>
    <row r="126" spans="1:17" ht="15">
      <c r="A126"/>
      <c r="B126"/>
      <c r="C126"/>
      <c r="D126"/>
      <c r="E126"/>
      <c r="F126"/>
      <c r="G126"/>
      <c r="H126"/>
      <c r="I126"/>
      <c r="J126"/>
      <c r="K126"/>
      <c r="L126"/>
      <c r="M126"/>
      <c r="N126"/>
      <c r="O126"/>
      <c r="P126"/>
      <c r="Q126"/>
    </row>
    <row r="127" spans="1:17" ht="15">
      <c r="A127"/>
      <c r="B127"/>
      <c r="C127"/>
      <c r="D127"/>
      <c r="E127"/>
      <c r="F127"/>
      <c r="G127"/>
      <c r="H127"/>
      <c r="I127"/>
      <c r="J127"/>
      <c r="K127"/>
      <c r="L127"/>
      <c r="M127"/>
      <c r="N127"/>
      <c r="O127"/>
      <c r="P127"/>
      <c r="Q127"/>
    </row>
    <row r="128" spans="1:17" ht="15">
      <c r="A128"/>
      <c r="B128"/>
      <c r="C128"/>
      <c r="D128"/>
      <c r="E128"/>
      <c r="F128"/>
      <c r="G128"/>
      <c r="H128"/>
      <c r="I128"/>
      <c r="J128"/>
      <c r="K128"/>
      <c r="L128"/>
      <c r="M128"/>
      <c r="N128"/>
      <c r="O128"/>
      <c r="P128"/>
      <c r="Q128"/>
    </row>
    <row r="129" spans="1:17" ht="15">
      <c r="A129"/>
      <c r="B129"/>
      <c r="C129"/>
      <c r="D129"/>
      <c r="E129"/>
      <c r="F129"/>
      <c r="G129"/>
      <c r="H129"/>
      <c r="I129"/>
      <c r="J129"/>
      <c r="K129"/>
      <c r="L129"/>
      <c r="M129"/>
      <c r="N129"/>
      <c r="O129"/>
      <c r="P129"/>
      <c r="Q129"/>
    </row>
    <row r="130" spans="1:17" ht="15">
      <c r="A130"/>
      <c r="B130"/>
      <c r="C130"/>
      <c r="D130"/>
      <c r="E130"/>
      <c r="F130"/>
      <c r="G130"/>
      <c r="H130"/>
      <c r="I130"/>
      <c r="J130"/>
      <c r="K130"/>
      <c r="L130"/>
      <c r="M130"/>
      <c r="N130"/>
      <c r="O130"/>
      <c r="P130"/>
      <c r="Q130"/>
    </row>
    <row r="131" spans="1:17" ht="15">
      <c r="A131"/>
      <c r="B131"/>
      <c r="C131"/>
      <c r="D131"/>
      <c r="E131"/>
      <c r="F131"/>
      <c r="G131"/>
      <c r="H131"/>
      <c r="I131"/>
      <c r="J131"/>
      <c r="K131"/>
      <c r="L131"/>
      <c r="M131"/>
      <c r="N131"/>
      <c r="O131"/>
      <c r="P131"/>
      <c r="Q131"/>
    </row>
    <row r="132" spans="1:17" ht="15">
      <c r="A132"/>
      <c r="B132"/>
      <c r="C132"/>
      <c r="D132"/>
      <c r="E132"/>
      <c r="F132"/>
      <c r="G132"/>
      <c r="H132"/>
      <c r="I132"/>
      <c r="J132"/>
      <c r="K132"/>
      <c r="L132"/>
      <c r="M132"/>
      <c r="N132"/>
      <c r="O132"/>
      <c r="P132"/>
      <c r="Q132"/>
    </row>
    <row r="133" spans="1:17" ht="15">
      <c r="A133"/>
      <c r="B133"/>
      <c r="C133"/>
      <c r="D133"/>
      <c r="E133"/>
      <c r="F133"/>
      <c r="G133"/>
      <c r="H133"/>
      <c r="I133"/>
      <c r="J133"/>
      <c r="K133"/>
      <c r="L133"/>
      <c r="M133"/>
      <c r="N133"/>
      <c r="O133"/>
      <c r="P133"/>
      <c r="Q133"/>
    </row>
    <row r="134" spans="1:17" ht="15">
      <c r="A134"/>
      <c r="B134"/>
      <c r="C134"/>
      <c r="D134"/>
      <c r="E134"/>
      <c r="F134"/>
      <c r="G134"/>
      <c r="H134"/>
      <c r="I134"/>
      <c r="J134"/>
      <c r="K134"/>
      <c r="L134"/>
      <c r="M134"/>
      <c r="N134"/>
      <c r="O134"/>
      <c r="P134"/>
      <c r="Q134"/>
    </row>
    <row r="135" spans="1:17" ht="15">
      <c r="A135"/>
      <c r="B135"/>
      <c r="C135"/>
      <c r="D135"/>
      <c r="E135"/>
      <c r="F135"/>
      <c r="G135"/>
      <c r="H135"/>
      <c r="I135"/>
      <c r="J135"/>
      <c r="K135"/>
      <c r="L135"/>
      <c r="M135"/>
      <c r="N135"/>
      <c r="O135"/>
      <c r="P135"/>
      <c r="Q135"/>
    </row>
    <row r="136" spans="1:17" ht="15">
      <c r="A136"/>
      <c r="B136"/>
      <c r="C136"/>
      <c r="D136"/>
      <c r="E136"/>
      <c r="F136"/>
      <c r="G136"/>
      <c r="H136"/>
      <c r="I136"/>
      <c r="J136"/>
      <c r="K136"/>
      <c r="L136"/>
      <c r="M136"/>
      <c r="N136"/>
      <c r="O136"/>
      <c r="P136"/>
      <c r="Q136"/>
    </row>
    <row r="137" spans="1:17" ht="15">
      <c r="A137"/>
      <c r="B137"/>
      <c r="C137"/>
      <c r="D137"/>
      <c r="E137"/>
      <c r="F137"/>
      <c r="G137"/>
      <c r="H137"/>
      <c r="I137"/>
      <c r="J137"/>
      <c r="K137"/>
      <c r="L137"/>
      <c r="M137"/>
      <c r="N137"/>
      <c r="O137"/>
      <c r="P137"/>
      <c r="Q137"/>
    </row>
    <row r="138" spans="1:17" ht="15">
      <c r="A138"/>
      <c r="B138"/>
      <c r="C138"/>
      <c r="D138"/>
      <c r="E138"/>
      <c r="F138"/>
      <c r="G138"/>
      <c r="H138"/>
      <c r="I138"/>
      <c r="J138"/>
      <c r="K138"/>
      <c r="L138"/>
      <c r="M138"/>
      <c r="N138"/>
      <c r="O138"/>
      <c r="P138"/>
      <c r="Q138"/>
    </row>
    <row r="139" spans="1:17" ht="15">
      <c r="A139"/>
      <c r="B139"/>
      <c r="C139"/>
      <c r="D139"/>
      <c r="E139"/>
      <c r="F139"/>
      <c r="G139"/>
      <c r="H139"/>
      <c r="I139"/>
      <c r="J139"/>
      <c r="K139"/>
      <c r="L139"/>
      <c r="M139"/>
      <c r="N139"/>
      <c r="O139"/>
      <c r="P139"/>
      <c r="Q139"/>
    </row>
    <row r="140" spans="1:17" ht="15">
      <c r="A140"/>
      <c r="B140"/>
      <c r="C140"/>
      <c r="D140"/>
      <c r="E140"/>
      <c r="F140"/>
      <c r="G140"/>
      <c r="H140"/>
      <c r="I140"/>
      <c r="J140"/>
      <c r="K140"/>
      <c r="L140"/>
      <c r="M140"/>
      <c r="N140"/>
      <c r="O140"/>
      <c r="P140"/>
      <c r="Q140"/>
    </row>
    <row r="141" spans="1:17" ht="15">
      <c r="A141"/>
      <c r="B141"/>
      <c r="C141"/>
      <c r="D141"/>
      <c r="E141"/>
      <c r="F141"/>
      <c r="G141"/>
      <c r="H141"/>
      <c r="I141"/>
      <c r="J141"/>
      <c r="K141"/>
      <c r="L141"/>
      <c r="M141"/>
      <c r="N141"/>
      <c r="O141"/>
      <c r="P141"/>
      <c r="Q141"/>
    </row>
    <row r="142" spans="1:17" ht="15">
      <c r="A142"/>
      <c r="B142"/>
      <c r="C142"/>
      <c r="D142"/>
      <c r="E142"/>
      <c r="F142"/>
      <c r="G142"/>
      <c r="H142"/>
      <c r="I142"/>
      <c r="J142"/>
      <c r="K142"/>
      <c r="L142"/>
      <c r="M142"/>
      <c r="N142"/>
      <c r="O142"/>
      <c r="P142"/>
      <c r="Q142"/>
    </row>
    <row r="143" spans="1:17" ht="15">
      <c r="A143"/>
      <c r="B143"/>
      <c r="C143"/>
      <c r="D143"/>
      <c r="E143"/>
      <c r="F143"/>
      <c r="G143"/>
      <c r="H143"/>
      <c r="I143"/>
      <c r="J143"/>
      <c r="K143"/>
      <c r="L143"/>
      <c r="M143"/>
      <c r="N143"/>
      <c r="O143"/>
      <c r="P143"/>
      <c r="Q143"/>
    </row>
    <row r="144" spans="1:17" ht="15">
      <c r="A144"/>
      <c r="B144"/>
      <c r="C144"/>
      <c r="D144"/>
      <c r="E144"/>
      <c r="F144"/>
      <c r="G144"/>
      <c r="H144"/>
      <c r="I144"/>
      <c r="J144"/>
      <c r="K144"/>
      <c r="L144"/>
      <c r="M144"/>
      <c r="N144"/>
      <c r="O144"/>
      <c r="P144"/>
      <c r="Q144"/>
    </row>
    <row r="145" spans="1:17" ht="15">
      <c r="A145"/>
      <c r="B145"/>
      <c r="C145"/>
      <c r="D145"/>
      <c r="E145"/>
      <c r="F145"/>
      <c r="G145"/>
      <c r="H145"/>
      <c r="I145"/>
      <c r="J145"/>
      <c r="K145"/>
      <c r="L145"/>
      <c r="M145"/>
      <c r="N145"/>
      <c r="O145"/>
      <c r="P145"/>
      <c r="Q145"/>
    </row>
    <row r="146" spans="1:17" ht="15">
      <c r="A146"/>
      <c r="B146"/>
      <c r="C146"/>
      <c r="D146"/>
      <c r="E146"/>
      <c r="F146"/>
      <c r="G146"/>
      <c r="H146"/>
      <c r="I146"/>
      <c r="J146"/>
      <c r="K146"/>
      <c r="L146"/>
      <c r="M146"/>
      <c r="N146"/>
      <c r="O146"/>
      <c r="P146"/>
      <c r="Q146"/>
    </row>
    <row r="147" spans="1:17" ht="15">
      <c r="A147"/>
      <c r="B147"/>
      <c r="C147"/>
      <c r="D147"/>
      <c r="E147"/>
      <c r="F147"/>
      <c r="G147"/>
      <c r="H147"/>
      <c r="I147"/>
      <c r="J147"/>
      <c r="K147"/>
      <c r="L147"/>
      <c r="M147"/>
      <c r="N147"/>
      <c r="O147"/>
      <c r="P147"/>
      <c r="Q147"/>
    </row>
    <row r="148" spans="1:17" ht="15">
      <c r="A148"/>
      <c r="B148"/>
      <c r="C148"/>
      <c r="D148"/>
      <c r="E148"/>
      <c r="F148"/>
      <c r="G148"/>
      <c r="H148"/>
      <c r="I148"/>
      <c r="J148"/>
      <c r="K148"/>
      <c r="L148"/>
      <c r="M148"/>
      <c r="N148"/>
      <c r="O148"/>
      <c r="P148"/>
      <c r="Q148"/>
    </row>
    <row r="149" spans="1:17" ht="15">
      <c r="A149"/>
      <c r="B149"/>
      <c r="C149"/>
      <c r="D149"/>
      <c r="E149"/>
      <c r="F149"/>
      <c r="G149"/>
      <c r="H149"/>
      <c r="I149"/>
      <c r="J149"/>
      <c r="K149"/>
      <c r="L149"/>
      <c r="M149"/>
      <c r="N149"/>
      <c r="O149"/>
      <c r="P149"/>
      <c r="Q149"/>
    </row>
    <row r="150" spans="1:17" ht="15">
      <c r="A150"/>
      <c r="B150"/>
      <c r="C150"/>
      <c r="D150"/>
      <c r="E150"/>
      <c r="F150"/>
      <c r="G150"/>
      <c r="H150"/>
      <c r="I150"/>
      <c r="J150"/>
      <c r="K150"/>
      <c r="L150"/>
      <c r="M150"/>
      <c r="N150"/>
      <c r="O150"/>
      <c r="P150"/>
      <c r="Q150"/>
    </row>
    <row r="151" spans="1:17" ht="15">
      <c r="A151"/>
      <c r="B151"/>
      <c r="C151"/>
      <c r="D151"/>
      <c r="E151"/>
      <c r="F151"/>
      <c r="G151"/>
      <c r="H151"/>
      <c r="I151"/>
      <c r="J151"/>
      <c r="K151"/>
      <c r="L151"/>
      <c r="M151"/>
      <c r="N151"/>
      <c r="O151"/>
      <c r="P151"/>
      <c r="Q151"/>
    </row>
    <row r="152" spans="1:17" ht="15">
      <c r="A152"/>
      <c r="B152"/>
      <c r="C152"/>
      <c r="D152"/>
      <c r="E152"/>
      <c r="F152"/>
      <c r="G152"/>
      <c r="H152"/>
      <c r="I152"/>
      <c r="J152"/>
      <c r="K152"/>
      <c r="L152"/>
      <c r="M152"/>
      <c r="N152"/>
      <c r="O152"/>
      <c r="P152"/>
      <c r="Q152"/>
    </row>
    <row r="153" spans="1:17" ht="15">
      <c r="A153"/>
      <c r="B153"/>
      <c r="C153"/>
      <c r="D153"/>
      <c r="E153"/>
      <c r="F153"/>
      <c r="G153"/>
      <c r="H153"/>
      <c r="I153"/>
      <c r="J153"/>
      <c r="K153"/>
      <c r="L153"/>
      <c r="M153"/>
      <c r="N153"/>
      <c r="O153"/>
      <c r="P153"/>
      <c r="Q153"/>
    </row>
    <row r="154" spans="1:17" ht="15">
      <c r="A154"/>
      <c r="B154"/>
      <c r="C154"/>
      <c r="D154"/>
      <c r="E154"/>
      <c r="F154"/>
      <c r="G154"/>
      <c r="H154"/>
      <c r="I154"/>
      <c r="J154"/>
      <c r="K154"/>
      <c r="L154"/>
      <c r="M154"/>
      <c r="N154"/>
      <c r="O154"/>
      <c r="P154"/>
      <c r="Q154"/>
    </row>
    <row r="155" spans="1:17" ht="15">
      <c r="A155"/>
      <c r="B155"/>
      <c r="C155"/>
      <c r="D155"/>
      <c r="E155"/>
      <c r="F155"/>
      <c r="G155"/>
      <c r="H155"/>
      <c r="I155"/>
      <c r="J155"/>
      <c r="K155"/>
      <c r="L155"/>
      <c r="M155"/>
      <c r="N155"/>
      <c r="O155"/>
      <c r="P155"/>
      <c r="Q155"/>
    </row>
    <row r="156" spans="1:17" ht="15">
      <c r="A156"/>
      <c r="B156"/>
      <c r="C156"/>
      <c r="D156"/>
      <c r="E156"/>
      <c r="F156"/>
      <c r="G156"/>
      <c r="H156"/>
      <c r="I156"/>
      <c r="J156"/>
      <c r="K156"/>
      <c r="L156"/>
      <c r="M156"/>
      <c r="N156"/>
      <c r="O156"/>
      <c r="P156"/>
      <c r="Q156"/>
    </row>
    <row r="157" spans="1:17" ht="15">
      <c r="A157"/>
      <c r="B157"/>
      <c r="C157"/>
      <c r="D157"/>
      <c r="E157"/>
      <c r="F157"/>
      <c r="G157"/>
      <c r="H157"/>
      <c r="I157"/>
      <c r="J157"/>
      <c r="K157"/>
      <c r="L157"/>
      <c r="M157"/>
      <c r="N157"/>
      <c r="O157"/>
      <c r="P157"/>
      <c r="Q157"/>
    </row>
    <row r="158" spans="1:17" ht="15">
      <c r="A158"/>
      <c r="B158"/>
      <c r="C158"/>
      <c r="D158"/>
      <c r="E158"/>
      <c r="F158"/>
      <c r="G158"/>
      <c r="H158"/>
      <c r="I158"/>
      <c r="J158"/>
      <c r="K158"/>
      <c r="L158"/>
      <c r="M158"/>
      <c r="N158"/>
      <c r="O158"/>
      <c r="P158"/>
      <c r="Q158"/>
    </row>
    <row r="159" spans="1:17" ht="15">
      <c r="A159"/>
      <c r="B159"/>
      <c r="C159"/>
      <c r="D159"/>
      <c r="E159"/>
      <c r="F159"/>
      <c r="G159"/>
      <c r="H159"/>
      <c r="I159"/>
      <c r="J159"/>
      <c r="K159"/>
      <c r="L159"/>
      <c r="M159"/>
      <c r="N159"/>
      <c r="O159"/>
      <c r="P159"/>
      <c r="Q159"/>
    </row>
    <row r="160" spans="1:17" ht="15">
      <c r="A160"/>
      <c r="B160"/>
      <c r="C160"/>
      <c r="D160"/>
      <c r="E160"/>
      <c r="F160"/>
      <c r="G160"/>
      <c r="H160"/>
      <c r="I160"/>
      <c r="J160"/>
      <c r="K160"/>
      <c r="L160"/>
      <c r="M160"/>
      <c r="N160"/>
      <c r="O160"/>
      <c r="P160"/>
      <c r="Q160"/>
    </row>
    <row r="161" spans="1:17" ht="15">
      <c r="A161"/>
      <c r="B161"/>
      <c r="C161"/>
      <c r="D161"/>
      <c r="E161"/>
      <c r="F161"/>
      <c r="G161"/>
      <c r="H161"/>
      <c r="I161"/>
      <c r="J161"/>
      <c r="K161"/>
      <c r="L161"/>
      <c r="M161"/>
      <c r="N161"/>
      <c r="O161"/>
      <c r="P161"/>
      <c r="Q161"/>
    </row>
    <row r="162" spans="1:17" ht="15">
      <c r="A162"/>
      <c r="B162"/>
      <c r="C162"/>
      <c r="D162"/>
      <c r="E162"/>
      <c r="F162"/>
      <c r="G162"/>
      <c r="H162"/>
      <c r="I162"/>
      <c r="J162"/>
      <c r="K162"/>
      <c r="L162"/>
      <c r="M162"/>
      <c r="N162"/>
      <c r="O162"/>
      <c r="P162"/>
      <c r="Q162"/>
    </row>
    <row r="163" spans="1:17" ht="15">
      <c r="A163"/>
      <c r="B163"/>
      <c r="C163"/>
      <c r="D163"/>
      <c r="E163"/>
      <c r="F163"/>
      <c r="G163"/>
      <c r="H163"/>
      <c r="I163"/>
      <c r="J163"/>
      <c r="K163"/>
      <c r="L163"/>
      <c r="M163"/>
      <c r="N163"/>
      <c r="O163"/>
      <c r="P163"/>
      <c r="Q163"/>
    </row>
    <row r="164" spans="1:17" ht="15">
      <c r="A164"/>
      <c r="B164"/>
      <c r="C164"/>
      <c r="D164"/>
      <c r="E164"/>
      <c r="F164"/>
      <c r="G164"/>
      <c r="H164"/>
      <c r="I164"/>
      <c r="J164"/>
      <c r="K164"/>
      <c r="L164"/>
      <c r="M164"/>
      <c r="N164"/>
      <c r="O164"/>
      <c r="P164"/>
      <c r="Q164"/>
    </row>
    <row r="165" spans="1:17" ht="15">
      <c r="A165"/>
      <c r="B165"/>
      <c r="C165"/>
      <c r="D165"/>
      <c r="E165"/>
      <c r="F165"/>
      <c r="G165"/>
      <c r="H165"/>
      <c r="I165"/>
      <c r="J165"/>
      <c r="K165"/>
      <c r="L165"/>
      <c r="M165"/>
      <c r="N165"/>
      <c r="O165"/>
      <c r="P165"/>
      <c r="Q165"/>
    </row>
    <row r="166" spans="1:17" ht="15">
      <c r="A166"/>
      <c r="B166"/>
      <c r="C166"/>
      <c r="D166"/>
      <c r="E166"/>
      <c r="F166"/>
      <c r="G166"/>
      <c r="H166"/>
      <c r="I166"/>
      <c r="J166"/>
      <c r="K166"/>
      <c r="L166"/>
      <c r="M166"/>
      <c r="N166"/>
      <c r="O166"/>
      <c r="P166"/>
      <c r="Q166"/>
    </row>
    <row r="167" spans="1:17" ht="15">
      <c r="A167"/>
      <c r="B167"/>
      <c r="C167"/>
      <c r="D167"/>
      <c r="E167"/>
      <c r="F167"/>
      <c r="G167"/>
      <c r="H167"/>
      <c r="I167"/>
      <c r="J167"/>
      <c r="K167"/>
      <c r="L167"/>
      <c r="M167"/>
      <c r="N167"/>
      <c r="O167"/>
      <c r="P167"/>
      <c r="Q167"/>
    </row>
    <row r="168" spans="1:17" ht="15">
      <c r="A168"/>
      <c r="B168"/>
      <c r="C168"/>
      <c r="D168"/>
      <c r="E168"/>
      <c r="F168"/>
      <c r="G168"/>
      <c r="H168"/>
      <c r="I168"/>
      <c r="J168"/>
      <c r="K168"/>
      <c r="L168"/>
      <c r="M168"/>
      <c r="N168"/>
      <c r="O168"/>
      <c r="P168"/>
      <c r="Q168"/>
    </row>
    <row r="169" spans="1:17" ht="15">
      <c r="A169"/>
      <c r="B169"/>
      <c r="C169"/>
      <c r="D169"/>
      <c r="E169"/>
      <c r="F169"/>
      <c r="G169"/>
      <c r="H169"/>
      <c r="I169"/>
      <c r="J169"/>
      <c r="K169"/>
      <c r="L169"/>
      <c r="M169"/>
      <c r="N169"/>
      <c r="O169"/>
      <c r="P169"/>
      <c r="Q169"/>
    </row>
    <row r="170" spans="1:17" ht="15">
      <c r="A170"/>
      <c r="B170"/>
      <c r="C170"/>
      <c r="D170"/>
      <c r="E170"/>
      <c r="F170"/>
      <c r="G170"/>
      <c r="H170"/>
      <c r="I170"/>
      <c r="J170"/>
      <c r="K170"/>
      <c r="L170"/>
      <c r="M170"/>
      <c r="N170"/>
      <c r="O170"/>
      <c r="P170"/>
      <c r="Q170"/>
    </row>
    <row r="171" spans="1:17" ht="15">
      <c r="A171"/>
      <c r="B171"/>
      <c r="C171"/>
      <c r="D171"/>
      <c r="E171"/>
      <c r="F171"/>
      <c r="G171"/>
      <c r="H171"/>
      <c r="I171"/>
      <c r="J171"/>
      <c r="K171"/>
      <c r="L171"/>
      <c r="M171"/>
      <c r="N171"/>
      <c r="O171"/>
      <c r="P171"/>
      <c r="Q171"/>
    </row>
    <row r="172" spans="1:17" ht="15">
      <c r="A172"/>
      <c r="B172"/>
      <c r="C172"/>
      <c r="D172"/>
      <c r="E172"/>
      <c r="F172"/>
      <c r="G172"/>
      <c r="H172"/>
      <c r="I172"/>
      <c r="J172"/>
      <c r="K172"/>
      <c r="L172"/>
      <c r="M172"/>
      <c r="N172"/>
      <c r="O172"/>
      <c r="P172"/>
      <c r="Q172"/>
    </row>
    <row r="173" spans="1:17" ht="15">
      <c r="A173"/>
      <c r="B173"/>
      <c r="C173"/>
      <c r="D173"/>
      <c r="E173"/>
      <c r="F173"/>
      <c r="G173"/>
      <c r="H173"/>
      <c r="I173"/>
      <c r="J173"/>
      <c r="K173"/>
      <c r="L173"/>
      <c r="M173"/>
      <c r="N173"/>
      <c r="O173"/>
      <c r="P173"/>
      <c r="Q173"/>
    </row>
    <row r="174" spans="1:17" ht="15">
      <c r="A174"/>
      <c r="B174"/>
      <c r="C174"/>
      <c r="D174"/>
      <c r="E174"/>
      <c r="F174"/>
      <c r="G174"/>
      <c r="H174"/>
      <c r="I174"/>
      <c r="J174"/>
      <c r="K174"/>
      <c r="L174"/>
      <c r="M174"/>
      <c r="N174"/>
      <c r="O174"/>
      <c r="P174"/>
      <c r="Q174"/>
    </row>
    <row r="175" spans="1:17" ht="15">
      <c r="A175"/>
      <c r="B175"/>
      <c r="C175"/>
      <c r="D175"/>
      <c r="E175"/>
      <c r="F175"/>
      <c r="G175"/>
      <c r="H175"/>
      <c r="I175"/>
      <c r="J175"/>
      <c r="K175"/>
      <c r="L175"/>
      <c r="M175"/>
      <c r="N175"/>
      <c r="O175"/>
      <c r="P175"/>
      <c r="Q175"/>
    </row>
    <row r="176" spans="1:17" ht="15">
      <c r="A176"/>
      <c r="B176"/>
      <c r="C176"/>
      <c r="D176"/>
      <c r="E176"/>
      <c r="F176"/>
      <c r="G176"/>
      <c r="H176"/>
      <c r="I176"/>
      <c r="J176"/>
      <c r="K176"/>
      <c r="L176"/>
      <c r="M176"/>
      <c r="N176"/>
      <c r="O176"/>
      <c r="P176"/>
      <c r="Q176"/>
    </row>
    <row r="177" spans="1:17" ht="15">
      <c r="A177"/>
      <c r="B177"/>
      <c r="C177"/>
      <c r="D177"/>
      <c r="E177"/>
      <c r="F177"/>
      <c r="G177"/>
      <c r="H177"/>
      <c r="I177"/>
      <c r="J177"/>
      <c r="K177"/>
      <c r="L177"/>
      <c r="M177"/>
      <c r="N177"/>
      <c r="O177"/>
      <c r="P177"/>
      <c r="Q177"/>
    </row>
    <row r="178" spans="1:17" ht="15">
      <c r="A178"/>
      <c r="B178"/>
      <c r="C178"/>
      <c r="D178"/>
      <c r="E178"/>
      <c r="F178"/>
      <c r="G178"/>
      <c r="H178"/>
      <c r="I178"/>
      <c r="J178"/>
      <c r="K178"/>
      <c r="L178"/>
      <c r="M178"/>
      <c r="N178"/>
      <c r="O178"/>
      <c r="P178"/>
      <c r="Q178"/>
    </row>
    <row r="179" spans="1:17" ht="15">
      <c r="A179"/>
      <c r="B179"/>
      <c r="C179"/>
      <c r="D179"/>
      <c r="E179"/>
      <c r="F179"/>
      <c r="G179"/>
      <c r="H179"/>
      <c r="I179"/>
      <c r="J179"/>
      <c r="K179"/>
      <c r="L179"/>
      <c r="M179"/>
      <c r="N179"/>
      <c r="O179"/>
      <c r="P179"/>
      <c r="Q179"/>
    </row>
    <row r="180" spans="1:17" ht="15">
      <c r="A180"/>
      <c r="B180"/>
      <c r="C180"/>
      <c r="D180"/>
      <c r="E180"/>
      <c r="F180"/>
      <c r="G180"/>
      <c r="H180"/>
      <c r="I180"/>
      <c r="J180"/>
      <c r="K180"/>
      <c r="L180"/>
      <c r="M180"/>
      <c r="N180"/>
      <c r="O180"/>
      <c r="P180"/>
      <c r="Q180"/>
    </row>
    <row r="181" spans="1:17" ht="15">
      <c r="A181"/>
      <c r="B181"/>
      <c r="C181"/>
      <c r="D181"/>
      <c r="E181"/>
      <c r="F181"/>
      <c r="G181"/>
      <c r="H181"/>
      <c r="I181"/>
      <c r="J181"/>
      <c r="K181"/>
      <c r="L181"/>
      <c r="M181"/>
      <c r="N181"/>
      <c r="O181"/>
      <c r="P181"/>
      <c r="Q181"/>
    </row>
    <row r="182" spans="1:17" ht="15">
      <c r="A182"/>
      <c r="B182"/>
      <c r="C182"/>
      <c r="D182"/>
      <c r="E182"/>
      <c r="F182"/>
      <c r="G182"/>
      <c r="H182"/>
      <c r="I182"/>
      <c r="J182"/>
      <c r="K182"/>
      <c r="L182"/>
      <c r="M182"/>
      <c r="N182"/>
      <c r="O182"/>
      <c r="P182"/>
      <c r="Q182"/>
    </row>
    <row r="183" spans="1:17" ht="15">
      <c r="A183"/>
      <c r="B183"/>
      <c r="C183"/>
      <c r="D183"/>
      <c r="E183"/>
      <c r="F183"/>
      <c r="G183"/>
      <c r="H183"/>
      <c r="I183"/>
      <c r="J183"/>
      <c r="K183"/>
      <c r="L183"/>
      <c r="M183"/>
      <c r="N183"/>
      <c r="O183"/>
      <c r="P183"/>
      <c r="Q183"/>
    </row>
    <row r="184" spans="1:17" ht="15">
      <c r="A184"/>
      <c r="B184"/>
      <c r="C184"/>
      <c r="D184"/>
      <c r="E184"/>
      <c r="F184"/>
      <c r="G184"/>
      <c r="H184"/>
      <c r="I184"/>
      <c r="J184"/>
      <c r="K184"/>
      <c r="L184"/>
      <c r="M184"/>
      <c r="N184"/>
      <c r="O184"/>
      <c r="P184"/>
      <c r="Q184"/>
    </row>
    <row r="185" spans="1:17" ht="15">
      <c r="A185"/>
      <c r="B185"/>
      <c r="C185"/>
      <c r="D185"/>
      <c r="E185"/>
      <c r="F185"/>
      <c r="G185"/>
      <c r="H185"/>
      <c r="I185"/>
      <c r="J185"/>
      <c r="K185"/>
      <c r="L185"/>
      <c r="M185"/>
      <c r="N185"/>
      <c r="O185"/>
      <c r="P185"/>
      <c r="Q185"/>
    </row>
    <row r="186" spans="1:17" ht="15">
      <c r="A186"/>
      <c r="B186"/>
      <c r="C186"/>
      <c r="D186"/>
      <c r="E186"/>
      <c r="F186"/>
      <c r="G186"/>
      <c r="H186"/>
      <c r="I186"/>
      <c r="J186"/>
      <c r="K186"/>
      <c r="L186"/>
      <c r="M186"/>
      <c r="N186"/>
      <c r="O186"/>
      <c r="P186"/>
      <c r="Q186"/>
    </row>
    <row r="187" spans="1:17" ht="15">
      <c r="A187"/>
      <c r="B187"/>
      <c r="C187"/>
      <c r="D187"/>
      <c r="E187"/>
      <c r="F187"/>
      <c r="G187"/>
      <c r="H187"/>
      <c r="I187"/>
      <c r="J187"/>
      <c r="K187"/>
      <c r="L187"/>
      <c r="M187"/>
      <c r="N187"/>
      <c r="O187"/>
      <c r="P187"/>
      <c r="Q187"/>
    </row>
    <row r="188" spans="1:17" ht="15">
      <c r="A188"/>
      <c r="B188"/>
      <c r="C188"/>
      <c r="D188"/>
      <c r="E188"/>
      <c r="F188"/>
      <c r="G188"/>
      <c r="H188"/>
      <c r="I188"/>
      <c r="J188"/>
      <c r="K188"/>
      <c r="L188"/>
      <c r="M188"/>
      <c r="N188"/>
      <c r="O188"/>
      <c r="P188"/>
      <c r="Q188"/>
    </row>
    <row r="189" spans="1:17" ht="15">
      <c r="A189"/>
      <c r="B189"/>
      <c r="C189"/>
      <c r="D189"/>
      <c r="E189"/>
      <c r="F189"/>
      <c r="G189"/>
      <c r="H189"/>
      <c r="I189"/>
      <c r="J189"/>
      <c r="K189"/>
      <c r="L189"/>
      <c r="M189"/>
      <c r="N189"/>
      <c r="O189"/>
      <c r="P189"/>
      <c r="Q189"/>
    </row>
    <row r="190" spans="1:17" ht="15">
      <c r="A190"/>
      <c r="B190"/>
      <c r="C190"/>
      <c r="D190"/>
      <c r="E190"/>
      <c r="F190"/>
      <c r="G190"/>
      <c r="H190"/>
      <c r="I190"/>
      <c r="J190"/>
      <c r="K190"/>
      <c r="L190"/>
      <c r="M190"/>
      <c r="N190"/>
      <c r="O190"/>
      <c r="P190"/>
      <c r="Q190"/>
    </row>
    <row r="191" spans="1:17" ht="15">
      <c r="A191"/>
      <c r="B191"/>
      <c r="C191"/>
      <c r="D191"/>
      <c r="E191"/>
      <c r="F191"/>
      <c r="G191"/>
      <c r="H191"/>
      <c r="I191"/>
      <c r="J191"/>
      <c r="K191"/>
      <c r="L191"/>
      <c r="M191"/>
      <c r="N191"/>
      <c r="O191"/>
      <c r="P191"/>
      <c r="Q191"/>
    </row>
    <row r="192" spans="1:17" ht="15">
      <c r="A192"/>
      <c r="B192"/>
      <c r="C192"/>
      <c r="D192"/>
      <c r="E192"/>
      <c r="F192"/>
      <c r="G192"/>
      <c r="H192"/>
      <c r="I192"/>
      <c r="J192"/>
      <c r="K192"/>
      <c r="L192"/>
      <c r="M192"/>
      <c r="N192"/>
      <c r="O192"/>
      <c r="P192"/>
      <c r="Q192"/>
    </row>
    <row r="193" spans="1:17" ht="15">
      <c r="A193"/>
      <c r="B193"/>
      <c r="C193"/>
      <c r="D193"/>
      <c r="E193"/>
      <c r="F193"/>
      <c r="G193"/>
      <c r="H193"/>
      <c r="I193"/>
      <c r="J193"/>
      <c r="K193"/>
      <c r="L193"/>
      <c r="M193"/>
      <c r="N193"/>
      <c r="O193"/>
      <c r="P193"/>
      <c r="Q193"/>
    </row>
    <row r="194" spans="1:17" ht="15">
      <c r="A194"/>
      <c r="B194"/>
      <c r="C194"/>
      <c r="D194"/>
      <c r="E194"/>
      <c r="F194"/>
      <c r="G194"/>
      <c r="H194"/>
      <c r="I194"/>
      <c r="J194"/>
      <c r="K194"/>
      <c r="L194"/>
      <c r="M194"/>
      <c r="N194"/>
      <c r="O194"/>
      <c r="P194"/>
      <c r="Q194"/>
    </row>
    <row r="195" spans="1:17" ht="15">
      <c r="A195"/>
      <c r="B195"/>
      <c r="C195"/>
      <c r="D195"/>
      <c r="E195"/>
      <c r="F195"/>
      <c r="G195"/>
      <c r="H195"/>
      <c r="I195"/>
      <c r="J195"/>
      <c r="K195"/>
      <c r="L195"/>
      <c r="M195"/>
      <c r="N195"/>
      <c r="O195"/>
      <c r="P195"/>
      <c r="Q195"/>
    </row>
    <row r="196" spans="1:17" ht="15">
      <c r="A196"/>
      <c r="B196"/>
      <c r="C196"/>
      <c r="D196"/>
      <c r="E196"/>
      <c r="F196"/>
      <c r="G196"/>
      <c r="H196"/>
      <c r="I196"/>
      <c r="J196"/>
      <c r="K196"/>
      <c r="L196"/>
      <c r="M196"/>
      <c r="N196"/>
      <c r="O196"/>
      <c r="P196"/>
      <c r="Q196"/>
    </row>
    <row r="197" spans="1:17" ht="15">
      <c r="A197"/>
      <c r="B197"/>
      <c r="C197"/>
      <c r="D197"/>
      <c r="E197"/>
      <c r="F197"/>
      <c r="G197"/>
      <c r="H197"/>
      <c r="I197"/>
      <c r="J197"/>
      <c r="K197"/>
      <c r="L197"/>
      <c r="M197"/>
      <c r="N197"/>
      <c r="O197"/>
      <c r="P197"/>
      <c r="Q197"/>
    </row>
    <row r="198" spans="1:17" ht="15">
      <c r="A198"/>
      <c r="B198"/>
      <c r="C198"/>
      <c r="D198"/>
      <c r="E198"/>
      <c r="F198"/>
      <c r="G198"/>
      <c r="H198"/>
      <c r="I198"/>
      <c r="J198"/>
      <c r="K198"/>
      <c r="L198"/>
      <c r="M198"/>
      <c r="N198"/>
      <c r="O198"/>
      <c r="P198"/>
      <c r="Q198"/>
    </row>
    <row r="199" spans="1:17" ht="15">
      <c r="A199"/>
      <c r="B199"/>
      <c r="C199"/>
      <c r="D199"/>
      <c r="E199"/>
      <c r="F199"/>
      <c r="G199"/>
      <c r="H199"/>
      <c r="I199"/>
      <c r="J199"/>
      <c r="K199"/>
      <c r="L199"/>
      <c r="M199"/>
      <c r="N199"/>
      <c r="O199"/>
      <c r="P199"/>
      <c r="Q199"/>
    </row>
    <row r="200" spans="1:17" ht="15">
      <c r="A200"/>
      <c r="B200"/>
      <c r="C200"/>
      <c r="D200"/>
      <c r="E200"/>
      <c r="F200"/>
      <c r="G200"/>
      <c r="H200"/>
      <c r="I200"/>
      <c r="J200"/>
      <c r="K200"/>
      <c r="L200"/>
      <c r="M200"/>
      <c r="N200"/>
      <c r="O200"/>
      <c r="P200"/>
      <c r="Q200"/>
    </row>
    <row r="201" spans="1:17" ht="15">
      <c r="A201"/>
      <c r="B201"/>
      <c r="C201"/>
      <c r="D201"/>
      <c r="E201"/>
      <c r="F201"/>
      <c r="G201"/>
      <c r="H201"/>
      <c r="I201"/>
      <c r="J201"/>
      <c r="K201"/>
      <c r="L201"/>
      <c r="M201"/>
      <c r="N201"/>
      <c r="O201"/>
      <c r="P201"/>
      <c r="Q201"/>
    </row>
    <row r="202" spans="1:17" ht="15">
      <c r="A202"/>
      <c r="B202"/>
      <c r="C202"/>
      <c r="D202"/>
      <c r="E202"/>
      <c r="F202"/>
      <c r="G202"/>
      <c r="H202"/>
      <c r="I202"/>
      <c r="J202"/>
      <c r="K202"/>
      <c r="L202"/>
      <c r="M202"/>
      <c r="N202"/>
      <c r="O202"/>
      <c r="P202"/>
      <c r="Q202"/>
    </row>
    <row r="203" spans="1:17" ht="15">
      <c r="A203"/>
      <c r="B203"/>
      <c r="C203"/>
      <c r="D203"/>
      <c r="E203"/>
      <c r="F203"/>
      <c r="G203"/>
      <c r="H203"/>
      <c r="I203"/>
      <c r="J203"/>
      <c r="K203"/>
      <c r="L203"/>
      <c r="M203"/>
      <c r="N203"/>
      <c r="O203"/>
      <c r="P203"/>
      <c r="Q203"/>
    </row>
    <row r="204" spans="1:17" ht="15">
      <c r="A204"/>
      <c r="B204"/>
      <c r="C204"/>
      <c r="D204"/>
      <c r="E204"/>
      <c r="F204"/>
      <c r="G204"/>
      <c r="H204"/>
      <c r="I204"/>
      <c r="J204"/>
      <c r="K204"/>
      <c r="L204"/>
      <c r="M204"/>
      <c r="N204"/>
      <c r="O204"/>
      <c r="P204"/>
      <c r="Q204"/>
    </row>
    <row r="205" spans="1:17" ht="15">
      <c r="A205"/>
      <c r="B205"/>
      <c r="C205"/>
      <c r="D205"/>
      <c r="E205"/>
      <c r="F205"/>
      <c r="G205"/>
      <c r="H205"/>
      <c r="I205"/>
      <c r="J205"/>
      <c r="K205"/>
      <c r="L205"/>
      <c r="M205"/>
      <c r="N205"/>
      <c r="O205"/>
      <c r="P205"/>
      <c r="Q205"/>
    </row>
    <row r="206" spans="1:17" ht="15">
      <c r="A206"/>
      <c r="B206"/>
      <c r="C206"/>
      <c r="D206"/>
      <c r="E206"/>
      <c r="F206"/>
      <c r="G206"/>
      <c r="H206"/>
      <c r="I206"/>
      <c r="J206"/>
      <c r="K206"/>
      <c r="L206"/>
      <c r="M206"/>
      <c r="N206"/>
      <c r="O206"/>
      <c r="P206"/>
      <c r="Q206"/>
    </row>
    <row r="207" spans="1:17" ht="15">
      <c r="A207"/>
      <c r="B207"/>
      <c r="C207"/>
      <c r="D207"/>
      <c r="E207"/>
      <c r="F207"/>
      <c r="G207"/>
      <c r="H207"/>
      <c r="I207"/>
      <c r="J207"/>
      <c r="K207"/>
      <c r="L207"/>
      <c r="M207"/>
      <c r="N207"/>
      <c r="O207"/>
      <c r="P207"/>
      <c r="Q207"/>
    </row>
    <row r="208" spans="1:17" ht="15">
      <c r="A208"/>
      <c r="B208"/>
      <c r="C208"/>
      <c r="D208"/>
      <c r="E208"/>
      <c r="F208"/>
      <c r="G208"/>
      <c r="H208"/>
      <c r="I208"/>
      <c r="J208"/>
      <c r="K208"/>
      <c r="L208"/>
      <c r="M208"/>
      <c r="N208"/>
      <c r="O208"/>
      <c r="P208"/>
      <c r="Q208"/>
    </row>
    <row r="209" spans="1:17" ht="15">
      <c r="A209"/>
      <c r="B209"/>
      <c r="C209"/>
      <c r="D209"/>
      <c r="E209"/>
      <c r="F209"/>
      <c r="G209"/>
      <c r="H209"/>
      <c r="I209"/>
      <c r="J209"/>
      <c r="K209"/>
      <c r="L209"/>
      <c r="M209"/>
      <c r="N209"/>
      <c r="O209"/>
      <c r="P209"/>
      <c r="Q209"/>
    </row>
    <row r="210" spans="1:17" ht="15">
      <c r="A210"/>
      <c r="B210"/>
      <c r="C210"/>
      <c r="D210"/>
      <c r="E210"/>
      <c r="F210"/>
      <c r="G210"/>
      <c r="H210"/>
      <c r="I210"/>
      <c r="J210"/>
      <c r="K210"/>
      <c r="L210"/>
      <c r="M210"/>
      <c r="N210"/>
      <c r="O210"/>
      <c r="P210"/>
      <c r="Q210"/>
    </row>
    <row r="211" spans="1:17" ht="15">
      <c r="A211"/>
      <c r="B211"/>
      <c r="C211"/>
      <c r="D211"/>
      <c r="E211"/>
      <c r="F211"/>
      <c r="G211"/>
      <c r="H211"/>
      <c r="I211"/>
      <c r="J211"/>
      <c r="K211"/>
      <c r="L211"/>
      <c r="M211"/>
      <c r="N211"/>
      <c r="O211"/>
      <c r="P211"/>
      <c r="Q211"/>
    </row>
    <row r="212" spans="1:17" ht="15">
      <c r="A212"/>
      <c r="B212"/>
      <c r="C212"/>
      <c r="D212"/>
      <c r="E212"/>
      <c r="F212"/>
      <c r="G212"/>
      <c r="H212"/>
      <c r="I212"/>
      <c r="J212"/>
      <c r="K212"/>
      <c r="L212"/>
      <c r="M212"/>
      <c r="N212"/>
      <c r="O212"/>
      <c r="P212"/>
      <c r="Q212"/>
    </row>
    <row r="213" spans="1:17" ht="15">
      <c r="A213"/>
      <c r="B213"/>
      <c r="C213"/>
      <c r="D213"/>
      <c r="E213"/>
      <c r="F213"/>
      <c r="G213"/>
      <c r="H213"/>
      <c r="I213"/>
      <c r="J213"/>
      <c r="K213"/>
      <c r="L213"/>
      <c r="M213"/>
      <c r="N213"/>
      <c r="O213"/>
      <c r="P213"/>
      <c r="Q213"/>
    </row>
    <row r="214" spans="1:17" ht="15">
      <c r="A214"/>
      <c r="B214"/>
      <c r="C214"/>
      <c r="D214"/>
      <c r="E214"/>
      <c r="F214"/>
      <c r="G214"/>
      <c r="H214"/>
      <c r="I214"/>
      <c r="J214"/>
      <c r="K214"/>
      <c r="L214"/>
      <c r="M214"/>
      <c r="N214"/>
      <c r="O214"/>
      <c r="P214"/>
      <c r="Q214"/>
    </row>
    <row r="215" spans="1:17" ht="15">
      <c r="A215"/>
      <c r="B215"/>
      <c r="C215"/>
      <c r="D215"/>
      <c r="E215"/>
      <c r="F215"/>
      <c r="G215"/>
      <c r="H215"/>
      <c r="I215"/>
      <c r="J215"/>
      <c r="K215"/>
      <c r="L215"/>
      <c r="M215"/>
      <c r="N215"/>
      <c r="O215"/>
      <c r="P215"/>
      <c r="Q215"/>
    </row>
    <row r="216" spans="1:17" ht="15">
      <c r="A216"/>
      <c r="B216"/>
      <c r="C216"/>
      <c r="D216"/>
      <c r="E216"/>
      <c r="F216"/>
      <c r="G216"/>
      <c r="H216"/>
      <c r="I216"/>
      <c r="J216"/>
      <c r="K216"/>
      <c r="L216"/>
      <c r="M216"/>
      <c r="N216"/>
      <c r="O216"/>
      <c r="P216"/>
      <c r="Q216"/>
    </row>
    <row r="217" spans="1:17" ht="15">
      <c r="A217"/>
      <c r="B217"/>
      <c r="C217"/>
      <c r="D217"/>
      <c r="E217"/>
      <c r="F217"/>
      <c r="G217"/>
      <c r="H217"/>
      <c r="I217"/>
      <c r="J217"/>
      <c r="K217"/>
      <c r="L217"/>
      <c r="M217"/>
      <c r="N217"/>
      <c r="O217"/>
      <c r="P217"/>
      <c r="Q217"/>
    </row>
    <row r="218" spans="1:17" ht="15">
      <c r="A218"/>
      <c r="B218"/>
      <c r="C218"/>
      <c r="D218"/>
      <c r="E218"/>
      <c r="F218"/>
      <c r="G218"/>
      <c r="H218"/>
      <c r="I218"/>
      <c r="J218"/>
      <c r="K218"/>
      <c r="L218"/>
      <c r="M218"/>
      <c r="N218"/>
      <c r="O218"/>
      <c r="P218"/>
      <c r="Q218"/>
    </row>
    <row r="219" spans="1:17" ht="15">
      <c r="A219"/>
      <c r="B219"/>
      <c r="C219"/>
      <c r="D219"/>
      <c r="E219"/>
      <c r="F219"/>
      <c r="G219"/>
      <c r="H219"/>
      <c r="I219"/>
      <c r="J219"/>
      <c r="K219"/>
      <c r="L219"/>
      <c r="M219"/>
      <c r="N219"/>
      <c r="O219"/>
      <c r="P219"/>
      <c r="Q219"/>
    </row>
    <row r="220" spans="1:17" ht="15">
      <c r="A220"/>
      <c r="B220"/>
      <c r="C220"/>
      <c r="D220"/>
      <c r="E220"/>
      <c r="F220"/>
      <c r="G220"/>
      <c r="H220"/>
      <c r="I220"/>
      <c r="J220"/>
      <c r="K220"/>
      <c r="L220"/>
      <c r="M220"/>
      <c r="N220"/>
      <c r="O220"/>
      <c r="P220"/>
      <c r="Q220"/>
    </row>
    <row r="221" spans="1:17" ht="15">
      <c r="A221"/>
      <c r="B221"/>
      <c r="C221"/>
      <c r="D221"/>
      <c r="E221"/>
      <c r="F221"/>
      <c r="G221"/>
      <c r="H221"/>
      <c r="I221"/>
      <c r="J221"/>
      <c r="K221"/>
      <c r="L221"/>
      <c r="M221"/>
      <c r="N221"/>
      <c r="O221"/>
      <c r="P221"/>
      <c r="Q221"/>
    </row>
    <row r="222" spans="1:17" ht="15">
      <c r="A222"/>
      <c r="B222"/>
      <c r="C222"/>
      <c r="D222"/>
      <c r="E222"/>
      <c r="F222"/>
      <c r="G222"/>
      <c r="H222"/>
      <c r="I222"/>
      <c r="J222"/>
      <c r="K222"/>
      <c r="L222"/>
      <c r="M222"/>
      <c r="N222"/>
      <c r="O222"/>
      <c r="P222"/>
      <c r="Q222"/>
    </row>
    <row r="223" spans="1:17" ht="15">
      <c r="A223"/>
      <c r="B223"/>
      <c r="C223"/>
      <c r="D223"/>
      <c r="E223"/>
      <c r="F223"/>
      <c r="G223"/>
      <c r="H223"/>
      <c r="I223"/>
      <c r="J223"/>
      <c r="K223"/>
      <c r="L223"/>
      <c r="M223"/>
      <c r="N223"/>
      <c r="O223"/>
      <c r="P223"/>
      <c r="Q223"/>
    </row>
    <row r="224" spans="1:17" ht="15">
      <c r="A224"/>
      <c r="B224"/>
      <c r="C224"/>
      <c r="D224"/>
      <c r="E224"/>
      <c r="F224"/>
      <c r="G224"/>
      <c r="H224"/>
      <c r="I224"/>
      <c r="J224"/>
      <c r="K224"/>
      <c r="L224"/>
      <c r="M224"/>
      <c r="N224"/>
      <c r="O224"/>
      <c r="P224"/>
      <c r="Q224"/>
    </row>
    <row r="225" spans="1:17" ht="15">
      <c r="A225"/>
      <c r="B225"/>
      <c r="C225"/>
      <c r="D225"/>
      <c r="E225"/>
      <c r="F225"/>
      <c r="G225"/>
      <c r="H225"/>
      <c r="I225"/>
      <c r="J225"/>
      <c r="K225"/>
      <c r="L225"/>
      <c r="M225"/>
      <c r="N225"/>
      <c r="O225"/>
      <c r="P225"/>
      <c r="Q225"/>
    </row>
    <row r="226" spans="1:17" ht="15">
      <c r="A226"/>
      <c r="B226"/>
      <c r="C226"/>
      <c r="D226"/>
      <c r="E226"/>
      <c r="F226"/>
      <c r="G226"/>
      <c r="H226"/>
      <c r="I226"/>
      <c r="J226"/>
      <c r="K226"/>
      <c r="L226"/>
      <c r="M226"/>
      <c r="N226"/>
      <c r="O226"/>
      <c r="P226"/>
      <c r="Q226"/>
    </row>
    <row r="227" spans="1:17" ht="15">
      <c r="A227"/>
      <c r="B227"/>
      <c r="C227"/>
      <c r="D227"/>
      <c r="E227"/>
      <c r="F227"/>
      <c r="G227"/>
      <c r="H227"/>
      <c r="I227"/>
      <c r="J227"/>
      <c r="K227"/>
      <c r="L227"/>
      <c r="M227"/>
      <c r="N227"/>
      <c r="O227"/>
      <c r="P227"/>
      <c r="Q227"/>
    </row>
    <row r="228" spans="1:17" ht="15">
      <c r="A228"/>
      <c r="B228"/>
      <c r="C228"/>
      <c r="D228"/>
      <c r="E228"/>
      <c r="F228"/>
      <c r="G228"/>
      <c r="H228"/>
      <c r="I228"/>
      <c r="J228"/>
      <c r="K228"/>
      <c r="L228"/>
      <c r="M228"/>
      <c r="N228"/>
      <c r="O228"/>
      <c r="P228"/>
      <c r="Q228"/>
    </row>
    <row r="229" spans="1:17" ht="15">
      <c r="A229"/>
      <c r="B229"/>
      <c r="C229"/>
      <c r="D229"/>
      <c r="E229"/>
      <c r="F229"/>
      <c r="G229"/>
      <c r="H229"/>
      <c r="I229"/>
      <c r="J229"/>
      <c r="K229"/>
      <c r="L229"/>
      <c r="M229"/>
      <c r="N229"/>
      <c r="O229"/>
      <c r="P229"/>
      <c r="Q229"/>
    </row>
    <row r="230" spans="1:17" ht="15">
      <c r="A230"/>
      <c r="B230"/>
      <c r="C230"/>
      <c r="D230"/>
      <c r="E230"/>
      <c r="F230"/>
      <c r="G230"/>
      <c r="H230"/>
      <c r="I230"/>
      <c r="J230"/>
      <c r="K230"/>
      <c r="L230"/>
      <c r="M230"/>
      <c r="N230"/>
      <c r="O230"/>
      <c r="P230"/>
      <c r="Q230"/>
    </row>
    <row r="231" spans="1:17" ht="15">
      <c r="A231"/>
      <c r="B231"/>
      <c r="C231"/>
      <c r="D231"/>
      <c r="E231"/>
      <c r="F231"/>
      <c r="G231"/>
      <c r="H231"/>
      <c r="I231"/>
      <c r="J231"/>
      <c r="K231"/>
      <c r="L231"/>
      <c r="M231"/>
      <c r="N231"/>
      <c r="O231"/>
      <c r="P231"/>
      <c r="Q231"/>
    </row>
    <row r="232" spans="1:17" ht="15">
      <c r="A232"/>
      <c r="B232"/>
      <c r="C232"/>
      <c r="D232"/>
      <c r="E232"/>
      <c r="F232"/>
      <c r="G232"/>
      <c r="H232"/>
      <c r="I232"/>
      <c r="J232"/>
      <c r="K232"/>
      <c r="L232"/>
      <c r="M232"/>
      <c r="N232"/>
      <c r="O232"/>
      <c r="P232"/>
      <c r="Q232"/>
    </row>
    <row r="233" spans="1:17" ht="15">
      <c r="A233"/>
      <c r="B233"/>
      <c r="C233"/>
      <c r="D233"/>
      <c r="E233"/>
      <c r="F233"/>
      <c r="G233"/>
      <c r="H233"/>
      <c r="I233"/>
      <c r="J233"/>
      <c r="K233"/>
      <c r="L233"/>
      <c r="M233"/>
      <c r="N233"/>
      <c r="O233"/>
      <c r="P233"/>
      <c r="Q233"/>
    </row>
    <row r="234" spans="1:17" ht="15">
      <c r="A234"/>
      <c r="B234"/>
      <c r="C234"/>
      <c r="D234"/>
      <c r="E234"/>
      <c r="F234"/>
      <c r="G234"/>
      <c r="H234"/>
      <c r="I234"/>
      <c r="J234"/>
      <c r="K234"/>
      <c r="L234"/>
      <c r="M234"/>
      <c r="N234"/>
      <c r="O234"/>
      <c r="P234"/>
      <c r="Q234"/>
    </row>
    <row r="235" spans="1:17" ht="15">
      <c r="A235"/>
      <c r="B235"/>
      <c r="C235"/>
      <c r="D235"/>
      <c r="E235"/>
      <c r="F235"/>
      <c r="G235"/>
      <c r="H235"/>
      <c r="I235"/>
      <c r="J235"/>
      <c r="K235"/>
      <c r="L235"/>
      <c r="M235"/>
      <c r="N235"/>
      <c r="O235"/>
      <c r="P235"/>
      <c r="Q235"/>
    </row>
    <row r="236" spans="1:17" ht="15">
      <c r="A236"/>
      <c r="B236"/>
      <c r="C236"/>
      <c r="D236"/>
      <c r="E236"/>
      <c r="F236"/>
      <c r="G236"/>
      <c r="H236"/>
      <c r="I236"/>
      <c r="J236"/>
      <c r="K236"/>
      <c r="L236"/>
      <c r="M236"/>
      <c r="N236"/>
      <c r="O236"/>
      <c r="P236"/>
      <c r="Q236"/>
    </row>
    <row r="237" spans="1:17" ht="15">
      <c r="A237"/>
      <c r="B237"/>
      <c r="C237"/>
      <c r="D237"/>
      <c r="E237"/>
      <c r="F237"/>
      <c r="G237"/>
      <c r="H237"/>
      <c r="I237"/>
      <c r="J237"/>
      <c r="K237"/>
      <c r="L237"/>
      <c r="M237"/>
      <c r="N237"/>
      <c r="O237"/>
      <c r="P237"/>
      <c r="Q237"/>
    </row>
    <row r="238" spans="1:17" ht="15">
      <c r="A238"/>
      <c r="B238"/>
      <c r="C238"/>
      <c r="D238"/>
      <c r="E238"/>
      <c r="F238"/>
      <c r="G238"/>
      <c r="H238"/>
      <c r="I238"/>
      <c r="J238"/>
      <c r="K238"/>
      <c r="L238"/>
      <c r="M238"/>
      <c r="N238"/>
      <c r="O238"/>
      <c r="P238"/>
      <c r="Q238"/>
    </row>
    <row r="239" spans="1:17" ht="15">
      <c r="A239"/>
      <c r="B239"/>
      <c r="C239"/>
      <c r="D239"/>
      <c r="E239"/>
      <c r="F239"/>
      <c r="G239"/>
      <c r="H239"/>
      <c r="I239"/>
      <c r="J239"/>
      <c r="K239"/>
      <c r="L239"/>
      <c r="M239"/>
      <c r="N239"/>
      <c r="O239"/>
      <c r="P239"/>
      <c r="Q239"/>
    </row>
    <row r="240" spans="1:17" ht="15">
      <c r="A240"/>
      <c r="B240"/>
      <c r="C240"/>
      <c r="D240"/>
      <c r="E240"/>
      <c r="F240"/>
      <c r="G240"/>
      <c r="H240"/>
      <c r="I240"/>
      <c r="J240"/>
      <c r="K240"/>
      <c r="L240"/>
      <c r="M240"/>
      <c r="N240"/>
      <c r="O240"/>
      <c r="P240"/>
      <c r="Q240"/>
    </row>
    <row r="241" spans="1:17" ht="15">
      <c r="A241"/>
      <c r="B241"/>
      <c r="C241"/>
      <c r="D241"/>
      <c r="E241"/>
      <c r="F241"/>
      <c r="G241"/>
      <c r="H241"/>
      <c r="I241"/>
      <c r="J241"/>
      <c r="K241"/>
      <c r="L241"/>
      <c r="M241"/>
      <c r="N241"/>
      <c r="O241"/>
      <c r="P241"/>
      <c r="Q241"/>
    </row>
    <row r="242" spans="1:17" ht="15">
      <c r="A242"/>
      <c r="B242"/>
      <c r="C242"/>
      <c r="D242"/>
      <c r="E242"/>
      <c r="F242"/>
      <c r="G242"/>
      <c r="H242"/>
      <c r="I242"/>
      <c r="J242"/>
      <c r="K242"/>
      <c r="L242"/>
      <c r="M242"/>
      <c r="N242"/>
      <c r="O242"/>
      <c r="P242"/>
      <c r="Q242"/>
    </row>
    <row r="243" spans="1:17" ht="15">
      <c r="A243"/>
      <c r="B243"/>
      <c r="C243"/>
      <c r="D243"/>
      <c r="E243"/>
      <c r="F243"/>
      <c r="G243"/>
      <c r="H243"/>
      <c r="I243"/>
      <c r="J243"/>
      <c r="K243"/>
      <c r="L243"/>
      <c r="M243"/>
      <c r="N243"/>
      <c r="O243"/>
      <c r="P243"/>
      <c r="Q243"/>
    </row>
    <row r="244" spans="1:17" ht="15">
      <c r="A244"/>
      <c r="B244"/>
      <c r="C244"/>
      <c r="D244"/>
      <c r="E244"/>
      <c r="F244"/>
      <c r="G244"/>
      <c r="H244"/>
      <c r="I244"/>
      <c r="J244"/>
      <c r="K244"/>
      <c r="L244"/>
      <c r="M244"/>
      <c r="N244"/>
      <c r="O244"/>
      <c r="P244"/>
      <c r="Q244"/>
    </row>
    <row r="245" spans="1:17" ht="15">
      <c r="A245"/>
      <c r="B245"/>
      <c r="C245"/>
      <c r="D245"/>
      <c r="E245"/>
      <c r="F245"/>
      <c r="G245"/>
      <c r="H245"/>
      <c r="I245"/>
      <c r="J245"/>
      <c r="K245"/>
      <c r="L245"/>
      <c r="M245"/>
      <c r="N245"/>
      <c r="O245"/>
      <c r="P245"/>
      <c r="Q245"/>
    </row>
    <row r="246" spans="1:17" ht="15">
      <c r="A246"/>
      <c r="B246"/>
      <c r="C246"/>
      <c r="D246"/>
      <c r="E246"/>
      <c r="F246"/>
      <c r="G246"/>
      <c r="H246"/>
      <c r="I246"/>
      <c r="J246"/>
      <c r="K246"/>
      <c r="L246"/>
      <c r="M246"/>
      <c r="N246"/>
      <c r="O246"/>
      <c r="P246"/>
      <c r="Q246"/>
    </row>
    <row r="247" spans="1:17" ht="15">
      <c r="A247"/>
      <c r="B247"/>
      <c r="C247"/>
      <c r="D247"/>
      <c r="E247"/>
      <c r="F247"/>
      <c r="G247"/>
      <c r="H247"/>
      <c r="I247"/>
      <c r="J247"/>
      <c r="K247"/>
      <c r="L247"/>
      <c r="M247"/>
      <c r="N247"/>
      <c r="O247"/>
      <c r="P247"/>
      <c r="Q247"/>
    </row>
    <row r="248" spans="1:17" ht="15">
      <c r="A248"/>
      <c r="B248"/>
      <c r="C248"/>
      <c r="D248"/>
      <c r="E248"/>
      <c r="F248"/>
      <c r="G248"/>
      <c r="H248"/>
      <c r="I248"/>
      <c r="J248"/>
      <c r="K248"/>
      <c r="L248"/>
      <c r="M248"/>
      <c r="N248"/>
      <c r="O248"/>
      <c r="P248"/>
      <c r="Q248"/>
    </row>
    <row r="249" spans="1:17" ht="15">
      <c r="A249"/>
      <c r="B249"/>
      <c r="C249"/>
      <c r="D249"/>
      <c r="E249"/>
      <c r="F249"/>
      <c r="G249"/>
      <c r="H249"/>
      <c r="I249"/>
      <c r="J249"/>
      <c r="K249"/>
      <c r="L249"/>
      <c r="M249"/>
      <c r="N249"/>
      <c r="O249"/>
      <c r="P249"/>
      <c r="Q249"/>
    </row>
    <row r="250" spans="1:17" ht="15">
      <c r="A250"/>
      <c r="B250"/>
      <c r="C250"/>
      <c r="D250"/>
      <c r="E250"/>
      <c r="F250"/>
      <c r="G250"/>
      <c r="H250"/>
      <c r="I250"/>
      <c r="J250"/>
      <c r="K250"/>
      <c r="L250"/>
      <c r="M250"/>
      <c r="N250"/>
      <c r="O250"/>
      <c r="P250"/>
      <c r="Q250"/>
    </row>
    <row r="251" spans="1:17" ht="15">
      <c r="A251"/>
      <c r="B251"/>
      <c r="C251"/>
      <c r="D251"/>
      <c r="E251"/>
      <c r="F251"/>
      <c r="G251"/>
      <c r="H251"/>
      <c r="I251"/>
      <c r="J251"/>
      <c r="K251"/>
      <c r="L251"/>
      <c r="M251"/>
      <c r="N251"/>
      <c r="O251"/>
      <c r="P251"/>
      <c r="Q251"/>
    </row>
    <row r="252" spans="1:17" ht="15">
      <c r="A252"/>
      <c r="B252"/>
      <c r="C252"/>
      <c r="D252"/>
      <c r="E252"/>
      <c r="F252"/>
      <c r="G252"/>
      <c r="H252"/>
      <c r="I252"/>
      <c r="J252"/>
      <c r="K252"/>
      <c r="L252"/>
      <c r="M252"/>
      <c r="N252"/>
      <c r="O252"/>
      <c r="P252"/>
      <c r="Q252"/>
    </row>
    <row r="253" spans="1:17" ht="15">
      <c r="A253"/>
      <c r="B253"/>
      <c r="C253"/>
      <c r="D253"/>
      <c r="E253"/>
      <c r="F253"/>
      <c r="G253"/>
      <c r="H253"/>
      <c r="I253"/>
      <c r="J253"/>
      <c r="K253"/>
      <c r="L253"/>
      <c r="M253"/>
      <c r="N253"/>
      <c r="O253"/>
      <c r="P253"/>
      <c r="Q253"/>
    </row>
    <row r="254" spans="1:17" ht="15">
      <c r="A254"/>
      <c r="B254"/>
      <c r="C254"/>
      <c r="D254"/>
      <c r="E254"/>
      <c r="F254"/>
      <c r="G254"/>
      <c r="H254"/>
      <c r="I254"/>
      <c r="J254"/>
      <c r="K254"/>
      <c r="L254"/>
      <c r="M254"/>
      <c r="N254"/>
      <c r="O254"/>
      <c r="P254"/>
      <c r="Q254"/>
    </row>
    <row r="255" spans="1:17" ht="15">
      <c r="A255"/>
      <c r="B255"/>
      <c r="C255"/>
      <c r="D255"/>
      <c r="E255"/>
      <c r="F255"/>
      <c r="G255"/>
      <c r="H255"/>
      <c r="I255"/>
      <c r="J255"/>
      <c r="K255"/>
      <c r="L255"/>
      <c r="M255"/>
      <c r="N255"/>
      <c r="O255"/>
      <c r="P255"/>
      <c r="Q255"/>
    </row>
    <row r="256" spans="1:17" ht="15">
      <c r="A256"/>
      <c r="B256"/>
      <c r="C256"/>
      <c r="D256"/>
      <c r="E256"/>
      <c r="F256"/>
      <c r="G256"/>
      <c r="H256"/>
      <c r="I256"/>
      <c r="J256"/>
      <c r="K256"/>
      <c r="L256"/>
      <c r="M256"/>
      <c r="N256"/>
      <c r="O256"/>
      <c r="P256"/>
      <c r="Q256"/>
    </row>
    <row r="257" spans="1:17" ht="15">
      <c r="A257"/>
      <c r="B257"/>
      <c r="C257"/>
      <c r="D257"/>
      <c r="E257"/>
      <c r="F257"/>
      <c r="G257"/>
      <c r="H257"/>
      <c r="I257"/>
      <c r="J257"/>
      <c r="K257"/>
      <c r="L257"/>
      <c r="M257"/>
      <c r="N257"/>
      <c r="O257"/>
      <c r="P257"/>
      <c r="Q257"/>
    </row>
    <row r="258" spans="1:17" ht="15">
      <c r="A258"/>
      <c r="B258"/>
      <c r="C258"/>
      <c r="D258"/>
      <c r="E258"/>
      <c r="F258"/>
      <c r="G258"/>
      <c r="H258"/>
      <c r="I258"/>
      <c r="J258"/>
      <c r="K258"/>
      <c r="L258"/>
      <c r="M258"/>
      <c r="N258"/>
      <c r="O258"/>
      <c r="P258"/>
      <c r="Q258"/>
    </row>
    <row r="259" spans="1:17" ht="15">
      <c r="A259"/>
      <c r="B259"/>
      <c r="C259"/>
      <c r="D259"/>
      <c r="E259"/>
      <c r="F259"/>
      <c r="G259"/>
      <c r="H259"/>
      <c r="I259"/>
      <c r="J259"/>
      <c r="K259"/>
      <c r="L259"/>
      <c r="M259"/>
      <c r="N259"/>
      <c r="O259"/>
      <c r="P259"/>
      <c r="Q259"/>
    </row>
    <row r="260" spans="1:17" ht="15">
      <c r="A260"/>
      <c r="B260"/>
      <c r="C260"/>
      <c r="D260"/>
      <c r="E260"/>
      <c r="F260"/>
      <c r="G260"/>
      <c r="H260"/>
      <c r="I260"/>
      <c r="J260"/>
      <c r="K260"/>
      <c r="L260"/>
      <c r="M260"/>
      <c r="N260"/>
      <c r="O260"/>
      <c r="P260"/>
      <c r="Q260"/>
    </row>
    <row r="261" spans="1:17" ht="15">
      <c r="A261"/>
      <c r="B261"/>
      <c r="C261"/>
      <c r="D261"/>
      <c r="E261"/>
      <c r="F261"/>
      <c r="G261"/>
      <c r="H261"/>
      <c r="I261"/>
      <c r="J261"/>
      <c r="K261"/>
      <c r="L261"/>
      <c r="M261"/>
      <c r="N261"/>
      <c r="O261"/>
      <c r="P261"/>
      <c r="Q261"/>
    </row>
    <row r="262" spans="1:17" ht="15">
      <c r="A262"/>
      <c r="B262"/>
      <c r="C262"/>
      <c r="D262"/>
      <c r="E262"/>
      <c r="F262"/>
      <c r="G262"/>
      <c r="H262"/>
      <c r="I262"/>
      <c r="J262"/>
      <c r="K262"/>
      <c r="L262"/>
      <c r="M262"/>
      <c r="N262"/>
      <c r="O262"/>
      <c r="P262"/>
      <c r="Q262"/>
    </row>
    <row r="263" spans="1:17" ht="15">
      <c r="A263"/>
      <c r="B263"/>
      <c r="C263"/>
      <c r="D263"/>
      <c r="E263"/>
      <c r="F263"/>
      <c r="G263"/>
      <c r="H263"/>
      <c r="I263"/>
      <c r="J263"/>
      <c r="K263"/>
      <c r="L263"/>
      <c r="M263"/>
      <c r="N263"/>
      <c r="O263"/>
      <c r="P263"/>
      <c r="Q263"/>
    </row>
    <row r="264" spans="1:17" ht="15">
      <c r="A264"/>
      <c r="B264"/>
      <c r="C264"/>
      <c r="D264"/>
      <c r="E264"/>
      <c r="F264"/>
      <c r="G264"/>
      <c r="H264"/>
      <c r="I264"/>
      <c r="J264"/>
      <c r="K264"/>
      <c r="L264"/>
      <c r="M264"/>
      <c r="N264"/>
      <c r="O264"/>
      <c r="P264"/>
      <c r="Q264"/>
    </row>
    <row r="265" spans="1:17" ht="15">
      <c r="A265"/>
      <c r="B265"/>
      <c r="C265"/>
      <c r="D265"/>
      <c r="E265"/>
      <c r="F265"/>
      <c r="G265"/>
      <c r="H265"/>
      <c r="I265"/>
      <c r="J265"/>
      <c r="K265"/>
      <c r="L265"/>
      <c r="M265"/>
      <c r="N265"/>
      <c r="O265"/>
      <c r="P265"/>
      <c r="Q265"/>
    </row>
    <row r="266" spans="1:17" ht="15">
      <c r="A266"/>
      <c r="B266"/>
      <c r="C266"/>
      <c r="D266"/>
      <c r="E266"/>
      <c r="F266"/>
      <c r="G266"/>
      <c r="H266"/>
      <c r="I266"/>
      <c r="J266"/>
      <c r="K266"/>
      <c r="L266"/>
      <c r="M266"/>
      <c r="N266"/>
      <c r="O266"/>
      <c r="P266"/>
      <c r="Q266"/>
    </row>
    <row r="267" spans="1:17" ht="15">
      <c r="A267"/>
      <c r="B267"/>
      <c r="C267"/>
      <c r="D267"/>
      <c r="E267"/>
      <c r="F267"/>
      <c r="G267"/>
      <c r="H267"/>
      <c r="I267"/>
      <c r="J267"/>
      <c r="K267"/>
      <c r="L267"/>
      <c r="M267"/>
      <c r="N267"/>
      <c r="O267"/>
      <c r="P267"/>
      <c r="Q267"/>
    </row>
    <row r="268" spans="1:17" ht="15">
      <c r="A268"/>
      <c r="B268"/>
      <c r="C268"/>
      <c r="D268"/>
      <c r="E268"/>
      <c r="F268"/>
      <c r="G268"/>
      <c r="H268"/>
      <c r="I268"/>
      <c r="J268"/>
      <c r="K268"/>
      <c r="L268"/>
      <c r="M268"/>
      <c r="N268"/>
      <c r="O268"/>
      <c r="P268"/>
      <c r="Q268"/>
    </row>
    <row r="269" spans="1:17" ht="15">
      <c r="A269"/>
      <c r="B269"/>
      <c r="C269"/>
      <c r="D269"/>
      <c r="E269"/>
      <c r="F269"/>
      <c r="G269"/>
      <c r="H269"/>
      <c r="I269"/>
      <c r="J269"/>
      <c r="K269"/>
      <c r="L269"/>
      <c r="M269"/>
      <c r="N269"/>
      <c r="O269"/>
      <c r="P269"/>
      <c r="Q269"/>
    </row>
    <row r="270" spans="1:17" ht="15">
      <c r="A270"/>
      <c r="B270"/>
      <c r="C270"/>
      <c r="D270"/>
      <c r="E270"/>
      <c r="F270"/>
      <c r="G270"/>
      <c r="H270"/>
      <c r="I270"/>
      <c r="J270"/>
      <c r="K270"/>
      <c r="L270"/>
      <c r="M270"/>
      <c r="N270"/>
      <c r="O270"/>
      <c r="P270"/>
      <c r="Q270"/>
    </row>
    <row r="271" spans="1:17" ht="15">
      <c r="A271"/>
      <c r="B271"/>
      <c r="C271"/>
      <c r="D271"/>
      <c r="E271"/>
      <c r="F271"/>
      <c r="G271"/>
      <c r="H271"/>
      <c r="I271"/>
      <c r="J271"/>
      <c r="K271"/>
      <c r="L271"/>
      <c r="M271"/>
      <c r="N271"/>
      <c r="O271"/>
      <c r="P271"/>
      <c r="Q271"/>
    </row>
    <row r="272" spans="1:17" ht="15">
      <c r="A272"/>
      <c r="B272"/>
      <c r="C272"/>
      <c r="D272"/>
      <c r="E272"/>
      <c r="F272"/>
      <c r="G272"/>
      <c r="H272"/>
      <c r="I272"/>
      <c r="J272"/>
      <c r="K272"/>
      <c r="L272"/>
      <c r="M272"/>
      <c r="N272"/>
      <c r="O272"/>
      <c r="P272"/>
      <c r="Q272"/>
    </row>
    <row r="273" spans="1:17" ht="15">
      <c r="A273"/>
      <c r="B273"/>
      <c r="C273"/>
      <c r="D273"/>
      <c r="E273"/>
      <c r="F273"/>
      <c r="G273"/>
      <c r="H273"/>
      <c r="I273"/>
      <c r="J273"/>
      <c r="K273"/>
      <c r="L273"/>
      <c r="M273"/>
      <c r="N273"/>
      <c r="O273"/>
      <c r="P273"/>
      <c r="Q273"/>
    </row>
    <row r="274" spans="1:17" ht="15">
      <c r="A274"/>
      <c r="B274"/>
      <c r="C274"/>
      <c r="D274"/>
      <c r="E274"/>
      <c r="F274"/>
      <c r="G274"/>
      <c r="H274"/>
      <c r="I274"/>
      <c r="J274"/>
      <c r="K274"/>
      <c r="L274"/>
      <c r="M274"/>
      <c r="N274"/>
      <c r="O274"/>
      <c r="P274"/>
      <c r="Q274"/>
    </row>
    <row r="275" spans="1:17" ht="15">
      <c r="A275"/>
      <c r="B275"/>
      <c r="C275"/>
      <c r="D275"/>
      <c r="E275"/>
      <c r="F275"/>
      <c r="G275"/>
      <c r="H275"/>
      <c r="I275"/>
      <c r="J275"/>
      <c r="K275"/>
      <c r="L275"/>
      <c r="M275"/>
      <c r="N275"/>
      <c r="O275"/>
      <c r="P275"/>
      <c r="Q275"/>
    </row>
    <row r="276" spans="1:17" ht="15">
      <c r="A276"/>
      <c r="B276"/>
      <c r="C276"/>
      <c r="D276"/>
      <c r="E276"/>
      <c r="F276"/>
      <c r="G276"/>
      <c r="H276"/>
      <c r="I276"/>
      <c r="J276"/>
      <c r="K276"/>
      <c r="L276"/>
      <c r="M276"/>
      <c r="N276"/>
      <c r="O276"/>
      <c r="P276"/>
      <c r="Q276"/>
    </row>
    <row r="277" spans="1:17" ht="15">
      <c r="A277"/>
      <c r="B277"/>
      <c r="C277"/>
      <c r="D277"/>
      <c r="E277"/>
      <c r="F277"/>
      <c r="G277"/>
      <c r="H277"/>
      <c r="I277"/>
      <c r="J277"/>
      <c r="K277"/>
      <c r="L277"/>
      <c r="M277"/>
      <c r="N277"/>
      <c r="O277"/>
      <c r="P277"/>
      <c r="Q277"/>
    </row>
    <row r="278" spans="1:17" ht="15">
      <c r="A278"/>
      <c r="B278"/>
      <c r="C278"/>
      <c r="D278"/>
      <c r="E278"/>
      <c r="F278"/>
      <c r="G278"/>
      <c r="H278"/>
      <c r="I278"/>
      <c r="J278"/>
      <c r="K278"/>
      <c r="L278"/>
      <c r="M278"/>
      <c r="N278"/>
      <c r="O278"/>
      <c r="P278"/>
      <c r="Q278"/>
    </row>
    <row r="279" spans="1:17" ht="15">
      <c r="A279"/>
      <c r="B279"/>
      <c r="C279"/>
      <c r="D279"/>
      <c r="E279"/>
      <c r="F279"/>
      <c r="G279"/>
      <c r="H279"/>
      <c r="I279"/>
      <c r="J279"/>
      <c r="K279"/>
      <c r="L279"/>
      <c r="M279"/>
      <c r="N279"/>
      <c r="O279"/>
      <c r="P279"/>
      <c r="Q279"/>
    </row>
    <row r="280" spans="1:17" ht="15">
      <c r="A280"/>
      <c r="B280"/>
      <c r="C280"/>
      <c r="D280"/>
      <c r="E280"/>
      <c r="F280"/>
      <c r="G280"/>
      <c r="H280"/>
      <c r="I280"/>
      <c r="J280"/>
      <c r="K280"/>
      <c r="L280"/>
      <c r="M280"/>
      <c r="N280"/>
      <c r="O280"/>
      <c r="P280"/>
      <c r="Q280"/>
    </row>
    <row r="281" spans="1:17" ht="15">
      <c r="A281"/>
      <c r="B281"/>
      <c r="C281"/>
      <c r="D281"/>
      <c r="E281"/>
      <c r="F281"/>
      <c r="G281"/>
      <c r="H281"/>
      <c r="I281"/>
      <c r="J281"/>
      <c r="K281"/>
      <c r="L281"/>
      <c r="M281"/>
      <c r="N281"/>
      <c r="O281"/>
      <c r="P281"/>
      <c r="Q281"/>
    </row>
    <row r="282" spans="1:17" ht="15">
      <c r="A282"/>
      <c r="B282"/>
      <c r="C282"/>
      <c r="D282"/>
      <c r="E282"/>
      <c r="F282"/>
      <c r="G282"/>
      <c r="H282"/>
      <c r="I282"/>
      <c r="J282"/>
      <c r="K282"/>
      <c r="L282"/>
      <c r="M282"/>
      <c r="N282"/>
      <c r="O282"/>
      <c r="P282"/>
      <c r="Q282"/>
    </row>
    <row r="283" spans="1:17" ht="15">
      <c r="A283"/>
      <c r="B283"/>
      <c r="C283"/>
      <c r="D283"/>
      <c r="E283"/>
      <c r="F283"/>
      <c r="G283"/>
      <c r="H283"/>
      <c r="I283"/>
      <c r="J283"/>
      <c r="K283"/>
      <c r="L283"/>
      <c r="M283"/>
      <c r="N283"/>
      <c r="O283"/>
      <c r="P283"/>
      <c r="Q283"/>
    </row>
    <row r="284" spans="1:17" ht="15">
      <c r="A284"/>
      <c r="B284"/>
      <c r="C284"/>
      <c r="D284"/>
      <c r="E284"/>
      <c r="F284"/>
      <c r="G284"/>
      <c r="H284"/>
      <c r="I284"/>
      <c r="J284"/>
      <c r="K284"/>
      <c r="L284"/>
      <c r="M284"/>
      <c r="N284"/>
      <c r="O284"/>
      <c r="P284"/>
      <c r="Q284"/>
    </row>
    <row r="285" spans="1:17" ht="15">
      <c r="A285"/>
      <c r="B285"/>
      <c r="C285"/>
      <c r="D285"/>
      <c r="E285"/>
      <c r="F285"/>
      <c r="G285"/>
      <c r="H285"/>
      <c r="I285"/>
      <c r="J285"/>
      <c r="K285"/>
      <c r="L285"/>
      <c r="M285"/>
      <c r="N285"/>
      <c r="O285"/>
      <c r="P285"/>
      <c r="Q285"/>
    </row>
    <row r="286" spans="1:17" ht="15">
      <c r="A286"/>
      <c r="B286"/>
      <c r="C286"/>
      <c r="D286"/>
      <c r="E286"/>
      <c r="F286"/>
      <c r="G286"/>
      <c r="H286"/>
      <c r="I286"/>
      <c r="J286"/>
      <c r="K286"/>
      <c r="L286"/>
      <c r="M286"/>
      <c r="N286"/>
      <c r="O286"/>
      <c r="P286"/>
      <c r="Q286"/>
    </row>
    <row r="287" spans="1:17" ht="15">
      <c r="A287"/>
      <c r="B287"/>
      <c r="C287"/>
      <c r="D287"/>
      <c r="E287"/>
      <c r="F287"/>
      <c r="G287"/>
      <c r="H287"/>
      <c r="I287"/>
      <c r="J287"/>
      <c r="K287"/>
      <c r="L287"/>
      <c r="M287"/>
      <c r="N287"/>
      <c r="O287"/>
      <c r="P287"/>
      <c r="Q287"/>
    </row>
    <row r="288" spans="1:17" ht="15">
      <c r="A288"/>
      <c r="B288"/>
      <c r="C288"/>
      <c r="D288"/>
      <c r="E288"/>
      <c r="F288"/>
      <c r="G288"/>
      <c r="H288"/>
      <c r="I288"/>
      <c r="J288"/>
      <c r="K288"/>
      <c r="L288"/>
      <c r="M288"/>
      <c r="N288"/>
      <c r="O288"/>
      <c r="P288"/>
      <c r="Q288"/>
    </row>
    <row r="289" spans="1:17" ht="15">
      <c r="A289"/>
      <c r="B289"/>
      <c r="C289"/>
      <c r="D289"/>
      <c r="E289"/>
      <c r="F289"/>
      <c r="G289"/>
      <c r="H289"/>
      <c r="I289"/>
      <c r="J289"/>
      <c r="K289"/>
      <c r="L289"/>
      <c r="M289"/>
      <c r="N289"/>
      <c r="O289"/>
      <c r="P289"/>
      <c r="Q289"/>
    </row>
    <row r="290" spans="1:17" ht="15">
      <c r="A290"/>
      <c r="B290"/>
      <c r="C290"/>
      <c r="D290"/>
      <c r="E290"/>
      <c r="F290"/>
      <c r="G290"/>
      <c r="H290"/>
      <c r="I290"/>
      <c r="J290"/>
      <c r="K290"/>
      <c r="L290"/>
      <c r="M290"/>
      <c r="N290"/>
      <c r="O290"/>
      <c r="P290"/>
      <c r="Q290"/>
    </row>
    <row r="291" spans="1:17" ht="15">
      <c r="A291"/>
      <c r="B291"/>
      <c r="C291"/>
      <c r="D291"/>
      <c r="E291"/>
      <c r="F291"/>
      <c r="G291"/>
      <c r="H291"/>
      <c r="I291"/>
      <c r="J291"/>
      <c r="K291"/>
      <c r="L291"/>
      <c r="M291"/>
      <c r="N291"/>
      <c r="O291"/>
      <c r="P291"/>
      <c r="Q291"/>
    </row>
    <row r="292" spans="1:17" ht="15">
      <c r="A292"/>
      <c r="B292"/>
      <c r="C292"/>
      <c r="D292"/>
      <c r="E292"/>
      <c r="F292"/>
      <c r="G292"/>
      <c r="H292"/>
      <c r="I292"/>
      <c r="J292"/>
      <c r="K292"/>
      <c r="L292"/>
      <c r="M292"/>
      <c r="N292"/>
      <c r="O292"/>
      <c r="P292"/>
      <c r="Q292"/>
    </row>
    <row r="293" spans="1:17" ht="15">
      <c r="A293"/>
      <c r="B293"/>
      <c r="C293"/>
      <c r="D293"/>
      <c r="E293"/>
      <c r="F293"/>
      <c r="G293"/>
      <c r="H293"/>
      <c r="I293"/>
      <c r="J293"/>
      <c r="K293"/>
      <c r="L293"/>
      <c r="M293"/>
      <c r="N293"/>
      <c r="O293"/>
      <c r="P293"/>
      <c r="Q293"/>
    </row>
    <row r="294" spans="1:17" ht="15">
      <c r="A294"/>
      <c r="B294"/>
      <c r="C294"/>
      <c r="D294"/>
      <c r="E294"/>
      <c r="F294"/>
      <c r="G294"/>
      <c r="H294"/>
      <c r="I294"/>
      <c r="J294"/>
      <c r="K294"/>
      <c r="L294"/>
      <c r="M294"/>
      <c r="N294"/>
      <c r="O294"/>
      <c r="P294"/>
      <c r="Q294"/>
    </row>
    <row r="295" spans="1:17" ht="15">
      <c r="A295"/>
      <c r="B295"/>
      <c r="C295"/>
      <c r="D295"/>
      <c r="E295"/>
      <c r="F295"/>
      <c r="G295"/>
      <c r="H295"/>
      <c r="I295"/>
      <c r="J295"/>
      <c r="K295"/>
      <c r="L295"/>
      <c r="M295"/>
      <c r="N295"/>
      <c r="O295"/>
      <c r="P295"/>
      <c r="Q295"/>
    </row>
    <row r="296" spans="1:17" ht="15">
      <c r="A296"/>
      <c r="B296"/>
      <c r="C296"/>
      <c r="D296"/>
      <c r="E296"/>
      <c r="F296"/>
      <c r="G296"/>
      <c r="H296"/>
      <c r="I296"/>
      <c r="J296"/>
      <c r="K296"/>
      <c r="L296"/>
      <c r="M296"/>
      <c r="N296"/>
      <c r="O296"/>
      <c r="P296"/>
      <c r="Q296"/>
    </row>
    <row r="297" spans="1:17" ht="15">
      <c r="A297"/>
      <c r="B297"/>
      <c r="C297"/>
      <c r="D297"/>
      <c r="E297"/>
      <c r="F297"/>
      <c r="G297"/>
      <c r="H297"/>
      <c r="I297"/>
      <c r="J297"/>
      <c r="K297"/>
      <c r="L297"/>
      <c r="M297"/>
      <c r="N297"/>
      <c r="O297"/>
      <c r="P297"/>
      <c r="Q297"/>
    </row>
    <row r="298" spans="1:17" ht="15">
      <c r="A298"/>
      <c r="B298"/>
      <c r="C298"/>
      <c r="D298"/>
      <c r="E298"/>
      <c r="F298"/>
      <c r="G298"/>
      <c r="H298"/>
      <c r="I298"/>
      <c r="J298"/>
      <c r="K298"/>
      <c r="L298"/>
      <c r="M298"/>
      <c r="N298"/>
      <c r="O298"/>
      <c r="P298"/>
      <c r="Q298"/>
    </row>
    <row r="299" spans="1:17" ht="15">
      <c r="A299"/>
      <c r="B299"/>
      <c r="C299"/>
      <c r="D299"/>
      <c r="E299"/>
      <c r="F299"/>
      <c r="G299"/>
      <c r="H299"/>
      <c r="I299"/>
      <c r="J299"/>
      <c r="K299"/>
      <c r="L299"/>
      <c r="M299"/>
      <c r="N299"/>
      <c r="O299"/>
      <c r="P299"/>
      <c r="Q299"/>
    </row>
    <row r="300" spans="1:17" ht="15">
      <c r="A300"/>
      <c r="B300"/>
      <c r="C300"/>
      <c r="D300"/>
      <c r="E300"/>
      <c r="F300"/>
      <c r="G300"/>
      <c r="H300"/>
      <c r="I300"/>
      <c r="J300"/>
      <c r="K300"/>
      <c r="L300"/>
      <c r="M300"/>
      <c r="N300"/>
      <c r="O300"/>
      <c r="P300"/>
      <c r="Q300"/>
    </row>
    <row r="301" spans="1:17" ht="15">
      <c r="A301"/>
      <c r="B301"/>
      <c r="C301"/>
      <c r="D301"/>
      <c r="E301"/>
      <c r="F301"/>
      <c r="G301"/>
      <c r="H301"/>
      <c r="I301"/>
      <c r="J301"/>
      <c r="K301"/>
      <c r="L301"/>
      <c r="M301"/>
      <c r="N301"/>
      <c r="O301"/>
      <c r="P301"/>
      <c r="Q301"/>
    </row>
    <row r="302" spans="1:17" ht="15">
      <c r="A302"/>
      <c r="B302"/>
      <c r="C302"/>
      <c r="D302"/>
      <c r="E302"/>
      <c r="F302"/>
      <c r="G302"/>
      <c r="H302"/>
      <c r="I302"/>
      <c r="J302"/>
      <c r="K302"/>
      <c r="L302"/>
      <c r="M302"/>
      <c r="N302"/>
      <c r="O302"/>
      <c r="P302"/>
      <c r="Q302"/>
    </row>
    <row r="303" spans="1:17" ht="15">
      <c r="A303"/>
      <c r="B303"/>
      <c r="C303"/>
      <c r="D303"/>
      <c r="E303"/>
      <c r="F303"/>
      <c r="G303"/>
      <c r="H303"/>
      <c r="I303"/>
      <c r="J303"/>
      <c r="K303"/>
      <c r="L303"/>
      <c r="M303"/>
      <c r="N303"/>
      <c r="O303"/>
      <c r="P303"/>
      <c r="Q303"/>
    </row>
    <row r="304" spans="1:17" ht="15">
      <c r="A304"/>
      <c r="B304"/>
      <c r="C304"/>
      <c r="D304"/>
      <c r="E304"/>
      <c r="F304"/>
      <c r="G304"/>
      <c r="H304"/>
      <c r="I304"/>
      <c r="J304"/>
      <c r="K304"/>
      <c r="L304"/>
      <c r="M304"/>
      <c r="N304"/>
      <c r="O304"/>
      <c r="P304"/>
      <c r="Q304"/>
    </row>
    <row r="305" spans="1:17" ht="15">
      <c r="A305"/>
      <c r="B305"/>
      <c r="C305"/>
      <c r="D305"/>
      <c r="E305"/>
      <c r="F305"/>
      <c r="G305"/>
      <c r="H305"/>
      <c r="I305"/>
      <c r="J305"/>
      <c r="K305"/>
      <c r="L305"/>
      <c r="M305"/>
      <c r="N305"/>
      <c r="O305"/>
      <c r="P305"/>
      <c r="Q305"/>
    </row>
    <row r="306" spans="1:17" ht="15">
      <c r="A306"/>
      <c r="B306"/>
      <c r="C306"/>
      <c r="D306"/>
      <c r="E306"/>
      <c r="F306"/>
      <c r="G306"/>
      <c r="H306"/>
      <c r="I306"/>
      <c r="J306"/>
      <c r="K306"/>
      <c r="L306"/>
      <c r="M306"/>
      <c r="N306"/>
      <c r="O306"/>
      <c r="P306"/>
      <c r="Q306"/>
    </row>
    <row r="307" spans="1:17" ht="15">
      <c r="A307"/>
      <c r="B307"/>
      <c r="C307"/>
      <c r="D307"/>
      <c r="E307"/>
      <c r="F307"/>
      <c r="G307"/>
      <c r="H307"/>
      <c r="I307"/>
      <c r="J307"/>
      <c r="K307"/>
      <c r="L307"/>
      <c r="M307"/>
      <c r="N307"/>
      <c r="O307"/>
      <c r="P307"/>
      <c r="Q307"/>
    </row>
    <row r="308" spans="1:17" ht="15">
      <c r="A308"/>
      <c r="B308"/>
      <c r="C308"/>
      <c r="D308"/>
      <c r="E308"/>
      <c r="F308"/>
      <c r="G308"/>
      <c r="H308"/>
      <c r="I308"/>
      <c r="J308"/>
      <c r="K308"/>
      <c r="L308"/>
      <c r="M308"/>
      <c r="N308"/>
      <c r="O308"/>
      <c r="P308"/>
      <c r="Q308"/>
    </row>
    <row r="309" spans="1:17" ht="15">
      <c r="A309"/>
      <c r="B309"/>
      <c r="C309"/>
      <c r="D309"/>
      <c r="E309"/>
      <c r="F309"/>
      <c r="G309"/>
      <c r="H309"/>
      <c r="I309"/>
      <c r="J309"/>
      <c r="K309"/>
      <c r="L309"/>
      <c r="M309"/>
      <c r="N309"/>
      <c r="O309"/>
      <c r="P309"/>
      <c r="Q309"/>
    </row>
    <row r="310" spans="1:17" ht="15">
      <c r="A310"/>
      <c r="B310"/>
      <c r="C310"/>
      <c r="D310"/>
      <c r="E310"/>
      <c r="F310"/>
      <c r="G310"/>
      <c r="H310"/>
      <c r="I310"/>
      <c r="J310"/>
      <c r="K310"/>
      <c r="L310"/>
      <c r="M310"/>
      <c r="N310"/>
      <c r="O310"/>
      <c r="P310"/>
      <c r="Q310"/>
    </row>
    <row r="311" spans="1:17" ht="15">
      <c r="A311"/>
      <c r="B311"/>
      <c r="C311"/>
      <c r="D311"/>
      <c r="E311"/>
      <c r="F311"/>
      <c r="G311"/>
      <c r="H311"/>
      <c r="I311"/>
      <c r="J311"/>
      <c r="K311"/>
      <c r="L311"/>
      <c r="M311"/>
      <c r="N311"/>
      <c r="O311"/>
      <c r="P311"/>
      <c r="Q311"/>
    </row>
    <row r="312" spans="1:17" ht="15">
      <c r="A312"/>
      <c r="B312"/>
      <c r="C312"/>
      <c r="D312"/>
      <c r="E312"/>
      <c r="F312"/>
      <c r="G312"/>
      <c r="H312"/>
      <c r="I312"/>
      <c r="J312"/>
      <c r="K312"/>
      <c r="L312"/>
      <c r="M312"/>
      <c r="N312"/>
      <c r="O312"/>
      <c r="P312"/>
      <c r="Q312"/>
    </row>
    <row r="313" spans="1:17" ht="15">
      <c r="A313"/>
      <c r="B313"/>
      <c r="C313"/>
      <c r="D313"/>
      <c r="E313"/>
      <c r="F313"/>
      <c r="G313"/>
      <c r="H313"/>
      <c r="I313"/>
      <c r="J313"/>
      <c r="K313"/>
      <c r="L313"/>
      <c r="M313"/>
      <c r="N313"/>
      <c r="O313"/>
      <c r="P313"/>
      <c r="Q313"/>
    </row>
    <row r="314" spans="1:17" ht="15">
      <c r="A314"/>
      <c r="B314"/>
      <c r="C314"/>
      <c r="D314"/>
      <c r="E314"/>
      <c r="F314"/>
      <c r="G314"/>
      <c r="H314"/>
      <c r="I314"/>
      <c r="J314"/>
      <c r="K314"/>
      <c r="L314"/>
      <c r="M314"/>
      <c r="N314"/>
      <c r="O314"/>
      <c r="P314"/>
      <c r="Q314"/>
    </row>
    <row r="315" spans="1:17" ht="15">
      <c r="A315"/>
      <c r="B315"/>
      <c r="C315"/>
      <c r="D315"/>
      <c r="E315"/>
      <c r="F315"/>
      <c r="G315"/>
      <c r="H315"/>
      <c r="I315"/>
      <c r="J315"/>
      <c r="K315"/>
      <c r="L315"/>
      <c r="M315"/>
      <c r="N315"/>
      <c r="O315"/>
      <c r="P315"/>
      <c r="Q315"/>
    </row>
    <row r="316" spans="1:17" ht="15">
      <c r="A316"/>
      <c r="B316"/>
      <c r="C316"/>
      <c r="D316"/>
      <c r="E316"/>
      <c r="F316"/>
      <c r="G316"/>
      <c r="H316"/>
      <c r="I316"/>
      <c r="J316"/>
      <c r="K316"/>
      <c r="L316"/>
      <c r="M316"/>
      <c r="N316"/>
      <c r="O316"/>
      <c r="P316"/>
      <c r="Q316"/>
    </row>
    <row r="317" spans="1:17" ht="15">
      <c r="A317"/>
      <c r="B317"/>
      <c r="C317"/>
      <c r="D317"/>
      <c r="E317"/>
      <c r="F317"/>
      <c r="G317"/>
      <c r="H317"/>
      <c r="I317"/>
      <c r="J317"/>
      <c r="K317"/>
      <c r="L317"/>
      <c r="M317"/>
      <c r="N317"/>
      <c r="O317"/>
      <c r="P317"/>
      <c r="Q317"/>
    </row>
    <row r="318" spans="1:17" ht="15">
      <c r="A318"/>
      <c r="B318"/>
      <c r="C318"/>
      <c r="D318"/>
      <c r="E318"/>
      <c r="F318"/>
      <c r="G318"/>
      <c r="H318"/>
      <c r="I318"/>
      <c r="J318"/>
      <c r="K318"/>
      <c r="L318"/>
      <c r="M318"/>
      <c r="N318"/>
      <c r="O318"/>
      <c r="P318"/>
      <c r="Q318"/>
    </row>
    <row r="319" spans="1:17" ht="15">
      <c r="A319"/>
      <c r="B319"/>
      <c r="C319"/>
      <c r="D319"/>
      <c r="E319"/>
      <c r="F319"/>
      <c r="G319"/>
      <c r="H319"/>
      <c r="I319"/>
      <c r="J319"/>
      <c r="K319"/>
      <c r="L319"/>
      <c r="M319"/>
      <c r="N319"/>
      <c r="O319"/>
      <c r="P319"/>
      <c r="Q319"/>
    </row>
    <row r="320" spans="1:17" ht="15">
      <c r="A320"/>
      <c r="B320"/>
      <c r="C320"/>
      <c r="D320"/>
      <c r="E320"/>
      <c r="F320"/>
      <c r="G320"/>
      <c r="H320"/>
      <c r="I320"/>
      <c r="J320"/>
      <c r="K320"/>
      <c r="L320"/>
      <c r="M320"/>
      <c r="N320"/>
      <c r="O320"/>
      <c r="P320"/>
      <c r="Q320"/>
    </row>
    <row r="321" spans="1:17" ht="15">
      <c r="A321"/>
      <c r="B321"/>
      <c r="C321"/>
      <c r="D321"/>
      <c r="E321"/>
      <c r="F321"/>
      <c r="G321"/>
      <c r="H321"/>
      <c r="I321"/>
      <c r="J321"/>
      <c r="K321"/>
      <c r="L321"/>
      <c r="M321"/>
      <c r="N321"/>
      <c r="O321"/>
      <c r="P321"/>
      <c r="Q321"/>
    </row>
    <row r="322" spans="1:17" ht="15">
      <c r="A322"/>
      <c r="B322"/>
      <c r="C322"/>
      <c r="D322"/>
      <c r="E322"/>
      <c r="F322"/>
      <c r="G322"/>
      <c r="H322"/>
      <c r="I322"/>
      <c r="J322"/>
      <c r="K322"/>
      <c r="L322"/>
      <c r="M322"/>
      <c r="N322"/>
      <c r="O322"/>
      <c r="P322"/>
      <c r="Q322"/>
    </row>
    <row r="323" spans="1:17" ht="15">
      <c r="A323"/>
      <c r="B323"/>
      <c r="C323"/>
      <c r="D323"/>
      <c r="E323"/>
      <c r="F323"/>
      <c r="G323"/>
      <c r="H323"/>
      <c r="I323"/>
      <c r="J323"/>
      <c r="K323"/>
      <c r="L323"/>
      <c r="M323"/>
      <c r="N323"/>
      <c r="O323"/>
      <c r="P323"/>
      <c r="Q323"/>
    </row>
    <row r="324" spans="1:17" ht="15">
      <c r="A324"/>
      <c r="B324"/>
      <c r="C324"/>
      <c r="D324"/>
      <c r="E324"/>
      <c r="F324"/>
      <c r="G324"/>
      <c r="H324"/>
      <c r="I324"/>
      <c r="J324"/>
      <c r="K324"/>
      <c r="L324"/>
      <c r="M324"/>
      <c r="N324"/>
      <c r="O324"/>
      <c r="P324"/>
      <c r="Q324"/>
    </row>
    <row r="325" spans="1:17" ht="15">
      <c r="A325"/>
      <c r="B325"/>
      <c r="C325"/>
      <c r="D325"/>
      <c r="E325"/>
      <c r="F325"/>
      <c r="G325"/>
      <c r="H325"/>
      <c r="I325"/>
      <c r="J325"/>
      <c r="K325"/>
      <c r="L325"/>
      <c r="M325"/>
      <c r="N325"/>
      <c r="O325"/>
      <c r="P325"/>
      <c r="Q325"/>
    </row>
    <row r="326" spans="1:17" ht="15">
      <c r="A326"/>
      <c r="B326"/>
      <c r="C326"/>
      <c r="D326"/>
      <c r="E326"/>
      <c r="F326"/>
      <c r="G326"/>
      <c r="H326"/>
      <c r="I326"/>
      <c r="J326"/>
      <c r="K326"/>
      <c r="L326"/>
      <c r="M326"/>
      <c r="N326"/>
      <c r="O326"/>
      <c r="P326"/>
      <c r="Q326"/>
    </row>
    <row r="327" spans="1:17" ht="15">
      <c r="A327"/>
      <c r="B327"/>
      <c r="C327"/>
      <c r="D327"/>
      <c r="E327"/>
      <c r="F327"/>
      <c r="G327"/>
      <c r="H327"/>
      <c r="I327"/>
      <c r="J327"/>
      <c r="K327"/>
      <c r="L327"/>
      <c r="M327"/>
      <c r="N327"/>
      <c r="O327"/>
      <c r="P327"/>
      <c r="Q327"/>
    </row>
    <row r="328" spans="1:17" ht="15">
      <c r="A328"/>
      <c r="B328"/>
      <c r="C328"/>
      <c r="D328"/>
      <c r="E328"/>
      <c r="F328"/>
      <c r="G328"/>
      <c r="H328"/>
      <c r="I328"/>
      <c r="J328"/>
      <c r="K328"/>
      <c r="L328"/>
      <c r="M328"/>
      <c r="N328"/>
      <c r="O328"/>
      <c r="P328"/>
      <c r="Q328"/>
    </row>
    <row r="329" spans="1:17" ht="15">
      <c r="A329"/>
      <c r="B329"/>
      <c r="C329"/>
      <c r="D329"/>
      <c r="E329"/>
      <c r="F329"/>
      <c r="G329"/>
      <c r="H329"/>
      <c r="I329"/>
      <c r="J329"/>
      <c r="K329"/>
      <c r="L329"/>
      <c r="M329"/>
      <c r="N329"/>
      <c r="O329"/>
      <c r="P329"/>
      <c r="Q329"/>
    </row>
    <row r="330" spans="1:17" ht="15">
      <c r="A330"/>
      <c r="B330"/>
      <c r="C330"/>
      <c r="D330"/>
      <c r="E330"/>
      <c r="F330"/>
      <c r="G330"/>
      <c r="H330"/>
      <c r="I330"/>
      <c r="J330"/>
      <c r="K330"/>
      <c r="L330"/>
      <c r="M330"/>
      <c r="N330"/>
      <c r="O330"/>
      <c r="P330"/>
      <c r="Q330"/>
    </row>
    <row r="331" spans="1:17" ht="15">
      <c r="A331"/>
      <c r="B331"/>
      <c r="C331"/>
      <c r="D331"/>
      <c r="E331"/>
      <c r="F331"/>
      <c r="G331"/>
      <c r="H331"/>
      <c r="I331"/>
      <c r="J331"/>
      <c r="K331"/>
      <c r="L331"/>
      <c r="M331"/>
      <c r="N331"/>
      <c r="O331"/>
      <c r="P331"/>
      <c r="Q331"/>
    </row>
    <row r="332" spans="1:17" ht="15">
      <c r="A332"/>
      <c r="B332"/>
      <c r="C332"/>
      <c r="D332"/>
      <c r="E332"/>
      <c r="F332"/>
      <c r="G332"/>
      <c r="H332"/>
      <c r="I332"/>
      <c r="J332"/>
      <c r="K332"/>
      <c r="L332"/>
      <c r="M332"/>
      <c r="N332"/>
      <c r="O332"/>
      <c r="P332"/>
      <c r="Q332"/>
    </row>
    <row r="333" spans="1:17" ht="15">
      <c r="A333"/>
      <c r="B333"/>
      <c r="C333"/>
      <c r="D333"/>
      <c r="E333"/>
      <c r="F333"/>
      <c r="G333"/>
      <c r="H333"/>
      <c r="I333"/>
      <c r="J333"/>
      <c r="K333"/>
      <c r="L333"/>
      <c r="M333"/>
      <c r="N333"/>
      <c r="O333"/>
      <c r="P333"/>
      <c r="Q333"/>
    </row>
    <row r="334" spans="1:17" ht="15">
      <c r="A334"/>
      <c r="B334"/>
      <c r="C334"/>
      <c r="D334"/>
      <c r="E334"/>
      <c r="F334"/>
      <c r="G334"/>
      <c r="H334"/>
      <c r="I334"/>
      <c r="J334"/>
      <c r="K334"/>
      <c r="L334"/>
      <c r="M334"/>
      <c r="N334"/>
      <c r="O334"/>
      <c r="P334"/>
      <c r="Q334"/>
    </row>
    <row r="335" spans="1:17" ht="15">
      <c r="A335"/>
      <c r="B335"/>
      <c r="C335"/>
      <c r="D335"/>
      <c r="E335"/>
      <c r="F335"/>
      <c r="G335"/>
      <c r="H335"/>
      <c r="I335"/>
      <c r="J335"/>
      <c r="K335"/>
      <c r="L335"/>
      <c r="M335"/>
      <c r="N335"/>
      <c r="O335"/>
      <c r="P335"/>
      <c r="Q335"/>
    </row>
    <row r="336" spans="1:17" ht="15">
      <c r="A336"/>
      <c r="B336"/>
      <c r="C336"/>
      <c r="D336"/>
      <c r="E336"/>
      <c r="F336"/>
      <c r="G336"/>
      <c r="H336"/>
      <c r="I336"/>
      <c r="J336"/>
      <c r="K336"/>
      <c r="L336"/>
      <c r="M336"/>
      <c r="N336"/>
      <c r="O336"/>
      <c r="P336"/>
      <c r="Q336"/>
    </row>
    <row r="337" spans="1:17" ht="15">
      <c r="A337"/>
      <c r="B337"/>
      <c r="C337"/>
      <c r="D337"/>
      <c r="E337"/>
      <c r="F337"/>
      <c r="G337"/>
      <c r="H337"/>
      <c r="I337"/>
      <c r="J337"/>
      <c r="K337"/>
      <c r="L337"/>
      <c r="M337"/>
      <c r="N337"/>
      <c r="O337"/>
      <c r="P337"/>
      <c r="Q337"/>
    </row>
    <row r="338" spans="1:17" ht="15">
      <c r="A338"/>
      <c r="B338"/>
      <c r="C338"/>
      <c r="D338"/>
      <c r="E338"/>
      <c r="F338"/>
      <c r="G338"/>
      <c r="H338"/>
      <c r="I338"/>
      <c r="J338"/>
      <c r="K338"/>
      <c r="L338"/>
      <c r="M338"/>
      <c r="N338"/>
      <c r="O338"/>
      <c r="P338"/>
      <c r="Q338"/>
    </row>
    <row r="339" spans="1:17" ht="15">
      <c r="A339"/>
      <c r="B339"/>
      <c r="C339"/>
      <c r="D339"/>
      <c r="E339"/>
      <c r="F339"/>
      <c r="G339"/>
      <c r="H339"/>
      <c r="I339"/>
      <c r="J339"/>
      <c r="K339"/>
      <c r="L339"/>
      <c r="M339"/>
      <c r="N339"/>
      <c r="O339"/>
      <c r="P339"/>
      <c r="Q339"/>
    </row>
    <row r="340" spans="1:17" ht="15">
      <c r="A340"/>
      <c r="B340"/>
      <c r="C340"/>
      <c r="D340"/>
      <c r="E340"/>
      <c r="F340"/>
      <c r="G340"/>
      <c r="H340"/>
      <c r="I340"/>
      <c r="J340"/>
      <c r="K340"/>
      <c r="L340"/>
      <c r="M340"/>
      <c r="N340"/>
      <c r="O340"/>
      <c r="P340"/>
      <c r="Q340"/>
    </row>
    <row r="341" spans="1:17" ht="15">
      <c r="A341"/>
      <c r="B341"/>
      <c r="C341"/>
      <c r="D341"/>
      <c r="E341"/>
      <c r="F341"/>
      <c r="G341"/>
      <c r="H341"/>
      <c r="I341"/>
      <c r="J341"/>
      <c r="K341"/>
      <c r="L341"/>
      <c r="M341"/>
      <c r="N341"/>
      <c r="O341"/>
      <c r="P341"/>
      <c r="Q341"/>
    </row>
    <row r="342" spans="1:17" ht="15">
      <c r="A342"/>
      <c r="B342"/>
      <c r="C342"/>
      <c r="D342"/>
      <c r="E342"/>
      <c r="F342"/>
      <c r="G342"/>
      <c r="H342"/>
      <c r="I342"/>
      <c r="J342"/>
      <c r="K342"/>
      <c r="L342"/>
      <c r="M342"/>
      <c r="N342"/>
      <c r="O342"/>
      <c r="P342"/>
      <c r="Q342"/>
    </row>
    <row r="343" spans="1:17" ht="15">
      <c r="A343"/>
      <c r="B343"/>
      <c r="C343"/>
      <c r="D343"/>
      <c r="E343"/>
      <c r="F343"/>
      <c r="G343"/>
      <c r="H343"/>
      <c r="I343"/>
      <c r="J343"/>
      <c r="K343"/>
      <c r="L343"/>
      <c r="M343"/>
      <c r="N343"/>
      <c r="O343"/>
      <c r="P343"/>
      <c r="Q343"/>
    </row>
    <row r="344" spans="1:17" ht="15">
      <c r="A344"/>
      <c r="B344"/>
      <c r="C344"/>
      <c r="D344"/>
      <c r="E344"/>
      <c r="F344"/>
      <c r="G344"/>
      <c r="H344"/>
      <c r="I344"/>
      <c r="J344"/>
      <c r="K344"/>
      <c r="L344"/>
      <c r="M344"/>
      <c r="N344"/>
      <c r="O344"/>
      <c r="P344"/>
      <c r="Q344"/>
    </row>
    <row r="345" spans="1:17" ht="15">
      <c r="A345"/>
      <c r="B345"/>
      <c r="C345"/>
      <c r="D345"/>
      <c r="E345"/>
      <c r="F345"/>
      <c r="G345"/>
      <c r="H345"/>
      <c r="I345"/>
      <c r="J345"/>
      <c r="K345"/>
      <c r="L345"/>
      <c r="M345"/>
      <c r="N345"/>
      <c r="O345"/>
      <c r="P345"/>
      <c r="Q345"/>
    </row>
    <row r="346" spans="1:17" ht="15">
      <c r="A346"/>
      <c r="B346"/>
      <c r="C346"/>
      <c r="D346"/>
      <c r="E346"/>
      <c r="F346"/>
      <c r="G346"/>
      <c r="H346"/>
      <c r="I346"/>
      <c r="J346"/>
      <c r="K346"/>
      <c r="L346"/>
      <c r="M346"/>
      <c r="N346"/>
      <c r="O346"/>
      <c r="P346"/>
      <c r="Q346"/>
    </row>
    <row r="347" spans="1:17" ht="15">
      <c r="A347"/>
      <c r="B347"/>
      <c r="C347"/>
      <c r="D347"/>
      <c r="E347"/>
      <c r="F347"/>
      <c r="G347"/>
      <c r="H347"/>
      <c r="I347"/>
      <c r="J347"/>
      <c r="K347"/>
      <c r="L347"/>
      <c r="M347"/>
      <c r="N347"/>
      <c r="O347"/>
      <c r="P347"/>
      <c r="Q347"/>
    </row>
    <row r="348" spans="1:17" ht="15">
      <c r="A348"/>
      <c r="B348"/>
      <c r="C348"/>
      <c r="D348"/>
      <c r="E348"/>
      <c r="F348"/>
      <c r="G348"/>
      <c r="H348"/>
      <c r="I348"/>
      <c r="J348"/>
      <c r="K348"/>
      <c r="L348"/>
      <c r="M348"/>
      <c r="N348"/>
      <c r="O348"/>
      <c r="P348"/>
      <c r="Q348"/>
    </row>
    <row r="349" spans="1:17" ht="15">
      <c r="A349"/>
      <c r="B349"/>
      <c r="C349"/>
      <c r="D349"/>
      <c r="E349"/>
      <c r="F349"/>
      <c r="G349"/>
      <c r="H349"/>
      <c r="I349"/>
      <c r="J349"/>
      <c r="K349"/>
      <c r="L349"/>
      <c r="M349"/>
      <c r="N349"/>
      <c r="O349"/>
      <c r="P349"/>
      <c r="Q349"/>
    </row>
    <row r="350" spans="1:17" ht="15">
      <c r="A350"/>
      <c r="B350"/>
      <c r="C350"/>
      <c r="D350"/>
      <c r="E350"/>
      <c r="F350"/>
      <c r="G350"/>
      <c r="H350"/>
      <c r="I350"/>
      <c r="J350"/>
      <c r="K350"/>
      <c r="L350"/>
      <c r="M350"/>
      <c r="N350"/>
      <c r="O350"/>
      <c r="P350"/>
      <c r="Q350"/>
    </row>
    <row r="351" spans="1:17" ht="15">
      <c r="A351"/>
      <c r="B351"/>
      <c r="C351"/>
      <c r="D351"/>
      <c r="E351"/>
      <c r="F351"/>
      <c r="G351"/>
      <c r="H351"/>
      <c r="I351"/>
      <c r="J351"/>
      <c r="K351"/>
      <c r="L351"/>
      <c r="M351"/>
      <c r="N351"/>
      <c r="O351"/>
      <c r="P351"/>
      <c r="Q351"/>
    </row>
    <row r="352" spans="1:17" ht="15">
      <c r="A352"/>
      <c r="B352"/>
      <c r="C352"/>
      <c r="D352"/>
      <c r="E352"/>
      <c r="F352"/>
      <c r="G352"/>
      <c r="H352"/>
      <c r="I352"/>
      <c r="J352"/>
      <c r="K352"/>
      <c r="L352"/>
      <c r="M352"/>
      <c r="N352"/>
      <c r="O352"/>
      <c r="P352"/>
      <c r="Q352"/>
    </row>
    <row r="353" spans="1:17" ht="15">
      <c r="A353"/>
      <c r="B353"/>
      <c r="C353"/>
      <c r="D353"/>
      <c r="E353"/>
      <c r="F353"/>
      <c r="G353"/>
      <c r="H353"/>
      <c r="I353"/>
      <c r="J353"/>
      <c r="K353"/>
      <c r="L353"/>
      <c r="M353"/>
      <c r="N353"/>
      <c r="O353"/>
      <c r="P353"/>
      <c r="Q353"/>
    </row>
    <row r="354" spans="1:17" ht="15">
      <c r="A354"/>
      <c r="B354"/>
      <c r="C354"/>
      <c r="D354"/>
      <c r="E354"/>
      <c r="F354"/>
      <c r="G354"/>
      <c r="H354"/>
      <c r="I354"/>
      <c r="J354"/>
      <c r="K354"/>
      <c r="L354"/>
      <c r="M354"/>
      <c r="N354"/>
      <c r="O354"/>
      <c r="P354"/>
      <c r="Q354"/>
    </row>
    <row r="355" spans="1:17" ht="15">
      <c r="A355"/>
      <c r="B355"/>
      <c r="C355"/>
      <c r="D355"/>
      <c r="E355"/>
      <c r="F355"/>
      <c r="G355"/>
      <c r="H355"/>
      <c r="I355"/>
      <c r="J355"/>
      <c r="K355"/>
      <c r="L355"/>
      <c r="M355"/>
      <c r="N355"/>
      <c r="O355"/>
      <c r="P355"/>
      <c r="Q355"/>
    </row>
    <row r="356" spans="1:17" ht="15">
      <c r="A356"/>
      <c r="B356"/>
      <c r="C356"/>
      <c r="D356"/>
      <c r="E356"/>
      <c r="F356"/>
      <c r="G356"/>
      <c r="H356"/>
      <c r="I356"/>
      <c r="J356"/>
      <c r="K356"/>
      <c r="L356"/>
      <c r="M356"/>
      <c r="N356"/>
      <c r="O356"/>
      <c r="P356"/>
      <c r="Q356"/>
    </row>
    <row r="357" spans="1:17" ht="15">
      <c r="A357"/>
      <c r="B357"/>
      <c r="C357"/>
      <c r="D357"/>
      <c r="E357"/>
      <c r="F357"/>
      <c r="G357"/>
      <c r="H357"/>
      <c r="I357"/>
      <c r="J357"/>
      <c r="K357"/>
      <c r="L357"/>
      <c r="M357"/>
      <c r="N357"/>
      <c r="O357"/>
      <c r="P357"/>
      <c r="Q357"/>
    </row>
    <row r="358" spans="1:17" ht="15">
      <c r="A358"/>
      <c r="B358"/>
      <c r="C358"/>
      <c r="D358"/>
      <c r="E358"/>
      <c r="F358"/>
      <c r="G358"/>
      <c r="H358"/>
      <c r="I358"/>
      <c r="J358"/>
      <c r="K358"/>
      <c r="L358"/>
      <c r="M358"/>
      <c r="N358"/>
      <c r="O358"/>
      <c r="P358"/>
      <c r="Q358"/>
    </row>
    <row r="359" spans="1:17" ht="15">
      <c r="A359"/>
      <c r="B359"/>
      <c r="C359"/>
      <c r="D359"/>
      <c r="E359"/>
      <c r="F359"/>
      <c r="G359"/>
      <c r="H359"/>
      <c r="I359"/>
      <c r="J359"/>
      <c r="K359"/>
      <c r="L359"/>
      <c r="M359"/>
      <c r="N359"/>
      <c r="O359"/>
      <c r="P359"/>
      <c r="Q359"/>
    </row>
    <row r="360" spans="1:17" ht="15">
      <c r="A360"/>
      <c r="B360"/>
      <c r="C360"/>
      <c r="D360"/>
      <c r="E360"/>
      <c r="F360"/>
      <c r="G360"/>
      <c r="H360"/>
      <c r="I360"/>
      <c r="J360"/>
      <c r="K360"/>
      <c r="L360"/>
      <c r="M360"/>
      <c r="N360"/>
      <c r="O360"/>
      <c r="P360"/>
      <c r="Q360"/>
    </row>
    <row r="361" spans="1:17" ht="15">
      <c r="A361"/>
      <c r="B361"/>
      <c r="C361"/>
      <c r="D361"/>
      <c r="E361"/>
      <c r="F361"/>
      <c r="G361"/>
      <c r="H361"/>
      <c r="I361"/>
      <c r="J361"/>
      <c r="K361"/>
      <c r="L361"/>
      <c r="M361"/>
      <c r="N361"/>
      <c r="O361"/>
      <c r="P361"/>
      <c r="Q361"/>
    </row>
    <row r="362" spans="1:17" ht="15">
      <c r="A362"/>
      <c r="B362"/>
      <c r="C362"/>
      <c r="D362"/>
      <c r="E362"/>
      <c r="F362"/>
      <c r="G362"/>
      <c r="H362"/>
      <c r="I362"/>
      <c r="J362"/>
      <c r="K362"/>
      <c r="L362"/>
      <c r="M362"/>
      <c r="N362"/>
      <c r="O362"/>
      <c r="P362"/>
      <c r="Q362"/>
    </row>
    <row r="363" spans="1:17" ht="15">
      <c r="A363"/>
      <c r="B363"/>
      <c r="C363"/>
      <c r="D363"/>
      <c r="E363"/>
      <c r="F363"/>
      <c r="G363"/>
      <c r="H363"/>
      <c r="I363"/>
      <c r="J363"/>
      <c r="K363"/>
      <c r="L363"/>
      <c r="M363"/>
      <c r="N363"/>
      <c r="O363"/>
      <c r="P363"/>
      <c r="Q363"/>
    </row>
    <row r="364" spans="1:17" ht="15">
      <c r="A364"/>
      <c r="B364"/>
      <c r="C364"/>
      <c r="D364"/>
      <c r="E364"/>
      <c r="F364"/>
      <c r="G364"/>
      <c r="H364"/>
      <c r="I364"/>
      <c r="J364"/>
      <c r="K364"/>
      <c r="L364"/>
      <c r="M364"/>
      <c r="N364"/>
      <c r="O364"/>
      <c r="P364"/>
      <c r="Q364"/>
    </row>
    <row r="365" spans="1:17" ht="15">
      <c r="A365"/>
      <c r="B365"/>
      <c r="C365"/>
      <c r="D365"/>
      <c r="E365"/>
      <c r="F365"/>
      <c r="G365"/>
      <c r="H365"/>
      <c r="I365"/>
      <c r="J365"/>
      <c r="K365"/>
      <c r="L365"/>
      <c r="M365"/>
      <c r="N365"/>
      <c r="O365"/>
      <c r="P365"/>
      <c r="Q365"/>
    </row>
    <row r="366" spans="1:17" ht="15">
      <c r="A366"/>
      <c r="B366"/>
      <c r="C366"/>
      <c r="D366"/>
      <c r="E366"/>
      <c r="F366"/>
      <c r="G366"/>
      <c r="H366"/>
      <c r="I366"/>
      <c r="J366"/>
      <c r="K366"/>
      <c r="L366"/>
      <c r="M366"/>
      <c r="N366"/>
      <c r="O366"/>
      <c r="P366"/>
      <c r="Q366"/>
    </row>
    <row r="367" spans="1:17" ht="15">
      <c r="A367"/>
      <c r="B367"/>
      <c r="C367"/>
      <c r="D367"/>
      <c r="E367"/>
      <c r="F367"/>
      <c r="G367"/>
      <c r="H367"/>
      <c r="I367"/>
      <c r="J367"/>
      <c r="K367"/>
      <c r="L367"/>
      <c r="M367"/>
      <c r="N367"/>
      <c r="O367"/>
      <c r="P367"/>
      <c r="Q367"/>
    </row>
    <row r="368" spans="1:17" ht="15">
      <c r="A368"/>
      <c r="B368"/>
      <c r="C368"/>
      <c r="D368"/>
      <c r="E368"/>
      <c r="F368"/>
      <c r="G368"/>
      <c r="H368"/>
      <c r="I368"/>
      <c r="J368"/>
      <c r="K368"/>
      <c r="L368"/>
      <c r="M368"/>
      <c r="N368"/>
      <c r="O368"/>
      <c r="P368"/>
      <c r="Q368"/>
    </row>
    <row r="369" spans="1:17" ht="15">
      <c r="A369"/>
      <c r="B369"/>
      <c r="C369"/>
      <c r="D369"/>
      <c r="E369"/>
      <c r="F369"/>
      <c r="G369"/>
      <c r="H369"/>
      <c r="I369"/>
      <c r="J369"/>
      <c r="K369"/>
      <c r="L369"/>
      <c r="M369"/>
      <c r="N369"/>
      <c r="O369"/>
      <c r="P369"/>
      <c r="Q369"/>
    </row>
    <row r="370" spans="1:17" ht="15">
      <c r="A370"/>
      <c r="B370"/>
      <c r="C370"/>
      <c r="D370"/>
      <c r="E370"/>
      <c r="F370"/>
      <c r="G370"/>
      <c r="H370"/>
      <c r="I370"/>
      <c r="J370"/>
      <c r="K370"/>
      <c r="L370"/>
      <c r="M370"/>
      <c r="N370"/>
      <c r="O370"/>
      <c r="P370"/>
      <c r="Q370"/>
    </row>
    <row r="371" spans="1:17" ht="15">
      <c r="A371"/>
      <c r="B371"/>
      <c r="C371"/>
      <c r="D371"/>
      <c r="E371"/>
      <c r="F371"/>
      <c r="G371"/>
      <c r="H371"/>
      <c r="I371"/>
      <c r="J371"/>
      <c r="K371"/>
      <c r="L371"/>
      <c r="M371"/>
      <c r="N371"/>
      <c r="O371"/>
      <c r="P371"/>
      <c r="Q371"/>
    </row>
    <row r="372" spans="1:17" ht="15">
      <c r="A372"/>
      <c r="B372"/>
      <c r="C372"/>
      <c r="D372"/>
      <c r="E372"/>
      <c r="F372"/>
      <c r="G372"/>
      <c r="H372"/>
      <c r="I372"/>
      <c r="J372"/>
      <c r="K372"/>
      <c r="L372"/>
      <c r="M372"/>
      <c r="N372"/>
      <c r="O372"/>
      <c r="P372"/>
      <c r="Q372"/>
    </row>
    <row r="373" spans="1:17" ht="15">
      <c r="A373"/>
      <c r="B373"/>
      <c r="C373"/>
      <c r="D373"/>
      <c r="E373"/>
      <c r="F373"/>
      <c r="G373"/>
      <c r="H373"/>
      <c r="I373"/>
      <c r="J373"/>
      <c r="K373"/>
      <c r="L373"/>
      <c r="M373"/>
      <c r="N373"/>
      <c r="O373"/>
      <c r="P373"/>
      <c r="Q373"/>
    </row>
    <row r="374" spans="1:17" ht="15">
      <c r="A374"/>
      <c r="B374"/>
      <c r="C374"/>
      <c r="D374"/>
      <c r="E374"/>
      <c r="F374"/>
      <c r="G374"/>
      <c r="H374"/>
      <c r="I374"/>
      <c r="J374"/>
      <c r="K374"/>
      <c r="L374"/>
      <c r="M374"/>
      <c r="N374"/>
      <c r="O374"/>
      <c r="P374"/>
      <c r="Q374"/>
    </row>
    <row r="375" spans="1:17" ht="15">
      <c r="A375"/>
      <c r="B375"/>
      <c r="C375"/>
      <c r="D375"/>
      <c r="E375"/>
      <c r="F375"/>
      <c r="G375"/>
      <c r="H375"/>
      <c r="I375"/>
      <c r="J375"/>
      <c r="K375"/>
      <c r="L375"/>
      <c r="M375"/>
      <c r="N375"/>
      <c r="O375"/>
      <c r="P375"/>
      <c r="Q375"/>
    </row>
    <row r="376" spans="1:17" ht="15">
      <c r="A376"/>
      <c r="B376"/>
      <c r="C376"/>
      <c r="D376"/>
      <c r="E376"/>
      <c r="F376"/>
      <c r="G376"/>
      <c r="H376"/>
      <c r="I376"/>
      <c r="J376"/>
      <c r="K376"/>
      <c r="L376"/>
      <c r="M376"/>
      <c r="N376"/>
      <c r="O376"/>
      <c r="P376"/>
      <c r="Q376"/>
    </row>
    <row r="377" spans="1:17" ht="15">
      <c r="A377"/>
      <c r="B377"/>
      <c r="C377"/>
      <c r="D377"/>
      <c r="E377"/>
      <c r="F377"/>
      <c r="G377"/>
      <c r="H377"/>
      <c r="I377"/>
      <c r="J377"/>
      <c r="K377"/>
      <c r="L377"/>
      <c r="M377"/>
      <c r="N377"/>
      <c r="O377"/>
      <c r="P377"/>
      <c r="Q377"/>
    </row>
    <row r="378" spans="1:17" ht="15">
      <c r="A378"/>
      <c r="B378"/>
      <c r="C378"/>
      <c r="D378"/>
      <c r="E378"/>
      <c r="F378"/>
      <c r="G378"/>
      <c r="H378"/>
      <c r="I378"/>
      <c r="J378"/>
      <c r="K378"/>
      <c r="L378"/>
      <c r="M378"/>
      <c r="N378"/>
      <c r="O378"/>
      <c r="P378"/>
      <c r="Q378"/>
    </row>
    <row r="379" spans="1:17" ht="15">
      <c r="A379"/>
      <c r="B379"/>
      <c r="C379"/>
      <c r="D379"/>
      <c r="E379"/>
      <c r="F379"/>
      <c r="G379"/>
      <c r="H379"/>
      <c r="I379"/>
      <c r="J379"/>
      <c r="K379"/>
      <c r="L379"/>
      <c r="M379"/>
      <c r="N379"/>
      <c r="O379"/>
      <c r="P379"/>
      <c r="Q379"/>
    </row>
    <row r="380" spans="1:17" ht="15">
      <c r="A380"/>
      <c r="B380"/>
      <c r="C380"/>
      <c r="D380"/>
      <c r="E380"/>
      <c r="F380"/>
      <c r="G380"/>
      <c r="H380"/>
      <c r="I380"/>
      <c r="J380"/>
      <c r="K380"/>
      <c r="L380"/>
      <c r="M380"/>
      <c r="N380"/>
      <c r="O380"/>
      <c r="P380"/>
      <c r="Q380"/>
    </row>
    <row r="381" spans="1:17" ht="15">
      <c r="A381"/>
      <c r="B381"/>
      <c r="C381"/>
      <c r="D381"/>
      <c r="E381"/>
      <c r="F381"/>
      <c r="G381"/>
      <c r="H381"/>
      <c r="I381"/>
      <c r="J381"/>
      <c r="K381"/>
      <c r="L381"/>
      <c r="M381"/>
      <c r="N381"/>
      <c r="O381"/>
      <c r="P381"/>
      <c r="Q381"/>
    </row>
    <row r="382" spans="1:17" ht="15">
      <c r="A382"/>
      <c r="B382"/>
      <c r="C382"/>
      <c r="D382"/>
      <c r="E382"/>
      <c r="F382"/>
      <c r="G382"/>
      <c r="H382"/>
      <c r="I382"/>
      <c r="J382"/>
      <c r="K382"/>
      <c r="L382"/>
      <c r="M382"/>
      <c r="N382"/>
      <c r="O382"/>
      <c r="P382"/>
      <c r="Q382"/>
    </row>
    <row r="383" spans="1:17" ht="15">
      <c r="A383"/>
      <c r="B383"/>
      <c r="C383"/>
      <c r="D383"/>
      <c r="E383"/>
      <c r="F383"/>
      <c r="G383"/>
      <c r="H383"/>
      <c r="I383"/>
      <c r="J383"/>
      <c r="K383"/>
      <c r="L383"/>
      <c r="M383"/>
      <c r="N383"/>
      <c r="O383"/>
      <c r="P383"/>
      <c r="Q383"/>
    </row>
    <row r="384" spans="1:17" ht="15">
      <c r="A384"/>
      <c r="B384"/>
      <c r="C384"/>
      <c r="D384"/>
      <c r="E384"/>
      <c r="F384"/>
      <c r="G384"/>
      <c r="H384"/>
      <c r="I384"/>
      <c r="J384"/>
      <c r="K384"/>
      <c r="L384"/>
      <c r="M384"/>
      <c r="N384"/>
      <c r="O384"/>
      <c r="P384"/>
      <c r="Q384"/>
    </row>
    <row r="385" spans="1:17" ht="15">
      <c r="A385"/>
      <c r="B385"/>
      <c r="C385"/>
      <c r="D385"/>
      <c r="E385"/>
      <c r="F385"/>
      <c r="G385"/>
      <c r="H385"/>
      <c r="I385"/>
      <c r="J385"/>
      <c r="K385"/>
      <c r="L385"/>
      <c r="M385"/>
      <c r="N385"/>
      <c r="O385"/>
      <c r="P385"/>
      <c r="Q385"/>
    </row>
    <row r="386" spans="1:17" ht="15">
      <c r="A386"/>
      <c r="B386"/>
      <c r="C386"/>
      <c r="D386"/>
      <c r="E386"/>
      <c r="F386"/>
      <c r="G386"/>
      <c r="H386"/>
      <c r="I386"/>
      <c r="J386"/>
      <c r="K386"/>
      <c r="L386"/>
      <c r="M386"/>
      <c r="N386"/>
      <c r="O386"/>
      <c r="P386"/>
      <c r="Q386"/>
    </row>
    <row r="387" spans="1:17" ht="15">
      <c r="A387"/>
      <c r="B387"/>
      <c r="C387"/>
      <c r="D387"/>
      <c r="E387"/>
      <c r="F387"/>
      <c r="G387"/>
      <c r="H387"/>
      <c r="I387"/>
      <c r="J387"/>
      <c r="K387"/>
      <c r="L387"/>
      <c r="M387"/>
      <c r="N387"/>
      <c r="O387"/>
      <c r="P387"/>
      <c r="Q387"/>
    </row>
    <row r="388" spans="1:17" ht="15">
      <c r="A388"/>
      <c r="B388"/>
      <c r="C388"/>
      <c r="D388"/>
      <c r="E388"/>
      <c r="F388"/>
      <c r="G388"/>
      <c r="H388"/>
      <c r="I388"/>
      <c r="J388"/>
      <c r="K388"/>
      <c r="L388"/>
      <c r="M388"/>
      <c r="N388"/>
      <c r="O388"/>
      <c r="P388"/>
      <c r="Q388"/>
    </row>
    <row r="389" spans="1:17" ht="15">
      <c r="A389"/>
      <c r="B389"/>
      <c r="C389"/>
      <c r="D389"/>
      <c r="E389"/>
      <c r="F389"/>
      <c r="G389"/>
      <c r="H389"/>
      <c r="I389"/>
      <c r="J389"/>
      <c r="K389"/>
      <c r="L389"/>
      <c r="M389"/>
      <c r="N389"/>
      <c r="O389"/>
      <c r="P389"/>
      <c r="Q389"/>
    </row>
    <row r="390" spans="1:17" ht="15">
      <c r="A390"/>
      <c r="B390"/>
      <c r="C390"/>
      <c r="D390"/>
      <c r="E390"/>
      <c r="F390"/>
      <c r="G390"/>
      <c r="H390"/>
      <c r="I390"/>
      <c r="J390"/>
      <c r="K390"/>
      <c r="L390"/>
      <c r="M390"/>
      <c r="N390"/>
      <c r="O390"/>
      <c r="P390"/>
      <c r="Q390"/>
    </row>
    <row r="391" spans="1:17" ht="15">
      <c r="A391"/>
      <c r="B391"/>
      <c r="C391"/>
      <c r="D391"/>
      <c r="E391"/>
      <c r="F391"/>
      <c r="G391"/>
      <c r="H391"/>
      <c r="I391"/>
      <c r="J391"/>
      <c r="K391"/>
      <c r="L391"/>
      <c r="M391"/>
      <c r="N391"/>
      <c r="O391"/>
      <c r="P391"/>
      <c r="Q391"/>
    </row>
    <row r="392" spans="1:17" ht="15">
      <c r="A392"/>
      <c r="B392"/>
      <c r="C392"/>
      <c r="D392"/>
      <c r="E392"/>
      <c r="F392"/>
      <c r="G392"/>
      <c r="H392"/>
      <c r="I392"/>
      <c r="J392"/>
      <c r="K392"/>
      <c r="L392"/>
      <c r="M392"/>
      <c r="N392"/>
      <c r="O392"/>
      <c r="P392"/>
      <c r="Q392"/>
    </row>
    <row r="393" spans="1:17" ht="15">
      <c r="A393"/>
      <c r="B393"/>
      <c r="C393"/>
      <c r="D393"/>
      <c r="E393"/>
      <c r="F393"/>
      <c r="G393"/>
      <c r="H393"/>
      <c r="I393"/>
      <c r="J393"/>
      <c r="K393"/>
      <c r="L393"/>
      <c r="M393"/>
      <c r="N393"/>
      <c r="O393"/>
      <c r="P393"/>
      <c r="Q393"/>
    </row>
    <row r="394" spans="1:17" ht="15">
      <c r="A394"/>
      <c r="B394"/>
      <c r="C394"/>
      <c r="D394"/>
      <c r="E394"/>
      <c r="F394"/>
      <c r="G394"/>
      <c r="H394"/>
      <c r="I394"/>
      <c r="J394"/>
      <c r="K394"/>
      <c r="L394"/>
      <c r="M394"/>
      <c r="N394"/>
      <c r="O394"/>
      <c r="P394"/>
      <c r="Q394"/>
    </row>
    <row r="395" spans="1:17" ht="15">
      <c r="A395"/>
      <c r="B395"/>
      <c r="C395"/>
      <c r="D395"/>
      <c r="E395"/>
      <c r="F395"/>
      <c r="G395"/>
      <c r="H395"/>
      <c r="I395"/>
      <c r="J395"/>
      <c r="K395"/>
      <c r="L395"/>
      <c r="M395"/>
      <c r="N395"/>
      <c r="O395"/>
      <c r="P395"/>
      <c r="Q395"/>
    </row>
    <row r="396" spans="1:17" ht="15">
      <c r="A396"/>
      <c r="B396"/>
      <c r="C396"/>
      <c r="D396"/>
      <c r="E396"/>
      <c r="F396"/>
      <c r="G396"/>
      <c r="H396"/>
      <c r="I396"/>
      <c r="J396"/>
      <c r="K396"/>
      <c r="L396"/>
      <c r="M396"/>
      <c r="N396"/>
      <c r="O396"/>
      <c r="P396"/>
      <c r="Q396"/>
    </row>
    <row r="397" spans="1:17" ht="15">
      <c r="A397"/>
      <c r="B397"/>
      <c r="C397"/>
      <c r="D397"/>
      <c r="E397"/>
      <c r="F397"/>
      <c r="G397"/>
      <c r="H397"/>
      <c r="I397"/>
      <c r="J397"/>
      <c r="K397"/>
      <c r="L397"/>
      <c r="M397"/>
      <c r="N397"/>
      <c r="O397"/>
      <c r="P397"/>
      <c r="Q397"/>
    </row>
    <row r="398" spans="1:17" ht="15">
      <c r="A398"/>
      <c r="B398"/>
      <c r="C398"/>
      <c r="D398"/>
      <c r="E398"/>
      <c r="F398"/>
      <c r="G398"/>
      <c r="H398"/>
      <c r="I398"/>
      <c r="J398"/>
      <c r="K398"/>
      <c r="L398"/>
      <c r="M398"/>
      <c r="N398"/>
      <c r="O398"/>
      <c r="P398"/>
      <c r="Q398"/>
    </row>
    <row r="399" spans="1:17" ht="15">
      <c r="A399"/>
      <c r="B399"/>
      <c r="C399"/>
      <c r="D399"/>
      <c r="E399"/>
      <c r="F399"/>
      <c r="G399"/>
      <c r="H399"/>
      <c r="I399"/>
      <c r="J399"/>
      <c r="K399"/>
      <c r="L399"/>
      <c r="M399"/>
      <c r="N399"/>
      <c r="O399"/>
      <c r="P399"/>
      <c r="Q399"/>
    </row>
    <row r="400" spans="1:17" ht="15">
      <c r="A400"/>
      <c r="B400"/>
      <c r="C400"/>
      <c r="D400"/>
      <c r="E400"/>
      <c r="F400"/>
      <c r="G400"/>
      <c r="H400"/>
      <c r="I400"/>
      <c r="J400"/>
      <c r="K400"/>
      <c r="L400"/>
      <c r="M400"/>
      <c r="N400"/>
      <c r="O400"/>
      <c r="P400"/>
      <c r="Q400"/>
    </row>
    <row r="401" spans="1:17" ht="15">
      <c r="A401"/>
      <c r="B401"/>
      <c r="C401"/>
      <c r="D401"/>
      <c r="E401"/>
      <c r="F401"/>
      <c r="G401"/>
      <c r="H401"/>
      <c r="I401"/>
      <c r="J401"/>
      <c r="K401"/>
      <c r="L401"/>
      <c r="M401"/>
      <c r="N401"/>
      <c r="O401"/>
      <c r="P401"/>
      <c r="Q401"/>
    </row>
    <row r="402" spans="1:17" ht="15">
      <c r="A402"/>
      <c r="B402"/>
      <c r="C402"/>
      <c r="D402"/>
      <c r="E402"/>
      <c r="F402"/>
      <c r="G402"/>
      <c r="H402"/>
      <c r="I402"/>
      <c r="J402"/>
      <c r="K402"/>
      <c r="L402"/>
      <c r="M402"/>
      <c r="N402"/>
      <c r="O402"/>
      <c r="P402"/>
      <c r="Q402"/>
    </row>
    <row r="403" spans="1:17" ht="15">
      <c r="A403"/>
      <c r="B403"/>
      <c r="C403"/>
      <c r="D403"/>
      <c r="E403"/>
      <c r="F403"/>
      <c r="G403"/>
      <c r="H403"/>
      <c r="I403"/>
      <c r="J403"/>
      <c r="K403"/>
      <c r="L403"/>
      <c r="M403"/>
      <c r="N403"/>
      <c r="O403"/>
      <c r="P403"/>
      <c r="Q403"/>
    </row>
    <row r="404" spans="1:17" ht="15">
      <c r="A404"/>
      <c r="B404"/>
      <c r="C404"/>
      <c r="D404"/>
      <c r="E404"/>
      <c r="F404"/>
      <c r="G404"/>
      <c r="H404"/>
      <c r="I404"/>
      <c r="J404"/>
      <c r="K404"/>
      <c r="L404"/>
      <c r="M404"/>
      <c r="N404"/>
      <c r="O404"/>
      <c r="P404"/>
      <c r="Q404"/>
    </row>
    <row r="405" spans="1:17" ht="15">
      <c r="A405"/>
      <c r="B405"/>
      <c r="C405"/>
      <c r="D405"/>
      <c r="E405"/>
      <c r="F405"/>
      <c r="G405"/>
      <c r="H405"/>
      <c r="I405"/>
      <c r="J405"/>
      <c r="K405"/>
      <c r="L405"/>
      <c r="M405"/>
      <c r="N405"/>
      <c r="O405"/>
      <c r="P405"/>
      <c r="Q405"/>
    </row>
    <row r="406" spans="1:17" ht="15">
      <c r="A406"/>
      <c r="B406"/>
      <c r="C406"/>
      <c r="D406"/>
      <c r="E406"/>
      <c r="F406"/>
      <c r="G406"/>
      <c r="H406"/>
      <c r="I406"/>
      <c r="J406"/>
      <c r="K406"/>
      <c r="L406"/>
      <c r="M406"/>
      <c r="N406"/>
      <c r="O406"/>
      <c r="P406"/>
      <c r="Q406"/>
    </row>
    <row r="407" spans="1:17" ht="15">
      <c r="A407"/>
      <c r="B407"/>
      <c r="C407"/>
      <c r="D407"/>
      <c r="E407"/>
      <c r="F407"/>
      <c r="G407"/>
      <c r="H407"/>
      <c r="I407"/>
      <c r="J407"/>
      <c r="K407"/>
      <c r="L407"/>
      <c r="M407"/>
      <c r="N407"/>
      <c r="O407"/>
      <c r="P407"/>
      <c r="Q407"/>
    </row>
    <row r="408" spans="1:17" ht="15">
      <c r="A408"/>
      <c r="B408"/>
      <c r="C408"/>
      <c r="D408"/>
      <c r="E408"/>
      <c r="F408"/>
      <c r="G408"/>
      <c r="H408"/>
      <c r="I408"/>
      <c r="J408"/>
      <c r="K408"/>
      <c r="L408"/>
      <c r="M408"/>
      <c r="N408"/>
      <c r="O408"/>
      <c r="P408"/>
      <c r="Q408"/>
    </row>
    <row r="409" spans="1:17" ht="15">
      <c r="A409"/>
      <c r="B409"/>
      <c r="C409"/>
      <c r="D409"/>
      <c r="E409"/>
      <c r="F409"/>
      <c r="G409"/>
      <c r="H409"/>
      <c r="I409"/>
      <c r="J409"/>
      <c r="K409"/>
      <c r="L409"/>
      <c r="M409"/>
      <c r="N409"/>
      <c r="O409"/>
      <c r="P409"/>
      <c r="Q409"/>
    </row>
    <row r="410" spans="1:17" ht="15">
      <c r="A410"/>
      <c r="B410"/>
      <c r="C410"/>
      <c r="D410"/>
      <c r="E410"/>
      <c r="F410"/>
      <c r="G410"/>
      <c r="H410"/>
      <c r="I410"/>
      <c r="J410"/>
      <c r="K410"/>
      <c r="L410"/>
      <c r="M410"/>
      <c r="N410"/>
      <c r="O410"/>
      <c r="P410"/>
      <c r="Q410"/>
    </row>
    <row r="411" spans="1:17" ht="15">
      <c r="A411"/>
      <c r="B411"/>
      <c r="C411"/>
      <c r="D411"/>
      <c r="E411"/>
      <c r="F411"/>
      <c r="G411"/>
      <c r="H411"/>
      <c r="I411"/>
      <c r="J411"/>
      <c r="K411"/>
      <c r="L411"/>
      <c r="M411"/>
      <c r="N411"/>
      <c r="O411"/>
      <c r="P411"/>
      <c r="Q411"/>
    </row>
    <row r="412" spans="1:17" ht="15">
      <c r="A412"/>
      <c r="B412"/>
      <c r="C412"/>
      <c r="D412"/>
      <c r="E412"/>
      <c r="F412"/>
      <c r="G412"/>
      <c r="H412"/>
      <c r="I412"/>
      <c r="J412"/>
      <c r="K412"/>
      <c r="L412"/>
      <c r="M412"/>
      <c r="N412"/>
      <c r="O412"/>
      <c r="P412"/>
      <c r="Q412"/>
    </row>
    <row r="413" spans="1:17" ht="15">
      <c r="A413"/>
      <c r="B413"/>
      <c r="C413"/>
      <c r="D413"/>
      <c r="E413"/>
      <c r="F413"/>
      <c r="G413"/>
      <c r="H413"/>
      <c r="I413"/>
      <c r="J413"/>
      <c r="K413"/>
      <c r="L413"/>
      <c r="M413"/>
      <c r="N413"/>
      <c r="O413"/>
      <c r="P413"/>
      <c r="Q413"/>
    </row>
    <row r="414" spans="1:17" ht="15">
      <c r="A414"/>
      <c r="B414"/>
      <c r="C414"/>
      <c r="D414"/>
      <c r="E414"/>
      <c r="F414"/>
      <c r="G414"/>
      <c r="H414"/>
      <c r="I414"/>
      <c r="J414"/>
      <c r="K414"/>
      <c r="L414"/>
      <c r="M414"/>
      <c r="N414"/>
      <c r="O414"/>
      <c r="P414"/>
      <c r="Q414"/>
    </row>
    <row r="415" spans="1:17" ht="15">
      <c r="A415"/>
      <c r="B415"/>
      <c r="C415"/>
      <c r="D415"/>
      <c r="E415"/>
      <c r="F415"/>
      <c r="G415"/>
      <c r="H415"/>
      <c r="I415"/>
      <c r="J415"/>
      <c r="K415"/>
      <c r="L415"/>
      <c r="M415"/>
      <c r="N415"/>
      <c r="O415"/>
      <c r="P415"/>
      <c r="Q415"/>
    </row>
    <row r="416" spans="1:17" ht="15">
      <c r="A416"/>
      <c r="B416"/>
      <c r="C416"/>
      <c r="D416"/>
      <c r="E416"/>
      <c r="F416"/>
      <c r="G416"/>
      <c r="H416"/>
      <c r="I416"/>
      <c r="J416"/>
      <c r="K416"/>
      <c r="L416"/>
      <c r="M416"/>
      <c r="N416"/>
      <c r="O416"/>
      <c r="P416"/>
      <c r="Q416"/>
    </row>
    <row r="417" spans="1:17" ht="15">
      <c r="A417"/>
      <c r="B417"/>
      <c r="C417"/>
      <c r="D417"/>
      <c r="E417"/>
      <c r="F417"/>
      <c r="G417"/>
      <c r="H417"/>
      <c r="I417"/>
      <c r="J417"/>
      <c r="K417"/>
      <c r="L417"/>
      <c r="M417"/>
      <c r="N417"/>
      <c r="O417"/>
      <c r="P417"/>
      <c r="Q417"/>
    </row>
    <row r="418" spans="1:17" ht="15">
      <c r="A418"/>
      <c r="B418"/>
      <c r="C418"/>
      <c r="D418"/>
      <c r="E418"/>
      <c r="F418"/>
      <c r="G418"/>
      <c r="H418"/>
      <c r="I418"/>
      <c r="J418"/>
      <c r="K418"/>
      <c r="L418"/>
      <c r="M418"/>
      <c r="N418"/>
      <c r="O418"/>
      <c r="P418"/>
      <c r="Q418"/>
    </row>
    <row r="419" spans="1:17" ht="15">
      <c r="A419"/>
      <c r="B419"/>
      <c r="C419"/>
      <c r="D419"/>
      <c r="E419"/>
      <c r="F419"/>
      <c r="G419"/>
      <c r="H419"/>
      <c r="I419"/>
      <c r="J419"/>
      <c r="K419"/>
      <c r="L419"/>
      <c r="M419"/>
      <c r="N419"/>
      <c r="O419"/>
      <c r="P419"/>
      <c r="Q419"/>
    </row>
    <row r="420" spans="1:17" ht="15">
      <c r="A420"/>
      <c r="B420"/>
      <c r="C420"/>
      <c r="D420"/>
      <c r="E420"/>
      <c r="F420"/>
      <c r="G420"/>
      <c r="H420"/>
      <c r="I420"/>
      <c r="J420"/>
      <c r="K420"/>
      <c r="L420"/>
      <c r="M420"/>
      <c r="N420"/>
      <c r="O420"/>
      <c r="P420"/>
      <c r="Q420"/>
    </row>
    <row r="421" spans="1:17" ht="15">
      <c r="A421"/>
      <c r="B421"/>
      <c r="C421"/>
      <c r="D421"/>
      <c r="E421"/>
      <c r="F421"/>
      <c r="G421"/>
      <c r="H421"/>
      <c r="I421"/>
      <c r="J421"/>
      <c r="K421"/>
      <c r="L421"/>
      <c r="M421"/>
      <c r="N421"/>
      <c r="O421"/>
      <c r="P421"/>
      <c r="Q421"/>
    </row>
    <row r="422" spans="1:17" ht="15">
      <c r="A422"/>
      <c r="B422"/>
      <c r="C422"/>
      <c r="D422"/>
      <c r="E422"/>
      <c r="F422"/>
      <c r="G422"/>
      <c r="H422"/>
      <c r="I422"/>
      <c r="J422"/>
      <c r="K422"/>
      <c r="L422"/>
      <c r="M422"/>
      <c r="N422"/>
      <c r="O422"/>
      <c r="P422"/>
      <c r="Q422"/>
    </row>
    <row r="423" spans="1:17" ht="15">
      <c r="A423"/>
      <c r="B423"/>
      <c r="C423"/>
      <c r="D423"/>
      <c r="E423"/>
      <c r="F423"/>
      <c r="G423"/>
      <c r="H423"/>
      <c r="I423"/>
      <c r="J423"/>
      <c r="K423"/>
      <c r="L423"/>
      <c r="M423"/>
      <c r="N423"/>
      <c r="O423"/>
      <c r="P423"/>
      <c r="Q423"/>
    </row>
    <row r="424" spans="1:17" ht="15">
      <c r="A424"/>
      <c r="B424"/>
      <c r="C424"/>
      <c r="D424"/>
      <c r="E424"/>
      <c r="F424"/>
      <c r="G424"/>
      <c r="H424"/>
      <c r="I424"/>
      <c r="J424"/>
      <c r="K424"/>
      <c r="L424"/>
      <c r="M424"/>
      <c r="N424"/>
      <c r="O424"/>
      <c r="P424"/>
      <c r="Q424"/>
    </row>
    <row r="425" spans="1:17" ht="15">
      <c r="A425"/>
      <c r="B425"/>
      <c r="C425"/>
      <c r="D425"/>
      <c r="E425"/>
      <c r="F425"/>
      <c r="G425"/>
      <c r="H425"/>
      <c r="I425"/>
      <c r="J425"/>
      <c r="K425"/>
      <c r="L425"/>
      <c r="M425"/>
      <c r="N425"/>
      <c r="O425"/>
      <c r="P425"/>
      <c r="Q425"/>
    </row>
    <row r="426" spans="1:17" ht="15">
      <c r="A426"/>
      <c r="B426"/>
      <c r="C426"/>
      <c r="D426"/>
      <c r="E426"/>
      <c r="F426"/>
      <c r="G426"/>
      <c r="H426"/>
      <c r="I426"/>
      <c r="J426"/>
      <c r="K426"/>
      <c r="L426"/>
      <c r="M426"/>
      <c r="N426"/>
      <c r="O426"/>
      <c r="P426"/>
      <c r="Q426"/>
    </row>
    <row r="427" spans="1:17" ht="15">
      <c r="A427"/>
      <c r="B427"/>
      <c r="C427"/>
      <c r="D427"/>
      <c r="E427"/>
      <c r="F427"/>
      <c r="G427"/>
      <c r="H427"/>
      <c r="I427"/>
      <c r="J427"/>
      <c r="K427"/>
      <c r="L427"/>
      <c r="M427"/>
      <c r="N427"/>
      <c r="O427"/>
      <c r="P427"/>
      <c r="Q427"/>
    </row>
    <row r="428" spans="1:17" ht="15">
      <c r="A428"/>
      <c r="B428"/>
      <c r="C428"/>
      <c r="D428"/>
      <c r="E428"/>
      <c r="F428"/>
      <c r="G428"/>
      <c r="H428"/>
      <c r="I428"/>
      <c r="J428"/>
      <c r="K428"/>
      <c r="L428"/>
      <c r="M428"/>
      <c r="N428"/>
      <c r="O428"/>
      <c r="P428"/>
      <c r="Q428"/>
    </row>
    <row r="429" spans="1:17" ht="15">
      <c r="A429"/>
      <c r="B429"/>
      <c r="C429"/>
      <c r="D429"/>
      <c r="E429"/>
      <c r="F429"/>
      <c r="G429"/>
      <c r="H429"/>
      <c r="I429"/>
      <c r="J429"/>
      <c r="K429"/>
      <c r="L429"/>
      <c r="M429"/>
      <c r="N429"/>
      <c r="O429"/>
      <c r="P429"/>
      <c r="Q429"/>
    </row>
    <row r="430" spans="1:17" ht="15">
      <c r="A430"/>
      <c r="B430"/>
      <c r="C430"/>
      <c r="D430"/>
      <c r="E430"/>
      <c r="F430"/>
      <c r="G430"/>
      <c r="H430"/>
      <c r="I430"/>
      <c r="J430"/>
      <c r="K430"/>
      <c r="L430"/>
      <c r="M430"/>
      <c r="N430"/>
      <c r="O430"/>
      <c r="P430"/>
      <c r="Q430"/>
    </row>
    <row r="431" spans="1:17" ht="15">
      <c r="A431"/>
      <c r="B431"/>
      <c r="C431"/>
      <c r="D431"/>
      <c r="E431"/>
      <c r="F431"/>
      <c r="G431"/>
      <c r="H431"/>
      <c r="I431"/>
      <c r="J431"/>
      <c r="K431"/>
      <c r="L431"/>
      <c r="M431"/>
      <c r="N431"/>
      <c r="O431"/>
      <c r="P431"/>
      <c r="Q431"/>
    </row>
    <row r="432" spans="1:17" ht="15">
      <c r="A432"/>
      <c r="B432"/>
      <c r="C432"/>
      <c r="D432"/>
      <c r="E432"/>
      <c r="F432"/>
      <c r="G432"/>
      <c r="H432"/>
      <c r="I432"/>
      <c r="J432"/>
      <c r="K432"/>
      <c r="L432"/>
      <c r="M432"/>
      <c r="N432"/>
      <c r="O432"/>
      <c r="P432"/>
      <c r="Q432"/>
    </row>
    <row r="433" spans="1:17" ht="15">
      <c r="A433"/>
      <c r="B433"/>
      <c r="C433"/>
      <c r="D433"/>
      <c r="E433"/>
      <c r="F433"/>
      <c r="G433"/>
      <c r="H433"/>
      <c r="I433"/>
      <c r="J433"/>
      <c r="K433"/>
      <c r="L433"/>
      <c r="M433"/>
      <c r="N433"/>
      <c r="O433"/>
      <c r="P433"/>
      <c r="Q433"/>
    </row>
    <row r="434" spans="1:17" ht="15">
      <c r="A434"/>
      <c r="B434"/>
      <c r="C434"/>
      <c r="D434"/>
      <c r="E434"/>
      <c r="F434"/>
      <c r="G434"/>
      <c r="H434"/>
      <c r="I434"/>
      <c r="J434"/>
      <c r="K434"/>
      <c r="L434"/>
      <c r="M434"/>
      <c r="N434"/>
      <c r="O434"/>
      <c r="P434"/>
      <c r="Q434"/>
    </row>
    <row r="435" spans="1:17" ht="15">
      <c r="A435"/>
      <c r="B435"/>
      <c r="C435"/>
      <c r="D435"/>
      <c r="E435"/>
      <c r="F435"/>
      <c r="G435"/>
      <c r="H435"/>
      <c r="I435"/>
      <c r="J435"/>
      <c r="K435"/>
      <c r="L435"/>
      <c r="M435"/>
      <c r="N435"/>
      <c r="O435"/>
      <c r="P435"/>
      <c r="Q435"/>
    </row>
    <row r="436" spans="1:17" ht="15">
      <c r="A436"/>
      <c r="B436"/>
      <c r="C436"/>
      <c r="D436"/>
      <c r="E436"/>
      <c r="F436"/>
      <c r="G436"/>
      <c r="H436"/>
      <c r="I436"/>
      <c r="J436"/>
      <c r="K436"/>
      <c r="L436"/>
      <c r="M436"/>
      <c r="N436"/>
      <c r="O436"/>
      <c r="P436"/>
      <c r="Q436"/>
    </row>
    <row r="437" spans="1:17" ht="15">
      <c r="A437"/>
      <c r="B437"/>
      <c r="C437"/>
      <c r="D437"/>
      <c r="E437"/>
      <c r="F437"/>
      <c r="G437"/>
      <c r="H437"/>
      <c r="I437"/>
      <c r="J437"/>
      <c r="K437"/>
      <c r="L437"/>
      <c r="M437"/>
      <c r="N437"/>
      <c r="O437"/>
      <c r="P437"/>
      <c r="Q437"/>
    </row>
    <row r="438" spans="1:17" ht="15">
      <c r="A438"/>
      <c r="B438"/>
      <c r="C438"/>
      <c r="D438"/>
      <c r="E438"/>
      <c r="F438"/>
      <c r="G438"/>
      <c r="H438"/>
      <c r="I438"/>
      <c r="J438"/>
      <c r="K438"/>
      <c r="L438"/>
      <c r="M438"/>
      <c r="N438"/>
      <c r="O438"/>
      <c r="P438"/>
      <c r="Q438"/>
    </row>
    <row r="439" spans="1:17" ht="15">
      <c r="A439"/>
      <c r="B439"/>
      <c r="C439"/>
      <c r="D439"/>
      <c r="E439"/>
      <c r="F439"/>
      <c r="G439"/>
      <c r="H439"/>
      <c r="I439"/>
      <c r="J439"/>
      <c r="K439"/>
      <c r="L439"/>
      <c r="M439"/>
      <c r="N439"/>
      <c r="O439"/>
      <c r="P439"/>
      <c r="Q439"/>
    </row>
    <row r="440" spans="1:17" ht="15">
      <c r="A440"/>
      <c r="B440"/>
      <c r="C440"/>
      <c r="D440"/>
      <c r="E440"/>
      <c r="F440"/>
      <c r="G440"/>
      <c r="H440"/>
      <c r="I440"/>
      <c r="J440"/>
      <c r="K440"/>
      <c r="L440"/>
      <c r="M440"/>
      <c r="N440"/>
      <c r="O440"/>
      <c r="P440"/>
      <c r="Q440"/>
    </row>
    <row r="441" spans="1:17" ht="15">
      <c r="A441"/>
      <c r="B441"/>
      <c r="C441"/>
      <c r="D441"/>
      <c r="E441"/>
      <c r="F441"/>
      <c r="G441"/>
      <c r="H441"/>
      <c r="I441"/>
      <c r="J441"/>
      <c r="K441"/>
      <c r="L441"/>
      <c r="M441"/>
      <c r="N441"/>
      <c r="O441"/>
      <c r="P441"/>
      <c r="Q441"/>
    </row>
    <row r="442" spans="1:17" ht="15">
      <c r="A442"/>
      <c r="B442"/>
      <c r="C442"/>
      <c r="D442"/>
      <c r="E442"/>
      <c r="F442"/>
      <c r="G442"/>
      <c r="H442"/>
      <c r="I442"/>
      <c r="J442"/>
      <c r="K442"/>
      <c r="L442"/>
      <c r="M442"/>
      <c r="N442"/>
      <c r="O442"/>
      <c r="P442"/>
      <c r="Q442"/>
    </row>
    <row r="443" spans="1:17" ht="15">
      <c r="A443"/>
      <c r="B443"/>
      <c r="C443"/>
      <c r="D443"/>
      <c r="E443"/>
      <c r="F443"/>
      <c r="G443"/>
      <c r="H443"/>
      <c r="I443"/>
      <c r="J443"/>
      <c r="K443"/>
      <c r="L443"/>
      <c r="M443"/>
      <c r="N443"/>
      <c r="O443"/>
      <c r="P443"/>
      <c r="Q443"/>
    </row>
    <row r="444" spans="1:17" ht="15">
      <c r="A444"/>
      <c r="B444"/>
      <c r="C444"/>
      <c r="D444"/>
      <c r="E444"/>
      <c r="F444"/>
      <c r="G444"/>
      <c r="H444"/>
      <c r="I444"/>
      <c r="J444"/>
      <c r="K444"/>
      <c r="L444"/>
      <c r="M444"/>
      <c r="N444"/>
      <c r="O444"/>
      <c r="P444"/>
      <c r="Q444"/>
    </row>
    <row r="445" spans="1:17" ht="15">
      <c r="A445"/>
      <c r="B445"/>
      <c r="C445"/>
      <c r="D445"/>
      <c r="E445"/>
      <c r="F445"/>
      <c r="G445"/>
      <c r="H445"/>
      <c r="I445"/>
      <c r="J445"/>
      <c r="K445"/>
      <c r="L445"/>
      <c r="M445"/>
      <c r="N445"/>
      <c r="O445"/>
      <c r="P445"/>
      <c r="Q445"/>
    </row>
    <row r="446" spans="1:17" ht="15">
      <c r="A446"/>
      <c r="B446"/>
      <c r="C446"/>
      <c r="D446"/>
      <c r="E446"/>
      <c r="F446"/>
      <c r="G446"/>
      <c r="H446"/>
      <c r="I446"/>
      <c r="J446"/>
      <c r="K446"/>
      <c r="L446"/>
      <c r="M446"/>
      <c r="N446"/>
      <c r="O446"/>
      <c r="P446"/>
      <c r="Q446"/>
    </row>
    <row r="447" spans="1:17" ht="15">
      <c r="A447"/>
      <c r="B447"/>
      <c r="C447"/>
      <c r="D447"/>
      <c r="E447"/>
      <c r="F447"/>
      <c r="G447"/>
      <c r="H447"/>
      <c r="I447"/>
      <c r="J447"/>
      <c r="K447"/>
      <c r="L447"/>
      <c r="M447"/>
      <c r="N447"/>
      <c r="O447"/>
      <c r="P447"/>
      <c r="Q447"/>
    </row>
    <row r="448" spans="1:17" ht="15">
      <c r="A448"/>
      <c r="B448"/>
      <c r="C448"/>
      <c r="D448"/>
      <c r="E448"/>
      <c r="F448"/>
      <c r="G448"/>
      <c r="H448"/>
      <c r="I448"/>
      <c r="J448"/>
      <c r="K448"/>
      <c r="L448"/>
      <c r="M448"/>
      <c r="N448"/>
      <c r="O448"/>
      <c r="P448"/>
      <c r="Q448"/>
    </row>
    <row r="449" spans="1:17" ht="15">
      <c r="A449"/>
      <c r="B449"/>
      <c r="C449"/>
      <c r="D449"/>
      <c r="E449"/>
      <c r="F449"/>
      <c r="G449"/>
      <c r="H449"/>
      <c r="I449"/>
      <c r="J449"/>
      <c r="K449"/>
      <c r="L449"/>
      <c r="M449"/>
      <c r="N449"/>
      <c r="O449"/>
      <c r="P449"/>
      <c r="Q449"/>
    </row>
    <row r="450" spans="1:17" ht="15">
      <c r="A450"/>
      <c r="B450"/>
      <c r="C450"/>
      <c r="D450"/>
      <c r="E450"/>
      <c r="F450"/>
      <c r="G450"/>
      <c r="H450"/>
      <c r="I450"/>
      <c r="J450"/>
      <c r="K450"/>
      <c r="L450"/>
      <c r="M450"/>
      <c r="N450"/>
      <c r="O450"/>
      <c r="P450"/>
      <c r="Q450"/>
    </row>
    <row r="451" spans="1:17" ht="15">
      <c r="A451"/>
      <c r="B451"/>
      <c r="C451"/>
      <c r="D451"/>
      <c r="E451"/>
      <c r="F451"/>
      <c r="G451"/>
      <c r="H451"/>
      <c r="I451"/>
      <c r="J451"/>
      <c r="K451"/>
      <c r="L451"/>
      <c r="M451"/>
      <c r="N451"/>
      <c r="O451"/>
      <c r="P451"/>
      <c r="Q451"/>
    </row>
    <row r="452" spans="1:17" ht="15">
      <c r="A452"/>
      <c r="B452"/>
      <c r="C452"/>
      <c r="D452"/>
      <c r="E452"/>
      <c r="F452"/>
      <c r="G452"/>
      <c r="H452"/>
      <c r="I452"/>
      <c r="J452"/>
      <c r="K452"/>
      <c r="L452"/>
      <c r="M452"/>
      <c r="N452"/>
      <c r="O452"/>
      <c r="P452"/>
      <c r="Q452"/>
    </row>
    <row r="453" spans="1:17" ht="15">
      <c r="A453"/>
      <c r="B453"/>
      <c r="C453"/>
      <c r="D453"/>
      <c r="E453"/>
      <c r="F453"/>
      <c r="G453"/>
      <c r="H453"/>
      <c r="I453"/>
      <c r="J453"/>
      <c r="K453"/>
      <c r="L453"/>
      <c r="M453"/>
      <c r="N453"/>
      <c r="O453"/>
      <c r="P453"/>
      <c r="Q453"/>
    </row>
    <row r="454" spans="1:17" ht="15">
      <c r="A454"/>
      <c r="B454"/>
      <c r="C454"/>
      <c r="D454"/>
      <c r="E454"/>
      <c r="F454"/>
      <c r="G454"/>
      <c r="H454"/>
      <c r="I454"/>
      <c r="J454"/>
      <c r="K454"/>
      <c r="L454"/>
      <c r="M454"/>
      <c r="N454"/>
      <c r="O454"/>
      <c r="P454"/>
      <c r="Q454"/>
    </row>
    <row r="455" spans="1:17" ht="15">
      <c r="A455"/>
      <c r="B455"/>
      <c r="C455"/>
      <c r="D455"/>
      <c r="E455"/>
      <c r="F455"/>
      <c r="G455"/>
      <c r="H455"/>
      <c r="I455"/>
      <c r="J455"/>
      <c r="K455"/>
      <c r="L455"/>
      <c r="M455"/>
      <c r="N455"/>
      <c r="O455"/>
      <c r="P455"/>
      <c r="Q455"/>
    </row>
    <row r="456" spans="1:17" ht="15">
      <c r="A456"/>
      <c r="B456"/>
      <c r="C456"/>
      <c r="D456"/>
      <c r="E456"/>
      <c r="F456"/>
      <c r="G456"/>
      <c r="H456"/>
      <c r="I456"/>
      <c r="J456"/>
      <c r="K456"/>
      <c r="L456"/>
      <c r="M456"/>
      <c r="N456"/>
      <c r="O456"/>
      <c r="P456"/>
      <c r="Q456"/>
    </row>
    <row r="457" spans="1:17" ht="15">
      <c r="A457"/>
      <c r="B457"/>
      <c r="C457"/>
      <c r="D457"/>
      <c r="E457"/>
      <c r="F457"/>
      <c r="G457"/>
      <c r="H457"/>
      <c r="I457"/>
      <c r="J457"/>
      <c r="K457"/>
      <c r="L457"/>
      <c r="M457"/>
      <c r="N457"/>
      <c r="O457"/>
      <c r="P457"/>
      <c r="Q457"/>
    </row>
    <row r="458" spans="1:17" ht="15">
      <c r="A458"/>
      <c r="B458"/>
      <c r="C458"/>
      <c r="D458"/>
      <c r="E458"/>
      <c r="F458"/>
      <c r="G458"/>
      <c r="H458"/>
      <c r="I458"/>
      <c r="J458"/>
      <c r="K458"/>
      <c r="L458"/>
      <c r="M458"/>
      <c r="N458"/>
      <c r="O458"/>
      <c r="P458"/>
      <c r="Q458"/>
    </row>
    <row r="459" spans="1:17" ht="15">
      <c r="A459"/>
      <c r="B459"/>
      <c r="C459"/>
      <c r="D459"/>
      <c r="E459"/>
      <c r="F459"/>
      <c r="G459"/>
      <c r="H459"/>
      <c r="I459"/>
      <c r="J459"/>
      <c r="K459"/>
      <c r="L459"/>
      <c r="M459"/>
      <c r="N459"/>
      <c r="O459"/>
      <c r="P459"/>
      <c r="Q459"/>
    </row>
    <row r="460" spans="1:17" ht="15">
      <c r="A460"/>
      <c r="B460"/>
      <c r="C460"/>
      <c r="D460"/>
      <c r="E460"/>
      <c r="F460"/>
      <c r="G460"/>
      <c r="H460"/>
      <c r="I460"/>
      <c r="J460"/>
      <c r="K460"/>
      <c r="L460"/>
      <c r="M460"/>
      <c r="N460"/>
      <c r="O460"/>
      <c r="P460"/>
      <c r="Q460"/>
    </row>
    <row r="461" spans="1:17" ht="15">
      <c r="A461"/>
      <c r="B461"/>
      <c r="C461"/>
      <c r="D461"/>
      <c r="E461"/>
      <c r="F461"/>
      <c r="G461"/>
      <c r="H461"/>
      <c r="I461"/>
      <c r="J461"/>
      <c r="K461"/>
      <c r="L461"/>
      <c r="M461"/>
      <c r="N461"/>
      <c r="O461"/>
      <c r="P461"/>
      <c r="Q461"/>
    </row>
    <row r="462" spans="1:17" ht="15">
      <c r="A462"/>
      <c r="B462"/>
      <c r="C462"/>
      <c r="D462"/>
      <c r="E462"/>
      <c r="F462"/>
      <c r="G462"/>
      <c r="H462"/>
      <c r="I462"/>
      <c r="J462"/>
      <c r="K462"/>
      <c r="L462"/>
      <c r="M462"/>
      <c r="N462"/>
      <c r="O462"/>
      <c r="P462"/>
      <c r="Q462"/>
    </row>
    <row r="463" spans="1:17" ht="15">
      <c r="A463"/>
      <c r="B463"/>
      <c r="C463"/>
      <c r="D463"/>
      <c r="E463"/>
      <c r="F463"/>
      <c r="G463"/>
      <c r="H463"/>
      <c r="I463"/>
      <c r="J463"/>
      <c r="K463"/>
      <c r="L463"/>
      <c r="M463"/>
      <c r="N463"/>
      <c r="O463"/>
      <c r="P463"/>
      <c r="Q463"/>
    </row>
    <row r="464" spans="1:17" ht="15">
      <c r="A464"/>
      <c r="B464"/>
      <c r="C464"/>
      <c r="D464"/>
      <c r="E464"/>
      <c r="F464"/>
      <c r="G464"/>
      <c r="H464"/>
      <c r="I464"/>
      <c r="J464"/>
      <c r="K464"/>
      <c r="L464"/>
      <c r="M464"/>
      <c r="N464"/>
      <c r="O464"/>
      <c r="P464"/>
      <c r="Q464"/>
    </row>
    <row r="465" spans="1:17" ht="15">
      <c r="A465"/>
      <c r="B465"/>
      <c r="C465"/>
      <c r="D465"/>
      <c r="E465"/>
      <c r="F465"/>
      <c r="G465"/>
      <c r="H465"/>
      <c r="I465"/>
      <c r="J465"/>
      <c r="K465"/>
      <c r="L465"/>
      <c r="M465"/>
      <c r="N465"/>
      <c r="O465"/>
      <c r="P465"/>
      <c r="Q465"/>
    </row>
    <row r="466" spans="1:17" ht="15">
      <c r="A466"/>
      <c r="B466"/>
      <c r="C466"/>
      <c r="D466"/>
      <c r="E466"/>
      <c r="F466"/>
      <c r="G466"/>
      <c r="H466"/>
      <c r="I466"/>
      <c r="J466"/>
      <c r="K466"/>
      <c r="L466"/>
      <c r="M466"/>
      <c r="N466"/>
      <c r="O466"/>
      <c r="P466"/>
      <c r="Q466"/>
    </row>
    <row r="467" spans="1:17" ht="15">
      <c r="A467"/>
      <c r="B467"/>
      <c r="C467"/>
      <c r="D467"/>
      <c r="E467"/>
      <c r="F467"/>
      <c r="G467"/>
      <c r="H467"/>
      <c r="I467"/>
      <c r="J467"/>
      <c r="K467"/>
      <c r="L467"/>
      <c r="M467"/>
      <c r="N467"/>
      <c r="O467"/>
      <c r="P467"/>
      <c r="Q467"/>
    </row>
    <row r="468" spans="1:17" ht="15">
      <c r="A468"/>
      <c r="B468"/>
      <c r="C468"/>
      <c r="D468"/>
      <c r="E468"/>
      <c r="F468"/>
      <c r="G468"/>
      <c r="H468"/>
      <c r="I468"/>
      <c r="J468"/>
      <c r="K468"/>
      <c r="L468"/>
      <c r="M468"/>
      <c r="N468"/>
      <c r="O468"/>
      <c r="P468"/>
      <c r="Q468"/>
    </row>
    <row r="469" spans="1:17" ht="15">
      <c r="A469"/>
      <c r="B469"/>
      <c r="C469"/>
      <c r="D469"/>
      <c r="E469"/>
      <c r="F469"/>
      <c r="G469"/>
      <c r="H469"/>
      <c r="I469"/>
      <c r="J469"/>
      <c r="K469"/>
      <c r="L469"/>
      <c r="M469"/>
      <c r="N469"/>
      <c r="O469"/>
      <c r="P469"/>
      <c r="Q469"/>
    </row>
    <row r="470" spans="1:17" ht="15">
      <c r="A470"/>
      <c r="B470"/>
      <c r="C470"/>
      <c r="D470"/>
      <c r="E470"/>
      <c r="F470"/>
      <c r="G470"/>
      <c r="H470"/>
      <c r="I470"/>
      <c r="J470"/>
      <c r="K470"/>
      <c r="L470"/>
      <c r="M470"/>
      <c r="N470"/>
      <c r="O470"/>
      <c r="P470"/>
      <c r="Q470"/>
    </row>
    <row r="471" spans="1:17" ht="15">
      <c r="A471"/>
      <c r="B471"/>
      <c r="C471"/>
      <c r="D471"/>
      <c r="E471"/>
      <c r="F471"/>
      <c r="G471"/>
      <c r="H471"/>
      <c r="I471"/>
      <c r="J471"/>
      <c r="K471"/>
      <c r="L471"/>
      <c r="M471"/>
      <c r="N471"/>
      <c r="O471"/>
      <c r="P471"/>
      <c r="Q471"/>
    </row>
    <row r="472" spans="1:17" ht="15">
      <c r="A472"/>
      <c r="B472"/>
      <c r="C472"/>
      <c r="D472"/>
      <c r="E472"/>
      <c r="F472"/>
      <c r="G472"/>
      <c r="H472"/>
      <c r="I472"/>
      <c r="J472"/>
      <c r="K472"/>
      <c r="L472"/>
      <c r="M472"/>
      <c r="N472"/>
      <c r="O472"/>
      <c r="P472"/>
      <c r="Q472"/>
    </row>
    <row r="473" spans="1:17" ht="15">
      <c r="A473"/>
      <c r="B473"/>
      <c r="C473"/>
      <c r="D473"/>
      <c r="E473"/>
      <c r="F473"/>
      <c r="G473"/>
      <c r="H473"/>
      <c r="I473"/>
      <c r="J473"/>
      <c r="K473"/>
      <c r="L473"/>
      <c r="M473"/>
      <c r="N473"/>
      <c r="O473"/>
      <c r="P473"/>
      <c r="Q473"/>
    </row>
    <row r="474" spans="1:17" ht="15">
      <c r="A474"/>
      <c r="B474"/>
      <c r="C474"/>
      <c r="D474"/>
      <c r="E474"/>
      <c r="F474"/>
      <c r="G474"/>
      <c r="H474"/>
      <c r="I474"/>
      <c r="J474"/>
      <c r="K474"/>
      <c r="L474"/>
      <c r="M474"/>
      <c r="N474"/>
      <c r="O474"/>
      <c r="P474"/>
      <c r="Q474"/>
    </row>
    <row r="475" spans="1:17" ht="15">
      <c r="A475"/>
      <c r="B475"/>
      <c r="C475"/>
      <c r="D475"/>
      <c r="E475"/>
      <c r="F475"/>
      <c r="G475"/>
      <c r="H475"/>
      <c r="I475"/>
      <c r="J475"/>
      <c r="K475"/>
      <c r="L475"/>
      <c r="M475"/>
      <c r="N475"/>
      <c r="O475"/>
      <c r="P475"/>
      <c r="Q475"/>
    </row>
    <row r="476" spans="1:17" ht="15">
      <c r="A476"/>
      <c r="B476"/>
      <c r="C476"/>
      <c r="D476"/>
      <c r="E476"/>
      <c r="F476"/>
      <c r="G476"/>
      <c r="H476"/>
      <c r="I476"/>
      <c r="J476"/>
      <c r="K476"/>
      <c r="L476"/>
      <c r="M476"/>
      <c r="N476"/>
      <c r="O476"/>
      <c r="P476"/>
      <c r="Q476"/>
    </row>
    <row r="477" spans="1:17" ht="15">
      <c r="A477"/>
      <c r="B477"/>
      <c r="C477"/>
      <c r="D477"/>
      <c r="E477"/>
      <c r="F477"/>
      <c r="G477"/>
      <c r="H477"/>
      <c r="I477"/>
      <c r="J477"/>
      <c r="K477"/>
      <c r="L477"/>
      <c r="M477"/>
      <c r="N477"/>
      <c r="O477"/>
      <c r="P477"/>
      <c r="Q477"/>
    </row>
    <row r="478" spans="1:17" ht="15">
      <c r="A478"/>
      <c r="B478"/>
      <c r="C478"/>
      <c r="D478"/>
      <c r="E478"/>
      <c r="F478"/>
      <c r="G478"/>
      <c r="H478"/>
      <c r="I478"/>
      <c r="J478"/>
      <c r="K478"/>
      <c r="L478"/>
      <c r="M478"/>
      <c r="N478"/>
      <c r="O478"/>
      <c r="P478"/>
      <c r="Q478"/>
    </row>
    <row r="479" spans="1:17" ht="15">
      <c r="A479"/>
      <c r="B479"/>
      <c r="C479"/>
      <c r="D479"/>
      <c r="E479"/>
      <c r="F479"/>
      <c r="G479"/>
      <c r="H479"/>
      <c r="I479"/>
      <c r="J479"/>
      <c r="K479"/>
      <c r="L479"/>
      <c r="M479"/>
      <c r="N479"/>
      <c r="O479"/>
      <c r="P479"/>
      <c r="Q479"/>
    </row>
    <row r="480" spans="1:17" ht="15">
      <c r="A480"/>
      <c r="B480"/>
      <c r="C480"/>
      <c r="D480"/>
      <c r="E480"/>
      <c r="F480"/>
      <c r="G480"/>
      <c r="H480"/>
      <c r="I480"/>
      <c r="J480"/>
      <c r="K480"/>
      <c r="L480"/>
      <c r="M480"/>
      <c r="N480"/>
      <c r="O480"/>
      <c r="P480"/>
      <c r="Q480"/>
    </row>
    <row r="481" spans="1:17" ht="15">
      <c r="A481"/>
      <c r="B481"/>
      <c r="C481"/>
      <c r="D481"/>
      <c r="E481"/>
      <c r="F481"/>
      <c r="G481"/>
      <c r="H481"/>
      <c r="I481"/>
      <c r="J481"/>
      <c r="K481"/>
      <c r="L481"/>
      <c r="M481"/>
      <c r="N481"/>
      <c r="O481"/>
      <c r="P481"/>
      <c r="Q481"/>
    </row>
    <row r="482" spans="1:17" ht="15">
      <c r="A482"/>
      <c r="B482"/>
      <c r="C482"/>
      <c r="D482"/>
      <c r="E482"/>
      <c r="F482"/>
      <c r="G482"/>
      <c r="H482"/>
      <c r="I482"/>
      <c r="J482"/>
      <c r="K482"/>
      <c r="L482"/>
      <c r="M482"/>
      <c r="N482"/>
      <c r="O482"/>
      <c r="P482"/>
      <c r="Q482"/>
    </row>
    <row r="483" spans="1:17" ht="15">
      <c r="A483"/>
      <c r="B483"/>
      <c r="C483"/>
      <c r="D483"/>
      <c r="E483"/>
      <c r="F483"/>
      <c r="G483"/>
      <c r="H483"/>
      <c r="I483"/>
      <c r="J483"/>
      <c r="K483"/>
      <c r="L483"/>
      <c r="M483"/>
      <c r="N483"/>
      <c r="O483"/>
      <c r="P483"/>
      <c r="Q483"/>
    </row>
    <row r="484" spans="1:17" ht="15">
      <c r="A484"/>
      <c r="B484"/>
      <c r="C484"/>
      <c r="D484"/>
      <c r="E484"/>
      <c r="F484"/>
      <c r="G484"/>
      <c r="H484"/>
      <c r="I484"/>
      <c r="J484"/>
      <c r="K484"/>
      <c r="L484"/>
      <c r="M484"/>
      <c r="N484"/>
      <c r="O484"/>
      <c r="P484"/>
      <c r="Q484"/>
    </row>
    <row r="485" spans="1:17" ht="15">
      <c r="A485"/>
      <c r="B485"/>
      <c r="C485"/>
      <c r="D485"/>
      <c r="E485"/>
      <c r="F485"/>
      <c r="G485"/>
      <c r="H485"/>
      <c r="I485"/>
      <c r="J485"/>
      <c r="K485"/>
      <c r="L485"/>
      <c r="M485"/>
      <c r="N485"/>
      <c r="O485"/>
      <c r="P485"/>
      <c r="Q485"/>
    </row>
    <row r="486" spans="1:17" ht="15">
      <c r="A486"/>
      <c r="B486"/>
      <c r="C486"/>
      <c r="D486"/>
      <c r="E486"/>
      <c r="F486"/>
      <c r="G486"/>
      <c r="H486"/>
      <c r="I486"/>
      <c r="J486"/>
      <c r="K486"/>
      <c r="L486"/>
      <c r="M486"/>
      <c r="N486"/>
      <c r="O486"/>
      <c r="P486"/>
      <c r="Q486"/>
    </row>
    <row r="487" spans="1:17" ht="15">
      <c r="A487"/>
      <c r="B487"/>
      <c r="C487"/>
      <c r="D487"/>
      <c r="E487"/>
      <c r="F487"/>
      <c r="G487"/>
      <c r="H487"/>
      <c r="I487"/>
      <c r="J487"/>
      <c r="K487"/>
      <c r="L487"/>
      <c r="M487"/>
      <c r="N487"/>
      <c r="O487"/>
      <c r="P487"/>
      <c r="Q487"/>
    </row>
    <row r="488" spans="1:17" ht="15">
      <c r="A488"/>
      <c r="B488"/>
      <c r="C488"/>
      <c r="D488"/>
      <c r="E488"/>
      <c r="F488"/>
      <c r="G488"/>
      <c r="H488"/>
      <c r="I488"/>
      <c r="J488"/>
      <c r="K488"/>
      <c r="L488"/>
      <c r="M488"/>
      <c r="N488"/>
      <c r="O488"/>
      <c r="P488"/>
      <c r="Q488"/>
    </row>
    <row r="489" spans="1:17" ht="15">
      <c r="A489"/>
      <c r="B489"/>
      <c r="C489"/>
      <c r="D489"/>
      <c r="E489"/>
      <c r="F489"/>
      <c r="G489"/>
      <c r="H489"/>
      <c r="I489"/>
      <c r="J489"/>
      <c r="K489"/>
      <c r="L489"/>
      <c r="M489"/>
      <c r="N489"/>
      <c r="O489"/>
      <c r="P489"/>
      <c r="Q489"/>
    </row>
    <row r="490" spans="1:17" ht="15">
      <c r="A490"/>
      <c r="B490"/>
      <c r="C490"/>
      <c r="D490"/>
      <c r="E490"/>
      <c r="F490"/>
      <c r="G490"/>
      <c r="H490"/>
      <c r="I490"/>
      <c r="J490"/>
      <c r="K490"/>
      <c r="L490"/>
      <c r="M490"/>
      <c r="N490"/>
      <c r="O490"/>
      <c r="P490"/>
      <c r="Q490"/>
    </row>
    <row r="491" spans="1:17" ht="15">
      <c r="A491"/>
      <c r="B491"/>
      <c r="C491"/>
      <c r="D491"/>
      <c r="E491"/>
      <c r="F491"/>
      <c r="G491"/>
      <c r="H491"/>
      <c r="I491"/>
      <c r="J491"/>
      <c r="K491"/>
      <c r="L491"/>
      <c r="M491"/>
      <c r="N491"/>
      <c r="O491"/>
      <c r="P491"/>
      <c r="Q491"/>
    </row>
    <row r="492" spans="1:17" ht="15">
      <c r="A492"/>
      <c r="B492"/>
      <c r="C492"/>
      <c r="D492"/>
      <c r="E492"/>
      <c r="F492"/>
      <c r="G492"/>
      <c r="H492"/>
      <c r="I492"/>
      <c r="J492"/>
      <c r="K492"/>
      <c r="L492"/>
      <c r="M492"/>
      <c r="N492"/>
      <c r="O492"/>
      <c r="P492"/>
      <c r="Q492"/>
    </row>
    <row r="493" spans="1:17" ht="15">
      <c r="A493"/>
      <c r="B493"/>
      <c r="C493"/>
      <c r="D493"/>
      <c r="E493"/>
      <c r="F493"/>
      <c r="G493"/>
      <c r="H493"/>
      <c r="I493"/>
      <c r="J493"/>
      <c r="K493"/>
      <c r="L493"/>
      <c r="M493"/>
      <c r="N493"/>
      <c r="O493"/>
      <c r="P493"/>
      <c r="Q493"/>
    </row>
    <row r="494" spans="1:17" ht="15">
      <c r="A494"/>
      <c r="B494"/>
      <c r="C494"/>
      <c r="D494"/>
      <c r="E494"/>
      <c r="F494"/>
      <c r="G494"/>
      <c r="H494"/>
      <c r="I494"/>
      <c r="J494"/>
      <c r="K494"/>
      <c r="L494"/>
      <c r="M494"/>
      <c r="N494"/>
      <c r="O494"/>
      <c r="P494"/>
      <c r="Q494"/>
    </row>
    <row r="495" spans="1:17" ht="15">
      <c r="A495"/>
      <c r="B495"/>
      <c r="C495"/>
      <c r="D495"/>
      <c r="E495"/>
      <c r="F495"/>
      <c r="G495"/>
      <c r="H495"/>
      <c r="I495"/>
      <c r="J495"/>
      <c r="K495"/>
      <c r="L495"/>
      <c r="M495"/>
      <c r="N495"/>
      <c r="O495"/>
      <c r="P495"/>
      <c r="Q495"/>
    </row>
    <row r="496" spans="1:17">
      <c r="A496" s="273"/>
      <c r="B496" s="274"/>
      <c r="C496" s="274"/>
      <c r="D496" s="274"/>
      <c r="E496" s="274"/>
      <c r="F496" s="274"/>
      <c r="G496" s="274"/>
      <c r="H496" s="274"/>
      <c r="I496" s="274"/>
      <c r="J496" s="274"/>
      <c r="K496" s="274"/>
      <c r="L496" s="274"/>
      <c r="M496" s="274"/>
      <c r="N496" s="274"/>
      <c r="O496" s="274"/>
      <c r="P496" s="274"/>
      <c r="Q496" s="274"/>
    </row>
    <row r="497" spans="1:17">
      <c r="A497" s="277"/>
      <c r="B497" s="274"/>
      <c r="C497" s="274"/>
      <c r="D497" s="274"/>
      <c r="E497" s="274"/>
      <c r="F497" s="274"/>
      <c r="G497" s="274"/>
      <c r="H497" s="274"/>
      <c r="I497" s="274"/>
      <c r="J497" s="274"/>
      <c r="K497" s="274"/>
      <c r="L497" s="274"/>
      <c r="M497" s="274"/>
      <c r="N497" s="274"/>
      <c r="O497" s="274"/>
      <c r="P497" s="274"/>
      <c r="Q497" s="274"/>
    </row>
    <row r="498" spans="1:17">
      <c r="A498" s="277"/>
      <c r="B498" s="274"/>
      <c r="C498" s="274"/>
      <c r="D498" s="274"/>
      <c r="E498" s="274"/>
      <c r="F498" s="274"/>
      <c r="G498" s="274"/>
      <c r="H498" s="274"/>
      <c r="I498" s="274"/>
      <c r="J498" s="274"/>
      <c r="K498" s="274"/>
      <c r="L498" s="274"/>
      <c r="M498" s="274"/>
      <c r="N498" s="274"/>
      <c r="O498" s="274"/>
      <c r="P498" s="274"/>
      <c r="Q498" s="274"/>
    </row>
    <row r="499" spans="1:17">
      <c r="A499" s="277"/>
      <c r="B499" s="274"/>
      <c r="C499" s="274"/>
      <c r="D499" s="274"/>
      <c r="E499" s="274"/>
      <c r="F499" s="274"/>
      <c r="G499" s="274"/>
      <c r="H499" s="274"/>
      <c r="I499" s="274"/>
      <c r="J499" s="274"/>
      <c r="K499" s="274"/>
      <c r="L499" s="274"/>
      <c r="M499" s="274"/>
      <c r="N499" s="274"/>
      <c r="O499" s="274"/>
      <c r="P499" s="274"/>
      <c r="Q499" s="274"/>
    </row>
  </sheetData>
  <pageMargins left="0.7" right="0.7" top="0.75" bottom="0.75" header="0.3" footer="0.3"/>
  <pageSetup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A1:Q499"/>
  <sheetViews>
    <sheetView workbookViewId="0">
      <pane xSplit="1" ySplit="3" topLeftCell="B99" activePane="bottomRight" state="frozen"/>
      <selection pane="topRight" activeCell="B1" sqref="B1"/>
      <selection pane="bottomLeft" activeCell="A4" sqref="A4"/>
      <selection pane="bottomRight" activeCell="K30" sqref="K30"/>
    </sheetView>
  </sheetViews>
  <sheetFormatPr defaultColWidth="9" defaultRowHeight="12.75"/>
  <cols>
    <col min="1" max="1" width="20.77734375" style="271" customWidth="1"/>
    <col min="2" max="2" width="13.109375" style="272" customWidth="1"/>
    <col min="3" max="4" width="5.109375" style="272" customWidth="1"/>
    <col min="5" max="7" width="4.33203125" style="272" customWidth="1"/>
    <col min="8" max="8" width="11.6640625" style="272" customWidth="1"/>
    <col min="9" max="9" width="9" style="272" customWidth="1"/>
    <col min="10" max="11" width="5.109375" style="272" customWidth="1"/>
    <col min="12" max="13" width="4.33203125" style="272" customWidth="1"/>
    <col min="14" max="14" width="11.44140625" style="272" customWidth="1"/>
    <col min="15" max="15" width="9.21875" style="272" customWidth="1"/>
    <col min="16" max="16" width="4.33203125" style="272" customWidth="1"/>
    <col min="17" max="17" width="11.6640625" style="272" customWidth="1"/>
    <col min="18" max="18" width="19.33203125" style="277" customWidth="1"/>
    <col min="19" max="19" width="18.6640625" style="277" customWidth="1"/>
    <col min="20" max="21" width="19.21875" style="277" customWidth="1"/>
    <col min="22" max="22" width="19.88671875" style="277" customWidth="1"/>
    <col min="23" max="23" width="19.21875" style="277" customWidth="1"/>
    <col min="24" max="24" width="19.88671875" style="277" customWidth="1"/>
    <col min="25" max="25" width="18.21875" style="277" customWidth="1"/>
    <col min="26" max="26" width="18.88671875" style="277" customWidth="1"/>
    <col min="27" max="27" width="18.44140625" style="277" customWidth="1"/>
    <col min="28" max="28" width="19.109375" style="277" customWidth="1"/>
    <col min="29" max="29" width="19.44140625" style="277" customWidth="1"/>
    <col min="30" max="30" width="26.88671875" style="277" customWidth="1"/>
    <col min="31" max="31" width="27.44140625" style="277" customWidth="1"/>
    <col min="32" max="32" width="26.109375" style="277" customWidth="1"/>
    <col min="33" max="33" width="26.77734375" style="277" customWidth="1"/>
    <col min="34" max="34" width="26" style="277" customWidth="1"/>
    <col min="35" max="36" width="26.6640625" style="277" customWidth="1"/>
    <col min="37" max="37" width="27.21875" style="277" customWidth="1"/>
    <col min="38" max="38" width="26.6640625" style="277" customWidth="1"/>
    <col min="39" max="39" width="27.21875" style="277" customWidth="1"/>
    <col min="40" max="40" width="25.6640625" style="277" customWidth="1"/>
    <col min="41" max="41" width="26.21875" style="277" customWidth="1"/>
    <col min="42" max="42" width="25.88671875" style="277" customWidth="1"/>
    <col min="43" max="43" width="26.44140625" style="277" customWidth="1"/>
    <col min="44" max="44" width="20.109375" style="277" customWidth="1"/>
    <col min="45" max="45" width="18.77734375" style="277" customWidth="1"/>
    <col min="46" max="46" width="19.33203125" style="277" customWidth="1"/>
    <col min="47" max="47" width="18.6640625" style="277" customWidth="1"/>
    <col min="48" max="49" width="19.21875" style="277" customWidth="1"/>
    <col min="50" max="50" width="19.88671875" style="277" customWidth="1"/>
    <col min="51" max="51" width="19.21875" style="277" customWidth="1"/>
    <col min="52" max="52" width="19.88671875" style="277" customWidth="1"/>
    <col min="53" max="53" width="18.21875" style="277" customWidth="1"/>
    <col min="54" max="54" width="18.88671875" style="277" customWidth="1"/>
    <col min="55" max="55" width="18.44140625" style="277" customWidth="1"/>
    <col min="56" max="56" width="19.109375" style="277" customWidth="1"/>
    <col min="57" max="57" width="19.44140625" style="277" customWidth="1"/>
    <col min="58" max="58" width="26.88671875" style="277" customWidth="1"/>
    <col min="59" max="59" width="27.44140625" style="277" customWidth="1"/>
    <col min="60" max="60" width="26.109375" style="277" customWidth="1"/>
    <col min="61" max="61" width="26.77734375" style="277" customWidth="1"/>
    <col min="62" max="62" width="26" style="277" customWidth="1"/>
    <col min="63" max="64" width="26.6640625" style="277" customWidth="1"/>
    <col min="65" max="65" width="27.21875" style="277" customWidth="1"/>
    <col min="66" max="66" width="26.6640625" style="277" customWidth="1"/>
    <col min="67" max="67" width="27.21875" style="277" customWidth="1"/>
    <col min="68" max="68" width="25.6640625" style="277" customWidth="1"/>
    <col min="69" max="69" width="26.21875" style="277" customWidth="1"/>
    <col min="70" max="70" width="25.88671875" style="277" customWidth="1"/>
    <col min="71" max="71" width="26.44140625" style="277" customWidth="1"/>
    <col min="72" max="72" width="20.109375" style="277" customWidth="1"/>
    <col min="73" max="73" width="18.77734375" style="277" customWidth="1"/>
    <col min="74" max="74" width="19.33203125" style="277" customWidth="1"/>
    <col min="75" max="75" width="18.6640625" style="277" customWidth="1"/>
    <col min="76" max="77" width="19.21875" style="277" customWidth="1"/>
    <col min="78" max="78" width="19.88671875" style="277" customWidth="1"/>
    <col min="79" max="79" width="19.21875" style="277" customWidth="1"/>
    <col min="80" max="80" width="19.88671875" style="277" customWidth="1"/>
    <col min="81" max="81" width="18.21875" style="277" customWidth="1"/>
    <col min="82" max="82" width="18.88671875" style="277" customWidth="1"/>
    <col min="83" max="83" width="18.44140625" style="277" customWidth="1"/>
    <col min="84" max="84" width="19.109375" style="277" customWidth="1"/>
    <col min="85" max="85" width="19.44140625" style="277" customWidth="1"/>
    <col min="86" max="86" width="26.88671875" style="277" customWidth="1"/>
    <col min="87" max="87" width="27.44140625" style="277" customWidth="1"/>
    <col min="88" max="88" width="26.109375" style="277" customWidth="1"/>
    <col min="89" max="89" width="26.77734375" style="277" customWidth="1"/>
    <col min="90" max="90" width="26" style="277" customWidth="1"/>
    <col min="91" max="92" width="26.6640625" style="277" customWidth="1"/>
    <col min="93" max="93" width="27.21875" style="277" customWidth="1"/>
    <col min="94" max="94" width="26.6640625" style="277" customWidth="1"/>
    <col min="95" max="95" width="27.21875" style="277" customWidth="1"/>
    <col min="96" max="96" width="25.6640625" style="277" customWidth="1"/>
    <col min="97" max="97" width="26.21875" style="277" customWidth="1"/>
    <col min="98" max="98" width="25.88671875" style="277" customWidth="1"/>
    <col min="99" max="99" width="26.44140625" style="277" customWidth="1"/>
    <col min="100" max="100" width="20.109375" style="277" customWidth="1"/>
    <col min="101" max="101" width="18.77734375" style="277" customWidth="1"/>
    <col min="102" max="102" width="19.33203125" style="277" customWidth="1"/>
    <col min="103" max="103" width="18.6640625" style="277" customWidth="1"/>
    <col min="104" max="105" width="19.21875" style="277" customWidth="1"/>
    <col min="106" max="106" width="19.88671875" style="277" customWidth="1"/>
    <col min="107" max="107" width="19.21875" style="277" customWidth="1"/>
    <col min="108" max="108" width="19.88671875" style="277" customWidth="1"/>
    <col min="109" max="109" width="18.21875" style="277" customWidth="1"/>
    <col min="110" max="110" width="18.88671875" style="277" customWidth="1"/>
    <col min="111" max="111" width="18.44140625" style="277" customWidth="1"/>
    <col min="112" max="112" width="19.109375" style="277" customWidth="1"/>
    <col min="113" max="113" width="19.44140625" style="277" customWidth="1"/>
    <col min="114" max="114" width="26.88671875" style="277" customWidth="1"/>
    <col min="115" max="115" width="27.44140625" style="277" customWidth="1"/>
    <col min="116" max="116" width="26.109375" style="277" customWidth="1"/>
    <col min="117" max="117" width="26.77734375" style="277" customWidth="1"/>
    <col min="118" max="118" width="26" style="277" customWidth="1"/>
    <col min="119" max="120" width="26.6640625" style="277" customWidth="1"/>
    <col min="121" max="121" width="27.21875" style="277" customWidth="1"/>
    <col min="122" max="122" width="26.6640625" style="277" customWidth="1"/>
    <col min="123" max="123" width="27.21875" style="277" customWidth="1"/>
    <col min="124" max="124" width="25.6640625" style="277" customWidth="1"/>
    <col min="125" max="125" width="26.21875" style="277" customWidth="1"/>
    <col min="126" max="126" width="25.88671875" style="277" customWidth="1"/>
    <col min="127" max="127" width="26.44140625" style="277" customWidth="1"/>
    <col min="128" max="128" width="20.109375" style="277" customWidth="1"/>
    <col min="129" max="129" width="18.77734375" style="277" customWidth="1"/>
    <col min="130" max="130" width="19.33203125" style="277" customWidth="1"/>
    <col min="131" max="131" width="18.6640625" style="277" customWidth="1"/>
    <col min="132" max="133" width="19.21875" style="277" customWidth="1"/>
    <col min="134" max="134" width="19.88671875" style="277" customWidth="1"/>
    <col min="135" max="135" width="19.21875" style="277" customWidth="1"/>
    <col min="136" max="136" width="19.88671875" style="277" customWidth="1"/>
    <col min="137" max="137" width="18.21875" style="277" customWidth="1"/>
    <col min="138" max="138" width="18.88671875" style="277" customWidth="1"/>
    <col min="139" max="139" width="18.44140625" style="277" customWidth="1"/>
    <col min="140" max="140" width="19.109375" style="277" customWidth="1"/>
    <col min="141" max="141" width="19.44140625" style="277" customWidth="1"/>
    <col min="142" max="142" width="26.88671875" style="277" customWidth="1"/>
    <col min="143" max="143" width="27.44140625" style="277" customWidth="1"/>
    <col min="144" max="144" width="26.109375" style="277" customWidth="1"/>
    <col min="145" max="145" width="26.77734375" style="277" customWidth="1"/>
    <col min="146" max="146" width="26" style="277" customWidth="1"/>
    <col min="147" max="148" width="26.6640625" style="277" customWidth="1"/>
    <col min="149" max="149" width="27.21875" style="277" customWidth="1"/>
    <col min="150" max="150" width="26.6640625" style="277" customWidth="1"/>
    <col min="151" max="151" width="27.21875" style="277" customWidth="1"/>
    <col min="152" max="152" width="25.6640625" style="277" customWidth="1"/>
    <col min="153" max="153" width="26.21875" style="277" customWidth="1"/>
    <col min="154" max="154" width="25.88671875" style="277" customWidth="1"/>
    <col min="155" max="155" width="26.44140625" style="277" customWidth="1"/>
    <col min="156" max="156" width="20.109375" style="277" customWidth="1"/>
    <col min="157" max="157" width="18.77734375" style="277" customWidth="1"/>
    <col min="158" max="158" width="19.33203125" style="277" customWidth="1"/>
    <col min="159" max="159" width="18.6640625" style="277" customWidth="1"/>
    <col min="160" max="161" width="19.21875" style="277" customWidth="1"/>
    <col min="162" max="162" width="19.88671875" style="277" customWidth="1"/>
    <col min="163" max="163" width="19.21875" style="277" customWidth="1"/>
    <col min="164" max="164" width="19.88671875" style="277" customWidth="1"/>
    <col min="165" max="165" width="18.21875" style="277" customWidth="1"/>
    <col min="166" max="166" width="18.88671875" style="277" customWidth="1"/>
    <col min="167" max="167" width="18.44140625" style="277" customWidth="1"/>
    <col min="168" max="168" width="19.109375" style="277" customWidth="1"/>
    <col min="169" max="169" width="19.44140625" style="277" customWidth="1"/>
    <col min="170" max="170" width="26.88671875" style="277" customWidth="1"/>
    <col min="171" max="171" width="27.44140625" style="277" customWidth="1"/>
    <col min="172" max="172" width="26.109375" style="277" customWidth="1"/>
    <col min="173" max="173" width="26.77734375" style="277" customWidth="1"/>
    <col min="174" max="174" width="26" style="277" customWidth="1"/>
    <col min="175" max="176" width="26.6640625" style="277" customWidth="1"/>
    <col min="177" max="177" width="27.21875" style="277" customWidth="1"/>
    <col min="178" max="178" width="26.6640625" style="277" customWidth="1"/>
    <col min="179" max="179" width="27.21875" style="277" customWidth="1"/>
    <col min="180" max="180" width="25.6640625" style="277" customWidth="1"/>
    <col min="181" max="181" width="26.21875" style="277" customWidth="1"/>
    <col min="182" max="182" width="25.88671875" style="277" customWidth="1"/>
    <col min="183" max="183" width="26.44140625" style="277" customWidth="1"/>
    <col min="184" max="184" width="20.109375" style="277" customWidth="1"/>
    <col min="185" max="185" width="18.77734375" style="277" customWidth="1"/>
    <col min="186" max="186" width="19.33203125" style="277" customWidth="1"/>
    <col min="187" max="187" width="18.6640625" style="277" customWidth="1"/>
    <col min="188" max="189" width="19.21875" style="277" customWidth="1"/>
    <col min="190" max="190" width="19.88671875" style="277" customWidth="1"/>
    <col min="191" max="191" width="19.21875" style="277" customWidth="1"/>
    <col min="192" max="192" width="19.88671875" style="277" customWidth="1"/>
    <col min="193" max="193" width="18.21875" style="277" customWidth="1"/>
    <col min="194" max="194" width="18.88671875" style="277" customWidth="1"/>
    <col min="195" max="195" width="18.44140625" style="277" customWidth="1"/>
    <col min="196" max="196" width="19.109375" style="277" customWidth="1"/>
    <col min="197" max="197" width="19.44140625" style="277" customWidth="1"/>
    <col min="198" max="198" width="26.88671875" style="277" customWidth="1"/>
    <col min="199" max="199" width="27.44140625" style="277" customWidth="1"/>
    <col min="200" max="200" width="26.109375" style="277" customWidth="1"/>
    <col min="201" max="201" width="26.77734375" style="277" customWidth="1"/>
    <col min="202" max="202" width="26" style="277" customWidth="1"/>
    <col min="203" max="204" width="26.6640625" style="277" customWidth="1"/>
    <col min="205" max="205" width="27.21875" style="277" customWidth="1"/>
    <col min="206" max="206" width="26.6640625" style="277" customWidth="1"/>
    <col min="207" max="207" width="27.21875" style="277" customWidth="1"/>
    <col min="208" max="208" width="25.6640625" style="277" customWidth="1"/>
    <col min="209" max="209" width="26.21875" style="277" customWidth="1"/>
    <col min="210" max="210" width="25.88671875" style="277" customWidth="1"/>
    <col min="211" max="211" width="26.44140625" style="277" customWidth="1"/>
    <col min="212" max="212" width="20.109375" style="277" customWidth="1"/>
    <col min="213" max="213" width="18.77734375" style="277" customWidth="1"/>
    <col min="214" max="214" width="19.33203125" style="277" customWidth="1"/>
    <col min="215" max="215" width="18.6640625" style="277" customWidth="1"/>
    <col min="216" max="217" width="19.21875" style="277" customWidth="1"/>
    <col min="218" max="218" width="19.88671875" style="277" customWidth="1"/>
    <col min="219" max="219" width="19.21875" style="277" customWidth="1"/>
    <col min="220" max="220" width="19.88671875" style="277" customWidth="1"/>
    <col min="221" max="221" width="18.21875" style="277" customWidth="1"/>
    <col min="222" max="222" width="18.88671875" style="277" customWidth="1"/>
    <col min="223" max="223" width="18.44140625" style="277" customWidth="1"/>
    <col min="224" max="224" width="19.109375" style="277" customWidth="1"/>
    <col min="225" max="225" width="19.44140625" style="277" customWidth="1"/>
    <col min="226" max="226" width="26.88671875" style="277" customWidth="1"/>
    <col min="227" max="227" width="27.44140625" style="277" customWidth="1"/>
    <col min="228" max="228" width="26.109375" style="277" customWidth="1"/>
    <col min="229" max="229" width="26.77734375" style="277" customWidth="1"/>
    <col min="230" max="230" width="26" style="277" customWidth="1"/>
    <col min="231" max="232" width="26.6640625" style="277" customWidth="1"/>
    <col min="233" max="233" width="27.21875" style="277" customWidth="1"/>
    <col min="234" max="234" width="26.6640625" style="277" customWidth="1"/>
    <col min="235" max="235" width="27.21875" style="277" customWidth="1"/>
    <col min="236" max="236" width="25.6640625" style="277" customWidth="1"/>
    <col min="237" max="237" width="26.21875" style="277" customWidth="1"/>
    <col min="238" max="238" width="25.88671875" style="277" customWidth="1"/>
    <col min="239" max="239" width="26.44140625" style="277" customWidth="1"/>
    <col min="240" max="240" width="20.109375" style="277" customWidth="1"/>
    <col min="241" max="241" width="18.77734375" style="277" customWidth="1"/>
    <col min="242" max="242" width="19.33203125" style="277" customWidth="1"/>
    <col min="243" max="243" width="18.6640625" style="277" customWidth="1"/>
    <col min="244" max="245" width="19.21875" style="277" customWidth="1"/>
    <col min="246" max="246" width="19.88671875" style="277" customWidth="1"/>
    <col min="247" max="247" width="19.21875" style="277" customWidth="1"/>
    <col min="248" max="248" width="19.88671875" style="277" customWidth="1"/>
    <col min="249" max="249" width="18.21875" style="277" customWidth="1"/>
    <col min="250" max="250" width="18.88671875" style="277" customWidth="1"/>
    <col min="251" max="251" width="18.44140625" style="277" customWidth="1"/>
    <col min="252" max="252" width="19.109375" style="277" customWidth="1"/>
    <col min="253" max="253" width="19.44140625" style="277" customWidth="1"/>
    <col min="254" max="254" width="26.88671875" style="277" customWidth="1"/>
    <col min="255" max="255" width="27.44140625" style="277" customWidth="1"/>
    <col min="256" max="256" width="26.109375" style="277" customWidth="1"/>
    <col min="257" max="257" width="26.77734375" style="277" customWidth="1"/>
    <col min="258" max="258" width="26" style="277" customWidth="1"/>
    <col min="259" max="260" width="26.6640625" style="277" customWidth="1"/>
    <col min="261" max="261" width="27.21875" style="277" customWidth="1"/>
    <col min="262" max="262" width="26.6640625" style="277" customWidth="1"/>
    <col min="263" max="263" width="27.21875" style="277" customWidth="1"/>
    <col min="264" max="264" width="25.6640625" style="277" customWidth="1"/>
    <col min="265" max="265" width="26.21875" style="277" customWidth="1"/>
    <col min="266" max="266" width="25.88671875" style="277" customWidth="1"/>
    <col min="267" max="267" width="26.44140625" style="277" customWidth="1"/>
    <col min="268" max="268" width="20.109375" style="277" customWidth="1"/>
    <col min="269" max="269" width="18.77734375" style="277" customWidth="1"/>
    <col min="270" max="270" width="19.33203125" style="277" customWidth="1"/>
    <col min="271" max="271" width="18.6640625" style="277" customWidth="1"/>
    <col min="272" max="273" width="19.21875" style="277" customWidth="1"/>
    <col min="274" max="274" width="19.88671875" style="277" customWidth="1"/>
    <col min="275" max="275" width="19.21875" style="277" customWidth="1"/>
    <col min="276" max="276" width="19.88671875" style="277" customWidth="1"/>
    <col min="277" max="277" width="18.21875" style="277" customWidth="1"/>
    <col min="278" max="278" width="18.88671875" style="277" customWidth="1"/>
    <col min="279" max="279" width="18.44140625" style="277" customWidth="1"/>
    <col min="280" max="280" width="19.109375" style="277" customWidth="1"/>
    <col min="281" max="281" width="19.44140625" style="277" customWidth="1"/>
    <col min="282" max="282" width="26.88671875" style="277" customWidth="1"/>
    <col min="283" max="283" width="27.44140625" style="277" customWidth="1"/>
    <col min="284" max="284" width="26.109375" style="277" customWidth="1"/>
    <col min="285" max="285" width="26.77734375" style="277" customWidth="1"/>
    <col min="286" max="286" width="26" style="277" customWidth="1"/>
    <col min="287" max="288" width="26.6640625" style="277" customWidth="1"/>
    <col min="289" max="289" width="27.21875" style="277" customWidth="1"/>
    <col min="290" max="290" width="26.6640625" style="277" customWidth="1"/>
    <col min="291" max="291" width="27.21875" style="277" customWidth="1"/>
    <col min="292" max="292" width="25.6640625" style="277" customWidth="1"/>
    <col min="293" max="293" width="26.21875" style="277" customWidth="1"/>
    <col min="294" max="294" width="25.88671875" style="277" customWidth="1"/>
    <col min="295" max="295" width="26.44140625" style="277" customWidth="1"/>
    <col min="296" max="296" width="20.109375" style="277" customWidth="1"/>
    <col min="297" max="297" width="18.77734375" style="277" customWidth="1"/>
    <col min="298" max="298" width="19.33203125" style="277" customWidth="1"/>
    <col min="299" max="299" width="18.6640625" style="277" customWidth="1"/>
    <col min="300" max="301" width="19.21875" style="277" customWidth="1"/>
    <col min="302" max="302" width="19.88671875" style="277" customWidth="1"/>
    <col min="303" max="303" width="19.21875" style="277" customWidth="1"/>
    <col min="304" max="304" width="19.88671875" style="277" customWidth="1"/>
    <col min="305" max="305" width="18.21875" style="277" customWidth="1"/>
    <col min="306" max="306" width="18.88671875" style="277" customWidth="1"/>
    <col min="307" max="307" width="18.44140625" style="277" customWidth="1"/>
    <col min="308" max="308" width="19.109375" style="277" customWidth="1"/>
    <col min="309" max="309" width="19.44140625" style="277" customWidth="1"/>
    <col min="310" max="310" width="26.88671875" style="277" customWidth="1"/>
    <col min="311" max="311" width="27.44140625" style="277" customWidth="1"/>
    <col min="312" max="312" width="26.109375" style="277" customWidth="1"/>
    <col min="313" max="313" width="26.77734375" style="277" customWidth="1"/>
    <col min="314" max="314" width="26" style="277" customWidth="1"/>
    <col min="315" max="316" width="26.6640625" style="277" customWidth="1"/>
    <col min="317" max="317" width="27.21875" style="277" customWidth="1"/>
    <col min="318" max="318" width="26.6640625" style="277" customWidth="1"/>
    <col min="319" max="319" width="27.21875" style="277" customWidth="1"/>
    <col min="320" max="320" width="25.6640625" style="277" customWidth="1"/>
    <col min="321" max="321" width="26.21875" style="277" customWidth="1"/>
    <col min="322" max="322" width="25.88671875" style="277" customWidth="1"/>
    <col min="323" max="323" width="26.44140625" style="277" customWidth="1"/>
    <col min="324" max="324" width="20.109375" style="277" customWidth="1"/>
    <col min="325" max="325" width="18.77734375" style="277" customWidth="1"/>
    <col min="326" max="326" width="19.33203125" style="277" customWidth="1"/>
    <col min="327" max="327" width="18.6640625" style="277" customWidth="1"/>
    <col min="328" max="329" width="19.21875" style="277" customWidth="1"/>
    <col min="330" max="330" width="19.88671875" style="277" customWidth="1"/>
    <col min="331" max="331" width="19.21875" style="277" customWidth="1"/>
    <col min="332" max="332" width="19.88671875" style="277" customWidth="1"/>
    <col min="333" max="333" width="18.21875" style="277" customWidth="1"/>
    <col min="334" max="334" width="18.88671875" style="277" customWidth="1"/>
    <col min="335" max="335" width="18.44140625" style="277" customWidth="1"/>
    <col min="336" max="336" width="19.109375" style="277" customWidth="1"/>
    <col min="337" max="337" width="19.44140625" style="277" customWidth="1"/>
    <col min="338" max="338" width="26.88671875" style="277" customWidth="1"/>
    <col min="339" max="339" width="27.44140625" style="277" customWidth="1"/>
    <col min="340" max="340" width="26.109375" style="277" customWidth="1"/>
    <col min="341" max="341" width="26.77734375" style="277" customWidth="1"/>
    <col min="342" max="342" width="26" style="277" customWidth="1"/>
    <col min="343" max="344" width="26.6640625" style="277" customWidth="1"/>
    <col min="345" max="345" width="27.21875" style="277" customWidth="1"/>
    <col min="346" max="346" width="26.6640625" style="277" customWidth="1"/>
    <col min="347" max="347" width="27.21875" style="277" customWidth="1"/>
    <col min="348" max="348" width="25.6640625" style="277" customWidth="1"/>
    <col min="349" max="349" width="26.21875" style="277" customWidth="1"/>
    <col min="350" max="350" width="25.88671875" style="277" customWidth="1"/>
    <col min="351" max="351" width="26.44140625" style="277" customWidth="1"/>
    <col min="352" max="352" width="20.109375" style="277" customWidth="1"/>
    <col min="353" max="353" width="18.77734375" style="277" customWidth="1"/>
    <col min="354" max="354" width="19.33203125" style="277" customWidth="1"/>
    <col min="355" max="355" width="18.6640625" style="277" customWidth="1"/>
    <col min="356" max="357" width="19.21875" style="277" customWidth="1"/>
    <col min="358" max="358" width="19.88671875" style="277" customWidth="1"/>
    <col min="359" max="359" width="19.21875" style="277" customWidth="1"/>
    <col min="360" max="360" width="19.88671875" style="277" customWidth="1"/>
    <col min="361" max="361" width="18.21875" style="277" customWidth="1"/>
    <col min="362" max="362" width="18.88671875" style="277" customWidth="1"/>
    <col min="363" max="363" width="18.44140625" style="277" customWidth="1"/>
    <col min="364" max="364" width="19.109375" style="277" customWidth="1"/>
    <col min="365" max="365" width="24.44140625" style="277" customWidth="1"/>
    <col min="366" max="366" width="31.88671875" style="277" bestFit="1" customWidth="1"/>
    <col min="367" max="367" width="32.44140625" style="277" bestFit="1" customWidth="1"/>
    <col min="368" max="368" width="31.109375" style="277" bestFit="1" customWidth="1"/>
    <col min="369" max="369" width="31.77734375" style="277" bestFit="1" customWidth="1"/>
    <col min="370" max="370" width="31" style="277" bestFit="1" customWidth="1"/>
    <col min="371" max="372" width="31.6640625" style="277" bestFit="1" customWidth="1"/>
    <col min="373" max="373" width="32.21875" style="277" bestFit="1" customWidth="1"/>
    <col min="374" max="374" width="31.6640625" style="277" bestFit="1" customWidth="1"/>
    <col min="375" max="375" width="32.21875" style="277" bestFit="1" customWidth="1"/>
    <col min="376" max="376" width="30.6640625" style="277" bestFit="1" customWidth="1"/>
    <col min="377" max="377" width="31.21875" style="277" bestFit="1" customWidth="1"/>
    <col min="378" max="378" width="30.88671875" style="277" bestFit="1" customWidth="1"/>
    <col min="379" max="379" width="31.44140625" style="277" bestFit="1" customWidth="1"/>
    <col min="380" max="380" width="25.109375" style="277" bestFit="1" customWidth="1"/>
    <col min="381" max="381" width="23.77734375" style="277" bestFit="1" customWidth="1"/>
    <col min="382" max="382" width="24.33203125" style="277" bestFit="1" customWidth="1"/>
    <col min="383" max="383" width="23.6640625" style="277" bestFit="1" customWidth="1"/>
    <col min="384" max="385" width="24.21875" style="277" bestFit="1" customWidth="1"/>
    <col min="386" max="386" width="24.88671875" style="277" bestFit="1" customWidth="1"/>
    <col min="387" max="387" width="24.21875" style="277" bestFit="1" customWidth="1"/>
    <col min="388" max="388" width="24.88671875" style="277" bestFit="1" customWidth="1"/>
    <col min="389" max="389" width="23.21875" style="277" bestFit="1" customWidth="1"/>
    <col min="390" max="390" width="23.88671875" style="277" bestFit="1" customWidth="1"/>
    <col min="391" max="391" width="23.44140625" style="277" bestFit="1" customWidth="1"/>
    <col min="392" max="392" width="24.109375" style="277" bestFit="1" customWidth="1"/>
    <col min="393" max="16384" width="9" style="277"/>
  </cols>
  <sheetData>
    <row r="1" spans="1:17">
      <c r="A1" s="379"/>
      <c r="B1" s="382" t="s">
        <v>244</v>
      </c>
      <c r="C1" s="382"/>
      <c r="D1" s="382"/>
      <c r="E1" s="382"/>
      <c r="F1" s="382"/>
      <c r="G1" s="382"/>
      <c r="H1" s="382"/>
      <c r="I1" s="382"/>
      <c r="J1" s="382"/>
      <c r="K1" s="382"/>
      <c r="L1" s="382"/>
      <c r="M1" s="382"/>
      <c r="N1" s="382"/>
      <c r="O1" s="382"/>
      <c r="P1" s="382"/>
      <c r="Q1" s="382"/>
    </row>
    <row r="2" spans="1:17" s="279" customFormat="1">
      <c r="A2" s="379"/>
      <c r="B2" s="382" t="s">
        <v>233</v>
      </c>
      <c r="C2" s="382"/>
      <c r="D2" s="382"/>
      <c r="E2" s="382"/>
      <c r="F2" s="382"/>
      <c r="G2" s="382"/>
      <c r="H2" s="382" t="s">
        <v>289</v>
      </c>
      <c r="I2" s="382" t="s">
        <v>234</v>
      </c>
      <c r="J2" s="382"/>
      <c r="K2" s="382"/>
      <c r="L2" s="382"/>
      <c r="M2" s="382"/>
      <c r="N2" s="382" t="s">
        <v>290</v>
      </c>
      <c r="O2" s="382" t="s">
        <v>288</v>
      </c>
      <c r="P2" s="382"/>
      <c r="Q2" s="382" t="s">
        <v>291</v>
      </c>
    </row>
    <row r="3" spans="1:17">
      <c r="A3" s="379" t="s">
        <v>243</v>
      </c>
      <c r="B3" s="382">
        <v>1</v>
      </c>
      <c r="C3" s="382">
        <v>2</v>
      </c>
      <c r="D3" s="382">
        <v>3</v>
      </c>
      <c r="E3" s="382">
        <v>4</v>
      </c>
      <c r="F3" s="382">
        <v>5</v>
      </c>
      <c r="G3" s="382">
        <v>6</v>
      </c>
      <c r="H3" s="382"/>
      <c r="I3" s="382">
        <v>7</v>
      </c>
      <c r="J3" s="382">
        <v>8</v>
      </c>
      <c r="K3" s="382">
        <v>9</v>
      </c>
      <c r="L3" s="382">
        <v>10</v>
      </c>
      <c r="M3" s="382">
        <v>11</v>
      </c>
      <c r="N3" s="382"/>
      <c r="O3" s="382">
        <v>12</v>
      </c>
      <c r="P3" s="382">
        <v>13</v>
      </c>
      <c r="Q3" s="382"/>
    </row>
    <row r="4" spans="1:17">
      <c r="A4" s="380" t="s">
        <v>28</v>
      </c>
      <c r="B4" s="382"/>
      <c r="C4" s="382"/>
      <c r="D4" s="382"/>
      <c r="E4" s="382"/>
      <c r="F4" s="382"/>
      <c r="G4" s="382"/>
      <c r="H4" s="382"/>
      <c r="I4" s="382"/>
      <c r="J4" s="382"/>
      <c r="K4" s="382"/>
      <c r="L4" s="382"/>
      <c r="M4" s="382"/>
      <c r="N4" s="382"/>
      <c r="O4" s="382"/>
      <c r="P4" s="382"/>
      <c r="Q4" s="382"/>
    </row>
    <row r="5" spans="1:17">
      <c r="A5" s="381" t="s">
        <v>248</v>
      </c>
      <c r="B5" s="382">
        <v>751</v>
      </c>
      <c r="C5" s="382">
        <v>272</v>
      </c>
      <c r="D5" s="382">
        <v>292</v>
      </c>
      <c r="E5" s="382">
        <v>169</v>
      </c>
      <c r="F5" s="382">
        <v>59</v>
      </c>
      <c r="G5" s="382">
        <v>20</v>
      </c>
      <c r="H5" s="382">
        <v>1563</v>
      </c>
      <c r="I5" s="382"/>
      <c r="J5" s="382">
        <v>0</v>
      </c>
      <c r="K5" s="382">
        <v>0</v>
      </c>
      <c r="L5" s="382">
        <v>0</v>
      </c>
      <c r="M5" s="382"/>
      <c r="N5" s="382">
        <v>0</v>
      </c>
      <c r="O5" s="382">
        <v>0</v>
      </c>
      <c r="P5" s="382">
        <v>0</v>
      </c>
      <c r="Q5" s="382">
        <v>0</v>
      </c>
    </row>
    <row r="6" spans="1:17">
      <c r="A6" s="381" t="s">
        <v>252</v>
      </c>
      <c r="B6" s="382">
        <v>735</v>
      </c>
      <c r="C6" s="382">
        <v>349</v>
      </c>
      <c r="D6" s="382">
        <v>305</v>
      </c>
      <c r="E6" s="382">
        <v>146</v>
      </c>
      <c r="F6" s="382">
        <v>62</v>
      </c>
      <c r="G6" s="382">
        <v>22</v>
      </c>
      <c r="H6" s="382">
        <v>1619</v>
      </c>
      <c r="I6" s="382"/>
      <c r="J6" s="382">
        <v>0</v>
      </c>
      <c r="K6" s="382">
        <v>0</v>
      </c>
      <c r="L6" s="382">
        <v>0</v>
      </c>
      <c r="M6" s="382"/>
      <c r="N6" s="382">
        <v>0</v>
      </c>
      <c r="O6" s="382">
        <v>0</v>
      </c>
      <c r="P6" s="382">
        <v>0</v>
      </c>
      <c r="Q6" s="382">
        <v>0</v>
      </c>
    </row>
    <row r="7" spans="1:17">
      <c r="A7" s="381" t="s">
        <v>256</v>
      </c>
      <c r="B7" s="382">
        <v>596</v>
      </c>
      <c r="C7" s="382">
        <v>388</v>
      </c>
      <c r="D7" s="382">
        <v>365</v>
      </c>
      <c r="E7" s="382">
        <v>189</v>
      </c>
      <c r="F7" s="382">
        <v>112</v>
      </c>
      <c r="G7" s="382">
        <v>41</v>
      </c>
      <c r="H7" s="382">
        <v>1691</v>
      </c>
      <c r="I7" s="382"/>
      <c r="J7" s="382">
        <v>0</v>
      </c>
      <c r="K7" s="382">
        <v>0</v>
      </c>
      <c r="L7" s="382">
        <v>0</v>
      </c>
      <c r="M7" s="382"/>
      <c r="N7" s="382">
        <v>0</v>
      </c>
      <c r="O7" s="382">
        <v>0</v>
      </c>
      <c r="P7" s="382">
        <v>0</v>
      </c>
      <c r="Q7" s="382">
        <v>0</v>
      </c>
    </row>
    <row r="8" spans="1:17">
      <c r="A8" s="381" t="s">
        <v>260</v>
      </c>
      <c r="B8" s="382">
        <v>328</v>
      </c>
      <c r="C8" s="382">
        <v>168</v>
      </c>
      <c r="D8" s="382">
        <v>244</v>
      </c>
      <c r="E8" s="382">
        <v>77</v>
      </c>
      <c r="F8" s="382">
        <v>25</v>
      </c>
      <c r="G8" s="382">
        <v>0</v>
      </c>
      <c r="H8" s="382">
        <v>842</v>
      </c>
      <c r="I8" s="382"/>
      <c r="J8" s="382">
        <v>0</v>
      </c>
      <c r="K8" s="382">
        <v>0</v>
      </c>
      <c r="L8" s="382">
        <v>0</v>
      </c>
      <c r="M8" s="382"/>
      <c r="N8" s="382">
        <v>0</v>
      </c>
      <c r="O8" s="382">
        <v>0</v>
      </c>
      <c r="P8" s="382">
        <v>0</v>
      </c>
      <c r="Q8" s="382">
        <v>0</v>
      </c>
    </row>
    <row r="9" spans="1:17">
      <c r="A9" s="381" t="s">
        <v>264</v>
      </c>
      <c r="B9" s="382">
        <v>86</v>
      </c>
      <c r="C9" s="382">
        <v>38</v>
      </c>
      <c r="D9" s="382">
        <v>18</v>
      </c>
      <c r="E9" s="382">
        <v>35</v>
      </c>
      <c r="F9" s="382">
        <v>5</v>
      </c>
      <c r="G9" s="382">
        <v>0</v>
      </c>
      <c r="H9" s="382">
        <v>182</v>
      </c>
      <c r="I9" s="382"/>
      <c r="J9" s="382">
        <v>0</v>
      </c>
      <c r="K9" s="382">
        <v>0</v>
      </c>
      <c r="L9" s="382">
        <v>0</v>
      </c>
      <c r="M9" s="382"/>
      <c r="N9" s="382">
        <v>0</v>
      </c>
      <c r="O9" s="382">
        <v>0</v>
      </c>
      <c r="P9" s="382">
        <v>0</v>
      </c>
      <c r="Q9" s="382">
        <v>0</v>
      </c>
    </row>
    <row r="10" spans="1:17">
      <c r="A10" s="381" t="s">
        <v>268</v>
      </c>
      <c r="B10" s="382">
        <v>0</v>
      </c>
      <c r="C10" s="382">
        <v>0</v>
      </c>
      <c r="D10" s="382">
        <v>0</v>
      </c>
      <c r="E10" s="382">
        <v>0</v>
      </c>
      <c r="F10" s="382">
        <v>0</v>
      </c>
      <c r="G10" s="382">
        <v>0</v>
      </c>
      <c r="H10" s="382">
        <v>0</v>
      </c>
      <c r="I10" s="382"/>
      <c r="J10" s="382">
        <v>434</v>
      </c>
      <c r="K10" s="382">
        <v>981</v>
      </c>
      <c r="L10" s="382">
        <v>316</v>
      </c>
      <c r="M10" s="382"/>
      <c r="N10" s="382">
        <v>1731</v>
      </c>
      <c r="O10" s="382">
        <v>58</v>
      </c>
      <c r="P10" s="382">
        <v>92</v>
      </c>
      <c r="Q10" s="382">
        <v>150</v>
      </c>
    </row>
    <row r="11" spans="1:17">
      <c r="A11" s="381" t="s">
        <v>272</v>
      </c>
      <c r="B11" s="382">
        <v>2496</v>
      </c>
      <c r="C11" s="382">
        <v>1215</v>
      </c>
      <c r="D11" s="382">
        <v>1224</v>
      </c>
      <c r="E11" s="382">
        <v>616</v>
      </c>
      <c r="F11" s="382">
        <v>263</v>
      </c>
      <c r="G11" s="382">
        <v>83</v>
      </c>
      <c r="H11" s="382">
        <v>5897</v>
      </c>
      <c r="I11" s="382"/>
      <c r="J11" s="382">
        <v>434</v>
      </c>
      <c r="K11" s="382">
        <v>981</v>
      </c>
      <c r="L11" s="382">
        <v>316</v>
      </c>
      <c r="M11" s="382"/>
      <c r="N11" s="382">
        <v>1731</v>
      </c>
      <c r="O11" s="382">
        <v>58</v>
      </c>
      <c r="P11" s="382">
        <v>92</v>
      </c>
      <c r="Q11" s="382">
        <v>150</v>
      </c>
    </row>
    <row r="12" spans="1:17">
      <c r="A12" s="380" t="s">
        <v>29</v>
      </c>
      <c r="B12" s="382"/>
      <c r="C12" s="382"/>
      <c r="D12" s="382"/>
      <c r="E12" s="382"/>
      <c r="F12" s="382"/>
      <c r="G12" s="382"/>
      <c r="H12" s="382"/>
      <c r="I12" s="382"/>
      <c r="J12" s="382"/>
      <c r="K12" s="382"/>
      <c r="L12" s="382"/>
      <c r="M12" s="382"/>
      <c r="N12" s="382"/>
      <c r="O12" s="382"/>
      <c r="P12" s="382"/>
      <c r="Q12" s="382"/>
    </row>
    <row r="13" spans="1:17">
      <c r="A13" s="381" t="s">
        <v>248</v>
      </c>
      <c r="B13" s="382">
        <v>350</v>
      </c>
      <c r="C13" s="382">
        <v>150</v>
      </c>
      <c r="D13" s="382">
        <v>250</v>
      </c>
      <c r="E13" s="382">
        <v>76</v>
      </c>
      <c r="F13" s="382">
        <v>17</v>
      </c>
      <c r="G13" s="382">
        <v>50</v>
      </c>
      <c r="H13" s="382">
        <v>893</v>
      </c>
      <c r="I13" s="382"/>
      <c r="J13" s="382">
        <v>19</v>
      </c>
      <c r="K13" s="382">
        <v>1</v>
      </c>
      <c r="L13" s="382">
        <v>16</v>
      </c>
      <c r="M13" s="382"/>
      <c r="N13" s="382">
        <v>36</v>
      </c>
      <c r="O13" s="382"/>
      <c r="P13" s="382"/>
      <c r="Q13" s="382"/>
    </row>
    <row r="14" spans="1:17">
      <c r="A14" s="381" t="s">
        <v>252</v>
      </c>
      <c r="B14" s="382">
        <v>228</v>
      </c>
      <c r="C14" s="382">
        <v>116</v>
      </c>
      <c r="D14" s="382">
        <v>348</v>
      </c>
      <c r="E14" s="382">
        <v>77</v>
      </c>
      <c r="F14" s="382">
        <v>47</v>
      </c>
      <c r="G14" s="382">
        <v>96</v>
      </c>
      <c r="H14" s="382">
        <v>912</v>
      </c>
      <c r="I14" s="382"/>
      <c r="J14" s="382">
        <v>17</v>
      </c>
      <c r="K14" s="382">
        <v>11</v>
      </c>
      <c r="L14" s="382">
        <v>3</v>
      </c>
      <c r="M14" s="382"/>
      <c r="N14" s="382">
        <v>31</v>
      </c>
      <c r="O14" s="382"/>
      <c r="P14" s="382"/>
      <c r="Q14" s="382"/>
    </row>
    <row r="15" spans="1:17">
      <c r="A15" s="381" t="s">
        <v>256</v>
      </c>
      <c r="B15" s="382">
        <v>210</v>
      </c>
      <c r="C15" s="382">
        <v>109</v>
      </c>
      <c r="D15" s="382">
        <v>386</v>
      </c>
      <c r="E15" s="382">
        <v>110</v>
      </c>
      <c r="F15" s="382">
        <v>24</v>
      </c>
      <c r="G15" s="382">
        <v>128</v>
      </c>
      <c r="H15" s="382">
        <v>967</v>
      </c>
      <c r="I15" s="382"/>
      <c r="J15" s="382">
        <v>6</v>
      </c>
      <c r="K15" s="382">
        <v>33</v>
      </c>
      <c r="L15" s="382">
        <v>62</v>
      </c>
      <c r="M15" s="382"/>
      <c r="N15" s="382">
        <v>101</v>
      </c>
      <c r="O15" s="382"/>
      <c r="P15" s="382"/>
      <c r="Q15" s="382"/>
    </row>
    <row r="16" spans="1:17">
      <c r="A16" s="381" t="s">
        <v>260</v>
      </c>
      <c r="B16" s="382">
        <v>249</v>
      </c>
      <c r="C16" s="382">
        <v>70</v>
      </c>
      <c r="D16" s="382">
        <v>221</v>
      </c>
      <c r="E16" s="382">
        <v>61</v>
      </c>
      <c r="F16" s="382">
        <v>65</v>
      </c>
      <c r="G16" s="382">
        <v>103</v>
      </c>
      <c r="H16" s="382">
        <v>769</v>
      </c>
      <c r="I16" s="382"/>
      <c r="J16" s="382">
        <v>2</v>
      </c>
      <c r="K16" s="382">
        <v>75</v>
      </c>
      <c r="L16" s="382">
        <v>153</v>
      </c>
      <c r="M16" s="382"/>
      <c r="N16" s="382">
        <v>230</v>
      </c>
      <c r="O16" s="382"/>
      <c r="P16" s="382"/>
      <c r="Q16" s="382"/>
    </row>
    <row r="17" spans="1:17">
      <c r="A17" s="381" t="s">
        <v>264</v>
      </c>
      <c r="B17" s="382">
        <v>89</v>
      </c>
      <c r="C17" s="382">
        <v>0</v>
      </c>
      <c r="D17" s="382">
        <v>198</v>
      </c>
      <c r="E17" s="382">
        <v>7</v>
      </c>
      <c r="F17" s="382">
        <v>0</v>
      </c>
      <c r="G17" s="382">
        <v>16</v>
      </c>
      <c r="H17" s="382">
        <v>310</v>
      </c>
      <c r="I17" s="382"/>
      <c r="J17" s="382">
        <v>98</v>
      </c>
      <c r="K17" s="382">
        <v>0</v>
      </c>
      <c r="L17" s="382">
        <v>0</v>
      </c>
      <c r="M17" s="382"/>
      <c r="N17" s="382">
        <v>98</v>
      </c>
      <c r="O17" s="382"/>
      <c r="P17" s="382"/>
      <c r="Q17" s="382"/>
    </row>
    <row r="18" spans="1:17">
      <c r="A18" s="381" t="s">
        <v>268</v>
      </c>
      <c r="B18" s="382">
        <v>0</v>
      </c>
      <c r="C18" s="382">
        <v>0</v>
      </c>
      <c r="D18" s="382">
        <v>0</v>
      </c>
      <c r="E18" s="382">
        <v>0</v>
      </c>
      <c r="F18" s="382">
        <v>0</v>
      </c>
      <c r="G18" s="382">
        <v>0</v>
      </c>
      <c r="H18" s="382">
        <v>0</v>
      </c>
      <c r="I18" s="382"/>
      <c r="J18" s="382">
        <v>177</v>
      </c>
      <c r="K18" s="382">
        <v>100</v>
      </c>
      <c r="L18" s="382">
        <v>645</v>
      </c>
      <c r="M18" s="382"/>
      <c r="N18" s="382">
        <v>922</v>
      </c>
      <c r="O18" s="382"/>
      <c r="P18" s="382"/>
      <c r="Q18" s="382"/>
    </row>
    <row r="19" spans="1:17">
      <c r="A19" s="381" t="s">
        <v>272</v>
      </c>
      <c r="B19" s="382">
        <v>1126</v>
      </c>
      <c r="C19" s="382">
        <v>445</v>
      </c>
      <c r="D19" s="382">
        <v>1403</v>
      </c>
      <c r="E19" s="382">
        <v>331</v>
      </c>
      <c r="F19" s="382">
        <v>153</v>
      </c>
      <c r="G19" s="382">
        <v>393</v>
      </c>
      <c r="H19" s="382">
        <v>3851</v>
      </c>
      <c r="I19" s="382"/>
      <c r="J19" s="382">
        <v>319</v>
      </c>
      <c r="K19" s="382">
        <v>220</v>
      </c>
      <c r="L19" s="382">
        <v>879</v>
      </c>
      <c r="M19" s="382"/>
      <c r="N19" s="382">
        <v>1418</v>
      </c>
      <c r="O19" s="382"/>
      <c r="P19" s="382"/>
      <c r="Q19" s="382"/>
    </row>
    <row r="20" spans="1:17">
      <c r="A20" s="380" t="s">
        <v>30</v>
      </c>
      <c r="B20" s="382"/>
      <c r="C20" s="382"/>
      <c r="D20" s="382"/>
      <c r="E20" s="382"/>
      <c r="F20" s="382"/>
      <c r="G20" s="382"/>
      <c r="H20" s="382"/>
      <c r="I20" s="382"/>
      <c r="J20" s="382"/>
      <c r="K20" s="382"/>
      <c r="L20" s="382"/>
      <c r="M20" s="382"/>
      <c r="N20" s="382"/>
      <c r="O20" s="382"/>
      <c r="P20" s="382"/>
      <c r="Q20" s="382"/>
    </row>
    <row r="21" spans="1:17">
      <c r="A21" s="381" t="s">
        <v>248</v>
      </c>
      <c r="B21" s="382">
        <v>391</v>
      </c>
      <c r="C21" s="382"/>
      <c r="D21" s="382">
        <v>39</v>
      </c>
      <c r="E21" s="382"/>
      <c r="F21" s="382"/>
      <c r="G21" s="382"/>
      <c r="H21" s="382">
        <v>430</v>
      </c>
      <c r="I21" s="382"/>
      <c r="J21" s="382">
        <v>0</v>
      </c>
      <c r="K21" s="382">
        <v>0</v>
      </c>
      <c r="L21" s="382"/>
      <c r="M21" s="382"/>
      <c r="N21" s="382">
        <v>0</v>
      </c>
      <c r="O21" s="382"/>
      <c r="P21" s="382"/>
      <c r="Q21" s="382"/>
    </row>
    <row r="22" spans="1:17">
      <c r="A22" s="381" t="s">
        <v>252</v>
      </c>
      <c r="B22" s="382">
        <v>337</v>
      </c>
      <c r="C22" s="382"/>
      <c r="D22" s="382">
        <v>102</v>
      </c>
      <c r="E22" s="382"/>
      <c r="F22" s="382"/>
      <c r="G22" s="382"/>
      <c r="H22" s="382">
        <v>439</v>
      </c>
      <c r="I22" s="382"/>
      <c r="J22" s="382">
        <v>0</v>
      </c>
      <c r="K22" s="382">
        <v>0</v>
      </c>
      <c r="L22" s="382"/>
      <c r="M22" s="382"/>
      <c r="N22" s="382">
        <v>0</v>
      </c>
      <c r="O22" s="382"/>
      <c r="P22" s="382"/>
      <c r="Q22" s="382"/>
    </row>
    <row r="23" spans="1:17">
      <c r="A23" s="381" t="s">
        <v>256</v>
      </c>
      <c r="B23" s="382">
        <v>290</v>
      </c>
      <c r="C23" s="382"/>
      <c r="D23" s="382">
        <v>59</v>
      </c>
      <c r="E23" s="382"/>
      <c r="F23" s="382"/>
      <c r="G23" s="382"/>
      <c r="H23" s="382">
        <v>349</v>
      </c>
      <c r="I23" s="382"/>
      <c r="J23" s="382">
        <v>0</v>
      </c>
      <c r="K23" s="382">
        <v>0</v>
      </c>
      <c r="L23" s="382"/>
      <c r="M23" s="382"/>
      <c r="N23" s="382">
        <v>0</v>
      </c>
      <c r="O23" s="382"/>
      <c r="P23" s="382"/>
      <c r="Q23" s="382"/>
    </row>
    <row r="24" spans="1:17">
      <c r="A24" s="381" t="s">
        <v>260</v>
      </c>
      <c r="B24" s="382">
        <v>94</v>
      </c>
      <c r="C24" s="382"/>
      <c r="D24" s="382">
        <v>15</v>
      </c>
      <c r="E24" s="382"/>
      <c r="F24" s="382"/>
      <c r="G24" s="382"/>
      <c r="H24" s="382">
        <v>109</v>
      </c>
      <c r="I24" s="382"/>
      <c r="J24" s="382">
        <v>0</v>
      </c>
      <c r="K24" s="382">
        <v>0</v>
      </c>
      <c r="L24" s="382"/>
      <c r="M24" s="382"/>
      <c r="N24" s="382">
        <v>0</v>
      </c>
      <c r="O24" s="382"/>
      <c r="P24" s="382"/>
      <c r="Q24" s="382"/>
    </row>
    <row r="25" spans="1:17">
      <c r="A25" s="381" t="s">
        <v>264</v>
      </c>
      <c r="B25" s="382">
        <v>0</v>
      </c>
      <c r="C25" s="382"/>
      <c r="D25" s="382">
        <v>14</v>
      </c>
      <c r="E25" s="382"/>
      <c r="F25" s="382"/>
      <c r="G25" s="382"/>
      <c r="H25" s="382">
        <v>14</v>
      </c>
      <c r="I25" s="382"/>
      <c r="J25" s="382">
        <v>0</v>
      </c>
      <c r="K25" s="382">
        <v>0</v>
      </c>
      <c r="L25" s="382"/>
      <c r="M25" s="382"/>
      <c r="N25" s="382">
        <v>0</v>
      </c>
      <c r="O25" s="382"/>
      <c r="P25" s="382"/>
      <c r="Q25" s="382"/>
    </row>
    <row r="26" spans="1:17">
      <c r="A26" s="381" t="s">
        <v>268</v>
      </c>
      <c r="B26" s="382">
        <v>0</v>
      </c>
      <c r="C26" s="382"/>
      <c r="D26" s="382">
        <v>0</v>
      </c>
      <c r="E26" s="382"/>
      <c r="F26" s="382"/>
      <c r="G26" s="382"/>
      <c r="H26" s="382">
        <v>0</v>
      </c>
      <c r="I26" s="382"/>
      <c r="J26" s="382">
        <v>189</v>
      </c>
      <c r="K26" s="382">
        <v>206</v>
      </c>
      <c r="L26" s="382"/>
      <c r="M26" s="382"/>
      <c r="N26" s="382">
        <v>395</v>
      </c>
      <c r="O26" s="382"/>
      <c r="P26" s="382"/>
      <c r="Q26" s="382"/>
    </row>
    <row r="27" spans="1:17">
      <c r="A27" s="381" t="s">
        <v>272</v>
      </c>
      <c r="B27" s="382">
        <v>1112</v>
      </c>
      <c r="C27" s="382"/>
      <c r="D27" s="382">
        <v>229</v>
      </c>
      <c r="E27" s="382"/>
      <c r="F27" s="382"/>
      <c r="G27" s="382"/>
      <c r="H27" s="382">
        <v>1341</v>
      </c>
      <c r="I27" s="382"/>
      <c r="J27" s="382">
        <v>189</v>
      </c>
      <c r="K27" s="382">
        <v>206</v>
      </c>
      <c r="L27" s="382"/>
      <c r="M27" s="382"/>
      <c r="N27" s="382">
        <v>395</v>
      </c>
      <c r="O27" s="382"/>
      <c r="P27" s="382"/>
      <c r="Q27" s="382"/>
    </row>
    <row r="28" spans="1:17">
      <c r="A28" s="380" t="s">
        <v>31</v>
      </c>
      <c r="B28" s="382"/>
      <c r="C28" s="382"/>
      <c r="D28" s="382"/>
      <c r="E28" s="382"/>
      <c r="F28" s="382"/>
      <c r="G28" s="382"/>
      <c r="H28" s="382"/>
      <c r="I28" s="382"/>
      <c r="J28" s="382"/>
      <c r="K28" s="382"/>
      <c r="L28" s="382"/>
      <c r="M28" s="382"/>
      <c r="N28" s="382"/>
      <c r="O28" s="382"/>
      <c r="P28" s="382"/>
      <c r="Q28" s="382"/>
    </row>
    <row r="29" spans="1:17">
      <c r="A29" s="381" t="s">
        <v>248</v>
      </c>
      <c r="B29" s="382">
        <v>2216</v>
      </c>
      <c r="C29" s="382"/>
      <c r="D29" s="382">
        <v>310</v>
      </c>
      <c r="E29" s="382">
        <v>72</v>
      </c>
      <c r="F29" s="382"/>
      <c r="G29" s="382">
        <v>29</v>
      </c>
      <c r="H29" s="382">
        <v>2627</v>
      </c>
      <c r="I29" s="382">
        <v>0</v>
      </c>
      <c r="J29" s="382">
        <v>0</v>
      </c>
      <c r="K29" s="382">
        <v>0</v>
      </c>
      <c r="L29" s="382">
        <v>0</v>
      </c>
      <c r="M29" s="382"/>
      <c r="N29" s="382">
        <v>0</v>
      </c>
      <c r="O29" s="382"/>
      <c r="P29" s="382"/>
      <c r="Q29" s="382"/>
    </row>
    <row r="30" spans="1:17">
      <c r="A30" s="381" t="s">
        <v>252</v>
      </c>
      <c r="B30" s="382">
        <v>2112</v>
      </c>
      <c r="C30" s="382"/>
      <c r="D30" s="382">
        <v>395</v>
      </c>
      <c r="E30" s="382">
        <v>109</v>
      </c>
      <c r="F30" s="382"/>
      <c r="G30" s="382">
        <v>24</v>
      </c>
      <c r="H30" s="382">
        <v>2640</v>
      </c>
      <c r="I30" s="382">
        <v>0</v>
      </c>
      <c r="J30" s="382">
        <v>0</v>
      </c>
      <c r="K30" s="382">
        <v>0</v>
      </c>
      <c r="L30" s="382">
        <v>0</v>
      </c>
      <c r="M30" s="382"/>
      <c r="N30" s="382">
        <v>0</v>
      </c>
      <c r="O30" s="382"/>
      <c r="P30" s="382"/>
      <c r="Q30" s="382"/>
    </row>
    <row r="31" spans="1:17">
      <c r="A31" s="381" t="s">
        <v>256</v>
      </c>
      <c r="B31" s="382">
        <v>1627</v>
      </c>
      <c r="C31" s="382"/>
      <c r="D31" s="382">
        <v>384</v>
      </c>
      <c r="E31" s="382">
        <v>147</v>
      </c>
      <c r="F31" s="382"/>
      <c r="G31" s="382">
        <v>19</v>
      </c>
      <c r="H31" s="382">
        <v>2177</v>
      </c>
      <c r="I31" s="382">
        <v>0</v>
      </c>
      <c r="J31" s="382">
        <v>0</v>
      </c>
      <c r="K31" s="382">
        <v>0</v>
      </c>
      <c r="L31" s="382">
        <v>0</v>
      </c>
      <c r="M31" s="382"/>
      <c r="N31" s="382">
        <v>0</v>
      </c>
      <c r="O31" s="382"/>
      <c r="P31" s="382"/>
      <c r="Q31" s="382"/>
    </row>
    <row r="32" spans="1:17">
      <c r="A32" s="381" t="s">
        <v>260</v>
      </c>
      <c r="B32" s="382">
        <v>958</v>
      </c>
      <c r="C32" s="382"/>
      <c r="D32" s="382">
        <v>190</v>
      </c>
      <c r="E32" s="382">
        <v>117</v>
      </c>
      <c r="F32" s="382"/>
      <c r="G32" s="382">
        <v>1</v>
      </c>
      <c r="H32" s="382">
        <v>1266</v>
      </c>
      <c r="I32" s="382">
        <v>0</v>
      </c>
      <c r="J32" s="382">
        <v>0</v>
      </c>
      <c r="K32" s="382">
        <v>0</v>
      </c>
      <c r="L32" s="382">
        <v>0</v>
      </c>
      <c r="M32" s="382"/>
      <c r="N32" s="382">
        <v>0</v>
      </c>
      <c r="O32" s="382"/>
      <c r="P32" s="382"/>
      <c r="Q32" s="382"/>
    </row>
    <row r="33" spans="1:17">
      <c r="A33" s="381" t="s">
        <v>264</v>
      </c>
      <c r="B33" s="382">
        <v>801</v>
      </c>
      <c r="C33" s="382"/>
      <c r="D33" s="382">
        <v>48</v>
      </c>
      <c r="E33" s="382">
        <v>2</v>
      </c>
      <c r="F33" s="382"/>
      <c r="G33" s="382">
        <v>0</v>
      </c>
      <c r="H33" s="382">
        <v>851</v>
      </c>
      <c r="I33" s="382">
        <v>0</v>
      </c>
      <c r="J33" s="382">
        <v>0</v>
      </c>
      <c r="K33" s="382">
        <v>0</v>
      </c>
      <c r="L33" s="382">
        <v>0</v>
      </c>
      <c r="M33" s="382"/>
      <c r="N33" s="382">
        <v>0</v>
      </c>
      <c r="O33" s="382"/>
      <c r="P33" s="382"/>
      <c r="Q33" s="382"/>
    </row>
    <row r="34" spans="1:17">
      <c r="A34" s="381" t="s">
        <v>268</v>
      </c>
      <c r="B34" s="382">
        <v>0</v>
      </c>
      <c r="C34" s="382"/>
      <c r="D34" s="382">
        <v>0</v>
      </c>
      <c r="E34" s="382">
        <v>0</v>
      </c>
      <c r="F34" s="382"/>
      <c r="G34" s="382">
        <v>0</v>
      </c>
      <c r="H34" s="382">
        <v>0</v>
      </c>
      <c r="I34" s="382">
        <v>4204</v>
      </c>
      <c r="J34" s="382">
        <v>1500</v>
      </c>
      <c r="K34" s="382">
        <v>213</v>
      </c>
      <c r="L34" s="382">
        <v>57</v>
      </c>
      <c r="M34" s="382"/>
      <c r="N34" s="382">
        <v>5974</v>
      </c>
      <c r="O34" s="382"/>
      <c r="P34" s="382"/>
      <c r="Q34" s="382"/>
    </row>
    <row r="35" spans="1:17">
      <c r="A35" s="381" t="s">
        <v>272</v>
      </c>
      <c r="B35" s="382">
        <v>7714</v>
      </c>
      <c r="C35" s="382"/>
      <c r="D35" s="382">
        <v>1327</v>
      </c>
      <c r="E35" s="382">
        <v>447</v>
      </c>
      <c r="F35" s="382"/>
      <c r="G35" s="382">
        <v>73</v>
      </c>
      <c r="H35" s="382">
        <v>9561</v>
      </c>
      <c r="I35" s="382">
        <v>4204</v>
      </c>
      <c r="J35" s="382">
        <v>1500</v>
      </c>
      <c r="K35" s="382">
        <v>213</v>
      </c>
      <c r="L35" s="382">
        <v>57</v>
      </c>
      <c r="M35" s="382"/>
      <c r="N35" s="382">
        <v>5974</v>
      </c>
      <c r="O35" s="382"/>
      <c r="P35" s="382"/>
      <c r="Q35" s="382"/>
    </row>
    <row r="36" spans="1:17">
      <c r="A36" s="380" t="s">
        <v>32</v>
      </c>
      <c r="B36" s="382"/>
      <c r="C36" s="382"/>
      <c r="D36" s="382"/>
      <c r="E36" s="382"/>
      <c r="F36" s="382"/>
      <c r="G36" s="382"/>
      <c r="H36" s="382"/>
      <c r="I36" s="382"/>
      <c r="J36" s="382"/>
      <c r="K36" s="382"/>
      <c r="L36" s="382"/>
      <c r="M36" s="382"/>
      <c r="N36" s="382"/>
      <c r="O36" s="382"/>
      <c r="P36" s="382"/>
      <c r="Q36" s="382"/>
    </row>
    <row r="37" spans="1:17">
      <c r="A37" s="381" t="s">
        <v>248</v>
      </c>
      <c r="B37" s="382">
        <v>983</v>
      </c>
      <c r="C37" s="382">
        <v>436</v>
      </c>
      <c r="D37" s="382">
        <v>475</v>
      </c>
      <c r="E37" s="382">
        <v>449</v>
      </c>
      <c r="F37" s="382">
        <v>78</v>
      </c>
      <c r="G37" s="382">
        <v>82</v>
      </c>
      <c r="H37" s="382">
        <v>2503</v>
      </c>
      <c r="I37" s="382">
        <v>57</v>
      </c>
      <c r="J37" s="382">
        <v>40</v>
      </c>
      <c r="K37" s="382">
        <v>51</v>
      </c>
      <c r="L37" s="382"/>
      <c r="M37" s="382"/>
      <c r="N37" s="382">
        <v>148</v>
      </c>
      <c r="O37" s="382">
        <v>0</v>
      </c>
      <c r="P37" s="382"/>
      <c r="Q37" s="382">
        <v>0</v>
      </c>
    </row>
    <row r="38" spans="1:17">
      <c r="A38" s="381" t="s">
        <v>252</v>
      </c>
      <c r="B38" s="382">
        <v>874</v>
      </c>
      <c r="C38" s="382">
        <v>288</v>
      </c>
      <c r="D38" s="382">
        <v>601</v>
      </c>
      <c r="E38" s="382">
        <v>566</v>
      </c>
      <c r="F38" s="382">
        <v>94</v>
      </c>
      <c r="G38" s="382">
        <v>244</v>
      </c>
      <c r="H38" s="382">
        <v>2667</v>
      </c>
      <c r="I38" s="382">
        <v>74</v>
      </c>
      <c r="J38" s="382">
        <v>108</v>
      </c>
      <c r="K38" s="382">
        <v>105</v>
      </c>
      <c r="L38" s="382"/>
      <c r="M38" s="382"/>
      <c r="N38" s="382">
        <v>287</v>
      </c>
      <c r="O38" s="382">
        <v>0</v>
      </c>
      <c r="P38" s="382"/>
      <c r="Q38" s="382">
        <v>0</v>
      </c>
    </row>
    <row r="39" spans="1:17">
      <c r="A39" s="381" t="s">
        <v>256</v>
      </c>
      <c r="B39" s="382">
        <v>694</v>
      </c>
      <c r="C39" s="382">
        <v>218</v>
      </c>
      <c r="D39" s="382">
        <v>783</v>
      </c>
      <c r="E39" s="382">
        <v>730</v>
      </c>
      <c r="F39" s="382">
        <v>111</v>
      </c>
      <c r="G39" s="382">
        <v>379</v>
      </c>
      <c r="H39" s="382">
        <v>2915</v>
      </c>
      <c r="I39" s="382">
        <v>147</v>
      </c>
      <c r="J39" s="382">
        <v>124</v>
      </c>
      <c r="K39" s="382">
        <v>212</v>
      </c>
      <c r="L39" s="382"/>
      <c r="M39" s="382"/>
      <c r="N39" s="382">
        <v>483</v>
      </c>
      <c r="O39" s="382">
        <v>0</v>
      </c>
      <c r="P39" s="382"/>
      <c r="Q39" s="382">
        <v>0</v>
      </c>
    </row>
    <row r="40" spans="1:17">
      <c r="A40" s="381" t="s">
        <v>260</v>
      </c>
      <c r="B40" s="382">
        <v>106</v>
      </c>
      <c r="C40" s="382">
        <v>42</v>
      </c>
      <c r="D40" s="382">
        <v>282</v>
      </c>
      <c r="E40" s="382">
        <v>121</v>
      </c>
      <c r="F40" s="382">
        <v>65</v>
      </c>
      <c r="G40" s="382">
        <v>45</v>
      </c>
      <c r="H40" s="382">
        <v>661</v>
      </c>
      <c r="I40" s="382">
        <v>19</v>
      </c>
      <c r="J40" s="382">
        <v>124</v>
      </c>
      <c r="K40" s="382">
        <v>138</v>
      </c>
      <c r="L40" s="382"/>
      <c r="M40" s="382"/>
      <c r="N40" s="382">
        <v>281</v>
      </c>
      <c r="O40" s="382">
        <v>0</v>
      </c>
      <c r="P40" s="382"/>
      <c r="Q40" s="382">
        <v>0</v>
      </c>
    </row>
    <row r="41" spans="1:17">
      <c r="A41" s="381" t="s">
        <v>264</v>
      </c>
      <c r="B41" s="382">
        <v>333</v>
      </c>
      <c r="C41" s="382">
        <v>90</v>
      </c>
      <c r="D41" s="382">
        <v>297</v>
      </c>
      <c r="E41" s="382">
        <v>313</v>
      </c>
      <c r="F41" s="382">
        <v>48</v>
      </c>
      <c r="G41" s="382">
        <v>46</v>
      </c>
      <c r="H41" s="382">
        <v>1127</v>
      </c>
      <c r="I41" s="382">
        <v>13</v>
      </c>
      <c r="J41" s="382">
        <v>35</v>
      </c>
      <c r="K41" s="382">
        <v>36</v>
      </c>
      <c r="L41" s="382"/>
      <c r="M41" s="382"/>
      <c r="N41" s="382">
        <v>84</v>
      </c>
      <c r="O41" s="382">
        <v>0</v>
      </c>
      <c r="P41" s="382"/>
      <c r="Q41" s="382">
        <v>0</v>
      </c>
    </row>
    <row r="42" spans="1:17">
      <c r="A42" s="381" t="s">
        <v>268</v>
      </c>
      <c r="B42" s="382">
        <v>0</v>
      </c>
      <c r="C42" s="382">
        <v>0</v>
      </c>
      <c r="D42" s="382">
        <v>0</v>
      </c>
      <c r="E42" s="382">
        <v>0</v>
      </c>
      <c r="F42" s="382">
        <v>0</v>
      </c>
      <c r="G42" s="382">
        <v>0</v>
      </c>
      <c r="H42" s="382">
        <v>0</v>
      </c>
      <c r="I42" s="382">
        <v>0</v>
      </c>
      <c r="J42" s="382">
        <v>0</v>
      </c>
      <c r="K42" s="382">
        <v>0</v>
      </c>
      <c r="L42" s="382"/>
      <c r="M42" s="382"/>
      <c r="N42" s="382">
        <v>0</v>
      </c>
      <c r="O42" s="382">
        <v>2278</v>
      </c>
      <c r="P42" s="382"/>
      <c r="Q42" s="382">
        <v>2278</v>
      </c>
    </row>
    <row r="43" spans="1:17">
      <c r="A43" s="381" t="s">
        <v>272</v>
      </c>
      <c r="B43" s="382">
        <v>2990</v>
      </c>
      <c r="C43" s="382">
        <v>1074</v>
      </c>
      <c r="D43" s="382">
        <v>2438</v>
      </c>
      <c r="E43" s="382">
        <v>2179</v>
      </c>
      <c r="F43" s="382">
        <v>396</v>
      </c>
      <c r="G43" s="382">
        <v>796</v>
      </c>
      <c r="H43" s="382">
        <v>9873</v>
      </c>
      <c r="I43" s="382">
        <v>310</v>
      </c>
      <c r="J43" s="382">
        <v>431</v>
      </c>
      <c r="K43" s="382">
        <v>542</v>
      </c>
      <c r="L43" s="382"/>
      <c r="M43" s="382"/>
      <c r="N43" s="382">
        <v>1283</v>
      </c>
      <c r="O43" s="382">
        <v>2278</v>
      </c>
      <c r="P43" s="382"/>
      <c r="Q43" s="382">
        <v>2278</v>
      </c>
    </row>
    <row r="44" spans="1:17">
      <c r="A44" s="380" t="s">
        <v>33</v>
      </c>
      <c r="B44" s="382"/>
      <c r="C44" s="382"/>
      <c r="D44" s="382"/>
      <c r="E44" s="382"/>
      <c r="F44" s="382"/>
      <c r="G44" s="382"/>
      <c r="H44" s="382"/>
      <c r="I44" s="382"/>
      <c r="J44" s="382"/>
      <c r="K44" s="382"/>
      <c r="L44" s="382"/>
      <c r="M44" s="382"/>
      <c r="N44" s="382"/>
      <c r="O44" s="382"/>
      <c r="P44" s="382"/>
      <c r="Q44" s="382"/>
    </row>
    <row r="45" spans="1:17">
      <c r="A45" s="381" t="s">
        <v>248</v>
      </c>
      <c r="B45" s="382">
        <v>742</v>
      </c>
      <c r="C45" s="382"/>
      <c r="D45" s="382">
        <v>580</v>
      </c>
      <c r="E45" s="382">
        <v>30</v>
      </c>
      <c r="F45" s="382"/>
      <c r="G45" s="382"/>
      <c r="H45" s="382">
        <v>1352</v>
      </c>
      <c r="I45" s="382"/>
      <c r="J45" s="382">
        <v>160</v>
      </c>
      <c r="K45" s="382">
        <v>443</v>
      </c>
      <c r="L45" s="382">
        <v>23</v>
      </c>
      <c r="M45" s="382"/>
      <c r="N45" s="382">
        <v>626</v>
      </c>
      <c r="O45" s="382">
        <v>17</v>
      </c>
      <c r="P45" s="382"/>
      <c r="Q45" s="382">
        <v>17</v>
      </c>
    </row>
    <row r="46" spans="1:17">
      <c r="A46" s="381" t="s">
        <v>252</v>
      </c>
      <c r="B46" s="382">
        <v>669</v>
      </c>
      <c r="C46" s="382"/>
      <c r="D46" s="382">
        <v>830</v>
      </c>
      <c r="E46" s="382">
        <v>29</v>
      </c>
      <c r="F46" s="382"/>
      <c r="G46" s="382"/>
      <c r="H46" s="382">
        <v>1528</v>
      </c>
      <c r="I46" s="382"/>
      <c r="J46" s="382">
        <v>184</v>
      </c>
      <c r="K46" s="382">
        <v>316</v>
      </c>
      <c r="L46" s="382">
        <v>13</v>
      </c>
      <c r="M46" s="382"/>
      <c r="N46" s="382">
        <v>513</v>
      </c>
      <c r="O46" s="382">
        <v>41</v>
      </c>
      <c r="P46" s="382"/>
      <c r="Q46" s="382">
        <v>41</v>
      </c>
    </row>
    <row r="47" spans="1:17">
      <c r="A47" s="381" t="s">
        <v>256</v>
      </c>
      <c r="B47" s="382">
        <v>604</v>
      </c>
      <c r="C47" s="382"/>
      <c r="D47" s="382">
        <v>706</v>
      </c>
      <c r="E47" s="382">
        <v>44</v>
      </c>
      <c r="F47" s="382"/>
      <c r="G47" s="382"/>
      <c r="H47" s="382">
        <v>1354</v>
      </c>
      <c r="I47" s="382"/>
      <c r="J47" s="382">
        <v>64</v>
      </c>
      <c r="K47" s="382">
        <v>246</v>
      </c>
      <c r="L47" s="382">
        <v>5</v>
      </c>
      <c r="M47" s="382"/>
      <c r="N47" s="382">
        <v>315</v>
      </c>
      <c r="O47" s="382">
        <v>54</v>
      </c>
      <c r="P47" s="382"/>
      <c r="Q47" s="382">
        <v>54</v>
      </c>
    </row>
    <row r="48" spans="1:17">
      <c r="A48" s="381" t="s">
        <v>260</v>
      </c>
      <c r="B48" s="382">
        <v>81</v>
      </c>
      <c r="C48" s="382"/>
      <c r="D48" s="382">
        <v>254</v>
      </c>
      <c r="E48" s="382">
        <v>16</v>
      </c>
      <c r="F48" s="382"/>
      <c r="G48" s="382"/>
      <c r="H48" s="382">
        <v>351</v>
      </c>
      <c r="I48" s="382"/>
      <c r="J48" s="382">
        <v>66</v>
      </c>
      <c r="K48" s="382">
        <v>187</v>
      </c>
      <c r="L48" s="382">
        <v>5</v>
      </c>
      <c r="M48" s="382"/>
      <c r="N48" s="382">
        <v>258</v>
      </c>
      <c r="O48" s="382">
        <v>62</v>
      </c>
      <c r="P48" s="382"/>
      <c r="Q48" s="382">
        <v>62</v>
      </c>
    </row>
    <row r="49" spans="1:17">
      <c r="A49" s="381" t="s">
        <v>264</v>
      </c>
      <c r="B49" s="382">
        <v>180</v>
      </c>
      <c r="C49" s="382"/>
      <c r="D49" s="382">
        <v>401</v>
      </c>
      <c r="E49" s="382">
        <v>0</v>
      </c>
      <c r="F49" s="382"/>
      <c r="G49" s="382"/>
      <c r="H49" s="382">
        <v>581</v>
      </c>
      <c r="I49" s="382"/>
      <c r="J49" s="382">
        <v>0</v>
      </c>
      <c r="K49" s="382">
        <v>0</v>
      </c>
      <c r="L49" s="382">
        <v>0</v>
      </c>
      <c r="M49" s="382"/>
      <c r="N49" s="382">
        <v>0</v>
      </c>
      <c r="O49" s="382">
        <v>0</v>
      </c>
      <c r="P49" s="382"/>
      <c r="Q49" s="382">
        <v>0</v>
      </c>
    </row>
    <row r="50" spans="1:17">
      <c r="A50" s="381" t="s">
        <v>268</v>
      </c>
      <c r="B50" s="382">
        <v>0</v>
      </c>
      <c r="C50" s="382"/>
      <c r="D50" s="382">
        <v>0</v>
      </c>
      <c r="E50" s="382">
        <v>0</v>
      </c>
      <c r="F50" s="382"/>
      <c r="G50" s="382"/>
      <c r="H50" s="382">
        <v>0</v>
      </c>
      <c r="I50" s="382"/>
      <c r="J50" s="382">
        <v>0</v>
      </c>
      <c r="K50" s="382">
        <v>0</v>
      </c>
      <c r="L50" s="382">
        <v>0</v>
      </c>
      <c r="M50" s="382"/>
      <c r="N50" s="382">
        <v>0</v>
      </c>
      <c r="O50" s="382">
        <v>0</v>
      </c>
      <c r="P50" s="382"/>
      <c r="Q50" s="382">
        <v>0</v>
      </c>
    </row>
    <row r="51" spans="1:17">
      <c r="A51" s="381" t="s">
        <v>272</v>
      </c>
      <c r="B51" s="382">
        <v>2276</v>
      </c>
      <c r="C51" s="382"/>
      <c r="D51" s="382">
        <v>2771</v>
      </c>
      <c r="E51" s="382">
        <v>119</v>
      </c>
      <c r="F51" s="382"/>
      <c r="G51" s="382"/>
      <c r="H51" s="382">
        <v>5166</v>
      </c>
      <c r="I51" s="382"/>
      <c r="J51" s="382">
        <v>474</v>
      </c>
      <c r="K51" s="382">
        <v>1192</v>
      </c>
      <c r="L51" s="382">
        <v>46</v>
      </c>
      <c r="M51" s="382"/>
      <c r="N51" s="382">
        <v>1712</v>
      </c>
      <c r="O51" s="382">
        <v>174</v>
      </c>
      <c r="P51" s="382"/>
      <c r="Q51" s="382">
        <v>174</v>
      </c>
    </row>
    <row r="52" spans="1:17">
      <c r="A52" s="380" t="s">
        <v>34</v>
      </c>
      <c r="B52" s="382"/>
      <c r="C52" s="382"/>
      <c r="D52" s="382"/>
      <c r="E52" s="382"/>
      <c r="F52" s="382"/>
      <c r="G52" s="382"/>
      <c r="H52" s="382"/>
      <c r="I52" s="382"/>
      <c r="J52" s="382"/>
      <c r="K52" s="382"/>
      <c r="L52" s="382"/>
      <c r="M52" s="382"/>
      <c r="N52" s="382"/>
      <c r="O52" s="382"/>
      <c r="P52" s="382"/>
      <c r="Q52" s="382"/>
    </row>
    <row r="53" spans="1:17">
      <c r="A53" s="381" t="s">
        <v>248</v>
      </c>
      <c r="B53" s="382">
        <v>427</v>
      </c>
      <c r="C53" s="382">
        <v>302</v>
      </c>
      <c r="D53" s="382">
        <v>248</v>
      </c>
      <c r="E53" s="382">
        <v>228</v>
      </c>
      <c r="F53" s="382">
        <v>9</v>
      </c>
      <c r="G53" s="382">
        <v>12</v>
      </c>
      <c r="H53" s="382">
        <v>1226</v>
      </c>
      <c r="I53" s="382"/>
      <c r="J53" s="382">
        <v>93</v>
      </c>
      <c r="K53" s="382">
        <v>35</v>
      </c>
      <c r="L53" s="382">
        <v>10</v>
      </c>
      <c r="M53" s="382"/>
      <c r="N53" s="382">
        <v>138</v>
      </c>
      <c r="O53" s="382">
        <v>17</v>
      </c>
      <c r="P53" s="382"/>
      <c r="Q53" s="382">
        <v>17</v>
      </c>
    </row>
    <row r="54" spans="1:17">
      <c r="A54" s="381" t="s">
        <v>252</v>
      </c>
      <c r="B54" s="382">
        <v>320</v>
      </c>
      <c r="C54" s="382">
        <v>352</v>
      </c>
      <c r="D54" s="382">
        <v>272</v>
      </c>
      <c r="E54" s="382">
        <v>279</v>
      </c>
      <c r="F54" s="382">
        <v>21</v>
      </c>
      <c r="G54" s="382">
        <v>26</v>
      </c>
      <c r="H54" s="382">
        <v>1270</v>
      </c>
      <c r="I54" s="382"/>
      <c r="J54" s="382">
        <v>132</v>
      </c>
      <c r="K54" s="382">
        <v>39</v>
      </c>
      <c r="L54" s="382">
        <v>14</v>
      </c>
      <c r="M54" s="382"/>
      <c r="N54" s="382">
        <v>185</v>
      </c>
      <c r="O54" s="382">
        <v>6</v>
      </c>
      <c r="P54" s="382"/>
      <c r="Q54" s="382">
        <v>6</v>
      </c>
    </row>
    <row r="55" spans="1:17">
      <c r="A55" s="381" t="s">
        <v>256</v>
      </c>
      <c r="B55" s="382">
        <v>267</v>
      </c>
      <c r="C55" s="382">
        <v>269</v>
      </c>
      <c r="D55" s="382">
        <v>219</v>
      </c>
      <c r="E55" s="382">
        <v>368</v>
      </c>
      <c r="F55" s="382">
        <v>49</v>
      </c>
      <c r="G55" s="382">
        <v>26</v>
      </c>
      <c r="H55" s="382">
        <v>1198</v>
      </c>
      <c r="I55" s="382"/>
      <c r="J55" s="382">
        <v>155</v>
      </c>
      <c r="K55" s="382">
        <v>59</v>
      </c>
      <c r="L55" s="382">
        <v>16</v>
      </c>
      <c r="M55" s="382"/>
      <c r="N55" s="382">
        <v>230</v>
      </c>
      <c r="O55" s="382">
        <v>11</v>
      </c>
      <c r="P55" s="382"/>
      <c r="Q55" s="382">
        <v>11</v>
      </c>
    </row>
    <row r="56" spans="1:17">
      <c r="A56" s="381" t="s">
        <v>260</v>
      </c>
      <c r="B56" s="382">
        <v>237</v>
      </c>
      <c r="C56" s="382">
        <v>290</v>
      </c>
      <c r="D56" s="382">
        <v>338</v>
      </c>
      <c r="E56" s="382">
        <v>209</v>
      </c>
      <c r="F56" s="382">
        <v>2</v>
      </c>
      <c r="G56" s="382">
        <v>17</v>
      </c>
      <c r="H56" s="382">
        <v>1093</v>
      </c>
      <c r="I56" s="382"/>
      <c r="J56" s="382">
        <v>345</v>
      </c>
      <c r="K56" s="382">
        <v>227</v>
      </c>
      <c r="L56" s="382">
        <v>31</v>
      </c>
      <c r="M56" s="382"/>
      <c r="N56" s="382">
        <v>603</v>
      </c>
      <c r="O56" s="382">
        <v>258</v>
      </c>
      <c r="P56" s="382"/>
      <c r="Q56" s="382">
        <v>258</v>
      </c>
    </row>
    <row r="57" spans="1:17">
      <c r="A57" s="381" t="s">
        <v>264</v>
      </c>
      <c r="B57" s="382">
        <v>22</v>
      </c>
      <c r="C57" s="382">
        <v>26</v>
      </c>
      <c r="D57" s="382">
        <v>14</v>
      </c>
      <c r="E57" s="382">
        <v>18</v>
      </c>
      <c r="F57" s="382">
        <v>3</v>
      </c>
      <c r="G57" s="382">
        <v>0</v>
      </c>
      <c r="H57" s="382">
        <v>83</v>
      </c>
      <c r="I57" s="382"/>
      <c r="J57" s="382">
        <v>10</v>
      </c>
      <c r="K57" s="382">
        <v>2</v>
      </c>
      <c r="L57" s="382">
        <v>3</v>
      </c>
      <c r="M57" s="382"/>
      <c r="N57" s="382">
        <v>15</v>
      </c>
      <c r="O57" s="382">
        <v>118</v>
      </c>
      <c r="P57" s="382"/>
      <c r="Q57" s="382">
        <v>118</v>
      </c>
    </row>
    <row r="58" spans="1:17">
      <c r="A58" s="381" t="s">
        <v>268</v>
      </c>
      <c r="B58" s="382">
        <v>0</v>
      </c>
      <c r="C58" s="382">
        <v>0</v>
      </c>
      <c r="D58" s="382">
        <v>0</v>
      </c>
      <c r="E58" s="382">
        <v>0</v>
      </c>
      <c r="F58" s="382">
        <v>0</v>
      </c>
      <c r="G58" s="382">
        <v>0</v>
      </c>
      <c r="H58" s="382">
        <v>0</v>
      </c>
      <c r="I58" s="382"/>
      <c r="J58" s="382">
        <v>0</v>
      </c>
      <c r="K58" s="382">
        <v>0</v>
      </c>
      <c r="L58" s="382">
        <v>0</v>
      </c>
      <c r="M58" s="382"/>
      <c r="N58" s="382">
        <v>0</v>
      </c>
      <c r="O58" s="382">
        <v>0</v>
      </c>
      <c r="P58" s="382"/>
      <c r="Q58" s="382">
        <v>0</v>
      </c>
    </row>
    <row r="59" spans="1:17">
      <c r="A59" s="381" t="s">
        <v>272</v>
      </c>
      <c r="B59" s="382">
        <v>1273</v>
      </c>
      <c r="C59" s="382">
        <v>1239</v>
      </c>
      <c r="D59" s="382">
        <v>1091</v>
      </c>
      <c r="E59" s="382">
        <v>1102</v>
      </c>
      <c r="F59" s="382">
        <v>84</v>
      </c>
      <c r="G59" s="382">
        <v>81</v>
      </c>
      <c r="H59" s="382">
        <v>4870</v>
      </c>
      <c r="I59" s="382"/>
      <c r="J59" s="382">
        <v>735</v>
      </c>
      <c r="K59" s="382">
        <v>362</v>
      </c>
      <c r="L59" s="382">
        <v>74</v>
      </c>
      <c r="M59" s="382"/>
      <c r="N59" s="382">
        <v>1171</v>
      </c>
      <c r="O59" s="382">
        <v>410</v>
      </c>
      <c r="P59" s="382"/>
      <c r="Q59" s="382">
        <v>410</v>
      </c>
    </row>
    <row r="60" spans="1:17">
      <c r="A60" s="380" t="s">
        <v>35</v>
      </c>
      <c r="B60" s="382"/>
      <c r="C60" s="382"/>
      <c r="D60" s="382"/>
      <c r="E60" s="382"/>
      <c r="F60" s="382"/>
      <c r="G60" s="382"/>
      <c r="H60" s="382"/>
      <c r="I60" s="382"/>
      <c r="J60" s="382"/>
      <c r="K60" s="382"/>
      <c r="L60" s="382"/>
      <c r="M60" s="382"/>
      <c r="N60" s="382"/>
      <c r="O60" s="382"/>
      <c r="P60" s="382"/>
      <c r="Q60" s="382"/>
    </row>
    <row r="61" spans="1:17">
      <c r="A61" s="381" t="s">
        <v>248</v>
      </c>
      <c r="B61" s="382">
        <v>674</v>
      </c>
      <c r="C61" s="382">
        <v>225</v>
      </c>
      <c r="D61" s="382">
        <v>204</v>
      </c>
      <c r="E61" s="382">
        <v>310</v>
      </c>
      <c r="F61" s="382">
        <v>22</v>
      </c>
      <c r="G61" s="382">
        <v>48</v>
      </c>
      <c r="H61" s="382">
        <v>1483</v>
      </c>
      <c r="I61" s="382"/>
      <c r="J61" s="382">
        <v>646</v>
      </c>
      <c r="K61" s="382">
        <v>107</v>
      </c>
      <c r="L61" s="382">
        <v>38</v>
      </c>
      <c r="M61" s="382"/>
      <c r="N61" s="382">
        <v>791</v>
      </c>
      <c r="O61" s="382"/>
      <c r="P61" s="382"/>
      <c r="Q61" s="382"/>
    </row>
    <row r="62" spans="1:17">
      <c r="A62" s="381" t="s">
        <v>252</v>
      </c>
      <c r="B62" s="382">
        <v>464</v>
      </c>
      <c r="C62" s="382">
        <v>298</v>
      </c>
      <c r="D62" s="382">
        <v>211</v>
      </c>
      <c r="E62" s="382">
        <v>353</v>
      </c>
      <c r="F62" s="382">
        <v>39</v>
      </c>
      <c r="G62" s="382">
        <v>56</v>
      </c>
      <c r="H62" s="382">
        <v>1421</v>
      </c>
      <c r="I62" s="382"/>
      <c r="J62" s="382">
        <v>516</v>
      </c>
      <c r="K62" s="382">
        <v>162</v>
      </c>
      <c r="L62" s="382">
        <v>31</v>
      </c>
      <c r="M62" s="382"/>
      <c r="N62" s="382">
        <v>709</v>
      </c>
      <c r="O62" s="382"/>
      <c r="P62" s="382"/>
      <c r="Q62" s="382"/>
    </row>
    <row r="63" spans="1:17">
      <c r="A63" s="381" t="s">
        <v>256</v>
      </c>
      <c r="B63" s="382">
        <v>332</v>
      </c>
      <c r="C63" s="382">
        <v>211</v>
      </c>
      <c r="D63" s="382">
        <v>236</v>
      </c>
      <c r="E63" s="382">
        <v>380</v>
      </c>
      <c r="F63" s="382">
        <v>66</v>
      </c>
      <c r="G63" s="382">
        <v>46</v>
      </c>
      <c r="H63" s="382">
        <v>1271</v>
      </c>
      <c r="I63" s="382"/>
      <c r="J63" s="382">
        <v>482</v>
      </c>
      <c r="K63" s="382">
        <v>255</v>
      </c>
      <c r="L63" s="382">
        <v>40</v>
      </c>
      <c r="M63" s="382"/>
      <c r="N63" s="382">
        <v>777</v>
      </c>
      <c r="O63" s="382"/>
      <c r="P63" s="382"/>
      <c r="Q63" s="382"/>
    </row>
    <row r="64" spans="1:17">
      <c r="A64" s="381" t="s">
        <v>260</v>
      </c>
      <c r="B64" s="382">
        <v>10</v>
      </c>
      <c r="C64" s="382">
        <v>15</v>
      </c>
      <c r="D64" s="382">
        <v>23</v>
      </c>
      <c r="E64" s="382">
        <v>24</v>
      </c>
      <c r="F64" s="382">
        <v>13</v>
      </c>
      <c r="G64" s="382">
        <v>0</v>
      </c>
      <c r="H64" s="382">
        <v>85</v>
      </c>
      <c r="I64" s="382"/>
      <c r="J64" s="382">
        <v>110</v>
      </c>
      <c r="K64" s="382">
        <v>69</v>
      </c>
      <c r="L64" s="382">
        <v>18</v>
      </c>
      <c r="M64" s="382"/>
      <c r="N64" s="382">
        <v>197</v>
      </c>
      <c r="O64" s="382"/>
      <c r="P64" s="382"/>
      <c r="Q64" s="382"/>
    </row>
    <row r="65" spans="1:17">
      <c r="A65" s="381" t="s">
        <v>264</v>
      </c>
      <c r="B65" s="382">
        <v>273</v>
      </c>
      <c r="C65" s="382">
        <v>218</v>
      </c>
      <c r="D65" s="382">
        <v>198</v>
      </c>
      <c r="E65" s="382">
        <v>250</v>
      </c>
      <c r="F65" s="382">
        <v>0</v>
      </c>
      <c r="G65" s="382">
        <v>1</v>
      </c>
      <c r="H65" s="382">
        <v>940</v>
      </c>
      <c r="I65" s="382"/>
      <c r="J65" s="382">
        <v>0</v>
      </c>
      <c r="K65" s="382">
        <v>0</v>
      </c>
      <c r="L65" s="382">
        <v>1</v>
      </c>
      <c r="M65" s="382"/>
      <c r="N65" s="382">
        <v>1</v>
      </c>
      <c r="O65" s="382"/>
      <c r="P65" s="382"/>
      <c r="Q65" s="382"/>
    </row>
    <row r="66" spans="1:17">
      <c r="A66" s="381" t="s">
        <v>268</v>
      </c>
      <c r="B66" s="382">
        <v>0</v>
      </c>
      <c r="C66" s="382">
        <v>0</v>
      </c>
      <c r="D66" s="382">
        <v>0</v>
      </c>
      <c r="E66" s="382">
        <v>0</v>
      </c>
      <c r="F66" s="382">
        <v>0</v>
      </c>
      <c r="G66" s="382">
        <v>0</v>
      </c>
      <c r="H66" s="382">
        <v>0</v>
      </c>
      <c r="I66" s="382"/>
      <c r="J66" s="382">
        <v>0</v>
      </c>
      <c r="K66" s="382">
        <v>0</v>
      </c>
      <c r="L66" s="382">
        <v>0</v>
      </c>
      <c r="M66" s="382"/>
      <c r="N66" s="382">
        <v>0</v>
      </c>
      <c r="O66" s="382"/>
      <c r="P66" s="382"/>
      <c r="Q66" s="382"/>
    </row>
    <row r="67" spans="1:17">
      <c r="A67" s="381" t="s">
        <v>272</v>
      </c>
      <c r="B67" s="382">
        <v>1753</v>
      </c>
      <c r="C67" s="382">
        <v>967</v>
      </c>
      <c r="D67" s="382">
        <v>872</v>
      </c>
      <c r="E67" s="382">
        <v>1317</v>
      </c>
      <c r="F67" s="382">
        <v>140</v>
      </c>
      <c r="G67" s="382">
        <v>151</v>
      </c>
      <c r="H67" s="382">
        <v>5200</v>
      </c>
      <c r="I67" s="382"/>
      <c r="J67" s="382">
        <v>1754</v>
      </c>
      <c r="K67" s="382">
        <v>593</v>
      </c>
      <c r="L67" s="382">
        <v>128</v>
      </c>
      <c r="M67" s="382"/>
      <c r="N67" s="382">
        <v>2475</v>
      </c>
      <c r="O67" s="382"/>
      <c r="P67" s="382"/>
      <c r="Q67" s="382"/>
    </row>
    <row r="68" spans="1:17">
      <c r="A68" s="380" t="s">
        <v>36</v>
      </c>
      <c r="B68" s="382"/>
      <c r="C68" s="382"/>
      <c r="D68" s="382"/>
      <c r="E68" s="382"/>
      <c r="F68" s="382"/>
      <c r="G68" s="382"/>
      <c r="H68" s="382"/>
      <c r="I68" s="382"/>
      <c r="J68" s="382"/>
      <c r="K68" s="382"/>
      <c r="L68" s="382"/>
      <c r="M68" s="382"/>
      <c r="N68" s="382"/>
      <c r="O68" s="382"/>
      <c r="P68" s="382"/>
      <c r="Q68" s="382"/>
    </row>
    <row r="69" spans="1:17">
      <c r="A69" s="381" t="s">
        <v>248</v>
      </c>
      <c r="B69" s="382">
        <v>364</v>
      </c>
      <c r="C69" s="382">
        <v>270</v>
      </c>
      <c r="D69" s="382"/>
      <c r="E69" s="382">
        <v>83</v>
      </c>
      <c r="F69" s="382">
        <v>34</v>
      </c>
      <c r="G69" s="382"/>
      <c r="H69" s="382">
        <v>751</v>
      </c>
      <c r="I69" s="382"/>
      <c r="J69" s="382">
        <v>0</v>
      </c>
      <c r="K69" s="382">
        <v>0</v>
      </c>
      <c r="L69" s="382">
        <v>0</v>
      </c>
      <c r="M69" s="382"/>
      <c r="N69" s="382">
        <v>0</v>
      </c>
      <c r="O69" s="382"/>
      <c r="P69" s="382"/>
      <c r="Q69" s="382"/>
    </row>
    <row r="70" spans="1:17">
      <c r="A70" s="381" t="s">
        <v>252</v>
      </c>
      <c r="B70" s="382">
        <v>454</v>
      </c>
      <c r="C70" s="382">
        <v>358</v>
      </c>
      <c r="D70" s="382"/>
      <c r="E70" s="382">
        <v>102</v>
      </c>
      <c r="F70" s="382">
        <v>24</v>
      </c>
      <c r="G70" s="382"/>
      <c r="H70" s="382">
        <v>938</v>
      </c>
      <c r="I70" s="382"/>
      <c r="J70" s="382">
        <v>0</v>
      </c>
      <c r="K70" s="382">
        <v>0</v>
      </c>
      <c r="L70" s="382">
        <v>0</v>
      </c>
      <c r="M70" s="382"/>
      <c r="N70" s="382">
        <v>0</v>
      </c>
      <c r="O70" s="382"/>
      <c r="P70" s="382"/>
      <c r="Q70" s="382"/>
    </row>
    <row r="71" spans="1:17">
      <c r="A71" s="381" t="s">
        <v>256</v>
      </c>
      <c r="B71" s="382">
        <v>488</v>
      </c>
      <c r="C71" s="382">
        <v>439</v>
      </c>
      <c r="D71" s="382"/>
      <c r="E71" s="382">
        <v>166</v>
      </c>
      <c r="F71" s="382">
        <v>35</v>
      </c>
      <c r="G71" s="382"/>
      <c r="H71" s="382">
        <v>1128</v>
      </c>
      <c r="I71" s="382"/>
      <c r="J71" s="382">
        <v>0</v>
      </c>
      <c r="K71" s="382">
        <v>0</v>
      </c>
      <c r="L71" s="382">
        <v>0</v>
      </c>
      <c r="M71" s="382"/>
      <c r="N71" s="382">
        <v>0</v>
      </c>
      <c r="O71" s="382"/>
      <c r="P71" s="382"/>
      <c r="Q71" s="382"/>
    </row>
    <row r="72" spans="1:17">
      <c r="A72" s="381" t="s">
        <v>260</v>
      </c>
      <c r="B72" s="382">
        <v>290</v>
      </c>
      <c r="C72" s="382">
        <v>236</v>
      </c>
      <c r="D72" s="382"/>
      <c r="E72" s="382">
        <v>109</v>
      </c>
      <c r="F72" s="382">
        <v>45</v>
      </c>
      <c r="G72" s="382"/>
      <c r="H72" s="382">
        <v>680</v>
      </c>
      <c r="I72" s="382"/>
      <c r="J72" s="382">
        <v>0</v>
      </c>
      <c r="K72" s="382">
        <v>0</v>
      </c>
      <c r="L72" s="382">
        <v>0</v>
      </c>
      <c r="M72" s="382"/>
      <c r="N72" s="382">
        <v>0</v>
      </c>
      <c r="O72" s="382"/>
      <c r="P72" s="382"/>
      <c r="Q72" s="382"/>
    </row>
    <row r="73" spans="1:17">
      <c r="A73" s="381" t="s">
        <v>264</v>
      </c>
      <c r="B73" s="382">
        <v>56</v>
      </c>
      <c r="C73" s="382">
        <v>56</v>
      </c>
      <c r="D73" s="382"/>
      <c r="E73" s="382">
        <v>1</v>
      </c>
      <c r="F73" s="382">
        <v>0</v>
      </c>
      <c r="G73" s="382"/>
      <c r="H73" s="382">
        <v>113</v>
      </c>
      <c r="I73" s="382"/>
      <c r="J73" s="382">
        <v>0</v>
      </c>
      <c r="K73" s="382">
        <v>0</v>
      </c>
      <c r="L73" s="382">
        <v>0</v>
      </c>
      <c r="M73" s="382"/>
      <c r="N73" s="382">
        <v>0</v>
      </c>
      <c r="O73" s="382"/>
      <c r="P73" s="382"/>
      <c r="Q73" s="382"/>
    </row>
    <row r="74" spans="1:17">
      <c r="A74" s="381" t="s">
        <v>268</v>
      </c>
      <c r="B74" s="382">
        <v>0</v>
      </c>
      <c r="C74" s="382">
        <v>0</v>
      </c>
      <c r="D74" s="382"/>
      <c r="E74" s="382">
        <v>0</v>
      </c>
      <c r="F74" s="382">
        <v>0</v>
      </c>
      <c r="G74" s="382"/>
      <c r="H74" s="382">
        <v>0</v>
      </c>
      <c r="I74" s="382"/>
      <c r="J74" s="382">
        <v>1076</v>
      </c>
      <c r="K74" s="382">
        <v>1182.9000000000001</v>
      </c>
      <c r="L74" s="382">
        <v>149</v>
      </c>
      <c r="M74" s="382"/>
      <c r="N74" s="382">
        <v>2407.9</v>
      </c>
      <c r="O74" s="382"/>
      <c r="P74" s="382"/>
      <c r="Q74" s="382"/>
    </row>
    <row r="75" spans="1:17">
      <c r="A75" s="381" t="s">
        <v>272</v>
      </c>
      <c r="B75" s="382">
        <v>1652</v>
      </c>
      <c r="C75" s="382">
        <v>1359</v>
      </c>
      <c r="D75" s="382"/>
      <c r="E75" s="382">
        <v>461</v>
      </c>
      <c r="F75" s="382">
        <v>138</v>
      </c>
      <c r="G75" s="382"/>
      <c r="H75" s="382">
        <v>3610</v>
      </c>
      <c r="I75" s="382"/>
      <c r="J75" s="382">
        <v>1076</v>
      </c>
      <c r="K75" s="382">
        <v>1182.9000000000001</v>
      </c>
      <c r="L75" s="382">
        <v>149</v>
      </c>
      <c r="M75" s="382"/>
      <c r="N75" s="382">
        <v>2407.9</v>
      </c>
      <c r="O75" s="382"/>
      <c r="P75" s="382"/>
      <c r="Q75" s="382"/>
    </row>
    <row r="76" spans="1:17">
      <c r="A76" s="380" t="s">
        <v>37</v>
      </c>
      <c r="B76" s="382"/>
      <c r="C76" s="382"/>
      <c r="D76" s="382"/>
      <c r="E76" s="382"/>
      <c r="F76" s="382"/>
      <c r="G76" s="382"/>
      <c r="H76" s="382"/>
      <c r="I76" s="382"/>
      <c r="J76" s="382"/>
      <c r="K76" s="382"/>
      <c r="L76" s="382"/>
      <c r="M76" s="382"/>
      <c r="N76" s="382"/>
      <c r="O76" s="382"/>
      <c r="P76" s="382"/>
      <c r="Q76" s="382"/>
    </row>
    <row r="77" spans="1:17">
      <c r="A77" s="381" t="s">
        <v>248</v>
      </c>
      <c r="B77" s="382">
        <v>1404</v>
      </c>
      <c r="C77" s="382">
        <v>217</v>
      </c>
      <c r="D77" s="382">
        <v>692</v>
      </c>
      <c r="E77" s="382">
        <v>64</v>
      </c>
      <c r="F77" s="382">
        <v>114</v>
      </c>
      <c r="G77" s="382">
        <v>101</v>
      </c>
      <c r="H77" s="382">
        <v>2592</v>
      </c>
      <c r="I77" s="382"/>
      <c r="J77" s="382">
        <v>0</v>
      </c>
      <c r="K77" s="382">
        <v>0</v>
      </c>
      <c r="L77" s="382">
        <v>0</v>
      </c>
      <c r="M77" s="382"/>
      <c r="N77" s="382">
        <v>0</v>
      </c>
      <c r="O77" s="382"/>
      <c r="P77" s="382"/>
      <c r="Q77" s="382"/>
    </row>
    <row r="78" spans="1:17">
      <c r="A78" s="381" t="s">
        <v>252</v>
      </c>
      <c r="B78" s="382">
        <v>1333</v>
      </c>
      <c r="C78" s="382">
        <v>422</v>
      </c>
      <c r="D78" s="382">
        <v>850</v>
      </c>
      <c r="E78" s="382">
        <v>100</v>
      </c>
      <c r="F78" s="382">
        <v>188</v>
      </c>
      <c r="G78" s="382">
        <v>93</v>
      </c>
      <c r="H78" s="382">
        <v>2986</v>
      </c>
      <c r="I78" s="382"/>
      <c r="J78" s="382">
        <v>0</v>
      </c>
      <c r="K78" s="382">
        <v>0</v>
      </c>
      <c r="L78" s="382">
        <v>1</v>
      </c>
      <c r="M78" s="382"/>
      <c r="N78" s="382">
        <v>1</v>
      </c>
      <c r="O78" s="382"/>
      <c r="P78" s="382"/>
      <c r="Q78" s="382"/>
    </row>
    <row r="79" spans="1:17">
      <c r="A79" s="381" t="s">
        <v>256</v>
      </c>
      <c r="B79" s="382">
        <v>860</v>
      </c>
      <c r="C79" s="382">
        <v>243</v>
      </c>
      <c r="D79" s="382">
        <v>690</v>
      </c>
      <c r="E79" s="382">
        <v>63</v>
      </c>
      <c r="F79" s="382">
        <v>159</v>
      </c>
      <c r="G79" s="382">
        <v>83</v>
      </c>
      <c r="H79" s="382">
        <v>2098</v>
      </c>
      <c r="I79" s="382"/>
      <c r="J79" s="382">
        <v>0</v>
      </c>
      <c r="K79" s="382">
        <v>131</v>
      </c>
      <c r="L79" s="382">
        <v>103</v>
      </c>
      <c r="M79" s="382"/>
      <c r="N79" s="382">
        <v>234</v>
      </c>
      <c r="O79" s="382"/>
      <c r="P79" s="382"/>
      <c r="Q79" s="382"/>
    </row>
    <row r="80" spans="1:17">
      <c r="A80" s="381" t="s">
        <v>260</v>
      </c>
      <c r="B80" s="382">
        <v>12</v>
      </c>
      <c r="C80" s="382">
        <v>4</v>
      </c>
      <c r="D80" s="382">
        <v>36</v>
      </c>
      <c r="E80" s="382">
        <v>1</v>
      </c>
      <c r="F80" s="382">
        <v>47</v>
      </c>
      <c r="G80" s="382">
        <v>1</v>
      </c>
      <c r="H80" s="382">
        <v>101</v>
      </c>
      <c r="I80" s="382"/>
      <c r="J80" s="382">
        <v>0</v>
      </c>
      <c r="K80" s="382">
        <v>567</v>
      </c>
      <c r="L80" s="382">
        <v>177</v>
      </c>
      <c r="M80" s="382"/>
      <c r="N80" s="382">
        <v>744</v>
      </c>
      <c r="O80" s="382"/>
      <c r="P80" s="382"/>
      <c r="Q80" s="382"/>
    </row>
    <row r="81" spans="1:17">
      <c r="A81" s="381" t="s">
        <v>264</v>
      </c>
      <c r="B81" s="382">
        <v>1717</v>
      </c>
      <c r="C81" s="382">
        <v>292</v>
      </c>
      <c r="D81" s="382">
        <v>553</v>
      </c>
      <c r="E81" s="382">
        <v>14</v>
      </c>
      <c r="F81" s="382">
        <v>102</v>
      </c>
      <c r="G81" s="382">
        <v>63</v>
      </c>
      <c r="H81" s="382">
        <v>2741</v>
      </c>
      <c r="I81" s="382"/>
      <c r="J81" s="382">
        <v>447</v>
      </c>
      <c r="K81" s="382">
        <v>345</v>
      </c>
      <c r="L81" s="382">
        <v>203</v>
      </c>
      <c r="M81" s="382"/>
      <c r="N81" s="382">
        <v>995</v>
      </c>
      <c r="O81" s="382"/>
      <c r="P81" s="382"/>
      <c r="Q81" s="382"/>
    </row>
    <row r="82" spans="1:17">
      <c r="A82" s="381" t="s">
        <v>268</v>
      </c>
      <c r="B82" s="382">
        <v>0</v>
      </c>
      <c r="C82" s="382">
        <v>0</v>
      </c>
      <c r="D82" s="382">
        <v>0</v>
      </c>
      <c r="E82" s="382">
        <v>0</v>
      </c>
      <c r="F82" s="382">
        <v>0</v>
      </c>
      <c r="G82" s="382">
        <v>0</v>
      </c>
      <c r="H82" s="382">
        <v>0</v>
      </c>
      <c r="I82" s="382"/>
      <c r="J82" s="382">
        <v>2599</v>
      </c>
      <c r="K82" s="382">
        <v>2025</v>
      </c>
      <c r="L82" s="382">
        <v>1125</v>
      </c>
      <c r="M82" s="382"/>
      <c r="N82" s="382">
        <v>5749</v>
      </c>
      <c r="O82" s="382"/>
      <c r="P82" s="382"/>
      <c r="Q82" s="382"/>
    </row>
    <row r="83" spans="1:17">
      <c r="A83" s="381" t="s">
        <v>272</v>
      </c>
      <c r="B83" s="382">
        <v>5326</v>
      </c>
      <c r="C83" s="382">
        <v>1178</v>
      </c>
      <c r="D83" s="382">
        <v>2821</v>
      </c>
      <c r="E83" s="382">
        <v>242</v>
      </c>
      <c r="F83" s="382">
        <v>610</v>
      </c>
      <c r="G83" s="382">
        <v>341</v>
      </c>
      <c r="H83" s="382">
        <v>10518</v>
      </c>
      <c r="I83" s="382"/>
      <c r="J83" s="382">
        <v>3046</v>
      </c>
      <c r="K83" s="382">
        <v>3068</v>
      </c>
      <c r="L83" s="382">
        <v>1609</v>
      </c>
      <c r="M83" s="382"/>
      <c r="N83" s="382">
        <v>7723</v>
      </c>
      <c r="O83" s="382"/>
      <c r="P83" s="382"/>
      <c r="Q83" s="382"/>
    </row>
    <row r="84" spans="1:17">
      <c r="A84" s="380" t="s">
        <v>38</v>
      </c>
      <c r="B84" s="382"/>
      <c r="C84" s="382"/>
      <c r="D84" s="382"/>
      <c r="E84" s="382"/>
      <c r="F84" s="382"/>
      <c r="G84" s="382"/>
      <c r="H84" s="382"/>
      <c r="I84" s="382"/>
      <c r="J84" s="382"/>
      <c r="K84" s="382"/>
      <c r="L84" s="382"/>
      <c r="M84" s="382"/>
      <c r="N84" s="382"/>
      <c r="O84" s="382"/>
      <c r="P84" s="382"/>
      <c r="Q84" s="382"/>
    </row>
    <row r="85" spans="1:17">
      <c r="A85" s="381" t="s">
        <v>248</v>
      </c>
      <c r="B85" s="382">
        <v>709</v>
      </c>
      <c r="C85" s="382"/>
      <c r="D85" s="382">
        <v>254</v>
      </c>
      <c r="E85" s="382">
        <v>57</v>
      </c>
      <c r="F85" s="382">
        <v>163</v>
      </c>
      <c r="G85" s="382">
        <v>43</v>
      </c>
      <c r="H85" s="382">
        <v>1226</v>
      </c>
      <c r="I85" s="382">
        <v>0</v>
      </c>
      <c r="J85" s="382">
        <v>0</v>
      </c>
      <c r="K85" s="382">
        <v>0</v>
      </c>
      <c r="L85" s="382">
        <v>0</v>
      </c>
      <c r="M85" s="382"/>
      <c r="N85" s="382">
        <v>0</v>
      </c>
      <c r="O85" s="382">
        <v>0</v>
      </c>
      <c r="P85" s="382">
        <v>0</v>
      </c>
      <c r="Q85" s="382">
        <v>0</v>
      </c>
    </row>
    <row r="86" spans="1:17">
      <c r="A86" s="381" t="s">
        <v>252</v>
      </c>
      <c r="B86" s="382">
        <v>583</v>
      </c>
      <c r="C86" s="382"/>
      <c r="D86" s="382">
        <v>155</v>
      </c>
      <c r="E86" s="382">
        <v>29</v>
      </c>
      <c r="F86" s="382">
        <v>149</v>
      </c>
      <c r="G86" s="382">
        <v>39</v>
      </c>
      <c r="H86" s="382">
        <v>955</v>
      </c>
      <c r="I86" s="382">
        <v>0</v>
      </c>
      <c r="J86" s="382">
        <v>0</v>
      </c>
      <c r="K86" s="382">
        <v>0</v>
      </c>
      <c r="L86" s="382">
        <v>0</v>
      </c>
      <c r="M86" s="382"/>
      <c r="N86" s="382">
        <v>0</v>
      </c>
      <c r="O86" s="382">
        <v>0</v>
      </c>
      <c r="P86" s="382">
        <v>0</v>
      </c>
      <c r="Q86" s="382">
        <v>0</v>
      </c>
    </row>
    <row r="87" spans="1:17">
      <c r="A87" s="381" t="s">
        <v>256</v>
      </c>
      <c r="B87" s="382">
        <v>489</v>
      </c>
      <c r="C87" s="382"/>
      <c r="D87" s="382">
        <v>215</v>
      </c>
      <c r="E87" s="382">
        <v>32</v>
      </c>
      <c r="F87" s="382">
        <v>243</v>
      </c>
      <c r="G87" s="382">
        <v>63</v>
      </c>
      <c r="H87" s="382">
        <v>1042</v>
      </c>
      <c r="I87" s="382">
        <v>0</v>
      </c>
      <c r="J87" s="382">
        <v>0</v>
      </c>
      <c r="K87" s="382">
        <v>0</v>
      </c>
      <c r="L87" s="382">
        <v>0</v>
      </c>
      <c r="M87" s="382"/>
      <c r="N87" s="382">
        <v>0</v>
      </c>
      <c r="O87" s="382">
        <v>0</v>
      </c>
      <c r="P87" s="382">
        <v>0</v>
      </c>
      <c r="Q87" s="382">
        <v>0</v>
      </c>
    </row>
    <row r="88" spans="1:17">
      <c r="A88" s="381" t="s">
        <v>260</v>
      </c>
      <c r="B88" s="382">
        <v>328</v>
      </c>
      <c r="C88" s="382"/>
      <c r="D88" s="382">
        <v>188</v>
      </c>
      <c r="E88" s="382">
        <v>17</v>
      </c>
      <c r="F88" s="382">
        <v>252</v>
      </c>
      <c r="G88" s="382">
        <v>50</v>
      </c>
      <c r="H88" s="382">
        <v>835</v>
      </c>
      <c r="I88" s="382">
        <v>0</v>
      </c>
      <c r="J88" s="382">
        <v>0</v>
      </c>
      <c r="K88" s="382">
        <v>0</v>
      </c>
      <c r="L88" s="382">
        <v>0</v>
      </c>
      <c r="M88" s="382"/>
      <c r="N88" s="382">
        <v>0</v>
      </c>
      <c r="O88" s="382">
        <v>0</v>
      </c>
      <c r="P88" s="382">
        <v>0</v>
      </c>
      <c r="Q88" s="382">
        <v>0</v>
      </c>
    </row>
    <row r="89" spans="1:17">
      <c r="A89" s="381" t="s">
        <v>264</v>
      </c>
      <c r="B89" s="382">
        <v>0</v>
      </c>
      <c r="C89" s="382"/>
      <c r="D89" s="382">
        <v>0</v>
      </c>
      <c r="E89" s="382">
        <v>0</v>
      </c>
      <c r="F89" s="382">
        <v>0</v>
      </c>
      <c r="G89" s="382">
        <v>0</v>
      </c>
      <c r="H89" s="382">
        <v>0</v>
      </c>
      <c r="I89" s="382">
        <v>0</v>
      </c>
      <c r="J89" s="382">
        <v>0</v>
      </c>
      <c r="K89" s="382">
        <v>0</v>
      </c>
      <c r="L89" s="382">
        <v>0</v>
      </c>
      <c r="M89" s="382"/>
      <c r="N89" s="382">
        <v>0</v>
      </c>
      <c r="O89" s="382">
        <v>0</v>
      </c>
      <c r="P89" s="382">
        <v>0</v>
      </c>
      <c r="Q89" s="382">
        <v>0</v>
      </c>
    </row>
    <row r="90" spans="1:17">
      <c r="A90" s="381" t="s">
        <v>268</v>
      </c>
      <c r="B90" s="382">
        <v>0</v>
      </c>
      <c r="C90" s="382"/>
      <c r="D90" s="382">
        <v>0</v>
      </c>
      <c r="E90" s="382">
        <v>0</v>
      </c>
      <c r="F90" s="382">
        <v>0</v>
      </c>
      <c r="G90" s="382">
        <v>0</v>
      </c>
      <c r="H90" s="382">
        <v>0</v>
      </c>
      <c r="I90" s="382">
        <v>203</v>
      </c>
      <c r="J90" s="382">
        <v>553</v>
      </c>
      <c r="K90" s="382">
        <v>152</v>
      </c>
      <c r="L90" s="382">
        <v>304</v>
      </c>
      <c r="M90" s="382"/>
      <c r="N90" s="382">
        <v>1212</v>
      </c>
      <c r="O90" s="382">
        <v>220</v>
      </c>
      <c r="P90" s="382">
        <v>912</v>
      </c>
      <c r="Q90" s="382">
        <v>1132</v>
      </c>
    </row>
    <row r="91" spans="1:17">
      <c r="A91" s="381" t="s">
        <v>272</v>
      </c>
      <c r="B91" s="382">
        <v>2109</v>
      </c>
      <c r="C91" s="382"/>
      <c r="D91" s="382">
        <v>812</v>
      </c>
      <c r="E91" s="382">
        <v>135</v>
      </c>
      <c r="F91" s="382">
        <v>807</v>
      </c>
      <c r="G91" s="382">
        <v>195</v>
      </c>
      <c r="H91" s="382">
        <v>4058</v>
      </c>
      <c r="I91" s="382">
        <v>203</v>
      </c>
      <c r="J91" s="382">
        <v>553</v>
      </c>
      <c r="K91" s="382">
        <v>152</v>
      </c>
      <c r="L91" s="382">
        <v>304</v>
      </c>
      <c r="M91" s="382"/>
      <c r="N91" s="382">
        <v>1212</v>
      </c>
      <c r="O91" s="382">
        <v>220</v>
      </c>
      <c r="P91" s="382">
        <v>912</v>
      </c>
      <c r="Q91" s="382">
        <v>1132</v>
      </c>
    </row>
    <row r="92" spans="1:17">
      <c r="A92" s="380" t="s">
        <v>20</v>
      </c>
      <c r="B92" s="382"/>
      <c r="C92" s="382"/>
      <c r="D92" s="382"/>
      <c r="E92" s="382"/>
      <c r="F92" s="382"/>
      <c r="G92" s="382"/>
      <c r="H92" s="382"/>
      <c r="I92" s="382"/>
      <c r="J92" s="382"/>
      <c r="K92" s="382"/>
      <c r="L92" s="382"/>
      <c r="M92" s="382"/>
      <c r="N92" s="382"/>
      <c r="O92" s="382"/>
      <c r="P92" s="382"/>
      <c r="Q92" s="382"/>
    </row>
    <row r="93" spans="1:17">
      <c r="A93" s="381" t="s">
        <v>248</v>
      </c>
      <c r="B93" s="382">
        <v>649</v>
      </c>
      <c r="C93" s="382"/>
      <c r="D93" s="382">
        <v>286</v>
      </c>
      <c r="E93" s="382"/>
      <c r="F93" s="382">
        <v>185</v>
      </c>
      <c r="G93" s="382">
        <v>81</v>
      </c>
      <c r="H93" s="382">
        <v>1201</v>
      </c>
      <c r="I93" s="382"/>
      <c r="J93" s="382">
        <v>0</v>
      </c>
      <c r="K93" s="382">
        <v>0</v>
      </c>
      <c r="L93" s="382">
        <v>9</v>
      </c>
      <c r="M93" s="382"/>
      <c r="N93" s="382">
        <v>9</v>
      </c>
      <c r="O93" s="382"/>
      <c r="P93" s="382"/>
      <c r="Q93" s="382"/>
    </row>
    <row r="94" spans="1:17">
      <c r="A94" s="381" t="s">
        <v>252</v>
      </c>
      <c r="B94" s="382">
        <v>718</v>
      </c>
      <c r="C94" s="382"/>
      <c r="D94" s="382">
        <v>335</v>
      </c>
      <c r="E94" s="382"/>
      <c r="F94" s="382">
        <v>220</v>
      </c>
      <c r="G94" s="382">
        <v>150</v>
      </c>
      <c r="H94" s="382">
        <v>1423</v>
      </c>
      <c r="I94" s="382"/>
      <c r="J94" s="382">
        <v>0</v>
      </c>
      <c r="K94" s="382">
        <v>0</v>
      </c>
      <c r="L94" s="382">
        <v>32</v>
      </c>
      <c r="M94" s="382"/>
      <c r="N94" s="382">
        <v>32</v>
      </c>
      <c r="O94" s="382"/>
      <c r="P94" s="382"/>
      <c r="Q94" s="382"/>
    </row>
    <row r="95" spans="1:17">
      <c r="A95" s="381" t="s">
        <v>256</v>
      </c>
      <c r="B95" s="382">
        <v>565</v>
      </c>
      <c r="C95" s="382"/>
      <c r="D95" s="382">
        <v>295</v>
      </c>
      <c r="E95" s="382"/>
      <c r="F95" s="382">
        <v>245</v>
      </c>
      <c r="G95" s="382">
        <v>144</v>
      </c>
      <c r="H95" s="382">
        <v>1249</v>
      </c>
      <c r="I95" s="382"/>
      <c r="J95" s="382">
        <v>0</v>
      </c>
      <c r="K95" s="382">
        <v>0</v>
      </c>
      <c r="L95" s="382">
        <v>22</v>
      </c>
      <c r="M95" s="382"/>
      <c r="N95" s="382">
        <v>22</v>
      </c>
      <c r="O95" s="382"/>
      <c r="P95" s="382"/>
      <c r="Q95" s="382"/>
    </row>
    <row r="96" spans="1:17">
      <c r="A96" s="381" t="s">
        <v>260</v>
      </c>
      <c r="B96" s="382">
        <v>170</v>
      </c>
      <c r="C96" s="382"/>
      <c r="D96" s="382">
        <v>99</v>
      </c>
      <c r="E96" s="382"/>
      <c r="F96" s="382">
        <v>53</v>
      </c>
      <c r="G96" s="382">
        <v>139</v>
      </c>
      <c r="H96" s="382">
        <v>461</v>
      </c>
      <c r="I96" s="382"/>
      <c r="J96" s="382">
        <v>0</v>
      </c>
      <c r="K96" s="382">
        <v>0</v>
      </c>
      <c r="L96" s="382">
        <v>45</v>
      </c>
      <c r="M96" s="382"/>
      <c r="N96" s="382">
        <v>45</v>
      </c>
      <c r="O96" s="382"/>
      <c r="P96" s="382"/>
      <c r="Q96" s="382"/>
    </row>
    <row r="97" spans="1:17">
      <c r="A97" s="381" t="s">
        <v>264</v>
      </c>
      <c r="B97" s="382">
        <v>285</v>
      </c>
      <c r="C97" s="382"/>
      <c r="D97" s="382">
        <v>1</v>
      </c>
      <c r="E97" s="382"/>
      <c r="F97" s="382">
        <v>95</v>
      </c>
      <c r="G97" s="382">
        <v>25</v>
      </c>
      <c r="H97" s="382">
        <v>406</v>
      </c>
      <c r="I97" s="382"/>
      <c r="J97" s="382">
        <v>1432</v>
      </c>
      <c r="K97" s="382">
        <v>470</v>
      </c>
      <c r="L97" s="382">
        <v>133</v>
      </c>
      <c r="M97" s="382"/>
      <c r="N97" s="382">
        <v>2035</v>
      </c>
      <c r="O97" s="382"/>
      <c r="P97" s="382"/>
      <c r="Q97" s="382"/>
    </row>
    <row r="98" spans="1:17">
      <c r="A98" s="381" t="s">
        <v>268</v>
      </c>
      <c r="B98" s="382">
        <v>0</v>
      </c>
      <c r="C98" s="382"/>
      <c r="D98" s="382">
        <v>0</v>
      </c>
      <c r="E98" s="382"/>
      <c r="F98" s="382">
        <v>0</v>
      </c>
      <c r="G98" s="382">
        <v>0</v>
      </c>
      <c r="H98" s="382">
        <v>0</v>
      </c>
      <c r="I98" s="382"/>
      <c r="J98" s="382">
        <v>0</v>
      </c>
      <c r="K98" s="382">
        <v>0</v>
      </c>
      <c r="L98" s="382">
        <v>0</v>
      </c>
      <c r="M98" s="382"/>
      <c r="N98" s="382">
        <v>0</v>
      </c>
      <c r="O98" s="382"/>
      <c r="P98" s="382"/>
      <c r="Q98" s="382"/>
    </row>
    <row r="99" spans="1:17">
      <c r="A99" s="381" t="s">
        <v>272</v>
      </c>
      <c r="B99" s="382">
        <v>2387</v>
      </c>
      <c r="C99" s="382"/>
      <c r="D99" s="382">
        <v>1016</v>
      </c>
      <c r="E99" s="382"/>
      <c r="F99" s="382">
        <v>798</v>
      </c>
      <c r="G99" s="382">
        <v>539</v>
      </c>
      <c r="H99" s="382">
        <v>4740</v>
      </c>
      <c r="I99" s="382"/>
      <c r="J99" s="382">
        <v>1432</v>
      </c>
      <c r="K99" s="382">
        <v>470</v>
      </c>
      <c r="L99" s="382">
        <v>241</v>
      </c>
      <c r="M99" s="382"/>
      <c r="N99" s="382">
        <v>2143</v>
      </c>
      <c r="O99" s="382"/>
      <c r="P99" s="382"/>
      <c r="Q99" s="382"/>
    </row>
    <row r="100" spans="1:17">
      <c r="A100" s="380" t="s">
        <v>39</v>
      </c>
      <c r="B100" s="382"/>
      <c r="C100" s="382"/>
      <c r="D100" s="382"/>
      <c r="E100" s="382"/>
      <c r="F100" s="382"/>
      <c r="G100" s="382"/>
      <c r="H100" s="382"/>
      <c r="I100" s="382"/>
      <c r="J100" s="382"/>
      <c r="K100" s="382"/>
      <c r="L100" s="382"/>
      <c r="M100" s="382"/>
      <c r="N100" s="382"/>
      <c r="O100" s="382"/>
      <c r="P100" s="382"/>
      <c r="Q100" s="382"/>
    </row>
    <row r="101" spans="1:17">
      <c r="A101" s="381" t="s">
        <v>248</v>
      </c>
      <c r="B101" s="382">
        <v>793</v>
      </c>
      <c r="C101" s="382">
        <v>104</v>
      </c>
      <c r="D101" s="382">
        <v>921</v>
      </c>
      <c r="E101" s="382"/>
      <c r="F101" s="382">
        <v>74</v>
      </c>
      <c r="G101" s="382"/>
      <c r="H101" s="382">
        <v>1892</v>
      </c>
      <c r="I101" s="382"/>
      <c r="J101" s="382">
        <v>100</v>
      </c>
      <c r="K101" s="382">
        <v>102</v>
      </c>
      <c r="L101" s="382"/>
      <c r="M101" s="382"/>
      <c r="N101" s="382">
        <v>202</v>
      </c>
      <c r="O101" s="382">
        <v>0</v>
      </c>
      <c r="P101" s="382">
        <v>0</v>
      </c>
      <c r="Q101" s="382">
        <v>0</v>
      </c>
    </row>
    <row r="102" spans="1:17">
      <c r="A102" s="381" t="s">
        <v>252</v>
      </c>
      <c r="B102" s="382">
        <v>709</v>
      </c>
      <c r="C102" s="382">
        <v>109</v>
      </c>
      <c r="D102" s="382">
        <v>646</v>
      </c>
      <c r="E102" s="382"/>
      <c r="F102" s="382">
        <v>75</v>
      </c>
      <c r="G102" s="382"/>
      <c r="H102" s="382">
        <v>1539</v>
      </c>
      <c r="I102" s="382"/>
      <c r="J102" s="382">
        <v>394</v>
      </c>
      <c r="K102" s="382">
        <v>373</v>
      </c>
      <c r="L102" s="382"/>
      <c r="M102" s="382"/>
      <c r="N102" s="382">
        <v>767</v>
      </c>
      <c r="O102" s="382">
        <v>0</v>
      </c>
      <c r="P102" s="382">
        <v>0</v>
      </c>
      <c r="Q102" s="382">
        <v>0</v>
      </c>
    </row>
    <row r="103" spans="1:17">
      <c r="A103" s="381" t="s">
        <v>256</v>
      </c>
      <c r="B103" s="382">
        <v>657</v>
      </c>
      <c r="C103" s="382">
        <v>92</v>
      </c>
      <c r="D103" s="382">
        <v>635</v>
      </c>
      <c r="E103" s="382"/>
      <c r="F103" s="382">
        <v>76</v>
      </c>
      <c r="G103" s="382"/>
      <c r="H103" s="382">
        <v>1460</v>
      </c>
      <c r="I103" s="382"/>
      <c r="J103" s="382">
        <v>209</v>
      </c>
      <c r="K103" s="382">
        <v>186</v>
      </c>
      <c r="L103" s="382"/>
      <c r="M103" s="382"/>
      <c r="N103" s="382">
        <v>395</v>
      </c>
      <c r="O103" s="382">
        <v>0</v>
      </c>
      <c r="P103" s="382">
        <v>0</v>
      </c>
      <c r="Q103" s="382">
        <v>0</v>
      </c>
    </row>
    <row r="104" spans="1:17">
      <c r="A104" s="381" t="s">
        <v>260</v>
      </c>
      <c r="B104" s="382">
        <v>188</v>
      </c>
      <c r="C104" s="382">
        <v>3</v>
      </c>
      <c r="D104" s="382">
        <v>183</v>
      </c>
      <c r="E104" s="382"/>
      <c r="F104" s="382">
        <v>13</v>
      </c>
      <c r="G104" s="382"/>
      <c r="H104" s="382">
        <v>387</v>
      </c>
      <c r="I104" s="382"/>
      <c r="J104" s="382">
        <v>299</v>
      </c>
      <c r="K104" s="382">
        <v>138</v>
      </c>
      <c r="L104" s="382"/>
      <c r="M104" s="382"/>
      <c r="N104" s="382">
        <v>437</v>
      </c>
      <c r="O104" s="382">
        <v>0</v>
      </c>
      <c r="P104" s="382">
        <v>0</v>
      </c>
      <c r="Q104" s="382">
        <v>0</v>
      </c>
    </row>
    <row r="105" spans="1:17">
      <c r="A105" s="381" t="s">
        <v>264</v>
      </c>
      <c r="B105" s="382">
        <v>300</v>
      </c>
      <c r="C105" s="382">
        <v>25</v>
      </c>
      <c r="D105" s="382">
        <v>335</v>
      </c>
      <c r="E105" s="382"/>
      <c r="F105" s="382">
        <v>50</v>
      </c>
      <c r="G105" s="382"/>
      <c r="H105" s="382">
        <v>710</v>
      </c>
      <c r="I105" s="382"/>
      <c r="J105" s="382">
        <v>0</v>
      </c>
      <c r="K105" s="382">
        <v>0</v>
      </c>
      <c r="L105" s="382"/>
      <c r="M105" s="382"/>
      <c r="N105" s="382">
        <v>0</v>
      </c>
      <c r="O105" s="382">
        <v>0</v>
      </c>
      <c r="P105" s="382">
        <v>0</v>
      </c>
      <c r="Q105" s="382">
        <v>0</v>
      </c>
    </row>
    <row r="106" spans="1:17">
      <c r="A106" s="381" t="s">
        <v>268</v>
      </c>
      <c r="B106" s="382">
        <v>0</v>
      </c>
      <c r="C106" s="382">
        <v>0</v>
      </c>
      <c r="D106" s="382">
        <v>0</v>
      </c>
      <c r="E106" s="382"/>
      <c r="F106" s="382">
        <v>0</v>
      </c>
      <c r="G106" s="382"/>
      <c r="H106" s="382">
        <v>0</v>
      </c>
      <c r="I106" s="382"/>
      <c r="J106" s="382">
        <v>0</v>
      </c>
      <c r="K106" s="382">
        <v>0</v>
      </c>
      <c r="L106" s="382"/>
      <c r="M106" s="382"/>
      <c r="N106" s="382">
        <v>0</v>
      </c>
      <c r="O106" s="382">
        <v>38</v>
      </c>
      <c r="P106" s="382">
        <v>435</v>
      </c>
      <c r="Q106" s="382">
        <v>473</v>
      </c>
    </row>
    <row r="107" spans="1:17">
      <c r="A107" s="381" t="s">
        <v>272</v>
      </c>
      <c r="B107" s="382">
        <v>2647</v>
      </c>
      <c r="C107" s="382">
        <v>333</v>
      </c>
      <c r="D107" s="382">
        <v>2720</v>
      </c>
      <c r="E107" s="382"/>
      <c r="F107" s="382">
        <v>288</v>
      </c>
      <c r="G107" s="382"/>
      <c r="H107" s="382">
        <v>5988</v>
      </c>
      <c r="I107" s="382"/>
      <c r="J107" s="382">
        <v>1002</v>
      </c>
      <c r="K107" s="382">
        <v>799</v>
      </c>
      <c r="L107" s="382"/>
      <c r="M107" s="382"/>
      <c r="N107" s="382">
        <v>1801</v>
      </c>
      <c r="O107" s="382">
        <v>38</v>
      </c>
      <c r="P107" s="382">
        <v>435</v>
      </c>
      <c r="Q107" s="382">
        <v>473</v>
      </c>
    </row>
    <row r="108" spans="1:17">
      <c r="A108" s="380" t="s">
        <v>40</v>
      </c>
      <c r="B108" s="382"/>
      <c r="C108" s="382"/>
      <c r="D108" s="382"/>
      <c r="E108" s="382"/>
      <c r="F108" s="382"/>
      <c r="G108" s="382"/>
      <c r="H108" s="382"/>
      <c r="I108" s="382"/>
      <c r="J108" s="382"/>
      <c r="K108" s="382"/>
      <c r="L108" s="382"/>
      <c r="M108" s="382"/>
      <c r="N108" s="382"/>
      <c r="O108" s="382"/>
      <c r="P108" s="382"/>
      <c r="Q108" s="382"/>
    </row>
    <row r="109" spans="1:17">
      <c r="A109" s="381" t="s">
        <v>248</v>
      </c>
      <c r="B109" s="382">
        <v>3432</v>
      </c>
      <c r="C109" s="382">
        <v>491</v>
      </c>
      <c r="D109" s="382">
        <v>1630</v>
      </c>
      <c r="E109" s="382">
        <v>43</v>
      </c>
      <c r="F109" s="382">
        <v>53</v>
      </c>
      <c r="G109" s="382">
        <v>0</v>
      </c>
      <c r="H109" s="382">
        <v>5649</v>
      </c>
      <c r="I109" s="382">
        <v>68</v>
      </c>
      <c r="J109" s="382">
        <v>2205</v>
      </c>
      <c r="K109" s="382">
        <v>305</v>
      </c>
      <c r="L109" s="382">
        <v>57</v>
      </c>
      <c r="M109" s="382"/>
      <c r="N109" s="382">
        <v>2635</v>
      </c>
      <c r="O109" s="382"/>
      <c r="P109" s="382"/>
      <c r="Q109" s="382"/>
    </row>
    <row r="110" spans="1:17">
      <c r="A110" s="381" t="s">
        <v>252</v>
      </c>
      <c r="B110" s="382">
        <v>2635</v>
      </c>
      <c r="C110" s="382">
        <v>570</v>
      </c>
      <c r="D110" s="382">
        <v>2025</v>
      </c>
      <c r="E110" s="382">
        <v>52</v>
      </c>
      <c r="F110" s="382">
        <v>101</v>
      </c>
      <c r="G110" s="382">
        <v>0</v>
      </c>
      <c r="H110" s="382">
        <v>5383</v>
      </c>
      <c r="I110" s="382">
        <v>94</v>
      </c>
      <c r="J110" s="382">
        <v>889</v>
      </c>
      <c r="K110" s="382">
        <v>212</v>
      </c>
      <c r="L110" s="382">
        <v>20</v>
      </c>
      <c r="M110" s="382"/>
      <c r="N110" s="382">
        <v>1215</v>
      </c>
      <c r="O110" s="382"/>
      <c r="P110" s="382"/>
      <c r="Q110" s="382"/>
    </row>
    <row r="111" spans="1:17">
      <c r="A111" s="381" t="s">
        <v>256</v>
      </c>
      <c r="B111" s="382">
        <v>1733</v>
      </c>
      <c r="C111" s="382">
        <v>443</v>
      </c>
      <c r="D111" s="382">
        <v>2222</v>
      </c>
      <c r="E111" s="382">
        <v>60</v>
      </c>
      <c r="F111" s="382">
        <v>68</v>
      </c>
      <c r="G111" s="382">
        <v>0</v>
      </c>
      <c r="H111" s="382">
        <v>4526</v>
      </c>
      <c r="I111" s="382">
        <v>68</v>
      </c>
      <c r="J111" s="382">
        <v>779</v>
      </c>
      <c r="K111" s="382">
        <v>159</v>
      </c>
      <c r="L111" s="382">
        <v>32</v>
      </c>
      <c r="M111" s="382"/>
      <c r="N111" s="382">
        <v>1038</v>
      </c>
      <c r="O111" s="382"/>
      <c r="P111" s="382"/>
      <c r="Q111" s="382"/>
    </row>
    <row r="112" spans="1:17">
      <c r="A112" s="381" t="s">
        <v>260</v>
      </c>
      <c r="B112" s="382">
        <v>513</v>
      </c>
      <c r="C112" s="382">
        <v>3</v>
      </c>
      <c r="D112" s="382">
        <v>590</v>
      </c>
      <c r="E112" s="382">
        <v>16</v>
      </c>
      <c r="F112" s="382">
        <v>1</v>
      </c>
      <c r="G112" s="382">
        <v>0</v>
      </c>
      <c r="H112" s="382">
        <v>1123</v>
      </c>
      <c r="I112" s="382">
        <v>514</v>
      </c>
      <c r="J112" s="382">
        <v>2328</v>
      </c>
      <c r="K112" s="382">
        <v>1443</v>
      </c>
      <c r="L112" s="382">
        <v>318</v>
      </c>
      <c r="M112" s="382"/>
      <c r="N112" s="382">
        <v>4603</v>
      </c>
      <c r="O112" s="382"/>
      <c r="P112" s="382"/>
      <c r="Q112" s="382"/>
    </row>
    <row r="113" spans="1:17">
      <c r="A113" s="381" t="s">
        <v>264</v>
      </c>
      <c r="B113" s="382">
        <v>2432</v>
      </c>
      <c r="C113" s="382">
        <v>590</v>
      </c>
      <c r="D113" s="382">
        <v>1668</v>
      </c>
      <c r="E113" s="382">
        <v>35</v>
      </c>
      <c r="F113" s="382">
        <v>99</v>
      </c>
      <c r="G113" s="382">
        <v>0</v>
      </c>
      <c r="H113" s="382">
        <v>4824</v>
      </c>
      <c r="I113" s="382">
        <v>0</v>
      </c>
      <c r="J113" s="382">
        <v>0</v>
      </c>
      <c r="K113" s="382">
        <v>0</v>
      </c>
      <c r="L113" s="382">
        <v>0</v>
      </c>
      <c r="M113" s="382"/>
      <c r="N113" s="382">
        <v>0</v>
      </c>
      <c r="O113" s="382"/>
      <c r="P113" s="382"/>
      <c r="Q113" s="382"/>
    </row>
    <row r="114" spans="1:17">
      <c r="A114" s="381" t="s">
        <v>268</v>
      </c>
      <c r="B114" s="382">
        <v>0</v>
      </c>
      <c r="C114" s="382">
        <v>0</v>
      </c>
      <c r="D114" s="382">
        <v>0</v>
      </c>
      <c r="E114" s="382">
        <v>0</v>
      </c>
      <c r="F114" s="382">
        <v>0</v>
      </c>
      <c r="G114" s="382">
        <v>0</v>
      </c>
      <c r="H114" s="382">
        <v>0</v>
      </c>
      <c r="I114" s="382">
        <v>0</v>
      </c>
      <c r="J114" s="382">
        <v>2058</v>
      </c>
      <c r="K114" s="382">
        <v>705</v>
      </c>
      <c r="L114" s="382">
        <v>9</v>
      </c>
      <c r="M114" s="382"/>
      <c r="N114" s="382">
        <v>2772</v>
      </c>
      <c r="O114" s="382"/>
      <c r="P114" s="382"/>
      <c r="Q114" s="382"/>
    </row>
    <row r="115" spans="1:17">
      <c r="A115" s="381" t="s">
        <v>272</v>
      </c>
      <c r="B115" s="382">
        <v>10745</v>
      </c>
      <c r="C115" s="382">
        <v>2097</v>
      </c>
      <c r="D115" s="382">
        <v>8135</v>
      </c>
      <c r="E115" s="382">
        <v>206</v>
      </c>
      <c r="F115" s="382">
        <v>322</v>
      </c>
      <c r="G115" s="382">
        <v>0</v>
      </c>
      <c r="H115" s="382">
        <v>21505</v>
      </c>
      <c r="I115" s="382">
        <v>744</v>
      </c>
      <c r="J115" s="382">
        <v>8259</v>
      </c>
      <c r="K115" s="382">
        <v>2824</v>
      </c>
      <c r="L115" s="382">
        <v>436</v>
      </c>
      <c r="M115" s="382"/>
      <c r="N115" s="382">
        <v>12263</v>
      </c>
      <c r="O115" s="382"/>
      <c r="P115" s="382"/>
      <c r="Q115" s="382"/>
    </row>
    <row r="116" spans="1:17">
      <c r="A116" s="380" t="s">
        <v>41</v>
      </c>
      <c r="B116" s="382"/>
      <c r="C116" s="382"/>
      <c r="D116" s="382"/>
      <c r="E116" s="382"/>
      <c r="F116" s="382"/>
      <c r="G116" s="382"/>
      <c r="H116" s="382"/>
      <c r="I116" s="382"/>
      <c r="J116" s="382"/>
      <c r="K116" s="382"/>
      <c r="L116" s="382"/>
      <c r="M116" s="382"/>
      <c r="N116" s="382"/>
      <c r="O116" s="382"/>
      <c r="P116" s="382"/>
      <c r="Q116" s="382"/>
    </row>
    <row r="117" spans="1:17">
      <c r="A117" s="381" t="s">
        <v>248</v>
      </c>
      <c r="B117" s="382">
        <v>1743</v>
      </c>
      <c r="C117" s="382">
        <v>446</v>
      </c>
      <c r="D117" s="382">
        <v>675</v>
      </c>
      <c r="E117" s="382"/>
      <c r="F117" s="382">
        <v>39</v>
      </c>
      <c r="G117" s="382">
        <v>20</v>
      </c>
      <c r="H117" s="382">
        <v>2923</v>
      </c>
      <c r="I117" s="382"/>
      <c r="J117" s="382">
        <v>0</v>
      </c>
      <c r="K117" s="382">
        <v>0</v>
      </c>
      <c r="L117" s="382">
        <v>12</v>
      </c>
      <c r="M117" s="382">
        <v>456</v>
      </c>
      <c r="N117" s="382">
        <v>468</v>
      </c>
      <c r="O117" s="382"/>
      <c r="P117" s="382"/>
      <c r="Q117" s="382"/>
    </row>
    <row r="118" spans="1:17">
      <c r="A118" s="381" t="s">
        <v>252</v>
      </c>
      <c r="B118" s="382">
        <v>1561</v>
      </c>
      <c r="C118" s="382">
        <v>546</v>
      </c>
      <c r="D118" s="382">
        <v>722</v>
      </c>
      <c r="E118" s="382"/>
      <c r="F118" s="382">
        <v>86</v>
      </c>
      <c r="G118" s="382">
        <v>29</v>
      </c>
      <c r="H118" s="382">
        <v>2944</v>
      </c>
      <c r="I118" s="382"/>
      <c r="J118" s="382">
        <v>0</v>
      </c>
      <c r="K118" s="382">
        <v>0</v>
      </c>
      <c r="L118" s="382">
        <v>13</v>
      </c>
      <c r="M118" s="382">
        <v>683</v>
      </c>
      <c r="N118" s="382">
        <v>696</v>
      </c>
      <c r="O118" s="382"/>
      <c r="P118" s="382"/>
      <c r="Q118" s="382"/>
    </row>
    <row r="119" spans="1:17">
      <c r="A119" s="381" t="s">
        <v>256</v>
      </c>
      <c r="B119" s="382">
        <v>1177</v>
      </c>
      <c r="C119" s="382">
        <v>613</v>
      </c>
      <c r="D119" s="382">
        <v>711</v>
      </c>
      <c r="E119" s="382"/>
      <c r="F119" s="382">
        <v>60</v>
      </c>
      <c r="G119" s="382">
        <v>30</v>
      </c>
      <c r="H119" s="382">
        <v>2591</v>
      </c>
      <c r="I119" s="382"/>
      <c r="J119" s="382">
        <v>0</v>
      </c>
      <c r="K119" s="382">
        <v>0</v>
      </c>
      <c r="L119" s="382">
        <v>6</v>
      </c>
      <c r="M119" s="382">
        <v>704</v>
      </c>
      <c r="N119" s="382">
        <v>710</v>
      </c>
      <c r="O119" s="382"/>
      <c r="P119" s="382"/>
      <c r="Q119" s="382"/>
    </row>
    <row r="120" spans="1:17">
      <c r="A120" s="381" t="s">
        <v>260</v>
      </c>
      <c r="B120" s="382">
        <v>339</v>
      </c>
      <c r="C120" s="382">
        <v>289</v>
      </c>
      <c r="D120" s="382">
        <v>264</v>
      </c>
      <c r="E120" s="382"/>
      <c r="F120" s="382">
        <v>34</v>
      </c>
      <c r="G120" s="382">
        <v>21</v>
      </c>
      <c r="H120" s="382">
        <v>947</v>
      </c>
      <c r="I120" s="382"/>
      <c r="J120" s="382">
        <v>0</v>
      </c>
      <c r="K120" s="382">
        <v>0</v>
      </c>
      <c r="L120" s="382">
        <v>4</v>
      </c>
      <c r="M120" s="382">
        <v>464</v>
      </c>
      <c r="N120" s="382">
        <v>468</v>
      </c>
      <c r="O120" s="382"/>
      <c r="P120" s="382"/>
      <c r="Q120" s="382"/>
    </row>
    <row r="121" spans="1:17">
      <c r="A121" s="381" t="s">
        <v>264</v>
      </c>
      <c r="B121" s="382">
        <v>368</v>
      </c>
      <c r="C121" s="382">
        <v>39</v>
      </c>
      <c r="D121" s="382">
        <v>117</v>
      </c>
      <c r="E121" s="382"/>
      <c r="F121" s="382">
        <v>55</v>
      </c>
      <c r="G121" s="382">
        <v>0</v>
      </c>
      <c r="H121" s="382">
        <v>579</v>
      </c>
      <c r="I121" s="382"/>
      <c r="J121" s="382">
        <v>0</v>
      </c>
      <c r="K121" s="382">
        <v>0</v>
      </c>
      <c r="L121" s="382">
        <v>0</v>
      </c>
      <c r="M121" s="382">
        <v>69</v>
      </c>
      <c r="N121" s="382">
        <v>69</v>
      </c>
      <c r="O121" s="382"/>
      <c r="P121" s="382"/>
      <c r="Q121" s="382"/>
    </row>
    <row r="122" spans="1:17">
      <c r="A122" s="381" t="s">
        <v>268</v>
      </c>
      <c r="B122" s="382">
        <v>0</v>
      </c>
      <c r="C122" s="382">
        <v>0</v>
      </c>
      <c r="D122" s="382">
        <v>11</v>
      </c>
      <c r="E122" s="382"/>
      <c r="F122" s="382">
        <v>0</v>
      </c>
      <c r="G122" s="382">
        <v>0</v>
      </c>
      <c r="H122" s="382">
        <v>11</v>
      </c>
      <c r="I122" s="382"/>
      <c r="J122" s="382">
        <v>0</v>
      </c>
      <c r="K122" s="382">
        <v>0</v>
      </c>
      <c r="L122" s="382">
        <v>0</v>
      </c>
      <c r="M122" s="382">
        <v>0</v>
      </c>
      <c r="N122" s="382">
        <v>0</v>
      </c>
      <c r="O122" s="382"/>
      <c r="P122" s="382"/>
      <c r="Q122" s="382"/>
    </row>
    <row r="123" spans="1:17">
      <c r="A123" s="381" t="s">
        <v>272</v>
      </c>
      <c r="B123" s="382">
        <v>5188</v>
      </c>
      <c r="C123" s="382">
        <v>1933</v>
      </c>
      <c r="D123" s="382">
        <v>2500</v>
      </c>
      <c r="E123" s="382"/>
      <c r="F123" s="382">
        <v>274</v>
      </c>
      <c r="G123" s="382">
        <v>100</v>
      </c>
      <c r="H123" s="382">
        <v>9995</v>
      </c>
      <c r="I123" s="382"/>
      <c r="J123" s="382">
        <v>0</v>
      </c>
      <c r="K123" s="382">
        <v>0</v>
      </c>
      <c r="L123" s="382">
        <v>35</v>
      </c>
      <c r="M123" s="382">
        <v>2376</v>
      </c>
      <c r="N123" s="382">
        <v>2411</v>
      </c>
      <c r="O123" s="382"/>
      <c r="P123" s="382"/>
      <c r="Q123" s="382"/>
    </row>
    <row r="124" spans="1:17">
      <c r="A124" s="380" t="s">
        <v>42</v>
      </c>
      <c r="B124" s="382"/>
      <c r="C124" s="382"/>
      <c r="D124" s="382"/>
      <c r="E124" s="382"/>
      <c r="F124" s="382"/>
      <c r="G124" s="382"/>
      <c r="H124" s="382"/>
      <c r="I124" s="382"/>
      <c r="J124" s="382"/>
      <c r="K124" s="382"/>
      <c r="L124" s="382"/>
      <c r="M124" s="382"/>
      <c r="N124" s="382"/>
      <c r="O124" s="382"/>
      <c r="P124" s="382"/>
      <c r="Q124" s="382"/>
    </row>
    <row r="125" spans="1:17">
      <c r="A125" s="381" t="s">
        <v>248</v>
      </c>
      <c r="B125" s="382">
        <v>299</v>
      </c>
      <c r="C125" s="382"/>
      <c r="D125" s="382">
        <v>186</v>
      </c>
      <c r="E125" s="382"/>
      <c r="F125" s="382">
        <v>78</v>
      </c>
      <c r="G125" s="382">
        <v>130</v>
      </c>
      <c r="H125" s="382">
        <v>693</v>
      </c>
      <c r="I125" s="382">
        <v>36</v>
      </c>
      <c r="J125" s="382"/>
      <c r="K125" s="382">
        <v>17</v>
      </c>
      <c r="L125" s="382">
        <v>53</v>
      </c>
      <c r="M125" s="382"/>
      <c r="N125" s="382">
        <v>106</v>
      </c>
      <c r="O125" s="382"/>
      <c r="P125" s="382"/>
      <c r="Q125" s="382"/>
    </row>
    <row r="126" spans="1:17">
      <c r="A126" s="381" t="s">
        <v>252</v>
      </c>
      <c r="B126" s="382">
        <v>324</v>
      </c>
      <c r="C126" s="382"/>
      <c r="D126" s="382">
        <v>135</v>
      </c>
      <c r="E126" s="382"/>
      <c r="F126" s="382">
        <v>88</v>
      </c>
      <c r="G126" s="382">
        <v>166</v>
      </c>
      <c r="H126" s="382">
        <v>713</v>
      </c>
      <c r="I126" s="382">
        <v>14</v>
      </c>
      <c r="J126" s="382"/>
      <c r="K126" s="382">
        <v>15</v>
      </c>
      <c r="L126" s="382">
        <v>63</v>
      </c>
      <c r="M126" s="382"/>
      <c r="N126" s="382">
        <v>92</v>
      </c>
      <c r="O126" s="382"/>
      <c r="P126" s="382"/>
      <c r="Q126" s="382"/>
    </row>
    <row r="127" spans="1:17">
      <c r="A127" s="381" t="s">
        <v>256</v>
      </c>
      <c r="B127" s="382">
        <v>360</v>
      </c>
      <c r="C127" s="382"/>
      <c r="D127" s="382">
        <v>146</v>
      </c>
      <c r="E127" s="382"/>
      <c r="F127" s="382">
        <v>119</v>
      </c>
      <c r="G127" s="382">
        <v>210</v>
      </c>
      <c r="H127" s="382">
        <v>835</v>
      </c>
      <c r="I127" s="382">
        <v>39</v>
      </c>
      <c r="J127" s="382"/>
      <c r="K127" s="382">
        <v>27</v>
      </c>
      <c r="L127" s="382">
        <v>99</v>
      </c>
      <c r="M127" s="382"/>
      <c r="N127" s="382">
        <v>165</v>
      </c>
      <c r="O127" s="382"/>
      <c r="P127" s="382"/>
      <c r="Q127" s="382"/>
    </row>
    <row r="128" spans="1:17">
      <c r="A128" s="381" t="s">
        <v>260</v>
      </c>
      <c r="B128" s="382">
        <v>53</v>
      </c>
      <c r="C128" s="382"/>
      <c r="D128" s="382">
        <v>77</v>
      </c>
      <c r="E128" s="382"/>
      <c r="F128" s="382">
        <v>11</v>
      </c>
      <c r="G128" s="382">
        <v>68</v>
      </c>
      <c r="H128" s="382">
        <v>209</v>
      </c>
      <c r="I128" s="382">
        <v>36</v>
      </c>
      <c r="J128" s="382"/>
      <c r="K128" s="382">
        <v>68</v>
      </c>
      <c r="L128" s="382">
        <v>118</v>
      </c>
      <c r="M128" s="382"/>
      <c r="N128" s="382">
        <v>222</v>
      </c>
      <c r="O128" s="382"/>
      <c r="P128" s="382"/>
      <c r="Q128" s="382"/>
    </row>
    <row r="129" spans="1:17">
      <c r="A129" s="381" t="s">
        <v>264</v>
      </c>
      <c r="B129" s="382">
        <v>22</v>
      </c>
      <c r="C129" s="382"/>
      <c r="D129" s="382">
        <v>0</v>
      </c>
      <c r="E129" s="382"/>
      <c r="F129" s="382">
        <v>12</v>
      </c>
      <c r="G129" s="382">
        <v>18</v>
      </c>
      <c r="H129" s="382">
        <v>52</v>
      </c>
      <c r="I129" s="382">
        <v>5</v>
      </c>
      <c r="J129" s="382"/>
      <c r="K129" s="382">
        <v>4</v>
      </c>
      <c r="L129" s="382">
        <v>27</v>
      </c>
      <c r="M129" s="382"/>
      <c r="N129" s="382">
        <v>36</v>
      </c>
      <c r="O129" s="382"/>
      <c r="P129" s="382"/>
      <c r="Q129" s="382"/>
    </row>
    <row r="130" spans="1:17">
      <c r="A130" s="381" t="s">
        <v>268</v>
      </c>
      <c r="B130" s="382">
        <v>0</v>
      </c>
      <c r="C130" s="382"/>
      <c r="D130" s="382">
        <v>0</v>
      </c>
      <c r="E130" s="382"/>
      <c r="F130" s="382">
        <v>0</v>
      </c>
      <c r="G130" s="382">
        <v>0</v>
      </c>
      <c r="H130" s="382">
        <v>0</v>
      </c>
      <c r="I130" s="382">
        <v>0</v>
      </c>
      <c r="J130" s="382"/>
      <c r="K130" s="382">
        <v>0</v>
      </c>
      <c r="L130" s="382">
        <v>0</v>
      </c>
      <c r="M130" s="382"/>
      <c r="N130" s="382">
        <v>0</v>
      </c>
      <c r="O130" s="382"/>
      <c r="P130" s="382"/>
      <c r="Q130" s="382"/>
    </row>
    <row r="131" spans="1:17">
      <c r="A131" s="381" t="s">
        <v>272</v>
      </c>
      <c r="B131" s="382">
        <v>1058</v>
      </c>
      <c r="C131" s="382"/>
      <c r="D131" s="382">
        <v>544</v>
      </c>
      <c r="E131" s="382"/>
      <c r="F131" s="382">
        <v>308</v>
      </c>
      <c r="G131" s="382">
        <v>592</v>
      </c>
      <c r="H131" s="382">
        <v>2502</v>
      </c>
      <c r="I131" s="382">
        <v>130</v>
      </c>
      <c r="J131" s="382"/>
      <c r="K131" s="382">
        <v>131</v>
      </c>
      <c r="L131" s="382">
        <v>360</v>
      </c>
      <c r="M131" s="382"/>
      <c r="N131" s="382">
        <v>621</v>
      </c>
      <c r="O131" s="382"/>
      <c r="P131" s="382"/>
      <c r="Q131" s="382"/>
    </row>
    <row r="132" spans="1:17">
      <c r="A132" s="383" t="s">
        <v>247</v>
      </c>
      <c r="B132" s="382">
        <v>15927</v>
      </c>
      <c r="C132" s="382">
        <v>2913</v>
      </c>
      <c r="D132" s="382">
        <v>7042</v>
      </c>
      <c r="E132" s="382">
        <v>1581</v>
      </c>
      <c r="F132" s="382">
        <v>925</v>
      </c>
      <c r="G132" s="382">
        <v>616</v>
      </c>
      <c r="H132" s="382">
        <v>29004</v>
      </c>
      <c r="I132" s="382">
        <v>161</v>
      </c>
      <c r="J132" s="382">
        <v>3263</v>
      </c>
      <c r="K132" s="382">
        <v>1061</v>
      </c>
      <c r="L132" s="382">
        <v>218</v>
      </c>
      <c r="M132" s="382">
        <v>456</v>
      </c>
      <c r="N132" s="382">
        <v>5159</v>
      </c>
      <c r="O132" s="382">
        <v>34</v>
      </c>
      <c r="P132" s="382">
        <v>0</v>
      </c>
      <c r="Q132" s="382">
        <v>34</v>
      </c>
    </row>
    <row r="133" spans="1:17">
      <c r="A133" s="383" t="s">
        <v>251</v>
      </c>
      <c r="B133" s="385">
        <v>14056</v>
      </c>
      <c r="C133" s="385">
        <v>3408</v>
      </c>
      <c r="D133" s="385">
        <v>7932</v>
      </c>
      <c r="E133" s="385">
        <v>1842</v>
      </c>
      <c r="F133" s="385">
        <v>1194</v>
      </c>
      <c r="G133" s="385">
        <v>945</v>
      </c>
      <c r="H133" s="385">
        <v>29377</v>
      </c>
      <c r="I133" s="385">
        <v>182</v>
      </c>
      <c r="J133" s="385">
        <v>2240</v>
      </c>
      <c r="K133" s="385">
        <v>1233</v>
      </c>
      <c r="L133" s="385">
        <v>190</v>
      </c>
      <c r="M133" s="385">
        <v>683</v>
      </c>
      <c r="N133" s="385">
        <v>4528</v>
      </c>
      <c r="O133" s="385">
        <v>47</v>
      </c>
      <c r="P133" s="385">
        <v>0</v>
      </c>
      <c r="Q133" s="385">
        <v>47</v>
      </c>
    </row>
    <row r="134" spans="1:17">
      <c r="A134" s="383" t="s">
        <v>255</v>
      </c>
      <c r="B134" s="385">
        <v>10949</v>
      </c>
      <c r="C134" s="385">
        <v>3025</v>
      </c>
      <c r="D134" s="385">
        <v>8052</v>
      </c>
      <c r="E134" s="385">
        <v>2289</v>
      </c>
      <c r="F134" s="385">
        <v>1367</v>
      </c>
      <c r="G134" s="385">
        <v>1169</v>
      </c>
      <c r="H134" s="385">
        <v>26851</v>
      </c>
      <c r="I134" s="385">
        <v>254</v>
      </c>
      <c r="J134" s="385">
        <v>1819</v>
      </c>
      <c r="K134" s="385">
        <v>1308</v>
      </c>
      <c r="L134" s="385">
        <v>385</v>
      </c>
      <c r="M134" s="385">
        <v>704</v>
      </c>
      <c r="N134" s="385">
        <v>4470</v>
      </c>
      <c r="O134" s="385">
        <v>65</v>
      </c>
      <c r="P134" s="385">
        <v>0</v>
      </c>
      <c r="Q134" s="385">
        <v>65</v>
      </c>
    </row>
    <row r="135" spans="1:17">
      <c r="A135" s="383" t="s">
        <v>259</v>
      </c>
      <c r="B135" s="382">
        <v>3956</v>
      </c>
      <c r="C135" s="382">
        <v>1120</v>
      </c>
      <c r="D135" s="382">
        <v>3004</v>
      </c>
      <c r="E135" s="382">
        <v>768</v>
      </c>
      <c r="F135" s="382">
        <v>626</v>
      </c>
      <c r="G135" s="382">
        <v>445</v>
      </c>
      <c r="H135" s="382">
        <v>9919</v>
      </c>
      <c r="I135" s="382">
        <v>569</v>
      </c>
      <c r="J135" s="382">
        <v>3274</v>
      </c>
      <c r="K135" s="382">
        <v>2912</v>
      </c>
      <c r="L135" s="382">
        <v>869</v>
      </c>
      <c r="M135" s="382">
        <v>464</v>
      </c>
      <c r="N135" s="382">
        <v>8088</v>
      </c>
      <c r="O135" s="382">
        <v>320</v>
      </c>
      <c r="P135" s="382">
        <v>0</v>
      </c>
      <c r="Q135" s="382">
        <v>320</v>
      </c>
    </row>
    <row r="136" spans="1:17">
      <c r="A136" s="383" t="s">
        <v>263</v>
      </c>
      <c r="B136" s="382">
        <v>6964</v>
      </c>
      <c r="C136" s="382">
        <v>1374</v>
      </c>
      <c r="D136" s="382">
        <v>3862</v>
      </c>
      <c r="E136" s="382">
        <v>675</v>
      </c>
      <c r="F136" s="382">
        <v>469</v>
      </c>
      <c r="G136" s="382">
        <v>169</v>
      </c>
      <c r="H136" s="382">
        <v>13513</v>
      </c>
      <c r="I136" s="382">
        <v>18</v>
      </c>
      <c r="J136" s="382">
        <v>2022</v>
      </c>
      <c r="K136" s="382">
        <v>857</v>
      </c>
      <c r="L136" s="382">
        <v>367</v>
      </c>
      <c r="M136" s="382">
        <v>69</v>
      </c>
      <c r="N136" s="382">
        <v>3333</v>
      </c>
      <c r="O136" s="382">
        <v>118</v>
      </c>
      <c r="P136" s="382">
        <v>0</v>
      </c>
      <c r="Q136" s="382">
        <v>118</v>
      </c>
    </row>
    <row r="137" spans="1:17">
      <c r="A137" s="380" t="s">
        <v>267</v>
      </c>
      <c r="B137" s="382">
        <v>0</v>
      </c>
      <c r="C137" s="382">
        <v>0</v>
      </c>
      <c r="D137" s="382">
        <v>11</v>
      </c>
      <c r="E137" s="382">
        <v>0</v>
      </c>
      <c r="F137" s="382">
        <v>0</v>
      </c>
      <c r="G137" s="382">
        <v>0</v>
      </c>
      <c r="H137" s="382">
        <v>11</v>
      </c>
      <c r="I137" s="382">
        <v>4407</v>
      </c>
      <c r="J137" s="382">
        <v>8586</v>
      </c>
      <c r="K137" s="382">
        <v>5564.9</v>
      </c>
      <c r="L137" s="382">
        <v>2605</v>
      </c>
      <c r="M137" s="382">
        <v>0</v>
      </c>
      <c r="N137" s="382">
        <v>21162.9</v>
      </c>
      <c r="O137" s="382">
        <v>2594</v>
      </c>
      <c r="P137" s="382">
        <v>1439</v>
      </c>
      <c r="Q137" s="382">
        <v>4033</v>
      </c>
    </row>
    <row r="138" spans="1:17">
      <c r="A138" s="383" t="s">
        <v>271</v>
      </c>
      <c r="B138" s="382">
        <v>51852</v>
      </c>
      <c r="C138" s="382">
        <v>11840</v>
      </c>
      <c r="D138" s="382">
        <v>29903</v>
      </c>
      <c r="E138" s="382">
        <v>7155</v>
      </c>
      <c r="F138" s="382">
        <v>4581</v>
      </c>
      <c r="G138" s="382">
        <v>3344</v>
      </c>
      <c r="H138" s="382">
        <v>108675</v>
      </c>
      <c r="I138" s="382">
        <v>5591</v>
      </c>
      <c r="J138" s="382">
        <v>21204</v>
      </c>
      <c r="K138" s="382">
        <v>12935.9</v>
      </c>
      <c r="L138" s="382">
        <v>4634</v>
      </c>
      <c r="M138" s="382">
        <v>2376</v>
      </c>
      <c r="N138" s="382">
        <v>46740.9</v>
      </c>
      <c r="O138" s="382">
        <v>3178</v>
      </c>
      <c r="P138" s="382">
        <v>1439</v>
      </c>
      <c r="Q138" s="382">
        <v>4617</v>
      </c>
    </row>
    <row r="139" spans="1:17" ht="15">
      <c r="A139"/>
      <c r="B139"/>
      <c r="C139"/>
      <c r="D139"/>
      <c r="E139"/>
      <c r="F139"/>
      <c r="G139"/>
      <c r="H139"/>
      <c r="I139"/>
      <c r="J139"/>
      <c r="K139"/>
      <c r="L139"/>
      <c r="M139"/>
      <c r="N139"/>
      <c r="O139"/>
      <c r="P139"/>
      <c r="Q139"/>
    </row>
    <row r="140" spans="1:17" ht="15">
      <c r="A140"/>
      <c r="B140"/>
      <c r="C140"/>
      <c r="D140"/>
      <c r="E140"/>
      <c r="F140"/>
      <c r="G140"/>
      <c r="H140"/>
      <c r="I140"/>
      <c r="J140"/>
      <c r="K140"/>
      <c r="L140"/>
      <c r="M140"/>
      <c r="N140"/>
      <c r="O140"/>
      <c r="P140"/>
      <c r="Q140"/>
    </row>
    <row r="141" spans="1:17" ht="15">
      <c r="A141"/>
      <c r="B141"/>
      <c r="C141"/>
      <c r="D141"/>
      <c r="E141"/>
      <c r="F141"/>
      <c r="G141"/>
      <c r="H141"/>
      <c r="I141"/>
      <c r="J141"/>
      <c r="K141"/>
      <c r="L141"/>
      <c r="M141"/>
      <c r="N141"/>
      <c r="O141"/>
      <c r="P141"/>
      <c r="Q141"/>
    </row>
    <row r="142" spans="1:17" ht="15">
      <c r="A142"/>
      <c r="B142"/>
      <c r="C142"/>
      <c r="D142"/>
      <c r="E142"/>
      <c r="F142"/>
      <c r="G142"/>
      <c r="H142"/>
      <c r="I142"/>
      <c r="J142"/>
      <c r="K142"/>
      <c r="L142"/>
      <c r="M142"/>
      <c r="N142"/>
      <c r="O142"/>
      <c r="P142"/>
      <c r="Q142"/>
    </row>
    <row r="143" spans="1:17" ht="15">
      <c r="A143"/>
      <c r="B143"/>
      <c r="C143"/>
      <c r="D143"/>
      <c r="E143"/>
      <c r="F143"/>
      <c r="G143"/>
      <c r="H143"/>
      <c r="I143"/>
      <c r="J143"/>
      <c r="K143"/>
      <c r="L143"/>
      <c r="M143"/>
      <c r="N143"/>
      <c r="O143"/>
      <c r="P143"/>
      <c r="Q143"/>
    </row>
    <row r="144" spans="1:17" ht="15">
      <c r="A144"/>
      <c r="B144"/>
      <c r="C144"/>
      <c r="D144"/>
      <c r="E144"/>
      <c r="F144"/>
      <c r="G144"/>
      <c r="H144"/>
      <c r="I144"/>
      <c r="J144"/>
      <c r="K144"/>
      <c r="L144"/>
      <c r="M144"/>
      <c r="N144"/>
      <c r="O144"/>
      <c r="P144"/>
      <c r="Q144"/>
    </row>
    <row r="145" spans="1:17" ht="15">
      <c r="A145"/>
      <c r="B145"/>
      <c r="C145"/>
      <c r="D145"/>
      <c r="E145"/>
      <c r="F145"/>
      <c r="G145"/>
      <c r="H145"/>
      <c r="I145"/>
      <c r="J145"/>
      <c r="K145"/>
      <c r="L145"/>
      <c r="M145"/>
      <c r="N145"/>
      <c r="O145"/>
      <c r="P145"/>
      <c r="Q145"/>
    </row>
    <row r="146" spans="1:17" ht="15">
      <c r="A146"/>
      <c r="B146"/>
      <c r="C146"/>
      <c r="D146"/>
      <c r="E146"/>
      <c r="F146"/>
      <c r="G146"/>
      <c r="H146"/>
      <c r="I146"/>
      <c r="J146"/>
      <c r="K146"/>
      <c r="L146"/>
      <c r="M146"/>
      <c r="N146"/>
      <c r="O146"/>
      <c r="P146"/>
      <c r="Q146"/>
    </row>
    <row r="147" spans="1:17" ht="15">
      <c r="A147"/>
      <c r="B147"/>
      <c r="C147"/>
      <c r="D147"/>
      <c r="E147"/>
      <c r="F147"/>
      <c r="G147"/>
      <c r="H147"/>
      <c r="I147"/>
      <c r="J147"/>
      <c r="K147"/>
      <c r="L147"/>
      <c r="M147"/>
      <c r="N147"/>
      <c r="O147"/>
      <c r="P147"/>
      <c r="Q147"/>
    </row>
    <row r="148" spans="1:17" ht="15">
      <c r="A148"/>
      <c r="B148"/>
      <c r="C148"/>
      <c r="D148"/>
      <c r="E148"/>
      <c r="F148"/>
      <c r="G148"/>
      <c r="H148"/>
      <c r="I148"/>
      <c r="J148"/>
      <c r="K148"/>
      <c r="L148"/>
      <c r="M148"/>
      <c r="N148"/>
      <c r="O148"/>
      <c r="P148"/>
      <c r="Q148"/>
    </row>
    <row r="149" spans="1:17" ht="15">
      <c r="A149"/>
      <c r="B149"/>
      <c r="C149"/>
      <c r="D149"/>
      <c r="E149"/>
      <c r="F149"/>
      <c r="G149"/>
      <c r="H149"/>
      <c r="I149"/>
      <c r="J149"/>
      <c r="K149"/>
      <c r="L149"/>
      <c r="M149"/>
      <c r="N149"/>
      <c r="O149"/>
      <c r="P149"/>
      <c r="Q149"/>
    </row>
    <row r="150" spans="1:17" ht="15">
      <c r="A150"/>
      <c r="B150"/>
      <c r="C150"/>
      <c r="D150"/>
      <c r="E150"/>
      <c r="F150"/>
      <c r="G150"/>
      <c r="H150"/>
      <c r="I150"/>
      <c r="J150"/>
      <c r="K150"/>
      <c r="L150"/>
      <c r="M150"/>
      <c r="N150"/>
      <c r="O150"/>
      <c r="P150"/>
      <c r="Q150"/>
    </row>
    <row r="151" spans="1:17" ht="15">
      <c r="A151"/>
      <c r="B151"/>
      <c r="C151"/>
      <c r="D151"/>
      <c r="E151"/>
      <c r="F151"/>
      <c r="G151"/>
      <c r="H151"/>
      <c r="I151"/>
      <c r="J151"/>
      <c r="K151"/>
      <c r="L151"/>
      <c r="M151"/>
      <c r="N151"/>
      <c r="O151"/>
      <c r="P151"/>
      <c r="Q151"/>
    </row>
    <row r="152" spans="1:17" ht="15">
      <c r="A152"/>
      <c r="B152"/>
      <c r="C152"/>
      <c r="D152"/>
      <c r="E152"/>
      <c r="F152"/>
      <c r="G152"/>
      <c r="H152"/>
      <c r="I152"/>
      <c r="J152"/>
      <c r="K152"/>
      <c r="L152"/>
      <c r="M152"/>
      <c r="N152"/>
      <c r="O152"/>
      <c r="P152"/>
      <c r="Q152"/>
    </row>
    <row r="153" spans="1:17" ht="15">
      <c r="A153"/>
      <c r="B153"/>
      <c r="C153"/>
      <c r="D153"/>
      <c r="E153"/>
      <c r="F153"/>
      <c r="G153"/>
      <c r="H153"/>
      <c r="I153"/>
      <c r="J153"/>
      <c r="K153"/>
      <c r="L153"/>
      <c r="M153"/>
      <c r="N153"/>
      <c r="O153"/>
      <c r="P153"/>
      <c r="Q153"/>
    </row>
    <row r="154" spans="1:17" ht="15">
      <c r="A154"/>
      <c r="B154"/>
      <c r="C154"/>
      <c r="D154"/>
      <c r="E154"/>
      <c r="F154"/>
      <c r="G154"/>
      <c r="H154"/>
      <c r="I154"/>
      <c r="J154"/>
      <c r="K154"/>
      <c r="L154"/>
      <c r="M154"/>
      <c r="N154"/>
      <c r="O154"/>
      <c r="P154"/>
      <c r="Q154"/>
    </row>
    <row r="155" spans="1:17" ht="15">
      <c r="A155"/>
      <c r="B155"/>
      <c r="C155"/>
      <c r="D155"/>
      <c r="E155"/>
      <c r="F155"/>
      <c r="G155"/>
      <c r="H155"/>
      <c r="I155"/>
      <c r="J155"/>
      <c r="K155"/>
      <c r="L155"/>
      <c r="M155"/>
      <c r="N155"/>
      <c r="O155"/>
      <c r="P155"/>
      <c r="Q155"/>
    </row>
    <row r="156" spans="1:17" ht="15">
      <c r="A156"/>
      <c r="B156"/>
      <c r="C156"/>
      <c r="D156"/>
      <c r="E156"/>
      <c r="F156"/>
      <c r="G156"/>
      <c r="H156"/>
      <c r="I156"/>
      <c r="J156"/>
      <c r="K156"/>
      <c r="L156"/>
      <c r="M156"/>
      <c r="N156"/>
      <c r="O156"/>
      <c r="P156"/>
      <c r="Q156"/>
    </row>
    <row r="157" spans="1:17" ht="15">
      <c r="A157"/>
      <c r="B157"/>
      <c r="C157"/>
      <c r="D157"/>
      <c r="E157"/>
      <c r="F157"/>
      <c r="G157"/>
      <c r="H157"/>
      <c r="I157"/>
      <c r="J157"/>
      <c r="K157"/>
      <c r="L157"/>
      <c r="M157"/>
      <c r="N157"/>
      <c r="O157"/>
      <c r="P157"/>
      <c r="Q157"/>
    </row>
    <row r="158" spans="1:17" ht="15">
      <c r="A158"/>
      <c r="B158"/>
      <c r="C158"/>
      <c r="D158"/>
      <c r="E158"/>
      <c r="F158"/>
      <c r="G158"/>
      <c r="H158"/>
      <c r="I158"/>
      <c r="J158"/>
      <c r="K158"/>
      <c r="L158"/>
      <c r="M158"/>
      <c r="N158"/>
      <c r="O158"/>
      <c r="P158"/>
      <c r="Q158"/>
    </row>
    <row r="159" spans="1:17" ht="15">
      <c r="A159"/>
      <c r="B159"/>
      <c r="C159"/>
      <c r="D159"/>
      <c r="E159"/>
      <c r="F159"/>
      <c r="G159"/>
      <c r="H159"/>
      <c r="I159"/>
      <c r="J159"/>
      <c r="K159"/>
      <c r="L159"/>
      <c r="M159"/>
      <c r="N159"/>
      <c r="O159"/>
      <c r="P159"/>
      <c r="Q159"/>
    </row>
    <row r="160" spans="1:17" ht="15">
      <c r="A160"/>
      <c r="B160"/>
      <c r="C160"/>
      <c r="D160"/>
      <c r="E160"/>
      <c r="F160"/>
      <c r="G160"/>
      <c r="H160"/>
      <c r="I160"/>
      <c r="J160"/>
      <c r="K160"/>
      <c r="L160"/>
      <c r="M160"/>
      <c r="N160"/>
      <c r="O160"/>
      <c r="P160"/>
      <c r="Q160"/>
    </row>
    <row r="161" spans="1:17" ht="15">
      <c r="A161"/>
      <c r="B161"/>
      <c r="C161"/>
      <c r="D161"/>
      <c r="E161"/>
      <c r="F161"/>
      <c r="G161"/>
      <c r="H161"/>
      <c r="I161"/>
      <c r="J161"/>
      <c r="K161"/>
      <c r="L161"/>
      <c r="M161"/>
      <c r="N161"/>
      <c r="O161"/>
      <c r="P161"/>
      <c r="Q161"/>
    </row>
    <row r="162" spans="1:17" ht="15">
      <c r="A162"/>
      <c r="B162"/>
      <c r="C162"/>
      <c r="D162"/>
      <c r="E162"/>
      <c r="F162"/>
      <c r="G162"/>
      <c r="H162"/>
      <c r="I162"/>
      <c r="J162"/>
      <c r="K162"/>
      <c r="L162"/>
      <c r="M162"/>
      <c r="N162"/>
      <c r="O162"/>
      <c r="P162"/>
      <c r="Q162"/>
    </row>
    <row r="163" spans="1:17" ht="15">
      <c r="A163"/>
      <c r="B163"/>
      <c r="C163"/>
      <c r="D163"/>
      <c r="E163"/>
      <c r="F163"/>
      <c r="G163"/>
      <c r="H163"/>
      <c r="I163"/>
      <c r="J163"/>
      <c r="K163"/>
      <c r="L163"/>
      <c r="M163"/>
      <c r="N163"/>
      <c r="O163"/>
      <c r="P163"/>
      <c r="Q163"/>
    </row>
    <row r="164" spans="1:17" ht="15">
      <c r="A164"/>
      <c r="B164"/>
      <c r="C164"/>
      <c r="D164"/>
      <c r="E164"/>
      <c r="F164"/>
      <c r="G164"/>
      <c r="H164"/>
      <c r="I164"/>
      <c r="J164"/>
      <c r="K164"/>
      <c r="L164"/>
      <c r="M164"/>
      <c r="N164"/>
      <c r="O164"/>
      <c r="P164"/>
      <c r="Q164"/>
    </row>
    <row r="165" spans="1:17" ht="15">
      <c r="A165"/>
      <c r="B165"/>
      <c r="C165"/>
      <c r="D165"/>
      <c r="E165"/>
      <c r="F165"/>
      <c r="G165"/>
      <c r="H165"/>
      <c r="I165"/>
      <c r="J165"/>
      <c r="K165"/>
      <c r="L165"/>
      <c r="M165"/>
      <c r="N165"/>
      <c r="O165"/>
      <c r="P165"/>
      <c r="Q165"/>
    </row>
    <row r="166" spans="1:17" ht="15">
      <c r="A166"/>
      <c r="B166"/>
      <c r="C166"/>
      <c r="D166"/>
      <c r="E166"/>
      <c r="F166"/>
      <c r="G166"/>
      <c r="H166"/>
      <c r="I166"/>
      <c r="J166"/>
      <c r="K166"/>
      <c r="L166"/>
      <c r="M166"/>
      <c r="N166"/>
      <c r="O166"/>
      <c r="P166"/>
      <c r="Q166"/>
    </row>
    <row r="167" spans="1:17" ht="15">
      <c r="A167"/>
      <c r="B167"/>
      <c r="C167"/>
      <c r="D167"/>
      <c r="E167"/>
      <c r="F167"/>
      <c r="G167"/>
      <c r="H167"/>
      <c r="I167"/>
      <c r="J167"/>
      <c r="K167"/>
      <c r="L167"/>
      <c r="M167"/>
      <c r="N167"/>
      <c r="O167"/>
      <c r="P167"/>
      <c r="Q167"/>
    </row>
    <row r="168" spans="1:17" ht="15">
      <c r="A168"/>
      <c r="B168"/>
      <c r="C168"/>
      <c r="D168"/>
      <c r="E168"/>
      <c r="F168"/>
      <c r="G168"/>
      <c r="H168"/>
      <c r="I168"/>
      <c r="J168"/>
      <c r="K168"/>
      <c r="L168"/>
      <c r="M168"/>
      <c r="N168"/>
      <c r="O168"/>
      <c r="P168"/>
      <c r="Q168"/>
    </row>
    <row r="169" spans="1:17" ht="15">
      <c r="A169"/>
      <c r="B169"/>
      <c r="C169"/>
      <c r="D169"/>
      <c r="E169"/>
      <c r="F169"/>
      <c r="G169"/>
      <c r="H169"/>
      <c r="I169"/>
      <c r="J169"/>
      <c r="K169"/>
      <c r="L169"/>
      <c r="M169"/>
      <c r="N169"/>
      <c r="O169"/>
      <c r="P169"/>
      <c r="Q169"/>
    </row>
    <row r="170" spans="1:17" ht="15">
      <c r="A170"/>
      <c r="B170"/>
      <c r="C170"/>
      <c r="D170"/>
      <c r="E170"/>
      <c r="F170"/>
      <c r="G170"/>
      <c r="H170"/>
      <c r="I170"/>
      <c r="J170"/>
      <c r="K170"/>
      <c r="L170"/>
      <c r="M170"/>
      <c r="N170"/>
      <c r="O170"/>
      <c r="P170"/>
      <c r="Q170"/>
    </row>
    <row r="171" spans="1:17" ht="15">
      <c r="A171"/>
      <c r="B171"/>
      <c r="C171"/>
      <c r="D171"/>
      <c r="E171"/>
      <c r="F171"/>
      <c r="G171"/>
      <c r="H171"/>
      <c r="I171"/>
      <c r="J171"/>
      <c r="K171"/>
      <c r="L171"/>
      <c r="M171"/>
      <c r="N171"/>
      <c r="O171"/>
      <c r="P171"/>
      <c r="Q171"/>
    </row>
    <row r="172" spans="1:17" ht="15">
      <c r="A172"/>
      <c r="B172"/>
      <c r="C172"/>
      <c r="D172"/>
      <c r="E172"/>
      <c r="F172"/>
      <c r="G172"/>
      <c r="H172"/>
      <c r="I172"/>
      <c r="J172"/>
      <c r="K172"/>
      <c r="L172"/>
      <c r="M172"/>
      <c r="N172"/>
      <c r="O172"/>
      <c r="P172"/>
      <c r="Q172"/>
    </row>
    <row r="173" spans="1:17" ht="15">
      <c r="A173"/>
      <c r="B173"/>
      <c r="C173"/>
      <c r="D173"/>
      <c r="E173"/>
      <c r="F173"/>
      <c r="G173"/>
      <c r="H173"/>
      <c r="I173"/>
      <c r="J173"/>
      <c r="K173"/>
      <c r="L173"/>
      <c r="M173"/>
      <c r="N173"/>
      <c r="O173"/>
      <c r="P173"/>
      <c r="Q173"/>
    </row>
    <row r="174" spans="1:17" ht="15">
      <c r="A174"/>
      <c r="B174"/>
      <c r="C174"/>
      <c r="D174"/>
      <c r="E174"/>
      <c r="F174"/>
      <c r="G174"/>
      <c r="H174"/>
      <c r="I174"/>
      <c r="J174"/>
      <c r="K174"/>
      <c r="L174"/>
      <c r="M174"/>
      <c r="N174"/>
      <c r="O174"/>
      <c r="P174"/>
      <c r="Q174"/>
    </row>
    <row r="175" spans="1:17" ht="15">
      <c r="A175"/>
      <c r="B175"/>
      <c r="C175"/>
      <c r="D175"/>
      <c r="E175"/>
      <c r="F175"/>
      <c r="G175"/>
      <c r="H175"/>
      <c r="I175"/>
      <c r="J175"/>
      <c r="K175"/>
      <c r="L175"/>
      <c r="M175"/>
      <c r="N175"/>
      <c r="O175"/>
      <c r="P175"/>
      <c r="Q175"/>
    </row>
    <row r="176" spans="1:17" ht="15">
      <c r="A176"/>
      <c r="B176"/>
      <c r="C176"/>
      <c r="D176"/>
      <c r="E176"/>
      <c r="F176"/>
      <c r="G176"/>
      <c r="H176"/>
      <c r="I176"/>
      <c r="J176"/>
      <c r="K176"/>
      <c r="L176"/>
      <c r="M176"/>
      <c r="N176"/>
      <c r="O176"/>
      <c r="P176"/>
      <c r="Q176"/>
    </row>
    <row r="177" spans="1:17" ht="15">
      <c r="A177"/>
      <c r="B177"/>
      <c r="C177"/>
      <c r="D177"/>
      <c r="E177"/>
      <c r="F177"/>
      <c r="G177"/>
      <c r="H177"/>
      <c r="I177"/>
      <c r="J177"/>
      <c r="K177"/>
      <c r="L177"/>
      <c r="M177"/>
      <c r="N177"/>
      <c r="O177"/>
      <c r="P177"/>
      <c r="Q177"/>
    </row>
    <row r="178" spans="1:17" ht="15">
      <c r="A178"/>
      <c r="B178"/>
      <c r="C178"/>
      <c r="D178"/>
      <c r="E178"/>
      <c r="F178"/>
      <c r="G178"/>
      <c r="H178"/>
      <c r="I178"/>
      <c r="J178"/>
      <c r="K178"/>
      <c r="L178"/>
      <c r="M178"/>
      <c r="N178"/>
      <c r="O178"/>
      <c r="P178"/>
      <c r="Q178"/>
    </row>
    <row r="179" spans="1:17" ht="15">
      <c r="A179"/>
      <c r="B179"/>
      <c r="C179"/>
      <c r="D179"/>
      <c r="E179"/>
      <c r="F179"/>
      <c r="G179"/>
      <c r="H179"/>
      <c r="I179"/>
      <c r="J179"/>
      <c r="K179"/>
      <c r="L179"/>
      <c r="M179"/>
      <c r="N179"/>
      <c r="O179"/>
      <c r="P179"/>
      <c r="Q179"/>
    </row>
    <row r="180" spans="1:17" ht="15">
      <c r="A180"/>
      <c r="B180"/>
      <c r="C180"/>
      <c r="D180"/>
      <c r="E180"/>
      <c r="F180"/>
      <c r="G180"/>
      <c r="H180"/>
      <c r="I180"/>
      <c r="J180"/>
      <c r="K180"/>
      <c r="L180"/>
      <c r="M180"/>
      <c r="N180"/>
      <c r="O180"/>
      <c r="P180"/>
      <c r="Q180"/>
    </row>
    <row r="181" spans="1:17" ht="15">
      <c r="A181"/>
      <c r="B181"/>
      <c r="C181"/>
      <c r="D181"/>
      <c r="E181"/>
      <c r="F181"/>
      <c r="G181"/>
      <c r="H181"/>
      <c r="I181"/>
      <c r="J181"/>
      <c r="K181"/>
      <c r="L181"/>
      <c r="M181"/>
      <c r="N181"/>
      <c r="O181"/>
      <c r="P181"/>
      <c r="Q181"/>
    </row>
    <row r="182" spans="1:17" ht="15">
      <c r="A182"/>
      <c r="B182"/>
      <c r="C182"/>
      <c r="D182"/>
      <c r="E182"/>
      <c r="F182"/>
      <c r="G182"/>
      <c r="H182"/>
      <c r="I182"/>
      <c r="J182"/>
      <c r="K182"/>
      <c r="L182"/>
      <c r="M182"/>
      <c r="N182"/>
      <c r="O182"/>
      <c r="P182"/>
      <c r="Q182"/>
    </row>
    <row r="183" spans="1:17" ht="15">
      <c r="A183"/>
      <c r="B183"/>
      <c r="C183"/>
      <c r="D183"/>
      <c r="E183"/>
      <c r="F183"/>
      <c r="G183"/>
      <c r="H183"/>
      <c r="I183"/>
      <c r="J183"/>
      <c r="K183"/>
      <c r="L183"/>
      <c r="M183"/>
      <c r="N183"/>
      <c r="O183"/>
      <c r="P183"/>
      <c r="Q183"/>
    </row>
    <row r="184" spans="1:17" ht="15">
      <c r="A184"/>
      <c r="B184"/>
      <c r="C184"/>
      <c r="D184"/>
      <c r="E184"/>
      <c r="F184"/>
      <c r="G184"/>
      <c r="H184"/>
      <c r="I184"/>
      <c r="J184"/>
      <c r="K184"/>
      <c r="L184"/>
      <c r="M184"/>
      <c r="N184"/>
      <c r="O184"/>
      <c r="P184"/>
      <c r="Q184"/>
    </row>
    <row r="185" spans="1:17" ht="15">
      <c r="A185"/>
      <c r="B185"/>
      <c r="C185"/>
      <c r="D185"/>
      <c r="E185"/>
      <c r="F185"/>
      <c r="G185"/>
      <c r="H185"/>
      <c r="I185"/>
      <c r="J185"/>
      <c r="K185"/>
      <c r="L185"/>
      <c r="M185"/>
      <c r="N185"/>
      <c r="O185"/>
      <c r="P185"/>
      <c r="Q185"/>
    </row>
    <row r="186" spans="1:17" ht="15">
      <c r="A186"/>
      <c r="B186"/>
      <c r="C186"/>
      <c r="D186"/>
      <c r="E186"/>
      <c r="F186"/>
      <c r="G186"/>
      <c r="H186"/>
      <c r="I186"/>
      <c r="J186"/>
      <c r="K186"/>
      <c r="L186"/>
      <c r="M186"/>
      <c r="N186"/>
      <c r="O186"/>
      <c r="P186"/>
      <c r="Q186"/>
    </row>
    <row r="187" spans="1:17" ht="15">
      <c r="A187"/>
      <c r="B187"/>
      <c r="C187"/>
      <c r="D187"/>
      <c r="E187"/>
      <c r="F187"/>
      <c r="G187"/>
      <c r="H187"/>
      <c r="I187"/>
      <c r="J187"/>
      <c r="K187"/>
      <c r="L187"/>
      <c r="M187"/>
      <c r="N187"/>
      <c r="O187"/>
      <c r="P187"/>
      <c r="Q187"/>
    </row>
    <row r="188" spans="1:17" ht="15">
      <c r="A188"/>
      <c r="B188"/>
      <c r="C188"/>
      <c r="D188"/>
      <c r="E188"/>
      <c r="F188"/>
      <c r="G188"/>
      <c r="H188"/>
      <c r="I188"/>
      <c r="J188"/>
      <c r="K188"/>
      <c r="L188"/>
      <c r="M188"/>
      <c r="N188"/>
      <c r="O188"/>
      <c r="P188"/>
      <c r="Q188"/>
    </row>
    <row r="189" spans="1:17" ht="15">
      <c r="A189"/>
      <c r="B189"/>
      <c r="C189"/>
      <c r="D189"/>
      <c r="E189"/>
      <c r="F189"/>
      <c r="G189"/>
      <c r="H189"/>
      <c r="I189"/>
      <c r="J189"/>
      <c r="K189"/>
      <c r="L189"/>
      <c r="M189"/>
      <c r="N189"/>
      <c r="O189"/>
      <c r="P189"/>
      <c r="Q189"/>
    </row>
    <row r="190" spans="1:17" ht="15">
      <c r="A190"/>
      <c r="B190"/>
      <c r="C190"/>
      <c r="D190"/>
      <c r="E190"/>
      <c r="F190"/>
      <c r="G190"/>
      <c r="H190"/>
      <c r="I190"/>
      <c r="J190"/>
      <c r="K190"/>
      <c r="L190"/>
      <c r="M190"/>
      <c r="N190"/>
      <c r="O190"/>
      <c r="P190"/>
      <c r="Q190"/>
    </row>
    <row r="191" spans="1:17" ht="15">
      <c r="A191"/>
      <c r="B191"/>
      <c r="C191"/>
      <c r="D191"/>
      <c r="E191"/>
      <c r="F191"/>
      <c r="G191"/>
      <c r="H191"/>
      <c r="I191"/>
      <c r="J191"/>
      <c r="K191"/>
      <c r="L191"/>
      <c r="M191"/>
      <c r="N191"/>
      <c r="O191"/>
      <c r="P191"/>
      <c r="Q191"/>
    </row>
    <row r="192" spans="1:17" ht="15">
      <c r="A192"/>
      <c r="B192"/>
      <c r="C192"/>
      <c r="D192"/>
      <c r="E192"/>
      <c r="F192"/>
      <c r="G192"/>
      <c r="H192"/>
      <c r="I192"/>
      <c r="J192"/>
      <c r="K192"/>
      <c r="L192"/>
      <c r="M192"/>
      <c r="N192"/>
      <c r="O192"/>
      <c r="P192"/>
      <c r="Q192"/>
    </row>
    <row r="193" spans="1:17" ht="15">
      <c r="A193"/>
      <c r="B193"/>
      <c r="C193"/>
      <c r="D193"/>
      <c r="E193"/>
      <c r="F193"/>
      <c r="G193"/>
      <c r="H193"/>
      <c r="I193"/>
      <c r="J193"/>
      <c r="K193"/>
      <c r="L193"/>
      <c r="M193"/>
      <c r="N193"/>
      <c r="O193"/>
      <c r="P193"/>
      <c r="Q193"/>
    </row>
    <row r="194" spans="1:17" ht="15">
      <c r="A194"/>
      <c r="B194"/>
      <c r="C194"/>
      <c r="D194"/>
      <c r="E194"/>
      <c r="F194"/>
      <c r="G194"/>
      <c r="H194"/>
      <c r="I194"/>
      <c r="J194"/>
      <c r="K194"/>
      <c r="L194"/>
      <c r="M194"/>
      <c r="N194"/>
      <c r="O194"/>
      <c r="P194"/>
      <c r="Q194"/>
    </row>
    <row r="195" spans="1:17" ht="15">
      <c r="A195"/>
      <c r="B195"/>
      <c r="C195"/>
      <c r="D195"/>
      <c r="E195"/>
      <c r="F195"/>
      <c r="G195"/>
      <c r="H195"/>
      <c r="I195"/>
      <c r="J195"/>
      <c r="K195"/>
      <c r="L195"/>
      <c r="M195"/>
      <c r="N195"/>
      <c r="O195"/>
      <c r="P195"/>
      <c r="Q195"/>
    </row>
    <row r="196" spans="1:17" ht="15">
      <c r="A196"/>
      <c r="B196"/>
      <c r="C196"/>
      <c r="D196"/>
      <c r="E196"/>
      <c r="F196"/>
      <c r="G196"/>
      <c r="H196"/>
      <c r="I196"/>
      <c r="J196"/>
      <c r="K196"/>
      <c r="L196"/>
      <c r="M196"/>
      <c r="N196"/>
      <c r="O196"/>
      <c r="P196"/>
      <c r="Q196"/>
    </row>
    <row r="197" spans="1:17" ht="15">
      <c r="A197"/>
      <c r="B197"/>
      <c r="C197"/>
      <c r="D197"/>
      <c r="E197"/>
      <c r="F197"/>
      <c r="G197"/>
      <c r="H197"/>
      <c r="I197"/>
      <c r="J197"/>
      <c r="K197"/>
      <c r="L197"/>
      <c r="M197"/>
      <c r="N197"/>
      <c r="O197"/>
      <c r="P197"/>
      <c r="Q197"/>
    </row>
    <row r="198" spans="1:17" ht="15">
      <c r="A198"/>
      <c r="B198"/>
      <c r="C198"/>
      <c r="D198"/>
      <c r="E198"/>
      <c r="F198"/>
      <c r="G198"/>
      <c r="H198"/>
      <c r="I198"/>
      <c r="J198"/>
      <c r="K198"/>
      <c r="L198"/>
      <c r="M198"/>
      <c r="N198"/>
      <c r="O198"/>
      <c r="P198"/>
      <c r="Q198"/>
    </row>
    <row r="199" spans="1:17" ht="15">
      <c r="A199"/>
      <c r="B199"/>
      <c r="C199"/>
      <c r="D199"/>
      <c r="E199"/>
      <c r="F199"/>
      <c r="G199"/>
      <c r="H199"/>
      <c r="I199"/>
      <c r="J199"/>
      <c r="K199"/>
      <c r="L199"/>
      <c r="M199"/>
      <c r="N199"/>
      <c r="O199"/>
      <c r="P199"/>
      <c r="Q199"/>
    </row>
    <row r="200" spans="1:17" ht="15">
      <c r="A200"/>
      <c r="B200"/>
      <c r="C200"/>
      <c r="D200"/>
      <c r="E200"/>
      <c r="F200"/>
      <c r="G200"/>
      <c r="H200"/>
      <c r="I200"/>
      <c r="J200"/>
      <c r="K200"/>
      <c r="L200"/>
      <c r="M200"/>
      <c r="N200"/>
      <c r="O200"/>
      <c r="P200"/>
      <c r="Q200"/>
    </row>
    <row r="201" spans="1:17" ht="15">
      <c r="A201"/>
      <c r="B201"/>
      <c r="C201"/>
      <c r="D201"/>
      <c r="E201"/>
      <c r="F201"/>
      <c r="G201"/>
      <c r="H201"/>
      <c r="I201"/>
      <c r="J201"/>
      <c r="K201"/>
      <c r="L201"/>
      <c r="M201"/>
      <c r="N201"/>
      <c r="O201"/>
      <c r="P201"/>
      <c r="Q201"/>
    </row>
    <row r="202" spans="1:17" ht="15">
      <c r="A202"/>
      <c r="B202"/>
      <c r="C202"/>
      <c r="D202"/>
      <c r="E202"/>
      <c r="F202"/>
      <c r="G202"/>
      <c r="H202"/>
      <c r="I202"/>
      <c r="J202"/>
      <c r="K202"/>
      <c r="L202"/>
      <c r="M202"/>
      <c r="N202"/>
      <c r="O202"/>
      <c r="P202"/>
      <c r="Q202"/>
    </row>
    <row r="203" spans="1:17" ht="15">
      <c r="A203"/>
      <c r="B203"/>
      <c r="C203"/>
      <c r="D203"/>
      <c r="E203"/>
      <c r="F203"/>
      <c r="G203"/>
      <c r="H203"/>
      <c r="I203"/>
      <c r="J203"/>
      <c r="K203"/>
      <c r="L203"/>
      <c r="M203"/>
      <c r="N203"/>
      <c r="O203"/>
      <c r="P203"/>
      <c r="Q203"/>
    </row>
    <row r="204" spans="1:17" ht="15">
      <c r="A204"/>
      <c r="B204"/>
      <c r="C204"/>
      <c r="D204"/>
      <c r="E204"/>
      <c r="F204"/>
      <c r="G204"/>
      <c r="H204"/>
      <c r="I204"/>
      <c r="J204"/>
      <c r="K204"/>
      <c r="L204"/>
      <c r="M204"/>
      <c r="N204"/>
      <c r="O204"/>
      <c r="P204"/>
      <c r="Q204"/>
    </row>
    <row r="205" spans="1:17" ht="15">
      <c r="A205"/>
      <c r="B205"/>
      <c r="C205"/>
      <c r="D205"/>
      <c r="E205"/>
      <c r="F205"/>
      <c r="G205"/>
      <c r="H205"/>
      <c r="I205"/>
      <c r="J205"/>
      <c r="K205"/>
      <c r="L205"/>
      <c r="M205"/>
      <c r="N205"/>
      <c r="O205"/>
      <c r="P205"/>
      <c r="Q205"/>
    </row>
    <row r="206" spans="1:17" ht="15">
      <c r="A206"/>
      <c r="B206"/>
      <c r="C206"/>
      <c r="D206"/>
      <c r="E206"/>
      <c r="F206"/>
      <c r="G206"/>
      <c r="H206"/>
      <c r="I206"/>
      <c r="J206"/>
      <c r="K206"/>
      <c r="L206"/>
      <c r="M206"/>
      <c r="N206"/>
      <c r="O206"/>
      <c r="P206"/>
      <c r="Q206"/>
    </row>
    <row r="207" spans="1:17" ht="15">
      <c r="A207"/>
      <c r="B207"/>
      <c r="C207"/>
      <c r="D207"/>
      <c r="E207"/>
      <c r="F207"/>
      <c r="G207"/>
      <c r="H207"/>
      <c r="I207"/>
      <c r="J207"/>
      <c r="K207"/>
      <c r="L207"/>
      <c r="M207"/>
      <c r="N207"/>
      <c r="O207"/>
      <c r="P207"/>
      <c r="Q207"/>
    </row>
    <row r="208" spans="1:17" ht="15">
      <c r="A208"/>
      <c r="B208"/>
      <c r="C208"/>
      <c r="D208"/>
      <c r="E208"/>
      <c r="F208"/>
      <c r="G208"/>
      <c r="H208"/>
      <c r="I208"/>
      <c r="J208"/>
      <c r="K208"/>
      <c r="L208"/>
      <c r="M208"/>
      <c r="N208"/>
      <c r="O208"/>
      <c r="P208"/>
      <c r="Q208"/>
    </row>
    <row r="209" spans="1:17" ht="15">
      <c r="A209"/>
      <c r="B209"/>
      <c r="C209"/>
      <c r="D209"/>
      <c r="E209"/>
      <c r="F209"/>
      <c r="G209"/>
      <c r="H209"/>
      <c r="I209"/>
      <c r="J209"/>
      <c r="K209"/>
      <c r="L209"/>
      <c r="M209"/>
      <c r="N209"/>
      <c r="O209"/>
      <c r="P209"/>
      <c r="Q209"/>
    </row>
    <row r="210" spans="1:17" ht="15">
      <c r="A210"/>
      <c r="B210"/>
      <c r="C210"/>
      <c r="D210"/>
      <c r="E210"/>
      <c r="F210"/>
      <c r="G210"/>
      <c r="H210"/>
      <c r="I210"/>
      <c r="J210"/>
      <c r="K210"/>
      <c r="L210"/>
      <c r="M210"/>
      <c r="N210"/>
      <c r="O210"/>
      <c r="P210"/>
      <c r="Q210"/>
    </row>
    <row r="211" spans="1:17" ht="15">
      <c r="A211"/>
      <c r="B211"/>
      <c r="C211"/>
      <c r="D211"/>
      <c r="E211"/>
      <c r="F211"/>
      <c r="G211"/>
      <c r="H211"/>
      <c r="I211"/>
      <c r="J211"/>
      <c r="K211"/>
      <c r="L211"/>
      <c r="M211"/>
      <c r="N211"/>
      <c r="O211"/>
      <c r="P211"/>
      <c r="Q211"/>
    </row>
    <row r="212" spans="1:17" ht="15">
      <c r="A212"/>
      <c r="B212"/>
      <c r="C212"/>
      <c r="D212"/>
      <c r="E212"/>
      <c r="F212"/>
      <c r="G212"/>
      <c r="H212"/>
      <c r="I212"/>
      <c r="J212"/>
      <c r="K212"/>
      <c r="L212"/>
      <c r="M212"/>
      <c r="N212"/>
      <c r="O212"/>
      <c r="P212"/>
      <c r="Q212"/>
    </row>
    <row r="213" spans="1:17" ht="15">
      <c r="A213"/>
      <c r="B213"/>
      <c r="C213"/>
      <c r="D213"/>
      <c r="E213"/>
      <c r="F213"/>
      <c r="G213"/>
      <c r="H213"/>
      <c r="I213"/>
      <c r="J213"/>
      <c r="K213"/>
      <c r="L213"/>
      <c r="M213"/>
      <c r="N213"/>
      <c r="O213"/>
      <c r="P213"/>
      <c r="Q213"/>
    </row>
    <row r="214" spans="1:17" ht="15">
      <c r="A214"/>
      <c r="B214"/>
      <c r="C214"/>
      <c r="D214"/>
      <c r="E214"/>
      <c r="F214"/>
      <c r="G214"/>
      <c r="H214"/>
      <c r="I214"/>
      <c r="J214"/>
      <c r="K214"/>
      <c r="L214"/>
      <c r="M214"/>
      <c r="N214"/>
      <c r="O214"/>
      <c r="P214"/>
      <c r="Q214"/>
    </row>
    <row r="215" spans="1:17" ht="15">
      <c r="A215"/>
      <c r="B215"/>
      <c r="C215"/>
      <c r="D215"/>
      <c r="E215"/>
      <c r="F215"/>
      <c r="G215"/>
      <c r="H215"/>
      <c r="I215"/>
      <c r="J215"/>
      <c r="K215"/>
      <c r="L215"/>
      <c r="M215"/>
      <c r="N215"/>
      <c r="O215"/>
      <c r="P215"/>
      <c r="Q215"/>
    </row>
    <row r="216" spans="1:17" ht="15">
      <c r="A216"/>
      <c r="B216"/>
      <c r="C216"/>
      <c r="D216"/>
      <c r="E216"/>
      <c r="F216"/>
      <c r="G216"/>
      <c r="H216"/>
      <c r="I216"/>
      <c r="J216"/>
      <c r="K216"/>
      <c r="L216"/>
      <c r="M216"/>
      <c r="N216"/>
      <c r="O216"/>
      <c r="P216"/>
      <c r="Q216"/>
    </row>
    <row r="217" spans="1:17" ht="15">
      <c r="A217"/>
      <c r="B217"/>
      <c r="C217"/>
      <c r="D217"/>
      <c r="E217"/>
      <c r="F217"/>
      <c r="G217"/>
      <c r="H217"/>
      <c r="I217"/>
      <c r="J217"/>
      <c r="K217"/>
      <c r="L217"/>
      <c r="M217"/>
      <c r="N217"/>
      <c r="O217"/>
      <c r="P217"/>
      <c r="Q217"/>
    </row>
    <row r="218" spans="1:17" ht="15">
      <c r="A218"/>
      <c r="B218"/>
      <c r="C218"/>
      <c r="D218"/>
      <c r="E218"/>
      <c r="F218"/>
      <c r="G218"/>
      <c r="H218"/>
      <c r="I218"/>
      <c r="J218"/>
      <c r="K218"/>
      <c r="L218"/>
      <c r="M218"/>
      <c r="N218"/>
      <c r="O218"/>
      <c r="P218"/>
      <c r="Q218"/>
    </row>
    <row r="219" spans="1:17" ht="15">
      <c r="A219"/>
      <c r="B219"/>
      <c r="C219"/>
      <c r="D219"/>
      <c r="E219"/>
      <c r="F219"/>
      <c r="G219"/>
      <c r="H219"/>
      <c r="I219"/>
      <c r="J219"/>
      <c r="K219"/>
      <c r="L219"/>
      <c r="M219"/>
      <c r="N219"/>
      <c r="O219"/>
      <c r="P219"/>
      <c r="Q219"/>
    </row>
    <row r="220" spans="1:17" ht="15">
      <c r="A220"/>
      <c r="B220"/>
      <c r="C220"/>
      <c r="D220"/>
      <c r="E220"/>
      <c r="F220"/>
      <c r="G220"/>
      <c r="H220"/>
      <c r="I220"/>
      <c r="J220"/>
      <c r="K220"/>
      <c r="L220"/>
      <c r="M220"/>
      <c r="N220"/>
      <c r="O220"/>
      <c r="P220"/>
      <c r="Q220"/>
    </row>
    <row r="221" spans="1:17" ht="15">
      <c r="A221"/>
      <c r="B221"/>
      <c r="C221"/>
      <c r="D221"/>
      <c r="E221"/>
      <c r="F221"/>
      <c r="G221"/>
      <c r="H221"/>
      <c r="I221"/>
      <c r="J221"/>
      <c r="K221"/>
      <c r="L221"/>
      <c r="M221"/>
      <c r="N221"/>
      <c r="O221"/>
      <c r="P221"/>
      <c r="Q221"/>
    </row>
    <row r="222" spans="1:17" ht="15">
      <c r="A222"/>
      <c r="B222"/>
      <c r="C222"/>
      <c r="D222"/>
      <c r="E222"/>
      <c r="F222"/>
      <c r="G222"/>
      <c r="H222"/>
      <c r="I222"/>
      <c r="J222"/>
      <c r="K222"/>
      <c r="L222"/>
      <c r="M222"/>
      <c r="N222"/>
      <c r="O222"/>
      <c r="P222"/>
      <c r="Q222"/>
    </row>
    <row r="223" spans="1:17" ht="15">
      <c r="A223"/>
      <c r="B223"/>
      <c r="C223"/>
      <c r="D223"/>
      <c r="E223"/>
      <c r="F223"/>
      <c r="G223"/>
      <c r="H223"/>
      <c r="I223"/>
      <c r="J223"/>
      <c r="K223"/>
      <c r="L223"/>
      <c r="M223"/>
      <c r="N223"/>
      <c r="O223"/>
      <c r="P223"/>
      <c r="Q223"/>
    </row>
    <row r="224" spans="1:17" ht="15">
      <c r="A224"/>
      <c r="B224"/>
      <c r="C224"/>
      <c r="D224"/>
      <c r="E224"/>
      <c r="F224"/>
      <c r="G224"/>
      <c r="H224"/>
      <c r="I224"/>
      <c r="J224"/>
      <c r="K224"/>
      <c r="L224"/>
      <c r="M224"/>
      <c r="N224"/>
      <c r="O224"/>
      <c r="P224"/>
      <c r="Q224"/>
    </row>
    <row r="225" spans="1:17" ht="15">
      <c r="A225"/>
      <c r="B225"/>
      <c r="C225"/>
      <c r="D225"/>
      <c r="E225"/>
      <c r="F225"/>
      <c r="G225"/>
      <c r="H225"/>
      <c r="I225"/>
      <c r="J225"/>
      <c r="K225"/>
      <c r="L225"/>
      <c r="M225"/>
      <c r="N225"/>
      <c r="O225"/>
      <c r="P225"/>
      <c r="Q225"/>
    </row>
    <row r="226" spans="1:17" ht="15">
      <c r="A226"/>
      <c r="B226"/>
      <c r="C226"/>
      <c r="D226"/>
      <c r="E226"/>
      <c r="F226"/>
      <c r="G226"/>
      <c r="H226"/>
      <c r="I226"/>
      <c r="J226"/>
      <c r="K226"/>
      <c r="L226"/>
      <c r="M226"/>
      <c r="N226"/>
      <c r="O226"/>
      <c r="P226"/>
      <c r="Q226"/>
    </row>
    <row r="227" spans="1:17" ht="15">
      <c r="A227"/>
      <c r="B227"/>
      <c r="C227"/>
      <c r="D227"/>
      <c r="E227"/>
      <c r="F227"/>
      <c r="G227"/>
      <c r="H227"/>
      <c r="I227"/>
      <c r="J227"/>
      <c r="K227"/>
      <c r="L227"/>
      <c r="M227"/>
      <c r="N227"/>
      <c r="O227"/>
      <c r="P227"/>
      <c r="Q227"/>
    </row>
    <row r="228" spans="1:17" ht="15">
      <c r="A228"/>
      <c r="B228"/>
      <c r="C228"/>
      <c r="D228"/>
      <c r="E228"/>
      <c r="F228"/>
      <c r="G228"/>
      <c r="H228"/>
      <c r="I228"/>
      <c r="J228"/>
      <c r="K228"/>
      <c r="L228"/>
      <c r="M228"/>
      <c r="N228"/>
      <c r="O228"/>
      <c r="P228"/>
      <c r="Q228"/>
    </row>
    <row r="229" spans="1:17" ht="15">
      <c r="A229"/>
      <c r="B229"/>
      <c r="C229"/>
      <c r="D229"/>
      <c r="E229"/>
      <c r="F229"/>
      <c r="G229"/>
      <c r="H229"/>
      <c r="I229"/>
      <c r="J229"/>
      <c r="K229"/>
      <c r="L229"/>
      <c r="M229"/>
      <c r="N229"/>
      <c r="O229"/>
      <c r="P229"/>
      <c r="Q229"/>
    </row>
    <row r="230" spans="1:17" ht="15">
      <c r="A230"/>
      <c r="B230"/>
      <c r="C230"/>
      <c r="D230"/>
      <c r="E230"/>
      <c r="F230"/>
      <c r="G230"/>
      <c r="H230"/>
      <c r="I230"/>
      <c r="J230"/>
      <c r="K230"/>
      <c r="L230"/>
      <c r="M230"/>
      <c r="N230"/>
      <c r="O230"/>
      <c r="P230"/>
      <c r="Q230"/>
    </row>
    <row r="231" spans="1:17" ht="15">
      <c r="A231"/>
      <c r="B231"/>
      <c r="C231"/>
      <c r="D231"/>
      <c r="E231"/>
      <c r="F231"/>
      <c r="G231"/>
      <c r="H231"/>
      <c r="I231"/>
      <c r="J231"/>
      <c r="K231"/>
      <c r="L231"/>
      <c r="M231"/>
      <c r="N231"/>
      <c r="O231"/>
      <c r="P231"/>
      <c r="Q231"/>
    </row>
    <row r="232" spans="1:17" ht="15">
      <c r="A232"/>
      <c r="B232"/>
      <c r="C232"/>
      <c r="D232"/>
      <c r="E232"/>
      <c r="F232"/>
      <c r="G232"/>
      <c r="H232"/>
      <c r="I232"/>
      <c r="J232"/>
      <c r="K232"/>
      <c r="L232"/>
      <c r="M232"/>
      <c r="N232"/>
      <c r="O232"/>
      <c r="P232"/>
      <c r="Q232"/>
    </row>
    <row r="233" spans="1:17" ht="15">
      <c r="A233"/>
      <c r="B233"/>
      <c r="C233"/>
      <c r="D233"/>
      <c r="E233"/>
      <c r="F233"/>
      <c r="G233"/>
      <c r="H233"/>
      <c r="I233"/>
      <c r="J233"/>
      <c r="K233"/>
      <c r="L233"/>
      <c r="M233"/>
      <c r="N233"/>
      <c r="O233"/>
      <c r="P233"/>
      <c r="Q233"/>
    </row>
    <row r="234" spans="1:17" ht="15">
      <c r="A234"/>
      <c r="B234"/>
      <c r="C234"/>
      <c r="D234"/>
      <c r="E234"/>
      <c r="F234"/>
      <c r="G234"/>
      <c r="H234"/>
      <c r="I234"/>
      <c r="J234"/>
      <c r="K234"/>
      <c r="L234"/>
      <c r="M234"/>
      <c r="N234"/>
      <c r="O234"/>
      <c r="P234"/>
      <c r="Q234"/>
    </row>
    <row r="235" spans="1:17" ht="15">
      <c r="A235"/>
      <c r="B235"/>
      <c r="C235"/>
      <c r="D235"/>
      <c r="E235"/>
      <c r="F235"/>
      <c r="G235"/>
      <c r="H235"/>
      <c r="I235"/>
      <c r="J235"/>
      <c r="K235"/>
      <c r="L235"/>
      <c r="M235"/>
      <c r="N235"/>
      <c r="O235"/>
      <c r="P235"/>
      <c r="Q235"/>
    </row>
    <row r="236" spans="1:17" ht="15">
      <c r="A236"/>
      <c r="B236"/>
      <c r="C236"/>
      <c r="D236"/>
      <c r="E236"/>
      <c r="F236"/>
      <c r="G236"/>
      <c r="H236"/>
      <c r="I236"/>
      <c r="J236"/>
      <c r="K236"/>
      <c r="L236"/>
      <c r="M236"/>
      <c r="N236"/>
      <c r="O236"/>
      <c r="P236"/>
      <c r="Q236"/>
    </row>
    <row r="237" spans="1:17" ht="15">
      <c r="A237"/>
      <c r="B237"/>
      <c r="C237"/>
      <c r="D237"/>
      <c r="E237"/>
      <c r="F237"/>
      <c r="G237"/>
      <c r="H237"/>
      <c r="I237"/>
      <c r="J237"/>
      <c r="K237"/>
      <c r="L237"/>
      <c r="M237"/>
      <c r="N237"/>
      <c r="O237"/>
      <c r="P237"/>
      <c r="Q237"/>
    </row>
    <row r="238" spans="1:17" ht="15">
      <c r="A238"/>
      <c r="B238"/>
      <c r="C238"/>
      <c r="D238"/>
      <c r="E238"/>
      <c r="F238"/>
      <c r="G238"/>
      <c r="H238"/>
      <c r="I238"/>
      <c r="J238"/>
      <c r="K238"/>
      <c r="L238"/>
      <c r="M238"/>
      <c r="N238"/>
      <c r="O238"/>
      <c r="P238"/>
      <c r="Q238"/>
    </row>
    <row r="239" spans="1:17" ht="15">
      <c r="A239"/>
      <c r="B239"/>
      <c r="C239"/>
      <c r="D239"/>
      <c r="E239"/>
      <c r="F239"/>
      <c r="G239"/>
      <c r="H239"/>
      <c r="I239"/>
      <c r="J239"/>
      <c r="K239"/>
      <c r="L239"/>
      <c r="M239"/>
      <c r="N239"/>
      <c r="O239"/>
      <c r="P239"/>
      <c r="Q239"/>
    </row>
    <row r="240" spans="1:17" ht="15">
      <c r="A240"/>
      <c r="B240"/>
      <c r="C240"/>
      <c r="D240"/>
      <c r="E240"/>
      <c r="F240"/>
      <c r="G240"/>
      <c r="H240"/>
      <c r="I240"/>
      <c r="J240"/>
      <c r="K240"/>
      <c r="L240"/>
      <c r="M240"/>
      <c r="N240"/>
      <c r="O240"/>
      <c r="P240"/>
      <c r="Q240"/>
    </row>
    <row r="241" spans="1:17" ht="15">
      <c r="A241"/>
      <c r="B241"/>
      <c r="C241"/>
      <c r="D241"/>
      <c r="E241"/>
      <c r="F241"/>
      <c r="G241"/>
      <c r="H241"/>
      <c r="I241"/>
      <c r="J241"/>
      <c r="K241"/>
      <c r="L241"/>
      <c r="M241"/>
      <c r="N241"/>
      <c r="O241"/>
      <c r="P241"/>
      <c r="Q241"/>
    </row>
    <row r="242" spans="1:17" ht="15">
      <c r="A242"/>
      <c r="B242"/>
      <c r="C242"/>
      <c r="D242"/>
      <c r="E242"/>
      <c r="F242"/>
      <c r="G242"/>
      <c r="H242"/>
      <c r="I242"/>
      <c r="J242"/>
      <c r="K242"/>
      <c r="L242"/>
      <c r="M242"/>
      <c r="N242"/>
      <c r="O242"/>
      <c r="P242"/>
      <c r="Q242"/>
    </row>
    <row r="243" spans="1:17" ht="15">
      <c r="A243"/>
      <c r="B243"/>
      <c r="C243"/>
      <c r="D243"/>
      <c r="E243"/>
      <c r="F243"/>
      <c r="G243"/>
      <c r="H243"/>
      <c r="I243"/>
      <c r="J243"/>
      <c r="K243"/>
      <c r="L243"/>
      <c r="M243"/>
      <c r="N243"/>
      <c r="O243"/>
      <c r="P243"/>
      <c r="Q243"/>
    </row>
    <row r="244" spans="1:17" ht="15">
      <c r="A244"/>
      <c r="B244"/>
      <c r="C244"/>
      <c r="D244"/>
      <c r="E244"/>
      <c r="F244"/>
      <c r="G244"/>
      <c r="H244"/>
      <c r="I244"/>
      <c r="J244"/>
      <c r="K244"/>
      <c r="L244"/>
      <c r="M244"/>
      <c r="N244"/>
      <c r="O244"/>
      <c r="P244"/>
      <c r="Q244"/>
    </row>
    <row r="245" spans="1:17" ht="15">
      <c r="A245"/>
      <c r="B245"/>
      <c r="C245"/>
      <c r="D245"/>
      <c r="E245"/>
      <c r="F245"/>
      <c r="G245"/>
      <c r="H245"/>
      <c r="I245"/>
      <c r="J245"/>
      <c r="K245"/>
      <c r="L245"/>
      <c r="M245"/>
      <c r="N245"/>
      <c r="O245"/>
      <c r="P245"/>
      <c r="Q245"/>
    </row>
    <row r="246" spans="1:17" ht="15">
      <c r="A246"/>
      <c r="B246"/>
      <c r="C246"/>
      <c r="D246"/>
      <c r="E246"/>
      <c r="F246"/>
      <c r="G246"/>
      <c r="H246"/>
      <c r="I246"/>
      <c r="J246"/>
      <c r="K246"/>
      <c r="L246"/>
      <c r="M246"/>
      <c r="N246"/>
      <c r="O246"/>
      <c r="P246"/>
      <c r="Q246"/>
    </row>
    <row r="247" spans="1:17" ht="15">
      <c r="A247"/>
      <c r="B247"/>
      <c r="C247"/>
      <c r="D247"/>
      <c r="E247"/>
      <c r="F247"/>
      <c r="G247"/>
      <c r="H247"/>
      <c r="I247"/>
      <c r="J247"/>
      <c r="K247"/>
      <c r="L247"/>
      <c r="M247"/>
      <c r="N247"/>
      <c r="O247"/>
      <c r="P247"/>
      <c r="Q247"/>
    </row>
    <row r="248" spans="1:17" ht="15">
      <c r="A248"/>
      <c r="B248"/>
      <c r="C248"/>
      <c r="D248"/>
      <c r="E248"/>
      <c r="F248"/>
      <c r="G248"/>
      <c r="H248"/>
      <c r="I248"/>
      <c r="J248"/>
      <c r="K248"/>
      <c r="L248"/>
      <c r="M248"/>
      <c r="N248"/>
      <c r="O248"/>
      <c r="P248"/>
      <c r="Q248"/>
    </row>
    <row r="249" spans="1:17" ht="15">
      <c r="A249"/>
      <c r="B249"/>
      <c r="C249"/>
      <c r="D249"/>
      <c r="E249"/>
      <c r="F249"/>
      <c r="G249"/>
      <c r="H249"/>
      <c r="I249"/>
      <c r="J249"/>
      <c r="K249"/>
      <c r="L249"/>
      <c r="M249"/>
      <c r="N249"/>
      <c r="O249"/>
      <c r="P249"/>
      <c r="Q249"/>
    </row>
    <row r="250" spans="1:17" ht="15">
      <c r="A250"/>
      <c r="B250"/>
      <c r="C250"/>
      <c r="D250"/>
      <c r="E250"/>
      <c r="F250"/>
      <c r="G250"/>
      <c r="H250"/>
      <c r="I250"/>
      <c r="J250"/>
      <c r="K250"/>
      <c r="L250"/>
      <c r="M250"/>
      <c r="N250"/>
      <c r="O250"/>
      <c r="P250"/>
      <c r="Q250"/>
    </row>
    <row r="251" spans="1:17" ht="15">
      <c r="A251"/>
      <c r="B251"/>
      <c r="C251"/>
      <c r="D251"/>
      <c r="E251"/>
      <c r="F251"/>
      <c r="G251"/>
      <c r="H251"/>
      <c r="I251"/>
      <c r="J251"/>
      <c r="K251"/>
      <c r="L251"/>
      <c r="M251"/>
      <c r="N251"/>
      <c r="O251"/>
      <c r="P251"/>
      <c r="Q251"/>
    </row>
    <row r="252" spans="1:17" ht="15">
      <c r="A252"/>
      <c r="B252"/>
      <c r="C252"/>
      <c r="D252"/>
      <c r="E252"/>
      <c r="F252"/>
      <c r="G252"/>
      <c r="H252"/>
      <c r="I252"/>
      <c r="J252"/>
      <c r="K252"/>
      <c r="L252"/>
      <c r="M252"/>
      <c r="N252"/>
      <c r="O252"/>
      <c r="P252"/>
      <c r="Q252"/>
    </row>
    <row r="253" spans="1:17" ht="15">
      <c r="A253"/>
      <c r="B253"/>
      <c r="C253"/>
      <c r="D253"/>
      <c r="E253"/>
      <c r="F253"/>
      <c r="G253"/>
      <c r="H253"/>
      <c r="I253"/>
      <c r="J253"/>
      <c r="K253"/>
      <c r="L253"/>
      <c r="M253"/>
      <c r="N253"/>
      <c r="O253"/>
      <c r="P253"/>
      <c r="Q253"/>
    </row>
    <row r="254" spans="1:17" ht="15">
      <c r="A254"/>
      <c r="B254"/>
      <c r="C254"/>
      <c r="D254"/>
      <c r="E254"/>
      <c r="F254"/>
      <c r="G254"/>
      <c r="H254"/>
      <c r="I254"/>
      <c r="J254"/>
      <c r="K254"/>
      <c r="L254"/>
      <c r="M254"/>
      <c r="N254"/>
      <c r="O254"/>
      <c r="P254"/>
      <c r="Q254"/>
    </row>
    <row r="255" spans="1:17" ht="15">
      <c r="A255"/>
      <c r="B255"/>
      <c r="C255"/>
      <c r="D255"/>
      <c r="E255"/>
      <c r="F255"/>
      <c r="G255"/>
      <c r="H255"/>
      <c r="I255"/>
      <c r="J255"/>
      <c r="K255"/>
      <c r="L255"/>
      <c r="M255"/>
      <c r="N255"/>
      <c r="O255"/>
      <c r="P255"/>
      <c r="Q255"/>
    </row>
    <row r="256" spans="1:17" ht="15">
      <c r="A256"/>
      <c r="B256"/>
      <c r="C256"/>
      <c r="D256"/>
      <c r="E256"/>
      <c r="F256"/>
      <c r="G256"/>
      <c r="H256"/>
      <c r="I256"/>
      <c r="J256"/>
      <c r="K256"/>
      <c r="L256"/>
      <c r="M256"/>
      <c r="N256"/>
      <c r="O256"/>
      <c r="P256"/>
      <c r="Q256"/>
    </row>
    <row r="257" spans="1:17" ht="15">
      <c r="A257"/>
      <c r="B257"/>
      <c r="C257"/>
      <c r="D257"/>
      <c r="E257"/>
      <c r="F257"/>
      <c r="G257"/>
      <c r="H257"/>
      <c r="I257"/>
      <c r="J257"/>
      <c r="K257"/>
      <c r="L257"/>
      <c r="M257"/>
      <c r="N257"/>
      <c r="O257"/>
      <c r="P257"/>
      <c r="Q257"/>
    </row>
    <row r="258" spans="1:17" ht="15">
      <c r="A258"/>
      <c r="B258"/>
      <c r="C258"/>
      <c r="D258"/>
      <c r="E258"/>
      <c r="F258"/>
      <c r="G258"/>
      <c r="H258"/>
      <c r="I258"/>
      <c r="J258"/>
      <c r="K258"/>
      <c r="L258"/>
      <c r="M258"/>
      <c r="N258"/>
      <c r="O258"/>
      <c r="P258"/>
      <c r="Q258"/>
    </row>
    <row r="259" spans="1:17" ht="15">
      <c r="A259"/>
      <c r="B259"/>
      <c r="C259"/>
      <c r="D259"/>
      <c r="E259"/>
      <c r="F259"/>
      <c r="G259"/>
      <c r="H259"/>
      <c r="I259"/>
      <c r="J259"/>
      <c r="K259"/>
      <c r="L259"/>
      <c r="M259"/>
      <c r="N259"/>
      <c r="O259"/>
      <c r="P259"/>
      <c r="Q259"/>
    </row>
    <row r="260" spans="1:17" ht="15">
      <c r="A260"/>
      <c r="B260"/>
      <c r="C260"/>
      <c r="D260"/>
      <c r="E260"/>
      <c r="F260"/>
      <c r="G260"/>
      <c r="H260"/>
      <c r="I260"/>
      <c r="J260"/>
      <c r="K260"/>
      <c r="L260"/>
      <c r="M260"/>
      <c r="N260"/>
      <c r="O260"/>
      <c r="P260"/>
      <c r="Q260"/>
    </row>
    <row r="261" spans="1:17" ht="15">
      <c r="A261"/>
      <c r="B261"/>
      <c r="C261"/>
      <c r="D261"/>
      <c r="E261"/>
      <c r="F261"/>
      <c r="G261"/>
      <c r="H261"/>
      <c r="I261"/>
      <c r="J261"/>
      <c r="K261"/>
      <c r="L261"/>
      <c r="M261"/>
      <c r="N261"/>
      <c r="O261"/>
      <c r="P261"/>
      <c r="Q261"/>
    </row>
    <row r="262" spans="1:17" ht="15">
      <c r="A262"/>
      <c r="B262"/>
      <c r="C262"/>
      <c r="D262"/>
      <c r="E262"/>
      <c r="F262"/>
      <c r="G262"/>
      <c r="H262"/>
      <c r="I262"/>
      <c r="J262"/>
      <c r="K262"/>
      <c r="L262"/>
      <c r="M262"/>
      <c r="N262"/>
      <c r="O262"/>
      <c r="P262"/>
      <c r="Q262"/>
    </row>
    <row r="263" spans="1:17" ht="15">
      <c r="A263"/>
      <c r="B263"/>
      <c r="C263"/>
      <c r="D263"/>
      <c r="E263"/>
      <c r="F263"/>
      <c r="G263"/>
      <c r="H263"/>
      <c r="I263"/>
      <c r="J263"/>
      <c r="K263"/>
      <c r="L263"/>
      <c r="M263"/>
      <c r="N263"/>
      <c r="O263"/>
      <c r="P263"/>
      <c r="Q263"/>
    </row>
    <row r="264" spans="1:17" ht="15">
      <c r="A264"/>
      <c r="B264"/>
      <c r="C264"/>
      <c r="D264"/>
      <c r="E264"/>
      <c r="F264"/>
      <c r="G264"/>
      <c r="H264"/>
      <c r="I264"/>
      <c r="J264"/>
      <c r="K264"/>
      <c r="L264"/>
      <c r="M264"/>
      <c r="N264"/>
      <c r="O264"/>
      <c r="P264"/>
      <c r="Q264"/>
    </row>
    <row r="265" spans="1:17" ht="15">
      <c r="A265"/>
      <c r="B265"/>
      <c r="C265"/>
      <c r="D265"/>
      <c r="E265"/>
      <c r="F265"/>
      <c r="G265"/>
      <c r="H265"/>
      <c r="I265"/>
      <c r="J265"/>
      <c r="K265"/>
      <c r="L265"/>
      <c r="M265"/>
      <c r="N265"/>
      <c r="O265"/>
      <c r="P265"/>
      <c r="Q265"/>
    </row>
    <row r="266" spans="1:17" ht="15">
      <c r="A266"/>
      <c r="B266"/>
      <c r="C266"/>
      <c r="D266"/>
      <c r="E266"/>
      <c r="F266"/>
      <c r="G266"/>
      <c r="H266"/>
      <c r="I266"/>
      <c r="J266"/>
      <c r="K266"/>
      <c r="L266"/>
      <c r="M266"/>
      <c r="N266"/>
      <c r="O266"/>
      <c r="P266"/>
      <c r="Q266"/>
    </row>
    <row r="267" spans="1:17" ht="15">
      <c r="A267"/>
      <c r="B267"/>
      <c r="C267"/>
      <c r="D267"/>
      <c r="E267"/>
      <c r="F267"/>
      <c r="G267"/>
      <c r="H267"/>
      <c r="I267"/>
      <c r="J267"/>
      <c r="K267"/>
      <c r="L267"/>
      <c r="M267"/>
      <c r="N267"/>
      <c r="O267"/>
      <c r="P267"/>
      <c r="Q267"/>
    </row>
    <row r="268" spans="1:17" ht="15">
      <c r="A268"/>
      <c r="B268"/>
      <c r="C268"/>
      <c r="D268"/>
      <c r="E268"/>
      <c r="F268"/>
      <c r="G268"/>
      <c r="H268"/>
      <c r="I268"/>
      <c r="J268"/>
      <c r="K268"/>
      <c r="L268"/>
      <c r="M268"/>
      <c r="N268"/>
      <c r="O268"/>
      <c r="P268"/>
      <c r="Q268"/>
    </row>
    <row r="269" spans="1:17" ht="15">
      <c r="A269"/>
      <c r="B269"/>
      <c r="C269"/>
      <c r="D269"/>
      <c r="E269"/>
      <c r="F269"/>
      <c r="G269"/>
      <c r="H269"/>
      <c r="I269"/>
      <c r="J269"/>
      <c r="K269"/>
      <c r="L269"/>
      <c r="M269"/>
      <c r="N269"/>
      <c r="O269"/>
      <c r="P269"/>
      <c r="Q269"/>
    </row>
    <row r="270" spans="1:17" ht="15">
      <c r="A270"/>
      <c r="B270"/>
      <c r="C270"/>
      <c r="D270"/>
      <c r="E270"/>
      <c r="F270"/>
      <c r="G270"/>
      <c r="H270"/>
      <c r="I270"/>
      <c r="J270"/>
      <c r="K270"/>
      <c r="L270"/>
      <c r="M270"/>
      <c r="N270"/>
      <c r="O270"/>
      <c r="P270"/>
      <c r="Q270"/>
    </row>
    <row r="271" spans="1:17" ht="15">
      <c r="A271"/>
      <c r="B271"/>
      <c r="C271"/>
      <c r="D271"/>
      <c r="E271"/>
      <c r="F271"/>
      <c r="G271"/>
      <c r="H271"/>
      <c r="I271"/>
      <c r="J271"/>
      <c r="K271"/>
      <c r="L271"/>
      <c r="M271"/>
      <c r="N271"/>
      <c r="O271"/>
      <c r="P271"/>
      <c r="Q271"/>
    </row>
    <row r="272" spans="1:17" ht="15">
      <c r="A272"/>
      <c r="B272"/>
      <c r="C272"/>
      <c r="D272"/>
      <c r="E272"/>
      <c r="F272"/>
      <c r="G272"/>
      <c r="H272"/>
      <c r="I272"/>
      <c r="J272"/>
      <c r="K272"/>
      <c r="L272"/>
      <c r="M272"/>
      <c r="N272"/>
      <c r="O272"/>
      <c r="P272"/>
      <c r="Q272"/>
    </row>
    <row r="273" spans="1:17" ht="15">
      <c r="A273"/>
      <c r="B273"/>
      <c r="C273"/>
      <c r="D273"/>
      <c r="E273"/>
      <c r="F273"/>
      <c r="G273"/>
      <c r="H273"/>
      <c r="I273"/>
      <c r="J273"/>
      <c r="K273"/>
      <c r="L273"/>
      <c r="M273"/>
      <c r="N273"/>
      <c r="O273"/>
      <c r="P273"/>
      <c r="Q273"/>
    </row>
    <row r="274" spans="1:17" ht="15">
      <c r="A274"/>
      <c r="B274"/>
      <c r="C274"/>
      <c r="D274"/>
      <c r="E274"/>
      <c r="F274"/>
      <c r="G274"/>
      <c r="H274"/>
      <c r="I274"/>
      <c r="J274"/>
      <c r="K274"/>
      <c r="L274"/>
      <c r="M274"/>
      <c r="N274"/>
      <c r="O274"/>
      <c r="P274"/>
      <c r="Q274"/>
    </row>
    <row r="275" spans="1:17" ht="15">
      <c r="A275"/>
      <c r="B275"/>
      <c r="C275"/>
      <c r="D275"/>
      <c r="E275"/>
      <c r="F275"/>
      <c r="G275"/>
      <c r="H275"/>
      <c r="I275"/>
      <c r="J275"/>
      <c r="K275"/>
      <c r="L275"/>
      <c r="M275"/>
      <c r="N275"/>
      <c r="O275"/>
      <c r="P275"/>
      <c r="Q275"/>
    </row>
    <row r="276" spans="1:17" ht="15">
      <c r="A276"/>
      <c r="B276"/>
      <c r="C276"/>
      <c r="D276"/>
      <c r="E276"/>
      <c r="F276"/>
      <c r="G276"/>
      <c r="H276"/>
      <c r="I276"/>
      <c r="J276"/>
      <c r="K276"/>
      <c r="L276"/>
      <c r="M276"/>
      <c r="N276"/>
      <c r="O276"/>
      <c r="P276"/>
      <c r="Q276"/>
    </row>
    <row r="277" spans="1:17" ht="15">
      <c r="A277"/>
      <c r="B277"/>
      <c r="C277"/>
      <c r="D277"/>
      <c r="E277"/>
      <c r="F277"/>
      <c r="G277"/>
      <c r="H277"/>
      <c r="I277"/>
      <c r="J277"/>
      <c r="K277"/>
      <c r="L277"/>
      <c r="M277"/>
      <c r="N277"/>
      <c r="O277"/>
      <c r="P277"/>
      <c r="Q277"/>
    </row>
    <row r="278" spans="1:17" ht="15">
      <c r="A278"/>
      <c r="B278"/>
      <c r="C278"/>
      <c r="D278"/>
      <c r="E278"/>
      <c r="F278"/>
      <c r="G278"/>
      <c r="H278"/>
      <c r="I278"/>
      <c r="J278"/>
      <c r="K278"/>
      <c r="L278"/>
      <c r="M278"/>
      <c r="N278"/>
      <c r="O278"/>
      <c r="P278"/>
      <c r="Q278"/>
    </row>
    <row r="279" spans="1:17" ht="15">
      <c r="A279"/>
      <c r="B279"/>
      <c r="C279"/>
      <c r="D279"/>
      <c r="E279"/>
      <c r="F279"/>
      <c r="G279"/>
      <c r="H279"/>
      <c r="I279"/>
      <c r="J279"/>
      <c r="K279"/>
      <c r="L279"/>
      <c r="M279"/>
      <c r="N279"/>
      <c r="O279"/>
      <c r="P279"/>
      <c r="Q279"/>
    </row>
    <row r="280" spans="1:17" ht="15">
      <c r="A280"/>
      <c r="B280"/>
      <c r="C280"/>
      <c r="D280"/>
      <c r="E280"/>
      <c r="F280"/>
      <c r="G280"/>
      <c r="H280"/>
      <c r="I280"/>
      <c r="J280"/>
      <c r="K280"/>
      <c r="L280"/>
      <c r="M280"/>
      <c r="N280"/>
      <c r="O280"/>
      <c r="P280"/>
      <c r="Q280"/>
    </row>
    <row r="281" spans="1:17" ht="15">
      <c r="A281"/>
      <c r="B281"/>
      <c r="C281"/>
      <c r="D281"/>
      <c r="E281"/>
      <c r="F281"/>
      <c r="G281"/>
      <c r="H281"/>
      <c r="I281"/>
      <c r="J281"/>
      <c r="K281"/>
      <c r="L281"/>
      <c r="M281"/>
      <c r="N281"/>
      <c r="O281"/>
      <c r="P281"/>
      <c r="Q281"/>
    </row>
    <row r="282" spans="1:17" ht="15">
      <c r="A282"/>
      <c r="B282"/>
      <c r="C282"/>
      <c r="D282"/>
      <c r="E282"/>
      <c r="F282"/>
      <c r="G282"/>
      <c r="H282"/>
      <c r="I282"/>
      <c r="J282"/>
      <c r="K282"/>
      <c r="L282"/>
      <c r="M282"/>
      <c r="N282"/>
      <c r="O282"/>
      <c r="P282"/>
      <c r="Q282"/>
    </row>
    <row r="283" spans="1:17" ht="15">
      <c r="A283"/>
      <c r="B283"/>
      <c r="C283"/>
      <c r="D283"/>
      <c r="E283"/>
      <c r="F283"/>
      <c r="G283"/>
      <c r="H283"/>
      <c r="I283"/>
      <c r="J283"/>
      <c r="K283"/>
      <c r="L283"/>
      <c r="M283"/>
      <c r="N283"/>
      <c r="O283"/>
      <c r="P283"/>
      <c r="Q283"/>
    </row>
    <row r="284" spans="1:17" ht="15">
      <c r="A284"/>
      <c r="B284"/>
      <c r="C284"/>
      <c r="D284"/>
      <c r="E284"/>
      <c r="F284"/>
      <c r="G284"/>
      <c r="H284"/>
      <c r="I284"/>
      <c r="J284"/>
      <c r="K284"/>
      <c r="L284"/>
      <c r="M284"/>
      <c r="N284"/>
      <c r="O284"/>
      <c r="P284"/>
      <c r="Q284"/>
    </row>
    <row r="285" spans="1:17" ht="15">
      <c r="A285"/>
      <c r="B285"/>
      <c r="C285"/>
      <c r="D285"/>
      <c r="E285"/>
      <c r="F285"/>
      <c r="G285"/>
      <c r="H285"/>
      <c r="I285"/>
      <c r="J285"/>
      <c r="K285"/>
      <c r="L285"/>
      <c r="M285"/>
      <c r="N285"/>
      <c r="O285"/>
      <c r="P285"/>
      <c r="Q285"/>
    </row>
    <row r="286" spans="1:17" ht="15">
      <c r="A286"/>
      <c r="B286"/>
      <c r="C286"/>
      <c r="D286"/>
      <c r="E286"/>
      <c r="F286"/>
      <c r="G286"/>
      <c r="H286"/>
      <c r="I286"/>
      <c r="J286"/>
      <c r="K286"/>
      <c r="L286"/>
      <c r="M286"/>
      <c r="N286"/>
      <c r="O286"/>
      <c r="P286"/>
      <c r="Q286"/>
    </row>
    <row r="287" spans="1:17" ht="15">
      <c r="A287"/>
      <c r="B287"/>
      <c r="C287"/>
      <c r="D287"/>
      <c r="E287"/>
      <c r="F287"/>
      <c r="G287"/>
      <c r="H287"/>
      <c r="I287"/>
      <c r="J287"/>
      <c r="K287"/>
      <c r="L287"/>
      <c r="M287"/>
      <c r="N287"/>
      <c r="O287"/>
      <c r="P287"/>
      <c r="Q287"/>
    </row>
    <row r="288" spans="1:17" ht="15">
      <c r="A288"/>
      <c r="B288"/>
      <c r="C288"/>
      <c r="D288"/>
      <c r="E288"/>
      <c r="F288"/>
      <c r="G288"/>
      <c r="H288"/>
      <c r="I288"/>
      <c r="J288"/>
      <c r="K288"/>
      <c r="L288"/>
      <c r="M288"/>
      <c r="N288"/>
      <c r="O288"/>
      <c r="P288"/>
      <c r="Q288"/>
    </row>
    <row r="289" spans="1:17" ht="15">
      <c r="A289"/>
      <c r="B289"/>
      <c r="C289"/>
      <c r="D289"/>
      <c r="E289"/>
      <c r="F289"/>
      <c r="G289"/>
      <c r="H289"/>
      <c r="I289"/>
      <c r="J289"/>
      <c r="K289"/>
      <c r="L289"/>
      <c r="M289"/>
      <c r="N289"/>
      <c r="O289"/>
      <c r="P289"/>
      <c r="Q289"/>
    </row>
    <row r="290" spans="1:17" ht="15">
      <c r="A290"/>
      <c r="B290"/>
      <c r="C290"/>
      <c r="D290"/>
      <c r="E290"/>
      <c r="F290"/>
      <c r="G290"/>
      <c r="H290"/>
      <c r="I290"/>
      <c r="J290"/>
      <c r="K290"/>
      <c r="L290"/>
      <c r="M290"/>
      <c r="N290"/>
      <c r="O290"/>
      <c r="P290"/>
      <c r="Q290"/>
    </row>
    <row r="291" spans="1:17" ht="15">
      <c r="A291"/>
      <c r="B291"/>
      <c r="C291"/>
      <c r="D291"/>
      <c r="E291"/>
      <c r="F291"/>
      <c r="G291"/>
      <c r="H291"/>
      <c r="I291"/>
      <c r="J291"/>
      <c r="K291"/>
      <c r="L291"/>
      <c r="M291"/>
      <c r="N291"/>
      <c r="O291"/>
      <c r="P291"/>
      <c r="Q291"/>
    </row>
    <row r="292" spans="1:17" ht="15">
      <c r="A292"/>
      <c r="B292"/>
      <c r="C292"/>
      <c r="D292"/>
      <c r="E292"/>
      <c r="F292"/>
      <c r="G292"/>
      <c r="H292"/>
      <c r="I292"/>
      <c r="J292"/>
      <c r="K292"/>
      <c r="L292"/>
      <c r="M292"/>
      <c r="N292"/>
      <c r="O292"/>
      <c r="P292"/>
      <c r="Q292"/>
    </row>
    <row r="293" spans="1:17" ht="15">
      <c r="A293"/>
      <c r="B293"/>
      <c r="C293"/>
      <c r="D293"/>
      <c r="E293"/>
      <c r="F293"/>
      <c r="G293"/>
      <c r="H293"/>
      <c r="I293"/>
      <c r="J293"/>
      <c r="K293"/>
      <c r="L293"/>
      <c r="M293"/>
      <c r="N293"/>
      <c r="O293"/>
      <c r="P293"/>
      <c r="Q293"/>
    </row>
    <row r="294" spans="1:17" ht="15">
      <c r="A294"/>
      <c r="B294"/>
      <c r="C294"/>
      <c r="D294"/>
      <c r="E294"/>
      <c r="F294"/>
      <c r="G294"/>
      <c r="H294"/>
      <c r="I294"/>
      <c r="J294"/>
      <c r="K294"/>
      <c r="L294"/>
      <c r="M294"/>
      <c r="N294"/>
      <c r="O294"/>
      <c r="P294"/>
      <c r="Q294"/>
    </row>
    <row r="295" spans="1:17" ht="15">
      <c r="A295"/>
      <c r="B295"/>
      <c r="C295"/>
      <c r="D295"/>
      <c r="E295"/>
      <c r="F295"/>
      <c r="G295"/>
      <c r="H295"/>
      <c r="I295"/>
      <c r="J295"/>
      <c r="K295"/>
      <c r="L295"/>
      <c r="M295"/>
      <c r="N295"/>
      <c r="O295"/>
      <c r="P295"/>
      <c r="Q295"/>
    </row>
    <row r="296" spans="1:17" ht="15">
      <c r="A296"/>
      <c r="B296"/>
      <c r="C296"/>
      <c r="D296"/>
      <c r="E296"/>
      <c r="F296"/>
      <c r="G296"/>
      <c r="H296"/>
      <c r="I296"/>
      <c r="J296"/>
      <c r="K296"/>
      <c r="L296"/>
      <c r="M296"/>
      <c r="N296"/>
      <c r="O296"/>
      <c r="P296"/>
      <c r="Q296"/>
    </row>
    <row r="297" spans="1:17" ht="15">
      <c r="A297"/>
      <c r="B297"/>
      <c r="C297"/>
      <c r="D297"/>
      <c r="E297"/>
      <c r="F297"/>
      <c r="G297"/>
      <c r="H297"/>
      <c r="I297"/>
      <c r="J297"/>
      <c r="K297"/>
      <c r="L297"/>
      <c r="M297"/>
      <c r="N297"/>
      <c r="O297"/>
      <c r="P297"/>
      <c r="Q297"/>
    </row>
    <row r="298" spans="1:17" ht="15">
      <c r="A298"/>
      <c r="B298"/>
      <c r="C298"/>
      <c r="D298"/>
      <c r="E298"/>
      <c r="F298"/>
      <c r="G298"/>
      <c r="H298"/>
      <c r="I298"/>
      <c r="J298"/>
      <c r="K298"/>
      <c r="L298"/>
      <c r="M298"/>
      <c r="N298"/>
      <c r="O298"/>
      <c r="P298"/>
      <c r="Q298"/>
    </row>
    <row r="299" spans="1:17" ht="15">
      <c r="A299"/>
      <c r="B299"/>
      <c r="C299"/>
      <c r="D299"/>
      <c r="E299"/>
      <c r="F299"/>
      <c r="G299"/>
      <c r="H299"/>
      <c r="I299"/>
      <c r="J299"/>
      <c r="K299"/>
      <c r="L299"/>
      <c r="M299"/>
      <c r="N299"/>
      <c r="O299"/>
      <c r="P299"/>
      <c r="Q299"/>
    </row>
    <row r="300" spans="1:17" ht="15">
      <c r="A300"/>
      <c r="B300"/>
      <c r="C300"/>
      <c r="D300"/>
      <c r="E300"/>
      <c r="F300"/>
      <c r="G300"/>
      <c r="H300"/>
      <c r="I300"/>
      <c r="J300"/>
      <c r="K300"/>
      <c r="L300"/>
      <c r="M300"/>
      <c r="N300"/>
      <c r="O300"/>
      <c r="P300"/>
      <c r="Q300"/>
    </row>
    <row r="301" spans="1:17" ht="15">
      <c r="A301"/>
      <c r="B301"/>
      <c r="C301"/>
      <c r="D301"/>
      <c r="E301"/>
      <c r="F301"/>
      <c r="G301"/>
      <c r="H301"/>
      <c r="I301"/>
      <c r="J301"/>
      <c r="K301"/>
      <c r="L301"/>
      <c r="M301"/>
      <c r="N301"/>
      <c r="O301"/>
      <c r="P301"/>
      <c r="Q301"/>
    </row>
    <row r="302" spans="1:17" ht="15">
      <c r="A302"/>
      <c r="B302"/>
      <c r="C302"/>
      <c r="D302"/>
      <c r="E302"/>
      <c r="F302"/>
      <c r="G302"/>
      <c r="H302"/>
      <c r="I302"/>
      <c r="J302"/>
      <c r="K302"/>
      <c r="L302"/>
      <c r="M302"/>
      <c r="N302"/>
      <c r="O302"/>
      <c r="P302"/>
      <c r="Q302"/>
    </row>
    <row r="303" spans="1:17" ht="15">
      <c r="A303"/>
      <c r="B303"/>
      <c r="C303"/>
      <c r="D303"/>
      <c r="E303"/>
      <c r="F303"/>
      <c r="G303"/>
      <c r="H303"/>
      <c r="I303"/>
      <c r="J303"/>
      <c r="K303"/>
      <c r="L303"/>
      <c r="M303"/>
      <c r="N303"/>
      <c r="O303"/>
      <c r="P303"/>
      <c r="Q303"/>
    </row>
    <row r="304" spans="1:17" ht="15">
      <c r="A304"/>
      <c r="B304"/>
      <c r="C304"/>
      <c r="D304"/>
      <c r="E304"/>
      <c r="F304"/>
      <c r="G304"/>
      <c r="H304"/>
      <c r="I304"/>
      <c r="J304"/>
      <c r="K304"/>
      <c r="L304"/>
      <c r="M304"/>
      <c r="N304"/>
      <c r="O304"/>
      <c r="P304"/>
      <c r="Q304"/>
    </row>
    <row r="305" spans="1:17" ht="15">
      <c r="A305"/>
      <c r="B305"/>
      <c r="C305"/>
      <c r="D305"/>
      <c r="E305"/>
      <c r="F305"/>
      <c r="G305"/>
      <c r="H305"/>
      <c r="I305"/>
      <c r="J305"/>
      <c r="K305"/>
      <c r="L305"/>
      <c r="M305"/>
      <c r="N305"/>
      <c r="O305"/>
      <c r="P305"/>
      <c r="Q305"/>
    </row>
    <row r="306" spans="1:17" ht="15">
      <c r="A306"/>
      <c r="B306"/>
      <c r="C306"/>
      <c r="D306"/>
      <c r="E306"/>
      <c r="F306"/>
      <c r="G306"/>
      <c r="H306"/>
      <c r="I306"/>
      <c r="J306"/>
      <c r="K306"/>
      <c r="L306"/>
      <c r="M306"/>
      <c r="N306"/>
      <c r="O306"/>
      <c r="P306"/>
      <c r="Q306"/>
    </row>
    <row r="307" spans="1:17" ht="15">
      <c r="A307"/>
      <c r="B307"/>
      <c r="C307"/>
      <c r="D307"/>
      <c r="E307"/>
      <c r="F307"/>
      <c r="G307"/>
      <c r="H307"/>
      <c r="I307"/>
      <c r="J307"/>
      <c r="K307"/>
      <c r="L307"/>
      <c r="M307"/>
      <c r="N307"/>
      <c r="O307"/>
      <c r="P307"/>
      <c r="Q307"/>
    </row>
    <row r="308" spans="1:17" ht="15">
      <c r="A308"/>
      <c r="B308"/>
      <c r="C308"/>
      <c r="D308"/>
      <c r="E308"/>
      <c r="F308"/>
      <c r="G308"/>
      <c r="H308"/>
      <c r="I308"/>
      <c r="J308"/>
      <c r="K308"/>
      <c r="L308"/>
      <c r="M308"/>
      <c r="N308"/>
      <c r="O308"/>
      <c r="P308"/>
      <c r="Q308"/>
    </row>
    <row r="309" spans="1:17" ht="15">
      <c r="A309"/>
      <c r="B309"/>
      <c r="C309"/>
      <c r="D309"/>
      <c r="E309"/>
      <c r="F309"/>
      <c r="G309"/>
      <c r="H309"/>
      <c r="I309"/>
      <c r="J309"/>
      <c r="K309"/>
      <c r="L309"/>
      <c r="M309"/>
      <c r="N309"/>
      <c r="O309"/>
      <c r="P309"/>
      <c r="Q309"/>
    </row>
    <row r="310" spans="1:17" ht="15">
      <c r="A310"/>
      <c r="B310"/>
      <c r="C310"/>
      <c r="D310"/>
      <c r="E310"/>
      <c r="F310"/>
      <c r="G310"/>
      <c r="H310"/>
      <c r="I310"/>
      <c r="J310"/>
      <c r="K310"/>
      <c r="L310"/>
      <c r="M310"/>
      <c r="N310"/>
      <c r="O310"/>
      <c r="P310"/>
      <c r="Q310"/>
    </row>
    <row r="311" spans="1:17" ht="15">
      <c r="A311"/>
      <c r="B311"/>
      <c r="C311"/>
      <c r="D311"/>
      <c r="E311"/>
      <c r="F311"/>
      <c r="G311"/>
      <c r="H311"/>
      <c r="I311"/>
      <c r="J311"/>
      <c r="K311"/>
      <c r="L311"/>
      <c r="M311"/>
      <c r="N311"/>
      <c r="O311"/>
      <c r="P311"/>
      <c r="Q311"/>
    </row>
    <row r="312" spans="1:17" ht="15">
      <c r="A312"/>
      <c r="B312"/>
      <c r="C312"/>
      <c r="D312"/>
      <c r="E312"/>
      <c r="F312"/>
      <c r="G312"/>
      <c r="H312"/>
      <c r="I312"/>
      <c r="J312"/>
      <c r="K312"/>
      <c r="L312"/>
      <c r="M312"/>
      <c r="N312"/>
      <c r="O312"/>
      <c r="P312"/>
      <c r="Q312"/>
    </row>
    <row r="313" spans="1:17" ht="15">
      <c r="A313"/>
      <c r="B313"/>
      <c r="C313"/>
      <c r="D313"/>
      <c r="E313"/>
      <c r="F313"/>
      <c r="G313"/>
      <c r="H313"/>
      <c r="I313"/>
      <c r="J313"/>
      <c r="K313"/>
      <c r="L313"/>
      <c r="M313"/>
      <c r="N313"/>
      <c r="O313"/>
      <c r="P313"/>
      <c r="Q313"/>
    </row>
    <row r="314" spans="1:17" ht="15">
      <c r="A314"/>
      <c r="B314"/>
      <c r="C314"/>
      <c r="D314"/>
      <c r="E314"/>
      <c r="F314"/>
      <c r="G314"/>
      <c r="H314"/>
      <c r="I314"/>
      <c r="J314"/>
      <c r="K314"/>
      <c r="L314"/>
      <c r="M314"/>
      <c r="N314"/>
      <c r="O314"/>
      <c r="P314"/>
      <c r="Q314"/>
    </row>
    <row r="315" spans="1:17" ht="15">
      <c r="A315"/>
      <c r="B315"/>
      <c r="C315"/>
      <c r="D315"/>
      <c r="E315"/>
      <c r="F315"/>
      <c r="G315"/>
      <c r="H315"/>
      <c r="I315"/>
      <c r="J315"/>
      <c r="K315"/>
      <c r="L315"/>
      <c r="M315"/>
      <c r="N315"/>
      <c r="O315"/>
      <c r="P315"/>
      <c r="Q315"/>
    </row>
    <row r="316" spans="1:17" ht="15">
      <c r="A316"/>
      <c r="B316"/>
      <c r="C316"/>
      <c r="D316"/>
      <c r="E316"/>
      <c r="F316"/>
      <c r="G316"/>
      <c r="H316"/>
      <c r="I316"/>
      <c r="J316"/>
      <c r="K316"/>
      <c r="L316"/>
      <c r="M316"/>
      <c r="N316"/>
      <c r="O316"/>
      <c r="P316"/>
      <c r="Q316"/>
    </row>
    <row r="317" spans="1:17" ht="15">
      <c r="A317"/>
      <c r="B317"/>
      <c r="C317"/>
      <c r="D317"/>
      <c r="E317"/>
      <c r="F317"/>
      <c r="G317"/>
      <c r="H317"/>
      <c r="I317"/>
      <c r="J317"/>
      <c r="K317"/>
      <c r="L317"/>
      <c r="M317"/>
      <c r="N317"/>
      <c r="O317"/>
      <c r="P317"/>
      <c r="Q317"/>
    </row>
    <row r="318" spans="1:17" ht="15">
      <c r="A318"/>
      <c r="B318"/>
      <c r="C318"/>
      <c r="D318"/>
      <c r="E318"/>
      <c r="F318"/>
      <c r="G318"/>
      <c r="H318"/>
      <c r="I318"/>
      <c r="J318"/>
      <c r="K318"/>
      <c r="L318"/>
      <c r="M318"/>
      <c r="N318"/>
      <c r="O318"/>
      <c r="P318"/>
      <c r="Q318"/>
    </row>
    <row r="319" spans="1:17" ht="15">
      <c r="A319"/>
      <c r="B319"/>
      <c r="C319"/>
      <c r="D319"/>
      <c r="E319"/>
      <c r="F319"/>
      <c r="G319"/>
      <c r="H319"/>
      <c r="I319"/>
      <c r="J319"/>
      <c r="K319"/>
      <c r="L319"/>
      <c r="M319"/>
      <c r="N319"/>
      <c r="O319"/>
      <c r="P319"/>
      <c r="Q319"/>
    </row>
    <row r="320" spans="1:17" ht="15">
      <c r="A320"/>
      <c r="B320"/>
      <c r="C320"/>
      <c r="D320"/>
      <c r="E320"/>
      <c r="F320"/>
      <c r="G320"/>
      <c r="H320"/>
      <c r="I320"/>
      <c r="J320"/>
      <c r="K320"/>
      <c r="L320"/>
      <c r="M320"/>
      <c r="N320"/>
      <c r="O320"/>
      <c r="P320"/>
      <c r="Q320"/>
    </row>
    <row r="321" spans="1:17" ht="15">
      <c r="A321"/>
      <c r="B321"/>
      <c r="C321"/>
      <c r="D321"/>
      <c r="E321"/>
      <c r="F321"/>
      <c r="G321"/>
      <c r="H321"/>
      <c r="I321"/>
      <c r="J321"/>
      <c r="K321"/>
      <c r="L321"/>
      <c r="M321"/>
      <c r="N321"/>
      <c r="O321"/>
      <c r="P321"/>
      <c r="Q321"/>
    </row>
    <row r="322" spans="1:17" ht="15">
      <c r="A322"/>
      <c r="B322"/>
      <c r="C322"/>
      <c r="D322"/>
      <c r="E322"/>
      <c r="F322"/>
      <c r="G322"/>
      <c r="H322"/>
      <c r="I322"/>
      <c r="J322"/>
      <c r="K322"/>
      <c r="L322"/>
      <c r="M322"/>
      <c r="N322"/>
      <c r="O322"/>
      <c r="P322"/>
      <c r="Q322"/>
    </row>
    <row r="323" spans="1:17" ht="15">
      <c r="A323"/>
      <c r="B323"/>
      <c r="C323"/>
      <c r="D323"/>
      <c r="E323"/>
      <c r="F323"/>
      <c r="G323"/>
      <c r="H323"/>
      <c r="I323"/>
      <c r="J323"/>
      <c r="K323"/>
      <c r="L323"/>
      <c r="M323"/>
      <c r="N323"/>
      <c r="O323"/>
      <c r="P323"/>
      <c r="Q323"/>
    </row>
    <row r="324" spans="1:17" ht="15">
      <c r="A324"/>
      <c r="B324"/>
      <c r="C324"/>
      <c r="D324"/>
      <c r="E324"/>
      <c r="F324"/>
      <c r="G324"/>
      <c r="H324"/>
      <c r="I324"/>
      <c r="J324"/>
      <c r="K324"/>
      <c r="L324"/>
      <c r="M324"/>
      <c r="N324"/>
      <c r="O324"/>
      <c r="P324"/>
      <c r="Q324"/>
    </row>
    <row r="325" spans="1:17" ht="15">
      <c r="A325"/>
      <c r="B325"/>
      <c r="C325"/>
      <c r="D325"/>
      <c r="E325"/>
      <c r="F325"/>
      <c r="G325"/>
      <c r="H325"/>
      <c r="I325"/>
      <c r="J325"/>
      <c r="K325"/>
      <c r="L325"/>
      <c r="M325"/>
      <c r="N325"/>
      <c r="O325"/>
      <c r="P325"/>
      <c r="Q325"/>
    </row>
    <row r="326" spans="1:17" ht="15">
      <c r="A326"/>
      <c r="B326"/>
      <c r="C326"/>
      <c r="D326"/>
      <c r="E326"/>
      <c r="F326"/>
      <c r="G326"/>
      <c r="H326"/>
      <c r="I326"/>
      <c r="J326"/>
      <c r="K326"/>
      <c r="L326"/>
      <c r="M326"/>
      <c r="N326"/>
      <c r="O326"/>
      <c r="P326"/>
      <c r="Q326"/>
    </row>
    <row r="327" spans="1:17" ht="15">
      <c r="A327"/>
      <c r="B327"/>
      <c r="C327"/>
      <c r="D327"/>
      <c r="E327"/>
      <c r="F327"/>
      <c r="G327"/>
      <c r="H327"/>
      <c r="I327"/>
      <c r="J327"/>
      <c r="K327"/>
      <c r="L327"/>
      <c r="M327"/>
      <c r="N327"/>
      <c r="O327"/>
      <c r="P327"/>
      <c r="Q327"/>
    </row>
    <row r="328" spans="1:17" ht="15">
      <c r="A328"/>
      <c r="B328"/>
      <c r="C328"/>
      <c r="D328"/>
      <c r="E328"/>
      <c r="F328"/>
      <c r="G328"/>
      <c r="H328"/>
      <c r="I328"/>
      <c r="J328"/>
      <c r="K328"/>
      <c r="L328"/>
      <c r="M328"/>
      <c r="N328"/>
      <c r="O328"/>
      <c r="P328"/>
      <c r="Q328"/>
    </row>
    <row r="329" spans="1:17" ht="15">
      <c r="A329"/>
      <c r="B329"/>
      <c r="C329"/>
      <c r="D329"/>
      <c r="E329"/>
      <c r="F329"/>
      <c r="G329"/>
      <c r="H329"/>
      <c r="I329"/>
      <c r="J329"/>
      <c r="K329"/>
      <c r="L329"/>
      <c r="M329"/>
      <c r="N329"/>
      <c r="O329"/>
      <c r="P329"/>
      <c r="Q329"/>
    </row>
    <row r="330" spans="1:17" ht="15">
      <c r="A330"/>
      <c r="B330"/>
      <c r="C330"/>
      <c r="D330"/>
      <c r="E330"/>
      <c r="F330"/>
      <c r="G330"/>
      <c r="H330"/>
      <c r="I330"/>
      <c r="J330"/>
      <c r="K330"/>
      <c r="L330"/>
      <c r="M330"/>
      <c r="N330"/>
      <c r="O330"/>
      <c r="P330"/>
      <c r="Q330"/>
    </row>
    <row r="331" spans="1:17" ht="15">
      <c r="A331"/>
      <c r="B331"/>
      <c r="C331"/>
      <c r="D331"/>
      <c r="E331"/>
      <c r="F331"/>
      <c r="G331"/>
      <c r="H331"/>
      <c r="I331"/>
      <c r="J331"/>
      <c r="K331"/>
      <c r="L331"/>
      <c r="M331"/>
      <c r="N331"/>
      <c r="O331"/>
      <c r="P331"/>
      <c r="Q331"/>
    </row>
    <row r="332" spans="1:17" ht="15">
      <c r="A332"/>
      <c r="B332"/>
      <c r="C332"/>
      <c r="D332"/>
      <c r="E332"/>
      <c r="F332"/>
      <c r="G332"/>
      <c r="H332"/>
      <c r="I332"/>
      <c r="J332"/>
      <c r="K332"/>
      <c r="L332"/>
      <c r="M332"/>
      <c r="N332"/>
      <c r="O332"/>
      <c r="P332"/>
      <c r="Q332"/>
    </row>
    <row r="333" spans="1:17" ht="15">
      <c r="A333"/>
      <c r="B333"/>
      <c r="C333"/>
      <c r="D333"/>
      <c r="E333"/>
      <c r="F333"/>
      <c r="G333"/>
      <c r="H333"/>
      <c r="I333"/>
      <c r="J333"/>
      <c r="K333"/>
      <c r="L333"/>
      <c r="M333"/>
      <c r="N333"/>
      <c r="O333"/>
      <c r="P333"/>
      <c r="Q333"/>
    </row>
    <row r="334" spans="1:17" ht="15">
      <c r="A334"/>
      <c r="B334"/>
      <c r="C334"/>
      <c r="D334"/>
      <c r="E334"/>
      <c r="F334"/>
      <c r="G334"/>
      <c r="H334"/>
      <c r="I334"/>
      <c r="J334"/>
      <c r="K334"/>
      <c r="L334"/>
      <c r="M334"/>
      <c r="N334"/>
      <c r="O334"/>
      <c r="P334"/>
      <c r="Q334"/>
    </row>
    <row r="335" spans="1:17" ht="15">
      <c r="A335"/>
      <c r="B335"/>
      <c r="C335"/>
      <c r="D335"/>
      <c r="E335"/>
      <c r="F335"/>
      <c r="G335"/>
      <c r="H335"/>
      <c r="I335"/>
      <c r="J335"/>
      <c r="K335"/>
      <c r="L335"/>
      <c r="M335"/>
      <c r="N335"/>
      <c r="O335"/>
      <c r="P335"/>
      <c r="Q335"/>
    </row>
    <row r="336" spans="1:17" ht="15">
      <c r="A336"/>
      <c r="B336"/>
      <c r="C336"/>
      <c r="D336"/>
      <c r="E336"/>
      <c r="F336"/>
      <c r="G336"/>
      <c r="H336"/>
      <c r="I336"/>
      <c r="J336"/>
      <c r="K336"/>
      <c r="L336"/>
      <c r="M336"/>
      <c r="N336"/>
      <c r="O336"/>
      <c r="P336"/>
      <c r="Q336"/>
    </row>
    <row r="337" spans="1:17" ht="15">
      <c r="A337"/>
      <c r="B337"/>
      <c r="C337"/>
      <c r="D337"/>
      <c r="E337"/>
      <c r="F337"/>
      <c r="G337"/>
      <c r="H337"/>
      <c r="I337"/>
      <c r="J337"/>
      <c r="K337"/>
      <c r="L337"/>
      <c r="M337"/>
      <c r="N337"/>
      <c r="O337"/>
      <c r="P337"/>
      <c r="Q337"/>
    </row>
    <row r="338" spans="1:17" ht="15">
      <c r="A338"/>
      <c r="B338"/>
      <c r="C338"/>
      <c r="D338"/>
      <c r="E338"/>
      <c r="F338"/>
      <c r="G338"/>
      <c r="H338"/>
      <c r="I338"/>
      <c r="J338"/>
      <c r="K338"/>
      <c r="L338"/>
      <c r="M338"/>
      <c r="N338"/>
      <c r="O338"/>
      <c r="P338"/>
      <c r="Q338"/>
    </row>
    <row r="339" spans="1:17" ht="15">
      <c r="A339"/>
      <c r="B339"/>
      <c r="C339"/>
      <c r="D339"/>
      <c r="E339"/>
      <c r="F339"/>
      <c r="G339"/>
      <c r="H339"/>
      <c r="I339"/>
      <c r="J339"/>
      <c r="K339"/>
      <c r="L339"/>
      <c r="M339"/>
      <c r="N339"/>
      <c r="O339"/>
      <c r="P339"/>
      <c r="Q339"/>
    </row>
    <row r="340" spans="1:17" ht="15">
      <c r="A340"/>
      <c r="B340"/>
      <c r="C340"/>
      <c r="D340"/>
      <c r="E340"/>
      <c r="F340"/>
      <c r="G340"/>
      <c r="H340"/>
      <c r="I340"/>
      <c r="J340"/>
      <c r="K340"/>
      <c r="L340"/>
      <c r="M340"/>
      <c r="N340"/>
      <c r="O340"/>
      <c r="P340"/>
      <c r="Q340"/>
    </row>
    <row r="341" spans="1:17" ht="15">
      <c r="A341"/>
      <c r="B341"/>
      <c r="C341"/>
      <c r="D341"/>
      <c r="E341"/>
      <c r="F341"/>
      <c r="G341"/>
      <c r="H341"/>
      <c r="I341"/>
      <c r="J341"/>
      <c r="K341"/>
      <c r="L341"/>
      <c r="M341"/>
      <c r="N341"/>
      <c r="O341"/>
      <c r="P341"/>
      <c r="Q341"/>
    </row>
    <row r="342" spans="1:17" ht="15">
      <c r="A342"/>
      <c r="B342"/>
      <c r="C342"/>
      <c r="D342"/>
      <c r="E342"/>
      <c r="F342"/>
      <c r="G342"/>
      <c r="H342"/>
      <c r="I342"/>
      <c r="J342"/>
      <c r="K342"/>
      <c r="L342"/>
      <c r="M342"/>
      <c r="N342"/>
      <c r="O342"/>
      <c r="P342"/>
      <c r="Q342"/>
    </row>
    <row r="343" spans="1:17" ht="15">
      <c r="A343"/>
      <c r="B343"/>
      <c r="C343"/>
      <c r="D343"/>
      <c r="E343"/>
      <c r="F343"/>
      <c r="G343"/>
      <c r="H343"/>
      <c r="I343"/>
      <c r="J343"/>
      <c r="K343"/>
      <c r="L343"/>
      <c r="M343"/>
      <c r="N343"/>
      <c r="O343"/>
      <c r="P343"/>
      <c r="Q343"/>
    </row>
    <row r="344" spans="1:17" ht="15">
      <c r="A344"/>
      <c r="B344"/>
      <c r="C344"/>
      <c r="D344"/>
      <c r="E344"/>
      <c r="F344"/>
      <c r="G344"/>
      <c r="H344"/>
      <c r="I344"/>
      <c r="J344"/>
      <c r="K344"/>
      <c r="L344"/>
      <c r="M344"/>
      <c r="N344"/>
      <c r="O344"/>
      <c r="P344"/>
      <c r="Q344"/>
    </row>
    <row r="345" spans="1:17" ht="15">
      <c r="A345"/>
      <c r="B345"/>
      <c r="C345"/>
      <c r="D345"/>
      <c r="E345"/>
      <c r="F345"/>
      <c r="G345"/>
      <c r="H345"/>
      <c r="I345"/>
      <c r="J345"/>
      <c r="K345"/>
      <c r="L345"/>
      <c r="M345"/>
      <c r="N345"/>
      <c r="O345"/>
      <c r="P345"/>
      <c r="Q345"/>
    </row>
    <row r="346" spans="1:17" ht="15">
      <c r="A346"/>
      <c r="B346"/>
      <c r="C346"/>
      <c r="D346"/>
      <c r="E346"/>
      <c r="F346"/>
      <c r="G346"/>
      <c r="H346"/>
      <c r="I346"/>
      <c r="J346"/>
      <c r="K346"/>
      <c r="L346"/>
      <c r="M346"/>
      <c r="N346"/>
      <c r="O346"/>
      <c r="P346"/>
      <c r="Q346"/>
    </row>
    <row r="347" spans="1:17" ht="15">
      <c r="A347"/>
      <c r="B347"/>
      <c r="C347"/>
      <c r="D347"/>
      <c r="E347"/>
      <c r="F347"/>
      <c r="G347"/>
      <c r="H347"/>
      <c r="I347"/>
      <c r="J347"/>
      <c r="K347"/>
      <c r="L347"/>
      <c r="M347"/>
      <c r="N347"/>
      <c r="O347"/>
      <c r="P347"/>
      <c r="Q347"/>
    </row>
    <row r="348" spans="1:17" ht="15">
      <c r="A348"/>
      <c r="B348"/>
      <c r="C348"/>
      <c r="D348"/>
      <c r="E348"/>
      <c r="F348"/>
      <c r="G348"/>
      <c r="H348"/>
      <c r="I348"/>
      <c r="J348"/>
      <c r="K348"/>
      <c r="L348"/>
      <c r="M348"/>
      <c r="N348"/>
      <c r="O348"/>
      <c r="P348"/>
      <c r="Q348"/>
    </row>
    <row r="349" spans="1:17" ht="15">
      <c r="A349"/>
      <c r="B349"/>
      <c r="C349"/>
      <c r="D349"/>
      <c r="E349"/>
      <c r="F349"/>
      <c r="G349"/>
      <c r="H349"/>
      <c r="I349"/>
      <c r="J349"/>
      <c r="K349"/>
      <c r="L349"/>
      <c r="M349"/>
      <c r="N349"/>
      <c r="O349"/>
      <c r="P349"/>
      <c r="Q349"/>
    </row>
    <row r="350" spans="1:17" ht="15">
      <c r="A350"/>
      <c r="B350"/>
      <c r="C350"/>
      <c r="D350"/>
      <c r="E350"/>
      <c r="F350"/>
      <c r="G350"/>
      <c r="H350"/>
      <c r="I350"/>
      <c r="J350"/>
      <c r="K350"/>
      <c r="L350"/>
      <c r="M350"/>
      <c r="N350"/>
      <c r="O350"/>
      <c r="P350"/>
      <c r="Q350"/>
    </row>
    <row r="351" spans="1:17" ht="15">
      <c r="A351"/>
      <c r="B351"/>
      <c r="C351"/>
      <c r="D351"/>
      <c r="E351"/>
      <c r="F351"/>
      <c r="G351"/>
      <c r="H351"/>
      <c r="I351"/>
      <c r="J351"/>
      <c r="K351"/>
      <c r="L351"/>
      <c r="M351"/>
      <c r="N351"/>
      <c r="O351"/>
      <c r="P351"/>
      <c r="Q351"/>
    </row>
    <row r="352" spans="1:17" ht="15">
      <c r="A352"/>
      <c r="B352"/>
      <c r="C352"/>
      <c r="D352"/>
      <c r="E352"/>
      <c r="F352"/>
      <c r="G352"/>
      <c r="H352"/>
      <c r="I352"/>
      <c r="J352"/>
      <c r="K352"/>
      <c r="L352"/>
      <c r="M352"/>
      <c r="N352"/>
      <c r="O352"/>
      <c r="P352"/>
      <c r="Q352"/>
    </row>
    <row r="353" spans="1:17" ht="15">
      <c r="A353"/>
      <c r="B353"/>
      <c r="C353"/>
      <c r="D353"/>
      <c r="E353"/>
      <c r="F353"/>
      <c r="G353"/>
      <c r="H353"/>
      <c r="I353"/>
      <c r="J353"/>
      <c r="K353"/>
      <c r="L353"/>
      <c r="M353"/>
      <c r="N353"/>
      <c r="O353"/>
      <c r="P353"/>
      <c r="Q353"/>
    </row>
    <row r="354" spans="1:17" ht="15">
      <c r="A354"/>
      <c r="B354"/>
      <c r="C354"/>
      <c r="D354"/>
      <c r="E354"/>
      <c r="F354"/>
      <c r="G354"/>
      <c r="H354"/>
      <c r="I354"/>
      <c r="J354"/>
      <c r="K354"/>
      <c r="L354"/>
      <c r="M354"/>
      <c r="N354"/>
      <c r="O354"/>
      <c r="P354"/>
      <c r="Q354"/>
    </row>
    <row r="355" spans="1:17" ht="15">
      <c r="A355"/>
      <c r="B355"/>
      <c r="C355"/>
      <c r="D355"/>
      <c r="E355"/>
      <c r="F355"/>
      <c r="G355"/>
      <c r="H355"/>
      <c r="I355"/>
      <c r="J355"/>
      <c r="K355"/>
      <c r="L355"/>
      <c r="M355"/>
      <c r="N355"/>
      <c r="O355"/>
      <c r="P355"/>
      <c r="Q355"/>
    </row>
    <row r="356" spans="1:17" ht="15">
      <c r="A356"/>
      <c r="B356"/>
      <c r="C356"/>
      <c r="D356"/>
      <c r="E356"/>
      <c r="F356"/>
      <c r="G356"/>
      <c r="H356"/>
      <c r="I356"/>
      <c r="J356"/>
      <c r="K356"/>
      <c r="L356"/>
      <c r="M356"/>
      <c r="N356"/>
      <c r="O356"/>
      <c r="P356"/>
      <c r="Q356"/>
    </row>
    <row r="357" spans="1:17" ht="15">
      <c r="A357"/>
      <c r="B357"/>
      <c r="C357"/>
      <c r="D357"/>
      <c r="E357"/>
      <c r="F357"/>
      <c r="G357"/>
      <c r="H357"/>
      <c r="I357"/>
      <c r="J357"/>
      <c r="K357"/>
      <c r="L357"/>
      <c r="M357"/>
      <c r="N357"/>
      <c r="O357"/>
      <c r="P357"/>
      <c r="Q357"/>
    </row>
    <row r="358" spans="1:17" ht="15">
      <c r="A358"/>
      <c r="B358"/>
      <c r="C358"/>
      <c r="D358"/>
      <c r="E358"/>
      <c r="F358"/>
      <c r="G358"/>
      <c r="H358"/>
      <c r="I358"/>
      <c r="J358"/>
      <c r="K358"/>
      <c r="L358"/>
      <c r="M358"/>
      <c r="N358"/>
      <c r="O358"/>
      <c r="P358"/>
      <c r="Q358"/>
    </row>
    <row r="359" spans="1:17" ht="15">
      <c r="A359"/>
      <c r="B359"/>
      <c r="C359"/>
      <c r="D359"/>
      <c r="E359"/>
      <c r="F359"/>
      <c r="G359"/>
      <c r="H359"/>
      <c r="I359"/>
      <c r="J359"/>
      <c r="K359"/>
      <c r="L359"/>
      <c r="M359"/>
      <c r="N359"/>
      <c r="O359"/>
      <c r="P359"/>
      <c r="Q359"/>
    </row>
    <row r="360" spans="1:17" ht="15">
      <c r="A360"/>
      <c r="B360"/>
      <c r="C360"/>
      <c r="D360"/>
      <c r="E360"/>
      <c r="F360"/>
      <c r="G360"/>
      <c r="H360"/>
      <c r="I360"/>
      <c r="J360"/>
      <c r="K360"/>
      <c r="L360"/>
      <c r="M360"/>
      <c r="N360"/>
      <c r="O360"/>
      <c r="P360"/>
      <c r="Q360"/>
    </row>
    <row r="361" spans="1:17" ht="15">
      <c r="A361"/>
      <c r="B361"/>
      <c r="C361"/>
      <c r="D361"/>
      <c r="E361"/>
      <c r="F361"/>
      <c r="G361"/>
      <c r="H361"/>
      <c r="I361"/>
      <c r="J361"/>
      <c r="K361"/>
      <c r="L361"/>
      <c r="M361"/>
      <c r="N361"/>
      <c r="O361"/>
      <c r="P361"/>
      <c r="Q361"/>
    </row>
    <row r="362" spans="1:17" ht="15">
      <c r="A362"/>
      <c r="B362"/>
      <c r="C362"/>
      <c r="D362"/>
      <c r="E362"/>
      <c r="F362"/>
      <c r="G362"/>
      <c r="H362"/>
      <c r="I362"/>
      <c r="J362"/>
      <c r="K362"/>
      <c r="L362"/>
      <c r="M362"/>
      <c r="N362"/>
      <c r="O362"/>
      <c r="P362"/>
      <c r="Q362"/>
    </row>
    <row r="363" spans="1:17" ht="15">
      <c r="A363"/>
      <c r="B363"/>
      <c r="C363"/>
      <c r="D363"/>
      <c r="E363"/>
      <c r="F363"/>
      <c r="G363"/>
      <c r="H363"/>
      <c r="I363"/>
      <c r="J363"/>
      <c r="K363"/>
      <c r="L363"/>
      <c r="M363"/>
      <c r="N363"/>
      <c r="O363"/>
      <c r="P363"/>
      <c r="Q363"/>
    </row>
    <row r="364" spans="1:17" ht="15">
      <c r="A364"/>
      <c r="B364"/>
      <c r="C364"/>
      <c r="D364"/>
      <c r="E364"/>
      <c r="F364"/>
      <c r="G364"/>
      <c r="H364"/>
      <c r="I364"/>
      <c r="J364"/>
      <c r="K364"/>
      <c r="L364"/>
      <c r="M364"/>
      <c r="N364"/>
      <c r="O364"/>
      <c r="P364"/>
      <c r="Q364"/>
    </row>
    <row r="365" spans="1:17" ht="15">
      <c r="A365"/>
      <c r="B365"/>
      <c r="C365"/>
      <c r="D365"/>
      <c r="E365"/>
      <c r="F365"/>
      <c r="G365"/>
      <c r="H365"/>
      <c r="I365"/>
      <c r="J365"/>
      <c r="K365"/>
      <c r="L365"/>
      <c r="M365"/>
      <c r="N365"/>
      <c r="O365"/>
      <c r="P365"/>
      <c r="Q365"/>
    </row>
    <row r="366" spans="1:17" ht="15">
      <c r="A366"/>
      <c r="B366"/>
      <c r="C366"/>
      <c r="D366"/>
      <c r="E366"/>
      <c r="F366"/>
      <c r="G366"/>
      <c r="H366"/>
      <c r="I366"/>
      <c r="J366"/>
      <c r="K366"/>
      <c r="L366"/>
      <c r="M366"/>
      <c r="N366"/>
      <c r="O366"/>
      <c r="P366"/>
      <c r="Q366"/>
    </row>
    <row r="367" spans="1:17" ht="15">
      <c r="A367"/>
      <c r="B367"/>
      <c r="C367"/>
      <c r="D367"/>
      <c r="E367"/>
      <c r="F367"/>
      <c r="G367"/>
      <c r="H367"/>
      <c r="I367"/>
      <c r="J367"/>
      <c r="K367"/>
      <c r="L367"/>
      <c r="M367"/>
      <c r="N367"/>
      <c r="O367"/>
      <c r="P367"/>
      <c r="Q367"/>
    </row>
    <row r="368" spans="1:17" ht="15">
      <c r="A368"/>
      <c r="B368"/>
      <c r="C368"/>
      <c r="D368"/>
      <c r="E368"/>
      <c r="F368"/>
      <c r="G368"/>
      <c r="H368"/>
      <c r="I368"/>
      <c r="J368"/>
      <c r="K368"/>
      <c r="L368"/>
      <c r="M368"/>
      <c r="N368"/>
      <c r="O368"/>
      <c r="P368"/>
      <c r="Q368"/>
    </row>
    <row r="369" spans="1:17" ht="15">
      <c r="A369"/>
      <c r="B369"/>
      <c r="C369"/>
      <c r="D369"/>
      <c r="E369"/>
      <c r="F369"/>
      <c r="G369"/>
      <c r="H369"/>
      <c r="I369"/>
      <c r="J369"/>
      <c r="K369"/>
      <c r="L369"/>
      <c r="M369"/>
      <c r="N369"/>
      <c r="O369"/>
      <c r="P369"/>
      <c r="Q369"/>
    </row>
    <row r="370" spans="1:17" ht="15">
      <c r="A370"/>
      <c r="B370"/>
      <c r="C370"/>
      <c r="D370"/>
      <c r="E370"/>
      <c r="F370"/>
      <c r="G370"/>
      <c r="H370"/>
      <c r="I370"/>
      <c r="J370"/>
      <c r="K370"/>
      <c r="L370"/>
      <c r="M370"/>
      <c r="N370"/>
      <c r="O370"/>
      <c r="P370"/>
      <c r="Q370"/>
    </row>
    <row r="371" spans="1:17" ht="15">
      <c r="A371"/>
      <c r="B371"/>
      <c r="C371"/>
      <c r="D371"/>
      <c r="E371"/>
      <c r="F371"/>
      <c r="G371"/>
      <c r="H371"/>
      <c r="I371"/>
      <c r="J371"/>
      <c r="K371"/>
      <c r="L371"/>
      <c r="M371"/>
      <c r="N371"/>
      <c r="O371"/>
      <c r="P371"/>
      <c r="Q371"/>
    </row>
    <row r="372" spans="1:17" ht="15">
      <c r="A372"/>
      <c r="B372"/>
      <c r="C372"/>
      <c r="D372"/>
      <c r="E372"/>
      <c r="F372"/>
      <c r="G372"/>
      <c r="H372"/>
      <c r="I372"/>
      <c r="J372"/>
      <c r="K372"/>
      <c r="L372"/>
      <c r="M372"/>
      <c r="N372"/>
      <c r="O372"/>
      <c r="P372"/>
      <c r="Q372"/>
    </row>
    <row r="373" spans="1:17" ht="15">
      <c r="A373"/>
      <c r="B373"/>
      <c r="C373"/>
      <c r="D373"/>
      <c r="E373"/>
      <c r="F373"/>
      <c r="G373"/>
      <c r="H373"/>
      <c r="I373"/>
      <c r="J373"/>
      <c r="K373"/>
      <c r="L373"/>
      <c r="M373"/>
      <c r="N373"/>
      <c r="O373"/>
      <c r="P373"/>
      <c r="Q373"/>
    </row>
    <row r="374" spans="1:17" ht="15">
      <c r="A374"/>
      <c r="B374"/>
      <c r="C374"/>
      <c r="D374"/>
      <c r="E374"/>
      <c r="F374"/>
      <c r="G374"/>
      <c r="H374"/>
      <c r="I374"/>
      <c r="J374"/>
      <c r="K374"/>
      <c r="L374"/>
      <c r="M374"/>
      <c r="N374"/>
      <c r="O374"/>
      <c r="P374"/>
      <c r="Q374"/>
    </row>
    <row r="375" spans="1:17" ht="15">
      <c r="A375"/>
      <c r="B375"/>
      <c r="C375"/>
      <c r="D375"/>
      <c r="E375"/>
      <c r="F375"/>
      <c r="G375"/>
      <c r="H375"/>
      <c r="I375"/>
      <c r="J375"/>
      <c r="K375"/>
      <c r="L375"/>
      <c r="M375"/>
      <c r="N375"/>
      <c r="O375"/>
      <c r="P375"/>
      <c r="Q375"/>
    </row>
    <row r="376" spans="1:17" ht="15">
      <c r="A376"/>
      <c r="B376"/>
      <c r="C376"/>
      <c r="D376"/>
      <c r="E376"/>
      <c r="F376"/>
      <c r="G376"/>
      <c r="H376"/>
      <c r="I376"/>
      <c r="J376"/>
      <c r="K376"/>
      <c r="L376"/>
      <c r="M376"/>
      <c r="N376"/>
      <c r="O376"/>
      <c r="P376"/>
      <c r="Q376"/>
    </row>
    <row r="377" spans="1:17" ht="15">
      <c r="A377"/>
      <c r="B377"/>
      <c r="C377"/>
      <c r="D377"/>
      <c r="E377"/>
      <c r="F377"/>
      <c r="G377"/>
      <c r="H377"/>
      <c r="I377"/>
      <c r="J377"/>
      <c r="K377"/>
      <c r="L377"/>
      <c r="M377"/>
      <c r="N377"/>
      <c r="O377"/>
      <c r="P377"/>
      <c r="Q377"/>
    </row>
    <row r="378" spans="1:17" ht="15">
      <c r="A378"/>
      <c r="B378"/>
      <c r="C378"/>
      <c r="D378"/>
      <c r="E378"/>
      <c r="F378"/>
      <c r="G378"/>
      <c r="H378"/>
      <c r="I378"/>
      <c r="J378"/>
      <c r="K378"/>
      <c r="L378"/>
      <c r="M378"/>
      <c r="N378"/>
      <c r="O378"/>
      <c r="P378"/>
      <c r="Q378"/>
    </row>
    <row r="379" spans="1:17" ht="15">
      <c r="A379"/>
      <c r="B379"/>
      <c r="C379"/>
      <c r="D379"/>
      <c r="E379"/>
      <c r="F379"/>
      <c r="G379"/>
      <c r="H379"/>
      <c r="I379"/>
      <c r="J379"/>
      <c r="K379"/>
      <c r="L379"/>
      <c r="M379"/>
      <c r="N379"/>
      <c r="O379"/>
      <c r="P379"/>
      <c r="Q379"/>
    </row>
    <row r="380" spans="1:17" ht="15">
      <c r="A380"/>
      <c r="B380"/>
      <c r="C380"/>
      <c r="D380"/>
      <c r="E380"/>
      <c r="F380"/>
      <c r="G380"/>
      <c r="H380"/>
      <c r="I380"/>
      <c r="J380"/>
      <c r="K380"/>
      <c r="L380"/>
      <c r="M380"/>
      <c r="N380"/>
      <c r="O380"/>
      <c r="P380"/>
      <c r="Q380"/>
    </row>
    <row r="381" spans="1:17" ht="15">
      <c r="A381"/>
      <c r="B381"/>
      <c r="C381"/>
      <c r="D381"/>
      <c r="E381"/>
      <c r="F381"/>
      <c r="G381"/>
      <c r="H381"/>
      <c r="I381"/>
      <c r="J381"/>
      <c r="K381"/>
      <c r="L381"/>
      <c r="M381"/>
      <c r="N381"/>
      <c r="O381"/>
      <c r="P381"/>
      <c r="Q381"/>
    </row>
    <row r="382" spans="1:17" ht="15">
      <c r="A382"/>
      <c r="B382"/>
      <c r="C382"/>
      <c r="D382"/>
      <c r="E382"/>
      <c r="F382"/>
      <c r="G382"/>
      <c r="H382"/>
      <c r="I382"/>
      <c r="J382"/>
      <c r="K382"/>
      <c r="L382"/>
      <c r="M382"/>
      <c r="N382"/>
      <c r="O382"/>
      <c r="P382"/>
      <c r="Q382"/>
    </row>
    <row r="383" spans="1:17" ht="15">
      <c r="A383"/>
      <c r="B383"/>
      <c r="C383"/>
      <c r="D383"/>
      <c r="E383"/>
      <c r="F383"/>
      <c r="G383"/>
      <c r="H383"/>
      <c r="I383"/>
      <c r="J383"/>
      <c r="K383"/>
      <c r="L383"/>
      <c r="M383"/>
      <c r="N383"/>
      <c r="O383"/>
      <c r="P383"/>
      <c r="Q383"/>
    </row>
    <row r="384" spans="1:17" ht="15">
      <c r="A384"/>
      <c r="B384"/>
      <c r="C384"/>
      <c r="D384"/>
      <c r="E384"/>
      <c r="F384"/>
      <c r="G384"/>
      <c r="H384"/>
      <c r="I384"/>
      <c r="J384"/>
      <c r="K384"/>
      <c r="L384"/>
      <c r="M384"/>
      <c r="N384"/>
      <c r="O384"/>
      <c r="P384"/>
      <c r="Q384"/>
    </row>
    <row r="385" spans="1:17" ht="15">
      <c r="A385"/>
      <c r="B385"/>
      <c r="C385"/>
      <c r="D385"/>
      <c r="E385"/>
      <c r="F385"/>
      <c r="G385"/>
      <c r="H385"/>
      <c r="I385"/>
      <c r="J385"/>
      <c r="K385"/>
      <c r="L385"/>
      <c r="M385"/>
      <c r="N385"/>
      <c r="O385"/>
      <c r="P385"/>
      <c r="Q385"/>
    </row>
    <row r="386" spans="1:17" ht="15">
      <c r="A386"/>
      <c r="B386"/>
      <c r="C386"/>
      <c r="D386"/>
      <c r="E386"/>
      <c r="F386"/>
      <c r="G386"/>
      <c r="H386"/>
      <c r="I386"/>
      <c r="J386"/>
      <c r="K386"/>
      <c r="L386"/>
      <c r="M386"/>
      <c r="N386"/>
      <c r="O386"/>
      <c r="P386"/>
      <c r="Q386"/>
    </row>
    <row r="387" spans="1:17" ht="15">
      <c r="A387"/>
      <c r="B387"/>
      <c r="C387"/>
      <c r="D387"/>
      <c r="E387"/>
      <c r="F387"/>
      <c r="G387"/>
      <c r="H387"/>
      <c r="I387"/>
      <c r="J387"/>
      <c r="K387"/>
      <c r="L387"/>
      <c r="M387"/>
      <c r="N387"/>
      <c r="O387"/>
      <c r="P387"/>
      <c r="Q387"/>
    </row>
    <row r="388" spans="1:17" ht="15">
      <c r="A388"/>
      <c r="B388"/>
      <c r="C388"/>
      <c r="D388"/>
      <c r="E388"/>
      <c r="F388"/>
      <c r="G388"/>
      <c r="H388"/>
      <c r="I388"/>
      <c r="J388"/>
      <c r="K388"/>
      <c r="L388"/>
      <c r="M388"/>
      <c r="N388"/>
      <c r="O388"/>
      <c r="P388"/>
      <c r="Q388"/>
    </row>
    <row r="389" spans="1:17" ht="15">
      <c r="A389"/>
      <c r="B389"/>
      <c r="C389"/>
      <c r="D389"/>
      <c r="E389"/>
      <c r="F389"/>
      <c r="G389"/>
      <c r="H389"/>
      <c r="I389"/>
      <c r="J389"/>
      <c r="K389"/>
      <c r="L389"/>
      <c r="M389"/>
      <c r="N389"/>
      <c r="O389"/>
      <c r="P389"/>
      <c r="Q389"/>
    </row>
    <row r="390" spans="1:17" ht="15">
      <c r="A390"/>
      <c r="B390"/>
      <c r="C390"/>
      <c r="D390"/>
      <c r="E390"/>
      <c r="F390"/>
      <c r="G390"/>
      <c r="H390"/>
      <c r="I390"/>
      <c r="J390"/>
      <c r="K390"/>
      <c r="L390"/>
      <c r="M390"/>
      <c r="N390"/>
      <c r="O390"/>
      <c r="P390"/>
      <c r="Q390"/>
    </row>
    <row r="391" spans="1:17" ht="15">
      <c r="A391"/>
      <c r="B391"/>
      <c r="C391"/>
      <c r="D391"/>
      <c r="E391"/>
      <c r="F391"/>
      <c r="G391"/>
      <c r="H391"/>
      <c r="I391"/>
      <c r="J391"/>
      <c r="K391"/>
      <c r="L391"/>
      <c r="M391"/>
      <c r="N391"/>
      <c r="O391"/>
      <c r="P391"/>
      <c r="Q391"/>
    </row>
    <row r="392" spans="1:17" ht="15">
      <c r="A392"/>
      <c r="B392"/>
      <c r="C392"/>
      <c r="D392"/>
      <c r="E392"/>
      <c r="F392"/>
      <c r="G392"/>
      <c r="H392"/>
      <c r="I392"/>
      <c r="J392"/>
      <c r="K392"/>
      <c r="L392"/>
      <c r="M392"/>
      <c r="N392"/>
      <c r="O392"/>
      <c r="P392"/>
      <c r="Q392"/>
    </row>
    <row r="393" spans="1:17" ht="15">
      <c r="A393"/>
      <c r="B393"/>
      <c r="C393"/>
      <c r="D393"/>
      <c r="E393"/>
      <c r="F393"/>
      <c r="G393"/>
      <c r="H393"/>
      <c r="I393"/>
      <c r="J393"/>
      <c r="K393"/>
      <c r="L393"/>
      <c r="M393"/>
      <c r="N393"/>
      <c r="O393"/>
      <c r="P393"/>
      <c r="Q393"/>
    </row>
    <row r="394" spans="1:17" ht="15">
      <c r="A394"/>
      <c r="B394"/>
      <c r="C394"/>
      <c r="D394"/>
      <c r="E394"/>
      <c r="F394"/>
      <c r="G394"/>
      <c r="H394"/>
      <c r="I394"/>
      <c r="J394"/>
      <c r="K394"/>
      <c r="L394"/>
      <c r="M394"/>
      <c r="N394"/>
      <c r="O394"/>
      <c r="P394"/>
      <c r="Q394"/>
    </row>
    <row r="395" spans="1:17" ht="15">
      <c r="A395"/>
      <c r="B395"/>
      <c r="C395"/>
      <c r="D395"/>
      <c r="E395"/>
      <c r="F395"/>
      <c r="G395"/>
      <c r="H395"/>
      <c r="I395"/>
      <c r="J395"/>
      <c r="K395"/>
      <c r="L395"/>
      <c r="M395"/>
      <c r="N395"/>
      <c r="O395"/>
      <c r="P395"/>
      <c r="Q395"/>
    </row>
    <row r="396" spans="1:17" ht="15">
      <c r="A396"/>
      <c r="B396"/>
      <c r="C396"/>
      <c r="D396"/>
      <c r="E396"/>
      <c r="F396"/>
      <c r="G396"/>
      <c r="H396"/>
      <c r="I396"/>
      <c r="J396"/>
      <c r="K396"/>
      <c r="L396"/>
      <c r="M396"/>
      <c r="N396"/>
      <c r="O396"/>
      <c r="P396"/>
      <c r="Q396"/>
    </row>
    <row r="397" spans="1:17" ht="15">
      <c r="A397"/>
      <c r="B397"/>
      <c r="C397"/>
      <c r="D397"/>
      <c r="E397"/>
      <c r="F397"/>
      <c r="G397"/>
      <c r="H397"/>
      <c r="I397"/>
      <c r="J397"/>
      <c r="K397"/>
      <c r="L397"/>
      <c r="M397"/>
      <c r="N397"/>
      <c r="O397"/>
      <c r="P397"/>
      <c r="Q397"/>
    </row>
    <row r="398" spans="1:17" ht="15">
      <c r="A398"/>
      <c r="B398"/>
      <c r="C398"/>
      <c r="D398"/>
      <c r="E398"/>
      <c r="F398"/>
      <c r="G398"/>
      <c r="H398"/>
      <c r="I398"/>
      <c r="J398"/>
      <c r="K398"/>
      <c r="L398"/>
      <c r="M398"/>
      <c r="N398"/>
      <c r="O398"/>
      <c r="P398"/>
      <c r="Q398"/>
    </row>
    <row r="399" spans="1:17" ht="15">
      <c r="A399"/>
      <c r="B399"/>
      <c r="C399"/>
      <c r="D399"/>
      <c r="E399"/>
      <c r="F399"/>
      <c r="G399"/>
      <c r="H399"/>
      <c r="I399"/>
      <c r="J399"/>
      <c r="K399"/>
      <c r="L399"/>
      <c r="M399"/>
      <c r="N399"/>
      <c r="O399"/>
      <c r="P399"/>
      <c r="Q399"/>
    </row>
    <row r="400" spans="1:17" ht="15">
      <c r="A400"/>
      <c r="B400"/>
      <c r="C400"/>
      <c r="D400"/>
      <c r="E400"/>
      <c r="F400"/>
      <c r="G400"/>
      <c r="H400"/>
      <c r="I400"/>
      <c r="J400"/>
      <c r="K400"/>
      <c r="L400"/>
      <c r="M400"/>
      <c r="N400"/>
      <c r="O400"/>
      <c r="P400"/>
      <c r="Q400"/>
    </row>
    <row r="401" spans="1:17" ht="15">
      <c r="A401"/>
      <c r="B401"/>
      <c r="C401"/>
      <c r="D401"/>
      <c r="E401"/>
      <c r="F401"/>
      <c r="G401"/>
      <c r="H401"/>
      <c r="I401"/>
      <c r="J401"/>
      <c r="K401"/>
      <c r="L401"/>
      <c r="M401"/>
      <c r="N401"/>
      <c r="O401"/>
      <c r="P401"/>
      <c r="Q401"/>
    </row>
    <row r="402" spans="1:17" ht="15">
      <c r="A402"/>
      <c r="B402"/>
      <c r="C402"/>
      <c r="D402"/>
      <c r="E402"/>
      <c r="F402"/>
      <c r="G402"/>
      <c r="H402"/>
      <c r="I402"/>
      <c r="J402"/>
      <c r="K402"/>
      <c r="L402"/>
      <c r="M402"/>
      <c r="N402"/>
      <c r="O402"/>
      <c r="P402"/>
      <c r="Q402"/>
    </row>
    <row r="403" spans="1:17" ht="15">
      <c r="A403"/>
      <c r="B403"/>
      <c r="C403"/>
      <c r="D403"/>
      <c r="E403"/>
      <c r="F403"/>
      <c r="G403"/>
      <c r="H403"/>
      <c r="I403"/>
      <c r="J403"/>
      <c r="K403"/>
      <c r="L403"/>
      <c r="M403"/>
      <c r="N403"/>
      <c r="O403"/>
      <c r="P403"/>
      <c r="Q403"/>
    </row>
    <row r="404" spans="1:17" ht="15">
      <c r="A404"/>
      <c r="B404"/>
      <c r="C404"/>
      <c r="D404"/>
      <c r="E404"/>
      <c r="F404"/>
      <c r="G404"/>
      <c r="H404"/>
      <c r="I404"/>
      <c r="J404"/>
      <c r="K404"/>
      <c r="L404"/>
      <c r="M404"/>
      <c r="N404"/>
      <c r="O404"/>
      <c r="P404"/>
      <c r="Q404"/>
    </row>
    <row r="405" spans="1:17" ht="15">
      <c r="A405"/>
      <c r="B405"/>
      <c r="C405"/>
      <c r="D405"/>
      <c r="E405"/>
      <c r="F405"/>
      <c r="G405"/>
      <c r="H405"/>
      <c r="I405"/>
      <c r="J405"/>
      <c r="K405"/>
      <c r="L405"/>
      <c r="M405"/>
      <c r="N405"/>
      <c r="O405"/>
      <c r="P405"/>
      <c r="Q405"/>
    </row>
    <row r="406" spans="1:17" ht="15">
      <c r="A406"/>
      <c r="B406"/>
      <c r="C406"/>
      <c r="D406"/>
      <c r="E406"/>
      <c r="F406"/>
      <c r="G406"/>
      <c r="H406"/>
      <c r="I406"/>
      <c r="J406"/>
      <c r="K406"/>
      <c r="L406"/>
      <c r="M406"/>
      <c r="N406"/>
      <c r="O406"/>
      <c r="P406"/>
      <c r="Q406"/>
    </row>
    <row r="407" spans="1:17" ht="15">
      <c r="A407"/>
      <c r="B407"/>
      <c r="C407"/>
      <c r="D407"/>
      <c r="E407"/>
      <c r="F407"/>
      <c r="G407"/>
      <c r="H407"/>
      <c r="I407"/>
      <c r="J407"/>
      <c r="K407"/>
      <c r="L407"/>
      <c r="M407"/>
      <c r="N407"/>
      <c r="O407"/>
      <c r="P407"/>
      <c r="Q407"/>
    </row>
    <row r="408" spans="1:17" ht="15">
      <c r="A408"/>
      <c r="B408"/>
      <c r="C408"/>
      <c r="D408"/>
      <c r="E408"/>
      <c r="F408"/>
      <c r="G408"/>
      <c r="H408"/>
      <c r="I408"/>
      <c r="J408"/>
      <c r="K408"/>
      <c r="L408"/>
      <c r="M408"/>
      <c r="N408"/>
      <c r="O408"/>
      <c r="P408"/>
      <c r="Q408"/>
    </row>
    <row r="409" spans="1:17" ht="15">
      <c r="A409"/>
      <c r="B409"/>
      <c r="C409"/>
      <c r="D409"/>
      <c r="E409"/>
      <c r="F409"/>
      <c r="G409"/>
      <c r="H409"/>
      <c r="I409"/>
      <c r="J409"/>
      <c r="K409"/>
      <c r="L409"/>
      <c r="M409"/>
      <c r="N409"/>
      <c r="O409"/>
      <c r="P409"/>
      <c r="Q409"/>
    </row>
    <row r="410" spans="1:17" ht="15">
      <c r="A410"/>
      <c r="B410"/>
      <c r="C410"/>
      <c r="D410"/>
      <c r="E410"/>
      <c r="F410"/>
      <c r="G410"/>
      <c r="H410"/>
      <c r="I410"/>
      <c r="J410"/>
      <c r="K410"/>
      <c r="L410"/>
      <c r="M410"/>
      <c r="N410"/>
      <c r="O410"/>
      <c r="P410"/>
      <c r="Q410"/>
    </row>
    <row r="411" spans="1:17" ht="15">
      <c r="A411"/>
      <c r="B411"/>
      <c r="C411"/>
      <c r="D411"/>
      <c r="E411"/>
      <c r="F411"/>
      <c r="G411"/>
      <c r="H411"/>
      <c r="I411"/>
      <c r="J411"/>
      <c r="K411"/>
      <c r="L411"/>
      <c r="M411"/>
      <c r="N411"/>
      <c r="O411"/>
      <c r="P411"/>
      <c r="Q411"/>
    </row>
    <row r="412" spans="1:17" ht="15">
      <c r="A412"/>
      <c r="B412"/>
      <c r="C412"/>
      <c r="D412"/>
      <c r="E412"/>
      <c r="F412"/>
      <c r="G412"/>
      <c r="H412"/>
      <c r="I412"/>
      <c r="J412"/>
      <c r="K412"/>
      <c r="L412"/>
      <c r="M412"/>
      <c r="N412"/>
      <c r="O412"/>
      <c r="P412"/>
      <c r="Q412"/>
    </row>
    <row r="413" spans="1:17" ht="15">
      <c r="A413"/>
      <c r="B413"/>
      <c r="C413"/>
      <c r="D413"/>
      <c r="E413"/>
      <c r="F413"/>
      <c r="G413"/>
      <c r="H413"/>
      <c r="I413"/>
      <c r="J413"/>
      <c r="K413"/>
      <c r="L413"/>
      <c r="M413"/>
      <c r="N413"/>
      <c r="O413"/>
      <c r="P413"/>
      <c r="Q413"/>
    </row>
    <row r="414" spans="1:17" ht="15">
      <c r="A414"/>
      <c r="B414"/>
      <c r="C414"/>
      <c r="D414"/>
      <c r="E414"/>
      <c r="F414"/>
      <c r="G414"/>
      <c r="H414"/>
      <c r="I414"/>
      <c r="J414"/>
      <c r="K414"/>
      <c r="L414"/>
      <c r="M414"/>
      <c r="N414"/>
      <c r="O414"/>
      <c r="P414"/>
      <c r="Q414"/>
    </row>
    <row r="415" spans="1:17" ht="15">
      <c r="A415"/>
      <c r="B415"/>
      <c r="C415"/>
      <c r="D415"/>
      <c r="E415"/>
      <c r="F415"/>
      <c r="G415"/>
      <c r="H415"/>
      <c r="I415"/>
      <c r="J415"/>
      <c r="K415"/>
      <c r="L415"/>
      <c r="M415"/>
      <c r="N415"/>
      <c r="O415"/>
      <c r="P415"/>
      <c r="Q415"/>
    </row>
    <row r="416" spans="1:17" ht="15">
      <c r="A416"/>
      <c r="B416"/>
      <c r="C416"/>
      <c r="D416"/>
      <c r="E416"/>
      <c r="F416"/>
      <c r="G416"/>
      <c r="H416"/>
      <c r="I416"/>
      <c r="J416"/>
      <c r="K416"/>
      <c r="L416"/>
      <c r="M416"/>
      <c r="N416"/>
      <c r="O416"/>
      <c r="P416"/>
      <c r="Q416"/>
    </row>
    <row r="417" spans="1:17" ht="15">
      <c r="A417"/>
      <c r="B417"/>
      <c r="C417"/>
      <c r="D417"/>
      <c r="E417"/>
      <c r="F417"/>
      <c r="G417"/>
      <c r="H417"/>
      <c r="I417"/>
      <c r="J417"/>
      <c r="K417"/>
      <c r="L417"/>
      <c r="M417"/>
      <c r="N417"/>
      <c r="O417"/>
      <c r="P417"/>
      <c r="Q417"/>
    </row>
    <row r="418" spans="1:17" ht="15">
      <c r="A418"/>
      <c r="B418"/>
      <c r="C418"/>
      <c r="D418"/>
      <c r="E418"/>
      <c r="F418"/>
      <c r="G418"/>
      <c r="H418"/>
      <c r="I418"/>
      <c r="J418"/>
      <c r="K418"/>
      <c r="L418"/>
      <c r="M418"/>
      <c r="N418"/>
      <c r="O418"/>
      <c r="P418"/>
      <c r="Q418"/>
    </row>
    <row r="419" spans="1:17" ht="15">
      <c r="A419"/>
      <c r="B419"/>
      <c r="C419"/>
      <c r="D419"/>
      <c r="E419"/>
      <c r="F419"/>
      <c r="G419"/>
      <c r="H419"/>
      <c r="I419"/>
      <c r="J419"/>
      <c r="K419"/>
      <c r="L419"/>
      <c r="M419"/>
      <c r="N419"/>
      <c r="O419"/>
      <c r="P419"/>
      <c r="Q419"/>
    </row>
    <row r="420" spans="1:17" ht="15">
      <c r="A420"/>
      <c r="B420"/>
      <c r="C420"/>
      <c r="D420"/>
      <c r="E420"/>
      <c r="F420"/>
      <c r="G420"/>
      <c r="H420"/>
      <c r="I420"/>
      <c r="J420"/>
      <c r="K420"/>
      <c r="L420"/>
      <c r="M420"/>
      <c r="N420"/>
      <c r="O420"/>
      <c r="P420"/>
      <c r="Q420"/>
    </row>
    <row r="421" spans="1:17" ht="15">
      <c r="A421"/>
      <c r="B421"/>
      <c r="C421"/>
      <c r="D421"/>
      <c r="E421"/>
      <c r="F421"/>
      <c r="G421"/>
      <c r="H421"/>
      <c r="I421"/>
      <c r="J421"/>
      <c r="K421"/>
      <c r="L421"/>
      <c r="M421"/>
      <c r="N421"/>
      <c r="O421"/>
      <c r="P421"/>
      <c r="Q421"/>
    </row>
    <row r="422" spans="1:17" ht="15">
      <c r="A422"/>
      <c r="B422"/>
      <c r="C422"/>
      <c r="D422"/>
      <c r="E422"/>
      <c r="F422"/>
      <c r="G422"/>
      <c r="H422"/>
      <c r="I422"/>
      <c r="J422"/>
      <c r="K422"/>
      <c r="L422"/>
      <c r="M422"/>
      <c r="N422"/>
      <c r="O422"/>
      <c r="P422"/>
      <c r="Q422"/>
    </row>
    <row r="423" spans="1:17" ht="15">
      <c r="A423"/>
      <c r="B423"/>
      <c r="C423"/>
      <c r="D423"/>
      <c r="E423"/>
      <c r="F423"/>
      <c r="G423"/>
      <c r="H423"/>
      <c r="I423"/>
      <c r="J423"/>
      <c r="K423"/>
      <c r="L423"/>
      <c r="M423"/>
      <c r="N423"/>
      <c r="O423"/>
      <c r="P423"/>
      <c r="Q423"/>
    </row>
    <row r="424" spans="1:17" ht="15">
      <c r="A424"/>
      <c r="B424"/>
      <c r="C424"/>
      <c r="D424"/>
      <c r="E424"/>
      <c r="F424"/>
      <c r="G424"/>
      <c r="H424"/>
      <c r="I424"/>
      <c r="J424"/>
      <c r="K424"/>
      <c r="L424"/>
      <c r="M424"/>
      <c r="N424"/>
      <c r="O424"/>
      <c r="P424"/>
      <c r="Q424"/>
    </row>
    <row r="425" spans="1:17" ht="15">
      <c r="A425"/>
      <c r="B425"/>
      <c r="C425"/>
      <c r="D425"/>
      <c r="E425"/>
      <c r="F425"/>
      <c r="G425"/>
      <c r="H425"/>
      <c r="I425"/>
      <c r="J425"/>
      <c r="K425"/>
      <c r="L425"/>
      <c r="M425"/>
      <c r="N425"/>
      <c r="O425"/>
      <c r="P425"/>
      <c r="Q425"/>
    </row>
    <row r="426" spans="1:17" ht="15">
      <c r="A426"/>
      <c r="B426"/>
      <c r="C426"/>
      <c r="D426"/>
      <c r="E426"/>
      <c r="F426"/>
      <c r="G426"/>
      <c r="H426"/>
      <c r="I426"/>
      <c r="J426"/>
      <c r="K426"/>
      <c r="L426"/>
      <c r="M426"/>
      <c r="N426"/>
      <c r="O426"/>
      <c r="P426"/>
      <c r="Q426"/>
    </row>
    <row r="427" spans="1:17" ht="15">
      <c r="A427"/>
      <c r="B427"/>
      <c r="C427"/>
      <c r="D427"/>
      <c r="E427"/>
      <c r="F427"/>
      <c r="G427"/>
      <c r="H427"/>
      <c r="I427"/>
      <c r="J427"/>
      <c r="K427"/>
      <c r="L427"/>
      <c r="M427"/>
      <c r="N427"/>
      <c r="O427"/>
      <c r="P427"/>
      <c r="Q427"/>
    </row>
    <row r="428" spans="1:17" ht="15">
      <c r="A428"/>
      <c r="B428"/>
      <c r="C428"/>
      <c r="D428"/>
      <c r="E428"/>
      <c r="F428"/>
      <c r="G428"/>
      <c r="H428"/>
      <c r="I428"/>
      <c r="J428"/>
      <c r="K428"/>
      <c r="L428"/>
      <c r="M428"/>
      <c r="N428"/>
      <c r="O428"/>
      <c r="P428"/>
      <c r="Q428"/>
    </row>
    <row r="429" spans="1:17" ht="15">
      <c r="A429"/>
      <c r="B429"/>
      <c r="C429"/>
      <c r="D429"/>
      <c r="E429"/>
      <c r="F429"/>
      <c r="G429"/>
      <c r="H429"/>
      <c r="I429"/>
      <c r="J429"/>
      <c r="K429"/>
      <c r="L429"/>
      <c r="M429"/>
      <c r="N429"/>
      <c r="O429"/>
      <c r="P429"/>
      <c r="Q429"/>
    </row>
    <row r="430" spans="1:17" ht="15">
      <c r="A430"/>
      <c r="B430"/>
      <c r="C430"/>
      <c r="D430"/>
      <c r="E430"/>
      <c r="F430"/>
      <c r="G430"/>
      <c r="H430"/>
      <c r="I430"/>
      <c r="J430"/>
      <c r="K430"/>
      <c r="L430"/>
      <c r="M430"/>
      <c r="N430"/>
      <c r="O430"/>
      <c r="P430"/>
      <c r="Q430"/>
    </row>
    <row r="431" spans="1:17" ht="15">
      <c r="A431"/>
      <c r="B431"/>
      <c r="C431"/>
      <c r="D431"/>
      <c r="E431"/>
      <c r="F431"/>
      <c r="G431"/>
      <c r="H431"/>
      <c r="I431"/>
      <c r="J431"/>
      <c r="K431"/>
      <c r="L431"/>
      <c r="M431"/>
      <c r="N431"/>
      <c r="O431"/>
      <c r="P431"/>
      <c r="Q431"/>
    </row>
    <row r="432" spans="1:17" ht="15">
      <c r="A432"/>
      <c r="B432"/>
      <c r="C432"/>
      <c r="D432"/>
      <c r="E432"/>
      <c r="F432"/>
      <c r="G432"/>
      <c r="H432"/>
      <c r="I432"/>
      <c r="J432"/>
      <c r="K432"/>
      <c r="L432"/>
      <c r="M432"/>
      <c r="N432"/>
      <c r="O432"/>
      <c r="P432"/>
      <c r="Q432"/>
    </row>
    <row r="433" spans="1:17" ht="15">
      <c r="A433"/>
      <c r="B433"/>
      <c r="C433"/>
      <c r="D433"/>
      <c r="E433"/>
      <c r="F433"/>
      <c r="G433"/>
      <c r="H433"/>
      <c r="I433"/>
      <c r="J433"/>
      <c r="K433"/>
      <c r="L433"/>
      <c r="M433"/>
      <c r="N433"/>
      <c r="O433"/>
      <c r="P433"/>
      <c r="Q433"/>
    </row>
    <row r="434" spans="1:17" ht="15">
      <c r="A434"/>
      <c r="B434"/>
      <c r="C434"/>
      <c r="D434"/>
      <c r="E434"/>
      <c r="F434"/>
      <c r="G434"/>
      <c r="H434"/>
      <c r="I434"/>
      <c r="J434"/>
      <c r="K434"/>
      <c r="L434"/>
      <c r="M434"/>
      <c r="N434"/>
      <c r="O434"/>
      <c r="P434"/>
      <c r="Q434"/>
    </row>
    <row r="435" spans="1:17" ht="15">
      <c r="A435"/>
      <c r="B435"/>
      <c r="C435"/>
      <c r="D435"/>
      <c r="E435"/>
      <c r="F435"/>
      <c r="G435"/>
      <c r="H435"/>
      <c r="I435"/>
      <c r="J435"/>
      <c r="K435"/>
      <c r="L435"/>
      <c r="M435"/>
      <c r="N435"/>
      <c r="O435"/>
      <c r="P435"/>
      <c r="Q435"/>
    </row>
    <row r="436" spans="1:17" ht="15">
      <c r="A436"/>
      <c r="B436"/>
      <c r="C436"/>
      <c r="D436"/>
      <c r="E436"/>
      <c r="F436"/>
      <c r="G436"/>
      <c r="H436"/>
      <c r="I436"/>
      <c r="J436"/>
      <c r="K436"/>
      <c r="L436"/>
      <c r="M436"/>
      <c r="N436"/>
      <c r="O436"/>
      <c r="P436"/>
      <c r="Q436"/>
    </row>
    <row r="437" spans="1:17" ht="15">
      <c r="A437"/>
      <c r="B437"/>
      <c r="C437"/>
      <c r="D437"/>
      <c r="E437"/>
      <c r="F437"/>
      <c r="G437"/>
      <c r="H437"/>
      <c r="I437"/>
      <c r="J437"/>
      <c r="K437"/>
      <c r="L437"/>
      <c r="M437"/>
      <c r="N437"/>
      <c r="O437"/>
      <c r="P437"/>
      <c r="Q437"/>
    </row>
    <row r="438" spans="1:17" ht="15">
      <c r="A438"/>
      <c r="B438"/>
      <c r="C438"/>
      <c r="D438"/>
      <c r="E438"/>
      <c r="F438"/>
      <c r="G438"/>
      <c r="H438"/>
      <c r="I438"/>
      <c r="J438"/>
      <c r="K438"/>
      <c r="L438"/>
      <c r="M438"/>
      <c r="N438"/>
      <c r="O438"/>
      <c r="P438"/>
      <c r="Q438"/>
    </row>
    <row r="439" spans="1:17" ht="15">
      <c r="A439"/>
      <c r="B439"/>
      <c r="C439"/>
      <c r="D439"/>
      <c r="E439"/>
      <c r="F439"/>
      <c r="G439"/>
      <c r="H439"/>
      <c r="I439"/>
      <c r="J439"/>
      <c r="K439"/>
      <c r="L439"/>
      <c r="M439"/>
      <c r="N439"/>
      <c r="O439"/>
      <c r="P439"/>
      <c r="Q439"/>
    </row>
    <row r="440" spans="1:17" ht="15">
      <c r="A440"/>
      <c r="B440"/>
      <c r="C440"/>
      <c r="D440"/>
      <c r="E440"/>
      <c r="F440"/>
      <c r="G440"/>
      <c r="H440"/>
      <c r="I440"/>
      <c r="J440"/>
      <c r="K440"/>
      <c r="L440"/>
      <c r="M440"/>
      <c r="N440"/>
      <c r="O440"/>
      <c r="P440"/>
      <c r="Q440"/>
    </row>
    <row r="441" spans="1:17" ht="15">
      <c r="A441"/>
      <c r="B441"/>
      <c r="C441"/>
      <c r="D441"/>
      <c r="E441"/>
      <c r="F441"/>
      <c r="G441"/>
      <c r="H441"/>
      <c r="I441"/>
      <c r="J441"/>
      <c r="K441"/>
      <c r="L441"/>
      <c r="M441"/>
      <c r="N441"/>
      <c r="O441"/>
      <c r="P441"/>
      <c r="Q441"/>
    </row>
    <row r="442" spans="1:17" ht="15">
      <c r="A442"/>
      <c r="B442"/>
      <c r="C442"/>
      <c r="D442"/>
      <c r="E442"/>
      <c r="F442"/>
      <c r="G442"/>
      <c r="H442"/>
      <c r="I442"/>
      <c r="J442"/>
      <c r="K442"/>
      <c r="L442"/>
      <c r="M442"/>
      <c r="N442"/>
      <c r="O442"/>
      <c r="P442"/>
      <c r="Q442"/>
    </row>
    <row r="443" spans="1:17" ht="15">
      <c r="A443"/>
      <c r="B443"/>
      <c r="C443"/>
      <c r="D443"/>
      <c r="E443"/>
      <c r="F443"/>
      <c r="G443"/>
      <c r="H443"/>
      <c r="I443"/>
      <c r="J443"/>
      <c r="K443"/>
      <c r="L443"/>
      <c r="M443"/>
      <c r="N443"/>
      <c r="O443"/>
      <c r="P443"/>
      <c r="Q443"/>
    </row>
    <row r="444" spans="1:17" ht="15">
      <c r="A444"/>
      <c r="B444"/>
      <c r="C444"/>
      <c r="D444"/>
      <c r="E444"/>
      <c r="F444"/>
      <c r="G444"/>
      <c r="H444"/>
      <c r="I444"/>
      <c r="J444"/>
      <c r="K444"/>
      <c r="L444"/>
      <c r="M444"/>
      <c r="N444"/>
      <c r="O444"/>
      <c r="P444"/>
      <c r="Q444"/>
    </row>
    <row r="445" spans="1:17" ht="15">
      <c r="A445"/>
      <c r="B445"/>
      <c r="C445"/>
      <c r="D445"/>
      <c r="E445"/>
      <c r="F445"/>
      <c r="G445"/>
      <c r="H445"/>
      <c r="I445"/>
      <c r="J445"/>
      <c r="K445"/>
      <c r="L445"/>
      <c r="M445"/>
      <c r="N445"/>
      <c r="O445"/>
      <c r="P445"/>
      <c r="Q445"/>
    </row>
    <row r="446" spans="1:17" ht="15">
      <c r="A446"/>
      <c r="B446"/>
      <c r="C446"/>
      <c r="D446"/>
      <c r="E446"/>
      <c r="F446"/>
      <c r="G446"/>
      <c r="H446"/>
      <c r="I446"/>
      <c r="J446"/>
      <c r="K446"/>
      <c r="L446"/>
      <c r="M446"/>
      <c r="N446"/>
      <c r="O446"/>
      <c r="P446"/>
      <c r="Q446"/>
    </row>
    <row r="447" spans="1:17" ht="15">
      <c r="A447"/>
      <c r="B447"/>
      <c r="C447"/>
      <c r="D447"/>
      <c r="E447"/>
      <c r="F447"/>
      <c r="G447"/>
      <c r="H447"/>
      <c r="I447"/>
      <c r="J447"/>
      <c r="K447"/>
      <c r="L447"/>
      <c r="M447"/>
      <c r="N447"/>
      <c r="O447"/>
      <c r="P447"/>
      <c r="Q447"/>
    </row>
    <row r="448" spans="1:17" ht="15">
      <c r="A448"/>
      <c r="B448"/>
      <c r="C448"/>
      <c r="D448"/>
      <c r="E448"/>
      <c r="F448"/>
      <c r="G448"/>
      <c r="H448"/>
      <c r="I448"/>
      <c r="J448"/>
      <c r="K448"/>
      <c r="L448"/>
      <c r="M448"/>
      <c r="N448"/>
      <c r="O448"/>
      <c r="P448"/>
      <c r="Q448"/>
    </row>
    <row r="449" spans="1:17" ht="15">
      <c r="A449"/>
      <c r="B449"/>
      <c r="C449"/>
      <c r="D449"/>
      <c r="E449"/>
      <c r="F449"/>
      <c r="G449"/>
      <c r="H449"/>
      <c r="I449"/>
      <c r="J449"/>
      <c r="K449"/>
      <c r="L449"/>
      <c r="M449"/>
      <c r="N449"/>
      <c r="O449"/>
      <c r="P449"/>
      <c r="Q449"/>
    </row>
    <row r="450" spans="1:17" ht="15">
      <c r="A450"/>
      <c r="B450"/>
      <c r="C450"/>
      <c r="D450"/>
      <c r="E450"/>
      <c r="F450"/>
      <c r="G450"/>
      <c r="H450"/>
      <c r="I450"/>
      <c r="J450"/>
      <c r="K450"/>
      <c r="L450"/>
      <c r="M450"/>
      <c r="N450"/>
      <c r="O450"/>
      <c r="P450"/>
      <c r="Q450"/>
    </row>
    <row r="451" spans="1:17" ht="15">
      <c r="A451"/>
      <c r="B451"/>
      <c r="C451"/>
      <c r="D451"/>
      <c r="E451"/>
      <c r="F451"/>
      <c r="G451"/>
      <c r="H451"/>
      <c r="I451"/>
      <c r="J451"/>
      <c r="K451"/>
      <c r="L451"/>
      <c r="M451"/>
      <c r="N451"/>
      <c r="O451"/>
      <c r="P451"/>
      <c r="Q451"/>
    </row>
    <row r="452" spans="1:17" ht="15">
      <c r="A452"/>
      <c r="B452"/>
      <c r="C452"/>
      <c r="D452"/>
      <c r="E452"/>
      <c r="F452"/>
      <c r="G452"/>
      <c r="H452"/>
      <c r="I452"/>
      <c r="J452"/>
      <c r="K452"/>
      <c r="L452"/>
      <c r="M452"/>
      <c r="N452"/>
      <c r="O452"/>
      <c r="P452"/>
      <c r="Q452"/>
    </row>
    <row r="453" spans="1:17" ht="15">
      <c r="A453"/>
      <c r="B453"/>
      <c r="C453"/>
      <c r="D453"/>
      <c r="E453"/>
      <c r="F453"/>
      <c r="G453"/>
      <c r="H453"/>
      <c r="I453"/>
      <c r="J453"/>
      <c r="K453"/>
      <c r="L453"/>
      <c r="M453"/>
      <c r="N453"/>
      <c r="O453"/>
      <c r="P453"/>
      <c r="Q453"/>
    </row>
    <row r="454" spans="1:17" ht="15">
      <c r="A454"/>
      <c r="B454"/>
      <c r="C454"/>
      <c r="D454"/>
      <c r="E454"/>
      <c r="F454"/>
      <c r="G454"/>
      <c r="H454"/>
      <c r="I454"/>
      <c r="J454"/>
      <c r="K454"/>
      <c r="L454"/>
      <c r="M454"/>
      <c r="N454"/>
      <c r="O454"/>
      <c r="P454"/>
      <c r="Q454"/>
    </row>
    <row r="455" spans="1:17" ht="15">
      <c r="A455"/>
      <c r="B455"/>
      <c r="C455"/>
      <c r="D455"/>
      <c r="E455"/>
      <c r="F455"/>
      <c r="G455"/>
      <c r="H455"/>
      <c r="I455"/>
      <c r="J455"/>
      <c r="K455"/>
      <c r="L455"/>
      <c r="M455"/>
      <c r="N455"/>
      <c r="O455"/>
      <c r="P455"/>
      <c r="Q455"/>
    </row>
    <row r="456" spans="1:17" ht="15">
      <c r="A456"/>
      <c r="B456"/>
      <c r="C456"/>
      <c r="D456"/>
      <c r="E456"/>
      <c r="F456"/>
      <c r="G456"/>
      <c r="H456"/>
      <c r="I456"/>
      <c r="J456"/>
      <c r="K456"/>
      <c r="L456"/>
      <c r="M456"/>
      <c r="N456"/>
      <c r="O456"/>
      <c r="P456"/>
      <c r="Q456"/>
    </row>
    <row r="457" spans="1:17" ht="15">
      <c r="A457"/>
      <c r="B457"/>
      <c r="C457"/>
      <c r="D457"/>
      <c r="E457"/>
      <c r="F457"/>
      <c r="G457"/>
      <c r="H457"/>
      <c r="I457"/>
      <c r="J457"/>
      <c r="K457"/>
      <c r="L457"/>
      <c r="M457"/>
      <c r="N457"/>
      <c r="O457"/>
      <c r="P457"/>
      <c r="Q457"/>
    </row>
    <row r="458" spans="1:17" ht="15">
      <c r="A458"/>
      <c r="B458"/>
      <c r="C458"/>
      <c r="D458"/>
      <c r="E458"/>
      <c r="F458"/>
      <c r="G458"/>
      <c r="H458"/>
      <c r="I458"/>
      <c r="J458"/>
      <c r="K458"/>
      <c r="L458"/>
      <c r="M458"/>
      <c r="N458"/>
      <c r="O458"/>
      <c r="P458"/>
      <c r="Q458"/>
    </row>
    <row r="459" spans="1:17" ht="15">
      <c r="A459"/>
      <c r="B459"/>
      <c r="C459"/>
      <c r="D459"/>
      <c r="E459"/>
      <c r="F459"/>
      <c r="G459"/>
      <c r="H459"/>
      <c r="I459"/>
      <c r="J459"/>
      <c r="K459"/>
      <c r="L459"/>
      <c r="M459"/>
      <c r="N459"/>
      <c r="O459"/>
      <c r="P459"/>
      <c r="Q459"/>
    </row>
    <row r="460" spans="1:17" ht="15">
      <c r="A460"/>
      <c r="B460"/>
      <c r="C460"/>
      <c r="D460"/>
      <c r="E460"/>
      <c r="F460"/>
      <c r="G460"/>
      <c r="H460"/>
      <c r="I460"/>
      <c r="J460"/>
      <c r="K460"/>
      <c r="L460"/>
      <c r="M460"/>
      <c r="N460"/>
      <c r="O460"/>
      <c r="P460"/>
      <c r="Q460"/>
    </row>
    <row r="461" spans="1:17" ht="15">
      <c r="A461"/>
      <c r="B461"/>
      <c r="C461"/>
      <c r="D461"/>
      <c r="E461"/>
      <c r="F461"/>
      <c r="G461"/>
      <c r="H461"/>
      <c r="I461"/>
      <c r="J461"/>
      <c r="K461"/>
      <c r="L461"/>
      <c r="M461"/>
      <c r="N461"/>
      <c r="O461"/>
      <c r="P461"/>
      <c r="Q461"/>
    </row>
    <row r="462" spans="1:17" ht="15">
      <c r="A462"/>
      <c r="B462"/>
      <c r="C462"/>
      <c r="D462"/>
      <c r="E462"/>
      <c r="F462"/>
      <c r="G462"/>
      <c r="H462"/>
      <c r="I462"/>
      <c r="J462"/>
      <c r="K462"/>
      <c r="L462"/>
      <c r="M462"/>
      <c r="N462"/>
      <c r="O462"/>
      <c r="P462"/>
      <c r="Q462"/>
    </row>
    <row r="463" spans="1:17" ht="15">
      <c r="A463"/>
      <c r="B463"/>
      <c r="C463"/>
      <c r="D463"/>
      <c r="E463"/>
      <c r="F463"/>
      <c r="G463"/>
      <c r="H463"/>
      <c r="I463"/>
      <c r="J463"/>
      <c r="K463"/>
      <c r="L463"/>
      <c r="M463"/>
      <c r="N463"/>
      <c r="O463"/>
      <c r="P463"/>
      <c r="Q463"/>
    </row>
    <row r="464" spans="1:17" ht="15">
      <c r="A464"/>
      <c r="B464"/>
      <c r="C464"/>
      <c r="D464"/>
      <c r="E464"/>
      <c r="F464"/>
      <c r="G464"/>
      <c r="H464"/>
      <c r="I464"/>
      <c r="J464"/>
      <c r="K464"/>
      <c r="L464"/>
      <c r="M464"/>
      <c r="N464"/>
      <c r="O464"/>
      <c r="P464"/>
      <c r="Q464"/>
    </row>
    <row r="465" spans="1:17" ht="15">
      <c r="A465"/>
      <c r="B465"/>
      <c r="C465"/>
      <c r="D465"/>
      <c r="E465"/>
      <c r="F465"/>
      <c r="G465"/>
      <c r="H465"/>
      <c r="I465"/>
      <c r="J465"/>
      <c r="K465"/>
      <c r="L465"/>
      <c r="M465"/>
      <c r="N465"/>
      <c r="O465"/>
      <c r="P465"/>
      <c r="Q465"/>
    </row>
    <row r="466" spans="1:17" ht="15">
      <c r="A466"/>
      <c r="B466"/>
      <c r="C466"/>
      <c r="D466"/>
      <c r="E466"/>
      <c r="F466"/>
      <c r="G466"/>
      <c r="H466"/>
      <c r="I466"/>
      <c r="J466"/>
      <c r="K466"/>
      <c r="L466"/>
      <c r="M466"/>
      <c r="N466"/>
      <c r="O466"/>
      <c r="P466"/>
      <c r="Q466"/>
    </row>
    <row r="467" spans="1:17" ht="15">
      <c r="A467"/>
      <c r="B467"/>
      <c r="C467"/>
      <c r="D467"/>
      <c r="E467"/>
      <c r="F467"/>
      <c r="G467"/>
      <c r="H467"/>
      <c r="I467"/>
      <c r="J467"/>
      <c r="K467"/>
      <c r="L467"/>
      <c r="M467"/>
      <c r="N467"/>
      <c r="O467"/>
      <c r="P467"/>
      <c r="Q467"/>
    </row>
    <row r="468" spans="1:17" ht="15">
      <c r="A468"/>
      <c r="B468"/>
      <c r="C468"/>
      <c r="D468"/>
      <c r="E468"/>
      <c r="F468"/>
      <c r="G468"/>
      <c r="H468"/>
      <c r="I468"/>
      <c r="J468"/>
      <c r="K468"/>
      <c r="L468"/>
      <c r="M468"/>
      <c r="N468"/>
      <c r="O468"/>
      <c r="P468"/>
      <c r="Q468"/>
    </row>
    <row r="469" spans="1:17" ht="15">
      <c r="A469"/>
      <c r="B469"/>
      <c r="C469"/>
      <c r="D469"/>
      <c r="E469"/>
      <c r="F469"/>
      <c r="G469"/>
      <c r="H469"/>
      <c r="I469"/>
      <c r="J469"/>
      <c r="K469"/>
      <c r="L469"/>
      <c r="M469"/>
      <c r="N469"/>
      <c r="O469"/>
      <c r="P469"/>
      <c r="Q469"/>
    </row>
    <row r="470" spans="1:17" ht="15">
      <c r="A470"/>
      <c r="B470"/>
      <c r="C470"/>
      <c r="D470"/>
      <c r="E470"/>
      <c r="F470"/>
      <c r="G470"/>
      <c r="H470"/>
      <c r="I470"/>
      <c r="J470"/>
      <c r="K470"/>
      <c r="L470"/>
      <c r="M470"/>
      <c r="N470"/>
      <c r="O470"/>
      <c r="P470"/>
      <c r="Q470"/>
    </row>
    <row r="471" spans="1:17" ht="15">
      <c r="A471"/>
      <c r="B471"/>
      <c r="C471"/>
      <c r="D471"/>
      <c r="E471"/>
      <c r="F471"/>
      <c r="G471"/>
      <c r="H471"/>
      <c r="I471"/>
      <c r="J471"/>
      <c r="K471"/>
      <c r="L471"/>
      <c r="M471"/>
      <c r="N471"/>
      <c r="O471"/>
      <c r="P471"/>
      <c r="Q471"/>
    </row>
    <row r="472" spans="1:17" ht="15">
      <c r="A472"/>
      <c r="B472"/>
      <c r="C472"/>
      <c r="D472"/>
      <c r="E472"/>
      <c r="F472"/>
      <c r="G472"/>
      <c r="H472"/>
      <c r="I472"/>
      <c r="J472"/>
      <c r="K472"/>
      <c r="L472"/>
      <c r="M472"/>
      <c r="N472"/>
      <c r="O472"/>
      <c r="P472"/>
      <c r="Q472"/>
    </row>
    <row r="473" spans="1:17" ht="15">
      <c r="A473"/>
      <c r="B473"/>
      <c r="C473"/>
      <c r="D473"/>
      <c r="E473"/>
      <c r="F473"/>
      <c r="G473"/>
      <c r="H473"/>
      <c r="I473"/>
      <c r="J473"/>
      <c r="K473"/>
      <c r="L473"/>
      <c r="M473"/>
      <c r="N473"/>
      <c r="O473"/>
      <c r="P473"/>
      <c r="Q473"/>
    </row>
    <row r="474" spans="1:17" ht="15">
      <c r="A474"/>
      <c r="B474"/>
      <c r="C474"/>
      <c r="D474"/>
      <c r="E474"/>
      <c r="F474"/>
      <c r="G474"/>
      <c r="H474"/>
      <c r="I474"/>
      <c r="J474"/>
      <c r="K474"/>
      <c r="L474"/>
      <c r="M474"/>
      <c r="N474"/>
      <c r="O474"/>
      <c r="P474"/>
      <c r="Q474"/>
    </row>
    <row r="475" spans="1:17" ht="15">
      <c r="A475"/>
      <c r="B475"/>
      <c r="C475"/>
      <c r="D475"/>
      <c r="E475"/>
      <c r="F475"/>
      <c r="G475"/>
      <c r="H475"/>
      <c r="I475"/>
      <c r="J475"/>
      <c r="K475"/>
      <c r="L475"/>
      <c r="M475"/>
      <c r="N475"/>
      <c r="O475"/>
      <c r="P475"/>
      <c r="Q475"/>
    </row>
    <row r="476" spans="1:17" ht="15">
      <c r="A476"/>
      <c r="B476"/>
      <c r="C476"/>
      <c r="D476"/>
      <c r="E476"/>
      <c r="F476"/>
      <c r="G476"/>
      <c r="H476"/>
      <c r="I476"/>
      <c r="J476"/>
      <c r="K476"/>
      <c r="L476"/>
      <c r="M476"/>
      <c r="N476"/>
      <c r="O476"/>
      <c r="P476"/>
      <c r="Q476"/>
    </row>
    <row r="477" spans="1:17" ht="15">
      <c r="A477"/>
      <c r="B477"/>
      <c r="C477"/>
      <c r="D477"/>
      <c r="E477"/>
      <c r="F477"/>
      <c r="G477"/>
      <c r="H477"/>
      <c r="I477"/>
      <c r="J477"/>
      <c r="K477"/>
      <c r="L477"/>
      <c r="M477"/>
      <c r="N477"/>
      <c r="O477"/>
      <c r="P477"/>
      <c r="Q477"/>
    </row>
    <row r="478" spans="1:17" ht="15">
      <c r="A478"/>
      <c r="B478"/>
      <c r="C478"/>
      <c r="D478"/>
      <c r="E478"/>
      <c r="F478"/>
      <c r="G478"/>
      <c r="H478"/>
      <c r="I478"/>
      <c r="J478"/>
      <c r="K478"/>
      <c r="L478"/>
      <c r="M478"/>
      <c r="N478"/>
      <c r="O478"/>
      <c r="P478"/>
      <c r="Q478"/>
    </row>
    <row r="479" spans="1:17" ht="15">
      <c r="A479"/>
      <c r="B479"/>
      <c r="C479"/>
      <c r="D479"/>
      <c r="E479"/>
      <c r="F479"/>
      <c r="G479"/>
      <c r="H479"/>
      <c r="I479"/>
      <c r="J479"/>
      <c r="K479"/>
      <c r="L479"/>
      <c r="M479"/>
      <c r="N479"/>
      <c r="O479"/>
      <c r="P479"/>
      <c r="Q479"/>
    </row>
    <row r="480" spans="1:17" ht="15">
      <c r="A480"/>
      <c r="B480"/>
      <c r="C480"/>
      <c r="D480"/>
      <c r="E480"/>
      <c r="F480"/>
      <c r="G480"/>
      <c r="H480"/>
      <c r="I480"/>
      <c r="J480"/>
      <c r="K480"/>
      <c r="L480"/>
      <c r="M480"/>
      <c r="N480"/>
      <c r="O480"/>
      <c r="P480"/>
      <c r="Q480"/>
    </row>
    <row r="481" spans="1:17" ht="15">
      <c r="A481"/>
      <c r="B481"/>
      <c r="C481"/>
      <c r="D481"/>
      <c r="E481"/>
      <c r="F481"/>
      <c r="G481"/>
      <c r="H481"/>
      <c r="I481"/>
      <c r="J481"/>
      <c r="K481"/>
      <c r="L481"/>
      <c r="M481"/>
      <c r="N481"/>
      <c r="O481"/>
      <c r="P481"/>
      <c r="Q481"/>
    </row>
    <row r="482" spans="1:17" ht="15">
      <c r="A482"/>
      <c r="B482"/>
      <c r="C482"/>
      <c r="D482"/>
      <c r="E482"/>
      <c r="F482"/>
      <c r="G482"/>
      <c r="H482"/>
      <c r="I482"/>
      <c r="J482"/>
      <c r="K482"/>
      <c r="L482"/>
      <c r="M482"/>
      <c r="N482"/>
      <c r="O482"/>
      <c r="P482"/>
      <c r="Q482"/>
    </row>
    <row r="483" spans="1:17" ht="15">
      <c r="A483"/>
      <c r="B483"/>
      <c r="C483"/>
      <c r="D483"/>
      <c r="E483"/>
      <c r="F483"/>
      <c r="G483"/>
      <c r="H483"/>
      <c r="I483"/>
      <c r="J483"/>
      <c r="K483"/>
      <c r="L483"/>
      <c r="M483"/>
      <c r="N483"/>
      <c r="O483"/>
      <c r="P483"/>
      <c r="Q483"/>
    </row>
    <row r="484" spans="1:17" ht="15">
      <c r="A484"/>
      <c r="B484"/>
      <c r="C484"/>
      <c r="D484"/>
      <c r="E484"/>
      <c r="F484"/>
      <c r="G484"/>
      <c r="H484"/>
      <c r="I484"/>
      <c r="J484"/>
      <c r="K484"/>
      <c r="L484"/>
      <c r="M484"/>
      <c r="N484"/>
      <c r="O484"/>
      <c r="P484"/>
      <c r="Q484"/>
    </row>
    <row r="485" spans="1:17" ht="15">
      <c r="A485"/>
      <c r="B485"/>
      <c r="C485"/>
      <c r="D485"/>
      <c r="E485"/>
      <c r="F485"/>
      <c r="G485"/>
      <c r="H485"/>
      <c r="I485"/>
      <c r="J485"/>
      <c r="K485"/>
      <c r="L485"/>
      <c r="M485"/>
      <c r="N485"/>
      <c r="O485"/>
      <c r="P485"/>
      <c r="Q485"/>
    </row>
    <row r="486" spans="1:17" ht="15">
      <c r="A486"/>
      <c r="B486"/>
      <c r="C486"/>
      <c r="D486"/>
      <c r="E486"/>
      <c r="F486"/>
      <c r="G486"/>
      <c r="H486"/>
      <c r="I486"/>
      <c r="J486"/>
      <c r="K486"/>
      <c r="L486"/>
      <c r="M486"/>
      <c r="N486"/>
      <c r="O486"/>
      <c r="P486"/>
      <c r="Q486"/>
    </row>
    <row r="487" spans="1:17" ht="15">
      <c r="A487"/>
      <c r="B487"/>
      <c r="C487"/>
      <c r="D487"/>
      <c r="E487"/>
      <c r="F487"/>
      <c r="G487"/>
      <c r="H487"/>
      <c r="I487"/>
      <c r="J487"/>
      <c r="K487"/>
      <c r="L487"/>
      <c r="M487"/>
      <c r="N487"/>
      <c r="O487"/>
      <c r="P487"/>
      <c r="Q487"/>
    </row>
    <row r="488" spans="1:17" ht="15">
      <c r="A488"/>
      <c r="B488"/>
      <c r="C488"/>
      <c r="D488"/>
      <c r="E488"/>
      <c r="F488"/>
      <c r="G488"/>
      <c r="H488"/>
      <c r="I488"/>
      <c r="J488"/>
      <c r="K488"/>
      <c r="L488"/>
      <c r="M488"/>
      <c r="N488"/>
      <c r="O488"/>
      <c r="P488"/>
      <c r="Q488"/>
    </row>
    <row r="489" spans="1:17" ht="15">
      <c r="A489"/>
      <c r="B489"/>
      <c r="C489"/>
      <c r="D489"/>
      <c r="E489"/>
      <c r="F489"/>
      <c r="G489"/>
      <c r="H489"/>
      <c r="I489"/>
      <c r="J489"/>
      <c r="K489"/>
      <c r="L489"/>
      <c r="M489"/>
      <c r="N489"/>
      <c r="O489"/>
      <c r="P489"/>
      <c r="Q489"/>
    </row>
    <row r="490" spans="1:17" ht="15">
      <c r="A490"/>
      <c r="B490"/>
      <c r="C490"/>
      <c r="D490"/>
      <c r="E490"/>
      <c r="F490"/>
      <c r="G490"/>
      <c r="H490"/>
      <c r="I490"/>
      <c r="J490"/>
      <c r="K490"/>
      <c r="L490"/>
      <c r="M490"/>
      <c r="N490"/>
      <c r="O490"/>
      <c r="P490"/>
      <c r="Q490"/>
    </row>
    <row r="491" spans="1:17" ht="15">
      <c r="A491"/>
      <c r="B491"/>
      <c r="C491"/>
      <c r="D491"/>
      <c r="E491"/>
      <c r="F491"/>
      <c r="G491"/>
      <c r="H491"/>
      <c r="I491"/>
      <c r="J491"/>
      <c r="K491"/>
      <c r="L491"/>
      <c r="M491"/>
      <c r="N491"/>
      <c r="O491"/>
      <c r="P491"/>
      <c r="Q491"/>
    </row>
    <row r="492" spans="1:17" ht="15">
      <c r="A492"/>
      <c r="B492"/>
      <c r="C492"/>
      <c r="D492"/>
      <c r="E492"/>
      <c r="F492"/>
      <c r="G492"/>
      <c r="H492"/>
      <c r="I492"/>
      <c r="J492"/>
      <c r="K492"/>
      <c r="L492"/>
      <c r="M492"/>
      <c r="N492"/>
      <c r="O492"/>
      <c r="P492"/>
      <c r="Q492"/>
    </row>
    <row r="493" spans="1:17" ht="15">
      <c r="A493"/>
      <c r="B493"/>
      <c r="C493"/>
      <c r="D493"/>
      <c r="E493"/>
      <c r="F493"/>
      <c r="G493"/>
      <c r="H493"/>
      <c r="I493"/>
      <c r="J493"/>
      <c r="K493"/>
      <c r="L493"/>
      <c r="M493"/>
      <c r="N493"/>
      <c r="O493"/>
      <c r="P493"/>
      <c r="Q493"/>
    </row>
    <row r="494" spans="1:17" ht="15">
      <c r="A494"/>
      <c r="B494"/>
      <c r="C494"/>
      <c r="D494"/>
      <c r="E494"/>
      <c r="F494"/>
      <c r="G494"/>
      <c r="H494"/>
      <c r="I494"/>
      <c r="J494"/>
      <c r="K494"/>
      <c r="L494"/>
      <c r="M494"/>
      <c r="N494"/>
      <c r="O494"/>
      <c r="P494"/>
      <c r="Q494"/>
    </row>
    <row r="495" spans="1:17" ht="15">
      <c r="A495"/>
      <c r="B495"/>
      <c r="C495"/>
      <c r="D495"/>
      <c r="E495"/>
      <c r="F495"/>
      <c r="G495"/>
      <c r="H495"/>
      <c r="I495"/>
      <c r="J495"/>
      <c r="K495"/>
      <c r="L495"/>
      <c r="M495"/>
      <c r="N495"/>
      <c r="O495"/>
      <c r="P495"/>
      <c r="Q495"/>
    </row>
    <row r="496" spans="1:17">
      <c r="A496" s="273"/>
      <c r="B496" s="274"/>
      <c r="C496" s="274"/>
      <c r="D496" s="274"/>
      <c r="E496" s="274"/>
      <c r="F496" s="274"/>
      <c r="G496" s="274"/>
      <c r="H496" s="274"/>
      <c r="I496" s="274"/>
      <c r="J496" s="274"/>
      <c r="K496" s="274"/>
      <c r="L496" s="274"/>
      <c r="M496" s="274"/>
      <c r="N496" s="274"/>
      <c r="O496" s="274"/>
      <c r="P496" s="274"/>
      <c r="Q496" s="274"/>
    </row>
    <row r="497" spans="1:17">
      <c r="A497" s="277"/>
      <c r="B497" s="274"/>
      <c r="C497" s="274"/>
      <c r="D497" s="274"/>
      <c r="E497" s="274"/>
      <c r="F497" s="274"/>
      <c r="G497" s="274"/>
      <c r="H497" s="274"/>
      <c r="I497" s="274"/>
      <c r="J497" s="274"/>
      <c r="K497" s="274"/>
      <c r="L497" s="274"/>
      <c r="M497" s="274"/>
      <c r="N497" s="274"/>
      <c r="O497" s="274"/>
      <c r="P497" s="274"/>
      <c r="Q497" s="274"/>
    </row>
    <row r="498" spans="1:17">
      <c r="A498" s="277"/>
      <c r="B498" s="274"/>
      <c r="C498" s="274"/>
      <c r="D498" s="274"/>
      <c r="E498" s="274"/>
      <c r="F498" s="274"/>
      <c r="G498" s="274"/>
      <c r="H498" s="274"/>
      <c r="I498" s="274"/>
      <c r="J498" s="274"/>
      <c r="K498" s="274"/>
      <c r="L498" s="274"/>
      <c r="M498" s="274"/>
      <c r="N498" s="274"/>
      <c r="O498" s="274"/>
      <c r="P498" s="274"/>
      <c r="Q498" s="274"/>
    </row>
    <row r="499" spans="1:17">
      <c r="A499" s="277"/>
      <c r="B499" s="274"/>
      <c r="C499" s="274"/>
      <c r="D499" s="274"/>
      <c r="E499" s="274"/>
      <c r="F499" s="274"/>
      <c r="G499" s="274"/>
      <c r="H499" s="274"/>
      <c r="I499" s="274"/>
      <c r="J499" s="274"/>
      <c r="K499" s="274"/>
      <c r="L499" s="274"/>
      <c r="M499" s="274"/>
      <c r="N499" s="274"/>
      <c r="O499" s="274"/>
      <c r="P499" s="274"/>
      <c r="Q499" s="274"/>
    </row>
  </sheetData>
  <pageMargins left="0.7" right="0.7" top="0.75" bottom="0.75" header="0.3" footer="0.3"/>
  <pageSetup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A1:Q499"/>
  <sheetViews>
    <sheetView workbookViewId="0">
      <pane xSplit="1" ySplit="3" topLeftCell="B4" activePane="bottomRight" state="frozen"/>
      <selection pane="topRight" activeCell="B1" sqref="B1"/>
      <selection pane="bottomLeft" activeCell="A4" sqref="A4"/>
      <selection pane="bottomRight" activeCell="I101" sqref="I101"/>
    </sheetView>
  </sheetViews>
  <sheetFormatPr defaultColWidth="9" defaultRowHeight="12.75"/>
  <cols>
    <col min="1" max="1" width="20.109375" style="271" customWidth="1"/>
    <col min="2" max="2" width="13.109375" style="272" customWidth="1"/>
    <col min="3" max="3" width="4.33203125" style="272" customWidth="1"/>
    <col min="4" max="4" width="5.109375" style="272" customWidth="1"/>
    <col min="5" max="7" width="4.33203125" style="272" customWidth="1"/>
    <col min="8" max="8" width="11.6640625" style="272" customWidth="1"/>
    <col min="9" max="9" width="9" style="272" customWidth="1"/>
    <col min="10" max="10" width="5.109375" style="272" customWidth="1"/>
    <col min="11" max="12" width="4.33203125" style="272" customWidth="1"/>
    <col min="13" max="13" width="11.44140625" style="272" customWidth="1"/>
    <col min="14" max="14" width="9.21875" style="272" customWidth="1"/>
    <col min="15" max="15" width="4.33203125" style="272" customWidth="1"/>
    <col min="16" max="17" width="11.6640625" style="272" customWidth="1"/>
    <col min="18" max="18" width="19.33203125" style="277" customWidth="1"/>
    <col min="19" max="19" width="18.6640625" style="277" customWidth="1"/>
    <col min="20" max="21" width="19.21875" style="277" customWidth="1"/>
    <col min="22" max="22" width="19.88671875" style="277" customWidth="1"/>
    <col min="23" max="23" width="19.21875" style="277" customWidth="1"/>
    <col min="24" max="24" width="19.88671875" style="277" customWidth="1"/>
    <col min="25" max="25" width="18.21875" style="277" customWidth="1"/>
    <col min="26" max="26" width="18.88671875" style="277" customWidth="1"/>
    <col min="27" max="27" width="18.44140625" style="277" customWidth="1"/>
    <col min="28" max="28" width="19.109375" style="277" customWidth="1"/>
    <col min="29" max="29" width="19.44140625" style="277" customWidth="1"/>
    <col min="30" max="30" width="26.88671875" style="277" customWidth="1"/>
    <col min="31" max="31" width="27.44140625" style="277" customWidth="1"/>
    <col min="32" max="32" width="26.109375" style="277" customWidth="1"/>
    <col min="33" max="33" width="26.77734375" style="277" customWidth="1"/>
    <col min="34" max="34" width="26" style="277" customWidth="1"/>
    <col min="35" max="36" width="26.6640625" style="277" customWidth="1"/>
    <col min="37" max="37" width="27.21875" style="277" customWidth="1"/>
    <col min="38" max="38" width="26.6640625" style="277" customWidth="1"/>
    <col min="39" max="39" width="27.21875" style="277" customWidth="1"/>
    <col min="40" max="40" width="25.6640625" style="277" customWidth="1"/>
    <col min="41" max="41" width="26.21875" style="277" customWidth="1"/>
    <col min="42" max="42" width="25.88671875" style="277" customWidth="1"/>
    <col min="43" max="43" width="26.44140625" style="277" customWidth="1"/>
    <col min="44" max="44" width="20.109375" style="277" customWidth="1"/>
    <col min="45" max="45" width="18.77734375" style="277" customWidth="1"/>
    <col min="46" max="46" width="19.33203125" style="277" customWidth="1"/>
    <col min="47" max="47" width="18.6640625" style="277" customWidth="1"/>
    <col min="48" max="49" width="19.21875" style="277" customWidth="1"/>
    <col min="50" max="50" width="19.88671875" style="277" customWidth="1"/>
    <col min="51" max="51" width="19.21875" style="277" customWidth="1"/>
    <col min="52" max="52" width="19.88671875" style="277" customWidth="1"/>
    <col min="53" max="53" width="18.21875" style="277" customWidth="1"/>
    <col min="54" max="54" width="18.88671875" style="277" customWidth="1"/>
    <col min="55" max="55" width="18.44140625" style="277" customWidth="1"/>
    <col min="56" max="56" width="19.109375" style="277" customWidth="1"/>
    <col min="57" max="57" width="19.44140625" style="277" customWidth="1"/>
    <col min="58" max="58" width="26.88671875" style="277" customWidth="1"/>
    <col min="59" max="59" width="27.44140625" style="277" customWidth="1"/>
    <col min="60" max="60" width="26.109375" style="277" customWidth="1"/>
    <col min="61" max="61" width="26.77734375" style="277" customWidth="1"/>
    <col min="62" max="62" width="26" style="277" customWidth="1"/>
    <col min="63" max="64" width="26.6640625" style="277" customWidth="1"/>
    <col min="65" max="65" width="27.21875" style="277" customWidth="1"/>
    <col min="66" max="66" width="26.6640625" style="277" customWidth="1"/>
    <col min="67" max="67" width="27.21875" style="277" customWidth="1"/>
    <col min="68" max="68" width="25.6640625" style="277" customWidth="1"/>
    <col min="69" max="69" width="26.21875" style="277" customWidth="1"/>
    <col min="70" max="70" width="25.88671875" style="277" customWidth="1"/>
    <col min="71" max="71" width="26.44140625" style="277" customWidth="1"/>
    <col min="72" max="72" width="20.109375" style="277" customWidth="1"/>
    <col min="73" max="73" width="18.77734375" style="277" customWidth="1"/>
    <col min="74" max="74" width="19.33203125" style="277" customWidth="1"/>
    <col min="75" max="75" width="18.6640625" style="277" customWidth="1"/>
    <col min="76" max="77" width="19.21875" style="277" customWidth="1"/>
    <col min="78" max="78" width="19.88671875" style="277" customWidth="1"/>
    <col min="79" max="79" width="19.21875" style="277" customWidth="1"/>
    <col min="80" max="80" width="19.88671875" style="277" customWidth="1"/>
    <col min="81" max="81" width="18.21875" style="277" customWidth="1"/>
    <col min="82" max="82" width="18.88671875" style="277" customWidth="1"/>
    <col min="83" max="83" width="18.44140625" style="277" customWidth="1"/>
    <col min="84" max="84" width="19.109375" style="277" customWidth="1"/>
    <col min="85" max="85" width="19.44140625" style="277" customWidth="1"/>
    <col min="86" max="86" width="26.88671875" style="277" customWidth="1"/>
    <col min="87" max="87" width="27.44140625" style="277" customWidth="1"/>
    <col min="88" max="88" width="26.109375" style="277" customWidth="1"/>
    <col min="89" max="89" width="26.77734375" style="277" customWidth="1"/>
    <col min="90" max="90" width="26" style="277" customWidth="1"/>
    <col min="91" max="92" width="26.6640625" style="277" customWidth="1"/>
    <col min="93" max="93" width="27.21875" style="277" customWidth="1"/>
    <col min="94" max="94" width="26.6640625" style="277" customWidth="1"/>
    <col min="95" max="95" width="27.21875" style="277" customWidth="1"/>
    <col min="96" max="96" width="25.6640625" style="277" customWidth="1"/>
    <col min="97" max="97" width="26.21875" style="277" customWidth="1"/>
    <col min="98" max="98" width="25.88671875" style="277" customWidth="1"/>
    <col min="99" max="99" width="26.44140625" style="277" customWidth="1"/>
    <col min="100" max="100" width="20.109375" style="277" customWidth="1"/>
    <col min="101" max="101" width="18.77734375" style="277" customWidth="1"/>
    <col min="102" max="102" width="19.33203125" style="277" customWidth="1"/>
    <col min="103" max="103" width="18.6640625" style="277" customWidth="1"/>
    <col min="104" max="105" width="19.21875" style="277" customWidth="1"/>
    <col min="106" max="106" width="19.88671875" style="277" customWidth="1"/>
    <col min="107" max="107" width="19.21875" style="277" customWidth="1"/>
    <col min="108" max="108" width="19.88671875" style="277" customWidth="1"/>
    <col min="109" max="109" width="18.21875" style="277" customWidth="1"/>
    <col min="110" max="110" width="18.88671875" style="277" customWidth="1"/>
    <col min="111" max="111" width="18.44140625" style="277" customWidth="1"/>
    <col min="112" max="112" width="19.109375" style="277" customWidth="1"/>
    <col min="113" max="113" width="19.44140625" style="277" customWidth="1"/>
    <col min="114" max="114" width="26.88671875" style="277" customWidth="1"/>
    <col min="115" max="115" width="27.44140625" style="277" customWidth="1"/>
    <col min="116" max="116" width="26.109375" style="277" customWidth="1"/>
    <col min="117" max="117" width="26.77734375" style="277" customWidth="1"/>
    <col min="118" max="118" width="26" style="277" customWidth="1"/>
    <col min="119" max="120" width="26.6640625" style="277" customWidth="1"/>
    <col min="121" max="121" width="27.21875" style="277" customWidth="1"/>
    <col min="122" max="122" width="26.6640625" style="277" customWidth="1"/>
    <col min="123" max="123" width="27.21875" style="277" customWidth="1"/>
    <col min="124" max="124" width="25.6640625" style="277" customWidth="1"/>
    <col min="125" max="125" width="26.21875" style="277" customWidth="1"/>
    <col min="126" max="126" width="25.88671875" style="277" customWidth="1"/>
    <col min="127" max="127" width="26.44140625" style="277" customWidth="1"/>
    <col min="128" max="128" width="20.109375" style="277" customWidth="1"/>
    <col min="129" max="129" width="18.77734375" style="277" customWidth="1"/>
    <col min="130" max="130" width="19.33203125" style="277" customWidth="1"/>
    <col min="131" max="131" width="18.6640625" style="277" customWidth="1"/>
    <col min="132" max="133" width="19.21875" style="277" customWidth="1"/>
    <col min="134" max="134" width="19.88671875" style="277" customWidth="1"/>
    <col min="135" max="135" width="19.21875" style="277" customWidth="1"/>
    <col min="136" max="136" width="19.88671875" style="277" customWidth="1"/>
    <col min="137" max="137" width="18.21875" style="277" customWidth="1"/>
    <col min="138" max="138" width="18.88671875" style="277" customWidth="1"/>
    <col min="139" max="139" width="18.44140625" style="277" customWidth="1"/>
    <col min="140" max="140" width="19.109375" style="277" customWidth="1"/>
    <col min="141" max="141" width="19.44140625" style="277" customWidth="1"/>
    <col min="142" max="142" width="26.88671875" style="277" customWidth="1"/>
    <col min="143" max="143" width="27.44140625" style="277" customWidth="1"/>
    <col min="144" max="144" width="26.109375" style="277" customWidth="1"/>
    <col min="145" max="145" width="26.77734375" style="277" customWidth="1"/>
    <col min="146" max="146" width="26" style="277" customWidth="1"/>
    <col min="147" max="148" width="26.6640625" style="277" customWidth="1"/>
    <col min="149" max="149" width="27.21875" style="277" customWidth="1"/>
    <col min="150" max="150" width="26.6640625" style="277" customWidth="1"/>
    <col min="151" max="151" width="27.21875" style="277" customWidth="1"/>
    <col min="152" max="152" width="25.6640625" style="277" customWidth="1"/>
    <col min="153" max="153" width="26.21875" style="277" customWidth="1"/>
    <col min="154" max="154" width="25.88671875" style="277" customWidth="1"/>
    <col min="155" max="155" width="26.44140625" style="277" customWidth="1"/>
    <col min="156" max="156" width="20.109375" style="277" customWidth="1"/>
    <col min="157" max="157" width="18.77734375" style="277" customWidth="1"/>
    <col min="158" max="158" width="19.33203125" style="277" customWidth="1"/>
    <col min="159" max="159" width="18.6640625" style="277" customWidth="1"/>
    <col min="160" max="161" width="19.21875" style="277" customWidth="1"/>
    <col min="162" max="162" width="19.88671875" style="277" customWidth="1"/>
    <col min="163" max="163" width="19.21875" style="277" customWidth="1"/>
    <col min="164" max="164" width="19.88671875" style="277" customWidth="1"/>
    <col min="165" max="165" width="18.21875" style="277" customWidth="1"/>
    <col min="166" max="166" width="18.88671875" style="277" customWidth="1"/>
    <col min="167" max="167" width="18.44140625" style="277" customWidth="1"/>
    <col min="168" max="168" width="19.109375" style="277" customWidth="1"/>
    <col min="169" max="169" width="19.44140625" style="277" customWidth="1"/>
    <col min="170" max="170" width="26.88671875" style="277" customWidth="1"/>
    <col min="171" max="171" width="27.44140625" style="277" customWidth="1"/>
    <col min="172" max="172" width="26.109375" style="277" customWidth="1"/>
    <col min="173" max="173" width="26.77734375" style="277" customWidth="1"/>
    <col min="174" max="174" width="26" style="277" customWidth="1"/>
    <col min="175" max="176" width="26.6640625" style="277" customWidth="1"/>
    <col min="177" max="177" width="27.21875" style="277" customWidth="1"/>
    <col min="178" max="178" width="26.6640625" style="277" customWidth="1"/>
    <col min="179" max="179" width="27.21875" style="277" customWidth="1"/>
    <col min="180" max="180" width="25.6640625" style="277" customWidth="1"/>
    <col min="181" max="181" width="26.21875" style="277" customWidth="1"/>
    <col min="182" max="182" width="25.88671875" style="277" customWidth="1"/>
    <col min="183" max="183" width="26.44140625" style="277" customWidth="1"/>
    <col min="184" max="184" width="20.109375" style="277" customWidth="1"/>
    <col min="185" max="185" width="18.77734375" style="277" customWidth="1"/>
    <col min="186" max="186" width="19.33203125" style="277" customWidth="1"/>
    <col min="187" max="187" width="18.6640625" style="277" customWidth="1"/>
    <col min="188" max="189" width="19.21875" style="277" customWidth="1"/>
    <col min="190" max="190" width="19.88671875" style="277" customWidth="1"/>
    <col min="191" max="191" width="19.21875" style="277" customWidth="1"/>
    <col min="192" max="192" width="19.88671875" style="277" customWidth="1"/>
    <col min="193" max="193" width="18.21875" style="277" customWidth="1"/>
    <col min="194" max="194" width="18.88671875" style="277" customWidth="1"/>
    <col min="195" max="195" width="18.44140625" style="277" customWidth="1"/>
    <col min="196" max="196" width="19.109375" style="277" customWidth="1"/>
    <col min="197" max="197" width="19.44140625" style="277" customWidth="1"/>
    <col min="198" max="198" width="26.88671875" style="277" customWidth="1"/>
    <col min="199" max="199" width="27.44140625" style="277" customWidth="1"/>
    <col min="200" max="200" width="26.109375" style="277" customWidth="1"/>
    <col min="201" max="201" width="26.77734375" style="277" customWidth="1"/>
    <col min="202" max="202" width="26" style="277" customWidth="1"/>
    <col min="203" max="204" width="26.6640625" style="277" customWidth="1"/>
    <col min="205" max="205" width="27.21875" style="277" customWidth="1"/>
    <col min="206" max="206" width="26.6640625" style="277" customWidth="1"/>
    <col min="207" max="207" width="27.21875" style="277" customWidth="1"/>
    <col min="208" max="208" width="25.6640625" style="277" customWidth="1"/>
    <col min="209" max="209" width="26.21875" style="277" customWidth="1"/>
    <col min="210" max="210" width="25.88671875" style="277" customWidth="1"/>
    <col min="211" max="211" width="26.44140625" style="277" customWidth="1"/>
    <col min="212" max="212" width="20.109375" style="277" customWidth="1"/>
    <col min="213" max="213" width="18.77734375" style="277" customWidth="1"/>
    <col min="214" max="214" width="19.33203125" style="277" customWidth="1"/>
    <col min="215" max="215" width="18.6640625" style="277" customWidth="1"/>
    <col min="216" max="217" width="19.21875" style="277" customWidth="1"/>
    <col min="218" max="218" width="19.88671875" style="277" customWidth="1"/>
    <col min="219" max="219" width="19.21875" style="277" customWidth="1"/>
    <col min="220" max="220" width="19.88671875" style="277" customWidth="1"/>
    <col min="221" max="221" width="18.21875" style="277" customWidth="1"/>
    <col min="222" max="222" width="18.88671875" style="277" customWidth="1"/>
    <col min="223" max="223" width="18.44140625" style="277" customWidth="1"/>
    <col min="224" max="224" width="19.109375" style="277" customWidth="1"/>
    <col min="225" max="225" width="19.44140625" style="277" customWidth="1"/>
    <col min="226" max="226" width="26.88671875" style="277" customWidth="1"/>
    <col min="227" max="227" width="27.44140625" style="277" customWidth="1"/>
    <col min="228" max="228" width="26.109375" style="277" customWidth="1"/>
    <col min="229" max="229" width="26.77734375" style="277" customWidth="1"/>
    <col min="230" max="230" width="26" style="277" customWidth="1"/>
    <col min="231" max="232" width="26.6640625" style="277" customWidth="1"/>
    <col min="233" max="233" width="27.21875" style="277" customWidth="1"/>
    <col min="234" max="234" width="26.6640625" style="277" customWidth="1"/>
    <col min="235" max="235" width="27.21875" style="277" customWidth="1"/>
    <col min="236" max="236" width="25.6640625" style="277" customWidth="1"/>
    <col min="237" max="237" width="26.21875" style="277" customWidth="1"/>
    <col min="238" max="238" width="25.88671875" style="277" customWidth="1"/>
    <col min="239" max="239" width="26.44140625" style="277" customWidth="1"/>
    <col min="240" max="240" width="20.109375" style="277" customWidth="1"/>
    <col min="241" max="241" width="18.77734375" style="277" customWidth="1"/>
    <col min="242" max="242" width="19.33203125" style="277" customWidth="1"/>
    <col min="243" max="243" width="18.6640625" style="277" customWidth="1"/>
    <col min="244" max="245" width="19.21875" style="277" customWidth="1"/>
    <col min="246" max="246" width="19.88671875" style="277" customWidth="1"/>
    <col min="247" max="247" width="19.21875" style="277" customWidth="1"/>
    <col min="248" max="248" width="19.88671875" style="277" customWidth="1"/>
    <col min="249" max="249" width="18.21875" style="277" customWidth="1"/>
    <col min="250" max="250" width="18.88671875" style="277" customWidth="1"/>
    <col min="251" max="251" width="18.44140625" style="277" customWidth="1"/>
    <col min="252" max="252" width="19.109375" style="277" customWidth="1"/>
    <col min="253" max="253" width="19.44140625" style="277" customWidth="1"/>
    <col min="254" max="254" width="26.88671875" style="277" customWidth="1"/>
    <col min="255" max="255" width="27.44140625" style="277" customWidth="1"/>
    <col min="256" max="256" width="26.109375" style="277" customWidth="1"/>
    <col min="257" max="257" width="26.77734375" style="277" customWidth="1"/>
    <col min="258" max="258" width="26" style="277" customWidth="1"/>
    <col min="259" max="260" width="26.6640625" style="277" customWidth="1"/>
    <col min="261" max="261" width="27.21875" style="277" customWidth="1"/>
    <col min="262" max="262" width="26.6640625" style="277" customWidth="1"/>
    <col min="263" max="263" width="27.21875" style="277" customWidth="1"/>
    <col min="264" max="264" width="25.6640625" style="277" customWidth="1"/>
    <col min="265" max="265" width="26.21875" style="277" customWidth="1"/>
    <col min="266" max="266" width="25.88671875" style="277" customWidth="1"/>
    <col min="267" max="267" width="26.44140625" style="277" customWidth="1"/>
    <col min="268" max="268" width="20.109375" style="277" customWidth="1"/>
    <col min="269" max="269" width="18.77734375" style="277" customWidth="1"/>
    <col min="270" max="270" width="19.33203125" style="277" customWidth="1"/>
    <col min="271" max="271" width="18.6640625" style="277" customWidth="1"/>
    <col min="272" max="273" width="19.21875" style="277" customWidth="1"/>
    <col min="274" max="274" width="19.88671875" style="277" customWidth="1"/>
    <col min="275" max="275" width="19.21875" style="277" customWidth="1"/>
    <col min="276" max="276" width="19.88671875" style="277" customWidth="1"/>
    <col min="277" max="277" width="18.21875" style="277" customWidth="1"/>
    <col min="278" max="278" width="18.88671875" style="277" customWidth="1"/>
    <col min="279" max="279" width="18.44140625" style="277" customWidth="1"/>
    <col min="280" max="280" width="19.109375" style="277" customWidth="1"/>
    <col min="281" max="281" width="19.44140625" style="277" customWidth="1"/>
    <col min="282" max="282" width="26.88671875" style="277" customWidth="1"/>
    <col min="283" max="283" width="27.44140625" style="277" customWidth="1"/>
    <col min="284" max="284" width="26.109375" style="277" customWidth="1"/>
    <col min="285" max="285" width="26.77734375" style="277" customWidth="1"/>
    <col min="286" max="286" width="26" style="277" customWidth="1"/>
    <col min="287" max="288" width="26.6640625" style="277" customWidth="1"/>
    <col min="289" max="289" width="27.21875" style="277" customWidth="1"/>
    <col min="290" max="290" width="26.6640625" style="277" customWidth="1"/>
    <col min="291" max="291" width="27.21875" style="277" customWidth="1"/>
    <col min="292" max="292" width="25.6640625" style="277" customWidth="1"/>
    <col min="293" max="293" width="26.21875" style="277" customWidth="1"/>
    <col min="294" max="294" width="25.88671875" style="277" customWidth="1"/>
    <col min="295" max="295" width="26.44140625" style="277" customWidth="1"/>
    <col min="296" max="296" width="20.109375" style="277" customWidth="1"/>
    <col min="297" max="297" width="18.77734375" style="277" customWidth="1"/>
    <col min="298" max="298" width="19.33203125" style="277" customWidth="1"/>
    <col min="299" max="299" width="18.6640625" style="277" customWidth="1"/>
    <col min="300" max="301" width="19.21875" style="277" customWidth="1"/>
    <col min="302" max="302" width="19.88671875" style="277" customWidth="1"/>
    <col min="303" max="303" width="19.21875" style="277" customWidth="1"/>
    <col min="304" max="304" width="19.88671875" style="277" customWidth="1"/>
    <col min="305" max="305" width="18.21875" style="277" customWidth="1"/>
    <col min="306" max="306" width="18.88671875" style="277" customWidth="1"/>
    <col min="307" max="307" width="18.44140625" style="277" customWidth="1"/>
    <col min="308" max="308" width="19.109375" style="277" customWidth="1"/>
    <col min="309" max="309" width="19.44140625" style="277" customWidth="1"/>
    <col min="310" max="310" width="26.88671875" style="277" customWidth="1"/>
    <col min="311" max="311" width="27.44140625" style="277" customWidth="1"/>
    <col min="312" max="312" width="26.109375" style="277" customWidth="1"/>
    <col min="313" max="313" width="26.77734375" style="277" customWidth="1"/>
    <col min="314" max="314" width="26" style="277" customWidth="1"/>
    <col min="315" max="316" width="26.6640625" style="277" customWidth="1"/>
    <col min="317" max="317" width="27.21875" style="277" customWidth="1"/>
    <col min="318" max="318" width="26.6640625" style="277" customWidth="1"/>
    <col min="319" max="319" width="27.21875" style="277" customWidth="1"/>
    <col min="320" max="320" width="25.6640625" style="277" customWidth="1"/>
    <col min="321" max="321" width="26.21875" style="277" customWidth="1"/>
    <col min="322" max="322" width="25.88671875" style="277" customWidth="1"/>
    <col min="323" max="323" width="26.44140625" style="277" customWidth="1"/>
    <col min="324" max="324" width="20.109375" style="277" customWidth="1"/>
    <col min="325" max="325" width="18.77734375" style="277" customWidth="1"/>
    <col min="326" max="326" width="19.33203125" style="277" customWidth="1"/>
    <col min="327" max="327" width="18.6640625" style="277" customWidth="1"/>
    <col min="328" max="329" width="19.21875" style="277" customWidth="1"/>
    <col min="330" max="330" width="19.88671875" style="277" customWidth="1"/>
    <col min="331" max="331" width="19.21875" style="277" customWidth="1"/>
    <col min="332" max="332" width="19.88671875" style="277" customWidth="1"/>
    <col min="333" max="333" width="18.21875" style="277" customWidth="1"/>
    <col min="334" max="334" width="18.88671875" style="277" customWidth="1"/>
    <col min="335" max="335" width="18.44140625" style="277" customWidth="1"/>
    <col min="336" max="336" width="19.109375" style="277" customWidth="1"/>
    <col min="337" max="337" width="19.44140625" style="277" customWidth="1"/>
    <col min="338" max="338" width="26.88671875" style="277" customWidth="1"/>
    <col min="339" max="339" width="27.44140625" style="277" customWidth="1"/>
    <col min="340" max="340" width="26.109375" style="277" customWidth="1"/>
    <col min="341" max="341" width="26.77734375" style="277" customWidth="1"/>
    <col min="342" max="342" width="26" style="277" customWidth="1"/>
    <col min="343" max="344" width="26.6640625" style="277" customWidth="1"/>
    <col min="345" max="345" width="27.21875" style="277" customWidth="1"/>
    <col min="346" max="346" width="26.6640625" style="277" customWidth="1"/>
    <col min="347" max="347" width="27.21875" style="277" customWidth="1"/>
    <col min="348" max="348" width="25.6640625" style="277" customWidth="1"/>
    <col min="349" max="349" width="26.21875" style="277" customWidth="1"/>
    <col min="350" max="350" width="25.88671875" style="277" customWidth="1"/>
    <col min="351" max="351" width="26.44140625" style="277" customWidth="1"/>
    <col min="352" max="352" width="20.109375" style="277" customWidth="1"/>
    <col min="353" max="353" width="18.77734375" style="277" customWidth="1"/>
    <col min="354" max="354" width="19.33203125" style="277" customWidth="1"/>
    <col min="355" max="355" width="18.6640625" style="277" customWidth="1"/>
    <col min="356" max="357" width="19.21875" style="277" customWidth="1"/>
    <col min="358" max="358" width="19.88671875" style="277" customWidth="1"/>
    <col min="359" max="359" width="19.21875" style="277" customWidth="1"/>
    <col min="360" max="360" width="19.88671875" style="277" customWidth="1"/>
    <col min="361" max="361" width="18.21875" style="277" customWidth="1"/>
    <col min="362" max="362" width="18.88671875" style="277" customWidth="1"/>
    <col min="363" max="363" width="18.44140625" style="277" customWidth="1"/>
    <col min="364" max="364" width="19.109375" style="277" customWidth="1"/>
    <col min="365" max="365" width="24.44140625" style="277" customWidth="1"/>
    <col min="366" max="366" width="31.88671875" style="277" customWidth="1"/>
    <col min="367" max="367" width="32.44140625" style="277" customWidth="1"/>
    <col min="368" max="368" width="31.109375" style="277" customWidth="1"/>
    <col min="369" max="369" width="31.77734375" style="277" customWidth="1"/>
    <col min="370" max="370" width="31" style="277" customWidth="1"/>
    <col min="371" max="372" width="31.6640625" style="277" customWidth="1"/>
    <col min="373" max="373" width="32.21875" style="277" customWidth="1"/>
    <col min="374" max="374" width="31.6640625" style="277" customWidth="1"/>
    <col min="375" max="375" width="32.21875" style="277" customWidth="1"/>
    <col min="376" max="376" width="30.6640625" style="277" customWidth="1"/>
    <col min="377" max="377" width="31.21875" style="277" customWidth="1"/>
    <col min="378" max="378" width="30.88671875" style="277" customWidth="1"/>
    <col min="379" max="379" width="31.44140625" style="277" customWidth="1"/>
    <col min="380" max="380" width="25.109375" style="277" customWidth="1"/>
    <col min="381" max="381" width="23.77734375" style="277" customWidth="1"/>
    <col min="382" max="382" width="24.33203125" style="277" customWidth="1"/>
    <col min="383" max="383" width="23.6640625" style="277" customWidth="1"/>
    <col min="384" max="385" width="24.21875" style="277" customWidth="1"/>
    <col min="386" max="386" width="24.88671875" style="277" customWidth="1"/>
    <col min="387" max="387" width="24.21875" style="277" customWidth="1"/>
    <col min="388" max="388" width="24.88671875" style="277" customWidth="1"/>
    <col min="389" max="389" width="23.21875" style="277" customWidth="1"/>
    <col min="390" max="390" width="23.88671875" style="277" customWidth="1"/>
    <col min="391" max="391" width="23.44140625" style="277" customWidth="1"/>
    <col min="392" max="392" width="24.109375" style="277" customWidth="1"/>
    <col min="393" max="16384" width="9" style="277"/>
  </cols>
  <sheetData>
    <row r="1" spans="1:17" ht="15">
      <c r="B1" s="655" t="s">
        <v>244</v>
      </c>
      <c r="Q1"/>
    </row>
    <row r="2" spans="1:17" s="279" customFormat="1" ht="15">
      <c r="A2" s="271"/>
      <c r="B2" s="272" t="s">
        <v>233</v>
      </c>
      <c r="C2" s="272"/>
      <c r="D2" s="272"/>
      <c r="E2" s="272"/>
      <c r="F2" s="272"/>
      <c r="G2" s="272"/>
      <c r="H2" s="272" t="s">
        <v>289</v>
      </c>
      <c r="I2" s="272" t="s">
        <v>234</v>
      </c>
      <c r="J2" s="272"/>
      <c r="K2" s="272"/>
      <c r="L2" s="272"/>
      <c r="M2" s="272" t="s">
        <v>290</v>
      </c>
      <c r="N2" s="272" t="s">
        <v>288</v>
      </c>
      <c r="O2" s="272"/>
      <c r="P2" s="272" t="s">
        <v>291</v>
      </c>
      <c r="Q2"/>
    </row>
    <row r="3" spans="1:17" ht="15">
      <c r="A3" s="652" t="s">
        <v>243</v>
      </c>
      <c r="B3" s="272">
        <v>1</v>
      </c>
      <c r="C3" s="272">
        <v>2</v>
      </c>
      <c r="D3" s="272">
        <v>3</v>
      </c>
      <c r="E3" s="272">
        <v>4</v>
      </c>
      <c r="F3" s="272">
        <v>5</v>
      </c>
      <c r="G3" s="272">
        <v>6</v>
      </c>
      <c r="I3" s="272">
        <v>7</v>
      </c>
      <c r="J3" s="272">
        <v>8</v>
      </c>
      <c r="K3" s="272">
        <v>9</v>
      </c>
      <c r="L3" s="272">
        <v>10</v>
      </c>
      <c r="N3" s="272">
        <v>12</v>
      </c>
      <c r="O3" s="272">
        <v>13</v>
      </c>
      <c r="Q3"/>
    </row>
    <row r="4" spans="1:17" ht="15">
      <c r="A4" s="653" t="s">
        <v>28</v>
      </c>
      <c r="Q4"/>
    </row>
    <row r="5" spans="1:17" ht="15">
      <c r="A5" s="654" t="s">
        <v>245</v>
      </c>
      <c r="B5" s="272">
        <v>751</v>
      </c>
      <c r="C5" s="272">
        <v>272</v>
      </c>
      <c r="D5" s="272">
        <v>292</v>
      </c>
      <c r="E5" s="272">
        <v>169</v>
      </c>
      <c r="F5" s="272">
        <v>59</v>
      </c>
      <c r="G5" s="272">
        <v>20</v>
      </c>
      <c r="H5" s="272">
        <v>1563</v>
      </c>
      <c r="J5" s="272">
        <v>0</v>
      </c>
      <c r="K5" s="272">
        <v>0</v>
      </c>
      <c r="L5" s="272">
        <v>0</v>
      </c>
      <c r="M5" s="272">
        <v>0</v>
      </c>
      <c r="N5" s="272">
        <v>0</v>
      </c>
      <c r="O5" s="272">
        <v>0</v>
      </c>
      <c r="P5" s="272">
        <v>0</v>
      </c>
      <c r="Q5"/>
    </row>
    <row r="6" spans="1:17" ht="15">
      <c r="A6" s="654" t="s">
        <v>250</v>
      </c>
      <c r="B6" s="272">
        <v>735</v>
      </c>
      <c r="C6" s="272">
        <v>349</v>
      </c>
      <c r="D6" s="272">
        <v>305</v>
      </c>
      <c r="E6" s="272">
        <v>146</v>
      </c>
      <c r="F6" s="272">
        <v>62</v>
      </c>
      <c r="G6" s="272">
        <v>22</v>
      </c>
      <c r="H6" s="272">
        <v>1619</v>
      </c>
      <c r="J6" s="272">
        <v>0</v>
      </c>
      <c r="K6" s="272">
        <v>0</v>
      </c>
      <c r="L6" s="272">
        <v>0</v>
      </c>
      <c r="M6" s="272">
        <v>0</v>
      </c>
      <c r="N6" s="272">
        <v>0</v>
      </c>
      <c r="O6" s="272">
        <v>0</v>
      </c>
      <c r="P6" s="272">
        <v>0</v>
      </c>
      <c r="Q6"/>
    </row>
    <row r="7" spans="1:17" ht="15">
      <c r="A7" s="654" t="s">
        <v>254</v>
      </c>
      <c r="B7" s="272">
        <v>596</v>
      </c>
      <c r="C7" s="272">
        <v>388</v>
      </c>
      <c r="D7" s="272">
        <v>365</v>
      </c>
      <c r="E7" s="272">
        <v>189</v>
      </c>
      <c r="F7" s="272">
        <v>112</v>
      </c>
      <c r="G7" s="272">
        <v>41</v>
      </c>
      <c r="H7" s="272">
        <v>1691</v>
      </c>
      <c r="J7" s="272">
        <v>0</v>
      </c>
      <c r="K7" s="272">
        <v>0</v>
      </c>
      <c r="L7" s="272">
        <v>0</v>
      </c>
      <c r="M7" s="272">
        <v>0</v>
      </c>
      <c r="N7" s="272">
        <v>0</v>
      </c>
      <c r="O7" s="272">
        <v>0</v>
      </c>
      <c r="P7" s="272">
        <v>0</v>
      </c>
      <c r="Q7"/>
    </row>
    <row r="8" spans="1:17" ht="15">
      <c r="A8" s="654" t="s">
        <v>258</v>
      </c>
      <c r="B8" s="272">
        <v>328</v>
      </c>
      <c r="C8" s="272">
        <v>168</v>
      </c>
      <c r="D8" s="272">
        <v>244</v>
      </c>
      <c r="E8" s="272">
        <v>77</v>
      </c>
      <c r="F8" s="272">
        <v>25</v>
      </c>
      <c r="G8" s="272">
        <v>0</v>
      </c>
      <c r="H8" s="272">
        <v>842</v>
      </c>
      <c r="J8" s="272">
        <v>0</v>
      </c>
      <c r="K8" s="272">
        <v>0</v>
      </c>
      <c r="L8" s="272">
        <v>0</v>
      </c>
      <c r="M8" s="272">
        <v>0</v>
      </c>
      <c r="N8" s="272">
        <v>0</v>
      </c>
      <c r="O8" s="272">
        <v>0</v>
      </c>
      <c r="P8" s="272">
        <v>0</v>
      </c>
      <c r="Q8"/>
    </row>
    <row r="9" spans="1:17" ht="15">
      <c r="A9" s="654" t="s">
        <v>262</v>
      </c>
      <c r="B9" s="272">
        <v>86</v>
      </c>
      <c r="C9" s="272">
        <v>38</v>
      </c>
      <c r="D9" s="272">
        <v>18</v>
      </c>
      <c r="E9" s="272">
        <v>35</v>
      </c>
      <c r="F9" s="272">
        <v>5</v>
      </c>
      <c r="G9" s="272">
        <v>0</v>
      </c>
      <c r="H9" s="272">
        <v>182</v>
      </c>
      <c r="J9" s="272">
        <v>0</v>
      </c>
      <c r="K9" s="272">
        <v>0</v>
      </c>
      <c r="L9" s="272">
        <v>0</v>
      </c>
      <c r="M9" s="272">
        <v>0</v>
      </c>
      <c r="N9" s="272">
        <v>0</v>
      </c>
      <c r="O9" s="272">
        <v>0</v>
      </c>
      <c r="P9" s="272">
        <v>0</v>
      </c>
      <c r="Q9"/>
    </row>
    <row r="10" spans="1:17" ht="15">
      <c r="A10" s="654" t="s">
        <v>266</v>
      </c>
      <c r="B10" s="272">
        <v>0</v>
      </c>
      <c r="C10" s="272">
        <v>0</v>
      </c>
      <c r="D10" s="272">
        <v>0</v>
      </c>
      <c r="E10" s="272">
        <v>0</v>
      </c>
      <c r="F10" s="272">
        <v>0</v>
      </c>
      <c r="G10" s="272">
        <v>0</v>
      </c>
      <c r="H10" s="272">
        <v>0</v>
      </c>
      <c r="J10" s="272">
        <v>284</v>
      </c>
      <c r="K10" s="272">
        <v>1131</v>
      </c>
      <c r="L10" s="272">
        <v>316</v>
      </c>
      <c r="M10" s="272">
        <v>1731</v>
      </c>
      <c r="N10" s="272">
        <v>58</v>
      </c>
      <c r="O10" s="272">
        <v>92</v>
      </c>
      <c r="P10" s="272">
        <v>150</v>
      </c>
      <c r="Q10"/>
    </row>
    <row r="11" spans="1:17" ht="15">
      <c r="A11" s="654" t="s">
        <v>270</v>
      </c>
      <c r="B11" s="272">
        <v>2496</v>
      </c>
      <c r="C11" s="272">
        <v>1215</v>
      </c>
      <c r="D11" s="272">
        <v>1224</v>
      </c>
      <c r="E11" s="272">
        <v>616</v>
      </c>
      <c r="F11" s="272">
        <v>263</v>
      </c>
      <c r="G11" s="272">
        <v>83</v>
      </c>
      <c r="H11" s="272">
        <v>5897</v>
      </c>
      <c r="J11" s="272">
        <v>284</v>
      </c>
      <c r="K11" s="272">
        <v>1131</v>
      </c>
      <c r="L11" s="272">
        <v>316</v>
      </c>
      <c r="M11" s="272">
        <v>1731</v>
      </c>
      <c r="N11" s="272">
        <v>58</v>
      </c>
      <c r="O11" s="272">
        <v>92</v>
      </c>
      <c r="P11" s="272">
        <v>150</v>
      </c>
      <c r="Q11"/>
    </row>
    <row r="12" spans="1:17" ht="15">
      <c r="A12" s="653" t="s">
        <v>29</v>
      </c>
      <c r="Q12"/>
    </row>
    <row r="13" spans="1:17" ht="15">
      <c r="A13" s="654" t="s">
        <v>245</v>
      </c>
      <c r="B13" s="272">
        <v>350</v>
      </c>
      <c r="C13" s="272">
        <v>150</v>
      </c>
      <c r="D13" s="272">
        <v>250</v>
      </c>
      <c r="E13" s="272">
        <v>76</v>
      </c>
      <c r="F13" s="272">
        <v>17</v>
      </c>
      <c r="G13" s="272">
        <v>50</v>
      </c>
      <c r="H13" s="272">
        <v>893</v>
      </c>
      <c r="J13" s="272">
        <v>19</v>
      </c>
      <c r="K13" s="272">
        <v>1</v>
      </c>
      <c r="L13" s="272">
        <v>16</v>
      </c>
      <c r="M13" s="272">
        <v>36</v>
      </c>
      <c r="Q13"/>
    </row>
    <row r="14" spans="1:17" ht="15">
      <c r="A14" s="654" t="s">
        <v>250</v>
      </c>
      <c r="B14" s="272">
        <v>228</v>
      </c>
      <c r="C14" s="272">
        <v>116</v>
      </c>
      <c r="D14" s="272">
        <v>348</v>
      </c>
      <c r="E14" s="272">
        <v>77</v>
      </c>
      <c r="F14" s="272">
        <v>47</v>
      </c>
      <c r="G14" s="272">
        <v>96</v>
      </c>
      <c r="H14" s="272">
        <v>912</v>
      </c>
      <c r="J14" s="272">
        <v>17</v>
      </c>
      <c r="K14" s="272">
        <v>11</v>
      </c>
      <c r="L14" s="272">
        <v>3</v>
      </c>
      <c r="M14" s="272">
        <v>31</v>
      </c>
      <c r="Q14"/>
    </row>
    <row r="15" spans="1:17" ht="15">
      <c r="A15" s="654" t="s">
        <v>254</v>
      </c>
      <c r="B15" s="272">
        <v>210</v>
      </c>
      <c r="C15" s="272">
        <v>109</v>
      </c>
      <c r="D15" s="272">
        <v>386</v>
      </c>
      <c r="E15" s="272">
        <v>110</v>
      </c>
      <c r="F15" s="272">
        <v>24</v>
      </c>
      <c r="G15" s="272">
        <v>128</v>
      </c>
      <c r="H15" s="272">
        <v>967</v>
      </c>
      <c r="J15" s="272">
        <v>6</v>
      </c>
      <c r="K15" s="272">
        <v>33</v>
      </c>
      <c r="L15" s="272">
        <v>62</v>
      </c>
      <c r="M15" s="272">
        <v>101</v>
      </c>
      <c r="Q15"/>
    </row>
    <row r="16" spans="1:17" ht="15">
      <c r="A16" s="654" t="s">
        <v>258</v>
      </c>
      <c r="B16" s="272">
        <v>249</v>
      </c>
      <c r="C16" s="272">
        <v>70</v>
      </c>
      <c r="D16" s="272">
        <v>221</v>
      </c>
      <c r="E16" s="272">
        <v>61</v>
      </c>
      <c r="F16" s="272">
        <v>65</v>
      </c>
      <c r="G16" s="272">
        <v>103</v>
      </c>
      <c r="H16" s="272">
        <v>769</v>
      </c>
      <c r="J16" s="272">
        <v>2</v>
      </c>
      <c r="K16" s="272">
        <v>75</v>
      </c>
      <c r="L16" s="272">
        <v>153</v>
      </c>
      <c r="M16" s="272">
        <v>230</v>
      </c>
      <c r="Q16"/>
    </row>
    <row r="17" spans="1:17" ht="15">
      <c r="A17" s="654" t="s">
        <v>262</v>
      </c>
      <c r="B17" s="272">
        <v>89</v>
      </c>
      <c r="C17" s="272">
        <v>0</v>
      </c>
      <c r="D17" s="272">
        <v>198</v>
      </c>
      <c r="E17" s="272">
        <v>7</v>
      </c>
      <c r="F17" s="272">
        <v>0</v>
      </c>
      <c r="G17" s="272">
        <v>16</v>
      </c>
      <c r="H17" s="272">
        <v>310</v>
      </c>
      <c r="J17" s="272">
        <v>98</v>
      </c>
      <c r="K17" s="272">
        <v>0</v>
      </c>
      <c r="L17" s="272">
        <v>0</v>
      </c>
      <c r="M17" s="272">
        <v>98</v>
      </c>
      <c r="Q17"/>
    </row>
    <row r="18" spans="1:17" ht="15">
      <c r="A18" s="654" t="s">
        <v>266</v>
      </c>
      <c r="B18" s="272">
        <v>0</v>
      </c>
      <c r="C18" s="272">
        <v>0</v>
      </c>
      <c r="D18" s="272">
        <v>0</v>
      </c>
      <c r="E18" s="272">
        <v>0</v>
      </c>
      <c r="F18" s="272">
        <v>0</v>
      </c>
      <c r="G18" s="272">
        <v>0</v>
      </c>
      <c r="H18" s="272">
        <v>0</v>
      </c>
      <c r="J18" s="272">
        <v>177</v>
      </c>
      <c r="K18" s="272">
        <v>100</v>
      </c>
      <c r="L18" s="272">
        <v>645</v>
      </c>
      <c r="M18" s="272">
        <v>922</v>
      </c>
      <c r="Q18"/>
    </row>
    <row r="19" spans="1:17" ht="15">
      <c r="A19" s="654" t="s">
        <v>270</v>
      </c>
      <c r="B19" s="272">
        <v>1126</v>
      </c>
      <c r="C19" s="272">
        <v>445</v>
      </c>
      <c r="D19" s="272">
        <v>1403</v>
      </c>
      <c r="E19" s="272">
        <v>331</v>
      </c>
      <c r="F19" s="272">
        <v>153</v>
      </c>
      <c r="G19" s="272">
        <v>393</v>
      </c>
      <c r="H19" s="272">
        <v>3851</v>
      </c>
      <c r="J19" s="272">
        <v>319</v>
      </c>
      <c r="K19" s="272">
        <v>220</v>
      </c>
      <c r="L19" s="272">
        <v>879</v>
      </c>
      <c r="M19" s="272">
        <v>1418</v>
      </c>
      <c r="Q19"/>
    </row>
    <row r="20" spans="1:17" ht="15">
      <c r="A20" s="653" t="s">
        <v>30</v>
      </c>
      <c r="Q20"/>
    </row>
    <row r="21" spans="1:17" ht="15">
      <c r="A21" s="654" t="s">
        <v>245</v>
      </c>
      <c r="B21" s="272">
        <v>391</v>
      </c>
      <c r="D21" s="272">
        <v>39</v>
      </c>
      <c r="H21" s="272">
        <v>430</v>
      </c>
      <c r="K21" s="272">
        <v>0</v>
      </c>
      <c r="M21" s="272">
        <v>0</v>
      </c>
      <c r="Q21"/>
    </row>
    <row r="22" spans="1:17" ht="15">
      <c r="A22" s="654" t="s">
        <v>250</v>
      </c>
      <c r="B22" s="272">
        <v>337</v>
      </c>
      <c r="D22" s="272">
        <v>102</v>
      </c>
      <c r="H22" s="272">
        <v>439</v>
      </c>
      <c r="K22" s="272">
        <v>0</v>
      </c>
      <c r="M22" s="272">
        <v>0</v>
      </c>
      <c r="Q22"/>
    </row>
    <row r="23" spans="1:17" ht="15">
      <c r="A23" s="654" t="s">
        <v>254</v>
      </c>
      <c r="B23" s="272">
        <v>290</v>
      </c>
      <c r="D23" s="272">
        <v>59</v>
      </c>
      <c r="H23" s="272">
        <v>349</v>
      </c>
      <c r="K23" s="272">
        <v>0</v>
      </c>
      <c r="M23" s="272">
        <v>0</v>
      </c>
      <c r="Q23"/>
    </row>
    <row r="24" spans="1:17" ht="15">
      <c r="A24" s="654" t="s">
        <v>258</v>
      </c>
      <c r="B24" s="272">
        <v>94</v>
      </c>
      <c r="D24" s="272">
        <v>15</v>
      </c>
      <c r="H24" s="272">
        <v>109</v>
      </c>
      <c r="K24" s="272">
        <v>0</v>
      </c>
      <c r="M24" s="272">
        <v>0</v>
      </c>
      <c r="Q24"/>
    </row>
    <row r="25" spans="1:17" ht="15">
      <c r="A25" s="654" t="s">
        <v>262</v>
      </c>
      <c r="B25" s="272">
        <v>0</v>
      </c>
      <c r="D25" s="272">
        <v>14</v>
      </c>
      <c r="H25" s="272">
        <v>14</v>
      </c>
      <c r="K25" s="272">
        <v>0</v>
      </c>
      <c r="M25" s="272">
        <v>0</v>
      </c>
      <c r="Q25"/>
    </row>
    <row r="26" spans="1:17" ht="15">
      <c r="A26" s="654" t="s">
        <v>266</v>
      </c>
      <c r="B26" s="272">
        <v>0</v>
      </c>
      <c r="D26" s="272">
        <v>0</v>
      </c>
      <c r="H26" s="272">
        <v>0</v>
      </c>
      <c r="K26" s="272">
        <v>395</v>
      </c>
      <c r="M26" s="272">
        <v>395</v>
      </c>
      <c r="Q26"/>
    </row>
    <row r="27" spans="1:17" ht="15">
      <c r="A27" s="654" t="s">
        <v>270</v>
      </c>
      <c r="B27" s="272">
        <v>1112</v>
      </c>
      <c r="D27" s="272">
        <v>229</v>
      </c>
      <c r="H27" s="272">
        <v>1341</v>
      </c>
      <c r="K27" s="272">
        <v>395</v>
      </c>
      <c r="M27" s="272">
        <v>395</v>
      </c>
      <c r="Q27"/>
    </row>
    <row r="28" spans="1:17" ht="15">
      <c r="A28" s="653" t="s">
        <v>31</v>
      </c>
      <c r="Q28"/>
    </row>
    <row r="29" spans="1:17" ht="15">
      <c r="A29" s="654" t="s">
        <v>245</v>
      </c>
      <c r="B29" s="272">
        <v>2216</v>
      </c>
      <c r="D29" s="272">
        <v>310</v>
      </c>
      <c r="E29" s="272">
        <v>72</v>
      </c>
      <c r="G29" s="272">
        <v>29</v>
      </c>
      <c r="H29" s="272">
        <v>2627</v>
      </c>
      <c r="I29" s="272">
        <v>0</v>
      </c>
      <c r="J29" s="272">
        <v>0</v>
      </c>
      <c r="K29" s="272">
        <v>0</v>
      </c>
      <c r="L29" s="272">
        <v>0</v>
      </c>
      <c r="M29" s="272">
        <v>0</v>
      </c>
      <c r="Q29"/>
    </row>
    <row r="30" spans="1:17" ht="15">
      <c r="A30" s="654" t="s">
        <v>250</v>
      </c>
      <c r="B30" s="272">
        <v>2112</v>
      </c>
      <c r="D30" s="272">
        <v>395</v>
      </c>
      <c r="E30" s="272">
        <v>109</v>
      </c>
      <c r="G30" s="272">
        <v>24</v>
      </c>
      <c r="H30" s="272">
        <v>2640</v>
      </c>
      <c r="I30" s="272">
        <v>0</v>
      </c>
      <c r="J30" s="272">
        <v>0</v>
      </c>
      <c r="K30" s="272">
        <v>0</v>
      </c>
      <c r="L30" s="272">
        <v>0</v>
      </c>
      <c r="M30" s="272">
        <v>0</v>
      </c>
      <c r="Q30"/>
    </row>
    <row r="31" spans="1:17" ht="15">
      <c r="A31" s="654" t="s">
        <v>254</v>
      </c>
      <c r="B31" s="272">
        <v>1627</v>
      </c>
      <c r="D31" s="272">
        <v>384</v>
      </c>
      <c r="E31" s="272">
        <v>147</v>
      </c>
      <c r="G31" s="272">
        <v>19</v>
      </c>
      <c r="H31" s="272">
        <v>2177</v>
      </c>
      <c r="I31" s="272">
        <v>0</v>
      </c>
      <c r="J31" s="272">
        <v>0</v>
      </c>
      <c r="K31" s="272">
        <v>0</v>
      </c>
      <c r="L31" s="272">
        <v>0</v>
      </c>
      <c r="M31" s="272">
        <v>0</v>
      </c>
      <c r="Q31"/>
    </row>
    <row r="32" spans="1:17" ht="15">
      <c r="A32" s="654" t="s">
        <v>258</v>
      </c>
      <c r="B32" s="272">
        <v>958</v>
      </c>
      <c r="D32" s="272">
        <v>190</v>
      </c>
      <c r="E32" s="272">
        <v>117</v>
      </c>
      <c r="G32" s="272">
        <v>1</v>
      </c>
      <c r="H32" s="272">
        <v>1266</v>
      </c>
      <c r="I32" s="272">
        <v>0</v>
      </c>
      <c r="J32" s="272">
        <v>0</v>
      </c>
      <c r="K32" s="272">
        <v>0</v>
      </c>
      <c r="L32" s="272">
        <v>0</v>
      </c>
      <c r="M32" s="272">
        <v>0</v>
      </c>
      <c r="Q32"/>
    </row>
    <row r="33" spans="1:17" ht="15">
      <c r="A33" s="654" t="s">
        <v>262</v>
      </c>
      <c r="B33" s="272">
        <v>801</v>
      </c>
      <c r="D33" s="272">
        <v>48</v>
      </c>
      <c r="E33" s="272">
        <v>2</v>
      </c>
      <c r="G33" s="272">
        <v>0</v>
      </c>
      <c r="H33" s="272">
        <v>851</v>
      </c>
      <c r="I33" s="272">
        <v>0</v>
      </c>
      <c r="J33" s="272">
        <v>0</v>
      </c>
      <c r="K33" s="272">
        <v>0</v>
      </c>
      <c r="L33" s="272">
        <v>0</v>
      </c>
      <c r="M33" s="272">
        <v>0</v>
      </c>
      <c r="Q33"/>
    </row>
    <row r="34" spans="1:17" ht="15">
      <c r="A34" s="654" t="s">
        <v>266</v>
      </c>
      <c r="B34" s="272">
        <v>0</v>
      </c>
      <c r="D34" s="272">
        <v>0</v>
      </c>
      <c r="E34" s="272">
        <v>0</v>
      </c>
      <c r="G34" s="272">
        <v>0</v>
      </c>
      <c r="H34" s="272">
        <v>0</v>
      </c>
      <c r="I34" s="272">
        <v>4826</v>
      </c>
      <c r="J34" s="272">
        <v>878</v>
      </c>
      <c r="K34" s="272">
        <v>213</v>
      </c>
      <c r="L34" s="272">
        <v>57</v>
      </c>
      <c r="M34" s="272">
        <v>5974</v>
      </c>
      <c r="Q34"/>
    </row>
    <row r="35" spans="1:17" ht="15">
      <c r="A35" s="654" t="s">
        <v>270</v>
      </c>
      <c r="B35" s="272">
        <v>7714</v>
      </c>
      <c r="D35" s="272">
        <v>1327</v>
      </c>
      <c r="E35" s="272">
        <v>447</v>
      </c>
      <c r="G35" s="272">
        <v>73</v>
      </c>
      <c r="H35" s="272">
        <v>9561</v>
      </c>
      <c r="I35" s="272">
        <v>4826</v>
      </c>
      <c r="J35" s="272">
        <v>878</v>
      </c>
      <c r="K35" s="272">
        <v>213</v>
      </c>
      <c r="L35" s="272">
        <v>57</v>
      </c>
      <c r="M35" s="272">
        <v>5974</v>
      </c>
      <c r="Q35"/>
    </row>
    <row r="36" spans="1:17" ht="15">
      <c r="A36" s="653" t="s">
        <v>32</v>
      </c>
      <c r="Q36"/>
    </row>
    <row r="37" spans="1:17" ht="15">
      <c r="A37" s="654" t="s">
        <v>245</v>
      </c>
      <c r="B37" s="272">
        <v>983</v>
      </c>
      <c r="C37" s="272">
        <v>436</v>
      </c>
      <c r="D37" s="272">
        <v>475</v>
      </c>
      <c r="E37" s="272">
        <v>474</v>
      </c>
      <c r="F37" s="272">
        <v>53</v>
      </c>
      <c r="G37" s="272">
        <v>82</v>
      </c>
      <c r="H37" s="272">
        <v>2503</v>
      </c>
      <c r="I37" s="272">
        <v>57</v>
      </c>
      <c r="J37" s="272">
        <v>40</v>
      </c>
      <c r="K37" s="272">
        <v>51</v>
      </c>
      <c r="M37" s="272">
        <v>148</v>
      </c>
      <c r="N37" s="272">
        <v>0</v>
      </c>
      <c r="P37" s="272">
        <v>0</v>
      </c>
      <c r="Q37"/>
    </row>
    <row r="38" spans="1:17" ht="15">
      <c r="A38" s="654" t="s">
        <v>250</v>
      </c>
      <c r="B38" s="272">
        <v>874</v>
      </c>
      <c r="C38" s="272">
        <v>288</v>
      </c>
      <c r="D38" s="272">
        <v>601</v>
      </c>
      <c r="E38" s="272">
        <v>594</v>
      </c>
      <c r="F38" s="272">
        <v>66</v>
      </c>
      <c r="G38" s="272">
        <v>244</v>
      </c>
      <c r="H38" s="272">
        <v>2667</v>
      </c>
      <c r="I38" s="272">
        <v>74</v>
      </c>
      <c r="J38" s="272">
        <v>108</v>
      </c>
      <c r="K38" s="272">
        <v>105</v>
      </c>
      <c r="M38" s="272">
        <v>287</v>
      </c>
      <c r="N38" s="272">
        <v>0</v>
      </c>
      <c r="P38" s="272">
        <v>0</v>
      </c>
      <c r="Q38"/>
    </row>
    <row r="39" spans="1:17" ht="15">
      <c r="A39" s="654" t="s">
        <v>254</v>
      </c>
      <c r="B39" s="272">
        <v>694</v>
      </c>
      <c r="C39" s="272">
        <v>218</v>
      </c>
      <c r="D39" s="272">
        <v>783</v>
      </c>
      <c r="E39" s="272">
        <v>748</v>
      </c>
      <c r="F39" s="272">
        <v>93</v>
      </c>
      <c r="G39" s="272">
        <v>379</v>
      </c>
      <c r="H39" s="272">
        <v>2915</v>
      </c>
      <c r="I39" s="272">
        <v>147</v>
      </c>
      <c r="J39" s="272">
        <v>124</v>
      </c>
      <c r="K39" s="272">
        <v>212</v>
      </c>
      <c r="M39" s="272">
        <v>483</v>
      </c>
      <c r="N39" s="272">
        <v>0</v>
      </c>
      <c r="P39" s="272">
        <v>0</v>
      </c>
      <c r="Q39"/>
    </row>
    <row r="40" spans="1:17" ht="15">
      <c r="A40" s="654" t="s">
        <v>258</v>
      </c>
      <c r="B40" s="272">
        <v>106</v>
      </c>
      <c r="C40" s="272">
        <v>42</v>
      </c>
      <c r="D40" s="272">
        <v>282</v>
      </c>
      <c r="E40" s="272">
        <v>122</v>
      </c>
      <c r="F40" s="272">
        <v>64</v>
      </c>
      <c r="G40" s="272">
        <v>45</v>
      </c>
      <c r="H40" s="272">
        <v>661</v>
      </c>
      <c r="I40" s="272">
        <v>19</v>
      </c>
      <c r="J40" s="272">
        <v>124</v>
      </c>
      <c r="K40" s="272">
        <v>138</v>
      </c>
      <c r="M40" s="272">
        <v>281</v>
      </c>
      <c r="N40" s="272">
        <v>0</v>
      </c>
      <c r="P40" s="272">
        <v>0</v>
      </c>
      <c r="Q40"/>
    </row>
    <row r="41" spans="1:17" ht="15">
      <c r="A41" s="654" t="s">
        <v>262</v>
      </c>
      <c r="B41" s="272">
        <v>333</v>
      </c>
      <c r="C41" s="272">
        <v>90</v>
      </c>
      <c r="D41" s="272">
        <v>297</v>
      </c>
      <c r="E41" s="272">
        <v>321</v>
      </c>
      <c r="F41" s="272">
        <v>40</v>
      </c>
      <c r="G41" s="272">
        <v>46</v>
      </c>
      <c r="H41" s="272">
        <v>1127</v>
      </c>
      <c r="I41" s="272">
        <v>13</v>
      </c>
      <c r="J41" s="272">
        <v>35</v>
      </c>
      <c r="K41" s="272">
        <v>36</v>
      </c>
      <c r="M41" s="272">
        <v>84</v>
      </c>
      <c r="N41" s="272">
        <v>0</v>
      </c>
      <c r="P41" s="272">
        <v>0</v>
      </c>
      <c r="Q41"/>
    </row>
    <row r="42" spans="1:17" ht="15">
      <c r="A42" s="654" t="s">
        <v>266</v>
      </c>
      <c r="B42" s="272">
        <v>0</v>
      </c>
      <c r="C42" s="272">
        <v>0</v>
      </c>
      <c r="D42" s="272">
        <v>0</v>
      </c>
      <c r="E42" s="272">
        <v>0</v>
      </c>
      <c r="F42" s="272">
        <v>0</v>
      </c>
      <c r="G42" s="272">
        <v>0</v>
      </c>
      <c r="H42" s="272">
        <v>0</v>
      </c>
      <c r="I42" s="272">
        <v>0</v>
      </c>
      <c r="J42" s="272">
        <v>0</v>
      </c>
      <c r="K42" s="272">
        <v>0</v>
      </c>
      <c r="M42" s="272">
        <v>0</v>
      </c>
      <c r="N42" s="272">
        <v>2279</v>
      </c>
      <c r="P42" s="272">
        <v>2279</v>
      </c>
      <c r="Q42"/>
    </row>
    <row r="43" spans="1:17" ht="15">
      <c r="A43" s="654" t="s">
        <v>270</v>
      </c>
      <c r="B43" s="272">
        <v>2990</v>
      </c>
      <c r="C43" s="272">
        <v>1074</v>
      </c>
      <c r="D43" s="272">
        <v>2438</v>
      </c>
      <c r="E43" s="272">
        <v>2259</v>
      </c>
      <c r="F43" s="272">
        <v>316</v>
      </c>
      <c r="G43" s="272">
        <v>796</v>
      </c>
      <c r="H43" s="272">
        <v>9873</v>
      </c>
      <c r="I43" s="272">
        <v>310</v>
      </c>
      <c r="J43" s="272">
        <v>431</v>
      </c>
      <c r="K43" s="272">
        <v>542</v>
      </c>
      <c r="M43" s="272">
        <v>1283</v>
      </c>
      <c r="N43" s="272">
        <v>2279</v>
      </c>
      <c r="P43" s="272">
        <v>2279</v>
      </c>
      <c r="Q43"/>
    </row>
    <row r="44" spans="1:17" ht="15">
      <c r="A44" s="653" t="s">
        <v>36</v>
      </c>
      <c r="Q44"/>
    </row>
    <row r="45" spans="1:17" ht="15">
      <c r="A45" s="654" t="s">
        <v>245</v>
      </c>
      <c r="B45" s="272">
        <v>364</v>
      </c>
      <c r="C45" s="272">
        <v>270</v>
      </c>
      <c r="E45" s="272">
        <v>83</v>
      </c>
      <c r="F45" s="272">
        <v>34</v>
      </c>
      <c r="H45" s="272">
        <v>751</v>
      </c>
      <c r="Q45"/>
    </row>
    <row r="46" spans="1:17" ht="15">
      <c r="A46" s="654" t="s">
        <v>250</v>
      </c>
      <c r="B46" s="272">
        <v>454</v>
      </c>
      <c r="C46" s="272">
        <v>358</v>
      </c>
      <c r="E46" s="272">
        <v>102</v>
      </c>
      <c r="F46" s="272">
        <v>24</v>
      </c>
      <c r="H46" s="272">
        <v>938</v>
      </c>
      <c r="Q46"/>
    </row>
    <row r="47" spans="1:17" ht="15">
      <c r="A47" s="654" t="s">
        <v>254</v>
      </c>
      <c r="B47" s="272">
        <v>488</v>
      </c>
      <c r="C47" s="272">
        <v>439</v>
      </c>
      <c r="E47" s="272">
        <v>166</v>
      </c>
      <c r="F47" s="272">
        <v>35</v>
      </c>
      <c r="H47" s="272">
        <v>1128</v>
      </c>
      <c r="Q47"/>
    </row>
    <row r="48" spans="1:17" ht="15">
      <c r="A48" s="654" t="s">
        <v>258</v>
      </c>
      <c r="B48" s="272">
        <v>290</v>
      </c>
      <c r="C48" s="272">
        <v>236</v>
      </c>
      <c r="E48" s="272">
        <v>109</v>
      </c>
      <c r="F48" s="272">
        <v>45</v>
      </c>
      <c r="H48" s="272">
        <v>680</v>
      </c>
      <c r="Q48"/>
    </row>
    <row r="49" spans="1:17" ht="15">
      <c r="A49" s="654" t="s">
        <v>262</v>
      </c>
      <c r="B49" s="272">
        <v>56</v>
      </c>
      <c r="C49" s="272">
        <v>56</v>
      </c>
      <c r="E49" s="272">
        <v>1</v>
      </c>
      <c r="F49" s="272">
        <v>0</v>
      </c>
      <c r="H49" s="272">
        <v>113</v>
      </c>
      <c r="Q49"/>
    </row>
    <row r="50" spans="1:17" ht="15">
      <c r="A50" s="654" t="s">
        <v>266</v>
      </c>
      <c r="B50" s="272">
        <v>0</v>
      </c>
      <c r="C50" s="272">
        <v>0</v>
      </c>
      <c r="E50" s="272">
        <v>0</v>
      </c>
      <c r="F50" s="272">
        <v>0</v>
      </c>
      <c r="H50" s="272">
        <v>0</v>
      </c>
      <c r="Q50"/>
    </row>
    <row r="51" spans="1:17" ht="15">
      <c r="A51" s="654" t="s">
        <v>270</v>
      </c>
      <c r="B51" s="272">
        <v>1652</v>
      </c>
      <c r="C51" s="272">
        <v>1359</v>
      </c>
      <c r="E51" s="272">
        <v>461</v>
      </c>
      <c r="F51" s="272">
        <v>138</v>
      </c>
      <c r="H51" s="272">
        <v>3610</v>
      </c>
      <c r="Q51"/>
    </row>
    <row r="52" spans="1:17" ht="15">
      <c r="A52" s="653" t="s">
        <v>37</v>
      </c>
      <c r="Q52"/>
    </row>
    <row r="53" spans="1:17" ht="15">
      <c r="A53" s="654" t="s">
        <v>245</v>
      </c>
      <c r="B53" s="272">
        <v>1404</v>
      </c>
      <c r="C53" s="272">
        <v>217</v>
      </c>
      <c r="D53" s="272">
        <v>692</v>
      </c>
      <c r="E53" s="272">
        <v>64</v>
      </c>
      <c r="F53" s="272">
        <v>114</v>
      </c>
      <c r="G53" s="272">
        <v>101</v>
      </c>
      <c r="H53" s="272">
        <v>2592</v>
      </c>
      <c r="Q53"/>
    </row>
    <row r="54" spans="1:17" ht="15">
      <c r="A54" s="654" t="s">
        <v>250</v>
      </c>
      <c r="B54" s="272">
        <v>1333</v>
      </c>
      <c r="C54" s="272">
        <v>422</v>
      </c>
      <c r="D54" s="272">
        <v>850</v>
      </c>
      <c r="E54" s="272">
        <v>100</v>
      </c>
      <c r="F54" s="272">
        <v>188</v>
      </c>
      <c r="G54" s="272">
        <v>93</v>
      </c>
      <c r="H54" s="272">
        <v>2986</v>
      </c>
      <c r="Q54"/>
    </row>
    <row r="55" spans="1:17" ht="15">
      <c r="A55" s="654" t="s">
        <v>254</v>
      </c>
      <c r="B55" s="272">
        <v>860</v>
      </c>
      <c r="C55" s="272">
        <v>243</v>
      </c>
      <c r="D55" s="272">
        <v>690</v>
      </c>
      <c r="E55" s="272">
        <v>63</v>
      </c>
      <c r="F55" s="272">
        <v>159</v>
      </c>
      <c r="G55" s="272">
        <v>83</v>
      </c>
      <c r="H55" s="272">
        <v>2098</v>
      </c>
      <c r="Q55"/>
    </row>
    <row r="56" spans="1:17" ht="15">
      <c r="A56" s="654" t="s">
        <v>258</v>
      </c>
      <c r="B56" s="272">
        <v>12</v>
      </c>
      <c r="C56" s="272">
        <v>4</v>
      </c>
      <c r="D56" s="272">
        <v>36</v>
      </c>
      <c r="E56" s="272">
        <v>1</v>
      </c>
      <c r="F56" s="272">
        <v>47</v>
      </c>
      <c r="G56" s="272">
        <v>1</v>
      </c>
      <c r="H56" s="272">
        <v>101</v>
      </c>
      <c r="Q56"/>
    </row>
    <row r="57" spans="1:17" ht="15">
      <c r="A57" s="654" t="s">
        <v>262</v>
      </c>
      <c r="B57" s="272">
        <v>1717</v>
      </c>
      <c r="C57" s="272">
        <v>292</v>
      </c>
      <c r="D57" s="272">
        <v>553</v>
      </c>
      <c r="E57" s="272">
        <v>14</v>
      </c>
      <c r="F57" s="272">
        <v>102</v>
      </c>
      <c r="G57" s="272">
        <v>63</v>
      </c>
      <c r="H57" s="272">
        <v>2741</v>
      </c>
      <c r="Q57"/>
    </row>
    <row r="58" spans="1:17" ht="15">
      <c r="A58" s="654" t="s">
        <v>266</v>
      </c>
      <c r="B58" s="272">
        <v>0</v>
      </c>
      <c r="C58" s="272">
        <v>0</v>
      </c>
      <c r="D58" s="272">
        <v>0</v>
      </c>
      <c r="E58" s="272">
        <v>0</v>
      </c>
      <c r="F58" s="272">
        <v>0</v>
      </c>
      <c r="G58" s="272">
        <v>0</v>
      </c>
      <c r="H58" s="272">
        <v>0</v>
      </c>
      <c r="Q58"/>
    </row>
    <row r="59" spans="1:17" ht="15">
      <c r="A59" s="654" t="s">
        <v>270</v>
      </c>
      <c r="B59" s="272">
        <v>5326</v>
      </c>
      <c r="C59" s="272">
        <v>1178</v>
      </c>
      <c r="D59" s="272">
        <v>2821</v>
      </c>
      <c r="E59" s="272">
        <v>242</v>
      </c>
      <c r="F59" s="272">
        <v>610</v>
      </c>
      <c r="G59" s="272">
        <v>341</v>
      </c>
      <c r="H59" s="272">
        <v>10518</v>
      </c>
      <c r="Q59"/>
    </row>
    <row r="60" spans="1:17" ht="15">
      <c r="A60" s="653" t="s">
        <v>38</v>
      </c>
      <c r="Q60"/>
    </row>
    <row r="61" spans="1:17" ht="15">
      <c r="A61" s="654" t="s">
        <v>245</v>
      </c>
      <c r="B61" s="272">
        <v>709</v>
      </c>
      <c r="D61" s="272">
        <v>254</v>
      </c>
      <c r="E61" s="272">
        <v>57</v>
      </c>
      <c r="F61" s="272">
        <v>163</v>
      </c>
      <c r="G61" s="272">
        <v>43</v>
      </c>
      <c r="H61" s="272">
        <v>1226</v>
      </c>
      <c r="I61" s="272">
        <v>0</v>
      </c>
      <c r="J61" s="272">
        <v>0</v>
      </c>
      <c r="K61" s="272">
        <v>0</v>
      </c>
      <c r="L61" s="272">
        <v>0</v>
      </c>
      <c r="M61" s="272">
        <v>0</v>
      </c>
      <c r="N61" s="272">
        <v>0</v>
      </c>
      <c r="O61" s="272">
        <v>0</v>
      </c>
      <c r="P61" s="272">
        <v>0</v>
      </c>
      <c r="Q61"/>
    </row>
    <row r="62" spans="1:17" ht="15">
      <c r="A62" s="654" t="s">
        <v>250</v>
      </c>
      <c r="B62" s="272">
        <v>583</v>
      </c>
      <c r="D62" s="272">
        <v>155</v>
      </c>
      <c r="E62" s="272">
        <v>29</v>
      </c>
      <c r="F62" s="272">
        <v>149</v>
      </c>
      <c r="G62" s="272">
        <v>39</v>
      </c>
      <c r="H62" s="272">
        <v>955</v>
      </c>
      <c r="I62" s="272">
        <v>0</v>
      </c>
      <c r="J62" s="272">
        <v>0</v>
      </c>
      <c r="K62" s="272">
        <v>0</v>
      </c>
      <c r="L62" s="272">
        <v>0</v>
      </c>
      <c r="M62" s="272">
        <v>0</v>
      </c>
      <c r="N62" s="272">
        <v>0</v>
      </c>
      <c r="O62" s="272">
        <v>0</v>
      </c>
      <c r="P62" s="272">
        <v>0</v>
      </c>
      <c r="Q62"/>
    </row>
    <row r="63" spans="1:17" ht="15">
      <c r="A63" s="654" t="s">
        <v>254</v>
      </c>
      <c r="B63" s="272">
        <v>489</v>
      </c>
      <c r="D63" s="272">
        <v>215</v>
      </c>
      <c r="E63" s="272">
        <v>32</v>
      </c>
      <c r="F63" s="272">
        <v>243</v>
      </c>
      <c r="G63" s="272">
        <v>63</v>
      </c>
      <c r="H63" s="272">
        <v>1042</v>
      </c>
      <c r="I63" s="272">
        <v>0</v>
      </c>
      <c r="J63" s="272">
        <v>0</v>
      </c>
      <c r="K63" s="272">
        <v>0</v>
      </c>
      <c r="L63" s="272">
        <v>0</v>
      </c>
      <c r="M63" s="272">
        <v>0</v>
      </c>
      <c r="N63" s="272">
        <v>0</v>
      </c>
      <c r="O63" s="272">
        <v>0</v>
      </c>
      <c r="P63" s="272">
        <v>0</v>
      </c>
      <c r="Q63"/>
    </row>
    <row r="64" spans="1:17" ht="15">
      <c r="A64" s="654" t="s">
        <v>258</v>
      </c>
      <c r="B64" s="272">
        <v>328</v>
      </c>
      <c r="D64" s="272">
        <v>188</v>
      </c>
      <c r="E64" s="272">
        <v>17</v>
      </c>
      <c r="F64" s="272">
        <v>252</v>
      </c>
      <c r="G64" s="272">
        <v>50</v>
      </c>
      <c r="H64" s="272">
        <v>835</v>
      </c>
      <c r="I64" s="272">
        <v>0</v>
      </c>
      <c r="J64" s="272">
        <v>0</v>
      </c>
      <c r="K64" s="272">
        <v>0</v>
      </c>
      <c r="L64" s="272">
        <v>0</v>
      </c>
      <c r="M64" s="272">
        <v>0</v>
      </c>
      <c r="N64" s="272">
        <v>0</v>
      </c>
      <c r="O64" s="272">
        <v>0</v>
      </c>
      <c r="P64" s="272">
        <v>0</v>
      </c>
      <c r="Q64"/>
    </row>
    <row r="65" spans="1:17" ht="15">
      <c r="A65" s="654" t="s">
        <v>262</v>
      </c>
      <c r="B65" s="272">
        <v>0</v>
      </c>
      <c r="D65" s="272">
        <v>0</v>
      </c>
      <c r="E65" s="272">
        <v>0</v>
      </c>
      <c r="F65" s="272">
        <v>0</v>
      </c>
      <c r="G65" s="272">
        <v>0</v>
      </c>
      <c r="H65" s="272">
        <v>0</v>
      </c>
      <c r="I65" s="272">
        <v>0</v>
      </c>
      <c r="J65" s="272">
        <v>0</v>
      </c>
      <c r="K65" s="272">
        <v>0</v>
      </c>
      <c r="L65" s="272">
        <v>0</v>
      </c>
      <c r="M65" s="272">
        <v>0</v>
      </c>
      <c r="N65" s="272">
        <v>0</v>
      </c>
      <c r="O65" s="272">
        <v>0</v>
      </c>
      <c r="P65" s="272">
        <v>0</v>
      </c>
      <c r="Q65"/>
    </row>
    <row r="66" spans="1:17" ht="15">
      <c r="A66" s="654" t="s">
        <v>266</v>
      </c>
      <c r="B66" s="272">
        <v>0</v>
      </c>
      <c r="D66" s="272">
        <v>0</v>
      </c>
      <c r="E66" s="272">
        <v>0</v>
      </c>
      <c r="F66" s="272">
        <v>0</v>
      </c>
      <c r="G66" s="272">
        <v>0</v>
      </c>
      <c r="H66" s="272">
        <v>0</v>
      </c>
      <c r="I66" s="272">
        <v>203</v>
      </c>
      <c r="J66" s="272">
        <v>449</v>
      </c>
      <c r="K66" s="272">
        <v>203</v>
      </c>
      <c r="L66" s="272">
        <v>357</v>
      </c>
      <c r="M66" s="272">
        <v>1212</v>
      </c>
      <c r="N66" s="272">
        <v>285</v>
      </c>
      <c r="O66" s="272">
        <v>847</v>
      </c>
      <c r="P66" s="272">
        <v>1132</v>
      </c>
      <c r="Q66"/>
    </row>
    <row r="67" spans="1:17" ht="15">
      <c r="A67" s="654" t="s">
        <v>270</v>
      </c>
      <c r="B67" s="272">
        <v>2109</v>
      </c>
      <c r="D67" s="272">
        <v>812</v>
      </c>
      <c r="E67" s="272">
        <v>135</v>
      </c>
      <c r="F67" s="272">
        <v>807</v>
      </c>
      <c r="G67" s="272">
        <v>195</v>
      </c>
      <c r="H67" s="272">
        <v>4058</v>
      </c>
      <c r="I67" s="272">
        <v>203</v>
      </c>
      <c r="J67" s="272">
        <v>449</v>
      </c>
      <c r="K67" s="272">
        <v>203</v>
      </c>
      <c r="L67" s="272">
        <v>357</v>
      </c>
      <c r="M67" s="272">
        <v>1212</v>
      </c>
      <c r="N67" s="272">
        <v>285</v>
      </c>
      <c r="O67" s="272">
        <v>847</v>
      </c>
      <c r="P67" s="272">
        <v>1132</v>
      </c>
      <c r="Q67"/>
    </row>
    <row r="68" spans="1:17" ht="15">
      <c r="A68" s="653" t="s">
        <v>20</v>
      </c>
      <c r="Q68"/>
    </row>
    <row r="69" spans="1:17" ht="15">
      <c r="A69" s="654" t="s">
        <v>245</v>
      </c>
      <c r="B69" s="272">
        <v>649</v>
      </c>
      <c r="D69" s="272">
        <v>286</v>
      </c>
      <c r="F69" s="272">
        <v>185</v>
      </c>
      <c r="G69" s="272">
        <v>81</v>
      </c>
      <c r="H69" s="272">
        <v>1201</v>
      </c>
      <c r="J69" s="272">
        <v>0</v>
      </c>
      <c r="K69" s="272">
        <v>0</v>
      </c>
      <c r="L69" s="272">
        <v>9</v>
      </c>
      <c r="M69" s="272">
        <v>9</v>
      </c>
      <c r="Q69"/>
    </row>
    <row r="70" spans="1:17" ht="15">
      <c r="A70" s="654" t="s">
        <v>250</v>
      </c>
      <c r="B70" s="272">
        <v>718</v>
      </c>
      <c r="D70" s="272">
        <v>335</v>
      </c>
      <c r="F70" s="272">
        <v>220</v>
      </c>
      <c r="G70" s="272">
        <v>150</v>
      </c>
      <c r="H70" s="272">
        <v>1423</v>
      </c>
      <c r="J70" s="272">
        <v>0</v>
      </c>
      <c r="K70" s="272">
        <v>0</v>
      </c>
      <c r="L70" s="272">
        <v>32</v>
      </c>
      <c r="M70" s="272">
        <v>32</v>
      </c>
      <c r="Q70"/>
    </row>
    <row r="71" spans="1:17" ht="15">
      <c r="A71" s="654" t="s">
        <v>254</v>
      </c>
      <c r="B71" s="272">
        <v>565</v>
      </c>
      <c r="D71" s="272">
        <v>295</v>
      </c>
      <c r="F71" s="272">
        <v>245</v>
      </c>
      <c r="G71" s="272">
        <v>144</v>
      </c>
      <c r="H71" s="272">
        <v>1249</v>
      </c>
      <c r="J71" s="272">
        <v>0</v>
      </c>
      <c r="K71" s="272">
        <v>0</v>
      </c>
      <c r="L71" s="272">
        <v>22</v>
      </c>
      <c r="M71" s="272">
        <v>22</v>
      </c>
      <c r="Q71"/>
    </row>
    <row r="72" spans="1:17" ht="15">
      <c r="A72" s="654" t="s">
        <v>258</v>
      </c>
      <c r="B72" s="272">
        <v>170</v>
      </c>
      <c r="D72" s="272">
        <v>99</v>
      </c>
      <c r="F72" s="272">
        <v>53</v>
      </c>
      <c r="G72" s="272">
        <v>139</v>
      </c>
      <c r="H72" s="272">
        <v>461</v>
      </c>
      <c r="J72" s="272">
        <v>0</v>
      </c>
      <c r="K72" s="272">
        <v>0</v>
      </c>
      <c r="L72" s="272">
        <v>45</v>
      </c>
      <c r="M72" s="272">
        <v>45</v>
      </c>
      <c r="Q72"/>
    </row>
    <row r="73" spans="1:17" ht="15">
      <c r="A73" s="654" t="s">
        <v>262</v>
      </c>
      <c r="B73" s="272">
        <v>285</v>
      </c>
      <c r="D73" s="272">
        <v>1</v>
      </c>
      <c r="F73" s="272">
        <v>95</v>
      </c>
      <c r="G73" s="272">
        <v>25</v>
      </c>
      <c r="H73" s="272">
        <v>406</v>
      </c>
      <c r="J73" s="272">
        <v>1432</v>
      </c>
      <c r="K73" s="272">
        <v>470</v>
      </c>
      <c r="L73" s="272">
        <v>133</v>
      </c>
      <c r="M73" s="272">
        <v>2035</v>
      </c>
      <c r="Q73"/>
    </row>
    <row r="74" spans="1:17" ht="15">
      <c r="A74" s="654" t="s">
        <v>266</v>
      </c>
      <c r="B74" s="272">
        <v>0</v>
      </c>
      <c r="D74" s="272">
        <v>0</v>
      </c>
      <c r="F74" s="272">
        <v>0</v>
      </c>
      <c r="G74" s="272">
        <v>0</v>
      </c>
      <c r="H74" s="272">
        <v>0</v>
      </c>
      <c r="J74" s="272">
        <v>0</v>
      </c>
      <c r="K74" s="272">
        <v>0</v>
      </c>
      <c r="L74" s="272">
        <v>0</v>
      </c>
      <c r="M74" s="272">
        <v>0</v>
      </c>
      <c r="Q74"/>
    </row>
    <row r="75" spans="1:17" ht="15">
      <c r="A75" s="654" t="s">
        <v>270</v>
      </c>
      <c r="B75" s="272">
        <v>2387</v>
      </c>
      <c r="D75" s="272">
        <v>1016</v>
      </c>
      <c r="F75" s="272">
        <v>798</v>
      </c>
      <c r="G75" s="272">
        <v>539</v>
      </c>
      <c r="H75" s="272">
        <v>4740</v>
      </c>
      <c r="J75" s="272">
        <v>1432</v>
      </c>
      <c r="K75" s="272">
        <v>470</v>
      </c>
      <c r="L75" s="272">
        <v>241</v>
      </c>
      <c r="M75" s="272">
        <v>2143</v>
      </c>
      <c r="Q75"/>
    </row>
    <row r="76" spans="1:17" ht="15">
      <c r="A76" s="653" t="s">
        <v>39</v>
      </c>
      <c r="Q76"/>
    </row>
    <row r="77" spans="1:17" ht="15">
      <c r="A77" s="654" t="s">
        <v>245</v>
      </c>
      <c r="B77" s="272">
        <v>793</v>
      </c>
      <c r="C77" s="272">
        <v>262</v>
      </c>
      <c r="D77" s="272">
        <v>763</v>
      </c>
      <c r="F77" s="272">
        <v>74</v>
      </c>
      <c r="H77" s="272">
        <v>1892</v>
      </c>
      <c r="J77" s="272">
        <v>100</v>
      </c>
      <c r="K77" s="272">
        <v>102</v>
      </c>
      <c r="M77" s="272">
        <v>202</v>
      </c>
      <c r="N77" s="272">
        <v>0</v>
      </c>
      <c r="O77" s="272">
        <v>0</v>
      </c>
      <c r="P77" s="272">
        <v>0</v>
      </c>
      <c r="Q77"/>
    </row>
    <row r="78" spans="1:17" ht="15">
      <c r="A78" s="654" t="s">
        <v>250</v>
      </c>
      <c r="B78" s="272">
        <v>709</v>
      </c>
      <c r="C78" s="272">
        <v>264</v>
      </c>
      <c r="D78" s="272">
        <v>491</v>
      </c>
      <c r="F78" s="272">
        <v>75</v>
      </c>
      <c r="H78" s="272">
        <v>1539</v>
      </c>
      <c r="J78" s="272">
        <v>394</v>
      </c>
      <c r="K78" s="272">
        <v>373</v>
      </c>
      <c r="M78" s="272">
        <v>767</v>
      </c>
      <c r="N78" s="272">
        <v>0</v>
      </c>
      <c r="O78" s="272">
        <v>0</v>
      </c>
      <c r="P78" s="272">
        <v>0</v>
      </c>
      <c r="Q78"/>
    </row>
    <row r="79" spans="1:17" ht="15">
      <c r="A79" s="654" t="s">
        <v>254</v>
      </c>
      <c r="B79" s="272">
        <v>657</v>
      </c>
      <c r="C79" s="272">
        <v>269</v>
      </c>
      <c r="D79" s="272">
        <v>458</v>
      </c>
      <c r="F79" s="272">
        <v>76</v>
      </c>
      <c r="H79" s="272">
        <v>1460</v>
      </c>
      <c r="J79" s="272">
        <v>209</v>
      </c>
      <c r="K79" s="272">
        <v>186</v>
      </c>
      <c r="M79" s="272">
        <v>395</v>
      </c>
      <c r="N79" s="272">
        <v>0</v>
      </c>
      <c r="O79" s="272">
        <v>0</v>
      </c>
      <c r="P79" s="272">
        <v>0</v>
      </c>
      <c r="Q79"/>
    </row>
    <row r="80" spans="1:17" ht="15">
      <c r="A80" s="654" t="s">
        <v>258</v>
      </c>
      <c r="B80" s="272">
        <v>188</v>
      </c>
      <c r="C80" s="272">
        <v>33</v>
      </c>
      <c r="D80" s="272">
        <v>153</v>
      </c>
      <c r="F80" s="272">
        <v>13</v>
      </c>
      <c r="H80" s="272">
        <v>387</v>
      </c>
      <c r="J80" s="272">
        <v>299</v>
      </c>
      <c r="K80" s="272">
        <v>138</v>
      </c>
      <c r="M80" s="272">
        <v>437</v>
      </c>
      <c r="N80" s="272">
        <v>0</v>
      </c>
      <c r="O80" s="272">
        <v>0</v>
      </c>
      <c r="P80" s="272">
        <v>0</v>
      </c>
      <c r="Q80"/>
    </row>
    <row r="81" spans="1:17" ht="15">
      <c r="A81" s="654" t="s">
        <v>262</v>
      </c>
      <c r="B81" s="272">
        <v>300</v>
      </c>
      <c r="C81" s="272">
        <v>93</v>
      </c>
      <c r="D81" s="272">
        <v>267</v>
      </c>
      <c r="F81" s="272">
        <v>50</v>
      </c>
      <c r="H81" s="272">
        <v>710</v>
      </c>
      <c r="J81" s="272">
        <v>0</v>
      </c>
      <c r="K81" s="272">
        <v>0</v>
      </c>
      <c r="M81" s="272">
        <v>0</v>
      </c>
      <c r="N81" s="272">
        <v>0</v>
      </c>
      <c r="O81" s="272">
        <v>0</v>
      </c>
      <c r="P81" s="272">
        <v>0</v>
      </c>
      <c r="Q81"/>
    </row>
    <row r="82" spans="1:17" ht="15">
      <c r="A82" s="654" t="s">
        <v>266</v>
      </c>
      <c r="B82" s="272">
        <v>0</v>
      </c>
      <c r="C82" s="272">
        <v>0</v>
      </c>
      <c r="D82" s="272">
        <v>0</v>
      </c>
      <c r="F82" s="272">
        <v>0</v>
      </c>
      <c r="H82" s="272">
        <v>0</v>
      </c>
      <c r="J82" s="272">
        <v>0</v>
      </c>
      <c r="K82" s="272">
        <v>0</v>
      </c>
      <c r="M82" s="272">
        <v>0</v>
      </c>
      <c r="N82" s="272">
        <v>38</v>
      </c>
      <c r="O82" s="272">
        <v>435</v>
      </c>
      <c r="P82" s="272">
        <v>473</v>
      </c>
      <c r="Q82"/>
    </row>
    <row r="83" spans="1:17" ht="15">
      <c r="A83" s="654" t="s">
        <v>270</v>
      </c>
      <c r="B83" s="272">
        <v>2647</v>
      </c>
      <c r="C83" s="272">
        <v>921</v>
      </c>
      <c r="D83" s="272">
        <v>2132</v>
      </c>
      <c r="F83" s="272">
        <v>288</v>
      </c>
      <c r="H83" s="272">
        <v>5988</v>
      </c>
      <c r="J83" s="272">
        <v>1002</v>
      </c>
      <c r="K83" s="272">
        <v>799</v>
      </c>
      <c r="M83" s="272">
        <v>1801</v>
      </c>
      <c r="N83" s="272">
        <v>38</v>
      </c>
      <c r="O83" s="272">
        <v>435</v>
      </c>
      <c r="P83" s="272">
        <v>473</v>
      </c>
      <c r="Q83"/>
    </row>
    <row r="84" spans="1:17" ht="15">
      <c r="A84" s="653" t="s">
        <v>40</v>
      </c>
      <c r="Q84"/>
    </row>
    <row r="85" spans="1:17" ht="15">
      <c r="A85" s="654" t="s">
        <v>245</v>
      </c>
      <c r="B85" s="272">
        <v>3432</v>
      </c>
      <c r="C85" s="272">
        <v>491</v>
      </c>
      <c r="D85" s="272">
        <v>1630</v>
      </c>
      <c r="E85" s="272">
        <v>43</v>
      </c>
      <c r="F85" s="272">
        <v>53</v>
      </c>
      <c r="G85" s="272">
        <v>0</v>
      </c>
      <c r="H85" s="272">
        <v>5649</v>
      </c>
      <c r="I85" s="272">
        <v>68</v>
      </c>
      <c r="J85" s="272">
        <v>2205</v>
      </c>
      <c r="K85" s="272">
        <v>305</v>
      </c>
      <c r="L85" s="272">
        <v>57</v>
      </c>
      <c r="M85" s="272">
        <v>2635</v>
      </c>
      <c r="Q85"/>
    </row>
    <row r="86" spans="1:17" ht="15">
      <c r="A86" s="654" t="s">
        <v>250</v>
      </c>
      <c r="B86" s="272">
        <v>2635</v>
      </c>
      <c r="C86" s="272">
        <v>570</v>
      </c>
      <c r="D86" s="272">
        <v>2025</v>
      </c>
      <c r="E86" s="272">
        <v>52</v>
      </c>
      <c r="F86" s="272">
        <v>101</v>
      </c>
      <c r="G86" s="272">
        <v>0</v>
      </c>
      <c r="H86" s="272">
        <v>5383</v>
      </c>
      <c r="I86" s="272">
        <v>94</v>
      </c>
      <c r="J86" s="272">
        <v>889</v>
      </c>
      <c r="K86" s="272">
        <v>212</v>
      </c>
      <c r="L86" s="272">
        <v>20</v>
      </c>
      <c r="M86" s="272">
        <v>1215</v>
      </c>
      <c r="Q86"/>
    </row>
    <row r="87" spans="1:17" ht="15">
      <c r="A87" s="654" t="s">
        <v>254</v>
      </c>
      <c r="B87" s="272">
        <v>1733</v>
      </c>
      <c r="C87" s="272">
        <v>443</v>
      </c>
      <c r="D87" s="272">
        <v>2222</v>
      </c>
      <c r="E87" s="272">
        <v>60</v>
      </c>
      <c r="F87" s="272">
        <v>68</v>
      </c>
      <c r="G87" s="272">
        <v>0</v>
      </c>
      <c r="H87" s="272">
        <v>4526</v>
      </c>
      <c r="I87" s="272">
        <v>68</v>
      </c>
      <c r="J87" s="272">
        <v>779</v>
      </c>
      <c r="K87" s="272">
        <v>159</v>
      </c>
      <c r="L87" s="272">
        <v>32</v>
      </c>
      <c r="M87" s="272">
        <v>1038</v>
      </c>
      <c r="Q87"/>
    </row>
    <row r="88" spans="1:17" ht="15">
      <c r="A88" s="654" t="s">
        <v>258</v>
      </c>
      <c r="B88" s="272">
        <v>513</v>
      </c>
      <c r="C88" s="272">
        <v>3</v>
      </c>
      <c r="D88" s="272">
        <v>590</v>
      </c>
      <c r="E88" s="272">
        <v>16</v>
      </c>
      <c r="F88" s="272">
        <v>1</v>
      </c>
      <c r="G88" s="272">
        <v>0</v>
      </c>
      <c r="H88" s="272">
        <v>1123</v>
      </c>
      <c r="I88" s="272">
        <v>514</v>
      </c>
      <c r="J88" s="272">
        <v>2168</v>
      </c>
      <c r="K88" s="272">
        <v>1603</v>
      </c>
      <c r="L88" s="272">
        <v>318</v>
      </c>
      <c r="M88" s="272">
        <v>4603</v>
      </c>
      <c r="Q88"/>
    </row>
    <row r="89" spans="1:17" ht="15">
      <c r="A89" s="654" t="s">
        <v>262</v>
      </c>
      <c r="B89" s="272">
        <v>2432</v>
      </c>
      <c r="C89" s="272">
        <v>590</v>
      </c>
      <c r="D89" s="272">
        <v>1668</v>
      </c>
      <c r="E89" s="272">
        <v>35</v>
      </c>
      <c r="F89" s="272">
        <v>99</v>
      </c>
      <c r="G89" s="272">
        <v>0</v>
      </c>
      <c r="H89" s="272">
        <v>4824</v>
      </c>
      <c r="I89" s="272">
        <v>0</v>
      </c>
      <c r="J89" s="272">
        <v>0</v>
      </c>
      <c r="K89" s="272">
        <v>0</v>
      </c>
      <c r="L89" s="272">
        <v>0</v>
      </c>
      <c r="M89" s="272">
        <v>0</v>
      </c>
      <c r="Q89"/>
    </row>
    <row r="90" spans="1:17" ht="15">
      <c r="A90" s="654" t="s">
        <v>266</v>
      </c>
      <c r="B90" s="272">
        <v>0</v>
      </c>
      <c r="C90" s="272">
        <v>0</v>
      </c>
      <c r="D90" s="272">
        <v>0</v>
      </c>
      <c r="E90" s="272">
        <v>0</v>
      </c>
      <c r="F90" s="272">
        <v>0</v>
      </c>
      <c r="G90" s="272">
        <v>0</v>
      </c>
      <c r="H90" s="272">
        <v>0</v>
      </c>
      <c r="I90" s="272">
        <v>0</v>
      </c>
      <c r="J90" s="272">
        <v>2058</v>
      </c>
      <c r="K90" s="272">
        <v>705</v>
      </c>
      <c r="L90" s="272">
        <v>9</v>
      </c>
      <c r="M90" s="272">
        <v>2772</v>
      </c>
      <c r="Q90"/>
    </row>
    <row r="91" spans="1:17" ht="15">
      <c r="A91" s="654" t="s">
        <v>270</v>
      </c>
      <c r="B91" s="272">
        <v>10745</v>
      </c>
      <c r="C91" s="272">
        <v>2097</v>
      </c>
      <c r="D91" s="272">
        <v>8135</v>
      </c>
      <c r="E91" s="272">
        <v>206</v>
      </c>
      <c r="F91" s="272">
        <v>322</v>
      </c>
      <c r="G91" s="272">
        <v>0</v>
      </c>
      <c r="H91" s="272">
        <v>21505</v>
      </c>
      <c r="I91" s="272">
        <v>744</v>
      </c>
      <c r="J91" s="272">
        <v>8099</v>
      </c>
      <c r="K91" s="272">
        <v>2984</v>
      </c>
      <c r="L91" s="272">
        <v>436</v>
      </c>
      <c r="M91" s="272">
        <v>12263</v>
      </c>
      <c r="Q91"/>
    </row>
    <row r="92" spans="1:17" ht="15">
      <c r="A92" s="653" t="s">
        <v>42</v>
      </c>
      <c r="Q92"/>
    </row>
    <row r="93" spans="1:17" ht="15">
      <c r="A93" s="654" t="s">
        <v>245</v>
      </c>
      <c r="B93" s="272">
        <v>299</v>
      </c>
      <c r="D93" s="272">
        <v>186</v>
      </c>
      <c r="F93" s="272">
        <v>78</v>
      </c>
      <c r="G93" s="272">
        <v>156</v>
      </c>
      <c r="H93" s="272">
        <v>719</v>
      </c>
      <c r="I93" s="272">
        <v>10</v>
      </c>
      <c r="K93" s="272">
        <v>17</v>
      </c>
      <c r="L93" s="272">
        <v>53</v>
      </c>
      <c r="M93" s="272">
        <v>80</v>
      </c>
      <c r="Q93"/>
    </row>
    <row r="94" spans="1:17" ht="15">
      <c r="A94" s="654" t="s">
        <v>250</v>
      </c>
      <c r="B94" s="272">
        <v>324</v>
      </c>
      <c r="D94" s="272">
        <v>135</v>
      </c>
      <c r="F94" s="272">
        <v>88</v>
      </c>
      <c r="G94" s="272">
        <v>175</v>
      </c>
      <c r="H94" s="272">
        <v>722</v>
      </c>
      <c r="I94" s="272">
        <v>5</v>
      </c>
      <c r="K94" s="272">
        <v>15</v>
      </c>
      <c r="L94" s="272">
        <v>63</v>
      </c>
      <c r="M94" s="272">
        <v>83</v>
      </c>
      <c r="Q94"/>
    </row>
    <row r="95" spans="1:17" ht="15">
      <c r="A95" s="654" t="s">
        <v>254</v>
      </c>
      <c r="B95" s="272">
        <v>360</v>
      </c>
      <c r="D95" s="272">
        <v>146</v>
      </c>
      <c r="F95" s="272">
        <v>119</v>
      </c>
      <c r="G95" s="272">
        <v>237</v>
      </c>
      <c r="H95" s="272">
        <v>862</v>
      </c>
      <c r="I95" s="272">
        <v>12</v>
      </c>
      <c r="K95" s="272">
        <v>27</v>
      </c>
      <c r="L95" s="272">
        <v>99</v>
      </c>
      <c r="M95" s="272">
        <v>138</v>
      </c>
      <c r="Q95"/>
    </row>
    <row r="96" spans="1:17" ht="15">
      <c r="A96" s="654" t="s">
        <v>258</v>
      </c>
      <c r="B96" s="272">
        <v>53</v>
      </c>
      <c r="D96" s="272">
        <v>77</v>
      </c>
      <c r="F96" s="272">
        <v>11</v>
      </c>
      <c r="G96" s="272">
        <v>88</v>
      </c>
      <c r="H96" s="272">
        <v>229</v>
      </c>
      <c r="I96" s="272">
        <v>16</v>
      </c>
      <c r="K96" s="272">
        <v>68</v>
      </c>
      <c r="L96" s="272">
        <v>118</v>
      </c>
      <c r="M96" s="272">
        <v>202</v>
      </c>
      <c r="Q96"/>
    </row>
    <row r="97" spans="1:17" ht="15">
      <c r="A97" s="654" t="s">
        <v>262</v>
      </c>
      <c r="B97" s="272">
        <v>22</v>
      </c>
      <c r="D97" s="272">
        <v>0</v>
      </c>
      <c r="F97" s="272">
        <v>12</v>
      </c>
      <c r="G97" s="272">
        <v>23</v>
      </c>
      <c r="H97" s="272">
        <v>57</v>
      </c>
      <c r="I97" s="272">
        <v>0</v>
      </c>
      <c r="K97" s="272">
        <v>4</v>
      </c>
      <c r="L97" s="272">
        <v>27</v>
      </c>
      <c r="M97" s="272">
        <v>31</v>
      </c>
      <c r="Q97"/>
    </row>
    <row r="98" spans="1:17" ht="15">
      <c r="A98" s="654" t="s">
        <v>266</v>
      </c>
      <c r="B98" s="272">
        <v>0</v>
      </c>
      <c r="D98" s="272">
        <v>0</v>
      </c>
      <c r="F98" s="272">
        <v>0</v>
      </c>
      <c r="G98" s="272">
        <v>0</v>
      </c>
      <c r="H98" s="272">
        <v>0</v>
      </c>
      <c r="I98" s="272">
        <v>0</v>
      </c>
      <c r="K98" s="272">
        <v>0</v>
      </c>
      <c r="L98" s="272">
        <v>0</v>
      </c>
      <c r="M98" s="272">
        <v>0</v>
      </c>
      <c r="Q98"/>
    </row>
    <row r="99" spans="1:17" ht="15">
      <c r="A99" s="654" t="s">
        <v>270</v>
      </c>
      <c r="B99" s="272">
        <v>1058</v>
      </c>
      <c r="D99" s="272">
        <v>544</v>
      </c>
      <c r="F99" s="272">
        <v>308</v>
      </c>
      <c r="G99" s="272">
        <v>679</v>
      </c>
      <c r="H99" s="272">
        <v>2589</v>
      </c>
      <c r="I99" s="272">
        <v>43</v>
      </c>
      <c r="K99" s="272">
        <v>131</v>
      </c>
      <c r="L99" s="272">
        <v>360</v>
      </c>
      <c r="M99" s="272">
        <v>534</v>
      </c>
      <c r="Q99"/>
    </row>
    <row r="100" spans="1:17" ht="15">
      <c r="A100" s="653" t="s">
        <v>246</v>
      </c>
      <c r="B100" s="272">
        <v>12341</v>
      </c>
      <c r="C100" s="272">
        <v>2098</v>
      </c>
      <c r="D100" s="272">
        <v>5177</v>
      </c>
      <c r="E100" s="272">
        <v>1038</v>
      </c>
      <c r="F100" s="272">
        <v>830</v>
      </c>
      <c r="G100" s="272">
        <v>562</v>
      </c>
      <c r="H100" s="272">
        <v>22046</v>
      </c>
      <c r="I100" s="272">
        <v>135</v>
      </c>
      <c r="J100" s="272">
        <v>2364</v>
      </c>
      <c r="K100" s="272">
        <v>476</v>
      </c>
      <c r="L100" s="272">
        <v>135</v>
      </c>
      <c r="M100" s="272">
        <v>3110</v>
      </c>
      <c r="N100" s="272">
        <v>0</v>
      </c>
      <c r="O100" s="272">
        <v>0</v>
      </c>
      <c r="P100" s="272">
        <v>0</v>
      </c>
      <c r="Q100"/>
    </row>
    <row r="101" spans="1:17" ht="15">
      <c r="A101" s="653" t="s">
        <v>249</v>
      </c>
      <c r="B101" s="272">
        <v>11042</v>
      </c>
      <c r="C101" s="272">
        <v>2367</v>
      </c>
      <c r="D101" s="272">
        <v>5742</v>
      </c>
      <c r="E101" s="272">
        <v>1209</v>
      </c>
      <c r="F101" s="272">
        <v>1020</v>
      </c>
      <c r="G101" s="272">
        <v>843</v>
      </c>
      <c r="H101" s="272">
        <v>22223</v>
      </c>
      <c r="I101" s="272">
        <v>173</v>
      </c>
      <c r="J101" s="272">
        <v>1408</v>
      </c>
      <c r="K101" s="272">
        <v>716</v>
      </c>
      <c r="L101" s="272">
        <v>118</v>
      </c>
      <c r="M101" s="272">
        <v>2415</v>
      </c>
      <c r="N101" s="272">
        <v>0</v>
      </c>
      <c r="O101" s="272">
        <v>0</v>
      </c>
      <c r="P101" s="272">
        <v>0</v>
      </c>
      <c r="Q101"/>
    </row>
    <row r="102" spans="1:17" ht="15">
      <c r="A102" s="653" t="s">
        <v>253</v>
      </c>
      <c r="B102" s="272">
        <v>8569</v>
      </c>
      <c r="C102" s="272">
        <v>2109</v>
      </c>
      <c r="D102" s="272">
        <v>6003</v>
      </c>
      <c r="E102" s="272">
        <v>1515</v>
      </c>
      <c r="F102" s="272">
        <v>1174</v>
      </c>
      <c r="G102" s="272">
        <v>1094</v>
      </c>
      <c r="H102" s="272">
        <v>20464</v>
      </c>
      <c r="I102" s="272">
        <v>227</v>
      </c>
      <c r="J102" s="272">
        <v>1118</v>
      </c>
      <c r="K102" s="272">
        <v>617</v>
      </c>
      <c r="L102" s="272">
        <v>215</v>
      </c>
      <c r="M102" s="272">
        <v>2177</v>
      </c>
      <c r="N102" s="272">
        <v>0</v>
      </c>
      <c r="O102" s="272">
        <v>0</v>
      </c>
      <c r="P102" s="272">
        <v>0</v>
      </c>
      <c r="Q102"/>
    </row>
    <row r="103" spans="1:17" ht="15">
      <c r="A103" s="653" t="s">
        <v>257</v>
      </c>
      <c r="B103" s="272">
        <v>3289</v>
      </c>
      <c r="C103" s="272">
        <v>556</v>
      </c>
      <c r="D103" s="272">
        <v>2095</v>
      </c>
      <c r="E103" s="272">
        <v>520</v>
      </c>
      <c r="F103" s="272">
        <v>576</v>
      </c>
      <c r="G103" s="272">
        <v>427</v>
      </c>
      <c r="H103" s="272">
        <v>7463</v>
      </c>
      <c r="I103" s="272">
        <v>549</v>
      </c>
      <c r="J103" s="272">
        <v>2593</v>
      </c>
      <c r="K103" s="272">
        <v>2022</v>
      </c>
      <c r="L103" s="272">
        <v>634</v>
      </c>
      <c r="M103" s="272">
        <v>5798</v>
      </c>
      <c r="N103" s="272">
        <v>0</v>
      </c>
      <c r="O103" s="272">
        <v>0</v>
      </c>
      <c r="P103" s="272">
        <v>0</v>
      </c>
      <c r="Q103"/>
    </row>
    <row r="104" spans="1:17" ht="15">
      <c r="A104" s="653" t="s">
        <v>261</v>
      </c>
      <c r="B104" s="272">
        <v>6121</v>
      </c>
      <c r="C104" s="272">
        <v>1159</v>
      </c>
      <c r="D104" s="272">
        <v>3064</v>
      </c>
      <c r="E104" s="272">
        <v>415</v>
      </c>
      <c r="F104" s="272">
        <v>403</v>
      </c>
      <c r="G104" s="272">
        <v>173</v>
      </c>
      <c r="H104" s="272">
        <v>11335</v>
      </c>
      <c r="I104" s="272">
        <v>13</v>
      </c>
      <c r="J104" s="272">
        <v>1565</v>
      </c>
      <c r="K104" s="272">
        <v>510</v>
      </c>
      <c r="L104" s="272">
        <v>160</v>
      </c>
      <c r="M104" s="272">
        <v>2248</v>
      </c>
      <c r="N104" s="272">
        <v>0</v>
      </c>
      <c r="O104" s="272">
        <v>0</v>
      </c>
      <c r="P104" s="272">
        <v>0</v>
      </c>
      <c r="Q104"/>
    </row>
    <row r="105" spans="1:17" ht="15">
      <c r="A105" s="653" t="s">
        <v>265</v>
      </c>
      <c r="B105" s="272">
        <v>0</v>
      </c>
      <c r="C105" s="272">
        <v>0</v>
      </c>
      <c r="D105" s="272">
        <v>0</v>
      </c>
      <c r="E105" s="272">
        <v>0</v>
      </c>
      <c r="F105" s="272">
        <v>0</v>
      </c>
      <c r="G105" s="272">
        <v>0</v>
      </c>
      <c r="H105" s="272">
        <v>0</v>
      </c>
      <c r="I105" s="272">
        <v>5029</v>
      </c>
      <c r="J105" s="272">
        <v>3846</v>
      </c>
      <c r="K105" s="272">
        <v>2747</v>
      </c>
      <c r="L105" s="272">
        <v>1384</v>
      </c>
      <c r="M105" s="272">
        <v>13006</v>
      </c>
      <c r="N105" s="272">
        <v>2660</v>
      </c>
      <c r="O105" s="272">
        <v>1374</v>
      </c>
      <c r="P105" s="272">
        <v>4034</v>
      </c>
      <c r="Q105"/>
    </row>
    <row r="106" spans="1:17" ht="15">
      <c r="A106" s="653" t="s">
        <v>269</v>
      </c>
      <c r="B106" s="272">
        <v>41362</v>
      </c>
      <c r="C106" s="272">
        <v>8289</v>
      </c>
      <c r="D106" s="272">
        <v>22081</v>
      </c>
      <c r="E106" s="272">
        <v>4697</v>
      </c>
      <c r="F106" s="272">
        <v>4003</v>
      </c>
      <c r="G106" s="272">
        <v>3099</v>
      </c>
      <c r="H106" s="272">
        <v>83531</v>
      </c>
      <c r="I106" s="272">
        <v>6126</v>
      </c>
      <c r="J106" s="272">
        <v>12894</v>
      </c>
      <c r="K106" s="272">
        <v>7088</v>
      </c>
      <c r="L106" s="272">
        <v>2646</v>
      </c>
      <c r="M106" s="272">
        <v>28754</v>
      </c>
      <c r="N106" s="272">
        <v>2660</v>
      </c>
      <c r="O106" s="272">
        <v>1374</v>
      </c>
      <c r="P106" s="272">
        <v>4034</v>
      </c>
      <c r="Q106"/>
    </row>
    <row r="107" spans="1:17" ht="15">
      <c r="A107"/>
      <c r="B107"/>
      <c r="C107"/>
      <c r="D107"/>
      <c r="E107"/>
      <c r="F107"/>
      <c r="G107"/>
      <c r="H107"/>
      <c r="I107"/>
      <c r="J107"/>
      <c r="K107"/>
      <c r="L107"/>
      <c r="M107"/>
      <c r="N107"/>
      <c r="O107"/>
      <c r="P107"/>
      <c r="Q107"/>
    </row>
    <row r="108" spans="1:17" ht="15">
      <c r="A108"/>
      <c r="B108"/>
      <c r="C108"/>
      <c r="D108"/>
      <c r="E108"/>
      <c r="F108"/>
      <c r="G108"/>
      <c r="H108"/>
      <c r="I108"/>
      <c r="J108"/>
      <c r="K108"/>
      <c r="L108"/>
      <c r="M108"/>
      <c r="N108"/>
      <c r="O108"/>
      <c r="P108"/>
      <c r="Q108"/>
    </row>
    <row r="109" spans="1:17" ht="15">
      <c r="A109"/>
      <c r="B109"/>
      <c r="C109"/>
      <c r="D109"/>
      <c r="E109"/>
      <c r="F109"/>
      <c r="G109"/>
      <c r="H109"/>
      <c r="I109"/>
      <c r="J109"/>
      <c r="K109"/>
      <c r="L109"/>
      <c r="M109"/>
      <c r="N109"/>
      <c r="O109"/>
      <c r="P109"/>
      <c r="Q109"/>
    </row>
    <row r="110" spans="1:17" ht="15">
      <c r="A110"/>
      <c r="B110"/>
      <c r="C110"/>
      <c r="D110"/>
      <c r="E110"/>
      <c r="F110"/>
      <c r="G110"/>
      <c r="H110"/>
      <c r="I110"/>
      <c r="J110"/>
      <c r="K110"/>
      <c r="L110"/>
      <c r="M110"/>
      <c r="N110"/>
      <c r="O110"/>
      <c r="P110"/>
      <c r="Q110"/>
    </row>
    <row r="111" spans="1:17" ht="15">
      <c r="A111"/>
      <c r="B111"/>
      <c r="C111"/>
      <c r="D111"/>
      <c r="E111"/>
      <c r="F111"/>
      <c r="G111"/>
      <c r="H111"/>
      <c r="I111"/>
      <c r="J111"/>
      <c r="K111"/>
      <c r="L111"/>
      <c r="M111"/>
      <c r="N111"/>
      <c r="O111"/>
      <c r="P111"/>
      <c r="Q111"/>
    </row>
    <row r="112" spans="1:17" ht="15">
      <c r="A112"/>
      <c r="B112"/>
      <c r="C112"/>
      <c r="D112"/>
      <c r="E112"/>
      <c r="F112"/>
      <c r="G112"/>
      <c r="H112"/>
      <c r="I112"/>
      <c r="J112"/>
      <c r="K112"/>
      <c r="L112"/>
      <c r="M112"/>
      <c r="N112"/>
      <c r="O112"/>
      <c r="P112"/>
      <c r="Q112"/>
    </row>
    <row r="113" spans="1:17" ht="15">
      <c r="A113"/>
      <c r="B113"/>
      <c r="C113"/>
      <c r="D113"/>
      <c r="E113"/>
      <c r="F113"/>
      <c r="G113"/>
      <c r="H113"/>
      <c r="I113"/>
      <c r="J113"/>
      <c r="K113"/>
      <c r="L113"/>
      <c r="M113"/>
      <c r="N113"/>
      <c r="O113"/>
      <c r="P113"/>
      <c r="Q113"/>
    </row>
    <row r="114" spans="1:17" ht="15">
      <c r="A114"/>
      <c r="B114"/>
      <c r="C114"/>
      <c r="D114"/>
      <c r="E114"/>
      <c r="F114"/>
      <c r="G114"/>
      <c r="H114"/>
      <c r="I114"/>
      <c r="J114"/>
      <c r="K114"/>
      <c r="L114"/>
      <c r="M114"/>
      <c r="N114"/>
      <c r="O114"/>
      <c r="P114"/>
      <c r="Q114"/>
    </row>
    <row r="115" spans="1:17" ht="15">
      <c r="A115"/>
      <c r="B115"/>
      <c r="C115"/>
      <c r="D115"/>
      <c r="E115"/>
      <c r="F115"/>
      <c r="G115"/>
      <c r="H115"/>
      <c r="I115"/>
      <c r="J115"/>
      <c r="K115"/>
      <c r="L115"/>
      <c r="M115"/>
      <c r="N115"/>
      <c r="O115"/>
      <c r="P115"/>
      <c r="Q115"/>
    </row>
    <row r="116" spans="1:17" ht="15">
      <c r="A116"/>
      <c r="B116"/>
      <c r="C116"/>
      <c r="D116"/>
      <c r="E116"/>
      <c r="F116"/>
      <c r="G116"/>
      <c r="H116"/>
      <c r="I116"/>
      <c r="J116"/>
      <c r="K116"/>
      <c r="L116"/>
      <c r="M116"/>
      <c r="N116"/>
      <c r="O116"/>
      <c r="P116"/>
      <c r="Q116"/>
    </row>
    <row r="117" spans="1:17" ht="15">
      <c r="A117"/>
      <c r="B117"/>
      <c r="C117"/>
      <c r="D117"/>
      <c r="E117"/>
      <c r="F117"/>
      <c r="G117"/>
      <c r="H117"/>
      <c r="I117"/>
      <c r="J117"/>
      <c r="K117"/>
      <c r="L117"/>
      <c r="M117"/>
      <c r="N117"/>
      <c r="O117"/>
      <c r="P117"/>
      <c r="Q117"/>
    </row>
    <row r="118" spans="1:17" ht="15">
      <c r="A118"/>
      <c r="B118"/>
      <c r="C118"/>
      <c r="D118"/>
      <c r="E118"/>
      <c r="F118"/>
      <c r="G118"/>
      <c r="H118"/>
      <c r="I118"/>
      <c r="J118"/>
      <c r="K118"/>
      <c r="L118"/>
      <c r="M118"/>
      <c r="N118"/>
      <c r="O118"/>
      <c r="P118"/>
      <c r="Q118"/>
    </row>
    <row r="119" spans="1:17" ht="15">
      <c r="A119"/>
      <c r="B119"/>
      <c r="C119"/>
      <c r="D119"/>
      <c r="E119"/>
      <c r="F119"/>
      <c r="G119"/>
      <c r="H119"/>
      <c r="I119"/>
      <c r="J119"/>
      <c r="K119"/>
      <c r="L119"/>
      <c r="M119"/>
      <c r="N119"/>
      <c r="O119"/>
      <c r="P119"/>
      <c r="Q119"/>
    </row>
    <row r="120" spans="1:17" ht="15">
      <c r="A120"/>
      <c r="B120"/>
      <c r="C120"/>
      <c r="D120"/>
      <c r="E120"/>
      <c r="F120"/>
      <c r="G120"/>
      <c r="H120"/>
      <c r="I120"/>
      <c r="J120"/>
      <c r="K120"/>
      <c r="L120"/>
      <c r="M120"/>
      <c r="N120"/>
      <c r="O120"/>
      <c r="P120"/>
      <c r="Q120"/>
    </row>
    <row r="121" spans="1:17" ht="15">
      <c r="A121"/>
      <c r="B121"/>
      <c r="C121"/>
      <c r="D121"/>
      <c r="E121"/>
      <c r="F121"/>
      <c r="G121"/>
      <c r="H121"/>
      <c r="I121"/>
      <c r="J121"/>
      <c r="K121"/>
      <c r="L121"/>
      <c r="M121"/>
      <c r="N121"/>
      <c r="O121"/>
      <c r="P121"/>
      <c r="Q121"/>
    </row>
    <row r="122" spans="1:17" ht="15">
      <c r="A122"/>
      <c r="B122"/>
      <c r="C122"/>
      <c r="D122"/>
      <c r="E122"/>
      <c r="F122"/>
      <c r="G122"/>
      <c r="H122"/>
      <c r="I122"/>
      <c r="J122"/>
      <c r="K122"/>
      <c r="L122"/>
      <c r="M122"/>
      <c r="N122"/>
      <c r="O122"/>
      <c r="P122"/>
      <c r="Q122"/>
    </row>
    <row r="123" spans="1:17" ht="15">
      <c r="A123"/>
      <c r="B123"/>
      <c r="C123"/>
      <c r="D123"/>
      <c r="E123"/>
      <c r="F123"/>
      <c r="G123"/>
      <c r="H123"/>
      <c r="I123"/>
      <c r="J123"/>
      <c r="K123"/>
      <c r="L123"/>
      <c r="M123"/>
      <c r="N123"/>
      <c r="O123"/>
      <c r="P123"/>
      <c r="Q123"/>
    </row>
    <row r="124" spans="1:17" ht="15">
      <c r="A124"/>
      <c r="B124"/>
      <c r="C124"/>
      <c r="D124"/>
      <c r="E124"/>
      <c r="F124"/>
      <c r="G124"/>
      <c r="H124"/>
      <c r="I124"/>
      <c r="J124"/>
      <c r="K124"/>
      <c r="L124"/>
      <c r="M124"/>
      <c r="N124"/>
      <c r="O124"/>
      <c r="P124"/>
      <c r="Q124"/>
    </row>
    <row r="125" spans="1:17" ht="15">
      <c r="A125"/>
      <c r="B125"/>
      <c r="C125"/>
      <c r="D125"/>
      <c r="E125"/>
      <c r="F125"/>
      <c r="G125"/>
      <c r="H125"/>
      <c r="I125"/>
      <c r="J125"/>
      <c r="K125"/>
      <c r="L125"/>
      <c r="M125"/>
      <c r="N125"/>
      <c r="O125"/>
      <c r="P125"/>
      <c r="Q125"/>
    </row>
    <row r="126" spans="1:17" ht="15">
      <c r="A126"/>
      <c r="B126"/>
      <c r="C126"/>
      <c r="D126"/>
      <c r="E126"/>
      <c r="F126"/>
      <c r="G126"/>
      <c r="H126"/>
      <c r="I126"/>
      <c r="J126"/>
      <c r="K126"/>
      <c r="L126"/>
      <c r="M126"/>
      <c r="N126"/>
      <c r="O126"/>
      <c r="P126"/>
      <c r="Q126"/>
    </row>
    <row r="127" spans="1:17" ht="15">
      <c r="A127"/>
      <c r="B127"/>
      <c r="C127"/>
      <c r="D127"/>
      <c r="E127"/>
      <c r="F127"/>
      <c r="G127"/>
      <c r="H127"/>
      <c r="I127"/>
      <c r="J127"/>
      <c r="K127"/>
      <c r="L127"/>
      <c r="M127"/>
      <c r="N127"/>
      <c r="O127"/>
      <c r="P127"/>
      <c r="Q127"/>
    </row>
    <row r="128" spans="1:17" ht="15">
      <c r="A128"/>
      <c r="B128"/>
      <c r="C128"/>
      <c r="D128"/>
      <c r="E128"/>
      <c r="F128"/>
      <c r="G128"/>
      <c r="H128"/>
      <c r="I128"/>
      <c r="J128"/>
      <c r="K128"/>
      <c r="L128"/>
      <c r="M128"/>
      <c r="N128"/>
      <c r="O128"/>
      <c r="P128"/>
      <c r="Q128"/>
    </row>
    <row r="129" spans="1:17" ht="15">
      <c r="A129"/>
      <c r="B129"/>
      <c r="C129"/>
      <c r="D129"/>
      <c r="E129"/>
      <c r="F129"/>
      <c r="G129"/>
      <c r="H129"/>
      <c r="I129"/>
      <c r="J129"/>
      <c r="K129"/>
      <c r="L129"/>
      <c r="M129"/>
      <c r="N129"/>
      <c r="O129"/>
      <c r="P129"/>
      <c r="Q129"/>
    </row>
    <row r="130" spans="1:17" ht="15">
      <c r="A130"/>
      <c r="B130"/>
      <c r="C130"/>
      <c r="D130"/>
      <c r="E130"/>
      <c r="F130"/>
      <c r="G130"/>
      <c r="H130"/>
      <c r="I130"/>
      <c r="J130"/>
      <c r="K130"/>
      <c r="L130"/>
      <c r="M130"/>
      <c r="N130"/>
      <c r="O130"/>
      <c r="P130"/>
      <c r="Q130"/>
    </row>
    <row r="131" spans="1:17" ht="15">
      <c r="A131"/>
      <c r="B131"/>
      <c r="C131"/>
      <c r="D131"/>
      <c r="E131"/>
      <c r="F131"/>
      <c r="G131"/>
      <c r="H131"/>
      <c r="I131"/>
      <c r="J131"/>
      <c r="K131"/>
      <c r="L131"/>
      <c r="M131"/>
      <c r="N131"/>
      <c r="O131"/>
      <c r="P131"/>
      <c r="Q131"/>
    </row>
    <row r="132" spans="1:17" ht="15">
      <c r="A132"/>
      <c r="B132"/>
      <c r="C132"/>
      <c r="D132"/>
      <c r="E132"/>
      <c r="F132"/>
      <c r="G132"/>
      <c r="H132"/>
      <c r="I132"/>
      <c r="J132"/>
      <c r="K132"/>
      <c r="L132"/>
      <c r="M132"/>
      <c r="N132"/>
      <c r="O132"/>
      <c r="P132"/>
      <c r="Q132"/>
    </row>
    <row r="133" spans="1:17" ht="15">
      <c r="A133"/>
      <c r="B133"/>
      <c r="C133"/>
      <c r="D133"/>
      <c r="E133"/>
      <c r="F133"/>
      <c r="G133"/>
      <c r="H133"/>
      <c r="I133"/>
      <c r="J133"/>
      <c r="K133"/>
      <c r="L133"/>
      <c r="M133"/>
      <c r="N133"/>
      <c r="O133"/>
      <c r="P133"/>
      <c r="Q133"/>
    </row>
    <row r="134" spans="1:17" ht="15">
      <c r="A134"/>
      <c r="B134"/>
      <c r="C134"/>
      <c r="D134"/>
      <c r="E134"/>
      <c r="F134"/>
      <c r="G134"/>
      <c r="H134"/>
      <c r="I134"/>
      <c r="J134"/>
      <c r="K134"/>
      <c r="L134"/>
      <c r="M134"/>
      <c r="N134"/>
      <c r="O134"/>
      <c r="P134"/>
      <c r="Q134"/>
    </row>
    <row r="135" spans="1:17" ht="15">
      <c r="A135"/>
      <c r="B135"/>
      <c r="C135"/>
      <c r="D135"/>
      <c r="E135"/>
      <c r="F135"/>
      <c r="G135"/>
      <c r="H135"/>
      <c r="I135"/>
      <c r="J135"/>
      <c r="K135"/>
      <c r="L135"/>
      <c r="M135"/>
      <c r="N135"/>
      <c r="O135"/>
      <c r="P135"/>
      <c r="Q135"/>
    </row>
    <row r="136" spans="1:17" ht="15">
      <c r="A136"/>
      <c r="B136"/>
      <c r="C136"/>
      <c r="D136"/>
      <c r="E136"/>
      <c r="F136"/>
      <c r="G136"/>
      <c r="H136"/>
      <c r="I136"/>
      <c r="J136"/>
      <c r="K136"/>
      <c r="L136"/>
      <c r="M136"/>
      <c r="N136"/>
      <c r="O136"/>
      <c r="P136"/>
      <c r="Q136"/>
    </row>
    <row r="137" spans="1:17" ht="15">
      <c r="A137"/>
      <c r="B137"/>
      <c r="C137"/>
      <c r="D137"/>
      <c r="E137"/>
      <c r="F137"/>
      <c r="G137"/>
      <c r="H137"/>
      <c r="I137"/>
      <c r="J137"/>
      <c r="K137"/>
      <c r="L137"/>
      <c r="M137"/>
      <c r="N137"/>
      <c r="O137"/>
      <c r="P137"/>
      <c r="Q137"/>
    </row>
    <row r="138" spans="1:17" ht="15">
      <c r="A138"/>
      <c r="B138"/>
      <c r="C138"/>
      <c r="D138"/>
      <c r="E138"/>
      <c r="F138"/>
      <c r="G138"/>
      <c r="H138"/>
      <c r="I138"/>
      <c r="J138"/>
      <c r="K138"/>
      <c r="L138"/>
      <c r="M138"/>
      <c r="N138"/>
      <c r="O138"/>
      <c r="P138"/>
      <c r="Q138"/>
    </row>
    <row r="139" spans="1:17" ht="15">
      <c r="A139"/>
      <c r="B139"/>
      <c r="C139"/>
      <c r="D139"/>
      <c r="E139"/>
      <c r="F139"/>
      <c r="G139"/>
      <c r="H139"/>
      <c r="I139"/>
      <c r="J139"/>
      <c r="K139"/>
      <c r="L139"/>
      <c r="M139"/>
      <c r="N139"/>
      <c r="O139"/>
      <c r="P139"/>
      <c r="Q139"/>
    </row>
    <row r="140" spans="1:17" ht="15">
      <c r="A140"/>
      <c r="B140"/>
      <c r="C140"/>
      <c r="D140"/>
      <c r="E140"/>
      <c r="F140"/>
      <c r="G140"/>
      <c r="H140"/>
      <c r="I140"/>
      <c r="J140"/>
      <c r="K140"/>
      <c r="L140"/>
      <c r="M140"/>
      <c r="N140"/>
      <c r="O140"/>
      <c r="P140"/>
      <c r="Q140"/>
    </row>
    <row r="141" spans="1:17" ht="15">
      <c r="A141"/>
      <c r="B141"/>
      <c r="C141"/>
      <c r="D141"/>
      <c r="E141"/>
      <c r="F141"/>
      <c r="G141"/>
      <c r="H141"/>
      <c r="I141"/>
      <c r="J141"/>
      <c r="K141"/>
      <c r="L141"/>
      <c r="M141"/>
      <c r="N141"/>
      <c r="O141"/>
      <c r="P141"/>
      <c r="Q141"/>
    </row>
    <row r="142" spans="1:17" ht="15">
      <c r="A142"/>
      <c r="B142"/>
      <c r="C142"/>
      <c r="D142"/>
      <c r="E142"/>
      <c r="F142"/>
      <c r="G142"/>
      <c r="H142"/>
      <c r="I142"/>
      <c r="J142"/>
      <c r="K142"/>
      <c r="L142"/>
      <c r="M142"/>
      <c r="N142"/>
      <c r="O142"/>
      <c r="P142"/>
      <c r="Q142"/>
    </row>
    <row r="143" spans="1:17" ht="15">
      <c r="A143"/>
      <c r="B143"/>
      <c r="C143"/>
      <c r="D143"/>
      <c r="E143"/>
      <c r="F143"/>
      <c r="G143"/>
      <c r="H143"/>
      <c r="I143"/>
      <c r="J143"/>
      <c r="K143"/>
      <c r="L143"/>
      <c r="M143"/>
      <c r="N143"/>
      <c r="O143"/>
      <c r="P143"/>
      <c r="Q143"/>
    </row>
    <row r="144" spans="1:17" ht="15">
      <c r="A144"/>
      <c r="B144"/>
      <c r="C144"/>
      <c r="D144"/>
      <c r="E144"/>
      <c r="F144"/>
      <c r="G144"/>
      <c r="H144"/>
      <c r="I144"/>
      <c r="J144"/>
      <c r="K144"/>
      <c r="L144"/>
      <c r="M144"/>
      <c r="N144"/>
      <c r="O144"/>
      <c r="P144"/>
      <c r="Q144"/>
    </row>
    <row r="145" spans="1:17" ht="15">
      <c r="A145"/>
      <c r="B145"/>
      <c r="C145"/>
      <c r="D145"/>
      <c r="E145"/>
      <c r="F145"/>
      <c r="G145"/>
      <c r="H145"/>
      <c r="I145"/>
      <c r="J145"/>
      <c r="K145"/>
      <c r="L145"/>
      <c r="M145"/>
      <c r="N145"/>
      <c r="O145"/>
      <c r="P145"/>
      <c r="Q145"/>
    </row>
    <row r="146" spans="1:17" ht="15">
      <c r="A146"/>
      <c r="B146"/>
      <c r="C146"/>
      <c r="D146"/>
      <c r="E146"/>
      <c r="F146"/>
      <c r="G146"/>
      <c r="H146"/>
      <c r="I146"/>
      <c r="J146"/>
      <c r="K146"/>
      <c r="L146"/>
      <c r="M146"/>
      <c r="N146"/>
      <c r="O146"/>
      <c r="P146"/>
      <c r="Q146"/>
    </row>
    <row r="147" spans="1:17" ht="15">
      <c r="A147"/>
      <c r="B147"/>
      <c r="C147"/>
      <c r="D147"/>
      <c r="E147"/>
      <c r="F147"/>
      <c r="G147"/>
      <c r="H147"/>
      <c r="I147"/>
      <c r="J147"/>
      <c r="K147"/>
      <c r="L147"/>
      <c r="M147"/>
      <c r="N147"/>
      <c r="O147"/>
      <c r="P147"/>
      <c r="Q147"/>
    </row>
    <row r="148" spans="1:17" ht="15">
      <c r="A148"/>
      <c r="B148"/>
      <c r="C148"/>
      <c r="D148"/>
      <c r="E148"/>
      <c r="F148"/>
      <c r="G148"/>
      <c r="H148"/>
      <c r="I148"/>
      <c r="J148"/>
      <c r="K148"/>
      <c r="L148"/>
      <c r="M148"/>
      <c r="N148"/>
      <c r="O148"/>
      <c r="P148"/>
      <c r="Q148"/>
    </row>
    <row r="149" spans="1:17" ht="15">
      <c r="A149"/>
      <c r="B149"/>
      <c r="C149"/>
      <c r="D149"/>
      <c r="E149"/>
      <c r="F149"/>
      <c r="G149"/>
      <c r="H149"/>
      <c r="I149"/>
      <c r="J149"/>
      <c r="K149"/>
      <c r="L149"/>
      <c r="M149"/>
      <c r="N149"/>
      <c r="O149"/>
      <c r="P149"/>
      <c r="Q149"/>
    </row>
    <row r="150" spans="1:17" ht="15">
      <c r="A150"/>
      <c r="B150"/>
      <c r="C150"/>
      <c r="D150"/>
      <c r="E150"/>
      <c r="F150"/>
      <c r="G150"/>
      <c r="H150"/>
      <c r="I150"/>
      <c r="J150"/>
      <c r="K150"/>
      <c r="L150"/>
      <c r="M150"/>
      <c r="N150"/>
      <c r="O150"/>
      <c r="P150"/>
      <c r="Q150"/>
    </row>
    <row r="151" spans="1:17" ht="15">
      <c r="A151"/>
      <c r="B151"/>
      <c r="C151"/>
      <c r="D151"/>
      <c r="E151"/>
      <c r="F151"/>
      <c r="G151"/>
      <c r="H151"/>
      <c r="I151"/>
      <c r="J151"/>
      <c r="K151"/>
      <c r="L151"/>
      <c r="M151"/>
      <c r="N151"/>
      <c r="O151"/>
      <c r="P151"/>
      <c r="Q151"/>
    </row>
    <row r="152" spans="1:17" ht="15">
      <c r="A152"/>
      <c r="B152"/>
      <c r="C152"/>
      <c r="D152"/>
      <c r="E152"/>
      <c r="F152"/>
      <c r="G152"/>
      <c r="H152"/>
      <c r="I152"/>
      <c r="J152"/>
      <c r="K152"/>
      <c r="L152"/>
      <c r="M152"/>
      <c r="N152"/>
      <c r="O152"/>
      <c r="P152"/>
      <c r="Q152"/>
    </row>
    <row r="153" spans="1:17" ht="15">
      <c r="A153"/>
      <c r="B153"/>
      <c r="C153"/>
      <c r="D153"/>
      <c r="E153"/>
      <c r="F153"/>
      <c r="G153"/>
      <c r="H153"/>
      <c r="I153"/>
      <c r="J153"/>
      <c r="K153"/>
      <c r="L153"/>
      <c r="M153"/>
      <c r="N153"/>
      <c r="O153"/>
      <c r="P153"/>
      <c r="Q153"/>
    </row>
    <row r="154" spans="1:17" ht="15">
      <c r="A154"/>
      <c r="B154"/>
      <c r="C154"/>
      <c r="D154"/>
      <c r="E154"/>
      <c r="F154"/>
      <c r="G154"/>
      <c r="H154"/>
      <c r="I154"/>
      <c r="J154"/>
      <c r="K154"/>
      <c r="L154"/>
      <c r="M154"/>
      <c r="N154"/>
      <c r="O154"/>
      <c r="P154"/>
      <c r="Q154"/>
    </row>
    <row r="155" spans="1:17" ht="15">
      <c r="A155"/>
      <c r="B155"/>
      <c r="C155"/>
      <c r="D155"/>
      <c r="E155"/>
      <c r="F155"/>
      <c r="G155"/>
      <c r="H155"/>
      <c r="I155"/>
      <c r="J155"/>
      <c r="K155"/>
      <c r="L155"/>
      <c r="M155"/>
      <c r="N155"/>
      <c r="O155"/>
      <c r="P155"/>
      <c r="Q155"/>
    </row>
    <row r="156" spans="1:17" ht="15">
      <c r="A156"/>
      <c r="B156"/>
      <c r="C156"/>
      <c r="D156"/>
      <c r="E156"/>
      <c r="F156"/>
      <c r="G156"/>
      <c r="H156"/>
      <c r="I156"/>
      <c r="J156"/>
      <c r="K156"/>
      <c r="L156"/>
      <c r="M156"/>
      <c r="N156"/>
      <c r="O156"/>
      <c r="P156"/>
      <c r="Q156"/>
    </row>
    <row r="157" spans="1:17" ht="15">
      <c r="A157"/>
      <c r="B157"/>
      <c r="C157"/>
      <c r="D157"/>
      <c r="E157"/>
      <c r="F157"/>
      <c r="G157"/>
      <c r="H157"/>
      <c r="I157"/>
      <c r="J157"/>
      <c r="K157"/>
      <c r="L157"/>
      <c r="M157"/>
      <c r="N157"/>
      <c r="O157"/>
      <c r="P157"/>
      <c r="Q157"/>
    </row>
    <row r="158" spans="1:17" ht="15">
      <c r="A158"/>
      <c r="B158"/>
      <c r="C158"/>
      <c r="D158"/>
      <c r="E158"/>
      <c r="F158"/>
      <c r="G158"/>
      <c r="H158"/>
      <c r="I158"/>
      <c r="J158"/>
      <c r="K158"/>
      <c r="L158"/>
      <c r="M158"/>
      <c r="N158"/>
      <c r="O158"/>
      <c r="P158"/>
      <c r="Q158"/>
    </row>
    <row r="159" spans="1:17" ht="15">
      <c r="A159"/>
      <c r="B159"/>
      <c r="C159"/>
      <c r="D159"/>
      <c r="E159"/>
      <c r="F159"/>
      <c r="G159"/>
      <c r="H159"/>
      <c r="I159"/>
      <c r="J159"/>
      <c r="K159"/>
      <c r="L159"/>
      <c r="M159"/>
      <c r="N159"/>
      <c r="O159"/>
      <c r="P159"/>
      <c r="Q159"/>
    </row>
    <row r="160" spans="1:17" ht="15">
      <c r="A160"/>
      <c r="B160"/>
      <c r="C160"/>
      <c r="D160"/>
      <c r="E160"/>
      <c r="F160"/>
      <c r="G160"/>
      <c r="H160"/>
      <c r="I160"/>
      <c r="J160"/>
      <c r="K160"/>
      <c r="L160"/>
      <c r="M160"/>
      <c r="N160"/>
      <c r="O160"/>
      <c r="P160"/>
      <c r="Q160"/>
    </row>
    <row r="161" spans="1:17" ht="15">
      <c r="A161"/>
      <c r="B161"/>
      <c r="C161"/>
      <c r="D161"/>
      <c r="E161"/>
      <c r="F161"/>
      <c r="G161"/>
      <c r="H161"/>
      <c r="I161"/>
      <c r="J161"/>
      <c r="K161"/>
      <c r="L161"/>
      <c r="M161"/>
      <c r="N161"/>
      <c r="O161"/>
      <c r="P161"/>
      <c r="Q161"/>
    </row>
    <row r="162" spans="1:17" ht="15">
      <c r="A162"/>
      <c r="B162"/>
      <c r="C162"/>
      <c r="D162"/>
      <c r="E162"/>
      <c r="F162"/>
      <c r="G162"/>
      <c r="H162"/>
      <c r="I162"/>
      <c r="J162"/>
      <c r="K162"/>
      <c r="L162"/>
      <c r="M162"/>
      <c r="N162"/>
      <c r="O162"/>
      <c r="P162"/>
      <c r="Q162"/>
    </row>
    <row r="163" spans="1:17" ht="15">
      <c r="A163"/>
      <c r="B163"/>
      <c r="C163"/>
      <c r="D163"/>
      <c r="E163"/>
      <c r="F163"/>
      <c r="G163"/>
      <c r="H163"/>
      <c r="I163"/>
      <c r="J163"/>
      <c r="K163"/>
      <c r="L163"/>
      <c r="M163"/>
      <c r="N163"/>
      <c r="O163"/>
      <c r="P163"/>
      <c r="Q163"/>
    </row>
    <row r="164" spans="1:17" ht="15">
      <c r="A164"/>
      <c r="B164"/>
      <c r="C164"/>
      <c r="D164"/>
      <c r="E164"/>
      <c r="F164"/>
      <c r="G164"/>
      <c r="H164"/>
      <c r="I164"/>
      <c r="J164"/>
      <c r="K164"/>
      <c r="L164"/>
      <c r="M164"/>
      <c r="N164"/>
      <c r="O164"/>
      <c r="P164"/>
      <c r="Q164"/>
    </row>
    <row r="165" spans="1:17" ht="15">
      <c r="A165"/>
      <c r="B165"/>
      <c r="C165"/>
      <c r="D165"/>
      <c r="E165"/>
      <c r="F165"/>
      <c r="G165"/>
      <c r="H165"/>
      <c r="I165"/>
      <c r="J165"/>
      <c r="K165"/>
      <c r="L165"/>
      <c r="M165"/>
      <c r="N165"/>
      <c r="O165"/>
      <c r="P165"/>
      <c r="Q165"/>
    </row>
    <row r="166" spans="1:17" ht="15">
      <c r="A166"/>
      <c r="B166"/>
      <c r="C166"/>
      <c r="D166"/>
      <c r="E166"/>
      <c r="F166"/>
      <c r="G166"/>
      <c r="H166"/>
      <c r="I166"/>
      <c r="J166"/>
      <c r="K166"/>
      <c r="L166"/>
      <c r="M166"/>
      <c r="N166"/>
      <c r="O166"/>
      <c r="P166"/>
      <c r="Q166"/>
    </row>
    <row r="167" spans="1:17" ht="15">
      <c r="A167"/>
      <c r="B167"/>
      <c r="C167"/>
      <c r="D167"/>
      <c r="E167"/>
      <c r="F167"/>
      <c r="G167"/>
      <c r="H167"/>
      <c r="I167"/>
      <c r="J167"/>
      <c r="K167"/>
      <c r="L167"/>
      <c r="M167"/>
      <c r="N167"/>
      <c r="O167"/>
      <c r="P167"/>
      <c r="Q167"/>
    </row>
    <row r="168" spans="1:17" ht="15">
      <c r="A168"/>
      <c r="B168"/>
      <c r="C168"/>
      <c r="D168"/>
      <c r="E168"/>
      <c r="F168"/>
      <c r="G168"/>
      <c r="H168"/>
      <c r="I168"/>
      <c r="J168"/>
      <c r="K168"/>
      <c r="L168"/>
      <c r="M168"/>
      <c r="N168"/>
      <c r="O168"/>
      <c r="P168"/>
      <c r="Q168"/>
    </row>
    <row r="169" spans="1:17" ht="15">
      <c r="A169"/>
      <c r="B169"/>
      <c r="C169"/>
      <c r="D169"/>
      <c r="E169"/>
      <c r="F169"/>
      <c r="G169"/>
      <c r="H169"/>
      <c r="I169"/>
      <c r="J169"/>
      <c r="K169"/>
      <c r="L169"/>
      <c r="M169"/>
      <c r="N169"/>
      <c r="O169"/>
      <c r="P169"/>
      <c r="Q169"/>
    </row>
    <row r="170" spans="1:17" ht="15">
      <c r="A170"/>
      <c r="B170"/>
      <c r="C170"/>
      <c r="D170"/>
      <c r="E170"/>
      <c r="F170"/>
      <c r="G170"/>
      <c r="H170"/>
      <c r="I170"/>
      <c r="J170"/>
      <c r="K170"/>
      <c r="L170"/>
      <c r="M170"/>
      <c r="N170"/>
      <c r="O170"/>
      <c r="P170"/>
      <c r="Q170"/>
    </row>
    <row r="171" spans="1:17" ht="15">
      <c r="A171"/>
      <c r="B171"/>
      <c r="C171"/>
      <c r="D171"/>
      <c r="E171"/>
      <c r="F171"/>
      <c r="G171"/>
      <c r="H171"/>
      <c r="I171"/>
      <c r="J171"/>
      <c r="K171"/>
      <c r="L171"/>
      <c r="M171"/>
      <c r="N171"/>
      <c r="O171"/>
      <c r="P171"/>
      <c r="Q171"/>
    </row>
    <row r="172" spans="1:17" ht="15">
      <c r="A172"/>
      <c r="B172"/>
      <c r="C172"/>
      <c r="D172"/>
      <c r="E172"/>
      <c r="F172"/>
      <c r="G172"/>
      <c r="H172"/>
      <c r="I172"/>
      <c r="J172"/>
      <c r="K172"/>
      <c r="L172"/>
      <c r="M172"/>
      <c r="N172"/>
      <c r="O172"/>
      <c r="P172"/>
      <c r="Q172"/>
    </row>
    <row r="173" spans="1:17" ht="15">
      <c r="A173"/>
      <c r="B173"/>
      <c r="C173"/>
      <c r="D173"/>
      <c r="E173"/>
      <c r="F173"/>
      <c r="G173"/>
      <c r="H173"/>
      <c r="I173"/>
      <c r="J173"/>
      <c r="K173"/>
      <c r="L173"/>
      <c r="M173"/>
      <c r="N173"/>
      <c r="O173"/>
      <c r="P173"/>
      <c r="Q173"/>
    </row>
    <row r="174" spans="1:17" ht="15">
      <c r="A174"/>
      <c r="B174"/>
      <c r="C174"/>
      <c r="D174"/>
      <c r="E174"/>
      <c r="F174"/>
      <c r="G174"/>
      <c r="H174"/>
      <c r="I174"/>
      <c r="J174"/>
      <c r="K174"/>
      <c r="L174"/>
      <c r="M174"/>
      <c r="N174"/>
      <c r="O174"/>
      <c r="P174"/>
      <c r="Q174"/>
    </row>
    <row r="175" spans="1:17" ht="15">
      <c r="A175"/>
      <c r="B175"/>
      <c r="C175"/>
      <c r="D175"/>
      <c r="E175"/>
      <c r="F175"/>
      <c r="G175"/>
      <c r="H175"/>
      <c r="I175"/>
      <c r="J175"/>
      <c r="K175"/>
      <c r="L175"/>
      <c r="M175"/>
      <c r="N175"/>
      <c r="O175"/>
      <c r="P175"/>
      <c r="Q175"/>
    </row>
    <row r="176" spans="1:17" ht="15">
      <c r="A176"/>
      <c r="B176"/>
      <c r="C176"/>
      <c r="D176"/>
      <c r="E176"/>
      <c r="F176"/>
      <c r="G176"/>
      <c r="H176"/>
      <c r="I176"/>
      <c r="J176"/>
      <c r="K176"/>
      <c r="L176"/>
      <c r="M176"/>
      <c r="N176"/>
      <c r="O176"/>
      <c r="P176"/>
      <c r="Q176"/>
    </row>
    <row r="177" spans="1:17" ht="15">
      <c r="A177"/>
      <c r="B177"/>
      <c r="C177"/>
      <c r="D177"/>
      <c r="E177"/>
      <c r="F177"/>
      <c r="G177"/>
      <c r="H177"/>
      <c r="I177"/>
      <c r="J177"/>
      <c r="K177"/>
      <c r="L177"/>
      <c r="M177"/>
      <c r="N177"/>
      <c r="O177"/>
      <c r="P177"/>
      <c r="Q177"/>
    </row>
    <row r="178" spans="1:17" ht="15">
      <c r="A178"/>
      <c r="B178"/>
      <c r="C178"/>
      <c r="D178"/>
      <c r="E178"/>
      <c r="F178"/>
      <c r="G178"/>
      <c r="H178"/>
      <c r="I178"/>
      <c r="J178"/>
      <c r="K178"/>
      <c r="L178"/>
      <c r="M178"/>
      <c r="N178"/>
      <c r="O178"/>
      <c r="P178"/>
      <c r="Q178"/>
    </row>
    <row r="179" spans="1:17" ht="15">
      <c r="A179"/>
      <c r="B179"/>
      <c r="C179"/>
      <c r="D179"/>
      <c r="E179"/>
      <c r="F179"/>
      <c r="G179"/>
      <c r="H179"/>
      <c r="I179"/>
      <c r="J179"/>
      <c r="K179"/>
      <c r="L179"/>
      <c r="M179"/>
      <c r="N179"/>
      <c r="O179"/>
      <c r="P179"/>
      <c r="Q179"/>
    </row>
    <row r="180" spans="1:17" ht="15">
      <c r="A180"/>
      <c r="B180"/>
      <c r="C180"/>
      <c r="D180"/>
      <c r="E180"/>
      <c r="F180"/>
      <c r="G180"/>
      <c r="H180"/>
      <c r="I180"/>
      <c r="J180"/>
      <c r="K180"/>
      <c r="L180"/>
      <c r="M180"/>
      <c r="N180"/>
      <c r="O180"/>
      <c r="P180"/>
      <c r="Q180"/>
    </row>
    <row r="181" spans="1:17" ht="15">
      <c r="A181"/>
      <c r="B181"/>
      <c r="C181"/>
      <c r="D181"/>
      <c r="E181"/>
      <c r="F181"/>
      <c r="G181"/>
      <c r="H181"/>
      <c r="I181"/>
      <c r="J181"/>
      <c r="K181"/>
      <c r="L181"/>
      <c r="M181"/>
      <c r="N181"/>
      <c r="O181"/>
      <c r="P181"/>
      <c r="Q181"/>
    </row>
    <row r="182" spans="1:17" ht="15">
      <c r="A182"/>
      <c r="B182"/>
      <c r="C182"/>
      <c r="D182"/>
      <c r="E182"/>
      <c r="F182"/>
      <c r="G182"/>
      <c r="H182"/>
      <c r="I182"/>
      <c r="J182"/>
      <c r="K182"/>
      <c r="L182"/>
      <c r="M182"/>
      <c r="N182"/>
      <c r="O182"/>
      <c r="P182"/>
      <c r="Q182"/>
    </row>
    <row r="183" spans="1:17" ht="15">
      <c r="A183"/>
      <c r="B183"/>
      <c r="C183"/>
      <c r="D183"/>
      <c r="E183"/>
      <c r="F183"/>
      <c r="G183"/>
      <c r="H183"/>
      <c r="I183"/>
      <c r="J183"/>
      <c r="K183"/>
      <c r="L183"/>
      <c r="M183"/>
      <c r="N183"/>
      <c r="O183"/>
      <c r="P183"/>
      <c r="Q183"/>
    </row>
    <row r="184" spans="1:17" ht="15">
      <c r="A184"/>
      <c r="B184"/>
      <c r="C184"/>
      <c r="D184"/>
      <c r="E184"/>
      <c r="F184"/>
      <c r="G184"/>
      <c r="H184"/>
      <c r="I184"/>
      <c r="J184"/>
      <c r="K184"/>
      <c r="L184"/>
      <c r="M184"/>
      <c r="N184"/>
      <c r="O184"/>
      <c r="P184"/>
      <c r="Q184"/>
    </row>
    <row r="185" spans="1:17" ht="15">
      <c r="A185"/>
      <c r="B185"/>
      <c r="C185"/>
      <c r="D185"/>
      <c r="E185"/>
      <c r="F185"/>
      <c r="G185"/>
      <c r="H185"/>
      <c r="I185"/>
      <c r="J185"/>
      <c r="K185"/>
      <c r="L185"/>
      <c r="M185"/>
      <c r="N185"/>
      <c r="O185"/>
      <c r="P185"/>
      <c r="Q185"/>
    </row>
    <row r="186" spans="1:17" ht="15">
      <c r="A186"/>
      <c r="B186"/>
      <c r="C186"/>
      <c r="D186"/>
      <c r="E186"/>
      <c r="F186"/>
      <c r="G186"/>
      <c r="H186"/>
      <c r="I186"/>
      <c r="J186"/>
      <c r="K186"/>
      <c r="L186"/>
      <c r="M186"/>
      <c r="N186"/>
      <c r="O186"/>
      <c r="P186"/>
      <c r="Q186"/>
    </row>
    <row r="187" spans="1:17" ht="15">
      <c r="A187"/>
      <c r="B187"/>
      <c r="C187"/>
      <c r="D187"/>
      <c r="E187"/>
      <c r="F187"/>
      <c r="G187"/>
      <c r="H187"/>
      <c r="I187"/>
      <c r="J187"/>
      <c r="K187"/>
      <c r="L187"/>
      <c r="M187"/>
      <c r="N187"/>
      <c r="O187"/>
      <c r="P187"/>
      <c r="Q187"/>
    </row>
    <row r="188" spans="1:17" ht="15">
      <c r="A188"/>
      <c r="B188"/>
      <c r="C188"/>
      <c r="D188"/>
      <c r="E188"/>
      <c r="F188"/>
      <c r="G188"/>
      <c r="H188"/>
      <c r="I188"/>
      <c r="J188"/>
      <c r="K188"/>
      <c r="L188"/>
      <c r="M188"/>
      <c r="N188"/>
      <c r="O188"/>
      <c r="P188"/>
      <c r="Q188"/>
    </row>
    <row r="189" spans="1:17" ht="15">
      <c r="A189"/>
      <c r="B189"/>
      <c r="C189"/>
      <c r="D189"/>
      <c r="E189"/>
      <c r="F189"/>
      <c r="G189"/>
      <c r="H189"/>
      <c r="I189"/>
      <c r="J189"/>
      <c r="K189"/>
      <c r="L189"/>
      <c r="M189"/>
      <c r="N189"/>
      <c r="O189"/>
      <c r="P189"/>
      <c r="Q189"/>
    </row>
    <row r="190" spans="1:17" ht="15">
      <c r="A190"/>
      <c r="B190"/>
      <c r="C190"/>
      <c r="D190"/>
      <c r="E190"/>
      <c r="F190"/>
      <c r="G190"/>
      <c r="H190"/>
      <c r="I190"/>
      <c r="J190"/>
      <c r="K190"/>
      <c r="L190"/>
      <c r="M190"/>
      <c r="N190"/>
      <c r="O190"/>
      <c r="P190"/>
      <c r="Q190"/>
    </row>
    <row r="191" spans="1:17" ht="15">
      <c r="A191"/>
      <c r="B191"/>
      <c r="C191"/>
      <c r="D191"/>
      <c r="E191"/>
      <c r="F191"/>
      <c r="G191"/>
      <c r="H191"/>
      <c r="I191"/>
      <c r="J191"/>
      <c r="K191"/>
      <c r="L191"/>
      <c r="M191"/>
      <c r="N191"/>
      <c r="O191"/>
      <c r="P191"/>
      <c r="Q191"/>
    </row>
    <row r="192" spans="1:17" ht="15">
      <c r="A192"/>
      <c r="B192"/>
      <c r="C192"/>
      <c r="D192"/>
      <c r="E192"/>
      <c r="F192"/>
      <c r="G192"/>
      <c r="H192"/>
      <c r="I192"/>
      <c r="J192"/>
      <c r="K192"/>
      <c r="L192"/>
      <c r="M192"/>
      <c r="N192"/>
      <c r="O192"/>
      <c r="P192"/>
      <c r="Q192"/>
    </row>
    <row r="193" spans="1:17" ht="15">
      <c r="A193"/>
      <c r="B193"/>
      <c r="C193"/>
      <c r="D193"/>
      <c r="E193"/>
      <c r="F193"/>
      <c r="G193"/>
      <c r="H193"/>
      <c r="I193"/>
      <c r="J193"/>
      <c r="K193"/>
      <c r="L193"/>
      <c r="M193"/>
      <c r="N193"/>
      <c r="O193"/>
      <c r="P193"/>
      <c r="Q193"/>
    </row>
    <row r="194" spans="1:17" ht="15">
      <c r="A194"/>
      <c r="B194"/>
      <c r="C194"/>
      <c r="D194"/>
      <c r="E194"/>
      <c r="F194"/>
      <c r="G194"/>
      <c r="H194"/>
      <c r="I194"/>
      <c r="J194"/>
      <c r="K194"/>
      <c r="L194"/>
      <c r="M194"/>
      <c r="N194"/>
      <c r="O194"/>
      <c r="P194"/>
      <c r="Q194"/>
    </row>
    <row r="195" spans="1:17" ht="15">
      <c r="A195"/>
      <c r="B195"/>
      <c r="C195"/>
      <c r="D195"/>
      <c r="E195"/>
      <c r="F195"/>
      <c r="G195"/>
      <c r="H195"/>
      <c r="I195"/>
      <c r="J195"/>
      <c r="K195"/>
      <c r="L195"/>
      <c r="M195"/>
      <c r="N195"/>
      <c r="O195"/>
      <c r="P195"/>
      <c r="Q195"/>
    </row>
    <row r="196" spans="1:17" ht="15">
      <c r="A196"/>
      <c r="B196"/>
      <c r="C196"/>
      <c r="D196"/>
      <c r="E196"/>
      <c r="F196"/>
      <c r="G196"/>
      <c r="H196"/>
      <c r="I196"/>
      <c r="J196"/>
      <c r="K196"/>
      <c r="L196"/>
      <c r="M196"/>
      <c r="N196"/>
      <c r="O196"/>
      <c r="P196"/>
      <c r="Q196"/>
    </row>
    <row r="197" spans="1:17" ht="15">
      <c r="A197"/>
      <c r="B197"/>
      <c r="C197"/>
      <c r="D197"/>
      <c r="E197"/>
      <c r="F197"/>
      <c r="G197"/>
      <c r="H197"/>
      <c r="I197"/>
      <c r="J197"/>
      <c r="K197"/>
      <c r="L197"/>
      <c r="M197"/>
      <c r="N197"/>
      <c r="O197"/>
      <c r="P197"/>
      <c r="Q197"/>
    </row>
    <row r="198" spans="1:17" ht="15">
      <c r="A198"/>
      <c r="B198"/>
      <c r="C198"/>
      <c r="D198"/>
      <c r="E198"/>
      <c r="F198"/>
      <c r="G198"/>
      <c r="H198"/>
      <c r="I198"/>
      <c r="J198"/>
      <c r="K198"/>
      <c r="L198"/>
      <c r="M198"/>
      <c r="N198"/>
      <c r="O198"/>
      <c r="P198"/>
      <c r="Q198"/>
    </row>
    <row r="199" spans="1:17" ht="15">
      <c r="A199"/>
      <c r="B199"/>
      <c r="C199"/>
      <c r="D199"/>
      <c r="E199"/>
      <c r="F199"/>
      <c r="G199"/>
      <c r="H199"/>
      <c r="I199"/>
      <c r="J199"/>
      <c r="K199"/>
      <c r="L199"/>
      <c r="M199"/>
      <c r="N199"/>
      <c r="O199"/>
      <c r="P199"/>
      <c r="Q199"/>
    </row>
    <row r="200" spans="1:17" ht="15">
      <c r="A200"/>
      <c r="B200"/>
      <c r="C200"/>
      <c r="D200"/>
      <c r="E200"/>
      <c r="F200"/>
      <c r="G200"/>
      <c r="H200"/>
      <c r="I200"/>
      <c r="J200"/>
      <c r="K200"/>
      <c r="L200"/>
      <c r="M200"/>
      <c r="N200"/>
      <c r="O200"/>
      <c r="P200"/>
      <c r="Q200"/>
    </row>
    <row r="201" spans="1:17" ht="15">
      <c r="A201"/>
      <c r="B201"/>
      <c r="C201"/>
      <c r="D201"/>
      <c r="E201"/>
      <c r="F201"/>
      <c r="G201"/>
      <c r="H201"/>
      <c r="I201"/>
      <c r="J201"/>
      <c r="K201"/>
      <c r="L201"/>
      <c r="M201"/>
      <c r="N201"/>
      <c r="O201"/>
      <c r="P201"/>
      <c r="Q201"/>
    </row>
    <row r="202" spans="1:17" ht="15">
      <c r="A202"/>
      <c r="B202"/>
      <c r="C202"/>
      <c r="D202"/>
      <c r="E202"/>
      <c r="F202"/>
      <c r="G202"/>
      <c r="H202"/>
      <c r="I202"/>
      <c r="J202"/>
      <c r="K202"/>
      <c r="L202"/>
      <c r="M202"/>
      <c r="N202"/>
      <c r="O202"/>
      <c r="P202"/>
      <c r="Q202"/>
    </row>
    <row r="203" spans="1:17" ht="15">
      <c r="A203"/>
      <c r="B203"/>
      <c r="C203"/>
      <c r="D203"/>
      <c r="E203"/>
      <c r="F203"/>
      <c r="G203"/>
      <c r="H203"/>
      <c r="I203"/>
      <c r="J203"/>
      <c r="K203"/>
      <c r="L203"/>
      <c r="M203"/>
      <c r="N203"/>
      <c r="O203"/>
      <c r="P203"/>
      <c r="Q203"/>
    </row>
    <row r="204" spans="1:17" ht="15">
      <c r="A204"/>
      <c r="B204"/>
      <c r="C204"/>
      <c r="D204"/>
      <c r="E204"/>
      <c r="F204"/>
      <c r="G204"/>
      <c r="H204"/>
      <c r="I204"/>
      <c r="J204"/>
      <c r="K204"/>
      <c r="L204"/>
      <c r="M204"/>
      <c r="N204"/>
      <c r="O204"/>
      <c r="P204"/>
      <c r="Q204"/>
    </row>
    <row r="205" spans="1:17" ht="15">
      <c r="A205"/>
      <c r="B205"/>
      <c r="C205"/>
      <c r="D205"/>
      <c r="E205"/>
      <c r="F205"/>
      <c r="G205"/>
      <c r="H205"/>
      <c r="I205"/>
      <c r="J205"/>
      <c r="K205"/>
      <c r="L205"/>
      <c r="M205"/>
      <c r="N205"/>
      <c r="O205"/>
      <c r="P205"/>
      <c r="Q205"/>
    </row>
    <row r="206" spans="1:17" ht="15">
      <c r="A206"/>
      <c r="B206"/>
      <c r="C206"/>
      <c r="D206"/>
      <c r="E206"/>
      <c r="F206"/>
      <c r="G206"/>
      <c r="H206"/>
      <c r="I206"/>
      <c r="J206"/>
      <c r="K206"/>
      <c r="L206"/>
      <c r="M206"/>
      <c r="N206"/>
      <c r="O206"/>
      <c r="P206"/>
      <c r="Q206"/>
    </row>
    <row r="207" spans="1:17" ht="15">
      <c r="A207"/>
      <c r="B207"/>
      <c r="C207"/>
      <c r="D207"/>
      <c r="E207"/>
      <c r="F207"/>
      <c r="G207"/>
      <c r="H207"/>
      <c r="I207"/>
      <c r="J207"/>
      <c r="K207"/>
      <c r="L207"/>
      <c r="M207"/>
      <c r="N207"/>
      <c r="O207"/>
      <c r="P207"/>
      <c r="Q207"/>
    </row>
    <row r="208" spans="1:17" ht="15">
      <c r="A208"/>
      <c r="B208"/>
      <c r="C208"/>
      <c r="D208"/>
      <c r="E208"/>
      <c r="F208"/>
      <c r="G208"/>
      <c r="H208"/>
      <c r="I208"/>
      <c r="J208"/>
      <c r="K208"/>
      <c r="L208"/>
      <c r="M208"/>
      <c r="N208"/>
      <c r="O208"/>
      <c r="P208"/>
      <c r="Q208"/>
    </row>
    <row r="209" spans="1:17" ht="15">
      <c r="A209"/>
      <c r="B209"/>
      <c r="C209"/>
      <c r="D209"/>
      <c r="E209"/>
      <c r="F209"/>
      <c r="G209"/>
      <c r="H209"/>
      <c r="I209"/>
      <c r="J209"/>
      <c r="K209"/>
      <c r="L209"/>
      <c r="M209"/>
      <c r="N209"/>
      <c r="O209"/>
      <c r="P209"/>
      <c r="Q209"/>
    </row>
    <row r="210" spans="1:17" ht="15">
      <c r="A210"/>
      <c r="B210"/>
      <c r="C210"/>
      <c r="D210"/>
      <c r="E210"/>
      <c r="F210"/>
      <c r="G210"/>
      <c r="H210"/>
      <c r="I210"/>
      <c r="J210"/>
      <c r="K210"/>
      <c r="L210"/>
      <c r="M210"/>
      <c r="N210"/>
      <c r="O210"/>
      <c r="P210"/>
      <c r="Q210"/>
    </row>
    <row r="211" spans="1:17" ht="15">
      <c r="A211"/>
      <c r="B211"/>
      <c r="C211"/>
      <c r="D211"/>
      <c r="E211"/>
      <c r="F211"/>
      <c r="G211"/>
      <c r="H211"/>
      <c r="I211"/>
      <c r="J211"/>
      <c r="K211"/>
      <c r="L211"/>
      <c r="M211"/>
      <c r="N211"/>
      <c r="O211"/>
      <c r="P211"/>
      <c r="Q211"/>
    </row>
    <row r="212" spans="1:17" ht="15">
      <c r="A212"/>
      <c r="B212"/>
      <c r="C212"/>
      <c r="D212"/>
      <c r="E212"/>
      <c r="F212"/>
      <c r="G212"/>
      <c r="H212"/>
      <c r="I212"/>
      <c r="J212"/>
      <c r="K212"/>
      <c r="L212"/>
      <c r="M212"/>
      <c r="N212"/>
      <c r="O212"/>
      <c r="P212"/>
      <c r="Q212"/>
    </row>
    <row r="213" spans="1:17" ht="15">
      <c r="A213"/>
      <c r="B213"/>
      <c r="C213"/>
      <c r="D213"/>
      <c r="E213"/>
      <c r="F213"/>
      <c r="G213"/>
      <c r="H213"/>
      <c r="I213"/>
      <c r="J213"/>
      <c r="K213"/>
      <c r="L213"/>
      <c r="M213"/>
      <c r="N213"/>
      <c r="O213"/>
      <c r="P213"/>
      <c r="Q213"/>
    </row>
    <row r="214" spans="1:17" ht="15">
      <c r="A214"/>
      <c r="B214"/>
      <c r="C214"/>
      <c r="D214"/>
      <c r="E214"/>
      <c r="F214"/>
      <c r="G214"/>
      <c r="H214"/>
      <c r="I214"/>
      <c r="J214"/>
      <c r="K214"/>
      <c r="L214"/>
      <c r="M214"/>
      <c r="N214"/>
      <c r="O214"/>
      <c r="P214"/>
      <c r="Q214"/>
    </row>
    <row r="215" spans="1:17" ht="15">
      <c r="A215"/>
      <c r="B215"/>
      <c r="C215"/>
      <c r="D215"/>
      <c r="E215"/>
      <c r="F215"/>
      <c r="G215"/>
      <c r="H215"/>
      <c r="I215"/>
      <c r="J215"/>
      <c r="K215"/>
      <c r="L215"/>
      <c r="M215"/>
      <c r="N215"/>
      <c r="O215"/>
      <c r="P215"/>
      <c r="Q215"/>
    </row>
    <row r="216" spans="1:17" ht="15">
      <c r="A216"/>
      <c r="B216"/>
      <c r="C216"/>
      <c r="D216"/>
      <c r="E216"/>
      <c r="F216"/>
      <c r="G216"/>
      <c r="H216"/>
      <c r="I216"/>
      <c r="J216"/>
      <c r="K216"/>
      <c r="L216"/>
      <c r="M216"/>
      <c r="N216"/>
      <c r="O216"/>
      <c r="P216"/>
      <c r="Q216"/>
    </row>
    <row r="217" spans="1:17" ht="15">
      <c r="A217"/>
      <c r="B217"/>
      <c r="C217"/>
      <c r="D217"/>
      <c r="E217"/>
      <c r="F217"/>
      <c r="G217"/>
      <c r="H217"/>
      <c r="I217"/>
      <c r="J217"/>
      <c r="K217"/>
      <c r="L217"/>
      <c r="M217"/>
      <c r="N217"/>
      <c r="O217"/>
      <c r="P217"/>
      <c r="Q217"/>
    </row>
    <row r="218" spans="1:17" ht="15">
      <c r="A218"/>
      <c r="B218"/>
      <c r="C218"/>
      <c r="D218"/>
      <c r="E218"/>
      <c r="F218"/>
      <c r="G218"/>
      <c r="H218"/>
      <c r="I218"/>
      <c r="J218"/>
      <c r="K218"/>
      <c r="L218"/>
      <c r="M218"/>
      <c r="N218"/>
      <c r="O218"/>
      <c r="P218"/>
      <c r="Q218"/>
    </row>
    <row r="219" spans="1:17" ht="15">
      <c r="A219"/>
      <c r="B219"/>
      <c r="C219"/>
      <c r="D219"/>
      <c r="E219"/>
      <c r="F219"/>
      <c r="G219"/>
      <c r="H219"/>
      <c r="I219"/>
      <c r="J219"/>
      <c r="K219"/>
      <c r="L219"/>
      <c r="M219"/>
      <c r="N219"/>
      <c r="O219"/>
      <c r="P219"/>
      <c r="Q219"/>
    </row>
    <row r="220" spans="1:17" ht="15">
      <c r="A220"/>
      <c r="B220"/>
      <c r="C220"/>
      <c r="D220"/>
      <c r="E220"/>
      <c r="F220"/>
      <c r="G220"/>
      <c r="H220"/>
      <c r="I220"/>
      <c r="J220"/>
      <c r="K220"/>
      <c r="L220"/>
      <c r="M220"/>
      <c r="N220"/>
      <c r="O220"/>
      <c r="P220"/>
      <c r="Q220"/>
    </row>
    <row r="221" spans="1:17" ht="15">
      <c r="A221"/>
      <c r="B221"/>
      <c r="C221"/>
      <c r="D221"/>
      <c r="E221"/>
      <c r="F221"/>
      <c r="G221"/>
      <c r="H221"/>
      <c r="I221"/>
      <c r="J221"/>
      <c r="K221"/>
      <c r="L221"/>
      <c r="M221"/>
      <c r="N221"/>
      <c r="O221"/>
      <c r="P221"/>
      <c r="Q221"/>
    </row>
    <row r="222" spans="1:17" ht="15">
      <c r="A222"/>
      <c r="B222"/>
      <c r="C222"/>
      <c r="D222"/>
      <c r="E222"/>
      <c r="F222"/>
      <c r="G222"/>
      <c r="H222"/>
      <c r="I222"/>
      <c r="J222"/>
      <c r="K222"/>
      <c r="L222"/>
      <c r="M222"/>
      <c r="N222"/>
      <c r="O222"/>
      <c r="P222"/>
      <c r="Q222"/>
    </row>
    <row r="223" spans="1:17" ht="15">
      <c r="A223"/>
      <c r="B223"/>
      <c r="C223"/>
      <c r="D223"/>
      <c r="E223"/>
      <c r="F223"/>
      <c r="G223"/>
      <c r="H223"/>
      <c r="I223"/>
      <c r="J223"/>
      <c r="K223"/>
      <c r="L223"/>
      <c r="M223"/>
      <c r="N223"/>
      <c r="O223"/>
      <c r="P223"/>
      <c r="Q223"/>
    </row>
    <row r="224" spans="1:17" ht="15">
      <c r="A224"/>
      <c r="B224"/>
      <c r="C224"/>
      <c r="D224"/>
      <c r="E224"/>
      <c r="F224"/>
      <c r="G224"/>
      <c r="H224"/>
      <c r="I224"/>
      <c r="J224"/>
      <c r="K224"/>
      <c r="L224"/>
      <c r="M224"/>
      <c r="N224"/>
      <c r="O224"/>
      <c r="P224"/>
      <c r="Q224"/>
    </row>
    <row r="225" spans="1:17" ht="15">
      <c r="A225"/>
      <c r="B225"/>
      <c r="C225"/>
      <c r="D225"/>
      <c r="E225"/>
      <c r="F225"/>
      <c r="G225"/>
      <c r="H225"/>
      <c r="I225"/>
      <c r="J225"/>
      <c r="K225"/>
      <c r="L225"/>
      <c r="M225"/>
      <c r="N225"/>
      <c r="O225"/>
      <c r="P225"/>
      <c r="Q225"/>
    </row>
    <row r="226" spans="1:17" ht="15">
      <c r="A226"/>
      <c r="B226"/>
      <c r="C226"/>
      <c r="D226"/>
      <c r="E226"/>
      <c r="F226"/>
      <c r="G226"/>
      <c r="H226"/>
      <c r="I226"/>
      <c r="J226"/>
      <c r="K226"/>
      <c r="L226"/>
      <c r="M226"/>
      <c r="N226"/>
      <c r="O226"/>
      <c r="P226"/>
      <c r="Q226"/>
    </row>
    <row r="227" spans="1:17" ht="15">
      <c r="A227"/>
      <c r="B227"/>
      <c r="C227"/>
      <c r="D227"/>
      <c r="E227"/>
      <c r="F227"/>
      <c r="G227"/>
      <c r="H227"/>
      <c r="I227"/>
      <c r="J227"/>
      <c r="K227"/>
      <c r="L227"/>
      <c r="M227"/>
      <c r="N227"/>
      <c r="O227"/>
      <c r="P227"/>
      <c r="Q227"/>
    </row>
    <row r="228" spans="1:17" ht="15">
      <c r="A228"/>
      <c r="B228"/>
      <c r="C228"/>
      <c r="D228"/>
      <c r="E228"/>
      <c r="F228"/>
      <c r="G228"/>
      <c r="H228"/>
      <c r="I228"/>
      <c r="J228"/>
      <c r="K228"/>
      <c r="L228"/>
      <c r="M228"/>
      <c r="N228"/>
      <c r="O228"/>
      <c r="P228"/>
      <c r="Q228"/>
    </row>
    <row r="229" spans="1:17" ht="15">
      <c r="A229"/>
      <c r="B229"/>
      <c r="C229"/>
      <c r="D229"/>
      <c r="E229"/>
      <c r="F229"/>
      <c r="G229"/>
      <c r="H229"/>
      <c r="I229"/>
      <c r="J229"/>
      <c r="K229"/>
      <c r="L229"/>
      <c r="M229"/>
      <c r="N229"/>
      <c r="O229"/>
      <c r="P229"/>
      <c r="Q229"/>
    </row>
    <row r="230" spans="1:17" ht="15">
      <c r="A230"/>
      <c r="B230"/>
      <c r="C230"/>
      <c r="D230"/>
      <c r="E230"/>
      <c r="F230"/>
      <c r="G230"/>
      <c r="H230"/>
      <c r="I230"/>
      <c r="J230"/>
      <c r="K230"/>
      <c r="L230"/>
      <c r="M230"/>
      <c r="N230"/>
      <c r="O230"/>
      <c r="P230"/>
      <c r="Q230"/>
    </row>
    <row r="231" spans="1:17" ht="15">
      <c r="A231"/>
      <c r="B231"/>
      <c r="C231"/>
      <c r="D231"/>
      <c r="E231"/>
      <c r="F231"/>
      <c r="G231"/>
      <c r="H231"/>
      <c r="I231"/>
      <c r="J231"/>
      <c r="K231"/>
      <c r="L231"/>
      <c r="M231"/>
      <c r="N231"/>
      <c r="O231"/>
      <c r="P231"/>
      <c r="Q231"/>
    </row>
    <row r="232" spans="1:17" ht="15">
      <c r="A232"/>
      <c r="B232"/>
      <c r="C232"/>
      <c r="D232"/>
      <c r="E232"/>
      <c r="F232"/>
      <c r="G232"/>
      <c r="H232"/>
      <c r="I232"/>
      <c r="J232"/>
      <c r="K232"/>
      <c r="L232"/>
      <c r="M232"/>
      <c r="N232"/>
      <c r="O232"/>
      <c r="P232"/>
      <c r="Q232"/>
    </row>
    <row r="233" spans="1:17" ht="15">
      <c r="A233"/>
      <c r="B233"/>
      <c r="C233"/>
      <c r="D233"/>
      <c r="E233"/>
      <c r="F233"/>
      <c r="G233"/>
      <c r="H233"/>
      <c r="I233"/>
      <c r="J233"/>
      <c r="K233"/>
      <c r="L233"/>
      <c r="M233"/>
      <c r="N233"/>
      <c r="O233"/>
      <c r="P233"/>
      <c r="Q233"/>
    </row>
    <row r="234" spans="1:17" ht="15">
      <c r="A234"/>
      <c r="B234"/>
      <c r="C234"/>
      <c r="D234"/>
      <c r="E234"/>
      <c r="F234"/>
      <c r="G234"/>
      <c r="H234"/>
      <c r="I234"/>
      <c r="J234"/>
      <c r="K234"/>
      <c r="L234"/>
      <c r="M234"/>
      <c r="N234"/>
      <c r="O234"/>
      <c r="P234"/>
      <c r="Q234"/>
    </row>
    <row r="235" spans="1:17" ht="15">
      <c r="A235"/>
      <c r="B235"/>
      <c r="C235"/>
      <c r="D235"/>
      <c r="E235"/>
      <c r="F235"/>
      <c r="G235"/>
      <c r="H235"/>
      <c r="I235"/>
      <c r="J235"/>
      <c r="K235"/>
      <c r="L235"/>
      <c r="M235"/>
      <c r="N235"/>
      <c r="O235"/>
      <c r="P235"/>
      <c r="Q235"/>
    </row>
    <row r="236" spans="1:17" ht="15">
      <c r="A236"/>
      <c r="B236"/>
      <c r="C236"/>
      <c r="D236"/>
      <c r="E236"/>
      <c r="F236"/>
      <c r="G236"/>
      <c r="H236"/>
      <c r="I236"/>
      <c r="J236"/>
      <c r="K236"/>
      <c r="L236"/>
      <c r="M236"/>
      <c r="N236"/>
      <c r="O236"/>
      <c r="P236"/>
      <c r="Q236"/>
    </row>
    <row r="237" spans="1:17" ht="15">
      <c r="A237"/>
      <c r="B237"/>
      <c r="C237"/>
      <c r="D237"/>
      <c r="E237"/>
      <c r="F237"/>
      <c r="G237"/>
      <c r="H237"/>
      <c r="I237"/>
      <c r="J237"/>
      <c r="K237"/>
      <c r="L237"/>
      <c r="M237"/>
      <c r="N237"/>
      <c r="O237"/>
      <c r="P237"/>
      <c r="Q237"/>
    </row>
    <row r="238" spans="1:17" ht="15">
      <c r="A238"/>
      <c r="B238"/>
      <c r="C238"/>
      <c r="D238"/>
      <c r="E238"/>
      <c r="F238"/>
      <c r="G238"/>
      <c r="H238"/>
      <c r="I238"/>
      <c r="J238"/>
      <c r="K238"/>
      <c r="L238"/>
      <c r="M238"/>
      <c r="N238"/>
      <c r="O238"/>
      <c r="P238"/>
      <c r="Q238"/>
    </row>
    <row r="239" spans="1:17" ht="15">
      <c r="A239"/>
      <c r="B239"/>
      <c r="C239"/>
      <c r="D239"/>
      <c r="E239"/>
      <c r="F239"/>
      <c r="G239"/>
      <c r="H239"/>
      <c r="I239"/>
      <c r="J239"/>
      <c r="K239"/>
      <c r="L239"/>
      <c r="M239"/>
      <c r="N239"/>
      <c r="O239"/>
      <c r="P239"/>
      <c r="Q239"/>
    </row>
    <row r="240" spans="1:17" ht="15">
      <c r="A240"/>
      <c r="B240"/>
      <c r="C240"/>
      <c r="D240"/>
      <c r="E240"/>
      <c r="F240"/>
      <c r="G240"/>
      <c r="H240"/>
      <c r="I240"/>
      <c r="J240"/>
      <c r="K240"/>
      <c r="L240"/>
      <c r="M240"/>
      <c r="N240"/>
      <c r="O240"/>
      <c r="P240"/>
      <c r="Q240"/>
    </row>
    <row r="241" spans="1:17" ht="15">
      <c r="A241"/>
      <c r="B241"/>
      <c r="C241"/>
      <c r="D241"/>
      <c r="E241"/>
      <c r="F241"/>
      <c r="G241"/>
      <c r="H241"/>
      <c r="I241"/>
      <c r="J241"/>
      <c r="K241"/>
      <c r="L241"/>
      <c r="M241"/>
      <c r="N241"/>
      <c r="O241"/>
      <c r="P241"/>
      <c r="Q241"/>
    </row>
    <row r="242" spans="1:17" ht="15">
      <c r="A242"/>
      <c r="B242"/>
      <c r="C242"/>
      <c r="D242"/>
      <c r="E242"/>
      <c r="F242"/>
      <c r="G242"/>
      <c r="H242"/>
      <c r="I242"/>
      <c r="J242"/>
      <c r="K242"/>
      <c r="L242"/>
      <c r="M242"/>
      <c r="N242"/>
      <c r="O242"/>
      <c r="P242"/>
      <c r="Q242"/>
    </row>
    <row r="243" spans="1:17" ht="15">
      <c r="A243"/>
      <c r="B243"/>
      <c r="C243"/>
      <c r="D243"/>
      <c r="E243"/>
      <c r="F243"/>
      <c r="G243"/>
      <c r="H243"/>
      <c r="I243"/>
      <c r="J243"/>
      <c r="K243"/>
      <c r="L243"/>
      <c r="M243"/>
      <c r="N243"/>
      <c r="O243"/>
      <c r="P243"/>
      <c r="Q243"/>
    </row>
    <row r="244" spans="1:17" ht="15">
      <c r="A244"/>
      <c r="B244"/>
      <c r="C244"/>
      <c r="D244"/>
      <c r="E244"/>
      <c r="F244"/>
      <c r="G244"/>
      <c r="H244"/>
      <c r="I244"/>
      <c r="J244"/>
      <c r="K244"/>
      <c r="L244"/>
      <c r="M244"/>
      <c r="N244"/>
      <c r="O244"/>
      <c r="P244"/>
      <c r="Q244"/>
    </row>
    <row r="245" spans="1:17" ht="15">
      <c r="A245"/>
      <c r="B245"/>
      <c r="C245"/>
      <c r="D245"/>
      <c r="E245"/>
      <c r="F245"/>
      <c r="G245"/>
      <c r="H245"/>
      <c r="I245"/>
      <c r="J245"/>
      <c r="K245"/>
      <c r="L245"/>
      <c r="M245"/>
      <c r="N245"/>
      <c r="O245"/>
      <c r="P245"/>
      <c r="Q245"/>
    </row>
    <row r="246" spans="1:17" ht="15">
      <c r="A246"/>
      <c r="B246"/>
      <c r="C246"/>
      <c r="D246"/>
      <c r="E246"/>
      <c r="F246"/>
      <c r="G246"/>
      <c r="H246"/>
      <c r="I246"/>
      <c r="J246"/>
      <c r="K246"/>
      <c r="L246"/>
      <c r="M246"/>
      <c r="N246"/>
      <c r="O246"/>
      <c r="P246"/>
      <c r="Q246"/>
    </row>
    <row r="247" spans="1:17" ht="15">
      <c r="A247"/>
      <c r="B247"/>
      <c r="C247"/>
      <c r="D247"/>
      <c r="E247"/>
      <c r="F247"/>
      <c r="G247"/>
      <c r="H247"/>
      <c r="I247"/>
      <c r="J247"/>
      <c r="K247"/>
      <c r="L247"/>
      <c r="M247"/>
      <c r="N247"/>
      <c r="O247"/>
      <c r="P247"/>
      <c r="Q247"/>
    </row>
    <row r="248" spans="1:17" ht="15">
      <c r="A248"/>
      <c r="B248"/>
      <c r="C248"/>
      <c r="D248"/>
      <c r="E248"/>
      <c r="F248"/>
      <c r="G248"/>
      <c r="H248"/>
      <c r="I248"/>
      <c r="J248"/>
      <c r="K248"/>
      <c r="L248"/>
      <c r="M248"/>
      <c r="N248"/>
      <c r="O248"/>
      <c r="P248"/>
      <c r="Q248"/>
    </row>
    <row r="249" spans="1:17" ht="15">
      <c r="A249"/>
      <c r="B249"/>
      <c r="C249"/>
      <c r="D249"/>
      <c r="E249"/>
      <c r="F249"/>
      <c r="G249"/>
      <c r="H249"/>
      <c r="I249"/>
      <c r="J249"/>
      <c r="K249"/>
      <c r="L249"/>
      <c r="M249"/>
      <c r="N249"/>
      <c r="O249"/>
      <c r="P249"/>
      <c r="Q249"/>
    </row>
    <row r="250" spans="1:17" ht="15">
      <c r="A250"/>
      <c r="B250"/>
      <c r="C250"/>
      <c r="D250"/>
      <c r="E250"/>
      <c r="F250"/>
      <c r="G250"/>
      <c r="H250"/>
      <c r="I250"/>
      <c r="J250"/>
      <c r="K250"/>
      <c r="L250"/>
      <c r="M250"/>
      <c r="N250"/>
      <c r="O250"/>
      <c r="P250"/>
      <c r="Q250"/>
    </row>
    <row r="251" spans="1:17" ht="15">
      <c r="A251"/>
      <c r="B251"/>
      <c r="C251"/>
      <c r="D251"/>
      <c r="E251"/>
      <c r="F251"/>
      <c r="G251"/>
      <c r="H251"/>
      <c r="I251"/>
      <c r="J251"/>
      <c r="K251"/>
      <c r="L251"/>
      <c r="M251"/>
      <c r="N251"/>
      <c r="O251"/>
      <c r="P251"/>
      <c r="Q251"/>
    </row>
    <row r="252" spans="1:17" ht="15">
      <c r="A252"/>
      <c r="B252"/>
      <c r="C252"/>
      <c r="D252"/>
      <c r="E252"/>
      <c r="F252"/>
      <c r="G252"/>
      <c r="H252"/>
      <c r="I252"/>
      <c r="J252"/>
      <c r="K252"/>
      <c r="L252"/>
      <c r="M252"/>
      <c r="N252"/>
      <c r="O252"/>
      <c r="P252"/>
      <c r="Q252"/>
    </row>
    <row r="253" spans="1:17" ht="15">
      <c r="A253"/>
      <c r="B253"/>
      <c r="C253"/>
      <c r="D253"/>
      <c r="E253"/>
      <c r="F253"/>
      <c r="G253"/>
      <c r="H253"/>
      <c r="I253"/>
      <c r="J253"/>
      <c r="K253"/>
      <c r="L253"/>
      <c r="M253"/>
      <c r="N253"/>
      <c r="O253"/>
      <c r="P253"/>
      <c r="Q253"/>
    </row>
    <row r="254" spans="1:17" ht="15">
      <c r="A254"/>
      <c r="B254"/>
      <c r="C254"/>
      <c r="D254"/>
      <c r="E254"/>
      <c r="F254"/>
      <c r="G254"/>
      <c r="H254"/>
      <c r="I254"/>
      <c r="J254"/>
      <c r="K254"/>
      <c r="L254"/>
      <c r="M254"/>
      <c r="N254"/>
      <c r="O254"/>
      <c r="P254"/>
      <c r="Q254"/>
    </row>
    <row r="255" spans="1:17" ht="15">
      <c r="A255"/>
      <c r="B255"/>
      <c r="C255"/>
      <c r="D255"/>
      <c r="E255"/>
      <c r="F255"/>
      <c r="G255"/>
      <c r="H255"/>
      <c r="I255"/>
      <c r="J255"/>
      <c r="K255"/>
      <c r="L255"/>
      <c r="M255"/>
      <c r="N255"/>
      <c r="O255"/>
      <c r="P255"/>
      <c r="Q255"/>
    </row>
    <row r="256" spans="1:17" ht="15">
      <c r="A256"/>
      <c r="B256"/>
      <c r="C256"/>
      <c r="D256"/>
      <c r="E256"/>
      <c r="F256"/>
      <c r="G256"/>
      <c r="H256"/>
      <c r="I256"/>
      <c r="J256"/>
      <c r="K256"/>
      <c r="L256"/>
      <c r="M256"/>
      <c r="N256"/>
      <c r="O256"/>
      <c r="P256"/>
      <c r="Q256"/>
    </row>
    <row r="257" spans="1:17" ht="15">
      <c r="A257"/>
      <c r="B257"/>
      <c r="C257"/>
      <c r="D257"/>
      <c r="E257"/>
      <c r="F257"/>
      <c r="G257"/>
      <c r="H257"/>
      <c r="I257"/>
      <c r="J257"/>
      <c r="K257"/>
      <c r="L257"/>
      <c r="M257"/>
      <c r="N257"/>
      <c r="O257"/>
      <c r="P257"/>
      <c r="Q257"/>
    </row>
    <row r="258" spans="1:17" ht="15">
      <c r="A258"/>
      <c r="B258"/>
      <c r="C258"/>
      <c r="D258"/>
      <c r="E258"/>
      <c r="F258"/>
      <c r="G258"/>
      <c r="H258"/>
      <c r="I258"/>
      <c r="J258"/>
      <c r="K258"/>
      <c r="L258"/>
      <c r="M258"/>
      <c r="N258"/>
      <c r="O258"/>
      <c r="P258"/>
      <c r="Q258"/>
    </row>
    <row r="259" spans="1:17" ht="15">
      <c r="A259"/>
      <c r="B259"/>
      <c r="C259"/>
      <c r="D259"/>
      <c r="E259"/>
      <c r="F259"/>
      <c r="G259"/>
      <c r="H259"/>
      <c r="I259"/>
      <c r="J259"/>
      <c r="K259"/>
      <c r="L259"/>
      <c r="M259"/>
      <c r="N259"/>
      <c r="O259"/>
      <c r="P259"/>
      <c r="Q259"/>
    </row>
    <row r="260" spans="1:17" ht="15">
      <c r="A260"/>
      <c r="B260"/>
      <c r="C260"/>
      <c r="D260"/>
      <c r="E260"/>
      <c r="F260"/>
      <c r="G260"/>
      <c r="H260"/>
      <c r="I260"/>
      <c r="J260"/>
      <c r="K260"/>
      <c r="L260"/>
      <c r="M260"/>
      <c r="N260"/>
      <c r="O260"/>
      <c r="P260"/>
      <c r="Q260"/>
    </row>
    <row r="261" spans="1:17" ht="15">
      <c r="A261"/>
      <c r="B261"/>
      <c r="C261"/>
      <c r="D261"/>
      <c r="E261"/>
      <c r="F261"/>
      <c r="G261"/>
      <c r="H261"/>
      <c r="I261"/>
      <c r="J261"/>
      <c r="K261"/>
      <c r="L261"/>
      <c r="M261"/>
      <c r="N261"/>
      <c r="O261"/>
      <c r="P261"/>
      <c r="Q261"/>
    </row>
    <row r="262" spans="1:17" ht="15">
      <c r="A262"/>
      <c r="B262"/>
      <c r="C262"/>
      <c r="D262"/>
      <c r="E262"/>
      <c r="F262"/>
      <c r="G262"/>
      <c r="H262"/>
      <c r="I262"/>
      <c r="J262"/>
      <c r="K262"/>
      <c r="L262"/>
      <c r="M262"/>
      <c r="N262"/>
      <c r="O262"/>
      <c r="P262"/>
      <c r="Q262"/>
    </row>
    <row r="263" spans="1:17" ht="15">
      <c r="A263"/>
      <c r="B263"/>
      <c r="C263"/>
      <c r="D263"/>
      <c r="E263"/>
      <c r="F263"/>
      <c r="G263"/>
      <c r="H263"/>
      <c r="I263"/>
      <c r="J263"/>
      <c r="K263"/>
      <c r="L263"/>
      <c r="M263"/>
      <c r="N263"/>
      <c r="O263"/>
      <c r="P263"/>
      <c r="Q263"/>
    </row>
    <row r="264" spans="1:17" ht="15">
      <c r="A264"/>
      <c r="B264"/>
      <c r="C264"/>
      <c r="D264"/>
      <c r="E264"/>
      <c r="F264"/>
      <c r="G264"/>
      <c r="H264"/>
      <c r="I264"/>
      <c r="J264"/>
      <c r="K264"/>
      <c r="L264"/>
      <c r="M264"/>
      <c r="N264"/>
      <c r="O264"/>
      <c r="P264"/>
      <c r="Q264"/>
    </row>
    <row r="265" spans="1:17" ht="15">
      <c r="A265"/>
      <c r="B265"/>
      <c r="C265"/>
      <c r="D265"/>
      <c r="E265"/>
      <c r="F265"/>
      <c r="G265"/>
      <c r="H265"/>
      <c r="I265"/>
      <c r="J265"/>
      <c r="K265"/>
      <c r="L265"/>
      <c r="M265"/>
      <c r="N265"/>
      <c r="O265"/>
      <c r="P265"/>
      <c r="Q265"/>
    </row>
    <row r="266" spans="1:17" ht="15">
      <c r="A266"/>
      <c r="B266"/>
      <c r="C266"/>
      <c r="D266"/>
      <c r="E266"/>
      <c r="F266"/>
      <c r="G266"/>
      <c r="H266"/>
      <c r="I266"/>
      <c r="J266"/>
      <c r="K266"/>
      <c r="L266"/>
      <c r="M266"/>
      <c r="N266"/>
      <c r="O266"/>
      <c r="P266"/>
      <c r="Q266"/>
    </row>
    <row r="267" spans="1:17" ht="15">
      <c r="A267"/>
      <c r="B267"/>
      <c r="C267"/>
      <c r="D267"/>
      <c r="E267"/>
      <c r="F267"/>
      <c r="G267"/>
      <c r="H267"/>
      <c r="I267"/>
      <c r="J267"/>
      <c r="K267"/>
      <c r="L267"/>
      <c r="M267"/>
      <c r="N267"/>
      <c r="O267"/>
      <c r="P267"/>
      <c r="Q267"/>
    </row>
    <row r="268" spans="1:17" ht="15">
      <c r="A268"/>
      <c r="B268"/>
      <c r="C268"/>
      <c r="D268"/>
      <c r="E268"/>
      <c r="F268"/>
      <c r="G268"/>
      <c r="H268"/>
      <c r="I268"/>
      <c r="J268"/>
      <c r="K268"/>
      <c r="L268"/>
      <c r="M268"/>
      <c r="N268"/>
      <c r="O268"/>
      <c r="P268"/>
      <c r="Q268"/>
    </row>
    <row r="269" spans="1:17" ht="15">
      <c r="A269"/>
      <c r="B269"/>
      <c r="C269"/>
      <c r="D269"/>
      <c r="E269"/>
      <c r="F269"/>
      <c r="G269"/>
      <c r="H269"/>
      <c r="I269"/>
      <c r="J269"/>
      <c r="K269"/>
      <c r="L269"/>
      <c r="M269"/>
      <c r="N269"/>
      <c r="O269"/>
      <c r="P269"/>
      <c r="Q269"/>
    </row>
    <row r="270" spans="1:17" ht="15">
      <c r="A270"/>
      <c r="B270"/>
      <c r="C270"/>
      <c r="D270"/>
      <c r="E270"/>
      <c r="F270"/>
      <c r="G270"/>
      <c r="H270"/>
      <c r="I270"/>
      <c r="J270"/>
      <c r="K270"/>
      <c r="L270"/>
      <c r="M270"/>
      <c r="N270"/>
      <c r="O270"/>
      <c r="P270"/>
      <c r="Q270"/>
    </row>
    <row r="271" spans="1:17" ht="15">
      <c r="A271"/>
      <c r="B271"/>
      <c r="C271"/>
      <c r="D271"/>
      <c r="E271"/>
      <c r="F271"/>
      <c r="G271"/>
      <c r="H271"/>
      <c r="I271"/>
      <c r="J271"/>
      <c r="K271"/>
      <c r="L271"/>
      <c r="M271"/>
      <c r="N271"/>
      <c r="O271"/>
      <c r="P271"/>
      <c r="Q271"/>
    </row>
    <row r="272" spans="1:17" ht="15">
      <c r="A272"/>
      <c r="B272"/>
      <c r="C272"/>
      <c r="D272"/>
      <c r="E272"/>
      <c r="F272"/>
      <c r="G272"/>
      <c r="H272"/>
      <c r="I272"/>
      <c r="J272"/>
      <c r="K272"/>
      <c r="L272"/>
      <c r="M272"/>
      <c r="N272"/>
      <c r="O272"/>
      <c r="P272"/>
      <c r="Q272"/>
    </row>
    <row r="273" spans="1:17" ht="15">
      <c r="A273"/>
      <c r="B273"/>
      <c r="C273"/>
      <c r="D273"/>
      <c r="E273"/>
      <c r="F273"/>
      <c r="G273"/>
      <c r="H273"/>
      <c r="I273"/>
      <c r="J273"/>
      <c r="K273"/>
      <c r="L273"/>
      <c r="M273"/>
      <c r="N273"/>
      <c r="O273"/>
      <c r="P273"/>
      <c r="Q273"/>
    </row>
    <row r="274" spans="1:17" ht="15">
      <c r="A274"/>
      <c r="B274"/>
      <c r="C274"/>
      <c r="D274"/>
      <c r="E274"/>
      <c r="F274"/>
      <c r="G274"/>
      <c r="H274"/>
      <c r="I274"/>
      <c r="J274"/>
      <c r="K274"/>
      <c r="L274"/>
      <c r="M274"/>
      <c r="N274"/>
      <c r="O274"/>
      <c r="P274"/>
      <c r="Q274"/>
    </row>
    <row r="275" spans="1:17" ht="15">
      <c r="A275"/>
      <c r="B275"/>
      <c r="C275"/>
      <c r="D275"/>
      <c r="E275"/>
      <c r="F275"/>
      <c r="G275"/>
      <c r="H275"/>
      <c r="I275"/>
      <c r="J275"/>
      <c r="K275"/>
      <c r="L275"/>
      <c r="M275"/>
      <c r="N275"/>
      <c r="O275"/>
      <c r="P275"/>
      <c r="Q275"/>
    </row>
    <row r="276" spans="1:17" ht="15">
      <c r="A276"/>
      <c r="B276"/>
      <c r="C276"/>
      <c r="D276"/>
      <c r="E276"/>
      <c r="F276"/>
      <c r="G276"/>
      <c r="H276"/>
      <c r="I276"/>
      <c r="J276"/>
      <c r="K276"/>
      <c r="L276"/>
      <c r="M276"/>
      <c r="N276"/>
      <c r="O276"/>
      <c r="P276"/>
      <c r="Q276"/>
    </row>
    <row r="277" spans="1:17" ht="15">
      <c r="A277"/>
      <c r="B277"/>
      <c r="C277"/>
      <c r="D277"/>
      <c r="E277"/>
      <c r="F277"/>
      <c r="G277"/>
      <c r="H277"/>
      <c r="I277"/>
      <c r="J277"/>
      <c r="K277"/>
      <c r="L277"/>
      <c r="M277"/>
      <c r="N277"/>
      <c r="O277"/>
      <c r="P277"/>
      <c r="Q277"/>
    </row>
    <row r="278" spans="1:17" ht="15">
      <c r="A278"/>
      <c r="B278"/>
      <c r="C278"/>
      <c r="D278"/>
      <c r="E278"/>
      <c r="F278"/>
      <c r="G278"/>
      <c r="H278"/>
      <c r="I278"/>
      <c r="J278"/>
      <c r="K278"/>
      <c r="L278"/>
      <c r="M278"/>
      <c r="N278"/>
      <c r="O278"/>
      <c r="P278"/>
      <c r="Q278"/>
    </row>
    <row r="279" spans="1:17" ht="15">
      <c r="A279"/>
      <c r="B279"/>
      <c r="C279"/>
      <c r="D279"/>
      <c r="E279"/>
      <c r="F279"/>
      <c r="G279"/>
      <c r="H279"/>
      <c r="I279"/>
      <c r="J279"/>
      <c r="K279"/>
      <c r="L279"/>
      <c r="M279"/>
      <c r="N279"/>
      <c r="O279"/>
      <c r="P279"/>
      <c r="Q279"/>
    </row>
    <row r="280" spans="1:17" ht="15">
      <c r="A280"/>
      <c r="B280"/>
      <c r="C280"/>
      <c r="D280"/>
      <c r="E280"/>
      <c r="F280"/>
      <c r="G280"/>
      <c r="H280"/>
      <c r="I280"/>
      <c r="J280"/>
      <c r="K280"/>
      <c r="L280"/>
      <c r="M280"/>
      <c r="N280"/>
      <c r="O280"/>
      <c r="P280"/>
      <c r="Q280"/>
    </row>
    <row r="281" spans="1:17" ht="15">
      <c r="A281"/>
      <c r="B281"/>
      <c r="C281"/>
      <c r="D281"/>
      <c r="E281"/>
      <c r="F281"/>
      <c r="G281"/>
      <c r="H281"/>
      <c r="I281"/>
      <c r="J281"/>
      <c r="K281"/>
      <c r="L281"/>
      <c r="M281"/>
      <c r="N281"/>
      <c r="O281"/>
      <c r="P281"/>
      <c r="Q281"/>
    </row>
    <row r="282" spans="1:17" ht="15">
      <c r="A282"/>
      <c r="B282"/>
      <c r="C282"/>
      <c r="D282"/>
      <c r="E282"/>
      <c r="F282"/>
      <c r="G282"/>
      <c r="H282"/>
      <c r="I282"/>
      <c r="J282"/>
      <c r="K282"/>
      <c r="L282"/>
      <c r="M282"/>
      <c r="N282"/>
      <c r="O282"/>
      <c r="P282"/>
      <c r="Q282"/>
    </row>
    <row r="283" spans="1:17" ht="15">
      <c r="A283"/>
      <c r="B283"/>
      <c r="C283"/>
      <c r="D283"/>
      <c r="E283"/>
      <c r="F283"/>
      <c r="G283"/>
      <c r="H283"/>
      <c r="I283"/>
      <c r="J283"/>
      <c r="K283"/>
      <c r="L283"/>
      <c r="M283"/>
      <c r="N283"/>
      <c r="O283"/>
      <c r="P283"/>
      <c r="Q283"/>
    </row>
    <row r="284" spans="1:17" ht="15">
      <c r="A284"/>
      <c r="B284"/>
      <c r="C284"/>
      <c r="D284"/>
      <c r="E284"/>
      <c r="F284"/>
      <c r="G284"/>
      <c r="H284"/>
      <c r="I284"/>
      <c r="J284"/>
      <c r="K284"/>
      <c r="L284"/>
      <c r="M284"/>
      <c r="N284"/>
      <c r="O284"/>
      <c r="P284"/>
      <c r="Q284"/>
    </row>
    <row r="285" spans="1:17" ht="15">
      <c r="A285"/>
      <c r="B285"/>
      <c r="C285"/>
      <c r="D285"/>
      <c r="E285"/>
      <c r="F285"/>
      <c r="G285"/>
      <c r="H285"/>
      <c r="I285"/>
      <c r="J285"/>
      <c r="K285"/>
      <c r="L285"/>
      <c r="M285"/>
      <c r="N285"/>
      <c r="O285"/>
      <c r="P285"/>
      <c r="Q285"/>
    </row>
    <row r="286" spans="1:17" ht="15">
      <c r="A286"/>
      <c r="B286"/>
      <c r="C286"/>
      <c r="D286"/>
      <c r="E286"/>
      <c r="F286"/>
      <c r="G286"/>
      <c r="H286"/>
      <c r="I286"/>
      <c r="J286"/>
      <c r="K286"/>
      <c r="L286"/>
      <c r="M286"/>
      <c r="N286"/>
      <c r="O286"/>
      <c r="P286"/>
      <c r="Q286"/>
    </row>
    <row r="287" spans="1:17" ht="15">
      <c r="A287"/>
      <c r="B287"/>
      <c r="C287"/>
      <c r="D287"/>
      <c r="E287"/>
      <c r="F287"/>
      <c r="G287"/>
      <c r="H287"/>
      <c r="I287"/>
      <c r="J287"/>
      <c r="K287"/>
      <c r="L287"/>
      <c r="M287"/>
      <c r="N287"/>
      <c r="O287"/>
      <c r="P287"/>
      <c r="Q287"/>
    </row>
    <row r="288" spans="1:17" ht="15">
      <c r="A288"/>
      <c r="B288"/>
      <c r="C288"/>
      <c r="D288"/>
      <c r="E288"/>
      <c r="F288"/>
      <c r="G288"/>
      <c r="H288"/>
      <c r="I288"/>
      <c r="J288"/>
      <c r="K288"/>
      <c r="L288"/>
      <c r="M288"/>
      <c r="N288"/>
      <c r="O288"/>
      <c r="P288"/>
      <c r="Q288"/>
    </row>
    <row r="289" spans="1:17" ht="15">
      <c r="A289"/>
      <c r="B289"/>
      <c r="C289"/>
      <c r="D289"/>
      <c r="E289"/>
      <c r="F289"/>
      <c r="G289"/>
      <c r="H289"/>
      <c r="I289"/>
      <c r="J289"/>
      <c r="K289"/>
      <c r="L289"/>
      <c r="M289"/>
      <c r="N289"/>
      <c r="O289"/>
      <c r="P289"/>
      <c r="Q289"/>
    </row>
    <row r="290" spans="1:17" ht="15">
      <c r="A290"/>
      <c r="B290"/>
      <c r="C290"/>
      <c r="D290"/>
      <c r="E290"/>
      <c r="F290"/>
      <c r="G290"/>
      <c r="H290"/>
      <c r="I290"/>
      <c r="J290"/>
      <c r="K290"/>
      <c r="L290"/>
      <c r="M290"/>
      <c r="N290"/>
      <c r="O290"/>
      <c r="P290"/>
      <c r="Q290"/>
    </row>
    <row r="291" spans="1:17" ht="15">
      <c r="A291"/>
      <c r="B291"/>
      <c r="C291"/>
      <c r="D291"/>
      <c r="E291"/>
      <c r="F291"/>
      <c r="G291"/>
      <c r="H291"/>
      <c r="I291"/>
      <c r="J291"/>
      <c r="K291"/>
      <c r="L291"/>
      <c r="M291"/>
      <c r="N291"/>
      <c r="O291"/>
      <c r="P291"/>
      <c r="Q291"/>
    </row>
    <row r="292" spans="1:17" ht="15">
      <c r="A292"/>
      <c r="B292"/>
      <c r="C292"/>
      <c r="D292"/>
      <c r="E292"/>
      <c r="F292"/>
      <c r="G292"/>
      <c r="H292"/>
      <c r="I292"/>
      <c r="J292"/>
      <c r="K292"/>
      <c r="L292"/>
      <c r="M292"/>
      <c r="N292"/>
      <c r="O292"/>
      <c r="P292"/>
      <c r="Q292"/>
    </row>
    <row r="293" spans="1:17" ht="15">
      <c r="A293"/>
      <c r="B293"/>
      <c r="C293"/>
      <c r="D293"/>
      <c r="E293"/>
      <c r="F293"/>
      <c r="G293"/>
      <c r="H293"/>
      <c r="I293"/>
      <c r="J293"/>
      <c r="K293"/>
      <c r="L293"/>
      <c r="M293"/>
      <c r="N293"/>
      <c r="O293"/>
      <c r="P293"/>
      <c r="Q293"/>
    </row>
    <row r="294" spans="1:17" ht="15">
      <c r="A294"/>
      <c r="B294"/>
      <c r="C294"/>
      <c r="D294"/>
      <c r="E294"/>
      <c r="F294"/>
      <c r="G294"/>
      <c r="H294"/>
      <c r="I294"/>
      <c r="J294"/>
      <c r="K294"/>
      <c r="L294"/>
      <c r="M294"/>
      <c r="N294"/>
      <c r="O294"/>
      <c r="P294"/>
      <c r="Q294"/>
    </row>
    <row r="295" spans="1:17" ht="15">
      <c r="A295"/>
      <c r="B295"/>
      <c r="C295"/>
      <c r="D295"/>
      <c r="E295"/>
      <c r="F295"/>
      <c r="G295"/>
      <c r="H295"/>
      <c r="I295"/>
      <c r="J295"/>
      <c r="K295"/>
      <c r="L295"/>
      <c r="M295"/>
      <c r="N295"/>
      <c r="O295"/>
      <c r="P295"/>
      <c r="Q295"/>
    </row>
    <row r="296" spans="1:17" ht="15">
      <c r="A296"/>
      <c r="B296"/>
      <c r="C296"/>
      <c r="D296"/>
      <c r="E296"/>
      <c r="F296"/>
      <c r="G296"/>
      <c r="H296"/>
      <c r="I296"/>
      <c r="J296"/>
      <c r="K296"/>
      <c r="L296"/>
      <c r="M296"/>
      <c r="N296"/>
      <c r="O296"/>
      <c r="P296"/>
      <c r="Q296"/>
    </row>
    <row r="297" spans="1:17" ht="15">
      <c r="A297"/>
      <c r="B297"/>
      <c r="C297"/>
      <c r="D297"/>
      <c r="E297"/>
      <c r="F297"/>
      <c r="G297"/>
      <c r="H297"/>
      <c r="I297"/>
      <c r="J297"/>
      <c r="K297"/>
      <c r="L297"/>
      <c r="M297"/>
      <c r="N297"/>
      <c r="O297"/>
      <c r="P297"/>
      <c r="Q297"/>
    </row>
    <row r="298" spans="1:17" ht="15">
      <c r="A298"/>
      <c r="B298"/>
      <c r="C298"/>
      <c r="D298"/>
      <c r="E298"/>
      <c r="F298"/>
      <c r="G298"/>
      <c r="H298"/>
      <c r="I298"/>
      <c r="J298"/>
      <c r="K298"/>
      <c r="L298"/>
      <c r="M298"/>
      <c r="N298"/>
      <c r="O298"/>
      <c r="P298"/>
      <c r="Q298"/>
    </row>
    <row r="299" spans="1:17" ht="15">
      <c r="A299"/>
      <c r="B299"/>
      <c r="C299"/>
      <c r="D299"/>
      <c r="E299"/>
      <c r="F299"/>
      <c r="G299"/>
      <c r="H299"/>
      <c r="I299"/>
      <c r="J299"/>
      <c r="K299"/>
      <c r="L299"/>
      <c r="M299"/>
      <c r="N299"/>
      <c r="O299"/>
      <c r="P299"/>
      <c r="Q299"/>
    </row>
    <row r="300" spans="1:17" ht="15">
      <c r="A300"/>
      <c r="B300"/>
      <c r="C300"/>
      <c r="D300"/>
      <c r="E300"/>
      <c r="F300"/>
      <c r="G300"/>
      <c r="H300"/>
      <c r="I300"/>
      <c r="J300"/>
      <c r="K300"/>
      <c r="L300"/>
      <c r="M300"/>
      <c r="N300"/>
      <c r="O300"/>
      <c r="P300"/>
      <c r="Q300"/>
    </row>
    <row r="301" spans="1:17" ht="15">
      <c r="A301"/>
      <c r="B301"/>
      <c r="C301"/>
      <c r="D301"/>
      <c r="E301"/>
      <c r="F301"/>
      <c r="G301"/>
      <c r="H301"/>
      <c r="I301"/>
      <c r="J301"/>
      <c r="K301"/>
      <c r="L301"/>
      <c r="M301"/>
      <c r="N301"/>
      <c r="O301"/>
      <c r="P301"/>
      <c r="Q301"/>
    </row>
    <row r="302" spans="1:17" ht="15">
      <c r="A302"/>
      <c r="B302"/>
      <c r="C302"/>
      <c r="D302"/>
      <c r="E302"/>
      <c r="F302"/>
      <c r="G302"/>
      <c r="H302"/>
      <c r="I302"/>
      <c r="J302"/>
      <c r="K302"/>
      <c r="L302"/>
      <c r="M302"/>
      <c r="N302"/>
      <c r="O302"/>
      <c r="P302"/>
      <c r="Q302"/>
    </row>
    <row r="303" spans="1:17" ht="15">
      <c r="A303"/>
      <c r="B303"/>
      <c r="C303"/>
      <c r="D303"/>
      <c r="E303"/>
      <c r="F303"/>
      <c r="G303"/>
      <c r="H303"/>
      <c r="I303"/>
      <c r="J303"/>
      <c r="K303"/>
      <c r="L303"/>
      <c r="M303"/>
      <c r="N303"/>
      <c r="O303"/>
      <c r="P303"/>
      <c r="Q303"/>
    </row>
    <row r="304" spans="1:17" ht="15">
      <c r="A304"/>
      <c r="B304"/>
      <c r="C304"/>
      <c r="D304"/>
      <c r="E304"/>
      <c r="F304"/>
      <c r="G304"/>
      <c r="H304"/>
      <c r="I304"/>
      <c r="J304"/>
      <c r="K304"/>
      <c r="L304"/>
      <c r="M304"/>
      <c r="N304"/>
      <c r="O304"/>
      <c r="P304"/>
      <c r="Q304"/>
    </row>
    <row r="305" spans="1:17" ht="15">
      <c r="A305"/>
      <c r="B305"/>
      <c r="C305"/>
      <c r="D305"/>
      <c r="E305"/>
      <c r="F305"/>
      <c r="G305"/>
      <c r="H305"/>
      <c r="I305"/>
      <c r="J305"/>
      <c r="K305"/>
      <c r="L305"/>
      <c r="M305"/>
      <c r="N305"/>
      <c r="O305"/>
      <c r="P305"/>
      <c r="Q305"/>
    </row>
    <row r="306" spans="1:17" ht="15">
      <c r="A306"/>
      <c r="B306"/>
      <c r="C306"/>
      <c r="D306"/>
      <c r="E306"/>
      <c r="F306"/>
      <c r="G306"/>
      <c r="H306"/>
      <c r="I306"/>
      <c r="J306"/>
      <c r="K306"/>
      <c r="L306"/>
      <c r="M306"/>
      <c r="N306"/>
      <c r="O306"/>
      <c r="P306"/>
      <c r="Q306"/>
    </row>
    <row r="307" spans="1:17" ht="15">
      <c r="A307"/>
      <c r="B307"/>
      <c r="C307"/>
      <c r="D307"/>
      <c r="E307"/>
      <c r="F307"/>
      <c r="G307"/>
      <c r="H307"/>
      <c r="I307"/>
      <c r="J307"/>
      <c r="K307"/>
      <c r="L307"/>
      <c r="M307"/>
      <c r="N307"/>
      <c r="O307"/>
      <c r="P307"/>
      <c r="Q307"/>
    </row>
    <row r="308" spans="1:17" ht="15">
      <c r="A308"/>
      <c r="B308"/>
      <c r="C308"/>
      <c r="D308"/>
      <c r="E308"/>
      <c r="F308"/>
      <c r="G308"/>
      <c r="H308"/>
      <c r="I308"/>
      <c r="J308"/>
      <c r="K308"/>
      <c r="L308"/>
      <c r="M308"/>
      <c r="N308"/>
      <c r="O308"/>
      <c r="P308"/>
      <c r="Q308"/>
    </row>
    <row r="309" spans="1:17" ht="15">
      <c r="A309"/>
      <c r="B309"/>
      <c r="C309"/>
      <c r="D309"/>
      <c r="E309"/>
      <c r="F309"/>
      <c r="G309"/>
      <c r="H309"/>
      <c r="I309"/>
      <c r="J309"/>
      <c r="K309"/>
      <c r="L309"/>
      <c r="M309"/>
      <c r="N309"/>
      <c r="O309"/>
      <c r="P309"/>
      <c r="Q309"/>
    </row>
    <row r="310" spans="1:17" ht="15">
      <c r="A310"/>
      <c r="B310"/>
      <c r="C310"/>
      <c r="D310"/>
      <c r="E310"/>
      <c r="F310"/>
      <c r="G310"/>
      <c r="H310"/>
      <c r="I310"/>
      <c r="J310"/>
      <c r="K310"/>
      <c r="L310"/>
      <c r="M310"/>
      <c r="N310"/>
      <c r="O310"/>
      <c r="P310"/>
      <c r="Q310"/>
    </row>
    <row r="311" spans="1:17" ht="15">
      <c r="A311"/>
      <c r="B311"/>
      <c r="C311"/>
      <c r="D311"/>
      <c r="E311"/>
      <c r="F311"/>
      <c r="G311"/>
      <c r="H311"/>
      <c r="I311"/>
      <c r="J311"/>
      <c r="K311"/>
      <c r="L311"/>
      <c r="M311"/>
      <c r="N311"/>
      <c r="O311"/>
      <c r="P311"/>
      <c r="Q311"/>
    </row>
    <row r="312" spans="1:17" ht="15">
      <c r="A312"/>
      <c r="B312"/>
      <c r="C312"/>
      <c r="D312"/>
      <c r="E312"/>
      <c r="F312"/>
      <c r="G312"/>
      <c r="H312"/>
      <c r="I312"/>
      <c r="J312"/>
      <c r="K312"/>
      <c r="L312"/>
      <c r="M312"/>
      <c r="N312"/>
      <c r="O312"/>
      <c r="P312"/>
      <c r="Q312"/>
    </row>
    <row r="313" spans="1:17" ht="15">
      <c r="A313"/>
      <c r="B313"/>
      <c r="C313"/>
      <c r="D313"/>
      <c r="E313"/>
      <c r="F313"/>
      <c r="G313"/>
      <c r="H313"/>
      <c r="I313"/>
      <c r="J313"/>
      <c r="K313"/>
      <c r="L313"/>
      <c r="M313"/>
      <c r="N313"/>
      <c r="O313"/>
      <c r="P313"/>
      <c r="Q313"/>
    </row>
    <row r="314" spans="1:17" ht="15">
      <c r="A314"/>
      <c r="B314"/>
      <c r="C314"/>
      <c r="D314"/>
      <c r="E314"/>
      <c r="F314"/>
      <c r="G314"/>
      <c r="H314"/>
      <c r="I314"/>
      <c r="J314"/>
      <c r="K314"/>
      <c r="L314"/>
      <c r="M314"/>
      <c r="N314"/>
      <c r="O314"/>
      <c r="P314"/>
      <c r="Q314"/>
    </row>
    <row r="315" spans="1:17" ht="15">
      <c r="A315"/>
      <c r="B315"/>
      <c r="C315"/>
      <c r="D315"/>
      <c r="E315"/>
      <c r="F315"/>
      <c r="G315"/>
      <c r="H315"/>
      <c r="I315"/>
      <c r="J315"/>
      <c r="K315"/>
      <c r="L315"/>
      <c r="M315"/>
      <c r="N315"/>
      <c r="O315"/>
      <c r="P315"/>
      <c r="Q315"/>
    </row>
    <row r="316" spans="1:17" ht="15">
      <c r="A316"/>
      <c r="B316"/>
      <c r="C316"/>
      <c r="D316"/>
      <c r="E316"/>
      <c r="F316"/>
      <c r="G316"/>
      <c r="H316"/>
      <c r="I316"/>
      <c r="J316"/>
      <c r="K316"/>
      <c r="L316"/>
      <c r="M316"/>
      <c r="N316"/>
      <c r="O316"/>
      <c r="P316"/>
      <c r="Q316"/>
    </row>
    <row r="317" spans="1:17" ht="15">
      <c r="A317"/>
      <c r="B317"/>
      <c r="C317"/>
      <c r="D317"/>
      <c r="E317"/>
      <c r="F317"/>
      <c r="G317"/>
      <c r="H317"/>
      <c r="I317"/>
      <c r="J317"/>
      <c r="K317"/>
      <c r="L317"/>
      <c r="M317"/>
      <c r="N317"/>
      <c r="O317"/>
      <c r="P317"/>
      <c r="Q317"/>
    </row>
    <row r="318" spans="1:17" ht="15">
      <c r="A318"/>
      <c r="B318"/>
      <c r="C318"/>
      <c r="D318"/>
      <c r="E318"/>
      <c r="F318"/>
      <c r="G318"/>
      <c r="H318"/>
      <c r="I318"/>
      <c r="J318"/>
      <c r="K318"/>
      <c r="L318"/>
      <c r="M318"/>
      <c r="N318"/>
      <c r="O318"/>
      <c r="P318"/>
      <c r="Q318"/>
    </row>
    <row r="319" spans="1:17" ht="15">
      <c r="A319"/>
      <c r="B319"/>
      <c r="C319"/>
      <c r="D319"/>
      <c r="E319"/>
      <c r="F319"/>
      <c r="G319"/>
      <c r="H319"/>
      <c r="I319"/>
      <c r="J319"/>
      <c r="K319"/>
      <c r="L319"/>
      <c r="M319"/>
      <c r="N319"/>
      <c r="O319"/>
      <c r="P319"/>
      <c r="Q319"/>
    </row>
    <row r="320" spans="1:17" ht="15">
      <c r="A320"/>
      <c r="B320"/>
      <c r="C320"/>
      <c r="D320"/>
      <c r="E320"/>
      <c r="F320"/>
      <c r="G320"/>
      <c r="H320"/>
      <c r="I320"/>
      <c r="J320"/>
      <c r="K320"/>
      <c r="L320"/>
      <c r="M320"/>
      <c r="N320"/>
      <c r="O320"/>
      <c r="P320"/>
      <c r="Q320"/>
    </row>
    <row r="321" spans="1:17" ht="15">
      <c r="A321"/>
      <c r="B321"/>
      <c r="C321"/>
      <c r="D321"/>
      <c r="E321"/>
      <c r="F321"/>
      <c r="G321"/>
      <c r="H321"/>
      <c r="I321"/>
      <c r="J321"/>
      <c r="K321"/>
      <c r="L321"/>
      <c r="M321"/>
      <c r="N321"/>
      <c r="O321"/>
      <c r="P321"/>
      <c r="Q321"/>
    </row>
    <row r="322" spans="1:17" ht="15">
      <c r="A322"/>
      <c r="B322"/>
      <c r="C322"/>
      <c r="D322"/>
      <c r="E322"/>
      <c r="F322"/>
      <c r="G322"/>
      <c r="H322"/>
      <c r="I322"/>
      <c r="J322"/>
      <c r="K322"/>
      <c r="L322"/>
      <c r="M322"/>
      <c r="N322"/>
      <c r="O322"/>
      <c r="P322"/>
      <c r="Q322"/>
    </row>
    <row r="323" spans="1:17" ht="15">
      <c r="A323"/>
      <c r="B323"/>
      <c r="C323"/>
      <c r="D323"/>
      <c r="E323"/>
      <c r="F323"/>
      <c r="G323"/>
      <c r="H323"/>
      <c r="I323"/>
      <c r="J323"/>
      <c r="K323"/>
      <c r="L323"/>
      <c r="M323"/>
      <c r="N323"/>
      <c r="O323"/>
      <c r="P323"/>
      <c r="Q323"/>
    </row>
    <row r="324" spans="1:17" ht="15">
      <c r="A324"/>
      <c r="B324"/>
      <c r="C324"/>
      <c r="D324"/>
      <c r="E324"/>
      <c r="F324"/>
      <c r="G324"/>
      <c r="H324"/>
      <c r="I324"/>
      <c r="J324"/>
      <c r="K324"/>
      <c r="L324"/>
      <c r="M324"/>
      <c r="N324"/>
      <c r="O324"/>
      <c r="P324"/>
      <c r="Q324"/>
    </row>
    <row r="325" spans="1:17" ht="15">
      <c r="A325"/>
      <c r="B325"/>
      <c r="C325"/>
      <c r="D325"/>
      <c r="E325"/>
      <c r="F325"/>
      <c r="G325"/>
      <c r="H325"/>
      <c r="I325"/>
      <c r="J325"/>
      <c r="K325"/>
      <c r="L325"/>
      <c r="M325"/>
      <c r="N325"/>
      <c r="O325"/>
      <c r="P325"/>
      <c r="Q325"/>
    </row>
    <row r="326" spans="1:17" ht="15">
      <c r="A326"/>
      <c r="B326"/>
      <c r="C326"/>
      <c r="D326"/>
      <c r="E326"/>
      <c r="F326"/>
      <c r="G326"/>
      <c r="H326"/>
      <c r="I326"/>
      <c r="J326"/>
      <c r="K326"/>
      <c r="L326"/>
      <c r="M326"/>
      <c r="N326"/>
      <c r="O326"/>
      <c r="P326"/>
      <c r="Q326"/>
    </row>
    <row r="327" spans="1:17" ht="15">
      <c r="A327"/>
      <c r="B327"/>
      <c r="C327"/>
      <c r="D327"/>
      <c r="E327"/>
      <c r="F327"/>
      <c r="G327"/>
      <c r="H327"/>
      <c r="I327"/>
      <c r="J327"/>
      <c r="K327"/>
      <c r="L327"/>
      <c r="M327"/>
      <c r="N327"/>
      <c r="O327"/>
      <c r="P327"/>
      <c r="Q327"/>
    </row>
    <row r="328" spans="1:17" ht="15">
      <c r="A328"/>
      <c r="B328"/>
      <c r="C328"/>
      <c r="D328"/>
      <c r="E328"/>
      <c r="F328"/>
      <c r="G328"/>
      <c r="H328"/>
      <c r="I328"/>
      <c r="J328"/>
      <c r="K328"/>
      <c r="L328"/>
      <c r="M328"/>
      <c r="N328"/>
      <c r="O328"/>
      <c r="P328"/>
      <c r="Q328"/>
    </row>
    <row r="329" spans="1:17" ht="15">
      <c r="A329"/>
      <c r="B329"/>
      <c r="C329"/>
      <c r="D329"/>
      <c r="E329"/>
      <c r="F329"/>
      <c r="G329"/>
      <c r="H329"/>
      <c r="I329"/>
      <c r="J329"/>
      <c r="K329"/>
      <c r="L329"/>
      <c r="M329"/>
      <c r="N329"/>
      <c r="O329"/>
      <c r="P329"/>
      <c r="Q329"/>
    </row>
    <row r="330" spans="1:17" ht="15">
      <c r="A330"/>
      <c r="B330"/>
      <c r="C330"/>
      <c r="D330"/>
      <c r="E330"/>
      <c r="F330"/>
      <c r="G330"/>
      <c r="H330"/>
      <c r="I330"/>
      <c r="J330"/>
      <c r="K330"/>
      <c r="L330"/>
      <c r="M330"/>
      <c r="N330"/>
      <c r="O330"/>
      <c r="P330"/>
      <c r="Q330"/>
    </row>
    <row r="331" spans="1:17" ht="15">
      <c r="A331"/>
      <c r="B331"/>
      <c r="C331"/>
      <c r="D331"/>
      <c r="E331"/>
      <c r="F331"/>
      <c r="G331"/>
      <c r="H331"/>
      <c r="I331"/>
      <c r="J331"/>
      <c r="K331"/>
      <c r="L331"/>
      <c r="M331"/>
      <c r="N331"/>
      <c r="O331"/>
      <c r="P331"/>
      <c r="Q331"/>
    </row>
    <row r="332" spans="1:17" ht="15">
      <c r="A332"/>
      <c r="B332"/>
      <c r="C332"/>
      <c r="D332"/>
      <c r="E332"/>
      <c r="F332"/>
      <c r="G332"/>
      <c r="H332"/>
      <c r="I332"/>
      <c r="J332"/>
      <c r="K332"/>
      <c r="L332"/>
      <c r="M332"/>
      <c r="N332"/>
      <c r="O332"/>
      <c r="P332"/>
      <c r="Q332"/>
    </row>
    <row r="333" spans="1:17" ht="15">
      <c r="A333"/>
      <c r="B333"/>
      <c r="C333"/>
      <c r="D333"/>
      <c r="E333"/>
      <c r="F333"/>
      <c r="G333"/>
      <c r="H333"/>
      <c r="I333"/>
      <c r="J333"/>
      <c r="K333"/>
      <c r="L333"/>
      <c r="M333"/>
      <c r="N333"/>
      <c r="O333"/>
      <c r="P333"/>
      <c r="Q333"/>
    </row>
    <row r="334" spans="1:17" ht="15">
      <c r="A334"/>
      <c r="B334"/>
      <c r="C334"/>
      <c r="D334"/>
      <c r="E334"/>
      <c r="F334"/>
      <c r="G334"/>
      <c r="H334"/>
      <c r="I334"/>
      <c r="J334"/>
      <c r="K334"/>
      <c r="L334"/>
      <c r="M334"/>
      <c r="N334"/>
      <c r="O334"/>
      <c r="P334"/>
      <c r="Q334"/>
    </row>
    <row r="335" spans="1:17" ht="15">
      <c r="A335"/>
      <c r="B335"/>
      <c r="C335"/>
      <c r="D335"/>
      <c r="E335"/>
      <c r="F335"/>
      <c r="G335"/>
      <c r="H335"/>
      <c r="I335"/>
      <c r="J335"/>
      <c r="K335"/>
      <c r="L335"/>
      <c r="M335"/>
      <c r="N335"/>
      <c r="O335"/>
      <c r="P335"/>
      <c r="Q335"/>
    </row>
    <row r="336" spans="1:17" ht="15">
      <c r="A336"/>
      <c r="B336"/>
      <c r="C336"/>
      <c r="D336"/>
      <c r="E336"/>
      <c r="F336"/>
      <c r="G336"/>
      <c r="H336"/>
      <c r="I336"/>
      <c r="J336"/>
      <c r="K336"/>
      <c r="L336"/>
      <c r="M336"/>
      <c r="N336"/>
      <c r="O336"/>
      <c r="P336"/>
      <c r="Q336"/>
    </row>
    <row r="337" spans="1:17" ht="15">
      <c r="A337"/>
      <c r="B337"/>
      <c r="C337"/>
      <c r="D337"/>
      <c r="E337"/>
      <c r="F337"/>
      <c r="G337"/>
      <c r="H337"/>
      <c r="I337"/>
      <c r="J337"/>
      <c r="K337"/>
      <c r="L337"/>
      <c r="M337"/>
      <c r="N337"/>
      <c r="O337"/>
      <c r="P337"/>
      <c r="Q337"/>
    </row>
    <row r="338" spans="1:17" ht="15">
      <c r="A338"/>
      <c r="B338"/>
      <c r="C338"/>
      <c r="D338"/>
      <c r="E338"/>
      <c r="F338"/>
      <c r="G338"/>
      <c r="H338"/>
      <c r="I338"/>
      <c r="J338"/>
      <c r="K338"/>
      <c r="L338"/>
      <c r="M338"/>
      <c r="N338"/>
      <c r="O338"/>
      <c r="P338"/>
      <c r="Q338"/>
    </row>
    <row r="339" spans="1:17" ht="15">
      <c r="A339"/>
      <c r="B339"/>
      <c r="C339"/>
      <c r="D339"/>
      <c r="E339"/>
      <c r="F339"/>
      <c r="G339"/>
      <c r="H339"/>
      <c r="I339"/>
      <c r="J339"/>
      <c r="K339"/>
      <c r="L339"/>
      <c r="M339"/>
      <c r="N339"/>
      <c r="O339"/>
      <c r="P339"/>
      <c r="Q339"/>
    </row>
    <row r="340" spans="1:17" ht="15">
      <c r="A340"/>
      <c r="B340"/>
      <c r="C340"/>
      <c r="D340"/>
      <c r="E340"/>
      <c r="F340"/>
      <c r="G340"/>
      <c r="H340"/>
      <c r="I340"/>
      <c r="J340"/>
      <c r="K340"/>
      <c r="L340"/>
      <c r="M340"/>
      <c r="N340"/>
      <c r="O340"/>
      <c r="P340"/>
      <c r="Q340"/>
    </row>
    <row r="341" spans="1:17" ht="15">
      <c r="A341"/>
      <c r="B341"/>
      <c r="C341"/>
      <c r="D341"/>
      <c r="E341"/>
      <c r="F341"/>
      <c r="G341"/>
      <c r="H341"/>
      <c r="I341"/>
      <c r="J341"/>
      <c r="K341"/>
      <c r="L341"/>
      <c r="M341"/>
      <c r="N341"/>
      <c r="O341"/>
      <c r="P341"/>
      <c r="Q341"/>
    </row>
    <row r="342" spans="1:17" ht="15">
      <c r="A342"/>
      <c r="B342"/>
      <c r="C342"/>
      <c r="D342"/>
      <c r="E342"/>
      <c r="F342"/>
      <c r="G342"/>
      <c r="H342"/>
      <c r="I342"/>
      <c r="J342"/>
      <c r="K342"/>
      <c r="L342"/>
      <c r="M342"/>
      <c r="N342"/>
      <c r="O342"/>
      <c r="P342"/>
      <c r="Q342"/>
    </row>
    <row r="343" spans="1:17" ht="15">
      <c r="A343"/>
      <c r="B343"/>
      <c r="C343"/>
      <c r="D343"/>
      <c r="E343"/>
      <c r="F343"/>
      <c r="G343"/>
      <c r="H343"/>
      <c r="I343"/>
      <c r="J343"/>
      <c r="K343"/>
      <c r="L343"/>
      <c r="M343"/>
      <c r="N343"/>
      <c r="O343"/>
      <c r="P343"/>
      <c r="Q343"/>
    </row>
    <row r="344" spans="1:17" ht="15">
      <c r="A344"/>
      <c r="B344"/>
      <c r="C344"/>
      <c r="D344"/>
      <c r="E344"/>
      <c r="F344"/>
      <c r="G344"/>
      <c r="H344"/>
      <c r="I344"/>
      <c r="J344"/>
      <c r="K344"/>
      <c r="L344"/>
      <c r="M344"/>
      <c r="N344"/>
      <c r="O344"/>
      <c r="P344"/>
      <c r="Q344"/>
    </row>
    <row r="345" spans="1:17" ht="15">
      <c r="A345"/>
      <c r="B345"/>
      <c r="C345"/>
      <c r="D345"/>
      <c r="E345"/>
      <c r="F345"/>
      <c r="G345"/>
      <c r="H345"/>
      <c r="I345"/>
      <c r="J345"/>
      <c r="K345"/>
      <c r="L345"/>
      <c r="M345"/>
      <c r="N345"/>
      <c r="O345"/>
      <c r="P345"/>
      <c r="Q345"/>
    </row>
    <row r="346" spans="1:17" ht="15">
      <c r="A346"/>
      <c r="B346"/>
      <c r="C346"/>
      <c r="D346"/>
      <c r="E346"/>
      <c r="F346"/>
      <c r="G346"/>
      <c r="H346"/>
      <c r="I346"/>
      <c r="J346"/>
      <c r="K346"/>
      <c r="L346"/>
      <c r="M346"/>
      <c r="N346"/>
      <c r="O346"/>
      <c r="P346"/>
      <c r="Q346"/>
    </row>
    <row r="347" spans="1:17" ht="15">
      <c r="A347"/>
      <c r="B347"/>
      <c r="C347"/>
      <c r="D347"/>
      <c r="E347"/>
      <c r="F347"/>
      <c r="G347"/>
      <c r="H347"/>
      <c r="I347"/>
      <c r="J347"/>
      <c r="K347"/>
      <c r="L347"/>
      <c r="M347"/>
      <c r="N347"/>
      <c r="O347"/>
      <c r="P347"/>
      <c r="Q347"/>
    </row>
    <row r="348" spans="1:17" ht="15">
      <c r="A348"/>
      <c r="B348"/>
      <c r="C348"/>
      <c r="D348"/>
      <c r="E348"/>
      <c r="F348"/>
      <c r="G348"/>
      <c r="H348"/>
      <c r="I348"/>
      <c r="J348"/>
      <c r="K348"/>
      <c r="L348"/>
      <c r="M348"/>
      <c r="N348"/>
      <c r="O348"/>
      <c r="P348"/>
      <c r="Q348"/>
    </row>
    <row r="349" spans="1:17" ht="15">
      <c r="A349"/>
      <c r="B349"/>
      <c r="C349"/>
      <c r="D349"/>
      <c r="E349"/>
      <c r="F349"/>
      <c r="G349"/>
      <c r="H349"/>
      <c r="I349"/>
      <c r="J349"/>
      <c r="K349"/>
      <c r="L349"/>
      <c r="M349"/>
      <c r="N349"/>
      <c r="O349"/>
      <c r="P349"/>
      <c r="Q349"/>
    </row>
    <row r="350" spans="1:17" ht="15">
      <c r="A350"/>
      <c r="B350"/>
      <c r="C350"/>
      <c r="D350"/>
      <c r="E350"/>
      <c r="F350"/>
      <c r="G350"/>
      <c r="H350"/>
      <c r="I350"/>
      <c r="J350"/>
      <c r="K350"/>
      <c r="L350"/>
      <c r="M350"/>
      <c r="N350"/>
      <c r="O350"/>
      <c r="P350"/>
      <c r="Q350"/>
    </row>
    <row r="351" spans="1:17" ht="15">
      <c r="A351"/>
      <c r="B351"/>
      <c r="C351"/>
      <c r="D351"/>
      <c r="E351"/>
      <c r="F351"/>
      <c r="G351"/>
      <c r="H351"/>
      <c r="I351"/>
      <c r="J351"/>
      <c r="K351"/>
      <c r="L351"/>
      <c r="M351"/>
      <c r="N351"/>
      <c r="O351"/>
      <c r="P351"/>
      <c r="Q351"/>
    </row>
    <row r="352" spans="1:17" ht="15">
      <c r="A352"/>
      <c r="B352"/>
      <c r="C352"/>
      <c r="D352"/>
      <c r="E352"/>
      <c r="F352"/>
      <c r="G352"/>
      <c r="H352"/>
      <c r="I352"/>
      <c r="J352"/>
      <c r="K352"/>
      <c r="L352"/>
      <c r="M352"/>
      <c r="N352"/>
      <c r="O352"/>
      <c r="P352"/>
      <c r="Q352"/>
    </row>
    <row r="353" spans="1:17" ht="15">
      <c r="A353"/>
      <c r="B353"/>
      <c r="C353"/>
      <c r="D353"/>
      <c r="E353"/>
      <c r="F353"/>
      <c r="G353"/>
      <c r="H353"/>
      <c r="I353"/>
      <c r="J353"/>
      <c r="K353"/>
      <c r="L353"/>
      <c r="M353"/>
      <c r="N353"/>
      <c r="O353"/>
      <c r="P353"/>
      <c r="Q353"/>
    </row>
    <row r="354" spans="1:17" ht="15">
      <c r="A354"/>
      <c r="B354"/>
      <c r="C354"/>
      <c r="D354"/>
      <c r="E354"/>
      <c r="F354"/>
      <c r="G354"/>
      <c r="H354"/>
      <c r="I354"/>
      <c r="J354"/>
      <c r="K354"/>
      <c r="L354"/>
      <c r="M354"/>
      <c r="N354"/>
      <c r="O354"/>
      <c r="P354"/>
      <c r="Q354"/>
    </row>
    <row r="355" spans="1:17" ht="15">
      <c r="A355"/>
      <c r="B355"/>
      <c r="C355"/>
      <c r="D355"/>
      <c r="E355"/>
      <c r="F355"/>
      <c r="G355"/>
      <c r="H355"/>
      <c r="I355"/>
      <c r="J355"/>
      <c r="K355"/>
      <c r="L355"/>
      <c r="M355"/>
      <c r="N355"/>
      <c r="O355"/>
      <c r="P355"/>
      <c r="Q355"/>
    </row>
    <row r="356" spans="1:17" ht="15">
      <c r="A356"/>
      <c r="B356"/>
      <c r="C356"/>
      <c r="D356"/>
      <c r="E356"/>
      <c r="F356"/>
      <c r="G356"/>
      <c r="H356"/>
      <c r="I356"/>
      <c r="J356"/>
      <c r="K356"/>
      <c r="L356"/>
      <c r="M356"/>
      <c r="N356"/>
      <c r="O356"/>
      <c r="P356"/>
      <c r="Q356"/>
    </row>
    <row r="357" spans="1:17" ht="15">
      <c r="A357"/>
      <c r="B357"/>
      <c r="C357"/>
      <c r="D357"/>
      <c r="E357"/>
      <c r="F357"/>
      <c r="G357"/>
      <c r="H357"/>
      <c r="I357"/>
      <c r="J357"/>
      <c r="K357"/>
      <c r="L357"/>
      <c r="M357"/>
      <c r="N357"/>
      <c r="O357"/>
      <c r="P357"/>
      <c r="Q357"/>
    </row>
    <row r="358" spans="1:17" ht="15">
      <c r="A358"/>
      <c r="B358"/>
      <c r="C358"/>
      <c r="D358"/>
      <c r="E358"/>
      <c r="F358"/>
      <c r="G358"/>
      <c r="H358"/>
      <c r="I358"/>
      <c r="J358"/>
      <c r="K358"/>
      <c r="L358"/>
      <c r="M358"/>
      <c r="N358"/>
      <c r="O358"/>
      <c r="P358"/>
      <c r="Q358"/>
    </row>
    <row r="359" spans="1:17" ht="15">
      <c r="A359"/>
      <c r="B359"/>
      <c r="C359"/>
      <c r="D359"/>
      <c r="E359"/>
      <c r="F359"/>
      <c r="G359"/>
      <c r="H359"/>
      <c r="I359"/>
      <c r="J359"/>
      <c r="K359"/>
      <c r="L359"/>
      <c r="M359"/>
      <c r="N359"/>
      <c r="O359"/>
      <c r="P359"/>
      <c r="Q359"/>
    </row>
    <row r="360" spans="1:17" ht="15">
      <c r="A360"/>
      <c r="B360"/>
      <c r="C360"/>
      <c r="D360"/>
      <c r="E360"/>
      <c r="F360"/>
      <c r="G360"/>
      <c r="H360"/>
      <c r="I360"/>
      <c r="J360"/>
      <c r="K360"/>
      <c r="L360"/>
      <c r="M360"/>
      <c r="N360"/>
      <c r="O360"/>
      <c r="P360"/>
      <c r="Q360"/>
    </row>
    <row r="361" spans="1:17" ht="15">
      <c r="A361"/>
      <c r="B361"/>
      <c r="C361"/>
      <c r="D361"/>
      <c r="E361"/>
      <c r="F361"/>
      <c r="G361"/>
      <c r="H361"/>
      <c r="I361"/>
      <c r="J361"/>
      <c r="K361"/>
      <c r="L361"/>
      <c r="M361"/>
      <c r="N361"/>
      <c r="O361"/>
      <c r="P361"/>
      <c r="Q361"/>
    </row>
    <row r="362" spans="1:17" ht="15">
      <c r="A362"/>
      <c r="B362"/>
      <c r="C362"/>
      <c r="D362"/>
      <c r="E362"/>
      <c r="F362"/>
      <c r="G362"/>
      <c r="H362"/>
      <c r="I362"/>
      <c r="J362"/>
      <c r="K362"/>
      <c r="L362"/>
      <c r="M362"/>
      <c r="N362"/>
      <c r="O362"/>
      <c r="P362"/>
      <c r="Q362"/>
    </row>
    <row r="363" spans="1:17" ht="15">
      <c r="A363"/>
      <c r="B363"/>
      <c r="C363"/>
      <c r="D363"/>
      <c r="E363"/>
      <c r="F363"/>
      <c r="G363"/>
      <c r="H363"/>
      <c r="I363"/>
      <c r="J363"/>
      <c r="K363"/>
      <c r="L363"/>
      <c r="M363"/>
      <c r="N363"/>
      <c r="O363"/>
      <c r="P363"/>
      <c r="Q363"/>
    </row>
    <row r="364" spans="1:17" ht="15">
      <c r="A364"/>
      <c r="B364"/>
      <c r="C364"/>
      <c r="D364"/>
      <c r="E364"/>
      <c r="F364"/>
      <c r="G364"/>
      <c r="H364"/>
      <c r="I364"/>
      <c r="J364"/>
      <c r="K364"/>
      <c r="L364"/>
      <c r="M364"/>
      <c r="N364"/>
      <c r="O364"/>
      <c r="P364"/>
      <c r="Q364"/>
    </row>
    <row r="365" spans="1:17" ht="15">
      <c r="A365"/>
      <c r="B365"/>
      <c r="C365"/>
      <c r="D365"/>
      <c r="E365"/>
      <c r="F365"/>
      <c r="G365"/>
      <c r="H365"/>
      <c r="I365"/>
      <c r="J365"/>
      <c r="K365"/>
      <c r="L365"/>
      <c r="M365"/>
      <c r="N365"/>
      <c r="O365"/>
      <c r="P365"/>
      <c r="Q365"/>
    </row>
    <row r="366" spans="1:17" ht="15">
      <c r="A366"/>
      <c r="B366"/>
      <c r="C366"/>
      <c r="D366"/>
      <c r="E366"/>
      <c r="F366"/>
      <c r="G366"/>
      <c r="H366"/>
      <c r="I366"/>
      <c r="J366"/>
      <c r="K366"/>
      <c r="L366"/>
      <c r="M366"/>
      <c r="N366"/>
      <c r="O366"/>
      <c r="P366"/>
      <c r="Q366"/>
    </row>
    <row r="367" spans="1:17" ht="15">
      <c r="A367"/>
      <c r="B367"/>
      <c r="C367"/>
      <c r="D367"/>
      <c r="E367"/>
      <c r="F367"/>
      <c r="G367"/>
      <c r="H367"/>
      <c r="I367"/>
      <c r="J367"/>
      <c r="K367"/>
      <c r="L367"/>
      <c r="M367"/>
      <c r="N367"/>
      <c r="O367"/>
      <c r="P367"/>
      <c r="Q367"/>
    </row>
    <row r="368" spans="1:17" ht="15">
      <c r="A368"/>
      <c r="B368"/>
      <c r="C368"/>
      <c r="D368"/>
      <c r="E368"/>
      <c r="F368"/>
      <c r="G368"/>
      <c r="H368"/>
      <c r="I368"/>
      <c r="J368"/>
      <c r="K368"/>
      <c r="L368"/>
      <c r="M368"/>
      <c r="N368"/>
      <c r="O368"/>
      <c r="P368"/>
      <c r="Q368"/>
    </row>
    <row r="369" spans="1:17" ht="15">
      <c r="A369"/>
      <c r="B369"/>
      <c r="C369"/>
      <c r="D369"/>
      <c r="E369"/>
      <c r="F369"/>
      <c r="G369"/>
      <c r="H369"/>
      <c r="I369"/>
      <c r="J369"/>
      <c r="K369"/>
      <c r="L369"/>
      <c r="M369"/>
      <c r="N369"/>
      <c r="O369"/>
      <c r="P369"/>
      <c r="Q369"/>
    </row>
    <row r="370" spans="1:17" ht="15">
      <c r="A370"/>
      <c r="B370"/>
      <c r="C370"/>
      <c r="D370"/>
      <c r="E370"/>
      <c r="F370"/>
      <c r="G370"/>
      <c r="H370"/>
      <c r="I370"/>
      <c r="J370"/>
      <c r="K370"/>
      <c r="L370"/>
      <c r="M370"/>
      <c r="N370"/>
      <c r="O370"/>
      <c r="P370"/>
      <c r="Q370"/>
    </row>
    <row r="371" spans="1:17" ht="15">
      <c r="A371"/>
      <c r="B371"/>
      <c r="C371"/>
      <c r="D371"/>
      <c r="E371"/>
      <c r="F371"/>
      <c r="G371"/>
      <c r="H371"/>
      <c r="I371"/>
      <c r="J371"/>
      <c r="K371"/>
      <c r="L371"/>
      <c r="M371"/>
      <c r="N371"/>
      <c r="O371"/>
      <c r="P371"/>
      <c r="Q371"/>
    </row>
    <row r="372" spans="1:17" ht="15">
      <c r="A372"/>
      <c r="B372"/>
      <c r="C372"/>
      <c r="D372"/>
      <c r="E372"/>
      <c r="F372"/>
      <c r="G372"/>
      <c r="H372"/>
      <c r="I372"/>
      <c r="J372"/>
      <c r="K372"/>
      <c r="L372"/>
      <c r="M372"/>
      <c r="N372"/>
      <c r="O372"/>
      <c r="P372"/>
      <c r="Q372"/>
    </row>
    <row r="373" spans="1:17" ht="15">
      <c r="A373"/>
      <c r="B373"/>
      <c r="C373"/>
      <c r="D373"/>
      <c r="E373"/>
      <c r="F373"/>
      <c r="G373"/>
      <c r="H373"/>
      <c r="I373"/>
      <c r="J373"/>
      <c r="K373"/>
      <c r="L373"/>
      <c r="M373"/>
      <c r="N373"/>
      <c r="O373"/>
      <c r="P373"/>
      <c r="Q373"/>
    </row>
    <row r="374" spans="1:17" ht="15">
      <c r="A374"/>
      <c r="B374"/>
      <c r="C374"/>
      <c r="D374"/>
      <c r="E374"/>
      <c r="F374"/>
      <c r="G374"/>
      <c r="H374"/>
      <c r="I374"/>
      <c r="J374"/>
      <c r="K374"/>
      <c r="L374"/>
      <c r="M374"/>
      <c r="N374"/>
      <c r="O374"/>
      <c r="P374"/>
      <c r="Q374"/>
    </row>
    <row r="375" spans="1:17" ht="15">
      <c r="A375"/>
      <c r="B375"/>
      <c r="C375"/>
      <c r="D375"/>
      <c r="E375"/>
      <c r="F375"/>
      <c r="G375"/>
      <c r="H375"/>
      <c r="I375"/>
      <c r="J375"/>
      <c r="K375"/>
      <c r="L375"/>
      <c r="M375"/>
      <c r="N375"/>
      <c r="O375"/>
      <c r="P375"/>
      <c r="Q375"/>
    </row>
    <row r="376" spans="1:17" ht="15">
      <c r="A376"/>
      <c r="B376"/>
      <c r="C376"/>
      <c r="D376"/>
      <c r="E376"/>
      <c r="F376"/>
      <c r="G376"/>
      <c r="H376"/>
      <c r="I376"/>
      <c r="J376"/>
      <c r="K376"/>
      <c r="L376"/>
      <c r="M376"/>
      <c r="N376"/>
      <c r="O376"/>
      <c r="P376"/>
      <c r="Q376"/>
    </row>
    <row r="377" spans="1:17" ht="15">
      <c r="A377"/>
      <c r="B377"/>
      <c r="C377"/>
      <c r="D377"/>
      <c r="E377"/>
      <c r="F377"/>
      <c r="G377"/>
      <c r="H377"/>
      <c r="I377"/>
      <c r="J377"/>
      <c r="K377"/>
      <c r="L377"/>
      <c r="M377"/>
      <c r="N377"/>
      <c r="O377"/>
      <c r="P377"/>
      <c r="Q377"/>
    </row>
    <row r="378" spans="1:17" ht="15">
      <c r="A378"/>
      <c r="B378"/>
      <c r="C378"/>
      <c r="D378"/>
      <c r="E378"/>
      <c r="F378"/>
      <c r="G378"/>
      <c r="H378"/>
      <c r="I378"/>
      <c r="J378"/>
      <c r="K378"/>
      <c r="L378"/>
      <c r="M378"/>
      <c r="N378"/>
      <c r="O378"/>
      <c r="P378"/>
      <c r="Q378"/>
    </row>
    <row r="379" spans="1:17" ht="15">
      <c r="A379"/>
      <c r="B379"/>
      <c r="C379"/>
      <c r="D379"/>
      <c r="E379"/>
      <c r="F379"/>
      <c r="G379"/>
      <c r="H379"/>
      <c r="I379"/>
      <c r="J379"/>
      <c r="K379"/>
      <c r="L379"/>
      <c r="M379"/>
      <c r="N379"/>
      <c r="O379"/>
      <c r="P379"/>
      <c r="Q379"/>
    </row>
    <row r="380" spans="1:17" ht="15">
      <c r="A380"/>
      <c r="B380"/>
      <c r="C380"/>
      <c r="D380"/>
      <c r="E380"/>
      <c r="F380"/>
      <c r="G380"/>
      <c r="H380"/>
      <c r="I380"/>
      <c r="J380"/>
      <c r="K380"/>
      <c r="L380"/>
      <c r="M380"/>
      <c r="N380"/>
      <c r="O380"/>
      <c r="P380"/>
      <c r="Q380"/>
    </row>
    <row r="381" spans="1:17" ht="15">
      <c r="A381"/>
      <c r="B381"/>
      <c r="C381"/>
      <c r="D381"/>
      <c r="E381"/>
      <c r="F381"/>
      <c r="G381"/>
      <c r="H381"/>
      <c r="I381"/>
      <c r="J381"/>
      <c r="K381"/>
      <c r="L381"/>
      <c r="M381"/>
      <c r="N381"/>
      <c r="O381"/>
      <c r="P381"/>
      <c r="Q381"/>
    </row>
    <row r="382" spans="1:17" ht="15">
      <c r="A382"/>
      <c r="B382"/>
      <c r="C382"/>
      <c r="D382"/>
      <c r="E382"/>
      <c r="F382"/>
      <c r="G382"/>
      <c r="H382"/>
      <c r="I382"/>
      <c r="J382"/>
      <c r="K382"/>
      <c r="L382"/>
      <c r="M382"/>
      <c r="N382"/>
      <c r="O382"/>
      <c r="P382"/>
      <c r="Q382"/>
    </row>
    <row r="383" spans="1:17" ht="15">
      <c r="A383"/>
      <c r="B383"/>
      <c r="C383"/>
      <c r="D383"/>
      <c r="E383"/>
      <c r="F383"/>
      <c r="G383"/>
      <c r="H383"/>
      <c r="I383"/>
      <c r="J383"/>
      <c r="K383"/>
      <c r="L383"/>
      <c r="M383"/>
      <c r="N383"/>
      <c r="O383"/>
      <c r="P383"/>
      <c r="Q383"/>
    </row>
    <row r="384" spans="1:17" ht="15">
      <c r="A384"/>
      <c r="B384"/>
      <c r="C384"/>
      <c r="D384"/>
      <c r="E384"/>
      <c r="F384"/>
      <c r="G384"/>
      <c r="H384"/>
      <c r="I384"/>
      <c r="J384"/>
      <c r="K384"/>
      <c r="L384"/>
      <c r="M384"/>
      <c r="N384"/>
      <c r="O384"/>
      <c r="P384"/>
      <c r="Q384"/>
    </row>
    <row r="385" spans="1:17" ht="15">
      <c r="A385"/>
      <c r="B385"/>
      <c r="C385"/>
      <c r="D385"/>
      <c r="E385"/>
      <c r="F385"/>
      <c r="G385"/>
      <c r="H385"/>
      <c r="I385"/>
      <c r="J385"/>
      <c r="K385"/>
      <c r="L385"/>
      <c r="M385"/>
      <c r="N385"/>
      <c r="O385"/>
      <c r="P385"/>
      <c r="Q385"/>
    </row>
    <row r="386" spans="1:17" ht="15">
      <c r="A386"/>
      <c r="B386"/>
      <c r="C386"/>
      <c r="D386"/>
      <c r="E386"/>
      <c r="F386"/>
      <c r="G386"/>
      <c r="H386"/>
      <c r="I386"/>
      <c r="J386"/>
      <c r="K386"/>
      <c r="L386"/>
      <c r="M386"/>
      <c r="N386"/>
      <c r="O386"/>
      <c r="P386"/>
      <c r="Q386"/>
    </row>
    <row r="387" spans="1:17" ht="15">
      <c r="A387"/>
      <c r="B387"/>
      <c r="C387"/>
      <c r="D387"/>
      <c r="E387"/>
      <c r="F387"/>
      <c r="G387"/>
      <c r="H387"/>
      <c r="I387"/>
      <c r="J387"/>
      <c r="K387"/>
      <c r="L387"/>
      <c r="M387"/>
      <c r="N387"/>
      <c r="O387"/>
      <c r="P387"/>
      <c r="Q387"/>
    </row>
    <row r="388" spans="1:17" ht="15">
      <c r="A388"/>
      <c r="B388"/>
      <c r="C388"/>
      <c r="D388"/>
      <c r="E388"/>
      <c r="F388"/>
      <c r="G388"/>
      <c r="H388"/>
      <c r="I388"/>
      <c r="J388"/>
      <c r="K388"/>
      <c r="L388"/>
      <c r="M388"/>
      <c r="N388"/>
      <c r="O388"/>
      <c r="P388"/>
      <c r="Q388"/>
    </row>
    <row r="389" spans="1:17" ht="15">
      <c r="A389"/>
      <c r="B389"/>
      <c r="C389"/>
      <c r="D389"/>
      <c r="E389"/>
      <c r="F389"/>
      <c r="G389"/>
      <c r="H389"/>
      <c r="I389"/>
      <c r="J389"/>
      <c r="K389"/>
      <c r="L389"/>
      <c r="M389"/>
      <c r="N389"/>
      <c r="O389"/>
      <c r="P389"/>
      <c r="Q389"/>
    </row>
    <row r="390" spans="1:17" ht="15">
      <c r="A390"/>
      <c r="B390"/>
      <c r="C390"/>
      <c r="D390"/>
      <c r="E390"/>
      <c r="F390"/>
      <c r="G390"/>
      <c r="H390"/>
      <c r="I390"/>
      <c r="J390"/>
      <c r="K390"/>
      <c r="L390"/>
      <c r="M390"/>
      <c r="N390"/>
      <c r="O390"/>
      <c r="P390"/>
      <c r="Q390"/>
    </row>
    <row r="391" spans="1:17" ht="15">
      <c r="A391"/>
      <c r="B391"/>
      <c r="C391"/>
      <c r="D391"/>
      <c r="E391"/>
      <c r="F391"/>
      <c r="G391"/>
      <c r="H391"/>
      <c r="I391"/>
      <c r="J391"/>
      <c r="K391"/>
      <c r="L391"/>
      <c r="M391"/>
      <c r="N391"/>
      <c r="O391"/>
      <c r="P391"/>
      <c r="Q391"/>
    </row>
    <row r="392" spans="1:17" ht="15">
      <c r="A392"/>
      <c r="B392"/>
      <c r="C392"/>
      <c r="D392"/>
      <c r="E392"/>
      <c r="F392"/>
      <c r="G392"/>
      <c r="H392"/>
      <c r="I392"/>
      <c r="J392"/>
      <c r="K392"/>
      <c r="L392"/>
      <c r="M392"/>
      <c r="N392"/>
      <c r="O392"/>
      <c r="P392"/>
      <c r="Q392"/>
    </row>
    <row r="393" spans="1:17" ht="15">
      <c r="A393"/>
      <c r="B393"/>
      <c r="C393"/>
      <c r="D393"/>
      <c r="E393"/>
      <c r="F393"/>
      <c r="G393"/>
      <c r="H393"/>
      <c r="I393"/>
      <c r="J393"/>
      <c r="K393"/>
      <c r="L393"/>
      <c r="M393"/>
      <c r="N393"/>
      <c r="O393"/>
      <c r="P393"/>
      <c r="Q393"/>
    </row>
    <row r="394" spans="1:17" ht="15">
      <c r="A394"/>
      <c r="B394"/>
      <c r="C394"/>
      <c r="D394"/>
      <c r="E394"/>
      <c r="F394"/>
      <c r="G394"/>
      <c r="H394"/>
      <c r="I394"/>
      <c r="J394"/>
      <c r="K394"/>
      <c r="L394"/>
      <c r="M394"/>
      <c r="N394"/>
      <c r="O394"/>
      <c r="P394"/>
      <c r="Q394"/>
    </row>
    <row r="395" spans="1:17" ht="15">
      <c r="A395"/>
      <c r="B395"/>
      <c r="C395"/>
      <c r="D395"/>
      <c r="E395"/>
      <c r="F395"/>
      <c r="G395"/>
      <c r="H395"/>
      <c r="I395"/>
      <c r="J395"/>
      <c r="K395"/>
      <c r="L395"/>
      <c r="M395"/>
      <c r="N395"/>
      <c r="O395"/>
      <c r="P395"/>
      <c r="Q395"/>
    </row>
    <row r="396" spans="1:17" ht="15">
      <c r="A396"/>
      <c r="B396"/>
      <c r="C396"/>
      <c r="D396"/>
      <c r="E396"/>
      <c r="F396"/>
      <c r="G396"/>
      <c r="H396"/>
      <c r="I396"/>
      <c r="J396"/>
      <c r="K396"/>
      <c r="L396"/>
      <c r="M396"/>
      <c r="N396"/>
      <c r="O396"/>
      <c r="P396"/>
      <c r="Q396"/>
    </row>
    <row r="397" spans="1:17" ht="15">
      <c r="A397"/>
      <c r="B397"/>
      <c r="C397"/>
      <c r="D397"/>
      <c r="E397"/>
      <c r="F397"/>
      <c r="G397"/>
      <c r="H397"/>
      <c r="I397"/>
      <c r="J397"/>
      <c r="K397"/>
      <c r="L397"/>
      <c r="M397"/>
      <c r="N397"/>
      <c r="O397"/>
      <c r="P397"/>
      <c r="Q397"/>
    </row>
    <row r="398" spans="1:17" ht="15">
      <c r="A398"/>
      <c r="B398"/>
      <c r="C398"/>
      <c r="D398"/>
      <c r="E398"/>
      <c r="F398"/>
      <c r="G398"/>
      <c r="H398"/>
      <c r="I398"/>
      <c r="J398"/>
      <c r="K398"/>
      <c r="L398"/>
      <c r="M398"/>
      <c r="N398"/>
      <c r="O398"/>
      <c r="P398"/>
      <c r="Q398"/>
    </row>
    <row r="399" spans="1:17" ht="15">
      <c r="A399"/>
      <c r="B399"/>
      <c r="C399"/>
      <c r="D399"/>
      <c r="E399"/>
      <c r="F399"/>
      <c r="G399"/>
      <c r="H399"/>
      <c r="I399"/>
      <c r="J399"/>
      <c r="K399"/>
      <c r="L399"/>
      <c r="M399"/>
      <c r="N399"/>
      <c r="O399"/>
      <c r="P399"/>
      <c r="Q399"/>
    </row>
    <row r="400" spans="1:17" ht="15">
      <c r="A400"/>
      <c r="B400"/>
      <c r="C400"/>
      <c r="D400"/>
      <c r="E400"/>
      <c r="F400"/>
      <c r="G400"/>
      <c r="H400"/>
      <c r="I400"/>
      <c r="J400"/>
      <c r="K400"/>
      <c r="L400"/>
      <c r="M400"/>
      <c r="N400"/>
      <c r="O400"/>
      <c r="P400"/>
      <c r="Q400"/>
    </row>
    <row r="401" spans="1:17" ht="15">
      <c r="A401"/>
      <c r="B401"/>
      <c r="C401"/>
      <c r="D401"/>
      <c r="E401"/>
      <c r="F401"/>
      <c r="G401"/>
      <c r="H401"/>
      <c r="I401"/>
      <c r="J401"/>
      <c r="K401"/>
      <c r="L401"/>
      <c r="M401"/>
      <c r="N401"/>
      <c r="O401"/>
      <c r="P401"/>
      <c r="Q401"/>
    </row>
    <row r="402" spans="1:17" ht="15">
      <c r="A402"/>
      <c r="B402"/>
      <c r="C402"/>
      <c r="D402"/>
      <c r="E402"/>
      <c r="F402"/>
      <c r="G402"/>
      <c r="H402"/>
      <c r="I402"/>
      <c r="J402"/>
      <c r="K402"/>
      <c r="L402"/>
      <c r="M402"/>
      <c r="N402"/>
      <c r="O402"/>
      <c r="P402"/>
      <c r="Q402"/>
    </row>
    <row r="403" spans="1:17" ht="15">
      <c r="A403"/>
      <c r="B403"/>
      <c r="C403"/>
      <c r="D403"/>
      <c r="E403"/>
      <c r="F403"/>
      <c r="G403"/>
      <c r="H403"/>
      <c r="I403"/>
      <c r="J403"/>
      <c r="K403"/>
      <c r="L403"/>
      <c r="M403"/>
      <c r="N403"/>
      <c r="O403"/>
      <c r="P403"/>
      <c r="Q403"/>
    </row>
    <row r="404" spans="1:17" ht="15">
      <c r="A404"/>
      <c r="B404"/>
      <c r="C404"/>
      <c r="D404"/>
      <c r="E404"/>
      <c r="F404"/>
      <c r="G404"/>
      <c r="H404"/>
      <c r="I404"/>
      <c r="J404"/>
      <c r="K404"/>
      <c r="L404"/>
      <c r="M404"/>
      <c r="N404"/>
      <c r="O404"/>
      <c r="P404"/>
      <c r="Q404"/>
    </row>
    <row r="405" spans="1:17" ht="15">
      <c r="A405"/>
      <c r="B405"/>
      <c r="C405"/>
      <c r="D405"/>
      <c r="E405"/>
      <c r="F405"/>
      <c r="G405"/>
      <c r="H405"/>
      <c r="I405"/>
      <c r="J405"/>
      <c r="K405"/>
      <c r="L405"/>
      <c r="M405"/>
      <c r="N405"/>
      <c r="O405"/>
      <c r="P405"/>
      <c r="Q405"/>
    </row>
    <row r="406" spans="1:17" ht="15">
      <c r="A406"/>
      <c r="B406"/>
      <c r="C406"/>
      <c r="D406"/>
      <c r="E406"/>
      <c r="F406"/>
      <c r="G406"/>
      <c r="H406"/>
      <c r="I406"/>
      <c r="J406"/>
      <c r="K406"/>
      <c r="L406"/>
      <c r="M406"/>
      <c r="N406"/>
      <c r="O406"/>
      <c r="P406"/>
      <c r="Q406"/>
    </row>
    <row r="407" spans="1:17" ht="15">
      <c r="A407"/>
      <c r="B407"/>
      <c r="C407"/>
      <c r="D407"/>
      <c r="E407"/>
      <c r="F407"/>
      <c r="G407"/>
      <c r="H407"/>
      <c r="I407"/>
      <c r="J407"/>
      <c r="K407"/>
      <c r="L407"/>
      <c r="M407"/>
      <c r="N407"/>
      <c r="O407"/>
      <c r="P407"/>
      <c r="Q407"/>
    </row>
    <row r="408" spans="1:17" ht="15">
      <c r="A408"/>
      <c r="B408"/>
      <c r="C408"/>
      <c r="D408"/>
      <c r="E408"/>
      <c r="F408"/>
      <c r="G408"/>
      <c r="H408"/>
      <c r="I408"/>
      <c r="J408"/>
      <c r="K408"/>
      <c r="L408"/>
      <c r="M408"/>
      <c r="N408"/>
      <c r="O408"/>
      <c r="P408"/>
      <c r="Q408"/>
    </row>
    <row r="409" spans="1:17" ht="15">
      <c r="A409"/>
      <c r="B409"/>
      <c r="C409"/>
      <c r="D409"/>
      <c r="E409"/>
      <c r="F409"/>
      <c r="G409"/>
      <c r="H409"/>
      <c r="I409"/>
      <c r="J409"/>
      <c r="K409"/>
      <c r="L409"/>
      <c r="M409"/>
      <c r="N409"/>
      <c r="O409"/>
      <c r="P409"/>
      <c r="Q409"/>
    </row>
    <row r="410" spans="1:17" ht="15">
      <c r="A410"/>
      <c r="B410"/>
      <c r="C410"/>
      <c r="D410"/>
      <c r="E410"/>
      <c r="F410"/>
      <c r="G410"/>
      <c r="H410"/>
      <c r="I410"/>
      <c r="J410"/>
      <c r="K410"/>
      <c r="L410"/>
      <c r="M410"/>
      <c r="N410"/>
      <c r="O410"/>
      <c r="P410"/>
      <c r="Q410"/>
    </row>
    <row r="411" spans="1:17" ht="15">
      <c r="A411"/>
      <c r="B411"/>
      <c r="C411"/>
      <c r="D411"/>
      <c r="E411"/>
      <c r="F411"/>
      <c r="G411"/>
      <c r="H411"/>
      <c r="I411"/>
      <c r="J411"/>
      <c r="K411"/>
      <c r="L411"/>
      <c r="M411"/>
      <c r="N411"/>
      <c r="O411"/>
      <c r="P411"/>
      <c r="Q411"/>
    </row>
    <row r="412" spans="1:17" ht="15">
      <c r="A412"/>
      <c r="B412"/>
      <c r="C412"/>
      <c r="D412"/>
      <c r="E412"/>
      <c r="F412"/>
      <c r="G412"/>
      <c r="H412"/>
      <c r="I412"/>
      <c r="J412"/>
      <c r="K412"/>
      <c r="L412"/>
      <c r="M412"/>
      <c r="N412"/>
      <c r="O412"/>
      <c r="P412"/>
      <c r="Q412"/>
    </row>
    <row r="413" spans="1:17" ht="15">
      <c r="A413"/>
      <c r="B413"/>
      <c r="C413"/>
      <c r="D413"/>
      <c r="E413"/>
      <c r="F413"/>
      <c r="G413"/>
      <c r="H413"/>
      <c r="I413"/>
      <c r="J413"/>
      <c r="K413"/>
      <c r="L413"/>
      <c r="M413"/>
      <c r="N413"/>
      <c r="O413"/>
      <c r="P413"/>
      <c r="Q413"/>
    </row>
    <row r="414" spans="1:17" ht="15">
      <c r="A414"/>
      <c r="B414"/>
      <c r="C414"/>
      <c r="D414"/>
      <c r="E414"/>
      <c r="F414"/>
      <c r="G414"/>
      <c r="H414"/>
      <c r="I414"/>
      <c r="J414"/>
      <c r="K414"/>
      <c r="L414"/>
      <c r="M414"/>
      <c r="N414"/>
      <c r="O414"/>
      <c r="P414"/>
      <c r="Q414"/>
    </row>
    <row r="415" spans="1:17" ht="15">
      <c r="A415"/>
      <c r="B415"/>
      <c r="C415"/>
      <c r="D415"/>
      <c r="E415"/>
      <c r="F415"/>
      <c r="G415"/>
      <c r="H415"/>
      <c r="I415"/>
      <c r="J415"/>
      <c r="K415"/>
      <c r="L415"/>
      <c r="M415"/>
      <c r="N415"/>
      <c r="O415"/>
      <c r="P415"/>
      <c r="Q415"/>
    </row>
    <row r="416" spans="1:17" ht="15">
      <c r="A416"/>
      <c r="B416"/>
      <c r="C416"/>
      <c r="D416"/>
      <c r="E416"/>
      <c r="F416"/>
      <c r="G416"/>
      <c r="H416"/>
      <c r="I416"/>
      <c r="J416"/>
      <c r="K416"/>
      <c r="L416"/>
      <c r="M416"/>
      <c r="N416"/>
      <c r="O416"/>
      <c r="P416"/>
      <c r="Q416"/>
    </row>
    <row r="417" spans="1:17" ht="15">
      <c r="A417"/>
      <c r="B417"/>
      <c r="C417"/>
      <c r="D417"/>
      <c r="E417"/>
      <c r="F417"/>
      <c r="G417"/>
      <c r="H417"/>
      <c r="I417"/>
      <c r="J417"/>
      <c r="K417"/>
      <c r="L417"/>
      <c r="M417"/>
      <c r="N417"/>
      <c r="O417"/>
      <c r="P417"/>
      <c r="Q417"/>
    </row>
    <row r="418" spans="1:17" ht="15">
      <c r="A418"/>
      <c r="B418"/>
      <c r="C418"/>
      <c r="D418"/>
      <c r="E418"/>
      <c r="F418"/>
      <c r="G418"/>
      <c r="H418"/>
      <c r="I418"/>
      <c r="J418"/>
      <c r="K418"/>
      <c r="L418"/>
      <c r="M418"/>
      <c r="N418"/>
      <c r="O418"/>
      <c r="P418"/>
      <c r="Q418"/>
    </row>
    <row r="419" spans="1:17" ht="15">
      <c r="A419"/>
      <c r="B419"/>
      <c r="C419"/>
      <c r="D419"/>
      <c r="E419"/>
      <c r="F419"/>
      <c r="G419"/>
      <c r="H419"/>
      <c r="I419"/>
      <c r="J419"/>
      <c r="K419"/>
      <c r="L419"/>
      <c r="M419"/>
      <c r="N419"/>
      <c r="O419"/>
      <c r="P419"/>
      <c r="Q419"/>
    </row>
    <row r="420" spans="1:17" ht="15">
      <c r="A420"/>
      <c r="B420"/>
      <c r="C420"/>
      <c r="D420"/>
      <c r="E420"/>
      <c r="F420"/>
      <c r="G420"/>
      <c r="H420"/>
      <c r="I420"/>
      <c r="J420"/>
      <c r="K420"/>
      <c r="L420"/>
      <c r="M420"/>
      <c r="N420"/>
      <c r="O420"/>
      <c r="P420"/>
      <c r="Q420"/>
    </row>
    <row r="421" spans="1:17" ht="15">
      <c r="A421"/>
      <c r="B421"/>
      <c r="C421"/>
      <c r="D421"/>
      <c r="E421"/>
      <c r="F421"/>
      <c r="G421"/>
      <c r="H421"/>
      <c r="I421"/>
      <c r="J421"/>
      <c r="K421"/>
      <c r="L421"/>
      <c r="M421"/>
      <c r="N421"/>
      <c r="O421"/>
      <c r="P421"/>
      <c r="Q421"/>
    </row>
    <row r="422" spans="1:17" ht="15">
      <c r="A422"/>
      <c r="B422"/>
      <c r="C422"/>
      <c r="D422"/>
      <c r="E422"/>
      <c r="F422"/>
      <c r="G422"/>
      <c r="H422"/>
      <c r="I422"/>
      <c r="J422"/>
      <c r="K422"/>
      <c r="L422"/>
      <c r="M422"/>
      <c r="N422"/>
      <c r="O422"/>
      <c r="P422"/>
      <c r="Q422"/>
    </row>
    <row r="423" spans="1:17" ht="15">
      <c r="A423"/>
      <c r="B423"/>
      <c r="C423"/>
      <c r="D423"/>
      <c r="E423"/>
      <c r="F423"/>
      <c r="G423"/>
      <c r="H423"/>
      <c r="I423"/>
      <c r="J423"/>
      <c r="K423"/>
      <c r="L423"/>
      <c r="M423"/>
      <c r="N423"/>
      <c r="O423"/>
      <c r="P423"/>
      <c r="Q423"/>
    </row>
    <row r="424" spans="1:17" ht="15">
      <c r="A424"/>
      <c r="B424"/>
      <c r="C424"/>
      <c r="D424"/>
      <c r="E424"/>
      <c r="F424"/>
      <c r="G424"/>
      <c r="H424"/>
      <c r="I424"/>
      <c r="J424"/>
      <c r="K424"/>
      <c r="L424"/>
      <c r="M424"/>
      <c r="N424"/>
      <c r="O424"/>
      <c r="P424"/>
      <c r="Q424"/>
    </row>
    <row r="425" spans="1:17" ht="15">
      <c r="A425"/>
      <c r="B425"/>
      <c r="C425"/>
      <c r="D425"/>
      <c r="E425"/>
      <c r="F425"/>
      <c r="G425"/>
      <c r="H425"/>
      <c r="I425"/>
      <c r="J425"/>
      <c r="K425"/>
      <c r="L425"/>
      <c r="M425"/>
      <c r="N425"/>
      <c r="O425"/>
      <c r="P425"/>
      <c r="Q425"/>
    </row>
    <row r="426" spans="1:17" ht="15">
      <c r="A426"/>
      <c r="B426"/>
      <c r="C426"/>
      <c r="D426"/>
      <c r="E426"/>
      <c r="F426"/>
      <c r="G426"/>
      <c r="H426"/>
      <c r="I426"/>
      <c r="J426"/>
      <c r="K426"/>
      <c r="L426"/>
      <c r="M426"/>
      <c r="N426"/>
      <c r="O426"/>
      <c r="P426"/>
      <c r="Q426"/>
    </row>
    <row r="427" spans="1:17" ht="15">
      <c r="A427"/>
      <c r="B427"/>
      <c r="C427"/>
      <c r="D427"/>
      <c r="E427"/>
      <c r="F427"/>
      <c r="G427"/>
      <c r="H427"/>
      <c r="I427"/>
      <c r="J427"/>
      <c r="K427"/>
      <c r="L427"/>
      <c r="M427"/>
      <c r="N427"/>
      <c r="O427"/>
      <c r="P427"/>
      <c r="Q427"/>
    </row>
    <row r="428" spans="1:17" ht="15">
      <c r="A428"/>
      <c r="B428"/>
      <c r="C428"/>
      <c r="D428"/>
      <c r="E428"/>
      <c r="F428"/>
      <c r="G428"/>
      <c r="H428"/>
      <c r="I428"/>
      <c r="J428"/>
      <c r="K428"/>
      <c r="L428"/>
      <c r="M428"/>
      <c r="N428"/>
      <c r="O428"/>
      <c r="P428"/>
      <c r="Q428"/>
    </row>
    <row r="429" spans="1:17" ht="15">
      <c r="A429"/>
      <c r="B429"/>
      <c r="C429"/>
      <c r="D429"/>
      <c r="E429"/>
      <c r="F429"/>
      <c r="G429"/>
      <c r="H429"/>
      <c r="I429"/>
      <c r="J429"/>
      <c r="K429"/>
      <c r="L429"/>
      <c r="M429"/>
      <c r="N429"/>
      <c r="O429"/>
      <c r="P429"/>
      <c r="Q429"/>
    </row>
    <row r="430" spans="1:17" ht="15">
      <c r="A430"/>
      <c r="B430"/>
      <c r="C430"/>
      <c r="D430"/>
      <c r="E430"/>
      <c r="F430"/>
      <c r="G430"/>
      <c r="H430"/>
      <c r="I430"/>
      <c r="J430"/>
      <c r="K430"/>
      <c r="L430"/>
      <c r="M430"/>
      <c r="N430"/>
      <c r="O430"/>
      <c r="P430"/>
      <c r="Q430"/>
    </row>
    <row r="431" spans="1:17" ht="15">
      <c r="A431"/>
      <c r="B431"/>
      <c r="C431"/>
      <c r="D431"/>
      <c r="E431"/>
      <c r="F431"/>
      <c r="G431"/>
      <c r="H431"/>
      <c r="I431"/>
      <c r="J431"/>
      <c r="K431"/>
      <c r="L431"/>
      <c r="M431"/>
      <c r="N431"/>
      <c r="O431"/>
      <c r="P431"/>
      <c r="Q431"/>
    </row>
    <row r="432" spans="1:17" ht="15">
      <c r="A432"/>
      <c r="B432"/>
      <c r="C432"/>
      <c r="D432"/>
      <c r="E432"/>
      <c r="F432"/>
      <c r="G432"/>
      <c r="H432"/>
      <c r="I432"/>
      <c r="J432"/>
      <c r="K432"/>
      <c r="L432"/>
      <c r="M432"/>
      <c r="N432"/>
      <c r="O432"/>
      <c r="P432"/>
      <c r="Q432"/>
    </row>
    <row r="433" spans="1:17" ht="15">
      <c r="A433"/>
      <c r="B433"/>
      <c r="C433"/>
      <c r="D433"/>
      <c r="E433"/>
      <c r="F433"/>
      <c r="G433"/>
      <c r="H433"/>
      <c r="I433"/>
      <c r="J433"/>
      <c r="K433"/>
      <c r="L433"/>
      <c r="M433"/>
      <c r="N433"/>
      <c r="O433"/>
      <c r="P433"/>
      <c r="Q433"/>
    </row>
    <row r="434" spans="1:17" ht="15">
      <c r="A434"/>
      <c r="B434"/>
      <c r="C434"/>
      <c r="D434"/>
      <c r="E434"/>
      <c r="F434"/>
      <c r="G434"/>
      <c r="H434"/>
      <c r="I434"/>
      <c r="J434"/>
      <c r="K434"/>
      <c r="L434"/>
      <c r="M434"/>
      <c r="N434"/>
      <c r="O434"/>
      <c r="P434"/>
      <c r="Q434"/>
    </row>
    <row r="435" spans="1:17" ht="15">
      <c r="A435"/>
      <c r="B435"/>
      <c r="C435"/>
      <c r="D435"/>
      <c r="E435"/>
      <c r="F435"/>
      <c r="G435"/>
      <c r="H435"/>
      <c r="I435"/>
      <c r="J435"/>
      <c r="K435"/>
      <c r="L435"/>
      <c r="M435"/>
      <c r="N435"/>
      <c r="O435"/>
      <c r="P435"/>
      <c r="Q435"/>
    </row>
    <row r="436" spans="1:17" ht="15">
      <c r="A436"/>
      <c r="B436"/>
      <c r="C436"/>
      <c r="D436"/>
      <c r="E436"/>
      <c r="F436"/>
      <c r="G436"/>
      <c r="H436"/>
      <c r="I436"/>
      <c r="J436"/>
      <c r="K436"/>
      <c r="L436"/>
      <c r="M436"/>
      <c r="N436"/>
      <c r="O436"/>
      <c r="P436"/>
      <c r="Q436"/>
    </row>
    <row r="437" spans="1:17" ht="15">
      <c r="A437"/>
      <c r="B437"/>
      <c r="C437"/>
      <c r="D437"/>
      <c r="E437"/>
      <c r="F437"/>
      <c r="G437"/>
      <c r="H437"/>
      <c r="I437"/>
      <c r="J437"/>
      <c r="K437"/>
      <c r="L437"/>
      <c r="M437"/>
      <c r="N437"/>
      <c r="O437"/>
      <c r="P437"/>
      <c r="Q437"/>
    </row>
    <row r="438" spans="1:17" ht="15">
      <c r="A438"/>
      <c r="B438"/>
      <c r="C438"/>
      <c r="D438"/>
      <c r="E438"/>
      <c r="F438"/>
      <c r="G438"/>
      <c r="H438"/>
      <c r="I438"/>
      <c r="J438"/>
      <c r="K438"/>
      <c r="L438"/>
      <c r="M438"/>
      <c r="N438"/>
      <c r="O438"/>
      <c r="P438"/>
      <c r="Q438"/>
    </row>
    <row r="439" spans="1:17" ht="15">
      <c r="A439"/>
      <c r="B439"/>
      <c r="C439"/>
      <c r="D439"/>
      <c r="E439"/>
      <c r="F439"/>
      <c r="G439"/>
      <c r="H439"/>
      <c r="I439"/>
      <c r="J439"/>
      <c r="K439"/>
      <c r="L439"/>
      <c r="M439"/>
      <c r="N439"/>
      <c r="O439"/>
      <c r="P439"/>
      <c r="Q439"/>
    </row>
    <row r="440" spans="1:17" ht="15">
      <c r="A440"/>
      <c r="B440"/>
      <c r="C440"/>
      <c r="D440"/>
      <c r="E440"/>
      <c r="F440"/>
      <c r="G440"/>
      <c r="H440"/>
      <c r="I440"/>
      <c r="J440"/>
      <c r="K440"/>
      <c r="L440"/>
      <c r="M440"/>
      <c r="N440"/>
      <c r="O440"/>
      <c r="P440"/>
      <c r="Q440"/>
    </row>
    <row r="441" spans="1:17" ht="15">
      <c r="A441"/>
      <c r="B441"/>
      <c r="C441"/>
      <c r="D441"/>
      <c r="E441"/>
      <c r="F441"/>
      <c r="G441"/>
      <c r="H441"/>
      <c r="I441"/>
      <c r="J441"/>
      <c r="K441"/>
      <c r="L441"/>
      <c r="M441"/>
      <c r="N441"/>
      <c r="O441"/>
      <c r="P441"/>
      <c r="Q441"/>
    </row>
    <row r="442" spans="1:17" ht="15">
      <c r="A442"/>
      <c r="B442"/>
      <c r="C442"/>
      <c r="D442"/>
      <c r="E442"/>
      <c r="F442"/>
      <c r="G442"/>
      <c r="H442"/>
      <c r="I442"/>
      <c r="J442"/>
      <c r="K442"/>
      <c r="L442"/>
      <c r="M442"/>
      <c r="N442"/>
      <c r="O442"/>
      <c r="P442"/>
      <c r="Q442"/>
    </row>
    <row r="443" spans="1:17" ht="15">
      <c r="A443"/>
      <c r="B443"/>
      <c r="C443"/>
      <c r="D443"/>
      <c r="E443"/>
      <c r="F443"/>
      <c r="G443"/>
      <c r="H443"/>
      <c r="I443"/>
      <c r="J443"/>
      <c r="K443"/>
      <c r="L443"/>
      <c r="M443"/>
      <c r="N443"/>
      <c r="O443"/>
      <c r="P443"/>
      <c r="Q443"/>
    </row>
    <row r="444" spans="1:17" ht="15">
      <c r="A444"/>
      <c r="B444"/>
      <c r="C444"/>
      <c r="D444"/>
      <c r="E444"/>
      <c r="F444"/>
      <c r="G444"/>
      <c r="H444"/>
      <c r="I444"/>
      <c r="J444"/>
      <c r="K444"/>
      <c r="L444"/>
      <c r="M444"/>
      <c r="N444"/>
      <c r="O444"/>
      <c r="P444"/>
      <c r="Q444"/>
    </row>
    <row r="445" spans="1:17" ht="15">
      <c r="A445"/>
      <c r="B445"/>
      <c r="C445"/>
      <c r="D445"/>
      <c r="E445"/>
      <c r="F445"/>
      <c r="G445"/>
      <c r="H445"/>
      <c r="I445"/>
      <c r="J445"/>
      <c r="K445"/>
      <c r="L445"/>
      <c r="M445"/>
      <c r="N445"/>
      <c r="O445"/>
      <c r="P445"/>
      <c r="Q445"/>
    </row>
    <row r="446" spans="1:17" ht="15">
      <c r="A446"/>
      <c r="B446"/>
      <c r="C446"/>
      <c r="D446"/>
      <c r="E446"/>
      <c r="F446"/>
      <c r="G446"/>
      <c r="H446"/>
      <c r="I446"/>
      <c r="J446"/>
      <c r="K446"/>
      <c r="L446"/>
      <c r="M446"/>
      <c r="N446"/>
      <c r="O446"/>
      <c r="P446"/>
      <c r="Q446"/>
    </row>
    <row r="447" spans="1:17" ht="15">
      <c r="A447"/>
      <c r="B447"/>
      <c r="C447"/>
      <c r="D447"/>
      <c r="E447"/>
      <c r="F447"/>
      <c r="G447"/>
      <c r="H447"/>
      <c r="I447"/>
      <c r="J447"/>
      <c r="K447"/>
      <c r="L447"/>
      <c r="M447"/>
      <c r="N447"/>
      <c r="O447"/>
      <c r="P447"/>
      <c r="Q447"/>
    </row>
    <row r="448" spans="1:17" ht="15">
      <c r="A448"/>
      <c r="B448"/>
      <c r="C448"/>
      <c r="D448"/>
      <c r="E448"/>
      <c r="F448"/>
      <c r="G448"/>
      <c r="H448"/>
      <c r="I448"/>
      <c r="J448"/>
      <c r="K448"/>
      <c r="L448"/>
      <c r="M448"/>
      <c r="N448"/>
      <c r="O448"/>
      <c r="P448"/>
      <c r="Q448"/>
    </row>
    <row r="449" spans="1:17" ht="15">
      <c r="A449"/>
      <c r="B449"/>
      <c r="C449"/>
      <c r="D449"/>
      <c r="E449"/>
      <c r="F449"/>
      <c r="G449"/>
      <c r="H449"/>
      <c r="I449"/>
      <c r="J449"/>
      <c r="K449"/>
      <c r="L449"/>
      <c r="M449"/>
      <c r="N449"/>
      <c r="O449"/>
      <c r="P449"/>
      <c r="Q449"/>
    </row>
    <row r="450" spans="1:17" ht="15">
      <c r="A450"/>
      <c r="B450"/>
      <c r="C450"/>
      <c r="D450"/>
      <c r="E450"/>
      <c r="F450"/>
      <c r="G450"/>
      <c r="H450"/>
      <c r="I450"/>
      <c r="J450"/>
      <c r="K450"/>
      <c r="L450"/>
      <c r="M450"/>
      <c r="N450"/>
      <c r="O450"/>
      <c r="P450"/>
      <c r="Q450"/>
    </row>
    <row r="451" spans="1:17" ht="15">
      <c r="A451"/>
      <c r="B451"/>
      <c r="C451"/>
      <c r="D451"/>
      <c r="E451"/>
      <c r="F451"/>
      <c r="G451"/>
      <c r="H451"/>
      <c r="I451"/>
      <c r="J451"/>
      <c r="K451"/>
      <c r="L451"/>
      <c r="M451"/>
      <c r="N451"/>
      <c r="O451"/>
      <c r="P451"/>
      <c r="Q451"/>
    </row>
    <row r="452" spans="1:17" ht="15">
      <c r="A452"/>
      <c r="B452"/>
      <c r="C452"/>
      <c r="D452"/>
      <c r="E452"/>
      <c r="F452"/>
      <c r="G452"/>
      <c r="H452"/>
      <c r="I452"/>
      <c r="J452"/>
      <c r="K452"/>
      <c r="L452"/>
      <c r="M452"/>
      <c r="N452"/>
      <c r="O452"/>
      <c r="P452"/>
      <c r="Q452"/>
    </row>
    <row r="453" spans="1:17" ht="15">
      <c r="A453"/>
      <c r="B453"/>
      <c r="C453"/>
      <c r="D453"/>
      <c r="E453"/>
      <c r="F453"/>
      <c r="G453"/>
      <c r="H453"/>
      <c r="I453"/>
      <c r="J453"/>
      <c r="K453"/>
      <c r="L453"/>
      <c r="M453"/>
      <c r="N453"/>
      <c r="O453"/>
      <c r="P453"/>
      <c r="Q453"/>
    </row>
    <row r="454" spans="1:17" ht="15">
      <c r="A454"/>
      <c r="B454"/>
      <c r="C454"/>
      <c r="D454"/>
      <c r="E454"/>
      <c r="F454"/>
      <c r="G454"/>
      <c r="H454"/>
      <c r="I454"/>
      <c r="J454"/>
      <c r="K454"/>
      <c r="L454"/>
      <c r="M454"/>
      <c r="N454"/>
      <c r="O454"/>
      <c r="P454"/>
      <c r="Q454"/>
    </row>
    <row r="455" spans="1:17" ht="15">
      <c r="A455"/>
      <c r="B455"/>
      <c r="C455"/>
      <c r="D455"/>
      <c r="E455"/>
      <c r="F455"/>
      <c r="G455"/>
      <c r="H455"/>
      <c r="I455"/>
      <c r="J455"/>
      <c r="K455"/>
      <c r="L455"/>
      <c r="M455"/>
      <c r="N455"/>
      <c r="O455"/>
      <c r="P455"/>
      <c r="Q455"/>
    </row>
    <row r="456" spans="1:17" ht="15">
      <c r="A456"/>
      <c r="B456"/>
      <c r="C456"/>
      <c r="D456"/>
      <c r="E456"/>
      <c r="F456"/>
      <c r="G456"/>
      <c r="H456"/>
      <c r="I456"/>
      <c r="J456"/>
      <c r="K456"/>
      <c r="L456"/>
      <c r="M456"/>
      <c r="N456"/>
      <c r="O456"/>
      <c r="P456"/>
      <c r="Q456"/>
    </row>
    <row r="457" spans="1:17" ht="15">
      <c r="A457"/>
      <c r="B457"/>
      <c r="C457"/>
      <c r="D457"/>
      <c r="E457"/>
      <c r="F457"/>
      <c r="G457"/>
      <c r="H457"/>
      <c r="I457"/>
      <c r="J457"/>
      <c r="K457"/>
      <c r="L457"/>
      <c r="M457"/>
      <c r="N457"/>
      <c r="O457"/>
      <c r="P457"/>
      <c r="Q457"/>
    </row>
    <row r="458" spans="1:17" ht="15">
      <c r="A458"/>
      <c r="B458"/>
      <c r="C458"/>
      <c r="D458"/>
      <c r="E458"/>
      <c r="F458"/>
      <c r="G458"/>
      <c r="H458"/>
      <c r="I458"/>
      <c r="J458"/>
      <c r="K458"/>
      <c r="L458"/>
      <c r="M458"/>
      <c r="N458"/>
      <c r="O458"/>
      <c r="P458"/>
      <c r="Q458"/>
    </row>
    <row r="459" spans="1:17" ht="15">
      <c r="A459"/>
      <c r="B459"/>
      <c r="C459"/>
      <c r="D459"/>
      <c r="E459"/>
      <c r="F459"/>
      <c r="G459"/>
      <c r="H459"/>
      <c r="I459"/>
      <c r="J459"/>
      <c r="K459"/>
      <c r="L459"/>
      <c r="M459"/>
      <c r="N459"/>
      <c r="O459"/>
      <c r="P459"/>
      <c r="Q459"/>
    </row>
    <row r="460" spans="1:17" ht="15">
      <c r="A460"/>
      <c r="B460"/>
      <c r="C460"/>
      <c r="D460"/>
      <c r="E460"/>
      <c r="F460"/>
      <c r="G460"/>
      <c r="H460"/>
      <c r="I460"/>
      <c r="J460"/>
      <c r="K460"/>
      <c r="L460"/>
      <c r="M460"/>
      <c r="N460"/>
      <c r="O460"/>
      <c r="P460"/>
      <c r="Q460"/>
    </row>
    <row r="461" spans="1:17" ht="15">
      <c r="A461"/>
      <c r="B461"/>
      <c r="C461"/>
      <c r="D461"/>
      <c r="E461"/>
      <c r="F461"/>
      <c r="G461"/>
      <c r="H461"/>
      <c r="I461"/>
      <c r="J461"/>
      <c r="K461"/>
      <c r="L461"/>
      <c r="M461"/>
      <c r="N461"/>
      <c r="O461"/>
      <c r="P461"/>
      <c r="Q461"/>
    </row>
    <row r="462" spans="1:17" ht="15">
      <c r="A462"/>
      <c r="B462"/>
      <c r="C462"/>
      <c r="D462"/>
      <c r="E462"/>
      <c r="F462"/>
      <c r="G462"/>
      <c r="H462"/>
      <c r="I462"/>
      <c r="J462"/>
      <c r="K462"/>
      <c r="L462"/>
      <c r="M462"/>
      <c r="N462"/>
      <c r="O462"/>
      <c r="P462"/>
      <c r="Q462"/>
    </row>
    <row r="463" spans="1:17" ht="15">
      <c r="A463"/>
      <c r="B463"/>
      <c r="C463"/>
      <c r="D463"/>
      <c r="E463"/>
      <c r="F463"/>
      <c r="G463"/>
      <c r="H463"/>
      <c r="I463"/>
      <c r="J463"/>
      <c r="K463"/>
      <c r="L463"/>
      <c r="M463"/>
      <c r="N463"/>
      <c r="O463"/>
      <c r="P463"/>
      <c r="Q463"/>
    </row>
    <row r="464" spans="1:17" ht="15">
      <c r="A464"/>
      <c r="B464"/>
      <c r="C464"/>
      <c r="D464"/>
      <c r="E464"/>
      <c r="F464"/>
      <c r="G464"/>
      <c r="H464"/>
      <c r="I464"/>
      <c r="J464"/>
      <c r="K464"/>
      <c r="L464"/>
      <c r="M464"/>
      <c r="N464"/>
      <c r="O464"/>
      <c r="P464"/>
      <c r="Q464"/>
    </row>
    <row r="465" spans="1:17" ht="15">
      <c r="A465"/>
      <c r="B465"/>
      <c r="C465"/>
      <c r="D465"/>
      <c r="E465"/>
      <c r="F465"/>
      <c r="G465"/>
      <c r="H465"/>
      <c r="I465"/>
      <c r="J465"/>
      <c r="K465"/>
      <c r="L465"/>
      <c r="M465"/>
      <c r="N465"/>
      <c r="O465"/>
      <c r="P465"/>
      <c r="Q465"/>
    </row>
    <row r="466" spans="1:17" ht="15">
      <c r="A466"/>
      <c r="B466"/>
      <c r="C466"/>
      <c r="D466"/>
      <c r="E466"/>
      <c r="F466"/>
      <c r="G466"/>
      <c r="H466"/>
      <c r="I466"/>
      <c r="J466"/>
      <c r="K466"/>
      <c r="L466"/>
      <c r="M466"/>
      <c r="N466"/>
      <c r="O466"/>
      <c r="P466"/>
      <c r="Q466"/>
    </row>
    <row r="467" spans="1:17" ht="15">
      <c r="A467"/>
      <c r="B467"/>
      <c r="C467"/>
      <c r="D467"/>
      <c r="E467"/>
      <c r="F467"/>
      <c r="G467"/>
      <c r="H467"/>
      <c r="I467"/>
      <c r="J467"/>
      <c r="K467"/>
      <c r="L467"/>
      <c r="M467"/>
      <c r="N467"/>
      <c r="O467"/>
      <c r="P467"/>
      <c r="Q467"/>
    </row>
    <row r="468" spans="1:17" ht="15">
      <c r="A468"/>
      <c r="B468"/>
      <c r="C468"/>
      <c r="D468"/>
      <c r="E468"/>
      <c r="F468"/>
      <c r="G468"/>
      <c r="H468"/>
      <c r="I468"/>
      <c r="J468"/>
      <c r="K468"/>
      <c r="L468"/>
      <c r="M468"/>
      <c r="N468"/>
      <c r="O468"/>
      <c r="P468"/>
      <c r="Q468"/>
    </row>
    <row r="469" spans="1:17" ht="15">
      <c r="A469"/>
      <c r="B469"/>
      <c r="C469"/>
      <c r="D469"/>
      <c r="E469"/>
      <c r="F469"/>
      <c r="G469"/>
      <c r="H469"/>
      <c r="I469"/>
      <c r="J469"/>
      <c r="K469"/>
      <c r="L469"/>
      <c r="M469"/>
      <c r="N469"/>
      <c r="O469"/>
      <c r="P469"/>
      <c r="Q469"/>
    </row>
    <row r="470" spans="1:17" ht="15">
      <c r="A470"/>
      <c r="B470"/>
      <c r="C470"/>
      <c r="D470"/>
      <c r="E470"/>
      <c r="F470"/>
      <c r="G470"/>
      <c r="H470"/>
      <c r="I470"/>
      <c r="J470"/>
      <c r="K470"/>
      <c r="L470"/>
      <c r="M470"/>
      <c r="N470"/>
      <c r="O470"/>
      <c r="P470"/>
      <c r="Q470"/>
    </row>
    <row r="471" spans="1:17" ht="15">
      <c r="A471"/>
      <c r="B471"/>
      <c r="C471"/>
      <c r="D471"/>
      <c r="E471"/>
      <c r="F471"/>
      <c r="G471"/>
      <c r="H471"/>
      <c r="I471"/>
      <c r="J471"/>
      <c r="K471"/>
      <c r="L471"/>
      <c r="M471"/>
      <c r="N471"/>
      <c r="O471"/>
      <c r="P471"/>
      <c r="Q471"/>
    </row>
    <row r="472" spans="1:17" ht="15">
      <c r="A472"/>
      <c r="B472"/>
      <c r="C472"/>
      <c r="D472"/>
      <c r="E472"/>
      <c r="F472"/>
      <c r="G472"/>
      <c r="H472"/>
      <c r="I472"/>
      <c r="J472"/>
      <c r="K472"/>
      <c r="L472"/>
      <c r="M472"/>
      <c r="N472"/>
      <c r="O472"/>
      <c r="P472"/>
      <c r="Q472"/>
    </row>
    <row r="473" spans="1:17" ht="15">
      <c r="A473"/>
      <c r="B473"/>
      <c r="C473"/>
      <c r="D473"/>
      <c r="E473"/>
      <c r="F473"/>
      <c r="G473"/>
      <c r="H473"/>
      <c r="I473"/>
      <c r="J473"/>
      <c r="K473"/>
      <c r="L473"/>
      <c r="M473"/>
      <c r="N473"/>
      <c r="O473"/>
      <c r="P473"/>
      <c r="Q473"/>
    </row>
    <row r="474" spans="1:17" ht="15">
      <c r="A474"/>
      <c r="B474"/>
      <c r="C474"/>
      <c r="D474"/>
      <c r="E474"/>
      <c r="F474"/>
      <c r="G474"/>
      <c r="H474"/>
      <c r="I474"/>
      <c r="J474"/>
      <c r="K474"/>
      <c r="L474"/>
      <c r="M474"/>
      <c r="N474"/>
      <c r="O474"/>
      <c r="P474"/>
      <c r="Q474"/>
    </row>
    <row r="475" spans="1:17" ht="15">
      <c r="A475"/>
      <c r="B475"/>
      <c r="C475"/>
      <c r="D475"/>
      <c r="E475"/>
      <c r="F475"/>
      <c r="G475"/>
      <c r="H475"/>
      <c r="I475"/>
      <c r="J475"/>
      <c r="K475"/>
      <c r="L475"/>
      <c r="M475"/>
      <c r="N475"/>
      <c r="O475"/>
      <c r="P475"/>
      <c r="Q475"/>
    </row>
    <row r="476" spans="1:17" ht="15">
      <c r="A476"/>
      <c r="B476"/>
      <c r="C476"/>
      <c r="D476"/>
      <c r="E476"/>
      <c r="F476"/>
      <c r="G476"/>
      <c r="H476"/>
      <c r="I476"/>
      <c r="J476"/>
      <c r="K476"/>
      <c r="L476"/>
      <c r="M476"/>
      <c r="N476"/>
      <c r="O476"/>
      <c r="P476"/>
      <c r="Q476"/>
    </row>
    <row r="477" spans="1:17" ht="15">
      <c r="A477"/>
      <c r="B477"/>
      <c r="C477"/>
      <c r="D477"/>
      <c r="E477"/>
      <c r="F477"/>
      <c r="G477"/>
      <c r="H477"/>
      <c r="I477"/>
      <c r="J477"/>
      <c r="K477"/>
      <c r="L477"/>
      <c r="M477"/>
      <c r="N477"/>
      <c r="O477"/>
      <c r="P477"/>
      <c r="Q477"/>
    </row>
    <row r="478" spans="1:17" ht="15">
      <c r="A478"/>
      <c r="B478"/>
      <c r="C478"/>
      <c r="D478"/>
      <c r="E478"/>
      <c r="F478"/>
      <c r="G478"/>
      <c r="H478"/>
      <c r="I478"/>
      <c r="J478"/>
      <c r="K478"/>
      <c r="L478"/>
      <c r="M478"/>
      <c r="N478"/>
      <c r="O478"/>
      <c r="P478"/>
      <c r="Q478"/>
    </row>
    <row r="479" spans="1:17" ht="15">
      <c r="A479"/>
      <c r="B479"/>
      <c r="C479"/>
      <c r="D479"/>
      <c r="E479"/>
      <c r="F479"/>
      <c r="G479"/>
      <c r="H479"/>
      <c r="I479"/>
      <c r="J479"/>
      <c r="K479"/>
      <c r="L479"/>
      <c r="M479"/>
      <c r="N479"/>
      <c r="O479"/>
      <c r="P479"/>
      <c r="Q479"/>
    </row>
    <row r="480" spans="1:17" ht="15">
      <c r="A480"/>
      <c r="B480"/>
      <c r="C480"/>
      <c r="D480"/>
      <c r="E480"/>
      <c r="F480"/>
      <c r="G480"/>
      <c r="H480"/>
      <c r="I480"/>
      <c r="J480"/>
      <c r="K480"/>
      <c r="L480"/>
      <c r="M480"/>
      <c r="N480"/>
      <c r="O480"/>
      <c r="P480"/>
      <c r="Q480"/>
    </row>
    <row r="481" spans="1:17" ht="15">
      <c r="A481"/>
      <c r="B481"/>
      <c r="C481"/>
      <c r="D481"/>
      <c r="E481"/>
      <c r="F481"/>
      <c r="G481"/>
      <c r="H481"/>
      <c r="I481"/>
      <c r="J481"/>
      <c r="K481"/>
      <c r="L481"/>
      <c r="M481"/>
      <c r="N481"/>
      <c r="O481"/>
      <c r="P481"/>
      <c r="Q481"/>
    </row>
    <row r="482" spans="1:17" ht="15">
      <c r="A482"/>
      <c r="B482"/>
      <c r="C482"/>
      <c r="D482"/>
      <c r="E482"/>
      <c r="F482"/>
      <c r="G482"/>
      <c r="H482"/>
      <c r="I482"/>
      <c r="J482"/>
      <c r="K482"/>
      <c r="L482"/>
      <c r="M482"/>
      <c r="N482"/>
      <c r="O482"/>
      <c r="P482"/>
      <c r="Q482"/>
    </row>
    <row r="483" spans="1:17" ht="15">
      <c r="A483"/>
      <c r="B483"/>
      <c r="C483"/>
      <c r="D483"/>
      <c r="E483"/>
      <c r="F483"/>
      <c r="G483"/>
      <c r="H483"/>
      <c r="I483"/>
      <c r="J483"/>
      <c r="K483"/>
      <c r="L483"/>
      <c r="M483"/>
      <c r="N483"/>
      <c r="O483"/>
      <c r="P483"/>
      <c r="Q483"/>
    </row>
    <row r="484" spans="1:17" ht="15">
      <c r="A484"/>
      <c r="B484"/>
      <c r="C484"/>
      <c r="D484"/>
      <c r="E484"/>
      <c r="F484"/>
      <c r="G484"/>
      <c r="H484"/>
      <c r="I484"/>
      <c r="J484"/>
      <c r="K484"/>
      <c r="L484"/>
      <c r="M484"/>
      <c r="N484"/>
      <c r="O484"/>
      <c r="P484"/>
      <c r="Q484"/>
    </row>
    <row r="485" spans="1:17" ht="15">
      <c r="A485"/>
      <c r="B485"/>
      <c r="C485"/>
      <c r="D485"/>
      <c r="E485"/>
      <c r="F485"/>
      <c r="G485"/>
      <c r="H485"/>
      <c r="I485"/>
      <c r="J485"/>
      <c r="K485"/>
      <c r="L485"/>
      <c r="M485"/>
      <c r="N485"/>
      <c r="O485"/>
      <c r="P485"/>
      <c r="Q485"/>
    </row>
    <row r="486" spans="1:17" ht="15">
      <c r="A486"/>
      <c r="B486"/>
      <c r="C486"/>
      <c r="D486"/>
      <c r="E486"/>
      <c r="F486"/>
      <c r="G486"/>
      <c r="H486"/>
      <c r="I486"/>
      <c r="J486"/>
      <c r="K486"/>
      <c r="L486"/>
      <c r="M486"/>
      <c r="N486"/>
      <c r="O486"/>
      <c r="P486"/>
      <c r="Q486"/>
    </row>
    <row r="487" spans="1:17" ht="15">
      <c r="A487"/>
      <c r="B487"/>
      <c r="C487"/>
      <c r="D487"/>
      <c r="E487"/>
      <c r="F487"/>
      <c r="G487"/>
      <c r="H487"/>
      <c r="I487"/>
      <c r="J487"/>
      <c r="K487"/>
      <c r="L487"/>
      <c r="M487"/>
      <c r="N487"/>
      <c r="O487"/>
      <c r="P487"/>
      <c r="Q487"/>
    </row>
    <row r="488" spans="1:17" ht="15">
      <c r="A488"/>
      <c r="B488"/>
      <c r="C488"/>
      <c r="D488"/>
      <c r="E488"/>
      <c r="F488"/>
      <c r="G488"/>
      <c r="H488"/>
      <c r="I488"/>
      <c r="J488"/>
      <c r="K488"/>
      <c r="L488"/>
      <c r="M488"/>
      <c r="N488"/>
      <c r="O488"/>
      <c r="P488"/>
      <c r="Q488"/>
    </row>
    <row r="489" spans="1:17" ht="15">
      <c r="A489"/>
      <c r="B489"/>
      <c r="C489"/>
      <c r="D489"/>
      <c r="E489"/>
      <c r="F489"/>
      <c r="G489"/>
      <c r="H489"/>
      <c r="I489"/>
      <c r="J489"/>
      <c r="K489"/>
      <c r="L489"/>
      <c r="M489"/>
      <c r="N489"/>
      <c r="O489"/>
      <c r="P489"/>
      <c r="Q489"/>
    </row>
    <row r="490" spans="1:17" ht="15">
      <c r="A490"/>
      <c r="B490"/>
      <c r="C490"/>
      <c r="D490"/>
      <c r="E490"/>
      <c r="F490"/>
      <c r="G490"/>
      <c r="H490"/>
      <c r="I490"/>
      <c r="J490"/>
      <c r="K490"/>
      <c r="L490"/>
      <c r="M490"/>
      <c r="N490"/>
      <c r="O490"/>
      <c r="P490"/>
      <c r="Q490"/>
    </row>
    <row r="491" spans="1:17" ht="15">
      <c r="A491"/>
      <c r="B491"/>
      <c r="C491"/>
      <c r="D491"/>
      <c r="E491"/>
      <c r="F491"/>
      <c r="G491"/>
      <c r="H491"/>
      <c r="I491"/>
      <c r="J491"/>
      <c r="K491"/>
      <c r="L491"/>
      <c r="M491"/>
      <c r="N491"/>
      <c r="O491"/>
      <c r="P491"/>
      <c r="Q491"/>
    </row>
    <row r="492" spans="1:17" ht="15">
      <c r="A492"/>
      <c r="B492"/>
      <c r="C492"/>
      <c r="D492"/>
      <c r="E492"/>
      <c r="F492"/>
      <c r="G492"/>
      <c r="H492"/>
      <c r="I492"/>
      <c r="J492"/>
      <c r="K492"/>
      <c r="L492"/>
      <c r="M492"/>
      <c r="N492"/>
      <c r="O492"/>
      <c r="P492"/>
      <c r="Q492"/>
    </row>
    <row r="493" spans="1:17" ht="15">
      <c r="A493"/>
      <c r="B493"/>
      <c r="C493"/>
      <c r="D493"/>
      <c r="E493"/>
      <c r="F493"/>
      <c r="G493"/>
      <c r="H493"/>
      <c r="I493"/>
      <c r="J493"/>
      <c r="K493"/>
      <c r="L493"/>
      <c r="M493"/>
      <c r="N493"/>
      <c r="O493"/>
      <c r="P493"/>
      <c r="Q493"/>
    </row>
    <row r="494" spans="1:17" ht="15">
      <c r="A494"/>
      <c r="B494"/>
      <c r="C494"/>
      <c r="D494"/>
      <c r="E494"/>
      <c r="F494"/>
      <c r="G494"/>
      <c r="H494"/>
      <c r="I494"/>
      <c r="J494"/>
      <c r="K494"/>
      <c r="L494"/>
      <c r="M494"/>
      <c r="N494"/>
      <c r="O494"/>
      <c r="P494"/>
      <c r="Q494"/>
    </row>
    <row r="495" spans="1:17" ht="15">
      <c r="A495"/>
      <c r="B495"/>
      <c r="C495"/>
      <c r="D495"/>
      <c r="E495"/>
      <c r="F495"/>
      <c r="G495"/>
      <c r="H495"/>
      <c r="I495"/>
      <c r="J495"/>
      <c r="K495"/>
      <c r="L495"/>
      <c r="M495"/>
      <c r="N495"/>
      <c r="O495"/>
      <c r="P495"/>
      <c r="Q495"/>
    </row>
    <row r="496" spans="1:17">
      <c r="A496" s="273"/>
      <c r="B496" s="274"/>
      <c r="C496" s="274"/>
      <c r="D496" s="274"/>
      <c r="E496" s="274"/>
      <c r="F496" s="274"/>
      <c r="G496" s="274"/>
      <c r="H496" s="274"/>
      <c r="I496" s="274"/>
      <c r="J496" s="274"/>
      <c r="K496" s="274"/>
      <c r="L496" s="274"/>
      <c r="M496" s="274"/>
      <c r="N496" s="274"/>
      <c r="O496" s="274"/>
      <c r="P496" s="274"/>
      <c r="Q496" s="274"/>
    </row>
    <row r="497" spans="1:17">
      <c r="A497" s="277"/>
      <c r="B497" s="274"/>
      <c r="C497" s="274"/>
      <c r="D497" s="274"/>
      <c r="E497" s="274"/>
      <c r="F497" s="274"/>
      <c r="G497" s="274"/>
      <c r="H497" s="274"/>
      <c r="I497" s="274"/>
      <c r="J497" s="274"/>
      <c r="K497" s="274"/>
      <c r="L497" s="274"/>
      <c r="M497" s="274"/>
      <c r="N497" s="274"/>
      <c r="O497" s="274"/>
      <c r="P497" s="274"/>
      <c r="Q497" s="274"/>
    </row>
    <row r="498" spans="1:17">
      <c r="A498" s="277"/>
      <c r="B498" s="274"/>
      <c r="C498" s="274"/>
      <c r="D498" s="274"/>
      <c r="E498" s="274"/>
      <c r="F498" s="274"/>
      <c r="G498" s="274"/>
      <c r="H498" s="274"/>
      <c r="I498" s="274"/>
      <c r="J498" s="274"/>
      <c r="K498" s="274"/>
      <c r="L498" s="274"/>
      <c r="M498" s="274"/>
      <c r="N498" s="274"/>
      <c r="O498" s="274"/>
      <c r="P498" s="274"/>
      <c r="Q498" s="274"/>
    </row>
    <row r="499" spans="1:17">
      <c r="A499" s="277"/>
      <c r="B499" s="274"/>
      <c r="C499" s="274"/>
      <c r="D499" s="274"/>
      <c r="E499" s="274"/>
      <c r="F499" s="274"/>
      <c r="G499" s="274"/>
      <c r="H499" s="274"/>
      <c r="I499" s="274"/>
      <c r="J499" s="274"/>
      <c r="K499" s="274"/>
      <c r="L499" s="274"/>
      <c r="M499" s="274"/>
      <c r="N499" s="274"/>
      <c r="O499" s="274"/>
      <c r="P499" s="274"/>
      <c r="Q499" s="274"/>
    </row>
  </sheetData>
  <pageMargins left="0.7" right="0.7" top="0.75" bottom="0.75" header="0.3" footer="0.3"/>
  <pageSetup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8000"/>
  </sheetPr>
  <dimension ref="A1:Q499"/>
  <sheetViews>
    <sheetView workbookViewId="0">
      <pane xSplit="1" ySplit="3" topLeftCell="B4" activePane="bottomRight" state="frozen"/>
      <selection pane="topRight" activeCell="B1" sqref="B1"/>
      <selection pane="bottomLeft" activeCell="A4" sqref="A4"/>
      <selection pane="bottomRight" activeCell="J18" sqref="J18"/>
    </sheetView>
  </sheetViews>
  <sheetFormatPr defaultColWidth="9" defaultRowHeight="12.75"/>
  <cols>
    <col min="1" max="1" width="20.109375" style="271" customWidth="1"/>
    <col min="2" max="2" width="13.109375" style="272" customWidth="1"/>
    <col min="3" max="4" width="5.109375" style="272" customWidth="1"/>
    <col min="5" max="7" width="4.33203125" style="272" customWidth="1"/>
    <col min="8" max="8" width="11.6640625" style="272" customWidth="1"/>
    <col min="9" max="9" width="9" style="272" customWidth="1"/>
    <col min="10" max="11" width="5.109375" style="272" customWidth="1"/>
    <col min="12" max="13" width="4.33203125" style="272" customWidth="1"/>
    <col min="14" max="14" width="11.44140625" style="272" customWidth="1"/>
    <col min="15" max="15" width="9.21875" style="272" customWidth="1"/>
    <col min="16" max="16" width="4.33203125" style="272" customWidth="1"/>
    <col min="17" max="17" width="11.6640625" style="272" customWidth="1"/>
    <col min="18" max="18" width="19.33203125" style="277" customWidth="1"/>
    <col min="19" max="19" width="18.6640625" style="277" customWidth="1"/>
    <col min="20" max="21" width="19.21875" style="277" customWidth="1"/>
    <col min="22" max="22" width="19.88671875" style="277" customWidth="1"/>
    <col min="23" max="23" width="19.21875" style="277" customWidth="1"/>
    <col min="24" max="24" width="19.88671875" style="277" customWidth="1"/>
    <col min="25" max="25" width="18.21875" style="277" customWidth="1"/>
    <col min="26" max="26" width="18.88671875" style="277" customWidth="1"/>
    <col min="27" max="27" width="18.44140625" style="277" customWidth="1"/>
    <col min="28" max="28" width="19.109375" style="277" customWidth="1"/>
    <col min="29" max="29" width="19.44140625" style="277" customWidth="1"/>
    <col min="30" max="30" width="26.88671875" style="277" customWidth="1"/>
    <col min="31" max="31" width="27.44140625" style="277" customWidth="1"/>
    <col min="32" max="32" width="26.109375" style="277" customWidth="1"/>
    <col min="33" max="33" width="26.77734375" style="277" customWidth="1"/>
    <col min="34" max="34" width="26" style="277" customWidth="1"/>
    <col min="35" max="36" width="26.6640625" style="277" customWidth="1"/>
    <col min="37" max="37" width="27.21875" style="277" customWidth="1"/>
    <col min="38" max="38" width="26.6640625" style="277" customWidth="1"/>
    <col min="39" max="39" width="27.21875" style="277" customWidth="1"/>
    <col min="40" max="40" width="25.6640625" style="277" customWidth="1"/>
    <col min="41" max="41" width="26.21875" style="277" customWidth="1"/>
    <col min="42" max="42" width="25.88671875" style="277" customWidth="1"/>
    <col min="43" max="43" width="26.44140625" style="277" customWidth="1"/>
    <col min="44" max="44" width="20.109375" style="277" customWidth="1"/>
    <col min="45" max="45" width="18.77734375" style="277" customWidth="1"/>
    <col min="46" max="46" width="19.33203125" style="277" customWidth="1"/>
    <col min="47" max="47" width="18.6640625" style="277" customWidth="1"/>
    <col min="48" max="49" width="19.21875" style="277" customWidth="1"/>
    <col min="50" max="50" width="19.88671875" style="277" customWidth="1"/>
    <col min="51" max="51" width="19.21875" style="277" customWidth="1"/>
    <col min="52" max="52" width="19.88671875" style="277" customWidth="1"/>
    <col min="53" max="53" width="18.21875" style="277" customWidth="1"/>
    <col min="54" max="54" width="18.88671875" style="277" customWidth="1"/>
    <col min="55" max="55" width="18.44140625" style="277" customWidth="1"/>
    <col min="56" max="56" width="19.109375" style="277" customWidth="1"/>
    <col min="57" max="57" width="19.44140625" style="277" customWidth="1"/>
    <col min="58" max="58" width="26.88671875" style="277" customWidth="1"/>
    <col min="59" max="59" width="27.44140625" style="277" customWidth="1"/>
    <col min="60" max="60" width="26.109375" style="277" customWidth="1"/>
    <col min="61" max="61" width="26.77734375" style="277" customWidth="1"/>
    <col min="62" max="62" width="26" style="277" customWidth="1"/>
    <col min="63" max="64" width="26.6640625" style="277" customWidth="1"/>
    <col min="65" max="65" width="27.21875" style="277" customWidth="1"/>
    <col min="66" max="66" width="26.6640625" style="277" customWidth="1"/>
    <col min="67" max="67" width="27.21875" style="277" customWidth="1"/>
    <col min="68" max="68" width="25.6640625" style="277" customWidth="1"/>
    <col min="69" max="69" width="26.21875" style="277" customWidth="1"/>
    <col min="70" max="70" width="25.88671875" style="277" customWidth="1"/>
    <col min="71" max="71" width="26.44140625" style="277" customWidth="1"/>
    <col min="72" max="72" width="20.109375" style="277" customWidth="1"/>
    <col min="73" max="73" width="18.77734375" style="277" customWidth="1"/>
    <col min="74" max="74" width="19.33203125" style="277" customWidth="1"/>
    <col min="75" max="75" width="18.6640625" style="277" customWidth="1"/>
    <col min="76" max="77" width="19.21875" style="277" customWidth="1"/>
    <col min="78" max="78" width="19.88671875" style="277" customWidth="1"/>
    <col min="79" max="79" width="19.21875" style="277" customWidth="1"/>
    <col min="80" max="80" width="19.88671875" style="277" customWidth="1"/>
    <col min="81" max="81" width="18.21875" style="277" customWidth="1"/>
    <col min="82" max="82" width="18.88671875" style="277" customWidth="1"/>
    <col min="83" max="83" width="18.44140625" style="277" customWidth="1"/>
    <col min="84" max="84" width="19.109375" style="277" customWidth="1"/>
    <col min="85" max="85" width="19.44140625" style="277" customWidth="1"/>
    <col min="86" max="86" width="26.88671875" style="277" customWidth="1"/>
    <col min="87" max="87" width="27.44140625" style="277" customWidth="1"/>
    <col min="88" max="88" width="26.109375" style="277" customWidth="1"/>
    <col min="89" max="89" width="26.77734375" style="277" customWidth="1"/>
    <col min="90" max="90" width="26" style="277" customWidth="1"/>
    <col min="91" max="92" width="26.6640625" style="277" customWidth="1"/>
    <col min="93" max="93" width="27.21875" style="277" customWidth="1"/>
    <col min="94" max="94" width="26.6640625" style="277" customWidth="1"/>
    <col min="95" max="95" width="27.21875" style="277" customWidth="1"/>
    <col min="96" max="96" width="25.6640625" style="277" customWidth="1"/>
    <col min="97" max="97" width="26.21875" style="277" customWidth="1"/>
    <col min="98" max="98" width="25.88671875" style="277" customWidth="1"/>
    <col min="99" max="99" width="26.44140625" style="277" customWidth="1"/>
    <col min="100" max="100" width="20.109375" style="277" customWidth="1"/>
    <col min="101" max="101" width="18.77734375" style="277" customWidth="1"/>
    <col min="102" max="102" width="19.33203125" style="277" customWidth="1"/>
    <col min="103" max="103" width="18.6640625" style="277" customWidth="1"/>
    <col min="104" max="105" width="19.21875" style="277" customWidth="1"/>
    <col min="106" max="106" width="19.88671875" style="277" customWidth="1"/>
    <col min="107" max="107" width="19.21875" style="277" customWidth="1"/>
    <col min="108" max="108" width="19.88671875" style="277" customWidth="1"/>
    <col min="109" max="109" width="18.21875" style="277" customWidth="1"/>
    <col min="110" max="110" width="18.88671875" style="277" customWidth="1"/>
    <col min="111" max="111" width="18.44140625" style="277" customWidth="1"/>
    <col min="112" max="112" width="19.109375" style="277" customWidth="1"/>
    <col min="113" max="113" width="19.44140625" style="277" customWidth="1"/>
    <col min="114" max="114" width="26.88671875" style="277" customWidth="1"/>
    <col min="115" max="115" width="27.44140625" style="277" customWidth="1"/>
    <col min="116" max="116" width="26.109375" style="277" customWidth="1"/>
    <col min="117" max="117" width="26.77734375" style="277" customWidth="1"/>
    <col min="118" max="118" width="26" style="277" customWidth="1"/>
    <col min="119" max="120" width="26.6640625" style="277" customWidth="1"/>
    <col min="121" max="121" width="27.21875" style="277" customWidth="1"/>
    <col min="122" max="122" width="26.6640625" style="277" customWidth="1"/>
    <col min="123" max="123" width="27.21875" style="277" customWidth="1"/>
    <col min="124" max="124" width="25.6640625" style="277" customWidth="1"/>
    <col min="125" max="125" width="26.21875" style="277" customWidth="1"/>
    <col min="126" max="126" width="25.88671875" style="277" customWidth="1"/>
    <col min="127" max="127" width="26.44140625" style="277" customWidth="1"/>
    <col min="128" max="128" width="20.109375" style="277" customWidth="1"/>
    <col min="129" max="129" width="18.77734375" style="277" customWidth="1"/>
    <col min="130" max="130" width="19.33203125" style="277" customWidth="1"/>
    <col min="131" max="131" width="18.6640625" style="277" customWidth="1"/>
    <col min="132" max="133" width="19.21875" style="277" customWidth="1"/>
    <col min="134" max="134" width="19.88671875" style="277" customWidth="1"/>
    <col min="135" max="135" width="19.21875" style="277" customWidth="1"/>
    <col min="136" max="136" width="19.88671875" style="277" customWidth="1"/>
    <col min="137" max="137" width="18.21875" style="277" customWidth="1"/>
    <col min="138" max="138" width="18.88671875" style="277" customWidth="1"/>
    <col min="139" max="139" width="18.44140625" style="277" customWidth="1"/>
    <col min="140" max="140" width="19.109375" style="277" customWidth="1"/>
    <col min="141" max="141" width="19.44140625" style="277" customWidth="1"/>
    <col min="142" max="142" width="26.88671875" style="277" customWidth="1"/>
    <col min="143" max="143" width="27.44140625" style="277" customWidth="1"/>
    <col min="144" max="144" width="26.109375" style="277" customWidth="1"/>
    <col min="145" max="145" width="26.77734375" style="277" customWidth="1"/>
    <col min="146" max="146" width="26" style="277" customWidth="1"/>
    <col min="147" max="148" width="26.6640625" style="277" customWidth="1"/>
    <col min="149" max="149" width="27.21875" style="277" customWidth="1"/>
    <col min="150" max="150" width="26.6640625" style="277" customWidth="1"/>
    <col min="151" max="151" width="27.21875" style="277" customWidth="1"/>
    <col min="152" max="152" width="25.6640625" style="277" customWidth="1"/>
    <col min="153" max="153" width="26.21875" style="277" customWidth="1"/>
    <col min="154" max="154" width="25.88671875" style="277" customWidth="1"/>
    <col min="155" max="155" width="26.44140625" style="277" customWidth="1"/>
    <col min="156" max="156" width="20.109375" style="277" customWidth="1"/>
    <col min="157" max="157" width="18.77734375" style="277" customWidth="1"/>
    <col min="158" max="158" width="19.33203125" style="277" customWidth="1"/>
    <col min="159" max="159" width="18.6640625" style="277" customWidth="1"/>
    <col min="160" max="161" width="19.21875" style="277" customWidth="1"/>
    <col min="162" max="162" width="19.88671875" style="277" customWidth="1"/>
    <col min="163" max="163" width="19.21875" style="277" customWidth="1"/>
    <col min="164" max="164" width="19.88671875" style="277" customWidth="1"/>
    <col min="165" max="165" width="18.21875" style="277" customWidth="1"/>
    <col min="166" max="166" width="18.88671875" style="277" customWidth="1"/>
    <col min="167" max="167" width="18.44140625" style="277" customWidth="1"/>
    <col min="168" max="168" width="19.109375" style="277" customWidth="1"/>
    <col min="169" max="169" width="19.44140625" style="277" customWidth="1"/>
    <col min="170" max="170" width="26.88671875" style="277" customWidth="1"/>
    <col min="171" max="171" width="27.44140625" style="277" customWidth="1"/>
    <col min="172" max="172" width="26.109375" style="277" customWidth="1"/>
    <col min="173" max="173" width="26.77734375" style="277" customWidth="1"/>
    <col min="174" max="174" width="26" style="277" customWidth="1"/>
    <col min="175" max="176" width="26.6640625" style="277" customWidth="1"/>
    <col min="177" max="177" width="27.21875" style="277" customWidth="1"/>
    <col min="178" max="178" width="26.6640625" style="277" customWidth="1"/>
    <col min="179" max="179" width="27.21875" style="277" customWidth="1"/>
    <col min="180" max="180" width="25.6640625" style="277" customWidth="1"/>
    <col min="181" max="181" width="26.21875" style="277" customWidth="1"/>
    <col min="182" max="182" width="25.88671875" style="277" customWidth="1"/>
    <col min="183" max="183" width="26.44140625" style="277" customWidth="1"/>
    <col min="184" max="184" width="20.109375" style="277" customWidth="1"/>
    <col min="185" max="185" width="18.77734375" style="277" customWidth="1"/>
    <col min="186" max="186" width="19.33203125" style="277" customWidth="1"/>
    <col min="187" max="187" width="18.6640625" style="277" customWidth="1"/>
    <col min="188" max="189" width="19.21875" style="277" customWidth="1"/>
    <col min="190" max="190" width="19.88671875" style="277" customWidth="1"/>
    <col min="191" max="191" width="19.21875" style="277" customWidth="1"/>
    <col min="192" max="192" width="19.88671875" style="277" customWidth="1"/>
    <col min="193" max="193" width="18.21875" style="277" customWidth="1"/>
    <col min="194" max="194" width="18.88671875" style="277" customWidth="1"/>
    <col min="195" max="195" width="18.44140625" style="277" customWidth="1"/>
    <col min="196" max="196" width="19.109375" style="277" customWidth="1"/>
    <col min="197" max="197" width="19.44140625" style="277" customWidth="1"/>
    <col min="198" max="198" width="26.88671875" style="277" customWidth="1"/>
    <col min="199" max="199" width="27.44140625" style="277" customWidth="1"/>
    <col min="200" max="200" width="26.109375" style="277" customWidth="1"/>
    <col min="201" max="201" width="26.77734375" style="277" customWidth="1"/>
    <col min="202" max="202" width="26" style="277" customWidth="1"/>
    <col min="203" max="204" width="26.6640625" style="277" customWidth="1"/>
    <col min="205" max="205" width="27.21875" style="277" customWidth="1"/>
    <col min="206" max="206" width="26.6640625" style="277" customWidth="1"/>
    <col min="207" max="207" width="27.21875" style="277" customWidth="1"/>
    <col min="208" max="208" width="25.6640625" style="277" customWidth="1"/>
    <col min="209" max="209" width="26.21875" style="277" customWidth="1"/>
    <col min="210" max="210" width="25.88671875" style="277" customWidth="1"/>
    <col min="211" max="211" width="26.44140625" style="277" customWidth="1"/>
    <col min="212" max="212" width="20.109375" style="277" customWidth="1"/>
    <col min="213" max="213" width="18.77734375" style="277" customWidth="1"/>
    <col min="214" max="214" width="19.33203125" style="277" customWidth="1"/>
    <col min="215" max="215" width="18.6640625" style="277" customWidth="1"/>
    <col min="216" max="217" width="19.21875" style="277" customWidth="1"/>
    <col min="218" max="218" width="19.88671875" style="277" customWidth="1"/>
    <col min="219" max="219" width="19.21875" style="277" customWidth="1"/>
    <col min="220" max="220" width="19.88671875" style="277" customWidth="1"/>
    <col min="221" max="221" width="18.21875" style="277" customWidth="1"/>
    <col min="222" max="222" width="18.88671875" style="277" customWidth="1"/>
    <col min="223" max="223" width="18.44140625" style="277" customWidth="1"/>
    <col min="224" max="224" width="19.109375" style="277" customWidth="1"/>
    <col min="225" max="225" width="19.44140625" style="277" customWidth="1"/>
    <col min="226" max="226" width="26.88671875" style="277" customWidth="1"/>
    <col min="227" max="227" width="27.44140625" style="277" customWidth="1"/>
    <col min="228" max="228" width="26.109375" style="277" customWidth="1"/>
    <col min="229" max="229" width="26.77734375" style="277" customWidth="1"/>
    <col min="230" max="230" width="26" style="277" customWidth="1"/>
    <col min="231" max="232" width="26.6640625" style="277" customWidth="1"/>
    <col min="233" max="233" width="27.21875" style="277" customWidth="1"/>
    <col min="234" max="234" width="26.6640625" style="277" customWidth="1"/>
    <col min="235" max="235" width="27.21875" style="277" customWidth="1"/>
    <col min="236" max="236" width="25.6640625" style="277" customWidth="1"/>
    <col min="237" max="237" width="26.21875" style="277" customWidth="1"/>
    <col min="238" max="238" width="25.88671875" style="277" customWidth="1"/>
    <col min="239" max="239" width="26.44140625" style="277" customWidth="1"/>
    <col min="240" max="240" width="20.109375" style="277" customWidth="1"/>
    <col min="241" max="241" width="18.77734375" style="277" customWidth="1"/>
    <col min="242" max="242" width="19.33203125" style="277" customWidth="1"/>
    <col min="243" max="243" width="18.6640625" style="277" customWidth="1"/>
    <col min="244" max="245" width="19.21875" style="277" customWidth="1"/>
    <col min="246" max="246" width="19.88671875" style="277" customWidth="1"/>
    <col min="247" max="247" width="19.21875" style="277" customWidth="1"/>
    <col min="248" max="248" width="19.88671875" style="277" customWidth="1"/>
    <col min="249" max="249" width="18.21875" style="277" customWidth="1"/>
    <col min="250" max="250" width="18.88671875" style="277" customWidth="1"/>
    <col min="251" max="251" width="18.44140625" style="277" customWidth="1"/>
    <col min="252" max="252" width="19.109375" style="277" customWidth="1"/>
    <col min="253" max="253" width="19.44140625" style="277" customWidth="1"/>
    <col min="254" max="254" width="26.88671875" style="277" customWidth="1"/>
    <col min="255" max="255" width="27.44140625" style="277" customWidth="1"/>
    <col min="256" max="256" width="26.109375" style="277" customWidth="1"/>
    <col min="257" max="257" width="26.77734375" style="277" customWidth="1"/>
    <col min="258" max="258" width="26" style="277" customWidth="1"/>
    <col min="259" max="260" width="26.6640625" style="277" customWidth="1"/>
    <col min="261" max="261" width="27.21875" style="277" customWidth="1"/>
    <col min="262" max="262" width="26.6640625" style="277" customWidth="1"/>
    <col min="263" max="263" width="27.21875" style="277" customWidth="1"/>
    <col min="264" max="264" width="25.6640625" style="277" customWidth="1"/>
    <col min="265" max="265" width="26.21875" style="277" customWidth="1"/>
    <col min="266" max="266" width="25.88671875" style="277" customWidth="1"/>
    <col min="267" max="267" width="26.44140625" style="277" customWidth="1"/>
    <col min="268" max="268" width="20.109375" style="277" customWidth="1"/>
    <col min="269" max="269" width="18.77734375" style="277" customWidth="1"/>
    <col min="270" max="270" width="19.33203125" style="277" customWidth="1"/>
    <col min="271" max="271" width="18.6640625" style="277" customWidth="1"/>
    <col min="272" max="273" width="19.21875" style="277" customWidth="1"/>
    <col min="274" max="274" width="19.88671875" style="277" customWidth="1"/>
    <col min="275" max="275" width="19.21875" style="277" customWidth="1"/>
    <col min="276" max="276" width="19.88671875" style="277" customWidth="1"/>
    <col min="277" max="277" width="18.21875" style="277" customWidth="1"/>
    <col min="278" max="278" width="18.88671875" style="277" customWidth="1"/>
    <col min="279" max="279" width="18.44140625" style="277" customWidth="1"/>
    <col min="280" max="280" width="19.109375" style="277" customWidth="1"/>
    <col min="281" max="281" width="19.44140625" style="277" customWidth="1"/>
    <col min="282" max="282" width="26.88671875" style="277" customWidth="1"/>
    <col min="283" max="283" width="27.44140625" style="277" customWidth="1"/>
    <col min="284" max="284" width="26.109375" style="277" customWidth="1"/>
    <col min="285" max="285" width="26.77734375" style="277" customWidth="1"/>
    <col min="286" max="286" width="26" style="277" customWidth="1"/>
    <col min="287" max="288" width="26.6640625" style="277" customWidth="1"/>
    <col min="289" max="289" width="27.21875" style="277" customWidth="1"/>
    <col min="290" max="290" width="26.6640625" style="277" customWidth="1"/>
    <col min="291" max="291" width="27.21875" style="277" customWidth="1"/>
    <col min="292" max="292" width="25.6640625" style="277" customWidth="1"/>
    <col min="293" max="293" width="26.21875" style="277" customWidth="1"/>
    <col min="294" max="294" width="25.88671875" style="277" customWidth="1"/>
    <col min="295" max="295" width="26.44140625" style="277" customWidth="1"/>
    <col min="296" max="296" width="20.109375" style="277" customWidth="1"/>
    <col min="297" max="297" width="18.77734375" style="277" customWidth="1"/>
    <col min="298" max="298" width="19.33203125" style="277" customWidth="1"/>
    <col min="299" max="299" width="18.6640625" style="277" customWidth="1"/>
    <col min="300" max="301" width="19.21875" style="277" customWidth="1"/>
    <col min="302" max="302" width="19.88671875" style="277" customWidth="1"/>
    <col min="303" max="303" width="19.21875" style="277" customWidth="1"/>
    <col min="304" max="304" width="19.88671875" style="277" customWidth="1"/>
    <col min="305" max="305" width="18.21875" style="277" customWidth="1"/>
    <col min="306" max="306" width="18.88671875" style="277" customWidth="1"/>
    <col min="307" max="307" width="18.44140625" style="277" customWidth="1"/>
    <col min="308" max="308" width="19.109375" style="277" customWidth="1"/>
    <col min="309" max="309" width="19.44140625" style="277" customWidth="1"/>
    <col min="310" max="310" width="26.88671875" style="277" customWidth="1"/>
    <col min="311" max="311" width="27.44140625" style="277" customWidth="1"/>
    <col min="312" max="312" width="26.109375" style="277" customWidth="1"/>
    <col min="313" max="313" width="26.77734375" style="277" customWidth="1"/>
    <col min="314" max="314" width="26" style="277" customWidth="1"/>
    <col min="315" max="316" width="26.6640625" style="277" customWidth="1"/>
    <col min="317" max="317" width="27.21875" style="277" customWidth="1"/>
    <col min="318" max="318" width="26.6640625" style="277" customWidth="1"/>
    <col min="319" max="319" width="27.21875" style="277" customWidth="1"/>
    <col min="320" max="320" width="25.6640625" style="277" customWidth="1"/>
    <col min="321" max="321" width="26.21875" style="277" customWidth="1"/>
    <col min="322" max="322" width="25.88671875" style="277" customWidth="1"/>
    <col min="323" max="323" width="26.44140625" style="277" customWidth="1"/>
    <col min="324" max="324" width="20.109375" style="277" customWidth="1"/>
    <col min="325" max="325" width="18.77734375" style="277" customWidth="1"/>
    <col min="326" max="326" width="19.33203125" style="277" customWidth="1"/>
    <col min="327" max="327" width="18.6640625" style="277" customWidth="1"/>
    <col min="328" max="329" width="19.21875" style="277" customWidth="1"/>
    <col min="330" max="330" width="19.88671875" style="277" customWidth="1"/>
    <col min="331" max="331" width="19.21875" style="277" customWidth="1"/>
    <col min="332" max="332" width="19.88671875" style="277" customWidth="1"/>
    <col min="333" max="333" width="18.21875" style="277" customWidth="1"/>
    <col min="334" max="334" width="18.88671875" style="277" customWidth="1"/>
    <col min="335" max="335" width="18.44140625" style="277" customWidth="1"/>
    <col min="336" max="336" width="19.109375" style="277" customWidth="1"/>
    <col min="337" max="337" width="19.44140625" style="277" customWidth="1"/>
    <col min="338" max="338" width="26.88671875" style="277" customWidth="1"/>
    <col min="339" max="339" width="27.44140625" style="277" customWidth="1"/>
    <col min="340" max="340" width="26.109375" style="277" customWidth="1"/>
    <col min="341" max="341" width="26.77734375" style="277" customWidth="1"/>
    <col min="342" max="342" width="26" style="277" customWidth="1"/>
    <col min="343" max="344" width="26.6640625" style="277" customWidth="1"/>
    <col min="345" max="345" width="27.21875" style="277" customWidth="1"/>
    <col min="346" max="346" width="26.6640625" style="277" customWidth="1"/>
    <col min="347" max="347" width="27.21875" style="277" customWidth="1"/>
    <col min="348" max="348" width="25.6640625" style="277" customWidth="1"/>
    <col min="349" max="349" width="26.21875" style="277" customWidth="1"/>
    <col min="350" max="350" width="25.88671875" style="277" customWidth="1"/>
    <col min="351" max="351" width="26.44140625" style="277" customWidth="1"/>
    <col min="352" max="352" width="20.109375" style="277" customWidth="1"/>
    <col min="353" max="353" width="18.77734375" style="277" customWidth="1"/>
    <col min="354" max="354" width="19.33203125" style="277" customWidth="1"/>
    <col min="355" max="355" width="18.6640625" style="277" customWidth="1"/>
    <col min="356" max="357" width="19.21875" style="277" customWidth="1"/>
    <col min="358" max="358" width="19.88671875" style="277" customWidth="1"/>
    <col min="359" max="359" width="19.21875" style="277" customWidth="1"/>
    <col min="360" max="360" width="19.88671875" style="277" customWidth="1"/>
    <col min="361" max="361" width="18.21875" style="277" customWidth="1"/>
    <col min="362" max="362" width="18.88671875" style="277" customWidth="1"/>
    <col min="363" max="363" width="18.44140625" style="277" customWidth="1"/>
    <col min="364" max="364" width="19.109375" style="277" customWidth="1"/>
    <col min="365" max="365" width="24.44140625" style="277" customWidth="1"/>
    <col min="366" max="366" width="31.88671875" style="277" bestFit="1" customWidth="1"/>
    <col min="367" max="367" width="32.44140625" style="277" bestFit="1" customWidth="1"/>
    <col min="368" max="368" width="31.109375" style="277" bestFit="1" customWidth="1"/>
    <col min="369" max="369" width="31.77734375" style="277" bestFit="1" customWidth="1"/>
    <col min="370" max="370" width="31" style="277" bestFit="1" customWidth="1"/>
    <col min="371" max="372" width="31.6640625" style="277" bestFit="1" customWidth="1"/>
    <col min="373" max="373" width="32.21875" style="277" bestFit="1" customWidth="1"/>
    <col min="374" max="374" width="31.6640625" style="277" bestFit="1" customWidth="1"/>
    <col min="375" max="375" width="32.21875" style="277" bestFit="1" customWidth="1"/>
    <col min="376" max="376" width="30.6640625" style="277" bestFit="1" customWidth="1"/>
    <col min="377" max="377" width="31.21875" style="277" bestFit="1" customWidth="1"/>
    <col min="378" max="378" width="30.88671875" style="277" bestFit="1" customWidth="1"/>
    <col min="379" max="379" width="31.44140625" style="277" bestFit="1" customWidth="1"/>
    <col min="380" max="380" width="25.109375" style="277" bestFit="1" customWidth="1"/>
    <col min="381" max="381" width="23.77734375" style="277" bestFit="1" customWidth="1"/>
    <col min="382" max="382" width="24.33203125" style="277" bestFit="1" customWidth="1"/>
    <col min="383" max="383" width="23.6640625" style="277" bestFit="1" customWidth="1"/>
    <col min="384" max="385" width="24.21875" style="277" bestFit="1" customWidth="1"/>
    <col min="386" max="386" width="24.88671875" style="277" bestFit="1" customWidth="1"/>
    <col min="387" max="387" width="24.21875" style="277" bestFit="1" customWidth="1"/>
    <col min="388" max="388" width="24.88671875" style="277" bestFit="1" customWidth="1"/>
    <col min="389" max="389" width="23.21875" style="277" bestFit="1" customWidth="1"/>
    <col min="390" max="390" width="23.88671875" style="277" bestFit="1" customWidth="1"/>
    <col min="391" max="391" width="23.44140625" style="277" bestFit="1" customWidth="1"/>
    <col min="392" max="392" width="24.109375" style="277" bestFit="1" customWidth="1"/>
    <col min="393" max="16384" width="9" style="277"/>
  </cols>
  <sheetData>
    <row r="1" spans="1:17">
      <c r="A1" s="379"/>
      <c r="B1" s="382" t="s">
        <v>244</v>
      </c>
      <c r="C1" s="382"/>
      <c r="D1" s="382"/>
      <c r="E1" s="382"/>
      <c r="F1" s="382"/>
      <c r="G1" s="382"/>
      <c r="H1" s="382"/>
      <c r="I1" s="382"/>
      <c r="J1" s="382"/>
      <c r="K1" s="382"/>
      <c r="L1" s="382"/>
      <c r="M1" s="382"/>
      <c r="N1" s="382"/>
      <c r="O1" s="382"/>
      <c r="P1" s="382"/>
      <c r="Q1" s="382"/>
    </row>
    <row r="2" spans="1:17" s="279" customFormat="1">
      <c r="A2" s="379"/>
      <c r="B2" s="382" t="s">
        <v>233</v>
      </c>
      <c r="C2" s="382"/>
      <c r="D2" s="382"/>
      <c r="E2" s="382"/>
      <c r="F2" s="382"/>
      <c r="G2" s="382"/>
      <c r="H2" s="382" t="s">
        <v>289</v>
      </c>
      <c r="I2" s="382" t="s">
        <v>234</v>
      </c>
      <c r="J2" s="382"/>
      <c r="K2" s="382"/>
      <c r="L2" s="382"/>
      <c r="M2" s="382"/>
      <c r="N2" s="382" t="s">
        <v>290</v>
      </c>
      <c r="O2" s="382" t="s">
        <v>288</v>
      </c>
      <c r="P2" s="382"/>
      <c r="Q2" s="382" t="s">
        <v>291</v>
      </c>
    </row>
    <row r="3" spans="1:17">
      <c r="A3" s="379" t="s">
        <v>243</v>
      </c>
      <c r="B3" s="382">
        <v>1</v>
      </c>
      <c r="C3" s="382">
        <v>2</v>
      </c>
      <c r="D3" s="382">
        <v>3</v>
      </c>
      <c r="E3" s="382">
        <v>4</v>
      </c>
      <c r="F3" s="382">
        <v>5</v>
      </c>
      <c r="G3" s="382">
        <v>6</v>
      </c>
      <c r="H3" s="382"/>
      <c r="I3" s="382">
        <v>7</v>
      </c>
      <c r="J3" s="382">
        <v>8</v>
      </c>
      <c r="K3" s="382">
        <v>9</v>
      </c>
      <c r="L3" s="382">
        <v>10</v>
      </c>
      <c r="M3" s="382">
        <v>11</v>
      </c>
      <c r="N3" s="382"/>
      <c r="O3" s="382">
        <v>12</v>
      </c>
      <c r="P3" s="382">
        <v>13</v>
      </c>
      <c r="Q3" s="382"/>
    </row>
    <row r="4" spans="1:17">
      <c r="A4" s="380" t="s">
        <v>28</v>
      </c>
      <c r="B4" s="382"/>
      <c r="C4" s="382"/>
      <c r="D4" s="382"/>
      <c r="E4" s="382"/>
      <c r="F4" s="382"/>
      <c r="G4" s="382"/>
      <c r="H4" s="382"/>
      <c r="I4" s="382"/>
      <c r="J4" s="382"/>
      <c r="K4" s="382"/>
      <c r="L4" s="382"/>
      <c r="M4" s="382"/>
      <c r="N4" s="382"/>
      <c r="O4" s="382"/>
      <c r="P4" s="382"/>
      <c r="Q4" s="382"/>
    </row>
    <row r="5" spans="1:17">
      <c r="A5" s="381" t="s">
        <v>245</v>
      </c>
      <c r="B5" s="382">
        <v>773</v>
      </c>
      <c r="C5" s="382">
        <v>310</v>
      </c>
      <c r="D5" s="382">
        <v>279</v>
      </c>
      <c r="E5" s="382">
        <v>162</v>
      </c>
      <c r="F5" s="382">
        <v>58</v>
      </c>
      <c r="G5" s="382">
        <v>17</v>
      </c>
      <c r="H5" s="382">
        <v>1599</v>
      </c>
      <c r="I5" s="382"/>
      <c r="J5" s="382">
        <v>0</v>
      </c>
      <c r="K5" s="382">
        <v>0</v>
      </c>
      <c r="L5" s="382">
        <v>0</v>
      </c>
      <c r="M5" s="382"/>
      <c r="N5" s="382">
        <v>0</v>
      </c>
      <c r="O5" s="382">
        <v>0</v>
      </c>
      <c r="P5" s="382">
        <v>0</v>
      </c>
      <c r="Q5" s="382">
        <v>0</v>
      </c>
    </row>
    <row r="6" spans="1:17">
      <c r="A6" s="381" t="s">
        <v>250</v>
      </c>
      <c r="B6" s="382">
        <v>721</v>
      </c>
      <c r="C6" s="382">
        <v>364</v>
      </c>
      <c r="D6" s="382">
        <v>286</v>
      </c>
      <c r="E6" s="382">
        <v>146</v>
      </c>
      <c r="F6" s="382">
        <v>65</v>
      </c>
      <c r="G6" s="382">
        <v>27</v>
      </c>
      <c r="H6" s="382">
        <v>1609</v>
      </c>
      <c r="I6" s="382"/>
      <c r="J6" s="382">
        <v>0</v>
      </c>
      <c r="K6" s="382">
        <v>0</v>
      </c>
      <c r="L6" s="382">
        <v>0</v>
      </c>
      <c r="M6" s="382"/>
      <c r="N6" s="382">
        <v>0</v>
      </c>
      <c r="O6" s="382">
        <v>0</v>
      </c>
      <c r="P6" s="382">
        <v>0</v>
      </c>
      <c r="Q6" s="382">
        <v>0</v>
      </c>
    </row>
    <row r="7" spans="1:17">
      <c r="A7" s="381" t="s">
        <v>254</v>
      </c>
      <c r="B7" s="382">
        <v>569</v>
      </c>
      <c r="C7" s="382">
        <v>393</v>
      </c>
      <c r="D7" s="382">
        <v>362</v>
      </c>
      <c r="E7" s="382">
        <v>195</v>
      </c>
      <c r="F7" s="382">
        <v>106</v>
      </c>
      <c r="G7" s="382">
        <v>37</v>
      </c>
      <c r="H7" s="382">
        <v>1662</v>
      </c>
      <c r="I7" s="382"/>
      <c r="J7" s="382">
        <v>0</v>
      </c>
      <c r="K7" s="382">
        <v>0</v>
      </c>
      <c r="L7" s="382">
        <v>0</v>
      </c>
      <c r="M7" s="382"/>
      <c r="N7" s="382">
        <v>0</v>
      </c>
      <c r="O7" s="382">
        <v>0</v>
      </c>
      <c r="P7" s="382">
        <v>0</v>
      </c>
      <c r="Q7" s="382">
        <v>0</v>
      </c>
    </row>
    <row r="8" spans="1:17">
      <c r="A8" s="381" t="s">
        <v>258</v>
      </c>
      <c r="B8" s="382">
        <v>352</v>
      </c>
      <c r="C8" s="382">
        <v>121</v>
      </c>
      <c r="D8" s="382">
        <v>245</v>
      </c>
      <c r="E8" s="382">
        <v>93</v>
      </c>
      <c r="F8" s="382">
        <v>18</v>
      </c>
      <c r="G8" s="382">
        <v>2</v>
      </c>
      <c r="H8" s="382">
        <v>831</v>
      </c>
      <c r="I8" s="382"/>
      <c r="J8" s="382">
        <v>0</v>
      </c>
      <c r="K8" s="382">
        <v>0</v>
      </c>
      <c r="L8" s="382">
        <v>0</v>
      </c>
      <c r="M8" s="382"/>
      <c r="N8" s="382">
        <v>0</v>
      </c>
      <c r="O8" s="382">
        <v>0</v>
      </c>
      <c r="P8" s="382">
        <v>0</v>
      </c>
      <c r="Q8" s="382">
        <v>0</v>
      </c>
    </row>
    <row r="9" spans="1:17">
      <c r="A9" s="381" t="s">
        <v>262</v>
      </c>
      <c r="B9" s="382">
        <v>21</v>
      </c>
      <c r="C9" s="382">
        <v>40</v>
      </c>
      <c r="D9" s="382">
        <v>18</v>
      </c>
      <c r="E9" s="382">
        <v>12</v>
      </c>
      <c r="F9" s="382">
        <v>5</v>
      </c>
      <c r="G9" s="382">
        <v>0</v>
      </c>
      <c r="H9" s="382">
        <v>96</v>
      </c>
      <c r="I9" s="382"/>
      <c r="J9" s="382">
        <v>0</v>
      </c>
      <c r="K9" s="382">
        <v>0</v>
      </c>
      <c r="L9" s="382">
        <v>0</v>
      </c>
      <c r="M9" s="382"/>
      <c r="N9" s="382">
        <v>0</v>
      </c>
      <c r="O9" s="382">
        <v>0</v>
      </c>
      <c r="P9" s="382">
        <v>0</v>
      </c>
      <c r="Q9" s="382">
        <v>0</v>
      </c>
    </row>
    <row r="10" spans="1:17">
      <c r="A10" s="381" t="s">
        <v>266</v>
      </c>
      <c r="B10" s="382">
        <v>0</v>
      </c>
      <c r="C10" s="382">
        <v>0</v>
      </c>
      <c r="D10" s="382">
        <v>0</v>
      </c>
      <c r="E10" s="382">
        <v>0</v>
      </c>
      <c r="F10" s="382">
        <v>0</v>
      </c>
      <c r="G10" s="382">
        <v>0</v>
      </c>
      <c r="H10" s="382">
        <v>0</v>
      </c>
      <c r="I10" s="382"/>
      <c r="J10" s="382">
        <v>436</v>
      </c>
      <c r="K10" s="382">
        <v>996</v>
      </c>
      <c r="L10" s="382">
        <v>318</v>
      </c>
      <c r="M10" s="382"/>
      <c r="N10" s="382">
        <v>1750</v>
      </c>
      <c r="O10" s="382">
        <v>59</v>
      </c>
      <c r="P10" s="382">
        <v>82</v>
      </c>
      <c r="Q10" s="382">
        <v>141</v>
      </c>
    </row>
    <row r="11" spans="1:17">
      <c r="A11" s="381" t="s">
        <v>270</v>
      </c>
      <c r="B11" s="382">
        <v>2436</v>
      </c>
      <c r="C11" s="382">
        <v>1228</v>
      </c>
      <c r="D11" s="382">
        <v>1190</v>
      </c>
      <c r="E11" s="382">
        <v>608</v>
      </c>
      <c r="F11" s="382">
        <v>252</v>
      </c>
      <c r="G11" s="382">
        <v>83</v>
      </c>
      <c r="H11" s="382">
        <v>5797</v>
      </c>
      <c r="I11" s="382"/>
      <c r="J11" s="382">
        <v>436</v>
      </c>
      <c r="K11" s="382">
        <v>996</v>
      </c>
      <c r="L11" s="382">
        <v>318</v>
      </c>
      <c r="M11" s="382"/>
      <c r="N11" s="382">
        <v>1750</v>
      </c>
      <c r="O11" s="382">
        <v>59</v>
      </c>
      <c r="P11" s="382">
        <v>82</v>
      </c>
      <c r="Q11" s="382">
        <v>141</v>
      </c>
    </row>
    <row r="12" spans="1:17">
      <c r="A12" s="380" t="s">
        <v>29</v>
      </c>
      <c r="B12" s="382"/>
      <c r="C12" s="382"/>
      <c r="D12" s="382"/>
      <c r="E12" s="382"/>
      <c r="F12" s="382"/>
      <c r="G12" s="382"/>
      <c r="H12" s="382"/>
      <c r="I12" s="382"/>
      <c r="J12" s="382"/>
      <c r="K12" s="382"/>
      <c r="L12" s="382"/>
      <c r="M12" s="382"/>
      <c r="N12" s="382"/>
      <c r="O12" s="382"/>
      <c r="P12" s="382"/>
      <c r="Q12" s="382"/>
    </row>
    <row r="13" spans="1:17">
      <c r="A13" s="381" t="s">
        <v>245</v>
      </c>
      <c r="B13" s="382">
        <v>357</v>
      </c>
      <c r="C13" s="382">
        <v>148</v>
      </c>
      <c r="D13" s="382">
        <v>250</v>
      </c>
      <c r="E13" s="382">
        <v>84</v>
      </c>
      <c r="F13" s="382">
        <v>18</v>
      </c>
      <c r="G13" s="382">
        <v>47</v>
      </c>
      <c r="H13" s="382">
        <v>904</v>
      </c>
      <c r="I13" s="382"/>
      <c r="J13" s="382">
        <v>0</v>
      </c>
      <c r="K13" s="382">
        <v>1</v>
      </c>
      <c r="L13" s="382">
        <v>17</v>
      </c>
      <c r="M13" s="382"/>
      <c r="N13" s="382">
        <v>18</v>
      </c>
      <c r="O13" s="382"/>
      <c r="P13" s="382"/>
      <c r="Q13" s="382"/>
    </row>
    <row r="14" spans="1:17">
      <c r="A14" s="381" t="s">
        <v>250</v>
      </c>
      <c r="B14" s="382">
        <v>222</v>
      </c>
      <c r="C14" s="382">
        <v>126</v>
      </c>
      <c r="D14" s="382">
        <v>348</v>
      </c>
      <c r="E14" s="382">
        <v>72</v>
      </c>
      <c r="F14" s="382">
        <v>52</v>
      </c>
      <c r="G14" s="382">
        <v>97</v>
      </c>
      <c r="H14" s="382">
        <v>917</v>
      </c>
      <c r="I14" s="382"/>
      <c r="J14" s="382">
        <v>0</v>
      </c>
      <c r="K14" s="382">
        <v>10</v>
      </c>
      <c r="L14" s="382">
        <v>3</v>
      </c>
      <c r="M14" s="382"/>
      <c r="N14" s="382">
        <v>13</v>
      </c>
      <c r="O14" s="382"/>
      <c r="P14" s="382"/>
      <c r="Q14" s="382"/>
    </row>
    <row r="15" spans="1:17">
      <c r="A15" s="381" t="s">
        <v>254</v>
      </c>
      <c r="B15" s="382">
        <v>205</v>
      </c>
      <c r="C15" s="382">
        <v>111</v>
      </c>
      <c r="D15" s="382">
        <v>399</v>
      </c>
      <c r="E15" s="382">
        <v>100</v>
      </c>
      <c r="F15" s="382">
        <v>20</v>
      </c>
      <c r="G15" s="382">
        <v>141</v>
      </c>
      <c r="H15" s="382">
        <v>976</v>
      </c>
      <c r="I15" s="382"/>
      <c r="J15" s="382">
        <v>0</v>
      </c>
      <c r="K15" s="382">
        <v>30</v>
      </c>
      <c r="L15" s="382">
        <v>47</v>
      </c>
      <c r="M15" s="382"/>
      <c r="N15" s="382">
        <v>77</v>
      </c>
      <c r="O15" s="382"/>
      <c r="P15" s="382"/>
      <c r="Q15" s="382"/>
    </row>
    <row r="16" spans="1:17">
      <c r="A16" s="381" t="s">
        <v>258</v>
      </c>
      <c r="B16" s="382">
        <v>221</v>
      </c>
      <c r="C16" s="382">
        <v>86</v>
      </c>
      <c r="D16" s="382">
        <v>211</v>
      </c>
      <c r="E16" s="382">
        <v>65</v>
      </c>
      <c r="F16" s="382">
        <v>30</v>
      </c>
      <c r="G16" s="382">
        <v>96</v>
      </c>
      <c r="H16" s="382">
        <v>709</v>
      </c>
      <c r="I16" s="382"/>
      <c r="J16" s="382">
        <v>0</v>
      </c>
      <c r="K16" s="382">
        <v>82</v>
      </c>
      <c r="L16" s="382">
        <v>95</v>
      </c>
      <c r="M16" s="382"/>
      <c r="N16" s="382">
        <v>177</v>
      </c>
      <c r="O16" s="382"/>
      <c r="P16" s="382"/>
      <c r="Q16" s="382"/>
    </row>
    <row r="17" spans="1:17">
      <c r="A17" s="381" t="s">
        <v>262</v>
      </c>
      <c r="B17" s="382">
        <v>89</v>
      </c>
      <c r="C17" s="382">
        <v>0</v>
      </c>
      <c r="D17" s="382">
        <v>171</v>
      </c>
      <c r="E17" s="382">
        <v>12</v>
      </c>
      <c r="F17" s="382">
        <v>37</v>
      </c>
      <c r="G17" s="382">
        <v>16</v>
      </c>
      <c r="H17" s="382">
        <v>325</v>
      </c>
      <c r="I17" s="382"/>
      <c r="J17" s="382">
        <v>0</v>
      </c>
      <c r="K17" s="382">
        <v>0</v>
      </c>
      <c r="L17" s="382">
        <v>0</v>
      </c>
      <c r="M17" s="382"/>
      <c r="N17" s="382">
        <v>0</v>
      </c>
      <c r="O17" s="382"/>
      <c r="P17" s="382"/>
      <c r="Q17" s="382"/>
    </row>
    <row r="18" spans="1:17">
      <c r="A18" s="381" t="s">
        <v>266</v>
      </c>
      <c r="B18" s="382">
        <v>0</v>
      </c>
      <c r="C18" s="382">
        <v>0</v>
      </c>
      <c r="D18" s="382">
        <v>0</v>
      </c>
      <c r="E18" s="382">
        <v>0</v>
      </c>
      <c r="F18" s="382">
        <v>0</v>
      </c>
      <c r="G18" s="382">
        <v>0</v>
      </c>
      <c r="H18" s="382">
        <v>0</v>
      </c>
      <c r="I18" s="382"/>
      <c r="J18" s="382">
        <v>323</v>
      </c>
      <c r="K18" s="382">
        <v>40</v>
      </c>
      <c r="L18" s="382">
        <v>693</v>
      </c>
      <c r="M18" s="382"/>
      <c r="N18" s="382">
        <v>1056</v>
      </c>
      <c r="O18" s="382"/>
      <c r="P18" s="382"/>
      <c r="Q18" s="382"/>
    </row>
    <row r="19" spans="1:17">
      <c r="A19" s="381" t="s">
        <v>270</v>
      </c>
      <c r="B19" s="382">
        <v>1094</v>
      </c>
      <c r="C19" s="382">
        <v>471</v>
      </c>
      <c r="D19" s="382">
        <v>1379</v>
      </c>
      <c r="E19" s="382">
        <v>333</v>
      </c>
      <c r="F19" s="382">
        <v>157</v>
      </c>
      <c r="G19" s="382">
        <v>397</v>
      </c>
      <c r="H19" s="382">
        <v>3831</v>
      </c>
      <c r="I19" s="382"/>
      <c r="J19" s="382">
        <v>323</v>
      </c>
      <c r="K19" s="382">
        <v>163</v>
      </c>
      <c r="L19" s="382">
        <v>855</v>
      </c>
      <c r="M19" s="382"/>
      <c r="N19" s="382">
        <v>1341</v>
      </c>
      <c r="O19" s="382"/>
      <c r="P19" s="382"/>
      <c r="Q19" s="382"/>
    </row>
    <row r="20" spans="1:17">
      <c r="A20" s="380" t="s">
        <v>30</v>
      </c>
      <c r="B20" s="382"/>
      <c r="C20" s="382"/>
      <c r="D20" s="382"/>
      <c r="E20" s="382"/>
      <c r="F20" s="382"/>
      <c r="G20" s="382"/>
      <c r="H20" s="382"/>
      <c r="I20" s="382"/>
      <c r="J20" s="382"/>
      <c r="K20" s="382"/>
      <c r="L20" s="382"/>
      <c r="M20" s="382"/>
      <c r="N20" s="382"/>
      <c r="O20" s="382"/>
      <c r="P20" s="382"/>
      <c r="Q20" s="382"/>
    </row>
    <row r="21" spans="1:17">
      <c r="A21" s="381" t="s">
        <v>245</v>
      </c>
      <c r="B21" s="382">
        <v>388</v>
      </c>
      <c r="C21" s="382"/>
      <c r="D21" s="382">
        <v>45</v>
      </c>
      <c r="E21" s="382"/>
      <c r="F21" s="382"/>
      <c r="G21" s="382"/>
      <c r="H21" s="382">
        <v>433</v>
      </c>
      <c r="I21" s="382"/>
      <c r="J21" s="382">
        <v>0</v>
      </c>
      <c r="K21" s="382">
        <v>0</v>
      </c>
      <c r="L21" s="382"/>
      <c r="M21" s="382"/>
      <c r="N21" s="382">
        <v>0</v>
      </c>
      <c r="O21" s="382"/>
      <c r="P21" s="382"/>
      <c r="Q21" s="382"/>
    </row>
    <row r="22" spans="1:17">
      <c r="A22" s="381" t="s">
        <v>250</v>
      </c>
      <c r="B22" s="382">
        <v>341</v>
      </c>
      <c r="C22" s="382"/>
      <c r="D22" s="382">
        <v>104</v>
      </c>
      <c r="E22" s="382"/>
      <c r="F22" s="382"/>
      <c r="G22" s="382"/>
      <c r="H22" s="382">
        <v>445</v>
      </c>
      <c r="I22" s="382"/>
      <c r="J22" s="382">
        <v>0</v>
      </c>
      <c r="K22" s="382">
        <v>0</v>
      </c>
      <c r="L22" s="382"/>
      <c r="M22" s="382"/>
      <c r="N22" s="382">
        <v>0</v>
      </c>
      <c r="O22" s="382"/>
      <c r="P22" s="382"/>
      <c r="Q22" s="382"/>
    </row>
    <row r="23" spans="1:17">
      <c r="A23" s="381" t="s">
        <v>254</v>
      </c>
      <c r="B23" s="382">
        <v>285</v>
      </c>
      <c r="C23" s="382"/>
      <c r="D23" s="382">
        <v>55</v>
      </c>
      <c r="E23" s="382"/>
      <c r="F23" s="382"/>
      <c r="G23" s="382"/>
      <c r="H23" s="382">
        <v>340</v>
      </c>
      <c r="I23" s="382"/>
      <c r="J23" s="382">
        <v>0</v>
      </c>
      <c r="K23" s="382">
        <v>0</v>
      </c>
      <c r="L23" s="382"/>
      <c r="M23" s="382"/>
      <c r="N23" s="382">
        <v>0</v>
      </c>
      <c r="O23" s="382"/>
      <c r="P23" s="382"/>
      <c r="Q23" s="382"/>
    </row>
    <row r="24" spans="1:17">
      <c r="A24" s="381" t="s">
        <v>258</v>
      </c>
      <c r="B24" s="382">
        <v>98</v>
      </c>
      <c r="C24" s="382"/>
      <c r="D24" s="382">
        <v>6</v>
      </c>
      <c r="E24" s="382"/>
      <c r="F24" s="382"/>
      <c r="G24" s="382"/>
      <c r="H24" s="382">
        <v>104</v>
      </c>
      <c r="I24" s="382"/>
      <c r="J24" s="382">
        <v>0</v>
      </c>
      <c r="K24" s="382">
        <v>0</v>
      </c>
      <c r="L24" s="382"/>
      <c r="M24" s="382"/>
      <c r="N24" s="382">
        <v>0</v>
      </c>
      <c r="O24" s="382"/>
      <c r="P24" s="382"/>
      <c r="Q24" s="382"/>
    </row>
    <row r="25" spans="1:17">
      <c r="A25" s="381" t="s">
        <v>262</v>
      </c>
      <c r="B25" s="382">
        <v>0</v>
      </c>
      <c r="C25" s="382"/>
      <c r="D25" s="382">
        <v>5</v>
      </c>
      <c r="E25" s="382"/>
      <c r="F25" s="382"/>
      <c r="G25" s="382"/>
      <c r="H25" s="382">
        <v>5</v>
      </c>
      <c r="I25" s="382"/>
      <c r="J25" s="382">
        <v>0</v>
      </c>
      <c r="K25" s="382">
        <v>0</v>
      </c>
      <c r="L25" s="382"/>
      <c r="M25" s="382"/>
      <c r="N25" s="382">
        <v>0</v>
      </c>
      <c r="O25" s="382"/>
      <c r="P25" s="382"/>
      <c r="Q25" s="382"/>
    </row>
    <row r="26" spans="1:17">
      <c r="A26" s="381" t="s">
        <v>266</v>
      </c>
      <c r="B26" s="382">
        <v>0</v>
      </c>
      <c r="C26" s="382"/>
      <c r="D26" s="382">
        <v>0</v>
      </c>
      <c r="E26" s="382"/>
      <c r="F26" s="382"/>
      <c r="G26" s="382"/>
      <c r="H26" s="382">
        <v>0</v>
      </c>
      <c r="I26" s="382"/>
      <c r="J26" s="382">
        <v>184</v>
      </c>
      <c r="K26" s="382">
        <v>209</v>
      </c>
      <c r="L26" s="382"/>
      <c r="M26" s="382"/>
      <c r="N26" s="382">
        <v>393</v>
      </c>
      <c r="O26" s="382"/>
      <c r="P26" s="382"/>
      <c r="Q26" s="382"/>
    </row>
    <row r="27" spans="1:17">
      <c r="A27" s="381" t="s">
        <v>270</v>
      </c>
      <c r="B27" s="382">
        <v>1112</v>
      </c>
      <c r="C27" s="382"/>
      <c r="D27" s="382">
        <v>215</v>
      </c>
      <c r="E27" s="382"/>
      <c r="F27" s="382"/>
      <c r="G27" s="382"/>
      <c r="H27" s="382">
        <v>1327</v>
      </c>
      <c r="I27" s="382"/>
      <c r="J27" s="382">
        <v>184</v>
      </c>
      <c r="K27" s="382">
        <v>209</v>
      </c>
      <c r="L27" s="382"/>
      <c r="M27" s="382"/>
      <c r="N27" s="382">
        <v>393</v>
      </c>
      <c r="O27" s="382"/>
      <c r="P27" s="382"/>
      <c r="Q27" s="382"/>
    </row>
    <row r="28" spans="1:17">
      <c r="A28" s="380" t="s">
        <v>31</v>
      </c>
      <c r="B28" s="382"/>
      <c r="C28" s="382"/>
      <c r="D28" s="382"/>
      <c r="E28" s="382"/>
      <c r="F28" s="382"/>
      <c r="G28" s="382"/>
      <c r="H28" s="382"/>
      <c r="I28" s="382"/>
      <c r="J28" s="382"/>
      <c r="K28" s="382"/>
      <c r="L28" s="382"/>
      <c r="M28" s="382"/>
      <c r="N28" s="382"/>
      <c r="O28" s="382"/>
      <c r="P28" s="382"/>
      <c r="Q28" s="382"/>
    </row>
    <row r="29" spans="1:17">
      <c r="A29" s="381" t="s">
        <v>245</v>
      </c>
      <c r="B29" s="382">
        <v>2200</v>
      </c>
      <c r="C29" s="382"/>
      <c r="D29" s="382">
        <v>298</v>
      </c>
      <c r="E29" s="382">
        <v>73</v>
      </c>
      <c r="F29" s="382"/>
      <c r="G29" s="382">
        <v>30</v>
      </c>
      <c r="H29" s="382">
        <v>2601</v>
      </c>
      <c r="I29" s="382">
        <v>0</v>
      </c>
      <c r="J29" s="382">
        <v>0</v>
      </c>
      <c r="K29" s="382">
        <v>0</v>
      </c>
      <c r="L29" s="382">
        <v>0</v>
      </c>
      <c r="M29" s="382"/>
      <c r="N29" s="382">
        <v>0</v>
      </c>
      <c r="O29" s="382"/>
      <c r="P29" s="382"/>
      <c r="Q29" s="382"/>
    </row>
    <row r="30" spans="1:17">
      <c r="A30" s="381" t="s">
        <v>250</v>
      </c>
      <c r="B30" s="382">
        <v>2135</v>
      </c>
      <c r="C30" s="382"/>
      <c r="D30" s="382">
        <v>390</v>
      </c>
      <c r="E30" s="382">
        <v>105</v>
      </c>
      <c r="F30" s="382"/>
      <c r="G30" s="382">
        <v>23</v>
      </c>
      <c r="H30" s="382">
        <v>2653</v>
      </c>
      <c r="I30" s="382">
        <v>0</v>
      </c>
      <c r="J30" s="382">
        <v>0</v>
      </c>
      <c r="K30" s="382">
        <v>0</v>
      </c>
      <c r="L30" s="382">
        <v>0</v>
      </c>
      <c r="M30" s="382"/>
      <c r="N30" s="382">
        <v>0</v>
      </c>
      <c r="O30" s="382"/>
      <c r="P30" s="382"/>
      <c r="Q30" s="382"/>
    </row>
    <row r="31" spans="1:17">
      <c r="A31" s="381" t="s">
        <v>254</v>
      </c>
      <c r="B31" s="382">
        <v>1592</v>
      </c>
      <c r="C31" s="382"/>
      <c r="D31" s="382">
        <v>374</v>
      </c>
      <c r="E31" s="382">
        <v>132</v>
      </c>
      <c r="F31" s="382"/>
      <c r="G31" s="382">
        <v>16</v>
      </c>
      <c r="H31" s="382">
        <v>2114</v>
      </c>
      <c r="I31" s="382">
        <v>0</v>
      </c>
      <c r="J31" s="382">
        <v>0</v>
      </c>
      <c r="K31" s="382">
        <v>0</v>
      </c>
      <c r="L31" s="382">
        <v>0</v>
      </c>
      <c r="M31" s="382"/>
      <c r="N31" s="382">
        <v>0</v>
      </c>
      <c r="O31" s="382"/>
      <c r="P31" s="382"/>
      <c r="Q31" s="382"/>
    </row>
    <row r="32" spans="1:17">
      <c r="A32" s="381" t="s">
        <v>258</v>
      </c>
      <c r="B32" s="382">
        <v>914</v>
      </c>
      <c r="C32" s="382"/>
      <c r="D32" s="382">
        <v>195</v>
      </c>
      <c r="E32" s="382">
        <v>119</v>
      </c>
      <c r="F32" s="382"/>
      <c r="G32" s="382">
        <v>1</v>
      </c>
      <c r="H32" s="382">
        <v>1229</v>
      </c>
      <c r="I32" s="382">
        <v>0</v>
      </c>
      <c r="J32" s="382">
        <v>0</v>
      </c>
      <c r="K32" s="382">
        <v>0</v>
      </c>
      <c r="L32" s="382">
        <v>0</v>
      </c>
      <c r="M32" s="382"/>
      <c r="N32" s="382">
        <v>0</v>
      </c>
      <c r="O32" s="382"/>
      <c r="P32" s="382"/>
      <c r="Q32" s="382"/>
    </row>
    <row r="33" spans="1:17">
      <c r="A33" s="381" t="s">
        <v>262</v>
      </c>
      <c r="B33" s="382">
        <v>712</v>
      </c>
      <c r="C33" s="382"/>
      <c r="D33" s="382">
        <v>32</v>
      </c>
      <c r="E33" s="382">
        <v>0</v>
      </c>
      <c r="F33" s="382"/>
      <c r="G33" s="382">
        <v>0</v>
      </c>
      <c r="H33" s="382">
        <v>744</v>
      </c>
      <c r="I33" s="382">
        <v>0</v>
      </c>
      <c r="J33" s="382">
        <v>0</v>
      </c>
      <c r="K33" s="382">
        <v>0</v>
      </c>
      <c r="L33" s="382">
        <v>0</v>
      </c>
      <c r="M33" s="382"/>
      <c r="N33" s="382">
        <v>0</v>
      </c>
      <c r="O33" s="382"/>
      <c r="P33" s="382"/>
      <c r="Q33" s="382"/>
    </row>
    <row r="34" spans="1:17">
      <c r="A34" s="381" t="s">
        <v>266</v>
      </c>
      <c r="B34" s="382">
        <v>0</v>
      </c>
      <c r="C34" s="382"/>
      <c r="D34" s="382">
        <v>0</v>
      </c>
      <c r="E34" s="382">
        <v>0</v>
      </c>
      <c r="F34" s="382"/>
      <c r="G34" s="382">
        <v>0</v>
      </c>
      <c r="H34" s="382">
        <v>0</v>
      </c>
      <c r="I34" s="382">
        <v>4199</v>
      </c>
      <c r="J34" s="382">
        <v>1463</v>
      </c>
      <c r="K34" s="382">
        <v>211</v>
      </c>
      <c r="L34" s="382">
        <v>52</v>
      </c>
      <c r="M34" s="382"/>
      <c r="N34" s="382">
        <v>5925</v>
      </c>
      <c r="O34" s="382"/>
      <c r="P34" s="382"/>
      <c r="Q34" s="382"/>
    </row>
    <row r="35" spans="1:17">
      <c r="A35" s="381" t="s">
        <v>270</v>
      </c>
      <c r="B35" s="382">
        <v>7553</v>
      </c>
      <c r="C35" s="382"/>
      <c r="D35" s="382">
        <v>1289</v>
      </c>
      <c r="E35" s="382">
        <v>429</v>
      </c>
      <c r="F35" s="382"/>
      <c r="G35" s="382">
        <v>70</v>
      </c>
      <c r="H35" s="382">
        <v>9341</v>
      </c>
      <c r="I35" s="382">
        <v>4199</v>
      </c>
      <c r="J35" s="382">
        <v>1463</v>
      </c>
      <c r="K35" s="382">
        <v>211</v>
      </c>
      <c r="L35" s="382">
        <v>52</v>
      </c>
      <c r="M35" s="382"/>
      <c r="N35" s="382">
        <v>5925</v>
      </c>
      <c r="O35" s="382"/>
      <c r="P35" s="382"/>
      <c r="Q35" s="382"/>
    </row>
    <row r="36" spans="1:17">
      <c r="A36" s="380" t="s">
        <v>32</v>
      </c>
      <c r="B36" s="382"/>
      <c r="C36" s="382"/>
      <c r="D36" s="382"/>
      <c r="E36" s="382"/>
      <c r="F36" s="382"/>
      <c r="G36" s="382"/>
      <c r="H36" s="382"/>
      <c r="I36" s="382"/>
      <c r="J36" s="382"/>
      <c r="K36" s="382"/>
      <c r="L36" s="382"/>
      <c r="M36" s="382"/>
      <c r="N36" s="382"/>
      <c r="O36" s="382"/>
      <c r="P36" s="382"/>
      <c r="Q36" s="382"/>
    </row>
    <row r="37" spans="1:17">
      <c r="A37" s="381" t="s">
        <v>245</v>
      </c>
      <c r="B37" s="382">
        <v>969</v>
      </c>
      <c r="C37" s="382">
        <v>427</v>
      </c>
      <c r="D37" s="382">
        <v>473</v>
      </c>
      <c r="E37" s="382">
        <v>420</v>
      </c>
      <c r="F37" s="382">
        <v>68</v>
      </c>
      <c r="G37" s="382">
        <v>63</v>
      </c>
      <c r="H37" s="382">
        <v>2420</v>
      </c>
      <c r="I37" s="382">
        <v>47</v>
      </c>
      <c r="J37" s="382">
        <v>40</v>
      </c>
      <c r="K37" s="382">
        <v>38</v>
      </c>
      <c r="L37" s="382"/>
      <c r="M37" s="382"/>
      <c r="N37" s="382">
        <v>125</v>
      </c>
      <c r="O37" s="382">
        <v>0</v>
      </c>
      <c r="P37" s="382"/>
      <c r="Q37" s="382">
        <v>0</v>
      </c>
    </row>
    <row r="38" spans="1:17">
      <c r="A38" s="381" t="s">
        <v>250</v>
      </c>
      <c r="B38" s="382">
        <v>860</v>
      </c>
      <c r="C38" s="382">
        <v>276</v>
      </c>
      <c r="D38" s="382">
        <v>594</v>
      </c>
      <c r="E38" s="382">
        <v>553</v>
      </c>
      <c r="F38" s="382">
        <v>84</v>
      </c>
      <c r="G38" s="382">
        <v>203</v>
      </c>
      <c r="H38" s="382">
        <v>2570</v>
      </c>
      <c r="I38" s="382">
        <v>81</v>
      </c>
      <c r="J38" s="382">
        <v>106</v>
      </c>
      <c r="K38" s="382">
        <v>102</v>
      </c>
      <c r="L38" s="382"/>
      <c r="M38" s="382"/>
      <c r="N38" s="382">
        <v>289</v>
      </c>
      <c r="O38" s="382">
        <v>0</v>
      </c>
      <c r="P38" s="382"/>
      <c r="Q38" s="382">
        <v>0</v>
      </c>
    </row>
    <row r="39" spans="1:17">
      <c r="A39" s="381" t="s">
        <v>254</v>
      </c>
      <c r="B39" s="382">
        <v>773</v>
      </c>
      <c r="C39" s="382">
        <v>238</v>
      </c>
      <c r="D39" s="382">
        <v>755</v>
      </c>
      <c r="E39" s="382">
        <v>703</v>
      </c>
      <c r="F39" s="382">
        <v>125</v>
      </c>
      <c r="G39" s="382">
        <v>388</v>
      </c>
      <c r="H39" s="382">
        <v>2982</v>
      </c>
      <c r="I39" s="382">
        <v>127</v>
      </c>
      <c r="J39" s="382">
        <v>116</v>
      </c>
      <c r="K39" s="382">
        <v>209</v>
      </c>
      <c r="L39" s="382"/>
      <c r="M39" s="382"/>
      <c r="N39" s="382">
        <v>452</v>
      </c>
      <c r="O39" s="382">
        <v>0</v>
      </c>
      <c r="P39" s="382"/>
      <c r="Q39" s="382">
        <v>0</v>
      </c>
    </row>
    <row r="40" spans="1:17">
      <c r="A40" s="381" t="s">
        <v>258</v>
      </c>
      <c r="B40" s="382">
        <v>127</v>
      </c>
      <c r="C40" s="382">
        <v>49</v>
      </c>
      <c r="D40" s="382">
        <v>303</v>
      </c>
      <c r="E40" s="382">
        <v>149</v>
      </c>
      <c r="F40" s="382">
        <v>56</v>
      </c>
      <c r="G40" s="382">
        <v>41</v>
      </c>
      <c r="H40" s="382">
        <v>725</v>
      </c>
      <c r="I40" s="382">
        <v>27</v>
      </c>
      <c r="J40" s="382">
        <v>188</v>
      </c>
      <c r="K40" s="382">
        <v>120</v>
      </c>
      <c r="L40" s="382"/>
      <c r="M40" s="382"/>
      <c r="N40" s="382">
        <v>335</v>
      </c>
      <c r="O40" s="382">
        <v>0</v>
      </c>
      <c r="P40" s="382"/>
      <c r="Q40" s="382">
        <v>0</v>
      </c>
    </row>
    <row r="41" spans="1:17">
      <c r="A41" s="381" t="s">
        <v>262</v>
      </c>
      <c r="B41" s="382">
        <v>345</v>
      </c>
      <c r="C41" s="382">
        <v>71</v>
      </c>
      <c r="D41" s="382">
        <v>251</v>
      </c>
      <c r="E41" s="382">
        <v>208</v>
      </c>
      <c r="F41" s="382">
        <v>39</v>
      </c>
      <c r="G41" s="382">
        <v>51</v>
      </c>
      <c r="H41" s="382">
        <v>965</v>
      </c>
      <c r="I41" s="382">
        <v>11</v>
      </c>
      <c r="J41" s="382">
        <v>12</v>
      </c>
      <c r="K41" s="382">
        <v>44</v>
      </c>
      <c r="L41" s="382"/>
      <c r="M41" s="382"/>
      <c r="N41" s="382">
        <v>67</v>
      </c>
      <c r="O41" s="382">
        <v>0</v>
      </c>
      <c r="P41" s="382"/>
      <c r="Q41" s="382">
        <v>0</v>
      </c>
    </row>
    <row r="42" spans="1:17">
      <c r="A42" s="381" t="s">
        <v>266</v>
      </c>
      <c r="B42" s="382">
        <v>0</v>
      </c>
      <c r="C42" s="382">
        <v>0</v>
      </c>
      <c r="D42" s="382">
        <v>0</v>
      </c>
      <c r="E42" s="382">
        <v>0</v>
      </c>
      <c r="F42" s="382">
        <v>0</v>
      </c>
      <c r="G42" s="382">
        <v>0</v>
      </c>
      <c r="H42" s="382">
        <v>0</v>
      </c>
      <c r="I42" s="382">
        <v>0</v>
      </c>
      <c r="J42" s="382">
        <v>0</v>
      </c>
      <c r="K42" s="382">
        <v>0</v>
      </c>
      <c r="L42" s="382"/>
      <c r="M42" s="382"/>
      <c r="N42" s="382">
        <v>0</v>
      </c>
      <c r="O42" s="382">
        <v>2239</v>
      </c>
      <c r="P42" s="382"/>
      <c r="Q42" s="382">
        <v>2239</v>
      </c>
    </row>
    <row r="43" spans="1:17">
      <c r="A43" s="381" t="s">
        <v>270</v>
      </c>
      <c r="B43" s="382">
        <v>3074</v>
      </c>
      <c r="C43" s="382">
        <v>1061</v>
      </c>
      <c r="D43" s="382">
        <v>2376</v>
      </c>
      <c r="E43" s="382">
        <v>2033</v>
      </c>
      <c r="F43" s="382">
        <v>372</v>
      </c>
      <c r="G43" s="382">
        <v>746</v>
      </c>
      <c r="H43" s="382">
        <v>9662</v>
      </c>
      <c r="I43" s="382">
        <v>293</v>
      </c>
      <c r="J43" s="382">
        <v>462</v>
      </c>
      <c r="K43" s="382">
        <v>513</v>
      </c>
      <c r="L43" s="382"/>
      <c r="M43" s="382"/>
      <c r="N43" s="382">
        <v>1268</v>
      </c>
      <c r="O43" s="382">
        <v>2239</v>
      </c>
      <c r="P43" s="382"/>
      <c r="Q43" s="382">
        <v>2239</v>
      </c>
    </row>
    <row r="44" spans="1:17">
      <c r="A44" s="380" t="s">
        <v>33</v>
      </c>
      <c r="B44" s="382"/>
      <c r="C44" s="382"/>
      <c r="D44" s="382"/>
      <c r="E44" s="382"/>
      <c r="F44" s="382"/>
      <c r="G44" s="382"/>
      <c r="H44" s="382"/>
      <c r="I44" s="382"/>
      <c r="J44" s="382"/>
      <c r="K44" s="382"/>
      <c r="L44" s="382"/>
      <c r="M44" s="382"/>
      <c r="N44" s="382"/>
      <c r="O44" s="382"/>
      <c r="P44" s="382"/>
      <c r="Q44" s="382"/>
    </row>
    <row r="45" spans="1:17">
      <c r="A45" s="381" t="s">
        <v>245</v>
      </c>
      <c r="B45" s="382">
        <v>795</v>
      </c>
      <c r="C45" s="382"/>
      <c r="D45" s="382">
        <v>544</v>
      </c>
      <c r="E45" s="382">
        <v>26</v>
      </c>
      <c r="F45" s="382"/>
      <c r="G45" s="382"/>
      <c r="H45" s="382">
        <v>1365</v>
      </c>
      <c r="I45" s="382"/>
      <c r="J45" s="382">
        <v>162</v>
      </c>
      <c r="K45" s="382">
        <v>427</v>
      </c>
      <c r="L45" s="382">
        <v>24</v>
      </c>
      <c r="M45" s="382"/>
      <c r="N45" s="382">
        <v>613</v>
      </c>
      <c r="O45" s="382">
        <v>15</v>
      </c>
      <c r="P45" s="382"/>
      <c r="Q45" s="382">
        <v>15</v>
      </c>
    </row>
    <row r="46" spans="1:17">
      <c r="A46" s="381" t="s">
        <v>250</v>
      </c>
      <c r="B46" s="382">
        <v>659</v>
      </c>
      <c r="C46" s="382"/>
      <c r="D46" s="382">
        <v>779</v>
      </c>
      <c r="E46" s="382">
        <v>36</v>
      </c>
      <c r="F46" s="382"/>
      <c r="G46" s="382"/>
      <c r="H46" s="382">
        <v>1474</v>
      </c>
      <c r="I46" s="382"/>
      <c r="J46" s="382">
        <v>202</v>
      </c>
      <c r="K46" s="382">
        <v>343</v>
      </c>
      <c r="L46" s="382">
        <v>13</v>
      </c>
      <c r="M46" s="382"/>
      <c r="N46" s="382">
        <v>558</v>
      </c>
      <c r="O46" s="382">
        <v>38</v>
      </c>
      <c r="P46" s="382"/>
      <c r="Q46" s="382">
        <v>38</v>
      </c>
    </row>
    <row r="47" spans="1:17">
      <c r="A47" s="381" t="s">
        <v>254</v>
      </c>
      <c r="B47" s="382">
        <v>571</v>
      </c>
      <c r="C47" s="382"/>
      <c r="D47" s="382">
        <v>667</v>
      </c>
      <c r="E47" s="382">
        <v>45</v>
      </c>
      <c r="F47" s="382"/>
      <c r="G47" s="382"/>
      <c r="H47" s="382">
        <v>1283</v>
      </c>
      <c r="I47" s="382"/>
      <c r="J47" s="382">
        <v>58</v>
      </c>
      <c r="K47" s="382">
        <v>216</v>
      </c>
      <c r="L47" s="382">
        <v>4</v>
      </c>
      <c r="M47" s="382"/>
      <c r="N47" s="382">
        <v>278</v>
      </c>
      <c r="O47" s="382">
        <v>59</v>
      </c>
      <c r="P47" s="382"/>
      <c r="Q47" s="382">
        <v>59</v>
      </c>
    </row>
    <row r="48" spans="1:17">
      <c r="A48" s="381" t="s">
        <v>258</v>
      </c>
      <c r="B48" s="382">
        <v>88</v>
      </c>
      <c r="C48" s="382"/>
      <c r="D48" s="382">
        <v>249</v>
      </c>
      <c r="E48" s="382">
        <v>19</v>
      </c>
      <c r="F48" s="382"/>
      <c r="G48" s="382"/>
      <c r="H48" s="382">
        <v>356</v>
      </c>
      <c r="I48" s="382"/>
      <c r="J48" s="382">
        <v>82</v>
      </c>
      <c r="K48" s="382">
        <v>221</v>
      </c>
      <c r="L48" s="382">
        <v>6</v>
      </c>
      <c r="M48" s="382"/>
      <c r="N48" s="382">
        <v>309</v>
      </c>
      <c r="O48" s="382">
        <v>61</v>
      </c>
      <c r="P48" s="382"/>
      <c r="Q48" s="382">
        <v>61</v>
      </c>
    </row>
    <row r="49" spans="1:17">
      <c r="A49" s="381" t="s">
        <v>262</v>
      </c>
      <c r="B49" s="382">
        <v>186</v>
      </c>
      <c r="C49" s="382"/>
      <c r="D49" s="382">
        <v>454</v>
      </c>
      <c r="E49" s="382">
        <v>0</v>
      </c>
      <c r="F49" s="382"/>
      <c r="G49" s="382"/>
      <c r="H49" s="382">
        <v>640</v>
      </c>
      <c r="I49" s="382"/>
      <c r="J49" s="382">
        <v>0</v>
      </c>
      <c r="K49" s="382">
        <v>0</v>
      </c>
      <c r="L49" s="382">
        <v>0</v>
      </c>
      <c r="M49" s="382"/>
      <c r="N49" s="382">
        <v>0</v>
      </c>
      <c r="O49" s="382">
        <v>0</v>
      </c>
      <c r="P49" s="382"/>
      <c r="Q49" s="382">
        <v>0</v>
      </c>
    </row>
    <row r="50" spans="1:17">
      <c r="A50" s="381" t="s">
        <v>266</v>
      </c>
      <c r="B50" s="382">
        <v>0</v>
      </c>
      <c r="C50" s="382"/>
      <c r="D50" s="382">
        <v>0</v>
      </c>
      <c r="E50" s="382">
        <v>0</v>
      </c>
      <c r="F50" s="382"/>
      <c r="G50" s="382"/>
      <c r="H50" s="382">
        <v>0</v>
      </c>
      <c r="I50" s="382"/>
      <c r="J50" s="382">
        <v>0</v>
      </c>
      <c r="K50" s="382">
        <v>0</v>
      </c>
      <c r="L50" s="382">
        <v>0</v>
      </c>
      <c r="M50" s="382"/>
      <c r="N50" s="382">
        <v>0</v>
      </c>
      <c r="O50" s="382">
        <v>0</v>
      </c>
      <c r="P50" s="382"/>
      <c r="Q50" s="382">
        <v>0</v>
      </c>
    </row>
    <row r="51" spans="1:17">
      <c r="A51" s="381" t="s">
        <v>270</v>
      </c>
      <c r="B51" s="382">
        <v>2299</v>
      </c>
      <c r="C51" s="382"/>
      <c r="D51" s="382">
        <v>2693</v>
      </c>
      <c r="E51" s="382">
        <v>126</v>
      </c>
      <c r="F51" s="382"/>
      <c r="G51" s="382"/>
      <c r="H51" s="382">
        <v>5118</v>
      </c>
      <c r="I51" s="382"/>
      <c r="J51" s="382">
        <v>504</v>
      </c>
      <c r="K51" s="382">
        <v>1207</v>
      </c>
      <c r="L51" s="382">
        <v>47</v>
      </c>
      <c r="M51" s="382"/>
      <c r="N51" s="382">
        <v>1758</v>
      </c>
      <c r="O51" s="382">
        <v>173</v>
      </c>
      <c r="P51" s="382"/>
      <c r="Q51" s="382">
        <v>173</v>
      </c>
    </row>
    <row r="52" spans="1:17">
      <c r="A52" s="380" t="s">
        <v>34</v>
      </c>
      <c r="B52" s="382"/>
      <c r="C52" s="382"/>
      <c r="D52" s="382"/>
      <c r="E52" s="382"/>
      <c r="F52" s="382"/>
      <c r="G52" s="382"/>
      <c r="H52" s="382"/>
      <c r="I52" s="382"/>
      <c r="J52" s="382"/>
      <c r="K52" s="382"/>
      <c r="L52" s="382"/>
      <c r="M52" s="382"/>
      <c r="N52" s="382"/>
      <c r="O52" s="382"/>
      <c r="P52" s="382"/>
      <c r="Q52" s="382"/>
    </row>
    <row r="53" spans="1:17">
      <c r="A53" s="381" t="s">
        <v>245</v>
      </c>
      <c r="B53" s="382">
        <v>413</v>
      </c>
      <c r="C53" s="382">
        <v>303</v>
      </c>
      <c r="D53" s="382">
        <v>222</v>
      </c>
      <c r="E53" s="382">
        <v>229</v>
      </c>
      <c r="F53" s="382">
        <v>15</v>
      </c>
      <c r="G53" s="382">
        <v>13</v>
      </c>
      <c r="H53" s="382">
        <v>1195</v>
      </c>
      <c r="I53" s="382"/>
      <c r="J53" s="382">
        <v>106</v>
      </c>
      <c r="K53" s="382">
        <v>37</v>
      </c>
      <c r="L53" s="382">
        <v>10</v>
      </c>
      <c r="M53" s="382"/>
      <c r="N53" s="382">
        <v>153</v>
      </c>
      <c r="O53" s="382">
        <v>23</v>
      </c>
      <c r="P53" s="382"/>
      <c r="Q53" s="382">
        <v>23</v>
      </c>
    </row>
    <row r="54" spans="1:17">
      <c r="A54" s="381" t="s">
        <v>250</v>
      </c>
      <c r="B54" s="382">
        <v>316</v>
      </c>
      <c r="C54" s="382">
        <v>329</v>
      </c>
      <c r="D54" s="382">
        <v>265</v>
      </c>
      <c r="E54" s="382">
        <v>276</v>
      </c>
      <c r="F54" s="382">
        <v>22</v>
      </c>
      <c r="G54" s="382">
        <v>34</v>
      </c>
      <c r="H54" s="382">
        <v>1242</v>
      </c>
      <c r="I54" s="382"/>
      <c r="J54" s="382">
        <v>107</v>
      </c>
      <c r="K54" s="382">
        <v>40</v>
      </c>
      <c r="L54" s="382">
        <v>16</v>
      </c>
      <c r="M54" s="382"/>
      <c r="N54" s="382">
        <v>163</v>
      </c>
      <c r="O54" s="382">
        <v>11</v>
      </c>
      <c r="P54" s="382"/>
      <c r="Q54" s="382">
        <v>11</v>
      </c>
    </row>
    <row r="55" spans="1:17">
      <c r="A55" s="381" t="s">
        <v>254</v>
      </c>
      <c r="B55" s="382">
        <v>254</v>
      </c>
      <c r="C55" s="382">
        <v>312</v>
      </c>
      <c r="D55" s="382">
        <v>223</v>
      </c>
      <c r="E55" s="382">
        <v>352</v>
      </c>
      <c r="F55" s="382">
        <v>57</v>
      </c>
      <c r="G55" s="382">
        <v>21</v>
      </c>
      <c r="H55" s="382">
        <v>1219</v>
      </c>
      <c r="I55" s="382"/>
      <c r="J55" s="382">
        <v>152</v>
      </c>
      <c r="K55" s="382">
        <v>59</v>
      </c>
      <c r="L55" s="382">
        <v>18</v>
      </c>
      <c r="M55" s="382"/>
      <c r="N55" s="382">
        <v>229</v>
      </c>
      <c r="O55" s="382">
        <v>15</v>
      </c>
      <c r="P55" s="382"/>
      <c r="Q55" s="382">
        <v>15</v>
      </c>
    </row>
    <row r="56" spans="1:17">
      <c r="A56" s="381" t="s">
        <v>258</v>
      </c>
      <c r="B56" s="382">
        <v>228</v>
      </c>
      <c r="C56" s="382">
        <v>301</v>
      </c>
      <c r="D56" s="382">
        <v>306</v>
      </c>
      <c r="E56" s="382">
        <v>210</v>
      </c>
      <c r="F56" s="382">
        <v>5</v>
      </c>
      <c r="G56" s="382">
        <v>17</v>
      </c>
      <c r="H56" s="382">
        <v>1067</v>
      </c>
      <c r="I56" s="382"/>
      <c r="J56" s="382">
        <v>329</v>
      </c>
      <c r="K56" s="382">
        <v>248</v>
      </c>
      <c r="L56" s="382">
        <v>32</v>
      </c>
      <c r="M56" s="382"/>
      <c r="N56" s="382">
        <v>609</v>
      </c>
      <c r="O56" s="382">
        <v>232</v>
      </c>
      <c r="P56" s="382"/>
      <c r="Q56" s="382">
        <v>232</v>
      </c>
    </row>
    <row r="57" spans="1:17">
      <c r="A57" s="381" t="s">
        <v>262</v>
      </c>
      <c r="B57" s="382">
        <v>21</v>
      </c>
      <c r="C57" s="382">
        <v>21</v>
      </c>
      <c r="D57" s="382">
        <v>23</v>
      </c>
      <c r="E57" s="382">
        <v>31</v>
      </c>
      <c r="F57" s="382">
        <v>0</v>
      </c>
      <c r="G57" s="382">
        <v>0</v>
      </c>
      <c r="H57" s="382">
        <v>96</v>
      </c>
      <c r="I57" s="382"/>
      <c r="J57" s="382">
        <v>10</v>
      </c>
      <c r="K57" s="382">
        <v>4</v>
      </c>
      <c r="L57" s="382">
        <v>3</v>
      </c>
      <c r="M57" s="382"/>
      <c r="N57" s="382">
        <v>17</v>
      </c>
      <c r="O57" s="382">
        <v>113</v>
      </c>
      <c r="P57" s="382"/>
      <c r="Q57" s="382">
        <v>113</v>
      </c>
    </row>
    <row r="58" spans="1:17">
      <c r="A58" s="381" t="s">
        <v>266</v>
      </c>
      <c r="B58" s="382">
        <v>0</v>
      </c>
      <c r="C58" s="382">
        <v>0</v>
      </c>
      <c r="D58" s="382">
        <v>0</v>
      </c>
      <c r="E58" s="382">
        <v>0</v>
      </c>
      <c r="F58" s="382">
        <v>0</v>
      </c>
      <c r="G58" s="382">
        <v>0</v>
      </c>
      <c r="H58" s="382">
        <v>0</v>
      </c>
      <c r="I58" s="382"/>
      <c r="J58" s="382">
        <v>0</v>
      </c>
      <c r="K58" s="382">
        <v>0</v>
      </c>
      <c r="L58" s="382">
        <v>0</v>
      </c>
      <c r="M58" s="382"/>
      <c r="N58" s="382">
        <v>0</v>
      </c>
      <c r="O58" s="382">
        <v>0</v>
      </c>
      <c r="P58" s="382"/>
      <c r="Q58" s="382">
        <v>0</v>
      </c>
    </row>
    <row r="59" spans="1:17">
      <c r="A59" s="381" t="s">
        <v>270</v>
      </c>
      <c r="B59" s="382">
        <v>1232</v>
      </c>
      <c r="C59" s="382">
        <v>1266</v>
      </c>
      <c r="D59" s="382">
        <v>1039</v>
      </c>
      <c r="E59" s="382">
        <v>1098</v>
      </c>
      <c r="F59" s="382">
        <v>99</v>
      </c>
      <c r="G59" s="382">
        <v>85</v>
      </c>
      <c r="H59" s="382">
        <v>4819</v>
      </c>
      <c r="I59" s="382"/>
      <c r="J59" s="382">
        <v>704</v>
      </c>
      <c r="K59" s="382">
        <v>388</v>
      </c>
      <c r="L59" s="382">
        <v>79</v>
      </c>
      <c r="M59" s="382"/>
      <c r="N59" s="382">
        <v>1171</v>
      </c>
      <c r="O59" s="382">
        <v>394</v>
      </c>
      <c r="P59" s="382"/>
      <c r="Q59" s="382">
        <v>394</v>
      </c>
    </row>
    <row r="60" spans="1:17">
      <c r="A60" s="380" t="s">
        <v>35</v>
      </c>
      <c r="B60" s="382"/>
      <c r="C60" s="382"/>
      <c r="D60" s="382"/>
      <c r="E60" s="382"/>
      <c r="F60" s="382"/>
      <c r="G60" s="382"/>
      <c r="H60" s="382"/>
      <c r="I60" s="382"/>
      <c r="J60" s="382"/>
      <c r="K60" s="382"/>
      <c r="L60" s="382"/>
      <c r="M60" s="382"/>
      <c r="N60" s="382"/>
      <c r="O60" s="382"/>
      <c r="P60" s="382"/>
      <c r="Q60" s="382"/>
    </row>
    <row r="61" spans="1:17">
      <c r="A61" s="381" t="s">
        <v>245</v>
      </c>
      <c r="B61" s="382">
        <v>641</v>
      </c>
      <c r="C61" s="382">
        <v>182</v>
      </c>
      <c r="D61" s="382">
        <v>205</v>
      </c>
      <c r="E61" s="382">
        <v>309</v>
      </c>
      <c r="F61" s="382">
        <v>22</v>
      </c>
      <c r="G61" s="382">
        <v>47</v>
      </c>
      <c r="H61" s="382">
        <v>1406</v>
      </c>
      <c r="I61" s="382"/>
      <c r="J61" s="382">
        <v>677</v>
      </c>
      <c r="K61" s="382">
        <v>111</v>
      </c>
      <c r="L61" s="382">
        <v>38</v>
      </c>
      <c r="M61" s="382"/>
      <c r="N61" s="382">
        <v>826</v>
      </c>
      <c r="O61" s="382"/>
      <c r="P61" s="382"/>
      <c r="Q61" s="382"/>
    </row>
    <row r="62" spans="1:17">
      <c r="A62" s="381" t="s">
        <v>250</v>
      </c>
      <c r="B62" s="382">
        <v>453</v>
      </c>
      <c r="C62" s="382">
        <v>266</v>
      </c>
      <c r="D62" s="382">
        <v>186</v>
      </c>
      <c r="E62" s="382">
        <v>345</v>
      </c>
      <c r="F62" s="382">
        <v>32</v>
      </c>
      <c r="G62" s="382">
        <v>55</v>
      </c>
      <c r="H62" s="382">
        <v>1337</v>
      </c>
      <c r="I62" s="382"/>
      <c r="J62" s="382">
        <v>506</v>
      </c>
      <c r="K62" s="382">
        <v>156</v>
      </c>
      <c r="L62" s="382">
        <v>34</v>
      </c>
      <c r="M62" s="382"/>
      <c r="N62" s="382">
        <v>696</v>
      </c>
      <c r="O62" s="382"/>
      <c r="P62" s="382"/>
      <c r="Q62" s="382"/>
    </row>
    <row r="63" spans="1:17">
      <c r="A63" s="381" t="s">
        <v>254</v>
      </c>
      <c r="B63" s="382">
        <v>319</v>
      </c>
      <c r="C63" s="382">
        <v>189</v>
      </c>
      <c r="D63" s="382">
        <v>262</v>
      </c>
      <c r="E63" s="382">
        <v>369</v>
      </c>
      <c r="F63" s="382">
        <v>73</v>
      </c>
      <c r="G63" s="382">
        <v>50</v>
      </c>
      <c r="H63" s="382">
        <v>1262</v>
      </c>
      <c r="I63" s="382"/>
      <c r="J63" s="382">
        <v>470</v>
      </c>
      <c r="K63" s="382">
        <v>251</v>
      </c>
      <c r="L63" s="382">
        <v>40</v>
      </c>
      <c r="M63" s="382"/>
      <c r="N63" s="382">
        <v>761</v>
      </c>
      <c r="O63" s="382"/>
      <c r="P63" s="382"/>
      <c r="Q63" s="382"/>
    </row>
    <row r="64" spans="1:17">
      <c r="A64" s="381" t="s">
        <v>258</v>
      </c>
      <c r="B64" s="382">
        <v>10</v>
      </c>
      <c r="C64" s="382">
        <v>16</v>
      </c>
      <c r="D64" s="382">
        <v>19</v>
      </c>
      <c r="E64" s="382">
        <v>22</v>
      </c>
      <c r="F64" s="382">
        <v>0</v>
      </c>
      <c r="G64" s="382">
        <v>1</v>
      </c>
      <c r="H64" s="382">
        <v>68</v>
      </c>
      <c r="I64" s="382"/>
      <c r="J64" s="382">
        <v>121</v>
      </c>
      <c r="K64" s="382">
        <v>75</v>
      </c>
      <c r="L64" s="382">
        <v>15</v>
      </c>
      <c r="M64" s="382"/>
      <c r="N64" s="382">
        <v>211</v>
      </c>
      <c r="O64" s="382"/>
      <c r="P64" s="382"/>
      <c r="Q64" s="382"/>
    </row>
    <row r="65" spans="1:17">
      <c r="A65" s="381" t="s">
        <v>262</v>
      </c>
      <c r="B65" s="382">
        <v>271</v>
      </c>
      <c r="C65" s="382">
        <v>226</v>
      </c>
      <c r="D65" s="382">
        <v>198</v>
      </c>
      <c r="E65" s="382">
        <v>255</v>
      </c>
      <c r="F65" s="382">
        <v>0</v>
      </c>
      <c r="G65" s="382">
        <v>1</v>
      </c>
      <c r="H65" s="382">
        <v>951</v>
      </c>
      <c r="I65" s="382"/>
      <c r="J65" s="382">
        <v>0</v>
      </c>
      <c r="K65" s="382">
        <v>0</v>
      </c>
      <c r="L65" s="382">
        <v>1</v>
      </c>
      <c r="M65" s="382"/>
      <c r="N65" s="382">
        <v>1</v>
      </c>
      <c r="O65" s="382"/>
      <c r="P65" s="382"/>
      <c r="Q65" s="382"/>
    </row>
    <row r="66" spans="1:17">
      <c r="A66" s="381" t="s">
        <v>266</v>
      </c>
      <c r="B66" s="382">
        <v>0</v>
      </c>
      <c r="C66" s="382">
        <v>0</v>
      </c>
      <c r="D66" s="382">
        <v>0</v>
      </c>
      <c r="E66" s="382">
        <v>0</v>
      </c>
      <c r="F66" s="382">
        <v>0</v>
      </c>
      <c r="G66" s="382">
        <v>0</v>
      </c>
      <c r="H66" s="382">
        <v>0</v>
      </c>
      <c r="I66" s="382"/>
      <c r="J66" s="382">
        <v>0</v>
      </c>
      <c r="K66" s="382">
        <v>0</v>
      </c>
      <c r="L66" s="382">
        <v>0</v>
      </c>
      <c r="M66" s="382"/>
      <c r="N66" s="382">
        <v>0</v>
      </c>
      <c r="O66" s="382"/>
      <c r="P66" s="382"/>
      <c r="Q66" s="382"/>
    </row>
    <row r="67" spans="1:17">
      <c r="A67" s="381" t="s">
        <v>270</v>
      </c>
      <c r="B67" s="382">
        <v>1694</v>
      </c>
      <c r="C67" s="382">
        <v>879</v>
      </c>
      <c r="D67" s="382">
        <v>870</v>
      </c>
      <c r="E67" s="382">
        <v>1300</v>
      </c>
      <c r="F67" s="382">
        <v>127</v>
      </c>
      <c r="G67" s="382">
        <v>154</v>
      </c>
      <c r="H67" s="382">
        <v>5024</v>
      </c>
      <c r="I67" s="382"/>
      <c r="J67" s="382">
        <v>1774</v>
      </c>
      <c r="K67" s="382">
        <v>593</v>
      </c>
      <c r="L67" s="382">
        <v>128</v>
      </c>
      <c r="M67" s="382"/>
      <c r="N67" s="382">
        <v>2495</v>
      </c>
      <c r="O67" s="382"/>
      <c r="P67" s="382"/>
      <c r="Q67" s="382"/>
    </row>
    <row r="68" spans="1:17">
      <c r="A68" s="380" t="s">
        <v>36</v>
      </c>
      <c r="B68" s="382"/>
      <c r="C68" s="382"/>
      <c r="D68" s="382"/>
      <c r="E68" s="382"/>
      <c r="F68" s="382"/>
      <c r="G68" s="382"/>
      <c r="H68" s="382"/>
      <c r="I68" s="382"/>
      <c r="J68" s="382"/>
      <c r="K68" s="382"/>
      <c r="L68" s="382"/>
      <c r="M68" s="382"/>
      <c r="N68" s="382"/>
      <c r="O68" s="382"/>
      <c r="P68" s="382"/>
      <c r="Q68" s="382"/>
    </row>
    <row r="69" spans="1:17">
      <c r="A69" s="381" t="s">
        <v>245</v>
      </c>
      <c r="B69" s="382">
        <v>368</v>
      </c>
      <c r="C69" s="382">
        <v>245</v>
      </c>
      <c r="D69" s="382"/>
      <c r="E69" s="382">
        <v>82</v>
      </c>
      <c r="F69" s="382">
        <v>34</v>
      </c>
      <c r="G69" s="382"/>
      <c r="H69" s="382">
        <v>729</v>
      </c>
      <c r="I69" s="382"/>
      <c r="J69" s="382">
        <v>0</v>
      </c>
      <c r="K69" s="382">
        <v>0</v>
      </c>
      <c r="L69" s="382">
        <v>0</v>
      </c>
      <c r="M69" s="382"/>
      <c r="N69" s="382">
        <v>0</v>
      </c>
      <c r="O69" s="382"/>
      <c r="P69" s="382"/>
      <c r="Q69" s="382"/>
    </row>
    <row r="70" spans="1:17">
      <c r="A70" s="381" t="s">
        <v>250</v>
      </c>
      <c r="B70" s="382">
        <v>437</v>
      </c>
      <c r="C70" s="382">
        <v>318</v>
      </c>
      <c r="D70" s="382"/>
      <c r="E70" s="382">
        <v>115</v>
      </c>
      <c r="F70" s="382">
        <v>18</v>
      </c>
      <c r="G70" s="382"/>
      <c r="H70" s="382">
        <v>888</v>
      </c>
      <c r="I70" s="382"/>
      <c r="J70" s="382">
        <v>0</v>
      </c>
      <c r="K70" s="382">
        <v>0</v>
      </c>
      <c r="L70" s="382">
        <v>0</v>
      </c>
      <c r="M70" s="382"/>
      <c r="N70" s="382">
        <v>0</v>
      </c>
      <c r="O70" s="382"/>
      <c r="P70" s="382"/>
      <c r="Q70" s="382"/>
    </row>
    <row r="71" spans="1:17">
      <c r="A71" s="381" t="s">
        <v>254</v>
      </c>
      <c r="B71" s="382">
        <v>478</v>
      </c>
      <c r="C71" s="382">
        <v>354</v>
      </c>
      <c r="D71" s="382"/>
      <c r="E71" s="382">
        <v>167</v>
      </c>
      <c r="F71" s="382">
        <v>42</v>
      </c>
      <c r="G71" s="382"/>
      <c r="H71" s="382">
        <v>1041</v>
      </c>
      <c r="I71" s="382"/>
      <c r="J71" s="382">
        <v>0</v>
      </c>
      <c r="K71" s="382">
        <v>0</v>
      </c>
      <c r="L71" s="382">
        <v>0</v>
      </c>
      <c r="M71" s="382"/>
      <c r="N71" s="382">
        <v>0</v>
      </c>
      <c r="O71" s="382"/>
      <c r="P71" s="382"/>
      <c r="Q71" s="382"/>
    </row>
    <row r="72" spans="1:17">
      <c r="A72" s="381" t="s">
        <v>258</v>
      </c>
      <c r="B72" s="382">
        <v>293</v>
      </c>
      <c r="C72" s="382">
        <v>220</v>
      </c>
      <c r="D72" s="382"/>
      <c r="E72" s="382">
        <v>112</v>
      </c>
      <c r="F72" s="382">
        <v>41</v>
      </c>
      <c r="G72" s="382"/>
      <c r="H72" s="382">
        <v>666</v>
      </c>
      <c r="I72" s="382"/>
      <c r="J72" s="382">
        <v>0</v>
      </c>
      <c r="K72" s="382">
        <v>0</v>
      </c>
      <c r="L72" s="382">
        <v>0</v>
      </c>
      <c r="M72" s="382"/>
      <c r="N72" s="382">
        <v>0</v>
      </c>
      <c r="O72" s="382"/>
      <c r="P72" s="382"/>
      <c r="Q72" s="382"/>
    </row>
    <row r="73" spans="1:17">
      <c r="A73" s="381" t="s">
        <v>262</v>
      </c>
      <c r="B73" s="382">
        <v>58</v>
      </c>
      <c r="C73" s="382">
        <v>37</v>
      </c>
      <c r="D73" s="382"/>
      <c r="E73" s="382">
        <v>0</v>
      </c>
      <c r="F73" s="382">
        <v>0</v>
      </c>
      <c r="G73" s="382"/>
      <c r="H73" s="382">
        <v>95</v>
      </c>
      <c r="I73" s="382"/>
      <c r="J73" s="382">
        <v>0</v>
      </c>
      <c r="K73" s="382">
        <v>0</v>
      </c>
      <c r="L73" s="382">
        <v>0</v>
      </c>
      <c r="M73" s="382"/>
      <c r="N73" s="382">
        <v>0</v>
      </c>
      <c r="O73" s="382"/>
      <c r="P73" s="382"/>
      <c r="Q73" s="382"/>
    </row>
    <row r="74" spans="1:17">
      <c r="A74" s="381" t="s">
        <v>266</v>
      </c>
      <c r="B74" s="382">
        <v>0</v>
      </c>
      <c r="C74" s="382">
        <v>0</v>
      </c>
      <c r="D74" s="382"/>
      <c r="E74" s="382">
        <v>0</v>
      </c>
      <c r="F74" s="382">
        <v>0</v>
      </c>
      <c r="G74" s="382"/>
      <c r="H74" s="382">
        <v>0</v>
      </c>
      <c r="I74" s="382"/>
      <c r="J74" s="382">
        <v>1114.5</v>
      </c>
      <c r="K74" s="382">
        <v>1196.0999999999999</v>
      </c>
      <c r="L74" s="382">
        <v>145</v>
      </c>
      <c r="M74" s="382"/>
      <c r="N74" s="382">
        <v>2455.6</v>
      </c>
      <c r="O74" s="382"/>
      <c r="P74" s="382"/>
      <c r="Q74" s="382"/>
    </row>
    <row r="75" spans="1:17">
      <c r="A75" s="381" t="s">
        <v>270</v>
      </c>
      <c r="B75" s="382">
        <v>1634</v>
      </c>
      <c r="C75" s="382">
        <v>1174</v>
      </c>
      <c r="D75" s="382"/>
      <c r="E75" s="382">
        <v>476</v>
      </c>
      <c r="F75" s="382">
        <v>135</v>
      </c>
      <c r="G75" s="382"/>
      <c r="H75" s="382">
        <v>3419</v>
      </c>
      <c r="I75" s="382"/>
      <c r="J75" s="382">
        <v>1114.5</v>
      </c>
      <c r="K75" s="382">
        <v>1196.0999999999999</v>
      </c>
      <c r="L75" s="382">
        <v>145</v>
      </c>
      <c r="M75" s="382"/>
      <c r="N75" s="382">
        <v>2455.6</v>
      </c>
      <c r="O75" s="382"/>
      <c r="P75" s="382"/>
      <c r="Q75" s="382"/>
    </row>
    <row r="76" spans="1:17">
      <c r="A76" s="380" t="s">
        <v>37</v>
      </c>
      <c r="B76" s="382"/>
      <c r="C76" s="382"/>
      <c r="D76" s="382"/>
      <c r="E76" s="382"/>
      <c r="F76" s="382"/>
      <c r="G76" s="382"/>
      <c r="H76" s="382"/>
      <c r="I76" s="382"/>
      <c r="J76" s="382"/>
      <c r="K76" s="382"/>
      <c r="L76" s="382"/>
      <c r="M76" s="382"/>
      <c r="N76" s="382"/>
      <c r="O76" s="382"/>
      <c r="P76" s="382"/>
      <c r="Q76" s="382"/>
    </row>
    <row r="77" spans="1:17">
      <c r="A77" s="381" t="s">
        <v>245</v>
      </c>
      <c r="B77" s="382">
        <v>1412</v>
      </c>
      <c r="C77" s="382">
        <v>221</v>
      </c>
      <c r="D77" s="382">
        <v>682</v>
      </c>
      <c r="E77" s="382">
        <v>56</v>
      </c>
      <c r="F77" s="382">
        <v>104</v>
      </c>
      <c r="G77" s="382">
        <v>95</v>
      </c>
      <c r="H77" s="382">
        <v>2570</v>
      </c>
      <c r="I77" s="382"/>
      <c r="J77" s="382">
        <v>0</v>
      </c>
      <c r="K77" s="382">
        <v>0</v>
      </c>
      <c r="L77" s="382">
        <v>0</v>
      </c>
      <c r="M77" s="382"/>
      <c r="N77" s="382">
        <v>0</v>
      </c>
      <c r="O77" s="382"/>
      <c r="P77" s="382"/>
      <c r="Q77" s="382"/>
    </row>
    <row r="78" spans="1:17">
      <c r="A78" s="381" t="s">
        <v>250</v>
      </c>
      <c r="B78" s="382">
        <v>1307</v>
      </c>
      <c r="C78" s="382">
        <v>438</v>
      </c>
      <c r="D78" s="382">
        <v>881</v>
      </c>
      <c r="E78" s="382">
        <v>113</v>
      </c>
      <c r="F78" s="382">
        <v>166</v>
      </c>
      <c r="G78" s="382">
        <v>102</v>
      </c>
      <c r="H78" s="382">
        <v>3007</v>
      </c>
      <c r="I78" s="382"/>
      <c r="J78" s="382">
        <v>0</v>
      </c>
      <c r="K78" s="382">
        <v>0</v>
      </c>
      <c r="L78" s="382">
        <v>1</v>
      </c>
      <c r="M78" s="382"/>
      <c r="N78" s="382">
        <v>1</v>
      </c>
      <c r="O78" s="382"/>
      <c r="P78" s="382"/>
      <c r="Q78" s="382"/>
    </row>
    <row r="79" spans="1:17">
      <c r="A79" s="381" t="s">
        <v>254</v>
      </c>
      <c r="B79" s="382">
        <v>898</v>
      </c>
      <c r="C79" s="382">
        <v>259</v>
      </c>
      <c r="D79" s="382">
        <v>707</v>
      </c>
      <c r="E79" s="382">
        <v>63</v>
      </c>
      <c r="F79" s="382">
        <v>185</v>
      </c>
      <c r="G79" s="382">
        <v>76</v>
      </c>
      <c r="H79" s="382">
        <v>2188</v>
      </c>
      <c r="I79" s="382"/>
      <c r="J79" s="382">
        <v>0</v>
      </c>
      <c r="K79" s="382">
        <v>0</v>
      </c>
      <c r="L79" s="382">
        <v>0</v>
      </c>
      <c r="M79" s="382"/>
      <c r="N79" s="382">
        <v>0</v>
      </c>
      <c r="O79" s="382"/>
      <c r="P79" s="382"/>
      <c r="Q79" s="382"/>
    </row>
    <row r="80" spans="1:17">
      <c r="A80" s="381" t="s">
        <v>258</v>
      </c>
      <c r="B80" s="382">
        <v>9</v>
      </c>
      <c r="C80" s="382">
        <v>9</v>
      </c>
      <c r="D80" s="382">
        <v>66</v>
      </c>
      <c r="E80" s="382">
        <v>5</v>
      </c>
      <c r="F80" s="382">
        <v>49</v>
      </c>
      <c r="G80" s="382">
        <v>4</v>
      </c>
      <c r="H80" s="382">
        <v>142</v>
      </c>
      <c r="I80" s="382"/>
      <c r="J80" s="382">
        <v>0</v>
      </c>
      <c r="K80" s="382">
        <v>89</v>
      </c>
      <c r="L80" s="382">
        <v>113</v>
      </c>
      <c r="M80" s="382"/>
      <c r="N80" s="382">
        <v>202</v>
      </c>
      <c r="O80" s="382"/>
      <c r="P80" s="382"/>
      <c r="Q80" s="382"/>
    </row>
    <row r="81" spans="1:17">
      <c r="A81" s="381" t="s">
        <v>262</v>
      </c>
      <c r="B81" s="382">
        <v>1304</v>
      </c>
      <c r="C81" s="382">
        <v>321</v>
      </c>
      <c r="D81" s="382">
        <v>509</v>
      </c>
      <c r="E81" s="382">
        <v>33</v>
      </c>
      <c r="F81" s="382">
        <v>123</v>
      </c>
      <c r="G81" s="382">
        <v>81</v>
      </c>
      <c r="H81" s="382">
        <v>2371</v>
      </c>
      <c r="I81" s="382"/>
      <c r="J81" s="382">
        <v>0</v>
      </c>
      <c r="K81" s="382">
        <v>4</v>
      </c>
      <c r="L81" s="382">
        <v>9</v>
      </c>
      <c r="M81" s="382"/>
      <c r="N81" s="382">
        <v>13</v>
      </c>
      <c r="O81" s="382"/>
      <c r="P81" s="382"/>
      <c r="Q81" s="382"/>
    </row>
    <row r="82" spans="1:17">
      <c r="A82" s="381" t="s">
        <v>266</v>
      </c>
      <c r="B82" s="382">
        <v>0</v>
      </c>
      <c r="C82" s="382">
        <v>0</v>
      </c>
      <c r="D82" s="382">
        <v>0</v>
      </c>
      <c r="E82" s="382">
        <v>0</v>
      </c>
      <c r="F82" s="382">
        <v>0</v>
      </c>
      <c r="G82" s="382">
        <v>0</v>
      </c>
      <c r="H82" s="382">
        <v>0</v>
      </c>
      <c r="I82" s="382"/>
      <c r="J82" s="382">
        <v>2529</v>
      </c>
      <c r="K82" s="382">
        <v>2625</v>
      </c>
      <c r="L82" s="382">
        <v>1211</v>
      </c>
      <c r="M82" s="382"/>
      <c r="N82" s="382">
        <v>6365</v>
      </c>
      <c r="O82" s="382"/>
      <c r="P82" s="382"/>
      <c r="Q82" s="382"/>
    </row>
    <row r="83" spans="1:17">
      <c r="A83" s="381" t="s">
        <v>270</v>
      </c>
      <c r="B83" s="382">
        <v>4930</v>
      </c>
      <c r="C83" s="382">
        <v>1248</v>
      </c>
      <c r="D83" s="382">
        <v>2845</v>
      </c>
      <c r="E83" s="382">
        <v>270</v>
      </c>
      <c r="F83" s="382">
        <v>627</v>
      </c>
      <c r="G83" s="382">
        <v>358</v>
      </c>
      <c r="H83" s="382">
        <v>10278</v>
      </c>
      <c r="I83" s="382"/>
      <c r="J83" s="382">
        <v>2529</v>
      </c>
      <c r="K83" s="382">
        <v>2718</v>
      </c>
      <c r="L83" s="382">
        <v>1334</v>
      </c>
      <c r="M83" s="382"/>
      <c r="N83" s="382">
        <v>6581</v>
      </c>
      <c r="O83" s="382"/>
      <c r="P83" s="382"/>
      <c r="Q83" s="382"/>
    </row>
    <row r="84" spans="1:17">
      <c r="A84" s="380" t="s">
        <v>38</v>
      </c>
      <c r="B84" s="382"/>
      <c r="C84" s="382"/>
      <c r="D84" s="382"/>
      <c r="E84" s="382"/>
      <c r="F84" s="382"/>
      <c r="G84" s="382"/>
      <c r="H84" s="382"/>
      <c r="I84" s="382"/>
      <c r="J84" s="382"/>
      <c r="K84" s="382"/>
      <c r="L84" s="382"/>
      <c r="M84" s="382"/>
      <c r="N84" s="382"/>
      <c r="O84" s="382"/>
      <c r="P84" s="382"/>
      <c r="Q84" s="382"/>
    </row>
    <row r="85" spans="1:17">
      <c r="A85" s="381" t="s">
        <v>245</v>
      </c>
      <c r="B85" s="382">
        <v>721</v>
      </c>
      <c r="C85" s="382"/>
      <c r="D85" s="382">
        <v>241</v>
      </c>
      <c r="E85" s="382">
        <v>56</v>
      </c>
      <c r="F85" s="382">
        <v>142</v>
      </c>
      <c r="G85" s="382">
        <v>46</v>
      </c>
      <c r="H85" s="382">
        <v>1206</v>
      </c>
      <c r="I85" s="382">
        <v>0</v>
      </c>
      <c r="J85" s="382">
        <v>0</v>
      </c>
      <c r="K85" s="382">
        <v>0</v>
      </c>
      <c r="L85" s="382">
        <v>0</v>
      </c>
      <c r="M85" s="382"/>
      <c r="N85" s="382">
        <v>0</v>
      </c>
      <c r="O85" s="382">
        <v>0</v>
      </c>
      <c r="P85" s="382">
        <v>0</v>
      </c>
      <c r="Q85" s="382">
        <v>0</v>
      </c>
    </row>
    <row r="86" spans="1:17">
      <c r="A86" s="381" t="s">
        <v>250</v>
      </c>
      <c r="B86" s="382">
        <v>600</v>
      </c>
      <c r="C86" s="382"/>
      <c r="D86" s="382">
        <v>161</v>
      </c>
      <c r="E86" s="382">
        <v>31</v>
      </c>
      <c r="F86" s="382">
        <v>149</v>
      </c>
      <c r="G86" s="382">
        <v>44</v>
      </c>
      <c r="H86" s="382">
        <v>985</v>
      </c>
      <c r="I86" s="382">
        <v>0</v>
      </c>
      <c r="J86" s="382">
        <v>0</v>
      </c>
      <c r="K86" s="382">
        <v>0</v>
      </c>
      <c r="L86" s="382">
        <v>0</v>
      </c>
      <c r="M86" s="382"/>
      <c r="N86" s="382">
        <v>0</v>
      </c>
      <c r="O86" s="382">
        <v>0</v>
      </c>
      <c r="P86" s="382">
        <v>0</v>
      </c>
      <c r="Q86" s="382">
        <v>0</v>
      </c>
    </row>
    <row r="87" spans="1:17">
      <c r="A87" s="381" t="s">
        <v>254</v>
      </c>
      <c r="B87" s="382">
        <v>451</v>
      </c>
      <c r="C87" s="382"/>
      <c r="D87" s="382">
        <v>210</v>
      </c>
      <c r="E87" s="382">
        <v>26</v>
      </c>
      <c r="F87" s="382">
        <v>242</v>
      </c>
      <c r="G87" s="382">
        <v>65</v>
      </c>
      <c r="H87" s="382">
        <v>994</v>
      </c>
      <c r="I87" s="382">
        <v>0</v>
      </c>
      <c r="J87" s="382">
        <v>0</v>
      </c>
      <c r="K87" s="382">
        <v>0</v>
      </c>
      <c r="L87" s="382">
        <v>0</v>
      </c>
      <c r="M87" s="382"/>
      <c r="N87" s="382">
        <v>0</v>
      </c>
      <c r="O87" s="382">
        <v>0</v>
      </c>
      <c r="P87" s="382">
        <v>0</v>
      </c>
      <c r="Q87" s="382">
        <v>0</v>
      </c>
    </row>
    <row r="88" spans="1:17">
      <c r="A88" s="381" t="s">
        <v>258</v>
      </c>
      <c r="B88" s="382">
        <v>331</v>
      </c>
      <c r="C88" s="382"/>
      <c r="D88" s="382">
        <v>202</v>
      </c>
      <c r="E88" s="382">
        <v>19</v>
      </c>
      <c r="F88" s="382">
        <v>268</v>
      </c>
      <c r="G88" s="382">
        <v>48</v>
      </c>
      <c r="H88" s="382">
        <v>868</v>
      </c>
      <c r="I88" s="382">
        <v>0</v>
      </c>
      <c r="J88" s="382">
        <v>0</v>
      </c>
      <c r="K88" s="382">
        <v>0</v>
      </c>
      <c r="L88" s="382">
        <v>0</v>
      </c>
      <c r="M88" s="382"/>
      <c r="N88" s="382">
        <v>0</v>
      </c>
      <c r="O88" s="382">
        <v>0</v>
      </c>
      <c r="P88" s="382">
        <v>0</v>
      </c>
      <c r="Q88" s="382">
        <v>0</v>
      </c>
    </row>
    <row r="89" spans="1:17">
      <c r="A89" s="381" t="s">
        <v>262</v>
      </c>
      <c r="B89" s="382">
        <v>0</v>
      </c>
      <c r="C89" s="382"/>
      <c r="D89" s="382">
        <v>0</v>
      </c>
      <c r="E89" s="382">
        <v>0</v>
      </c>
      <c r="F89" s="382">
        <v>0</v>
      </c>
      <c r="G89" s="382">
        <v>0</v>
      </c>
      <c r="H89" s="382">
        <v>0</v>
      </c>
      <c r="I89" s="382">
        <v>0</v>
      </c>
      <c r="J89" s="382">
        <v>0</v>
      </c>
      <c r="K89" s="382">
        <v>0</v>
      </c>
      <c r="L89" s="382">
        <v>0</v>
      </c>
      <c r="M89" s="382"/>
      <c r="N89" s="382">
        <v>0</v>
      </c>
      <c r="O89" s="382">
        <v>0</v>
      </c>
      <c r="P89" s="382">
        <v>0</v>
      </c>
      <c r="Q89" s="382">
        <v>0</v>
      </c>
    </row>
    <row r="90" spans="1:17">
      <c r="A90" s="381" t="s">
        <v>266</v>
      </c>
      <c r="B90" s="382">
        <v>0</v>
      </c>
      <c r="C90" s="382"/>
      <c r="D90" s="382">
        <v>0</v>
      </c>
      <c r="E90" s="382">
        <v>0</v>
      </c>
      <c r="F90" s="382">
        <v>0</v>
      </c>
      <c r="G90" s="382">
        <v>0</v>
      </c>
      <c r="H90" s="382">
        <v>0</v>
      </c>
      <c r="I90" s="382">
        <v>206</v>
      </c>
      <c r="J90" s="382">
        <v>573</v>
      </c>
      <c r="K90" s="382">
        <v>151</v>
      </c>
      <c r="L90" s="382">
        <v>317</v>
      </c>
      <c r="M90" s="382"/>
      <c r="N90" s="382">
        <v>1247</v>
      </c>
      <c r="O90" s="382">
        <v>218</v>
      </c>
      <c r="P90" s="382">
        <v>885</v>
      </c>
      <c r="Q90" s="382">
        <v>1103</v>
      </c>
    </row>
    <row r="91" spans="1:17">
      <c r="A91" s="381" t="s">
        <v>270</v>
      </c>
      <c r="B91" s="382">
        <v>2103</v>
      </c>
      <c r="C91" s="382"/>
      <c r="D91" s="382">
        <v>814</v>
      </c>
      <c r="E91" s="382">
        <v>132</v>
      </c>
      <c r="F91" s="382">
        <v>801</v>
      </c>
      <c r="G91" s="382">
        <v>203</v>
      </c>
      <c r="H91" s="382">
        <v>4053</v>
      </c>
      <c r="I91" s="382">
        <v>206</v>
      </c>
      <c r="J91" s="382">
        <v>573</v>
      </c>
      <c r="K91" s="382">
        <v>151</v>
      </c>
      <c r="L91" s="382">
        <v>317</v>
      </c>
      <c r="M91" s="382"/>
      <c r="N91" s="382">
        <v>1247</v>
      </c>
      <c r="O91" s="382">
        <v>218</v>
      </c>
      <c r="P91" s="382">
        <v>885</v>
      </c>
      <c r="Q91" s="382">
        <v>1103</v>
      </c>
    </row>
    <row r="92" spans="1:17">
      <c r="A92" s="380" t="s">
        <v>20</v>
      </c>
      <c r="B92" s="382"/>
      <c r="C92" s="382"/>
      <c r="D92" s="382"/>
      <c r="E92" s="382"/>
      <c r="F92" s="382"/>
      <c r="G92" s="382"/>
      <c r="H92" s="382"/>
      <c r="I92" s="382"/>
      <c r="J92" s="382"/>
      <c r="K92" s="382"/>
      <c r="L92" s="382"/>
      <c r="M92" s="382"/>
      <c r="N92" s="382"/>
      <c r="O92" s="382"/>
      <c r="P92" s="382"/>
      <c r="Q92" s="382"/>
    </row>
    <row r="93" spans="1:17">
      <c r="A93" s="381" t="s">
        <v>245</v>
      </c>
      <c r="B93" s="382">
        <v>643</v>
      </c>
      <c r="C93" s="382"/>
      <c r="D93" s="382">
        <v>278</v>
      </c>
      <c r="E93" s="382"/>
      <c r="F93" s="382">
        <v>171</v>
      </c>
      <c r="G93" s="382">
        <v>74</v>
      </c>
      <c r="H93" s="382">
        <v>1166</v>
      </c>
      <c r="I93" s="382"/>
      <c r="J93" s="382">
        <v>0</v>
      </c>
      <c r="K93" s="382">
        <v>0</v>
      </c>
      <c r="L93" s="382">
        <v>10</v>
      </c>
      <c r="M93" s="382"/>
      <c r="N93" s="382">
        <v>10</v>
      </c>
      <c r="O93" s="382"/>
      <c r="P93" s="382"/>
      <c r="Q93" s="382"/>
    </row>
    <row r="94" spans="1:17">
      <c r="A94" s="381" t="s">
        <v>250</v>
      </c>
      <c r="B94" s="382">
        <v>696</v>
      </c>
      <c r="C94" s="382"/>
      <c r="D94" s="382">
        <v>335</v>
      </c>
      <c r="E94" s="382"/>
      <c r="F94" s="382">
        <v>234</v>
      </c>
      <c r="G94" s="382">
        <v>139</v>
      </c>
      <c r="H94" s="382">
        <v>1404</v>
      </c>
      <c r="I94" s="382"/>
      <c r="J94" s="382">
        <v>0</v>
      </c>
      <c r="K94" s="382">
        <v>0</v>
      </c>
      <c r="L94" s="382">
        <v>27</v>
      </c>
      <c r="M94" s="382"/>
      <c r="N94" s="382">
        <v>27</v>
      </c>
      <c r="O94" s="382"/>
      <c r="P94" s="382"/>
      <c r="Q94" s="382"/>
    </row>
    <row r="95" spans="1:17">
      <c r="A95" s="381" t="s">
        <v>254</v>
      </c>
      <c r="B95" s="382">
        <v>617</v>
      </c>
      <c r="C95" s="382"/>
      <c r="D95" s="382">
        <v>289</v>
      </c>
      <c r="E95" s="382"/>
      <c r="F95" s="382">
        <v>252</v>
      </c>
      <c r="G95" s="382">
        <v>167</v>
      </c>
      <c r="H95" s="382">
        <v>1325</v>
      </c>
      <c r="I95" s="382"/>
      <c r="J95" s="382">
        <v>0</v>
      </c>
      <c r="K95" s="382">
        <v>0</v>
      </c>
      <c r="L95" s="382">
        <v>28</v>
      </c>
      <c r="M95" s="382"/>
      <c r="N95" s="382">
        <v>28</v>
      </c>
      <c r="O95" s="382"/>
      <c r="P95" s="382"/>
      <c r="Q95" s="382"/>
    </row>
    <row r="96" spans="1:17">
      <c r="A96" s="381" t="s">
        <v>258</v>
      </c>
      <c r="B96" s="382">
        <v>158</v>
      </c>
      <c r="C96" s="382"/>
      <c r="D96" s="382">
        <v>106</v>
      </c>
      <c r="E96" s="382"/>
      <c r="F96" s="382">
        <v>61</v>
      </c>
      <c r="G96" s="382">
        <v>144</v>
      </c>
      <c r="H96" s="382">
        <v>469</v>
      </c>
      <c r="I96" s="382"/>
      <c r="J96" s="382">
        <v>0</v>
      </c>
      <c r="K96" s="382">
        <v>0</v>
      </c>
      <c r="L96" s="382">
        <v>47</v>
      </c>
      <c r="M96" s="382"/>
      <c r="N96" s="382">
        <v>47</v>
      </c>
      <c r="O96" s="382"/>
      <c r="P96" s="382"/>
      <c r="Q96" s="382"/>
    </row>
    <row r="97" spans="1:17">
      <c r="A97" s="381" t="s">
        <v>262</v>
      </c>
      <c r="B97" s="382">
        <v>286</v>
      </c>
      <c r="C97" s="382"/>
      <c r="D97" s="382">
        <v>1</v>
      </c>
      <c r="E97" s="382"/>
      <c r="F97" s="382">
        <v>103</v>
      </c>
      <c r="G97" s="382">
        <v>26</v>
      </c>
      <c r="H97" s="382">
        <v>416</v>
      </c>
      <c r="I97" s="382"/>
      <c r="J97" s="382">
        <v>1399</v>
      </c>
      <c r="K97" s="382">
        <v>471</v>
      </c>
      <c r="L97" s="382">
        <v>130</v>
      </c>
      <c r="M97" s="382"/>
      <c r="N97" s="382">
        <v>2000</v>
      </c>
      <c r="O97" s="382"/>
      <c r="P97" s="382"/>
      <c r="Q97" s="382"/>
    </row>
    <row r="98" spans="1:17">
      <c r="A98" s="381" t="s">
        <v>266</v>
      </c>
      <c r="B98" s="382">
        <v>0</v>
      </c>
      <c r="C98" s="382"/>
      <c r="D98" s="382">
        <v>0</v>
      </c>
      <c r="E98" s="382"/>
      <c r="F98" s="382">
        <v>0</v>
      </c>
      <c r="G98" s="382">
        <v>0</v>
      </c>
      <c r="H98" s="382">
        <v>0</v>
      </c>
      <c r="I98" s="382"/>
      <c r="J98" s="382">
        <v>0</v>
      </c>
      <c r="K98" s="382">
        <v>0</v>
      </c>
      <c r="L98" s="382">
        <v>0</v>
      </c>
      <c r="M98" s="382"/>
      <c r="N98" s="382">
        <v>0</v>
      </c>
      <c r="O98" s="382"/>
      <c r="P98" s="382"/>
      <c r="Q98" s="382"/>
    </row>
    <row r="99" spans="1:17">
      <c r="A99" s="381" t="s">
        <v>270</v>
      </c>
      <c r="B99" s="382">
        <v>2400</v>
      </c>
      <c r="C99" s="382"/>
      <c r="D99" s="382">
        <v>1009</v>
      </c>
      <c r="E99" s="382"/>
      <c r="F99" s="382">
        <v>821</v>
      </c>
      <c r="G99" s="382">
        <v>550</v>
      </c>
      <c r="H99" s="382">
        <v>4780</v>
      </c>
      <c r="I99" s="382"/>
      <c r="J99" s="382">
        <v>1399</v>
      </c>
      <c r="K99" s="382">
        <v>471</v>
      </c>
      <c r="L99" s="382">
        <v>242</v>
      </c>
      <c r="M99" s="382"/>
      <c r="N99" s="382">
        <v>2112</v>
      </c>
      <c r="O99" s="382"/>
      <c r="P99" s="382"/>
      <c r="Q99" s="382"/>
    </row>
    <row r="100" spans="1:17">
      <c r="A100" s="380" t="s">
        <v>39</v>
      </c>
      <c r="B100" s="382"/>
      <c r="C100" s="382"/>
      <c r="D100" s="382"/>
      <c r="E100" s="382"/>
      <c r="F100" s="382"/>
      <c r="G100" s="382"/>
      <c r="H100" s="382"/>
      <c r="I100" s="382"/>
      <c r="J100" s="382"/>
      <c r="K100" s="382"/>
      <c r="L100" s="382"/>
      <c r="M100" s="382"/>
      <c r="N100" s="382"/>
      <c r="O100" s="382"/>
      <c r="P100" s="382"/>
      <c r="Q100" s="382"/>
    </row>
    <row r="101" spans="1:17">
      <c r="A101" s="381" t="s">
        <v>245</v>
      </c>
      <c r="B101" s="382">
        <v>807</v>
      </c>
      <c r="C101" s="382">
        <v>108</v>
      </c>
      <c r="D101" s="382">
        <v>896</v>
      </c>
      <c r="E101" s="382"/>
      <c r="F101" s="382">
        <v>74</v>
      </c>
      <c r="G101" s="382"/>
      <c r="H101" s="382">
        <v>1885</v>
      </c>
      <c r="I101" s="382"/>
      <c r="J101" s="382">
        <v>107</v>
      </c>
      <c r="K101" s="382">
        <v>97</v>
      </c>
      <c r="L101" s="382"/>
      <c r="M101" s="382"/>
      <c r="N101" s="382">
        <v>204</v>
      </c>
      <c r="O101" s="382">
        <v>0</v>
      </c>
      <c r="P101" s="382">
        <v>0</v>
      </c>
      <c r="Q101" s="382">
        <v>0</v>
      </c>
    </row>
    <row r="102" spans="1:17">
      <c r="A102" s="381" t="s">
        <v>250</v>
      </c>
      <c r="B102" s="382">
        <v>717</v>
      </c>
      <c r="C102" s="382">
        <v>107</v>
      </c>
      <c r="D102" s="382">
        <v>659</v>
      </c>
      <c r="E102" s="382"/>
      <c r="F102" s="382">
        <v>70</v>
      </c>
      <c r="G102" s="382"/>
      <c r="H102" s="382">
        <v>1553</v>
      </c>
      <c r="I102" s="382"/>
      <c r="J102" s="382">
        <v>385</v>
      </c>
      <c r="K102" s="382">
        <v>364</v>
      </c>
      <c r="L102" s="382"/>
      <c r="M102" s="382"/>
      <c r="N102" s="382">
        <v>749</v>
      </c>
      <c r="O102" s="382">
        <v>0</v>
      </c>
      <c r="P102" s="382">
        <v>0</v>
      </c>
      <c r="Q102" s="382">
        <v>0</v>
      </c>
    </row>
    <row r="103" spans="1:17">
      <c r="A103" s="381" t="s">
        <v>254</v>
      </c>
      <c r="B103" s="382">
        <v>628</v>
      </c>
      <c r="C103" s="382">
        <v>92</v>
      </c>
      <c r="D103" s="382">
        <v>671</v>
      </c>
      <c r="E103" s="382"/>
      <c r="F103" s="382">
        <v>83</v>
      </c>
      <c r="G103" s="382"/>
      <c r="H103" s="382">
        <v>1474</v>
      </c>
      <c r="I103" s="382"/>
      <c r="J103" s="382">
        <v>182</v>
      </c>
      <c r="K103" s="382">
        <v>183</v>
      </c>
      <c r="L103" s="382"/>
      <c r="M103" s="382"/>
      <c r="N103" s="382">
        <v>365</v>
      </c>
      <c r="O103" s="382">
        <v>0</v>
      </c>
      <c r="P103" s="382">
        <v>0</v>
      </c>
      <c r="Q103" s="382">
        <v>0</v>
      </c>
    </row>
    <row r="104" spans="1:17">
      <c r="A104" s="381" t="s">
        <v>258</v>
      </c>
      <c r="B104" s="382">
        <v>185</v>
      </c>
      <c r="C104" s="382">
        <v>7</v>
      </c>
      <c r="D104" s="382">
        <v>209</v>
      </c>
      <c r="E104" s="382"/>
      <c r="F104" s="382">
        <v>13</v>
      </c>
      <c r="G104" s="382"/>
      <c r="H104" s="382">
        <v>414</v>
      </c>
      <c r="I104" s="382"/>
      <c r="J104" s="382">
        <v>337</v>
      </c>
      <c r="K104" s="382">
        <v>149</v>
      </c>
      <c r="L104" s="382"/>
      <c r="M104" s="382"/>
      <c r="N104" s="382">
        <v>486</v>
      </c>
      <c r="O104" s="382">
        <v>0</v>
      </c>
      <c r="P104" s="382">
        <v>0</v>
      </c>
      <c r="Q104" s="382">
        <v>0</v>
      </c>
    </row>
    <row r="105" spans="1:17">
      <c r="A105" s="381" t="s">
        <v>262</v>
      </c>
      <c r="B105" s="382">
        <v>284</v>
      </c>
      <c r="C105" s="382">
        <v>8</v>
      </c>
      <c r="D105" s="382">
        <v>297</v>
      </c>
      <c r="E105" s="382"/>
      <c r="F105" s="382">
        <v>41</v>
      </c>
      <c r="G105" s="382"/>
      <c r="H105" s="382">
        <v>630</v>
      </c>
      <c r="I105" s="382"/>
      <c r="J105" s="382">
        <v>0</v>
      </c>
      <c r="K105" s="382">
        <v>1</v>
      </c>
      <c r="L105" s="382"/>
      <c r="M105" s="382"/>
      <c r="N105" s="382">
        <v>1</v>
      </c>
      <c r="O105" s="382">
        <v>0</v>
      </c>
      <c r="P105" s="382">
        <v>0</v>
      </c>
      <c r="Q105" s="382">
        <v>0</v>
      </c>
    </row>
    <row r="106" spans="1:17">
      <c r="A106" s="381" t="s">
        <v>266</v>
      </c>
      <c r="B106" s="382">
        <v>0</v>
      </c>
      <c r="C106" s="382">
        <v>0</v>
      </c>
      <c r="D106" s="382">
        <v>0</v>
      </c>
      <c r="E106" s="382"/>
      <c r="F106" s="382">
        <v>0</v>
      </c>
      <c r="G106" s="382"/>
      <c r="H106" s="382">
        <v>0</v>
      </c>
      <c r="I106" s="382"/>
      <c r="J106" s="382">
        <v>0</v>
      </c>
      <c r="K106" s="382">
        <v>0</v>
      </c>
      <c r="L106" s="382"/>
      <c r="M106" s="382"/>
      <c r="N106" s="382">
        <v>0</v>
      </c>
      <c r="O106" s="382">
        <v>40</v>
      </c>
      <c r="P106" s="382">
        <v>441</v>
      </c>
      <c r="Q106" s="382">
        <v>481</v>
      </c>
    </row>
    <row r="107" spans="1:17">
      <c r="A107" s="381" t="s">
        <v>270</v>
      </c>
      <c r="B107" s="382">
        <v>2621</v>
      </c>
      <c r="C107" s="382">
        <v>322</v>
      </c>
      <c r="D107" s="382">
        <v>2732</v>
      </c>
      <c r="E107" s="382"/>
      <c r="F107" s="382">
        <v>281</v>
      </c>
      <c r="G107" s="382"/>
      <c r="H107" s="382">
        <v>5956</v>
      </c>
      <c r="I107" s="382"/>
      <c r="J107" s="382">
        <v>1011</v>
      </c>
      <c r="K107" s="382">
        <v>794</v>
      </c>
      <c r="L107" s="382"/>
      <c r="M107" s="382"/>
      <c r="N107" s="382">
        <v>1805</v>
      </c>
      <c r="O107" s="382">
        <v>40</v>
      </c>
      <c r="P107" s="382">
        <v>441</v>
      </c>
      <c r="Q107" s="382">
        <v>481</v>
      </c>
    </row>
    <row r="108" spans="1:17">
      <c r="A108" s="380" t="s">
        <v>40</v>
      </c>
      <c r="B108" s="382"/>
      <c r="C108" s="382"/>
      <c r="D108" s="382"/>
      <c r="E108" s="382"/>
      <c r="F108" s="382"/>
      <c r="G108" s="382"/>
      <c r="H108" s="382"/>
      <c r="I108" s="382"/>
      <c r="J108" s="382"/>
      <c r="K108" s="382"/>
      <c r="L108" s="382"/>
      <c r="M108" s="382"/>
      <c r="N108" s="382"/>
      <c r="O108" s="382"/>
      <c r="P108" s="382"/>
      <c r="Q108" s="382"/>
    </row>
    <row r="109" spans="1:17">
      <c r="A109" s="381" t="s">
        <v>245</v>
      </c>
      <c r="B109" s="382">
        <v>3336</v>
      </c>
      <c r="C109" s="382">
        <v>468</v>
      </c>
      <c r="D109" s="382">
        <v>1650</v>
      </c>
      <c r="E109" s="382">
        <v>39</v>
      </c>
      <c r="F109" s="382">
        <v>60</v>
      </c>
      <c r="G109" s="382">
        <v>0</v>
      </c>
      <c r="H109" s="382">
        <v>5553</v>
      </c>
      <c r="I109" s="382">
        <v>62</v>
      </c>
      <c r="J109" s="382">
        <v>2462</v>
      </c>
      <c r="K109" s="382">
        <v>491</v>
      </c>
      <c r="L109" s="382">
        <v>61</v>
      </c>
      <c r="M109" s="382"/>
      <c r="N109" s="382">
        <v>3076</v>
      </c>
      <c r="O109" s="382"/>
      <c r="P109" s="382"/>
      <c r="Q109" s="382"/>
    </row>
    <row r="110" spans="1:17">
      <c r="A110" s="381" t="s">
        <v>250</v>
      </c>
      <c r="B110" s="382">
        <v>2571</v>
      </c>
      <c r="C110" s="382">
        <v>575</v>
      </c>
      <c r="D110" s="382">
        <v>1916</v>
      </c>
      <c r="E110" s="382">
        <v>51</v>
      </c>
      <c r="F110" s="382">
        <v>107</v>
      </c>
      <c r="G110" s="382">
        <v>0</v>
      </c>
      <c r="H110" s="382">
        <v>5220</v>
      </c>
      <c r="I110" s="382">
        <v>76</v>
      </c>
      <c r="J110" s="382">
        <v>825</v>
      </c>
      <c r="K110" s="382">
        <v>201</v>
      </c>
      <c r="L110" s="382">
        <v>23</v>
      </c>
      <c r="M110" s="382"/>
      <c r="N110" s="382">
        <v>1125</v>
      </c>
      <c r="O110" s="382"/>
      <c r="P110" s="382"/>
      <c r="Q110" s="382"/>
    </row>
    <row r="111" spans="1:17">
      <c r="A111" s="381" t="s">
        <v>254</v>
      </c>
      <c r="B111" s="382">
        <v>1786</v>
      </c>
      <c r="C111" s="382">
        <v>441</v>
      </c>
      <c r="D111" s="382">
        <v>2142</v>
      </c>
      <c r="E111" s="382">
        <v>57</v>
      </c>
      <c r="F111" s="382">
        <v>71</v>
      </c>
      <c r="G111" s="382">
        <v>0</v>
      </c>
      <c r="H111" s="382">
        <v>4497</v>
      </c>
      <c r="I111" s="382">
        <v>77</v>
      </c>
      <c r="J111" s="382">
        <v>863</v>
      </c>
      <c r="K111" s="382">
        <v>179</v>
      </c>
      <c r="L111" s="382">
        <v>39</v>
      </c>
      <c r="M111" s="382"/>
      <c r="N111" s="382">
        <v>1158</v>
      </c>
      <c r="O111" s="382"/>
      <c r="P111" s="382"/>
      <c r="Q111" s="382"/>
    </row>
    <row r="112" spans="1:17">
      <c r="A112" s="381" t="s">
        <v>258</v>
      </c>
      <c r="B112" s="382">
        <v>441</v>
      </c>
      <c r="C112" s="382">
        <v>4</v>
      </c>
      <c r="D112" s="382">
        <v>528</v>
      </c>
      <c r="E112" s="382">
        <v>15</v>
      </c>
      <c r="F112" s="382">
        <v>1</v>
      </c>
      <c r="G112" s="382">
        <v>0</v>
      </c>
      <c r="H112" s="382">
        <v>989</v>
      </c>
      <c r="I112" s="382">
        <v>531</v>
      </c>
      <c r="J112" s="382">
        <v>2046</v>
      </c>
      <c r="K112" s="382">
        <v>1190</v>
      </c>
      <c r="L112" s="382">
        <v>310</v>
      </c>
      <c r="M112" s="382"/>
      <c r="N112" s="382">
        <v>4077</v>
      </c>
      <c r="O112" s="382"/>
      <c r="P112" s="382"/>
      <c r="Q112" s="382"/>
    </row>
    <row r="113" spans="1:17">
      <c r="A113" s="381" t="s">
        <v>262</v>
      </c>
      <c r="B113" s="382">
        <v>2241</v>
      </c>
      <c r="C113" s="382">
        <v>352</v>
      </c>
      <c r="D113" s="382">
        <v>1433</v>
      </c>
      <c r="E113" s="382">
        <v>35</v>
      </c>
      <c r="F113" s="382">
        <v>81</v>
      </c>
      <c r="G113" s="382">
        <v>0</v>
      </c>
      <c r="H113" s="382">
        <v>4142</v>
      </c>
      <c r="I113" s="382">
        <v>0</v>
      </c>
      <c r="J113" s="382">
        <v>0</v>
      </c>
      <c r="K113" s="382">
        <v>0</v>
      </c>
      <c r="L113" s="382">
        <v>0</v>
      </c>
      <c r="M113" s="382"/>
      <c r="N113" s="382">
        <v>0</v>
      </c>
      <c r="O113" s="382"/>
      <c r="P113" s="382"/>
      <c r="Q113" s="382"/>
    </row>
    <row r="114" spans="1:17">
      <c r="A114" s="381" t="s">
        <v>266</v>
      </c>
      <c r="B114" s="382">
        <v>0</v>
      </c>
      <c r="C114" s="382">
        <v>0</v>
      </c>
      <c r="D114" s="382">
        <v>0</v>
      </c>
      <c r="E114" s="382">
        <v>0</v>
      </c>
      <c r="F114" s="382">
        <v>0</v>
      </c>
      <c r="G114" s="382">
        <v>0</v>
      </c>
      <c r="H114" s="382">
        <v>0</v>
      </c>
      <c r="I114" s="382">
        <v>1</v>
      </c>
      <c r="J114" s="382">
        <v>1816</v>
      </c>
      <c r="K114" s="382">
        <v>719</v>
      </c>
      <c r="L114" s="382">
        <v>1</v>
      </c>
      <c r="M114" s="382"/>
      <c r="N114" s="382">
        <v>2537</v>
      </c>
      <c r="O114" s="382"/>
      <c r="P114" s="382"/>
      <c r="Q114" s="382"/>
    </row>
    <row r="115" spans="1:17">
      <c r="A115" s="381" t="s">
        <v>270</v>
      </c>
      <c r="B115" s="382">
        <v>10375</v>
      </c>
      <c r="C115" s="382">
        <v>1840</v>
      </c>
      <c r="D115" s="382">
        <v>7669</v>
      </c>
      <c r="E115" s="382">
        <v>197</v>
      </c>
      <c r="F115" s="382">
        <v>320</v>
      </c>
      <c r="G115" s="382">
        <v>0</v>
      </c>
      <c r="H115" s="382">
        <v>20401</v>
      </c>
      <c r="I115" s="382">
        <v>747</v>
      </c>
      <c r="J115" s="382">
        <v>8012</v>
      </c>
      <c r="K115" s="382">
        <v>2780</v>
      </c>
      <c r="L115" s="382">
        <v>434</v>
      </c>
      <c r="M115" s="382"/>
      <c r="N115" s="382">
        <v>11973</v>
      </c>
      <c r="O115" s="382"/>
      <c r="P115" s="382"/>
      <c r="Q115" s="382"/>
    </row>
    <row r="116" spans="1:17">
      <c r="A116" s="380" t="s">
        <v>41</v>
      </c>
      <c r="B116" s="382"/>
      <c r="C116" s="382"/>
      <c r="D116" s="382"/>
      <c r="E116" s="382"/>
      <c r="F116" s="382"/>
      <c r="G116" s="382"/>
      <c r="H116" s="382"/>
      <c r="I116" s="382"/>
      <c r="J116" s="382"/>
      <c r="K116" s="382"/>
      <c r="L116" s="382"/>
      <c r="M116" s="382"/>
      <c r="N116" s="382"/>
      <c r="O116" s="382"/>
      <c r="P116" s="382"/>
      <c r="Q116" s="382"/>
    </row>
    <row r="117" spans="1:17">
      <c r="A117" s="381" t="s">
        <v>245</v>
      </c>
      <c r="B117" s="382">
        <v>1720</v>
      </c>
      <c r="C117" s="382">
        <v>440</v>
      </c>
      <c r="D117" s="382">
        <v>665</v>
      </c>
      <c r="E117" s="382"/>
      <c r="F117" s="382">
        <v>38</v>
      </c>
      <c r="G117" s="382">
        <v>17</v>
      </c>
      <c r="H117" s="382">
        <v>2880</v>
      </c>
      <c r="I117" s="382"/>
      <c r="J117" s="382">
        <v>0</v>
      </c>
      <c r="K117" s="382">
        <v>0</v>
      </c>
      <c r="L117" s="382">
        <v>12</v>
      </c>
      <c r="M117" s="382">
        <v>450</v>
      </c>
      <c r="N117" s="382">
        <v>462</v>
      </c>
      <c r="O117" s="382"/>
      <c r="P117" s="382"/>
      <c r="Q117" s="382"/>
    </row>
    <row r="118" spans="1:17">
      <c r="A118" s="381" t="s">
        <v>250</v>
      </c>
      <c r="B118" s="382">
        <v>1518</v>
      </c>
      <c r="C118" s="382">
        <v>518</v>
      </c>
      <c r="D118" s="382">
        <v>718</v>
      </c>
      <c r="E118" s="382"/>
      <c r="F118" s="382">
        <v>82</v>
      </c>
      <c r="G118" s="382">
        <v>32</v>
      </c>
      <c r="H118" s="382">
        <v>2868</v>
      </c>
      <c r="I118" s="382"/>
      <c r="J118" s="382">
        <v>0</v>
      </c>
      <c r="K118" s="382">
        <v>0</v>
      </c>
      <c r="L118" s="382">
        <v>13</v>
      </c>
      <c r="M118" s="382">
        <v>707</v>
      </c>
      <c r="N118" s="382">
        <v>720</v>
      </c>
      <c r="O118" s="382"/>
      <c r="P118" s="382"/>
      <c r="Q118" s="382"/>
    </row>
    <row r="119" spans="1:17">
      <c r="A119" s="381" t="s">
        <v>254</v>
      </c>
      <c r="B119" s="382">
        <v>1133</v>
      </c>
      <c r="C119" s="382">
        <v>572</v>
      </c>
      <c r="D119" s="382">
        <v>695</v>
      </c>
      <c r="E119" s="382"/>
      <c r="F119" s="382">
        <v>56</v>
      </c>
      <c r="G119" s="382">
        <v>22</v>
      </c>
      <c r="H119" s="382">
        <v>2478</v>
      </c>
      <c r="I119" s="382"/>
      <c r="J119" s="382">
        <v>0</v>
      </c>
      <c r="K119" s="382">
        <v>0</v>
      </c>
      <c r="L119" s="382">
        <v>7</v>
      </c>
      <c r="M119" s="382">
        <v>755</v>
      </c>
      <c r="N119" s="382">
        <v>762</v>
      </c>
      <c r="O119" s="382"/>
      <c r="P119" s="382"/>
      <c r="Q119" s="382"/>
    </row>
    <row r="120" spans="1:17">
      <c r="A120" s="381" t="s">
        <v>258</v>
      </c>
      <c r="B120" s="382">
        <v>338</v>
      </c>
      <c r="C120" s="382">
        <v>312</v>
      </c>
      <c r="D120" s="382">
        <v>242</v>
      </c>
      <c r="E120" s="382"/>
      <c r="F120" s="382">
        <v>38</v>
      </c>
      <c r="G120" s="382">
        <v>21</v>
      </c>
      <c r="H120" s="382">
        <v>951</v>
      </c>
      <c r="I120" s="382"/>
      <c r="J120" s="382">
        <v>0</v>
      </c>
      <c r="K120" s="382">
        <v>0</v>
      </c>
      <c r="L120" s="382">
        <v>4</v>
      </c>
      <c r="M120" s="382">
        <v>489</v>
      </c>
      <c r="N120" s="382">
        <v>493</v>
      </c>
      <c r="O120" s="382"/>
      <c r="P120" s="382"/>
      <c r="Q120" s="382"/>
    </row>
    <row r="121" spans="1:17">
      <c r="A121" s="381" t="s">
        <v>262</v>
      </c>
      <c r="B121" s="382">
        <v>313</v>
      </c>
      <c r="C121" s="382">
        <v>11</v>
      </c>
      <c r="D121" s="382">
        <v>124</v>
      </c>
      <c r="E121" s="382"/>
      <c r="F121" s="382">
        <v>54</v>
      </c>
      <c r="G121" s="382">
        <v>0</v>
      </c>
      <c r="H121" s="382">
        <v>502</v>
      </c>
      <c r="I121" s="382"/>
      <c r="J121" s="382">
        <v>0</v>
      </c>
      <c r="K121" s="382">
        <v>0</v>
      </c>
      <c r="L121" s="382">
        <v>0</v>
      </c>
      <c r="M121" s="382">
        <v>65</v>
      </c>
      <c r="N121" s="382">
        <v>65</v>
      </c>
      <c r="O121" s="382"/>
      <c r="P121" s="382"/>
      <c r="Q121" s="382"/>
    </row>
    <row r="122" spans="1:17">
      <c r="A122" s="381" t="s">
        <v>266</v>
      </c>
      <c r="B122" s="382">
        <v>0</v>
      </c>
      <c r="C122" s="382">
        <v>0</v>
      </c>
      <c r="D122" s="382">
        <v>0</v>
      </c>
      <c r="E122" s="382"/>
      <c r="F122" s="382">
        <v>0</v>
      </c>
      <c r="G122" s="382">
        <v>0</v>
      </c>
      <c r="H122" s="382">
        <v>0</v>
      </c>
      <c r="I122" s="382"/>
      <c r="J122" s="382">
        <v>0</v>
      </c>
      <c r="K122" s="382">
        <v>0</v>
      </c>
      <c r="L122" s="382">
        <v>0</v>
      </c>
      <c r="M122" s="382">
        <v>0</v>
      </c>
      <c r="N122" s="382">
        <v>0</v>
      </c>
      <c r="O122" s="382"/>
      <c r="P122" s="382"/>
      <c r="Q122" s="382"/>
    </row>
    <row r="123" spans="1:17">
      <c r="A123" s="381" t="s">
        <v>270</v>
      </c>
      <c r="B123" s="382">
        <v>5022</v>
      </c>
      <c r="C123" s="382">
        <v>1853</v>
      </c>
      <c r="D123" s="382">
        <v>2444</v>
      </c>
      <c r="E123" s="382"/>
      <c r="F123" s="382">
        <v>268</v>
      </c>
      <c r="G123" s="382">
        <v>92</v>
      </c>
      <c r="H123" s="382">
        <v>9679</v>
      </c>
      <c r="I123" s="382"/>
      <c r="J123" s="382">
        <v>0</v>
      </c>
      <c r="K123" s="382">
        <v>0</v>
      </c>
      <c r="L123" s="382">
        <v>36</v>
      </c>
      <c r="M123" s="382">
        <v>2466</v>
      </c>
      <c r="N123" s="382">
        <v>2502</v>
      </c>
      <c r="O123" s="382"/>
      <c r="P123" s="382"/>
      <c r="Q123" s="382"/>
    </row>
    <row r="124" spans="1:17">
      <c r="A124" s="380" t="s">
        <v>42</v>
      </c>
      <c r="B124" s="382"/>
      <c r="C124" s="382"/>
      <c r="D124" s="382"/>
      <c r="E124" s="382"/>
      <c r="F124" s="382"/>
      <c r="G124" s="382"/>
      <c r="H124" s="382"/>
      <c r="I124" s="382"/>
      <c r="J124" s="382"/>
      <c r="K124" s="382"/>
      <c r="L124" s="382"/>
      <c r="M124" s="382"/>
      <c r="N124" s="382"/>
      <c r="O124" s="382"/>
      <c r="P124" s="382"/>
      <c r="Q124" s="382"/>
    </row>
    <row r="125" spans="1:17">
      <c r="A125" s="381" t="s">
        <v>245</v>
      </c>
      <c r="B125" s="382">
        <v>284</v>
      </c>
      <c r="C125" s="382"/>
      <c r="D125" s="382">
        <v>197</v>
      </c>
      <c r="E125" s="382"/>
      <c r="F125" s="382">
        <v>80</v>
      </c>
      <c r="G125" s="382">
        <v>126</v>
      </c>
      <c r="H125" s="382">
        <v>687</v>
      </c>
      <c r="I125" s="382">
        <v>43</v>
      </c>
      <c r="J125" s="382"/>
      <c r="K125" s="382">
        <v>20</v>
      </c>
      <c r="L125" s="382">
        <v>50</v>
      </c>
      <c r="M125" s="382"/>
      <c r="N125" s="382">
        <v>113</v>
      </c>
      <c r="O125" s="382"/>
      <c r="P125" s="382"/>
      <c r="Q125" s="382"/>
    </row>
    <row r="126" spans="1:17">
      <c r="A126" s="381" t="s">
        <v>250</v>
      </c>
      <c r="B126" s="382">
        <v>316</v>
      </c>
      <c r="C126" s="382"/>
      <c r="D126" s="382">
        <v>130</v>
      </c>
      <c r="E126" s="382"/>
      <c r="F126" s="382">
        <v>91</v>
      </c>
      <c r="G126" s="382">
        <v>162</v>
      </c>
      <c r="H126" s="382">
        <v>699</v>
      </c>
      <c r="I126" s="382">
        <v>11</v>
      </c>
      <c r="J126" s="382"/>
      <c r="K126" s="382">
        <v>20</v>
      </c>
      <c r="L126" s="382">
        <v>50</v>
      </c>
      <c r="M126" s="382"/>
      <c r="N126" s="382">
        <v>81</v>
      </c>
      <c r="O126" s="382"/>
      <c r="P126" s="382"/>
      <c r="Q126" s="382"/>
    </row>
    <row r="127" spans="1:17">
      <c r="A127" s="381" t="s">
        <v>254</v>
      </c>
      <c r="B127" s="382">
        <v>358</v>
      </c>
      <c r="C127" s="382"/>
      <c r="D127" s="382">
        <v>133</v>
      </c>
      <c r="E127" s="382"/>
      <c r="F127" s="382">
        <v>113</v>
      </c>
      <c r="G127" s="382">
        <v>218</v>
      </c>
      <c r="H127" s="382">
        <v>822</v>
      </c>
      <c r="I127" s="382">
        <v>41</v>
      </c>
      <c r="J127" s="382"/>
      <c r="K127" s="382">
        <v>26</v>
      </c>
      <c r="L127" s="382">
        <v>91</v>
      </c>
      <c r="M127" s="382"/>
      <c r="N127" s="382">
        <v>158</v>
      </c>
      <c r="O127" s="382"/>
      <c r="P127" s="382"/>
      <c r="Q127" s="382"/>
    </row>
    <row r="128" spans="1:17">
      <c r="A128" s="381" t="s">
        <v>258</v>
      </c>
      <c r="B128" s="382">
        <v>54</v>
      </c>
      <c r="C128" s="382"/>
      <c r="D128" s="382">
        <v>67</v>
      </c>
      <c r="E128" s="382"/>
      <c r="F128" s="382">
        <v>7</v>
      </c>
      <c r="G128" s="382">
        <v>74</v>
      </c>
      <c r="H128" s="382">
        <v>202</v>
      </c>
      <c r="I128" s="382">
        <v>28</v>
      </c>
      <c r="J128" s="382"/>
      <c r="K128" s="382">
        <v>59</v>
      </c>
      <c r="L128" s="382">
        <v>122</v>
      </c>
      <c r="M128" s="382"/>
      <c r="N128" s="382">
        <v>209</v>
      </c>
      <c r="O128" s="382"/>
      <c r="P128" s="382"/>
      <c r="Q128" s="382"/>
    </row>
    <row r="129" spans="1:17">
      <c r="A129" s="381" t="s">
        <v>262</v>
      </c>
      <c r="B129" s="382">
        <v>24</v>
      </c>
      <c r="C129" s="382"/>
      <c r="D129" s="382">
        <v>1</v>
      </c>
      <c r="E129" s="382"/>
      <c r="F129" s="382">
        <v>16</v>
      </c>
      <c r="G129" s="382">
        <v>17</v>
      </c>
      <c r="H129" s="382">
        <v>58</v>
      </c>
      <c r="I129" s="382">
        <v>13</v>
      </c>
      <c r="J129" s="382"/>
      <c r="K129" s="382">
        <v>9</v>
      </c>
      <c r="L129" s="382">
        <v>26</v>
      </c>
      <c r="M129" s="382"/>
      <c r="N129" s="382">
        <v>48</v>
      </c>
      <c r="O129" s="382"/>
      <c r="P129" s="382"/>
      <c r="Q129" s="382"/>
    </row>
    <row r="130" spans="1:17">
      <c r="A130" s="381" t="s">
        <v>266</v>
      </c>
      <c r="B130" s="382">
        <v>0</v>
      </c>
      <c r="C130" s="382"/>
      <c r="D130" s="382">
        <v>0</v>
      </c>
      <c r="E130" s="382"/>
      <c r="F130" s="382">
        <v>0</v>
      </c>
      <c r="G130" s="382">
        <v>0</v>
      </c>
      <c r="H130" s="382">
        <v>0</v>
      </c>
      <c r="I130" s="382">
        <v>0</v>
      </c>
      <c r="J130" s="382"/>
      <c r="K130" s="382">
        <v>0</v>
      </c>
      <c r="L130" s="382">
        <v>0</v>
      </c>
      <c r="M130" s="382"/>
      <c r="N130" s="382">
        <v>0</v>
      </c>
      <c r="O130" s="382"/>
      <c r="P130" s="382"/>
      <c r="Q130" s="382"/>
    </row>
    <row r="131" spans="1:17">
      <c r="A131" s="381" t="s">
        <v>270</v>
      </c>
      <c r="B131" s="382">
        <v>1036</v>
      </c>
      <c r="C131" s="382"/>
      <c r="D131" s="382">
        <v>528</v>
      </c>
      <c r="E131" s="382"/>
      <c r="F131" s="382">
        <v>307</v>
      </c>
      <c r="G131" s="382">
        <v>597</v>
      </c>
      <c r="H131" s="382">
        <v>2468</v>
      </c>
      <c r="I131" s="382">
        <v>136</v>
      </c>
      <c r="J131" s="382"/>
      <c r="K131" s="382">
        <v>134</v>
      </c>
      <c r="L131" s="382">
        <v>339</v>
      </c>
      <c r="M131" s="382"/>
      <c r="N131" s="382">
        <v>609</v>
      </c>
      <c r="O131" s="382"/>
      <c r="P131" s="382"/>
      <c r="Q131" s="382"/>
    </row>
    <row r="132" spans="1:17">
      <c r="A132" s="380" t="s">
        <v>246</v>
      </c>
      <c r="B132" s="382">
        <v>15827</v>
      </c>
      <c r="C132" s="382">
        <v>2852</v>
      </c>
      <c r="D132" s="382">
        <v>6925</v>
      </c>
      <c r="E132" s="382">
        <v>1536</v>
      </c>
      <c r="F132" s="382">
        <v>884</v>
      </c>
      <c r="G132" s="382">
        <v>575</v>
      </c>
      <c r="H132" s="382">
        <v>28599</v>
      </c>
      <c r="I132" s="382">
        <v>152</v>
      </c>
      <c r="J132" s="382">
        <v>3554</v>
      </c>
      <c r="K132" s="382">
        <v>1222</v>
      </c>
      <c r="L132" s="382">
        <v>222</v>
      </c>
      <c r="M132" s="382">
        <v>450</v>
      </c>
      <c r="N132" s="382">
        <v>5600</v>
      </c>
      <c r="O132" s="382">
        <v>38</v>
      </c>
      <c r="P132" s="382">
        <v>0</v>
      </c>
      <c r="Q132" s="382">
        <v>38</v>
      </c>
    </row>
    <row r="133" spans="1:17">
      <c r="A133" s="380" t="s">
        <v>249</v>
      </c>
      <c r="B133" s="382">
        <v>13869</v>
      </c>
      <c r="C133" s="382">
        <v>3317</v>
      </c>
      <c r="D133" s="382">
        <v>7752</v>
      </c>
      <c r="E133" s="382">
        <v>1843</v>
      </c>
      <c r="F133" s="382">
        <v>1172</v>
      </c>
      <c r="G133" s="382">
        <v>918</v>
      </c>
      <c r="H133" s="382">
        <v>28871</v>
      </c>
      <c r="I133" s="382">
        <v>168</v>
      </c>
      <c r="J133" s="382">
        <v>2131</v>
      </c>
      <c r="K133" s="382">
        <v>1236</v>
      </c>
      <c r="L133" s="382">
        <v>180</v>
      </c>
      <c r="M133" s="382">
        <v>707</v>
      </c>
      <c r="N133" s="382">
        <v>4422</v>
      </c>
      <c r="O133" s="382">
        <v>49</v>
      </c>
      <c r="P133" s="382">
        <v>0</v>
      </c>
      <c r="Q133" s="382">
        <v>49</v>
      </c>
    </row>
    <row r="134" spans="1:17">
      <c r="A134" s="380" t="s">
        <v>253</v>
      </c>
      <c r="B134" s="382">
        <v>10917</v>
      </c>
      <c r="C134" s="382">
        <v>2961</v>
      </c>
      <c r="D134" s="382">
        <v>7944</v>
      </c>
      <c r="E134" s="382">
        <v>2209</v>
      </c>
      <c r="F134" s="382">
        <v>1425</v>
      </c>
      <c r="G134" s="382">
        <v>1201</v>
      </c>
      <c r="H134" s="382">
        <v>26657</v>
      </c>
      <c r="I134" s="382">
        <v>245</v>
      </c>
      <c r="J134" s="382">
        <v>1841</v>
      </c>
      <c r="K134" s="382">
        <v>1153</v>
      </c>
      <c r="L134" s="382">
        <v>274</v>
      </c>
      <c r="M134" s="382">
        <v>755</v>
      </c>
      <c r="N134" s="382">
        <v>4268</v>
      </c>
      <c r="O134" s="382">
        <v>74</v>
      </c>
      <c r="P134" s="382">
        <v>0</v>
      </c>
      <c r="Q134" s="382">
        <v>74</v>
      </c>
    </row>
    <row r="135" spans="1:17">
      <c r="A135" s="380" t="s">
        <v>257</v>
      </c>
      <c r="B135" s="382">
        <v>3847</v>
      </c>
      <c r="C135" s="382">
        <v>1125</v>
      </c>
      <c r="D135" s="382">
        <v>2954</v>
      </c>
      <c r="E135" s="382">
        <v>828</v>
      </c>
      <c r="F135" s="382">
        <v>587</v>
      </c>
      <c r="G135" s="382">
        <v>449</v>
      </c>
      <c r="H135" s="382">
        <v>9790</v>
      </c>
      <c r="I135" s="382">
        <v>586</v>
      </c>
      <c r="J135" s="382">
        <v>3103</v>
      </c>
      <c r="K135" s="382">
        <v>2233</v>
      </c>
      <c r="L135" s="382">
        <v>744</v>
      </c>
      <c r="M135" s="382">
        <v>489</v>
      </c>
      <c r="N135" s="382">
        <v>7155</v>
      </c>
      <c r="O135" s="382">
        <v>293</v>
      </c>
      <c r="P135" s="382">
        <v>0</v>
      </c>
      <c r="Q135" s="382">
        <v>293</v>
      </c>
    </row>
    <row r="136" spans="1:17">
      <c r="A136" s="380" t="s">
        <v>261</v>
      </c>
      <c r="B136" s="382">
        <v>6155</v>
      </c>
      <c r="C136" s="382">
        <v>1087</v>
      </c>
      <c r="D136" s="382">
        <v>3517</v>
      </c>
      <c r="E136" s="382">
        <v>586</v>
      </c>
      <c r="F136" s="382">
        <v>499</v>
      </c>
      <c r="G136" s="382">
        <v>192</v>
      </c>
      <c r="H136" s="382">
        <v>12036</v>
      </c>
      <c r="I136" s="382">
        <v>24</v>
      </c>
      <c r="J136" s="382">
        <v>1421</v>
      </c>
      <c r="K136" s="382">
        <v>533</v>
      </c>
      <c r="L136" s="382">
        <v>169</v>
      </c>
      <c r="M136" s="382">
        <v>65</v>
      </c>
      <c r="N136" s="382">
        <v>2212</v>
      </c>
      <c r="O136" s="382">
        <v>113</v>
      </c>
      <c r="P136" s="382">
        <v>0</v>
      </c>
      <c r="Q136" s="382">
        <v>113</v>
      </c>
    </row>
    <row r="137" spans="1:17">
      <c r="A137" s="380" t="s">
        <v>265</v>
      </c>
      <c r="B137" s="382">
        <v>0</v>
      </c>
      <c r="C137" s="382">
        <v>0</v>
      </c>
      <c r="D137" s="382">
        <v>0</v>
      </c>
      <c r="E137" s="382">
        <v>0</v>
      </c>
      <c r="F137" s="382">
        <v>0</v>
      </c>
      <c r="G137" s="382">
        <v>0</v>
      </c>
      <c r="H137" s="382">
        <v>0</v>
      </c>
      <c r="I137" s="382">
        <v>4406</v>
      </c>
      <c r="J137" s="382">
        <v>8438.5</v>
      </c>
      <c r="K137" s="382">
        <v>6147.1</v>
      </c>
      <c r="L137" s="382">
        <v>2737</v>
      </c>
      <c r="M137" s="382">
        <v>0</v>
      </c>
      <c r="N137" s="382">
        <v>21728.6</v>
      </c>
      <c r="O137" s="382">
        <v>2556</v>
      </c>
      <c r="P137" s="382">
        <v>1408</v>
      </c>
      <c r="Q137" s="382">
        <v>3964</v>
      </c>
    </row>
    <row r="138" spans="1:17">
      <c r="A138" s="380" t="s">
        <v>269</v>
      </c>
      <c r="B138" s="382">
        <v>50615</v>
      </c>
      <c r="C138" s="382">
        <v>11342</v>
      </c>
      <c r="D138" s="382">
        <v>29092</v>
      </c>
      <c r="E138" s="382">
        <v>7002</v>
      </c>
      <c r="F138" s="382">
        <v>4567</v>
      </c>
      <c r="G138" s="382">
        <v>3335</v>
      </c>
      <c r="H138" s="382">
        <v>105953</v>
      </c>
      <c r="I138" s="382">
        <v>5581</v>
      </c>
      <c r="J138" s="382">
        <v>20488.5</v>
      </c>
      <c r="K138" s="382">
        <v>12524.1</v>
      </c>
      <c r="L138" s="382">
        <v>4326</v>
      </c>
      <c r="M138" s="382">
        <v>2466</v>
      </c>
      <c r="N138" s="382">
        <v>45385.599999999999</v>
      </c>
      <c r="O138" s="382">
        <v>3123</v>
      </c>
      <c r="P138" s="382">
        <v>1408</v>
      </c>
      <c r="Q138" s="382">
        <v>4531</v>
      </c>
    </row>
    <row r="139" spans="1:17" ht="15">
      <c r="A139"/>
      <c r="B139"/>
      <c r="C139"/>
      <c r="D139"/>
      <c r="E139"/>
      <c r="F139"/>
      <c r="G139"/>
      <c r="H139"/>
      <c r="I139"/>
      <c r="J139"/>
      <c r="K139"/>
      <c r="L139"/>
      <c r="M139"/>
      <c r="N139"/>
      <c r="O139"/>
      <c r="P139"/>
      <c r="Q139"/>
    </row>
    <row r="140" spans="1:17" ht="15">
      <c r="A140"/>
      <c r="B140"/>
      <c r="C140"/>
      <c r="D140"/>
      <c r="E140"/>
      <c r="F140"/>
      <c r="G140"/>
      <c r="H140"/>
      <c r="I140"/>
      <c r="J140"/>
      <c r="K140"/>
      <c r="L140"/>
      <c r="M140"/>
      <c r="N140"/>
      <c r="O140"/>
      <c r="P140"/>
      <c r="Q140"/>
    </row>
    <row r="141" spans="1:17" ht="15">
      <c r="A141"/>
      <c r="B141"/>
      <c r="C141"/>
      <c r="D141"/>
      <c r="E141"/>
      <c r="F141"/>
      <c r="G141"/>
      <c r="H141"/>
      <c r="I141"/>
      <c r="J141"/>
      <c r="K141"/>
      <c r="L141"/>
      <c r="M141"/>
      <c r="N141"/>
      <c r="O141"/>
      <c r="P141"/>
      <c r="Q141"/>
    </row>
    <row r="142" spans="1:17" ht="15">
      <c r="A142"/>
      <c r="B142"/>
      <c r="C142"/>
      <c r="D142"/>
      <c r="E142"/>
      <c r="F142"/>
      <c r="G142"/>
      <c r="H142"/>
      <c r="I142"/>
      <c r="J142"/>
      <c r="K142"/>
      <c r="L142"/>
      <c r="M142"/>
      <c r="N142"/>
      <c r="O142"/>
      <c r="P142"/>
      <c r="Q142"/>
    </row>
    <row r="143" spans="1:17" ht="15">
      <c r="A143"/>
      <c r="B143"/>
      <c r="C143"/>
      <c r="D143"/>
      <c r="E143"/>
      <c r="F143"/>
      <c r="G143"/>
      <c r="H143"/>
      <c r="I143"/>
      <c r="J143"/>
      <c r="K143"/>
      <c r="L143"/>
      <c r="M143"/>
      <c r="N143"/>
      <c r="O143"/>
      <c r="P143"/>
      <c r="Q143"/>
    </row>
    <row r="144" spans="1:17" ht="15">
      <c r="A144"/>
      <c r="B144"/>
      <c r="C144"/>
      <c r="D144"/>
      <c r="E144"/>
      <c r="F144"/>
      <c r="G144"/>
      <c r="H144"/>
      <c r="I144"/>
      <c r="J144"/>
      <c r="K144"/>
      <c r="L144"/>
      <c r="M144"/>
      <c r="N144"/>
      <c r="O144"/>
      <c r="P144"/>
      <c r="Q144"/>
    </row>
    <row r="145" spans="1:17" ht="15">
      <c r="A145"/>
      <c r="B145"/>
      <c r="C145"/>
      <c r="D145"/>
      <c r="E145"/>
      <c r="F145"/>
      <c r="G145"/>
      <c r="H145"/>
      <c r="I145"/>
      <c r="J145"/>
      <c r="K145"/>
      <c r="L145"/>
      <c r="M145"/>
      <c r="N145"/>
      <c r="O145"/>
      <c r="P145"/>
      <c r="Q145"/>
    </row>
    <row r="146" spans="1:17" ht="15">
      <c r="A146"/>
      <c r="B146"/>
      <c r="C146"/>
      <c r="D146"/>
      <c r="E146"/>
      <c r="F146"/>
      <c r="G146"/>
      <c r="H146"/>
      <c r="I146"/>
      <c r="J146"/>
      <c r="K146"/>
      <c r="L146"/>
      <c r="M146"/>
      <c r="N146"/>
      <c r="O146"/>
      <c r="P146"/>
      <c r="Q146"/>
    </row>
    <row r="147" spans="1:17" ht="15">
      <c r="A147"/>
      <c r="B147"/>
      <c r="C147"/>
      <c r="D147"/>
      <c r="E147"/>
      <c r="F147"/>
      <c r="G147"/>
      <c r="H147"/>
      <c r="I147"/>
      <c r="J147"/>
      <c r="K147"/>
      <c r="L147"/>
      <c r="M147"/>
      <c r="N147"/>
      <c r="O147"/>
      <c r="P147"/>
      <c r="Q147"/>
    </row>
    <row r="148" spans="1:17" ht="15">
      <c r="A148"/>
      <c r="B148"/>
      <c r="C148"/>
      <c r="D148"/>
      <c r="E148"/>
      <c r="F148"/>
      <c r="G148"/>
      <c r="H148"/>
      <c r="I148"/>
      <c r="J148"/>
      <c r="K148"/>
      <c r="L148"/>
      <c r="M148"/>
      <c r="N148"/>
      <c r="O148"/>
      <c r="P148"/>
      <c r="Q148"/>
    </row>
    <row r="149" spans="1:17" ht="15">
      <c r="A149"/>
      <c r="B149"/>
      <c r="C149"/>
      <c r="D149"/>
      <c r="E149"/>
      <c r="F149"/>
      <c r="G149"/>
      <c r="H149"/>
      <c r="I149"/>
      <c r="J149"/>
      <c r="K149"/>
      <c r="L149"/>
      <c r="M149"/>
      <c r="N149"/>
      <c r="O149"/>
      <c r="P149"/>
      <c r="Q149"/>
    </row>
    <row r="150" spans="1:17" ht="15">
      <c r="A150"/>
      <c r="B150"/>
      <c r="C150"/>
      <c r="D150"/>
      <c r="E150"/>
      <c r="F150"/>
      <c r="G150"/>
      <c r="H150"/>
      <c r="I150"/>
      <c r="J150"/>
      <c r="K150"/>
      <c r="L150"/>
      <c r="M150"/>
      <c r="N150"/>
      <c r="O150"/>
      <c r="P150"/>
      <c r="Q150"/>
    </row>
    <row r="151" spans="1:17" ht="15">
      <c r="A151"/>
      <c r="B151"/>
      <c r="C151"/>
      <c r="D151"/>
      <c r="E151"/>
      <c r="F151"/>
      <c r="G151"/>
      <c r="H151"/>
      <c r="I151"/>
      <c r="J151"/>
      <c r="K151"/>
      <c r="L151"/>
      <c r="M151"/>
      <c r="N151"/>
      <c r="O151"/>
      <c r="P151"/>
      <c r="Q151"/>
    </row>
    <row r="152" spans="1:17" ht="15">
      <c r="A152"/>
      <c r="B152"/>
      <c r="C152"/>
      <c r="D152"/>
      <c r="E152"/>
      <c r="F152"/>
      <c r="G152"/>
      <c r="H152"/>
      <c r="I152"/>
      <c r="J152"/>
      <c r="K152"/>
      <c r="L152"/>
      <c r="M152"/>
      <c r="N152"/>
      <c r="O152"/>
      <c r="P152"/>
      <c r="Q152"/>
    </row>
    <row r="153" spans="1:17" ht="15">
      <c r="A153"/>
      <c r="B153"/>
      <c r="C153"/>
      <c r="D153"/>
      <c r="E153"/>
      <c r="F153"/>
      <c r="G153"/>
      <c r="H153"/>
      <c r="I153"/>
      <c r="J153"/>
      <c r="K153"/>
      <c r="L153"/>
      <c r="M153"/>
      <c r="N153"/>
      <c r="O153"/>
      <c r="P153"/>
      <c r="Q153"/>
    </row>
    <row r="154" spans="1:17" ht="15">
      <c r="A154"/>
      <c r="B154"/>
      <c r="C154"/>
      <c r="D154"/>
      <c r="E154"/>
      <c r="F154"/>
      <c r="G154"/>
      <c r="H154"/>
      <c r="I154"/>
      <c r="J154"/>
      <c r="K154"/>
      <c r="L154"/>
      <c r="M154"/>
      <c r="N154"/>
      <c r="O154"/>
      <c r="P154"/>
      <c r="Q154"/>
    </row>
    <row r="155" spans="1:17" ht="15">
      <c r="A155"/>
      <c r="B155"/>
      <c r="C155"/>
      <c r="D155"/>
      <c r="E155"/>
      <c r="F155"/>
      <c r="G155"/>
      <c r="H155"/>
      <c r="I155"/>
      <c r="J155"/>
      <c r="K155"/>
      <c r="L155"/>
      <c r="M155"/>
      <c r="N155"/>
      <c r="O155"/>
      <c r="P155"/>
      <c r="Q155"/>
    </row>
    <row r="156" spans="1:17" ht="15">
      <c r="A156"/>
      <c r="B156"/>
      <c r="C156"/>
      <c r="D156"/>
      <c r="E156"/>
      <c r="F156"/>
      <c r="G156"/>
      <c r="H156"/>
      <c r="I156"/>
      <c r="J156"/>
      <c r="K156"/>
      <c r="L156"/>
      <c r="M156"/>
      <c r="N156"/>
      <c r="O156"/>
      <c r="P156"/>
      <c r="Q156"/>
    </row>
    <row r="157" spans="1:17" ht="15">
      <c r="A157"/>
      <c r="B157"/>
      <c r="C157"/>
      <c r="D157"/>
      <c r="E157"/>
      <c r="F157"/>
      <c r="G157"/>
      <c r="H157"/>
      <c r="I157"/>
      <c r="J157"/>
      <c r="K157"/>
      <c r="L157"/>
      <c r="M157"/>
      <c r="N157"/>
      <c r="O157"/>
      <c r="P157"/>
      <c r="Q157"/>
    </row>
    <row r="158" spans="1:17" ht="15">
      <c r="A158"/>
      <c r="B158"/>
      <c r="C158"/>
      <c r="D158"/>
      <c r="E158"/>
      <c r="F158"/>
      <c r="G158"/>
      <c r="H158"/>
      <c r="I158"/>
      <c r="J158"/>
      <c r="K158"/>
      <c r="L158"/>
      <c r="M158"/>
      <c r="N158"/>
      <c r="O158"/>
      <c r="P158"/>
      <c r="Q158"/>
    </row>
    <row r="159" spans="1:17" ht="15">
      <c r="A159"/>
      <c r="B159"/>
      <c r="C159"/>
      <c r="D159"/>
      <c r="E159"/>
      <c r="F159"/>
      <c r="G159"/>
      <c r="H159"/>
      <c r="I159"/>
      <c r="J159"/>
      <c r="K159"/>
      <c r="L159"/>
      <c r="M159"/>
      <c r="N159"/>
      <c r="O159"/>
      <c r="P159"/>
      <c r="Q159"/>
    </row>
    <row r="160" spans="1:17" ht="15">
      <c r="A160"/>
      <c r="B160"/>
      <c r="C160"/>
      <c r="D160"/>
      <c r="E160"/>
      <c r="F160"/>
      <c r="G160"/>
      <c r="H160"/>
      <c r="I160"/>
      <c r="J160"/>
      <c r="K160"/>
      <c r="L160"/>
      <c r="M160"/>
      <c r="N160"/>
      <c r="O160"/>
      <c r="P160"/>
      <c r="Q160"/>
    </row>
    <row r="161" spans="1:17" ht="15">
      <c r="A161"/>
      <c r="B161"/>
      <c r="C161"/>
      <c r="D161"/>
      <c r="E161"/>
      <c r="F161"/>
      <c r="G161"/>
      <c r="H161"/>
      <c r="I161"/>
      <c r="J161"/>
      <c r="K161"/>
      <c r="L161"/>
      <c r="M161"/>
      <c r="N161"/>
      <c r="O161"/>
      <c r="P161"/>
      <c r="Q161"/>
    </row>
    <row r="162" spans="1:17" ht="15">
      <c r="A162"/>
      <c r="B162"/>
      <c r="C162"/>
      <c r="D162"/>
      <c r="E162"/>
      <c r="F162"/>
      <c r="G162"/>
      <c r="H162"/>
      <c r="I162"/>
      <c r="J162"/>
      <c r="K162"/>
      <c r="L162"/>
      <c r="M162"/>
      <c r="N162"/>
      <c r="O162"/>
      <c r="P162"/>
      <c r="Q162"/>
    </row>
    <row r="163" spans="1:17" ht="15">
      <c r="A163"/>
      <c r="B163"/>
      <c r="C163"/>
      <c r="D163"/>
      <c r="E163"/>
      <c r="F163"/>
      <c r="G163"/>
      <c r="H163"/>
      <c r="I163"/>
      <c r="J163"/>
      <c r="K163"/>
      <c r="L163"/>
      <c r="M163"/>
      <c r="N163"/>
      <c r="O163"/>
      <c r="P163"/>
      <c r="Q163"/>
    </row>
    <row r="164" spans="1:17" ht="15">
      <c r="A164"/>
      <c r="B164"/>
      <c r="C164"/>
      <c r="D164"/>
      <c r="E164"/>
      <c r="F164"/>
      <c r="G164"/>
      <c r="H164"/>
      <c r="I164"/>
      <c r="J164"/>
      <c r="K164"/>
      <c r="L164"/>
      <c r="M164"/>
      <c r="N164"/>
      <c r="O164"/>
      <c r="P164"/>
      <c r="Q164"/>
    </row>
    <row r="165" spans="1:17" ht="15">
      <c r="A165"/>
      <c r="B165"/>
      <c r="C165"/>
      <c r="D165"/>
      <c r="E165"/>
      <c r="F165"/>
      <c r="G165"/>
      <c r="H165"/>
      <c r="I165"/>
      <c r="J165"/>
      <c r="K165"/>
      <c r="L165"/>
      <c r="M165"/>
      <c r="N165"/>
      <c r="O165"/>
      <c r="P165"/>
      <c r="Q165"/>
    </row>
    <row r="166" spans="1:17" ht="15">
      <c r="A166"/>
      <c r="B166"/>
      <c r="C166"/>
      <c r="D166"/>
      <c r="E166"/>
      <c r="F166"/>
      <c r="G166"/>
      <c r="H166"/>
      <c r="I166"/>
      <c r="J166"/>
      <c r="K166"/>
      <c r="L166"/>
      <c r="M166"/>
      <c r="N166"/>
      <c r="O166"/>
      <c r="P166"/>
      <c r="Q166"/>
    </row>
    <row r="167" spans="1:17" ht="15">
      <c r="A167"/>
      <c r="B167"/>
      <c r="C167"/>
      <c r="D167"/>
      <c r="E167"/>
      <c r="F167"/>
      <c r="G167"/>
      <c r="H167"/>
      <c r="I167"/>
      <c r="J167"/>
      <c r="K167"/>
      <c r="L167"/>
      <c r="M167"/>
      <c r="N167"/>
      <c r="O167"/>
      <c r="P167"/>
      <c r="Q167"/>
    </row>
    <row r="168" spans="1:17" ht="15">
      <c r="A168"/>
      <c r="B168"/>
      <c r="C168"/>
      <c r="D168"/>
      <c r="E168"/>
      <c r="F168"/>
      <c r="G168"/>
      <c r="H168"/>
      <c r="I168"/>
      <c r="J168"/>
      <c r="K168"/>
      <c r="L168"/>
      <c r="M168"/>
      <c r="N168"/>
      <c r="O168"/>
      <c r="P168"/>
      <c r="Q168"/>
    </row>
    <row r="169" spans="1:17" ht="15">
      <c r="A169"/>
      <c r="B169"/>
      <c r="C169"/>
      <c r="D169"/>
      <c r="E169"/>
      <c r="F169"/>
      <c r="G169"/>
      <c r="H169"/>
      <c r="I169"/>
      <c r="J169"/>
      <c r="K169"/>
      <c r="L169"/>
      <c r="M169"/>
      <c r="N169"/>
      <c r="O169"/>
      <c r="P169"/>
      <c r="Q169"/>
    </row>
    <row r="170" spans="1:17" ht="15">
      <c r="A170"/>
      <c r="B170"/>
      <c r="C170"/>
      <c r="D170"/>
      <c r="E170"/>
      <c r="F170"/>
      <c r="G170"/>
      <c r="H170"/>
      <c r="I170"/>
      <c r="J170"/>
      <c r="K170"/>
      <c r="L170"/>
      <c r="M170"/>
      <c r="N170"/>
      <c r="O170"/>
      <c r="P170"/>
      <c r="Q170"/>
    </row>
    <row r="171" spans="1:17" ht="15">
      <c r="A171"/>
      <c r="B171"/>
      <c r="C171"/>
      <c r="D171"/>
      <c r="E171"/>
      <c r="F171"/>
      <c r="G171"/>
      <c r="H171"/>
      <c r="I171"/>
      <c r="J171"/>
      <c r="K171"/>
      <c r="L171"/>
      <c r="M171"/>
      <c r="N171"/>
      <c r="O171"/>
      <c r="P171"/>
      <c r="Q171"/>
    </row>
    <row r="172" spans="1:17" ht="15">
      <c r="A172"/>
      <c r="B172"/>
      <c r="C172"/>
      <c r="D172"/>
      <c r="E172"/>
      <c r="F172"/>
      <c r="G172"/>
      <c r="H172"/>
      <c r="I172"/>
      <c r="J172"/>
      <c r="K172"/>
      <c r="L172"/>
      <c r="M172"/>
      <c r="N172"/>
      <c r="O172"/>
      <c r="P172"/>
      <c r="Q172"/>
    </row>
    <row r="173" spans="1:17" ht="15">
      <c r="A173"/>
      <c r="B173"/>
      <c r="C173"/>
      <c r="D173"/>
      <c r="E173"/>
      <c r="F173"/>
      <c r="G173"/>
      <c r="H173"/>
      <c r="I173"/>
      <c r="J173"/>
      <c r="K173"/>
      <c r="L173"/>
      <c r="M173"/>
      <c r="N173"/>
      <c r="O173"/>
      <c r="P173"/>
      <c r="Q173"/>
    </row>
    <row r="174" spans="1:17" ht="15">
      <c r="A174"/>
      <c r="B174"/>
      <c r="C174"/>
      <c r="D174"/>
      <c r="E174"/>
      <c r="F174"/>
      <c r="G174"/>
      <c r="H174"/>
      <c r="I174"/>
      <c r="J174"/>
      <c r="K174"/>
      <c r="L174"/>
      <c r="M174"/>
      <c r="N174"/>
      <c r="O174"/>
      <c r="P174"/>
      <c r="Q174"/>
    </row>
    <row r="175" spans="1:17" ht="15">
      <c r="A175"/>
      <c r="B175"/>
      <c r="C175"/>
      <c r="D175"/>
      <c r="E175"/>
      <c r="F175"/>
      <c r="G175"/>
      <c r="H175"/>
      <c r="I175"/>
      <c r="J175"/>
      <c r="K175"/>
      <c r="L175"/>
      <c r="M175"/>
      <c r="N175"/>
      <c r="O175"/>
      <c r="P175"/>
      <c r="Q175"/>
    </row>
    <row r="176" spans="1:17" ht="15">
      <c r="A176"/>
      <c r="B176"/>
      <c r="C176"/>
      <c r="D176"/>
      <c r="E176"/>
      <c r="F176"/>
      <c r="G176"/>
      <c r="H176"/>
      <c r="I176"/>
      <c r="J176"/>
      <c r="K176"/>
      <c r="L176"/>
      <c r="M176"/>
      <c r="N176"/>
      <c r="O176"/>
      <c r="P176"/>
      <c r="Q176"/>
    </row>
    <row r="177" spans="1:17" ht="15">
      <c r="A177"/>
      <c r="B177"/>
      <c r="C177"/>
      <c r="D177"/>
      <c r="E177"/>
      <c r="F177"/>
      <c r="G177"/>
      <c r="H177"/>
      <c r="I177"/>
      <c r="J177"/>
      <c r="K177"/>
      <c r="L177"/>
      <c r="M177"/>
      <c r="N177"/>
      <c r="O177"/>
      <c r="P177"/>
      <c r="Q177"/>
    </row>
    <row r="178" spans="1:17" ht="15">
      <c r="A178"/>
      <c r="B178"/>
      <c r="C178"/>
      <c r="D178"/>
      <c r="E178"/>
      <c r="F178"/>
      <c r="G178"/>
      <c r="H178"/>
      <c r="I178"/>
      <c r="J178"/>
      <c r="K178"/>
      <c r="L178"/>
      <c r="M178"/>
      <c r="N178"/>
      <c r="O178"/>
      <c r="P178"/>
      <c r="Q178"/>
    </row>
    <row r="179" spans="1:17" ht="15">
      <c r="A179"/>
      <c r="B179"/>
      <c r="C179"/>
      <c r="D179"/>
      <c r="E179"/>
      <c r="F179"/>
      <c r="G179"/>
      <c r="H179"/>
      <c r="I179"/>
      <c r="J179"/>
      <c r="K179"/>
      <c r="L179"/>
      <c r="M179"/>
      <c r="N179"/>
      <c r="O179"/>
      <c r="P179"/>
      <c r="Q179"/>
    </row>
    <row r="180" spans="1:17" ht="15">
      <c r="A180"/>
      <c r="B180"/>
      <c r="C180"/>
      <c r="D180"/>
      <c r="E180"/>
      <c r="F180"/>
      <c r="G180"/>
      <c r="H180"/>
      <c r="I180"/>
      <c r="J180"/>
      <c r="K180"/>
      <c r="L180"/>
      <c r="M180"/>
      <c r="N180"/>
      <c r="O180"/>
      <c r="P180"/>
      <c r="Q180"/>
    </row>
    <row r="181" spans="1:17" ht="15">
      <c r="A181"/>
      <c r="B181"/>
      <c r="C181"/>
      <c r="D181"/>
      <c r="E181"/>
      <c r="F181"/>
      <c r="G181"/>
      <c r="H181"/>
      <c r="I181"/>
      <c r="J181"/>
      <c r="K181"/>
      <c r="L181"/>
      <c r="M181"/>
      <c r="N181"/>
      <c r="O181"/>
      <c r="P181"/>
      <c r="Q181"/>
    </row>
    <row r="182" spans="1:17" ht="15">
      <c r="A182"/>
      <c r="B182"/>
      <c r="C182"/>
      <c r="D182"/>
      <c r="E182"/>
      <c r="F182"/>
      <c r="G182"/>
      <c r="H182"/>
      <c r="I182"/>
      <c r="J182"/>
      <c r="K182"/>
      <c r="L182"/>
      <c r="M182"/>
      <c r="N182"/>
      <c r="O182"/>
      <c r="P182"/>
      <c r="Q182"/>
    </row>
    <row r="183" spans="1:17" ht="15">
      <c r="A183"/>
      <c r="B183"/>
      <c r="C183"/>
      <c r="D183"/>
      <c r="E183"/>
      <c r="F183"/>
      <c r="G183"/>
      <c r="H183"/>
      <c r="I183"/>
      <c r="J183"/>
      <c r="K183"/>
      <c r="L183"/>
      <c r="M183"/>
      <c r="N183"/>
      <c r="O183"/>
      <c r="P183"/>
      <c r="Q183"/>
    </row>
    <row r="184" spans="1:17" ht="15">
      <c r="A184"/>
      <c r="B184"/>
      <c r="C184"/>
      <c r="D184"/>
      <c r="E184"/>
      <c r="F184"/>
      <c r="G184"/>
      <c r="H184"/>
      <c r="I184"/>
      <c r="J184"/>
      <c r="K184"/>
      <c r="L184"/>
      <c r="M184"/>
      <c r="N184"/>
      <c r="O184"/>
      <c r="P184"/>
      <c r="Q184"/>
    </row>
    <row r="185" spans="1:17" ht="15">
      <c r="A185"/>
      <c r="B185"/>
      <c r="C185"/>
      <c r="D185"/>
      <c r="E185"/>
      <c r="F185"/>
      <c r="G185"/>
      <c r="H185"/>
      <c r="I185"/>
      <c r="J185"/>
      <c r="K185"/>
      <c r="L185"/>
      <c r="M185"/>
      <c r="N185"/>
      <c r="O185"/>
      <c r="P185"/>
      <c r="Q185"/>
    </row>
    <row r="186" spans="1:17" ht="15">
      <c r="A186"/>
      <c r="B186"/>
      <c r="C186"/>
      <c r="D186"/>
      <c r="E186"/>
      <c r="F186"/>
      <c r="G186"/>
      <c r="H186"/>
      <c r="I186"/>
      <c r="J186"/>
      <c r="K186"/>
      <c r="L186"/>
      <c r="M186"/>
      <c r="N186"/>
      <c r="O186"/>
      <c r="P186"/>
      <c r="Q186"/>
    </row>
    <row r="187" spans="1:17" ht="15">
      <c r="A187"/>
      <c r="B187"/>
      <c r="C187"/>
      <c r="D187"/>
      <c r="E187"/>
      <c r="F187"/>
      <c r="G187"/>
      <c r="H187"/>
      <c r="I187"/>
      <c r="J187"/>
      <c r="K187"/>
      <c r="L187"/>
      <c r="M187"/>
      <c r="N187"/>
      <c r="O187"/>
      <c r="P187"/>
      <c r="Q187"/>
    </row>
    <row r="188" spans="1:17" ht="15">
      <c r="A188"/>
      <c r="B188"/>
      <c r="C188"/>
      <c r="D188"/>
      <c r="E188"/>
      <c r="F188"/>
      <c r="G188"/>
      <c r="H188"/>
      <c r="I188"/>
      <c r="J188"/>
      <c r="K188"/>
      <c r="L188"/>
      <c r="M188"/>
      <c r="N188"/>
      <c r="O188"/>
      <c r="P188"/>
      <c r="Q188"/>
    </row>
    <row r="189" spans="1:17" ht="15">
      <c r="A189"/>
      <c r="B189"/>
      <c r="C189"/>
      <c r="D189"/>
      <c r="E189"/>
      <c r="F189"/>
      <c r="G189"/>
      <c r="H189"/>
      <c r="I189"/>
      <c r="J189"/>
      <c r="K189"/>
      <c r="L189"/>
      <c r="M189"/>
      <c r="N189"/>
      <c r="O189"/>
      <c r="P189"/>
      <c r="Q189"/>
    </row>
    <row r="190" spans="1:17" ht="15">
      <c r="A190"/>
      <c r="B190"/>
      <c r="C190"/>
      <c r="D190"/>
      <c r="E190"/>
      <c r="F190"/>
      <c r="G190"/>
      <c r="H190"/>
      <c r="I190"/>
      <c r="J190"/>
      <c r="K190"/>
      <c r="L190"/>
      <c r="M190"/>
      <c r="N190"/>
      <c r="O190"/>
      <c r="P190"/>
      <c r="Q190"/>
    </row>
    <row r="191" spans="1:17" ht="15">
      <c r="A191"/>
      <c r="B191"/>
      <c r="C191"/>
      <c r="D191"/>
      <c r="E191"/>
      <c r="F191"/>
      <c r="G191"/>
      <c r="H191"/>
      <c r="I191"/>
      <c r="J191"/>
      <c r="K191"/>
      <c r="L191"/>
      <c r="M191"/>
      <c r="N191"/>
      <c r="O191"/>
      <c r="P191"/>
      <c r="Q191"/>
    </row>
    <row r="192" spans="1:17" ht="15">
      <c r="A192"/>
      <c r="B192"/>
      <c r="C192"/>
      <c r="D192"/>
      <c r="E192"/>
      <c r="F192"/>
      <c r="G192"/>
      <c r="H192"/>
      <c r="I192"/>
      <c r="J192"/>
      <c r="K192"/>
      <c r="L192"/>
      <c r="M192"/>
      <c r="N192"/>
      <c r="O192"/>
      <c r="P192"/>
      <c r="Q192"/>
    </row>
    <row r="193" spans="1:17" ht="15">
      <c r="A193"/>
      <c r="B193"/>
      <c r="C193"/>
      <c r="D193"/>
      <c r="E193"/>
      <c r="F193"/>
      <c r="G193"/>
      <c r="H193"/>
      <c r="I193"/>
      <c r="J193"/>
      <c r="K193"/>
      <c r="L193"/>
      <c r="M193"/>
      <c r="N193"/>
      <c r="O193"/>
      <c r="P193"/>
      <c r="Q193"/>
    </row>
    <row r="194" spans="1:17" ht="15">
      <c r="A194"/>
      <c r="B194"/>
      <c r="C194"/>
      <c r="D194"/>
      <c r="E194"/>
      <c r="F194"/>
      <c r="G194"/>
      <c r="H194"/>
      <c r="I194"/>
      <c r="J194"/>
      <c r="K194"/>
      <c r="L194"/>
      <c r="M194"/>
      <c r="N194"/>
      <c r="O194"/>
      <c r="P194"/>
      <c r="Q194"/>
    </row>
    <row r="195" spans="1:17" ht="15">
      <c r="A195"/>
      <c r="B195"/>
      <c r="C195"/>
      <c r="D195"/>
      <c r="E195"/>
      <c r="F195"/>
      <c r="G195"/>
      <c r="H195"/>
      <c r="I195"/>
      <c r="J195"/>
      <c r="K195"/>
      <c r="L195"/>
      <c r="M195"/>
      <c r="N195"/>
      <c r="O195"/>
      <c r="P195"/>
      <c r="Q195"/>
    </row>
    <row r="196" spans="1:17" ht="15">
      <c r="A196"/>
      <c r="B196"/>
      <c r="C196"/>
      <c r="D196"/>
      <c r="E196"/>
      <c r="F196"/>
      <c r="G196"/>
      <c r="H196"/>
      <c r="I196"/>
      <c r="J196"/>
      <c r="K196"/>
      <c r="L196"/>
      <c r="M196"/>
      <c r="N196"/>
      <c r="O196"/>
      <c r="P196"/>
      <c r="Q196"/>
    </row>
    <row r="197" spans="1:17" ht="15">
      <c r="A197"/>
      <c r="B197"/>
      <c r="C197"/>
      <c r="D197"/>
      <c r="E197"/>
      <c r="F197"/>
      <c r="G197"/>
      <c r="H197"/>
      <c r="I197"/>
      <c r="J197"/>
      <c r="K197"/>
      <c r="L197"/>
      <c r="M197"/>
      <c r="N197"/>
      <c r="O197"/>
      <c r="P197"/>
      <c r="Q197"/>
    </row>
    <row r="198" spans="1:17" ht="15">
      <c r="A198"/>
      <c r="B198"/>
      <c r="C198"/>
      <c r="D198"/>
      <c r="E198"/>
      <c r="F198"/>
      <c r="G198"/>
      <c r="H198"/>
      <c r="I198"/>
      <c r="J198"/>
      <c r="K198"/>
      <c r="L198"/>
      <c r="M198"/>
      <c r="N198"/>
      <c r="O198"/>
      <c r="P198"/>
      <c r="Q198"/>
    </row>
    <row r="199" spans="1:17" ht="15">
      <c r="A199"/>
      <c r="B199"/>
      <c r="C199"/>
      <c r="D199"/>
      <c r="E199"/>
      <c r="F199"/>
      <c r="G199"/>
      <c r="H199"/>
      <c r="I199"/>
      <c r="J199"/>
      <c r="K199"/>
      <c r="L199"/>
      <c r="M199"/>
      <c r="N199"/>
      <c r="O199"/>
      <c r="P199"/>
      <c r="Q199"/>
    </row>
    <row r="200" spans="1:17" ht="15">
      <c r="A200"/>
      <c r="B200"/>
      <c r="C200"/>
      <c r="D200"/>
      <c r="E200"/>
      <c r="F200"/>
      <c r="G200"/>
      <c r="H200"/>
      <c r="I200"/>
      <c r="J200"/>
      <c r="K200"/>
      <c r="L200"/>
      <c r="M200"/>
      <c r="N200"/>
      <c r="O200"/>
      <c r="P200"/>
      <c r="Q200"/>
    </row>
    <row r="201" spans="1:17" ht="15">
      <c r="A201"/>
      <c r="B201"/>
      <c r="C201"/>
      <c r="D201"/>
      <c r="E201"/>
      <c r="F201"/>
      <c r="G201"/>
      <c r="H201"/>
      <c r="I201"/>
      <c r="J201"/>
      <c r="K201"/>
      <c r="L201"/>
      <c r="M201"/>
      <c r="N201"/>
      <c r="O201"/>
      <c r="P201"/>
      <c r="Q201"/>
    </row>
    <row r="202" spans="1:17" ht="15">
      <c r="A202"/>
      <c r="B202"/>
      <c r="C202"/>
      <c r="D202"/>
      <c r="E202"/>
      <c r="F202"/>
      <c r="G202"/>
      <c r="H202"/>
      <c r="I202"/>
      <c r="J202"/>
      <c r="K202"/>
      <c r="L202"/>
      <c r="M202"/>
      <c r="N202"/>
      <c r="O202"/>
      <c r="P202"/>
      <c r="Q202"/>
    </row>
    <row r="203" spans="1:17" ht="15">
      <c r="A203"/>
      <c r="B203"/>
      <c r="C203"/>
      <c r="D203"/>
      <c r="E203"/>
      <c r="F203"/>
      <c r="G203"/>
      <c r="H203"/>
      <c r="I203"/>
      <c r="J203"/>
      <c r="K203"/>
      <c r="L203"/>
      <c r="M203"/>
      <c r="N203"/>
      <c r="O203"/>
      <c r="P203"/>
      <c r="Q203"/>
    </row>
    <row r="204" spans="1:17" ht="15">
      <c r="A204"/>
      <c r="B204"/>
      <c r="C204"/>
      <c r="D204"/>
      <c r="E204"/>
      <c r="F204"/>
      <c r="G204"/>
      <c r="H204"/>
      <c r="I204"/>
      <c r="J204"/>
      <c r="K204"/>
      <c r="L204"/>
      <c r="M204"/>
      <c r="N204"/>
      <c r="O204"/>
      <c r="P204"/>
      <c r="Q204"/>
    </row>
    <row r="205" spans="1:17" ht="15">
      <c r="A205"/>
      <c r="B205"/>
      <c r="C205"/>
      <c r="D205"/>
      <c r="E205"/>
      <c r="F205"/>
      <c r="G205"/>
      <c r="H205"/>
      <c r="I205"/>
      <c r="J205"/>
      <c r="K205"/>
      <c r="L205"/>
      <c r="M205"/>
      <c r="N205"/>
      <c r="O205"/>
      <c r="P205"/>
      <c r="Q205"/>
    </row>
    <row r="206" spans="1:17" ht="15">
      <c r="A206"/>
      <c r="B206"/>
      <c r="C206"/>
      <c r="D206"/>
      <c r="E206"/>
      <c r="F206"/>
      <c r="G206"/>
      <c r="H206"/>
      <c r="I206"/>
      <c r="J206"/>
      <c r="K206"/>
      <c r="L206"/>
      <c r="M206"/>
      <c r="N206"/>
      <c r="O206"/>
      <c r="P206"/>
      <c r="Q206"/>
    </row>
    <row r="207" spans="1:17" ht="15">
      <c r="A207"/>
      <c r="B207"/>
      <c r="C207"/>
      <c r="D207"/>
      <c r="E207"/>
      <c r="F207"/>
      <c r="G207"/>
      <c r="H207"/>
      <c r="I207"/>
      <c r="J207"/>
      <c r="K207"/>
      <c r="L207"/>
      <c r="M207"/>
      <c r="N207"/>
      <c r="O207"/>
      <c r="P207"/>
      <c r="Q207"/>
    </row>
    <row r="208" spans="1:17" ht="15">
      <c r="A208"/>
      <c r="B208"/>
      <c r="C208"/>
      <c r="D208"/>
      <c r="E208"/>
      <c r="F208"/>
      <c r="G208"/>
      <c r="H208"/>
      <c r="I208"/>
      <c r="J208"/>
      <c r="K208"/>
      <c r="L208"/>
      <c r="M208"/>
      <c r="N208"/>
      <c r="O208"/>
      <c r="P208"/>
      <c r="Q208"/>
    </row>
    <row r="209" spans="1:17" ht="15">
      <c r="A209"/>
      <c r="B209"/>
      <c r="C209"/>
      <c r="D209"/>
      <c r="E209"/>
      <c r="F209"/>
      <c r="G209"/>
      <c r="H209"/>
      <c r="I209"/>
      <c r="J209"/>
      <c r="K209"/>
      <c r="L209"/>
      <c r="M209"/>
      <c r="N209"/>
      <c r="O209"/>
      <c r="P209"/>
      <c r="Q209"/>
    </row>
    <row r="210" spans="1:17" ht="15">
      <c r="A210"/>
      <c r="B210"/>
      <c r="C210"/>
      <c r="D210"/>
      <c r="E210"/>
      <c r="F210"/>
      <c r="G210"/>
      <c r="H210"/>
      <c r="I210"/>
      <c r="J210"/>
      <c r="K210"/>
      <c r="L210"/>
      <c r="M210"/>
      <c r="N210"/>
      <c r="O210"/>
      <c r="P210"/>
      <c r="Q210"/>
    </row>
    <row r="211" spans="1:17" ht="15">
      <c r="A211"/>
      <c r="B211"/>
      <c r="C211"/>
      <c r="D211"/>
      <c r="E211"/>
      <c r="F211"/>
      <c r="G211"/>
      <c r="H211"/>
      <c r="I211"/>
      <c r="J211"/>
      <c r="K211"/>
      <c r="L211"/>
      <c r="M211"/>
      <c r="N211"/>
      <c r="O211"/>
      <c r="P211"/>
      <c r="Q211"/>
    </row>
    <row r="212" spans="1:17" ht="15">
      <c r="A212"/>
      <c r="B212"/>
      <c r="C212"/>
      <c r="D212"/>
      <c r="E212"/>
      <c r="F212"/>
      <c r="G212"/>
      <c r="H212"/>
      <c r="I212"/>
      <c r="J212"/>
      <c r="K212"/>
      <c r="L212"/>
      <c r="M212"/>
      <c r="N212"/>
      <c r="O212"/>
      <c r="P212"/>
      <c r="Q212"/>
    </row>
    <row r="213" spans="1:17" ht="15">
      <c r="A213"/>
      <c r="B213"/>
      <c r="C213"/>
      <c r="D213"/>
      <c r="E213"/>
      <c r="F213"/>
      <c r="G213"/>
      <c r="H213"/>
      <c r="I213"/>
      <c r="J213"/>
      <c r="K213"/>
      <c r="L213"/>
      <c r="M213"/>
      <c r="N213"/>
      <c r="O213"/>
      <c r="P213"/>
      <c r="Q213"/>
    </row>
    <row r="214" spans="1:17" ht="15">
      <c r="A214"/>
      <c r="B214"/>
      <c r="C214"/>
      <c r="D214"/>
      <c r="E214"/>
      <c r="F214"/>
      <c r="G214"/>
      <c r="H214"/>
      <c r="I214"/>
      <c r="J214"/>
      <c r="K214"/>
      <c r="L214"/>
      <c r="M214"/>
      <c r="N214"/>
      <c r="O214"/>
      <c r="P214"/>
      <c r="Q214"/>
    </row>
    <row r="215" spans="1:17" ht="15">
      <c r="A215"/>
      <c r="B215"/>
      <c r="C215"/>
      <c r="D215"/>
      <c r="E215"/>
      <c r="F215"/>
      <c r="G215"/>
      <c r="H215"/>
      <c r="I215"/>
      <c r="J215"/>
      <c r="K215"/>
      <c r="L215"/>
      <c r="M215"/>
      <c r="N215"/>
      <c r="O215"/>
      <c r="P215"/>
      <c r="Q215"/>
    </row>
    <row r="216" spans="1:17" ht="15">
      <c r="A216"/>
      <c r="B216"/>
      <c r="C216"/>
      <c r="D216"/>
      <c r="E216"/>
      <c r="F216"/>
      <c r="G216"/>
      <c r="H216"/>
      <c r="I216"/>
      <c r="J216"/>
      <c r="K216"/>
      <c r="L216"/>
      <c r="M216"/>
      <c r="N216"/>
      <c r="O216"/>
      <c r="P216"/>
      <c r="Q216"/>
    </row>
    <row r="217" spans="1:17" ht="15">
      <c r="A217"/>
      <c r="B217"/>
      <c r="C217"/>
      <c r="D217"/>
      <c r="E217"/>
      <c r="F217"/>
      <c r="G217"/>
      <c r="H217"/>
      <c r="I217"/>
      <c r="J217"/>
      <c r="K217"/>
      <c r="L217"/>
      <c r="M217"/>
      <c r="N217"/>
      <c r="O217"/>
      <c r="P217"/>
      <c r="Q217"/>
    </row>
    <row r="218" spans="1:17" ht="15">
      <c r="A218"/>
      <c r="B218"/>
      <c r="C218"/>
      <c r="D218"/>
      <c r="E218"/>
      <c r="F218"/>
      <c r="G218"/>
      <c r="H218"/>
      <c r="I218"/>
      <c r="J218"/>
      <c r="K218"/>
      <c r="L218"/>
      <c r="M218"/>
      <c r="N218"/>
      <c r="O218"/>
      <c r="P218"/>
      <c r="Q218"/>
    </row>
    <row r="219" spans="1:17" ht="15">
      <c r="A219"/>
      <c r="B219"/>
      <c r="C219"/>
      <c r="D219"/>
      <c r="E219"/>
      <c r="F219"/>
      <c r="G219"/>
      <c r="H219"/>
      <c r="I219"/>
      <c r="J219"/>
      <c r="K219"/>
      <c r="L219"/>
      <c r="M219"/>
      <c r="N219"/>
      <c r="O219"/>
      <c r="P219"/>
      <c r="Q219"/>
    </row>
    <row r="220" spans="1:17" ht="15">
      <c r="A220"/>
      <c r="B220"/>
      <c r="C220"/>
      <c r="D220"/>
      <c r="E220"/>
      <c r="F220"/>
      <c r="G220"/>
      <c r="H220"/>
      <c r="I220"/>
      <c r="J220"/>
      <c r="K220"/>
      <c r="L220"/>
      <c r="M220"/>
      <c r="N220"/>
      <c r="O220"/>
      <c r="P220"/>
      <c r="Q220"/>
    </row>
    <row r="221" spans="1:17" ht="15">
      <c r="A221"/>
      <c r="B221"/>
      <c r="C221"/>
      <c r="D221"/>
      <c r="E221"/>
      <c r="F221"/>
      <c r="G221"/>
      <c r="H221"/>
      <c r="I221"/>
      <c r="J221"/>
      <c r="K221"/>
      <c r="L221"/>
      <c r="M221"/>
      <c r="N221"/>
      <c r="O221"/>
      <c r="P221"/>
      <c r="Q221"/>
    </row>
    <row r="222" spans="1:17" ht="15">
      <c r="A222"/>
      <c r="B222"/>
      <c r="C222"/>
      <c r="D222"/>
      <c r="E222"/>
      <c r="F222"/>
      <c r="G222"/>
      <c r="H222"/>
      <c r="I222"/>
      <c r="J222"/>
      <c r="K222"/>
      <c r="L222"/>
      <c r="M222"/>
      <c r="N222"/>
      <c r="O222"/>
      <c r="P222"/>
      <c r="Q222"/>
    </row>
    <row r="223" spans="1:17" ht="15">
      <c r="A223"/>
      <c r="B223"/>
      <c r="C223"/>
      <c r="D223"/>
      <c r="E223"/>
      <c r="F223"/>
      <c r="G223"/>
      <c r="H223"/>
      <c r="I223"/>
      <c r="J223"/>
      <c r="K223"/>
      <c r="L223"/>
      <c r="M223"/>
      <c r="N223"/>
      <c r="O223"/>
      <c r="P223"/>
      <c r="Q223"/>
    </row>
    <row r="224" spans="1:17" ht="15">
      <c r="A224"/>
      <c r="B224"/>
      <c r="C224"/>
      <c r="D224"/>
      <c r="E224"/>
      <c r="F224"/>
      <c r="G224"/>
      <c r="H224"/>
      <c r="I224"/>
      <c r="J224"/>
      <c r="K224"/>
      <c r="L224"/>
      <c r="M224"/>
      <c r="N224"/>
      <c r="O224"/>
      <c r="P224"/>
      <c r="Q224"/>
    </row>
    <row r="225" spans="1:17" ht="15">
      <c r="A225"/>
      <c r="B225"/>
      <c r="C225"/>
      <c r="D225"/>
      <c r="E225"/>
      <c r="F225"/>
      <c r="G225"/>
      <c r="H225"/>
      <c r="I225"/>
      <c r="J225"/>
      <c r="K225"/>
      <c r="L225"/>
      <c r="M225"/>
      <c r="N225"/>
      <c r="O225"/>
      <c r="P225"/>
      <c r="Q225"/>
    </row>
    <row r="226" spans="1:17" ht="15">
      <c r="A226"/>
      <c r="B226"/>
      <c r="C226"/>
      <c r="D226"/>
      <c r="E226"/>
      <c r="F226"/>
      <c r="G226"/>
      <c r="H226"/>
      <c r="I226"/>
      <c r="J226"/>
      <c r="K226"/>
      <c r="L226"/>
      <c r="M226"/>
      <c r="N226"/>
      <c r="O226"/>
      <c r="P226"/>
      <c r="Q226"/>
    </row>
    <row r="227" spans="1:17" ht="15">
      <c r="A227"/>
      <c r="B227"/>
      <c r="C227"/>
      <c r="D227"/>
      <c r="E227"/>
      <c r="F227"/>
      <c r="G227"/>
      <c r="H227"/>
      <c r="I227"/>
      <c r="J227"/>
      <c r="K227"/>
      <c r="L227"/>
      <c r="M227"/>
      <c r="N227"/>
      <c r="O227"/>
      <c r="P227"/>
      <c r="Q227"/>
    </row>
    <row r="228" spans="1:17" ht="15">
      <c r="A228"/>
      <c r="B228"/>
      <c r="C228"/>
      <c r="D228"/>
      <c r="E228"/>
      <c r="F228"/>
      <c r="G228"/>
      <c r="H228"/>
      <c r="I228"/>
      <c r="J228"/>
      <c r="K228"/>
      <c r="L228"/>
      <c r="M228"/>
      <c r="N228"/>
      <c r="O228"/>
      <c r="P228"/>
      <c r="Q228"/>
    </row>
    <row r="229" spans="1:17" ht="15">
      <c r="A229"/>
      <c r="B229"/>
      <c r="C229"/>
      <c r="D229"/>
      <c r="E229"/>
      <c r="F229"/>
      <c r="G229"/>
      <c r="H229"/>
      <c r="I229"/>
      <c r="J229"/>
      <c r="K229"/>
      <c r="L229"/>
      <c r="M229"/>
      <c r="N229"/>
      <c r="O229"/>
      <c r="P229"/>
      <c r="Q229"/>
    </row>
    <row r="230" spans="1:17" ht="15">
      <c r="A230"/>
      <c r="B230"/>
      <c r="C230"/>
      <c r="D230"/>
      <c r="E230"/>
      <c r="F230"/>
      <c r="G230"/>
      <c r="H230"/>
      <c r="I230"/>
      <c r="J230"/>
      <c r="K230"/>
      <c r="L230"/>
      <c r="M230"/>
      <c r="N230"/>
      <c r="O230"/>
      <c r="P230"/>
      <c r="Q230"/>
    </row>
    <row r="231" spans="1:17" ht="15">
      <c r="A231"/>
      <c r="B231"/>
      <c r="C231"/>
      <c r="D231"/>
      <c r="E231"/>
      <c r="F231"/>
      <c r="G231"/>
      <c r="H231"/>
      <c r="I231"/>
      <c r="J231"/>
      <c r="K231"/>
      <c r="L231"/>
      <c r="M231"/>
      <c r="N231"/>
      <c r="O231"/>
      <c r="P231"/>
      <c r="Q231"/>
    </row>
    <row r="232" spans="1:17" ht="15">
      <c r="A232"/>
      <c r="B232"/>
      <c r="C232"/>
      <c r="D232"/>
      <c r="E232"/>
      <c r="F232"/>
      <c r="G232"/>
      <c r="H232"/>
      <c r="I232"/>
      <c r="J232"/>
      <c r="K232"/>
      <c r="L232"/>
      <c r="M232"/>
      <c r="N232"/>
      <c r="O232"/>
      <c r="P232"/>
      <c r="Q232"/>
    </row>
    <row r="233" spans="1:17" ht="15">
      <c r="A233"/>
      <c r="B233"/>
      <c r="C233"/>
      <c r="D233"/>
      <c r="E233"/>
      <c r="F233"/>
      <c r="G233"/>
      <c r="H233"/>
      <c r="I233"/>
      <c r="J233"/>
      <c r="K233"/>
      <c r="L233"/>
      <c r="M233"/>
      <c r="N233"/>
      <c r="O233"/>
      <c r="P233"/>
      <c r="Q233"/>
    </row>
    <row r="234" spans="1:17" ht="15">
      <c r="A234"/>
      <c r="B234"/>
      <c r="C234"/>
      <c r="D234"/>
      <c r="E234"/>
      <c r="F234"/>
      <c r="G234"/>
      <c r="H234"/>
      <c r="I234"/>
      <c r="J234"/>
      <c r="K234"/>
      <c r="L234"/>
      <c r="M234"/>
      <c r="N234"/>
      <c r="O234"/>
      <c r="P234"/>
      <c r="Q234"/>
    </row>
    <row r="235" spans="1:17" ht="15">
      <c r="A235"/>
      <c r="B235"/>
      <c r="C235"/>
      <c r="D235"/>
      <c r="E235"/>
      <c r="F235"/>
      <c r="G235"/>
      <c r="H235"/>
      <c r="I235"/>
      <c r="J235"/>
      <c r="K235"/>
      <c r="L235"/>
      <c r="M235"/>
      <c r="N235"/>
      <c r="O235"/>
      <c r="P235"/>
      <c r="Q235"/>
    </row>
    <row r="236" spans="1:17" ht="15">
      <c r="A236"/>
      <c r="B236"/>
      <c r="C236"/>
      <c r="D236"/>
      <c r="E236"/>
      <c r="F236"/>
      <c r="G236"/>
      <c r="H236"/>
      <c r="I236"/>
      <c r="J236"/>
      <c r="K236"/>
      <c r="L236"/>
      <c r="M236"/>
      <c r="N236"/>
      <c r="O236"/>
      <c r="P236"/>
      <c r="Q236"/>
    </row>
    <row r="237" spans="1:17" ht="15">
      <c r="A237"/>
      <c r="B237"/>
      <c r="C237"/>
      <c r="D237"/>
      <c r="E237"/>
      <c r="F237"/>
      <c r="G237"/>
      <c r="H237"/>
      <c r="I237"/>
      <c r="J237"/>
      <c r="K237"/>
      <c r="L237"/>
      <c r="M237"/>
      <c r="N237"/>
      <c r="O237"/>
      <c r="P237"/>
      <c r="Q237"/>
    </row>
    <row r="238" spans="1:17" ht="15">
      <c r="A238"/>
      <c r="B238"/>
      <c r="C238"/>
      <c r="D238"/>
      <c r="E238"/>
      <c r="F238"/>
      <c r="G238"/>
      <c r="H238"/>
      <c r="I238"/>
      <c r="J238"/>
      <c r="K238"/>
      <c r="L238"/>
      <c r="M238"/>
      <c r="N238"/>
      <c r="O238"/>
      <c r="P238"/>
      <c r="Q238"/>
    </row>
    <row r="239" spans="1:17" ht="15">
      <c r="A239"/>
      <c r="B239"/>
      <c r="C239"/>
      <c r="D239"/>
      <c r="E239"/>
      <c r="F239"/>
      <c r="G239"/>
      <c r="H239"/>
      <c r="I239"/>
      <c r="J239"/>
      <c r="K239"/>
      <c r="L239"/>
      <c r="M239"/>
      <c r="N239"/>
      <c r="O239"/>
      <c r="P239"/>
      <c r="Q239"/>
    </row>
    <row r="240" spans="1:17" ht="15">
      <c r="A240"/>
      <c r="B240"/>
      <c r="C240"/>
      <c r="D240"/>
      <c r="E240"/>
      <c r="F240"/>
      <c r="G240"/>
      <c r="H240"/>
      <c r="I240"/>
      <c r="J240"/>
      <c r="K240"/>
      <c r="L240"/>
      <c r="M240"/>
      <c r="N240"/>
      <c r="O240"/>
      <c r="P240"/>
      <c r="Q240"/>
    </row>
    <row r="241" spans="1:17" ht="15">
      <c r="A241"/>
      <c r="B241"/>
      <c r="C241"/>
      <c r="D241"/>
      <c r="E241"/>
      <c r="F241"/>
      <c r="G241"/>
      <c r="H241"/>
      <c r="I241"/>
      <c r="J241"/>
      <c r="K241"/>
      <c r="L241"/>
      <c r="M241"/>
      <c r="N241"/>
      <c r="O241"/>
      <c r="P241"/>
      <c r="Q241"/>
    </row>
    <row r="242" spans="1:17" ht="15">
      <c r="A242"/>
      <c r="B242"/>
      <c r="C242"/>
      <c r="D242"/>
      <c r="E242"/>
      <c r="F242"/>
      <c r="G242"/>
      <c r="H242"/>
      <c r="I242"/>
      <c r="J242"/>
      <c r="K242"/>
      <c r="L242"/>
      <c r="M242"/>
      <c r="N242"/>
      <c r="O242"/>
      <c r="P242"/>
      <c r="Q242"/>
    </row>
    <row r="243" spans="1:17" ht="15">
      <c r="A243"/>
      <c r="B243"/>
      <c r="C243"/>
      <c r="D243"/>
      <c r="E243"/>
      <c r="F243"/>
      <c r="G243"/>
      <c r="H243"/>
      <c r="I243"/>
      <c r="J243"/>
      <c r="K243"/>
      <c r="L243"/>
      <c r="M243"/>
      <c r="N243"/>
      <c r="O243"/>
      <c r="P243"/>
      <c r="Q243"/>
    </row>
    <row r="244" spans="1:17" ht="15">
      <c r="A244"/>
      <c r="B244"/>
      <c r="C244"/>
      <c r="D244"/>
      <c r="E244"/>
      <c r="F244"/>
      <c r="G244"/>
      <c r="H244"/>
      <c r="I244"/>
      <c r="J244"/>
      <c r="K244"/>
      <c r="L244"/>
      <c r="M244"/>
      <c r="N244"/>
      <c r="O244"/>
      <c r="P244"/>
      <c r="Q244"/>
    </row>
    <row r="245" spans="1:17" ht="15">
      <c r="A245"/>
      <c r="B245"/>
      <c r="C245"/>
      <c r="D245"/>
      <c r="E245"/>
      <c r="F245"/>
      <c r="G245"/>
      <c r="H245"/>
      <c r="I245"/>
      <c r="J245"/>
      <c r="K245"/>
      <c r="L245"/>
      <c r="M245"/>
      <c r="N245"/>
      <c r="O245"/>
      <c r="P245"/>
      <c r="Q245"/>
    </row>
    <row r="246" spans="1:17" ht="15">
      <c r="A246"/>
      <c r="B246"/>
      <c r="C246"/>
      <c r="D246"/>
      <c r="E246"/>
      <c r="F246"/>
      <c r="G246"/>
      <c r="H246"/>
      <c r="I246"/>
      <c r="J246"/>
      <c r="K246"/>
      <c r="L246"/>
      <c r="M246"/>
      <c r="N246"/>
      <c r="O246"/>
      <c r="P246"/>
      <c r="Q246"/>
    </row>
    <row r="247" spans="1:17" ht="15">
      <c r="A247"/>
      <c r="B247"/>
      <c r="C247"/>
      <c r="D247"/>
      <c r="E247"/>
      <c r="F247"/>
      <c r="G247"/>
      <c r="H247"/>
      <c r="I247"/>
      <c r="J247"/>
      <c r="K247"/>
      <c r="L247"/>
      <c r="M247"/>
      <c r="N247"/>
      <c r="O247"/>
      <c r="P247"/>
      <c r="Q247"/>
    </row>
    <row r="248" spans="1:17" ht="15">
      <c r="A248"/>
      <c r="B248"/>
      <c r="C248"/>
      <c r="D248"/>
      <c r="E248"/>
      <c r="F248"/>
      <c r="G248"/>
      <c r="H248"/>
      <c r="I248"/>
      <c r="J248"/>
      <c r="K248"/>
      <c r="L248"/>
      <c r="M248"/>
      <c r="N248"/>
      <c r="O248"/>
      <c r="P248"/>
      <c r="Q248"/>
    </row>
    <row r="249" spans="1:17" ht="15">
      <c r="A249"/>
      <c r="B249"/>
      <c r="C249"/>
      <c r="D249"/>
      <c r="E249"/>
      <c r="F249"/>
      <c r="G249"/>
      <c r="H249"/>
      <c r="I249"/>
      <c r="J249"/>
      <c r="K249"/>
      <c r="L249"/>
      <c r="M249"/>
      <c r="N249"/>
      <c r="O249"/>
      <c r="P249"/>
      <c r="Q249"/>
    </row>
    <row r="250" spans="1:17" ht="15">
      <c r="A250"/>
      <c r="B250"/>
      <c r="C250"/>
      <c r="D250"/>
      <c r="E250"/>
      <c r="F250"/>
      <c r="G250"/>
      <c r="H250"/>
      <c r="I250"/>
      <c r="J250"/>
      <c r="K250"/>
      <c r="L250"/>
      <c r="M250"/>
      <c r="N250"/>
      <c r="O250"/>
      <c r="P250"/>
      <c r="Q250"/>
    </row>
    <row r="251" spans="1:17" ht="15">
      <c r="A251"/>
      <c r="B251"/>
      <c r="C251"/>
      <c r="D251"/>
      <c r="E251"/>
      <c r="F251"/>
      <c r="G251"/>
      <c r="H251"/>
      <c r="I251"/>
      <c r="J251"/>
      <c r="K251"/>
      <c r="L251"/>
      <c r="M251"/>
      <c r="N251"/>
      <c r="O251"/>
      <c r="P251"/>
      <c r="Q251"/>
    </row>
    <row r="252" spans="1:17" ht="15">
      <c r="A252"/>
      <c r="B252"/>
      <c r="C252"/>
      <c r="D252"/>
      <c r="E252"/>
      <c r="F252"/>
      <c r="G252"/>
      <c r="H252"/>
      <c r="I252"/>
      <c r="J252"/>
      <c r="K252"/>
      <c r="L252"/>
      <c r="M252"/>
      <c r="N252"/>
      <c r="O252"/>
      <c r="P252"/>
      <c r="Q252"/>
    </row>
    <row r="253" spans="1:17" ht="15">
      <c r="A253"/>
      <c r="B253"/>
      <c r="C253"/>
      <c r="D253"/>
      <c r="E253"/>
      <c r="F253"/>
      <c r="G253"/>
      <c r="H253"/>
      <c r="I253"/>
      <c r="J253"/>
      <c r="K253"/>
      <c r="L253"/>
      <c r="M253"/>
      <c r="N253"/>
      <c r="O253"/>
      <c r="P253"/>
      <c r="Q253"/>
    </row>
    <row r="254" spans="1:17" ht="15">
      <c r="A254"/>
      <c r="B254"/>
      <c r="C254"/>
      <c r="D254"/>
      <c r="E254"/>
      <c r="F254"/>
      <c r="G254"/>
      <c r="H254"/>
      <c r="I254"/>
      <c r="J254"/>
      <c r="K254"/>
      <c r="L254"/>
      <c r="M254"/>
      <c r="N254"/>
      <c r="O254"/>
      <c r="P254"/>
      <c r="Q254"/>
    </row>
    <row r="255" spans="1:17" ht="15">
      <c r="A255"/>
      <c r="B255"/>
      <c r="C255"/>
      <c r="D255"/>
      <c r="E255"/>
      <c r="F255"/>
      <c r="G255"/>
      <c r="H255"/>
      <c r="I255"/>
      <c r="J255"/>
      <c r="K255"/>
      <c r="L255"/>
      <c r="M255"/>
      <c r="N255"/>
      <c r="O255"/>
      <c r="P255"/>
      <c r="Q255"/>
    </row>
    <row r="256" spans="1:17" ht="15">
      <c r="A256"/>
      <c r="B256"/>
      <c r="C256"/>
      <c r="D256"/>
      <c r="E256"/>
      <c r="F256"/>
      <c r="G256"/>
      <c r="H256"/>
      <c r="I256"/>
      <c r="J256"/>
      <c r="K256"/>
      <c r="L256"/>
      <c r="M256"/>
      <c r="N256"/>
      <c r="O256"/>
      <c r="P256"/>
      <c r="Q256"/>
    </row>
    <row r="257" spans="1:17" ht="15">
      <c r="A257"/>
      <c r="B257"/>
      <c r="C257"/>
      <c r="D257"/>
      <c r="E257"/>
      <c r="F257"/>
      <c r="G257"/>
      <c r="H257"/>
      <c r="I257"/>
      <c r="J257"/>
      <c r="K257"/>
      <c r="L257"/>
      <c r="M257"/>
      <c r="N257"/>
      <c r="O257"/>
      <c r="P257"/>
      <c r="Q257"/>
    </row>
    <row r="258" spans="1:17" ht="15">
      <c r="A258"/>
      <c r="B258"/>
      <c r="C258"/>
      <c r="D258"/>
      <c r="E258"/>
      <c r="F258"/>
      <c r="G258"/>
      <c r="H258"/>
      <c r="I258"/>
      <c r="J258"/>
      <c r="K258"/>
      <c r="L258"/>
      <c r="M258"/>
      <c r="N258"/>
      <c r="O258"/>
      <c r="P258"/>
      <c r="Q258"/>
    </row>
    <row r="259" spans="1:17" ht="15">
      <c r="A259"/>
      <c r="B259"/>
      <c r="C259"/>
      <c r="D259"/>
      <c r="E259"/>
      <c r="F259"/>
      <c r="G259"/>
      <c r="H259"/>
      <c r="I259"/>
      <c r="J259"/>
      <c r="K259"/>
      <c r="L259"/>
      <c r="M259"/>
      <c r="N259"/>
      <c r="O259"/>
      <c r="P259"/>
      <c r="Q259"/>
    </row>
    <row r="260" spans="1:17" ht="15">
      <c r="A260"/>
      <c r="B260"/>
      <c r="C260"/>
      <c r="D260"/>
      <c r="E260"/>
      <c r="F260"/>
      <c r="G260"/>
      <c r="H260"/>
      <c r="I260"/>
      <c r="J260"/>
      <c r="K260"/>
      <c r="L260"/>
      <c r="M260"/>
      <c r="N260"/>
      <c r="O260"/>
      <c r="P260"/>
      <c r="Q260"/>
    </row>
    <row r="261" spans="1:17" ht="15">
      <c r="A261"/>
      <c r="B261"/>
      <c r="C261"/>
      <c r="D261"/>
      <c r="E261"/>
      <c r="F261"/>
      <c r="G261"/>
      <c r="H261"/>
      <c r="I261"/>
      <c r="J261"/>
      <c r="K261"/>
      <c r="L261"/>
      <c r="M261"/>
      <c r="N261"/>
      <c r="O261"/>
      <c r="P261"/>
      <c r="Q261"/>
    </row>
    <row r="262" spans="1:17" ht="15">
      <c r="A262"/>
      <c r="B262"/>
      <c r="C262"/>
      <c r="D262"/>
      <c r="E262"/>
      <c r="F262"/>
      <c r="G262"/>
      <c r="H262"/>
      <c r="I262"/>
      <c r="J262"/>
      <c r="K262"/>
      <c r="L262"/>
      <c r="M262"/>
      <c r="N262"/>
      <c r="O262"/>
      <c r="P262"/>
      <c r="Q262"/>
    </row>
    <row r="263" spans="1:17" ht="15">
      <c r="A263"/>
      <c r="B263"/>
      <c r="C263"/>
      <c r="D263"/>
      <c r="E263"/>
      <c r="F263"/>
      <c r="G263"/>
      <c r="H263"/>
      <c r="I263"/>
      <c r="J263"/>
      <c r="K263"/>
      <c r="L263"/>
      <c r="M263"/>
      <c r="N263"/>
      <c r="O263"/>
      <c r="P263"/>
      <c r="Q263"/>
    </row>
    <row r="264" spans="1:17" ht="15">
      <c r="A264"/>
      <c r="B264"/>
      <c r="C264"/>
      <c r="D264"/>
      <c r="E264"/>
      <c r="F264"/>
      <c r="G264"/>
      <c r="H264"/>
      <c r="I264"/>
      <c r="J264"/>
      <c r="K264"/>
      <c r="L264"/>
      <c r="M264"/>
      <c r="N264"/>
      <c r="O264"/>
      <c r="P264"/>
      <c r="Q264"/>
    </row>
    <row r="265" spans="1:17" ht="15">
      <c r="A265"/>
      <c r="B265"/>
      <c r="C265"/>
      <c r="D265"/>
      <c r="E265"/>
      <c r="F265"/>
      <c r="G265"/>
      <c r="H265"/>
      <c r="I265"/>
      <c r="J265"/>
      <c r="K265"/>
      <c r="L265"/>
      <c r="M265"/>
      <c r="N265"/>
      <c r="O265"/>
      <c r="P265"/>
      <c r="Q265"/>
    </row>
    <row r="266" spans="1:17" ht="15">
      <c r="A266"/>
      <c r="B266"/>
      <c r="C266"/>
      <c r="D266"/>
      <c r="E266"/>
      <c r="F266"/>
      <c r="G266"/>
      <c r="H266"/>
      <c r="I266"/>
      <c r="J266"/>
      <c r="K266"/>
      <c r="L266"/>
      <c r="M266"/>
      <c r="N266"/>
      <c r="O266"/>
      <c r="P266"/>
      <c r="Q266"/>
    </row>
    <row r="267" spans="1:17" ht="15">
      <c r="A267"/>
      <c r="B267"/>
      <c r="C267"/>
      <c r="D267"/>
      <c r="E267"/>
      <c r="F267"/>
      <c r="G267"/>
      <c r="H267"/>
      <c r="I267"/>
      <c r="J267"/>
      <c r="K267"/>
      <c r="L267"/>
      <c r="M267"/>
      <c r="N267"/>
      <c r="O267"/>
      <c r="P267"/>
      <c r="Q267"/>
    </row>
    <row r="268" spans="1:17" ht="15">
      <c r="A268"/>
      <c r="B268"/>
      <c r="C268"/>
      <c r="D268"/>
      <c r="E268"/>
      <c r="F268"/>
      <c r="G268"/>
      <c r="H268"/>
      <c r="I268"/>
      <c r="J268"/>
      <c r="K268"/>
      <c r="L268"/>
      <c r="M268"/>
      <c r="N268"/>
      <c r="O268"/>
      <c r="P268"/>
      <c r="Q268"/>
    </row>
    <row r="269" spans="1:17" ht="15">
      <c r="A269"/>
      <c r="B269"/>
      <c r="C269"/>
      <c r="D269"/>
      <c r="E269"/>
      <c r="F269"/>
      <c r="G269"/>
      <c r="H269"/>
      <c r="I269"/>
      <c r="J269"/>
      <c r="K269"/>
      <c r="L269"/>
      <c r="M269"/>
      <c r="N269"/>
      <c r="O269"/>
      <c r="P269"/>
      <c r="Q269"/>
    </row>
    <row r="270" spans="1:17" ht="15">
      <c r="A270"/>
      <c r="B270"/>
      <c r="C270"/>
      <c r="D270"/>
      <c r="E270"/>
      <c r="F270"/>
      <c r="G270"/>
      <c r="H270"/>
      <c r="I270"/>
      <c r="J270"/>
      <c r="K270"/>
      <c r="L270"/>
      <c r="M270"/>
      <c r="N270"/>
      <c r="O270"/>
      <c r="P270"/>
      <c r="Q270"/>
    </row>
    <row r="271" spans="1:17" ht="15">
      <c r="A271"/>
      <c r="B271"/>
      <c r="C271"/>
      <c r="D271"/>
      <c r="E271"/>
      <c r="F271"/>
      <c r="G271"/>
      <c r="H271"/>
      <c r="I271"/>
      <c r="J271"/>
      <c r="K271"/>
      <c r="L271"/>
      <c r="M271"/>
      <c r="N271"/>
      <c r="O271"/>
      <c r="P271"/>
      <c r="Q271"/>
    </row>
    <row r="272" spans="1:17" ht="15">
      <c r="A272"/>
      <c r="B272"/>
      <c r="C272"/>
      <c r="D272"/>
      <c r="E272"/>
      <c r="F272"/>
      <c r="G272"/>
      <c r="H272"/>
      <c r="I272"/>
      <c r="J272"/>
      <c r="K272"/>
      <c r="L272"/>
      <c r="M272"/>
      <c r="N272"/>
      <c r="O272"/>
      <c r="P272"/>
      <c r="Q272"/>
    </row>
    <row r="273" spans="1:17" ht="15">
      <c r="A273"/>
      <c r="B273"/>
      <c r="C273"/>
      <c r="D273"/>
      <c r="E273"/>
      <c r="F273"/>
      <c r="G273"/>
      <c r="H273"/>
      <c r="I273"/>
      <c r="J273"/>
      <c r="K273"/>
      <c r="L273"/>
      <c r="M273"/>
      <c r="N273"/>
      <c r="O273"/>
      <c r="P273"/>
      <c r="Q273"/>
    </row>
    <row r="274" spans="1:17" ht="15">
      <c r="A274"/>
      <c r="B274"/>
      <c r="C274"/>
      <c r="D274"/>
      <c r="E274"/>
      <c r="F274"/>
      <c r="G274"/>
      <c r="H274"/>
      <c r="I274"/>
      <c r="J274"/>
      <c r="K274"/>
      <c r="L274"/>
      <c r="M274"/>
      <c r="N274"/>
      <c r="O274"/>
      <c r="P274"/>
      <c r="Q274"/>
    </row>
    <row r="275" spans="1:17" ht="15">
      <c r="A275"/>
      <c r="B275"/>
      <c r="C275"/>
      <c r="D275"/>
      <c r="E275"/>
      <c r="F275"/>
      <c r="G275"/>
      <c r="H275"/>
      <c r="I275"/>
      <c r="J275"/>
      <c r="K275"/>
      <c r="L275"/>
      <c r="M275"/>
      <c r="N275"/>
      <c r="O275"/>
      <c r="P275"/>
      <c r="Q275"/>
    </row>
    <row r="276" spans="1:17" ht="15">
      <c r="A276"/>
      <c r="B276"/>
      <c r="C276"/>
      <c r="D276"/>
      <c r="E276"/>
      <c r="F276"/>
      <c r="G276"/>
      <c r="H276"/>
      <c r="I276"/>
      <c r="J276"/>
      <c r="K276"/>
      <c r="L276"/>
      <c r="M276"/>
      <c r="N276"/>
      <c r="O276"/>
      <c r="P276"/>
      <c r="Q276"/>
    </row>
    <row r="277" spans="1:17" ht="15">
      <c r="A277"/>
      <c r="B277"/>
      <c r="C277"/>
      <c r="D277"/>
      <c r="E277"/>
      <c r="F277"/>
      <c r="G277"/>
      <c r="H277"/>
      <c r="I277"/>
      <c r="J277"/>
      <c r="K277"/>
      <c r="L277"/>
      <c r="M277"/>
      <c r="N277"/>
      <c r="O277"/>
      <c r="P277"/>
      <c r="Q277"/>
    </row>
    <row r="278" spans="1:17" ht="15">
      <c r="A278"/>
      <c r="B278"/>
      <c r="C278"/>
      <c r="D278"/>
      <c r="E278"/>
      <c r="F278"/>
      <c r="G278"/>
      <c r="H278"/>
      <c r="I278"/>
      <c r="J278"/>
      <c r="K278"/>
      <c r="L278"/>
      <c r="M278"/>
      <c r="N278"/>
      <c r="O278"/>
      <c r="P278"/>
      <c r="Q278"/>
    </row>
    <row r="279" spans="1:17" ht="15">
      <c r="A279"/>
      <c r="B279"/>
      <c r="C279"/>
      <c r="D279"/>
      <c r="E279"/>
      <c r="F279"/>
      <c r="G279"/>
      <c r="H279"/>
      <c r="I279"/>
      <c r="J279"/>
      <c r="K279"/>
      <c r="L279"/>
      <c r="M279"/>
      <c r="N279"/>
      <c r="O279"/>
      <c r="P279"/>
      <c r="Q279"/>
    </row>
    <row r="280" spans="1:17" ht="15">
      <c r="A280"/>
      <c r="B280"/>
      <c r="C280"/>
      <c r="D280"/>
      <c r="E280"/>
      <c r="F280"/>
      <c r="G280"/>
      <c r="H280"/>
      <c r="I280"/>
      <c r="J280"/>
      <c r="K280"/>
      <c r="L280"/>
      <c r="M280"/>
      <c r="N280"/>
      <c r="O280"/>
      <c r="P280"/>
      <c r="Q280"/>
    </row>
    <row r="281" spans="1:17" ht="15">
      <c r="A281"/>
      <c r="B281"/>
      <c r="C281"/>
      <c r="D281"/>
      <c r="E281"/>
      <c r="F281"/>
      <c r="G281"/>
      <c r="H281"/>
      <c r="I281"/>
      <c r="J281"/>
      <c r="K281"/>
      <c r="L281"/>
      <c r="M281"/>
      <c r="N281"/>
      <c r="O281"/>
      <c r="P281"/>
      <c r="Q281"/>
    </row>
    <row r="282" spans="1:17" ht="15">
      <c r="A282"/>
      <c r="B282"/>
      <c r="C282"/>
      <c r="D282"/>
      <c r="E282"/>
      <c r="F282"/>
      <c r="G282"/>
      <c r="H282"/>
      <c r="I282"/>
      <c r="J282"/>
      <c r="K282"/>
      <c r="L282"/>
      <c r="M282"/>
      <c r="N282"/>
      <c r="O282"/>
      <c r="P282"/>
      <c r="Q282"/>
    </row>
    <row r="283" spans="1:17" ht="15">
      <c r="A283"/>
      <c r="B283"/>
      <c r="C283"/>
      <c r="D283"/>
      <c r="E283"/>
      <c r="F283"/>
      <c r="G283"/>
      <c r="H283"/>
      <c r="I283"/>
      <c r="J283"/>
      <c r="K283"/>
      <c r="L283"/>
      <c r="M283"/>
      <c r="N283"/>
      <c r="O283"/>
      <c r="P283"/>
      <c r="Q283"/>
    </row>
    <row r="284" spans="1:17" ht="15">
      <c r="A284"/>
      <c r="B284"/>
      <c r="C284"/>
      <c r="D284"/>
      <c r="E284"/>
      <c r="F284"/>
      <c r="G284"/>
      <c r="H284"/>
      <c r="I284"/>
      <c r="J284"/>
      <c r="K284"/>
      <c r="L284"/>
      <c r="M284"/>
      <c r="N284"/>
      <c r="O284"/>
      <c r="P284"/>
      <c r="Q284"/>
    </row>
    <row r="285" spans="1:17" ht="15">
      <c r="A285"/>
      <c r="B285"/>
      <c r="C285"/>
      <c r="D285"/>
      <c r="E285"/>
      <c r="F285"/>
      <c r="G285"/>
      <c r="H285"/>
      <c r="I285"/>
      <c r="J285"/>
      <c r="K285"/>
      <c r="L285"/>
      <c r="M285"/>
      <c r="N285"/>
      <c r="O285"/>
      <c r="P285"/>
      <c r="Q285"/>
    </row>
    <row r="286" spans="1:17" ht="15">
      <c r="A286"/>
      <c r="B286"/>
      <c r="C286"/>
      <c r="D286"/>
      <c r="E286"/>
      <c r="F286"/>
      <c r="G286"/>
      <c r="H286"/>
      <c r="I286"/>
      <c r="J286"/>
      <c r="K286"/>
      <c r="L286"/>
      <c r="M286"/>
      <c r="N286"/>
      <c r="O286"/>
      <c r="P286"/>
      <c r="Q286"/>
    </row>
    <row r="287" spans="1:17" ht="15">
      <c r="A287"/>
      <c r="B287"/>
      <c r="C287"/>
      <c r="D287"/>
      <c r="E287"/>
      <c r="F287"/>
      <c r="G287"/>
      <c r="H287"/>
      <c r="I287"/>
      <c r="J287"/>
      <c r="K287"/>
      <c r="L287"/>
      <c r="M287"/>
      <c r="N287"/>
      <c r="O287"/>
      <c r="P287"/>
      <c r="Q287"/>
    </row>
    <row r="288" spans="1:17" ht="15">
      <c r="A288"/>
      <c r="B288"/>
      <c r="C288"/>
      <c r="D288"/>
      <c r="E288"/>
      <c r="F288"/>
      <c r="G288"/>
      <c r="H288"/>
      <c r="I288"/>
      <c r="J288"/>
      <c r="K288"/>
      <c r="L288"/>
      <c r="M288"/>
      <c r="N288"/>
      <c r="O288"/>
      <c r="P288"/>
      <c r="Q288"/>
    </row>
    <row r="289" spans="1:17" ht="15">
      <c r="A289"/>
      <c r="B289"/>
      <c r="C289"/>
      <c r="D289"/>
      <c r="E289"/>
      <c r="F289"/>
      <c r="G289"/>
      <c r="H289"/>
      <c r="I289"/>
      <c r="J289"/>
      <c r="K289"/>
      <c r="L289"/>
      <c r="M289"/>
      <c r="N289"/>
      <c r="O289"/>
      <c r="P289"/>
      <c r="Q289"/>
    </row>
    <row r="290" spans="1:17" ht="15">
      <c r="A290"/>
      <c r="B290"/>
      <c r="C290"/>
      <c r="D290"/>
      <c r="E290"/>
      <c r="F290"/>
      <c r="G290"/>
      <c r="H290"/>
      <c r="I290"/>
      <c r="J290"/>
      <c r="K290"/>
      <c r="L290"/>
      <c r="M290"/>
      <c r="N290"/>
      <c r="O290"/>
      <c r="P290"/>
      <c r="Q290"/>
    </row>
    <row r="291" spans="1:17" ht="15">
      <c r="A291"/>
      <c r="B291"/>
      <c r="C291"/>
      <c r="D291"/>
      <c r="E291"/>
      <c r="F291"/>
      <c r="G291"/>
      <c r="H291"/>
      <c r="I291"/>
      <c r="J291"/>
      <c r="K291"/>
      <c r="L291"/>
      <c r="M291"/>
      <c r="N291"/>
      <c r="O291"/>
      <c r="P291"/>
      <c r="Q291"/>
    </row>
    <row r="292" spans="1:17" ht="15">
      <c r="A292"/>
      <c r="B292"/>
      <c r="C292"/>
      <c r="D292"/>
      <c r="E292"/>
      <c r="F292"/>
      <c r="G292"/>
      <c r="H292"/>
      <c r="I292"/>
      <c r="J292"/>
      <c r="K292"/>
      <c r="L292"/>
      <c r="M292"/>
      <c r="N292"/>
      <c r="O292"/>
      <c r="P292"/>
      <c r="Q292"/>
    </row>
    <row r="293" spans="1:17" ht="15">
      <c r="A293"/>
      <c r="B293"/>
      <c r="C293"/>
      <c r="D293"/>
      <c r="E293"/>
      <c r="F293"/>
      <c r="G293"/>
      <c r="H293"/>
      <c r="I293"/>
      <c r="J293"/>
      <c r="K293"/>
      <c r="L293"/>
      <c r="M293"/>
      <c r="N293"/>
      <c r="O293"/>
      <c r="P293"/>
      <c r="Q293"/>
    </row>
    <row r="294" spans="1:17" ht="15">
      <c r="A294"/>
      <c r="B294"/>
      <c r="C294"/>
      <c r="D294"/>
      <c r="E294"/>
      <c r="F294"/>
      <c r="G294"/>
      <c r="H294"/>
      <c r="I294"/>
      <c r="J294"/>
      <c r="K294"/>
      <c r="L294"/>
      <c r="M294"/>
      <c r="N294"/>
      <c r="O294"/>
      <c r="P294"/>
      <c r="Q294"/>
    </row>
    <row r="295" spans="1:17" ht="15">
      <c r="A295"/>
      <c r="B295"/>
      <c r="C295"/>
      <c r="D295"/>
      <c r="E295"/>
      <c r="F295"/>
      <c r="G295"/>
      <c r="H295"/>
      <c r="I295"/>
      <c r="J295"/>
      <c r="K295"/>
      <c r="L295"/>
      <c r="M295"/>
      <c r="N295"/>
      <c r="O295"/>
      <c r="P295"/>
      <c r="Q295"/>
    </row>
    <row r="296" spans="1:17" ht="15">
      <c r="A296"/>
      <c r="B296"/>
      <c r="C296"/>
      <c r="D296"/>
      <c r="E296"/>
      <c r="F296"/>
      <c r="G296"/>
      <c r="H296"/>
      <c r="I296"/>
      <c r="J296"/>
      <c r="K296"/>
      <c r="L296"/>
      <c r="M296"/>
      <c r="N296"/>
      <c r="O296"/>
      <c r="P296"/>
      <c r="Q296"/>
    </row>
    <row r="297" spans="1:17" ht="15">
      <c r="A297"/>
      <c r="B297"/>
      <c r="C297"/>
      <c r="D297"/>
      <c r="E297"/>
      <c r="F297"/>
      <c r="G297"/>
      <c r="H297"/>
      <c r="I297"/>
      <c r="J297"/>
      <c r="K297"/>
      <c r="L297"/>
      <c r="M297"/>
      <c r="N297"/>
      <c r="O297"/>
      <c r="P297"/>
      <c r="Q297"/>
    </row>
    <row r="298" spans="1:17" ht="15">
      <c r="A298"/>
      <c r="B298"/>
      <c r="C298"/>
      <c r="D298"/>
      <c r="E298"/>
      <c r="F298"/>
      <c r="G298"/>
      <c r="H298"/>
      <c r="I298"/>
      <c r="J298"/>
      <c r="K298"/>
      <c r="L298"/>
      <c r="M298"/>
      <c r="N298"/>
      <c r="O298"/>
      <c r="P298"/>
      <c r="Q298"/>
    </row>
    <row r="299" spans="1:17" ht="15">
      <c r="A299"/>
      <c r="B299"/>
      <c r="C299"/>
      <c r="D299"/>
      <c r="E299"/>
      <c r="F299"/>
      <c r="G299"/>
      <c r="H299"/>
      <c r="I299"/>
      <c r="J299"/>
      <c r="K299"/>
      <c r="L299"/>
      <c r="M299"/>
      <c r="N299"/>
      <c r="O299"/>
      <c r="P299"/>
      <c r="Q299"/>
    </row>
    <row r="300" spans="1:17" ht="15">
      <c r="A300"/>
      <c r="B300"/>
      <c r="C300"/>
      <c r="D300"/>
      <c r="E300"/>
      <c r="F300"/>
      <c r="G300"/>
      <c r="H300"/>
      <c r="I300"/>
      <c r="J300"/>
      <c r="K300"/>
      <c r="L300"/>
      <c r="M300"/>
      <c r="N300"/>
      <c r="O300"/>
      <c r="P300"/>
      <c r="Q300"/>
    </row>
    <row r="301" spans="1:17" ht="15">
      <c r="A301"/>
      <c r="B301"/>
      <c r="C301"/>
      <c r="D301"/>
      <c r="E301"/>
      <c r="F301"/>
      <c r="G301"/>
      <c r="H301"/>
      <c r="I301"/>
      <c r="J301"/>
      <c r="K301"/>
      <c r="L301"/>
      <c r="M301"/>
      <c r="N301"/>
      <c r="O301"/>
      <c r="P301"/>
      <c r="Q301"/>
    </row>
    <row r="302" spans="1:17" ht="15">
      <c r="A302"/>
      <c r="B302"/>
      <c r="C302"/>
      <c r="D302"/>
      <c r="E302"/>
      <c r="F302"/>
      <c r="G302"/>
      <c r="H302"/>
      <c r="I302"/>
      <c r="J302"/>
      <c r="K302"/>
      <c r="L302"/>
      <c r="M302"/>
      <c r="N302"/>
      <c r="O302"/>
      <c r="P302"/>
      <c r="Q302"/>
    </row>
    <row r="303" spans="1:17" ht="15">
      <c r="A303"/>
      <c r="B303"/>
      <c r="C303"/>
      <c r="D303"/>
      <c r="E303"/>
      <c r="F303"/>
      <c r="G303"/>
      <c r="H303"/>
      <c r="I303"/>
      <c r="J303"/>
      <c r="K303"/>
      <c r="L303"/>
      <c r="M303"/>
      <c r="N303"/>
      <c r="O303"/>
      <c r="P303"/>
      <c r="Q303"/>
    </row>
    <row r="304" spans="1:17" ht="15">
      <c r="A304"/>
      <c r="B304"/>
      <c r="C304"/>
      <c r="D304"/>
      <c r="E304"/>
      <c r="F304"/>
      <c r="G304"/>
      <c r="H304"/>
      <c r="I304"/>
      <c r="J304"/>
      <c r="K304"/>
      <c r="L304"/>
      <c r="M304"/>
      <c r="N304"/>
      <c r="O304"/>
      <c r="P304"/>
      <c r="Q304"/>
    </row>
    <row r="305" spans="1:17" ht="15">
      <c r="A305"/>
      <c r="B305"/>
      <c r="C305"/>
      <c r="D305"/>
      <c r="E305"/>
      <c r="F305"/>
      <c r="G305"/>
      <c r="H305"/>
      <c r="I305"/>
      <c r="J305"/>
      <c r="K305"/>
      <c r="L305"/>
      <c r="M305"/>
      <c r="N305"/>
      <c r="O305"/>
      <c r="P305"/>
      <c r="Q305"/>
    </row>
    <row r="306" spans="1:17" ht="15">
      <c r="A306"/>
      <c r="B306"/>
      <c r="C306"/>
      <c r="D306"/>
      <c r="E306"/>
      <c r="F306"/>
      <c r="G306"/>
      <c r="H306"/>
      <c r="I306"/>
      <c r="J306"/>
      <c r="K306"/>
      <c r="L306"/>
      <c r="M306"/>
      <c r="N306"/>
      <c r="O306"/>
      <c r="P306"/>
      <c r="Q306"/>
    </row>
    <row r="307" spans="1:17" ht="15">
      <c r="A307"/>
      <c r="B307"/>
      <c r="C307"/>
      <c r="D307"/>
      <c r="E307"/>
      <c r="F307"/>
      <c r="G307"/>
      <c r="H307"/>
      <c r="I307"/>
      <c r="J307"/>
      <c r="K307"/>
      <c r="L307"/>
      <c r="M307"/>
      <c r="N307"/>
      <c r="O307"/>
      <c r="P307"/>
      <c r="Q307"/>
    </row>
    <row r="308" spans="1:17" ht="15">
      <c r="A308"/>
      <c r="B308"/>
      <c r="C308"/>
      <c r="D308"/>
      <c r="E308"/>
      <c r="F308"/>
      <c r="G308"/>
      <c r="H308"/>
      <c r="I308"/>
      <c r="J308"/>
      <c r="K308"/>
      <c r="L308"/>
      <c r="M308"/>
      <c r="N308"/>
      <c r="O308"/>
      <c r="P308"/>
      <c r="Q308"/>
    </row>
    <row r="309" spans="1:17" ht="15">
      <c r="A309"/>
      <c r="B309"/>
      <c r="C309"/>
      <c r="D309"/>
      <c r="E309"/>
      <c r="F309"/>
      <c r="G309"/>
      <c r="H309"/>
      <c r="I309"/>
      <c r="J309"/>
      <c r="K309"/>
      <c r="L309"/>
      <c r="M309"/>
      <c r="N309"/>
      <c r="O309"/>
      <c r="P309"/>
      <c r="Q309"/>
    </row>
    <row r="310" spans="1:17" ht="15">
      <c r="A310"/>
      <c r="B310"/>
      <c r="C310"/>
      <c r="D310"/>
      <c r="E310"/>
      <c r="F310"/>
      <c r="G310"/>
      <c r="H310"/>
      <c r="I310"/>
      <c r="J310"/>
      <c r="K310"/>
      <c r="L310"/>
      <c r="M310"/>
      <c r="N310"/>
      <c r="O310"/>
      <c r="P310"/>
      <c r="Q310"/>
    </row>
    <row r="311" spans="1:17" ht="15">
      <c r="A311"/>
      <c r="B311"/>
      <c r="C311"/>
      <c r="D311"/>
      <c r="E311"/>
      <c r="F311"/>
      <c r="G311"/>
      <c r="H311"/>
      <c r="I311"/>
      <c r="J311"/>
      <c r="K311"/>
      <c r="L311"/>
      <c r="M311"/>
      <c r="N311"/>
      <c r="O311"/>
      <c r="P311"/>
      <c r="Q311"/>
    </row>
    <row r="312" spans="1:17" ht="15">
      <c r="A312"/>
      <c r="B312"/>
      <c r="C312"/>
      <c r="D312"/>
      <c r="E312"/>
      <c r="F312"/>
      <c r="G312"/>
      <c r="H312"/>
      <c r="I312"/>
      <c r="J312"/>
      <c r="K312"/>
      <c r="L312"/>
      <c r="M312"/>
      <c r="N312"/>
      <c r="O312"/>
      <c r="P312"/>
      <c r="Q312"/>
    </row>
    <row r="313" spans="1:17" ht="15">
      <c r="A313"/>
      <c r="B313"/>
      <c r="C313"/>
      <c r="D313"/>
      <c r="E313"/>
      <c r="F313"/>
      <c r="G313"/>
      <c r="H313"/>
      <c r="I313"/>
      <c r="J313"/>
      <c r="K313"/>
      <c r="L313"/>
      <c r="M313"/>
      <c r="N313"/>
      <c r="O313"/>
      <c r="P313"/>
      <c r="Q313"/>
    </row>
    <row r="314" spans="1:17" ht="15">
      <c r="A314"/>
      <c r="B314"/>
      <c r="C314"/>
      <c r="D314"/>
      <c r="E314"/>
      <c r="F314"/>
      <c r="G314"/>
      <c r="H314"/>
      <c r="I314"/>
      <c r="J314"/>
      <c r="K314"/>
      <c r="L314"/>
      <c r="M314"/>
      <c r="N314"/>
      <c r="O314"/>
      <c r="P314"/>
      <c r="Q314"/>
    </row>
    <row r="315" spans="1:17" ht="15">
      <c r="A315"/>
      <c r="B315"/>
      <c r="C315"/>
      <c r="D315"/>
      <c r="E315"/>
      <c r="F315"/>
      <c r="G315"/>
      <c r="H315"/>
      <c r="I315"/>
      <c r="J315"/>
      <c r="K315"/>
      <c r="L315"/>
      <c r="M315"/>
      <c r="N315"/>
      <c r="O315"/>
      <c r="P315"/>
      <c r="Q315"/>
    </row>
    <row r="316" spans="1:17" ht="15">
      <c r="A316"/>
      <c r="B316"/>
      <c r="C316"/>
      <c r="D316"/>
      <c r="E316"/>
      <c r="F316"/>
      <c r="G316"/>
      <c r="H316"/>
      <c r="I316"/>
      <c r="J316"/>
      <c r="K316"/>
      <c r="L316"/>
      <c r="M316"/>
      <c r="N316"/>
      <c r="O316"/>
      <c r="P316"/>
      <c r="Q316"/>
    </row>
    <row r="317" spans="1:17" ht="15">
      <c r="A317"/>
      <c r="B317"/>
      <c r="C317"/>
      <c r="D317"/>
      <c r="E317"/>
      <c r="F317"/>
      <c r="G317"/>
      <c r="H317"/>
      <c r="I317"/>
      <c r="J317"/>
      <c r="K317"/>
      <c r="L317"/>
      <c r="M317"/>
      <c r="N317"/>
      <c r="O317"/>
      <c r="P317"/>
      <c r="Q317"/>
    </row>
    <row r="318" spans="1:17" ht="15">
      <c r="A318"/>
      <c r="B318"/>
      <c r="C318"/>
      <c r="D318"/>
      <c r="E318"/>
      <c r="F318"/>
      <c r="G318"/>
      <c r="H318"/>
      <c r="I318"/>
      <c r="J318"/>
      <c r="K318"/>
      <c r="L318"/>
      <c r="M318"/>
      <c r="N318"/>
      <c r="O318"/>
      <c r="P318"/>
      <c r="Q318"/>
    </row>
    <row r="319" spans="1:17" ht="15">
      <c r="A319"/>
      <c r="B319"/>
      <c r="C319"/>
      <c r="D319"/>
      <c r="E319"/>
      <c r="F319"/>
      <c r="G319"/>
      <c r="H319"/>
      <c r="I319"/>
      <c r="J319"/>
      <c r="K319"/>
      <c r="L319"/>
      <c r="M319"/>
      <c r="N319"/>
      <c r="O319"/>
      <c r="P319"/>
      <c r="Q319"/>
    </row>
    <row r="320" spans="1:17" ht="15">
      <c r="A320"/>
      <c r="B320"/>
      <c r="C320"/>
      <c r="D320"/>
      <c r="E320"/>
      <c r="F320"/>
      <c r="G320"/>
      <c r="H320"/>
      <c r="I320"/>
      <c r="J320"/>
      <c r="K320"/>
      <c r="L320"/>
      <c r="M320"/>
      <c r="N320"/>
      <c r="O320"/>
      <c r="P320"/>
      <c r="Q320"/>
    </row>
    <row r="321" spans="1:17" ht="15">
      <c r="A321"/>
      <c r="B321"/>
      <c r="C321"/>
      <c r="D321"/>
      <c r="E321"/>
      <c r="F321"/>
      <c r="G321"/>
      <c r="H321"/>
      <c r="I321"/>
      <c r="J321"/>
      <c r="K321"/>
      <c r="L321"/>
      <c r="M321"/>
      <c r="N321"/>
      <c r="O321"/>
      <c r="P321"/>
      <c r="Q321"/>
    </row>
    <row r="322" spans="1:17" ht="15">
      <c r="A322"/>
      <c r="B322"/>
      <c r="C322"/>
      <c r="D322"/>
      <c r="E322"/>
      <c r="F322"/>
      <c r="G322"/>
      <c r="H322"/>
      <c r="I322"/>
      <c r="J322"/>
      <c r="K322"/>
      <c r="L322"/>
      <c r="M322"/>
      <c r="N322"/>
      <c r="O322"/>
      <c r="P322"/>
      <c r="Q322"/>
    </row>
    <row r="323" spans="1:17" ht="15">
      <c r="A323"/>
      <c r="B323"/>
      <c r="C323"/>
      <c r="D323"/>
      <c r="E323"/>
      <c r="F323"/>
      <c r="G323"/>
      <c r="H323"/>
      <c r="I323"/>
      <c r="J323"/>
      <c r="K323"/>
      <c r="L323"/>
      <c r="M323"/>
      <c r="N323"/>
      <c r="O323"/>
      <c r="P323"/>
      <c r="Q323"/>
    </row>
    <row r="324" spans="1:17" ht="15">
      <c r="A324"/>
      <c r="B324"/>
      <c r="C324"/>
      <c r="D324"/>
      <c r="E324"/>
      <c r="F324"/>
      <c r="G324"/>
      <c r="H324"/>
      <c r="I324"/>
      <c r="J324"/>
      <c r="K324"/>
      <c r="L324"/>
      <c r="M324"/>
      <c r="N324"/>
      <c r="O324"/>
      <c r="P324"/>
      <c r="Q324"/>
    </row>
    <row r="325" spans="1:17" ht="15">
      <c r="A325"/>
      <c r="B325"/>
      <c r="C325"/>
      <c r="D325"/>
      <c r="E325"/>
      <c r="F325"/>
      <c r="G325"/>
      <c r="H325"/>
      <c r="I325"/>
      <c r="J325"/>
      <c r="K325"/>
      <c r="L325"/>
      <c r="M325"/>
      <c r="N325"/>
      <c r="O325"/>
      <c r="P325"/>
      <c r="Q325"/>
    </row>
    <row r="326" spans="1:17" ht="15">
      <c r="A326"/>
      <c r="B326"/>
      <c r="C326"/>
      <c r="D326"/>
      <c r="E326"/>
      <c r="F326"/>
      <c r="G326"/>
      <c r="H326"/>
      <c r="I326"/>
      <c r="J326"/>
      <c r="K326"/>
      <c r="L326"/>
      <c r="M326"/>
      <c r="N326"/>
      <c r="O326"/>
      <c r="P326"/>
      <c r="Q326"/>
    </row>
    <row r="327" spans="1:17" ht="15">
      <c r="A327"/>
      <c r="B327"/>
      <c r="C327"/>
      <c r="D327"/>
      <c r="E327"/>
      <c r="F327"/>
      <c r="G327"/>
      <c r="H327"/>
      <c r="I327"/>
      <c r="J327"/>
      <c r="K327"/>
      <c r="L327"/>
      <c r="M327"/>
      <c r="N327"/>
      <c r="O327"/>
      <c r="P327"/>
      <c r="Q327"/>
    </row>
    <row r="328" spans="1:17" ht="15">
      <c r="A328"/>
      <c r="B328"/>
      <c r="C328"/>
      <c r="D328"/>
      <c r="E328"/>
      <c r="F328"/>
      <c r="G328"/>
      <c r="H328"/>
      <c r="I328"/>
      <c r="J328"/>
      <c r="K328"/>
      <c r="L328"/>
      <c r="M328"/>
      <c r="N328"/>
      <c r="O328"/>
      <c r="P328"/>
      <c r="Q328"/>
    </row>
    <row r="329" spans="1:17" ht="15">
      <c r="A329"/>
      <c r="B329"/>
      <c r="C329"/>
      <c r="D329"/>
      <c r="E329"/>
      <c r="F329"/>
      <c r="G329"/>
      <c r="H329"/>
      <c r="I329"/>
      <c r="J329"/>
      <c r="K329"/>
      <c r="L329"/>
      <c r="M329"/>
      <c r="N329"/>
      <c r="O329"/>
      <c r="P329"/>
      <c r="Q329"/>
    </row>
    <row r="330" spans="1:17" ht="15">
      <c r="A330"/>
      <c r="B330"/>
      <c r="C330"/>
      <c r="D330"/>
      <c r="E330"/>
      <c r="F330"/>
      <c r="G330"/>
      <c r="H330"/>
      <c r="I330"/>
      <c r="J330"/>
      <c r="K330"/>
      <c r="L330"/>
      <c r="M330"/>
      <c r="N330"/>
      <c r="O330"/>
      <c r="P330"/>
      <c r="Q330"/>
    </row>
    <row r="331" spans="1:17" ht="15">
      <c r="A331"/>
      <c r="B331"/>
      <c r="C331"/>
      <c r="D331"/>
      <c r="E331"/>
      <c r="F331"/>
      <c r="G331"/>
      <c r="H331"/>
      <c r="I331"/>
      <c r="J331"/>
      <c r="K331"/>
      <c r="L331"/>
      <c r="M331"/>
      <c r="N331"/>
      <c r="O331"/>
      <c r="P331"/>
      <c r="Q331"/>
    </row>
    <row r="332" spans="1:17" ht="15">
      <c r="A332"/>
      <c r="B332"/>
      <c r="C332"/>
      <c r="D332"/>
      <c r="E332"/>
      <c r="F332"/>
      <c r="G332"/>
      <c r="H332"/>
      <c r="I332"/>
      <c r="J332"/>
      <c r="K332"/>
      <c r="L332"/>
      <c r="M332"/>
      <c r="N332"/>
      <c r="O332"/>
      <c r="P332"/>
      <c r="Q332"/>
    </row>
    <row r="333" spans="1:17" ht="15">
      <c r="A333"/>
      <c r="B333"/>
      <c r="C333"/>
      <c r="D333"/>
      <c r="E333"/>
      <c r="F333"/>
      <c r="G333"/>
      <c r="H333"/>
      <c r="I333"/>
      <c r="J333"/>
      <c r="K333"/>
      <c r="L333"/>
      <c r="M333"/>
      <c r="N333"/>
      <c r="O333"/>
      <c r="P333"/>
      <c r="Q333"/>
    </row>
    <row r="334" spans="1:17" ht="15">
      <c r="A334"/>
      <c r="B334"/>
      <c r="C334"/>
      <c r="D334"/>
      <c r="E334"/>
      <c r="F334"/>
      <c r="G334"/>
      <c r="H334"/>
      <c r="I334"/>
      <c r="J334"/>
      <c r="K334"/>
      <c r="L334"/>
      <c r="M334"/>
      <c r="N334"/>
      <c r="O334"/>
      <c r="P334"/>
      <c r="Q334"/>
    </row>
    <row r="335" spans="1:17" ht="15">
      <c r="A335"/>
      <c r="B335"/>
      <c r="C335"/>
      <c r="D335"/>
      <c r="E335"/>
      <c r="F335"/>
      <c r="G335"/>
      <c r="H335"/>
      <c r="I335"/>
      <c r="J335"/>
      <c r="K335"/>
      <c r="L335"/>
      <c r="M335"/>
      <c r="N335"/>
      <c r="O335"/>
      <c r="P335"/>
      <c r="Q335"/>
    </row>
    <row r="336" spans="1:17" ht="15">
      <c r="A336"/>
      <c r="B336"/>
      <c r="C336"/>
      <c r="D336"/>
      <c r="E336"/>
      <c r="F336"/>
      <c r="G336"/>
      <c r="H336"/>
      <c r="I336"/>
      <c r="J336"/>
      <c r="K336"/>
      <c r="L336"/>
      <c r="M336"/>
      <c r="N336"/>
      <c r="O336"/>
      <c r="P336"/>
      <c r="Q336"/>
    </row>
    <row r="337" spans="1:17" ht="15">
      <c r="A337"/>
      <c r="B337"/>
      <c r="C337"/>
      <c r="D337"/>
      <c r="E337"/>
      <c r="F337"/>
      <c r="G337"/>
      <c r="H337"/>
      <c r="I337"/>
      <c r="J337"/>
      <c r="K337"/>
      <c r="L337"/>
      <c r="M337"/>
      <c r="N337"/>
      <c r="O337"/>
      <c r="P337"/>
      <c r="Q337"/>
    </row>
    <row r="338" spans="1:17" ht="15">
      <c r="A338"/>
      <c r="B338"/>
      <c r="C338"/>
      <c r="D338"/>
      <c r="E338"/>
      <c r="F338"/>
      <c r="G338"/>
      <c r="H338"/>
      <c r="I338"/>
      <c r="J338"/>
      <c r="K338"/>
      <c r="L338"/>
      <c r="M338"/>
      <c r="N338"/>
      <c r="O338"/>
      <c r="P338"/>
      <c r="Q338"/>
    </row>
    <row r="339" spans="1:17" ht="15">
      <c r="A339"/>
      <c r="B339"/>
      <c r="C339"/>
      <c r="D339"/>
      <c r="E339"/>
      <c r="F339"/>
      <c r="G339"/>
      <c r="H339"/>
      <c r="I339"/>
      <c r="J339"/>
      <c r="K339"/>
      <c r="L339"/>
      <c r="M339"/>
      <c r="N339"/>
      <c r="O339"/>
      <c r="P339"/>
      <c r="Q339"/>
    </row>
    <row r="340" spans="1:17" ht="15">
      <c r="A340"/>
      <c r="B340"/>
      <c r="C340"/>
      <c r="D340"/>
      <c r="E340"/>
      <c r="F340"/>
      <c r="G340"/>
      <c r="H340"/>
      <c r="I340"/>
      <c r="J340"/>
      <c r="K340"/>
      <c r="L340"/>
      <c r="M340"/>
      <c r="N340"/>
      <c r="O340"/>
      <c r="P340"/>
      <c r="Q340"/>
    </row>
    <row r="341" spans="1:17" ht="15">
      <c r="A341"/>
      <c r="B341"/>
      <c r="C341"/>
      <c r="D341"/>
      <c r="E341"/>
      <c r="F341"/>
      <c r="G341"/>
      <c r="H341"/>
      <c r="I341"/>
      <c r="J341"/>
      <c r="K341"/>
      <c r="L341"/>
      <c r="M341"/>
      <c r="N341"/>
      <c r="O341"/>
      <c r="P341"/>
      <c r="Q341"/>
    </row>
    <row r="342" spans="1:17" ht="15">
      <c r="A342"/>
      <c r="B342"/>
      <c r="C342"/>
      <c r="D342"/>
      <c r="E342"/>
      <c r="F342"/>
      <c r="G342"/>
      <c r="H342"/>
      <c r="I342"/>
      <c r="J342"/>
      <c r="K342"/>
      <c r="L342"/>
      <c r="M342"/>
      <c r="N342"/>
      <c r="O342"/>
      <c r="P342"/>
      <c r="Q342"/>
    </row>
    <row r="343" spans="1:17" ht="15">
      <c r="A343"/>
      <c r="B343"/>
      <c r="C343"/>
      <c r="D343"/>
      <c r="E343"/>
      <c r="F343"/>
      <c r="G343"/>
      <c r="H343"/>
      <c r="I343"/>
      <c r="J343"/>
      <c r="K343"/>
      <c r="L343"/>
      <c r="M343"/>
      <c r="N343"/>
      <c r="O343"/>
      <c r="P343"/>
      <c r="Q343"/>
    </row>
    <row r="344" spans="1:17" ht="15">
      <c r="A344"/>
      <c r="B344"/>
      <c r="C344"/>
      <c r="D344"/>
      <c r="E344"/>
      <c r="F344"/>
      <c r="G344"/>
      <c r="H344"/>
      <c r="I344"/>
      <c r="J344"/>
      <c r="K344"/>
      <c r="L344"/>
      <c r="M344"/>
      <c r="N344"/>
      <c r="O344"/>
      <c r="P344"/>
      <c r="Q344"/>
    </row>
    <row r="345" spans="1:17" ht="15">
      <c r="A345"/>
      <c r="B345"/>
      <c r="C345"/>
      <c r="D345"/>
      <c r="E345"/>
      <c r="F345"/>
      <c r="G345"/>
      <c r="H345"/>
      <c r="I345"/>
      <c r="J345"/>
      <c r="K345"/>
      <c r="L345"/>
      <c r="M345"/>
      <c r="N345"/>
      <c r="O345"/>
      <c r="P345"/>
      <c r="Q345"/>
    </row>
    <row r="346" spans="1:17" ht="15">
      <c r="A346"/>
      <c r="B346"/>
      <c r="C346"/>
      <c r="D346"/>
      <c r="E346"/>
      <c r="F346"/>
      <c r="G346"/>
      <c r="H346"/>
      <c r="I346"/>
      <c r="J346"/>
      <c r="K346"/>
      <c r="L346"/>
      <c r="M346"/>
      <c r="N346"/>
      <c r="O346"/>
      <c r="P346"/>
      <c r="Q346"/>
    </row>
    <row r="347" spans="1:17" ht="15">
      <c r="A347"/>
      <c r="B347"/>
      <c r="C347"/>
      <c r="D347"/>
      <c r="E347"/>
      <c r="F347"/>
      <c r="G347"/>
      <c r="H347"/>
      <c r="I347"/>
      <c r="J347"/>
      <c r="K347"/>
      <c r="L347"/>
      <c r="M347"/>
      <c r="N347"/>
      <c r="O347"/>
      <c r="P347"/>
      <c r="Q347"/>
    </row>
    <row r="348" spans="1:17" ht="15">
      <c r="A348"/>
      <c r="B348"/>
      <c r="C348"/>
      <c r="D348"/>
      <c r="E348"/>
      <c r="F348"/>
      <c r="G348"/>
      <c r="H348"/>
      <c r="I348"/>
      <c r="J348"/>
      <c r="K348"/>
      <c r="L348"/>
      <c r="M348"/>
      <c r="N348"/>
      <c r="O348"/>
      <c r="P348"/>
      <c r="Q348"/>
    </row>
    <row r="349" spans="1:17" ht="15">
      <c r="A349"/>
      <c r="B349"/>
      <c r="C349"/>
      <c r="D349"/>
      <c r="E349"/>
      <c r="F349"/>
      <c r="G349"/>
      <c r="H349"/>
      <c r="I349"/>
      <c r="J349"/>
      <c r="K349"/>
      <c r="L349"/>
      <c r="M349"/>
      <c r="N349"/>
      <c r="O349"/>
      <c r="P349"/>
      <c r="Q349"/>
    </row>
    <row r="350" spans="1:17" ht="15">
      <c r="A350"/>
      <c r="B350"/>
      <c r="C350"/>
      <c r="D350"/>
      <c r="E350"/>
      <c r="F350"/>
      <c r="G350"/>
      <c r="H350"/>
      <c r="I350"/>
      <c r="J350"/>
      <c r="K350"/>
      <c r="L350"/>
      <c r="M350"/>
      <c r="N350"/>
      <c r="O350"/>
      <c r="P350"/>
      <c r="Q350"/>
    </row>
    <row r="351" spans="1:17" ht="15">
      <c r="A351"/>
      <c r="B351"/>
      <c r="C351"/>
      <c r="D351"/>
      <c r="E351"/>
      <c r="F351"/>
      <c r="G351"/>
      <c r="H351"/>
      <c r="I351"/>
      <c r="J351"/>
      <c r="K351"/>
      <c r="L351"/>
      <c r="M351"/>
      <c r="N351"/>
      <c r="O351"/>
      <c r="P351"/>
      <c r="Q351"/>
    </row>
    <row r="352" spans="1:17" ht="15">
      <c r="A352"/>
      <c r="B352"/>
      <c r="C352"/>
      <c r="D352"/>
      <c r="E352"/>
      <c r="F352"/>
      <c r="G352"/>
      <c r="H352"/>
      <c r="I352"/>
      <c r="J352"/>
      <c r="K352"/>
      <c r="L352"/>
      <c r="M352"/>
      <c r="N352"/>
      <c r="O352"/>
      <c r="P352"/>
      <c r="Q352"/>
    </row>
    <row r="353" spans="1:17" ht="15">
      <c r="A353"/>
      <c r="B353"/>
      <c r="C353"/>
      <c r="D353"/>
      <c r="E353"/>
      <c r="F353"/>
      <c r="G353"/>
      <c r="H353"/>
      <c r="I353"/>
      <c r="J353"/>
      <c r="K353"/>
      <c r="L353"/>
      <c r="M353"/>
      <c r="N353"/>
      <c r="O353"/>
      <c r="P353"/>
      <c r="Q353"/>
    </row>
    <row r="354" spans="1:17" ht="15">
      <c r="A354"/>
      <c r="B354"/>
      <c r="C354"/>
      <c r="D354"/>
      <c r="E354"/>
      <c r="F354"/>
      <c r="G354"/>
      <c r="H354"/>
      <c r="I354"/>
      <c r="J354"/>
      <c r="K354"/>
      <c r="L354"/>
      <c r="M354"/>
      <c r="N354"/>
      <c r="O354"/>
      <c r="P354"/>
      <c r="Q354"/>
    </row>
    <row r="355" spans="1:17" ht="15">
      <c r="A355"/>
      <c r="B355"/>
      <c r="C355"/>
      <c r="D355"/>
      <c r="E355"/>
      <c r="F355"/>
      <c r="G355"/>
      <c r="H355"/>
      <c r="I355"/>
      <c r="J355"/>
      <c r="K355"/>
      <c r="L355"/>
      <c r="M355"/>
      <c r="N355"/>
      <c r="O355"/>
      <c r="P355"/>
      <c r="Q355"/>
    </row>
    <row r="356" spans="1:17" ht="15">
      <c r="A356"/>
      <c r="B356"/>
      <c r="C356"/>
      <c r="D356"/>
      <c r="E356"/>
      <c r="F356"/>
      <c r="G356"/>
      <c r="H356"/>
      <c r="I356"/>
      <c r="J356"/>
      <c r="K356"/>
      <c r="L356"/>
      <c r="M356"/>
      <c r="N356"/>
      <c r="O356"/>
      <c r="P356"/>
      <c r="Q356"/>
    </row>
    <row r="357" spans="1:17" ht="15">
      <c r="A357"/>
      <c r="B357"/>
      <c r="C357"/>
      <c r="D357"/>
      <c r="E357"/>
      <c r="F357"/>
      <c r="G357"/>
      <c r="H357"/>
      <c r="I357"/>
      <c r="J357"/>
      <c r="K357"/>
      <c r="L357"/>
      <c r="M357"/>
      <c r="N357"/>
      <c r="O357"/>
      <c r="P357"/>
      <c r="Q357"/>
    </row>
    <row r="358" spans="1:17" ht="15">
      <c r="A358"/>
      <c r="B358"/>
      <c r="C358"/>
      <c r="D358"/>
      <c r="E358"/>
      <c r="F358"/>
      <c r="G358"/>
      <c r="H358"/>
      <c r="I358"/>
      <c r="J358"/>
      <c r="K358"/>
      <c r="L358"/>
      <c r="M358"/>
      <c r="N358"/>
      <c r="O358"/>
      <c r="P358"/>
      <c r="Q358"/>
    </row>
    <row r="359" spans="1:17" ht="15">
      <c r="A359"/>
      <c r="B359"/>
      <c r="C359"/>
      <c r="D359"/>
      <c r="E359"/>
      <c r="F359"/>
      <c r="G359"/>
      <c r="H359"/>
      <c r="I359"/>
      <c r="J359"/>
      <c r="K359"/>
      <c r="L359"/>
      <c r="M359"/>
      <c r="N359"/>
      <c r="O359"/>
      <c r="P359"/>
      <c r="Q359"/>
    </row>
    <row r="360" spans="1:17" ht="15">
      <c r="A360"/>
      <c r="B360"/>
      <c r="C360"/>
      <c r="D360"/>
      <c r="E360"/>
      <c r="F360"/>
      <c r="G360"/>
      <c r="H360"/>
      <c r="I360"/>
      <c r="J360"/>
      <c r="K360"/>
      <c r="L360"/>
      <c r="M360"/>
      <c r="N360"/>
      <c r="O360"/>
      <c r="P360"/>
      <c r="Q360"/>
    </row>
    <row r="361" spans="1:17" ht="15">
      <c r="A361"/>
      <c r="B361"/>
      <c r="C361"/>
      <c r="D361"/>
      <c r="E361"/>
      <c r="F361"/>
      <c r="G361"/>
      <c r="H361"/>
      <c r="I361"/>
      <c r="J361"/>
      <c r="K361"/>
      <c r="L361"/>
      <c r="M361"/>
      <c r="N361"/>
      <c r="O361"/>
      <c r="P361"/>
      <c r="Q361"/>
    </row>
    <row r="362" spans="1:17" ht="15">
      <c r="A362"/>
      <c r="B362"/>
      <c r="C362"/>
      <c r="D362"/>
      <c r="E362"/>
      <c r="F362"/>
      <c r="G362"/>
      <c r="H362"/>
      <c r="I362"/>
      <c r="J362"/>
      <c r="K362"/>
      <c r="L362"/>
      <c r="M362"/>
      <c r="N362"/>
      <c r="O362"/>
      <c r="P362"/>
      <c r="Q362"/>
    </row>
    <row r="363" spans="1:17" ht="15">
      <c r="A363"/>
      <c r="B363"/>
      <c r="C363"/>
      <c r="D363"/>
      <c r="E363"/>
      <c r="F363"/>
      <c r="G363"/>
      <c r="H363"/>
      <c r="I363"/>
      <c r="J363"/>
      <c r="K363"/>
      <c r="L363"/>
      <c r="M363"/>
      <c r="N363"/>
      <c r="O363"/>
      <c r="P363"/>
      <c r="Q363"/>
    </row>
    <row r="364" spans="1:17" ht="15">
      <c r="A364"/>
      <c r="B364"/>
      <c r="C364"/>
      <c r="D364"/>
      <c r="E364"/>
      <c r="F364"/>
      <c r="G364"/>
      <c r="H364"/>
      <c r="I364"/>
      <c r="J364"/>
      <c r="K364"/>
      <c r="L364"/>
      <c r="M364"/>
      <c r="N364"/>
      <c r="O364"/>
      <c r="P364"/>
      <c r="Q364"/>
    </row>
    <row r="365" spans="1:17" ht="15">
      <c r="A365"/>
      <c r="B365"/>
      <c r="C365"/>
      <c r="D365"/>
      <c r="E365"/>
      <c r="F365"/>
      <c r="G365"/>
      <c r="H365"/>
      <c r="I365"/>
      <c r="J365"/>
      <c r="K365"/>
      <c r="L365"/>
      <c r="M365"/>
      <c r="N365"/>
      <c r="O365"/>
      <c r="P365"/>
      <c r="Q365"/>
    </row>
    <row r="366" spans="1:17" ht="15">
      <c r="A366"/>
      <c r="B366"/>
      <c r="C366"/>
      <c r="D366"/>
      <c r="E366"/>
      <c r="F366"/>
      <c r="G366"/>
      <c r="H366"/>
      <c r="I366"/>
      <c r="J366"/>
      <c r="K366"/>
      <c r="L366"/>
      <c r="M366"/>
      <c r="N366"/>
      <c r="O366"/>
      <c r="P366"/>
      <c r="Q366"/>
    </row>
    <row r="367" spans="1:17" ht="15">
      <c r="A367"/>
      <c r="B367"/>
      <c r="C367"/>
      <c r="D367"/>
      <c r="E367"/>
      <c r="F367"/>
      <c r="G367"/>
      <c r="H367"/>
      <c r="I367"/>
      <c r="J367"/>
      <c r="K367"/>
      <c r="L367"/>
      <c r="M367"/>
      <c r="N367"/>
      <c r="O367"/>
      <c r="P367"/>
      <c r="Q367"/>
    </row>
    <row r="368" spans="1:17" ht="15">
      <c r="A368"/>
      <c r="B368"/>
      <c r="C368"/>
      <c r="D368"/>
      <c r="E368"/>
      <c r="F368"/>
      <c r="G368"/>
      <c r="H368"/>
      <c r="I368"/>
      <c r="J368"/>
      <c r="K368"/>
      <c r="L368"/>
      <c r="M368"/>
      <c r="N368"/>
      <c r="O368"/>
      <c r="P368"/>
      <c r="Q368"/>
    </row>
    <row r="369" spans="1:17" ht="15">
      <c r="A369"/>
      <c r="B369"/>
      <c r="C369"/>
      <c r="D369"/>
      <c r="E369"/>
      <c r="F369"/>
      <c r="G369"/>
      <c r="H369"/>
      <c r="I369"/>
      <c r="J369"/>
      <c r="K369"/>
      <c r="L369"/>
      <c r="M369"/>
      <c r="N369"/>
      <c r="O369"/>
      <c r="P369"/>
      <c r="Q369"/>
    </row>
    <row r="370" spans="1:17" ht="15">
      <c r="A370"/>
      <c r="B370"/>
      <c r="C370"/>
      <c r="D370"/>
      <c r="E370"/>
      <c r="F370"/>
      <c r="G370"/>
      <c r="H370"/>
      <c r="I370"/>
      <c r="J370"/>
      <c r="K370"/>
      <c r="L370"/>
      <c r="M370"/>
      <c r="N370"/>
      <c r="O370"/>
      <c r="P370"/>
      <c r="Q370"/>
    </row>
    <row r="371" spans="1:17" ht="15">
      <c r="A371"/>
      <c r="B371"/>
      <c r="C371"/>
      <c r="D371"/>
      <c r="E371"/>
      <c r="F371"/>
      <c r="G371"/>
      <c r="H371"/>
      <c r="I371"/>
      <c r="J371"/>
      <c r="K371"/>
      <c r="L371"/>
      <c r="M371"/>
      <c r="N371"/>
      <c r="O371"/>
      <c r="P371"/>
      <c r="Q371"/>
    </row>
    <row r="372" spans="1:17" ht="15">
      <c r="A372"/>
      <c r="B372"/>
      <c r="C372"/>
      <c r="D372"/>
      <c r="E372"/>
      <c r="F372"/>
      <c r="G372"/>
      <c r="H372"/>
      <c r="I372"/>
      <c r="J372"/>
      <c r="K372"/>
      <c r="L372"/>
      <c r="M372"/>
      <c r="N372"/>
      <c r="O372"/>
      <c r="P372"/>
      <c r="Q372"/>
    </row>
    <row r="373" spans="1:17" ht="15">
      <c r="A373"/>
      <c r="B373"/>
      <c r="C373"/>
      <c r="D373"/>
      <c r="E373"/>
      <c r="F373"/>
      <c r="G373"/>
      <c r="H373"/>
      <c r="I373"/>
      <c r="J373"/>
      <c r="K373"/>
      <c r="L373"/>
      <c r="M373"/>
      <c r="N373"/>
      <c r="O373"/>
      <c r="P373"/>
      <c r="Q373"/>
    </row>
    <row r="374" spans="1:17" ht="15">
      <c r="A374"/>
      <c r="B374"/>
      <c r="C374"/>
      <c r="D374"/>
      <c r="E374"/>
      <c r="F374"/>
      <c r="G374"/>
      <c r="H374"/>
      <c r="I374"/>
      <c r="J374"/>
      <c r="K374"/>
      <c r="L374"/>
      <c r="M374"/>
      <c r="N374"/>
      <c r="O374"/>
      <c r="P374"/>
      <c r="Q374"/>
    </row>
    <row r="375" spans="1:17" ht="15">
      <c r="A375"/>
      <c r="B375"/>
      <c r="C375"/>
      <c r="D375"/>
      <c r="E375"/>
      <c r="F375"/>
      <c r="G375"/>
      <c r="H375"/>
      <c r="I375"/>
      <c r="J375"/>
      <c r="K375"/>
      <c r="L375"/>
      <c r="M375"/>
      <c r="N375"/>
      <c r="O375"/>
      <c r="P375"/>
      <c r="Q375"/>
    </row>
    <row r="376" spans="1:17" ht="15">
      <c r="A376"/>
      <c r="B376"/>
      <c r="C376"/>
      <c r="D376"/>
      <c r="E376"/>
      <c r="F376"/>
      <c r="G376"/>
      <c r="H376"/>
      <c r="I376"/>
      <c r="J376"/>
      <c r="K376"/>
      <c r="L376"/>
      <c r="M376"/>
      <c r="N376"/>
      <c r="O376"/>
      <c r="P376"/>
      <c r="Q376"/>
    </row>
    <row r="377" spans="1:17" ht="15">
      <c r="A377"/>
      <c r="B377"/>
      <c r="C377"/>
      <c r="D377"/>
      <c r="E377"/>
      <c r="F377"/>
      <c r="G377"/>
      <c r="H377"/>
      <c r="I377"/>
      <c r="J377"/>
      <c r="K377"/>
      <c r="L377"/>
      <c r="M377"/>
      <c r="N377"/>
      <c r="O377"/>
      <c r="P377"/>
      <c r="Q377"/>
    </row>
    <row r="378" spans="1:17" ht="15">
      <c r="A378"/>
      <c r="B378"/>
      <c r="C378"/>
      <c r="D378"/>
      <c r="E378"/>
      <c r="F378"/>
      <c r="G378"/>
      <c r="H378"/>
      <c r="I378"/>
      <c r="J378"/>
      <c r="K378"/>
      <c r="L378"/>
      <c r="M378"/>
      <c r="N378"/>
      <c r="O378"/>
      <c r="P378"/>
      <c r="Q378"/>
    </row>
    <row r="379" spans="1:17" ht="15">
      <c r="A379"/>
      <c r="B379"/>
      <c r="C379"/>
      <c r="D379"/>
      <c r="E379"/>
      <c r="F379"/>
      <c r="G379"/>
      <c r="H379"/>
      <c r="I379"/>
      <c r="J379"/>
      <c r="K379"/>
      <c r="L379"/>
      <c r="M379"/>
      <c r="N379"/>
      <c r="O379"/>
      <c r="P379"/>
      <c r="Q379"/>
    </row>
    <row r="380" spans="1:17" ht="15">
      <c r="A380"/>
      <c r="B380"/>
      <c r="C380"/>
      <c r="D380"/>
      <c r="E380"/>
      <c r="F380"/>
      <c r="G380"/>
      <c r="H380"/>
      <c r="I380"/>
      <c r="J380"/>
      <c r="K380"/>
      <c r="L380"/>
      <c r="M380"/>
      <c r="N380"/>
      <c r="O380"/>
      <c r="P380"/>
      <c r="Q380"/>
    </row>
    <row r="381" spans="1:17" ht="15">
      <c r="A381"/>
      <c r="B381"/>
      <c r="C381"/>
      <c r="D381"/>
      <c r="E381"/>
      <c r="F381"/>
      <c r="G381"/>
      <c r="H381"/>
      <c r="I381"/>
      <c r="J381"/>
      <c r="K381"/>
      <c r="L381"/>
      <c r="M381"/>
      <c r="N381"/>
      <c r="O381"/>
      <c r="P381"/>
      <c r="Q381"/>
    </row>
    <row r="382" spans="1:17" ht="15">
      <c r="A382"/>
      <c r="B382"/>
      <c r="C382"/>
      <c r="D382"/>
      <c r="E382"/>
      <c r="F382"/>
      <c r="G382"/>
      <c r="H382"/>
      <c r="I382"/>
      <c r="J382"/>
      <c r="K382"/>
      <c r="L382"/>
      <c r="M382"/>
      <c r="N382"/>
      <c r="O382"/>
      <c r="P382"/>
      <c r="Q382"/>
    </row>
    <row r="383" spans="1:17" ht="15">
      <c r="A383"/>
      <c r="B383"/>
      <c r="C383"/>
      <c r="D383"/>
      <c r="E383"/>
      <c r="F383"/>
      <c r="G383"/>
      <c r="H383"/>
      <c r="I383"/>
      <c r="J383"/>
      <c r="K383"/>
      <c r="L383"/>
      <c r="M383"/>
      <c r="N383"/>
      <c r="O383"/>
      <c r="P383"/>
      <c r="Q383"/>
    </row>
    <row r="384" spans="1:17" ht="15">
      <c r="A384"/>
      <c r="B384"/>
      <c r="C384"/>
      <c r="D384"/>
      <c r="E384"/>
      <c r="F384"/>
      <c r="G384"/>
      <c r="H384"/>
      <c r="I384"/>
      <c r="J384"/>
      <c r="K384"/>
      <c r="L384"/>
      <c r="M384"/>
      <c r="N384"/>
      <c r="O384"/>
      <c r="P384"/>
      <c r="Q384"/>
    </row>
    <row r="385" spans="1:17" ht="15">
      <c r="A385"/>
      <c r="B385"/>
      <c r="C385"/>
      <c r="D385"/>
      <c r="E385"/>
      <c r="F385"/>
      <c r="G385"/>
      <c r="H385"/>
      <c r="I385"/>
      <c r="J385"/>
      <c r="K385"/>
      <c r="L385"/>
      <c r="M385"/>
      <c r="N385"/>
      <c r="O385"/>
      <c r="P385"/>
      <c r="Q385"/>
    </row>
    <row r="386" spans="1:17" ht="15">
      <c r="A386"/>
      <c r="B386"/>
      <c r="C386"/>
      <c r="D386"/>
      <c r="E386"/>
      <c r="F386"/>
      <c r="G386"/>
      <c r="H386"/>
      <c r="I386"/>
      <c r="J386"/>
      <c r="K386"/>
      <c r="L386"/>
      <c r="M386"/>
      <c r="N386"/>
      <c r="O386"/>
      <c r="P386"/>
      <c r="Q386"/>
    </row>
    <row r="387" spans="1:17" ht="15">
      <c r="A387"/>
      <c r="B387"/>
      <c r="C387"/>
      <c r="D387"/>
      <c r="E387"/>
      <c r="F387"/>
      <c r="G387"/>
      <c r="H387"/>
      <c r="I387"/>
      <c r="J387"/>
      <c r="K387"/>
      <c r="L387"/>
      <c r="M387"/>
      <c r="N387"/>
      <c r="O387"/>
      <c r="P387"/>
      <c r="Q387"/>
    </row>
    <row r="388" spans="1:17" ht="15">
      <c r="A388"/>
      <c r="B388"/>
      <c r="C388"/>
      <c r="D388"/>
      <c r="E388"/>
      <c r="F388"/>
      <c r="G388"/>
      <c r="H388"/>
      <c r="I388"/>
      <c r="J388"/>
      <c r="K388"/>
      <c r="L388"/>
      <c r="M388"/>
      <c r="N388"/>
      <c r="O388"/>
      <c r="P388"/>
      <c r="Q388"/>
    </row>
    <row r="389" spans="1:17" ht="15">
      <c r="A389"/>
      <c r="B389"/>
      <c r="C389"/>
      <c r="D389"/>
      <c r="E389"/>
      <c r="F389"/>
      <c r="G389"/>
      <c r="H389"/>
      <c r="I389"/>
      <c r="J389"/>
      <c r="K389"/>
      <c r="L389"/>
      <c r="M389"/>
      <c r="N389"/>
      <c r="O389"/>
      <c r="P389"/>
      <c r="Q389"/>
    </row>
    <row r="390" spans="1:17" ht="15">
      <c r="A390"/>
      <c r="B390"/>
      <c r="C390"/>
      <c r="D390"/>
      <c r="E390"/>
      <c r="F390"/>
      <c r="G390"/>
      <c r="H390"/>
      <c r="I390"/>
      <c r="J390"/>
      <c r="K390"/>
      <c r="L390"/>
      <c r="M390"/>
      <c r="N390"/>
      <c r="O390"/>
      <c r="P390"/>
      <c r="Q390"/>
    </row>
    <row r="391" spans="1:17" ht="15">
      <c r="A391"/>
      <c r="B391"/>
      <c r="C391"/>
      <c r="D391"/>
      <c r="E391"/>
      <c r="F391"/>
      <c r="G391"/>
      <c r="H391"/>
      <c r="I391"/>
      <c r="J391"/>
      <c r="K391"/>
      <c r="L391"/>
      <c r="M391"/>
      <c r="N391"/>
      <c r="O391"/>
      <c r="P391"/>
      <c r="Q391"/>
    </row>
    <row r="392" spans="1:17" ht="15">
      <c r="A392"/>
      <c r="B392"/>
      <c r="C392"/>
      <c r="D392"/>
      <c r="E392"/>
      <c r="F392"/>
      <c r="G392"/>
      <c r="H392"/>
      <c r="I392"/>
      <c r="J392"/>
      <c r="K392"/>
      <c r="L392"/>
      <c r="M392"/>
      <c r="N392"/>
      <c r="O392"/>
      <c r="P392"/>
      <c r="Q392"/>
    </row>
    <row r="393" spans="1:17" ht="15">
      <c r="A393"/>
      <c r="B393"/>
      <c r="C393"/>
      <c r="D393"/>
      <c r="E393"/>
      <c r="F393"/>
      <c r="G393"/>
      <c r="H393"/>
      <c r="I393"/>
      <c r="J393"/>
      <c r="K393"/>
      <c r="L393"/>
      <c r="M393"/>
      <c r="N393"/>
      <c r="O393"/>
      <c r="P393"/>
      <c r="Q393"/>
    </row>
    <row r="394" spans="1:17" ht="15">
      <c r="A394"/>
      <c r="B394"/>
      <c r="C394"/>
      <c r="D394"/>
      <c r="E394"/>
      <c r="F394"/>
      <c r="G394"/>
      <c r="H394"/>
      <c r="I394"/>
      <c r="J394"/>
      <c r="K394"/>
      <c r="L394"/>
      <c r="M394"/>
      <c r="N394"/>
      <c r="O394"/>
      <c r="P394"/>
      <c r="Q394"/>
    </row>
    <row r="395" spans="1:17" ht="15">
      <c r="A395"/>
      <c r="B395"/>
      <c r="C395"/>
      <c r="D395"/>
      <c r="E395"/>
      <c r="F395"/>
      <c r="G395"/>
      <c r="H395"/>
      <c r="I395"/>
      <c r="J395"/>
      <c r="K395"/>
      <c r="L395"/>
      <c r="M395"/>
      <c r="N395"/>
      <c r="O395"/>
      <c r="P395"/>
      <c r="Q395"/>
    </row>
    <row r="396" spans="1:17" ht="15">
      <c r="A396"/>
      <c r="B396"/>
      <c r="C396"/>
      <c r="D396"/>
      <c r="E396"/>
      <c r="F396"/>
      <c r="G396"/>
      <c r="H396"/>
      <c r="I396"/>
      <c r="J396"/>
      <c r="K396"/>
      <c r="L396"/>
      <c r="M396"/>
      <c r="N396"/>
      <c r="O396"/>
      <c r="P396"/>
      <c r="Q396"/>
    </row>
    <row r="397" spans="1:17" ht="15">
      <c r="A397"/>
      <c r="B397"/>
      <c r="C397"/>
      <c r="D397"/>
      <c r="E397"/>
      <c r="F397"/>
      <c r="G397"/>
      <c r="H397"/>
      <c r="I397"/>
      <c r="J397"/>
      <c r="K397"/>
      <c r="L397"/>
      <c r="M397"/>
      <c r="N397"/>
      <c r="O397"/>
      <c r="P397"/>
      <c r="Q397"/>
    </row>
    <row r="398" spans="1:17" ht="15">
      <c r="A398"/>
      <c r="B398"/>
      <c r="C398"/>
      <c r="D398"/>
      <c r="E398"/>
      <c r="F398"/>
      <c r="G398"/>
      <c r="H398"/>
      <c r="I398"/>
      <c r="J398"/>
      <c r="K398"/>
      <c r="L398"/>
      <c r="M398"/>
      <c r="N398"/>
      <c r="O398"/>
      <c r="P398"/>
      <c r="Q398"/>
    </row>
    <row r="399" spans="1:17" ht="15">
      <c r="A399"/>
      <c r="B399"/>
      <c r="C399"/>
      <c r="D399"/>
      <c r="E399"/>
      <c r="F399"/>
      <c r="G399"/>
      <c r="H399"/>
      <c r="I399"/>
      <c r="J399"/>
      <c r="K399"/>
      <c r="L399"/>
      <c r="M399"/>
      <c r="N399"/>
      <c r="O399"/>
      <c r="P399"/>
      <c r="Q399"/>
    </row>
    <row r="400" spans="1:17" ht="15">
      <c r="A400"/>
      <c r="B400"/>
      <c r="C400"/>
      <c r="D400"/>
      <c r="E400"/>
      <c r="F400"/>
      <c r="G400"/>
      <c r="H400"/>
      <c r="I400"/>
      <c r="J400"/>
      <c r="K400"/>
      <c r="L400"/>
      <c r="M400"/>
      <c r="N400"/>
      <c r="O400"/>
      <c r="P400"/>
      <c r="Q400"/>
    </row>
    <row r="401" spans="1:17" ht="15">
      <c r="A401"/>
      <c r="B401"/>
      <c r="C401"/>
      <c r="D401"/>
      <c r="E401"/>
      <c r="F401"/>
      <c r="G401"/>
      <c r="H401"/>
      <c r="I401"/>
      <c r="J401"/>
      <c r="K401"/>
      <c r="L401"/>
      <c r="M401"/>
      <c r="N401"/>
      <c r="O401"/>
      <c r="P401"/>
      <c r="Q401"/>
    </row>
    <row r="402" spans="1:17" ht="15">
      <c r="A402"/>
      <c r="B402"/>
      <c r="C402"/>
      <c r="D402"/>
      <c r="E402"/>
      <c r="F402"/>
      <c r="G402"/>
      <c r="H402"/>
      <c r="I402"/>
      <c r="J402"/>
      <c r="K402"/>
      <c r="L402"/>
      <c r="M402"/>
      <c r="N402"/>
      <c r="O402"/>
      <c r="P402"/>
      <c r="Q402"/>
    </row>
    <row r="403" spans="1:17" ht="15">
      <c r="A403"/>
      <c r="B403"/>
      <c r="C403"/>
      <c r="D403"/>
      <c r="E403"/>
      <c r="F403"/>
      <c r="G403"/>
      <c r="H403"/>
      <c r="I403"/>
      <c r="J403"/>
      <c r="K403"/>
      <c r="L403"/>
      <c r="M403"/>
      <c r="N403"/>
      <c r="O403"/>
      <c r="P403"/>
      <c r="Q403"/>
    </row>
    <row r="404" spans="1:17" ht="15">
      <c r="A404"/>
      <c r="B404"/>
      <c r="C404"/>
      <c r="D404"/>
      <c r="E404"/>
      <c r="F404"/>
      <c r="G404"/>
      <c r="H404"/>
      <c r="I404"/>
      <c r="J404"/>
      <c r="K404"/>
      <c r="L404"/>
      <c r="M404"/>
      <c r="N404"/>
      <c r="O404"/>
      <c r="P404"/>
      <c r="Q404"/>
    </row>
    <row r="405" spans="1:17" ht="15">
      <c r="A405"/>
      <c r="B405"/>
      <c r="C405"/>
      <c r="D405"/>
      <c r="E405"/>
      <c r="F405"/>
      <c r="G405"/>
      <c r="H405"/>
      <c r="I405"/>
      <c r="J405"/>
      <c r="K405"/>
      <c r="L405"/>
      <c r="M405"/>
      <c r="N405"/>
      <c r="O405"/>
      <c r="P405"/>
      <c r="Q405"/>
    </row>
    <row r="406" spans="1:17" ht="15">
      <c r="A406"/>
      <c r="B406"/>
      <c r="C406"/>
      <c r="D406"/>
      <c r="E406"/>
      <c r="F406"/>
      <c r="G406"/>
      <c r="H406"/>
      <c r="I406"/>
      <c r="J406"/>
      <c r="K406"/>
      <c r="L406"/>
      <c r="M406"/>
      <c r="N406"/>
      <c r="O406"/>
      <c r="P406"/>
      <c r="Q406"/>
    </row>
    <row r="407" spans="1:17" ht="15">
      <c r="A407"/>
      <c r="B407"/>
      <c r="C407"/>
      <c r="D407"/>
      <c r="E407"/>
      <c r="F407"/>
      <c r="G407"/>
      <c r="H407"/>
      <c r="I407"/>
      <c r="J407"/>
      <c r="K407"/>
      <c r="L407"/>
      <c r="M407"/>
      <c r="N407"/>
      <c r="O407"/>
      <c r="P407"/>
      <c r="Q407"/>
    </row>
    <row r="408" spans="1:17" ht="15">
      <c r="A408"/>
      <c r="B408"/>
      <c r="C408"/>
      <c r="D408"/>
      <c r="E408"/>
      <c r="F408"/>
      <c r="G408"/>
      <c r="H408"/>
      <c r="I408"/>
      <c r="J408"/>
      <c r="K408"/>
      <c r="L408"/>
      <c r="M408"/>
      <c r="N408"/>
      <c r="O408"/>
      <c r="P408"/>
      <c r="Q408"/>
    </row>
    <row r="409" spans="1:17" ht="15">
      <c r="A409"/>
      <c r="B409"/>
      <c r="C409"/>
      <c r="D409"/>
      <c r="E409"/>
      <c r="F409"/>
      <c r="G409"/>
      <c r="H409"/>
      <c r="I409"/>
      <c r="J409"/>
      <c r="K409"/>
      <c r="L409"/>
      <c r="M409"/>
      <c r="N409"/>
      <c r="O409"/>
      <c r="P409"/>
      <c r="Q409"/>
    </row>
    <row r="410" spans="1:17" ht="15">
      <c r="A410"/>
      <c r="B410"/>
      <c r="C410"/>
      <c r="D410"/>
      <c r="E410"/>
      <c r="F410"/>
      <c r="G410"/>
      <c r="H410"/>
      <c r="I410"/>
      <c r="J410"/>
      <c r="K410"/>
      <c r="L410"/>
      <c r="M410"/>
      <c r="N410"/>
      <c r="O410"/>
      <c r="P410"/>
      <c r="Q410"/>
    </row>
    <row r="411" spans="1:17" ht="15">
      <c r="A411"/>
      <c r="B411"/>
      <c r="C411"/>
      <c r="D411"/>
      <c r="E411"/>
      <c r="F411"/>
      <c r="G411"/>
      <c r="H411"/>
      <c r="I411"/>
      <c r="J411"/>
      <c r="K411"/>
      <c r="L411"/>
      <c r="M411"/>
      <c r="N411"/>
      <c r="O411"/>
      <c r="P411"/>
      <c r="Q411"/>
    </row>
    <row r="412" spans="1:17" ht="15">
      <c r="A412"/>
      <c r="B412"/>
      <c r="C412"/>
      <c r="D412"/>
      <c r="E412"/>
      <c r="F412"/>
      <c r="G412"/>
      <c r="H412"/>
      <c r="I412"/>
      <c r="J412"/>
      <c r="K412"/>
      <c r="L412"/>
      <c r="M412"/>
      <c r="N412"/>
      <c r="O412"/>
      <c r="P412"/>
      <c r="Q412"/>
    </row>
    <row r="413" spans="1:17" ht="15">
      <c r="A413"/>
      <c r="B413"/>
      <c r="C413"/>
      <c r="D413"/>
      <c r="E413"/>
      <c r="F413"/>
      <c r="G413"/>
      <c r="H413"/>
      <c r="I413"/>
      <c r="J413"/>
      <c r="K413"/>
      <c r="L413"/>
      <c r="M413"/>
      <c r="N413"/>
      <c r="O413"/>
      <c r="P413"/>
      <c r="Q413"/>
    </row>
    <row r="414" spans="1:17" ht="15">
      <c r="A414"/>
      <c r="B414"/>
      <c r="C414"/>
      <c r="D414"/>
      <c r="E414"/>
      <c r="F414"/>
      <c r="G414"/>
      <c r="H414"/>
      <c r="I414"/>
      <c r="J414"/>
      <c r="K414"/>
      <c r="L414"/>
      <c r="M414"/>
      <c r="N414"/>
      <c r="O414"/>
      <c r="P414"/>
      <c r="Q414"/>
    </row>
    <row r="415" spans="1:17" ht="15">
      <c r="A415"/>
      <c r="B415"/>
      <c r="C415"/>
      <c r="D415"/>
      <c r="E415"/>
      <c r="F415"/>
      <c r="G415"/>
      <c r="H415"/>
      <c r="I415"/>
      <c r="J415"/>
      <c r="K415"/>
      <c r="L415"/>
      <c r="M415"/>
      <c r="N415"/>
      <c r="O415"/>
      <c r="P415"/>
      <c r="Q415"/>
    </row>
    <row r="416" spans="1:17" ht="15">
      <c r="A416"/>
      <c r="B416"/>
      <c r="C416"/>
      <c r="D416"/>
      <c r="E416"/>
      <c r="F416"/>
      <c r="G416"/>
      <c r="H416"/>
      <c r="I416"/>
      <c r="J416"/>
      <c r="K416"/>
      <c r="L416"/>
      <c r="M416"/>
      <c r="N416"/>
      <c r="O416"/>
      <c r="P416"/>
      <c r="Q416"/>
    </row>
    <row r="417" spans="1:17" ht="15">
      <c r="A417"/>
      <c r="B417"/>
      <c r="C417"/>
      <c r="D417"/>
      <c r="E417"/>
      <c r="F417"/>
      <c r="G417"/>
      <c r="H417"/>
      <c r="I417"/>
      <c r="J417"/>
      <c r="K417"/>
      <c r="L417"/>
      <c r="M417"/>
      <c r="N417"/>
      <c r="O417"/>
      <c r="P417"/>
      <c r="Q417"/>
    </row>
    <row r="418" spans="1:17" ht="15">
      <c r="A418"/>
      <c r="B418"/>
      <c r="C418"/>
      <c r="D418"/>
      <c r="E418"/>
      <c r="F418"/>
      <c r="G418"/>
      <c r="H418"/>
      <c r="I418"/>
      <c r="J418"/>
      <c r="K418"/>
      <c r="L418"/>
      <c r="M418"/>
      <c r="N418"/>
      <c r="O418"/>
      <c r="P418"/>
      <c r="Q418"/>
    </row>
    <row r="419" spans="1:17" ht="15">
      <c r="A419"/>
      <c r="B419"/>
      <c r="C419"/>
      <c r="D419"/>
      <c r="E419"/>
      <c r="F419"/>
      <c r="G419"/>
      <c r="H419"/>
      <c r="I419"/>
      <c r="J419"/>
      <c r="K419"/>
      <c r="L419"/>
      <c r="M419"/>
      <c r="N419"/>
      <c r="O419"/>
      <c r="P419"/>
      <c r="Q419"/>
    </row>
    <row r="420" spans="1:17" ht="15">
      <c r="A420"/>
      <c r="B420"/>
      <c r="C420"/>
      <c r="D420"/>
      <c r="E420"/>
      <c r="F420"/>
      <c r="G420"/>
      <c r="H420"/>
      <c r="I420"/>
      <c r="J420"/>
      <c r="K420"/>
      <c r="L420"/>
      <c r="M420"/>
      <c r="N420"/>
      <c r="O420"/>
      <c r="P420"/>
      <c r="Q420"/>
    </row>
    <row r="421" spans="1:17" ht="15">
      <c r="A421"/>
      <c r="B421"/>
      <c r="C421"/>
      <c r="D421"/>
      <c r="E421"/>
      <c r="F421"/>
      <c r="G421"/>
      <c r="H421"/>
      <c r="I421"/>
      <c r="J421"/>
      <c r="K421"/>
      <c r="L421"/>
      <c r="M421"/>
      <c r="N421"/>
      <c r="O421"/>
      <c r="P421"/>
      <c r="Q421"/>
    </row>
    <row r="422" spans="1:17" ht="15">
      <c r="A422"/>
      <c r="B422"/>
      <c r="C422"/>
      <c r="D422"/>
      <c r="E422"/>
      <c r="F422"/>
      <c r="G422"/>
      <c r="H422"/>
      <c r="I422"/>
      <c r="J422"/>
      <c r="K422"/>
      <c r="L422"/>
      <c r="M422"/>
      <c r="N422"/>
      <c r="O422"/>
      <c r="P422"/>
      <c r="Q422"/>
    </row>
    <row r="423" spans="1:17" ht="15">
      <c r="A423"/>
      <c r="B423"/>
      <c r="C423"/>
      <c r="D423"/>
      <c r="E423"/>
      <c r="F423"/>
      <c r="G423"/>
      <c r="H423"/>
      <c r="I423"/>
      <c r="J423"/>
      <c r="K423"/>
      <c r="L423"/>
      <c r="M423"/>
      <c r="N423"/>
      <c r="O423"/>
      <c r="P423"/>
      <c r="Q423"/>
    </row>
    <row r="424" spans="1:17" ht="15">
      <c r="A424"/>
      <c r="B424"/>
      <c r="C424"/>
      <c r="D424"/>
      <c r="E424"/>
      <c r="F424"/>
      <c r="G424"/>
      <c r="H424"/>
      <c r="I424"/>
      <c r="J424"/>
      <c r="K424"/>
      <c r="L424"/>
      <c r="M424"/>
      <c r="N424"/>
      <c r="O424"/>
      <c r="P424"/>
      <c r="Q424"/>
    </row>
    <row r="425" spans="1:17" ht="15">
      <c r="A425"/>
      <c r="B425"/>
      <c r="C425"/>
      <c r="D425"/>
      <c r="E425"/>
      <c r="F425"/>
      <c r="G425"/>
      <c r="H425"/>
      <c r="I425"/>
      <c r="J425"/>
      <c r="K425"/>
      <c r="L425"/>
      <c r="M425"/>
      <c r="N425"/>
      <c r="O425"/>
      <c r="P425"/>
      <c r="Q425"/>
    </row>
    <row r="426" spans="1:17" ht="15">
      <c r="A426"/>
      <c r="B426"/>
      <c r="C426"/>
      <c r="D426"/>
      <c r="E426"/>
      <c r="F426"/>
      <c r="G426"/>
      <c r="H426"/>
      <c r="I426"/>
      <c r="J426"/>
      <c r="K426"/>
      <c r="L426"/>
      <c r="M426"/>
      <c r="N426"/>
      <c r="O426"/>
      <c r="P426"/>
      <c r="Q426"/>
    </row>
    <row r="427" spans="1:17" ht="15">
      <c r="A427"/>
      <c r="B427"/>
      <c r="C427"/>
      <c r="D427"/>
      <c r="E427"/>
      <c r="F427"/>
      <c r="G427"/>
      <c r="H427"/>
      <c r="I427"/>
      <c r="J427"/>
      <c r="K427"/>
      <c r="L427"/>
      <c r="M427"/>
      <c r="N427"/>
      <c r="O427"/>
      <c r="P427"/>
      <c r="Q427"/>
    </row>
    <row r="428" spans="1:17" ht="15">
      <c r="A428"/>
      <c r="B428"/>
      <c r="C428"/>
      <c r="D428"/>
      <c r="E428"/>
      <c r="F428"/>
      <c r="G428"/>
      <c r="H428"/>
      <c r="I428"/>
      <c r="J428"/>
      <c r="K428"/>
      <c r="L428"/>
      <c r="M428"/>
      <c r="N428"/>
      <c r="O428"/>
      <c r="P428"/>
      <c r="Q428"/>
    </row>
    <row r="429" spans="1:17" ht="15">
      <c r="A429"/>
      <c r="B429"/>
      <c r="C429"/>
      <c r="D429"/>
      <c r="E429"/>
      <c r="F429"/>
      <c r="G429"/>
      <c r="H429"/>
      <c r="I429"/>
      <c r="J429"/>
      <c r="K429"/>
      <c r="L429"/>
      <c r="M429"/>
      <c r="N429"/>
      <c r="O429"/>
      <c r="P429"/>
      <c r="Q429"/>
    </row>
    <row r="430" spans="1:17" ht="15">
      <c r="A430"/>
      <c r="B430"/>
      <c r="C430"/>
      <c r="D430"/>
      <c r="E430"/>
      <c r="F430"/>
      <c r="G430"/>
      <c r="H430"/>
      <c r="I430"/>
      <c r="J430"/>
      <c r="K430"/>
      <c r="L430"/>
      <c r="M430"/>
      <c r="N430"/>
      <c r="O430"/>
      <c r="P430"/>
      <c r="Q430"/>
    </row>
    <row r="431" spans="1:17" ht="15">
      <c r="A431"/>
      <c r="B431"/>
      <c r="C431"/>
      <c r="D431"/>
      <c r="E431"/>
      <c r="F431"/>
      <c r="G431"/>
      <c r="H431"/>
      <c r="I431"/>
      <c r="J431"/>
      <c r="K431"/>
      <c r="L431"/>
      <c r="M431"/>
      <c r="N431"/>
      <c r="O431"/>
      <c r="P431"/>
      <c r="Q431"/>
    </row>
    <row r="432" spans="1:17" ht="15">
      <c r="A432"/>
      <c r="B432"/>
      <c r="C432"/>
      <c r="D432"/>
      <c r="E432"/>
      <c r="F432"/>
      <c r="G432"/>
      <c r="H432"/>
      <c r="I432"/>
      <c r="J432"/>
      <c r="K432"/>
      <c r="L432"/>
      <c r="M432"/>
      <c r="N432"/>
      <c r="O432"/>
      <c r="P432"/>
      <c r="Q432"/>
    </row>
    <row r="433" spans="1:17" ht="15">
      <c r="A433"/>
      <c r="B433"/>
      <c r="C433"/>
      <c r="D433"/>
      <c r="E433"/>
      <c r="F433"/>
      <c r="G433"/>
      <c r="H433"/>
      <c r="I433"/>
      <c r="J433"/>
      <c r="K433"/>
      <c r="L433"/>
      <c r="M433"/>
      <c r="N433"/>
      <c r="O433"/>
      <c r="P433"/>
      <c r="Q433"/>
    </row>
    <row r="434" spans="1:17" ht="15">
      <c r="A434"/>
      <c r="B434"/>
      <c r="C434"/>
      <c r="D434"/>
      <c r="E434"/>
      <c r="F434"/>
      <c r="G434"/>
      <c r="H434"/>
      <c r="I434"/>
      <c r="J434"/>
      <c r="K434"/>
      <c r="L434"/>
      <c r="M434"/>
      <c r="N434"/>
      <c r="O434"/>
      <c r="P434"/>
      <c r="Q434"/>
    </row>
    <row r="435" spans="1:17" ht="15">
      <c r="A435"/>
      <c r="B435"/>
      <c r="C435"/>
      <c r="D435"/>
      <c r="E435"/>
      <c r="F435"/>
      <c r="G435"/>
      <c r="H435"/>
      <c r="I435"/>
      <c r="J435"/>
      <c r="K435"/>
      <c r="L435"/>
      <c r="M435"/>
      <c r="N435"/>
      <c r="O435"/>
      <c r="P435"/>
      <c r="Q435"/>
    </row>
    <row r="436" spans="1:17" ht="15">
      <c r="A436"/>
      <c r="B436"/>
      <c r="C436"/>
      <c r="D436"/>
      <c r="E436"/>
      <c r="F436"/>
      <c r="G436"/>
      <c r="H436"/>
      <c r="I436"/>
      <c r="J436"/>
      <c r="K436"/>
      <c r="L436"/>
      <c r="M436"/>
      <c r="N436"/>
      <c r="O436"/>
      <c r="P436"/>
      <c r="Q436"/>
    </row>
    <row r="437" spans="1:17" ht="15">
      <c r="A437"/>
      <c r="B437"/>
      <c r="C437"/>
      <c r="D437"/>
      <c r="E437"/>
      <c r="F437"/>
      <c r="G437"/>
      <c r="H437"/>
      <c r="I437"/>
      <c r="J437"/>
      <c r="K437"/>
      <c r="L437"/>
      <c r="M437"/>
      <c r="N437"/>
      <c r="O437"/>
      <c r="P437"/>
      <c r="Q437"/>
    </row>
    <row r="438" spans="1:17" ht="15">
      <c r="A438"/>
      <c r="B438"/>
      <c r="C438"/>
      <c r="D438"/>
      <c r="E438"/>
      <c r="F438"/>
      <c r="G438"/>
      <c r="H438"/>
      <c r="I438"/>
      <c r="J438"/>
      <c r="K438"/>
      <c r="L438"/>
      <c r="M438"/>
      <c r="N438"/>
      <c r="O438"/>
      <c r="P438"/>
      <c r="Q438"/>
    </row>
    <row r="439" spans="1:17" ht="15">
      <c r="A439"/>
      <c r="B439"/>
      <c r="C439"/>
      <c r="D439"/>
      <c r="E439"/>
      <c r="F439"/>
      <c r="G439"/>
      <c r="H439"/>
      <c r="I439"/>
      <c r="J439"/>
      <c r="K439"/>
      <c r="L439"/>
      <c r="M439"/>
      <c r="N439"/>
      <c r="O439"/>
      <c r="P439"/>
      <c r="Q439"/>
    </row>
    <row r="440" spans="1:17" ht="15">
      <c r="A440"/>
      <c r="B440"/>
      <c r="C440"/>
      <c r="D440"/>
      <c r="E440"/>
      <c r="F440"/>
      <c r="G440"/>
      <c r="H440"/>
      <c r="I440"/>
      <c r="J440"/>
      <c r="K440"/>
      <c r="L440"/>
      <c r="M440"/>
      <c r="N440"/>
      <c r="O440"/>
      <c r="P440"/>
      <c r="Q440"/>
    </row>
    <row r="441" spans="1:17" ht="15">
      <c r="A441"/>
      <c r="B441"/>
      <c r="C441"/>
      <c r="D441"/>
      <c r="E441"/>
      <c r="F441"/>
      <c r="G441"/>
      <c r="H441"/>
      <c r="I441"/>
      <c r="J441"/>
      <c r="K441"/>
      <c r="L441"/>
      <c r="M441"/>
      <c r="N441"/>
      <c r="O441"/>
      <c r="P441"/>
      <c r="Q441"/>
    </row>
    <row r="442" spans="1:17" ht="15">
      <c r="A442"/>
      <c r="B442"/>
      <c r="C442"/>
      <c r="D442"/>
      <c r="E442"/>
      <c r="F442"/>
      <c r="G442"/>
      <c r="H442"/>
      <c r="I442"/>
      <c r="J442"/>
      <c r="K442"/>
      <c r="L442"/>
      <c r="M442"/>
      <c r="N442"/>
      <c r="O442"/>
      <c r="P442"/>
      <c r="Q442"/>
    </row>
    <row r="443" spans="1:17" ht="15">
      <c r="A443"/>
      <c r="B443"/>
      <c r="C443"/>
      <c r="D443"/>
      <c r="E443"/>
      <c r="F443"/>
      <c r="G443"/>
      <c r="H443"/>
      <c r="I443"/>
      <c r="J443"/>
      <c r="K443"/>
      <c r="L443"/>
      <c r="M443"/>
      <c r="N443"/>
      <c r="O443"/>
      <c r="P443"/>
      <c r="Q443"/>
    </row>
    <row r="444" spans="1:17" ht="15">
      <c r="A444"/>
      <c r="B444"/>
      <c r="C444"/>
      <c r="D444"/>
      <c r="E444"/>
      <c r="F444"/>
      <c r="G444"/>
      <c r="H444"/>
      <c r="I444"/>
      <c r="J444"/>
      <c r="K444"/>
      <c r="L444"/>
      <c r="M444"/>
      <c r="N444"/>
      <c r="O444"/>
      <c r="P444"/>
      <c r="Q444"/>
    </row>
    <row r="445" spans="1:17" ht="15">
      <c r="A445"/>
      <c r="B445"/>
      <c r="C445"/>
      <c r="D445"/>
      <c r="E445"/>
      <c r="F445"/>
      <c r="G445"/>
      <c r="H445"/>
      <c r="I445"/>
      <c r="J445"/>
      <c r="K445"/>
      <c r="L445"/>
      <c r="M445"/>
      <c r="N445"/>
      <c r="O445"/>
      <c r="P445"/>
      <c r="Q445"/>
    </row>
    <row r="446" spans="1:17" ht="15">
      <c r="A446"/>
      <c r="B446"/>
      <c r="C446"/>
      <c r="D446"/>
      <c r="E446"/>
      <c r="F446"/>
      <c r="G446"/>
      <c r="H446"/>
      <c r="I446"/>
      <c r="J446"/>
      <c r="K446"/>
      <c r="L446"/>
      <c r="M446"/>
      <c r="N446"/>
      <c r="O446"/>
      <c r="P446"/>
      <c r="Q446"/>
    </row>
    <row r="447" spans="1:17" ht="15">
      <c r="A447"/>
      <c r="B447"/>
      <c r="C447"/>
      <c r="D447"/>
      <c r="E447"/>
      <c r="F447"/>
      <c r="G447"/>
      <c r="H447"/>
      <c r="I447"/>
      <c r="J447"/>
      <c r="K447"/>
      <c r="L447"/>
      <c r="M447"/>
      <c r="N447"/>
      <c r="O447"/>
      <c r="P447"/>
      <c r="Q447"/>
    </row>
    <row r="448" spans="1:17" ht="15">
      <c r="A448"/>
      <c r="B448"/>
      <c r="C448"/>
      <c r="D448"/>
      <c r="E448"/>
      <c r="F448"/>
      <c r="G448"/>
      <c r="H448"/>
      <c r="I448"/>
      <c r="J448"/>
      <c r="K448"/>
      <c r="L448"/>
      <c r="M448"/>
      <c r="N448"/>
      <c r="O448"/>
      <c r="P448"/>
      <c r="Q448"/>
    </row>
    <row r="449" spans="1:17" ht="15">
      <c r="A449"/>
      <c r="B449"/>
      <c r="C449"/>
      <c r="D449"/>
      <c r="E449"/>
      <c r="F449"/>
      <c r="G449"/>
      <c r="H449"/>
      <c r="I449"/>
      <c r="J449"/>
      <c r="K449"/>
      <c r="L449"/>
      <c r="M449"/>
      <c r="N449"/>
      <c r="O449"/>
      <c r="P449"/>
      <c r="Q449"/>
    </row>
    <row r="450" spans="1:17" ht="15">
      <c r="A450"/>
      <c r="B450"/>
      <c r="C450"/>
      <c r="D450"/>
      <c r="E450"/>
      <c r="F450"/>
      <c r="G450"/>
      <c r="H450"/>
      <c r="I450"/>
      <c r="J450"/>
      <c r="K450"/>
      <c r="L450"/>
      <c r="M450"/>
      <c r="N450"/>
      <c r="O450"/>
      <c r="P450"/>
      <c r="Q450"/>
    </row>
    <row r="451" spans="1:17" ht="15">
      <c r="A451"/>
      <c r="B451"/>
      <c r="C451"/>
      <c r="D451"/>
      <c r="E451"/>
      <c r="F451"/>
      <c r="G451"/>
      <c r="H451"/>
      <c r="I451"/>
      <c r="J451"/>
      <c r="K451"/>
      <c r="L451"/>
      <c r="M451"/>
      <c r="N451"/>
      <c r="O451"/>
      <c r="P451"/>
      <c r="Q451"/>
    </row>
    <row r="452" spans="1:17" ht="15">
      <c r="A452"/>
      <c r="B452"/>
      <c r="C452"/>
      <c r="D452"/>
      <c r="E452"/>
      <c r="F452"/>
      <c r="G452"/>
      <c r="H452"/>
      <c r="I452"/>
      <c r="J452"/>
      <c r="K452"/>
      <c r="L452"/>
      <c r="M452"/>
      <c r="N452"/>
      <c r="O452"/>
      <c r="P452"/>
      <c r="Q452"/>
    </row>
    <row r="453" spans="1:17" ht="15">
      <c r="A453"/>
      <c r="B453"/>
      <c r="C453"/>
      <c r="D453"/>
      <c r="E453"/>
      <c r="F453"/>
      <c r="G453"/>
      <c r="H453"/>
      <c r="I453"/>
      <c r="J453"/>
      <c r="K453"/>
      <c r="L453"/>
      <c r="M453"/>
      <c r="N453"/>
      <c r="O453"/>
      <c r="P453"/>
      <c r="Q453"/>
    </row>
    <row r="454" spans="1:17" ht="15">
      <c r="A454"/>
      <c r="B454"/>
      <c r="C454"/>
      <c r="D454"/>
      <c r="E454"/>
      <c r="F454"/>
      <c r="G454"/>
      <c r="H454"/>
      <c r="I454"/>
      <c r="J454"/>
      <c r="K454"/>
      <c r="L454"/>
      <c r="M454"/>
      <c r="N454"/>
      <c r="O454"/>
      <c r="P454"/>
      <c r="Q454"/>
    </row>
    <row r="455" spans="1:17" ht="15">
      <c r="A455"/>
      <c r="B455"/>
      <c r="C455"/>
      <c r="D455"/>
      <c r="E455"/>
      <c r="F455"/>
      <c r="G455"/>
      <c r="H455"/>
      <c r="I455"/>
      <c r="J455"/>
      <c r="K455"/>
      <c r="L455"/>
      <c r="M455"/>
      <c r="N455"/>
      <c r="O455"/>
      <c r="P455"/>
      <c r="Q455"/>
    </row>
    <row r="456" spans="1:17" ht="15">
      <c r="A456"/>
      <c r="B456"/>
      <c r="C456"/>
      <c r="D456"/>
      <c r="E456"/>
      <c r="F456"/>
      <c r="G456"/>
      <c r="H456"/>
      <c r="I456"/>
      <c r="J456"/>
      <c r="K456"/>
      <c r="L456"/>
      <c r="M456"/>
      <c r="N456"/>
      <c r="O456"/>
      <c r="P456"/>
      <c r="Q456"/>
    </row>
    <row r="457" spans="1:17" ht="15">
      <c r="A457"/>
      <c r="B457"/>
      <c r="C457"/>
      <c r="D457"/>
      <c r="E457"/>
      <c r="F457"/>
      <c r="G457"/>
      <c r="H457"/>
      <c r="I457"/>
      <c r="J457"/>
      <c r="K457"/>
      <c r="L457"/>
      <c r="M457"/>
      <c r="N457"/>
      <c r="O457"/>
      <c r="P457"/>
      <c r="Q457"/>
    </row>
    <row r="458" spans="1:17" ht="15">
      <c r="A458"/>
      <c r="B458"/>
      <c r="C458"/>
      <c r="D458"/>
      <c r="E458"/>
      <c r="F458"/>
      <c r="G458"/>
      <c r="H458"/>
      <c r="I458"/>
      <c r="J458"/>
      <c r="K458"/>
      <c r="L458"/>
      <c r="M458"/>
      <c r="N458"/>
      <c r="O458"/>
      <c r="P458"/>
      <c r="Q458"/>
    </row>
    <row r="459" spans="1:17" ht="15">
      <c r="A459"/>
      <c r="B459"/>
      <c r="C459"/>
      <c r="D459"/>
      <c r="E459"/>
      <c r="F459"/>
      <c r="G459"/>
      <c r="H459"/>
      <c r="I459"/>
      <c r="J459"/>
      <c r="K459"/>
      <c r="L459"/>
      <c r="M459"/>
      <c r="N459"/>
      <c r="O459"/>
      <c r="P459"/>
      <c r="Q459"/>
    </row>
    <row r="460" spans="1:17" ht="15">
      <c r="A460"/>
      <c r="B460"/>
      <c r="C460"/>
      <c r="D460"/>
      <c r="E460"/>
      <c r="F460"/>
      <c r="G460"/>
      <c r="H460"/>
      <c r="I460"/>
      <c r="J460"/>
      <c r="K460"/>
      <c r="L460"/>
      <c r="M460"/>
      <c r="N460"/>
      <c r="O460"/>
      <c r="P460"/>
      <c r="Q460"/>
    </row>
    <row r="461" spans="1:17" ht="15">
      <c r="A461"/>
      <c r="B461"/>
      <c r="C461"/>
      <c r="D461"/>
      <c r="E461"/>
      <c r="F461"/>
      <c r="G461"/>
      <c r="H461"/>
      <c r="I461"/>
      <c r="J461"/>
      <c r="K461"/>
      <c r="L461"/>
      <c r="M461"/>
      <c r="N461"/>
      <c r="O461"/>
      <c r="P461"/>
      <c r="Q461"/>
    </row>
    <row r="462" spans="1:17" ht="15">
      <c r="A462"/>
      <c r="B462"/>
      <c r="C462"/>
      <c r="D462"/>
      <c r="E462"/>
      <c r="F462"/>
      <c r="G462"/>
      <c r="H462"/>
      <c r="I462"/>
      <c r="J462"/>
      <c r="K462"/>
      <c r="L462"/>
      <c r="M462"/>
      <c r="N462"/>
      <c r="O462"/>
      <c r="P462"/>
      <c r="Q462"/>
    </row>
    <row r="463" spans="1:17" ht="15">
      <c r="A463"/>
      <c r="B463"/>
      <c r="C463"/>
      <c r="D463"/>
      <c r="E463"/>
      <c r="F463"/>
      <c r="G463"/>
      <c r="H463"/>
      <c r="I463"/>
      <c r="J463"/>
      <c r="K463"/>
      <c r="L463"/>
      <c r="M463"/>
      <c r="N463"/>
      <c r="O463"/>
      <c r="P463"/>
      <c r="Q463"/>
    </row>
    <row r="464" spans="1:17" ht="15">
      <c r="A464"/>
      <c r="B464"/>
      <c r="C464"/>
      <c r="D464"/>
      <c r="E464"/>
      <c r="F464"/>
      <c r="G464"/>
      <c r="H464"/>
      <c r="I464"/>
      <c r="J464"/>
      <c r="K464"/>
      <c r="L464"/>
      <c r="M464"/>
      <c r="N464"/>
      <c r="O464"/>
      <c r="P464"/>
      <c r="Q464"/>
    </row>
    <row r="465" spans="1:17" ht="15">
      <c r="A465"/>
      <c r="B465"/>
      <c r="C465"/>
      <c r="D465"/>
      <c r="E465"/>
      <c r="F465"/>
      <c r="G465"/>
      <c r="H465"/>
      <c r="I465"/>
      <c r="J465"/>
      <c r="K465"/>
      <c r="L465"/>
      <c r="M465"/>
      <c r="N465"/>
      <c r="O465"/>
      <c r="P465"/>
      <c r="Q465"/>
    </row>
    <row r="466" spans="1:17" ht="15">
      <c r="A466"/>
      <c r="B466"/>
      <c r="C466"/>
      <c r="D466"/>
      <c r="E466"/>
      <c r="F466"/>
      <c r="G466"/>
      <c r="H466"/>
      <c r="I466"/>
      <c r="J466"/>
      <c r="K466"/>
      <c r="L466"/>
      <c r="M466"/>
      <c r="N466"/>
      <c r="O466"/>
      <c r="P466"/>
      <c r="Q466"/>
    </row>
    <row r="467" spans="1:17" ht="15">
      <c r="A467"/>
      <c r="B467"/>
      <c r="C467"/>
      <c r="D467"/>
      <c r="E467"/>
      <c r="F467"/>
      <c r="G467"/>
      <c r="H467"/>
      <c r="I467"/>
      <c r="J467"/>
      <c r="K467"/>
      <c r="L467"/>
      <c r="M467"/>
      <c r="N467"/>
      <c r="O467"/>
      <c r="P467"/>
      <c r="Q467"/>
    </row>
    <row r="468" spans="1:17" ht="15">
      <c r="A468"/>
      <c r="B468"/>
      <c r="C468"/>
      <c r="D468"/>
      <c r="E468"/>
      <c r="F468"/>
      <c r="G468"/>
      <c r="H468"/>
      <c r="I468"/>
      <c r="J468"/>
      <c r="K468"/>
      <c r="L468"/>
      <c r="M468"/>
      <c r="N468"/>
      <c r="O468"/>
      <c r="P468"/>
      <c r="Q468"/>
    </row>
    <row r="469" spans="1:17" ht="15">
      <c r="A469"/>
      <c r="B469"/>
      <c r="C469"/>
      <c r="D469"/>
      <c r="E469"/>
      <c r="F469"/>
      <c r="G469"/>
      <c r="H469"/>
      <c r="I469"/>
      <c r="J469"/>
      <c r="K469"/>
      <c r="L469"/>
      <c r="M469"/>
      <c r="N469"/>
      <c r="O469"/>
      <c r="P469"/>
      <c r="Q469"/>
    </row>
    <row r="470" spans="1:17" ht="15">
      <c r="A470"/>
      <c r="B470"/>
      <c r="C470"/>
      <c r="D470"/>
      <c r="E470"/>
      <c r="F470"/>
      <c r="G470"/>
      <c r="H470"/>
      <c r="I470"/>
      <c r="J470"/>
      <c r="K470"/>
      <c r="L470"/>
      <c r="M470"/>
      <c r="N470"/>
      <c r="O470"/>
      <c r="P470"/>
      <c r="Q470"/>
    </row>
    <row r="471" spans="1:17" ht="15">
      <c r="A471"/>
      <c r="B471"/>
      <c r="C471"/>
      <c r="D471"/>
      <c r="E471"/>
      <c r="F471"/>
      <c r="G471"/>
      <c r="H471"/>
      <c r="I471"/>
      <c r="J471"/>
      <c r="K471"/>
      <c r="L471"/>
      <c r="M471"/>
      <c r="N471"/>
      <c r="O471"/>
      <c r="P471"/>
      <c r="Q471"/>
    </row>
    <row r="472" spans="1:17" ht="15">
      <c r="A472"/>
      <c r="B472"/>
      <c r="C472"/>
      <c r="D472"/>
      <c r="E472"/>
      <c r="F472"/>
      <c r="G472"/>
      <c r="H472"/>
      <c r="I472"/>
      <c r="J472"/>
      <c r="K472"/>
      <c r="L472"/>
      <c r="M472"/>
      <c r="N472"/>
      <c r="O472"/>
      <c r="P472"/>
      <c r="Q472"/>
    </row>
    <row r="473" spans="1:17" ht="15">
      <c r="A473"/>
      <c r="B473"/>
      <c r="C473"/>
      <c r="D473"/>
      <c r="E473"/>
      <c r="F473"/>
      <c r="G473"/>
      <c r="H473"/>
      <c r="I473"/>
      <c r="J473"/>
      <c r="K473"/>
      <c r="L473"/>
      <c r="M473"/>
      <c r="N473"/>
      <c r="O473"/>
      <c r="P473"/>
      <c r="Q473"/>
    </row>
    <row r="474" spans="1:17" ht="15">
      <c r="A474"/>
      <c r="B474"/>
      <c r="C474"/>
      <c r="D474"/>
      <c r="E474"/>
      <c r="F474"/>
      <c r="G474"/>
      <c r="H474"/>
      <c r="I474"/>
      <c r="J474"/>
      <c r="K474"/>
      <c r="L474"/>
      <c r="M474"/>
      <c r="N474"/>
      <c r="O474"/>
      <c r="P474"/>
      <c r="Q474"/>
    </row>
    <row r="475" spans="1:17" ht="15">
      <c r="A475"/>
      <c r="B475"/>
      <c r="C475"/>
      <c r="D475"/>
      <c r="E475"/>
      <c r="F475"/>
      <c r="G475"/>
      <c r="H475"/>
      <c r="I475"/>
      <c r="J475"/>
      <c r="K475"/>
      <c r="L475"/>
      <c r="M475"/>
      <c r="N475"/>
      <c r="O475"/>
      <c r="P475"/>
      <c r="Q475"/>
    </row>
    <row r="476" spans="1:17" ht="15">
      <c r="A476"/>
      <c r="B476"/>
      <c r="C476"/>
      <c r="D476"/>
      <c r="E476"/>
      <c r="F476"/>
      <c r="G476"/>
      <c r="H476"/>
      <c r="I476"/>
      <c r="J476"/>
      <c r="K476"/>
      <c r="L476"/>
      <c r="M476"/>
      <c r="N476"/>
      <c r="O476"/>
      <c r="P476"/>
      <c r="Q476"/>
    </row>
    <row r="477" spans="1:17" ht="15">
      <c r="A477"/>
      <c r="B477"/>
      <c r="C477"/>
      <c r="D477"/>
      <c r="E477"/>
      <c r="F477"/>
      <c r="G477"/>
      <c r="H477"/>
      <c r="I477"/>
      <c r="J477"/>
      <c r="K477"/>
      <c r="L477"/>
      <c r="M477"/>
      <c r="N477"/>
      <c r="O477"/>
      <c r="P477"/>
      <c r="Q477"/>
    </row>
    <row r="478" spans="1:17" ht="15">
      <c r="A478"/>
      <c r="B478"/>
      <c r="C478"/>
      <c r="D478"/>
      <c r="E478"/>
      <c r="F478"/>
      <c r="G478"/>
      <c r="H478"/>
      <c r="I478"/>
      <c r="J478"/>
      <c r="K478"/>
      <c r="L478"/>
      <c r="M478"/>
      <c r="N478"/>
      <c r="O478"/>
      <c r="P478"/>
      <c r="Q478"/>
    </row>
    <row r="479" spans="1:17" ht="15">
      <c r="A479"/>
      <c r="B479"/>
      <c r="C479"/>
      <c r="D479"/>
      <c r="E479"/>
      <c r="F479"/>
      <c r="G479"/>
      <c r="H479"/>
      <c r="I479"/>
      <c r="J479"/>
      <c r="K479"/>
      <c r="L479"/>
      <c r="M479"/>
      <c r="N479"/>
      <c r="O479"/>
      <c r="P479"/>
      <c r="Q479"/>
    </row>
    <row r="480" spans="1:17" ht="15">
      <c r="A480"/>
      <c r="B480"/>
      <c r="C480"/>
      <c r="D480"/>
      <c r="E480"/>
      <c r="F480"/>
      <c r="G480"/>
      <c r="H480"/>
      <c r="I480"/>
      <c r="J480"/>
      <c r="K480"/>
      <c r="L480"/>
      <c r="M480"/>
      <c r="N480"/>
      <c r="O480"/>
      <c r="P480"/>
      <c r="Q480"/>
    </row>
    <row r="481" spans="1:17" ht="15">
      <c r="A481"/>
      <c r="B481"/>
      <c r="C481"/>
      <c r="D481"/>
      <c r="E481"/>
      <c r="F481"/>
      <c r="G481"/>
      <c r="H481"/>
      <c r="I481"/>
      <c r="J481"/>
      <c r="K481"/>
      <c r="L481"/>
      <c r="M481"/>
      <c r="N481"/>
      <c r="O481"/>
      <c r="P481"/>
      <c r="Q481"/>
    </row>
    <row r="482" spans="1:17" ht="15">
      <c r="A482"/>
      <c r="B482"/>
      <c r="C482"/>
      <c r="D482"/>
      <c r="E482"/>
      <c r="F482"/>
      <c r="G482"/>
      <c r="H482"/>
      <c r="I482"/>
      <c r="J482"/>
      <c r="K482"/>
      <c r="L482"/>
      <c r="M482"/>
      <c r="N482"/>
      <c r="O482"/>
      <c r="P482"/>
      <c r="Q482"/>
    </row>
    <row r="483" spans="1:17" ht="15">
      <c r="A483"/>
      <c r="B483"/>
      <c r="C483"/>
      <c r="D483"/>
      <c r="E483"/>
      <c r="F483"/>
      <c r="G483"/>
      <c r="H483"/>
      <c r="I483"/>
      <c r="J483"/>
      <c r="K483"/>
      <c r="L483"/>
      <c r="M483"/>
      <c r="N483"/>
      <c r="O483"/>
      <c r="P483"/>
      <c r="Q483"/>
    </row>
    <row r="484" spans="1:17" ht="15">
      <c r="A484"/>
      <c r="B484"/>
      <c r="C484"/>
      <c r="D484"/>
      <c r="E484"/>
      <c r="F484"/>
      <c r="G484"/>
      <c r="H484"/>
      <c r="I484"/>
      <c r="J484"/>
      <c r="K484"/>
      <c r="L484"/>
      <c r="M484"/>
      <c r="N484"/>
      <c r="O484"/>
      <c r="P484"/>
      <c r="Q484"/>
    </row>
    <row r="485" spans="1:17" ht="15">
      <c r="A485"/>
      <c r="B485"/>
      <c r="C485"/>
      <c r="D485"/>
      <c r="E485"/>
      <c r="F485"/>
      <c r="G485"/>
      <c r="H485"/>
      <c r="I485"/>
      <c r="J485"/>
      <c r="K485"/>
      <c r="L485"/>
      <c r="M485"/>
      <c r="N485"/>
      <c r="O485"/>
      <c r="P485"/>
      <c r="Q485"/>
    </row>
    <row r="486" spans="1:17" ht="15">
      <c r="A486"/>
      <c r="B486"/>
      <c r="C486"/>
      <c r="D486"/>
      <c r="E486"/>
      <c r="F486"/>
      <c r="G486"/>
      <c r="H486"/>
      <c r="I486"/>
      <c r="J486"/>
      <c r="K486"/>
      <c r="L486"/>
      <c r="M486"/>
      <c r="N486"/>
      <c r="O486"/>
      <c r="P486"/>
      <c r="Q486"/>
    </row>
    <row r="487" spans="1:17" ht="15">
      <c r="A487"/>
      <c r="B487"/>
      <c r="C487"/>
      <c r="D487"/>
      <c r="E487"/>
      <c r="F487"/>
      <c r="G487"/>
      <c r="H487"/>
      <c r="I487"/>
      <c r="J487"/>
      <c r="K487"/>
      <c r="L487"/>
      <c r="M487"/>
      <c r="N487"/>
      <c r="O487"/>
      <c r="P487"/>
      <c r="Q487"/>
    </row>
    <row r="488" spans="1:17" ht="15">
      <c r="A488"/>
      <c r="B488"/>
      <c r="C488"/>
      <c r="D488"/>
      <c r="E488"/>
      <c r="F488"/>
      <c r="G488"/>
      <c r="H488"/>
      <c r="I488"/>
      <c r="J488"/>
      <c r="K488"/>
      <c r="L488"/>
      <c r="M488"/>
      <c r="N488"/>
      <c r="O488"/>
      <c r="P488"/>
      <c r="Q488"/>
    </row>
    <row r="489" spans="1:17" ht="15">
      <c r="A489"/>
      <c r="B489"/>
      <c r="C489"/>
      <c r="D489"/>
      <c r="E489"/>
      <c r="F489"/>
      <c r="G489"/>
      <c r="H489"/>
      <c r="I489"/>
      <c r="J489"/>
      <c r="K489"/>
      <c r="L489"/>
      <c r="M489"/>
      <c r="N489"/>
      <c r="O489"/>
      <c r="P489"/>
      <c r="Q489"/>
    </row>
    <row r="490" spans="1:17" ht="15">
      <c r="A490"/>
      <c r="B490"/>
      <c r="C490"/>
      <c r="D490"/>
      <c r="E490"/>
      <c r="F490"/>
      <c r="G490"/>
      <c r="H490"/>
      <c r="I490"/>
      <c r="J490"/>
      <c r="K490"/>
      <c r="L490"/>
      <c r="M490"/>
      <c r="N490"/>
      <c r="O490"/>
      <c r="P490"/>
      <c r="Q490"/>
    </row>
    <row r="491" spans="1:17" ht="15">
      <c r="A491"/>
      <c r="B491"/>
      <c r="C491"/>
      <c r="D491"/>
      <c r="E491"/>
      <c r="F491"/>
      <c r="G491"/>
      <c r="H491"/>
      <c r="I491"/>
      <c r="J491"/>
      <c r="K491"/>
      <c r="L491"/>
      <c r="M491"/>
      <c r="N491"/>
      <c r="O491"/>
      <c r="P491"/>
      <c r="Q491"/>
    </row>
    <row r="492" spans="1:17" ht="15">
      <c r="A492"/>
      <c r="B492"/>
      <c r="C492"/>
      <c r="D492"/>
      <c r="E492"/>
      <c r="F492"/>
      <c r="G492"/>
      <c r="H492"/>
      <c r="I492"/>
      <c r="J492"/>
      <c r="K492"/>
      <c r="L492"/>
      <c r="M492"/>
      <c r="N492"/>
      <c r="O492"/>
      <c r="P492"/>
      <c r="Q492"/>
    </row>
    <row r="493" spans="1:17" ht="15">
      <c r="A493"/>
      <c r="B493"/>
      <c r="C493"/>
      <c r="D493"/>
      <c r="E493"/>
      <c r="F493"/>
      <c r="G493"/>
      <c r="H493"/>
      <c r="I493"/>
      <c r="J493"/>
      <c r="K493"/>
      <c r="L493"/>
      <c r="M493"/>
      <c r="N493"/>
      <c r="O493"/>
      <c r="P493"/>
      <c r="Q493"/>
    </row>
    <row r="494" spans="1:17" ht="15">
      <c r="A494"/>
      <c r="B494"/>
      <c r="C494"/>
      <c r="D494"/>
      <c r="E494"/>
      <c r="F494"/>
      <c r="G494"/>
      <c r="H494"/>
      <c r="I494"/>
      <c r="J494"/>
      <c r="K494"/>
      <c r="L494"/>
      <c r="M494"/>
      <c r="N494"/>
      <c r="O494"/>
      <c r="P494"/>
      <c r="Q494"/>
    </row>
    <row r="495" spans="1:17" ht="15">
      <c r="A495"/>
      <c r="B495"/>
      <c r="C495"/>
      <c r="D495"/>
      <c r="E495"/>
      <c r="F495"/>
      <c r="G495"/>
      <c r="H495"/>
      <c r="I495"/>
      <c r="J495"/>
      <c r="K495"/>
      <c r="L495"/>
      <c r="M495"/>
      <c r="N495"/>
      <c r="O495"/>
      <c r="P495"/>
      <c r="Q495"/>
    </row>
    <row r="496" spans="1:17">
      <c r="A496" s="273"/>
      <c r="B496" s="274"/>
      <c r="C496" s="274"/>
      <c r="D496" s="274"/>
      <c r="E496" s="274"/>
      <c r="F496" s="274"/>
      <c r="G496" s="274"/>
      <c r="H496" s="274"/>
      <c r="I496" s="274"/>
      <c r="J496" s="274"/>
      <c r="K496" s="274"/>
      <c r="L496" s="274"/>
      <c r="M496" s="274"/>
      <c r="N496" s="274"/>
      <c r="O496" s="274"/>
      <c r="P496" s="274"/>
      <c r="Q496" s="274"/>
    </row>
    <row r="497" spans="1:17">
      <c r="A497" s="277"/>
      <c r="B497" s="274"/>
      <c r="C497" s="274"/>
      <c r="D497" s="274"/>
      <c r="E497" s="274"/>
      <c r="F497" s="274"/>
      <c r="G497" s="274"/>
      <c r="H497" s="274"/>
      <c r="I497" s="274"/>
      <c r="J497" s="274"/>
      <c r="K497" s="274"/>
      <c r="L497" s="274"/>
      <c r="M497" s="274"/>
      <c r="N497" s="274"/>
      <c r="O497" s="274"/>
      <c r="P497" s="274"/>
      <c r="Q497" s="274"/>
    </row>
    <row r="498" spans="1:17">
      <c r="A498" s="277"/>
      <c r="B498" s="274"/>
      <c r="C498" s="274"/>
      <c r="D498" s="274"/>
      <c r="E498" s="274"/>
      <c r="F498" s="274"/>
      <c r="G498" s="274"/>
      <c r="H498" s="274"/>
      <c r="I498" s="274"/>
      <c r="J498" s="274"/>
      <c r="K498" s="274"/>
      <c r="L498" s="274"/>
      <c r="M498" s="274"/>
      <c r="N498" s="274"/>
      <c r="O498" s="274"/>
      <c r="P498" s="274"/>
      <c r="Q498" s="274"/>
    </row>
    <row r="499" spans="1:17">
      <c r="A499" s="277"/>
      <c r="B499" s="274"/>
      <c r="C499" s="274"/>
      <c r="D499" s="274"/>
      <c r="E499" s="274"/>
      <c r="F499" s="274"/>
      <c r="G499" s="274"/>
      <c r="H499" s="274"/>
      <c r="I499" s="274"/>
      <c r="J499" s="274"/>
      <c r="K499" s="274"/>
      <c r="L499" s="274"/>
      <c r="M499" s="274"/>
      <c r="N499" s="274"/>
      <c r="O499" s="274"/>
      <c r="P499" s="274"/>
      <c r="Q499" s="274"/>
    </row>
  </sheetData>
  <pageMargins left="0.7" right="0.7" top="0.75" bottom="0.75" header="0.3" footer="0.3"/>
  <pageSetup orientation="portrait"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indexed="18"/>
  </sheetPr>
  <dimension ref="A1:EA1120"/>
  <sheetViews>
    <sheetView topLeftCell="A2" zoomScale="90" zoomScaleNormal="90" workbookViewId="0">
      <pane xSplit="5" ySplit="7" topLeftCell="DN439" activePane="bottomRight" state="frozen"/>
      <selection activeCell="A2" sqref="A2"/>
      <selection pane="topRight" activeCell="F2" sqref="F2"/>
      <selection pane="bottomLeft" activeCell="A9" sqref="A9"/>
      <selection pane="bottomRight" activeCell="E2" sqref="E1:E1048576"/>
    </sheetView>
  </sheetViews>
  <sheetFormatPr defaultColWidth="9" defaultRowHeight="12.75"/>
  <cols>
    <col min="1" max="1" width="5.44140625" style="366" customWidth="1"/>
    <col min="2" max="2" width="24.33203125" style="367" customWidth="1"/>
    <col min="3" max="3" width="28" style="367" customWidth="1"/>
    <col min="4" max="4" width="9.33203125" style="366" bestFit="1" customWidth="1"/>
    <col min="5" max="5" width="9" style="366" bestFit="1" customWidth="1"/>
    <col min="6" max="11" width="8.33203125" style="342" customWidth="1"/>
    <col min="12" max="13" width="8.33203125" style="368" customWidth="1"/>
    <col min="14" max="19" width="8.33203125" style="369" customWidth="1"/>
    <col min="20" max="21" width="8.33203125" style="368" customWidth="1"/>
    <col min="22" max="22" width="8" style="368" customWidth="1"/>
    <col min="23" max="25" width="8.33203125" style="368" customWidth="1"/>
    <col min="26" max="31" width="8.33203125" style="369" customWidth="1"/>
    <col min="32" max="37" width="8.33203125" style="368" customWidth="1"/>
    <col min="38" max="39" width="8.33203125" style="369" customWidth="1"/>
    <col min="40" max="45" width="8.33203125" style="368" customWidth="1"/>
    <col min="46" max="47" width="8.33203125" style="369" customWidth="1"/>
    <col min="48" max="53" width="8.33203125" style="368" customWidth="1"/>
    <col min="54" max="54" width="13.44140625" style="369" customWidth="1"/>
    <col min="55" max="55" width="13.21875" style="369" customWidth="1"/>
    <col min="56" max="56" width="12.88671875" style="368" customWidth="1"/>
    <col min="57" max="57" width="14.77734375" style="368" customWidth="1"/>
    <col min="58" max="58" width="13.88671875" style="368" customWidth="1"/>
    <col min="59" max="59" width="13.33203125" style="368" customWidth="1"/>
    <col min="60" max="60" width="14.109375" style="368" customWidth="1"/>
    <col min="61" max="61" width="15.21875" style="368" customWidth="1"/>
    <col min="62" max="62" width="11.6640625" style="368" customWidth="1"/>
    <col min="63" max="63" width="14.109375" style="369" bestFit="1" customWidth="1"/>
    <col min="64" max="64" width="14.77734375" style="368" customWidth="1"/>
    <col min="65" max="65" width="12.109375" style="369" customWidth="1"/>
    <col min="66" max="66" width="7.6640625" style="342" customWidth="1"/>
    <col min="67" max="71" width="7.6640625" style="369" customWidth="1"/>
    <col min="72" max="75" width="7.6640625" style="368" customWidth="1"/>
    <col min="76" max="77" width="7.6640625" style="369" customWidth="1"/>
    <col min="78" max="87" width="8" style="369" customWidth="1"/>
    <col min="88" max="89" width="8" style="368" customWidth="1"/>
    <col min="90" max="90" width="13" style="342" customWidth="1"/>
    <col min="91" max="92" width="8.109375" style="342" customWidth="1"/>
    <col min="93" max="93" width="8.77734375" style="342" customWidth="1"/>
    <col min="94" max="94" width="8.21875" style="342" customWidth="1"/>
    <col min="95" max="95" width="8.33203125" style="342" customWidth="1"/>
    <col min="96" max="96" width="8.21875" style="342" customWidth="1"/>
    <col min="97" max="97" width="8.44140625" style="342" customWidth="1"/>
    <col min="98" max="98" width="8" style="342" customWidth="1"/>
    <col min="99" max="99" width="8.44140625" style="342" customWidth="1"/>
    <col min="100" max="100" width="8" style="342" customWidth="1"/>
    <col min="101" max="101" width="8.44140625" style="342" customWidth="1"/>
    <col min="102" max="103" width="8" style="342" customWidth="1"/>
    <col min="104" max="107" width="8.77734375" style="369" customWidth="1"/>
    <col min="108" max="111" width="8.77734375" style="368" customWidth="1"/>
    <col min="112" max="115" width="8.77734375" style="369" customWidth="1"/>
    <col min="116" max="116" width="9.109375" style="342" bestFit="1" customWidth="1"/>
    <col min="117" max="117" width="8.77734375" style="369" customWidth="1"/>
    <col min="118" max="118" width="10.44140625" style="369" customWidth="1"/>
    <col min="119" max="120" width="11.21875" style="369" customWidth="1"/>
    <col min="121" max="121" width="10.6640625" style="369" customWidth="1"/>
    <col min="122" max="122" width="10.77734375" style="368" customWidth="1"/>
    <col min="123" max="123" width="10.88671875" style="368" customWidth="1"/>
    <col min="124" max="124" width="10.44140625" style="368" customWidth="1"/>
    <col min="125" max="125" width="11.109375" style="368" customWidth="1"/>
    <col min="126" max="126" width="10.109375" style="369" customWidth="1"/>
    <col min="127" max="127" width="9.88671875" style="369" customWidth="1"/>
    <col min="128" max="128" width="10.109375" style="369" customWidth="1"/>
    <col min="129" max="129" width="10" style="369" customWidth="1"/>
    <col min="130" max="130" width="11.33203125" style="342" customWidth="1"/>
    <col min="131" max="131" width="12.109375" style="369" customWidth="1"/>
    <col min="132" max="16384" width="9" style="342"/>
  </cols>
  <sheetData>
    <row r="1" spans="1:131" hidden="1">
      <c r="A1" s="292" t="s">
        <v>300</v>
      </c>
      <c r="B1" s="293" t="s">
        <v>301</v>
      </c>
      <c r="C1" s="313"/>
      <c r="D1" s="294"/>
      <c r="E1" s="295"/>
      <c r="F1" s="353">
        <v>275</v>
      </c>
      <c r="G1" s="24"/>
      <c r="H1" s="353"/>
      <c r="I1" s="25"/>
      <c r="J1" s="353">
        <v>172</v>
      </c>
      <c r="K1" s="24"/>
      <c r="L1" s="353"/>
      <c r="M1" s="25"/>
      <c r="N1" s="353">
        <v>281</v>
      </c>
      <c r="O1" s="24"/>
      <c r="P1" s="353"/>
      <c r="Q1" s="25"/>
      <c r="R1" s="353">
        <v>90</v>
      </c>
      <c r="S1" s="24"/>
      <c r="T1" s="353"/>
      <c r="U1" s="25"/>
      <c r="V1" s="353">
        <v>194</v>
      </c>
      <c r="W1" s="24"/>
      <c r="X1" s="353"/>
      <c r="Y1" s="25"/>
      <c r="Z1" s="353">
        <v>61</v>
      </c>
      <c r="AA1" s="24"/>
      <c r="AB1" s="353"/>
      <c r="AC1" s="25"/>
      <c r="AD1" s="353">
        <v>80</v>
      </c>
      <c r="AE1" s="24"/>
      <c r="AF1" s="353"/>
      <c r="AG1" s="25"/>
      <c r="AH1" s="353">
        <v>14</v>
      </c>
      <c r="AI1" s="354"/>
      <c r="AJ1" s="353"/>
      <c r="AK1" s="25"/>
      <c r="AL1" s="353">
        <v>8</v>
      </c>
      <c r="AM1" s="24"/>
      <c r="AN1" s="353"/>
      <c r="AO1" s="25"/>
      <c r="AP1" s="353">
        <v>2</v>
      </c>
      <c r="AQ1" s="354"/>
      <c r="AR1" s="353"/>
      <c r="AS1" s="25"/>
      <c r="AT1" s="353"/>
      <c r="AU1" s="24"/>
      <c r="AV1" s="353"/>
      <c r="AW1" s="25"/>
      <c r="AX1" s="353"/>
      <c r="AY1" s="354"/>
      <c r="AZ1" s="353"/>
      <c r="BA1" s="25"/>
      <c r="BB1" s="355">
        <v>48094471.284999996</v>
      </c>
      <c r="BC1" s="24"/>
      <c r="BD1" s="353">
        <v>28312153.904600002</v>
      </c>
      <c r="BE1" s="24"/>
      <c r="BF1" s="353">
        <v>16833886.9826</v>
      </c>
      <c r="BG1" s="24"/>
      <c r="BH1" s="353">
        <v>3838419.5378</v>
      </c>
      <c r="BI1" s="24"/>
      <c r="BJ1" s="353">
        <v>542109.13840000005</v>
      </c>
      <c r="BK1" s="20"/>
      <c r="BL1" s="353">
        <v>0</v>
      </c>
      <c r="BM1" s="21"/>
      <c r="BN1" s="296">
        <f>((F1*9)+(H1*10)+(J1*11)+(L1*12))</f>
        <v>4367</v>
      </c>
      <c r="BO1" s="297">
        <f>((G1*9)+(I1*10)+(K1*11)+(M1*12))</f>
        <v>0</v>
      </c>
      <c r="BP1" s="298">
        <f>((N1*9)+(P1*10)+(R1*11)+(T1*12))</f>
        <v>3519</v>
      </c>
      <c r="BQ1" s="297">
        <f>((O1*9)+(Q1*10)+(S1*11)+(U1*12))</f>
        <v>0</v>
      </c>
      <c r="BR1" s="298">
        <f>((V1*9)+(X1*10)+(Z1*11)+(AB1*12))</f>
        <v>2417</v>
      </c>
      <c r="BS1" s="297">
        <f>((W1*9)+(Y1*10)+(AA1*11)+(AC1*12))</f>
        <v>0</v>
      </c>
      <c r="BT1" s="298">
        <f>((AD1*9)+(AF1*10)+(AH1*11)+(AJ1*12))</f>
        <v>874</v>
      </c>
      <c r="BU1" s="297">
        <f>((AE1*9)+(AG1*10)+(AI1*11)+(AK1*12))</f>
        <v>0</v>
      </c>
      <c r="BV1" s="298">
        <f>((AL1*9)+(AN1*10)+(AP1*11)+(AR1*12))</f>
        <v>94</v>
      </c>
      <c r="BW1" s="299">
        <f>((AM1*9)+(AO1*10)+(AQ1*11)+(AS1*12))</f>
        <v>0</v>
      </c>
      <c r="BX1" s="298">
        <f>((AT1*9)+(AV1*10)+(AX1*11)+(AZ1*12))</f>
        <v>0</v>
      </c>
      <c r="BY1" s="299">
        <f>((AU1*9)+(AW1*10)+(AY1*11)+(BA1*12))</f>
        <v>0</v>
      </c>
      <c r="BZ1" s="28">
        <f t="shared" ref="BZ1:CK1" si="0">IF(BN1&gt;0,BB1/BN1,)</f>
        <v>11013.160358369589</v>
      </c>
      <c r="CA1" s="29">
        <f t="shared" si="0"/>
        <v>0</v>
      </c>
      <c r="CB1" s="28">
        <f t="shared" si="0"/>
        <v>8045.5111976697926</v>
      </c>
      <c r="CC1" s="29">
        <f t="shared" si="0"/>
        <v>0</v>
      </c>
      <c r="CD1" s="28">
        <f t="shared" si="0"/>
        <v>6964.7856775341334</v>
      </c>
      <c r="CE1" s="29">
        <f t="shared" si="0"/>
        <v>0</v>
      </c>
      <c r="CF1" s="28">
        <f t="shared" si="0"/>
        <v>4391.7843681922195</v>
      </c>
      <c r="CG1" s="29">
        <f t="shared" si="0"/>
        <v>0</v>
      </c>
      <c r="CH1" s="28">
        <f t="shared" si="0"/>
        <v>5767.1184936170221</v>
      </c>
      <c r="CI1" s="29">
        <f t="shared" si="0"/>
        <v>0</v>
      </c>
      <c r="CJ1" s="28">
        <f t="shared" si="0"/>
        <v>0</v>
      </c>
      <c r="CK1" s="29">
        <f t="shared" si="0"/>
        <v>0</v>
      </c>
      <c r="CL1" s="300">
        <f t="shared" ref="CL1:CU1" si="1">+BZ1*9</f>
        <v>99118.443225326293</v>
      </c>
      <c r="CM1" s="299">
        <f t="shared" si="1"/>
        <v>0</v>
      </c>
      <c r="CN1" s="301">
        <f t="shared" si="1"/>
        <v>72409.600779028129</v>
      </c>
      <c r="CO1" s="297">
        <f t="shared" si="1"/>
        <v>0</v>
      </c>
      <c r="CP1" s="298">
        <f t="shared" si="1"/>
        <v>62683.071097807202</v>
      </c>
      <c r="CQ1" s="297">
        <f t="shared" si="1"/>
        <v>0</v>
      </c>
      <c r="CR1" s="298">
        <f t="shared" si="1"/>
        <v>39526.059313729973</v>
      </c>
      <c r="CS1" s="297">
        <f t="shared" si="1"/>
        <v>0</v>
      </c>
      <c r="CT1" s="298">
        <f t="shared" si="1"/>
        <v>51904.066442553201</v>
      </c>
      <c r="CU1" s="299">
        <f t="shared" si="1"/>
        <v>0</v>
      </c>
      <c r="CV1" s="301"/>
      <c r="CW1" s="299"/>
      <c r="CX1" s="301">
        <f>IF(DL1&gt;0,((CL1*CZ1)+(CN1*DB1)+(CP1*DD1)+(CR1*DF1)+(CT1*DH1)+(CV1*DJ1))/DL1,)</f>
        <v>77645.352065078405</v>
      </c>
      <c r="CY1" s="302">
        <f>IF(DM1&gt;0,((CM1*DA1)+(CO1*DC1)+(CQ1*DE1)+(CS1*DG1)+(CU1*DI1)+(CW1*DK1))/DM1,)</f>
        <v>0</v>
      </c>
      <c r="CZ1" s="26">
        <f t="shared" ref="CZ1:DA1" si="2">+F1+H1+J1+L1</f>
        <v>447</v>
      </c>
      <c r="DA1" s="30">
        <f t="shared" si="2"/>
        <v>0</v>
      </c>
      <c r="DB1" s="28">
        <f t="shared" ref="DB1:DC1" si="3">+N1+P1+R1+T1</f>
        <v>371</v>
      </c>
      <c r="DC1" s="27">
        <f t="shared" si="3"/>
        <v>0</v>
      </c>
      <c r="DD1" s="28">
        <f t="shared" ref="DD1:DE1" si="4">+V1+X1+Z1+AB1</f>
        <v>255</v>
      </c>
      <c r="DE1" s="27">
        <f t="shared" si="4"/>
        <v>0</v>
      </c>
      <c r="DF1" s="28">
        <f t="shared" ref="DF1:DG1" si="5">+AD1+AF1+AH1+AJ1</f>
        <v>94</v>
      </c>
      <c r="DG1" s="27">
        <f t="shared" si="5"/>
        <v>0</v>
      </c>
      <c r="DH1" s="28">
        <f t="shared" ref="DH1:DI1" si="6">+AL1+AN1+AP1+AR1</f>
        <v>10</v>
      </c>
      <c r="DI1" s="29">
        <f t="shared" si="6"/>
        <v>0</v>
      </c>
      <c r="DJ1" s="28">
        <f t="shared" ref="DJ1:DK1" si="7">+AT1+AV1+AX1+AZ1</f>
        <v>0</v>
      </c>
      <c r="DK1" s="29">
        <f t="shared" si="7"/>
        <v>0</v>
      </c>
      <c r="DL1" s="28">
        <f>+CZ1+DB1+DD1+DF1+DH1+DJ1</f>
        <v>1177</v>
      </c>
      <c r="DM1" s="29">
        <f>+DA1+DC1+DE1+DG1+DI1+DK1</f>
        <v>0</v>
      </c>
      <c r="DN1" s="28">
        <f>+CZ1*CL1</f>
        <v>44305944.12172085</v>
      </c>
      <c r="DO1" s="30">
        <f t="shared" ref="DO1:EA1" si="8">+DA1*CM1</f>
        <v>0</v>
      </c>
      <c r="DP1" s="28">
        <f t="shared" si="8"/>
        <v>26863961.889019437</v>
      </c>
      <c r="DQ1" s="27">
        <f t="shared" si="8"/>
        <v>0</v>
      </c>
      <c r="DR1" s="28">
        <f t="shared" si="8"/>
        <v>15984183.129940836</v>
      </c>
      <c r="DS1" s="27">
        <f t="shared" si="8"/>
        <v>0</v>
      </c>
      <c r="DT1" s="28">
        <f t="shared" si="8"/>
        <v>3715449.5754906177</v>
      </c>
      <c r="DU1" s="27">
        <f t="shared" si="8"/>
        <v>0</v>
      </c>
      <c r="DV1" s="28">
        <f t="shared" si="8"/>
        <v>519040.66442553198</v>
      </c>
      <c r="DW1" s="29">
        <f t="shared" si="8"/>
        <v>0</v>
      </c>
      <c r="DX1" s="28">
        <f t="shared" si="8"/>
        <v>0</v>
      </c>
      <c r="DY1" s="29">
        <f t="shared" si="8"/>
        <v>0</v>
      </c>
      <c r="DZ1" s="28">
        <f t="shared" si="8"/>
        <v>91388579.380597278</v>
      </c>
      <c r="EA1" s="29">
        <f t="shared" si="8"/>
        <v>0</v>
      </c>
    </row>
    <row r="2" spans="1:131" s="1" customFormat="1" ht="16.5" thickBot="1">
      <c r="A2" s="2" t="s">
        <v>361</v>
      </c>
      <c r="B2" s="2"/>
      <c r="C2" s="2"/>
      <c r="D2" s="2"/>
      <c r="E2" s="2"/>
      <c r="F2" s="36" t="s">
        <v>293</v>
      </c>
      <c r="G2" s="36"/>
      <c r="H2" s="36"/>
      <c r="I2" s="36"/>
      <c r="J2" s="36"/>
      <c r="K2" s="36"/>
      <c r="L2" s="36"/>
      <c r="M2" s="36"/>
      <c r="N2" s="36"/>
      <c r="O2" s="36"/>
      <c r="P2" s="36"/>
      <c r="Q2" s="36"/>
      <c r="R2" s="36"/>
      <c r="S2" s="36"/>
      <c r="T2" s="36"/>
      <c r="U2" s="36"/>
      <c r="V2" s="36"/>
      <c r="W2" s="36"/>
      <c r="X2" s="36"/>
      <c r="Y2" s="36"/>
      <c r="Z2" s="36"/>
      <c r="AA2" s="36"/>
      <c r="AB2" s="36"/>
      <c r="AC2" s="36"/>
      <c r="AD2" s="36"/>
      <c r="AE2" s="36"/>
      <c r="AF2" s="36"/>
      <c r="AG2" s="36"/>
      <c r="AH2" s="36"/>
      <c r="AI2" s="36"/>
      <c r="AJ2" s="36"/>
      <c r="AK2" s="36"/>
      <c r="AL2" s="36"/>
      <c r="AM2" s="36"/>
      <c r="AN2" s="36"/>
      <c r="AO2" s="36"/>
      <c r="AP2" s="36"/>
      <c r="AQ2" s="36"/>
      <c r="AR2" s="36"/>
      <c r="AS2" s="36"/>
      <c r="AT2" s="36"/>
      <c r="AU2" s="36"/>
      <c r="AV2" s="36"/>
      <c r="AW2" s="36"/>
      <c r="AX2" s="36"/>
      <c r="AY2" s="36"/>
      <c r="AZ2" s="36"/>
      <c r="BA2" s="36"/>
      <c r="BB2" s="35" t="s">
        <v>294</v>
      </c>
      <c r="BC2" s="36"/>
      <c r="BD2" s="36"/>
      <c r="BE2" s="36"/>
      <c r="BF2" s="36"/>
      <c r="BG2" s="36"/>
      <c r="BH2" s="36"/>
      <c r="BI2" s="36"/>
      <c r="BJ2" s="36"/>
      <c r="BK2" s="36"/>
      <c r="BL2" s="36"/>
      <c r="BM2" s="36"/>
      <c r="BN2" s="35" t="s">
        <v>295</v>
      </c>
      <c r="BO2" s="36"/>
      <c r="BP2" s="36"/>
      <c r="BQ2" s="36"/>
      <c r="BR2" s="36"/>
      <c r="BS2" s="36"/>
      <c r="BT2" s="36"/>
      <c r="BU2" s="36"/>
      <c r="BV2" s="36"/>
      <c r="BW2" s="36"/>
      <c r="BX2" s="36"/>
      <c r="BY2" s="36"/>
      <c r="BZ2" s="35" t="s">
        <v>296</v>
      </c>
      <c r="CA2" s="36"/>
      <c r="CB2" s="36"/>
      <c r="CC2" s="36"/>
      <c r="CD2" s="36"/>
      <c r="CE2" s="36"/>
      <c r="CF2" s="36"/>
      <c r="CG2" s="36"/>
      <c r="CH2" s="36"/>
      <c r="CI2" s="36"/>
      <c r="CJ2" s="36"/>
      <c r="CK2" s="36"/>
      <c r="CL2" s="35" t="s">
        <v>297</v>
      </c>
      <c r="CM2" s="36"/>
      <c r="CN2" s="36"/>
      <c r="CO2" s="36"/>
      <c r="CP2" s="36"/>
      <c r="CQ2" s="36"/>
      <c r="CR2" s="36"/>
      <c r="CS2" s="36"/>
      <c r="CT2" s="36"/>
      <c r="CU2" s="36"/>
      <c r="CV2" s="36"/>
      <c r="CW2" s="36"/>
      <c r="CX2" s="36"/>
      <c r="CY2" s="37"/>
      <c r="CZ2" s="35" t="s">
        <v>298</v>
      </c>
      <c r="DA2" s="36"/>
      <c r="DB2" s="36"/>
      <c r="DC2" s="36"/>
      <c r="DD2" s="36"/>
      <c r="DE2" s="36"/>
      <c r="DF2" s="36"/>
      <c r="DG2" s="36"/>
      <c r="DH2" s="36"/>
      <c r="DI2" s="36"/>
      <c r="DJ2" s="36"/>
      <c r="DK2" s="36"/>
      <c r="DL2" s="36"/>
      <c r="DM2" s="36"/>
      <c r="DN2" s="35" t="s">
        <v>299</v>
      </c>
      <c r="DO2" s="36"/>
      <c r="DP2" s="36"/>
      <c r="DQ2" s="36"/>
      <c r="DR2" s="36"/>
      <c r="DS2" s="36"/>
      <c r="DT2" s="36"/>
      <c r="DU2" s="36"/>
      <c r="DV2" s="36"/>
      <c r="DW2" s="36"/>
      <c r="DX2" s="36"/>
      <c r="DY2" s="36"/>
      <c r="DZ2" s="36"/>
      <c r="EA2" s="36"/>
    </row>
    <row r="3" spans="1:131" s="1" customFormat="1" ht="16.5" thickTop="1">
      <c r="A3" s="34"/>
      <c r="B3" s="34"/>
      <c r="C3" s="34"/>
      <c r="D3" s="34"/>
      <c r="E3" s="34"/>
      <c r="F3" s="3"/>
      <c r="G3" s="3"/>
      <c r="H3" s="3"/>
      <c r="I3" s="3"/>
      <c r="J3" s="3"/>
      <c r="K3" s="3"/>
      <c r="L3" s="3"/>
      <c r="M3" s="3"/>
      <c r="N3" s="3"/>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4"/>
      <c r="BC3" s="3"/>
      <c r="BD3" s="3"/>
      <c r="BE3" s="3"/>
      <c r="BF3" s="3"/>
      <c r="BG3" s="3"/>
      <c r="BH3" s="3"/>
      <c r="BI3" s="3"/>
      <c r="BJ3" s="3"/>
      <c r="BK3" s="3"/>
      <c r="BL3" s="3"/>
      <c r="BM3" s="44"/>
      <c r="BN3" s="58" t="s">
        <v>16</v>
      </c>
      <c r="BO3" s="59"/>
      <c r="BP3" s="59"/>
      <c r="BQ3" s="59"/>
      <c r="BR3" s="59"/>
      <c r="BS3" s="59"/>
      <c r="BT3" s="59"/>
      <c r="BU3" s="59"/>
      <c r="BV3" s="59"/>
      <c r="BW3" s="59"/>
      <c r="BX3" s="59"/>
      <c r="BY3" s="60"/>
      <c r="BZ3" s="61" t="s">
        <v>13</v>
      </c>
      <c r="CA3" s="62"/>
      <c r="CB3" s="62"/>
      <c r="CC3" s="62"/>
      <c r="CD3" s="62"/>
      <c r="CE3" s="62"/>
      <c r="CF3" s="62"/>
      <c r="CG3" s="62"/>
      <c r="CH3" s="62"/>
      <c r="CI3" s="62"/>
      <c r="CJ3" s="62"/>
      <c r="CK3" s="63"/>
      <c r="CL3" s="61" t="s">
        <v>14</v>
      </c>
      <c r="CM3" s="62"/>
      <c r="CN3" s="62"/>
      <c r="CO3" s="62"/>
      <c r="CP3" s="62"/>
      <c r="CQ3" s="62"/>
      <c r="CR3" s="62"/>
      <c r="CS3" s="62"/>
      <c r="CT3" s="62"/>
      <c r="CU3" s="62"/>
      <c r="CV3" s="62"/>
      <c r="CW3" s="62"/>
      <c r="CX3" s="62"/>
      <c r="CY3" s="62"/>
      <c r="CZ3" s="61" t="s">
        <v>15</v>
      </c>
      <c r="DA3" s="59"/>
      <c r="DB3" s="59"/>
      <c r="DC3" s="59"/>
      <c r="DD3" s="59"/>
      <c r="DE3" s="59"/>
      <c r="DF3" s="59"/>
      <c r="DG3" s="59"/>
      <c r="DH3" s="59"/>
      <c r="DI3" s="59"/>
      <c r="DJ3" s="59"/>
      <c r="DK3" s="59"/>
      <c r="DL3" s="59"/>
      <c r="DM3" s="59"/>
      <c r="DN3" s="61" t="s">
        <v>273</v>
      </c>
      <c r="DO3" s="59"/>
      <c r="DP3" s="59"/>
      <c r="DQ3" s="59"/>
      <c r="DR3" s="59"/>
      <c r="DS3" s="59"/>
      <c r="DT3" s="59"/>
      <c r="DU3" s="59"/>
      <c r="DV3" s="59"/>
      <c r="DW3" s="59"/>
      <c r="DX3" s="59"/>
      <c r="DY3" s="59"/>
      <c r="DZ3" s="59"/>
      <c r="EA3" s="59"/>
    </row>
    <row r="4" spans="1:131" s="1" customFormat="1" ht="15.75">
      <c r="A4" s="356" t="s">
        <v>367</v>
      </c>
      <c r="B4" s="357"/>
      <c r="C4" s="357"/>
      <c r="D4" s="357"/>
      <c r="E4" s="357"/>
      <c r="F4" s="47" t="s">
        <v>12</v>
      </c>
      <c r="G4" s="47"/>
      <c r="H4" s="47"/>
      <c r="I4" s="47"/>
      <c r="J4" s="47"/>
      <c r="K4" s="47"/>
      <c r="L4" s="47"/>
      <c r="M4" s="47"/>
      <c r="N4" s="47" t="s">
        <v>4</v>
      </c>
      <c r="O4" s="47"/>
      <c r="P4" s="47"/>
      <c r="Q4" s="47"/>
      <c r="R4" s="47"/>
      <c r="S4" s="47"/>
      <c r="T4" s="47"/>
      <c r="U4" s="47"/>
      <c r="V4" s="47" t="s">
        <v>5</v>
      </c>
      <c r="W4" s="47"/>
      <c r="X4" s="47"/>
      <c r="Y4" s="47"/>
      <c r="Z4" s="47"/>
      <c r="AA4" s="47"/>
      <c r="AB4" s="47"/>
      <c r="AC4" s="47"/>
      <c r="AD4" s="48" t="s">
        <v>6</v>
      </c>
      <c r="AE4" s="47"/>
      <c r="AF4" s="47"/>
      <c r="AG4" s="47"/>
      <c r="AH4" s="47"/>
      <c r="AI4" s="47"/>
      <c r="AJ4" s="47"/>
      <c r="AK4" s="47"/>
      <c r="AL4" s="48" t="s">
        <v>155</v>
      </c>
      <c r="AM4" s="47"/>
      <c r="AN4" s="47"/>
      <c r="AO4" s="47"/>
      <c r="AP4" s="47"/>
      <c r="AQ4" s="47"/>
      <c r="AR4" s="47"/>
      <c r="AS4" s="47"/>
      <c r="AT4" s="48" t="s">
        <v>158</v>
      </c>
      <c r="AU4" s="47"/>
      <c r="AV4" s="47"/>
      <c r="AW4" s="47"/>
      <c r="AX4" s="47"/>
      <c r="AY4" s="47"/>
      <c r="AZ4" s="47"/>
      <c r="BA4" s="47"/>
      <c r="BB4" s="50"/>
      <c r="BC4" s="51"/>
      <c r="BD4" s="15"/>
      <c r="BE4" s="18"/>
      <c r="BF4" s="15"/>
      <c r="BG4" s="18"/>
      <c r="BH4" s="52"/>
      <c r="BI4" s="36"/>
      <c r="BJ4" s="15"/>
      <c r="BK4" s="18"/>
      <c r="BL4" s="15"/>
      <c r="BM4" s="18"/>
      <c r="BN4" s="19"/>
      <c r="BO4" s="45"/>
      <c r="BP4" s="16"/>
      <c r="BQ4" s="45"/>
      <c r="BR4" s="16"/>
      <c r="BS4" s="45"/>
      <c r="BT4" s="16"/>
      <c r="BU4" s="45"/>
      <c r="BV4" s="16"/>
      <c r="BW4" s="45"/>
      <c r="BX4" s="16"/>
      <c r="BY4" s="46"/>
      <c r="BZ4" s="31"/>
      <c r="CA4" s="32"/>
      <c r="CB4" s="33"/>
      <c r="CC4" s="32"/>
      <c r="CD4" s="33"/>
      <c r="CE4" s="32"/>
      <c r="CF4" s="33"/>
      <c r="CG4" s="32"/>
      <c r="CH4" s="33"/>
      <c r="CI4" s="32"/>
      <c r="CJ4" s="33"/>
      <c r="CK4" s="32"/>
      <c r="CL4" s="31"/>
      <c r="CM4" s="32"/>
      <c r="CN4" s="33"/>
      <c r="CO4" s="32"/>
      <c r="CP4" s="33"/>
      <c r="CQ4" s="32"/>
      <c r="CR4" s="33"/>
      <c r="CS4" s="32"/>
      <c r="CT4" s="33"/>
      <c r="CU4" s="32"/>
      <c r="CV4" s="41"/>
      <c r="CW4" s="32"/>
      <c r="CX4" s="14"/>
      <c r="CY4" s="13"/>
      <c r="CZ4" s="12"/>
      <c r="DA4" s="13"/>
      <c r="DB4" s="16"/>
      <c r="DC4" s="13"/>
      <c r="DD4" s="16"/>
      <c r="DE4" s="13"/>
      <c r="DF4" s="14"/>
      <c r="DG4" s="13"/>
      <c r="DH4" s="38"/>
      <c r="DI4" s="13"/>
      <c r="DJ4" s="38"/>
      <c r="DK4" s="13"/>
      <c r="DL4" s="14"/>
      <c r="DM4" s="13"/>
      <c r="DN4" s="12"/>
      <c r="DO4" s="13"/>
      <c r="DP4" s="16"/>
      <c r="DQ4" s="13"/>
      <c r="DR4" s="16"/>
      <c r="DS4" s="358"/>
      <c r="DT4" s="14"/>
      <c r="DU4" s="13"/>
      <c r="DV4" s="38"/>
      <c r="DW4" s="13"/>
      <c r="DX4" s="38"/>
      <c r="DY4" s="13"/>
      <c r="DZ4" s="14"/>
      <c r="EA4" s="358"/>
    </row>
    <row r="5" spans="1:131" s="1" customFormat="1" ht="42.75" customHeight="1">
      <c r="A5" s="675" t="s">
        <v>368</v>
      </c>
      <c r="B5" s="676"/>
      <c r="C5" s="676"/>
      <c r="D5" s="676"/>
      <c r="E5" s="676"/>
      <c r="F5" s="7" t="s">
        <v>8</v>
      </c>
      <c r="G5" s="7"/>
      <c r="H5" s="7" t="s">
        <v>9</v>
      </c>
      <c r="I5" s="7"/>
      <c r="J5" s="7" t="s">
        <v>10</v>
      </c>
      <c r="K5" s="7"/>
      <c r="L5" s="7" t="s">
        <v>11</v>
      </c>
      <c r="M5" s="7"/>
      <c r="N5" s="7" t="s">
        <v>8</v>
      </c>
      <c r="O5" s="7"/>
      <c r="P5" s="7" t="s">
        <v>9</v>
      </c>
      <c r="Q5" s="7"/>
      <c r="R5" s="7" t="s">
        <v>10</v>
      </c>
      <c r="S5" s="7"/>
      <c r="T5" s="7" t="s">
        <v>11</v>
      </c>
      <c r="U5" s="7"/>
      <c r="V5" s="7" t="s">
        <v>8</v>
      </c>
      <c r="W5" s="7"/>
      <c r="X5" s="7" t="s">
        <v>9</v>
      </c>
      <c r="Y5" s="7"/>
      <c r="Z5" s="7" t="s">
        <v>10</v>
      </c>
      <c r="AA5" s="7"/>
      <c r="AB5" s="7" t="s">
        <v>11</v>
      </c>
      <c r="AC5" s="7"/>
      <c r="AD5" s="7" t="s">
        <v>8</v>
      </c>
      <c r="AE5" s="7"/>
      <c r="AF5" s="7" t="s">
        <v>9</v>
      </c>
      <c r="AG5" s="7"/>
      <c r="AH5" s="7" t="s">
        <v>10</v>
      </c>
      <c r="AI5" s="7"/>
      <c r="AJ5" s="7" t="s">
        <v>11</v>
      </c>
      <c r="AK5" s="7"/>
      <c r="AL5" s="7" t="s">
        <v>8</v>
      </c>
      <c r="AM5" s="7"/>
      <c r="AN5" s="7" t="s">
        <v>9</v>
      </c>
      <c r="AO5" s="7"/>
      <c r="AP5" s="7" t="s">
        <v>10</v>
      </c>
      <c r="AQ5" s="7"/>
      <c r="AR5" s="7" t="s">
        <v>11</v>
      </c>
      <c r="AS5" s="7"/>
      <c r="AT5" s="7" t="s">
        <v>8</v>
      </c>
      <c r="AU5" s="7"/>
      <c r="AV5" s="7" t="s">
        <v>9</v>
      </c>
      <c r="AW5" s="7"/>
      <c r="AX5" s="7" t="s">
        <v>10</v>
      </c>
      <c r="AY5" s="7"/>
      <c r="AZ5" s="7" t="s">
        <v>11</v>
      </c>
      <c r="BA5" s="7"/>
      <c r="BB5" s="53" t="s">
        <v>3</v>
      </c>
      <c r="BC5" s="54"/>
      <c r="BD5" s="55" t="s">
        <v>4</v>
      </c>
      <c r="BE5" s="55"/>
      <c r="BF5" s="56" t="s">
        <v>5</v>
      </c>
      <c r="BG5" s="56"/>
      <c r="BH5" s="55" t="s">
        <v>6</v>
      </c>
      <c r="BI5" s="57"/>
      <c r="BJ5" s="42" t="s">
        <v>157</v>
      </c>
      <c r="BK5" s="43"/>
      <c r="BL5" s="42" t="s">
        <v>156</v>
      </c>
      <c r="BM5" s="43"/>
      <c r="BN5" s="31" t="s">
        <v>3</v>
      </c>
      <c r="BO5" s="33"/>
      <c r="BP5" s="33" t="s">
        <v>22</v>
      </c>
      <c r="BQ5" s="33"/>
      <c r="BR5" s="49" t="s">
        <v>23</v>
      </c>
      <c r="BS5" s="49"/>
      <c r="BT5" s="33" t="s">
        <v>6</v>
      </c>
      <c r="BU5" s="5"/>
      <c r="BV5" s="39" t="s">
        <v>157</v>
      </c>
      <c r="BW5" s="40"/>
      <c r="BX5" s="39" t="s">
        <v>156</v>
      </c>
      <c r="BY5" s="40"/>
      <c r="BZ5" s="31" t="s">
        <v>3</v>
      </c>
      <c r="CA5" s="32"/>
      <c r="CB5" s="33" t="s">
        <v>25</v>
      </c>
      <c r="CC5" s="32"/>
      <c r="CD5" s="33" t="s">
        <v>23</v>
      </c>
      <c r="CE5" s="32"/>
      <c r="CF5" s="33" t="s">
        <v>6</v>
      </c>
      <c r="CG5" s="32"/>
      <c r="CH5" s="39" t="s">
        <v>157</v>
      </c>
      <c r="CI5" s="40"/>
      <c r="CJ5" s="39" t="s">
        <v>156</v>
      </c>
      <c r="CK5" s="40"/>
      <c r="CL5" s="31" t="s">
        <v>3</v>
      </c>
      <c r="CM5" s="32"/>
      <c r="CN5" s="33" t="s">
        <v>25</v>
      </c>
      <c r="CO5" s="32"/>
      <c r="CP5" s="33" t="s">
        <v>23</v>
      </c>
      <c r="CQ5" s="32"/>
      <c r="CR5" s="33" t="s">
        <v>6</v>
      </c>
      <c r="CS5" s="32"/>
      <c r="CT5" s="39" t="s">
        <v>157</v>
      </c>
      <c r="CU5" s="40"/>
      <c r="CV5" s="39" t="s">
        <v>156</v>
      </c>
      <c r="CW5" s="40"/>
      <c r="CX5" s="14" t="s">
        <v>19</v>
      </c>
      <c r="CY5" s="6"/>
      <c r="CZ5" s="12" t="s">
        <v>3</v>
      </c>
      <c r="DA5" s="13"/>
      <c r="DB5" s="14" t="s">
        <v>25</v>
      </c>
      <c r="DC5" s="14"/>
      <c r="DD5" s="17" t="s">
        <v>23</v>
      </c>
      <c r="DE5" s="17"/>
      <c r="DF5" s="14" t="s">
        <v>6</v>
      </c>
      <c r="DG5" s="13"/>
      <c r="DH5" s="39" t="s">
        <v>157</v>
      </c>
      <c r="DI5" s="40"/>
      <c r="DJ5" s="39" t="s">
        <v>156</v>
      </c>
      <c r="DK5" s="40"/>
      <c r="DL5" s="14" t="s">
        <v>19</v>
      </c>
      <c r="DM5" s="6"/>
      <c r="DN5" s="12" t="s">
        <v>3</v>
      </c>
      <c r="DO5" s="13"/>
      <c r="DP5" s="14" t="s">
        <v>25</v>
      </c>
      <c r="DQ5" s="14"/>
      <c r="DR5" s="17" t="s">
        <v>23</v>
      </c>
      <c r="DS5" s="359"/>
      <c r="DT5" s="14" t="s">
        <v>6</v>
      </c>
      <c r="DU5" s="13"/>
      <c r="DV5" s="39" t="s">
        <v>157</v>
      </c>
      <c r="DW5" s="40"/>
      <c r="DX5" s="39" t="s">
        <v>156</v>
      </c>
      <c r="DY5" s="40"/>
      <c r="DZ5" s="14" t="s">
        <v>19</v>
      </c>
      <c r="EA5" s="360"/>
    </row>
    <row r="6" spans="1:131" s="1" customFormat="1" ht="12.75" customHeight="1">
      <c r="A6" s="361" t="s">
        <v>2</v>
      </c>
      <c r="B6" s="361" t="s">
        <v>0</v>
      </c>
      <c r="C6" s="361" t="s">
        <v>17</v>
      </c>
      <c r="D6" s="362" t="s">
        <v>18</v>
      </c>
      <c r="E6" s="362" t="s">
        <v>1</v>
      </c>
      <c r="F6" s="340" t="s">
        <v>369</v>
      </c>
      <c r="G6" s="8" t="s">
        <v>390</v>
      </c>
      <c r="H6" s="340" t="s">
        <v>369</v>
      </c>
      <c r="I6" s="8" t="s">
        <v>390</v>
      </c>
      <c r="J6" s="340" t="s">
        <v>369</v>
      </c>
      <c r="K6" s="8" t="s">
        <v>390</v>
      </c>
      <c r="L6" s="340" t="s">
        <v>369</v>
      </c>
      <c r="M6" s="8" t="s">
        <v>390</v>
      </c>
      <c r="N6" s="340" t="s">
        <v>369</v>
      </c>
      <c r="O6" s="8" t="s">
        <v>390</v>
      </c>
      <c r="P6" s="340" t="s">
        <v>369</v>
      </c>
      <c r="Q6" s="8" t="s">
        <v>390</v>
      </c>
      <c r="R6" s="340" t="s">
        <v>369</v>
      </c>
      <c r="S6" s="8" t="s">
        <v>390</v>
      </c>
      <c r="T6" s="340" t="s">
        <v>369</v>
      </c>
      <c r="U6" s="8" t="s">
        <v>390</v>
      </c>
      <c r="V6" s="340" t="s">
        <v>369</v>
      </c>
      <c r="W6" s="8" t="s">
        <v>390</v>
      </c>
      <c r="X6" s="340" t="s">
        <v>369</v>
      </c>
      <c r="Y6" s="8" t="s">
        <v>390</v>
      </c>
      <c r="Z6" s="340" t="s">
        <v>369</v>
      </c>
      <c r="AA6" s="8" t="s">
        <v>390</v>
      </c>
      <c r="AB6" s="340" t="s">
        <v>369</v>
      </c>
      <c r="AC6" s="8" t="s">
        <v>390</v>
      </c>
      <c r="AD6" s="340" t="s">
        <v>369</v>
      </c>
      <c r="AE6" s="8" t="s">
        <v>390</v>
      </c>
      <c r="AF6" s="340" t="s">
        <v>369</v>
      </c>
      <c r="AG6" s="8" t="s">
        <v>390</v>
      </c>
      <c r="AH6" s="340" t="s">
        <v>369</v>
      </c>
      <c r="AI6" s="8" t="s">
        <v>390</v>
      </c>
      <c r="AJ6" s="340" t="s">
        <v>369</v>
      </c>
      <c r="AK6" s="8" t="s">
        <v>390</v>
      </c>
      <c r="AL6" s="340" t="s">
        <v>369</v>
      </c>
      <c r="AM6" s="8" t="s">
        <v>390</v>
      </c>
      <c r="AN6" s="340" t="s">
        <v>369</v>
      </c>
      <c r="AO6" s="8" t="s">
        <v>390</v>
      </c>
      <c r="AP6" s="340" t="s">
        <v>369</v>
      </c>
      <c r="AQ6" s="8" t="s">
        <v>390</v>
      </c>
      <c r="AR6" s="340" t="s">
        <v>369</v>
      </c>
      <c r="AS6" s="8" t="s">
        <v>390</v>
      </c>
      <c r="AT6" s="340" t="s">
        <v>369</v>
      </c>
      <c r="AU6" s="8" t="s">
        <v>390</v>
      </c>
      <c r="AV6" s="340" t="s">
        <v>369</v>
      </c>
      <c r="AW6" s="8" t="s">
        <v>390</v>
      </c>
      <c r="AX6" s="340" t="s">
        <v>369</v>
      </c>
      <c r="AY6" s="8" t="s">
        <v>390</v>
      </c>
      <c r="AZ6" s="340" t="s">
        <v>369</v>
      </c>
      <c r="BA6" s="8" t="s">
        <v>390</v>
      </c>
      <c r="BB6" s="340" t="s">
        <v>369</v>
      </c>
      <c r="BC6" s="8" t="s">
        <v>390</v>
      </c>
      <c r="BD6" s="340" t="s">
        <v>369</v>
      </c>
      <c r="BE6" s="8" t="s">
        <v>390</v>
      </c>
      <c r="BF6" s="340" t="s">
        <v>369</v>
      </c>
      <c r="BG6" s="8" t="s">
        <v>390</v>
      </c>
      <c r="BH6" s="340" t="s">
        <v>369</v>
      </c>
      <c r="BI6" s="8" t="s">
        <v>390</v>
      </c>
      <c r="BJ6" s="340" t="s">
        <v>369</v>
      </c>
      <c r="BK6" s="8" t="s">
        <v>390</v>
      </c>
      <c r="BL6" s="340" t="s">
        <v>369</v>
      </c>
      <c r="BM6" s="8" t="s">
        <v>390</v>
      </c>
      <c r="BN6" s="11" t="s">
        <v>369</v>
      </c>
      <c r="BO6" s="9" t="s">
        <v>390</v>
      </c>
      <c r="BP6" s="10" t="s">
        <v>369</v>
      </c>
      <c r="BQ6" s="9" t="s">
        <v>390</v>
      </c>
      <c r="BR6" s="10" t="s">
        <v>369</v>
      </c>
      <c r="BS6" s="9" t="s">
        <v>390</v>
      </c>
      <c r="BT6" s="10" t="s">
        <v>369</v>
      </c>
      <c r="BU6" s="9" t="s">
        <v>390</v>
      </c>
      <c r="BV6" s="10" t="s">
        <v>369</v>
      </c>
      <c r="BW6" s="9" t="s">
        <v>390</v>
      </c>
      <c r="BX6" s="10" t="s">
        <v>369</v>
      </c>
      <c r="BY6" s="9" t="s">
        <v>390</v>
      </c>
      <c r="BZ6" s="11" t="s">
        <v>369</v>
      </c>
      <c r="CA6" s="9" t="s">
        <v>390</v>
      </c>
      <c r="CB6" s="10" t="s">
        <v>369</v>
      </c>
      <c r="CC6" s="9" t="s">
        <v>390</v>
      </c>
      <c r="CD6" s="10" t="s">
        <v>369</v>
      </c>
      <c r="CE6" s="9" t="s">
        <v>390</v>
      </c>
      <c r="CF6" s="10" t="s">
        <v>369</v>
      </c>
      <c r="CG6" s="9" t="s">
        <v>390</v>
      </c>
      <c r="CH6" s="10" t="s">
        <v>369</v>
      </c>
      <c r="CI6" s="9" t="s">
        <v>390</v>
      </c>
      <c r="CJ6" s="10" t="s">
        <v>369</v>
      </c>
      <c r="CK6" s="9" t="s">
        <v>390</v>
      </c>
      <c r="CL6" s="11" t="s">
        <v>369</v>
      </c>
      <c r="CM6" s="9" t="s">
        <v>390</v>
      </c>
      <c r="CN6" s="10" t="s">
        <v>369</v>
      </c>
      <c r="CO6" s="9" t="s">
        <v>390</v>
      </c>
      <c r="CP6" s="10" t="s">
        <v>369</v>
      </c>
      <c r="CQ6" s="9" t="s">
        <v>390</v>
      </c>
      <c r="CR6" s="10" t="s">
        <v>369</v>
      </c>
      <c r="CS6" s="9" t="s">
        <v>390</v>
      </c>
      <c r="CT6" s="10" t="s">
        <v>369</v>
      </c>
      <c r="CU6" s="9" t="s">
        <v>390</v>
      </c>
      <c r="CV6" s="10" t="s">
        <v>369</v>
      </c>
      <c r="CW6" s="9" t="s">
        <v>390</v>
      </c>
      <c r="CX6" s="10" t="s">
        <v>369</v>
      </c>
      <c r="CY6" s="9" t="s">
        <v>390</v>
      </c>
      <c r="CZ6" s="11" t="s">
        <v>369</v>
      </c>
      <c r="DA6" s="9" t="s">
        <v>390</v>
      </c>
      <c r="DB6" s="10" t="s">
        <v>369</v>
      </c>
      <c r="DC6" s="9" t="s">
        <v>390</v>
      </c>
      <c r="DD6" s="10" t="s">
        <v>369</v>
      </c>
      <c r="DE6" s="9" t="s">
        <v>390</v>
      </c>
      <c r="DF6" s="10" t="s">
        <v>369</v>
      </c>
      <c r="DG6" s="9" t="s">
        <v>390</v>
      </c>
      <c r="DH6" s="10" t="s">
        <v>369</v>
      </c>
      <c r="DI6" s="9" t="s">
        <v>390</v>
      </c>
      <c r="DJ6" s="10" t="s">
        <v>369</v>
      </c>
      <c r="DK6" s="9" t="s">
        <v>390</v>
      </c>
      <c r="DL6" s="10" t="s">
        <v>369</v>
      </c>
      <c r="DM6" s="9" t="s">
        <v>390</v>
      </c>
      <c r="DN6" s="11" t="s">
        <v>369</v>
      </c>
      <c r="DO6" s="9" t="s">
        <v>390</v>
      </c>
      <c r="DP6" s="10" t="s">
        <v>369</v>
      </c>
      <c r="DQ6" s="9" t="s">
        <v>390</v>
      </c>
      <c r="DR6" s="10" t="s">
        <v>369</v>
      </c>
      <c r="DS6" s="9" t="s">
        <v>390</v>
      </c>
      <c r="DT6" s="10" t="s">
        <v>369</v>
      </c>
      <c r="DU6" s="9" t="s">
        <v>390</v>
      </c>
      <c r="DV6" s="10" t="s">
        <v>369</v>
      </c>
      <c r="DW6" s="9" t="s">
        <v>390</v>
      </c>
      <c r="DX6" s="10" t="s">
        <v>369</v>
      </c>
      <c r="DY6" s="9" t="s">
        <v>390</v>
      </c>
      <c r="DZ6" s="10" t="s">
        <v>369</v>
      </c>
      <c r="EA6" s="363" t="s">
        <v>390</v>
      </c>
    </row>
    <row r="7" spans="1:131" s="365" customFormat="1" ht="25.5" hidden="1">
      <c r="A7" s="22" t="s">
        <v>2</v>
      </c>
      <c r="B7" s="23" t="s">
        <v>0</v>
      </c>
      <c r="C7" s="23" t="s">
        <v>26</v>
      </c>
      <c r="D7" s="22" t="s">
        <v>27</v>
      </c>
      <c r="E7" s="22" t="s">
        <v>1</v>
      </c>
      <c r="F7" s="364" t="s">
        <v>54</v>
      </c>
      <c r="G7" s="341" t="s">
        <v>43</v>
      </c>
      <c r="H7" s="364" t="s">
        <v>55</v>
      </c>
      <c r="I7" s="341" t="s">
        <v>56</v>
      </c>
      <c r="J7" s="364" t="s">
        <v>57</v>
      </c>
      <c r="K7" s="341" t="s">
        <v>48</v>
      </c>
      <c r="L7" s="364" t="s">
        <v>58</v>
      </c>
      <c r="M7" s="341" t="s">
        <v>59</v>
      </c>
      <c r="N7" s="364" t="s">
        <v>60</v>
      </c>
      <c r="O7" s="341" t="s">
        <v>44</v>
      </c>
      <c r="P7" s="364" t="s">
        <v>61</v>
      </c>
      <c r="Q7" s="341" t="s">
        <v>62</v>
      </c>
      <c r="R7" s="364" t="s">
        <v>63</v>
      </c>
      <c r="S7" s="341" t="s">
        <v>49</v>
      </c>
      <c r="T7" s="364" t="s">
        <v>64</v>
      </c>
      <c r="U7" s="341" t="s">
        <v>65</v>
      </c>
      <c r="V7" s="364" t="s">
        <v>67</v>
      </c>
      <c r="W7" s="341" t="s">
        <v>45</v>
      </c>
      <c r="X7" s="364" t="s">
        <v>68</v>
      </c>
      <c r="Y7" s="341" t="s">
        <v>66</v>
      </c>
      <c r="Z7" s="364" t="s">
        <v>69</v>
      </c>
      <c r="AA7" s="341" t="s">
        <v>50</v>
      </c>
      <c r="AB7" s="364" t="s">
        <v>70</v>
      </c>
      <c r="AC7" s="341" t="s">
        <v>71</v>
      </c>
      <c r="AD7" s="364" t="s">
        <v>72</v>
      </c>
      <c r="AE7" s="341" t="s">
        <v>46</v>
      </c>
      <c r="AF7" s="364" t="s">
        <v>73</v>
      </c>
      <c r="AG7" s="341" t="s">
        <v>74</v>
      </c>
      <c r="AH7" s="364" t="s">
        <v>75</v>
      </c>
      <c r="AI7" s="341" t="s">
        <v>51</v>
      </c>
      <c r="AJ7" s="364" t="s">
        <v>76</v>
      </c>
      <c r="AK7" s="341" t="s">
        <v>77</v>
      </c>
      <c r="AL7" s="364" t="s">
        <v>139</v>
      </c>
      <c r="AM7" s="341" t="s">
        <v>140</v>
      </c>
      <c r="AN7" s="364" t="s">
        <v>141</v>
      </c>
      <c r="AO7" s="341" t="s">
        <v>142</v>
      </c>
      <c r="AP7" s="364" t="s">
        <v>143</v>
      </c>
      <c r="AQ7" s="341" t="s">
        <v>144</v>
      </c>
      <c r="AR7" s="364" t="s">
        <v>145</v>
      </c>
      <c r="AS7" s="341" t="s">
        <v>146</v>
      </c>
      <c r="AT7" s="364" t="s">
        <v>78</v>
      </c>
      <c r="AU7" s="341" t="s">
        <v>47</v>
      </c>
      <c r="AV7" s="364" t="s">
        <v>79</v>
      </c>
      <c r="AW7" s="341" t="s">
        <v>80</v>
      </c>
      <c r="AX7" s="364" t="s">
        <v>81</v>
      </c>
      <c r="AY7" s="341" t="s">
        <v>52</v>
      </c>
      <c r="AZ7" s="364" t="s">
        <v>82</v>
      </c>
      <c r="BA7" s="341" t="s">
        <v>83</v>
      </c>
      <c r="BB7" s="364" t="s">
        <v>95</v>
      </c>
      <c r="BC7" s="341" t="s">
        <v>94</v>
      </c>
      <c r="BD7" s="364" t="s">
        <v>96</v>
      </c>
      <c r="BE7" s="341" t="s">
        <v>97</v>
      </c>
      <c r="BF7" s="364" t="s">
        <v>98</v>
      </c>
      <c r="BG7" s="341" t="s">
        <v>99</v>
      </c>
      <c r="BH7" s="364" t="s">
        <v>100</v>
      </c>
      <c r="BI7" s="341" t="s">
        <v>101</v>
      </c>
      <c r="BJ7" s="364" t="s">
        <v>149</v>
      </c>
      <c r="BK7" s="341" t="s">
        <v>150</v>
      </c>
      <c r="BL7" s="364" t="s">
        <v>102</v>
      </c>
      <c r="BM7" s="341" t="s">
        <v>103</v>
      </c>
      <c r="BN7" s="341" t="s">
        <v>84</v>
      </c>
      <c r="BO7" s="341" t="s">
        <v>85</v>
      </c>
      <c r="BP7" s="341" t="s">
        <v>86</v>
      </c>
      <c r="BQ7" s="341" t="s">
        <v>87</v>
      </c>
      <c r="BR7" s="341" t="s">
        <v>88</v>
      </c>
      <c r="BS7" s="341" t="s">
        <v>89</v>
      </c>
      <c r="BT7" s="341" t="s">
        <v>90</v>
      </c>
      <c r="BU7" s="341" t="s">
        <v>91</v>
      </c>
      <c r="BV7" s="341" t="s">
        <v>147</v>
      </c>
      <c r="BW7" s="341" t="s">
        <v>148</v>
      </c>
      <c r="BX7" s="341" t="s">
        <v>92</v>
      </c>
      <c r="BY7" s="341" t="s">
        <v>93</v>
      </c>
      <c r="BZ7" s="341" t="s">
        <v>104</v>
      </c>
      <c r="CA7" s="341" t="s">
        <v>105</v>
      </c>
      <c r="CB7" s="341" t="s">
        <v>106</v>
      </c>
      <c r="CC7" s="341" t="s">
        <v>107</v>
      </c>
      <c r="CD7" s="341" t="s">
        <v>108</v>
      </c>
      <c r="CE7" s="341" t="s">
        <v>109</v>
      </c>
      <c r="CF7" s="341" t="s">
        <v>110</v>
      </c>
      <c r="CG7" s="341" t="s">
        <v>111</v>
      </c>
      <c r="CH7" s="341" t="s">
        <v>151</v>
      </c>
      <c r="CI7" s="341" t="s">
        <v>152</v>
      </c>
      <c r="CJ7" s="341" t="s">
        <v>112</v>
      </c>
      <c r="CK7" s="341" t="s">
        <v>113</v>
      </c>
      <c r="CL7" s="341" t="s">
        <v>114</v>
      </c>
      <c r="CM7" s="341" t="s">
        <v>53</v>
      </c>
      <c r="CN7" s="364" t="s">
        <v>115</v>
      </c>
      <c r="CO7" s="364" t="s">
        <v>116</v>
      </c>
      <c r="CP7" s="364" t="s">
        <v>117</v>
      </c>
      <c r="CQ7" s="364" t="s">
        <v>118</v>
      </c>
      <c r="CR7" s="364" t="s">
        <v>119</v>
      </c>
      <c r="CS7" s="364" t="s">
        <v>120</v>
      </c>
      <c r="CT7" s="364" t="s">
        <v>153</v>
      </c>
      <c r="CU7" s="364" t="s">
        <v>154</v>
      </c>
      <c r="CV7" s="364" t="s">
        <v>121</v>
      </c>
      <c r="CW7" s="364" t="s">
        <v>122</v>
      </c>
      <c r="CX7" s="364" t="s">
        <v>123</v>
      </c>
      <c r="CY7" s="341" t="s">
        <v>124</v>
      </c>
      <c r="CZ7" s="341" t="s">
        <v>125</v>
      </c>
      <c r="DA7" s="341" t="s">
        <v>126</v>
      </c>
      <c r="DB7" s="364" t="s">
        <v>127</v>
      </c>
      <c r="DC7" s="364" t="s">
        <v>128</v>
      </c>
      <c r="DD7" s="364" t="s">
        <v>129</v>
      </c>
      <c r="DE7" s="364" t="s">
        <v>130</v>
      </c>
      <c r="DF7" s="364" t="s">
        <v>131</v>
      </c>
      <c r="DG7" s="364" t="s">
        <v>132</v>
      </c>
      <c r="DH7" s="364" t="s">
        <v>133</v>
      </c>
      <c r="DI7" s="364" t="s">
        <v>134</v>
      </c>
      <c r="DJ7" s="364" t="s">
        <v>135</v>
      </c>
      <c r="DK7" s="364" t="s">
        <v>136</v>
      </c>
      <c r="DL7" s="364" t="s">
        <v>137</v>
      </c>
      <c r="DM7" s="364" t="s">
        <v>138</v>
      </c>
      <c r="DN7" s="341" t="s">
        <v>274</v>
      </c>
      <c r="DO7" s="373" t="s">
        <v>275</v>
      </c>
      <c r="DP7" s="373" t="s">
        <v>276</v>
      </c>
      <c r="DQ7" s="373" t="s">
        <v>277</v>
      </c>
      <c r="DR7" s="373" t="s">
        <v>278</v>
      </c>
      <c r="DS7" s="373" t="s">
        <v>279</v>
      </c>
      <c r="DT7" s="373" t="s">
        <v>280</v>
      </c>
      <c r="DU7" s="373" t="s">
        <v>281</v>
      </c>
      <c r="DV7" s="373" t="s">
        <v>282</v>
      </c>
      <c r="DW7" s="373" t="s">
        <v>283</v>
      </c>
      <c r="DX7" s="373" t="s">
        <v>284</v>
      </c>
      <c r="DY7" s="373" t="s">
        <v>285</v>
      </c>
      <c r="DZ7" s="373" t="s">
        <v>287</v>
      </c>
      <c r="EA7" s="373" t="s">
        <v>286</v>
      </c>
    </row>
    <row r="8" spans="1:131">
      <c r="A8" s="411"/>
      <c r="B8" s="414" t="s">
        <v>391</v>
      </c>
      <c r="C8" s="412"/>
      <c r="D8" s="413"/>
      <c r="E8" s="413"/>
      <c r="F8" s="375">
        <v>274</v>
      </c>
      <c r="G8" s="376">
        <v>280</v>
      </c>
      <c r="H8" s="375"/>
      <c r="I8" s="376"/>
      <c r="J8" s="375"/>
      <c r="K8" s="376"/>
      <c r="L8" s="375">
        <v>168</v>
      </c>
      <c r="M8" s="376">
        <v>158</v>
      </c>
      <c r="N8" s="375">
        <v>302</v>
      </c>
      <c r="O8" s="376">
        <v>300</v>
      </c>
      <c r="P8" s="375"/>
      <c r="Q8" s="376"/>
      <c r="R8" s="375"/>
      <c r="S8" s="376"/>
      <c r="T8" s="375">
        <v>101</v>
      </c>
      <c r="U8" s="376">
        <v>106</v>
      </c>
      <c r="V8" s="375">
        <v>187</v>
      </c>
      <c r="W8" s="376">
        <v>175</v>
      </c>
      <c r="X8" s="375"/>
      <c r="Y8" s="376"/>
      <c r="Z8" s="375"/>
      <c r="AA8" s="376"/>
      <c r="AB8" s="375">
        <v>54</v>
      </c>
      <c r="AC8" s="376">
        <v>61</v>
      </c>
      <c r="AD8" s="375">
        <v>75</v>
      </c>
      <c r="AE8" s="376">
        <v>47</v>
      </c>
      <c r="AF8" s="375"/>
      <c r="AG8" s="376"/>
      <c r="AH8" s="375"/>
      <c r="AI8" s="376"/>
      <c r="AJ8" s="375">
        <v>14</v>
      </c>
      <c r="AK8" s="376">
        <v>9</v>
      </c>
      <c r="AL8" s="375">
        <v>9</v>
      </c>
      <c r="AM8" s="376">
        <v>66</v>
      </c>
      <c r="AN8" s="375"/>
      <c r="AO8" s="376"/>
      <c r="AP8" s="375"/>
      <c r="AQ8" s="376"/>
      <c r="AR8" s="375"/>
      <c r="AS8" s="376">
        <v>7</v>
      </c>
      <c r="AT8" s="375"/>
      <c r="AU8" s="376"/>
      <c r="AV8" s="375"/>
      <c r="AW8" s="376"/>
      <c r="AX8" s="375"/>
      <c r="AY8" s="376"/>
      <c r="AZ8" s="375"/>
      <c r="BA8" s="377"/>
      <c r="BB8" s="378">
        <v>53564635</v>
      </c>
      <c r="BC8" s="376">
        <v>54179205</v>
      </c>
      <c r="BD8" s="375">
        <v>33850081</v>
      </c>
      <c r="BE8" s="376">
        <v>34753134</v>
      </c>
      <c r="BF8" s="375">
        <v>17841950</v>
      </c>
      <c r="BG8" s="376">
        <v>17804190</v>
      </c>
      <c r="BH8" s="375">
        <v>4095989</v>
      </c>
      <c r="BI8" s="376">
        <v>2559788</v>
      </c>
      <c r="BJ8" s="375">
        <v>657870</v>
      </c>
      <c r="BK8" s="376">
        <v>3639253</v>
      </c>
      <c r="BL8" s="375"/>
      <c r="BM8" s="377"/>
      <c r="BN8" s="370">
        <f t="shared" ref="BN8" si="9">((F8*9)+(H8*10)+(J8*11)+(L8*12))</f>
        <v>4482</v>
      </c>
      <c r="BO8" s="371">
        <f t="shared" ref="BO8" si="10">((G8*9)+(I8*10)+(K8*11)+(M8*12))</f>
        <v>4416</v>
      </c>
      <c r="BP8" s="372">
        <f t="shared" ref="BP8" si="11">((N8*9)+(P8*10)+(R8*11)+(T8*12))</f>
        <v>3930</v>
      </c>
      <c r="BQ8" s="371">
        <f t="shared" ref="BQ8" si="12">((O8*9)+(Q8*10)+(S8*11)+(U8*12))</f>
        <v>3972</v>
      </c>
      <c r="BR8" s="372">
        <f t="shared" ref="BR8" si="13">((V8*9)+(X8*10)+(Z8*11)+(AB8*12))</f>
        <v>2331</v>
      </c>
      <c r="BS8" s="371">
        <f t="shared" ref="BS8" si="14">((W8*9)+(Y8*10)+(AA8*11)+(AC8*12))</f>
        <v>2307</v>
      </c>
      <c r="BT8" s="372">
        <f t="shared" ref="BT8" si="15">((AD8*9)+(AF8*10)+(AH8*11)+(AJ8*12))</f>
        <v>843</v>
      </c>
      <c r="BU8" s="371">
        <f t="shared" ref="BU8" si="16">((AE8*9)+(AG8*10)+(AI8*11)+(AK8*12))</f>
        <v>531</v>
      </c>
      <c r="BV8" s="372">
        <f t="shared" ref="BV8" si="17">((AL8*9)+(AN8*10)+(AP8*11)+(AR8*12))</f>
        <v>81</v>
      </c>
      <c r="BW8" s="371">
        <f t="shared" ref="BW8" si="18">((AM8*9)+(AO8*10)+(AQ8*11)+(AS8*12))</f>
        <v>678</v>
      </c>
      <c r="BX8" s="372">
        <f t="shared" ref="BX8" si="19">((AT8*9)+(AV8*10)+(AX8*11)+(AZ8*12))</f>
        <v>0</v>
      </c>
      <c r="BY8" s="371">
        <f t="shared" ref="BY8" si="20">((AU8*9)+(AW8*10)+(AY8*11)+(BA8*12))</f>
        <v>0</v>
      </c>
      <c r="BZ8" s="370">
        <f t="shared" ref="BZ8" si="21">IF(BN8&gt;0,BB8/BN8,)</f>
        <v>11951.056448014278</v>
      </c>
      <c r="CA8" s="371">
        <f t="shared" ref="CA8" si="22">IF(BO8&gt;0,BC8/BO8,)</f>
        <v>12268.841711956522</v>
      </c>
      <c r="CB8" s="372">
        <f t="shared" ref="CB8" si="23">IF(BP8&gt;0,BD8/BP8,)</f>
        <v>8613.2521628498725</v>
      </c>
      <c r="CC8" s="371">
        <f t="shared" ref="CC8" si="24">IF(BQ8&gt;0,BE8/BQ8,)</f>
        <v>8749.5302114803617</v>
      </c>
      <c r="CD8" s="372">
        <f t="shared" ref="CD8" si="25">IF(BR8&gt;0,BF8/BR8,)</f>
        <v>7654.204204204204</v>
      </c>
      <c r="CE8" s="371">
        <f t="shared" ref="CE8" si="26">IF(BS8&gt;0,BG8/BS8,)</f>
        <v>7717.4642392717815</v>
      </c>
      <c r="CF8" s="372">
        <f t="shared" ref="CF8" si="27">IF(BT8&gt;0,BH8/BT8,)</f>
        <v>4858.8244365361807</v>
      </c>
      <c r="CG8" s="371">
        <f t="shared" ref="CG8" si="28">IF(BU8&gt;0,BI8/BU8,)</f>
        <v>4820.6930320150659</v>
      </c>
      <c r="CH8" s="372">
        <f t="shared" ref="CH8" si="29">IF(BV8&gt;0,BJ8/BV8,)</f>
        <v>8121.8518518518522</v>
      </c>
      <c r="CI8" s="371">
        <f t="shared" ref="CI8" si="30">IF(BW8&gt;0,BK8/BW8,)</f>
        <v>5367.6297935103248</v>
      </c>
      <c r="CJ8" s="372">
        <f t="shared" ref="CJ8" si="31">IF(BX8&gt;0,BL8/BX8,)</f>
        <v>0</v>
      </c>
      <c r="CK8" s="371">
        <f t="shared" ref="CK8" si="32">IF(BY8&gt;0,BM8/BY8,)</f>
        <v>0</v>
      </c>
      <c r="CL8" s="370">
        <f t="shared" ref="CL8" si="33">+BZ8*9</f>
        <v>107559.50803212851</v>
      </c>
      <c r="CM8" s="371">
        <f t="shared" ref="CM8" si="34">+CA8*9</f>
        <v>110419.5754076087</v>
      </c>
      <c r="CN8" s="372">
        <f t="shared" ref="CN8" si="35">+CB8*9</f>
        <v>77519.26946564886</v>
      </c>
      <c r="CO8" s="371">
        <f t="shared" ref="CO8" si="36">+CC8*9</f>
        <v>78745.771903323257</v>
      </c>
      <c r="CP8" s="372">
        <f t="shared" ref="CP8" si="37">+CD8*9</f>
        <v>68887.83783783784</v>
      </c>
      <c r="CQ8" s="371">
        <f t="shared" ref="CQ8" si="38">+CE8*9</f>
        <v>69457.178153446032</v>
      </c>
      <c r="CR8" s="372">
        <f t="shared" ref="CR8" si="39">+CF8*9</f>
        <v>43729.419928825628</v>
      </c>
      <c r="CS8" s="371">
        <f t="shared" ref="CS8" si="40">+CG8*9</f>
        <v>43386.237288135591</v>
      </c>
      <c r="CT8" s="372">
        <f t="shared" ref="CT8" si="41">+CH8*9</f>
        <v>73096.666666666672</v>
      </c>
      <c r="CU8" s="371">
        <f t="shared" ref="CU8" si="42">+CI8*9</f>
        <v>48308.66814159292</v>
      </c>
      <c r="CV8" s="372">
        <f t="shared" ref="CV8" si="43">+CJ8*9</f>
        <v>0</v>
      </c>
      <c r="CW8" s="371">
        <f t="shared" ref="CW8" si="44">+CK8*9</f>
        <v>0</v>
      </c>
      <c r="CX8" s="372">
        <f t="shared" ref="CX8" si="45">IF(DL8&gt;0,((CL8*CZ8)+(CN8*DB8)+(CP8*DD8)+(CR8*DF8)+(CT8*DH8)+(CV8*DJ8))/DL8,)</f>
        <v>84403.146484325756</v>
      </c>
      <c r="CY8" s="371">
        <f t="shared" ref="CY8" si="46">IF(DM8&gt;0,((CM8*DA8)+(CO8*DC8)+(CQ8*DE8)+(CS8*DG8)+(CU8*DI8)+(CW8*DK8))/DM8,)</f>
        <v>84931.85568897186</v>
      </c>
      <c r="CZ8" s="370">
        <f t="shared" ref="CZ8" si="47">+F8+H8+J8+L8</f>
        <v>442</v>
      </c>
      <c r="DA8" s="371">
        <f t="shared" ref="DA8" si="48">+G8+I8+K8+M8</f>
        <v>438</v>
      </c>
      <c r="DB8" s="372">
        <f t="shared" ref="DB8" si="49">+N8+P8+R8+T8</f>
        <v>403</v>
      </c>
      <c r="DC8" s="371">
        <f t="shared" ref="DC8" si="50">+O8+Q8+S8+U8</f>
        <v>406</v>
      </c>
      <c r="DD8" s="372">
        <f t="shared" ref="DD8" si="51">+V8+X8+Z8+AB8</f>
        <v>241</v>
      </c>
      <c r="DE8" s="371">
        <f t="shared" ref="DE8" si="52">+W8+Y8+AA8+AC8</f>
        <v>236</v>
      </c>
      <c r="DF8" s="372">
        <f t="shared" ref="DF8" si="53">+AD8+AF8+AH8+AJ8</f>
        <v>89</v>
      </c>
      <c r="DG8" s="371">
        <f t="shared" ref="DG8" si="54">+AE8+AG8+AI8+AK8</f>
        <v>56</v>
      </c>
      <c r="DH8" s="372">
        <f t="shared" ref="DH8" si="55">+AL8+AN8+AP8+AR8</f>
        <v>9</v>
      </c>
      <c r="DI8" s="371">
        <f t="shared" ref="DI8" si="56">+AM8+AO8+AQ8+AS8</f>
        <v>73</v>
      </c>
      <c r="DJ8" s="372">
        <f t="shared" ref="DJ8" si="57">+AT8+AV8+AX8+AZ8</f>
        <v>0</v>
      </c>
      <c r="DK8" s="371">
        <f t="shared" ref="DK8" si="58">+AU8+AW8+AY8+BA8</f>
        <v>0</v>
      </c>
      <c r="DL8" s="372">
        <f t="shared" ref="DL8" si="59">+CZ8+DB8+DD8+DF8+DH8+DJ8</f>
        <v>1184</v>
      </c>
      <c r="DM8" s="371">
        <f t="shared" ref="DM8" si="60">+DA8+DC8+DE8+DG8+DI8+DK8</f>
        <v>1209</v>
      </c>
      <c r="DN8" s="370">
        <f t="shared" ref="DN8" si="61">+CZ8*CL8</f>
        <v>47541302.550200798</v>
      </c>
      <c r="DO8" s="371">
        <f t="shared" ref="DO8" si="62">+DA8*CM8</f>
        <v>48363774.028532609</v>
      </c>
      <c r="DP8" s="372">
        <f t="shared" ref="DP8" si="63">+DB8*CN8</f>
        <v>31240265.59465649</v>
      </c>
      <c r="DQ8" s="371">
        <f t="shared" ref="DQ8" si="64">+DC8*CO8</f>
        <v>31970783.392749242</v>
      </c>
      <c r="DR8" s="372">
        <f t="shared" ref="DR8" si="65">+DD8*CP8</f>
        <v>16601968.918918919</v>
      </c>
      <c r="DS8" s="371">
        <f t="shared" ref="DS8" si="66">+DE8*CQ8</f>
        <v>16391894.044213263</v>
      </c>
      <c r="DT8" s="372">
        <f t="shared" ref="DT8" si="67">+DF8*CR8</f>
        <v>3891918.3736654809</v>
      </c>
      <c r="DU8" s="371">
        <f t="shared" ref="DU8" si="68">+DG8*CS8</f>
        <v>2429629.2881355933</v>
      </c>
      <c r="DV8" s="372">
        <f t="shared" ref="DV8" si="69">+DH8*CT8</f>
        <v>657870</v>
      </c>
      <c r="DW8" s="371">
        <f t="shared" ref="DW8" si="70">+DI8*CU8</f>
        <v>3526532.7743362831</v>
      </c>
      <c r="DX8" s="372">
        <f t="shared" ref="DX8" si="71">+DJ8*CV8</f>
        <v>0</v>
      </c>
      <c r="DY8" s="371">
        <f t="shared" ref="DY8" si="72">+DK8*CW8</f>
        <v>0</v>
      </c>
      <c r="DZ8" s="372">
        <f t="shared" ref="DZ8" si="73">+DL8*CX8</f>
        <v>99933325.437441692</v>
      </c>
      <c r="EA8" s="371">
        <f t="shared" ref="EA8" si="74">+DM8*CY8</f>
        <v>102682613.52796698</v>
      </c>
    </row>
    <row r="9" spans="1:131">
      <c r="A9" s="500" t="s">
        <v>28</v>
      </c>
      <c r="B9" s="501" t="s">
        <v>550</v>
      </c>
      <c r="C9" s="502"/>
      <c r="D9" s="447">
        <v>100858</v>
      </c>
      <c r="E9" s="447">
        <v>1</v>
      </c>
      <c r="F9" s="375">
        <v>280</v>
      </c>
      <c r="G9" s="376">
        <v>272</v>
      </c>
      <c r="H9" s="375"/>
      <c r="I9" s="376"/>
      <c r="J9" s="375"/>
      <c r="K9" s="376"/>
      <c r="L9" s="375">
        <v>158</v>
      </c>
      <c r="M9" s="376">
        <v>157</v>
      </c>
      <c r="N9" s="375">
        <v>300</v>
      </c>
      <c r="O9" s="376">
        <v>298</v>
      </c>
      <c r="P9" s="375"/>
      <c r="Q9" s="376"/>
      <c r="R9" s="375"/>
      <c r="S9" s="376"/>
      <c r="T9" s="375">
        <v>106</v>
      </c>
      <c r="U9" s="376">
        <v>97</v>
      </c>
      <c r="V9" s="375">
        <v>175</v>
      </c>
      <c r="W9" s="376">
        <v>189</v>
      </c>
      <c r="X9" s="375"/>
      <c r="Y9" s="376"/>
      <c r="Z9" s="375"/>
      <c r="AA9" s="376"/>
      <c r="AB9" s="375">
        <v>61</v>
      </c>
      <c r="AC9" s="376">
        <v>70</v>
      </c>
      <c r="AD9" s="375">
        <v>47</v>
      </c>
      <c r="AE9" s="376">
        <v>50</v>
      </c>
      <c r="AF9" s="375"/>
      <c r="AG9" s="376"/>
      <c r="AH9" s="375"/>
      <c r="AI9" s="376"/>
      <c r="AJ9" s="375">
        <v>9</v>
      </c>
      <c r="AK9" s="376">
        <v>8</v>
      </c>
      <c r="AL9" s="375">
        <v>66</v>
      </c>
      <c r="AM9" s="376">
        <v>72</v>
      </c>
      <c r="AN9" s="375"/>
      <c r="AO9" s="376"/>
      <c r="AP9" s="375"/>
      <c r="AQ9" s="376"/>
      <c r="AR9" s="375">
        <v>7</v>
      </c>
      <c r="AS9" s="376">
        <v>3</v>
      </c>
      <c r="AT9" s="375"/>
      <c r="AU9" s="376"/>
      <c r="AV9" s="375"/>
      <c r="AW9" s="376"/>
      <c r="AX9" s="375"/>
      <c r="AY9" s="376"/>
      <c r="AZ9" s="375"/>
      <c r="BA9" s="377"/>
      <c r="BB9" s="378">
        <v>54179205</v>
      </c>
      <c r="BC9" s="376">
        <v>55167058</v>
      </c>
      <c r="BD9" s="375">
        <v>34753134</v>
      </c>
      <c r="BE9" s="376">
        <v>34718256</v>
      </c>
      <c r="BF9" s="375">
        <v>17804190</v>
      </c>
      <c r="BG9" s="376">
        <v>19980447</v>
      </c>
      <c r="BH9" s="375">
        <v>2559788</v>
      </c>
      <c r="BI9" s="376">
        <v>2669489</v>
      </c>
      <c r="BJ9" s="375">
        <v>3639253</v>
      </c>
      <c r="BK9" s="376">
        <v>3819850</v>
      </c>
      <c r="BL9" s="375"/>
      <c r="BM9" s="503"/>
      <c r="BN9" s="370">
        <f t="shared" ref="BN9:BN72" si="75">((F9*9)+(H9*10)+(J9*11)+(L9*12))</f>
        <v>4416</v>
      </c>
      <c r="BO9" s="371">
        <f t="shared" ref="BO9:BO72" si="76">((G9*9)+(I9*10)+(K9*11)+(M9*12))</f>
        <v>4332</v>
      </c>
      <c r="BP9" s="372">
        <f t="shared" ref="BP9:BP72" si="77">((N9*9)+(P9*10)+(R9*11)+(T9*12))</f>
        <v>3972</v>
      </c>
      <c r="BQ9" s="371">
        <f t="shared" ref="BQ9:BQ72" si="78">((O9*9)+(Q9*10)+(S9*11)+(U9*12))</f>
        <v>3846</v>
      </c>
      <c r="BR9" s="372">
        <f t="shared" ref="BR9:BR72" si="79">((V9*9)+(X9*10)+(Z9*11)+(AB9*12))</f>
        <v>2307</v>
      </c>
      <c r="BS9" s="371">
        <f t="shared" ref="BS9:BS72" si="80">((W9*9)+(Y9*10)+(AA9*11)+(AC9*12))</f>
        <v>2541</v>
      </c>
      <c r="BT9" s="372">
        <f t="shared" ref="BT9:BT72" si="81">((AD9*9)+(AF9*10)+(AH9*11)+(AJ9*12))</f>
        <v>531</v>
      </c>
      <c r="BU9" s="371">
        <f t="shared" ref="BU9:BU72" si="82">((AE9*9)+(AG9*10)+(AI9*11)+(AK9*12))</f>
        <v>546</v>
      </c>
      <c r="BV9" s="372">
        <f t="shared" ref="BV9:BV72" si="83">((AL9*9)+(AN9*10)+(AP9*11)+(AR9*12))</f>
        <v>678</v>
      </c>
      <c r="BW9" s="371">
        <f t="shared" ref="BW9:BW72" si="84">((AM9*9)+(AO9*10)+(AQ9*11)+(AS9*12))</f>
        <v>684</v>
      </c>
      <c r="BX9" s="372">
        <f t="shared" ref="BX9:BX72" si="85">((AT9*9)+(AV9*10)+(AX9*11)+(AZ9*12))</f>
        <v>0</v>
      </c>
      <c r="BY9" s="371">
        <f t="shared" ref="BY9:BY72" si="86">((AU9*9)+(AW9*10)+(AY9*11)+(BA9*12))</f>
        <v>0</v>
      </c>
      <c r="BZ9" s="370">
        <f t="shared" ref="BZ9:BZ72" si="87">IF(BN9&gt;0,BB9/BN9,)</f>
        <v>12268.841711956522</v>
      </c>
      <c r="CA9" s="371">
        <f t="shared" ref="CA9:CA72" si="88">IF(BO9&gt;0,BC9/BO9,)</f>
        <v>12734.777931671284</v>
      </c>
      <c r="CB9" s="372">
        <f t="shared" ref="CB9:CB72" si="89">IF(BP9&gt;0,BD9/BP9,)</f>
        <v>8749.5302114803617</v>
      </c>
      <c r="CC9" s="371">
        <f t="shared" ref="CC9:CC72" si="90">IF(BQ9&gt;0,BE9/BQ9,)</f>
        <v>9027.1076443057718</v>
      </c>
      <c r="CD9" s="372">
        <f t="shared" ref="CD9:CD72" si="91">IF(BR9&gt;0,BF9/BR9,)</f>
        <v>7717.4642392717815</v>
      </c>
      <c r="CE9" s="371">
        <f t="shared" ref="CE9:CE72" si="92">IF(BS9&gt;0,BG9/BS9,)</f>
        <v>7863.2219598583233</v>
      </c>
      <c r="CF9" s="372">
        <f t="shared" ref="CF9:CF72" si="93">IF(BT9&gt;0,BH9/BT9,)</f>
        <v>4820.6930320150659</v>
      </c>
      <c r="CG9" s="371">
        <f t="shared" ref="CG9:CG72" si="94">IF(BU9&gt;0,BI9/BU9,)</f>
        <v>4889.1739926739929</v>
      </c>
      <c r="CH9" s="372">
        <f t="shared" ref="CH9:CH72" si="95">IF(BV9&gt;0,BJ9/BV9,)</f>
        <v>5367.6297935103248</v>
      </c>
      <c r="CI9" s="371">
        <f t="shared" ref="CI9:CI72" si="96">IF(BW9&gt;0,BK9/BW9,)</f>
        <v>5584.5760233918127</v>
      </c>
      <c r="CJ9" s="372">
        <f t="shared" ref="CJ9:CJ72" si="97">IF(BX9&gt;0,BL9/BX9,)</f>
        <v>0</v>
      </c>
      <c r="CK9" s="371">
        <f t="shared" ref="CK9:CK72" si="98">IF(BY9&gt;0,BM9/BY9,)</f>
        <v>0</v>
      </c>
      <c r="CL9" s="370">
        <f t="shared" ref="CL9:CL72" si="99">+BZ9*9</f>
        <v>110419.5754076087</v>
      </c>
      <c r="CM9" s="371">
        <f t="shared" ref="CM9:CM72" si="100">+CA9*9</f>
        <v>114613.00138504156</v>
      </c>
      <c r="CN9" s="372">
        <f t="shared" ref="CN9:CN72" si="101">+CB9*9</f>
        <v>78745.771903323257</v>
      </c>
      <c r="CO9" s="371">
        <f t="shared" ref="CO9:CO72" si="102">+CC9*9</f>
        <v>81243.968798751943</v>
      </c>
      <c r="CP9" s="372">
        <f t="shared" ref="CP9:CP72" si="103">+CD9*9</f>
        <v>69457.178153446032</v>
      </c>
      <c r="CQ9" s="371">
        <f t="shared" ref="CQ9:CQ72" si="104">+CE9*9</f>
        <v>70768.997638724904</v>
      </c>
      <c r="CR9" s="372">
        <f t="shared" ref="CR9:CR72" si="105">+CF9*9</f>
        <v>43386.237288135591</v>
      </c>
      <c r="CS9" s="371">
        <f t="shared" ref="CS9:CS72" si="106">+CG9*9</f>
        <v>44002.565934065933</v>
      </c>
      <c r="CT9" s="372">
        <f t="shared" ref="CT9:CT72" si="107">+CH9*9</f>
        <v>48308.66814159292</v>
      </c>
      <c r="CU9" s="371">
        <f t="shared" ref="CU9:CU72" si="108">+CI9*9</f>
        <v>50261.184210526313</v>
      </c>
      <c r="CV9" s="372">
        <f t="shared" ref="CV9:CV72" si="109">+CJ9*9</f>
        <v>0</v>
      </c>
      <c r="CW9" s="371">
        <f t="shared" ref="CW9:CW72" si="110">+CK9*9</f>
        <v>0</v>
      </c>
      <c r="CX9" s="372">
        <f t="shared" ref="CX9:CX72" si="111">IF(DL9&gt;0,((CL9*CZ9)+(CN9*DB9)+(CP9*DD9)+(CR9*DF9)+(CT9*DH9)+(CV9*DJ9))/DL9,)</f>
        <v>84931.85568897186</v>
      </c>
      <c r="CY9" s="371">
        <f t="shared" ref="CY9:CY72" si="112">IF(DM9&gt;0,((CM9*DA9)+(CO9*DC9)+(CQ9*DE9)+(CS9*DG9)+(CU9*DI9)+(CW9*DK9))/DM9,)</f>
        <v>87098.070146451384</v>
      </c>
      <c r="CZ9" s="370">
        <f t="shared" ref="CZ9:CZ72" si="113">+F9+H9+J9+L9</f>
        <v>438</v>
      </c>
      <c r="DA9" s="371">
        <f t="shared" ref="DA9:DA72" si="114">+G9+I9+K9+M9</f>
        <v>429</v>
      </c>
      <c r="DB9" s="372">
        <f t="shared" ref="DB9:DB72" si="115">+N9+P9+R9+T9</f>
        <v>406</v>
      </c>
      <c r="DC9" s="371">
        <f t="shared" ref="DC9:DC72" si="116">+O9+Q9+S9+U9</f>
        <v>395</v>
      </c>
      <c r="DD9" s="372">
        <f t="shared" ref="DD9:DD72" si="117">+V9+X9+Z9+AB9</f>
        <v>236</v>
      </c>
      <c r="DE9" s="371">
        <f t="shared" ref="DE9:DE72" si="118">+W9+Y9+AA9+AC9</f>
        <v>259</v>
      </c>
      <c r="DF9" s="372">
        <f t="shared" ref="DF9:DF72" si="119">+AD9+AF9+AH9+AJ9</f>
        <v>56</v>
      </c>
      <c r="DG9" s="371">
        <f t="shared" ref="DG9:DG72" si="120">+AE9+AG9+AI9+AK9</f>
        <v>58</v>
      </c>
      <c r="DH9" s="372">
        <f t="shared" ref="DH9:DH72" si="121">+AL9+AN9+AP9+AR9</f>
        <v>73</v>
      </c>
      <c r="DI9" s="371">
        <f t="shared" ref="DI9:DI72" si="122">+AM9+AO9+AQ9+AS9</f>
        <v>75</v>
      </c>
      <c r="DJ9" s="372">
        <f t="shared" ref="DJ9:DJ72" si="123">+AT9+AV9+AX9+AZ9</f>
        <v>0</v>
      </c>
      <c r="DK9" s="371">
        <f t="shared" ref="DK9:DK72" si="124">+AU9+AW9+AY9+BA9</f>
        <v>0</v>
      </c>
      <c r="DL9" s="372">
        <f t="shared" ref="DL9:DL72" si="125">+CZ9+DB9+DD9+DF9+DH9+DJ9</f>
        <v>1209</v>
      </c>
      <c r="DM9" s="371">
        <f t="shared" ref="DM9:DM72" si="126">+DA9+DC9+DE9+DG9+DI9+DK9</f>
        <v>1216</v>
      </c>
      <c r="DN9" s="370">
        <f t="shared" ref="DN9:DN72" si="127">+CZ9*CL9</f>
        <v>48363774.028532609</v>
      </c>
      <c r="DO9" s="371">
        <f t="shared" ref="DO9:DO72" si="128">+DA9*CM9</f>
        <v>49168977.594182827</v>
      </c>
      <c r="DP9" s="372">
        <f t="shared" ref="DP9:DP72" si="129">+DB9*CN9</f>
        <v>31970783.392749242</v>
      </c>
      <c r="DQ9" s="371">
        <f t="shared" ref="DQ9:DQ72" si="130">+DC9*CO9</f>
        <v>32091367.675507016</v>
      </c>
      <c r="DR9" s="372">
        <f t="shared" ref="DR9:DR72" si="131">+DD9*CP9</f>
        <v>16391894.044213263</v>
      </c>
      <c r="DS9" s="371">
        <f t="shared" ref="DS9:DS72" si="132">+DE9*CQ9</f>
        <v>18329170.38842975</v>
      </c>
      <c r="DT9" s="372">
        <f t="shared" ref="DT9:DT72" si="133">+DF9*CR9</f>
        <v>2429629.2881355933</v>
      </c>
      <c r="DU9" s="371">
        <f t="shared" ref="DU9:DU72" si="134">+DG9*CS9</f>
        <v>2552148.8241758239</v>
      </c>
      <c r="DV9" s="372">
        <f t="shared" ref="DV9:DV72" si="135">+DH9*CT9</f>
        <v>3526532.7743362831</v>
      </c>
      <c r="DW9" s="371">
        <f t="shared" ref="DW9:DW72" si="136">+DI9*CU9</f>
        <v>3769588.8157894737</v>
      </c>
      <c r="DX9" s="372">
        <f t="shared" ref="DX9:DX72" si="137">+DJ9*CV9</f>
        <v>0</v>
      </c>
      <c r="DY9" s="371">
        <f t="shared" ref="DY9:DY72" si="138">+DK9*CW9</f>
        <v>0</v>
      </c>
      <c r="DZ9" s="372">
        <f t="shared" ref="DZ9:DZ72" si="139">+DL9*CX9</f>
        <v>102682613.52796698</v>
      </c>
      <c r="EA9" s="371">
        <f t="shared" ref="EA9:EA72" si="140">+DM9*CY9</f>
        <v>105911253.29808488</v>
      </c>
    </row>
    <row r="10" spans="1:131">
      <c r="A10" s="500" t="s">
        <v>28</v>
      </c>
      <c r="B10" s="501" t="s">
        <v>551</v>
      </c>
      <c r="C10" s="502"/>
      <c r="D10" s="447">
        <v>100751</v>
      </c>
      <c r="E10" s="447">
        <v>1</v>
      </c>
      <c r="F10" s="419">
        <v>280</v>
      </c>
      <c r="G10" s="420">
        <v>275</v>
      </c>
      <c r="H10" s="419"/>
      <c r="I10" s="420"/>
      <c r="J10" s="419"/>
      <c r="K10" s="420"/>
      <c r="L10" s="419">
        <v>33</v>
      </c>
      <c r="M10" s="420">
        <v>29</v>
      </c>
      <c r="N10" s="419">
        <v>290</v>
      </c>
      <c r="O10" s="420">
        <v>293</v>
      </c>
      <c r="P10" s="419"/>
      <c r="Q10" s="420"/>
      <c r="R10" s="419"/>
      <c r="S10" s="420"/>
      <c r="T10" s="419">
        <v>39</v>
      </c>
      <c r="U10" s="420">
        <v>39</v>
      </c>
      <c r="V10" s="419">
        <v>309</v>
      </c>
      <c r="W10" s="420">
        <v>338</v>
      </c>
      <c r="X10" s="419"/>
      <c r="Y10" s="420"/>
      <c r="Z10" s="419"/>
      <c r="AA10" s="420"/>
      <c r="AB10" s="419">
        <v>51</v>
      </c>
      <c r="AC10" s="420">
        <v>57</v>
      </c>
      <c r="AD10" s="419">
        <v>238</v>
      </c>
      <c r="AE10" s="420">
        <v>235</v>
      </c>
      <c r="AF10" s="419"/>
      <c r="AG10" s="420"/>
      <c r="AH10" s="419"/>
      <c r="AI10" s="420"/>
      <c r="AJ10" s="419">
        <v>34</v>
      </c>
      <c r="AK10" s="420">
        <v>37</v>
      </c>
      <c r="AL10" s="419">
        <v>10</v>
      </c>
      <c r="AM10" s="420">
        <v>10</v>
      </c>
      <c r="AN10" s="419"/>
      <c r="AO10" s="420"/>
      <c r="AP10" s="419"/>
      <c r="AQ10" s="420"/>
      <c r="AR10" s="419">
        <v>3</v>
      </c>
      <c r="AS10" s="420">
        <v>4</v>
      </c>
      <c r="AT10" s="419"/>
      <c r="AU10" s="420"/>
      <c r="AV10" s="419"/>
      <c r="AW10" s="420"/>
      <c r="AX10" s="419"/>
      <c r="AY10" s="420"/>
      <c r="AZ10" s="419"/>
      <c r="BA10" s="421"/>
      <c r="BB10" s="422">
        <v>44921913</v>
      </c>
      <c r="BC10" s="420">
        <v>43905937</v>
      </c>
      <c r="BD10" s="419">
        <v>31007028</v>
      </c>
      <c r="BE10" s="420">
        <v>31399579</v>
      </c>
      <c r="BF10" s="419">
        <v>26050721</v>
      </c>
      <c r="BG10" s="420">
        <v>28799674</v>
      </c>
      <c r="BH10" s="419">
        <v>13533845</v>
      </c>
      <c r="BI10" s="420">
        <v>14558435</v>
      </c>
      <c r="BJ10" s="419">
        <v>1102048</v>
      </c>
      <c r="BK10" s="420">
        <v>1263977</v>
      </c>
      <c r="BL10" s="419"/>
      <c r="BM10" s="423"/>
      <c r="BN10" s="370">
        <f t="shared" si="75"/>
        <v>2916</v>
      </c>
      <c r="BO10" s="371">
        <f t="shared" si="76"/>
        <v>2823</v>
      </c>
      <c r="BP10" s="372">
        <f t="shared" si="77"/>
        <v>3078</v>
      </c>
      <c r="BQ10" s="371">
        <f t="shared" si="78"/>
        <v>3105</v>
      </c>
      <c r="BR10" s="372">
        <f t="shared" si="79"/>
        <v>3393</v>
      </c>
      <c r="BS10" s="371">
        <f t="shared" si="80"/>
        <v>3726</v>
      </c>
      <c r="BT10" s="372">
        <f t="shared" si="81"/>
        <v>2550</v>
      </c>
      <c r="BU10" s="371">
        <f t="shared" si="82"/>
        <v>2559</v>
      </c>
      <c r="BV10" s="372">
        <f t="shared" si="83"/>
        <v>126</v>
      </c>
      <c r="BW10" s="371">
        <f t="shared" si="84"/>
        <v>138</v>
      </c>
      <c r="BX10" s="372">
        <f t="shared" si="85"/>
        <v>0</v>
      </c>
      <c r="BY10" s="371">
        <f t="shared" si="86"/>
        <v>0</v>
      </c>
      <c r="BZ10" s="370">
        <f t="shared" si="87"/>
        <v>15405.319958847736</v>
      </c>
      <c r="CA10" s="371">
        <f t="shared" si="88"/>
        <v>15552.935529578463</v>
      </c>
      <c r="CB10" s="372">
        <f t="shared" si="89"/>
        <v>10073.75828460039</v>
      </c>
      <c r="CC10" s="371">
        <f t="shared" si="90"/>
        <v>10112.585829307569</v>
      </c>
      <c r="CD10" s="372">
        <f t="shared" si="91"/>
        <v>7677.7839669908635</v>
      </c>
      <c r="CE10" s="371">
        <f t="shared" si="92"/>
        <v>7729.381105743425</v>
      </c>
      <c r="CF10" s="372">
        <f t="shared" si="93"/>
        <v>5307.3901960784315</v>
      </c>
      <c r="CG10" s="371">
        <f t="shared" si="94"/>
        <v>5689.110980851895</v>
      </c>
      <c r="CH10" s="372">
        <f t="shared" si="95"/>
        <v>8746.4126984126979</v>
      </c>
      <c r="CI10" s="371">
        <f t="shared" si="96"/>
        <v>9159.253623188406</v>
      </c>
      <c r="CJ10" s="372">
        <f t="shared" si="97"/>
        <v>0</v>
      </c>
      <c r="CK10" s="371">
        <f t="shared" si="98"/>
        <v>0</v>
      </c>
      <c r="CL10" s="370">
        <f t="shared" si="99"/>
        <v>138647.87962962964</v>
      </c>
      <c r="CM10" s="371">
        <f t="shared" si="100"/>
        <v>139976.41976620618</v>
      </c>
      <c r="CN10" s="372">
        <f t="shared" si="101"/>
        <v>90663.824561403511</v>
      </c>
      <c r="CO10" s="371">
        <f t="shared" si="102"/>
        <v>91013.272463768124</v>
      </c>
      <c r="CP10" s="372">
        <f t="shared" si="103"/>
        <v>69100.055702917773</v>
      </c>
      <c r="CQ10" s="371">
        <f t="shared" si="104"/>
        <v>69564.429951690821</v>
      </c>
      <c r="CR10" s="372">
        <f t="shared" si="105"/>
        <v>47766.51176470588</v>
      </c>
      <c r="CS10" s="371">
        <f t="shared" si="106"/>
        <v>51201.998827667056</v>
      </c>
      <c r="CT10" s="372">
        <f t="shared" si="107"/>
        <v>78717.714285714275</v>
      </c>
      <c r="CU10" s="371">
        <f t="shared" si="108"/>
        <v>82433.282608695648</v>
      </c>
      <c r="CV10" s="372">
        <f t="shared" si="109"/>
        <v>0</v>
      </c>
      <c r="CW10" s="371">
        <f t="shared" si="110"/>
        <v>0</v>
      </c>
      <c r="CX10" s="372">
        <f t="shared" si="111"/>
        <v>87115.016428547417</v>
      </c>
      <c r="CY10" s="371">
        <f t="shared" si="112"/>
        <v>87568.866769523724</v>
      </c>
      <c r="CZ10" s="370">
        <f t="shared" si="113"/>
        <v>313</v>
      </c>
      <c r="DA10" s="371">
        <f t="shared" si="114"/>
        <v>304</v>
      </c>
      <c r="DB10" s="372">
        <f t="shared" si="115"/>
        <v>329</v>
      </c>
      <c r="DC10" s="371">
        <f t="shared" si="116"/>
        <v>332</v>
      </c>
      <c r="DD10" s="372">
        <f t="shared" si="117"/>
        <v>360</v>
      </c>
      <c r="DE10" s="371">
        <f t="shared" si="118"/>
        <v>395</v>
      </c>
      <c r="DF10" s="372">
        <f t="shared" si="119"/>
        <v>272</v>
      </c>
      <c r="DG10" s="371">
        <f t="shared" si="120"/>
        <v>272</v>
      </c>
      <c r="DH10" s="372">
        <f t="shared" si="121"/>
        <v>13</v>
      </c>
      <c r="DI10" s="371">
        <f t="shared" si="122"/>
        <v>14</v>
      </c>
      <c r="DJ10" s="372">
        <f t="shared" si="123"/>
        <v>0</v>
      </c>
      <c r="DK10" s="371">
        <f t="shared" si="124"/>
        <v>0</v>
      </c>
      <c r="DL10" s="372">
        <f t="shared" si="125"/>
        <v>1287</v>
      </c>
      <c r="DM10" s="371">
        <f t="shared" si="126"/>
        <v>1317</v>
      </c>
      <c r="DN10" s="370">
        <f t="shared" si="127"/>
        <v>43396786.324074075</v>
      </c>
      <c r="DO10" s="371">
        <f t="shared" si="128"/>
        <v>42552831.608926676</v>
      </c>
      <c r="DP10" s="372">
        <f t="shared" si="129"/>
        <v>29828398.280701756</v>
      </c>
      <c r="DQ10" s="371">
        <f t="shared" si="130"/>
        <v>30216406.457971018</v>
      </c>
      <c r="DR10" s="372">
        <f t="shared" si="131"/>
        <v>24876020.053050399</v>
      </c>
      <c r="DS10" s="371">
        <f t="shared" si="132"/>
        <v>27477949.830917876</v>
      </c>
      <c r="DT10" s="372">
        <f t="shared" si="133"/>
        <v>12992491.199999999</v>
      </c>
      <c r="DU10" s="371">
        <f t="shared" si="134"/>
        <v>13926943.68112544</v>
      </c>
      <c r="DV10" s="372">
        <f t="shared" si="135"/>
        <v>1023330.2857142856</v>
      </c>
      <c r="DW10" s="371">
        <f t="shared" si="136"/>
        <v>1154065.956521739</v>
      </c>
      <c r="DX10" s="372">
        <f t="shared" si="137"/>
        <v>0</v>
      </c>
      <c r="DY10" s="371">
        <f t="shared" si="138"/>
        <v>0</v>
      </c>
      <c r="DZ10" s="372">
        <f t="shared" si="139"/>
        <v>112117026.14354053</v>
      </c>
      <c r="EA10" s="371">
        <f t="shared" si="140"/>
        <v>115328197.53546274</v>
      </c>
    </row>
    <row r="11" spans="1:131">
      <c r="A11" s="500" t="s">
        <v>28</v>
      </c>
      <c r="B11" s="504" t="s">
        <v>552</v>
      </c>
      <c r="C11" s="451"/>
      <c r="D11" s="447">
        <v>100663</v>
      </c>
      <c r="E11" s="447">
        <v>2</v>
      </c>
      <c r="F11" s="419">
        <v>87</v>
      </c>
      <c r="G11" s="420">
        <v>105</v>
      </c>
      <c r="H11" s="419"/>
      <c r="I11" s="420"/>
      <c r="J11" s="419"/>
      <c r="K11" s="420"/>
      <c r="L11" s="419">
        <v>124</v>
      </c>
      <c r="M11" s="420">
        <v>125</v>
      </c>
      <c r="N11" s="419">
        <v>148</v>
      </c>
      <c r="O11" s="420">
        <v>135</v>
      </c>
      <c r="P11" s="419"/>
      <c r="Q11" s="420"/>
      <c r="R11" s="419"/>
      <c r="S11" s="420"/>
      <c r="T11" s="419">
        <v>115</v>
      </c>
      <c r="U11" s="420">
        <v>115</v>
      </c>
      <c r="V11" s="419">
        <v>145</v>
      </c>
      <c r="W11" s="420">
        <v>147</v>
      </c>
      <c r="X11" s="419"/>
      <c r="Y11" s="420"/>
      <c r="Z11" s="419"/>
      <c r="AA11" s="420"/>
      <c r="AB11" s="419">
        <v>143</v>
      </c>
      <c r="AC11" s="420">
        <v>131</v>
      </c>
      <c r="AD11" s="419">
        <v>90</v>
      </c>
      <c r="AE11" s="420">
        <v>40</v>
      </c>
      <c r="AF11" s="419"/>
      <c r="AG11" s="420"/>
      <c r="AH11" s="419"/>
      <c r="AI11" s="420"/>
      <c r="AJ11" s="419">
        <v>65</v>
      </c>
      <c r="AK11" s="420">
        <v>66</v>
      </c>
      <c r="AL11" s="419"/>
      <c r="AM11" s="420">
        <v>0</v>
      </c>
      <c r="AN11" s="419"/>
      <c r="AO11" s="420"/>
      <c r="AP11" s="419"/>
      <c r="AQ11" s="420"/>
      <c r="AR11" s="419"/>
      <c r="AS11" s="420">
        <v>0</v>
      </c>
      <c r="AT11" s="419"/>
      <c r="AU11" s="420"/>
      <c r="AV11" s="419"/>
      <c r="AW11" s="420"/>
      <c r="AX11" s="419"/>
      <c r="AY11" s="420"/>
      <c r="AZ11" s="419"/>
      <c r="BA11" s="421"/>
      <c r="BB11" s="422">
        <v>33508108</v>
      </c>
      <c r="BC11" s="420">
        <v>36129409</v>
      </c>
      <c r="BD11" s="419">
        <v>25730273</v>
      </c>
      <c r="BE11" s="420">
        <v>25241515</v>
      </c>
      <c r="BF11" s="419">
        <v>24030831</v>
      </c>
      <c r="BG11" s="420">
        <v>23498513</v>
      </c>
      <c r="BH11" s="419">
        <v>7601007</v>
      </c>
      <c r="BI11" s="420">
        <v>8006201</v>
      </c>
      <c r="BJ11" s="419">
        <v>0</v>
      </c>
      <c r="BK11" s="420">
        <v>0</v>
      </c>
      <c r="BL11" s="419"/>
      <c r="BM11" s="423"/>
      <c r="BN11" s="370">
        <f t="shared" si="75"/>
        <v>2271</v>
      </c>
      <c r="BO11" s="371">
        <f t="shared" si="76"/>
        <v>2445</v>
      </c>
      <c r="BP11" s="372">
        <f t="shared" si="77"/>
        <v>2712</v>
      </c>
      <c r="BQ11" s="371">
        <f t="shared" si="78"/>
        <v>2595</v>
      </c>
      <c r="BR11" s="372">
        <f t="shared" si="79"/>
        <v>3021</v>
      </c>
      <c r="BS11" s="371">
        <f t="shared" si="80"/>
        <v>2895</v>
      </c>
      <c r="BT11" s="372">
        <f t="shared" si="81"/>
        <v>1590</v>
      </c>
      <c r="BU11" s="371">
        <f t="shared" si="82"/>
        <v>1152</v>
      </c>
      <c r="BV11" s="372">
        <f t="shared" si="83"/>
        <v>0</v>
      </c>
      <c r="BW11" s="371">
        <f t="shared" si="84"/>
        <v>0</v>
      </c>
      <c r="BX11" s="372">
        <f t="shared" si="85"/>
        <v>0</v>
      </c>
      <c r="BY11" s="371">
        <f t="shared" si="86"/>
        <v>0</v>
      </c>
      <c r="BZ11" s="370">
        <f t="shared" si="87"/>
        <v>14754.781153676795</v>
      </c>
      <c r="CA11" s="371">
        <f t="shared" si="88"/>
        <v>14776.854396728017</v>
      </c>
      <c r="CB11" s="372">
        <f t="shared" si="89"/>
        <v>9487.5637905604726</v>
      </c>
      <c r="CC11" s="371">
        <f t="shared" si="90"/>
        <v>9726.9807321772641</v>
      </c>
      <c r="CD11" s="372">
        <f t="shared" si="91"/>
        <v>7954.5948361469709</v>
      </c>
      <c r="CE11" s="371">
        <f t="shared" si="92"/>
        <v>8116.9302245250428</v>
      </c>
      <c r="CF11" s="372">
        <f t="shared" si="93"/>
        <v>4780.507547169811</v>
      </c>
      <c r="CG11" s="371">
        <f t="shared" si="94"/>
        <v>6949.8272569444443</v>
      </c>
      <c r="CH11" s="372">
        <f t="shared" si="95"/>
        <v>0</v>
      </c>
      <c r="CI11" s="371">
        <f t="shared" si="96"/>
        <v>0</v>
      </c>
      <c r="CJ11" s="372">
        <f t="shared" si="97"/>
        <v>0</v>
      </c>
      <c r="CK11" s="371">
        <f t="shared" si="98"/>
        <v>0</v>
      </c>
      <c r="CL11" s="370">
        <f t="shared" si="99"/>
        <v>132793.03038309116</v>
      </c>
      <c r="CM11" s="371">
        <f t="shared" si="100"/>
        <v>132991.68957055215</v>
      </c>
      <c r="CN11" s="372">
        <f t="shared" si="101"/>
        <v>85388.074115044248</v>
      </c>
      <c r="CO11" s="371">
        <f t="shared" si="102"/>
        <v>87542.826589595381</v>
      </c>
      <c r="CP11" s="372">
        <f t="shared" si="103"/>
        <v>71591.353525322746</v>
      </c>
      <c r="CQ11" s="371">
        <f t="shared" si="104"/>
        <v>73052.372020725379</v>
      </c>
      <c r="CR11" s="372">
        <f t="shared" si="105"/>
        <v>43024.567924528295</v>
      </c>
      <c r="CS11" s="371">
        <f t="shared" si="106"/>
        <v>62548.4453125</v>
      </c>
      <c r="CT11" s="372">
        <f t="shared" si="107"/>
        <v>0</v>
      </c>
      <c r="CU11" s="371">
        <f t="shared" si="108"/>
        <v>0</v>
      </c>
      <c r="CV11" s="372">
        <f t="shared" si="109"/>
        <v>0</v>
      </c>
      <c r="CW11" s="371">
        <f t="shared" si="110"/>
        <v>0</v>
      </c>
      <c r="CX11" s="372">
        <f t="shared" si="111"/>
        <v>84802.083693221051</v>
      </c>
      <c r="CY11" s="371">
        <f t="shared" si="112"/>
        <v>91912.604020269093</v>
      </c>
      <c r="CZ11" s="370">
        <f t="shared" si="113"/>
        <v>211</v>
      </c>
      <c r="DA11" s="371">
        <f t="shared" si="114"/>
        <v>230</v>
      </c>
      <c r="DB11" s="372">
        <f t="shared" si="115"/>
        <v>263</v>
      </c>
      <c r="DC11" s="371">
        <f t="shared" si="116"/>
        <v>250</v>
      </c>
      <c r="DD11" s="372">
        <f t="shared" si="117"/>
        <v>288</v>
      </c>
      <c r="DE11" s="371">
        <f t="shared" si="118"/>
        <v>278</v>
      </c>
      <c r="DF11" s="372">
        <f t="shared" si="119"/>
        <v>155</v>
      </c>
      <c r="DG11" s="371">
        <f t="shared" si="120"/>
        <v>106</v>
      </c>
      <c r="DH11" s="372">
        <f t="shared" si="121"/>
        <v>0</v>
      </c>
      <c r="DI11" s="371">
        <f t="shared" si="122"/>
        <v>0</v>
      </c>
      <c r="DJ11" s="372">
        <f t="shared" si="123"/>
        <v>0</v>
      </c>
      <c r="DK11" s="371">
        <f t="shared" si="124"/>
        <v>0</v>
      </c>
      <c r="DL11" s="372">
        <f t="shared" si="125"/>
        <v>917</v>
      </c>
      <c r="DM11" s="371">
        <f t="shared" si="126"/>
        <v>864</v>
      </c>
      <c r="DN11" s="370">
        <f t="shared" si="127"/>
        <v>28019329.410832234</v>
      </c>
      <c r="DO11" s="371">
        <f t="shared" si="128"/>
        <v>30588088.601226993</v>
      </c>
      <c r="DP11" s="372">
        <f t="shared" si="129"/>
        <v>22457063.492256638</v>
      </c>
      <c r="DQ11" s="371">
        <f t="shared" si="130"/>
        <v>21885706.647398844</v>
      </c>
      <c r="DR11" s="372">
        <f t="shared" si="131"/>
        <v>20618309.815292951</v>
      </c>
      <c r="DS11" s="371">
        <f t="shared" si="132"/>
        <v>20308559.421761654</v>
      </c>
      <c r="DT11" s="372">
        <f t="shared" si="133"/>
        <v>6668808.0283018854</v>
      </c>
      <c r="DU11" s="371">
        <f t="shared" si="134"/>
        <v>6630135.203125</v>
      </c>
      <c r="DV11" s="372">
        <f t="shared" si="135"/>
        <v>0</v>
      </c>
      <c r="DW11" s="371">
        <f t="shared" si="136"/>
        <v>0</v>
      </c>
      <c r="DX11" s="372">
        <f t="shared" si="137"/>
        <v>0</v>
      </c>
      <c r="DY11" s="371">
        <f t="shared" si="138"/>
        <v>0</v>
      </c>
      <c r="DZ11" s="372">
        <f t="shared" si="139"/>
        <v>77763510.746683702</v>
      </c>
      <c r="EA11" s="371">
        <f t="shared" si="140"/>
        <v>79412489.873512492</v>
      </c>
    </row>
    <row r="12" spans="1:131">
      <c r="A12" s="500" t="s">
        <v>28</v>
      </c>
      <c r="B12" s="504" t="s">
        <v>553</v>
      </c>
      <c r="C12" s="505"/>
      <c r="D12" s="447">
        <v>100706</v>
      </c>
      <c r="E12" s="447">
        <v>2</v>
      </c>
      <c r="F12" s="419">
        <v>42</v>
      </c>
      <c r="G12" s="420">
        <v>51</v>
      </c>
      <c r="H12" s="419"/>
      <c r="I12" s="420"/>
      <c r="J12" s="419"/>
      <c r="K12" s="420"/>
      <c r="L12" s="419">
        <v>19</v>
      </c>
      <c r="M12" s="420">
        <v>18</v>
      </c>
      <c r="N12" s="419">
        <v>79</v>
      </c>
      <c r="O12" s="420">
        <v>90</v>
      </c>
      <c r="P12" s="419"/>
      <c r="Q12" s="420"/>
      <c r="R12" s="419"/>
      <c r="S12" s="420"/>
      <c r="T12" s="419">
        <v>7</v>
      </c>
      <c r="U12" s="420">
        <v>10</v>
      </c>
      <c r="V12" s="419">
        <v>98</v>
      </c>
      <c r="W12" s="420">
        <v>90</v>
      </c>
      <c r="X12" s="419"/>
      <c r="Y12" s="420"/>
      <c r="Z12" s="419"/>
      <c r="AA12" s="420"/>
      <c r="AB12" s="419">
        <v>2</v>
      </c>
      <c r="AC12" s="420">
        <v>1</v>
      </c>
      <c r="AD12" s="419">
        <v>13</v>
      </c>
      <c r="AE12" s="420">
        <v>11</v>
      </c>
      <c r="AF12" s="419"/>
      <c r="AG12" s="420"/>
      <c r="AH12" s="419"/>
      <c r="AI12" s="420"/>
      <c r="AJ12" s="419"/>
      <c r="AK12" s="420">
        <v>0</v>
      </c>
      <c r="AL12" s="419">
        <v>26</v>
      </c>
      <c r="AM12" s="420">
        <v>38</v>
      </c>
      <c r="AN12" s="419"/>
      <c r="AO12" s="420"/>
      <c r="AP12" s="419"/>
      <c r="AQ12" s="420"/>
      <c r="AR12" s="419">
        <v>12</v>
      </c>
      <c r="AS12" s="420">
        <v>12</v>
      </c>
      <c r="AT12" s="419"/>
      <c r="AU12" s="420"/>
      <c r="AV12" s="419"/>
      <c r="AW12" s="420"/>
      <c r="AX12" s="419"/>
      <c r="AY12" s="420"/>
      <c r="AZ12" s="419"/>
      <c r="BA12" s="421"/>
      <c r="BB12" s="422">
        <v>7877343</v>
      </c>
      <c r="BC12" s="420">
        <v>9136555</v>
      </c>
      <c r="BD12" s="419">
        <v>7878788</v>
      </c>
      <c r="BE12" s="420">
        <v>9308939</v>
      </c>
      <c r="BF12" s="419">
        <v>7406240</v>
      </c>
      <c r="BG12" s="420">
        <v>6880166</v>
      </c>
      <c r="BH12" s="419">
        <v>728105</v>
      </c>
      <c r="BI12" s="420">
        <v>619266</v>
      </c>
      <c r="BJ12" s="419">
        <v>2173115</v>
      </c>
      <c r="BK12" s="420">
        <v>2712040</v>
      </c>
      <c r="BL12" s="419"/>
      <c r="BM12" s="423"/>
      <c r="BN12" s="370">
        <f t="shared" si="75"/>
        <v>606</v>
      </c>
      <c r="BO12" s="371">
        <f t="shared" si="76"/>
        <v>675</v>
      </c>
      <c r="BP12" s="372">
        <f t="shared" si="77"/>
        <v>795</v>
      </c>
      <c r="BQ12" s="371">
        <f t="shared" si="78"/>
        <v>930</v>
      </c>
      <c r="BR12" s="372">
        <f t="shared" si="79"/>
        <v>906</v>
      </c>
      <c r="BS12" s="371">
        <f t="shared" si="80"/>
        <v>822</v>
      </c>
      <c r="BT12" s="372">
        <f t="shared" si="81"/>
        <v>117</v>
      </c>
      <c r="BU12" s="371">
        <f t="shared" si="82"/>
        <v>99</v>
      </c>
      <c r="BV12" s="372">
        <f t="shared" si="83"/>
        <v>378</v>
      </c>
      <c r="BW12" s="371">
        <f t="shared" si="84"/>
        <v>486</v>
      </c>
      <c r="BX12" s="372">
        <f t="shared" si="85"/>
        <v>0</v>
      </c>
      <c r="BY12" s="371">
        <f t="shared" si="86"/>
        <v>0</v>
      </c>
      <c r="BZ12" s="370">
        <f t="shared" si="87"/>
        <v>12998.915841584158</v>
      </c>
      <c r="CA12" s="371">
        <f t="shared" si="88"/>
        <v>13535.637037037037</v>
      </c>
      <c r="CB12" s="372">
        <f t="shared" si="89"/>
        <v>9910.4251572327048</v>
      </c>
      <c r="CC12" s="371">
        <f t="shared" si="90"/>
        <v>10009.611827956989</v>
      </c>
      <c r="CD12" s="372">
        <f t="shared" si="91"/>
        <v>8174.657836644592</v>
      </c>
      <c r="CE12" s="371">
        <f t="shared" si="92"/>
        <v>8370.0316301703169</v>
      </c>
      <c r="CF12" s="372">
        <f t="shared" si="93"/>
        <v>6223.1196581196582</v>
      </c>
      <c r="CG12" s="371">
        <f t="shared" si="94"/>
        <v>6255.212121212121</v>
      </c>
      <c r="CH12" s="372">
        <f t="shared" si="95"/>
        <v>5748.9814814814818</v>
      </c>
      <c r="CI12" s="371">
        <f t="shared" si="96"/>
        <v>5580.3292181069955</v>
      </c>
      <c r="CJ12" s="372">
        <f t="shared" si="97"/>
        <v>0</v>
      </c>
      <c r="CK12" s="371">
        <f t="shared" si="98"/>
        <v>0</v>
      </c>
      <c r="CL12" s="370">
        <f t="shared" si="99"/>
        <v>116990.24257425741</v>
      </c>
      <c r="CM12" s="371">
        <f t="shared" si="100"/>
        <v>121820.73333333334</v>
      </c>
      <c r="CN12" s="372">
        <f t="shared" si="101"/>
        <v>89193.826415094343</v>
      </c>
      <c r="CO12" s="371">
        <f t="shared" si="102"/>
        <v>90086.506451612906</v>
      </c>
      <c r="CP12" s="372">
        <f t="shared" si="103"/>
        <v>73571.920529801326</v>
      </c>
      <c r="CQ12" s="371">
        <f t="shared" si="104"/>
        <v>75330.284671532849</v>
      </c>
      <c r="CR12" s="372">
        <f t="shared" si="105"/>
        <v>56008.076923076922</v>
      </c>
      <c r="CS12" s="371">
        <f t="shared" si="106"/>
        <v>56296.909090909088</v>
      </c>
      <c r="CT12" s="372">
        <f t="shared" si="107"/>
        <v>51740.833333333336</v>
      </c>
      <c r="CU12" s="371">
        <f t="shared" si="108"/>
        <v>50222.962962962964</v>
      </c>
      <c r="CV12" s="372">
        <f t="shared" si="109"/>
        <v>0</v>
      </c>
      <c r="CW12" s="371">
        <f t="shared" si="110"/>
        <v>0</v>
      </c>
      <c r="CX12" s="372">
        <f t="shared" si="111"/>
        <v>83417.861034814137</v>
      </c>
      <c r="CY12" s="371">
        <f t="shared" si="112"/>
        <v>85357.480680432782</v>
      </c>
      <c r="CZ12" s="370">
        <f t="shared" si="113"/>
        <v>61</v>
      </c>
      <c r="DA12" s="371">
        <f t="shared" si="114"/>
        <v>69</v>
      </c>
      <c r="DB12" s="372">
        <f t="shared" si="115"/>
        <v>86</v>
      </c>
      <c r="DC12" s="371">
        <f t="shared" si="116"/>
        <v>100</v>
      </c>
      <c r="DD12" s="372">
        <f t="shared" si="117"/>
        <v>100</v>
      </c>
      <c r="DE12" s="371">
        <f t="shared" si="118"/>
        <v>91</v>
      </c>
      <c r="DF12" s="372">
        <f t="shared" si="119"/>
        <v>13</v>
      </c>
      <c r="DG12" s="371">
        <f t="shared" si="120"/>
        <v>11</v>
      </c>
      <c r="DH12" s="372">
        <f t="shared" si="121"/>
        <v>38</v>
      </c>
      <c r="DI12" s="371">
        <f t="shared" si="122"/>
        <v>50</v>
      </c>
      <c r="DJ12" s="372">
        <f t="shared" si="123"/>
        <v>0</v>
      </c>
      <c r="DK12" s="371">
        <f t="shared" si="124"/>
        <v>0</v>
      </c>
      <c r="DL12" s="372">
        <f t="shared" si="125"/>
        <v>298</v>
      </c>
      <c r="DM12" s="371">
        <f t="shared" si="126"/>
        <v>321</v>
      </c>
      <c r="DN12" s="370">
        <f t="shared" si="127"/>
        <v>7136404.797029702</v>
      </c>
      <c r="DO12" s="371">
        <f t="shared" si="128"/>
        <v>8405630.5999999996</v>
      </c>
      <c r="DP12" s="372">
        <f t="shared" si="129"/>
        <v>7670669.0716981133</v>
      </c>
      <c r="DQ12" s="371">
        <f t="shared" si="130"/>
        <v>9008650.6451612897</v>
      </c>
      <c r="DR12" s="372">
        <f t="shared" si="131"/>
        <v>7357192.0529801324</v>
      </c>
      <c r="DS12" s="371">
        <f t="shared" si="132"/>
        <v>6855055.9051094893</v>
      </c>
      <c r="DT12" s="372">
        <f t="shared" si="133"/>
        <v>728105</v>
      </c>
      <c r="DU12" s="371">
        <f t="shared" si="134"/>
        <v>619266</v>
      </c>
      <c r="DV12" s="372">
        <f t="shared" si="135"/>
        <v>1966151.6666666667</v>
      </c>
      <c r="DW12" s="371">
        <f t="shared" si="136"/>
        <v>2511148.1481481483</v>
      </c>
      <c r="DX12" s="372">
        <f t="shared" si="137"/>
        <v>0</v>
      </c>
      <c r="DY12" s="371">
        <f t="shared" si="138"/>
        <v>0</v>
      </c>
      <c r="DZ12" s="372">
        <f t="shared" si="139"/>
        <v>24858522.588374615</v>
      </c>
      <c r="EA12" s="371">
        <f t="shared" si="140"/>
        <v>27399751.298418924</v>
      </c>
    </row>
    <row r="13" spans="1:131">
      <c r="A13" s="500" t="s">
        <v>28</v>
      </c>
      <c r="B13" s="501" t="s">
        <v>554</v>
      </c>
      <c r="C13" s="502"/>
      <c r="D13" s="447">
        <v>100654</v>
      </c>
      <c r="E13" s="447">
        <v>3</v>
      </c>
      <c r="F13" s="419">
        <v>40</v>
      </c>
      <c r="G13" s="420">
        <v>46</v>
      </c>
      <c r="H13" s="419"/>
      <c r="I13" s="420"/>
      <c r="J13" s="419"/>
      <c r="K13" s="420"/>
      <c r="L13" s="419">
        <v>12</v>
      </c>
      <c r="M13" s="420">
        <v>5</v>
      </c>
      <c r="N13" s="419">
        <v>64</v>
      </c>
      <c r="O13" s="420">
        <v>59</v>
      </c>
      <c r="P13" s="419"/>
      <c r="Q13" s="420"/>
      <c r="R13" s="419"/>
      <c r="S13" s="420"/>
      <c r="T13" s="419">
        <v>5</v>
      </c>
      <c r="U13" s="420">
        <v>2</v>
      </c>
      <c r="V13" s="419">
        <v>88</v>
      </c>
      <c r="W13" s="420">
        <v>90</v>
      </c>
      <c r="X13" s="419"/>
      <c r="Y13" s="420"/>
      <c r="Z13" s="419"/>
      <c r="AA13" s="420"/>
      <c r="AB13" s="419">
        <v>2</v>
      </c>
      <c r="AC13" s="420">
        <v>1</v>
      </c>
      <c r="AD13" s="419">
        <v>32</v>
      </c>
      <c r="AE13" s="420">
        <v>35</v>
      </c>
      <c r="AF13" s="419"/>
      <c r="AG13" s="420"/>
      <c r="AH13" s="419"/>
      <c r="AI13" s="420"/>
      <c r="AJ13" s="419">
        <v>0</v>
      </c>
      <c r="AK13" s="420">
        <v>0</v>
      </c>
      <c r="AL13" s="419"/>
      <c r="AM13" s="420">
        <v>0</v>
      </c>
      <c r="AN13" s="419"/>
      <c r="AO13" s="420"/>
      <c r="AP13" s="419"/>
      <c r="AQ13" s="420"/>
      <c r="AR13" s="419">
        <v>0</v>
      </c>
      <c r="AS13" s="420">
        <v>0</v>
      </c>
      <c r="AT13" s="419"/>
      <c r="AU13" s="420"/>
      <c r="AV13" s="419"/>
      <c r="AW13" s="420"/>
      <c r="AX13" s="419"/>
      <c r="AY13" s="420"/>
      <c r="AZ13" s="419"/>
      <c r="BA13" s="421"/>
      <c r="BB13" s="422">
        <v>4461924</v>
      </c>
      <c r="BC13" s="420">
        <v>4431726</v>
      </c>
      <c r="BD13" s="419">
        <v>4648531</v>
      </c>
      <c r="BE13" s="420">
        <v>4154098</v>
      </c>
      <c r="BF13" s="419">
        <v>5027953</v>
      </c>
      <c r="BG13" s="420">
        <v>5152087</v>
      </c>
      <c r="BH13" s="419">
        <v>1327366</v>
      </c>
      <c r="BI13" s="420">
        <v>1504175</v>
      </c>
      <c r="BJ13" s="419">
        <v>0</v>
      </c>
      <c r="BK13" s="420">
        <v>0</v>
      </c>
      <c r="BL13" s="419"/>
      <c r="BM13" s="423" t="s">
        <v>7</v>
      </c>
      <c r="BN13" s="370">
        <f t="shared" si="75"/>
        <v>504</v>
      </c>
      <c r="BO13" s="371">
        <f t="shared" si="76"/>
        <v>474</v>
      </c>
      <c r="BP13" s="372">
        <f t="shared" si="77"/>
        <v>636</v>
      </c>
      <c r="BQ13" s="371">
        <f t="shared" si="78"/>
        <v>555</v>
      </c>
      <c r="BR13" s="372">
        <f t="shared" si="79"/>
        <v>816</v>
      </c>
      <c r="BS13" s="371">
        <f t="shared" si="80"/>
        <v>822</v>
      </c>
      <c r="BT13" s="372">
        <f t="shared" si="81"/>
        <v>288</v>
      </c>
      <c r="BU13" s="371">
        <f t="shared" si="82"/>
        <v>315</v>
      </c>
      <c r="BV13" s="372">
        <f t="shared" si="83"/>
        <v>0</v>
      </c>
      <c r="BW13" s="371">
        <f t="shared" si="84"/>
        <v>0</v>
      </c>
      <c r="BX13" s="372">
        <f t="shared" si="85"/>
        <v>0</v>
      </c>
      <c r="BY13" s="371">
        <f t="shared" si="86"/>
        <v>0</v>
      </c>
      <c r="BZ13" s="370">
        <f t="shared" si="87"/>
        <v>8853.0238095238092</v>
      </c>
      <c r="CA13" s="371">
        <f t="shared" si="88"/>
        <v>9349.6329113924057</v>
      </c>
      <c r="CB13" s="372">
        <f t="shared" si="89"/>
        <v>7309.0110062893082</v>
      </c>
      <c r="CC13" s="371">
        <f t="shared" si="90"/>
        <v>7484.8612612612615</v>
      </c>
      <c r="CD13" s="372">
        <f t="shared" si="91"/>
        <v>6161.7071078431372</v>
      </c>
      <c r="CE13" s="371">
        <f t="shared" si="92"/>
        <v>6267.7457420924575</v>
      </c>
      <c r="CF13" s="372">
        <f t="shared" si="93"/>
        <v>4608.9097222222226</v>
      </c>
      <c r="CG13" s="371">
        <f t="shared" si="94"/>
        <v>4775.1587301587306</v>
      </c>
      <c r="CH13" s="372">
        <f t="shared" si="95"/>
        <v>0</v>
      </c>
      <c r="CI13" s="371">
        <f t="shared" si="96"/>
        <v>0</v>
      </c>
      <c r="CJ13" s="372">
        <f t="shared" si="97"/>
        <v>0</v>
      </c>
      <c r="CK13" s="371">
        <f t="shared" si="98"/>
        <v>0</v>
      </c>
      <c r="CL13" s="370">
        <f t="shared" si="99"/>
        <v>79677.21428571429</v>
      </c>
      <c r="CM13" s="371">
        <f t="shared" si="100"/>
        <v>84146.696202531646</v>
      </c>
      <c r="CN13" s="372">
        <f t="shared" si="101"/>
        <v>65781.09905660378</v>
      </c>
      <c r="CO13" s="371">
        <f t="shared" si="102"/>
        <v>67363.751351351355</v>
      </c>
      <c r="CP13" s="372">
        <f t="shared" si="103"/>
        <v>55455.363970588238</v>
      </c>
      <c r="CQ13" s="371">
        <f t="shared" si="104"/>
        <v>56409.711678832115</v>
      </c>
      <c r="CR13" s="372">
        <f t="shared" si="105"/>
        <v>41480.1875</v>
      </c>
      <c r="CS13" s="371">
        <f t="shared" si="106"/>
        <v>42976.428571428572</v>
      </c>
      <c r="CT13" s="372">
        <f t="shared" si="107"/>
        <v>0</v>
      </c>
      <c r="CU13" s="371">
        <f t="shared" si="108"/>
        <v>0</v>
      </c>
      <c r="CV13" s="372">
        <f t="shared" si="109"/>
        <v>0</v>
      </c>
      <c r="CW13" s="371">
        <f t="shared" si="110"/>
        <v>0</v>
      </c>
      <c r="CX13" s="372">
        <f t="shared" si="111"/>
        <v>61730.286975784955</v>
      </c>
      <c r="CY13" s="371">
        <f t="shared" si="112"/>
        <v>63185.416393005326</v>
      </c>
      <c r="CZ13" s="370">
        <f t="shared" si="113"/>
        <v>52</v>
      </c>
      <c r="DA13" s="371">
        <f t="shared" si="114"/>
        <v>51</v>
      </c>
      <c r="DB13" s="372">
        <f t="shared" si="115"/>
        <v>69</v>
      </c>
      <c r="DC13" s="371">
        <f t="shared" si="116"/>
        <v>61</v>
      </c>
      <c r="DD13" s="372">
        <f t="shared" si="117"/>
        <v>90</v>
      </c>
      <c r="DE13" s="371">
        <f t="shared" si="118"/>
        <v>91</v>
      </c>
      <c r="DF13" s="372">
        <f t="shared" si="119"/>
        <v>32</v>
      </c>
      <c r="DG13" s="371">
        <f t="shared" si="120"/>
        <v>35</v>
      </c>
      <c r="DH13" s="372">
        <f t="shared" si="121"/>
        <v>0</v>
      </c>
      <c r="DI13" s="371">
        <f t="shared" si="122"/>
        <v>0</v>
      </c>
      <c r="DJ13" s="372">
        <f t="shared" si="123"/>
        <v>0</v>
      </c>
      <c r="DK13" s="371">
        <f t="shared" si="124"/>
        <v>0</v>
      </c>
      <c r="DL13" s="372">
        <f t="shared" si="125"/>
        <v>243</v>
      </c>
      <c r="DM13" s="371">
        <f t="shared" si="126"/>
        <v>238</v>
      </c>
      <c r="DN13" s="370">
        <f t="shared" si="127"/>
        <v>4143215.1428571432</v>
      </c>
      <c r="DO13" s="371">
        <f t="shared" si="128"/>
        <v>4291481.5063291136</v>
      </c>
      <c r="DP13" s="372">
        <f t="shared" si="129"/>
        <v>4538895.8349056607</v>
      </c>
      <c r="DQ13" s="371">
        <f t="shared" si="130"/>
        <v>4109188.8324324326</v>
      </c>
      <c r="DR13" s="372">
        <f t="shared" si="131"/>
        <v>4990982.7573529417</v>
      </c>
      <c r="DS13" s="371">
        <f t="shared" si="132"/>
        <v>5133283.7627737224</v>
      </c>
      <c r="DT13" s="372">
        <f t="shared" si="133"/>
        <v>1327366</v>
      </c>
      <c r="DU13" s="371">
        <f t="shared" si="134"/>
        <v>1504175</v>
      </c>
      <c r="DV13" s="372">
        <f t="shared" si="135"/>
        <v>0</v>
      </c>
      <c r="DW13" s="371">
        <f t="shared" si="136"/>
        <v>0</v>
      </c>
      <c r="DX13" s="372">
        <f t="shared" si="137"/>
        <v>0</v>
      </c>
      <c r="DY13" s="371">
        <f t="shared" si="138"/>
        <v>0</v>
      </c>
      <c r="DZ13" s="372">
        <f t="shared" si="139"/>
        <v>15000459.735115744</v>
      </c>
      <c r="EA13" s="371">
        <f t="shared" si="140"/>
        <v>15038129.101535268</v>
      </c>
    </row>
    <row r="14" spans="1:131">
      <c r="A14" s="500" t="s">
        <v>28</v>
      </c>
      <c r="B14" s="501" t="s">
        <v>555</v>
      </c>
      <c r="C14" s="502"/>
      <c r="D14" s="447">
        <v>101480</v>
      </c>
      <c r="E14" s="447">
        <v>3</v>
      </c>
      <c r="F14" s="419">
        <v>74</v>
      </c>
      <c r="G14" s="420">
        <v>76</v>
      </c>
      <c r="H14" s="419"/>
      <c r="I14" s="420"/>
      <c r="J14" s="419"/>
      <c r="K14" s="420"/>
      <c r="L14" s="419">
        <v>19</v>
      </c>
      <c r="M14" s="420">
        <v>17</v>
      </c>
      <c r="N14" s="419">
        <v>65</v>
      </c>
      <c r="O14" s="420">
        <v>60</v>
      </c>
      <c r="P14" s="419"/>
      <c r="Q14" s="420"/>
      <c r="R14" s="419"/>
      <c r="S14" s="420"/>
      <c r="T14" s="419">
        <v>6</v>
      </c>
      <c r="U14" s="420">
        <v>4</v>
      </c>
      <c r="V14" s="419">
        <v>65</v>
      </c>
      <c r="W14" s="420">
        <v>66</v>
      </c>
      <c r="X14" s="419"/>
      <c r="Y14" s="420"/>
      <c r="Z14" s="419"/>
      <c r="AA14" s="420"/>
      <c r="AB14" s="419">
        <v>0</v>
      </c>
      <c r="AC14" s="420">
        <v>3</v>
      </c>
      <c r="AD14" s="419">
        <v>88</v>
      </c>
      <c r="AE14" s="420">
        <v>89</v>
      </c>
      <c r="AF14" s="419"/>
      <c r="AG14" s="420"/>
      <c r="AH14" s="419"/>
      <c r="AI14" s="420"/>
      <c r="AJ14" s="419">
        <v>3</v>
      </c>
      <c r="AK14" s="420">
        <v>2</v>
      </c>
      <c r="AL14" s="419">
        <v>0</v>
      </c>
      <c r="AM14" s="420">
        <v>0</v>
      </c>
      <c r="AN14" s="419"/>
      <c r="AO14" s="420"/>
      <c r="AP14" s="419"/>
      <c r="AQ14" s="420"/>
      <c r="AR14" s="419">
        <v>0</v>
      </c>
      <c r="AS14" s="420">
        <v>0</v>
      </c>
      <c r="AT14" s="419"/>
      <c r="AU14" s="420"/>
      <c r="AV14" s="419"/>
      <c r="AW14" s="420"/>
      <c r="AX14" s="419"/>
      <c r="AY14" s="420"/>
      <c r="AZ14" s="419"/>
      <c r="BA14" s="421"/>
      <c r="BB14" s="422">
        <v>7620989</v>
      </c>
      <c r="BC14" s="420">
        <v>7587396</v>
      </c>
      <c r="BD14" s="419">
        <v>4539664</v>
      </c>
      <c r="BE14" s="420">
        <v>4078823</v>
      </c>
      <c r="BF14" s="419">
        <v>3623257</v>
      </c>
      <c r="BG14" s="420">
        <v>3897575</v>
      </c>
      <c r="BH14" s="419">
        <v>4373731</v>
      </c>
      <c r="BI14" s="420">
        <v>4351331</v>
      </c>
      <c r="BJ14" s="419">
        <v>0</v>
      </c>
      <c r="BK14" s="420">
        <v>0</v>
      </c>
      <c r="BL14" s="419"/>
      <c r="BM14" s="423"/>
      <c r="BN14" s="370">
        <f t="shared" si="75"/>
        <v>894</v>
      </c>
      <c r="BO14" s="371">
        <f t="shared" si="76"/>
        <v>888</v>
      </c>
      <c r="BP14" s="372">
        <f t="shared" si="77"/>
        <v>657</v>
      </c>
      <c r="BQ14" s="371">
        <f t="shared" si="78"/>
        <v>588</v>
      </c>
      <c r="BR14" s="372">
        <f t="shared" si="79"/>
        <v>585</v>
      </c>
      <c r="BS14" s="371">
        <f t="shared" si="80"/>
        <v>630</v>
      </c>
      <c r="BT14" s="372">
        <f t="shared" si="81"/>
        <v>828</v>
      </c>
      <c r="BU14" s="371">
        <f t="shared" si="82"/>
        <v>825</v>
      </c>
      <c r="BV14" s="372">
        <f t="shared" si="83"/>
        <v>0</v>
      </c>
      <c r="BW14" s="371">
        <f t="shared" si="84"/>
        <v>0</v>
      </c>
      <c r="BX14" s="372">
        <f t="shared" si="85"/>
        <v>0</v>
      </c>
      <c r="BY14" s="371">
        <f t="shared" si="86"/>
        <v>0</v>
      </c>
      <c r="BZ14" s="370">
        <f t="shared" si="87"/>
        <v>8524.5961968680094</v>
      </c>
      <c r="CA14" s="371">
        <f t="shared" si="88"/>
        <v>8544.364864864865</v>
      </c>
      <c r="CB14" s="372">
        <f t="shared" si="89"/>
        <v>6909.6864535768646</v>
      </c>
      <c r="CC14" s="371">
        <f t="shared" si="90"/>
        <v>6936.7738095238092</v>
      </c>
      <c r="CD14" s="372">
        <f t="shared" si="91"/>
        <v>6193.6017094017097</v>
      </c>
      <c r="CE14" s="371">
        <f t="shared" si="92"/>
        <v>6186.6269841269841</v>
      </c>
      <c r="CF14" s="372">
        <f t="shared" si="93"/>
        <v>5282.2838164251207</v>
      </c>
      <c r="CG14" s="371">
        <f t="shared" si="94"/>
        <v>5274.3406060606058</v>
      </c>
      <c r="CH14" s="372">
        <f t="shared" si="95"/>
        <v>0</v>
      </c>
      <c r="CI14" s="371">
        <f t="shared" si="96"/>
        <v>0</v>
      </c>
      <c r="CJ14" s="372">
        <f t="shared" si="97"/>
        <v>0</v>
      </c>
      <c r="CK14" s="371">
        <f t="shared" si="98"/>
        <v>0</v>
      </c>
      <c r="CL14" s="370">
        <f t="shared" si="99"/>
        <v>76721.365771812081</v>
      </c>
      <c r="CM14" s="371">
        <f t="shared" si="100"/>
        <v>76899.283783783787</v>
      </c>
      <c r="CN14" s="372">
        <f t="shared" si="101"/>
        <v>62187.178082191778</v>
      </c>
      <c r="CO14" s="371">
        <f t="shared" si="102"/>
        <v>62430.964285714283</v>
      </c>
      <c r="CP14" s="372">
        <f t="shared" si="103"/>
        <v>55742.415384615386</v>
      </c>
      <c r="CQ14" s="371">
        <f t="shared" si="104"/>
        <v>55679.642857142855</v>
      </c>
      <c r="CR14" s="372">
        <f t="shared" si="105"/>
        <v>47540.554347826088</v>
      </c>
      <c r="CS14" s="371">
        <f t="shared" si="106"/>
        <v>47469.065454545453</v>
      </c>
      <c r="CT14" s="372">
        <f t="shared" si="107"/>
        <v>0</v>
      </c>
      <c r="CU14" s="371">
        <f t="shared" si="108"/>
        <v>0</v>
      </c>
      <c r="CV14" s="372">
        <f t="shared" si="109"/>
        <v>0</v>
      </c>
      <c r="CW14" s="371">
        <f t="shared" si="110"/>
        <v>0</v>
      </c>
      <c r="CX14" s="372">
        <f t="shared" si="111"/>
        <v>60936.950332082226</v>
      </c>
      <c r="CY14" s="371">
        <f t="shared" si="112"/>
        <v>60911.026560517654</v>
      </c>
      <c r="CZ14" s="370">
        <f t="shared" si="113"/>
        <v>93</v>
      </c>
      <c r="DA14" s="371">
        <f t="shared" si="114"/>
        <v>93</v>
      </c>
      <c r="DB14" s="372">
        <f t="shared" si="115"/>
        <v>71</v>
      </c>
      <c r="DC14" s="371">
        <f t="shared" si="116"/>
        <v>64</v>
      </c>
      <c r="DD14" s="372">
        <f t="shared" si="117"/>
        <v>65</v>
      </c>
      <c r="DE14" s="371">
        <f t="shared" si="118"/>
        <v>69</v>
      </c>
      <c r="DF14" s="372">
        <f t="shared" si="119"/>
        <v>91</v>
      </c>
      <c r="DG14" s="371">
        <f t="shared" si="120"/>
        <v>91</v>
      </c>
      <c r="DH14" s="372">
        <f t="shared" si="121"/>
        <v>0</v>
      </c>
      <c r="DI14" s="371">
        <f t="shared" si="122"/>
        <v>0</v>
      </c>
      <c r="DJ14" s="372">
        <f t="shared" si="123"/>
        <v>0</v>
      </c>
      <c r="DK14" s="371">
        <f t="shared" si="124"/>
        <v>0</v>
      </c>
      <c r="DL14" s="372">
        <f t="shared" si="125"/>
        <v>320</v>
      </c>
      <c r="DM14" s="371">
        <f t="shared" si="126"/>
        <v>317</v>
      </c>
      <c r="DN14" s="370">
        <f t="shared" si="127"/>
        <v>7135087.0167785231</v>
      </c>
      <c r="DO14" s="371">
        <f t="shared" si="128"/>
        <v>7151633.3918918921</v>
      </c>
      <c r="DP14" s="372">
        <f t="shared" si="129"/>
        <v>4415289.6438356163</v>
      </c>
      <c r="DQ14" s="371">
        <f t="shared" si="130"/>
        <v>3995581.7142857141</v>
      </c>
      <c r="DR14" s="372">
        <f t="shared" si="131"/>
        <v>3623257</v>
      </c>
      <c r="DS14" s="371">
        <f t="shared" si="132"/>
        <v>3841895.3571428568</v>
      </c>
      <c r="DT14" s="372">
        <f t="shared" si="133"/>
        <v>4326190.4456521738</v>
      </c>
      <c r="DU14" s="371">
        <f t="shared" si="134"/>
        <v>4319684.9563636361</v>
      </c>
      <c r="DV14" s="372">
        <f t="shared" si="135"/>
        <v>0</v>
      </c>
      <c r="DW14" s="371">
        <f t="shared" si="136"/>
        <v>0</v>
      </c>
      <c r="DX14" s="372">
        <f t="shared" si="137"/>
        <v>0</v>
      </c>
      <c r="DY14" s="371">
        <f t="shared" si="138"/>
        <v>0</v>
      </c>
      <c r="DZ14" s="372">
        <f t="shared" si="139"/>
        <v>19499824.106266312</v>
      </c>
      <c r="EA14" s="371">
        <f t="shared" si="140"/>
        <v>19308795.419684097</v>
      </c>
    </row>
    <row r="15" spans="1:131">
      <c r="A15" s="500" t="s">
        <v>28</v>
      </c>
      <c r="B15" s="504" t="s">
        <v>556</v>
      </c>
      <c r="C15" s="502"/>
      <c r="D15" s="447">
        <v>102368</v>
      </c>
      <c r="E15" s="447">
        <v>3</v>
      </c>
      <c r="F15" s="419">
        <v>0</v>
      </c>
      <c r="G15" s="420">
        <v>0</v>
      </c>
      <c r="H15" s="419"/>
      <c r="I15" s="420"/>
      <c r="J15" s="419"/>
      <c r="K15" s="420"/>
      <c r="L15" s="419">
        <v>25</v>
      </c>
      <c r="M15" s="420">
        <v>12</v>
      </c>
      <c r="N15" s="419">
        <v>0</v>
      </c>
      <c r="O15" s="420">
        <v>0</v>
      </c>
      <c r="P15" s="419"/>
      <c r="Q15" s="420"/>
      <c r="R15" s="419"/>
      <c r="S15" s="420"/>
      <c r="T15" s="419">
        <v>38</v>
      </c>
      <c r="U15" s="420">
        <v>20</v>
      </c>
      <c r="V15" s="419">
        <v>0</v>
      </c>
      <c r="W15" s="420">
        <v>0</v>
      </c>
      <c r="X15" s="419"/>
      <c r="Y15" s="420"/>
      <c r="Z15" s="419"/>
      <c r="AA15" s="420"/>
      <c r="AB15" s="419">
        <v>32</v>
      </c>
      <c r="AC15" s="420">
        <v>25</v>
      </c>
      <c r="AD15" s="419">
        <v>0</v>
      </c>
      <c r="AE15" s="420">
        <v>0</v>
      </c>
      <c r="AF15" s="419"/>
      <c r="AG15" s="420"/>
      <c r="AH15" s="419"/>
      <c r="AI15" s="420"/>
      <c r="AJ15" s="419">
        <v>3</v>
      </c>
      <c r="AK15" s="420">
        <v>1</v>
      </c>
      <c r="AL15" s="419">
        <v>0</v>
      </c>
      <c r="AM15" s="420">
        <v>0</v>
      </c>
      <c r="AN15" s="419"/>
      <c r="AO15" s="420"/>
      <c r="AP15" s="419"/>
      <c r="AQ15" s="420"/>
      <c r="AR15" s="419">
        <v>17</v>
      </c>
      <c r="AS15" s="420">
        <v>14</v>
      </c>
      <c r="AT15" s="419"/>
      <c r="AU15" s="420"/>
      <c r="AV15" s="419"/>
      <c r="AW15" s="420"/>
      <c r="AX15" s="419"/>
      <c r="AY15" s="420"/>
      <c r="AZ15" s="419"/>
      <c r="BA15" s="421"/>
      <c r="BB15" s="422">
        <v>5170334</v>
      </c>
      <c r="BC15" s="420">
        <v>3814713</v>
      </c>
      <c r="BD15" s="419">
        <v>8224458</v>
      </c>
      <c r="BE15" s="420">
        <v>6691092</v>
      </c>
      <c r="BF15" s="419">
        <v>10482495</v>
      </c>
      <c r="BG15" s="420">
        <v>9492738</v>
      </c>
      <c r="BH15" s="419">
        <v>244027</v>
      </c>
      <c r="BI15" s="420">
        <v>98481</v>
      </c>
      <c r="BJ15" s="419">
        <v>5212917</v>
      </c>
      <c r="BK15" s="420">
        <v>4940533</v>
      </c>
      <c r="BL15" s="419"/>
      <c r="BM15" s="423"/>
      <c r="BN15" s="370">
        <f t="shared" si="75"/>
        <v>300</v>
      </c>
      <c r="BO15" s="371">
        <f t="shared" si="76"/>
        <v>144</v>
      </c>
      <c r="BP15" s="372">
        <f t="shared" si="77"/>
        <v>456</v>
      </c>
      <c r="BQ15" s="371">
        <f t="shared" si="78"/>
        <v>240</v>
      </c>
      <c r="BR15" s="372">
        <f t="shared" si="79"/>
        <v>384</v>
      </c>
      <c r="BS15" s="371">
        <f t="shared" si="80"/>
        <v>300</v>
      </c>
      <c r="BT15" s="372">
        <f t="shared" si="81"/>
        <v>36</v>
      </c>
      <c r="BU15" s="371">
        <f t="shared" si="82"/>
        <v>12</v>
      </c>
      <c r="BV15" s="372">
        <f t="shared" si="83"/>
        <v>204</v>
      </c>
      <c r="BW15" s="371">
        <f t="shared" si="84"/>
        <v>168</v>
      </c>
      <c r="BX15" s="372">
        <f t="shared" si="85"/>
        <v>0</v>
      </c>
      <c r="BY15" s="371">
        <f t="shared" si="86"/>
        <v>0</v>
      </c>
      <c r="BZ15" s="370">
        <f t="shared" si="87"/>
        <v>17234.446666666667</v>
      </c>
      <c r="CA15" s="371">
        <f t="shared" si="88"/>
        <v>26491.0625</v>
      </c>
      <c r="CB15" s="372">
        <f t="shared" si="89"/>
        <v>18036.092105263157</v>
      </c>
      <c r="CC15" s="371">
        <f t="shared" si="90"/>
        <v>27879.55</v>
      </c>
      <c r="CD15" s="372">
        <f t="shared" si="91"/>
        <v>27298.1640625</v>
      </c>
      <c r="CE15" s="371">
        <f t="shared" si="92"/>
        <v>31642.46</v>
      </c>
      <c r="CF15" s="372">
        <f t="shared" si="93"/>
        <v>6778.5277777777774</v>
      </c>
      <c r="CG15" s="371">
        <f t="shared" si="94"/>
        <v>8206.75</v>
      </c>
      <c r="CH15" s="372">
        <f t="shared" si="95"/>
        <v>25553.514705882353</v>
      </c>
      <c r="CI15" s="371">
        <f t="shared" si="96"/>
        <v>29407.934523809523</v>
      </c>
      <c r="CJ15" s="372">
        <f t="shared" si="97"/>
        <v>0</v>
      </c>
      <c r="CK15" s="371">
        <f t="shared" si="98"/>
        <v>0</v>
      </c>
      <c r="CL15" s="370">
        <f t="shared" si="99"/>
        <v>155110.01999999999</v>
      </c>
      <c r="CM15" s="371">
        <f t="shared" si="100"/>
        <v>238419.5625</v>
      </c>
      <c r="CN15" s="372">
        <f t="shared" si="101"/>
        <v>162324.8289473684</v>
      </c>
      <c r="CO15" s="371">
        <f t="shared" si="102"/>
        <v>250915.94999999998</v>
      </c>
      <c r="CP15" s="372">
        <f t="shared" si="103"/>
        <v>245683.4765625</v>
      </c>
      <c r="CQ15" s="371">
        <f t="shared" si="104"/>
        <v>284782.14</v>
      </c>
      <c r="CR15" s="372">
        <f t="shared" si="105"/>
        <v>61006.75</v>
      </c>
      <c r="CS15" s="371">
        <f t="shared" si="106"/>
        <v>73860.75</v>
      </c>
      <c r="CT15" s="372">
        <f t="shared" si="107"/>
        <v>229981.63235294117</v>
      </c>
      <c r="CU15" s="371">
        <f t="shared" si="108"/>
        <v>264671.41071428568</v>
      </c>
      <c r="CV15" s="372">
        <f t="shared" si="109"/>
        <v>0</v>
      </c>
      <c r="CW15" s="371">
        <f t="shared" si="110"/>
        <v>0</v>
      </c>
      <c r="CX15" s="372">
        <f t="shared" si="111"/>
        <v>191310.20217391304</v>
      </c>
      <c r="CY15" s="371">
        <f t="shared" si="112"/>
        <v>260807.88541666666</v>
      </c>
      <c r="CZ15" s="370">
        <f t="shared" si="113"/>
        <v>25</v>
      </c>
      <c r="DA15" s="371">
        <f t="shared" si="114"/>
        <v>12</v>
      </c>
      <c r="DB15" s="372">
        <f t="shared" si="115"/>
        <v>38</v>
      </c>
      <c r="DC15" s="371">
        <f t="shared" si="116"/>
        <v>20</v>
      </c>
      <c r="DD15" s="372">
        <f t="shared" si="117"/>
        <v>32</v>
      </c>
      <c r="DE15" s="371">
        <f t="shared" si="118"/>
        <v>25</v>
      </c>
      <c r="DF15" s="372">
        <f t="shared" si="119"/>
        <v>3</v>
      </c>
      <c r="DG15" s="371">
        <f t="shared" si="120"/>
        <v>1</v>
      </c>
      <c r="DH15" s="372">
        <f t="shared" si="121"/>
        <v>17</v>
      </c>
      <c r="DI15" s="371">
        <f t="shared" si="122"/>
        <v>14</v>
      </c>
      <c r="DJ15" s="372">
        <f t="shared" si="123"/>
        <v>0</v>
      </c>
      <c r="DK15" s="371">
        <f t="shared" si="124"/>
        <v>0</v>
      </c>
      <c r="DL15" s="372">
        <f t="shared" si="125"/>
        <v>115</v>
      </c>
      <c r="DM15" s="371">
        <f t="shared" si="126"/>
        <v>72</v>
      </c>
      <c r="DN15" s="370">
        <f t="shared" si="127"/>
        <v>3877750.4999999995</v>
      </c>
      <c r="DO15" s="371">
        <f t="shared" si="128"/>
        <v>2861034.75</v>
      </c>
      <c r="DP15" s="372">
        <f t="shared" si="129"/>
        <v>6168343.4999999991</v>
      </c>
      <c r="DQ15" s="371">
        <f t="shared" si="130"/>
        <v>5018319</v>
      </c>
      <c r="DR15" s="372">
        <f t="shared" si="131"/>
        <v>7861871.25</v>
      </c>
      <c r="DS15" s="371">
        <f t="shared" si="132"/>
        <v>7119553.5</v>
      </c>
      <c r="DT15" s="372">
        <f t="shared" si="133"/>
        <v>183020.25</v>
      </c>
      <c r="DU15" s="371">
        <f t="shared" si="134"/>
        <v>73860.75</v>
      </c>
      <c r="DV15" s="372">
        <f t="shared" si="135"/>
        <v>3909687.75</v>
      </c>
      <c r="DW15" s="371">
        <f t="shared" si="136"/>
        <v>3705399.7499999995</v>
      </c>
      <c r="DX15" s="372">
        <f t="shared" si="137"/>
        <v>0</v>
      </c>
      <c r="DY15" s="371">
        <f t="shared" si="138"/>
        <v>0</v>
      </c>
      <c r="DZ15" s="372">
        <f t="shared" si="139"/>
        <v>22000673.25</v>
      </c>
      <c r="EA15" s="371">
        <f t="shared" si="140"/>
        <v>18778167.75</v>
      </c>
    </row>
    <row r="16" spans="1:131">
      <c r="A16" s="500" t="s">
        <v>28</v>
      </c>
      <c r="B16" s="501" t="s">
        <v>557</v>
      </c>
      <c r="C16" s="502"/>
      <c r="D16" s="447">
        <v>102094</v>
      </c>
      <c r="E16" s="447">
        <v>3</v>
      </c>
      <c r="F16" s="419">
        <v>72</v>
      </c>
      <c r="G16" s="420">
        <v>67</v>
      </c>
      <c r="H16" s="419"/>
      <c r="I16" s="420"/>
      <c r="J16" s="419"/>
      <c r="K16" s="420"/>
      <c r="L16" s="419">
        <v>50</v>
      </c>
      <c r="M16" s="420">
        <v>44</v>
      </c>
      <c r="N16" s="419">
        <v>96</v>
      </c>
      <c r="O16" s="420">
        <v>93</v>
      </c>
      <c r="P16" s="419"/>
      <c r="Q16" s="420"/>
      <c r="R16" s="419"/>
      <c r="S16" s="420"/>
      <c r="T16" s="419">
        <v>31</v>
      </c>
      <c r="U16" s="420">
        <v>33</v>
      </c>
      <c r="V16" s="419">
        <v>106</v>
      </c>
      <c r="W16" s="420">
        <v>122</v>
      </c>
      <c r="X16" s="419"/>
      <c r="Y16" s="420"/>
      <c r="Z16" s="419"/>
      <c r="AA16" s="420"/>
      <c r="AB16" s="419">
        <v>72</v>
      </c>
      <c r="AC16" s="420">
        <v>83</v>
      </c>
      <c r="AD16" s="419">
        <v>61</v>
      </c>
      <c r="AE16" s="420">
        <v>70</v>
      </c>
      <c r="AF16" s="419"/>
      <c r="AG16" s="420"/>
      <c r="AH16" s="419"/>
      <c r="AI16" s="420"/>
      <c r="AJ16" s="419">
        <v>57</v>
      </c>
      <c r="AK16" s="420">
        <v>56</v>
      </c>
      <c r="AL16" s="419">
        <v>1</v>
      </c>
      <c r="AM16" s="420">
        <v>0</v>
      </c>
      <c r="AN16" s="419"/>
      <c r="AO16" s="420"/>
      <c r="AP16" s="419"/>
      <c r="AQ16" s="420"/>
      <c r="AR16" s="419"/>
      <c r="AS16" s="420">
        <v>0</v>
      </c>
      <c r="AT16" s="419"/>
      <c r="AU16" s="420"/>
      <c r="AV16" s="419"/>
      <c r="AW16" s="420"/>
      <c r="AX16" s="419"/>
      <c r="AY16" s="420"/>
      <c r="AZ16" s="419"/>
      <c r="BA16" s="421"/>
      <c r="BB16" s="422">
        <v>11974395</v>
      </c>
      <c r="BC16" s="420">
        <v>10780710</v>
      </c>
      <c r="BD16" s="419">
        <v>9254442</v>
      </c>
      <c r="BE16" s="420">
        <v>9353975</v>
      </c>
      <c r="BF16" s="419">
        <v>12168390</v>
      </c>
      <c r="BG16" s="420">
        <v>14266594</v>
      </c>
      <c r="BH16" s="419">
        <v>6438308</v>
      </c>
      <c r="BI16" s="420">
        <v>6950443</v>
      </c>
      <c r="BJ16" s="419">
        <v>50923</v>
      </c>
      <c r="BK16" s="420">
        <v>0</v>
      </c>
      <c r="BL16" s="419"/>
      <c r="BM16" s="423"/>
      <c r="BN16" s="370">
        <f t="shared" si="75"/>
        <v>1248</v>
      </c>
      <c r="BO16" s="371">
        <f t="shared" si="76"/>
        <v>1131</v>
      </c>
      <c r="BP16" s="372">
        <f t="shared" si="77"/>
        <v>1236</v>
      </c>
      <c r="BQ16" s="371">
        <f t="shared" si="78"/>
        <v>1233</v>
      </c>
      <c r="BR16" s="372">
        <f t="shared" si="79"/>
        <v>1818</v>
      </c>
      <c r="BS16" s="371">
        <f t="shared" si="80"/>
        <v>2094</v>
      </c>
      <c r="BT16" s="372">
        <f t="shared" si="81"/>
        <v>1233</v>
      </c>
      <c r="BU16" s="371">
        <f t="shared" si="82"/>
        <v>1302</v>
      </c>
      <c r="BV16" s="372">
        <f t="shared" si="83"/>
        <v>9</v>
      </c>
      <c r="BW16" s="371">
        <f t="shared" si="84"/>
        <v>0</v>
      </c>
      <c r="BX16" s="372">
        <f t="shared" si="85"/>
        <v>0</v>
      </c>
      <c r="BY16" s="371">
        <f t="shared" si="86"/>
        <v>0</v>
      </c>
      <c r="BZ16" s="370">
        <f t="shared" si="87"/>
        <v>9594.867788461539</v>
      </c>
      <c r="CA16" s="371">
        <f t="shared" si="88"/>
        <v>9532.0159151193639</v>
      </c>
      <c r="CB16" s="372">
        <f t="shared" si="89"/>
        <v>7487.4126213592235</v>
      </c>
      <c r="CC16" s="371">
        <f t="shared" si="90"/>
        <v>7586.3544201135446</v>
      </c>
      <c r="CD16" s="372">
        <f t="shared" si="91"/>
        <v>6693.2838283828387</v>
      </c>
      <c r="CE16" s="371">
        <f t="shared" si="92"/>
        <v>6813.0821394460363</v>
      </c>
      <c r="CF16" s="372">
        <f t="shared" si="93"/>
        <v>5221.66098945661</v>
      </c>
      <c r="CG16" s="371">
        <f t="shared" si="94"/>
        <v>5338.2818740399389</v>
      </c>
      <c r="CH16" s="372">
        <f t="shared" si="95"/>
        <v>5658.1111111111113</v>
      </c>
      <c r="CI16" s="371">
        <f t="shared" si="96"/>
        <v>0</v>
      </c>
      <c r="CJ16" s="372">
        <f t="shared" si="97"/>
        <v>0</v>
      </c>
      <c r="CK16" s="371">
        <f t="shared" si="98"/>
        <v>0</v>
      </c>
      <c r="CL16" s="370">
        <f t="shared" si="99"/>
        <v>86353.810096153844</v>
      </c>
      <c r="CM16" s="371">
        <f t="shared" si="100"/>
        <v>85788.143236074277</v>
      </c>
      <c r="CN16" s="372">
        <f t="shared" si="101"/>
        <v>67386.713592233005</v>
      </c>
      <c r="CO16" s="371">
        <f t="shared" si="102"/>
        <v>68277.189781021909</v>
      </c>
      <c r="CP16" s="372">
        <f t="shared" si="103"/>
        <v>60239.554455445548</v>
      </c>
      <c r="CQ16" s="371">
        <f t="shared" si="104"/>
        <v>61317.739255014327</v>
      </c>
      <c r="CR16" s="372">
        <f t="shared" si="105"/>
        <v>46994.948905109486</v>
      </c>
      <c r="CS16" s="371">
        <f t="shared" si="106"/>
        <v>48044.536866359449</v>
      </c>
      <c r="CT16" s="372">
        <f t="shared" si="107"/>
        <v>50923</v>
      </c>
      <c r="CU16" s="371">
        <f t="shared" si="108"/>
        <v>0</v>
      </c>
      <c r="CV16" s="372">
        <f t="shared" si="109"/>
        <v>0</v>
      </c>
      <c r="CW16" s="371">
        <f t="shared" si="110"/>
        <v>0</v>
      </c>
      <c r="CX16" s="372">
        <f t="shared" si="111"/>
        <v>64857.591798198868</v>
      </c>
      <c r="CY16" s="371">
        <f t="shared" si="112"/>
        <v>64699.221838120138</v>
      </c>
      <c r="CZ16" s="370">
        <f t="shared" si="113"/>
        <v>122</v>
      </c>
      <c r="DA16" s="371">
        <f t="shared" si="114"/>
        <v>111</v>
      </c>
      <c r="DB16" s="372">
        <f t="shared" si="115"/>
        <v>127</v>
      </c>
      <c r="DC16" s="371">
        <f t="shared" si="116"/>
        <v>126</v>
      </c>
      <c r="DD16" s="372">
        <f t="shared" si="117"/>
        <v>178</v>
      </c>
      <c r="DE16" s="371">
        <f t="shared" si="118"/>
        <v>205</v>
      </c>
      <c r="DF16" s="372">
        <f t="shared" si="119"/>
        <v>118</v>
      </c>
      <c r="DG16" s="371">
        <f t="shared" si="120"/>
        <v>126</v>
      </c>
      <c r="DH16" s="372">
        <f t="shared" si="121"/>
        <v>1</v>
      </c>
      <c r="DI16" s="371">
        <f t="shared" si="122"/>
        <v>0</v>
      </c>
      <c r="DJ16" s="372">
        <f t="shared" si="123"/>
        <v>0</v>
      </c>
      <c r="DK16" s="371">
        <f t="shared" si="124"/>
        <v>0</v>
      </c>
      <c r="DL16" s="372">
        <f t="shared" si="125"/>
        <v>546</v>
      </c>
      <c r="DM16" s="371">
        <f t="shared" si="126"/>
        <v>568</v>
      </c>
      <c r="DN16" s="370">
        <f t="shared" si="127"/>
        <v>10535164.831730768</v>
      </c>
      <c r="DO16" s="371">
        <f t="shared" si="128"/>
        <v>9522483.8992042448</v>
      </c>
      <c r="DP16" s="372">
        <f t="shared" si="129"/>
        <v>8558112.6262135915</v>
      </c>
      <c r="DQ16" s="371">
        <f t="shared" si="130"/>
        <v>8602925.9124087598</v>
      </c>
      <c r="DR16" s="372">
        <f t="shared" si="131"/>
        <v>10722640.693069307</v>
      </c>
      <c r="DS16" s="371">
        <f t="shared" si="132"/>
        <v>12570136.547277937</v>
      </c>
      <c r="DT16" s="372">
        <f t="shared" si="133"/>
        <v>5545403.970802919</v>
      </c>
      <c r="DU16" s="371">
        <f t="shared" si="134"/>
        <v>6053611.6451612907</v>
      </c>
      <c r="DV16" s="372">
        <f t="shared" si="135"/>
        <v>50923</v>
      </c>
      <c r="DW16" s="371">
        <f t="shared" si="136"/>
        <v>0</v>
      </c>
      <c r="DX16" s="372">
        <f t="shared" si="137"/>
        <v>0</v>
      </c>
      <c r="DY16" s="371">
        <f t="shared" si="138"/>
        <v>0</v>
      </c>
      <c r="DZ16" s="372">
        <f t="shared" si="139"/>
        <v>35412245.121816583</v>
      </c>
      <c r="EA16" s="371">
        <f t="shared" si="140"/>
        <v>36749158.004052237</v>
      </c>
    </row>
    <row r="17" spans="1:131">
      <c r="A17" s="500" t="s">
        <v>28</v>
      </c>
      <c r="B17" s="504" t="s">
        <v>558</v>
      </c>
      <c r="C17" s="505" t="s">
        <v>524</v>
      </c>
      <c r="D17" s="447">
        <v>100724</v>
      </c>
      <c r="E17" s="447">
        <v>4</v>
      </c>
      <c r="F17" s="419"/>
      <c r="G17" s="420">
        <v>34</v>
      </c>
      <c r="H17" s="419"/>
      <c r="I17" s="420"/>
      <c r="J17" s="419"/>
      <c r="K17" s="420"/>
      <c r="L17" s="419">
        <v>33</v>
      </c>
      <c r="M17" s="420">
        <v>0</v>
      </c>
      <c r="N17" s="419"/>
      <c r="O17" s="420">
        <v>40</v>
      </c>
      <c r="P17" s="419"/>
      <c r="Q17" s="420"/>
      <c r="R17" s="419"/>
      <c r="S17" s="420"/>
      <c r="T17" s="419">
        <v>38</v>
      </c>
      <c r="U17" s="420">
        <v>1</v>
      </c>
      <c r="V17" s="419"/>
      <c r="W17" s="420">
        <v>38</v>
      </c>
      <c r="X17" s="419"/>
      <c r="Y17" s="420"/>
      <c r="Z17" s="419"/>
      <c r="AA17" s="420"/>
      <c r="AB17" s="419">
        <v>51</v>
      </c>
      <c r="AC17" s="420">
        <v>0</v>
      </c>
      <c r="AD17" s="419"/>
      <c r="AE17" s="420">
        <v>34</v>
      </c>
      <c r="AF17" s="419"/>
      <c r="AG17" s="420"/>
      <c r="AH17" s="419"/>
      <c r="AI17" s="420"/>
      <c r="AJ17" s="419">
        <v>35</v>
      </c>
      <c r="AK17" s="420">
        <v>0</v>
      </c>
      <c r="AL17" s="419"/>
      <c r="AM17" s="420">
        <v>0</v>
      </c>
      <c r="AN17" s="419"/>
      <c r="AO17" s="420"/>
      <c r="AP17" s="419"/>
      <c r="AQ17" s="420"/>
      <c r="AR17" s="419">
        <v>10</v>
      </c>
      <c r="AS17" s="420">
        <v>0</v>
      </c>
      <c r="AT17" s="419"/>
      <c r="AU17" s="420"/>
      <c r="AV17" s="419"/>
      <c r="AW17" s="420"/>
      <c r="AX17" s="419"/>
      <c r="AY17" s="420"/>
      <c r="AZ17" s="419"/>
      <c r="BA17" s="421"/>
      <c r="BB17" s="422">
        <v>5983561</v>
      </c>
      <c r="BC17" s="420">
        <v>6084384</v>
      </c>
      <c r="BD17" s="419">
        <v>5174666</v>
      </c>
      <c r="BE17" s="420">
        <v>5839161</v>
      </c>
      <c r="BF17" s="419">
        <v>5836843</v>
      </c>
      <c r="BG17" s="420">
        <v>4601714</v>
      </c>
      <c r="BH17" s="419">
        <v>2576223</v>
      </c>
      <c r="BI17" s="420">
        <v>2262932</v>
      </c>
      <c r="BJ17" s="419">
        <v>412893</v>
      </c>
      <c r="BK17" s="420">
        <v>0</v>
      </c>
      <c r="BL17" s="419"/>
      <c r="BM17" s="423" t="s">
        <v>7</v>
      </c>
      <c r="BN17" s="370">
        <f t="shared" si="75"/>
        <v>396</v>
      </c>
      <c r="BO17" s="371">
        <f t="shared" si="76"/>
        <v>306</v>
      </c>
      <c r="BP17" s="372">
        <f t="shared" si="77"/>
        <v>456</v>
      </c>
      <c r="BQ17" s="371">
        <f t="shared" si="78"/>
        <v>372</v>
      </c>
      <c r="BR17" s="372">
        <f t="shared" si="79"/>
        <v>612</v>
      </c>
      <c r="BS17" s="371">
        <f t="shared" si="80"/>
        <v>342</v>
      </c>
      <c r="BT17" s="372">
        <f t="shared" si="81"/>
        <v>420</v>
      </c>
      <c r="BU17" s="371">
        <f t="shared" si="82"/>
        <v>306</v>
      </c>
      <c r="BV17" s="372">
        <f t="shared" si="83"/>
        <v>120</v>
      </c>
      <c r="BW17" s="371">
        <f t="shared" si="84"/>
        <v>0</v>
      </c>
      <c r="BX17" s="372">
        <f t="shared" si="85"/>
        <v>0</v>
      </c>
      <c r="BY17" s="371">
        <f t="shared" si="86"/>
        <v>0</v>
      </c>
      <c r="BZ17" s="370">
        <f t="shared" si="87"/>
        <v>15110.002525252525</v>
      </c>
      <c r="CA17" s="371">
        <f t="shared" si="88"/>
        <v>19883.607843137255</v>
      </c>
      <c r="CB17" s="372">
        <f t="shared" si="89"/>
        <v>11347.951754385966</v>
      </c>
      <c r="CC17" s="371">
        <f t="shared" si="90"/>
        <v>15696.66935483871</v>
      </c>
      <c r="CD17" s="372">
        <f t="shared" si="91"/>
        <v>9537.3251633986929</v>
      </c>
      <c r="CE17" s="371">
        <f t="shared" si="92"/>
        <v>13455.304093567251</v>
      </c>
      <c r="CF17" s="372">
        <f t="shared" si="93"/>
        <v>6133.8642857142859</v>
      </c>
      <c r="CG17" s="371">
        <f t="shared" si="94"/>
        <v>7395.2026143790854</v>
      </c>
      <c r="CH17" s="372">
        <f t="shared" si="95"/>
        <v>3440.7750000000001</v>
      </c>
      <c r="CI17" s="371">
        <f t="shared" si="96"/>
        <v>0</v>
      </c>
      <c r="CJ17" s="372">
        <f t="shared" si="97"/>
        <v>0</v>
      </c>
      <c r="CK17" s="371">
        <f t="shared" si="98"/>
        <v>0</v>
      </c>
      <c r="CL17" s="370">
        <f t="shared" si="99"/>
        <v>135990.02272727274</v>
      </c>
      <c r="CM17" s="371">
        <f t="shared" si="100"/>
        <v>178952.4705882353</v>
      </c>
      <c r="CN17" s="372">
        <f t="shared" si="101"/>
        <v>102131.56578947369</v>
      </c>
      <c r="CO17" s="371">
        <f t="shared" si="102"/>
        <v>141270.02419354839</v>
      </c>
      <c r="CP17" s="372">
        <f t="shared" si="103"/>
        <v>85835.926470588238</v>
      </c>
      <c r="CQ17" s="371">
        <f t="shared" si="104"/>
        <v>121097.73684210525</v>
      </c>
      <c r="CR17" s="372">
        <f t="shared" si="105"/>
        <v>55204.778571428571</v>
      </c>
      <c r="CS17" s="371">
        <f t="shared" si="106"/>
        <v>66556.823529411762</v>
      </c>
      <c r="CT17" s="372">
        <f t="shared" si="107"/>
        <v>30966.975000000002</v>
      </c>
      <c r="CU17" s="371">
        <f t="shared" si="108"/>
        <v>0</v>
      </c>
      <c r="CV17" s="372">
        <f t="shared" si="109"/>
        <v>0</v>
      </c>
      <c r="CW17" s="371">
        <f t="shared" si="110"/>
        <v>0</v>
      </c>
      <c r="CX17" s="372">
        <f t="shared" si="111"/>
        <v>89749.338323353295</v>
      </c>
      <c r="CY17" s="371">
        <f t="shared" si="112"/>
        <v>127490.48293833663</v>
      </c>
      <c r="CZ17" s="370">
        <f t="shared" si="113"/>
        <v>33</v>
      </c>
      <c r="DA17" s="371">
        <f t="shared" si="114"/>
        <v>34</v>
      </c>
      <c r="DB17" s="372">
        <f t="shared" si="115"/>
        <v>38</v>
      </c>
      <c r="DC17" s="371">
        <f t="shared" si="116"/>
        <v>41</v>
      </c>
      <c r="DD17" s="372">
        <f t="shared" si="117"/>
        <v>51</v>
      </c>
      <c r="DE17" s="371">
        <f t="shared" si="118"/>
        <v>38</v>
      </c>
      <c r="DF17" s="372">
        <f t="shared" si="119"/>
        <v>35</v>
      </c>
      <c r="DG17" s="371">
        <f t="shared" si="120"/>
        <v>34</v>
      </c>
      <c r="DH17" s="372">
        <f t="shared" si="121"/>
        <v>10</v>
      </c>
      <c r="DI17" s="371">
        <f t="shared" si="122"/>
        <v>0</v>
      </c>
      <c r="DJ17" s="372">
        <f t="shared" si="123"/>
        <v>0</v>
      </c>
      <c r="DK17" s="371">
        <f t="shared" si="124"/>
        <v>0</v>
      </c>
      <c r="DL17" s="372">
        <f t="shared" si="125"/>
        <v>167</v>
      </c>
      <c r="DM17" s="371">
        <f t="shared" si="126"/>
        <v>147</v>
      </c>
      <c r="DN17" s="370">
        <f t="shared" si="127"/>
        <v>4487670.75</v>
      </c>
      <c r="DO17" s="371">
        <f t="shared" si="128"/>
        <v>6084384</v>
      </c>
      <c r="DP17" s="372">
        <f t="shared" si="129"/>
        <v>3880999.5000000005</v>
      </c>
      <c r="DQ17" s="371">
        <f t="shared" si="130"/>
        <v>5792070.9919354841</v>
      </c>
      <c r="DR17" s="372">
        <f t="shared" si="131"/>
        <v>4377632.25</v>
      </c>
      <c r="DS17" s="371">
        <f t="shared" si="132"/>
        <v>4601714</v>
      </c>
      <c r="DT17" s="372">
        <f t="shared" si="133"/>
        <v>1932167.25</v>
      </c>
      <c r="DU17" s="371">
        <f t="shared" si="134"/>
        <v>2262932</v>
      </c>
      <c r="DV17" s="372">
        <f t="shared" si="135"/>
        <v>309669.75</v>
      </c>
      <c r="DW17" s="371">
        <f t="shared" si="136"/>
        <v>0</v>
      </c>
      <c r="DX17" s="372">
        <f t="shared" si="137"/>
        <v>0</v>
      </c>
      <c r="DY17" s="371">
        <f t="shared" si="138"/>
        <v>0</v>
      </c>
      <c r="DZ17" s="372">
        <f t="shared" si="139"/>
        <v>14988139.5</v>
      </c>
      <c r="EA17" s="371">
        <f t="shared" si="140"/>
        <v>18741100.991935484</v>
      </c>
    </row>
    <row r="18" spans="1:131">
      <c r="A18" s="500" t="s">
        <v>28</v>
      </c>
      <c r="B18" s="501" t="s">
        <v>559</v>
      </c>
      <c r="C18" s="502"/>
      <c r="D18" s="447">
        <v>100830</v>
      </c>
      <c r="E18" s="447">
        <v>4</v>
      </c>
      <c r="F18" s="419">
        <v>43</v>
      </c>
      <c r="G18" s="420">
        <v>42</v>
      </c>
      <c r="H18" s="419"/>
      <c r="I18" s="420"/>
      <c r="J18" s="419"/>
      <c r="K18" s="420"/>
      <c r="L18" s="419">
        <v>14</v>
      </c>
      <c r="M18" s="420">
        <v>14</v>
      </c>
      <c r="N18" s="419">
        <v>46</v>
      </c>
      <c r="O18" s="420">
        <v>41</v>
      </c>
      <c r="P18" s="419"/>
      <c r="Q18" s="420"/>
      <c r="R18" s="419"/>
      <c r="S18" s="420"/>
      <c r="T18" s="419">
        <v>14</v>
      </c>
      <c r="U18" s="420">
        <v>14</v>
      </c>
      <c r="V18" s="419">
        <v>40</v>
      </c>
      <c r="W18" s="420">
        <v>39</v>
      </c>
      <c r="X18" s="419"/>
      <c r="Y18" s="420"/>
      <c r="Z18" s="419"/>
      <c r="AA18" s="420"/>
      <c r="AB18" s="419">
        <v>8</v>
      </c>
      <c r="AC18" s="420">
        <v>7</v>
      </c>
      <c r="AD18" s="419">
        <v>10</v>
      </c>
      <c r="AE18" s="420">
        <v>6</v>
      </c>
      <c r="AF18" s="419"/>
      <c r="AG18" s="420"/>
      <c r="AH18" s="419"/>
      <c r="AI18" s="420"/>
      <c r="AJ18" s="419">
        <v>3</v>
      </c>
      <c r="AK18" s="420">
        <v>1</v>
      </c>
      <c r="AL18" s="419">
        <v>21</v>
      </c>
      <c r="AM18" s="420">
        <v>14</v>
      </c>
      <c r="AN18" s="419"/>
      <c r="AO18" s="420"/>
      <c r="AP18" s="419"/>
      <c r="AQ18" s="420"/>
      <c r="AR18" s="419">
        <v>4</v>
      </c>
      <c r="AS18" s="420">
        <v>1</v>
      </c>
      <c r="AT18" s="419"/>
      <c r="AU18" s="420"/>
      <c r="AV18" s="419"/>
      <c r="AW18" s="420"/>
      <c r="AX18" s="419"/>
      <c r="AY18" s="420"/>
      <c r="AZ18" s="419"/>
      <c r="BA18" s="421"/>
      <c r="BB18" s="422">
        <v>5296147</v>
      </c>
      <c r="BC18" s="420">
        <v>5262361</v>
      </c>
      <c r="BD18" s="419">
        <v>4263341</v>
      </c>
      <c r="BE18" s="420">
        <v>3971530</v>
      </c>
      <c r="BF18" s="419">
        <v>2787827</v>
      </c>
      <c r="BG18" s="420">
        <v>2765960</v>
      </c>
      <c r="BH18" s="419">
        <v>538500</v>
      </c>
      <c r="BI18" s="420">
        <v>274350</v>
      </c>
      <c r="BJ18" s="419">
        <v>1305900</v>
      </c>
      <c r="BK18" s="420">
        <v>791540</v>
      </c>
      <c r="BL18" s="419"/>
      <c r="BM18" s="423"/>
      <c r="BN18" s="370">
        <f t="shared" si="75"/>
        <v>555</v>
      </c>
      <c r="BO18" s="371">
        <f t="shared" si="76"/>
        <v>546</v>
      </c>
      <c r="BP18" s="372">
        <f t="shared" si="77"/>
        <v>582</v>
      </c>
      <c r="BQ18" s="371">
        <f t="shared" si="78"/>
        <v>537</v>
      </c>
      <c r="BR18" s="372">
        <f t="shared" si="79"/>
        <v>456</v>
      </c>
      <c r="BS18" s="371">
        <f t="shared" si="80"/>
        <v>435</v>
      </c>
      <c r="BT18" s="372">
        <f t="shared" si="81"/>
        <v>126</v>
      </c>
      <c r="BU18" s="371">
        <f t="shared" si="82"/>
        <v>66</v>
      </c>
      <c r="BV18" s="372">
        <f t="shared" si="83"/>
        <v>237</v>
      </c>
      <c r="BW18" s="371">
        <f t="shared" si="84"/>
        <v>138</v>
      </c>
      <c r="BX18" s="372">
        <f t="shared" si="85"/>
        <v>0</v>
      </c>
      <c r="BY18" s="371">
        <f t="shared" si="86"/>
        <v>0</v>
      </c>
      <c r="BZ18" s="370">
        <f t="shared" si="87"/>
        <v>9542.6072072072075</v>
      </c>
      <c r="CA18" s="371">
        <f t="shared" si="88"/>
        <v>9638.0238095238092</v>
      </c>
      <c r="CB18" s="372">
        <f t="shared" si="89"/>
        <v>7325.3281786941579</v>
      </c>
      <c r="CC18" s="371">
        <f t="shared" si="90"/>
        <v>7395.7728119180629</v>
      </c>
      <c r="CD18" s="372">
        <f t="shared" si="91"/>
        <v>6113.6557017543855</v>
      </c>
      <c r="CE18" s="371">
        <f t="shared" si="92"/>
        <v>6358.5287356321842</v>
      </c>
      <c r="CF18" s="372">
        <f t="shared" si="93"/>
        <v>4273.8095238095239</v>
      </c>
      <c r="CG18" s="371">
        <f t="shared" si="94"/>
        <v>4156.818181818182</v>
      </c>
      <c r="CH18" s="372">
        <f t="shared" si="95"/>
        <v>5510.1265822784808</v>
      </c>
      <c r="CI18" s="371">
        <f t="shared" si="96"/>
        <v>5735.797101449275</v>
      </c>
      <c r="CJ18" s="372">
        <f t="shared" si="97"/>
        <v>0</v>
      </c>
      <c r="CK18" s="371">
        <f t="shared" si="98"/>
        <v>0</v>
      </c>
      <c r="CL18" s="370">
        <f t="shared" si="99"/>
        <v>85883.464864864873</v>
      </c>
      <c r="CM18" s="371">
        <f t="shared" si="100"/>
        <v>86742.21428571429</v>
      </c>
      <c r="CN18" s="372">
        <f t="shared" si="101"/>
        <v>65927.953608247422</v>
      </c>
      <c r="CO18" s="371">
        <f t="shared" si="102"/>
        <v>66561.955307262571</v>
      </c>
      <c r="CP18" s="372">
        <f t="shared" si="103"/>
        <v>55022.901315789466</v>
      </c>
      <c r="CQ18" s="371">
        <f t="shared" si="104"/>
        <v>57226.758620689659</v>
      </c>
      <c r="CR18" s="372">
        <f t="shared" si="105"/>
        <v>38464.285714285717</v>
      </c>
      <c r="CS18" s="371">
        <f t="shared" si="106"/>
        <v>37411.36363636364</v>
      </c>
      <c r="CT18" s="372">
        <f t="shared" si="107"/>
        <v>49591.139240506323</v>
      </c>
      <c r="CU18" s="371">
        <f t="shared" si="108"/>
        <v>51622.173913043473</v>
      </c>
      <c r="CV18" s="372">
        <f t="shared" si="109"/>
        <v>0</v>
      </c>
      <c r="CW18" s="371">
        <f t="shared" si="110"/>
        <v>0</v>
      </c>
      <c r="CX18" s="372">
        <f t="shared" si="111"/>
        <v>65182.010700731087</v>
      </c>
      <c r="CY18" s="371">
        <f t="shared" si="112"/>
        <v>68084.439064812075</v>
      </c>
      <c r="CZ18" s="370">
        <f t="shared" si="113"/>
        <v>57</v>
      </c>
      <c r="DA18" s="371">
        <f t="shared" si="114"/>
        <v>56</v>
      </c>
      <c r="DB18" s="372">
        <f t="shared" si="115"/>
        <v>60</v>
      </c>
      <c r="DC18" s="371">
        <f t="shared" si="116"/>
        <v>55</v>
      </c>
      <c r="DD18" s="372">
        <f t="shared" si="117"/>
        <v>48</v>
      </c>
      <c r="DE18" s="371">
        <f t="shared" si="118"/>
        <v>46</v>
      </c>
      <c r="DF18" s="372">
        <f t="shared" si="119"/>
        <v>13</v>
      </c>
      <c r="DG18" s="371">
        <f t="shared" si="120"/>
        <v>7</v>
      </c>
      <c r="DH18" s="372">
        <f t="shared" si="121"/>
        <v>25</v>
      </c>
      <c r="DI18" s="371">
        <f t="shared" si="122"/>
        <v>15</v>
      </c>
      <c r="DJ18" s="372">
        <f t="shared" si="123"/>
        <v>0</v>
      </c>
      <c r="DK18" s="371">
        <f t="shared" si="124"/>
        <v>0</v>
      </c>
      <c r="DL18" s="372">
        <f t="shared" si="125"/>
        <v>203</v>
      </c>
      <c r="DM18" s="371">
        <f t="shared" si="126"/>
        <v>179</v>
      </c>
      <c r="DN18" s="370">
        <f t="shared" si="127"/>
        <v>4895357.4972972982</v>
      </c>
      <c r="DO18" s="371">
        <f t="shared" si="128"/>
        <v>4857564</v>
      </c>
      <c r="DP18" s="372">
        <f t="shared" si="129"/>
        <v>3955677.2164948452</v>
      </c>
      <c r="DQ18" s="371">
        <f t="shared" si="130"/>
        <v>3660907.5418994413</v>
      </c>
      <c r="DR18" s="372">
        <f t="shared" si="131"/>
        <v>2641099.2631578944</v>
      </c>
      <c r="DS18" s="371">
        <f t="shared" si="132"/>
        <v>2632430.8965517245</v>
      </c>
      <c r="DT18" s="372">
        <f t="shared" si="133"/>
        <v>500035.71428571432</v>
      </c>
      <c r="DU18" s="371">
        <f t="shared" si="134"/>
        <v>261879.54545454547</v>
      </c>
      <c r="DV18" s="372">
        <f t="shared" si="135"/>
        <v>1239778.481012658</v>
      </c>
      <c r="DW18" s="371">
        <f t="shared" si="136"/>
        <v>774332.6086956521</v>
      </c>
      <c r="DX18" s="372">
        <f t="shared" si="137"/>
        <v>0</v>
      </c>
      <c r="DY18" s="371">
        <f t="shared" si="138"/>
        <v>0</v>
      </c>
      <c r="DZ18" s="372">
        <f t="shared" si="139"/>
        <v>13231948.17224841</v>
      </c>
      <c r="EA18" s="371">
        <f t="shared" si="140"/>
        <v>12187114.592601361</v>
      </c>
    </row>
    <row r="19" spans="1:131">
      <c r="A19" s="500" t="s">
        <v>28</v>
      </c>
      <c r="B19" s="501" t="s">
        <v>560</v>
      </c>
      <c r="C19" s="451" t="s">
        <v>589</v>
      </c>
      <c r="D19" s="447">
        <v>101879</v>
      </c>
      <c r="E19" s="447">
        <v>4</v>
      </c>
      <c r="F19" s="419">
        <v>77</v>
      </c>
      <c r="G19" s="420">
        <v>67</v>
      </c>
      <c r="H19" s="419"/>
      <c r="I19" s="420"/>
      <c r="J19" s="419"/>
      <c r="K19" s="420"/>
      <c r="L19" s="419">
        <v>2</v>
      </c>
      <c r="M19" s="420">
        <v>3</v>
      </c>
      <c r="N19" s="419">
        <v>47</v>
      </c>
      <c r="O19" s="420">
        <v>47</v>
      </c>
      <c r="P19" s="419"/>
      <c r="Q19" s="420"/>
      <c r="R19" s="419"/>
      <c r="S19" s="420"/>
      <c r="T19" s="419">
        <v>1</v>
      </c>
      <c r="U19" s="420">
        <v>1</v>
      </c>
      <c r="V19" s="419">
        <v>89</v>
      </c>
      <c r="W19" s="420">
        <v>86</v>
      </c>
      <c r="X19" s="419"/>
      <c r="Y19" s="420"/>
      <c r="Z19" s="419"/>
      <c r="AA19" s="420"/>
      <c r="AB19" s="419">
        <v>1</v>
      </c>
      <c r="AC19" s="420">
        <v>0</v>
      </c>
      <c r="AD19" s="419">
        <v>28</v>
      </c>
      <c r="AE19" s="420">
        <v>31</v>
      </c>
      <c r="AF19" s="419"/>
      <c r="AG19" s="420"/>
      <c r="AH19" s="419"/>
      <c r="AI19" s="420"/>
      <c r="AJ19" s="419">
        <v>1</v>
      </c>
      <c r="AK19" s="420">
        <v>0</v>
      </c>
      <c r="AL19" s="419"/>
      <c r="AM19" s="420">
        <v>0</v>
      </c>
      <c r="AN19" s="419"/>
      <c r="AO19" s="420"/>
      <c r="AP19" s="419"/>
      <c r="AQ19" s="420"/>
      <c r="AR19" s="419"/>
      <c r="AS19" s="420">
        <v>0</v>
      </c>
      <c r="AT19" s="419"/>
      <c r="AU19" s="420"/>
      <c r="AV19" s="419"/>
      <c r="AW19" s="420"/>
      <c r="AX19" s="419"/>
      <c r="AY19" s="420"/>
      <c r="AZ19" s="419"/>
      <c r="BA19" s="421"/>
      <c r="BB19" s="422">
        <v>6360837</v>
      </c>
      <c r="BC19" s="420">
        <v>5598654</v>
      </c>
      <c r="BD19" s="419">
        <v>3278948</v>
      </c>
      <c r="BE19" s="420">
        <v>3345872</v>
      </c>
      <c r="BF19" s="419">
        <v>5438031</v>
      </c>
      <c r="BG19" s="420">
        <v>5223070</v>
      </c>
      <c r="BH19" s="419">
        <v>1471073</v>
      </c>
      <c r="BI19" s="420">
        <v>1626588</v>
      </c>
      <c r="BJ19" s="419">
        <v>0</v>
      </c>
      <c r="BK19" s="420">
        <v>0</v>
      </c>
      <c r="BL19" s="419"/>
      <c r="BM19" s="423" t="s">
        <v>7</v>
      </c>
      <c r="BN19" s="370">
        <f t="shared" si="75"/>
        <v>717</v>
      </c>
      <c r="BO19" s="371">
        <f t="shared" si="76"/>
        <v>639</v>
      </c>
      <c r="BP19" s="372">
        <f t="shared" si="77"/>
        <v>435</v>
      </c>
      <c r="BQ19" s="371">
        <f t="shared" si="78"/>
        <v>435</v>
      </c>
      <c r="BR19" s="372">
        <f t="shared" si="79"/>
        <v>813</v>
      </c>
      <c r="BS19" s="371">
        <f t="shared" si="80"/>
        <v>774</v>
      </c>
      <c r="BT19" s="372">
        <f t="shared" si="81"/>
        <v>264</v>
      </c>
      <c r="BU19" s="371">
        <f t="shared" si="82"/>
        <v>279</v>
      </c>
      <c r="BV19" s="372">
        <f t="shared" si="83"/>
        <v>0</v>
      </c>
      <c r="BW19" s="371">
        <f t="shared" si="84"/>
        <v>0</v>
      </c>
      <c r="BX19" s="372">
        <f t="shared" si="85"/>
        <v>0</v>
      </c>
      <c r="BY19" s="371">
        <f t="shared" si="86"/>
        <v>0</v>
      </c>
      <c r="BZ19" s="370">
        <f t="shared" si="87"/>
        <v>8871.4602510460245</v>
      </c>
      <c r="CA19" s="371">
        <f t="shared" si="88"/>
        <v>8761.5868544600944</v>
      </c>
      <c r="CB19" s="372">
        <f t="shared" si="89"/>
        <v>7537.8114942528737</v>
      </c>
      <c r="CC19" s="371">
        <f t="shared" si="90"/>
        <v>7691.6597701149421</v>
      </c>
      <c r="CD19" s="372">
        <f t="shared" si="91"/>
        <v>6688.8450184501844</v>
      </c>
      <c r="CE19" s="371">
        <f t="shared" si="92"/>
        <v>6748.1524547803619</v>
      </c>
      <c r="CF19" s="372">
        <f t="shared" si="93"/>
        <v>5572.246212121212</v>
      </c>
      <c r="CG19" s="371">
        <f t="shared" si="94"/>
        <v>5830.0645161290322</v>
      </c>
      <c r="CH19" s="372">
        <f t="shared" si="95"/>
        <v>0</v>
      </c>
      <c r="CI19" s="371">
        <f t="shared" si="96"/>
        <v>0</v>
      </c>
      <c r="CJ19" s="372">
        <f t="shared" si="97"/>
        <v>0</v>
      </c>
      <c r="CK19" s="371">
        <f t="shared" si="98"/>
        <v>0</v>
      </c>
      <c r="CL19" s="370">
        <f t="shared" si="99"/>
        <v>79843.14225941422</v>
      </c>
      <c r="CM19" s="371">
        <f t="shared" si="100"/>
        <v>78854.281690140851</v>
      </c>
      <c r="CN19" s="372">
        <f t="shared" si="101"/>
        <v>67840.303448275867</v>
      </c>
      <c r="CO19" s="371">
        <f t="shared" si="102"/>
        <v>69224.937931034481</v>
      </c>
      <c r="CP19" s="372">
        <f t="shared" si="103"/>
        <v>60199.60516605166</v>
      </c>
      <c r="CQ19" s="371">
        <f t="shared" si="104"/>
        <v>60733.372093023259</v>
      </c>
      <c r="CR19" s="372">
        <f t="shared" si="105"/>
        <v>50150.215909090912</v>
      </c>
      <c r="CS19" s="371">
        <f t="shared" si="106"/>
        <v>52470.580645161288</v>
      </c>
      <c r="CT19" s="372">
        <f t="shared" si="107"/>
        <v>0</v>
      </c>
      <c r="CU19" s="371">
        <f t="shared" si="108"/>
        <v>0</v>
      </c>
      <c r="CV19" s="372">
        <f t="shared" si="109"/>
        <v>0</v>
      </c>
      <c r="CW19" s="371">
        <f t="shared" si="110"/>
        <v>0</v>
      </c>
      <c r="CX19" s="372">
        <f t="shared" si="111"/>
        <v>66814.079391541673</v>
      </c>
      <c r="CY19" s="371">
        <f t="shared" si="112"/>
        <v>66775.552080848996</v>
      </c>
      <c r="CZ19" s="370">
        <f t="shared" si="113"/>
        <v>79</v>
      </c>
      <c r="DA19" s="371">
        <f t="shared" si="114"/>
        <v>70</v>
      </c>
      <c r="DB19" s="372">
        <f t="shared" si="115"/>
        <v>48</v>
      </c>
      <c r="DC19" s="371">
        <f t="shared" si="116"/>
        <v>48</v>
      </c>
      <c r="DD19" s="372">
        <f t="shared" si="117"/>
        <v>90</v>
      </c>
      <c r="DE19" s="371">
        <f t="shared" si="118"/>
        <v>86</v>
      </c>
      <c r="DF19" s="372">
        <f t="shared" si="119"/>
        <v>29</v>
      </c>
      <c r="DG19" s="371">
        <f t="shared" si="120"/>
        <v>31</v>
      </c>
      <c r="DH19" s="372">
        <f t="shared" si="121"/>
        <v>0</v>
      </c>
      <c r="DI19" s="371">
        <f t="shared" si="122"/>
        <v>0</v>
      </c>
      <c r="DJ19" s="372">
        <f t="shared" si="123"/>
        <v>0</v>
      </c>
      <c r="DK19" s="371">
        <f t="shared" si="124"/>
        <v>0</v>
      </c>
      <c r="DL19" s="372">
        <f t="shared" si="125"/>
        <v>246</v>
      </c>
      <c r="DM19" s="371">
        <f t="shared" si="126"/>
        <v>235</v>
      </c>
      <c r="DN19" s="370">
        <f t="shared" si="127"/>
        <v>6307608.2384937238</v>
      </c>
      <c r="DO19" s="371">
        <f t="shared" si="128"/>
        <v>5519799.7183098597</v>
      </c>
      <c r="DP19" s="372">
        <f t="shared" si="129"/>
        <v>3256334.5655172416</v>
      </c>
      <c r="DQ19" s="371">
        <f t="shared" si="130"/>
        <v>3322797.0206896551</v>
      </c>
      <c r="DR19" s="372">
        <f t="shared" si="131"/>
        <v>5417964.4649446495</v>
      </c>
      <c r="DS19" s="371">
        <f t="shared" si="132"/>
        <v>5223070</v>
      </c>
      <c r="DT19" s="372">
        <f t="shared" si="133"/>
        <v>1454356.2613636365</v>
      </c>
      <c r="DU19" s="371">
        <f t="shared" si="134"/>
        <v>1626588</v>
      </c>
      <c r="DV19" s="372">
        <f t="shared" si="135"/>
        <v>0</v>
      </c>
      <c r="DW19" s="371">
        <f t="shared" si="136"/>
        <v>0</v>
      </c>
      <c r="DX19" s="372">
        <f t="shared" si="137"/>
        <v>0</v>
      </c>
      <c r="DY19" s="371">
        <f t="shared" si="138"/>
        <v>0</v>
      </c>
      <c r="DZ19" s="372">
        <f t="shared" si="139"/>
        <v>16436263.530319251</v>
      </c>
      <c r="EA19" s="371">
        <f t="shared" si="140"/>
        <v>15692254.738999514</v>
      </c>
    </row>
    <row r="20" spans="1:131">
      <c r="A20" s="500" t="s">
        <v>28</v>
      </c>
      <c r="B20" s="501" t="s">
        <v>561</v>
      </c>
      <c r="C20" s="502"/>
      <c r="D20" s="447">
        <v>101709</v>
      </c>
      <c r="E20" s="447">
        <v>5</v>
      </c>
      <c r="F20" s="419">
        <v>43</v>
      </c>
      <c r="G20" s="420">
        <v>43</v>
      </c>
      <c r="H20" s="419"/>
      <c r="I20" s="420"/>
      <c r="J20" s="419"/>
      <c r="K20" s="420"/>
      <c r="L20" s="419"/>
      <c r="M20" s="420">
        <v>0</v>
      </c>
      <c r="N20" s="419">
        <v>39</v>
      </c>
      <c r="O20" s="420">
        <v>42</v>
      </c>
      <c r="P20" s="419"/>
      <c r="Q20" s="420"/>
      <c r="R20" s="419"/>
      <c r="S20" s="420"/>
      <c r="T20" s="419"/>
      <c r="U20" s="420">
        <v>0</v>
      </c>
      <c r="V20" s="419">
        <v>53</v>
      </c>
      <c r="W20" s="420">
        <v>49</v>
      </c>
      <c r="X20" s="419"/>
      <c r="Y20" s="420"/>
      <c r="Z20" s="419"/>
      <c r="AA20" s="420"/>
      <c r="AB20" s="419"/>
      <c r="AC20" s="420">
        <v>0</v>
      </c>
      <c r="AD20" s="419">
        <v>7</v>
      </c>
      <c r="AE20" s="420">
        <v>8</v>
      </c>
      <c r="AF20" s="419"/>
      <c r="AG20" s="420"/>
      <c r="AH20" s="419"/>
      <c r="AI20" s="420"/>
      <c r="AJ20" s="419"/>
      <c r="AK20" s="420">
        <v>0</v>
      </c>
      <c r="AL20" s="419"/>
      <c r="AM20" s="420">
        <v>0</v>
      </c>
      <c r="AN20" s="419"/>
      <c r="AO20" s="420"/>
      <c r="AP20" s="419"/>
      <c r="AQ20" s="420"/>
      <c r="AR20" s="419"/>
      <c r="AS20" s="420">
        <v>0</v>
      </c>
      <c r="AT20" s="419"/>
      <c r="AU20" s="420"/>
      <c r="AV20" s="419"/>
      <c r="AW20" s="420"/>
      <c r="AX20" s="419"/>
      <c r="AY20" s="420"/>
      <c r="AZ20" s="419"/>
      <c r="BA20" s="421"/>
      <c r="BB20" s="422">
        <v>3365382</v>
      </c>
      <c r="BC20" s="420">
        <v>3411893</v>
      </c>
      <c r="BD20" s="419">
        <v>2723522</v>
      </c>
      <c r="BE20" s="420">
        <v>2906606</v>
      </c>
      <c r="BF20" s="419">
        <v>3033197</v>
      </c>
      <c r="BG20" s="420">
        <v>2884223</v>
      </c>
      <c r="BH20" s="419">
        <v>381805</v>
      </c>
      <c r="BI20" s="420">
        <v>377523</v>
      </c>
      <c r="BJ20" s="419">
        <v>0</v>
      </c>
      <c r="BK20" s="420">
        <v>0</v>
      </c>
      <c r="BL20" s="419"/>
      <c r="BM20" s="423"/>
      <c r="BN20" s="370">
        <f t="shared" si="75"/>
        <v>387</v>
      </c>
      <c r="BO20" s="371">
        <f t="shared" si="76"/>
        <v>387</v>
      </c>
      <c r="BP20" s="372">
        <f t="shared" si="77"/>
        <v>351</v>
      </c>
      <c r="BQ20" s="371">
        <f t="shared" si="78"/>
        <v>378</v>
      </c>
      <c r="BR20" s="372">
        <f t="shared" si="79"/>
        <v>477</v>
      </c>
      <c r="BS20" s="371">
        <f t="shared" si="80"/>
        <v>441</v>
      </c>
      <c r="BT20" s="372">
        <f t="shared" si="81"/>
        <v>63</v>
      </c>
      <c r="BU20" s="371">
        <f t="shared" si="82"/>
        <v>72</v>
      </c>
      <c r="BV20" s="372">
        <f t="shared" si="83"/>
        <v>0</v>
      </c>
      <c r="BW20" s="371">
        <f t="shared" si="84"/>
        <v>0</v>
      </c>
      <c r="BX20" s="372">
        <f t="shared" si="85"/>
        <v>0</v>
      </c>
      <c r="BY20" s="371">
        <f t="shared" si="86"/>
        <v>0</v>
      </c>
      <c r="BZ20" s="370">
        <f t="shared" si="87"/>
        <v>8696.0775193798454</v>
      </c>
      <c r="CA20" s="371">
        <f t="shared" si="88"/>
        <v>8816.2609819121444</v>
      </c>
      <c r="CB20" s="372">
        <f t="shared" si="89"/>
        <v>7759.3219373219372</v>
      </c>
      <c r="CC20" s="371">
        <f t="shared" si="90"/>
        <v>7689.4338624338625</v>
      </c>
      <c r="CD20" s="372">
        <f t="shared" si="91"/>
        <v>6358.9035639412996</v>
      </c>
      <c r="CE20" s="371">
        <f t="shared" si="92"/>
        <v>6540.1882086167798</v>
      </c>
      <c r="CF20" s="372">
        <f t="shared" si="93"/>
        <v>6060.3968253968251</v>
      </c>
      <c r="CG20" s="371">
        <f t="shared" si="94"/>
        <v>5243.375</v>
      </c>
      <c r="CH20" s="372">
        <f t="shared" si="95"/>
        <v>0</v>
      </c>
      <c r="CI20" s="371">
        <f t="shared" si="96"/>
        <v>0</v>
      </c>
      <c r="CJ20" s="372">
        <f t="shared" si="97"/>
        <v>0</v>
      </c>
      <c r="CK20" s="371">
        <f t="shared" si="98"/>
        <v>0</v>
      </c>
      <c r="CL20" s="370">
        <f t="shared" si="99"/>
        <v>78264.69767441861</v>
      </c>
      <c r="CM20" s="371">
        <f t="shared" si="100"/>
        <v>79346.348837209298</v>
      </c>
      <c r="CN20" s="372">
        <f t="shared" si="101"/>
        <v>69833.897435897437</v>
      </c>
      <c r="CO20" s="371">
        <f t="shared" si="102"/>
        <v>69204.904761904763</v>
      </c>
      <c r="CP20" s="372">
        <f t="shared" si="103"/>
        <v>57230.132075471694</v>
      </c>
      <c r="CQ20" s="371">
        <f t="shared" si="104"/>
        <v>58861.693877551021</v>
      </c>
      <c r="CR20" s="372">
        <f t="shared" si="105"/>
        <v>54543.571428571428</v>
      </c>
      <c r="CS20" s="371">
        <f t="shared" si="106"/>
        <v>47190.375</v>
      </c>
      <c r="CT20" s="372">
        <f t="shared" si="107"/>
        <v>0</v>
      </c>
      <c r="CU20" s="371">
        <f t="shared" si="108"/>
        <v>0</v>
      </c>
      <c r="CV20" s="372">
        <f t="shared" si="109"/>
        <v>0</v>
      </c>
      <c r="CW20" s="371">
        <f t="shared" si="110"/>
        <v>0</v>
      </c>
      <c r="CX20" s="372">
        <f t="shared" si="111"/>
        <v>66928.915492957749</v>
      </c>
      <c r="CY20" s="371">
        <f t="shared" si="112"/>
        <v>67466.514084507042</v>
      </c>
      <c r="CZ20" s="370">
        <f t="shared" si="113"/>
        <v>43</v>
      </c>
      <c r="DA20" s="371">
        <f t="shared" si="114"/>
        <v>43</v>
      </c>
      <c r="DB20" s="372">
        <f t="shared" si="115"/>
        <v>39</v>
      </c>
      <c r="DC20" s="371">
        <f t="shared" si="116"/>
        <v>42</v>
      </c>
      <c r="DD20" s="372">
        <f t="shared" si="117"/>
        <v>53</v>
      </c>
      <c r="DE20" s="371">
        <f t="shared" si="118"/>
        <v>49</v>
      </c>
      <c r="DF20" s="372">
        <f t="shared" si="119"/>
        <v>7</v>
      </c>
      <c r="DG20" s="371">
        <f t="shared" si="120"/>
        <v>8</v>
      </c>
      <c r="DH20" s="372">
        <f t="shared" si="121"/>
        <v>0</v>
      </c>
      <c r="DI20" s="371">
        <f t="shared" si="122"/>
        <v>0</v>
      </c>
      <c r="DJ20" s="372">
        <f t="shared" si="123"/>
        <v>0</v>
      </c>
      <c r="DK20" s="371">
        <f t="shared" si="124"/>
        <v>0</v>
      </c>
      <c r="DL20" s="372">
        <f t="shared" si="125"/>
        <v>142</v>
      </c>
      <c r="DM20" s="371">
        <f t="shared" si="126"/>
        <v>142</v>
      </c>
      <c r="DN20" s="370">
        <f t="shared" si="127"/>
        <v>3365382.0000000005</v>
      </c>
      <c r="DO20" s="371">
        <f t="shared" si="128"/>
        <v>3411893</v>
      </c>
      <c r="DP20" s="372">
        <f t="shared" si="129"/>
        <v>2723522</v>
      </c>
      <c r="DQ20" s="371">
        <f t="shared" si="130"/>
        <v>2906606</v>
      </c>
      <c r="DR20" s="372">
        <f t="shared" si="131"/>
        <v>3033197</v>
      </c>
      <c r="DS20" s="371">
        <f t="shared" si="132"/>
        <v>2884223</v>
      </c>
      <c r="DT20" s="372">
        <f t="shared" si="133"/>
        <v>381805</v>
      </c>
      <c r="DU20" s="371">
        <f t="shared" si="134"/>
        <v>377523</v>
      </c>
      <c r="DV20" s="372">
        <f t="shared" si="135"/>
        <v>0</v>
      </c>
      <c r="DW20" s="371">
        <f t="shared" si="136"/>
        <v>0</v>
      </c>
      <c r="DX20" s="372">
        <f t="shared" si="137"/>
        <v>0</v>
      </c>
      <c r="DY20" s="371">
        <f t="shared" si="138"/>
        <v>0</v>
      </c>
      <c r="DZ20" s="372">
        <f t="shared" si="139"/>
        <v>9503906</v>
      </c>
      <c r="EA20" s="371">
        <f t="shared" si="140"/>
        <v>9580245</v>
      </c>
    </row>
    <row r="21" spans="1:131">
      <c r="A21" s="500" t="s">
        <v>28</v>
      </c>
      <c r="B21" s="501" t="s">
        <v>562</v>
      </c>
      <c r="C21" s="502"/>
      <c r="D21" s="447">
        <v>101587</v>
      </c>
      <c r="E21" s="447">
        <v>5</v>
      </c>
      <c r="F21" s="419">
        <v>13</v>
      </c>
      <c r="G21" s="420">
        <v>11</v>
      </c>
      <c r="H21" s="419"/>
      <c r="I21" s="420"/>
      <c r="J21" s="419"/>
      <c r="K21" s="420"/>
      <c r="L21" s="419">
        <v>3</v>
      </c>
      <c r="M21" s="420">
        <v>5</v>
      </c>
      <c r="N21" s="419">
        <v>20</v>
      </c>
      <c r="O21" s="420">
        <v>25</v>
      </c>
      <c r="P21" s="419"/>
      <c r="Q21" s="420"/>
      <c r="R21" s="419"/>
      <c r="S21" s="420"/>
      <c r="T21" s="419">
        <v>3</v>
      </c>
      <c r="U21" s="420">
        <v>4</v>
      </c>
      <c r="V21" s="419">
        <v>58</v>
      </c>
      <c r="W21" s="420">
        <v>41</v>
      </c>
      <c r="X21" s="419"/>
      <c r="Y21" s="420"/>
      <c r="Z21" s="419"/>
      <c r="AA21" s="420"/>
      <c r="AB21" s="419">
        <v>1</v>
      </c>
      <c r="AC21" s="420">
        <v>12</v>
      </c>
      <c r="AD21" s="419">
        <v>11</v>
      </c>
      <c r="AE21" s="420">
        <v>13</v>
      </c>
      <c r="AF21" s="419"/>
      <c r="AG21" s="420"/>
      <c r="AH21" s="419"/>
      <c r="AI21" s="420"/>
      <c r="AJ21" s="419">
        <v>7</v>
      </c>
      <c r="AK21" s="420">
        <v>7</v>
      </c>
      <c r="AL21" s="419">
        <v>5</v>
      </c>
      <c r="AM21" s="420">
        <v>2</v>
      </c>
      <c r="AN21" s="419"/>
      <c r="AO21" s="420"/>
      <c r="AP21" s="419"/>
      <c r="AQ21" s="420"/>
      <c r="AR21" s="419"/>
      <c r="AS21" s="420">
        <v>1</v>
      </c>
      <c r="AT21" s="419"/>
      <c r="AU21" s="420"/>
      <c r="AV21" s="419"/>
      <c r="AW21" s="420"/>
      <c r="AX21" s="419"/>
      <c r="AY21" s="420"/>
      <c r="AZ21" s="419"/>
      <c r="BA21" s="421"/>
      <c r="BB21" s="422">
        <v>1205637</v>
      </c>
      <c r="BC21" s="420">
        <v>1194704</v>
      </c>
      <c r="BD21" s="419">
        <v>1541501</v>
      </c>
      <c r="BE21" s="420">
        <v>1960659</v>
      </c>
      <c r="BF21" s="419">
        <v>3197847</v>
      </c>
      <c r="BG21" s="420">
        <v>2902136</v>
      </c>
      <c r="BH21" s="419">
        <v>837887</v>
      </c>
      <c r="BI21" s="420">
        <v>820978</v>
      </c>
      <c r="BJ21" s="419">
        <v>168535</v>
      </c>
      <c r="BK21" s="420">
        <v>104702</v>
      </c>
      <c r="BL21" s="419"/>
      <c r="BM21" s="423"/>
      <c r="BN21" s="370">
        <f t="shared" si="75"/>
        <v>153</v>
      </c>
      <c r="BO21" s="371">
        <f t="shared" si="76"/>
        <v>159</v>
      </c>
      <c r="BP21" s="372">
        <f t="shared" si="77"/>
        <v>216</v>
      </c>
      <c r="BQ21" s="371">
        <f t="shared" si="78"/>
        <v>273</v>
      </c>
      <c r="BR21" s="372">
        <f t="shared" si="79"/>
        <v>534</v>
      </c>
      <c r="BS21" s="371">
        <f t="shared" si="80"/>
        <v>513</v>
      </c>
      <c r="BT21" s="372">
        <f t="shared" si="81"/>
        <v>183</v>
      </c>
      <c r="BU21" s="371">
        <f t="shared" si="82"/>
        <v>201</v>
      </c>
      <c r="BV21" s="372">
        <f t="shared" si="83"/>
        <v>45</v>
      </c>
      <c r="BW21" s="371">
        <f t="shared" si="84"/>
        <v>30</v>
      </c>
      <c r="BX21" s="372">
        <f t="shared" si="85"/>
        <v>0</v>
      </c>
      <c r="BY21" s="371">
        <f t="shared" si="86"/>
        <v>0</v>
      </c>
      <c r="BZ21" s="370">
        <f t="shared" si="87"/>
        <v>7879.9803921568628</v>
      </c>
      <c r="CA21" s="371">
        <f t="shared" si="88"/>
        <v>7513.8616352201261</v>
      </c>
      <c r="CB21" s="372">
        <f t="shared" si="89"/>
        <v>7136.5787037037035</v>
      </c>
      <c r="CC21" s="371">
        <f t="shared" si="90"/>
        <v>7181.9010989010985</v>
      </c>
      <c r="CD21" s="372">
        <f t="shared" si="91"/>
        <v>5988.4775280898875</v>
      </c>
      <c r="CE21" s="371">
        <f t="shared" si="92"/>
        <v>5657.1851851851852</v>
      </c>
      <c r="CF21" s="372">
        <f t="shared" si="93"/>
        <v>4578.6174863387978</v>
      </c>
      <c r="CG21" s="371">
        <f t="shared" si="94"/>
        <v>4084.4676616915422</v>
      </c>
      <c r="CH21" s="372">
        <f t="shared" si="95"/>
        <v>3745.2222222222222</v>
      </c>
      <c r="CI21" s="371">
        <f t="shared" si="96"/>
        <v>3490.0666666666666</v>
      </c>
      <c r="CJ21" s="372">
        <f t="shared" si="97"/>
        <v>0</v>
      </c>
      <c r="CK21" s="371">
        <f t="shared" si="98"/>
        <v>0</v>
      </c>
      <c r="CL21" s="370">
        <f t="shared" si="99"/>
        <v>70919.823529411762</v>
      </c>
      <c r="CM21" s="371">
        <f t="shared" si="100"/>
        <v>67624.75471698113</v>
      </c>
      <c r="CN21" s="372">
        <f t="shared" si="101"/>
        <v>64229.208333333328</v>
      </c>
      <c r="CO21" s="371">
        <f t="shared" si="102"/>
        <v>64637.109890109889</v>
      </c>
      <c r="CP21" s="372">
        <f t="shared" si="103"/>
        <v>53896.29775280899</v>
      </c>
      <c r="CQ21" s="371">
        <f t="shared" si="104"/>
        <v>50914.666666666664</v>
      </c>
      <c r="CR21" s="372">
        <f t="shared" si="105"/>
        <v>41207.557377049183</v>
      </c>
      <c r="CS21" s="371">
        <f t="shared" si="106"/>
        <v>36760.208955223876</v>
      </c>
      <c r="CT21" s="372">
        <f t="shared" si="107"/>
        <v>33707</v>
      </c>
      <c r="CU21" s="371">
        <f t="shared" si="108"/>
        <v>31410.6</v>
      </c>
      <c r="CV21" s="372">
        <f t="shared" si="109"/>
        <v>0</v>
      </c>
      <c r="CW21" s="371">
        <f t="shared" si="110"/>
        <v>0</v>
      </c>
      <c r="CX21" s="372">
        <f t="shared" si="111"/>
        <v>55389.599738346042</v>
      </c>
      <c r="CY21" s="371">
        <f t="shared" si="112"/>
        <v>53589.963427460294</v>
      </c>
      <c r="CZ21" s="370">
        <f t="shared" si="113"/>
        <v>16</v>
      </c>
      <c r="DA21" s="371">
        <f t="shared" si="114"/>
        <v>16</v>
      </c>
      <c r="DB21" s="372">
        <f t="shared" si="115"/>
        <v>23</v>
      </c>
      <c r="DC21" s="371">
        <f t="shared" si="116"/>
        <v>29</v>
      </c>
      <c r="DD21" s="372">
        <f t="shared" si="117"/>
        <v>59</v>
      </c>
      <c r="DE21" s="371">
        <f t="shared" si="118"/>
        <v>53</v>
      </c>
      <c r="DF21" s="372">
        <f t="shared" si="119"/>
        <v>18</v>
      </c>
      <c r="DG21" s="371">
        <f t="shared" si="120"/>
        <v>20</v>
      </c>
      <c r="DH21" s="372">
        <f t="shared" si="121"/>
        <v>5</v>
      </c>
      <c r="DI21" s="371">
        <f t="shared" si="122"/>
        <v>3</v>
      </c>
      <c r="DJ21" s="372">
        <f t="shared" si="123"/>
        <v>0</v>
      </c>
      <c r="DK21" s="371">
        <f t="shared" si="124"/>
        <v>0</v>
      </c>
      <c r="DL21" s="372">
        <f t="shared" si="125"/>
        <v>121</v>
      </c>
      <c r="DM21" s="371">
        <f t="shared" si="126"/>
        <v>121</v>
      </c>
      <c r="DN21" s="370">
        <f t="shared" si="127"/>
        <v>1134717.1764705882</v>
      </c>
      <c r="DO21" s="371">
        <f t="shared" si="128"/>
        <v>1081996.0754716981</v>
      </c>
      <c r="DP21" s="372">
        <f t="shared" si="129"/>
        <v>1477271.7916666665</v>
      </c>
      <c r="DQ21" s="371">
        <f t="shared" si="130"/>
        <v>1874476.1868131869</v>
      </c>
      <c r="DR21" s="372">
        <f t="shared" si="131"/>
        <v>3179881.5674157306</v>
      </c>
      <c r="DS21" s="371">
        <f t="shared" si="132"/>
        <v>2698477.333333333</v>
      </c>
      <c r="DT21" s="372">
        <f t="shared" si="133"/>
        <v>741736.03278688528</v>
      </c>
      <c r="DU21" s="371">
        <f t="shared" si="134"/>
        <v>735204.17910447752</v>
      </c>
      <c r="DV21" s="372">
        <f t="shared" si="135"/>
        <v>168535</v>
      </c>
      <c r="DW21" s="371">
        <f t="shared" si="136"/>
        <v>94231.799999999988</v>
      </c>
      <c r="DX21" s="372">
        <f t="shared" si="137"/>
        <v>0</v>
      </c>
      <c r="DY21" s="371">
        <f t="shared" si="138"/>
        <v>0</v>
      </c>
      <c r="DZ21" s="372">
        <f t="shared" si="139"/>
        <v>6702141.5683398712</v>
      </c>
      <c r="EA21" s="371">
        <f t="shared" si="140"/>
        <v>6484385.5747226952</v>
      </c>
    </row>
    <row r="22" spans="1:131">
      <c r="A22" s="506" t="s">
        <v>28</v>
      </c>
      <c r="B22" s="507" t="s">
        <v>563</v>
      </c>
      <c r="C22" s="508"/>
      <c r="D22" s="509">
        <v>100812</v>
      </c>
      <c r="E22" s="447">
        <v>6</v>
      </c>
      <c r="F22" s="419">
        <v>16</v>
      </c>
      <c r="G22" s="420">
        <v>17</v>
      </c>
      <c r="H22" s="419"/>
      <c r="I22" s="420"/>
      <c r="J22" s="419"/>
      <c r="K22" s="420"/>
      <c r="L22" s="419">
        <v>4</v>
      </c>
      <c r="M22" s="420">
        <v>4</v>
      </c>
      <c r="N22" s="419">
        <v>18</v>
      </c>
      <c r="O22" s="420">
        <v>16</v>
      </c>
      <c r="P22" s="419"/>
      <c r="Q22" s="420"/>
      <c r="R22" s="419"/>
      <c r="S22" s="420"/>
      <c r="T22" s="419">
        <v>4</v>
      </c>
      <c r="U22" s="420">
        <v>4</v>
      </c>
      <c r="V22" s="419">
        <v>38</v>
      </c>
      <c r="W22" s="420">
        <v>35</v>
      </c>
      <c r="X22" s="419"/>
      <c r="Y22" s="420"/>
      <c r="Z22" s="419"/>
      <c r="AA22" s="420"/>
      <c r="AB22" s="419">
        <v>3</v>
      </c>
      <c r="AC22" s="420">
        <v>3</v>
      </c>
      <c r="AD22" s="419">
        <v>0</v>
      </c>
      <c r="AE22" s="420">
        <v>0</v>
      </c>
      <c r="AF22" s="419"/>
      <c r="AG22" s="420"/>
      <c r="AH22" s="419"/>
      <c r="AI22" s="420"/>
      <c r="AJ22" s="419">
        <v>0</v>
      </c>
      <c r="AK22" s="420">
        <v>0</v>
      </c>
      <c r="AL22" s="419">
        <v>0</v>
      </c>
      <c r="AM22" s="420">
        <v>0</v>
      </c>
      <c r="AN22" s="419"/>
      <c r="AO22" s="420"/>
      <c r="AP22" s="419"/>
      <c r="AQ22" s="420"/>
      <c r="AR22" s="419">
        <v>0</v>
      </c>
      <c r="AS22" s="420">
        <v>0</v>
      </c>
      <c r="AT22" s="419"/>
      <c r="AU22" s="420"/>
      <c r="AV22" s="419"/>
      <c r="AW22" s="420"/>
      <c r="AX22" s="419"/>
      <c r="AY22" s="420"/>
      <c r="AZ22" s="419"/>
      <c r="BA22" s="421"/>
      <c r="BB22" s="422">
        <v>1786531</v>
      </c>
      <c r="BC22" s="420">
        <v>1918706</v>
      </c>
      <c r="BD22" s="419">
        <v>1730176</v>
      </c>
      <c r="BE22" s="420">
        <v>1629578</v>
      </c>
      <c r="BF22" s="419">
        <v>2517104</v>
      </c>
      <c r="BG22" s="420">
        <v>2376429</v>
      </c>
      <c r="BH22" s="419">
        <v>65780</v>
      </c>
      <c r="BI22" s="420">
        <v>55631</v>
      </c>
      <c r="BJ22" s="419">
        <v>0</v>
      </c>
      <c r="BK22" s="420">
        <v>0</v>
      </c>
      <c r="BL22" s="419"/>
      <c r="BM22" s="423"/>
      <c r="BN22" s="370">
        <f t="shared" si="75"/>
        <v>192</v>
      </c>
      <c r="BO22" s="371">
        <f t="shared" si="76"/>
        <v>201</v>
      </c>
      <c r="BP22" s="372">
        <f t="shared" si="77"/>
        <v>210</v>
      </c>
      <c r="BQ22" s="371">
        <f t="shared" si="78"/>
        <v>192</v>
      </c>
      <c r="BR22" s="372">
        <f t="shared" si="79"/>
        <v>378</v>
      </c>
      <c r="BS22" s="371">
        <f t="shared" si="80"/>
        <v>351</v>
      </c>
      <c r="BT22" s="372">
        <f t="shared" si="81"/>
        <v>0</v>
      </c>
      <c r="BU22" s="371">
        <f t="shared" si="82"/>
        <v>0</v>
      </c>
      <c r="BV22" s="372">
        <f t="shared" si="83"/>
        <v>0</v>
      </c>
      <c r="BW22" s="371">
        <f t="shared" si="84"/>
        <v>0</v>
      </c>
      <c r="BX22" s="372">
        <f t="shared" si="85"/>
        <v>0</v>
      </c>
      <c r="BY22" s="371">
        <f t="shared" si="86"/>
        <v>0</v>
      </c>
      <c r="BZ22" s="370">
        <f t="shared" si="87"/>
        <v>9304.8489583333339</v>
      </c>
      <c r="CA22" s="371">
        <f t="shared" si="88"/>
        <v>9545.8009950248761</v>
      </c>
      <c r="CB22" s="372">
        <f t="shared" si="89"/>
        <v>8238.9333333333325</v>
      </c>
      <c r="CC22" s="371">
        <f t="shared" si="90"/>
        <v>8487.3854166666661</v>
      </c>
      <c r="CD22" s="372">
        <f t="shared" si="91"/>
        <v>6659.0052910052909</v>
      </c>
      <c r="CE22" s="371">
        <f t="shared" si="92"/>
        <v>6770.4529914529912</v>
      </c>
      <c r="CF22" s="372">
        <f t="shared" si="93"/>
        <v>0</v>
      </c>
      <c r="CG22" s="371">
        <f t="shared" si="94"/>
        <v>0</v>
      </c>
      <c r="CH22" s="372">
        <f t="shared" si="95"/>
        <v>0</v>
      </c>
      <c r="CI22" s="371">
        <f t="shared" si="96"/>
        <v>0</v>
      </c>
      <c r="CJ22" s="372">
        <f t="shared" si="97"/>
        <v>0</v>
      </c>
      <c r="CK22" s="371">
        <f t="shared" si="98"/>
        <v>0</v>
      </c>
      <c r="CL22" s="370">
        <f t="shared" si="99"/>
        <v>83743.640625</v>
      </c>
      <c r="CM22" s="371">
        <f t="shared" si="100"/>
        <v>85912.20895522389</v>
      </c>
      <c r="CN22" s="372">
        <f t="shared" si="101"/>
        <v>74150.399999999994</v>
      </c>
      <c r="CO22" s="371">
        <f t="shared" si="102"/>
        <v>76386.46875</v>
      </c>
      <c r="CP22" s="372">
        <f t="shared" si="103"/>
        <v>59931.047619047618</v>
      </c>
      <c r="CQ22" s="371">
        <f t="shared" si="104"/>
        <v>60934.076923076922</v>
      </c>
      <c r="CR22" s="372">
        <f t="shared" si="105"/>
        <v>0</v>
      </c>
      <c r="CS22" s="371">
        <f t="shared" si="106"/>
        <v>0</v>
      </c>
      <c r="CT22" s="372">
        <f t="shared" si="107"/>
        <v>0</v>
      </c>
      <c r="CU22" s="371">
        <f t="shared" si="108"/>
        <v>0</v>
      </c>
      <c r="CV22" s="372">
        <f t="shared" si="109"/>
        <v>0</v>
      </c>
      <c r="CW22" s="371">
        <f t="shared" si="110"/>
        <v>0</v>
      </c>
      <c r="CX22" s="372">
        <f t="shared" si="111"/>
        <v>69438.006805794605</v>
      </c>
      <c r="CY22" s="371">
        <f t="shared" si="112"/>
        <v>71485.831470083853</v>
      </c>
      <c r="CZ22" s="370">
        <f t="shared" si="113"/>
        <v>20</v>
      </c>
      <c r="DA22" s="371">
        <f t="shared" si="114"/>
        <v>21</v>
      </c>
      <c r="DB22" s="372">
        <f t="shared" si="115"/>
        <v>22</v>
      </c>
      <c r="DC22" s="371">
        <f t="shared" si="116"/>
        <v>20</v>
      </c>
      <c r="DD22" s="372">
        <f t="shared" si="117"/>
        <v>41</v>
      </c>
      <c r="DE22" s="371">
        <f t="shared" si="118"/>
        <v>38</v>
      </c>
      <c r="DF22" s="372">
        <f t="shared" si="119"/>
        <v>0</v>
      </c>
      <c r="DG22" s="371">
        <f t="shared" si="120"/>
        <v>0</v>
      </c>
      <c r="DH22" s="372">
        <f t="shared" si="121"/>
        <v>0</v>
      </c>
      <c r="DI22" s="371">
        <f t="shared" si="122"/>
        <v>0</v>
      </c>
      <c r="DJ22" s="372">
        <f t="shared" si="123"/>
        <v>0</v>
      </c>
      <c r="DK22" s="371">
        <f t="shared" si="124"/>
        <v>0</v>
      </c>
      <c r="DL22" s="372">
        <f t="shared" si="125"/>
        <v>83</v>
      </c>
      <c r="DM22" s="371">
        <f t="shared" si="126"/>
        <v>79</v>
      </c>
      <c r="DN22" s="370">
        <f t="shared" si="127"/>
        <v>1674872.8125</v>
      </c>
      <c r="DO22" s="371">
        <f t="shared" si="128"/>
        <v>1804156.3880597018</v>
      </c>
      <c r="DP22" s="372">
        <f t="shared" si="129"/>
        <v>1631308.7999999998</v>
      </c>
      <c r="DQ22" s="371">
        <f t="shared" si="130"/>
        <v>1527729.375</v>
      </c>
      <c r="DR22" s="372">
        <f t="shared" si="131"/>
        <v>2457172.9523809524</v>
      </c>
      <c r="DS22" s="371">
        <f t="shared" si="132"/>
        <v>2315494.923076923</v>
      </c>
      <c r="DT22" s="372">
        <f t="shared" si="133"/>
        <v>0</v>
      </c>
      <c r="DU22" s="371">
        <f t="shared" si="134"/>
        <v>0</v>
      </c>
      <c r="DV22" s="372">
        <f t="shared" si="135"/>
        <v>0</v>
      </c>
      <c r="DW22" s="371">
        <f t="shared" si="136"/>
        <v>0</v>
      </c>
      <c r="DX22" s="372">
        <f t="shared" si="137"/>
        <v>0</v>
      </c>
      <c r="DY22" s="371">
        <f t="shared" si="138"/>
        <v>0</v>
      </c>
      <c r="DZ22" s="372">
        <f t="shared" si="139"/>
        <v>5763354.5648809522</v>
      </c>
      <c r="EA22" s="371">
        <f t="shared" si="140"/>
        <v>5647380.6861366248</v>
      </c>
    </row>
    <row r="23" spans="1:131">
      <c r="A23" s="500" t="s">
        <v>28</v>
      </c>
      <c r="B23" s="504" t="s">
        <v>564</v>
      </c>
      <c r="C23" s="514" t="s">
        <v>590</v>
      </c>
      <c r="D23" s="435">
        <v>101240</v>
      </c>
      <c r="E23" s="515">
        <v>9</v>
      </c>
      <c r="F23" s="419"/>
      <c r="G23" s="420"/>
      <c r="H23" s="419"/>
      <c r="I23" s="420"/>
      <c r="J23" s="419"/>
      <c r="K23" s="420"/>
      <c r="L23" s="419"/>
      <c r="M23" s="420"/>
      <c r="N23" s="419"/>
      <c r="O23" s="420"/>
      <c r="P23" s="419"/>
      <c r="Q23" s="420"/>
      <c r="R23" s="419"/>
      <c r="S23" s="420"/>
      <c r="T23" s="419"/>
      <c r="U23" s="420"/>
      <c r="V23" s="419"/>
      <c r="W23" s="420"/>
      <c r="X23" s="419"/>
      <c r="Y23" s="420"/>
      <c r="Z23" s="419"/>
      <c r="AA23" s="420"/>
      <c r="AB23" s="419"/>
      <c r="AC23" s="420"/>
      <c r="AD23" s="419"/>
      <c r="AE23" s="420"/>
      <c r="AF23" s="419"/>
      <c r="AG23" s="420"/>
      <c r="AH23" s="419"/>
      <c r="AI23" s="420"/>
      <c r="AJ23" s="419"/>
      <c r="AK23" s="420"/>
      <c r="AL23" s="419"/>
      <c r="AM23" s="420"/>
      <c r="AN23" s="419"/>
      <c r="AO23" s="420"/>
      <c r="AP23" s="419"/>
      <c r="AQ23" s="420"/>
      <c r="AR23" s="419"/>
      <c r="AS23" s="420"/>
      <c r="AT23" s="419">
        <v>150</v>
      </c>
      <c r="AU23" s="420">
        <v>147</v>
      </c>
      <c r="AV23" s="419"/>
      <c r="AW23" s="420"/>
      <c r="AX23" s="419"/>
      <c r="AY23" s="420"/>
      <c r="AZ23" s="419"/>
      <c r="BA23" s="421">
        <v>0</v>
      </c>
      <c r="BB23" s="422"/>
      <c r="BC23" s="420"/>
      <c r="BD23" s="419"/>
      <c r="BE23" s="420"/>
      <c r="BF23" s="419"/>
      <c r="BG23" s="420"/>
      <c r="BH23" s="419"/>
      <c r="BI23" s="420"/>
      <c r="BJ23" s="419"/>
      <c r="BK23" s="420"/>
      <c r="BL23" s="419">
        <v>8349843</v>
      </c>
      <c r="BM23" s="423">
        <v>7998991</v>
      </c>
      <c r="BN23" s="370">
        <f t="shared" si="75"/>
        <v>0</v>
      </c>
      <c r="BO23" s="371">
        <f t="shared" si="76"/>
        <v>0</v>
      </c>
      <c r="BP23" s="372">
        <f t="shared" si="77"/>
        <v>0</v>
      </c>
      <c r="BQ23" s="371">
        <f t="shared" si="78"/>
        <v>0</v>
      </c>
      <c r="BR23" s="372">
        <f t="shared" si="79"/>
        <v>0</v>
      </c>
      <c r="BS23" s="371">
        <f t="shared" si="80"/>
        <v>0</v>
      </c>
      <c r="BT23" s="372">
        <f t="shared" si="81"/>
        <v>0</v>
      </c>
      <c r="BU23" s="371">
        <f t="shared" si="82"/>
        <v>0</v>
      </c>
      <c r="BV23" s="372">
        <f t="shared" si="83"/>
        <v>0</v>
      </c>
      <c r="BW23" s="371">
        <f t="shared" si="84"/>
        <v>0</v>
      </c>
      <c r="BX23" s="372">
        <f t="shared" si="85"/>
        <v>1350</v>
      </c>
      <c r="BY23" s="371">
        <f t="shared" si="86"/>
        <v>1323</v>
      </c>
      <c r="BZ23" s="370">
        <f t="shared" si="87"/>
        <v>0</v>
      </c>
      <c r="CA23" s="371">
        <f t="shared" si="88"/>
        <v>0</v>
      </c>
      <c r="CB23" s="372">
        <f t="shared" si="89"/>
        <v>0</v>
      </c>
      <c r="CC23" s="371">
        <f t="shared" si="90"/>
        <v>0</v>
      </c>
      <c r="CD23" s="372">
        <f t="shared" si="91"/>
        <v>0</v>
      </c>
      <c r="CE23" s="371">
        <f t="shared" si="92"/>
        <v>0</v>
      </c>
      <c r="CF23" s="372">
        <f t="shared" si="93"/>
        <v>0</v>
      </c>
      <c r="CG23" s="371">
        <f t="shared" si="94"/>
        <v>0</v>
      </c>
      <c r="CH23" s="372">
        <f t="shared" si="95"/>
        <v>0</v>
      </c>
      <c r="CI23" s="371">
        <f t="shared" si="96"/>
        <v>0</v>
      </c>
      <c r="CJ23" s="372">
        <f t="shared" si="97"/>
        <v>6185.068888888889</v>
      </c>
      <c r="CK23" s="371">
        <f t="shared" si="98"/>
        <v>6046.1005291005295</v>
      </c>
      <c r="CL23" s="370">
        <f t="shared" si="99"/>
        <v>0</v>
      </c>
      <c r="CM23" s="371">
        <f t="shared" si="100"/>
        <v>0</v>
      </c>
      <c r="CN23" s="372">
        <f t="shared" si="101"/>
        <v>0</v>
      </c>
      <c r="CO23" s="371">
        <f t="shared" si="102"/>
        <v>0</v>
      </c>
      <c r="CP23" s="372">
        <f t="shared" si="103"/>
        <v>0</v>
      </c>
      <c r="CQ23" s="371">
        <f t="shared" si="104"/>
        <v>0</v>
      </c>
      <c r="CR23" s="372">
        <f t="shared" si="105"/>
        <v>0</v>
      </c>
      <c r="CS23" s="371">
        <f t="shared" si="106"/>
        <v>0</v>
      </c>
      <c r="CT23" s="372">
        <f t="shared" si="107"/>
        <v>0</v>
      </c>
      <c r="CU23" s="371">
        <f t="shared" si="108"/>
        <v>0</v>
      </c>
      <c r="CV23" s="372">
        <f t="shared" si="109"/>
        <v>55665.62</v>
      </c>
      <c r="CW23" s="371">
        <f t="shared" si="110"/>
        <v>54414.904761904763</v>
      </c>
      <c r="CX23" s="372">
        <f t="shared" si="111"/>
        <v>55665.62</v>
      </c>
      <c r="CY23" s="371">
        <f t="shared" si="112"/>
        <v>54414.904761904763</v>
      </c>
      <c r="CZ23" s="370">
        <f t="shared" si="113"/>
        <v>0</v>
      </c>
      <c r="DA23" s="371">
        <f t="shared" si="114"/>
        <v>0</v>
      </c>
      <c r="DB23" s="372">
        <f t="shared" si="115"/>
        <v>0</v>
      </c>
      <c r="DC23" s="371">
        <f t="shared" si="116"/>
        <v>0</v>
      </c>
      <c r="DD23" s="372">
        <f t="shared" si="117"/>
        <v>0</v>
      </c>
      <c r="DE23" s="371">
        <f t="shared" si="118"/>
        <v>0</v>
      </c>
      <c r="DF23" s="372">
        <f t="shared" si="119"/>
        <v>0</v>
      </c>
      <c r="DG23" s="371">
        <f t="shared" si="120"/>
        <v>0</v>
      </c>
      <c r="DH23" s="372">
        <f t="shared" si="121"/>
        <v>0</v>
      </c>
      <c r="DI23" s="371">
        <f t="shared" si="122"/>
        <v>0</v>
      </c>
      <c r="DJ23" s="372">
        <f t="shared" si="123"/>
        <v>150</v>
      </c>
      <c r="DK23" s="371">
        <f t="shared" si="124"/>
        <v>147</v>
      </c>
      <c r="DL23" s="372">
        <f t="shared" si="125"/>
        <v>150</v>
      </c>
      <c r="DM23" s="371">
        <f t="shared" si="126"/>
        <v>147</v>
      </c>
      <c r="DN23" s="370">
        <f t="shared" si="127"/>
        <v>0</v>
      </c>
      <c r="DO23" s="371">
        <f t="shared" si="128"/>
        <v>0</v>
      </c>
      <c r="DP23" s="372">
        <f t="shared" si="129"/>
        <v>0</v>
      </c>
      <c r="DQ23" s="371">
        <f t="shared" si="130"/>
        <v>0</v>
      </c>
      <c r="DR23" s="372">
        <f t="shared" si="131"/>
        <v>0</v>
      </c>
      <c r="DS23" s="371">
        <f t="shared" si="132"/>
        <v>0</v>
      </c>
      <c r="DT23" s="372">
        <f t="shared" si="133"/>
        <v>0</v>
      </c>
      <c r="DU23" s="371">
        <f t="shared" si="134"/>
        <v>0</v>
      </c>
      <c r="DV23" s="372">
        <f t="shared" si="135"/>
        <v>0</v>
      </c>
      <c r="DW23" s="371">
        <f t="shared" si="136"/>
        <v>0</v>
      </c>
      <c r="DX23" s="372">
        <f t="shared" si="137"/>
        <v>8349843</v>
      </c>
      <c r="DY23" s="371">
        <f t="shared" si="138"/>
        <v>7998991</v>
      </c>
      <c r="DZ23" s="372">
        <f t="shared" si="139"/>
        <v>8349843</v>
      </c>
      <c r="EA23" s="371">
        <f t="shared" si="140"/>
        <v>7998991</v>
      </c>
    </row>
    <row r="24" spans="1:131">
      <c r="A24" s="500" t="s">
        <v>28</v>
      </c>
      <c r="B24" s="504" t="s">
        <v>565</v>
      </c>
      <c r="C24" s="510"/>
      <c r="D24" s="435">
        <v>101505</v>
      </c>
      <c r="E24" s="435">
        <v>8</v>
      </c>
      <c r="F24" s="419"/>
      <c r="G24" s="420"/>
      <c r="H24" s="419"/>
      <c r="I24" s="420"/>
      <c r="J24" s="419"/>
      <c r="K24" s="420"/>
      <c r="L24" s="419"/>
      <c r="M24" s="420"/>
      <c r="N24" s="419"/>
      <c r="O24" s="420"/>
      <c r="P24" s="419"/>
      <c r="Q24" s="420"/>
      <c r="R24" s="419"/>
      <c r="S24" s="420"/>
      <c r="T24" s="419"/>
      <c r="U24" s="420"/>
      <c r="V24" s="419"/>
      <c r="W24" s="420"/>
      <c r="X24" s="419"/>
      <c r="Y24" s="420"/>
      <c r="Z24" s="419"/>
      <c r="AA24" s="420"/>
      <c r="AB24" s="419"/>
      <c r="AC24" s="420"/>
      <c r="AD24" s="419"/>
      <c r="AE24" s="420"/>
      <c r="AF24" s="419"/>
      <c r="AG24" s="420"/>
      <c r="AH24" s="419"/>
      <c r="AI24" s="420"/>
      <c r="AJ24" s="419"/>
      <c r="AK24" s="420"/>
      <c r="AL24" s="419"/>
      <c r="AM24" s="420"/>
      <c r="AN24" s="419"/>
      <c r="AO24" s="420"/>
      <c r="AP24" s="419"/>
      <c r="AQ24" s="420"/>
      <c r="AR24" s="419"/>
      <c r="AS24" s="420"/>
      <c r="AT24" s="419">
        <v>130</v>
      </c>
      <c r="AU24" s="420">
        <v>131</v>
      </c>
      <c r="AV24" s="419"/>
      <c r="AW24" s="420"/>
      <c r="AX24" s="419"/>
      <c r="AY24" s="420"/>
      <c r="AZ24" s="419">
        <v>11</v>
      </c>
      <c r="BA24" s="421">
        <v>10</v>
      </c>
      <c r="BB24" s="422"/>
      <c r="BC24" s="420"/>
      <c r="BD24" s="419"/>
      <c r="BE24" s="420"/>
      <c r="BF24" s="419"/>
      <c r="BG24" s="420"/>
      <c r="BH24" s="419"/>
      <c r="BI24" s="420"/>
      <c r="BJ24" s="419"/>
      <c r="BK24" s="420"/>
      <c r="BL24" s="419">
        <v>7845746</v>
      </c>
      <c r="BM24" s="423">
        <v>7986061</v>
      </c>
      <c r="BN24" s="370">
        <f t="shared" si="75"/>
        <v>0</v>
      </c>
      <c r="BO24" s="371">
        <f t="shared" si="76"/>
        <v>0</v>
      </c>
      <c r="BP24" s="372">
        <f t="shared" si="77"/>
        <v>0</v>
      </c>
      <c r="BQ24" s="371">
        <f t="shared" si="78"/>
        <v>0</v>
      </c>
      <c r="BR24" s="372">
        <f t="shared" si="79"/>
        <v>0</v>
      </c>
      <c r="BS24" s="371">
        <f t="shared" si="80"/>
        <v>0</v>
      </c>
      <c r="BT24" s="372">
        <f t="shared" si="81"/>
        <v>0</v>
      </c>
      <c r="BU24" s="371">
        <f t="shared" si="82"/>
        <v>0</v>
      </c>
      <c r="BV24" s="372">
        <f t="shared" si="83"/>
        <v>0</v>
      </c>
      <c r="BW24" s="371">
        <f t="shared" si="84"/>
        <v>0</v>
      </c>
      <c r="BX24" s="372">
        <f t="shared" si="85"/>
        <v>1302</v>
      </c>
      <c r="BY24" s="371">
        <f t="shared" si="86"/>
        <v>1299</v>
      </c>
      <c r="BZ24" s="370">
        <f t="shared" si="87"/>
        <v>0</v>
      </c>
      <c r="CA24" s="371">
        <f t="shared" si="88"/>
        <v>0</v>
      </c>
      <c r="CB24" s="372">
        <f t="shared" si="89"/>
        <v>0</v>
      </c>
      <c r="CC24" s="371">
        <f t="shared" si="90"/>
        <v>0</v>
      </c>
      <c r="CD24" s="372">
        <f t="shared" si="91"/>
        <v>0</v>
      </c>
      <c r="CE24" s="371">
        <f t="shared" si="92"/>
        <v>0</v>
      </c>
      <c r="CF24" s="372">
        <f t="shared" si="93"/>
        <v>0</v>
      </c>
      <c r="CG24" s="371">
        <f t="shared" si="94"/>
        <v>0</v>
      </c>
      <c r="CH24" s="372">
        <f t="shared" si="95"/>
        <v>0</v>
      </c>
      <c r="CI24" s="371">
        <f t="shared" si="96"/>
        <v>0</v>
      </c>
      <c r="CJ24" s="372">
        <f t="shared" si="97"/>
        <v>6025.9185867895549</v>
      </c>
      <c r="CK24" s="371">
        <f t="shared" si="98"/>
        <v>6147.8529638183218</v>
      </c>
      <c r="CL24" s="370">
        <f t="shared" si="99"/>
        <v>0</v>
      </c>
      <c r="CM24" s="371">
        <f t="shared" si="100"/>
        <v>0</v>
      </c>
      <c r="CN24" s="372">
        <f t="shared" si="101"/>
        <v>0</v>
      </c>
      <c r="CO24" s="371">
        <f t="shared" si="102"/>
        <v>0</v>
      </c>
      <c r="CP24" s="372">
        <f t="shared" si="103"/>
        <v>0</v>
      </c>
      <c r="CQ24" s="371">
        <f t="shared" si="104"/>
        <v>0</v>
      </c>
      <c r="CR24" s="372">
        <f t="shared" si="105"/>
        <v>0</v>
      </c>
      <c r="CS24" s="371">
        <f t="shared" si="106"/>
        <v>0</v>
      </c>
      <c r="CT24" s="372">
        <f t="shared" si="107"/>
        <v>0</v>
      </c>
      <c r="CU24" s="371">
        <f t="shared" si="108"/>
        <v>0</v>
      </c>
      <c r="CV24" s="372">
        <f t="shared" si="109"/>
        <v>54233.267281105997</v>
      </c>
      <c r="CW24" s="371">
        <f t="shared" si="110"/>
        <v>55330.676674364899</v>
      </c>
      <c r="CX24" s="372">
        <f t="shared" si="111"/>
        <v>54233.267281105997</v>
      </c>
      <c r="CY24" s="371">
        <f t="shared" si="112"/>
        <v>55330.676674364899</v>
      </c>
      <c r="CZ24" s="370">
        <f t="shared" si="113"/>
        <v>0</v>
      </c>
      <c r="DA24" s="371">
        <f t="shared" si="114"/>
        <v>0</v>
      </c>
      <c r="DB24" s="372">
        <f t="shared" si="115"/>
        <v>0</v>
      </c>
      <c r="DC24" s="371">
        <f t="shared" si="116"/>
        <v>0</v>
      </c>
      <c r="DD24" s="372">
        <f t="shared" si="117"/>
        <v>0</v>
      </c>
      <c r="DE24" s="371">
        <f t="shared" si="118"/>
        <v>0</v>
      </c>
      <c r="DF24" s="372">
        <f t="shared" si="119"/>
        <v>0</v>
      </c>
      <c r="DG24" s="371">
        <f t="shared" si="120"/>
        <v>0</v>
      </c>
      <c r="DH24" s="372">
        <f t="shared" si="121"/>
        <v>0</v>
      </c>
      <c r="DI24" s="371">
        <f t="shared" si="122"/>
        <v>0</v>
      </c>
      <c r="DJ24" s="372">
        <f t="shared" si="123"/>
        <v>141</v>
      </c>
      <c r="DK24" s="371">
        <f t="shared" si="124"/>
        <v>141</v>
      </c>
      <c r="DL24" s="372">
        <f t="shared" si="125"/>
        <v>141</v>
      </c>
      <c r="DM24" s="371">
        <f t="shared" si="126"/>
        <v>141</v>
      </c>
      <c r="DN24" s="370">
        <f t="shared" si="127"/>
        <v>0</v>
      </c>
      <c r="DO24" s="371">
        <f t="shared" si="128"/>
        <v>0</v>
      </c>
      <c r="DP24" s="372">
        <f t="shared" si="129"/>
        <v>0</v>
      </c>
      <c r="DQ24" s="371">
        <f t="shared" si="130"/>
        <v>0</v>
      </c>
      <c r="DR24" s="372">
        <f t="shared" si="131"/>
        <v>0</v>
      </c>
      <c r="DS24" s="371">
        <f t="shared" si="132"/>
        <v>0</v>
      </c>
      <c r="DT24" s="372">
        <f t="shared" si="133"/>
        <v>0</v>
      </c>
      <c r="DU24" s="371">
        <f t="shared" si="134"/>
        <v>0</v>
      </c>
      <c r="DV24" s="372">
        <f t="shared" si="135"/>
        <v>0</v>
      </c>
      <c r="DW24" s="371">
        <f t="shared" si="136"/>
        <v>0</v>
      </c>
      <c r="DX24" s="372">
        <f t="shared" si="137"/>
        <v>7646890.6866359459</v>
      </c>
      <c r="DY24" s="371">
        <f t="shared" si="138"/>
        <v>7801625.411085451</v>
      </c>
      <c r="DZ24" s="372">
        <f t="shared" si="139"/>
        <v>7646890.6866359459</v>
      </c>
      <c r="EA24" s="371">
        <f t="shared" si="140"/>
        <v>7801625.411085451</v>
      </c>
    </row>
    <row r="25" spans="1:131">
      <c r="A25" s="500" t="s">
        <v>28</v>
      </c>
      <c r="B25" s="501" t="s">
        <v>566</v>
      </c>
      <c r="C25" s="510"/>
      <c r="D25" s="435">
        <v>101514</v>
      </c>
      <c r="E25" s="435">
        <v>8</v>
      </c>
      <c r="F25" s="419"/>
      <c r="G25" s="420"/>
      <c r="H25" s="419"/>
      <c r="I25" s="420"/>
      <c r="J25" s="419"/>
      <c r="K25" s="420"/>
      <c r="L25" s="419"/>
      <c r="M25" s="420"/>
      <c r="N25" s="419"/>
      <c r="O25" s="420"/>
      <c r="P25" s="419"/>
      <c r="Q25" s="420"/>
      <c r="R25" s="419"/>
      <c r="S25" s="420"/>
      <c r="T25" s="419"/>
      <c r="U25" s="420"/>
      <c r="V25" s="419"/>
      <c r="W25" s="420"/>
      <c r="X25" s="419"/>
      <c r="Y25" s="420"/>
      <c r="Z25" s="419"/>
      <c r="AA25" s="420"/>
      <c r="AB25" s="419"/>
      <c r="AC25" s="420"/>
      <c r="AD25" s="419"/>
      <c r="AE25" s="420"/>
      <c r="AF25" s="419"/>
      <c r="AG25" s="420"/>
      <c r="AH25" s="419"/>
      <c r="AI25" s="420"/>
      <c r="AJ25" s="419"/>
      <c r="AK25" s="420"/>
      <c r="AL25" s="419"/>
      <c r="AM25" s="420"/>
      <c r="AN25" s="419"/>
      <c r="AO25" s="420"/>
      <c r="AP25" s="419"/>
      <c r="AQ25" s="420"/>
      <c r="AR25" s="419"/>
      <c r="AS25" s="420"/>
      <c r="AT25" s="419">
        <v>143</v>
      </c>
      <c r="AU25" s="420">
        <v>144</v>
      </c>
      <c r="AV25" s="419"/>
      <c r="AW25" s="420"/>
      <c r="AX25" s="419"/>
      <c r="AY25" s="420"/>
      <c r="AZ25" s="419">
        <v>0</v>
      </c>
      <c r="BA25" s="421">
        <v>0</v>
      </c>
      <c r="BB25" s="422"/>
      <c r="BC25" s="420"/>
      <c r="BD25" s="419"/>
      <c r="BE25" s="420"/>
      <c r="BF25" s="419"/>
      <c r="BG25" s="420"/>
      <c r="BH25" s="419"/>
      <c r="BI25" s="420"/>
      <c r="BJ25" s="419"/>
      <c r="BK25" s="420"/>
      <c r="BL25" s="419">
        <v>7858927</v>
      </c>
      <c r="BM25" s="423">
        <v>7978492</v>
      </c>
      <c r="BN25" s="370">
        <f t="shared" si="75"/>
        <v>0</v>
      </c>
      <c r="BO25" s="371">
        <f t="shared" si="76"/>
        <v>0</v>
      </c>
      <c r="BP25" s="372">
        <f t="shared" si="77"/>
        <v>0</v>
      </c>
      <c r="BQ25" s="371">
        <f t="shared" si="78"/>
        <v>0</v>
      </c>
      <c r="BR25" s="372">
        <f t="shared" si="79"/>
        <v>0</v>
      </c>
      <c r="BS25" s="371">
        <f t="shared" si="80"/>
        <v>0</v>
      </c>
      <c r="BT25" s="372">
        <f t="shared" si="81"/>
        <v>0</v>
      </c>
      <c r="BU25" s="371">
        <f t="shared" si="82"/>
        <v>0</v>
      </c>
      <c r="BV25" s="372">
        <f t="shared" si="83"/>
        <v>0</v>
      </c>
      <c r="BW25" s="371">
        <f t="shared" si="84"/>
        <v>0</v>
      </c>
      <c r="BX25" s="372">
        <f t="shared" si="85"/>
        <v>1287</v>
      </c>
      <c r="BY25" s="371">
        <f t="shared" si="86"/>
        <v>1296</v>
      </c>
      <c r="BZ25" s="370">
        <f t="shared" si="87"/>
        <v>0</v>
      </c>
      <c r="CA25" s="371">
        <f t="shared" si="88"/>
        <v>0</v>
      </c>
      <c r="CB25" s="372">
        <f t="shared" si="89"/>
        <v>0</v>
      </c>
      <c r="CC25" s="371">
        <f t="shared" si="90"/>
        <v>0</v>
      </c>
      <c r="CD25" s="372">
        <f t="shared" si="91"/>
        <v>0</v>
      </c>
      <c r="CE25" s="371">
        <f t="shared" si="92"/>
        <v>0</v>
      </c>
      <c r="CF25" s="372">
        <f t="shared" si="93"/>
        <v>0</v>
      </c>
      <c r="CG25" s="371">
        <f t="shared" si="94"/>
        <v>0</v>
      </c>
      <c r="CH25" s="372">
        <f t="shared" si="95"/>
        <v>0</v>
      </c>
      <c r="CI25" s="371">
        <f t="shared" si="96"/>
        <v>0</v>
      </c>
      <c r="CJ25" s="372">
        <f t="shared" si="97"/>
        <v>6106.3923853923852</v>
      </c>
      <c r="CK25" s="371">
        <f t="shared" si="98"/>
        <v>6156.2438271604942</v>
      </c>
      <c r="CL25" s="370">
        <f t="shared" si="99"/>
        <v>0</v>
      </c>
      <c r="CM25" s="371">
        <f t="shared" si="100"/>
        <v>0</v>
      </c>
      <c r="CN25" s="372">
        <f t="shared" si="101"/>
        <v>0</v>
      </c>
      <c r="CO25" s="371">
        <f t="shared" si="102"/>
        <v>0</v>
      </c>
      <c r="CP25" s="372">
        <f t="shared" si="103"/>
        <v>0</v>
      </c>
      <c r="CQ25" s="371">
        <f t="shared" si="104"/>
        <v>0</v>
      </c>
      <c r="CR25" s="372">
        <f t="shared" si="105"/>
        <v>0</v>
      </c>
      <c r="CS25" s="371">
        <f t="shared" si="106"/>
        <v>0</v>
      </c>
      <c r="CT25" s="372">
        <f t="shared" si="107"/>
        <v>0</v>
      </c>
      <c r="CU25" s="371">
        <f t="shared" si="108"/>
        <v>0</v>
      </c>
      <c r="CV25" s="372">
        <f t="shared" si="109"/>
        <v>54957.531468531466</v>
      </c>
      <c r="CW25" s="371">
        <f t="shared" si="110"/>
        <v>55406.194444444445</v>
      </c>
      <c r="CX25" s="372">
        <f t="shared" si="111"/>
        <v>54957.531468531466</v>
      </c>
      <c r="CY25" s="371">
        <f t="shared" si="112"/>
        <v>55406.194444444445</v>
      </c>
      <c r="CZ25" s="370">
        <f t="shared" si="113"/>
        <v>0</v>
      </c>
      <c r="DA25" s="371">
        <f t="shared" si="114"/>
        <v>0</v>
      </c>
      <c r="DB25" s="372">
        <f t="shared" si="115"/>
        <v>0</v>
      </c>
      <c r="DC25" s="371">
        <f t="shared" si="116"/>
        <v>0</v>
      </c>
      <c r="DD25" s="372">
        <f t="shared" si="117"/>
        <v>0</v>
      </c>
      <c r="DE25" s="371">
        <f t="shared" si="118"/>
        <v>0</v>
      </c>
      <c r="DF25" s="372">
        <f t="shared" si="119"/>
        <v>0</v>
      </c>
      <c r="DG25" s="371">
        <f t="shared" si="120"/>
        <v>0</v>
      </c>
      <c r="DH25" s="372">
        <f t="shared" si="121"/>
        <v>0</v>
      </c>
      <c r="DI25" s="371">
        <f t="shared" si="122"/>
        <v>0</v>
      </c>
      <c r="DJ25" s="372">
        <f t="shared" si="123"/>
        <v>143</v>
      </c>
      <c r="DK25" s="371">
        <f t="shared" si="124"/>
        <v>144</v>
      </c>
      <c r="DL25" s="372">
        <f t="shared" si="125"/>
        <v>143</v>
      </c>
      <c r="DM25" s="371">
        <f t="shared" si="126"/>
        <v>144</v>
      </c>
      <c r="DN25" s="370">
        <f t="shared" si="127"/>
        <v>0</v>
      </c>
      <c r="DO25" s="371">
        <f t="shared" si="128"/>
        <v>0</v>
      </c>
      <c r="DP25" s="372">
        <f t="shared" si="129"/>
        <v>0</v>
      </c>
      <c r="DQ25" s="371">
        <f t="shared" si="130"/>
        <v>0</v>
      </c>
      <c r="DR25" s="372">
        <f t="shared" si="131"/>
        <v>0</v>
      </c>
      <c r="DS25" s="371">
        <f t="shared" si="132"/>
        <v>0</v>
      </c>
      <c r="DT25" s="372">
        <f t="shared" si="133"/>
        <v>0</v>
      </c>
      <c r="DU25" s="371">
        <f t="shared" si="134"/>
        <v>0</v>
      </c>
      <c r="DV25" s="372">
        <f t="shared" si="135"/>
        <v>0</v>
      </c>
      <c r="DW25" s="371">
        <f t="shared" si="136"/>
        <v>0</v>
      </c>
      <c r="DX25" s="372">
        <f t="shared" si="137"/>
        <v>7858927</v>
      </c>
      <c r="DY25" s="371">
        <f t="shared" si="138"/>
        <v>7978492</v>
      </c>
      <c r="DZ25" s="372">
        <f t="shared" si="139"/>
        <v>7858927</v>
      </c>
      <c r="EA25" s="371">
        <f t="shared" si="140"/>
        <v>7978492</v>
      </c>
    </row>
    <row r="26" spans="1:131">
      <c r="A26" s="511" t="s">
        <v>28</v>
      </c>
      <c r="B26" s="501" t="s">
        <v>567</v>
      </c>
      <c r="C26" s="510"/>
      <c r="D26" s="435">
        <v>102429</v>
      </c>
      <c r="E26" s="435">
        <v>9</v>
      </c>
      <c r="F26" s="419"/>
      <c r="G26" s="420"/>
      <c r="H26" s="419"/>
      <c r="I26" s="420"/>
      <c r="J26" s="419"/>
      <c r="K26" s="420"/>
      <c r="L26" s="419"/>
      <c r="M26" s="420"/>
      <c r="N26" s="419"/>
      <c r="O26" s="420"/>
      <c r="P26" s="419"/>
      <c r="Q26" s="420"/>
      <c r="R26" s="419"/>
      <c r="S26" s="420"/>
      <c r="T26" s="419"/>
      <c r="U26" s="420"/>
      <c r="V26" s="419"/>
      <c r="W26" s="420"/>
      <c r="X26" s="419"/>
      <c r="Y26" s="420"/>
      <c r="Z26" s="419"/>
      <c r="AA26" s="420"/>
      <c r="AB26" s="419"/>
      <c r="AC26" s="420"/>
      <c r="AD26" s="419"/>
      <c r="AE26" s="420"/>
      <c r="AF26" s="419"/>
      <c r="AG26" s="420"/>
      <c r="AH26" s="419"/>
      <c r="AI26" s="420"/>
      <c r="AJ26" s="419"/>
      <c r="AK26" s="420"/>
      <c r="AL26" s="419"/>
      <c r="AM26" s="420"/>
      <c r="AN26" s="419"/>
      <c r="AO26" s="420"/>
      <c r="AP26" s="419"/>
      <c r="AQ26" s="420"/>
      <c r="AR26" s="419"/>
      <c r="AS26" s="420"/>
      <c r="AT26" s="419">
        <v>112</v>
      </c>
      <c r="AU26" s="420">
        <v>0</v>
      </c>
      <c r="AV26" s="419"/>
      <c r="AW26" s="420"/>
      <c r="AX26" s="419"/>
      <c r="AY26" s="420"/>
      <c r="AZ26" s="419">
        <v>2</v>
      </c>
      <c r="BA26" s="421">
        <v>114</v>
      </c>
      <c r="BB26" s="422"/>
      <c r="BC26" s="420"/>
      <c r="BD26" s="419"/>
      <c r="BE26" s="420"/>
      <c r="BF26" s="419"/>
      <c r="BG26" s="420"/>
      <c r="BH26" s="419"/>
      <c r="BI26" s="420"/>
      <c r="BJ26" s="419"/>
      <c r="BK26" s="420"/>
      <c r="BL26" s="419">
        <v>6288098</v>
      </c>
      <c r="BM26" s="423">
        <v>6290236</v>
      </c>
      <c r="BN26" s="370">
        <f t="shared" si="75"/>
        <v>0</v>
      </c>
      <c r="BO26" s="371">
        <f t="shared" si="76"/>
        <v>0</v>
      </c>
      <c r="BP26" s="372">
        <f t="shared" si="77"/>
        <v>0</v>
      </c>
      <c r="BQ26" s="371">
        <f t="shared" si="78"/>
        <v>0</v>
      </c>
      <c r="BR26" s="372">
        <f t="shared" si="79"/>
        <v>0</v>
      </c>
      <c r="BS26" s="371">
        <f t="shared" si="80"/>
        <v>0</v>
      </c>
      <c r="BT26" s="372">
        <f t="shared" si="81"/>
        <v>0</v>
      </c>
      <c r="BU26" s="371">
        <f t="shared" si="82"/>
        <v>0</v>
      </c>
      <c r="BV26" s="372">
        <f t="shared" si="83"/>
        <v>0</v>
      </c>
      <c r="BW26" s="371">
        <f t="shared" si="84"/>
        <v>0</v>
      </c>
      <c r="BX26" s="372">
        <f t="shared" si="85"/>
        <v>1032</v>
      </c>
      <c r="BY26" s="371">
        <f t="shared" si="86"/>
        <v>1368</v>
      </c>
      <c r="BZ26" s="370">
        <f t="shared" si="87"/>
        <v>0</v>
      </c>
      <c r="CA26" s="371">
        <f t="shared" si="88"/>
        <v>0</v>
      </c>
      <c r="CB26" s="372">
        <f t="shared" si="89"/>
        <v>0</v>
      </c>
      <c r="CC26" s="371">
        <f t="shared" si="90"/>
        <v>0</v>
      </c>
      <c r="CD26" s="372">
        <f t="shared" si="91"/>
        <v>0</v>
      </c>
      <c r="CE26" s="371">
        <f t="shared" si="92"/>
        <v>0</v>
      </c>
      <c r="CF26" s="372">
        <f t="shared" si="93"/>
        <v>0</v>
      </c>
      <c r="CG26" s="371">
        <f t="shared" si="94"/>
        <v>0</v>
      </c>
      <c r="CH26" s="372">
        <f t="shared" si="95"/>
        <v>0</v>
      </c>
      <c r="CI26" s="371">
        <f t="shared" si="96"/>
        <v>0</v>
      </c>
      <c r="CJ26" s="372">
        <f t="shared" si="97"/>
        <v>6093.1182170542634</v>
      </c>
      <c r="CK26" s="371">
        <f t="shared" si="98"/>
        <v>4598.125730994152</v>
      </c>
      <c r="CL26" s="370">
        <f t="shared" si="99"/>
        <v>0</v>
      </c>
      <c r="CM26" s="371">
        <f t="shared" si="100"/>
        <v>0</v>
      </c>
      <c r="CN26" s="372">
        <f t="shared" si="101"/>
        <v>0</v>
      </c>
      <c r="CO26" s="371">
        <f t="shared" si="102"/>
        <v>0</v>
      </c>
      <c r="CP26" s="372">
        <f t="shared" si="103"/>
        <v>0</v>
      </c>
      <c r="CQ26" s="371">
        <f t="shared" si="104"/>
        <v>0</v>
      </c>
      <c r="CR26" s="372">
        <f t="shared" si="105"/>
        <v>0</v>
      </c>
      <c r="CS26" s="371">
        <f t="shared" si="106"/>
        <v>0</v>
      </c>
      <c r="CT26" s="372">
        <f t="shared" si="107"/>
        <v>0</v>
      </c>
      <c r="CU26" s="371">
        <f t="shared" si="108"/>
        <v>0</v>
      </c>
      <c r="CV26" s="372">
        <f t="shared" si="109"/>
        <v>54838.063953488367</v>
      </c>
      <c r="CW26" s="371">
        <f t="shared" si="110"/>
        <v>41383.131578947367</v>
      </c>
      <c r="CX26" s="372">
        <f t="shared" si="111"/>
        <v>54838.063953488359</v>
      </c>
      <c r="CY26" s="371">
        <f t="shared" si="112"/>
        <v>41383.131578947367</v>
      </c>
      <c r="CZ26" s="370">
        <f t="shared" si="113"/>
        <v>0</v>
      </c>
      <c r="DA26" s="371">
        <f t="shared" si="114"/>
        <v>0</v>
      </c>
      <c r="DB26" s="372">
        <f t="shared" si="115"/>
        <v>0</v>
      </c>
      <c r="DC26" s="371">
        <f t="shared" si="116"/>
        <v>0</v>
      </c>
      <c r="DD26" s="372">
        <f t="shared" si="117"/>
        <v>0</v>
      </c>
      <c r="DE26" s="371">
        <f t="shared" si="118"/>
        <v>0</v>
      </c>
      <c r="DF26" s="372">
        <f t="shared" si="119"/>
        <v>0</v>
      </c>
      <c r="DG26" s="371">
        <f t="shared" si="120"/>
        <v>0</v>
      </c>
      <c r="DH26" s="372">
        <f t="shared" si="121"/>
        <v>0</v>
      </c>
      <c r="DI26" s="371">
        <f t="shared" si="122"/>
        <v>0</v>
      </c>
      <c r="DJ26" s="372">
        <f t="shared" si="123"/>
        <v>114</v>
      </c>
      <c r="DK26" s="371">
        <f t="shared" si="124"/>
        <v>114</v>
      </c>
      <c r="DL26" s="372">
        <f t="shared" si="125"/>
        <v>114</v>
      </c>
      <c r="DM26" s="371">
        <f t="shared" si="126"/>
        <v>114</v>
      </c>
      <c r="DN26" s="370">
        <f t="shared" si="127"/>
        <v>0</v>
      </c>
      <c r="DO26" s="371">
        <f t="shared" si="128"/>
        <v>0</v>
      </c>
      <c r="DP26" s="372">
        <f t="shared" si="129"/>
        <v>0</v>
      </c>
      <c r="DQ26" s="371">
        <f t="shared" si="130"/>
        <v>0</v>
      </c>
      <c r="DR26" s="372">
        <f t="shared" si="131"/>
        <v>0</v>
      </c>
      <c r="DS26" s="371">
        <f t="shared" si="132"/>
        <v>0</v>
      </c>
      <c r="DT26" s="372">
        <f t="shared" si="133"/>
        <v>0</v>
      </c>
      <c r="DU26" s="371">
        <f t="shared" si="134"/>
        <v>0</v>
      </c>
      <c r="DV26" s="372">
        <f t="shared" si="135"/>
        <v>0</v>
      </c>
      <c r="DW26" s="371">
        <f t="shared" si="136"/>
        <v>0</v>
      </c>
      <c r="DX26" s="372">
        <f t="shared" si="137"/>
        <v>6251539.2906976733</v>
      </c>
      <c r="DY26" s="371">
        <f t="shared" si="138"/>
        <v>4717677</v>
      </c>
      <c r="DZ26" s="372">
        <f t="shared" si="139"/>
        <v>6251539.2906976733</v>
      </c>
      <c r="EA26" s="371">
        <f t="shared" si="140"/>
        <v>4717677</v>
      </c>
    </row>
    <row r="27" spans="1:131">
      <c r="A27" s="500" t="s">
        <v>28</v>
      </c>
      <c r="B27" s="512" t="s">
        <v>568</v>
      </c>
      <c r="C27" s="513"/>
      <c r="D27" s="435">
        <v>102030</v>
      </c>
      <c r="E27" s="435">
        <v>9</v>
      </c>
      <c r="F27" s="419"/>
      <c r="G27" s="420"/>
      <c r="H27" s="419"/>
      <c r="I27" s="420"/>
      <c r="J27" s="419"/>
      <c r="K27" s="420"/>
      <c r="L27" s="419"/>
      <c r="M27" s="420"/>
      <c r="N27" s="419"/>
      <c r="O27" s="420"/>
      <c r="P27" s="419"/>
      <c r="Q27" s="420"/>
      <c r="R27" s="419"/>
      <c r="S27" s="420"/>
      <c r="T27" s="419"/>
      <c r="U27" s="420"/>
      <c r="V27" s="419"/>
      <c r="W27" s="420"/>
      <c r="X27" s="419"/>
      <c r="Y27" s="420"/>
      <c r="Z27" s="419"/>
      <c r="AA27" s="420"/>
      <c r="AB27" s="419"/>
      <c r="AC27" s="420"/>
      <c r="AD27" s="419"/>
      <c r="AE27" s="420"/>
      <c r="AF27" s="419"/>
      <c r="AG27" s="420"/>
      <c r="AH27" s="419"/>
      <c r="AI27" s="420"/>
      <c r="AJ27" s="419"/>
      <c r="AK27" s="420"/>
      <c r="AL27" s="419"/>
      <c r="AM27" s="420"/>
      <c r="AN27" s="419"/>
      <c r="AO27" s="420"/>
      <c r="AP27" s="419"/>
      <c r="AQ27" s="420"/>
      <c r="AR27" s="419"/>
      <c r="AS27" s="420"/>
      <c r="AT27" s="419">
        <v>89</v>
      </c>
      <c r="AU27" s="420">
        <v>85</v>
      </c>
      <c r="AV27" s="419"/>
      <c r="AW27" s="420"/>
      <c r="AX27" s="419"/>
      <c r="AY27" s="420"/>
      <c r="AZ27" s="419">
        <v>1</v>
      </c>
      <c r="BA27" s="421">
        <v>1</v>
      </c>
      <c r="BB27" s="422"/>
      <c r="BC27" s="420"/>
      <c r="BD27" s="419"/>
      <c r="BE27" s="420"/>
      <c r="BF27" s="419"/>
      <c r="BG27" s="420"/>
      <c r="BH27" s="419"/>
      <c r="BI27" s="420"/>
      <c r="BJ27" s="419"/>
      <c r="BK27" s="420"/>
      <c r="BL27" s="419">
        <v>4867085</v>
      </c>
      <c r="BM27" s="423">
        <v>4738287</v>
      </c>
      <c r="BN27" s="370">
        <f t="shared" si="75"/>
        <v>0</v>
      </c>
      <c r="BO27" s="371">
        <f t="shared" si="76"/>
        <v>0</v>
      </c>
      <c r="BP27" s="372">
        <f t="shared" si="77"/>
        <v>0</v>
      </c>
      <c r="BQ27" s="371">
        <f t="shared" si="78"/>
        <v>0</v>
      </c>
      <c r="BR27" s="372">
        <f t="shared" si="79"/>
        <v>0</v>
      </c>
      <c r="BS27" s="371">
        <f t="shared" si="80"/>
        <v>0</v>
      </c>
      <c r="BT27" s="372">
        <f t="shared" si="81"/>
        <v>0</v>
      </c>
      <c r="BU27" s="371">
        <f t="shared" si="82"/>
        <v>0</v>
      </c>
      <c r="BV27" s="372">
        <f t="shared" si="83"/>
        <v>0</v>
      </c>
      <c r="BW27" s="371">
        <f t="shared" si="84"/>
        <v>0</v>
      </c>
      <c r="BX27" s="372">
        <f t="shared" si="85"/>
        <v>813</v>
      </c>
      <c r="BY27" s="371">
        <f t="shared" si="86"/>
        <v>777</v>
      </c>
      <c r="BZ27" s="370">
        <f t="shared" si="87"/>
        <v>0</v>
      </c>
      <c r="CA27" s="371">
        <f t="shared" si="88"/>
        <v>0</v>
      </c>
      <c r="CB27" s="372">
        <f t="shared" si="89"/>
        <v>0</v>
      </c>
      <c r="CC27" s="371">
        <f t="shared" si="90"/>
        <v>0</v>
      </c>
      <c r="CD27" s="372">
        <f t="shared" si="91"/>
        <v>0</v>
      </c>
      <c r="CE27" s="371">
        <f t="shared" si="92"/>
        <v>0</v>
      </c>
      <c r="CF27" s="372">
        <f t="shared" si="93"/>
        <v>0</v>
      </c>
      <c r="CG27" s="371">
        <f t="shared" si="94"/>
        <v>0</v>
      </c>
      <c r="CH27" s="372">
        <f t="shared" si="95"/>
        <v>0</v>
      </c>
      <c r="CI27" s="371">
        <f t="shared" si="96"/>
        <v>0</v>
      </c>
      <c r="CJ27" s="372">
        <f t="shared" si="97"/>
        <v>5986.5744157441577</v>
      </c>
      <c r="CK27" s="371">
        <f t="shared" si="98"/>
        <v>6098.1814671814673</v>
      </c>
      <c r="CL27" s="370">
        <f t="shared" si="99"/>
        <v>0</v>
      </c>
      <c r="CM27" s="371">
        <f t="shared" si="100"/>
        <v>0</v>
      </c>
      <c r="CN27" s="372">
        <f t="shared" si="101"/>
        <v>0</v>
      </c>
      <c r="CO27" s="371">
        <f t="shared" si="102"/>
        <v>0</v>
      </c>
      <c r="CP27" s="372">
        <f t="shared" si="103"/>
        <v>0</v>
      </c>
      <c r="CQ27" s="371">
        <f t="shared" si="104"/>
        <v>0</v>
      </c>
      <c r="CR27" s="372">
        <f t="shared" si="105"/>
        <v>0</v>
      </c>
      <c r="CS27" s="371">
        <f t="shared" si="106"/>
        <v>0</v>
      </c>
      <c r="CT27" s="372">
        <f t="shared" si="107"/>
        <v>0</v>
      </c>
      <c r="CU27" s="371">
        <f t="shared" si="108"/>
        <v>0</v>
      </c>
      <c r="CV27" s="372">
        <f t="shared" si="109"/>
        <v>53879.16974169742</v>
      </c>
      <c r="CW27" s="371">
        <f t="shared" si="110"/>
        <v>54883.633204633203</v>
      </c>
      <c r="CX27" s="372">
        <f t="shared" si="111"/>
        <v>53879.16974169742</v>
      </c>
      <c r="CY27" s="371">
        <f t="shared" si="112"/>
        <v>54883.63320463321</v>
      </c>
      <c r="CZ27" s="370">
        <f t="shared" si="113"/>
        <v>0</v>
      </c>
      <c r="DA27" s="371">
        <f t="shared" si="114"/>
        <v>0</v>
      </c>
      <c r="DB27" s="372">
        <f t="shared" si="115"/>
        <v>0</v>
      </c>
      <c r="DC27" s="371">
        <f t="shared" si="116"/>
        <v>0</v>
      </c>
      <c r="DD27" s="372">
        <f t="shared" si="117"/>
        <v>0</v>
      </c>
      <c r="DE27" s="371">
        <f t="shared" si="118"/>
        <v>0</v>
      </c>
      <c r="DF27" s="372">
        <f t="shared" si="119"/>
        <v>0</v>
      </c>
      <c r="DG27" s="371">
        <f t="shared" si="120"/>
        <v>0</v>
      </c>
      <c r="DH27" s="372">
        <f t="shared" si="121"/>
        <v>0</v>
      </c>
      <c r="DI27" s="371">
        <f t="shared" si="122"/>
        <v>0</v>
      </c>
      <c r="DJ27" s="372">
        <f t="shared" si="123"/>
        <v>90</v>
      </c>
      <c r="DK27" s="371">
        <f t="shared" si="124"/>
        <v>86</v>
      </c>
      <c r="DL27" s="372">
        <f t="shared" si="125"/>
        <v>90</v>
      </c>
      <c r="DM27" s="371">
        <f t="shared" si="126"/>
        <v>86</v>
      </c>
      <c r="DN27" s="370">
        <f t="shared" si="127"/>
        <v>0</v>
      </c>
      <c r="DO27" s="371">
        <f t="shared" si="128"/>
        <v>0</v>
      </c>
      <c r="DP27" s="372">
        <f t="shared" si="129"/>
        <v>0</v>
      </c>
      <c r="DQ27" s="371">
        <f t="shared" si="130"/>
        <v>0</v>
      </c>
      <c r="DR27" s="372">
        <f t="shared" si="131"/>
        <v>0</v>
      </c>
      <c r="DS27" s="371">
        <f t="shared" si="132"/>
        <v>0</v>
      </c>
      <c r="DT27" s="372">
        <f t="shared" si="133"/>
        <v>0</v>
      </c>
      <c r="DU27" s="371">
        <f t="shared" si="134"/>
        <v>0</v>
      </c>
      <c r="DV27" s="372">
        <f t="shared" si="135"/>
        <v>0</v>
      </c>
      <c r="DW27" s="371">
        <f t="shared" si="136"/>
        <v>0</v>
      </c>
      <c r="DX27" s="372">
        <f t="shared" si="137"/>
        <v>4849125.2767527681</v>
      </c>
      <c r="DY27" s="371">
        <f t="shared" si="138"/>
        <v>4719992.4555984559</v>
      </c>
      <c r="DZ27" s="372">
        <f t="shared" si="139"/>
        <v>4849125.2767527681</v>
      </c>
      <c r="EA27" s="371">
        <f t="shared" si="140"/>
        <v>4719992.4555984559</v>
      </c>
    </row>
    <row r="28" spans="1:131">
      <c r="A28" s="500" t="s">
        <v>28</v>
      </c>
      <c r="B28" s="504" t="s">
        <v>569</v>
      </c>
      <c r="C28" s="451" t="s">
        <v>548</v>
      </c>
      <c r="D28" s="435">
        <v>101143</v>
      </c>
      <c r="E28" s="447">
        <v>9</v>
      </c>
      <c r="F28" s="419"/>
      <c r="G28" s="420"/>
      <c r="H28" s="419"/>
      <c r="I28" s="420"/>
      <c r="J28" s="419"/>
      <c r="K28" s="420"/>
      <c r="L28" s="419"/>
      <c r="M28" s="420"/>
      <c r="N28" s="419"/>
      <c r="O28" s="420"/>
      <c r="P28" s="419"/>
      <c r="Q28" s="420"/>
      <c r="R28" s="419"/>
      <c r="S28" s="420"/>
      <c r="T28" s="419"/>
      <c r="U28" s="420"/>
      <c r="V28" s="419"/>
      <c r="W28" s="420"/>
      <c r="X28" s="419"/>
      <c r="Y28" s="420"/>
      <c r="Z28" s="419"/>
      <c r="AA28" s="420"/>
      <c r="AB28" s="419"/>
      <c r="AC28" s="420"/>
      <c r="AD28" s="419"/>
      <c r="AE28" s="420"/>
      <c r="AF28" s="419"/>
      <c r="AG28" s="420"/>
      <c r="AH28" s="419"/>
      <c r="AI28" s="420"/>
      <c r="AJ28" s="419"/>
      <c r="AK28" s="420"/>
      <c r="AL28" s="419"/>
      <c r="AM28" s="420"/>
      <c r="AN28" s="419"/>
      <c r="AO28" s="420"/>
      <c r="AP28" s="419"/>
      <c r="AQ28" s="420"/>
      <c r="AR28" s="419"/>
      <c r="AS28" s="420"/>
      <c r="AT28" s="419">
        <v>57</v>
      </c>
      <c r="AU28" s="420">
        <v>52</v>
      </c>
      <c r="AV28" s="419"/>
      <c r="AW28" s="420"/>
      <c r="AX28" s="419"/>
      <c r="AY28" s="420"/>
      <c r="AZ28" s="419">
        <v>1</v>
      </c>
      <c r="BA28" s="421">
        <v>0</v>
      </c>
      <c r="BB28" s="422"/>
      <c r="BC28" s="420"/>
      <c r="BD28" s="419"/>
      <c r="BE28" s="420"/>
      <c r="BF28" s="419"/>
      <c r="BG28" s="420"/>
      <c r="BH28" s="419"/>
      <c r="BI28" s="420"/>
      <c r="BJ28" s="419"/>
      <c r="BK28" s="420"/>
      <c r="BL28" s="419">
        <v>3312082</v>
      </c>
      <c r="BM28" s="423">
        <v>2948260</v>
      </c>
      <c r="BN28" s="370">
        <f t="shared" si="75"/>
        <v>0</v>
      </c>
      <c r="BO28" s="371">
        <f t="shared" si="76"/>
        <v>0</v>
      </c>
      <c r="BP28" s="372">
        <f t="shared" si="77"/>
        <v>0</v>
      </c>
      <c r="BQ28" s="371">
        <f t="shared" si="78"/>
        <v>0</v>
      </c>
      <c r="BR28" s="372">
        <f t="shared" si="79"/>
        <v>0</v>
      </c>
      <c r="BS28" s="371">
        <f t="shared" si="80"/>
        <v>0</v>
      </c>
      <c r="BT28" s="372">
        <f t="shared" si="81"/>
        <v>0</v>
      </c>
      <c r="BU28" s="371">
        <f t="shared" si="82"/>
        <v>0</v>
      </c>
      <c r="BV28" s="372">
        <f t="shared" si="83"/>
        <v>0</v>
      </c>
      <c r="BW28" s="371">
        <f t="shared" si="84"/>
        <v>0</v>
      </c>
      <c r="BX28" s="372">
        <f t="shared" si="85"/>
        <v>525</v>
      </c>
      <c r="BY28" s="371">
        <f t="shared" si="86"/>
        <v>468</v>
      </c>
      <c r="BZ28" s="370">
        <f t="shared" si="87"/>
        <v>0</v>
      </c>
      <c r="CA28" s="371">
        <f t="shared" si="88"/>
        <v>0</v>
      </c>
      <c r="CB28" s="372">
        <f t="shared" si="89"/>
        <v>0</v>
      </c>
      <c r="CC28" s="371">
        <f t="shared" si="90"/>
        <v>0</v>
      </c>
      <c r="CD28" s="372">
        <f t="shared" si="91"/>
        <v>0</v>
      </c>
      <c r="CE28" s="371">
        <f t="shared" si="92"/>
        <v>0</v>
      </c>
      <c r="CF28" s="372">
        <f t="shared" si="93"/>
        <v>0</v>
      </c>
      <c r="CG28" s="371">
        <f t="shared" si="94"/>
        <v>0</v>
      </c>
      <c r="CH28" s="372">
        <f t="shared" si="95"/>
        <v>0</v>
      </c>
      <c r="CI28" s="371">
        <f t="shared" si="96"/>
        <v>0</v>
      </c>
      <c r="CJ28" s="372">
        <f t="shared" si="97"/>
        <v>6308.7276190476186</v>
      </c>
      <c r="CK28" s="371">
        <f t="shared" si="98"/>
        <v>6299.7008547008545</v>
      </c>
      <c r="CL28" s="370">
        <f t="shared" si="99"/>
        <v>0</v>
      </c>
      <c r="CM28" s="371">
        <f t="shared" si="100"/>
        <v>0</v>
      </c>
      <c r="CN28" s="372">
        <f t="shared" si="101"/>
        <v>0</v>
      </c>
      <c r="CO28" s="371">
        <f t="shared" si="102"/>
        <v>0</v>
      </c>
      <c r="CP28" s="372">
        <f t="shared" si="103"/>
        <v>0</v>
      </c>
      <c r="CQ28" s="371">
        <f t="shared" si="104"/>
        <v>0</v>
      </c>
      <c r="CR28" s="372">
        <f t="shared" si="105"/>
        <v>0</v>
      </c>
      <c r="CS28" s="371">
        <f t="shared" si="106"/>
        <v>0</v>
      </c>
      <c r="CT28" s="372">
        <f t="shared" si="107"/>
        <v>0</v>
      </c>
      <c r="CU28" s="371">
        <f t="shared" si="108"/>
        <v>0</v>
      </c>
      <c r="CV28" s="372">
        <f t="shared" si="109"/>
        <v>56778.548571428568</v>
      </c>
      <c r="CW28" s="371">
        <f t="shared" si="110"/>
        <v>56697.307692307688</v>
      </c>
      <c r="CX28" s="372">
        <f t="shared" si="111"/>
        <v>56778.548571428568</v>
      </c>
      <c r="CY28" s="371">
        <f t="shared" si="112"/>
        <v>56697.307692307695</v>
      </c>
      <c r="CZ28" s="370">
        <f t="shared" si="113"/>
        <v>0</v>
      </c>
      <c r="DA28" s="371">
        <f t="shared" si="114"/>
        <v>0</v>
      </c>
      <c r="DB28" s="372">
        <f t="shared" si="115"/>
        <v>0</v>
      </c>
      <c r="DC28" s="371">
        <f t="shared" si="116"/>
        <v>0</v>
      </c>
      <c r="DD28" s="372">
        <f t="shared" si="117"/>
        <v>0</v>
      </c>
      <c r="DE28" s="371">
        <f t="shared" si="118"/>
        <v>0</v>
      </c>
      <c r="DF28" s="372">
        <f t="shared" si="119"/>
        <v>0</v>
      </c>
      <c r="DG28" s="371">
        <f t="shared" si="120"/>
        <v>0</v>
      </c>
      <c r="DH28" s="372">
        <f t="shared" si="121"/>
        <v>0</v>
      </c>
      <c r="DI28" s="371">
        <f t="shared" si="122"/>
        <v>0</v>
      </c>
      <c r="DJ28" s="372">
        <f t="shared" si="123"/>
        <v>58</v>
      </c>
      <c r="DK28" s="371">
        <f t="shared" si="124"/>
        <v>52</v>
      </c>
      <c r="DL28" s="372">
        <f t="shared" si="125"/>
        <v>58</v>
      </c>
      <c r="DM28" s="371">
        <f t="shared" si="126"/>
        <v>52</v>
      </c>
      <c r="DN28" s="370">
        <f t="shared" si="127"/>
        <v>0</v>
      </c>
      <c r="DO28" s="371">
        <f t="shared" si="128"/>
        <v>0</v>
      </c>
      <c r="DP28" s="372">
        <f t="shared" si="129"/>
        <v>0</v>
      </c>
      <c r="DQ28" s="371">
        <f t="shared" si="130"/>
        <v>0</v>
      </c>
      <c r="DR28" s="372">
        <f t="shared" si="131"/>
        <v>0</v>
      </c>
      <c r="DS28" s="371">
        <f t="shared" si="132"/>
        <v>0</v>
      </c>
      <c r="DT28" s="372">
        <f t="shared" si="133"/>
        <v>0</v>
      </c>
      <c r="DU28" s="371">
        <f t="shared" si="134"/>
        <v>0</v>
      </c>
      <c r="DV28" s="372">
        <f t="shared" si="135"/>
        <v>0</v>
      </c>
      <c r="DW28" s="371">
        <f t="shared" si="136"/>
        <v>0</v>
      </c>
      <c r="DX28" s="372">
        <f t="shared" si="137"/>
        <v>3293155.8171428568</v>
      </c>
      <c r="DY28" s="371">
        <f t="shared" si="138"/>
        <v>2948260</v>
      </c>
      <c r="DZ28" s="372">
        <f t="shared" si="139"/>
        <v>3293155.8171428568</v>
      </c>
      <c r="EA28" s="371">
        <f t="shared" si="140"/>
        <v>2948260</v>
      </c>
    </row>
    <row r="29" spans="1:131">
      <c r="A29" s="500" t="s">
        <v>28</v>
      </c>
      <c r="B29" s="501" t="s">
        <v>570</v>
      </c>
      <c r="C29" s="510"/>
      <c r="D29" s="435">
        <v>101286</v>
      </c>
      <c r="E29" s="435">
        <v>9</v>
      </c>
      <c r="F29" s="419"/>
      <c r="G29" s="420"/>
      <c r="H29" s="419"/>
      <c r="I29" s="420"/>
      <c r="J29" s="419"/>
      <c r="K29" s="420"/>
      <c r="L29" s="419"/>
      <c r="M29" s="420"/>
      <c r="N29" s="419"/>
      <c r="O29" s="420"/>
      <c r="P29" s="419"/>
      <c r="Q29" s="420"/>
      <c r="R29" s="419"/>
      <c r="S29" s="420"/>
      <c r="T29" s="419"/>
      <c r="U29" s="420"/>
      <c r="V29" s="419"/>
      <c r="W29" s="420"/>
      <c r="X29" s="419"/>
      <c r="Y29" s="420"/>
      <c r="Z29" s="419"/>
      <c r="AA29" s="420"/>
      <c r="AB29" s="419"/>
      <c r="AC29" s="420"/>
      <c r="AD29" s="419"/>
      <c r="AE29" s="420"/>
      <c r="AF29" s="419"/>
      <c r="AG29" s="420"/>
      <c r="AH29" s="419"/>
      <c r="AI29" s="420"/>
      <c r="AJ29" s="419"/>
      <c r="AK29" s="420"/>
      <c r="AL29" s="419"/>
      <c r="AM29" s="420"/>
      <c r="AN29" s="419"/>
      <c r="AO29" s="420"/>
      <c r="AP29" s="419"/>
      <c r="AQ29" s="420"/>
      <c r="AR29" s="419"/>
      <c r="AS29" s="420"/>
      <c r="AT29" s="419">
        <v>131</v>
      </c>
      <c r="AU29" s="420">
        <v>128</v>
      </c>
      <c r="AV29" s="419"/>
      <c r="AW29" s="420"/>
      <c r="AX29" s="419"/>
      <c r="AY29" s="420"/>
      <c r="AZ29" s="419">
        <v>0</v>
      </c>
      <c r="BA29" s="421">
        <v>0</v>
      </c>
      <c r="BB29" s="422"/>
      <c r="BC29" s="420"/>
      <c r="BD29" s="419"/>
      <c r="BE29" s="420"/>
      <c r="BF29" s="419"/>
      <c r="BG29" s="420"/>
      <c r="BH29" s="419"/>
      <c r="BI29" s="420"/>
      <c r="BJ29" s="419"/>
      <c r="BK29" s="420"/>
      <c r="BL29" s="419">
        <v>6460030</v>
      </c>
      <c r="BM29" s="423">
        <v>6526567</v>
      </c>
      <c r="BN29" s="370">
        <f t="shared" si="75"/>
        <v>0</v>
      </c>
      <c r="BO29" s="371">
        <f t="shared" si="76"/>
        <v>0</v>
      </c>
      <c r="BP29" s="372">
        <f t="shared" si="77"/>
        <v>0</v>
      </c>
      <c r="BQ29" s="371">
        <f t="shared" si="78"/>
        <v>0</v>
      </c>
      <c r="BR29" s="372">
        <f t="shared" si="79"/>
        <v>0</v>
      </c>
      <c r="BS29" s="371">
        <f t="shared" si="80"/>
        <v>0</v>
      </c>
      <c r="BT29" s="372">
        <f t="shared" si="81"/>
        <v>0</v>
      </c>
      <c r="BU29" s="371">
        <f t="shared" si="82"/>
        <v>0</v>
      </c>
      <c r="BV29" s="372">
        <f t="shared" si="83"/>
        <v>0</v>
      </c>
      <c r="BW29" s="371">
        <f t="shared" si="84"/>
        <v>0</v>
      </c>
      <c r="BX29" s="372">
        <f t="shared" si="85"/>
        <v>1179</v>
      </c>
      <c r="BY29" s="371">
        <f t="shared" si="86"/>
        <v>1152</v>
      </c>
      <c r="BZ29" s="370">
        <f t="shared" si="87"/>
        <v>0</v>
      </c>
      <c r="CA29" s="371">
        <f t="shared" si="88"/>
        <v>0</v>
      </c>
      <c r="CB29" s="372">
        <f t="shared" si="89"/>
        <v>0</v>
      </c>
      <c r="CC29" s="371">
        <f t="shared" si="90"/>
        <v>0</v>
      </c>
      <c r="CD29" s="372">
        <f t="shared" si="91"/>
        <v>0</v>
      </c>
      <c r="CE29" s="371">
        <f t="shared" si="92"/>
        <v>0</v>
      </c>
      <c r="CF29" s="372">
        <f t="shared" si="93"/>
        <v>0</v>
      </c>
      <c r="CG29" s="371">
        <f t="shared" si="94"/>
        <v>0</v>
      </c>
      <c r="CH29" s="372">
        <f t="shared" si="95"/>
        <v>0</v>
      </c>
      <c r="CI29" s="371">
        <f t="shared" si="96"/>
        <v>0</v>
      </c>
      <c r="CJ29" s="372">
        <f t="shared" si="97"/>
        <v>5479.2451229855806</v>
      </c>
      <c r="CK29" s="371">
        <f t="shared" si="98"/>
        <v>5665.4227430555557</v>
      </c>
      <c r="CL29" s="370">
        <f t="shared" si="99"/>
        <v>0</v>
      </c>
      <c r="CM29" s="371">
        <f t="shared" si="100"/>
        <v>0</v>
      </c>
      <c r="CN29" s="372">
        <f t="shared" si="101"/>
        <v>0</v>
      </c>
      <c r="CO29" s="371">
        <f t="shared" si="102"/>
        <v>0</v>
      </c>
      <c r="CP29" s="372">
        <f t="shared" si="103"/>
        <v>0</v>
      </c>
      <c r="CQ29" s="371">
        <f t="shared" si="104"/>
        <v>0</v>
      </c>
      <c r="CR29" s="372">
        <f t="shared" si="105"/>
        <v>0</v>
      </c>
      <c r="CS29" s="371">
        <f t="shared" si="106"/>
        <v>0</v>
      </c>
      <c r="CT29" s="372">
        <f t="shared" si="107"/>
        <v>0</v>
      </c>
      <c r="CU29" s="371">
        <f t="shared" si="108"/>
        <v>0</v>
      </c>
      <c r="CV29" s="372">
        <f t="shared" si="109"/>
        <v>49313.206106870224</v>
      </c>
      <c r="CW29" s="371">
        <f t="shared" si="110"/>
        <v>50988.8046875</v>
      </c>
      <c r="CX29" s="372">
        <f t="shared" si="111"/>
        <v>49313.206106870224</v>
      </c>
      <c r="CY29" s="371">
        <f t="shared" si="112"/>
        <v>50988.8046875</v>
      </c>
      <c r="CZ29" s="370">
        <f t="shared" si="113"/>
        <v>0</v>
      </c>
      <c r="DA29" s="371">
        <f t="shared" si="114"/>
        <v>0</v>
      </c>
      <c r="DB29" s="372">
        <f t="shared" si="115"/>
        <v>0</v>
      </c>
      <c r="DC29" s="371">
        <f t="shared" si="116"/>
        <v>0</v>
      </c>
      <c r="DD29" s="372">
        <f t="shared" si="117"/>
        <v>0</v>
      </c>
      <c r="DE29" s="371">
        <f t="shared" si="118"/>
        <v>0</v>
      </c>
      <c r="DF29" s="372">
        <f t="shared" si="119"/>
        <v>0</v>
      </c>
      <c r="DG29" s="371">
        <f t="shared" si="120"/>
        <v>0</v>
      </c>
      <c r="DH29" s="372">
        <f t="shared" si="121"/>
        <v>0</v>
      </c>
      <c r="DI29" s="371">
        <f t="shared" si="122"/>
        <v>0</v>
      </c>
      <c r="DJ29" s="372">
        <f t="shared" si="123"/>
        <v>131</v>
      </c>
      <c r="DK29" s="371">
        <f t="shared" si="124"/>
        <v>128</v>
      </c>
      <c r="DL29" s="372">
        <f t="shared" si="125"/>
        <v>131</v>
      </c>
      <c r="DM29" s="371">
        <f t="shared" si="126"/>
        <v>128</v>
      </c>
      <c r="DN29" s="370">
        <f t="shared" si="127"/>
        <v>0</v>
      </c>
      <c r="DO29" s="371">
        <f t="shared" si="128"/>
        <v>0</v>
      </c>
      <c r="DP29" s="372">
        <f t="shared" si="129"/>
        <v>0</v>
      </c>
      <c r="DQ29" s="371">
        <f t="shared" si="130"/>
        <v>0</v>
      </c>
      <c r="DR29" s="372">
        <f t="shared" si="131"/>
        <v>0</v>
      </c>
      <c r="DS29" s="371">
        <f t="shared" si="132"/>
        <v>0</v>
      </c>
      <c r="DT29" s="372">
        <f t="shared" si="133"/>
        <v>0</v>
      </c>
      <c r="DU29" s="371">
        <f t="shared" si="134"/>
        <v>0</v>
      </c>
      <c r="DV29" s="372">
        <f t="shared" si="135"/>
        <v>0</v>
      </c>
      <c r="DW29" s="371">
        <f t="shared" si="136"/>
        <v>0</v>
      </c>
      <c r="DX29" s="372">
        <f t="shared" si="137"/>
        <v>6460029.9999999991</v>
      </c>
      <c r="DY29" s="371">
        <f t="shared" si="138"/>
        <v>6526567</v>
      </c>
      <c r="DZ29" s="372">
        <f t="shared" si="139"/>
        <v>6460029.9999999991</v>
      </c>
      <c r="EA29" s="371">
        <f t="shared" si="140"/>
        <v>6526567</v>
      </c>
    </row>
    <row r="30" spans="1:131">
      <c r="A30" s="500" t="s">
        <v>28</v>
      </c>
      <c r="B30" s="501" t="s">
        <v>571</v>
      </c>
      <c r="C30" s="510"/>
      <c r="D30" s="435">
        <v>101161</v>
      </c>
      <c r="E30" s="435">
        <v>9</v>
      </c>
      <c r="F30" s="419"/>
      <c r="G30" s="420"/>
      <c r="H30" s="419"/>
      <c r="I30" s="420"/>
      <c r="J30" s="419"/>
      <c r="K30" s="420"/>
      <c r="L30" s="419"/>
      <c r="M30" s="420"/>
      <c r="N30" s="419"/>
      <c r="O30" s="420"/>
      <c r="P30" s="419"/>
      <c r="Q30" s="420"/>
      <c r="R30" s="419"/>
      <c r="S30" s="420"/>
      <c r="T30" s="419"/>
      <c r="U30" s="420"/>
      <c r="V30" s="419"/>
      <c r="W30" s="420"/>
      <c r="X30" s="419"/>
      <c r="Y30" s="420"/>
      <c r="Z30" s="419"/>
      <c r="AA30" s="420"/>
      <c r="AB30" s="419"/>
      <c r="AC30" s="420"/>
      <c r="AD30" s="419"/>
      <c r="AE30" s="420"/>
      <c r="AF30" s="419"/>
      <c r="AG30" s="420"/>
      <c r="AH30" s="419"/>
      <c r="AI30" s="420"/>
      <c r="AJ30" s="419"/>
      <c r="AK30" s="420"/>
      <c r="AL30" s="419"/>
      <c r="AM30" s="420"/>
      <c r="AN30" s="419"/>
      <c r="AO30" s="420"/>
      <c r="AP30" s="419"/>
      <c r="AQ30" s="420"/>
      <c r="AR30" s="419"/>
      <c r="AS30" s="420"/>
      <c r="AT30" s="419">
        <v>64</v>
      </c>
      <c r="AU30" s="420">
        <v>74</v>
      </c>
      <c r="AV30" s="419"/>
      <c r="AW30" s="420"/>
      <c r="AX30" s="419"/>
      <c r="AY30" s="420"/>
      <c r="AZ30" s="419">
        <v>14</v>
      </c>
      <c r="BA30" s="421">
        <v>16</v>
      </c>
      <c r="BB30" s="422"/>
      <c r="BC30" s="420"/>
      <c r="BD30" s="419"/>
      <c r="BE30" s="420"/>
      <c r="BF30" s="419"/>
      <c r="BG30" s="420"/>
      <c r="BH30" s="419"/>
      <c r="BI30" s="420"/>
      <c r="BJ30" s="419"/>
      <c r="BK30" s="420"/>
      <c r="BL30" s="419">
        <v>4552265</v>
      </c>
      <c r="BM30" s="423">
        <v>5137743</v>
      </c>
      <c r="BN30" s="370">
        <f t="shared" si="75"/>
        <v>0</v>
      </c>
      <c r="BO30" s="371">
        <f t="shared" si="76"/>
        <v>0</v>
      </c>
      <c r="BP30" s="372">
        <f t="shared" si="77"/>
        <v>0</v>
      </c>
      <c r="BQ30" s="371">
        <f t="shared" si="78"/>
        <v>0</v>
      </c>
      <c r="BR30" s="372">
        <f t="shared" si="79"/>
        <v>0</v>
      </c>
      <c r="BS30" s="371">
        <f t="shared" si="80"/>
        <v>0</v>
      </c>
      <c r="BT30" s="372">
        <f t="shared" si="81"/>
        <v>0</v>
      </c>
      <c r="BU30" s="371">
        <f t="shared" si="82"/>
        <v>0</v>
      </c>
      <c r="BV30" s="372">
        <f t="shared" si="83"/>
        <v>0</v>
      </c>
      <c r="BW30" s="371">
        <f t="shared" si="84"/>
        <v>0</v>
      </c>
      <c r="BX30" s="372">
        <f t="shared" si="85"/>
        <v>744</v>
      </c>
      <c r="BY30" s="371">
        <f t="shared" si="86"/>
        <v>858</v>
      </c>
      <c r="BZ30" s="370">
        <f t="shared" si="87"/>
        <v>0</v>
      </c>
      <c r="CA30" s="371">
        <f t="shared" si="88"/>
        <v>0</v>
      </c>
      <c r="CB30" s="372">
        <f t="shared" si="89"/>
        <v>0</v>
      </c>
      <c r="CC30" s="371">
        <f t="shared" si="90"/>
        <v>0</v>
      </c>
      <c r="CD30" s="372">
        <f t="shared" si="91"/>
        <v>0</v>
      </c>
      <c r="CE30" s="371">
        <f t="shared" si="92"/>
        <v>0</v>
      </c>
      <c r="CF30" s="372">
        <f t="shared" si="93"/>
        <v>0</v>
      </c>
      <c r="CG30" s="371">
        <f t="shared" si="94"/>
        <v>0</v>
      </c>
      <c r="CH30" s="372">
        <f t="shared" si="95"/>
        <v>0</v>
      </c>
      <c r="CI30" s="371">
        <f t="shared" si="96"/>
        <v>0</v>
      </c>
      <c r="CJ30" s="372">
        <f t="shared" si="97"/>
        <v>6118.635752688172</v>
      </c>
      <c r="CK30" s="371">
        <f t="shared" si="98"/>
        <v>5988.045454545455</v>
      </c>
      <c r="CL30" s="370">
        <f t="shared" si="99"/>
        <v>0</v>
      </c>
      <c r="CM30" s="371">
        <f t="shared" si="100"/>
        <v>0</v>
      </c>
      <c r="CN30" s="372">
        <f t="shared" si="101"/>
        <v>0</v>
      </c>
      <c r="CO30" s="371">
        <f t="shared" si="102"/>
        <v>0</v>
      </c>
      <c r="CP30" s="372">
        <f t="shared" si="103"/>
        <v>0</v>
      </c>
      <c r="CQ30" s="371">
        <f t="shared" si="104"/>
        <v>0</v>
      </c>
      <c r="CR30" s="372">
        <f t="shared" si="105"/>
        <v>0</v>
      </c>
      <c r="CS30" s="371">
        <f t="shared" si="106"/>
        <v>0</v>
      </c>
      <c r="CT30" s="372">
        <f t="shared" si="107"/>
        <v>0</v>
      </c>
      <c r="CU30" s="371">
        <f t="shared" si="108"/>
        <v>0</v>
      </c>
      <c r="CV30" s="372">
        <f t="shared" si="109"/>
        <v>55067.721774193546</v>
      </c>
      <c r="CW30" s="371">
        <f t="shared" si="110"/>
        <v>53892.409090909096</v>
      </c>
      <c r="CX30" s="372">
        <f t="shared" si="111"/>
        <v>55067.721774193538</v>
      </c>
      <c r="CY30" s="371">
        <f t="shared" si="112"/>
        <v>53892.409090909096</v>
      </c>
      <c r="CZ30" s="370">
        <f t="shared" si="113"/>
        <v>0</v>
      </c>
      <c r="DA30" s="371">
        <f t="shared" si="114"/>
        <v>0</v>
      </c>
      <c r="DB30" s="372">
        <f t="shared" si="115"/>
        <v>0</v>
      </c>
      <c r="DC30" s="371">
        <f t="shared" si="116"/>
        <v>0</v>
      </c>
      <c r="DD30" s="372">
        <f t="shared" si="117"/>
        <v>0</v>
      </c>
      <c r="DE30" s="371">
        <f t="shared" si="118"/>
        <v>0</v>
      </c>
      <c r="DF30" s="372">
        <f t="shared" si="119"/>
        <v>0</v>
      </c>
      <c r="DG30" s="371">
        <f t="shared" si="120"/>
        <v>0</v>
      </c>
      <c r="DH30" s="372">
        <f t="shared" si="121"/>
        <v>0</v>
      </c>
      <c r="DI30" s="371">
        <f t="shared" si="122"/>
        <v>0</v>
      </c>
      <c r="DJ30" s="372">
        <f t="shared" si="123"/>
        <v>78</v>
      </c>
      <c r="DK30" s="371">
        <f t="shared" si="124"/>
        <v>90</v>
      </c>
      <c r="DL30" s="372">
        <f t="shared" si="125"/>
        <v>78</v>
      </c>
      <c r="DM30" s="371">
        <f t="shared" si="126"/>
        <v>90</v>
      </c>
      <c r="DN30" s="370">
        <f t="shared" si="127"/>
        <v>0</v>
      </c>
      <c r="DO30" s="371">
        <f t="shared" si="128"/>
        <v>0</v>
      </c>
      <c r="DP30" s="372">
        <f t="shared" si="129"/>
        <v>0</v>
      </c>
      <c r="DQ30" s="371">
        <f t="shared" si="130"/>
        <v>0</v>
      </c>
      <c r="DR30" s="372">
        <f t="shared" si="131"/>
        <v>0</v>
      </c>
      <c r="DS30" s="371">
        <f t="shared" si="132"/>
        <v>0</v>
      </c>
      <c r="DT30" s="372">
        <f t="shared" si="133"/>
        <v>0</v>
      </c>
      <c r="DU30" s="371">
        <f t="shared" si="134"/>
        <v>0</v>
      </c>
      <c r="DV30" s="372">
        <f t="shared" si="135"/>
        <v>0</v>
      </c>
      <c r="DW30" s="371">
        <f t="shared" si="136"/>
        <v>0</v>
      </c>
      <c r="DX30" s="372">
        <f t="shared" si="137"/>
        <v>4295282.2983870963</v>
      </c>
      <c r="DY30" s="371">
        <f t="shared" si="138"/>
        <v>4850316.8181818184</v>
      </c>
      <c r="DZ30" s="372">
        <f t="shared" si="139"/>
        <v>4295282.2983870963</v>
      </c>
      <c r="EA30" s="371">
        <f t="shared" si="140"/>
        <v>4850316.8181818184</v>
      </c>
    </row>
    <row r="31" spans="1:131">
      <c r="A31" s="500" t="s">
        <v>28</v>
      </c>
      <c r="B31" s="504" t="s">
        <v>572</v>
      </c>
      <c r="C31" s="510"/>
      <c r="D31" s="435">
        <v>101569</v>
      </c>
      <c r="E31" s="435">
        <v>9</v>
      </c>
      <c r="F31" s="419"/>
      <c r="G31" s="420"/>
      <c r="H31" s="419"/>
      <c r="I31" s="420"/>
      <c r="J31" s="419"/>
      <c r="K31" s="420"/>
      <c r="L31" s="419"/>
      <c r="M31" s="420"/>
      <c r="N31" s="419"/>
      <c r="O31" s="420"/>
      <c r="P31" s="419"/>
      <c r="Q31" s="420"/>
      <c r="R31" s="419"/>
      <c r="S31" s="420"/>
      <c r="T31" s="419"/>
      <c r="U31" s="420"/>
      <c r="V31" s="419"/>
      <c r="W31" s="420"/>
      <c r="X31" s="419"/>
      <c r="Y31" s="420"/>
      <c r="Z31" s="419"/>
      <c r="AA31" s="420"/>
      <c r="AB31" s="419"/>
      <c r="AC31" s="420"/>
      <c r="AD31" s="419"/>
      <c r="AE31" s="420"/>
      <c r="AF31" s="419"/>
      <c r="AG31" s="420"/>
      <c r="AH31" s="419"/>
      <c r="AI31" s="420"/>
      <c r="AJ31" s="419"/>
      <c r="AK31" s="420"/>
      <c r="AL31" s="419"/>
      <c r="AM31" s="420"/>
      <c r="AN31" s="419"/>
      <c r="AO31" s="420"/>
      <c r="AP31" s="419"/>
      <c r="AQ31" s="420"/>
      <c r="AR31" s="419"/>
      <c r="AS31" s="420"/>
      <c r="AT31" s="419">
        <v>78</v>
      </c>
      <c r="AU31" s="420">
        <v>84</v>
      </c>
      <c r="AV31" s="419"/>
      <c r="AW31" s="420"/>
      <c r="AX31" s="419"/>
      <c r="AY31" s="420"/>
      <c r="AZ31" s="419"/>
      <c r="BA31" s="421">
        <v>0</v>
      </c>
      <c r="BB31" s="422"/>
      <c r="BC31" s="420"/>
      <c r="BD31" s="419"/>
      <c r="BE31" s="420"/>
      <c r="BF31" s="419"/>
      <c r="BG31" s="420"/>
      <c r="BH31" s="419"/>
      <c r="BI31" s="420"/>
      <c r="BJ31" s="419"/>
      <c r="BK31" s="420"/>
      <c r="BL31" s="419">
        <v>4106190</v>
      </c>
      <c r="BM31" s="423">
        <v>4379146</v>
      </c>
      <c r="BN31" s="370">
        <f t="shared" si="75"/>
        <v>0</v>
      </c>
      <c r="BO31" s="371">
        <f t="shared" si="76"/>
        <v>0</v>
      </c>
      <c r="BP31" s="372">
        <f t="shared" si="77"/>
        <v>0</v>
      </c>
      <c r="BQ31" s="371">
        <f t="shared" si="78"/>
        <v>0</v>
      </c>
      <c r="BR31" s="372">
        <f t="shared" si="79"/>
        <v>0</v>
      </c>
      <c r="BS31" s="371">
        <f t="shared" si="80"/>
        <v>0</v>
      </c>
      <c r="BT31" s="372">
        <f t="shared" si="81"/>
        <v>0</v>
      </c>
      <c r="BU31" s="371">
        <f t="shared" si="82"/>
        <v>0</v>
      </c>
      <c r="BV31" s="372">
        <f t="shared" si="83"/>
        <v>0</v>
      </c>
      <c r="BW31" s="371">
        <f t="shared" si="84"/>
        <v>0</v>
      </c>
      <c r="BX31" s="372">
        <f t="shared" si="85"/>
        <v>702</v>
      </c>
      <c r="BY31" s="371">
        <f t="shared" si="86"/>
        <v>756</v>
      </c>
      <c r="BZ31" s="370">
        <f t="shared" si="87"/>
        <v>0</v>
      </c>
      <c r="CA31" s="371">
        <f t="shared" si="88"/>
        <v>0</v>
      </c>
      <c r="CB31" s="372">
        <f t="shared" si="89"/>
        <v>0</v>
      </c>
      <c r="CC31" s="371">
        <f t="shared" si="90"/>
        <v>0</v>
      </c>
      <c r="CD31" s="372">
        <f t="shared" si="91"/>
        <v>0</v>
      </c>
      <c r="CE31" s="371">
        <f t="shared" si="92"/>
        <v>0</v>
      </c>
      <c r="CF31" s="372">
        <f t="shared" si="93"/>
        <v>0</v>
      </c>
      <c r="CG31" s="371">
        <f t="shared" si="94"/>
        <v>0</v>
      </c>
      <c r="CH31" s="372">
        <f t="shared" si="95"/>
        <v>0</v>
      </c>
      <c r="CI31" s="371">
        <f t="shared" si="96"/>
        <v>0</v>
      </c>
      <c r="CJ31" s="372">
        <f t="shared" si="97"/>
        <v>5849.2735042735039</v>
      </c>
      <c r="CK31" s="371">
        <f t="shared" si="98"/>
        <v>5792.5211640211637</v>
      </c>
      <c r="CL31" s="370">
        <f t="shared" si="99"/>
        <v>0</v>
      </c>
      <c r="CM31" s="371">
        <f t="shared" si="100"/>
        <v>0</v>
      </c>
      <c r="CN31" s="372">
        <f t="shared" si="101"/>
        <v>0</v>
      </c>
      <c r="CO31" s="371">
        <f t="shared" si="102"/>
        <v>0</v>
      </c>
      <c r="CP31" s="372">
        <f t="shared" si="103"/>
        <v>0</v>
      </c>
      <c r="CQ31" s="371">
        <f t="shared" si="104"/>
        <v>0</v>
      </c>
      <c r="CR31" s="372">
        <f t="shared" si="105"/>
        <v>0</v>
      </c>
      <c r="CS31" s="371">
        <f t="shared" si="106"/>
        <v>0</v>
      </c>
      <c r="CT31" s="372">
        <f t="shared" si="107"/>
        <v>0</v>
      </c>
      <c r="CU31" s="371">
        <f t="shared" si="108"/>
        <v>0</v>
      </c>
      <c r="CV31" s="372">
        <f t="shared" si="109"/>
        <v>52643.461538461532</v>
      </c>
      <c r="CW31" s="371">
        <f t="shared" si="110"/>
        <v>52132.690476190473</v>
      </c>
      <c r="CX31" s="372">
        <f t="shared" si="111"/>
        <v>52643.461538461532</v>
      </c>
      <c r="CY31" s="371">
        <f t="shared" si="112"/>
        <v>52132.690476190473</v>
      </c>
      <c r="CZ31" s="370">
        <f t="shared" si="113"/>
        <v>0</v>
      </c>
      <c r="DA31" s="371">
        <f t="shared" si="114"/>
        <v>0</v>
      </c>
      <c r="DB31" s="372">
        <f t="shared" si="115"/>
        <v>0</v>
      </c>
      <c r="DC31" s="371">
        <f t="shared" si="116"/>
        <v>0</v>
      </c>
      <c r="DD31" s="372">
        <f t="shared" si="117"/>
        <v>0</v>
      </c>
      <c r="DE31" s="371">
        <f t="shared" si="118"/>
        <v>0</v>
      </c>
      <c r="DF31" s="372">
        <f t="shared" si="119"/>
        <v>0</v>
      </c>
      <c r="DG31" s="371">
        <f t="shared" si="120"/>
        <v>0</v>
      </c>
      <c r="DH31" s="372">
        <f t="shared" si="121"/>
        <v>0</v>
      </c>
      <c r="DI31" s="371">
        <f t="shared" si="122"/>
        <v>0</v>
      </c>
      <c r="DJ31" s="372">
        <f t="shared" si="123"/>
        <v>78</v>
      </c>
      <c r="DK31" s="371">
        <f t="shared" si="124"/>
        <v>84</v>
      </c>
      <c r="DL31" s="372">
        <f t="shared" si="125"/>
        <v>78</v>
      </c>
      <c r="DM31" s="371">
        <f t="shared" si="126"/>
        <v>84</v>
      </c>
      <c r="DN31" s="370">
        <f t="shared" si="127"/>
        <v>0</v>
      </c>
      <c r="DO31" s="371">
        <f t="shared" si="128"/>
        <v>0</v>
      </c>
      <c r="DP31" s="372">
        <f t="shared" si="129"/>
        <v>0</v>
      </c>
      <c r="DQ31" s="371">
        <f t="shared" si="130"/>
        <v>0</v>
      </c>
      <c r="DR31" s="372">
        <f t="shared" si="131"/>
        <v>0</v>
      </c>
      <c r="DS31" s="371">
        <f t="shared" si="132"/>
        <v>0</v>
      </c>
      <c r="DT31" s="372">
        <f t="shared" si="133"/>
        <v>0</v>
      </c>
      <c r="DU31" s="371">
        <f t="shared" si="134"/>
        <v>0</v>
      </c>
      <c r="DV31" s="372">
        <f t="shared" si="135"/>
        <v>0</v>
      </c>
      <c r="DW31" s="371">
        <f t="shared" si="136"/>
        <v>0</v>
      </c>
      <c r="DX31" s="372">
        <f t="shared" si="137"/>
        <v>4106189.9999999995</v>
      </c>
      <c r="DY31" s="371">
        <f t="shared" si="138"/>
        <v>4379146</v>
      </c>
      <c r="DZ31" s="372">
        <f t="shared" si="139"/>
        <v>4106189.9999999995</v>
      </c>
      <c r="EA31" s="371">
        <f t="shared" si="140"/>
        <v>4379146</v>
      </c>
    </row>
    <row r="32" spans="1:131">
      <c r="A32" s="500" t="s">
        <v>28</v>
      </c>
      <c r="B32" s="444" t="s">
        <v>573</v>
      </c>
      <c r="C32" s="513" t="s">
        <v>591</v>
      </c>
      <c r="D32" s="447">
        <v>101897</v>
      </c>
      <c r="E32" s="447">
        <v>9</v>
      </c>
      <c r="F32" s="419"/>
      <c r="G32" s="420"/>
      <c r="H32" s="419"/>
      <c r="I32" s="420"/>
      <c r="J32" s="419"/>
      <c r="K32" s="420"/>
      <c r="L32" s="419"/>
      <c r="M32" s="420"/>
      <c r="N32" s="419"/>
      <c r="O32" s="420"/>
      <c r="P32" s="419"/>
      <c r="Q32" s="420"/>
      <c r="R32" s="419"/>
      <c r="S32" s="420"/>
      <c r="T32" s="419"/>
      <c r="U32" s="420"/>
      <c r="V32" s="419"/>
      <c r="W32" s="420"/>
      <c r="X32" s="419"/>
      <c r="Y32" s="420"/>
      <c r="Z32" s="419"/>
      <c r="AA32" s="420"/>
      <c r="AB32" s="419"/>
      <c r="AC32" s="420"/>
      <c r="AD32" s="419"/>
      <c r="AE32" s="420"/>
      <c r="AF32" s="419"/>
      <c r="AG32" s="420"/>
      <c r="AH32" s="419"/>
      <c r="AI32" s="420"/>
      <c r="AJ32" s="419"/>
      <c r="AK32" s="420"/>
      <c r="AL32" s="419"/>
      <c r="AM32" s="420"/>
      <c r="AN32" s="419"/>
      <c r="AO32" s="420"/>
      <c r="AP32" s="419"/>
      <c r="AQ32" s="420"/>
      <c r="AR32" s="419"/>
      <c r="AS32" s="420"/>
      <c r="AT32" s="419">
        <v>46</v>
      </c>
      <c r="AU32" s="420">
        <v>46</v>
      </c>
      <c r="AV32" s="419"/>
      <c r="AW32" s="420"/>
      <c r="AX32" s="419"/>
      <c r="AY32" s="420"/>
      <c r="AZ32" s="419">
        <v>10</v>
      </c>
      <c r="BA32" s="421">
        <v>9</v>
      </c>
      <c r="BB32" s="422"/>
      <c r="BC32" s="420"/>
      <c r="BD32" s="419"/>
      <c r="BE32" s="420"/>
      <c r="BF32" s="419"/>
      <c r="BG32" s="420"/>
      <c r="BH32" s="419"/>
      <c r="BI32" s="420"/>
      <c r="BJ32" s="419"/>
      <c r="BK32" s="420"/>
      <c r="BL32" s="419">
        <v>3218406</v>
      </c>
      <c r="BM32" s="423">
        <v>3158294</v>
      </c>
      <c r="BN32" s="370">
        <f t="shared" si="75"/>
        <v>0</v>
      </c>
      <c r="BO32" s="371">
        <f t="shared" si="76"/>
        <v>0</v>
      </c>
      <c r="BP32" s="372">
        <f t="shared" si="77"/>
        <v>0</v>
      </c>
      <c r="BQ32" s="371">
        <f t="shared" si="78"/>
        <v>0</v>
      </c>
      <c r="BR32" s="372">
        <f t="shared" si="79"/>
        <v>0</v>
      </c>
      <c r="BS32" s="371">
        <f t="shared" si="80"/>
        <v>0</v>
      </c>
      <c r="BT32" s="372">
        <f t="shared" si="81"/>
        <v>0</v>
      </c>
      <c r="BU32" s="371">
        <f t="shared" si="82"/>
        <v>0</v>
      </c>
      <c r="BV32" s="372">
        <f t="shared" si="83"/>
        <v>0</v>
      </c>
      <c r="BW32" s="371">
        <f t="shared" si="84"/>
        <v>0</v>
      </c>
      <c r="BX32" s="372">
        <f t="shared" si="85"/>
        <v>534</v>
      </c>
      <c r="BY32" s="371">
        <f t="shared" si="86"/>
        <v>522</v>
      </c>
      <c r="BZ32" s="370">
        <f t="shared" si="87"/>
        <v>0</v>
      </c>
      <c r="CA32" s="371">
        <f t="shared" si="88"/>
        <v>0</v>
      </c>
      <c r="CB32" s="372">
        <f t="shared" si="89"/>
        <v>0</v>
      </c>
      <c r="CC32" s="371">
        <f t="shared" si="90"/>
        <v>0</v>
      </c>
      <c r="CD32" s="372">
        <f t="shared" si="91"/>
        <v>0</v>
      </c>
      <c r="CE32" s="371">
        <f t="shared" si="92"/>
        <v>0</v>
      </c>
      <c r="CF32" s="372">
        <f t="shared" si="93"/>
        <v>0</v>
      </c>
      <c r="CG32" s="371">
        <f t="shared" si="94"/>
        <v>0</v>
      </c>
      <c r="CH32" s="372">
        <f t="shared" si="95"/>
        <v>0</v>
      </c>
      <c r="CI32" s="371">
        <f t="shared" si="96"/>
        <v>0</v>
      </c>
      <c r="CJ32" s="372">
        <f t="shared" si="97"/>
        <v>6026.9775280898875</v>
      </c>
      <c r="CK32" s="371">
        <f t="shared" si="98"/>
        <v>6050.3716475095789</v>
      </c>
      <c r="CL32" s="370">
        <f t="shared" si="99"/>
        <v>0</v>
      </c>
      <c r="CM32" s="371">
        <f t="shared" si="100"/>
        <v>0</v>
      </c>
      <c r="CN32" s="372">
        <f t="shared" si="101"/>
        <v>0</v>
      </c>
      <c r="CO32" s="371">
        <f t="shared" si="102"/>
        <v>0</v>
      </c>
      <c r="CP32" s="372">
        <f t="shared" si="103"/>
        <v>0</v>
      </c>
      <c r="CQ32" s="371">
        <f t="shared" si="104"/>
        <v>0</v>
      </c>
      <c r="CR32" s="372">
        <f t="shared" si="105"/>
        <v>0</v>
      </c>
      <c r="CS32" s="371">
        <f t="shared" si="106"/>
        <v>0</v>
      </c>
      <c r="CT32" s="372">
        <f t="shared" si="107"/>
        <v>0</v>
      </c>
      <c r="CU32" s="371">
        <f t="shared" si="108"/>
        <v>0</v>
      </c>
      <c r="CV32" s="372">
        <f t="shared" si="109"/>
        <v>54242.79775280899</v>
      </c>
      <c r="CW32" s="371">
        <f t="shared" si="110"/>
        <v>54453.34482758621</v>
      </c>
      <c r="CX32" s="372">
        <f t="shared" si="111"/>
        <v>54242.79775280899</v>
      </c>
      <c r="CY32" s="371">
        <f t="shared" si="112"/>
        <v>54453.34482758621</v>
      </c>
      <c r="CZ32" s="370">
        <f t="shared" si="113"/>
        <v>0</v>
      </c>
      <c r="DA32" s="371">
        <f t="shared" si="114"/>
        <v>0</v>
      </c>
      <c r="DB32" s="372">
        <f t="shared" si="115"/>
        <v>0</v>
      </c>
      <c r="DC32" s="371">
        <f t="shared" si="116"/>
        <v>0</v>
      </c>
      <c r="DD32" s="372">
        <f t="shared" si="117"/>
        <v>0</v>
      </c>
      <c r="DE32" s="371">
        <f t="shared" si="118"/>
        <v>0</v>
      </c>
      <c r="DF32" s="372">
        <f t="shared" si="119"/>
        <v>0</v>
      </c>
      <c r="DG32" s="371">
        <f t="shared" si="120"/>
        <v>0</v>
      </c>
      <c r="DH32" s="372">
        <f t="shared" si="121"/>
        <v>0</v>
      </c>
      <c r="DI32" s="371">
        <f t="shared" si="122"/>
        <v>0</v>
      </c>
      <c r="DJ32" s="372">
        <f t="shared" si="123"/>
        <v>56</v>
      </c>
      <c r="DK32" s="371">
        <f t="shared" si="124"/>
        <v>55</v>
      </c>
      <c r="DL32" s="372">
        <f t="shared" si="125"/>
        <v>56</v>
      </c>
      <c r="DM32" s="371">
        <f t="shared" si="126"/>
        <v>55</v>
      </c>
      <c r="DN32" s="370">
        <f t="shared" si="127"/>
        <v>0</v>
      </c>
      <c r="DO32" s="371">
        <f t="shared" si="128"/>
        <v>0</v>
      </c>
      <c r="DP32" s="372">
        <f t="shared" si="129"/>
        <v>0</v>
      </c>
      <c r="DQ32" s="371">
        <f t="shared" si="130"/>
        <v>0</v>
      </c>
      <c r="DR32" s="372">
        <f t="shared" si="131"/>
        <v>0</v>
      </c>
      <c r="DS32" s="371">
        <f t="shared" si="132"/>
        <v>0</v>
      </c>
      <c r="DT32" s="372">
        <f t="shared" si="133"/>
        <v>0</v>
      </c>
      <c r="DU32" s="371">
        <f t="shared" si="134"/>
        <v>0</v>
      </c>
      <c r="DV32" s="372">
        <f t="shared" si="135"/>
        <v>0</v>
      </c>
      <c r="DW32" s="371">
        <f t="shared" si="136"/>
        <v>0</v>
      </c>
      <c r="DX32" s="372">
        <f t="shared" si="137"/>
        <v>3037596.6741573033</v>
      </c>
      <c r="DY32" s="371">
        <f t="shared" si="138"/>
        <v>2994933.9655172415</v>
      </c>
      <c r="DZ32" s="372">
        <f t="shared" si="139"/>
        <v>3037596.6741573033</v>
      </c>
      <c r="EA32" s="371">
        <f t="shared" si="140"/>
        <v>2994933.9655172415</v>
      </c>
    </row>
    <row r="33" spans="1:131">
      <c r="A33" s="500" t="s">
        <v>28</v>
      </c>
      <c r="B33" s="501" t="s">
        <v>574</v>
      </c>
      <c r="C33" s="510"/>
      <c r="D33" s="435">
        <v>101736</v>
      </c>
      <c r="E33" s="435">
        <v>9</v>
      </c>
      <c r="F33" s="419"/>
      <c r="G33" s="420"/>
      <c r="H33" s="419"/>
      <c r="I33" s="420"/>
      <c r="J33" s="419"/>
      <c r="K33" s="420"/>
      <c r="L33" s="419"/>
      <c r="M33" s="420"/>
      <c r="N33" s="419"/>
      <c r="O33" s="420"/>
      <c r="P33" s="419"/>
      <c r="Q33" s="420"/>
      <c r="R33" s="419"/>
      <c r="S33" s="420"/>
      <c r="T33" s="419"/>
      <c r="U33" s="420"/>
      <c r="V33" s="419"/>
      <c r="W33" s="420"/>
      <c r="X33" s="419"/>
      <c r="Y33" s="420"/>
      <c r="Z33" s="419"/>
      <c r="AA33" s="420"/>
      <c r="AB33" s="419"/>
      <c r="AC33" s="420"/>
      <c r="AD33" s="419"/>
      <c r="AE33" s="420"/>
      <c r="AF33" s="419"/>
      <c r="AG33" s="420"/>
      <c r="AH33" s="419"/>
      <c r="AI33" s="420"/>
      <c r="AJ33" s="419"/>
      <c r="AK33" s="420"/>
      <c r="AL33" s="419"/>
      <c r="AM33" s="420"/>
      <c r="AN33" s="419"/>
      <c r="AO33" s="420"/>
      <c r="AP33" s="419"/>
      <c r="AQ33" s="420"/>
      <c r="AR33" s="419"/>
      <c r="AS33" s="420"/>
      <c r="AT33" s="419">
        <v>67</v>
      </c>
      <c r="AU33" s="420">
        <v>73</v>
      </c>
      <c r="AV33" s="419"/>
      <c r="AW33" s="420"/>
      <c r="AX33" s="419"/>
      <c r="AY33" s="420"/>
      <c r="AZ33" s="419"/>
      <c r="BA33" s="421">
        <v>0</v>
      </c>
      <c r="BB33" s="422"/>
      <c r="BC33" s="420"/>
      <c r="BD33" s="419"/>
      <c r="BE33" s="420"/>
      <c r="BF33" s="419"/>
      <c r="BG33" s="420"/>
      <c r="BH33" s="419"/>
      <c r="BI33" s="420"/>
      <c r="BJ33" s="419"/>
      <c r="BK33" s="420"/>
      <c r="BL33" s="419">
        <v>3697484</v>
      </c>
      <c r="BM33" s="423">
        <v>3891224</v>
      </c>
      <c r="BN33" s="370">
        <f t="shared" si="75"/>
        <v>0</v>
      </c>
      <c r="BO33" s="371">
        <f t="shared" si="76"/>
        <v>0</v>
      </c>
      <c r="BP33" s="372">
        <f t="shared" si="77"/>
        <v>0</v>
      </c>
      <c r="BQ33" s="371">
        <f t="shared" si="78"/>
        <v>0</v>
      </c>
      <c r="BR33" s="372">
        <f t="shared" si="79"/>
        <v>0</v>
      </c>
      <c r="BS33" s="371">
        <f t="shared" si="80"/>
        <v>0</v>
      </c>
      <c r="BT33" s="372">
        <f t="shared" si="81"/>
        <v>0</v>
      </c>
      <c r="BU33" s="371">
        <f t="shared" si="82"/>
        <v>0</v>
      </c>
      <c r="BV33" s="372">
        <f t="shared" si="83"/>
        <v>0</v>
      </c>
      <c r="BW33" s="371">
        <f t="shared" si="84"/>
        <v>0</v>
      </c>
      <c r="BX33" s="372">
        <f t="shared" si="85"/>
        <v>603</v>
      </c>
      <c r="BY33" s="371">
        <f t="shared" si="86"/>
        <v>657</v>
      </c>
      <c r="BZ33" s="370">
        <f t="shared" si="87"/>
        <v>0</v>
      </c>
      <c r="CA33" s="371">
        <f t="shared" si="88"/>
        <v>0</v>
      </c>
      <c r="CB33" s="372">
        <f t="shared" si="89"/>
        <v>0</v>
      </c>
      <c r="CC33" s="371">
        <f t="shared" si="90"/>
        <v>0</v>
      </c>
      <c r="CD33" s="372">
        <f t="shared" si="91"/>
        <v>0</v>
      </c>
      <c r="CE33" s="371">
        <f t="shared" si="92"/>
        <v>0</v>
      </c>
      <c r="CF33" s="372">
        <f t="shared" si="93"/>
        <v>0</v>
      </c>
      <c r="CG33" s="371">
        <f t="shared" si="94"/>
        <v>0</v>
      </c>
      <c r="CH33" s="372">
        <f t="shared" si="95"/>
        <v>0</v>
      </c>
      <c r="CI33" s="371">
        <f t="shared" si="96"/>
        <v>0</v>
      </c>
      <c r="CJ33" s="372">
        <f t="shared" si="97"/>
        <v>6131.8142620232175</v>
      </c>
      <c r="CK33" s="371">
        <f t="shared" si="98"/>
        <v>5922.7153729071533</v>
      </c>
      <c r="CL33" s="370">
        <f t="shared" si="99"/>
        <v>0</v>
      </c>
      <c r="CM33" s="371">
        <f t="shared" si="100"/>
        <v>0</v>
      </c>
      <c r="CN33" s="372">
        <f t="shared" si="101"/>
        <v>0</v>
      </c>
      <c r="CO33" s="371">
        <f t="shared" si="102"/>
        <v>0</v>
      </c>
      <c r="CP33" s="372">
        <f t="shared" si="103"/>
        <v>0</v>
      </c>
      <c r="CQ33" s="371">
        <f t="shared" si="104"/>
        <v>0</v>
      </c>
      <c r="CR33" s="372">
        <f t="shared" si="105"/>
        <v>0</v>
      </c>
      <c r="CS33" s="371">
        <f t="shared" si="106"/>
        <v>0</v>
      </c>
      <c r="CT33" s="372">
        <f t="shared" si="107"/>
        <v>0</v>
      </c>
      <c r="CU33" s="371">
        <f t="shared" si="108"/>
        <v>0</v>
      </c>
      <c r="CV33" s="372">
        <f t="shared" si="109"/>
        <v>55186.328358208957</v>
      </c>
      <c r="CW33" s="371">
        <f t="shared" si="110"/>
        <v>53304.438356164377</v>
      </c>
      <c r="CX33" s="372">
        <f t="shared" si="111"/>
        <v>55186.328358208957</v>
      </c>
      <c r="CY33" s="371">
        <f t="shared" si="112"/>
        <v>53304.438356164377</v>
      </c>
      <c r="CZ33" s="370">
        <f t="shared" si="113"/>
        <v>0</v>
      </c>
      <c r="DA33" s="371">
        <f t="shared" si="114"/>
        <v>0</v>
      </c>
      <c r="DB33" s="372">
        <f t="shared" si="115"/>
        <v>0</v>
      </c>
      <c r="DC33" s="371">
        <f t="shared" si="116"/>
        <v>0</v>
      </c>
      <c r="DD33" s="372">
        <f t="shared" si="117"/>
        <v>0</v>
      </c>
      <c r="DE33" s="371">
        <f t="shared" si="118"/>
        <v>0</v>
      </c>
      <c r="DF33" s="372">
        <f t="shared" si="119"/>
        <v>0</v>
      </c>
      <c r="DG33" s="371">
        <f t="shared" si="120"/>
        <v>0</v>
      </c>
      <c r="DH33" s="372">
        <f t="shared" si="121"/>
        <v>0</v>
      </c>
      <c r="DI33" s="371">
        <f t="shared" si="122"/>
        <v>0</v>
      </c>
      <c r="DJ33" s="372">
        <f t="shared" si="123"/>
        <v>67</v>
      </c>
      <c r="DK33" s="371">
        <f t="shared" si="124"/>
        <v>73</v>
      </c>
      <c r="DL33" s="372">
        <f t="shared" si="125"/>
        <v>67</v>
      </c>
      <c r="DM33" s="371">
        <f t="shared" si="126"/>
        <v>73</v>
      </c>
      <c r="DN33" s="370">
        <f t="shared" si="127"/>
        <v>0</v>
      </c>
      <c r="DO33" s="371">
        <f t="shared" si="128"/>
        <v>0</v>
      </c>
      <c r="DP33" s="372">
        <f t="shared" si="129"/>
        <v>0</v>
      </c>
      <c r="DQ33" s="371">
        <f t="shared" si="130"/>
        <v>0</v>
      </c>
      <c r="DR33" s="372">
        <f t="shared" si="131"/>
        <v>0</v>
      </c>
      <c r="DS33" s="371">
        <f t="shared" si="132"/>
        <v>0</v>
      </c>
      <c r="DT33" s="372">
        <f t="shared" si="133"/>
        <v>0</v>
      </c>
      <c r="DU33" s="371">
        <f t="shared" si="134"/>
        <v>0</v>
      </c>
      <c r="DV33" s="372">
        <f t="shared" si="135"/>
        <v>0</v>
      </c>
      <c r="DW33" s="371">
        <f t="shared" si="136"/>
        <v>0</v>
      </c>
      <c r="DX33" s="372">
        <f t="shared" si="137"/>
        <v>3697484</v>
      </c>
      <c r="DY33" s="371">
        <f t="shared" si="138"/>
        <v>3891223.9999999995</v>
      </c>
      <c r="DZ33" s="372">
        <f t="shared" si="139"/>
        <v>3697484</v>
      </c>
      <c r="EA33" s="371">
        <f t="shared" si="140"/>
        <v>3891223.9999999995</v>
      </c>
    </row>
    <row r="34" spans="1:131">
      <c r="A34" s="500" t="s">
        <v>28</v>
      </c>
      <c r="B34" s="501" t="s">
        <v>575</v>
      </c>
      <c r="C34" s="505"/>
      <c r="D34" s="435">
        <v>102067</v>
      </c>
      <c r="E34" s="435">
        <v>9</v>
      </c>
      <c r="F34" s="419"/>
      <c r="G34" s="420"/>
      <c r="H34" s="419"/>
      <c r="I34" s="420"/>
      <c r="J34" s="419"/>
      <c r="K34" s="420"/>
      <c r="L34" s="419"/>
      <c r="M34" s="420"/>
      <c r="N34" s="419"/>
      <c r="O34" s="420"/>
      <c r="P34" s="419"/>
      <c r="Q34" s="420"/>
      <c r="R34" s="419"/>
      <c r="S34" s="420"/>
      <c r="T34" s="419"/>
      <c r="U34" s="420"/>
      <c r="V34" s="419"/>
      <c r="W34" s="420"/>
      <c r="X34" s="419"/>
      <c r="Y34" s="420"/>
      <c r="Z34" s="419"/>
      <c r="AA34" s="420"/>
      <c r="AB34" s="419"/>
      <c r="AC34" s="420"/>
      <c r="AD34" s="419"/>
      <c r="AE34" s="420"/>
      <c r="AF34" s="419"/>
      <c r="AG34" s="420"/>
      <c r="AH34" s="419"/>
      <c r="AI34" s="420"/>
      <c r="AJ34" s="419"/>
      <c r="AK34" s="420"/>
      <c r="AL34" s="419"/>
      <c r="AM34" s="420"/>
      <c r="AN34" s="419"/>
      <c r="AO34" s="420"/>
      <c r="AP34" s="419"/>
      <c r="AQ34" s="420"/>
      <c r="AR34" s="419"/>
      <c r="AS34" s="420"/>
      <c r="AT34" s="419">
        <v>51</v>
      </c>
      <c r="AU34" s="420">
        <v>0</v>
      </c>
      <c r="AV34" s="419"/>
      <c r="AW34" s="420"/>
      <c r="AX34" s="419"/>
      <c r="AY34" s="420"/>
      <c r="AZ34" s="419">
        <v>42</v>
      </c>
      <c r="BA34" s="421">
        <v>91</v>
      </c>
      <c r="BB34" s="422"/>
      <c r="BC34" s="420"/>
      <c r="BD34" s="419"/>
      <c r="BE34" s="420"/>
      <c r="BF34" s="419"/>
      <c r="BG34" s="420"/>
      <c r="BH34" s="419"/>
      <c r="BI34" s="420"/>
      <c r="BJ34" s="419"/>
      <c r="BK34" s="420"/>
      <c r="BL34" s="419">
        <v>5141834</v>
      </c>
      <c r="BM34" s="423">
        <v>5032890</v>
      </c>
      <c r="BN34" s="370">
        <f t="shared" si="75"/>
        <v>0</v>
      </c>
      <c r="BO34" s="371">
        <f t="shared" si="76"/>
        <v>0</v>
      </c>
      <c r="BP34" s="372">
        <f t="shared" si="77"/>
        <v>0</v>
      </c>
      <c r="BQ34" s="371">
        <f t="shared" si="78"/>
        <v>0</v>
      </c>
      <c r="BR34" s="372">
        <f t="shared" si="79"/>
        <v>0</v>
      </c>
      <c r="BS34" s="371">
        <f t="shared" si="80"/>
        <v>0</v>
      </c>
      <c r="BT34" s="372">
        <f t="shared" si="81"/>
        <v>0</v>
      </c>
      <c r="BU34" s="371">
        <f t="shared" si="82"/>
        <v>0</v>
      </c>
      <c r="BV34" s="372">
        <f t="shared" si="83"/>
        <v>0</v>
      </c>
      <c r="BW34" s="371">
        <f t="shared" si="84"/>
        <v>0</v>
      </c>
      <c r="BX34" s="372">
        <f t="shared" si="85"/>
        <v>963</v>
      </c>
      <c r="BY34" s="371">
        <f t="shared" si="86"/>
        <v>1092</v>
      </c>
      <c r="BZ34" s="370">
        <f t="shared" si="87"/>
        <v>0</v>
      </c>
      <c r="CA34" s="371">
        <f t="shared" si="88"/>
        <v>0</v>
      </c>
      <c r="CB34" s="372">
        <f t="shared" si="89"/>
        <v>0</v>
      </c>
      <c r="CC34" s="371">
        <f t="shared" si="90"/>
        <v>0</v>
      </c>
      <c r="CD34" s="372">
        <f t="shared" si="91"/>
        <v>0</v>
      </c>
      <c r="CE34" s="371">
        <f t="shared" si="92"/>
        <v>0</v>
      </c>
      <c r="CF34" s="372">
        <f t="shared" si="93"/>
        <v>0</v>
      </c>
      <c r="CG34" s="371">
        <f t="shared" si="94"/>
        <v>0</v>
      </c>
      <c r="CH34" s="372">
        <f t="shared" si="95"/>
        <v>0</v>
      </c>
      <c r="CI34" s="371">
        <f t="shared" si="96"/>
        <v>0</v>
      </c>
      <c r="CJ34" s="372">
        <f t="shared" si="97"/>
        <v>5339.3914849428866</v>
      </c>
      <c r="CK34" s="371">
        <f t="shared" si="98"/>
        <v>4608.8736263736264</v>
      </c>
      <c r="CL34" s="370">
        <f t="shared" si="99"/>
        <v>0</v>
      </c>
      <c r="CM34" s="371">
        <f t="shared" si="100"/>
        <v>0</v>
      </c>
      <c r="CN34" s="372">
        <f t="shared" si="101"/>
        <v>0</v>
      </c>
      <c r="CO34" s="371">
        <f t="shared" si="102"/>
        <v>0</v>
      </c>
      <c r="CP34" s="372">
        <f t="shared" si="103"/>
        <v>0</v>
      </c>
      <c r="CQ34" s="371">
        <f t="shared" si="104"/>
        <v>0</v>
      </c>
      <c r="CR34" s="372">
        <f t="shared" si="105"/>
        <v>0</v>
      </c>
      <c r="CS34" s="371">
        <f t="shared" si="106"/>
        <v>0</v>
      </c>
      <c r="CT34" s="372">
        <f t="shared" si="107"/>
        <v>0</v>
      </c>
      <c r="CU34" s="371">
        <f t="shared" si="108"/>
        <v>0</v>
      </c>
      <c r="CV34" s="372">
        <f t="shared" si="109"/>
        <v>48054.523364485976</v>
      </c>
      <c r="CW34" s="371">
        <f t="shared" si="110"/>
        <v>41479.862637362639</v>
      </c>
      <c r="CX34" s="372">
        <f t="shared" si="111"/>
        <v>48054.523364485969</v>
      </c>
      <c r="CY34" s="371">
        <f t="shared" si="112"/>
        <v>41479.862637362639</v>
      </c>
      <c r="CZ34" s="370">
        <f t="shared" si="113"/>
        <v>0</v>
      </c>
      <c r="DA34" s="371">
        <f t="shared" si="114"/>
        <v>0</v>
      </c>
      <c r="DB34" s="372">
        <f t="shared" si="115"/>
        <v>0</v>
      </c>
      <c r="DC34" s="371">
        <f t="shared" si="116"/>
        <v>0</v>
      </c>
      <c r="DD34" s="372">
        <f t="shared" si="117"/>
        <v>0</v>
      </c>
      <c r="DE34" s="371">
        <f t="shared" si="118"/>
        <v>0</v>
      </c>
      <c r="DF34" s="372">
        <f t="shared" si="119"/>
        <v>0</v>
      </c>
      <c r="DG34" s="371">
        <f t="shared" si="120"/>
        <v>0</v>
      </c>
      <c r="DH34" s="372">
        <f t="shared" si="121"/>
        <v>0</v>
      </c>
      <c r="DI34" s="371">
        <f t="shared" si="122"/>
        <v>0</v>
      </c>
      <c r="DJ34" s="372">
        <f t="shared" si="123"/>
        <v>93</v>
      </c>
      <c r="DK34" s="371">
        <f t="shared" si="124"/>
        <v>91</v>
      </c>
      <c r="DL34" s="372">
        <f t="shared" si="125"/>
        <v>93</v>
      </c>
      <c r="DM34" s="371">
        <f t="shared" si="126"/>
        <v>91</v>
      </c>
      <c r="DN34" s="370">
        <f t="shared" si="127"/>
        <v>0</v>
      </c>
      <c r="DO34" s="371">
        <f t="shared" si="128"/>
        <v>0</v>
      </c>
      <c r="DP34" s="372">
        <f t="shared" si="129"/>
        <v>0</v>
      </c>
      <c r="DQ34" s="371">
        <f t="shared" si="130"/>
        <v>0</v>
      </c>
      <c r="DR34" s="372">
        <f t="shared" si="131"/>
        <v>0</v>
      </c>
      <c r="DS34" s="371">
        <f t="shared" si="132"/>
        <v>0</v>
      </c>
      <c r="DT34" s="372">
        <f t="shared" si="133"/>
        <v>0</v>
      </c>
      <c r="DU34" s="371">
        <f t="shared" si="134"/>
        <v>0</v>
      </c>
      <c r="DV34" s="372">
        <f t="shared" si="135"/>
        <v>0</v>
      </c>
      <c r="DW34" s="371">
        <f t="shared" si="136"/>
        <v>0</v>
      </c>
      <c r="DX34" s="372">
        <f t="shared" si="137"/>
        <v>4469070.6728971954</v>
      </c>
      <c r="DY34" s="371">
        <f t="shared" si="138"/>
        <v>3774667.5</v>
      </c>
      <c r="DZ34" s="372">
        <f t="shared" si="139"/>
        <v>4469070.6728971954</v>
      </c>
      <c r="EA34" s="371">
        <f t="shared" si="140"/>
        <v>3774667.5</v>
      </c>
    </row>
    <row r="35" spans="1:131">
      <c r="A35" s="500" t="s">
        <v>28</v>
      </c>
      <c r="B35" s="501" t="s">
        <v>576</v>
      </c>
      <c r="C35" s="510"/>
      <c r="D35" s="435">
        <v>251260</v>
      </c>
      <c r="E35" s="435">
        <v>9</v>
      </c>
      <c r="F35" s="419"/>
      <c r="G35" s="420"/>
      <c r="H35" s="419"/>
      <c r="I35" s="420"/>
      <c r="J35" s="419"/>
      <c r="K35" s="420"/>
      <c r="L35" s="419"/>
      <c r="M35" s="420"/>
      <c r="N35" s="419"/>
      <c r="O35" s="420"/>
      <c r="P35" s="419"/>
      <c r="Q35" s="420"/>
      <c r="R35" s="419"/>
      <c r="S35" s="420"/>
      <c r="T35" s="419"/>
      <c r="U35" s="420"/>
      <c r="V35" s="419"/>
      <c r="W35" s="420"/>
      <c r="X35" s="419"/>
      <c r="Y35" s="420"/>
      <c r="Z35" s="419"/>
      <c r="AA35" s="420"/>
      <c r="AB35" s="419"/>
      <c r="AC35" s="420"/>
      <c r="AD35" s="419"/>
      <c r="AE35" s="420"/>
      <c r="AF35" s="419"/>
      <c r="AG35" s="420"/>
      <c r="AH35" s="419"/>
      <c r="AI35" s="420"/>
      <c r="AJ35" s="419"/>
      <c r="AK35" s="420"/>
      <c r="AL35" s="419"/>
      <c r="AM35" s="420"/>
      <c r="AN35" s="419"/>
      <c r="AO35" s="420"/>
      <c r="AP35" s="419"/>
      <c r="AQ35" s="420"/>
      <c r="AR35" s="419"/>
      <c r="AS35" s="420"/>
      <c r="AT35" s="419">
        <v>86</v>
      </c>
      <c r="AU35" s="420">
        <v>88</v>
      </c>
      <c r="AV35" s="419"/>
      <c r="AW35" s="420"/>
      <c r="AX35" s="419"/>
      <c r="AY35" s="420"/>
      <c r="AZ35" s="419">
        <v>2</v>
      </c>
      <c r="BA35" s="421">
        <v>3</v>
      </c>
      <c r="BB35" s="422"/>
      <c r="BC35" s="420"/>
      <c r="BD35" s="419"/>
      <c r="BE35" s="420"/>
      <c r="BF35" s="419"/>
      <c r="BG35" s="420"/>
      <c r="BH35" s="419"/>
      <c r="BI35" s="420"/>
      <c r="BJ35" s="419"/>
      <c r="BK35" s="420"/>
      <c r="BL35" s="419">
        <v>4497096</v>
      </c>
      <c r="BM35" s="423">
        <v>4752722</v>
      </c>
      <c r="BN35" s="370">
        <f t="shared" si="75"/>
        <v>0</v>
      </c>
      <c r="BO35" s="371">
        <f t="shared" si="76"/>
        <v>0</v>
      </c>
      <c r="BP35" s="372">
        <f t="shared" si="77"/>
        <v>0</v>
      </c>
      <c r="BQ35" s="371">
        <f t="shared" si="78"/>
        <v>0</v>
      </c>
      <c r="BR35" s="372">
        <f t="shared" si="79"/>
        <v>0</v>
      </c>
      <c r="BS35" s="371">
        <f t="shared" si="80"/>
        <v>0</v>
      </c>
      <c r="BT35" s="372">
        <f t="shared" si="81"/>
        <v>0</v>
      </c>
      <c r="BU35" s="371">
        <f t="shared" si="82"/>
        <v>0</v>
      </c>
      <c r="BV35" s="372">
        <f t="shared" si="83"/>
        <v>0</v>
      </c>
      <c r="BW35" s="371">
        <f t="shared" si="84"/>
        <v>0</v>
      </c>
      <c r="BX35" s="372">
        <f t="shared" si="85"/>
        <v>798</v>
      </c>
      <c r="BY35" s="371">
        <f t="shared" si="86"/>
        <v>828</v>
      </c>
      <c r="BZ35" s="370">
        <f t="shared" si="87"/>
        <v>0</v>
      </c>
      <c r="CA35" s="371">
        <f t="shared" si="88"/>
        <v>0</v>
      </c>
      <c r="CB35" s="372">
        <f t="shared" si="89"/>
        <v>0</v>
      </c>
      <c r="CC35" s="371">
        <f t="shared" si="90"/>
        <v>0</v>
      </c>
      <c r="CD35" s="372">
        <f t="shared" si="91"/>
        <v>0</v>
      </c>
      <c r="CE35" s="371">
        <f t="shared" si="92"/>
        <v>0</v>
      </c>
      <c r="CF35" s="372">
        <f t="shared" si="93"/>
        <v>0</v>
      </c>
      <c r="CG35" s="371">
        <f t="shared" si="94"/>
        <v>0</v>
      </c>
      <c r="CH35" s="372">
        <f t="shared" si="95"/>
        <v>0</v>
      </c>
      <c r="CI35" s="371">
        <f t="shared" si="96"/>
        <v>0</v>
      </c>
      <c r="CJ35" s="372">
        <f t="shared" si="97"/>
        <v>5635.458646616541</v>
      </c>
      <c r="CK35" s="371">
        <f t="shared" si="98"/>
        <v>5740.0024154589373</v>
      </c>
      <c r="CL35" s="370">
        <f t="shared" si="99"/>
        <v>0</v>
      </c>
      <c r="CM35" s="371">
        <f t="shared" si="100"/>
        <v>0</v>
      </c>
      <c r="CN35" s="372">
        <f t="shared" si="101"/>
        <v>0</v>
      </c>
      <c r="CO35" s="371">
        <f t="shared" si="102"/>
        <v>0</v>
      </c>
      <c r="CP35" s="372">
        <f t="shared" si="103"/>
        <v>0</v>
      </c>
      <c r="CQ35" s="371">
        <f t="shared" si="104"/>
        <v>0</v>
      </c>
      <c r="CR35" s="372">
        <f t="shared" si="105"/>
        <v>0</v>
      </c>
      <c r="CS35" s="371">
        <f t="shared" si="106"/>
        <v>0</v>
      </c>
      <c r="CT35" s="372">
        <f t="shared" si="107"/>
        <v>0</v>
      </c>
      <c r="CU35" s="371">
        <f t="shared" si="108"/>
        <v>0</v>
      </c>
      <c r="CV35" s="372">
        <f t="shared" si="109"/>
        <v>50719.12781954887</v>
      </c>
      <c r="CW35" s="371">
        <f t="shared" si="110"/>
        <v>51660.021739130432</v>
      </c>
      <c r="CX35" s="372">
        <f t="shared" si="111"/>
        <v>50719.12781954887</v>
      </c>
      <c r="CY35" s="371">
        <f t="shared" si="112"/>
        <v>51660.021739130432</v>
      </c>
      <c r="CZ35" s="370">
        <f t="shared" si="113"/>
        <v>0</v>
      </c>
      <c r="DA35" s="371">
        <f t="shared" si="114"/>
        <v>0</v>
      </c>
      <c r="DB35" s="372">
        <f t="shared" si="115"/>
        <v>0</v>
      </c>
      <c r="DC35" s="371">
        <f t="shared" si="116"/>
        <v>0</v>
      </c>
      <c r="DD35" s="372">
        <f t="shared" si="117"/>
        <v>0</v>
      </c>
      <c r="DE35" s="371">
        <f t="shared" si="118"/>
        <v>0</v>
      </c>
      <c r="DF35" s="372">
        <f t="shared" si="119"/>
        <v>0</v>
      </c>
      <c r="DG35" s="371">
        <f t="shared" si="120"/>
        <v>0</v>
      </c>
      <c r="DH35" s="372">
        <f t="shared" si="121"/>
        <v>0</v>
      </c>
      <c r="DI35" s="371">
        <f t="shared" si="122"/>
        <v>0</v>
      </c>
      <c r="DJ35" s="372">
        <f t="shared" si="123"/>
        <v>88</v>
      </c>
      <c r="DK35" s="371">
        <f t="shared" si="124"/>
        <v>91</v>
      </c>
      <c r="DL35" s="372">
        <f t="shared" si="125"/>
        <v>88</v>
      </c>
      <c r="DM35" s="371">
        <f t="shared" si="126"/>
        <v>91</v>
      </c>
      <c r="DN35" s="370">
        <f t="shared" si="127"/>
        <v>0</v>
      </c>
      <c r="DO35" s="371">
        <f t="shared" si="128"/>
        <v>0</v>
      </c>
      <c r="DP35" s="372">
        <f t="shared" si="129"/>
        <v>0</v>
      </c>
      <c r="DQ35" s="371">
        <f t="shared" si="130"/>
        <v>0</v>
      </c>
      <c r="DR35" s="372">
        <f t="shared" si="131"/>
        <v>0</v>
      </c>
      <c r="DS35" s="371">
        <f t="shared" si="132"/>
        <v>0</v>
      </c>
      <c r="DT35" s="372">
        <f t="shared" si="133"/>
        <v>0</v>
      </c>
      <c r="DU35" s="371">
        <f t="shared" si="134"/>
        <v>0</v>
      </c>
      <c r="DV35" s="372">
        <f t="shared" si="135"/>
        <v>0</v>
      </c>
      <c r="DW35" s="371">
        <f t="shared" si="136"/>
        <v>0</v>
      </c>
      <c r="DX35" s="372">
        <f t="shared" si="137"/>
        <v>4463283.2481203005</v>
      </c>
      <c r="DY35" s="371">
        <f t="shared" si="138"/>
        <v>4701061.9782608692</v>
      </c>
      <c r="DZ35" s="372">
        <f t="shared" si="139"/>
        <v>4463283.2481203005</v>
      </c>
      <c r="EA35" s="371">
        <f t="shared" si="140"/>
        <v>4701061.9782608692</v>
      </c>
    </row>
    <row r="36" spans="1:131">
      <c r="A36" s="511" t="s">
        <v>28</v>
      </c>
      <c r="B36" s="504" t="s">
        <v>577</v>
      </c>
      <c r="C36" s="514"/>
      <c r="D36" s="435">
        <v>101295</v>
      </c>
      <c r="E36" s="516">
        <v>9</v>
      </c>
      <c r="F36" s="419"/>
      <c r="G36" s="420"/>
      <c r="H36" s="419"/>
      <c r="I36" s="420"/>
      <c r="J36" s="419"/>
      <c r="K36" s="420"/>
      <c r="L36" s="419"/>
      <c r="M36" s="420"/>
      <c r="N36" s="419"/>
      <c r="O36" s="420"/>
      <c r="P36" s="419"/>
      <c r="Q36" s="420"/>
      <c r="R36" s="419"/>
      <c r="S36" s="420"/>
      <c r="T36" s="419"/>
      <c r="U36" s="420"/>
      <c r="V36" s="419"/>
      <c r="W36" s="420"/>
      <c r="X36" s="419"/>
      <c r="Y36" s="420"/>
      <c r="Z36" s="419"/>
      <c r="AA36" s="420"/>
      <c r="AB36" s="419"/>
      <c r="AC36" s="420"/>
      <c r="AD36" s="419"/>
      <c r="AE36" s="420"/>
      <c r="AF36" s="419"/>
      <c r="AG36" s="420"/>
      <c r="AH36" s="419"/>
      <c r="AI36" s="420"/>
      <c r="AJ36" s="419"/>
      <c r="AK36" s="420"/>
      <c r="AL36" s="419"/>
      <c r="AM36" s="420"/>
      <c r="AN36" s="419"/>
      <c r="AO36" s="420"/>
      <c r="AP36" s="419"/>
      <c r="AQ36" s="420"/>
      <c r="AR36" s="419"/>
      <c r="AS36" s="420"/>
      <c r="AT36" s="419">
        <v>127</v>
      </c>
      <c r="AU36" s="420">
        <v>122</v>
      </c>
      <c r="AV36" s="419"/>
      <c r="AW36" s="420"/>
      <c r="AX36" s="419"/>
      <c r="AY36" s="420"/>
      <c r="AZ36" s="419">
        <v>1</v>
      </c>
      <c r="BA36" s="421">
        <v>0</v>
      </c>
      <c r="BB36" s="422"/>
      <c r="BC36" s="420"/>
      <c r="BD36" s="419"/>
      <c r="BE36" s="420"/>
      <c r="BF36" s="419"/>
      <c r="BG36" s="420"/>
      <c r="BH36" s="419"/>
      <c r="BI36" s="420"/>
      <c r="BJ36" s="419"/>
      <c r="BK36" s="420"/>
      <c r="BL36" s="419">
        <v>6950948</v>
      </c>
      <c r="BM36" s="423">
        <v>6543233</v>
      </c>
      <c r="BN36" s="370">
        <f t="shared" si="75"/>
        <v>0</v>
      </c>
      <c r="BO36" s="371">
        <f t="shared" si="76"/>
        <v>0</v>
      </c>
      <c r="BP36" s="372">
        <f t="shared" si="77"/>
        <v>0</v>
      </c>
      <c r="BQ36" s="371">
        <f t="shared" si="78"/>
        <v>0</v>
      </c>
      <c r="BR36" s="372">
        <f t="shared" si="79"/>
        <v>0</v>
      </c>
      <c r="BS36" s="371">
        <f t="shared" si="80"/>
        <v>0</v>
      </c>
      <c r="BT36" s="372">
        <f t="shared" si="81"/>
        <v>0</v>
      </c>
      <c r="BU36" s="371">
        <f t="shared" si="82"/>
        <v>0</v>
      </c>
      <c r="BV36" s="372">
        <f t="shared" si="83"/>
        <v>0</v>
      </c>
      <c r="BW36" s="371">
        <f t="shared" si="84"/>
        <v>0</v>
      </c>
      <c r="BX36" s="372">
        <f t="shared" si="85"/>
        <v>1155</v>
      </c>
      <c r="BY36" s="371">
        <f t="shared" si="86"/>
        <v>1098</v>
      </c>
      <c r="BZ36" s="370">
        <f t="shared" si="87"/>
        <v>0</v>
      </c>
      <c r="CA36" s="371">
        <f t="shared" si="88"/>
        <v>0</v>
      </c>
      <c r="CB36" s="372">
        <f t="shared" si="89"/>
        <v>0</v>
      </c>
      <c r="CC36" s="371">
        <f t="shared" si="90"/>
        <v>0</v>
      </c>
      <c r="CD36" s="372">
        <f t="shared" si="91"/>
        <v>0</v>
      </c>
      <c r="CE36" s="371">
        <f t="shared" si="92"/>
        <v>0</v>
      </c>
      <c r="CF36" s="372">
        <f t="shared" si="93"/>
        <v>0</v>
      </c>
      <c r="CG36" s="371">
        <f t="shared" si="94"/>
        <v>0</v>
      </c>
      <c r="CH36" s="372">
        <f t="shared" si="95"/>
        <v>0</v>
      </c>
      <c r="CI36" s="371">
        <f t="shared" si="96"/>
        <v>0</v>
      </c>
      <c r="CJ36" s="372">
        <f t="shared" si="97"/>
        <v>6018.1367965367963</v>
      </c>
      <c r="CK36" s="371">
        <f t="shared" si="98"/>
        <v>5959.2285974499091</v>
      </c>
      <c r="CL36" s="370">
        <f t="shared" si="99"/>
        <v>0</v>
      </c>
      <c r="CM36" s="371">
        <f t="shared" si="100"/>
        <v>0</v>
      </c>
      <c r="CN36" s="372">
        <f t="shared" si="101"/>
        <v>0</v>
      </c>
      <c r="CO36" s="371">
        <f t="shared" si="102"/>
        <v>0</v>
      </c>
      <c r="CP36" s="372">
        <f t="shared" si="103"/>
        <v>0</v>
      </c>
      <c r="CQ36" s="371">
        <f t="shared" si="104"/>
        <v>0</v>
      </c>
      <c r="CR36" s="372">
        <f t="shared" si="105"/>
        <v>0</v>
      </c>
      <c r="CS36" s="371">
        <f t="shared" si="106"/>
        <v>0</v>
      </c>
      <c r="CT36" s="372">
        <f t="shared" si="107"/>
        <v>0</v>
      </c>
      <c r="CU36" s="371">
        <f t="shared" si="108"/>
        <v>0</v>
      </c>
      <c r="CV36" s="372">
        <f t="shared" si="109"/>
        <v>54163.231168831167</v>
      </c>
      <c r="CW36" s="371">
        <f t="shared" si="110"/>
        <v>53633.057377049183</v>
      </c>
      <c r="CX36" s="372">
        <f t="shared" si="111"/>
        <v>54163.231168831167</v>
      </c>
      <c r="CY36" s="371">
        <f t="shared" si="112"/>
        <v>53633.057377049183</v>
      </c>
      <c r="CZ36" s="370">
        <f t="shared" si="113"/>
        <v>0</v>
      </c>
      <c r="DA36" s="371">
        <f t="shared" si="114"/>
        <v>0</v>
      </c>
      <c r="DB36" s="372">
        <f t="shared" si="115"/>
        <v>0</v>
      </c>
      <c r="DC36" s="371">
        <f t="shared" si="116"/>
        <v>0</v>
      </c>
      <c r="DD36" s="372">
        <f t="shared" si="117"/>
        <v>0</v>
      </c>
      <c r="DE36" s="371">
        <f t="shared" si="118"/>
        <v>0</v>
      </c>
      <c r="DF36" s="372">
        <f t="shared" si="119"/>
        <v>0</v>
      </c>
      <c r="DG36" s="371">
        <f t="shared" si="120"/>
        <v>0</v>
      </c>
      <c r="DH36" s="372">
        <f t="shared" si="121"/>
        <v>0</v>
      </c>
      <c r="DI36" s="371">
        <f t="shared" si="122"/>
        <v>0</v>
      </c>
      <c r="DJ36" s="372">
        <f t="shared" si="123"/>
        <v>128</v>
      </c>
      <c r="DK36" s="371">
        <f t="shared" si="124"/>
        <v>122</v>
      </c>
      <c r="DL36" s="372">
        <f t="shared" si="125"/>
        <v>128</v>
      </c>
      <c r="DM36" s="371">
        <f t="shared" si="126"/>
        <v>122</v>
      </c>
      <c r="DN36" s="370">
        <f t="shared" si="127"/>
        <v>0</v>
      </c>
      <c r="DO36" s="371">
        <f t="shared" si="128"/>
        <v>0</v>
      </c>
      <c r="DP36" s="372">
        <f t="shared" si="129"/>
        <v>0</v>
      </c>
      <c r="DQ36" s="371">
        <f t="shared" si="130"/>
        <v>0</v>
      </c>
      <c r="DR36" s="372">
        <f t="shared" si="131"/>
        <v>0</v>
      </c>
      <c r="DS36" s="371">
        <f t="shared" si="132"/>
        <v>0</v>
      </c>
      <c r="DT36" s="372">
        <f t="shared" si="133"/>
        <v>0</v>
      </c>
      <c r="DU36" s="371">
        <f t="shared" si="134"/>
        <v>0</v>
      </c>
      <c r="DV36" s="372">
        <f t="shared" si="135"/>
        <v>0</v>
      </c>
      <c r="DW36" s="371">
        <f t="shared" si="136"/>
        <v>0</v>
      </c>
      <c r="DX36" s="372">
        <f t="shared" si="137"/>
        <v>6932893.5896103894</v>
      </c>
      <c r="DY36" s="371">
        <f t="shared" si="138"/>
        <v>6543233</v>
      </c>
      <c r="DZ36" s="372">
        <f t="shared" si="139"/>
        <v>6932893.5896103894</v>
      </c>
      <c r="EA36" s="371">
        <f t="shared" si="140"/>
        <v>6543233</v>
      </c>
    </row>
    <row r="37" spans="1:131">
      <c r="A37" s="511" t="s">
        <v>28</v>
      </c>
      <c r="B37" s="501" t="s">
        <v>578</v>
      </c>
      <c r="C37" s="505"/>
      <c r="D37" s="435">
        <v>101949</v>
      </c>
      <c r="E37" s="435">
        <v>10</v>
      </c>
      <c r="F37" s="419"/>
      <c r="G37" s="420"/>
      <c r="H37" s="419"/>
      <c r="I37" s="420"/>
      <c r="J37" s="419"/>
      <c r="K37" s="420"/>
      <c r="L37" s="419"/>
      <c r="M37" s="420"/>
      <c r="N37" s="419"/>
      <c r="O37" s="420"/>
      <c r="P37" s="419"/>
      <c r="Q37" s="420"/>
      <c r="R37" s="419"/>
      <c r="S37" s="420"/>
      <c r="T37" s="419"/>
      <c r="U37" s="420"/>
      <c r="V37" s="419"/>
      <c r="W37" s="420"/>
      <c r="X37" s="419"/>
      <c r="Y37" s="420"/>
      <c r="Z37" s="419"/>
      <c r="AA37" s="420"/>
      <c r="AB37" s="419"/>
      <c r="AC37" s="420"/>
      <c r="AD37" s="419"/>
      <c r="AE37" s="420"/>
      <c r="AF37" s="419"/>
      <c r="AG37" s="420"/>
      <c r="AH37" s="419"/>
      <c r="AI37" s="420"/>
      <c r="AJ37" s="419"/>
      <c r="AK37" s="420"/>
      <c r="AL37" s="419"/>
      <c r="AM37" s="420"/>
      <c r="AN37" s="419"/>
      <c r="AO37" s="420"/>
      <c r="AP37" s="419"/>
      <c r="AQ37" s="420"/>
      <c r="AR37" s="419"/>
      <c r="AS37" s="420"/>
      <c r="AT37" s="419">
        <v>36</v>
      </c>
      <c r="AU37" s="420">
        <v>35</v>
      </c>
      <c r="AV37" s="419"/>
      <c r="AW37" s="420"/>
      <c r="AX37" s="419"/>
      <c r="AY37" s="420"/>
      <c r="AZ37" s="419">
        <v>1</v>
      </c>
      <c r="BA37" s="421">
        <v>0</v>
      </c>
      <c r="BB37" s="422"/>
      <c r="BC37" s="420"/>
      <c r="BD37" s="419"/>
      <c r="BE37" s="420"/>
      <c r="BF37" s="419"/>
      <c r="BG37" s="420"/>
      <c r="BH37" s="419"/>
      <c r="BI37" s="420"/>
      <c r="BJ37" s="419"/>
      <c r="BK37" s="420"/>
      <c r="BL37" s="419">
        <v>1918802</v>
      </c>
      <c r="BM37" s="423">
        <v>1817615</v>
      </c>
      <c r="BN37" s="370">
        <f t="shared" si="75"/>
        <v>0</v>
      </c>
      <c r="BO37" s="371">
        <f t="shared" si="76"/>
        <v>0</v>
      </c>
      <c r="BP37" s="372">
        <f t="shared" si="77"/>
        <v>0</v>
      </c>
      <c r="BQ37" s="371">
        <f t="shared" si="78"/>
        <v>0</v>
      </c>
      <c r="BR37" s="372">
        <f t="shared" si="79"/>
        <v>0</v>
      </c>
      <c r="BS37" s="371">
        <f t="shared" si="80"/>
        <v>0</v>
      </c>
      <c r="BT37" s="372">
        <f t="shared" si="81"/>
        <v>0</v>
      </c>
      <c r="BU37" s="371">
        <f t="shared" si="82"/>
        <v>0</v>
      </c>
      <c r="BV37" s="372">
        <f t="shared" si="83"/>
        <v>0</v>
      </c>
      <c r="BW37" s="371">
        <f t="shared" si="84"/>
        <v>0</v>
      </c>
      <c r="BX37" s="372">
        <f t="shared" si="85"/>
        <v>336</v>
      </c>
      <c r="BY37" s="371">
        <f t="shared" si="86"/>
        <v>315</v>
      </c>
      <c r="BZ37" s="370">
        <f t="shared" si="87"/>
        <v>0</v>
      </c>
      <c r="CA37" s="371">
        <f t="shared" si="88"/>
        <v>0</v>
      </c>
      <c r="CB37" s="372">
        <f t="shared" si="89"/>
        <v>0</v>
      </c>
      <c r="CC37" s="371">
        <f t="shared" si="90"/>
        <v>0</v>
      </c>
      <c r="CD37" s="372">
        <f t="shared" si="91"/>
        <v>0</v>
      </c>
      <c r="CE37" s="371">
        <f t="shared" si="92"/>
        <v>0</v>
      </c>
      <c r="CF37" s="372">
        <f t="shared" si="93"/>
        <v>0</v>
      </c>
      <c r="CG37" s="371">
        <f t="shared" si="94"/>
        <v>0</v>
      </c>
      <c r="CH37" s="372">
        <f t="shared" si="95"/>
        <v>0</v>
      </c>
      <c r="CI37" s="371">
        <f t="shared" si="96"/>
        <v>0</v>
      </c>
      <c r="CJ37" s="372">
        <f t="shared" si="97"/>
        <v>5710.7202380952385</v>
      </c>
      <c r="CK37" s="371">
        <f t="shared" si="98"/>
        <v>5770.2063492063489</v>
      </c>
      <c r="CL37" s="370">
        <f t="shared" si="99"/>
        <v>0</v>
      </c>
      <c r="CM37" s="371">
        <f t="shared" si="100"/>
        <v>0</v>
      </c>
      <c r="CN37" s="372">
        <f t="shared" si="101"/>
        <v>0</v>
      </c>
      <c r="CO37" s="371">
        <f t="shared" si="102"/>
        <v>0</v>
      </c>
      <c r="CP37" s="372">
        <f t="shared" si="103"/>
        <v>0</v>
      </c>
      <c r="CQ37" s="371">
        <f t="shared" si="104"/>
        <v>0</v>
      </c>
      <c r="CR37" s="372">
        <f t="shared" si="105"/>
        <v>0</v>
      </c>
      <c r="CS37" s="371">
        <f t="shared" si="106"/>
        <v>0</v>
      </c>
      <c r="CT37" s="372">
        <f t="shared" si="107"/>
        <v>0</v>
      </c>
      <c r="CU37" s="371">
        <f t="shared" si="108"/>
        <v>0</v>
      </c>
      <c r="CV37" s="372">
        <f t="shared" si="109"/>
        <v>51396.482142857145</v>
      </c>
      <c r="CW37" s="371">
        <f t="shared" si="110"/>
        <v>51931.857142857138</v>
      </c>
      <c r="CX37" s="372">
        <f t="shared" si="111"/>
        <v>51396.482142857145</v>
      </c>
      <c r="CY37" s="371">
        <f t="shared" si="112"/>
        <v>51931.857142857138</v>
      </c>
      <c r="CZ37" s="370">
        <f t="shared" si="113"/>
        <v>0</v>
      </c>
      <c r="DA37" s="371">
        <f t="shared" si="114"/>
        <v>0</v>
      </c>
      <c r="DB37" s="372">
        <f t="shared" si="115"/>
        <v>0</v>
      </c>
      <c r="DC37" s="371">
        <f t="shared" si="116"/>
        <v>0</v>
      </c>
      <c r="DD37" s="372">
        <f t="shared" si="117"/>
        <v>0</v>
      </c>
      <c r="DE37" s="371">
        <f t="shared" si="118"/>
        <v>0</v>
      </c>
      <c r="DF37" s="372">
        <f t="shared" si="119"/>
        <v>0</v>
      </c>
      <c r="DG37" s="371">
        <f t="shared" si="120"/>
        <v>0</v>
      </c>
      <c r="DH37" s="372">
        <f t="shared" si="121"/>
        <v>0</v>
      </c>
      <c r="DI37" s="371">
        <f t="shared" si="122"/>
        <v>0</v>
      </c>
      <c r="DJ37" s="372">
        <f t="shared" si="123"/>
        <v>37</v>
      </c>
      <c r="DK37" s="371">
        <f t="shared" si="124"/>
        <v>35</v>
      </c>
      <c r="DL37" s="372">
        <f t="shared" si="125"/>
        <v>37</v>
      </c>
      <c r="DM37" s="371">
        <f t="shared" si="126"/>
        <v>35</v>
      </c>
      <c r="DN37" s="370">
        <f t="shared" si="127"/>
        <v>0</v>
      </c>
      <c r="DO37" s="371">
        <f t="shared" si="128"/>
        <v>0</v>
      </c>
      <c r="DP37" s="372">
        <f t="shared" si="129"/>
        <v>0</v>
      </c>
      <c r="DQ37" s="371">
        <f t="shared" si="130"/>
        <v>0</v>
      </c>
      <c r="DR37" s="372">
        <f t="shared" si="131"/>
        <v>0</v>
      </c>
      <c r="DS37" s="371">
        <f t="shared" si="132"/>
        <v>0</v>
      </c>
      <c r="DT37" s="372">
        <f t="shared" si="133"/>
        <v>0</v>
      </c>
      <c r="DU37" s="371">
        <f t="shared" si="134"/>
        <v>0</v>
      </c>
      <c r="DV37" s="372">
        <f t="shared" si="135"/>
        <v>0</v>
      </c>
      <c r="DW37" s="371">
        <f t="shared" si="136"/>
        <v>0</v>
      </c>
      <c r="DX37" s="372">
        <f t="shared" si="137"/>
        <v>1901669.8392857143</v>
      </c>
      <c r="DY37" s="371">
        <f t="shared" si="138"/>
        <v>1817614.9999999998</v>
      </c>
      <c r="DZ37" s="372">
        <f t="shared" si="139"/>
        <v>1901669.8392857143</v>
      </c>
      <c r="EA37" s="371">
        <f t="shared" si="140"/>
        <v>1817614.9999999998</v>
      </c>
    </row>
    <row r="38" spans="1:131">
      <c r="A38" s="511" t="s">
        <v>28</v>
      </c>
      <c r="B38" s="504" t="s">
        <v>579</v>
      </c>
      <c r="C38" s="514"/>
      <c r="D38" s="435">
        <v>100760</v>
      </c>
      <c r="E38" s="516">
        <v>10</v>
      </c>
      <c r="F38" s="419"/>
      <c r="G38" s="420"/>
      <c r="H38" s="419"/>
      <c r="I38" s="420"/>
      <c r="J38" s="419"/>
      <c r="K38" s="420"/>
      <c r="L38" s="419"/>
      <c r="M38" s="420"/>
      <c r="N38" s="419"/>
      <c r="O38" s="420"/>
      <c r="P38" s="419"/>
      <c r="Q38" s="420"/>
      <c r="R38" s="419"/>
      <c r="S38" s="420"/>
      <c r="T38" s="419"/>
      <c r="U38" s="420"/>
      <c r="V38" s="419"/>
      <c r="W38" s="420"/>
      <c r="X38" s="419"/>
      <c r="Y38" s="420"/>
      <c r="Z38" s="419"/>
      <c r="AA38" s="420"/>
      <c r="AB38" s="419"/>
      <c r="AC38" s="420"/>
      <c r="AD38" s="419"/>
      <c r="AE38" s="420"/>
      <c r="AF38" s="419"/>
      <c r="AG38" s="420"/>
      <c r="AH38" s="419"/>
      <c r="AI38" s="420"/>
      <c r="AJ38" s="419"/>
      <c r="AK38" s="420"/>
      <c r="AL38" s="419"/>
      <c r="AM38" s="420"/>
      <c r="AN38" s="419"/>
      <c r="AO38" s="420"/>
      <c r="AP38" s="419"/>
      <c r="AQ38" s="420"/>
      <c r="AR38" s="419"/>
      <c r="AS38" s="420"/>
      <c r="AT38" s="419">
        <v>52</v>
      </c>
      <c r="AU38" s="420">
        <v>51</v>
      </c>
      <c r="AV38" s="419"/>
      <c r="AW38" s="420"/>
      <c r="AX38" s="419"/>
      <c r="AY38" s="420"/>
      <c r="AZ38" s="419">
        <v>4</v>
      </c>
      <c r="BA38" s="421">
        <v>3</v>
      </c>
      <c r="BB38" s="422"/>
      <c r="BC38" s="420"/>
      <c r="BD38" s="419"/>
      <c r="BE38" s="420"/>
      <c r="BF38" s="419"/>
      <c r="BG38" s="420"/>
      <c r="BH38" s="419"/>
      <c r="BI38" s="420"/>
      <c r="BJ38" s="419"/>
      <c r="BK38" s="420"/>
      <c r="BL38" s="419">
        <v>3000636</v>
      </c>
      <c r="BM38" s="423">
        <v>2807291</v>
      </c>
      <c r="BN38" s="370">
        <f t="shared" si="75"/>
        <v>0</v>
      </c>
      <c r="BO38" s="371">
        <f t="shared" si="76"/>
        <v>0</v>
      </c>
      <c r="BP38" s="372">
        <f t="shared" si="77"/>
        <v>0</v>
      </c>
      <c r="BQ38" s="371">
        <f t="shared" si="78"/>
        <v>0</v>
      </c>
      <c r="BR38" s="372">
        <f t="shared" si="79"/>
        <v>0</v>
      </c>
      <c r="BS38" s="371">
        <f t="shared" si="80"/>
        <v>0</v>
      </c>
      <c r="BT38" s="372">
        <f t="shared" si="81"/>
        <v>0</v>
      </c>
      <c r="BU38" s="371">
        <f t="shared" si="82"/>
        <v>0</v>
      </c>
      <c r="BV38" s="372">
        <f t="shared" si="83"/>
        <v>0</v>
      </c>
      <c r="BW38" s="371">
        <f t="shared" si="84"/>
        <v>0</v>
      </c>
      <c r="BX38" s="372">
        <f t="shared" si="85"/>
        <v>516</v>
      </c>
      <c r="BY38" s="371">
        <f t="shared" si="86"/>
        <v>495</v>
      </c>
      <c r="BZ38" s="370">
        <f t="shared" si="87"/>
        <v>0</v>
      </c>
      <c r="CA38" s="371">
        <f t="shared" si="88"/>
        <v>0</v>
      </c>
      <c r="CB38" s="372">
        <f t="shared" si="89"/>
        <v>0</v>
      </c>
      <c r="CC38" s="371">
        <f t="shared" si="90"/>
        <v>0</v>
      </c>
      <c r="CD38" s="372">
        <f t="shared" si="91"/>
        <v>0</v>
      </c>
      <c r="CE38" s="371">
        <f t="shared" si="92"/>
        <v>0</v>
      </c>
      <c r="CF38" s="372">
        <f t="shared" si="93"/>
        <v>0</v>
      </c>
      <c r="CG38" s="371">
        <f t="shared" si="94"/>
        <v>0</v>
      </c>
      <c r="CH38" s="372">
        <f t="shared" si="95"/>
        <v>0</v>
      </c>
      <c r="CI38" s="371">
        <f t="shared" si="96"/>
        <v>0</v>
      </c>
      <c r="CJ38" s="372">
        <f t="shared" si="97"/>
        <v>5815.1860465116279</v>
      </c>
      <c r="CK38" s="371">
        <f t="shared" si="98"/>
        <v>5671.2949494949498</v>
      </c>
      <c r="CL38" s="370">
        <f t="shared" si="99"/>
        <v>0</v>
      </c>
      <c r="CM38" s="371">
        <f t="shared" si="100"/>
        <v>0</v>
      </c>
      <c r="CN38" s="372">
        <f t="shared" si="101"/>
        <v>0</v>
      </c>
      <c r="CO38" s="371">
        <f t="shared" si="102"/>
        <v>0</v>
      </c>
      <c r="CP38" s="372">
        <f t="shared" si="103"/>
        <v>0</v>
      </c>
      <c r="CQ38" s="371">
        <f t="shared" si="104"/>
        <v>0</v>
      </c>
      <c r="CR38" s="372">
        <f t="shared" si="105"/>
        <v>0</v>
      </c>
      <c r="CS38" s="371">
        <f t="shared" si="106"/>
        <v>0</v>
      </c>
      <c r="CT38" s="372">
        <f t="shared" si="107"/>
        <v>0</v>
      </c>
      <c r="CU38" s="371">
        <f t="shared" si="108"/>
        <v>0</v>
      </c>
      <c r="CV38" s="372">
        <f t="shared" si="109"/>
        <v>52336.674418604649</v>
      </c>
      <c r="CW38" s="371">
        <f t="shared" si="110"/>
        <v>51041.654545454548</v>
      </c>
      <c r="CX38" s="372">
        <f t="shared" si="111"/>
        <v>52336.674418604649</v>
      </c>
      <c r="CY38" s="371">
        <f t="shared" si="112"/>
        <v>51041.654545454548</v>
      </c>
      <c r="CZ38" s="370">
        <f t="shared" si="113"/>
        <v>0</v>
      </c>
      <c r="DA38" s="371">
        <f t="shared" si="114"/>
        <v>0</v>
      </c>
      <c r="DB38" s="372">
        <f t="shared" si="115"/>
        <v>0</v>
      </c>
      <c r="DC38" s="371">
        <f t="shared" si="116"/>
        <v>0</v>
      </c>
      <c r="DD38" s="372">
        <f t="shared" si="117"/>
        <v>0</v>
      </c>
      <c r="DE38" s="371">
        <f t="shared" si="118"/>
        <v>0</v>
      </c>
      <c r="DF38" s="372">
        <f t="shared" si="119"/>
        <v>0</v>
      </c>
      <c r="DG38" s="371">
        <f t="shared" si="120"/>
        <v>0</v>
      </c>
      <c r="DH38" s="372">
        <f t="shared" si="121"/>
        <v>0</v>
      </c>
      <c r="DI38" s="371">
        <f t="shared" si="122"/>
        <v>0</v>
      </c>
      <c r="DJ38" s="372">
        <f t="shared" si="123"/>
        <v>56</v>
      </c>
      <c r="DK38" s="371">
        <f t="shared" si="124"/>
        <v>54</v>
      </c>
      <c r="DL38" s="372">
        <f t="shared" si="125"/>
        <v>56</v>
      </c>
      <c r="DM38" s="371">
        <f t="shared" si="126"/>
        <v>54</v>
      </c>
      <c r="DN38" s="370">
        <f t="shared" si="127"/>
        <v>0</v>
      </c>
      <c r="DO38" s="371">
        <f t="shared" si="128"/>
        <v>0</v>
      </c>
      <c r="DP38" s="372">
        <f t="shared" si="129"/>
        <v>0</v>
      </c>
      <c r="DQ38" s="371">
        <f t="shared" si="130"/>
        <v>0</v>
      </c>
      <c r="DR38" s="372">
        <f t="shared" si="131"/>
        <v>0</v>
      </c>
      <c r="DS38" s="371">
        <f t="shared" si="132"/>
        <v>0</v>
      </c>
      <c r="DT38" s="372">
        <f t="shared" si="133"/>
        <v>0</v>
      </c>
      <c r="DU38" s="371">
        <f t="shared" si="134"/>
        <v>0</v>
      </c>
      <c r="DV38" s="372">
        <f t="shared" si="135"/>
        <v>0</v>
      </c>
      <c r="DW38" s="371">
        <f t="shared" si="136"/>
        <v>0</v>
      </c>
      <c r="DX38" s="372">
        <f t="shared" si="137"/>
        <v>2930853.7674418604</v>
      </c>
      <c r="DY38" s="371">
        <f t="shared" si="138"/>
        <v>2756249.3454545457</v>
      </c>
      <c r="DZ38" s="372">
        <f t="shared" si="139"/>
        <v>2930853.7674418604</v>
      </c>
      <c r="EA38" s="371">
        <f t="shared" si="140"/>
        <v>2756249.3454545457</v>
      </c>
    </row>
    <row r="39" spans="1:131">
      <c r="A39" s="511" t="s">
        <v>28</v>
      </c>
      <c r="B39" s="501" t="s">
        <v>580</v>
      </c>
      <c r="C39" s="505"/>
      <c r="D39" s="435">
        <v>101028</v>
      </c>
      <c r="E39" s="435">
        <v>10</v>
      </c>
      <c r="F39" s="419"/>
      <c r="G39" s="420"/>
      <c r="H39" s="419"/>
      <c r="I39" s="420"/>
      <c r="J39" s="419"/>
      <c r="K39" s="420"/>
      <c r="L39" s="419"/>
      <c r="M39" s="420"/>
      <c r="N39" s="419"/>
      <c r="O39" s="420"/>
      <c r="P39" s="419"/>
      <c r="Q39" s="420"/>
      <c r="R39" s="419"/>
      <c r="S39" s="420"/>
      <c r="T39" s="419"/>
      <c r="U39" s="420"/>
      <c r="V39" s="419"/>
      <c r="W39" s="420"/>
      <c r="X39" s="419"/>
      <c r="Y39" s="420"/>
      <c r="Z39" s="419"/>
      <c r="AA39" s="420"/>
      <c r="AB39" s="419"/>
      <c r="AC39" s="420"/>
      <c r="AD39" s="419"/>
      <c r="AE39" s="420"/>
      <c r="AF39" s="419"/>
      <c r="AG39" s="420"/>
      <c r="AH39" s="419"/>
      <c r="AI39" s="420"/>
      <c r="AJ39" s="419"/>
      <c r="AK39" s="420"/>
      <c r="AL39" s="419"/>
      <c r="AM39" s="420"/>
      <c r="AN39" s="419"/>
      <c r="AO39" s="420"/>
      <c r="AP39" s="419"/>
      <c r="AQ39" s="420"/>
      <c r="AR39" s="419"/>
      <c r="AS39" s="420"/>
      <c r="AT39" s="419">
        <v>37</v>
      </c>
      <c r="AU39" s="420">
        <v>38</v>
      </c>
      <c r="AV39" s="419"/>
      <c r="AW39" s="420"/>
      <c r="AX39" s="419"/>
      <c r="AY39" s="420"/>
      <c r="AZ39" s="419"/>
      <c r="BA39" s="421">
        <v>0</v>
      </c>
      <c r="BB39" s="422"/>
      <c r="BC39" s="420"/>
      <c r="BD39" s="419"/>
      <c r="BE39" s="420"/>
      <c r="BF39" s="419"/>
      <c r="BG39" s="420"/>
      <c r="BH39" s="419"/>
      <c r="BI39" s="420"/>
      <c r="BJ39" s="419"/>
      <c r="BK39" s="420"/>
      <c r="BL39" s="419">
        <v>1957223</v>
      </c>
      <c r="BM39" s="423">
        <v>2019701</v>
      </c>
      <c r="BN39" s="370">
        <f t="shared" si="75"/>
        <v>0</v>
      </c>
      <c r="BO39" s="371">
        <f t="shared" si="76"/>
        <v>0</v>
      </c>
      <c r="BP39" s="372">
        <f t="shared" si="77"/>
        <v>0</v>
      </c>
      <c r="BQ39" s="371">
        <f t="shared" si="78"/>
        <v>0</v>
      </c>
      <c r="BR39" s="372">
        <f t="shared" si="79"/>
        <v>0</v>
      </c>
      <c r="BS39" s="371">
        <f t="shared" si="80"/>
        <v>0</v>
      </c>
      <c r="BT39" s="372">
        <f t="shared" si="81"/>
        <v>0</v>
      </c>
      <c r="BU39" s="371">
        <f t="shared" si="82"/>
        <v>0</v>
      </c>
      <c r="BV39" s="372">
        <f t="shared" si="83"/>
        <v>0</v>
      </c>
      <c r="BW39" s="371">
        <f t="shared" si="84"/>
        <v>0</v>
      </c>
      <c r="BX39" s="372">
        <f t="shared" si="85"/>
        <v>333</v>
      </c>
      <c r="BY39" s="371">
        <f t="shared" si="86"/>
        <v>342</v>
      </c>
      <c r="BZ39" s="370">
        <f t="shared" si="87"/>
        <v>0</v>
      </c>
      <c r="CA39" s="371">
        <f t="shared" si="88"/>
        <v>0</v>
      </c>
      <c r="CB39" s="372">
        <f t="shared" si="89"/>
        <v>0</v>
      </c>
      <c r="CC39" s="371">
        <f t="shared" si="90"/>
        <v>0</v>
      </c>
      <c r="CD39" s="372">
        <f t="shared" si="91"/>
        <v>0</v>
      </c>
      <c r="CE39" s="371">
        <f t="shared" si="92"/>
        <v>0</v>
      </c>
      <c r="CF39" s="372">
        <f t="shared" si="93"/>
        <v>0</v>
      </c>
      <c r="CG39" s="371">
        <f t="shared" si="94"/>
        <v>0</v>
      </c>
      <c r="CH39" s="372">
        <f t="shared" si="95"/>
        <v>0</v>
      </c>
      <c r="CI39" s="371">
        <f t="shared" si="96"/>
        <v>0</v>
      </c>
      <c r="CJ39" s="372">
        <f t="shared" si="97"/>
        <v>5877.5465465465468</v>
      </c>
      <c r="CK39" s="371">
        <f t="shared" si="98"/>
        <v>5905.5584795321638</v>
      </c>
      <c r="CL39" s="370">
        <f t="shared" si="99"/>
        <v>0</v>
      </c>
      <c r="CM39" s="371">
        <f t="shared" si="100"/>
        <v>0</v>
      </c>
      <c r="CN39" s="372">
        <f t="shared" si="101"/>
        <v>0</v>
      </c>
      <c r="CO39" s="371">
        <f t="shared" si="102"/>
        <v>0</v>
      </c>
      <c r="CP39" s="372">
        <f t="shared" si="103"/>
        <v>0</v>
      </c>
      <c r="CQ39" s="371">
        <f t="shared" si="104"/>
        <v>0</v>
      </c>
      <c r="CR39" s="372">
        <f t="shared" si="105"/>
        <v>0</v>
      </c>
      <c r="CS39" s="371">
        <f t="shared" si="106"/>
        <v>0</v>
      </c>
      <c r="CT39" s="372">
        <f t="shared" si="107"/>
        <v>0</v>
      </c>
      <c r="CU39" s="371">
        <f t="shared" si="108"/>
        <v>0</v>
      </c>
      <c r="CV39" s="372">
        <f t="shared" si="109"/>
        <v>52897.91891891892</v>
      </c>
      <c r="CW39" s="371">
        <f t="shared" si="110"/>
        <v>53150.026315789473</v>
      </c>
      <c r="CX39" s="372">
        <f t="shared" si="111"/>
        <v>52897.91891891892</v>
      </c>
      <c r="CY39" s="371">
        <f t="shared" si="112"/>
        <v>53150.026315789473</v>
      </c>
      <c r="CZ39" s="370">
        <f t="shared" si="113"/>
        <v>0</v>
      </c>
      <c r="DA39" s="371">
        <f t="shared" si="114"/>
        <v>0</v>
      </c>
      <c r="DB39" s="372">
        <f t="shared" si="115"/>
        <v>0</v>
      </c>
      <c r="DC39" s="371">
        <f t="shared" si="116"/>
        <v>0</v>
      </c>
      <c r="DD39" s="372">
        <f t="shared" si="117"/>
        <v>0</v>
      </c>
      <c r="DE39" s="371">
        <f t="shared" si="118"/>
        <v>0</v>
      </c>
      <c r="DF39" s="372">
        <f t="shared" si="119"/>
        <v>0</v>
      </c>
      <c r="DG39" s="371">
        <f t="shared" si="120"/>
        <v>0</v>
      </c>
      <c r="DH39" s="372">
        <f t="shared" si="121"/>
        <v>0</v>
      </c>
      <c r="DI39" s="371">
        <f t="shared" si="122"/>
        <v>0</v>
      </c>
      <c r="DJ39" s="372">
        <f t="shared" si="123"/>
        <v>37</v>
      </c>
      <c r="DK39" s="371">
        <f t="shared" si="124"/>
        <v>38</v>
      </c>
      <c r="DL39" s="372">
        <f t="shared" si="125"/>
        <v>37</v>
      </c>
      <c r="DM39" s="371">
        <f t="shared" si="126"/>
        <v>38</v>
      </c>
      <c r="DN39" s="370">
        <f t="shared" si="127"/>
        <v>0</v>
      </c>
      <c r="DO39" s="371">
        <f t="shared" si="128"/>
        <v>0</v>
      </c>
      <c r="DP39" s="372">
        <f t="shared" si="129"/>
        <v>0</v>
      </c>
      <c r="DQ39" s="371">
        <f t="shared" si="130"/>
        <v>0</v>
      </c>
      <c r="DR39" s="372">
        <f t="shared" si="131"/>
        <v>0</v>
      </c>
      <c r="DS39" s="371">
        <f t="shared" si="132"/>
        <v>0</v>
      </c>
      <c r="DT39" s="372">
        <f t="shared" si="133"/>
        <v>0</v>
      </c>
      <c r="DU39" s="371">
        <f t="shared" si="134"/>
        <v>0</v>
      </c>
      <c r="DV39" s="372">
        <f t="shared" si="135"/>
        <v>0</v>
      </c>
      <c r="DW39" s="371">
        <f t="shared" si="136"/>
        <v>0</v>
      </c>
      <c r="DX39" s="372">
        <f t="shared" si="137"/>
        <v>1957223</v>
      </c>
      <c r="DY39" s="371">
        <f t="shared" si="138"/>
        <v>2019701</v>
      </c>
      <c r="DZ39" s="372">
        <f t="shared" si="139"/>
        <v>1957223</v>
      </c>
      <c r="EA39" s="371">
        <f t="shared" si="140"/>
        <v>2019701</v>
      </c>
    </row>
    <row r="40" spans="1:131">
      <c r="A40" s="511" t="s">
        <v>28</v>
      </c>
      <c r="B40" s="501" t="s">
        <v>581</v>
      </c>
      <c r="C40" s="505"/>
      <c r="D40" s="435">
        <v>101301</v>
      </c>
      <c r="E40" s="435">
        <v>10</v>
      </c>
      <c r="F40" s="419"/>
      <c r="G40" s="420"/>
      <c r="H40" s="419"/>
      <c r="I40" s="420"/>
      <c r="J40" s="419"/>
      <c r="K40" s="420"/>
      <c r="L40" s="419"/>
      <c r="M40" s="420"/>
      <c r="N40" s="419"/>
      <c r="O40" s="420"/>
      <c r="P40" s="419"/>
      <c r="Q40" s="420"/>
      <c r="R40" s="419"/>
      <c r="S40" s="420"/>
      <c r="T40" s="419"/>
      <c r="U40" s="420"/>
      <c r="V40" s="419"/>
      <c r="W40" s="420"/>
      <c r="X40" s="419"/>
      <c r="Y40" s="420"/>
      <c r="Z40" s="419"/>
      <c r="AA40" s="420"/>
      <c r="AB40" s="419"/>
      <c r="AC40" s="420"/>
      <c r="AD40" s="419"/>
      <c r="AE40" s="420"/>
      <c r="AF40" s="419"/>
      <c r="AG40" s="420"/>
      <c r="AH40" s="419"/>
      <c r="AI40" s="420"/>
      <c r="AJ40" s="419"/>
      <c r="AK40" s="420"/>
      <c r="AL40" s="419"/>
      <c r="AM40" s="420"/>
      <c r="AN40" s="419"/>
      <c r="AO40" s="420"/>
      <c r="AP40" s="419"/>
      <c r="AQ40" s="420"/>
      <c r="AR40" s="419"/>
      <c r="AS40" s="420"/>
      <c r="AT40" s="419">
        <v>56</v>
      </c>
      <c r="AU40" s="420">
        <v>55</v>
      </c>
      <c r="AV40" s="419"/>
      <c r="AW40" s="420"/>
      <c r="AX40" s="419"/>
      <c r="AY40" s="420"/>
      <c r="AZ40" s="419">
        <v>1</v>
      </c>
      <c r="BA40" s="421">
        <v>0</v>
      </c>
      <c r="BB40" s="422"/>
      <c r="BC40" s="420"/>
      <c r="BD40" s="419"/>
      <c r="BE40" s="420"/>
      <c r="BF40" s="419"/>
      <c r="BG40" s="420"/>
      <c r="BH40" s="419"/>
      <c r="BI40" s="420"/>
      <c r="BJ40" s="419"/>
      <c r="BK40" s="420"/>
      <c r="BL40" s="419">
        <v>2649248</v>
      </c>
      <c r="BM40" s="423">
        <v>2589807</v>
      </c>
      <c r="BN40" s="370">
        <f t="shared" si="75"/>
        <v>0</v>
      </c>
      <c r="BO40" s="371">
        <f t="shared" si="76"/>
        <v>0</v>
      </c>
      <c r="BP40" s="372">
        <f t="shared" si="77"/>
        <v>0</v>
      </c>
      <c r="BQ40" s="371">
        <f t="shared" si="78"/>
        <v>0</v>
      </c>
      <c r="BR40" s="372">
        <f t="shared" si="79"/>
        <v>0</v>
      </c>
      <c r="BS40" s="371">
        <f t="shared" si="80"/>
        <v>0</v>
      </c>
      <c r="BT40" s="372">
        <f t="shared" si="81"/>
        <v>0</v>
      </c>
      <c r="BU40" s="371">
        <f t="shared" si="82"/>
        <v>0</v>
      </c>
      <c r="BV40" s="372">
        <f t="shared" si="83"/>
        <v>0</v>
      </c>
      <c r="BW40" s="371">
        <f t="shared" si="84"/>
        <v>0</v>
      </c>
      <c r="BX40" s="372">
        <f t="shared" si="85"/>
        <v>516</v>
      </c>
      <c r="BY40" s="371">
        <f t="shared" si="86"/>
        <v>495</v>
      </c>
      <c r="BZ40" s="370">
        <f t="shared" si="87"/>
        <v>0</v>
      </c>
      <c r="CA40" s="371">
        <f t="shared" si="88"/>
        <v>0</v>
      </c>
      <c r="CB40" s="372">
        <f t="shared" si="89"/>
        <v>0</v>
      </c>
      <c r="CC40" s="371">
        <f t="shared" si="90"/>
        <v>0</v>
      </c>
      <c r="CD40" s="372">
        <f t="shared" si="91"/>
        <v>0</v>
      </c>
      <c r="CE40" s="371">
        <f t="shared" si="92"/>
        <v>0</v>
      </c>
      <c r="CF40" s="372">
        <f t="shared" si="93"/>
        <v>0</v>
      </c>
      <c r="CG40" s="371">
        <f t="shared" si="94"/>
        <v>0</v>
      </c>
      <c r="CH40" s="372">
        <f t="shared" si="95"/>
        <v>0</v>
      </c>
      <c r="CI40" s="371">
        <f t="shared" si="96"/>
        <v>0</v>
      </c>
      <c r="CJ40" s="372">
        <f t="shared" si="97"/>
        <v>5134.2015503875973</v>
      </c>
      <c r="CK40" s="371">
        <f t="shared" si="98"/>
        <v>5231.9333333333334</v>
      </c>
      <c r="CL40" s="370">
        <f t="shared" si="99"/>
        <v>0</v>
      </c>
      <c r="CM40" s="371">
        <f t="shared" si="100"/>
        <v>0</v>
      </c>
      <c r="CN40" s="372">
        <f t="shared" si="101"/>
        <v>0</v>
      </c>
      <c r="CO40" s="371">
        <f t="shared" si="102"/>
        <v>0</v>
      </c>
      <c r="CP40" s="372">
        <f t="shared" si="103"/>
        <v>0</v>
      </c>
      <c r="CQ40" s="371">
        <f t="shared" si="104"/>
        <v>0</v>
      </c>
      <c r="CR40" s="372">
        <f t="shared" si="105"/>
        <v>0</v>
      </c>
      <c r="CS40" s="371">
        <f t="shared" si="106"/>
        <v>0</v>
      </c>
      <c r="CT40" s="372">
        <f t="shared" si="107"/>
        <v>0</v>
      </c>
      <c r="CU40" s="371">
        <f t="shared" si="108"/>
        <v>0</v>
      </c>
      <c r="CV40" s="372">
        <f t="shared" si="109"/>
        <v>46207.813953488374</v>
      </c>
      <c r="CW40" s="371">
        <f t="shared" si="110"/>
        <v>47087.4</v>
      </c>
      <c r="CX40" s="372">
        <f t="shared" si="111"/>
        <v>46207.813953488374</v>
      </c>
      <c r="CY40" s="371">
        <f t="shared" si="112"/>
        <v>47087.4</v>
      </c>
      <c r="CZ40" s="370">
        <f t="shared" si="113"/>
        <v>0</v>
      </c>
      <c r="DA40" s="371">
        <f t="shared" si="114"/>
        <v>0</v>
      </c>
      <c r="DB40" s="372">
        <f t="shared" si="115"/>
        <v>0</v>
      </c>
      <c r="DC40" s="371">
        <f t="shared" si="116"/>
        <v>0</v>
      </c>
      <c r="DD40" s="372">
        <f t="shared" si="117"/>
        <v>0</v>
      </c>
      <c r="DE40" s="371">
        <f t="shared" si="118"/>
        <v>0</v>
      </c>
      <c r="DF40" s="372">
        <f t="shared" si="119"/>
        <v>0</v>
      </c>
      <c r="DG40" s="371">
        <f t="shared" si="120"/>
        <v>0</v>
      </c>
      <c r="DH40" s="372">
        <f t="shared" si="121"/>
        <v>0</v>
      </c>
      <c r="DI40" s="371">
        <f t="shared" si="122"/>
        <v>0</v>
      </c>
      <c r="DJ40" s="372">
        <f t="shared" si="123"/>
        <v>57</v>
      </c>
      <c r="DK40" s="371">
        <f t="shared" si="124"/>
        <v>55</v>
      </c>
      <c r="DL40" s="372">
        <f t="shared" si="125"/>
        <v>57</v>
      </c>
      <c r="DM40" s="371">
        <f t="shared" si="126"/>
        <v>55</v>
      </c>
      <c r="DN40" s="370">
        <f t="shared" si="127"/>
        <v>0</v>
      </c>
      <c r="DO40" s="371">
        <f t="shared" si="128"/>
        <v>0</v>
      </c>
      <c r="DP40" s="372">
        <f t="shared" si="129"/>
        <v>0</v>
      </c>
      <c r="DQ40" s="371">
        <f t="shared" si="130"/>
        <v>0</v>
      </c>
      <c r="DR40" s="372">
        <f t="shared" si="131"/>
        <v>0</v>
      </c>
      <c r="DS40" s="371">
        <f t="shared" si="132"/>
        <v>0</v>
      </c>
      <c r="DT40" s="372">
        <f t="shared" si="133"/>
        <v>0</v>
      </c>
      <c r="DU40" s="371">
        <f t="shared" si="134"/>
        <v>0</v>
      </c>
      <c r="DV40" s="372">
        <f t="shared" si="135"/>
        <v>0</v>
      </c>
      <c r="DW40" s="371">
        <f t="shared" si="136"/>
        <v>0</v>
      </c>
      <c r="DX40" s="372">
        <f t="shared" si="137"/>
        <v>2633845.3953488371</v>
      </c>
      <c r="DY40" s="371">
        <f t="shared" si="138"/>
        <v>2589807</v>
      </c>
      <c r="DZ40" s="372">
        <f t="shared" si="139"/>
        <v>2633845.3953488371</v>
      </c>
      <c r="EA40" s="371">
        <f t="shared" si="140"/>
        <v>2589807</v>
      </c>
    </row>
    <row r="41" spans="1:131">
      <c r="A41" s="500" t="s">
        <v>28</v>
      </c>
      <c r="B41" s="501" t="s">
        <v>582</v>
      </c>
      <c r="C41" s="505"/>
      <c r="D41" s="435">
        <v>101499</v>
      </c>
      <c r="E41" s="435">
        <v>10</v>
      </c>
      <c r="F41" s="419"/>
      <c r="G41" s="420"/>
      <c r="H41" s="419"/>
      <c r="I41" s="420"/>
      <c r="J41" s="419"/>
      <c r="K41" s="420"/>
      <c r="L41" s="419"/>
      <c r="M41" s="420"/>
      <c r="N41" s="419"/>
      <c r="O41" s="420"/>
      <c r="P41" s="419"/>
      <c r="Q41" s="420"/>
      <c r="R41" s="419"/>
      <c r="S41" s="420"/>
      <c r="T41" s="419"/>
      <c r="U41" s="420"/>
      <c r="V41" s="419"/>
      <c r="W41" s="420"/>
      <c r="X41" s="419"/>
      <c r="Y41" s="420"/>
      <c r="Z41" s="419"/>
      <c r="AA41" s="420"/>
      <c r="AB41" s="419"/>
      <c r="AC41" s="420"/>
      <c r="AD41" s="419"/>
      <c r="AE41" s="420"/>
      <c r="AF41" s="419"/>
      <c r="AG41" s="420"/>
      <c r="AH41" s="419"/>
      <c r="AI41" s="420"/>
      <c r="AJ41" s="419"/>
      <c r="AK41" s="420"/>
      <c r="AL41" s="419"/>
      <c r="AM41" s="420"/>
      <c r="AN41" s="419"/>
      <c r="AO41" s="420"/>
      <c r="AP41" s="419"/>
      <c r="AQ41" s="420"/>
      <c r="AR41" s="419"/>
      <c r="AS41" s="420"/>
      <c r="AT41" s="419">
        <v>33</v>
      </c>
      <c r="AU41" s="420">
        <v>33</v>
      </c>
      <c r="AV41" s="419"/>
      <c r="AW41" s="420"/>
      <c r="AX41" s="419"/>
      <c r="AY41" s="420"/>
      <c r="AZ41" s="419">
        <v>2</v>
      </c>
      <c r="BA41" s="421">
        <v>1</v>
      </c>
      <c r="BB41" s="422"/>
      <c r="BC41" s="420"/>
      <c r="BD41" s="419"/>
      <c r="BE41" s="420"/>
      <c r="BF41" s="419"/>
      <c r="BG41" s="420"/>
      <c r="BH41" s="419"/>
      <c r="BI41" s="420"/>
      <c r="BJ41" s="419"/>
      <c r="BK41" s="420"/>
      <c r="BL41" s="419">
        <v>1766698</v>
      </c>
      <c r="BM41" s="423">
        <v>1768638</v>
      </c>
      <c r="BN41" s="370">
        <f t="shared" si="75"/>
        <v>0</v>
      </c>
      <c r="BO41" s="371">
        <f t="shared" si="76"/>
        <v>0</v>
      </c>
      <c r="BP41" s="372">
        <f t="shared" si="77"/>
        <v>0</v>
      </c>
      <c r="BQ41" s="371">
        <f t="shared" si="78"/>
        <v>0</v>
      </c>
      <c r="BR41" s="372">
        <f t="shared" si="79"/>
        <v>0</v>
      </c>
      <c r="BS41" s="371">
        <f t="shared" si="80"/>
        <v>0</v>
      </c>
      <c r="BT41" s="372">
        <f t="shared" si="81"/>
        <v>0</v>
      </c>
      <c r="BU41" s="371">
        <f t="shared" si="82"/>
        <v>0</v>
      </c>
      <c r="BV41" s="372">
        <f t="shared" si="83"/>
        <v>0</v>
      </c>
      <c r="BW41" s="371">
        <f t="shared" si="84"/>
        <v>0</v>
      </c>
      <c r="BX41" s="372">
        <f t="shared" si="85"/>
        <v>321</v>
      </c>
      <c r="BY41" s="371">
        <f t="shared" si="86"/>
        <v>309</v>
      </c>
      <c r="BZ41" s="370">
        <f t="shared" si="87"/>
        <v>0</v>
      </c>
      <c r="CA41" s="371">
        <f t="shared" si="88"/>
        <v>0</v>
      </c>
      <c r="CB41" s="372">
        <f t="shared" si="89"/>
        <v>0</v>
      </c>
      <c r="CC41" s="371">
        <f t="shared" si="90"/>
        <v>0</v>
      </c>
      <c r="CD41" s="372">
        <f t="shared" si="91"/>
        <v>0</v>
      </c>
      <c r="CE41" s="371">
        <f t="shared" si="92"/>
        <v>0</v>
      </c>
      <c r="CF41" s="372">
        <f t="shared" si="93"/>
        <v>0</v>
      </c>
      <c r="CG41" s="371">
        <f t="shared" si="94"/>
        <v>0</v>
      </c>
      <c r="CH41" s="372">
        <f t="shared" si="95"/>
        <v>0</v>
      </c>
      <c r="CI41" s="371">
        <f t="shared" si="96"/>
        <v>0</v>
      </c>
      <c r="CJ41" s="372">
        <f t="shared" si="97"/>
        <v>5503.732087227414</v>
      </c>
      <c r="CK41" s="371">
        <f t="shared" si="98"/>
        <v>5723.7475728155341</v>
      </c>
      <c r="CL41" s="370">
        <f t="shared" si="99"/>
        <v>0</v>
      </c>
      <c r="CM41" s="371">
        <f t="shared" si="100"/>
        <v>0</v>
      </c>
      <c r="CN41" s="372">
        <f t="shared" si="101"/>
        <v>0</v>
      </c>
      <c r="CO41" s="371">
        <f t="shared" si="102"/>
        <v>0</v>
      </c>
      <c r="CP41" s="372">
        <f t="shared" si="103"/>
        <v>0</v>
      </c>
      <c r="CQ41" s="371">
        <f t="shared" si="104"/>
        <v>0</v>
      </c>
      <c r="CR41" s="372">
        <f t="shared" si="105"/>
        <v>0</v>
      </c>
      <c r="CS41" s="371">
        <f t="shared" si="106"/>
        <v>0</v>
      </c>
      <c r="CT41" s="372">
        <f t="shared" si="107"/>
        <v>0</v>
      </c>
      <c r="CU41" s="371">
        <f t="shared" si="108"/>
        <v>0</v>
      </c>
      <c r="CV41" s="372">
        <f t="shared" si="109"/>
        <v>49533.588785046726</v>
      </c>
      <c r="CW41" s="371">
        <f t="shared" si="110"/>
        <v>51513.728155339806</v>
      </c>
      <c r="CX41" s="372">
        <f t="shared" si="111"/>
        <v>49533.588785046726</v>
      </c>
      <c r="CY41" s="371">
        <f t="shared" si="112"/>
        <v>51513.728155339806</v>
      </c>
      <c r="CZ41" s="370">
        <f t="shared" si="113"/>
        <v>0</v>
      </c>
      <c r="DA41" s="371">
        <f t="shared" si="114"/>
        <v>0</v>
      </c>
      <c r="DB41" s="372">
        <f t="shared" si="115"/>
        <v>0</v>
      </c>
      <c r="DC41" s="371">
        <f t="shared" si="116"/>
        <v>0</v>
      </c>
      <c r="DD41" s="372">
        <f t="shared" si="117"/>
        <v>0</v>
      </c>
      <c r="DE41" s="371">
        <f t="shared" si="118"/>
        <v>0</v>
      </c>
      <c r="DF41" s="372">
        <f t="shared" si="119"/>
        <v>0</v>
      </c>
      <c r="DG41" s="371">
        <f t="shared" si="120"/>
        <v>0</v>
      </c>
      <c r="DH41" s="372">
        <f t="shared" si="121"/>
        <v>0</v>
      </c>
      <c r="DI41" s="371">
        <f t="shared" si="122"/>
        <v>0</v>
      </c>
      <c r="DJ41" s="372">
        <f t="shared" si="123"/>
        <v>35</v>
      </c>
      <c r="DK41" s="371">
        <f t="shared" si="124"/>
        <v>34</v>
      </c>
      <c r="DL41" s="372">
        <f t="shared" si="125"/>
        <v>35</v>
      </c>
      <c r="DM41" s="371">
        <f t="shared" si="126"/>
        <v>34</v>
      </c>
      <c r="DN41" s="370">
        <f t="shared" si="127"/>
        <v>0</v>
      </c>
      <c r="DO41" s="371">
        <f t="shared" si="128"/>
        <v>0</v>
      </c>
      <c r="DP41" s="372">
        <f t="shared" si="129"/>
        <v>0</v>
      </c>
      <c r="DQ41" s="371">
        <f t="shared" si="130"/>
        <v>0</v>
      </c>
      <c r="DR41" s="372">
        <f t="shared" si="131"/>
        <v>0</v>
      </c>
      <c r="DS41" s="371">
        <f t="shared" si="132"/>
        <v>0</v>
      </c>
      <c r="DT41" s="372">
        <f t="shared" si="133"/>
        <v>0</v>
      </c>
      <c r="DU41" s="371">
        <f t="shared" si="134"/>
        <v>0</v>
      </c>
      <c r="DV41" s="372">
        <f t="shared" si="135"/>
        <v>0</v>
      </c>
      <c r="DW41" s="371">
        <f t="shared" si="136"/>
        <v>0</v>
      </c>
      <c r="DX41" s="372">
        <f t="shared" si="137"/>
        <v>1733675.6074766354</v>
      </c>
      <c r="DY41" s="371">
        <f t="shared" si="138"/>
        <v>1751466.7572815535</v>
      </c>
      <c r="DZ41" s="372">
        <f t="shared" si="139"/>
        <v>1733675.6074766354</v>
      </c>
      <c r="EA41" s="371">
        <f t="shared" si="140"/>
        <v>1751466.7572815535</v>
      </c>
    </row>
    <row r="42" spans="1:131">
      <c r="A42" s="511" t="s">
        <v>28</v>
      </c>
      <c r="B42" s="501" t="s">
        <v>583</v>
      </c>
      <c r="C42" s="505"/>
      <c r="D42" s="435">
        <v>101602</v>
      </c>
      <c r="E42" s="435">
        <v>10</v>
      </c>
      <c r="F42" s="419"/>
      <c r="G42" s="420"/>
      <c r="H42" s="419"/>
      <c r="I42" s="420"/>
      <c r="J42" s="419"/>
      <c r="K42" s="420"/>
      <c r="L42" s="419"/>
      <c r="M42" s="420"/>
      <c r="N42" s="419"/>
      <c r="O42" s="420"/>
      <c r="P42" s="419"/>
      <c r="Q42" s="420"/>
      <c r="R42" s="419"/>
      <c r="S42" s="420"/>
      <c r="T42" s="419"/>
      <c r="U42" s="420"/>
      <c r="V42" s="419"/>
      <c r="W42" s="420"/>
      <c r="X42" s="419"/>
      <c r="Y42" s="420"/>
      <c r="Z42" s="419"/>
      <c r="AA42" s="420"/>
      <c r="AB42" s="419"/>
      <c r="AC42" s="420"/>
      <c r="AD42" s="419"/>
      <c r="AE42" s="420"/>
      <c r="AF42" s="419"/>
      <c r="AG42" s="420"/>
      <c r="AH42" s="419"/>
      <c r="AI42" s="420"/>
      <c r="AJ42" s="419"/>
      <c r="AK42" s="420"/>
      <c r="AL42" s="419"/>
      <c r="AM42" s="420"/>
      <c r="AN42" s="419"/>
      <c r="AO42" s="420"/>
      <c r="AP42" s="419"/>
      <c r="AQ42" s="420"/>
      <c r="AR42" s="419"/>
      <c r="AS42" s="420"/>
      <c r="AT42" s="419">
        <v>55</v>
      </c>
      <c r="AU42" s="420">
        <v>52</v>
      </c>
      <c r="AV42" s="419"/>
      <c r="AW42" s="420"/>
      <c r="AX42" s="419"/>
      <c r="AY42" s="420"/>
      <c r="AZ42" s="419">
        <v>1</v>
      </c>
      <c r="BA42" s="421">
        <v>1</v>
      </c>
      <c r="BB42" s="422"/>
      <c r="BC42" s="420"/>
      <c r="BD42" s="419"/>
      <c r="BE42" s="420"/>
      <c r="BF42" s="419"/>
      <c r="BG42" s="420"/>
      <c r="BH42" s="419"/>
      <c r="BI42" s="420"/>
      <c r="BJ42" s="419"/>
      <c r="BK42" s="420"/>
      <c r="BL42" s="419">
        <v>2968189</v>
      </c>
      <c r="BM42" s="423">
        <v>2782461</v>
      </c>
      <c r="BN42" s="370">
        <f t="shared" si="75"/>
        <v>0</v>
      </c>
      <c r="BO42" s="371">
        <f t="shared" si="76"/>
        <v>0</v>
      </c>
      <c r="BP42" s="372">
        <f t="shared" si="77"/>
        <v>0</v>
      </c>
      <c r="BQ42" s="371">
        <f t="shared" si="78"/>
        <v>0</v>
      </c>
      <c r="BR42" s="372">
        <f t="shared" si="79"/>
        <v>0</v>
      </c>
      <c r="BS42" s="371">
        <f t="shared" si="80"/>
        <v>0</v>
      </c>
      <c r="BT42" s="372">
        <f t="shared" si="81"/>
        <v>0</v>
      </c>
      <c r="BU42" s="371">
        <f t="shared" si="82"/>
        <v>0</v>
      </c>
      <c r="BV42" s="372">
        <f t="shared" si="83"/>
        <v>0</v>
      </c>
      <c r="BW42" s="371">
        <f t="shared" si="84"/>
        <v>0</v>
      </c>
      <c r="BX42" s="372">
        <f t="shared" si="85"/>
        <v>507</v>
      </c>
      <c r="BY42" s="371">
        <f t="shared" si="86"/>
        <v>480</v>
      </c>
      <c r="BZ42" s="370">
        <f t="shared" si="87"/>
        <v>0</v>
      </c>
      <c r="CA42" s="371">
        <f t="shared" si="88"/>
        <v>0</v>
      </c>
      <c r="CB42" s="372">
        <f t="shared" si="89"/>
        <v>0</v>
      </c>
      <c r="CC42" s="371">
        <f t="shared" si="90"/>
        <v>0</v>
      </c>
      <c r="CD42" s="372">
        <f t="shared" si="91"/>
        <v>0</v>
      </c>
      <c r="CE42" s="371">
        <f t="shared" si="92"/>
        <v>0</v>
      </c>
      <c r="CF42" s="372">
        <f t="shared" si="93"/>
        <v>0</v>
      </c>
      <c r="CG42" s="371">
        <f t="shared" si="94"/>
        <v>0</v>
      </c>
      <c r="CH42" s="372">
        <f t="shared" si="95"/>
        <v>0</v>
      </c>
      <c r="CI42" s="371">
        <f t="shared" si="96"/>
        <v>0</v>
      </c>
      <c r="CJ42" s="372">
        <f t="shared" si="97"/>
        <v>5854.41617357002</v>
      </c>
      <c r="CK42" s="371">
        <f t="shared" si="98"/>
        <v>5796.7937499999998</v>
      </c>
      <c r="CL42" s="370">
        <f t="shared" si="99"/>
        <v>0</v>
      </c>
      <c r="CM42" s="371">
        <f t="shared" si="100"/>
        <v>0</v>
      </c>
      <c r="CN42" s="372">
        <f t="shared" si="101"/>
        <v>0</v>
      </c>
      <c r="CO42" s="371">
        <f t="shared" si="102"/>
        <v>0</v>
      </c>
      <c r="CP42" s="372">
        <f t="shared" si="103"/>
        <v>0</v>
      </c>
      <c r="CQ42" s="371">
        <f t="shared" si="104"/>
        <v>0</v>
      </c>
      <c r="CR42" s="372">
        <f t="shared" si="105"/>
        <v>0</v>
      </c>
      <c r="CS42" s="371">
        <f t="shared" si="106"/>
        <v>0</v>
      </c>
      <c r="CT42" s="372">
        <f t="shared" si="107"/>
        <v>0</v>
      </c>
      <c r="CU42" s="371">
        <f t="shared" si="108"/>
        <v>0</v>
      </c>
      <c r="CV42" s="372">
        <f t="shared" si="109"/>
        <v>52689.745562130178</v>
      </c>
      <c r="CW42" s="371">
        <f t="shared" si="110"/>
        <v>52171.143749999996</v>
      </c>
      <c r="CX42" s="372">
        <f t="shared" si="111"/>
        <v>52689.745562130178</v>
      </c>
      <c r="CY42" s="371">
        <f t="shared" si="112"/>
        <v>52171.143749999996</v>
      </c>
      <c r="CZ42" s="370">
        <f t="shared" si="113"/>
        <v>0</v>
      </c>
      <c r="DA42" s="371">
        <f t="shared" si="114"/>
        <v>0</v>
      </c>
      <c r="DB42" s="372">
        <f t="shared" si="115"/>
        <v>0</v>
      </c>
      <c r="DC42" s="371">
        <f t="shared" si="116"/>
        <v>0</v>
      </c>
      <c r="DD42" s="372">
        <f t="shared" si="117"/>
        <v>0</v>
      </c>
      <c r="DE42" s="371">
        <f t="shared" si="118"/>
        <v>0</v>
      </c>
      <c r="DF42" s="372">
        <f t="shared" si="119"/>
        <v>0</v>
      </c>
      <c r="DG42" s="371">
        <f t="shared" si="120"/>
        <v>0</v>
      </c>
      <c r="DH42" s="372">
        <f t="shared" si="121"/>
        <v>0</v>
      </c>
      <c r="DI42" s="371">
        <f t="shared" si="122"/>
        <v>0</v>
      </c>
      <c r="DJ42" s="372">
        <f t="shared" si="123"/>
        <v>56</v>
      </c>
      <c r="DK42" s="371">
        <f t="shared" si="124"/>
        <v>53</v>
      </c>
      <c r="DL42" s="372">
        <f t="shared" si="125"/>
        <v>56</v>
      </c>
      <c r="DM42" s="371">
        <f t="shared" si="126"/>
        <v>53</v>
      </c>
      <c r="DN42" s="370">
        <f t="shared" si="127"/>
        <v>0</v>
      </c>
      <c r="DO42" s="371">
        <f t="shared" si="128"/>
        <v>0</v>
      </c>
      <c r="DP42" s="372">
        <f t="shared" si="129"/>
        <v>0</v>
      </c>
      <c r="DQ42" s="371">
        <f t="shared" si="130"/>
        <v>0</v>
      </c>
      <c r="DR42" s="372">
        <f t="shared" si="131"/>
        <v>0</v>
      </c>
      <c r="DS42" s="371">
        <f t="shared" si="132"/>
        <v>0</v>
      </c>
      <c r="DT42" s="372">
        <f t="shared" si="133"/>
        <v>0</v>
      </c>
      <c r="DU42" s="371">
        <f t="shared" si="134"/>
        <v>0</v>
      </c>
      <c r="DV42" s="372">
        <f t="shared" si="135"/>
        <v>0</v>
      </c>
      <c r="DW42" s="371">
        <f t="shared" si="136"/>
        <v>0</v>
      </c>
      <c r="DX42" s="372">
        <f t="shared" si="137"/>
        <v>2950625.75147929</v>
      </c>
      <c r="DY42" s="371">
        <f t="shared" si="138"/>
        <v>2765070.6187499999</v>
      </c>
      <c r="DZ42" s="372">
        <f t="shared" si="139"/>
        <v>2950625.75147929</v>
      </c>
      <c r="EA42" s="371">
        <f t="shared" si="140"/>
        <v>2765070.6187499999</v>
      </c>
    </row>
    <row r="43" spans="1:131">
      <c r="A43" s="500" t="s">
        <v>28</v>
      </c>
      <c r="B43" s="501" t="s">
        <v>584</v>
      </c>
      <c r="C43" s="505" t="s">
        <v>592</v>
      </c>
      <c r="D43" s="435">
        <v>102076</v>
      </c>
      <c r="E43" s="435">
        <v>10</v>
      </c>
      <c r="F43" s="419"/>
      <c r="G43" s="420"/>
      <c r="H43" s="419"/>
      <c r="I43" s="420"/>
      <c r="J43" s="419"/>
      <c r="K43" s="420"/>
      <c r="L43" s="419"/>
      <c r="M43" s="420"/>
      <c r="N43" s="419"/>
      <c r="O43" s="420"/>
      <c r="P43" s="419"/>
      <c r="Q43" s="420"/>
      <c r="R43" s="419"/>
      <c r="S43" s="420"/>
      <c r="T43" s="419"/>
      <c r="U43" s="420"/>
      <c r="V43" s="419"/>
      <c r="W43" s="420"/>
      <c r="X43" s="419"/>
      <c r="Y43" s="420"/>
      <c r="Z43" s="419"/>
      <c r="AA43" s="420"/>
      <c r="AB43" s="419"/>
      <c r="AC43" s="420"/>
      <c r="AD43" s="419"/>
      <c r="AE43" s="420"/>
      <c r="AF43" s="419"/>
      <c r="AG43" s="420"/>
      <c r="AH43" s="419"/>
      <c r="AI43" s="420"/>
      <c r="AJ43" s="419"/>
      <c r="AK43" s="420"/>
      <c r="AL43" s="419"/>
      <c r="AM43" s="420"/>
      <c r="AN43" s="419"/>
      <c r="AO43" s="420"/>
      <c r="AP43" s="419"/>
      <c r="AQ43" s="420"/>
      <c r="AR43" s="419"/>
      <c r="AS43" s="420"/>
      <c r="AT43" s="419">
        <v>27</v>
      </c>
      <c r="AU43" s="420">
        <v>0</v>
      </c>
      <c r="AV43" s="419"/>
      <c r="AW43" s="420"/>
      <c r="AX43" s="419"/>
      <c r="AY43" s="420"/>
      <c r="AZ43" s="419">
        <v>11</v>
      </c>
      <c r="BA43" s="421">
        <v>39</v>
      </c>
      <c r="BB43" s="422"/>
      <c r="BC43" s="420"/>
      <c r="BD43" s="419"/>
      <c r="BE43" s="420"/>
      <c r="BF43" s="419"/>
      <c r="BG43" s="420"/>
      <c r="BH43" s="419"/>
      <c r="BI43" s="420"/>
      <c r="BJ43" s="419"/>
      <c r="BK43" s="420"/>
      <c r="BL43" s="419">
        <v>2362362</v>
      </c>
      <c r="BM43" s="423">
        <v>2395602</v>
      </c>
      <c r="BN43" s="370">
        <f t="shared" si="75"/>
        <v>0</v>
      </c>
      <c r="BO43" s="371">
        <f t="shared" si="76"/>
        <v>0</v>
      </c>
      <c r="BP43" s="372">
        <f t="shared" si="77"/>
        <v>0</v>
      </c>
      <c r="BQ43" s="371">
        <f t="shared" si="78"/>
        <v>0</v>
      </c>
      <c r="BR43" s="372">
        <f t="shared" si="79"/>
        <v>0</v>
      </c>
      <c r="BS43" s="371">
        <f t="shared" si="80"/>
        <v>0</v>
      </c>
      <c r="BT43" s="372">
        <f t="shared" si="81"/>
        <v>0</v>
      </c>
      <c r="BU43" s="371">
        <f t="shared" si="82"/>
        <v>0</v>
      </c>
      <c r="BV43" s="372">
        <f t="shared" si="83"/>
        <v>0</v>
      </c>
      <c r="BW43" s="371">
        <f t="shared" si="84"/>
        <v>0</v>
      </c>
      <c r="BX43" s="372">
        <f t="shared" si="85"/>
        <v>375</v>
      </c>
      <c r="BY43" s="371">
        <f t="shared" si="86"/>
        <v>468</v>
      </c>
      <c r="BZ43" s="370">
        <f t="shared" si="87"/>
        <v>0</v>
      </c>
      <c r="CA43" s="371">
        <f t="shared" si="88"/>
        <v>0</v>
      </c>
      <c r="CB43" s="372">
        <f t="shared" si="89"/>
        <v>0</v>
      </c>
      <c r="CC43" s="371">
        <f t="shared" si="90"/>
        <v>0</v>
      </c>
      <c r="CD43" s="372">
        <f t="shared" si="91"/>
        <v>0</v>
      </c>
      <c r="CE43" s="371">
        <f t="shared" si="92"/>
        <v>0</v>
      </c>
      <c r="CF43" s="372">
        <f t="shared" si="93"/>
        <v>0</v>
      </c>
      <c r="CG43" s="371">
        <f t="shared" si="94"/>
        <v>0</v>
      </c>
      <c r="CH43" s="372">
        <f t="shared" si="95"/>
        <v>0</v>
      </c>
      <c r="CI43" s="371">
        <f t="shared" si="96"/>
        <v>0</v>
      </c>
      <c r="CJ43" s="372">
        <f t="shared" si="97"/>
        <v>6299.6319999999996</v>
      </c>
      <c r="CK43" s="371">
        <f t="shared" si="98"/>
        <v>5118.8076923076924</v>
      </c>
      <c r="CL43" s="370">
        <f t="shared" si="99"/>
        <v>0</v>
      </c>
      <c r="CM43" s="371">
        <f t="shared" si="100"/>
        <v>0</v>
      </c>
      <c r="CN43" s="372">
        <f t="shared" si="101"/>
        <v>0</v>
      </c>
      <c r="CO43" s="371">
        <f t="shared" si="102"/>
        <v>0</v>
      </c>
      <c r="CP43" s="372">
        <f t="shared" si="103"/>
        <v>0</v>
      </c>
      <c r="CQ43" s="371">
        <f t="shared" si="104"/>
        <v>0</v>
      </c>
      <c r="CR43" s="372">
        <f t="shared" si="105"/>
        <v>0</v>
      </c>
      <c r="CS43" s="371">
        <f t="shared" si="106"/>
        <v>0</v>
      </c>
      <c r="CT43" s="372">
        <f t="shared" si="107"/>
        <v>0</v>
      </c>
      <c r="CU43" s="371">
        <f t="shared" si="108"/>
        <v>0</v>
      </c>
      <c r="CV43" s="372">
        <f t="shared" si="109"/>
        <v>56696.687999999995</v>
      </c>
      <c r="CW43" s="371">
        <f t="shared" si="110"/>
        <v>46069.269230769234</v>
      </c>
      <c r="CX43" s="372">
        <f t="shared" si="111"/>
        <v>56696.687999999995</v>
      </c>
      <c r="CY43" s="371">
        <f t="shared" si="112"/>
        <v>46069.269230769234</v>
      </c>
      <c r="CZ43" s="370">
        <f t="shared" si="113"/>
        <v>0</v>
      </c>
      <c r="DA43" s="371">
        <f t="shared" si="114"/>
        <v>0</v>
      </c>
      <c r="DB43" s="372">
        <f t="shared" si="115"/>
        <v>0</v>
      </c>
      <c r="DC43" s="371">
        <f t="shared" si="116"/>
        <v>0</v>
      </c>
      <c r="DD43" s="372">
        <f t="shared" si="117"/>
        <v>0</v>
      </c>
      <c r="DE43" s="371">
        <f t="shared" si="118"/>
        <v>0</v>
      </c>
      <c r="DF43" s="372">
        <f t="shared" si="119"/>
        <v>0</v>
      </c>
      <c r="DG43" s="371">
        <f t="shared" si="120"/>
        <v>0</v>
      </c>
      <c r="DH43" s="372">
        <f t="shared" si="121"/>
        <v>0</v>
      </c>
      <c r="DI43" s="371">
        <f t="shared" si="122"/>
        <v>0</v>
      </c>
      <c r="DJ43" s="372">
        <f t="shared" si="123"/>
        <v>38</v>
      </c>
      <c r="DK43" s="371">
        <f t="shared" si="124"/>
        <v>39</v>
      </c>
      <c r="DL43" s="372">
        <f t="shared" si="125"/>
        <v>38</v>
      </c>
      <c r="DM43" s="371">
        <f t="shared" si="126"/>
        <v>39</v>
      </c>
      <c r="DN43" s="370">
        <f t="shared" si="127"/>
        <v>0</v>
      </c>
      <c r="DO43" s="371">
        <f t="shared" si="128"/>
        <v>0</v>
      </c>
      <c r="DP43" s="372">
        <f t="shared" si="129"/>
        <v>0</v>
      </c>
      <c r="DQ43" s="371">
        <f t="shared" si="130"/>
        <v>0</v>
      </c>
      <c r="DR43" s="372">
        <f t="shared" si="131"/>
        <v>0</v>
      </c>
      <c r="DS43" s="371">
        <f t="shared" si="132"/>
        <v>0</v>
      </c>
      <c r="DT43" s="372">
        <f t="shared" si="133"/>
        <v>0</v>
      </c>
      <c r="DU43" s="371">
        <f t="shared" si="134"/>
        <v>0</v>
      </c>
      <c r="DV43" s="372">
        <f t="shared" si="135"/>
        <v>0</v>
      </c>
      <c r="DW43" s="371">
        <f t="shared" si="136"/>
        <v>0</v>
      </c>
      <c r="DX43" s="372">
        <f t="shared" si="137"/>
        <v>2154474.1439999999</v>
      </c>
      <c r="DY43" s="371">
        <f t="shared" si="138"/>
        <v>1796701.5000000002</v>
      </c>
      <c r="DZ43" s="372">
        <f t="shared" si="139"/>
        <v>2154474.1439999999</v>
      </c>
      <c r="EA43" s="371">
        <f t="shared" si="140"/>
        <v>1796701.5000000002</v>
      </c>
    </row>
    <row r="44" spans="1:131">
      <c r="A44" s="500" t="s">
        <v>28</v>
      </c>
      <c r="B44" s="501" t="s">
        <v>585</v>
      </c>
      <c r="C44" s="510"/>
      <c r="D44" s="435">
        <v>102313</v>
      </c>
      <c r="E44" s="435">
        <v>12</v>
      </c>
      <c r="F44" s="419"/>
      <c r="G44" s="420"/>
      <c r="H44" s="419"/>
      <c r="I44" s="420"/>
      <c r="J44" s="419"/>
      <c r="K44" s="420"/>
      <c r="L44" s="419"/>
      <c r="M44" s="420"/>
      <c r="N44" s="419"/>
      <c r="O44" s="420"/>
      <c r="P44" s="419"/>
      <c r="Q44" s="420"/>
      <c r="R44" s="419"/>
      <c r="S44" s="420"/>
      <c r="T44" s="419"/>
      <c r="U44" s="420"/>
      <c r="V44" s="419"/>
      <c r="W44" s="420"/>
      <c r="X44" s="419"/>
      <c r="Y44" s="420"/>
      <c r="Z44" s="419"/>
      <c r="AA44" s="420"/>
      <c r="AB44" s="419"/>
      <c r="AC44" s="420"/>
      <c r="AD44" s="419"/>
      <c r="AE44" s="420"/>
      <c r="AF44" s="419"/>
      <c r="AG44" s="420"/>
      <c r="AH44" s="419"/>
      <c r="AI44" s="420"/>
      <c r="AJ44" s="419"/>
      <c r="AK44" s="420"/>
      <c r="AL44" s="419"/>
      <c r="AM44" s="420"/>
      <c r="AN44" s="419"/>
      <c r="AO44" s="420"/>
      <c r="AP44" s="419"/>
      <c r="AQ44" s="420"/>
      <c r="AR44" s="419"/>
      <c r="AS44" s="420"/>
      <c r="AT44" s="419">
        <v>54</v>
      </c>
      <c r="AU44" s="420">
        <v>46</v>
      </c>
      <c r="AV44" s="419"/>
      <c r="AW44" s="420"/>
      <c r="AX44" s="419"/>
      <c r="AY44" s="420"/>
      <c r="AZ44" s="419">
        <v>4</v>
      </c>
      <c r="BA44" s="421">
        <v>3</v>
      </c>
      <c r="BB44" s="422"/>
      <c r="BC44" s="420"/>
      <c r="BD44" s="419"/>
      <c r="BE44" s="420"/>
      <c r="BF44" s="419"/>
      <c r="BG44" s="420"/>
      <c r="BH44" s="419"/>
      <c r="BI44" s="420"/>
      <c r="BJ44" s="419"/>
      <c r="BK44" s="420"/>
      <c r="BL44" s="419">
        <v>3173219</v>
      </c>
      <c r="BM44" s="423">
        <v>2699191</v>
      </c>
      <c r="BN44" s="370">
        <f t="shared" si="75"/>
        <v>0</v>
      </c>
      <c r="BO44" s="371">
        <f t="shared" si="76"/>
        <v>0</v>
      </c>
      <c r="BP44" s="372">
        <f t="shared" si="77"/>
        <v>0</v>
      </c>
      <c r="BQ44" s="371">
        <f t="shared" si="78"/>
        <v>0</v>
      </c>
      <c r="BR44" s="372">
        <f t="shared" si="79"/>
        <v>0</v>
      </c>
      <c r="BS44" s="371">
        <f t="shared" si="80"/>
        <v>0</v>
      </c>
      <c r="BT44" s="372">
        <f t="shared" si="81"/>
        <v>0</v>
      </c>
      <c r="BU44" s="371">
        <f t="shared" si="82"/>
        <v>0</v>
      </c>
      <c r="BV44" s="372">
        <f t="shared" si="83"/>
        <v>0</v>
      </c>
      <c r="BW44" s="371">
        <f t="shared" si="84"/>
        <v>0</v>
      </c>
      <c r="BX44" s="372">
        <f t="shared" si="85"/>
        <v>534</v>
      </c>
      <c r="BY44" s="371">
        <f t="shared" si="86"/>
        <v>450</v>
      </c>
      <c r="BZ44" s="370">
        <f t="shared" si="87"/>
        <v>0</v>
      </c>
      <c r="CA44" s="371">
        <f t="shared" si="88"/>
        <v>0</v>
      </c>
      <c r="CB44" s="372">
        <f t="shared" si="89"/>
        <v>0</v>
      </c>
      <c r="CC44" s="371">
        <f t="shared" si="90"/>
        <v>0</v>
      </c>
      <c r="CD44" s="372">
        <f t="shared" si="91"/>
        <v>0</v>
      </c>
      <c r="CE44" s="371">
        <f t="shared" si="92"/>
        <v>0</v>
      </c>
      <c r="CF44" s="372">
        <f t="shared" si="93"/>
        <v>0</v>
      </c>
      <c r="CG44" s="371">
        <f t="shared" si="94"/>
        <v>0</v>
      </c>
      <c r="CH44" s="372">
        <f t="shared" si="95"/>
        <v>0</v>
      </c>
      <c r="CI44" s="371">
        <f t="shared" si="96"/>
        <v>0</v>
      </c>
      <c r="CJ44" s="372">
        <f t="shared" si="97"/>
        <v>5942.3576779026216</v>
      </c>
      <c r="CK44" s="371">
        <f t="shared" si="98"/>
        <v>5998.2022222222222</v>
      </c>
      <c r="CL44" s="370">
        <f t="shared" si="99"/>
        <v>0</v>
      </c>
      <c r="CM44" s="371">
        <f t="shared" si="100"/>
        <v>0</v>
      </c>
      <c r="CN44" s="372">
        <f t="shared" si="101"/>
        <v>0</v>
      </c>
      <c r="CO44" s="371">
        <f t="shared" si="102"/>
        <v>0</v>
      </c>
      <c r="CP44" s="372">
        <f t="shared" si="103"/>
        <v>0</v>
      </c>
      <c r="CQ44" s="371">
        <f t="shared" si="104"/>
        <v>0</v>
      </c>
      <c r="CR44" s="372">
        <f t="shared" si="105"/>
        <v>0</v>
      </c>
      <c r="CS44" s="371">
        <f t="shared" si="106"/>
        <v>0</v>
      </c>
      <c r="CT44" s="372">
        <f t="shared" si="107"/>
        <v>0</v>
      </c>
      <c r="CU44" s="371">
        <f t="shared" si="108"/>
        <v>0</v>
      </c>
      <c r="CV44" s="372">
        <f t="shared" si="109"/>
        <v>53481.219101123592</v>
      </c>
      <c r="CW44" s="371">
        <f t="shared" si="110"/>
        <v>53983.82</v>
      </c>
      <c r="CX44" s="372">
        <f t="shared" si="111"/>
        <v>53481.219101123592</v>
      </c>
      <c r="CY44" s="371">
        <f t="shared" si="112"/>
        <v>53983.820000000007</v>
      </c>
      <c r="CZ44" s="370">
        <f t="shared" si="113"/>
        <v>0</v>
      </c>
      <c r="DA44" s="371">
        <f t="shared" si="114"/>
        <v>0</v>
      </c>
      <c r="DB44" s="372">
        <f t="shared" si="115"/>
        <v>0</v>
      </c>
      <c r="DC44" s="371">
        <f t="shared" si="116"/>
        <v>0</v>
      </c>
      <c r="DD44" s="372">
        <f t="shared" si="117"/>
        <v>0</v>
      </c>
      <c r="DE44" s="371">
        <f t="shared" si="118"/>
        <v>0</v>
      </c>
      <c r="DF44" s="372">
        <f t="shared" si="119"/>
        <v>0</v>
      </c>
      <c r="DG44" s="371">
        <f t="shared" si="120"/>
        <v>0</v>
      </c>
      <c r="DH44" s="372">
        <f t="shared" si="121"/>
        <v>0</v>
      </c>
      <c r="DI44" s="371">
        <f t="shared" si="122"/>
        <v>0</v>
      </c>
      <c r="DJ44" s="372">
        <f t="shared" si="123"/>
        <v>58</v>
      </c>
      <c r="DK44" s="371">
        <f t="shared" si="124"/>
        <v>49</v>
      </c>
      <c r="DL44" s="372">
        <f t="shared" si="125"/>
        <v>58</v>
      </c>
      <c r="DM44" s="371">
        <f t="shared" si="126"/>
        <v>49</v>
      </c>
      <c r="DN44" s="370">
        <f t="shared" si="127"/>
        <v>0</v>
      </c>
      <c r="DO44" s="371">
        <f t="shared" si="128"/>
        <v>0</v>
      </c>
      <c r="DP44" s="372">
        <f t="shared" si="129"/>
        <v>0</v>
      </c>
      <c r="DQ44" s="371">
        <f t="shared" si="130"/>
        <v>0</v>
      </c>
      <c r="DR44" s="372">
        <f t="shared" si="131"/>
        <v>0</v>
      </c>
      <c r="DS44" s="371">
        <f t="shared" si="132"/>
        <v>0</v>
      </c>
      <c r="DT44" s="372">
        <f t="shared" si="133"/>
        <v>0</v>
      </c>
      <c r="DU44" s="371">
        <f t="shared" si="134"/>
        <v>0</v>
      </c>
      <c r="DV44" s="372">
        <f t="shared" si="135"/>
        <v>0</v>
      </c>
      <c r="DW44" s="371">
        <f t="shared" si="136"/>
        <v>0</v>
      </c>
      <c r="DX44" s="372">
        <f t="shared" si="137"/>
        <v>3101910.7078651683</v>
      </c>
      <c r="DY44" s="371">
        <f t="shared" si="138"/>
        <v>2645207.1800000002</v>
      </c>
      <c r="DZ44" s="372">
        <f t="shared" si="139"/>
        <v>3101910.7078651683</v>
      </c>
      <c r="EA44" s="371">
        <f t="shared" si="140"/>
        <v>2645207.1800000002</v>
      </c>
    </row>
    <row r="45" spans="1:131">
      <c r="A45" s="500" t="s">
        <v>28</v>
      </c>
      <c r="B45" s="501" t="s">
        <v>586</v>
      </c>
      <c r="C45" s="505"/>
      <c r="D45" s="435">
        <v>101462</v>
      </c>
      <c r="E45" s="435">
        <v>13</v>
      </c>
      <c r="F45" s="419"/>
      <c r="G45" s="420"/>
      <c r="H45" s="419"/>
      <c r="I45" s="420"/>
      <c r="J45" s="419"/>
      <c r="K45" s="420"/>
      <c r="L45" s="419"/>
      <c r="M45" s="420"/>
      <c r="N45" s="419"/>
      <c r="O45" s="420"/>
      <c r="P45" s="419"/>
      <c r="Q45" s="420"/>
      <c r="R45" s="419"/>
      <c r="S45" s="420"/>
      <c r="T45" s="419"/>
      <c r="U45" s="420"/>
      <c r="V45" s="419"/>
      <c r="W45" s="420"/>
      <c r="X45" s="419"/>
      <c r="Y45" s="420"/>
      <c r="Z45" s="419"/>
      <c r="AA45" s="420"/>
      <c r="AB45" s="419"/>
      <c r="AC45" s="420"/>
      <c r="AD45" s="419"/>
      <c r="AE45" s="420"/>
      <c r="AF45" s="419"/>
      <c r="AG45" s="420"/>
      <c r="AH45" s="419"/>
      <c r="AI45" s="420"/>
      <c r="AJ45" s="419"/>
      <c r="AK45" s="420"/>
      <c r="AL45" s="419"/>
      <c r="AM45" s="420"/>
      <c r="AN45" s="419"/>
      <c r="AO45" s="420"/>
      <c r="AP45" s="419"/>
      <c r="AQ45" s="420"/>
      <c r="AR45" s="419"/>
      <c r="AS45" s="420"/>
      <c r="AT45" s="419">
        <v>31</v>
      </c>
      <c r="AU45" s="420">
        <v>30</v>
      </c>
      <c r="AV45" s="419"/>
      <c r="AW45" s="420"/>
      <c r="AX45" s="419"/>
      <c r="AY45" s="420"/>
      <c r="AZ45" s="419"/>
      <c r="BA45" s="421">
        <v>1</v>
      </c>
      <c r="BB45" s="422"/>
      <c r="BC45" s="420"/>
      <c r="BD45" s="419"/>
      <c r="BE45" s="420"/>
      <c r="BF45" s="419"/>
      <c r="BG45" s="420"/>
      <c r="BH45" s="419"/>
      <c r="BI45" s="420"/>
      <c r="BJ45" s="419"/>
      <c r="BK45" s="420"/>
      <c r="BL45" s="419">
        <v>1557707</v>
      </c>
      <c r="BM45" s="423">
        <v>1550809</v>
      </c>
      <c r="BN45" s="370">
        <f t="shared" si="75"/>
        <v>0</v>
      </c>
      <c r="BO45" s="371">
        <f t="shared" si="76"/>
        <v>0</v>
      </c>
      <c r="BP45" s="372">
        <f t="shared" si="77"/>
        <v>0</v>
      </c>
      <c r="BQ45" s="371">
        <f t="shared" si="78"/>
        <v>0</v>
      </c>
      <c r="BR45" s="372">
        <f t="shared" si="79"/>
        <v>0</v>
      </c>
      <c r="BS45" s="371">
        <f t="shared" si="80"/>
        <v>0</v>
      </c>
      <c r="BT45" s="372">
        <f t="shared" si="81"/>
        <v>0</v>
      </c>
      <c r="BU45" s="371">
        <f t="shared" si="82"/>
        <v>0</v>
      </c>
      <c r="BV45" s="372">
        <f t="shared" si="83"/>
        <v>0</v>
      </c>
      <c r="BW45" s="371">
        <f t="shared" si="84"/>
        <v>0</v>
      </c>
      <c r="BX45" s="372">
        <f t="shared" si="85"/>
        <v>279</v>
      </c>
      <c r="BY45" s="371">
        <f t="shared" si="86"/>
        <v>282</v>
      </c>
      <c r="BZ45" s="370">
        <f t="shared" si="87"/>
        <v>0</v>
      </c>
      <c r="CA45" s="371">
        <f t="shared" si="88"/>
        <v>0</v>
      </c>
      <c r="CB45" s="372">
        <f t="shared" si="89"/>
        <v>0</v>
      </c>
      <c r="CC45" s="371">
        <f t="shared" si="90"/>
        <v>0</v>
      </c>
      <c r="CD45" s="372">
        <f t="shared" si="91"/>
        <v>0</v>
      </c>
      <c r="CE45" s="371">
        <f t="shared" si="92"/>
        <v>0</v>
      </c>
      <c r="CF45" s="372">
        <f t="shared" si="93"/>
        <v>0</v>
      </c>
      <c r="CG45" s="371">
        <f t="shared" si="94"/>
        <v>0</v>
      </c>
      <c r="CH45" s="372">
        <f t="shared" si="95"/>
        <v>0</v>
      </c>
      <c r="CI45" s="371">
        <f t="shared" si="96"/>
        <v>0</v>
      </c>
      <c r="CJ45" s="372">
        <f t="shared" si="97"/>
        <v>5583.1792114695345</v>
      </c>
      <c r="CK45" s="371">
        <f t="shared" si="98"/>
        <v>5499.322695035461</v>
      </c>
      <c r="CL45" s="370">
        <f t="shared" si="99"/>
        <v>0</v>
      </c>
      <c r="CM45" s="371">
        <f t="shared" si="100"/>
        <v>0</v>
      </c>
      <c r="CN45" s="372">
        <f t="shared" si="101"/>
        <v>0</v>
      </c>
      <c r="CO45" s="371">
        <f t="shared" si="102"/>
        <v>0</v>
      </c>
      <c r="CP45" s="372">
        <f t="shared" si="103"/>
        <v>0</v>
      </c>
      <c r="CQ45" s="371">
        <f t="shared" si="104"/>
        <v>0</v>
      </c>
      <c r="CR45" s="372">
        <f t="shared" si="105"/>
        <v>0</v>
      </c>
      <c r="CS45" s="371">
        <f t="shared" si="106"/>
        <v>0</v>
      </c>
      <c r="CT45" s="372">
        <f t="shared" si="107"/>
        <v>0</v>
      </c>
      <c r="CU45" s="371">
        <f t="shared" si="108"/>
        <v>0</v>
      </c>
      <c r="CV45" s="372">
        <f t="shared" si="109"/>
        <v>50248.61290322581</v>
      </c>
      <c r="CW45" s="371">
        <f t="shared" si="110"/>
        <v>49493.904255319147</v>
      </c>
      <c r="CX45" s="372">
        <f t="shared" si="111"/>
        <v>50248.61290322581</v>
      </c>
      <c r="CY45" s="371">
        <f t="shared" si="112"/>
        <v>49493.904255319147</v>
      </c>
      <c r="CZ45" s="370">
        <f t="shared" si="113"/>
        <v>0</v>
      </c>
      <c r="DA45" s="371">
        <f t="shared" si="114"/>
        <v>0</v>
      </c>
      <c r="DB45" s="372">
        <f t="shared" si="115"/>
        <v>0</v>
      </c>
      <c r="DC45" s="371">
        <f t="shared" si="116"/>
        <v>0</v>
      </c>
      <c r="DD45" s="372">
        <f t="shared" si="117"/>
        <v>0</v>
      </c>
      <c r="DE45" s="371">
        <f t="shared" si="118"/>
        <v>0</v>
      </c>
      <c r="DF45" s="372">
        <f t="shared" si="119"/>
        <v>0</v>
      </c>
      <c r="DG45" s="371">
        <f t="shared" si="120"/>
        <v>0</v>
      </c>
      <c r="DH45" s="372">
        <f t="shared" si="121"/>
        <v>0</v>
      </c>
      <c r="DI45" s="371">
        <f t="shared" si="122"/>
        <v>0</v>
      </c>
      <c r="DJ45" s="372">
        <f t="shared" si="123"/>
        <v>31</v>
      </c>
      <c r="DK45" s="371">
        <f t="shared" si="124"/>
        <v>31</v>
      </c>
      <c r="DL45" s="372">
        <f t="shared" si="125"/>
        <v>31</v>
      </c>
      <c r="DM45" s="371">
        <f t="shared" si="126"/>
        <v>31</v>
      </c>
      <c r="DN45" s="370">
        <f t="shared" si="127"/>
        <v>0</v>
      </c>
      <c r="DO45" s="371">
        <f t="shared" si="128"/>
        <v>0</v>
      </c>
      <c r="DP45" s="372">
        <f t="shared" si="129"/>
        <v>0</v>
      </c>
      <c r="DQ45" s="371">
        <f t="shared" si="130"/>
        <v>0</v>
      </c>
      <c r="DR45" s="372">
        <f t="shared" si="131"/>
        <v>0</v>
      </c>
      <c r="DS45" s="371">
        <f t="shared" si="132"/>
        <v>0</v>
      </c>
      <c r="DT45" s="372">
        <f t="shared" si="133"/>
        <v>0</v>
      </c>
      <c r="DU45" s="371">
        <f t="shared" si="134"/>
        <v>0</v>
      </c>
      <c r="DV45" s="372">
        <f t="shared" si="135"/>
        <v>0</v>
      </c>
      <c r="DW45" s="371">
        <f t="shared" si="136"/>
        <v>0</v>
      </c>
      <c r="DX45" s="372">
        <f t="shared" si="137"/>
        <v>1557707.0000000002</v>
      </c>
      <c r="DY45" s="371">
        <f t="shared" si="138"/>
        <v>1534311.0319148935</v>
      </c>
      <c r="DZ45" s="372">
        <f t="shared" si="139"/>
        <v>1557707.0000000002</v>
      </c>
      <c r="EA45" s="371">
        <f t="shared" si="140"/>
        <v>1534311.0319148935</v>
      </c>
    </row>
    <row r="46" spans="1:131">
      <c r="A46" s="500" t="s">
        <v>28</v>
      </c>
      <c r="B46" s="501" t="s">
        <v>587</v>
      </c>
      <c r="C46" s="510"/>
      <c r="D46" s="435">
        <v>101471</v>
      </c>
      <c r="E46" s="435">
        <v>13</v>
      </c>
      <c r="F46" s="419"/>
      <c r="G46" s="420"/>
      <c r="H46" s="419"/>
      <c r="I46" s="420"/>
      <c r="J46" s="419"/>
      <c r="K46" s="420"/>
      <c r="L46" s="419"/>
      <c r="M46" s="420"/>
      <c r="N46" s="419"/>
      <c r="O46" s="420"/>
      <c r="P46" s="419"/>
      <c r="Q46" s="420"/>
      <c r="R46" s="419"/>
      <c r="S46" s="420"/>
      <c r="T46" s="419"/>
      <c r="U46" s="420"/>
      <c r="V46" s="419"/>
      <c r="W46" s="420"/>
      <c r="X46" s="419"/>
      <c r="Y46" s="420"/>
      <c r="Z46" s="419"/>
      <c r="AA46" s="420"/>
      <c r="AB46" s="419"/>
      <c r="AC46" s="420"/>
      <c r="AD46" s="419"/>
      <c r="AE46" s="420"/>
      <c r="AF46" s="419"/>
      <c r="AG46" s="420"/>
      <c r="AH46" s="419"/>
      <c r="AI46" s="420"/>
      <c r="AJ46" s="419"/>
      <c r="AK46" s="420"/>
      <c r="AL46" s="419"/>
      <c r="AM46" s="420"/>
      <c r="AN46" s="419"/>
      <c r="AO46" s="420"/>
      <c r="AP46" s="419"/>
      <c r="AQ46" s="420"/>
      <c r="AR46" s="419"/>
      <c r="AS46" s="420"/>
      <c r="AT46" s="419">
        <v>28</v>
      </c>
      <c r="AU46" s="420">
        <v>30</v>
      </c>
      <c r="AV46" s="419"/>
      <c r="AW46" s="420"/>
      <c r="AX46" s="419"/>
      <c r="AY46" s="420"/>
      <c r="AZ46" s="419">
        <v>9</v>
      </c>
      <c r="BA46" s="421">
        <v>9</v>
      </c>
      <c r="BB46" s="422"/>
      <c r="BC46" s="420"/>
      <c r="BD46" s="419"/>
      <c r="BE46" s="420"/>
      <c r="BF46" s="419"/>
      <c r="BG46" s="420"/>
      <c r="BH46" s="419"/>
      <c r="BI46" s="420"/>
      <c r="BJ46" s="419"/>
      <c r="BK46" s="420"/>
      <c r="BL46" s="419">
        <v>2140825</v>
      </c>
      <c r="BM46" s="423">
        <v>2193691</v>
      </c>
      <c r="BN46" s="370">
        <f t="shared" si="75"/>
        <v>0</v>
      </c>
      <c r="BO46" s="371">
        <f t="shared" si="76"/>
        <v>0</v>
      </c>
      <c r="BP46" s="372">
        <f t="shared" si="77"/>
        <v>0</v>
      </c>
      <c r="BQ46" s="371">
        <f t="shared" si="78"/>
        <v>0</v>
      </c>
      <c r="BR46" s="372">
        <f t="shared" si="79"/>
        <v>0</v>
      </c>
      <c r="BS46" s="371">
        <f t="shared" si="80"/>
        <v>0</v>
      </c>
      <c r="BT46" s="372">
        <f t="shared" si="81"/>
        <v>0</v>
      </c>
      <c r="BU46" s="371">
        <f t="shared" si="82"/>
        <v>0</v>
      </c>
      <c r="BV46" s="372">
        <f t="shared" si="83"/>
        <v>0</v>
      </c>
      <c r="BW46" s="371">
        <f t="shared" si="84"/>
        <v>0</v>
      </c>
      <c r="BX46" s="372">
        <f t="shared" si="85"/>
        <v>360</v>
      </c>
      <c r="BY46" s="371">
        <f t="shared" si="86"/>
        <v>378</v>
      </c>
      <c r="BZ46" s="370">
        <f t="shared" si="87"/>
        <v>0</v>
      </c>
      <c r="CA46" s="371">
        <f t="shared" si="88"/>
        <v>0</v>
      </c>
      <c r="CB46" s="372">
        <f t="shared" si="89"/>
        <v>0</v>
      </c>
      <c r="CC46" s="371">
        <f t="shared" si="90"/>
        <v>0</v>
      </c>
      <c r="CD46" s="372">
        <f t="shared" si="91"/>
        <v>0</v>
      </c>
      <c r="CE46" s="371">
        <f t="shared" si="92"/>
        <v>0</v>
      </c>
      <c r="CF46" s="372">
        <f t="shared" si="93"/>
        <v>0</v>
      </c>
      <c r="CG46" s="371">
        <f t="shared" si="94"/>
        <v>0</v>
      </c>
      <c r="CH46" s="372">
        <f t="shared" si="95"/>
        <v>0</v>
      </c>
      <c r="CI46" s="371">
        <f t="shared" si="96"/>
        <v>0</v>
      </c>
      <c r="CJ46" s="372">
        <f t="shared" si="97"/>
        <v>5946.7361111111113</v>
      </c>
      <c r="CK46" s="371">
        <f t="shared" si="98"/>
        <v>5803.4153439153442</v>
      </c>
      <c r="CL46" s="370">
        <f t="shared" si="99"/>
        <v>0</v>
      </c>
      <c r="CM46" s="371">
        <f t="shared" si="100"/>
        <v>0</v>
      </c>
      <c r="CN46" s="372">
        <f t="shared" si="101"/>
        <v>0</v>
      </c>
      <c r="CO46" s="371">
        <f t="shared" si="102"/>
        <v>0</v>
      </c>
      <c r="CP46" s="372">
        <f t="shared" si="103"/>
        <v>0</v>
      </c>
      <c r="CQ46" s="371">
        <f t="shared" si="104"/>
        <v>0</v>
      </c>
      <c r="CR46" s="372">
        <f t="shared" si="105"/>
        <v>0</v>
      </c>
      <c r="CS46" s="371">
        <f t="shared" si="106"/>
        <v>0</v>
      </c>
      <c r="CT46" s="372">
        <f t="shared" si="107"/>
        <v>0</v>
      </c>
      <c r="CU46" s="371">
        <f t="shared" si="108"/>
        <v>0</v>
      </c>
      <c r="CV46" s="372">
        <f t="shared" si="109"/>
        <v>53520.625</v>
      </c>
      <c r="CW46" s="371">
        <f t="shared" si="110"/>
        <v>52230.738095238099</v>
      </c>
      <c r="CX46" s="372">
        <f t="shared" si="111"/>
        <v>53520.625</v>
      </c>
      <c r="CY46" s="371">
        <f t="shared" si="112"/>
        <v>52230.738095238099</v>
      </c>
      <c r="CZ46" s="370">
        <f t="shared" si="113"/>
        <v>0</v>
      </c>
      <c r="DA46" s="371">
        <f t="shared" si="114"/>
        <v>0</v>
      </c>
      <c r="DB46" s="372">
        <f t="shared" si="115"/>
        <v>0</v>
      </c>
      <c r="DC46" s="371">
        <f t="shared" si="116"/>
        <v>0</v>
      </c>
      <c r="DD46" s="372">
        <f t="shared" si="117"/>
        <v>0</v>
      </c>
      <c r="DE46" s="371">
        <f t="shared" si="118"/>
        <v>0</v>
      </c>
      <c r="DF46" s="372">
        <f t="shared" si="119"/>
        <v>0</v>
      </c>
      <c r="DG46" s="371">
        <f t="shared" si="120"/>
        <v>0</v>
      </c>
      <c r="DH46" s="372">
        <f t="shared" si="121"/>
        <v>0</v>
      </c>
      <c r="DI46" s="371">
        <f t="shared" si="122"/>
        <v>0</v>
      </c>
      <c r="DJ46" s="372">
        <f t="shared" si="123"/>
        <v>37</v>
      </c>
      <c r="DK46" s="371">
        <f t="shared" si="124"/>
        <v>39</v>
      </c>
      <c r="DL46" s="372">
        <f t="shared" si="125"/>
        <v>37</v>
      </c>
      <c r="DM46" s="371">
        <f t="shared" si="126"/>
        <v>39</v>
      </c>
      <c r="DN46" s="370">
        <f t="shared" si="127"/>
        <v>0</v>
      </c>
      <c r="DO46" s="371">
        <f t="shared" si="128"/>
        <v>0</v>
      </c>
      <c r="DP46" s="372">
        <f t="shared" si="129"/>
        <v>0</v>
      </c>
      <c r="DQ46" s="371">
        <f t="shared" si="130"/>
        <v>0</v>
      </c>
      <c r="DR46" s="372">
        <f t="shared" si="131"/>
        <v>0</v>
      </c>
      <c r="DS46" s="371">
        <f t="shared" si="132"/>
        <v>0</v>
      </c>
      <c r="DT46" s="372">
        <f t="shared" si="133"/>
        <v>0</v>
      </c>
      <c r="DU46" s="371">
        <f t="shared" si="134"/>
        <v>0</v>
      </c>
      <c r="DV46" s="372">
        <f t="shared" si="135"/>
        <v>0</v>
      </c>
      <c r="DW46" s="371">
        <f t="shared" si="136"/>
        <v>0</v>
      </c>
      <c r="DX46" s="372">
        <f t="shared" si="137"/>
        <v>1980263.125</v>
      </c>
      <c r="DY46" s="371">
        <f t="shared" si="138"/>
        <v>2036998.7857142859</v>
      </c>
      <c r="DZ46" s="372">
        <f t="shared" si="139"/>
        <v>1980263.125</v>
      </c>
      <c r="EA46" s="371">
        <f t="shared" si="140"/>
        <v>2036998.7857142859</v>
      </c>
    </row>
    <row r="47" spans="1:131">
      <c r="A47" s="500" t="s">
        <v>28</v>
      </c>
      <c r="B47" s="501" t="s">
        <v>588</v>
      </c>
      <c r="C47" s="510"/>
      <c r="D47" s="435">
        <v>101994</v>
      </c>
      <c r="E47" s="435">
        <v>13</v>
      </c>
      <c r="F47" s="419"/>
      <c r="G47" s="420"/>
      <c r="H47" s="419"/>
      <c r="I47" s="420"/>
      <c r="J47" s="419"/>
      <c r="K47" s="420"/>
      <c r="L47" s="419"/>
      <c r="M47" s="420"/>
      <c r="N47" s="419"/>
      <c r="O47" s="420"/>
      <c r="P47" s="419"/>
      <c r="Q47" s="420"/>
      <c r="R47" s="419"/>
      <c r="S47" s="420"/>
      <c r="T47" s="419"/>
      <c r="U47" s="420"/>
      <c r="V47" s="419"/>
      <c r="W47" s="420"/>
      <c r="X47" s="419"/>
      <c r="Y47" s="420"/>
      <c r="Z47" s="419"/>
      <c r="AA47" s="420"/>
      <c r="AB47" s="419"/>
      <c r="AC47" s="420"/>
      <c r="AD47" s="419"/>
      <c r="AE47" s="420"/>
      <c r="AF47" s="419"/>
      <c r="AG47" s="420"/>
      <c r="AH47" s="419"/>
      <c r="AI47" s="420"/>
      <c r="AJ47" s="419"/>
      <c r="AK47" s="420"/>
      <c r="AL47" s="419"/>
      <c r="AM47" s="420"/>
      <c r="AN47" s="419"/>
      <c r="AO47" s="420"/>
      <c r="AP47" s="419"/>
      <c r="AQ47" s="420"/>
      <c r="AR47" s="419"/>
      <c r="AS47" s="420"/>
      <c r="AT47" s="419">
        <v>22</v>
      </c>
      <c r="AU47" s="420">
        <v>20</v>
      </c>
      <c r="AV47" s="419"/>
      <c r="AW47" s="420"/>
      <c r="AX47" s="419"/>
      <c r="AY47" s="420"/>
      <c r="AZ47" s="419">
        <v>2</v>
      </c>
      <c r="BA47" s="421">
        <v>2</v>
      </c>
      <c r="BB47" s="422"/>
      <c r="BC47" s="420"/>
      <c r="BD47" s="419"/>
      <c r="BE47" s="420"/>
      <c r="BF47" s="419"/>
      <c r="BG47" s="420"/>
      <c r="BH47" s="419"/>
      <c r="BI47" s="420"/>
      <c r="BJ47" s="419"/>
      <c r="BK47" s="420"/>
      <c r="BL47" s="419">
        <v>1299029</v>
      </c>
      <c r="BM47" s="423">
        <v>1180353</v>
      </c>
      <c r="BN47" s="370">
        <f t="shared" si="75"/>
        <v>0</v>
      </c>
      <c r="BO47" s="371">
        <f t="shared" si="76"/>
        <v>0</v>
      </c>
      <c r="BP47" s="372">
        <f t="shared" si="77"/>
        <v>0</v>
      </c>
      <c r="BQ47" s="371">
        <f t="shared" si="78"/>
        <v>0</v>
      </c>
      <c r="BR47" s="372">
        <f t="shared" si="79"/>
        <v>0</v>
      </c>
      <c r="BS47" s="371">
        <f t="shared" si="80"/>
        <v>0</v>
      </c>
      <c r="BT47" s="372">
        <f t="shared" si="81"/>
        <v>0</v>
      </c>
      <c r="BU47" s="371">
        <f t="shared" si="82"/>
        <v>0</v>
      </c>
      <c r="BV47" s="372">
        <f t="shared" si="83"/>
        <v>0</v>
      </c>
      <c r="BW47" s="371">
        <f t="shared" si="84"/>
        <v>0</v>
      </c>
      <c r="BX47" s="372">
        <f t="shared" si="85"/>
        <v>222</v>
      </c>
      <c r="BY47" s="371">
        <f t="shared" si="86"/>
        <v>204</v>
      </c>
      <c r="BZ47" s="370">
        <f t="shared" si="87"/>
        <v>0</v>
      </c>
      <c r="CA47" s="371">
        <f t="shared" si="88"/>
        <v>0</v>
      </c>
      <c r="CB47" s="372">
        <f t="shared" si="89"/>
        <v>0</v>
      </c>
      <c r="CC47" s="371">
        <f t="shared" si="90"/>
        <v>0</v>
      </c>
      <c r="CD47" s="372">
        <f t="shared" si="91"/>
        <v>0</v>
      </c>
      <c r="CE47" s="371">
        <f t="shared" si="92"/>
        <v>0</v>
      </c>
      <c r="CF47" s="372">
        <f t="shared" si="93"/>
        <v>0</v>
      </c>
      <c r="CG47" s="371">
        <f t="shared" si="94"/>
        <v>0</v>
      </c>
      <c r="CH47" s="372">
        <f t="shared" si="95"/>
        <v>0</v>
      </c>
      <c r="CI47" s="371">
        <f t="shared" si="96"/>
        <v>0</v>
      </c>
      <c r="CJ47" s="372">
        <f t="shared" si="97"/>
        <v>5851.4819819819822</v>
      </c>
      <c r="CK47" s="371">
        <f t="shared" si="98"/>
        <v>5786.0441176470586</v>
      </c>
      <c r="CL47" s="370">
        <f t="shared" si="99"/>
        <v>0</v>
      </c>
      <c r="CM47" s="371">
        <f t="shared" si="100"/>
        <v>0</v>
      </c>
      <c r="CN47" s="372">
        <f t="shared" si="101"/>
        <v>0</v>
      </c>
      <c r="CO47" s="371">
        <f t="shared" si="102"/>
        <v>0</v>
      </c>
      <c r="CP47" s="372">
        <f t="shared" si="103"/>
        <v>0</v>
      </c>
      <c r="CQ47" s="371">
        <f t="shared" si="104"/>
        <v>0</v>
      </c>
      <c r="CR47" s="372">
        <f t="shared" si="105"/>
        <v>0</v>
      </c>
      <c r="CS47" s="371">
        <f t="shared" si="106"/>
        <v>0</v>
      </c>
      <c r="CT47" s="372">
        <f t="shared" si="107"/>
        <v>0</v>
      </c>
      <c r="CU47" s="371">
        <f t="shared" si="108"/>
        <v>0</v>
      </c>
      <c r="CV47" s="372">
        <f t="shared" si="109"/>
        <v>52663.33783783784</v>
      </c>
      <c r="CW47" s="371">
        <f t="shared" si="110"/>
        <v>52074.397058823524</v>
      </c>
      <c r="CX47" s="372">
        <f t="shared" si="111"/>
        <v>52663.33783783784</v>
      </c>
      <c r="CY47" s="371">
        <f t="shared" si="112"/>
        <v>52074.397058823524</v>
      </c>
      <c r="CZ47" s="370">
        <f t="shared" si="113"/>
        <v>0</v>
      </c>
      <c r="DA47" s="371">
        <f t="shared" si="114"/>
        <v>0</v>
      </c>
      <c r="DB47" s="372">
        <f t="shared" si="115"/>
        <v>0</v>
      </c>
      <c r="DC47" s="371">
        <f t="shared" si="116"/>
        <v>0</v>
      </c>
      <c r="DD47" s="372">
        <f t="shared" si="117"/>
        <v>0</v>
      </c>
      <c r="DE47" s="371">
        <f t="shared" si="118"/>
        <v>0</v>
      </c>
      <c r="DF47" s="372">
        <f t="shared" si="119"/>
        <v>0</v>
      </c>
      <c r="DG47" s="371">
        <f t="shared" si="120"/>
        <v>0</v>
      </c>
      <c r="DH47" s="372">
        <f t="shared" si="121"/>
        <v>0</v>
      </c>
      <c r="DI47" s="371">
        <f t="shared" si="122"/>
        <v>0</v>
      </c>
      <c r="DJ47" s="372">
        <f t="shared" si="123"/>
        <v>24</v>
      </c>
      <c r="DK47" s="371">
        <f t="shared" si="124"/>
        <v>22</v>
      </c>
      <c r="DL47" s="372">
        <f t="shared" si="125"/>
        <v>24</v>
      </c>
      <c r="DM47" s="371">
        <f t="shared" si="126"/>
        <v>22</v>
      </c>
      <c r="DN47" s="370">
        <f t="shared" si="127"/>
        <v>0</v>
      </c>
      <c r="DO47" s="371">
        <f t="shared" si="128"/>
        <v>0</v>
      </c>
      <c r="DP47" s="372">
        <f t="shared" si="129"/>
        <v>0</v>
      </c>
      <c r="DQ47" s="371">
        <f t="shared" si="130"/>
        <v>0</v>
      </c>
      <c r="DR47" s="372">
        <f t="shared" si="131"/>
        <v>0</v>
      </c>
      <c r="DS47" s="371">
        <f t="shared" si="132"/>
        <v>0</v>
      </c>
      <c r="DT47" s="372">
        <f t="shared" si="133"/>
        <v>0</v>
      </c>
      <c r="DU47" s="371">
        <f t="shared" si="134"/>
        <v>0</v>
      </c>
      <c r="DV47" s="372">
        <f t="shared" si="135"/>
        <v>0</v>
      </c>
      <c r="DW47" s="371">
        <f t="shared" si="136"/>
        <v>0</v>
      </c>
      <c r="DX47" s="372">
        <f t="shared" si="137"/>
        <v>1263920.1081081082</v>
      </c>
      <c r="DY47" s="371">
        <f t="shared" si="138"/>
        <v>1145636.7352941176</v>
      </c>
      <c r="DZ47" s="372">
        <f t="shared" si="139"/>
        <v>1263920.1081081082</v>
      </c>
      <c r="EA47" s="371">
        <f t="shared" si="140"/>
        <v>1145636.7352941176</v>
      </c>
    </row>
    <row r="48" spans="1:131" ht="15">
      <c r="A48" s="563" t="s">
        <v>29</v>
      </c>
      <c r="B48" s="564" t="s">
        <v>665</v>
      </c>
      <c r="C48" s="565"/>
      <c r="D48" s="461">
        <v>106397</v>
      </c>
      <c r="E48" s="461">
        <v>1</v>
      </c>
      <c r="F48" s="419">
        <v>194</v>
      </c>
      <c r="G48">
        <v>187</v>
      </c>
      <c r="H48" s="419"/>
      <c r="I48"/>
      <c r="J48" s="419"/>
      <c r="K48"/>
      <c r="L48" s="419">
        <v>156</v>
      </c>
      <c r="M48">
        <v>151</v>
      </c>
      <c r="N48" s="419">
        <v>180</v>
      </c>
      <c r="O48">
        <v>185</v>
      </c>
      <c r="P48" s="419"/>
      <c r="Q48"/>
      <c r="R48" s="419"/>
      <c r="S48"/>
      <c r="T48" s="419">
        <v>48</v>
      </c>
      <c r="U48">
        <v>46</v>
      </c>
      <c r="V48" s="419">
        <v>192</v>
      </c>
      <c r="W48">
        <v>207</v>
      </c>
      <c r="X48" s="419"/>
      <c r="Y48"/>
      <c r="Z48" s="419"/>
      <c r="AA48"/>
      <c r="AB48" s="419">
        <v>18</v>
      </c>
      <c r="AC48">
        <v>20</v>
      </c>
      <c r="AD48" s="419">
        <v>198</v>
      </c>
      <c r="AE48">
        <v>219</v>
      </c>
      <c r="AF48" s="419"/>
      <c r="AG48"/>
      <c r="AH48" s="419"/>
      <c r="AI48"/>
      <c r="AJ48" s="419">
        <v>51</v>
      </c>
      <c r="AK48">
        <v>53</v>
      </c>
      <c r="AL48" s="419">
        <v>82</v>
      </c>
      <c r="AM48">
        <v>75</v>
      </c>
      <c r="AN48" s="419"/>
      <c r="AO48"/>
      <c r="AP48" s="419"/>
      <c r="AQ48" s="420"/>
      <c r="AR48" s="419">
        <v>7</v>
      </c>
      <c r="AS48">
        <v>6</v>
      </c>
      <c r="AT48" s="419"/>
      <c r="AU48"/>
      <c r="AV48" s="419"/>
      <c r="AW48"/>
      <c r="AX48" s="419"/>
      <c r="AY48"/>
      <c r="AZ48" s="419"/>
      <c r="BA48"/>
      <c r="BB48" s="422">
        <v>45752480</v>
      </c>
      <c r="BC48">
        <v>44835562</v>
      </c>
      <c r="BD48" s="419">
        <v>20093975</v>
      </c>
      <c r="BE48">
        <v>20970382</v>
      </c>
      <c r="BF48" s="419">
        <v>16587569</v>
      </c>
      <c r="BG48">
        <v>18136860</v>
      </c>
      <c r="BH48" s="419">
        <v>12857215</v>
      </c>
      <c r="BI48">
        <v>14322434</v>
      </c>
      <c r="BJ48" s="419">
        <v>4407771</v>
      </c>
      <c r="BK48">
        <v>4138660</v>
      </c>
      <c r="BL48" s="419"/>
      <c r="BM48"/>
      <c r="BN48" s="370">
        <f t="shared" si="75"/>
        <v>3618</v>
      </c>
      <c r="BO48" s="371">
        <f t="shared" si="76"/>
        <v>3495</v>
      </c>
      <c r="BP48" s="372">
        <f t="shared" si="77"/>
        <v>2196</v>
      </c>
      <c r="BQ48" s="371">
        <f t="shared" si="78"/>
        <v>2217</v>
      </c>
      <c r="BR48" s="372">
        <f t="shared" si="79"/>
        <v>1944</v>
      </c>
      <c r="BS48" s="371">
        <f t="shared" si="80"/>
        <v>2103</v>
      </c>
      <c r="BT48" s="372">
        <f t="shared" si="81"/>
        <v>2394</v>
      </c>
      <c r="BU48" s="371">
        <f t="shared" si="82"/>
        <v>2607</v>
      </c>
      <c r="BV48" s="372">
        <f t="shared" si="83"/>
        <v>822</v>
      </c>
      <c r="BW48" s="371">
        <f t="shared" si="84"/>
        <v>747</v>
      </c>
      <c r="BX48" s="372">
        <f t="shared" si="85"/>
        <v>0</v>
      </c>
      <c r="BY48" s="371">
        <f t="shared" si="86"/>
        <v>0</v>
      </c>
      <c r="BZ48" s="370">
        <f t="shared" si="87"/>
        <v>12645.79325594251</v>
      </c>
      <c r="CA48" s="371">
        <f t="shared" si="88"/>
        <v>12828.486981402002</v>
      </c>
      <c r="CB48" s="372">
        <f t="shared" si="89"/>
        <v>9150.2618397085607</v>
      </c>
      <c r="CC48" s="371">
        <f t="shared" si="90"/>
        <v>9458.9003157419938</v>
      </c>
      <c r="CD48" s="372">
        <f t="shared" si="91"/>
        <v>8532.700102880659</v>
      </c>
      <c r="CE48" s="371">
        <f t="shared" si="92"/>
        <v>8624.2796005706132</v>
      </c>
      <c r="CF48" s="372">
        <f t="shared" si="93"/>
        <v>5370.5994152046787</v>
      </c>
      <c r="CG48" s="371">
        <f t="shared" si="94"/>
        <v>5493.8373609512846</v>
      </c>
      <c r="CH48" s="372">
        <f t="shared" si="95"/>
        <v>5362.2518248175184</v>
      </c>
      <c r="CI48" s="371">
        <f t="shared" si="96"/>
        <v>5540.3748326639889</v>
      </c>
      <c r="CJ48" s="372">
        <f t="shared" si="97"/>
        <v>0</v>
      </c>
      <c r="CK48" s="371">
        <f t="shared" si="98"/>
        <v>0</v>
      </c>
      <c r="CL48" s="370">
        <f t="shared" si="99"/>
        <v>113812.13930348259</v>
      </c>
      <c r="CM48" s="371">
        <f t="shared" si="100"/>
        <v>115456.38283261802</v>
      </c>
      <c r="CN48" s="372">
        <f t="shared" si="101"/>
        <v>82352.356557377047</v>
      </c>
      <c r="CO48" s="371">
        <f t="shared" si="102"/>
        <v>85130.102841677945</v>
      </c>
      <c r="CP48" s="372">
        <f t="shared" si="103"/>
        <v>76794.300925925927</v>
      </c>
      <c r="CQ48" s="371">
        <f t="shared" si="104"/>
        <v>77618.516405135524</v>
      </c>
      <c r="CR48" s="372">
        <f t="shared" si="105"/>
        <v>48335.394736842107</v>
      </c>
      <c r="CS48" s="371">
        <f t="shared" si="106"/>
        <v>49444.536248561562</v>
      </c>
      <c r="CT48" s="372">
        <f t="shared" si="107"/>
        <v>48260.266423357665</v>
      </c>
      <c r="CU48" s="371">
        <f t="shared" si="108"/>
        <v>49863.373493975902</v>
      </c>
      <c r="CV48" s="372">
        <f t="shared" si="109"/>
        <v>0</v>
      </c>
      <c r="CW48" s="371">
        <f t="shared" si="110"/>
        <v>0</v>
      </c>
      <c r="CX48" s="372">
        <f t="shared" si="111"/>
        <v>80877.501107369302</v>
      </c>
      <c r="CY48" s="371">
        <f t="shared" si="112"/>
        <v>81633.212785412572</v>
      </c>
      <c r="CZ48" s="370">
        <f t="shared" si="113"/>
        <v>350</v>
      </c>
      <c r="DA48" s="371">
        <f t="shared" si="114"/>
        <v>338</v>
      </c>
      <c r="DB48" s="372">
        <f t="shared" si="115"/>
        <v>228</v>
      </c>
      <c r="DC48" s="371">
        <f t="shared" si="116"/>
        <v>231</v>
      </c>
      <c r="DD48" s="372">
        <f t="shared" si="117"/>
        <v>210</v>
      </c>
      <c r="DE48" s="371">
        <f t="shared" si="118"/>
        <v>227</v>
      </c>
      <c r="DF48" s="372">
        <f t="shared" si="119"/>
        <v>249</v>
      </c>
      <c r="DG48" s="371">
        <f t="shared" si="120"/>
        <v>272</v>
      </c>
      <c r="DH48" s="372">
        <f t="shared" si="121"/>
        <v>89</v>
      </c>
      <c r="DI48" s="371">
        <f t="shared" si="122"/>
        <v>81</v>
      </c>
      <c r="DJ48" s="372">
        <f t="shared" si="123"/>
        <v>0</v>
      </c>
      <c r="DK48" s="371">
        <f t="shared" si="124"/>
        <v>0</v>
      </c>
      <c r="DL48" s="372">
        <f t="shared" si="125"/>
        <v>1126</v>
      </c>
      <c r="DM48" s="371">
        <f t="shared" si="126"/>
        <v>1149</v>
      </c>
      <c r="DN48" s="370">
        <f t="shared" si="127"/>
        <v>39834248.756218903</v>
      </c>
      <c r="DO48" s="371">
        <f t="shared" si="128"/>
        <v>39024257.397424892</v>
      </c>
      <c r="DP48" s="372">
        <f t="shared" si="129"/>
        <v>18776337.295081966</v>
      </c>
      <c r="DQ48" s="371">
        <f t="shared" si="130"/>
        <v>19665053.756427605</v>
      </c>
      <c r="DR48" s="372">
        <f t="shared" si="131"/>
        <v>16126803.194444444</v>
      </c>
      <c r="DS48" s="371">
        <f t="shared" si="132"/>
        <v>17619403.223965764</v>
      </c>
      <c r="DT48" s="372">
        <f t="shared" si="133"/>
        <v>12035513.289473685</v>
      </c>
      <c r="DU48" s="371">
        <f t="shared" si="134"/>
        <v>13448913.859608745</v>
      </c>
      <c r="DV48" s="372">
        <f t="shared" si="135"/>
        <v>4295163.7116788318</v>
      </c>
      <c r="DW48" s="371">
        <f t="shared" si="136"/>
        <v>4038933.2530120481</v>
      </c>
      <c r="DX48" s="372">
        <f t="shared" si="137"/>
        <v>0</v>
      </c>
      <c r="DY48" s="371">
        <f t="shared" si="138"/>
        <v>0</v>
      </c>
      <c r="DZ48" s="372">
        <f t="shared" si="139"/>
        <v>91068066.246897832</v>
      </c>
      <c r="EA48" s="371">
        <f t="shared" si="140"/>
        <v>93796561.490439042</v>
      </c>
    </row>
    <row r="49" spans="1:131" ht="15">
      <c r="A49" s="563" t="s">
        <v>29</v>
      </c>
      <c r="B49" s="564" t="s">
        <v>666</v>
      </c>
      <c r="C49" s="566"/>
      <c r="D49" s="461">
        <v>106245</v>
      </c>
      <c r="E49" s="576">
        <v>2</v>
      </c>
      <c r="F49" s="419">
        <v>124</v>
      </c>
      <c r="G49">
        <v>116</v>
      </c>
      <c r="H49" s="419"/>
      <c r="I49"/>
      <c r="J49" s="419">
        <v>4</v>
      </c>
      <c r="K49">
        <v>5</v>
      </c>
      <c r="L49" s="419">
        <v>22</v>
      </c>
      <c r="M49">
        <v>27</v>
      </c>
      <c r="N49" s="419">
        <v>94</v>
      </c>
      <c r="O49">
        <v>87</v>
      </c>
      <c r="P49" s="419">
        <v>1</v>
      </c>
      <c r="Q49">
        <v>1</v>
      </c>
      <c r="R49" s="419">
        <v>2</v>
      </c>
      <c r="S49">
        <v>3</v>
      </c>
      <c r="T49" s="419">
        <v>19</v>
      </c>
      <c r="U49">
        <v>27</v>
      </c>
      <c r="V49" s="419">
        <v>94</v>
      </c>
      <c r="W49">
        <v>88</v>
      </c>
      <c r="X49" s="419"/>
      <c r="Y49"/>
      <c r="Z49" s="419"/>
      <c r="AA49">
        <v>1</v>
      </c>
      <c r="AB49" s="419">
        <v>15</v>
      </c>
      <c r="AC49">
        <v>14</v>
      </c>
      <c r="AD49" s="419">
        <v>56</v>
      </c>
      <c r="AE49">
        <v>50</v>
      </c>
      <c r="AF49" s="419"/>
      <c r="AG49"/>
      <c r="AH49" s="419"/>
      <c r="AI49">
        <v>2</v>
      </c>
      <c r="AJ49" s="419">
        <v>14</v>
      </c>
      <c r="AK49">
        <v>18</v>
      </c>
      <c r="AL49" s="419"/>
      <c r="AM49"/>
      <c r="AN49" s="419"/>
      <c r="AO49"/>
      <c r="AP49" s="419"/>
      <c r="AQ49" s="420"/>
      <c r="AR49" s="419"/>
      <c r="AS49"/>
      <c r="AT49" s="419"/>
      <c r="AU49"/>
      <c r="AV49" s="419"/>
      <c r="AW49"/>
      <c r="AX49" s="419"/>
      <c r="AY49"/>
      <c r="AZ49" s="419"/>
      <c r="BA49"/>
      <c r="BB49" s="422">
        <v>14315330</v>
      </c>
      <c r="BC49">
        <v>13511463</v>
      </c>
      <c r="BD49" s="419">
        <v>8496383</v>
      </c>
      <c r="BE49">
        <v>8718162</v>
      </c>
      <c r="BF49" s="419">
        <v>6927873</v>
      </c>
      <c r="BG49">
        <v>6202663</v>
      </c>
      <c r="BH49" s="419">
        <v>3580923</v>
      </c>
      <c r="BI49">
        <v>3352433</v>
      </c>
      <c r="BJ49" s="419"/>
      <c r="BK49"/>
      <c r="BL49" s="419"/>
      <c r="BM49"/>
      <c r="BN49" s="370">
        <f t="shared" si="75"/>
        <v>1424</v>
      </c>
      <c r="BO49" s="371">
        <f t="shared" si="76"/>
        <v>1423</v>
      </c>
      <c r="BP49" s="372">
        <f t="shared" si="77"/>
        <v>1106</v>
      </c>
      <c r="BQ49" s="371">
        <f t="shared" si="78"/>
        <v>1150</v>
      </c>
      <c r="BR49" s="372">
        <f t="shared" si="79"/>
        <v>1026</v>
      </c>
      <c r="BS49" s="371">
        <f t="shared" si="80"/>
        <v>971</v>
      </c>
      <c r="BT49" s="372">
        <f t="shared" si="81"/>
        <v>672</v>
      </c>
      <c r="BU49" s="371">
        <f t="shared" si="82"/>
        <v>688</v>
      </c>
      <c r="BV49" s="372">
        <f t="shared" si="83"/>
        <v>0</v>
      </c>
      <c r="BW49" s="371">
        <f t="shared" si="84"/>
        <v>0</v>
      </c>
      <c r="BX49" s="372">
        <f t="shared" si="85"/>
        <v>0</v>
      </c>
      <c r="BY49" s="371">
        <f t="shared" si="86"/>
        <v>0</v>
      </c>
      <c r="BZ49" s="370">
        <f t="shared" si="87"/>
        <v>10052.900280898877</v>
      </c>
      <c r="CA49" s="371">
        <f t="shared" si="88"/>
        <v>9495.0548137737169</v>
      </c>
      <c r="CB49" s="372">
        <f t="shared" si="89"/>
        <v>7682.0822784810125</v>
      </c>
      <c r="CC49" s="371">
        <f t="shared" si="90"/>
        <v>7581.0104347826091</v>
      </c>
      <c r="CD49" s="372">
        <f t="shared" si="91"/>
        <v>6752.312865497076</v>
      </c>
      <c r="CE49" s="371">
        <f t="shared" si="92"/>
        <v>6387.9124613800204</v>
      </c>
      <c r="CF49" s="372">
        <f t="shared" si="93"/>
        <v>5328.7544642857147</v>
      </c>
      <c r="CG49" s="371">
        <f t="shared" si="94"/>
        <v>4872.7223837209303</v>
      </c>
      <c r="CH49" s="372">
        <f t="shared" si="95"/>
        <v>0</v>
      </c>
      <c r="CI49" s="371">
        <f t="shared" si="96"/>
        <v>0</v>
      </c>
      <c r="CJ49" s="372">
        <f t="shared" si="97"/>
        <v>0</v>
      </c>
      <c r="CK49" s="371">
        <f t="shared" si="98"/>
        <v>0</v>
      </c>
      <c r="CL49" s="370">
        <f t="shared" si="99"/>
        <v>90476.10252808989</v>
      </c>
      <c r="CM49" s="371">
        <f t="shared" si="100"/>
        <v>85455.493323963456</v>
      </c>
      <c r="CN49" s="372">
        <f t="shared" si="101"/>
        <v>69138.740506329108</v>
      </c>
      <c r="CO49" s="371">
        <f t="shared" si="102"/>
        <v>68229.093913043485</v>
      </c>
      <c r="CP49" s="372">
        <f t="shared" si="103"/>
        <v>60770.815789473687</v>
      </c>
      <c r="CQ49" s="371">
        <f t="shared" si="104"/>
        <v>57491.212152420187</v>
      </c>
      <c r="CR49" s="372">
        <f t="shared" si="105"/>
        <v>47958.790178571435</v>
      </c>
      <c r="CS49" s="371">
        <f t="shared" si="106"/>
        <v>43854.501453488374</v>
      </c>
      <c r="CT49" s="372">
        <f t="shared" si="107"/>
        <v>0</v>
      </c>
      <c r="CU49" s="371">
        <f t="shared" si="108"/>
        <v>0</v>
      </c>
      <c r="CV49" s="372">
        <f t="shared" si="109"/>
        <v>0</v>
      </c>
      <c r="CW49" s="371">
        <f t="shared" si="110"/>
        <v>0</v>
      </c>
      <c r="CX49" s="372">
        <f t="shared" si="111"/>
        <v>70949.760700000654</v>
      </c>
      <c r="CY49" s="371">
        <f t="shared" si="112"/>
        <v>67630.651587993591</v>
      </c>
      <c r="CZ49" s="370">
        <f t="shared" si="113"/>
        <v>150</v>
      </c>
      <c r="DA49" s="371">
        <f t="shared" si="114"/>
        <v>148</v>
      </c>
      <c r="DB49" s="372">
        <f t="shared" si="115"/>
        <v>116</v>
      </c>
      <c r="DC49" s="371">
        <f t="shared" si="116"/>
        <v>118</v>
      </c>
      <c r="DD49" s="372">
        <f t="shared" si="117"/>
        <v>109</v>
      </c>
      <c r="DE49" s="371">
        <f t="shared" si="118"/>
        <v>103</v>
      </c>
      <c r="DF49" s="372">
        <f t="shared" si="119"/>
        <v>70</v>
      </c>
      <c r="DG49" s="371">
        <f t="shared" si="120"/>
        <v>70</v>
      </c>
      <c r="DH49" s="372">
        <f t="shared" si="121"/>
        <v>0</v>
      </c>
      <c r="DI49" s="371">
        <f t="shared" si="122"/>
        <v>0</v>
      </c>
      <c r="DJ49" s="372">
        <f t="shared" si="123"/>
        <v>0</v>
      </c>
      <c r="DK49" s="371">
        <f t="shared" si="124"/>
        <v>0</v>
      </c>
      <c r="DL49" s="372">
        <f t="shared" si="125"/>
        <v>445</v>
      </c>
      <c r="DM49" s="371">
        <f t="shared" si="126"/>
        <v>439</v>
      </c>
      <c r="DN49" s="370">
        <f t="shared" si="127"/>
        <v>13571415.379213484</v>
      </c>
      <c r="DO49" s="371">
        <f t="shared" si="128"/>
        <v>12647413.011946591</v>
      </c>
      <c r="DP49" s="372">
        <f t="shared" si="129"/>
        <v>8020093.8987341765</v>
      </c>
      <c r="DQ49" s="371">
        <f t="shared" si="130"/>
        <v>8051033.0817391314</v>
      </c>
      <c r="DR49" s="372">
        <f t="shared" si="131"/>
        <v>6624018.9210526319</v>
      </c>
      <c r="DS49" s="371">
        <f t="shared" si="132"/>
        <v>5921594.8516992796</v>
      </c>
      <c r="DT49" s="372">
        <f t="shared" si="133"/>
        <v>3357115.3125000005</v>
      </c>
      <c r="DU49" s="371">
        <f t="shared" si="134"/>
        <v>3069815.1017441861</v>
      </c>
      <c r="DV49" s="372">
        <f t="shared" si="135"/>
        <v>0</v>
      </c>
      <c r="DW49" s="371">
        <f t="shared" si="136"/>
        <v>0</v>
      </c>
      <c r="DX49" s="372">
        <f t="shared" si="137"/>
        <v>0</v>
      </c>
      <c r="DY49" s="371">
        <f t="shared" si="138"/>
        <v>0</v>
      </c>
      <c r="DZ49" s="372">
        <f t="shared" si="139"/>
        <v>31572643.511500292</v>
      </c>
      <c r="EA49" s="371">
        <f t="shared" si="140"/>
        <v>29689856.047129188</v>
      </c>
    </row>
    <row r="50" spans="1:131" ht="15">
      <c r="A50" s="563" t="s">
        <v>29</v>
      </c>
      <c r="B50" s="564" t="s">
        <v>667</v>
      </c>
      <c r="C50" s="565"/>
      <c r="D50" s="461">
        <v>106458</v>
      </c>
      <c r="E50" s="461">
        <v>3</v>
      </c>
      <c r="F50" s="419">
        <v>89</v>
      </c>
      <c r="G50">
        <v>92</v>
      </c>
      <c r="H50" s="419"/>
      <c r="I50"/>
      <c r="J50" s="419">
        <v>11</v>
      </c>
      <c r="K50">
        <v>13</v>
      </c>
      <c r="L50" s="419"/>
      <c r="M50"/>
      <c r="N50" s="419">
        <v>106</v>
      </c>
      <c r="O50">
        <v>103</v>
      </c>
      <c r="P50" s="419"/>
      <c r="Q50"/>
      <c r="R50" s="419">
        <v>18</v>
      </c>
      <c r="S50">
        <v>18</v>
      </c>
      <c r="T50" s="419"/>
      <c r="U50"/>
      <c r="V50" s="419">
        <v>139</v>
      </c>
      <c r="W50">
        <v>142</v>
      </c>
      <c r="X50" s="419"/>
      <c r="Y50"/>
      <c r="Z50" s="419">
        <v>21</v>
      </c>
      <c r="AA50">
        <v>20</v>
      </c>
      <c r="AB50" s="419"/>
      <c r="AC50"/>
      <c r="AD50" s="419">
        <v>105</v>
      </c>
      <c r="AE50">
        <v>103</v>
      </c>
      <c r="AF50" s="419"/>
      <c r="AG50"/>
      <c r="AH50" s="419">
        <v>13</v>
      </c>
      <c r="AI50">
        <v>11</v>
      </c>
      <c r="AJ50" s="419"/>
      <c r="AK50"/>
      <c r="AL50" s="419"/>
      <c r="AM50"/>
      <c r="AN50" s="419"/>
      <c r="AO50"/>
      <c r="AP50" s="419"/>
      <c r="AQ50" s="420"/>
      <c r="AR50" s="419"/>
      <c r="AS50"/>
      <c r="AT50" s="419"/>
      <c r="AU50"/>
      <c r="AV50" s="419"/>
      <c r="AW50"/>
      <c r="AX50" s="419"/>
      <c r="AY50"/>
      <c r="AZ50" s="419"/>
      <c r="BA50"/>
      <c r="BB50" s="422">
        <v>8586555</v>
      </c>
      <c r="BC50">
        <v>9008088</v>
      </c>
      <c r="BD50" s="419">
        <v>8889461</v>
      </c>
      <c r="BE50">
        <v>8745904</v>
      </c>
      <c r="BF50" s="419">
        <v>9753288</v>
      </c>
      <c r="BG50">
        <v>9760192</v>
      </c>
      <c r="BH50" s="419">
        <v>4941890</v>
      </c>
      <c r="BI50">
        <v>4608691</v>
      </c>
      <c r="BJ50" s="419"/>
      <c r="BK50"/>
      <c r="BL50" s="419"/>
      <c r="BM50"/>
      <c r="BN50" s="370">
        <f t="shared" si="75"/>
        <v>922</v>
      </c>
      <c r="BO50" s="371">
        <f t="shared" si="76"/>
        <v>971</v>
      </c>
      <c r="BP50" s="372">
        <f t="shared" si="77"/>
        <v>1152</v>
      </c>
      <c r="BQ50" s="371">
        <f t="shared" si="78"/>
        <v>1125</v>
      </c>
      <c r="BR50" s="372">
        <f t="shared" si="79"/>
        <v>1482</v>
      </c>
      <c r="BS50" s="371">
        <f t="shared" si="80"/>
        <v>1498</v>
      </c>
      <c r="BT50" s="372">
        <f t="shared" si="81"/>
        <v>1088</v>
      </c>
      <c r="BU50" s="371">
        <f t="shared" si="82"/>
        <v>1048</v>
      </c>
      <c r="BV50" s="372">
        <f t="shared" si="83"/>
        <v>0</v>
      </c>
      <c r="BW50" s="371">
        <f t="shared" si="84"/>
        <v>0</v>
      </c>
      <c r="BX50" s="372">
        <f t="shared" si="85"/>
        <v>0</v>
      </c>
      <c r="BY50" s="371">
        <f t="shared" si="86"/>
        <v>0</v>
      </c>
      <c r="BZ50" s="370">
        <f t="shared" si="87"/>
        <v>9312.9663774403471</v>
      </c>
      <c r="CA50" s="371">
        <f t="shared" si="88"/>
        <v>9277.1246138002061</v>
      </c>
      <c r="CB50" s="372">
        <f t="shared" si="89"/>
        <v>7716.5460069444443</v>
      </c>
      <c r="CC50" s="371">
        <f t="shared" si="90"/>
        <v>7774.1368888888892</v>
      </c>
      <c r="CD50" s="372">
        <f t="shared" si="91"/>
        <v>6581.1659919028343</v>
      </c>
      <c r="CE50" s="371">
        <f t="shared" si="92"/>
        <v>6515.4819759679576</v>
      </c>
      <c r="CF50" s="372">
        <f t="shared" si="93"/>
        <v>4542.1783088235297</v>
      </c>
      <c r="CG50" s="371">
        <f t="shared" si="94"/>
        <v>4397.605916030534</v>
      </c>
      <c r="CH50" s="372">
        <f t="shared" si="95"/>
        <v>0</v>
      </c>
      <c r="CI50" s="371">
        <f t="shared" si="96"/>
        <v>0</v>
      </c>
      <c r="CJ50" s="372">
        <f t="shared" si="97"/>
        <v>0</v>
      </c>
      <c r="CK50" s="371">
        <f t="shared" si="98"/>
        <v>0</v>
      </c>
      <c r="CL50" s="370">
        <f t="shared" si="99"/>
        <v>83816.697396963122</v>
      </c>
      <c r="CM50" s="371">
        <f t="shared" si="100"/>
        <v>83494.121524201852</v>
      </c>
      <c r="CN50" s="372">
        <f t="shared" si="101"/>
        <v>69448.9140625</v>
      </c>
      <c r="CO50" s="371">
        <f t="shared" si="102"/>
        <v>69967.232000000004</v>
      </c>
      <c r="CP50" s="372">
        <f t="shared" si="103"/>
        <v>59230.493927125506</v>
      </c>
      <c r="CQ50" s="371">
        <f t="shared" si="104"/>
        <v>58639.33778371162</v>
      </c>
      <c r="CR50" s="372">
        <f t="shared" si="105"/>
        <v>40879.604779411769</v>
      </c>
      <c r="CS50" s="371">
        <f t="shared" si="106"/>
        <v>39578.453244274802</v>
      </c>
      <c r="CT50" s="372">
        <f t="shared" si="107"/>
        <v>0</v>
      </c>
      <c r="CU50" s="371">
        <f t="shared" si="108"/>
        <v>0</v>
      </c>
      <c r="CV50" s="372">
        <f t="shared" si="109"/>
        <v>0</v>
      </c>
      <c r="CW50" s="371">
        <f t="shared" si="110"/>
        <v>0</v>
      </c>
      <c r="CX50" s="372">
        <f t="shared" si="111"/>
        <v>62338.660310272877</v>
      </c>
      <c r="CY50" s="371">
        <f t="shared" si="112"/>
        <v>62239.908810457782</v>
      </c>
      <c r="CZ50" s="370">
        <f t="shared" si="113"/>
        <v>100</v>
      </c>
      <c r="DA50" s="371">
        <f t="shared" si="114"/>
        <v>105</v>
      </c>
      <c r="DB50" s="372">
        <f t="shared" si="115"/>
        <v>124</v>
      </c>
      <c r="DC50" s="371">
        <f t="shared" si="116"/>
        <v>121</v>
      </c>
      <c r="DD50" s="372">
        <f t="shared" si="117"/>
        <v>160</v>
      </c>
      <c r="DE50" s="371">
        <f t="shared" si="118"/>
        <v>162</v>
      </c>
      <c r="DF50" s="372">
        <f t="shared" si="119"/>
        <v>118</v>
      </c>
      <c r="DG50" s="371">
        <f t="shared" si="120"/>
        <v>114</v>
      </c>
      <c r="DH50" s="372">
        <f t="shared" si="121"/>
        <v>0</v>
      </c>
      <c r="DI50" s="371">
        <f t="shared" si="122"/>
        <v>0</v>
      </c>
      <c r="DJ50" s="372">
        <f t="shared" si="123"/>
        <v>0</v>
      </c>
      <c r="DK50" s="371">
        <f t="shared" si="124"/>
        <v>0</v>
      </c>
      <c r="DL50" s="372">
        <f t="shared" si="125"/>
        <v>502</v>
      </c>
      <c r="DM50" s="371">
        <f t="shared" si="126"/>
        <v>502</v>
      </c>
      <c r="DN50" s="370">
        <f t="shared" si="127"/>
        <v>8381669.7396963118</v>
      </c>
      <c r="DO50" s="371">
        <f t="shared" si="128"/>
        <v>8766882.760041194</v>
      </c>
      <c r="DP50" s="372">
        <f t="shared" si="129"/>
        <v>8611665.34375</v>
      </c>
      <c r="DQ50" s="371">
        <f t="shared" si="130"/>
        <v>8466035.0720000006</v>
      </c>
      <c r="DR50" s="372">
        <f t="shared" si="131"/>
        <v>9476879.0283400808</v>
      </c>
      <c r="DS50" s="371">
        <f t="shared" si="132"/>
        <v>9499572.720961282</v>
      </c>
      <c r="DT50" s="372">
        <f t="shared" si="133"/>
        <v>4823793.3639705889</v>
      </c>
      <c r="DU50" s="371">
        <f t="shared" si="134"/>
        <v>4511943.6698473273</v>
      </c>
      <c r="DV50" s="372">
        <f t="shared" si="135"/>
        <v>0</v>
      </c>
      <c r="DW50" s="371">
        <f t="shared" si="136"/>
        <v>0</v>
      </c>
      <c r="DX50" s="372">
        <f t="shared" si="137"/>
        <v>0</v>
      </c>
      <c r="DY50" s="371">
        <f t="shared" si="138"/>
        <v>0</v>
      </c>
      <c r="DZ50" s="372">
        <f t="shared" si="139"/>
        <v>31294007.475756984</v>
      </c>
      <c r="EA50" s="371">
        <f t="shared" si="140"/>
        <v>31244434.222849805</v>
      </c>
    </row>
    <row r="51" spans="1:131" ht="15">
      <c r="A51" s="563" t="s">
        <v>29</v>
      </c>
      <c r="B51" s="564" t="s">
        <v>668</v>
      </c>
      <c r="C51" s="566"/>
      <c r="D51" s="461">
        <v>106467</v>
      </c>
      <c r="E51" s="461">
        <v>3</v>
      </c>
      <c r="F51" s="419">
        <v>53</v>
      </c>
      <c r="G51">
        <v>54</v>
      </c>
      <c r="H51" s="419"/>
      <c r="I51"/>
      <c r="J51" s="419"/>
      <c r="K51"/>
      <c r="L51" s="419">
        <v>12</v>
      </c>
      <c r="M51">
        <v>12</v>
      </c>
      <c r="N51" s="419">
        <v>78</v>
      </c>
      <c r="O51">
        <v>81</v>
      </c>
      <c r="P51" s="419"/>
      <c r="Q51"/>
      <c r="R51" s="419"/>
      <c r="S51"/>
      <c r="T51" s="419">
        <v>10</v>
      </c>
      <c r="U51">
        <v>10</v>
      </c>
      <c r="V51" s="419">
        <v>101</v>
      </c>
      <c r="W51">
        <v>97</v>
      </c>
      <c r="X51" s="419"/>
      <c r="Y51"/>
      <c r="Z51" s="419"/>
      <c r="AA51"/>
      <c r="AB51" s="419">
        <v>1</v>
      </c>
      <c r="AC51">
        <v>2</v>
      </c>
      <c r="AD51" s="419">
        <v>39</v>
      </c>
      <c r="AE51">
        <v>40</v>
      </c>
      <c r="AF51" s="419"/>
      <c r="AG51"/>
      <c r="AH51" s="419"/>
      <c r="AI51"/>
      <c r="AJ51" s="419"/>
      <c r="AK51"/>
      <c r="AL51" s="419">
        <v>67</v>
      </c>
      <c r="AM51"/>
      <c r="AN51" s="419"/>
      <c r="AO51"/>
      <c r="AP51" s="419"/>
      <c r="AQ51" s="420"/>
      <c r="AR51" s="419">
        <v>3</v>
      </c>
      <c r="AS51"/>
      <c r="AT51" s="419"/>
      <c r="AU51">
        <v>58</v>
      </c>
      <c r="AV51" s="419"/>
      <c r="AW51"/>
      <c r="AX51" s="419"/>
      <c r="AY51"/>
      <c r="AZ51" s="419"/>
      <c r="BA51">
        <v>6</v>
      </c>
      <c r="BB51" s="422">
        <v>5212728</v>
      </c>
      <c r="BC51">
        <v>5479707</v>
      </c>
      <c r="BD51" s="419">
        <v>5647739</v>
      </c>
      <c r="BE51">
        <v>6053782</v>
      </c>
      <c r="BF51" s="419">
        <v>5315261</v>
      </c>
      <c r="BG51">
        <v>5376441</v>
      </c>
      <c r="BH51" s="419">
        <v>1617150</v>
      </c>
      <c r="BI51">
        <v>1653361</v>
      </c>
      <c r="BJ51" s="419">
        <v>2609657</v>
      </c>
      <c r="BK51"/>
      <c r="BL51" s="419"/>
      <c r="BM51">
        <v>2652739</v>
      </c>
      <c r="BN51" s="370">
        <f t="shared" si="75"/>
        <v>621</v>
      </c>
      <c r="BO51" s="371">
        <f t="shared" si="76"/>
        <v>630</v>
      </c>
      <c r="BP51" s="372">
        <f t="shared" si="77"/>
        <v>822</v>
      </c>
      <c r="BQ51" s="371">
        <f t="shared" si="78"/>
        <v>849</v>
      </c>
      <c r="BR51" s="372">
        <f t="shared" si="79"/>
        <v>921</v>
      </c>
      <c r="BS51" s="371">
        <f t="shared" si="80"/>
        <v>897</v>
      </c>
      <c r="BT51" s="372">
        <f t="shared" si="81"/>
        <v>351</v>
      </c>
      <c r="BU51" s="371">
        <f t="shared" si="82"/>
        <v>360</v>
      </c>
      <c r="BV51" s="372">
        <f t="shared" si="83"/>
        <v>639</v>
      </c>
      <c r="BW51" s="371">
        <f t="shared" si="84"/>
        <v>0</v>
      </c>
      <c r="BX51" s="372">
        <f t="shared" si="85"/>
        <v>0</v>
      </c>
      <c r="BY51" s="371">
        <f t="shared" si="86"/>
        <v>594</v>
      </c>
      <c r="BZ51" s="370">
        <f t="shared" si="87"/>
        <v>8394.0869565217399</v>
      </c>
      <c r="CA51" s="371">
        <f t="shared" si="88"/>
        <v>8697.9476190476198</v>
      </c>
      <c r="CB51" s="372">
        <f t="shared" si="89"/>
        <v>6870.7287104622874</v>
      </c>
      <c r="CC51" s="371">
        <f t="shared" si="90"/>
        <v>7130.4852767962311</v>
      </c>
      <c r="CD51" s="372">
        <f t="shared" si="91"/>
        <v>5771.1845819761129</v>
      </c>
      <c r="CE51" s="371">
        <f t="shared" si="92"/>
        <v>5993.8026755852843</v>
      </c>
      <c r="CF51" s="372">
        <f t="shared" si="93"/>
        <v>4607.264957264957</v>
      </c>
      <c r="CG51" s="371">
        <f t="shared" si="94"/>
        <v>4592.6694444444447</v>
      </c>
      <c r="CH51" s="372">
        <f t="shared" si="95"/>
        <v>4083.9702660406888</v>
      </c>
      <c r="CI51" s="371">
        <f t="shared" si="96"/>
        <v>0</v>
      </c>
      <c r="CJ51" s="372">
        <f t="shared" si="97"/>
        <v>0</v>
      </c>
      <c r="CK51" s="371">
        <f t="shared" si="98"/>
        <v>4465.8905723905727</v>
      </c>
      <c r="CL51" s="370">
        <f t="shared" si="99"/>
        <v>75546.782608695663</v>
      </c>
      <c r="CM51" s="371">
        <f t="shared" si="100"/>
        <v>78281.528571428586</v>
      </c>
      <c r="CN51" s="372">
        <f t="shared" si="101"/>
        <v>61836.558394160587</v>
      </c>
      <c r="CO51" s="371">
        <f t="shared" si="102"/>
        <v>64174.367491166078</v>
      </c>
      <c r="CP51" s="372">
        <f t="shared" si="103"/>
        <v>51940.661237785018</v>
      </c>
      <c r="CQ51" s="371">
        <f t="shared" si="104"/>
        <v>53944.224080267559</v>
      </c>
      <c r="CR51" s="372">
        <f t="shared" si="105"/>
        <v>41465.38461538461</v>
      </c>
      <c r="CS51" s="371">
        <f t="shared" si="106"/>
        <v>41334.025000000001</v>
      </c>
      <c r="CT51" s="372">
        <f t="shared" si="107"/>
        <v>36755.732394366198</v>
      </c>
      <c r="CU51" s="371">
        <f t="shared" si="108"/>
        <v>0</v>
      </c>
      <c r="CV51" s="372">
        <f t="shared" si="109"/>
        <v>0</v>
      </c>
      <c r="CW51" s="371">
        <f t="shared" si="110"/>
        <v>40193.015151515152</v>
      </c>
      <c r="CX51" s="372">
        <f t="shared" si="111"/>
        <v>54505.925060744652</v>
      </c>
      <c r="CY51" s="371">
        <f t="shared" si="112"/>
        <v>57146.22355848294</v>
      </c>
      <c r="CZ51" s="370">
        <f t="shared" si="113"/>
        <v>65</v>
      </c>
      <c r="DA51" s="371">
        <f t="shared" si="114"/>
        <v>66</v>
      </c>
      <c r="DB51" s="372">
        <f t="shared" si="115"/>
        <v>88</v>
      </c>
      <c r="DC51" s="371">
        <f t="shared" si="116"/>
        <v>91</v>
      </c>
      <c r="DD51" s="372">
        <f t="shared" si="117"/>
        <v>102</v>
      </c>
      <c r="DE51" s="371">
        <f t="shared" si="118"/>
        <v>99</v>
      </c>
      <c r="DF51" s="372">
        <f t="shared" si="119"/>
        <v>39</v>
      </c>
      <c r="DG51" s="371">
        <f t="shared" si="120"/>
        <v>40</v>
      </c>
      <c r="DH51" s="372">
        <f t="shared" si="121"/>
        <v>70</v>
      </c>
      <c r="DI51" s="371">
        <f t="shared" si="122"/>
        <v>0</v>
      </c>
      <c r="DJ51" s="372">
        <f t="shared" si="123"/>
        <v>0</v>
      </c>
      <c r="DK51" s="371">
        <f t="shared" si="124"/>
        <v>64</v>
      </c>
      <c r="DL51" s="372">
        <f t="shared" si="125"/>
        <v>364</v>
      </c>
      <c r="DM51" s="371">
        <f t="shared" si="126"/>
        <v>360</v>
      </c>
      <c r="DN51" s="370">
        <f t="shared" si="127"/>
        <v>4910540.8695652178</v>
      </c>
      <c r="DO51" s="371">
        <f t="shared" si="128"/>
        <v>5166580.8857142869</v>
      </c>
      <c r="DP51" s="372">
        <f t="shared" si="129"/>
        <v>5441617.1386861317</v>
      </c>
      <c r="DQ51" s="371">
        <f t="shared" si="130"/>
        <v>5839867.441696113</v>
      </c>
      <c r="DR51" s="372">
        <f t="shared" si="131"/>
        <v>5297947.4462540718</v>
      </c>
      <c r="DS51" s="371">
        <f t="shared" si="132"/>
        <v>5340478.1839464884</v>
      </c>
      <c r="DT51" s="372">
        <f t="shared" si="133"/>
        <v>1617149.9999999998</v>
      </c>
      <c r="DU51" s="371">
        <f t="shared" si="134"/>
        <v>1653361</v>
      </c>
      <c r="DV51" s="372">
        <f t="shared" si="135"/>
        <v>2572901.2676056339</v>
      </c>
      <c r="DW51" s="371">
        <f t="shared" si="136"/>
        <v>0</v>
      </c>
      <c r="DX51" s="372">
        <f t="shared" si="137"/>
        <v>0</v>
      </c>
      <c r="DY51" s="371">
        <f t="shared" si="138"/>
        <v>2572352.9696969697</v>
      </c>
      <c r="DZ51" s="372">
        <f t="shared" si="139"/>
        <v>19840156.722111054</v>
      </c>
      <c r="EA51" s="371">
        <f t="shared" si="140"/>
        <v>20572640.481053859</v>
      </c>
    </row>
    <row r="52" spans="1:131" ht="15">
      <c r="A52" s="563" t="s">
        <v>29</v>
      </c>
      <c r="B52" s="564" t="s">
        <v>669</v>
      </c>
      <c r="C52" s="565"/>
      <c r="D52" s="461">
        <v>106704</v>
      </c>
      <c r="E52" s="461">
        <v>3</v>
      </c>
      <c r="F52" s="419">
        <v>67</v>
      </c>
      <c r="G52">
        <v>68</v>
      </c>
      <c r="H52" s="419">
        <v>1</v>
      </c>
      <c r="I52">
        <v>2</v>
      </c>
      <c r="J52" s="419"/>
      <c r="K52">
        <v>1</v>
      </c>
      <c r="L52" s="419">
        <v>17</v>
      </c>
      <c r="M52">
        <v>19</v>
      </c>
      <c r="N52" s="419">
        <v>111</v>
      </c>
      <c r="O52">
        <v>117</v>
      </c>
      <c r="P52" s="419">
        <v>4</v>
      </c>
      <c r="Q52">
        <v>6</v>
      </c>
      <c r="R52" s="419">
        <v>2</v>
      </c>
      <c r="S52">
        <v>2</v>
      </c>
      <c r="T52" s="419">
        <v>19</v>
      </c>
      <c r="U52">
        <v>15</v>
      </c>
      <c r="V52" s="419">
        <v>114</v>
      </c>
      <c r="W52">
        <v>112</v>
      </c>
      <c r="X52" s="419">
        <v>4</v>
      </c>
      <c r="Y52">
        <v>4</v>
      </c>
      <c r="Z52" s="419">
        <v>1</v>
      </c>
      <c r="AA52"/>
      <c r="AB52" s="419">
        <v>5</v>
      </c>
      <c r="AC52">
        <v>6</v>
      </c>
      <c r="AD52" s="419">
        <v>53</v>
      </c>
      <c r="AE52">
        <v>55</v>
      </c>
      <c r="AF52" s="419">
        <v>3</v>
      </c>
      <c r="AG52">
        <v>4</v>
      </c>
      <c r="AH52" s="419"/>
      <c r="AI52">
        <v>1</v>
      </c>
      <c r="AJ52" s="419">
        <v>8</v>
      </c>
      <c r="AK52">
        <v>7</v>
      </c>
      <c r="AL52" s="419">
        <v>119</v>
      </c>
      <c r="AM52">
        <v>68</v>
      </c>
      <c r="AN52" s="419">
        <v>4</v>
      </c>
      <c r="AO52">
        <v>4</v>
      </c>
      <c r="AP52" s="419"/>
      <c r="AQ52" s="420"/>
      <c r="AR52" s="419">
        <v>5</v>
      </c>
      <c r="AS52">
        <v>4</v>
      </c>
      <c r="AT52" s="419"/>
      <c r="AU52">
        <v>50</v>
      </c>
      <c r="AV52" s="419"/>
      <c r="AW52"/>
      <c r="AX52" s="419"/>
      <c r="AY52">
        <v>1</v>
      </c>
      <c r="AZ52" s="419"/>
      <c r="BA52">
        <v>1</v>
      </c>
      <c r="BB52" s="422">
        <v>7251408</v>
      </c>
      <c r="BC52">
        <v>7737506</v>
      </c>
      <c r="BD52" s="419">
        <v>9487546</v>
      </c>
      <c r="BE52">
        <v>9806087</v>
      </c>
      <c r="BF52" s="419">
        <v>7353821</v>
      </c>
      <c r="BG52">
        <v>7436910</v>
      </c>
      <c r="BH52" s="419">
        <v>3338641</v>
      </c>
      <c r="BI52">
        <v>3504777</v>
      </c>
      <c r="BJ52" s="419">
        <v>5491891</v>
      </c>
      <c r="BK52">
        <v>3551896</v>
      </c>
      <c r="BL52" s="419"/>
      <c r="BM52">
        <v>2172530</v>
      </c>
      <c r="BN52" s="370">
        <f t="shared" si="75"/>
        <v>817</v>
      </c>
      <c r="BO52" s="371">
        <f t="shared" si="76"/>
        <v>871</v>
      </c>
      <c r="BP52" s="372">
        <f t="shared" si="77"/>
        <v>1289</v>
      </c>
      <c r="BQ52" s="371">
        <f t="shared" si="78"/>
        <v>1315</v>
      </c>
      <c r="BR52" s="372">
        <f t="shared" si="79"/>
        <v>1137</v>
      </c>
      <c r="BS52" s="371">
        <f t="shared" si="80"/>
        <v>1120</v>
      </c>
      <c r="BT52" s="372">
        <f t="shared" si="81"/>
        <v>603</v>
      </c>
      <c r="BU52" s="371">
        <f t="shared" si="82"/>
        <v>630</v>
      </c>
      <c r="BV52" s="372">
        <f t="shared" si="83"/>
        <v>1171</v>
      </c>
      <c r="BW52" s="371">
        <f t="shared" si="84"/>
        <v>700</v>
      </c>
      <c r="BX52" s="372">
        <f t="shared" si="85"/>
        <v>0</v>
      </c>
      <c r="BY52" s="371">
        <f t="shared" si="86"/>
        <v>473</v>
      </c>
      <c r="BZ52" s="370">
        <f t="shared" si="87"/>
        <v>8875.6523867809065</v>
      </c>
      <c r="CA52" s="371">
        <f t="shared" si="88"/>
        <v>8883.4741676234207</v>
      </c>
      <c r="CB52" s="372">
        <f t="shared" si="89"/>
        <v>7360.3925523661756</v>
      </c>
      <c r="CC52" s="371">
        <f t="shared" si="90"/>
        <v>7457.1003802281366</v>
      </c>
      <c r="CD52" s="372">
        <f t="shared" si="91"/>
        <v>6467.740545294635</v>
      </c>
      <c r="CE52" s="371">
        <f t="shared" si="92"/>
        <v>6640.0982142857147</v>
      </c>
      <c r="CF52" s="372">
        <f t="shared" si="93"/>
        <v>5536.7180762852404</v>
      </c>
      <c r="CG52" s="371">
        <f t="shared" si="94"/>
        <v>5563.138095238095</v>
      </c>
      <c r="CH52" s="372">
        <f t="shared" si="95"/>
        <v>4689.9154568744661</v>
      </c>
      <c r="CI52" s="371">
        <f t="shared" si="96"/>
        <v>5074.1371428571429</v>
      </c>
      <c r="CJ52" s="372">
        <f t="shared" si="97"/>
        <v>0</v>
      </c>
      <c r="CK52" s="371">
        <f t="shared" si="98"/>
        <v>4593.0866807610992</v>
      </c>
      <c r="CL52" s="370">
        <f t="shared" si="99"/>
        <v>79880.871481028153</v>
      </c>
      <c r="CM52" s="371">
        <f t="shared" si="100"/>
        <v>79951.267508610792</v>
      </c>
      <c r="CN52" s="372">
        <f t="shared" si="101"/>
        <v>66243.532971295586</v>
      </c>
      <c r="CO52" s="371">
        <f t="shared" si="102"/>
        <v>67113.903422053234</v>
      </c>
      <c r="CP52" s="372">
        <f t="shared" si="103"/>
        <v>58209.664907651713</v>
      </c>
      <c r="CQ52" s="371">
        <f t="shared" si="104"/>
        <v>59760.883928571435</v>
      </c>
      <c r="CR52" s="372">
        <f t="shared" si="105"/>
        <v>49830.46268656716</v>
      </c>
      <c r="CS52" s="371">
        <f t="shared" si="106"/>
        <v>50068.242857142854</v>
      </c>
      <c r="CT52" s="372">
        <f t="shared" si="107"/>
        <v>42209.239111870193</v>
      </c>
      <c r="CU52" s="371">
        <f t="shared" si="108"/>
        <v>45667.234285714287</v>
      </c>
      <c r="CV52" s="372">
        <f t="shared" si="109"/>
        <v>0</v>
      </c>
      <c r="CW52" s="371">
        <f t="shared" si="110"/>
        <v>41337.780126849895</v>
      </c>
      <c r="CX52" s="372">
        <f t="shared" si="111"/>
        <v>58862.058150450815</v>
      </c>
      <c r="CY52" s="371">
        <f t="shared" si="112"/>
        <v>60068.07136725264</v>
      </c>
      <c r="CZ52" s="370">
        <f t="shared" si="113"/>
        <v>85</v>
      </c>
      <c r="DA52" s="371">
        <f t="shared" si="114"/>
        <v>90</v>
      </c>
      <c r="DB52" s="372">
        <f t="shared" si="115"/>
        <v>136</v>
      </c>
      <c r="DC52" s="371">
        <f t="shared" si="116"/>
        <v>140</v>
      </c>
      <c r="DD52" s="372">
        <f t="shared" si="117"/>
        <v>124</v>
      </c>
      <c r="DE52" s="371">
        <f t="shared" si="118"/>
        <v>122</v>
      </c>
      <c r="DF52" s="372">
        <f t="shared" si="119"/>
        <v>64</v>
      </c>
      <c r="DG52" s="371">
        <f t="shared" si="120"/>
        <v>67</v>
      </c>
      <c r="DH52" s="372">
        <f t="shared" si="121"/>
        <v>128</v>
      </c>
      <c r="DI52" s="371">
        <f t="shared" si="122"/>
        <v>76</v>
      </c>
      <c r="DJ52" s="372">
        <f t="shared" si="123"/>
        <v>0</v>
      </c>
      <c r="DK52" s="371">
        <f t="shared" si="124"/>
        <v>52</v>
      </c>
      <c r="DL52" s="372">
        <f t="shared" si="125"/>
        <v>537</v>
      </c>
      <c r="DM52" s="371">
        <f t="shared" si="126"/>
        <v>547</v>
      </c>
      <c r="DN52" s="370">
        <f t="shared" si="127"/>
        <v>6789874.0758873932</v>
      </c>
      <c r="DO52" s="371">
        <f t="shared" si="128"/>
        <v>7195614.0757749714</v>
      </c>
      <c r="DP52" s="372">
        <f t="shared" si="129"/>
        <v>9009120.4840961993</v>
      </c>
      <c r="DQ52" s="371">
        <f t="shared" si="130"/>
        <v>9395946.4790874533</v>
      </c>
      <c r="DR52" s="372">
        <f t="shared" si="131"/>
        <v>7217998.4485488124</v>
      </c>
      <c r="DS52" s="371">
        <f t="shared" si="132"/>
        <v>7290827.8392857155</v>
      </c>
      <c r="DT52" s="372">
        <f t="shared" si="133"/>
        <v>3189149.6119402982</v>
      </c>
      <c r="DU52" s="371">
        <f t="shared" si="134"/>
        <v>3354572.2714285711</v>
      </c>
      <c r="DV52" s="372">
        <f t="shared" si="135"/>
        <v>5402782.6063193846</v>
      </c>
      <c r="DW52" s="371">
        <f t="shared" si="136"/>
        <v>3470709.8057142859</v>
      </c>
      <c r="DX52" s="372">
        <f t="shared" si="137"/>
        <v>0</v>
      </c>
      <c r="DY52" s="371">
        <f t="shared" si="138"/>
        <v>2149564.5665961946</v>
      </c>
      <c r="DZ52" s="372">
        <f t="shared" si="139"/>
        <v>31608925.22679209</v>
      </c>
      <c r="EA52" s="371">
        <f t="shared" si="140"/>
        <v>32857235.037887193</v>
      </c>
    </row>
    <row r="53" spans="1:131" ht="15">
      <c r="A53" s="563" t="s">
        <v>29</v>
      </c>
      <c r="B53" s="564" t="s">
        <v>670</v>
      </c>
      <c r="C53" s="565"/>
      <c r="D53" s="461">
        <v>107071</v>
      </c>
      <c r="E53" s="461">
        <v>4</v>
      </c>
      <c r="F53" s="419"/>
      <c r="G53">
        <v>53</v>
      </c>
      <c r="H53" s="419">
        <v>50</v>
      </c>
      <c r="I53"/>
      <c r="J53" s="419"/>
      <c r="K53"/>
      <c r="L53" s="419">
        <v>3</v>
      </c>
      <c r="M53">
        <v>1</v>
      </c>
      <c r="N53" s="419"/>
      <c r="O53">
        <v>38</v>
      </c>
      <c r="P53" s="419">
        <v>33</v>
      </c>
      <c r="Q53"/>
      <c r="R53" s="419"/>
      <c r="S53" s="420"/>
      <c r="T53" s="419">
        <v>1</v>
      </c>
      <c r="U53"/>
      <c r="V53" s="419"/>
      <c r="W53">
        <v>57</v>
      </c>
      <c r="X53" s="419">
        <v>51</v>
      </c>
      <c r="Y53" s="420"/>
      <c r="Z53" s="419"/>
      <c r="AA53"/>
      <c r="AB53" s="419">
        <v>3</v>
      </c>
      <c r="AC53">
        <v>2</v>
      </c>
      <c r="AD53" s="419"/>
      <c r="AE53">
        <v>27</v>
      </c>
      <c r="AF53" s="419">
        <v>19</v>
      </c>
      <c r="AG53"/>
      <c r="AH53" s="419"/>
      <c r="AI53"/>
      <c r="AJ53" s="419">
        <v>4</v>
      </c>
      <c r="AK53">
        <v>1</v>
      </c>
      <c r="AL53" s="419"/>
      <c r="AM53">
        <v>3</v>
      </c>
      <c r="AN53" s="419">
        <v>6</v>
      </c>
      <c r="AO53" s="420"/>
      <c r="AP53" s="419"/>
      <c r="AQ53" s="420"/>
      <c r="AR53" s="419">
        <v>1</v>
      </c>
      <c r="AS53"/>
      <c r="AT53" s="419"/>
      <c r="AU53"/>
      <c r="AV53" s="419"/>
      <c r="AW53"/>
      <c r="AX53" s="419"/>
      <c r="AY53"/>
      <c r="AZ53" s="419"/>
      <c r="BA53"/>
      <c r="BB53" s="422">
        <v>3552885</v>
      </c>
      <c r="BC53">
        <v>3740436</v>
      </c>
      <c r="BD53" s="419">
        <v>1985526</v>
      </c>
      <c r="BE53">
        <v>2182935</v>
      </c>
      <c r="BF53" s="419">
        <v>2833075</v>
      </c>
      <c r="BG53">
        <v>3246535</v>
      </c>
      <c r="BH53" s="419">
        <v>1038373</v>
      </c>
      <c r="BI53">
        <v>1267662</v>
      </c>
      <c r="BJ53" s="419">
        <v>342904</v>
      </c>
      <c r="BK53">
        <v>167320</v>
      </c>
      <c r="BL53" s="419"/>
      <c r="BM53"/>
      <c r="BN53" s="370">
        <f t="shared" si="75"/>
        <v>536</v>
      </c>
      <c r="BO53" s="371">
        <f t="shared" si="76"/>
        <v>489</v>
      </c>
      <c r="BP53" s="372">
        <f t="shared" si="77"/>
        <v>342</v>
      </c>
      <c r="BQ53" s="371">
        <f t="shared" si="78"/>
        <v>342</v>
      </c>
      <c r="BR53" s="372">
        <f t="shared" si="79"/>
        <v>546</v>
      </c>
      <c r="BS53" s="371">
        <f t="shared" si="80"/>
        <v>537</v>
      </c>
      <c r="BT53" s="372">
        <f t="shared" si="81"/>
        <v>238</v>
      </c>
      <c r="BU53" s="371">
        <f t="shared" si="82"/>
        <v>255</v>
      </c>
      <c r="BV53" s="372">
        <f t="shared" si="83"/>
        <v>72</v>
      </c>
      <c r="BW53" s="371">
        <f t="shared" si="84"/>
        <v>27</v>
      </c>
      <c r="BX53" s="372">
        <f t="shared" si="85"/>
        <v>0</v>
      </c>
      <c r="BY53" s="371">
        <f t="shared" si="86"/>
        <v>0</v>
      </c>
      <c r="BZ53" s="370">
        <f t="shared" si="87"/>
        <v>6628.5167910447763</v>
      </c>
      <c r="CA53" s="371">
        <f t="shared" si="88"/>
        <v>7649.1533742331285</v>
      </c>
      <c r="CB53" s="372">
        <f t="shared" si="89"/>
        <v>5805.6315789473683</v>
      </c>
      <c r="CC53" s="371">
        <f t="shared" si="90"/>
        <v>6382.8508771929828</v>
      </c>
      <c r="CD53" s="372">
        <f t="shared" si="91"/>
        <v>5188.7820512820517</v>
      </c>
      <c r="CE53" s="371">
        <f t="shared" si="92"/>
        <v>6045.6890130353813</v>
      </c>
      <c r="CF53" s="372">
        <f t="shared" si="93"/>
        <v>4362.911764705882</v>
      </c>
      <c r="CG53" s="371">
        <f t="shared" si="94"/>
        <v>4971.2235294117645</v>
      </c>
      <c r="CH53" s="372">
        <f t="shared" si="95"/>
        <v>4762.5555555555557</v>
      </c>
      <c r="CI53" s="371">
        <f t="shared" si="96"/>
        <v>6197.0370370370374</v>
      </c>
      <c r="CJ53" s="372">
        <f t="shared" si="97"/>
        <v>0</v>
      </c>
      <c r="CK53" s="371">
        <f t="shared" si="98"/>
        <v>0</v>
      </c>
      <c r="CL53" s="370">
        <f t="shared" si="99"/>
        <v>59656.651119402988</v>
      </c>
      <c r="CM53" s="371">
        <f t="shared" si="100"/>
        <v>68842.380368098151</v>
      </c>
      <c r="CN53" s="372">
        <f t="shared" si="101"/>
        <v>52250.684210526313</v>
      </c>
      <c r="CO53" s="371">
        <f t="shared" si="102"/>
        <v>57445.657894736847</v>
      </c>
      <c r="CP53" s="372">
        <f t="shared" si="103"/>
        <v>46699.038461538468</v>
      </c>
      <c r="CQ53" s="371">
        <f t="shared" si="104"/>
        <v>54411.201117318429</v>
      </c>
      <c r="CR53" s="372">
        <f t="shared" si="105"/>
        <v>39266.205882352937</v>
      </c>
      <c r="CS53" s="371">
        <f t="shared" si="106"/>
        <v>44741.01176470588</v>
      </c>
      <c r="CT53" s="372">
        <f t="shared" si="107"/>
        <v>42863</v>
      </c>
      <c r="CU53" s="371">
        <f t="shared" si="108"/>
        <v>55773.333333333336</v>
      </c>
      <c r="CV53" s="372">
        <f t="shared" si="109"/>
        <v>0</v>
      </c>
      <c r="CW53" s="371">
        <f t="shared" si="110"/>
        <v>0</v>
      </c>
      <c r="CX53" s="372">
        <f t="shared" si="111"/>
        <v>50662.208097680988</v>
      </c>
      <c r="CY53" s="371">
        <f t="shared" si="112"/>
        <v>57861.278764894785</v>
      </c>
      <c r="CZ53" s="370">
        <f t="shared" si="113"/>
        <v>53</v>
      </c>
      <c r="DA53" s="371">
        <f t="shared" si="114"/>
        <v>54</v>
      </c>
      <c r="DB53" s="372">
        <f t="shared" si="115"/>
        <v>34</v>
      </c>
      <c r="DC53" s="371">
        <f t="shared" si="116"/>
        <v>38</v>
      </c>
      <c r="DD53" s="372">
        <f t="shared" si="117"/>
        <v>54</v>
      </c>
      <c r="DE53" s="371">
        <f t="shared" si="118"/>
        <v>59</v>
      </c>
      <c r="DF53" s="372">
        <f t="shared" si="119"/>
        <v>23</v>
      </c>
      <c r="DG53" s="371">
        <f t="shared" si="120"/>
        <v>28</v>
      </c>
      <c r="DH53" s="372">
        <f t="shared" si="121"/>
        <v>7</v>
      </c>
      <c r="DI53" s="371">
        <f t="shared" si="122"/>
        <v>3</v>
      </c>
      <c r="DJ53" s="372">
        <f t="shared" si="123"/>
        <v>0</v>
      </c>
      <c r="DK53" s="371">
        <f t="shared" si="124"/>
        <v>0</v>
      </c>
      <c r="DL53" s="372">
        <f t="shared" si="125"/>
        <v>171</v>
      </c>
      <c r="DM53" s="371">
        <f t="shared" si="126"/>
        <v>182</v>
      </c>
      <c r="DN53" s="370">
        <f t="shared" si="127"/>
        <v>3161802.5093283583</v>
      </c>
      <c r="DO53" s="371">
        <f t="shared" si="128"/>
        <v>3717488.5398773002</v>
      </c>
      <c r="DP53" s="372">
        <f t="shared" si="129"/>
        <v>1776523.2631578946</v>
      </c>
      <c r="DQ53" s="371">
        <f t="shared" si="130"/>
        <v>2182935</v>
      </c>
      <c r="DR53" s="372">
        <f t="shared" si="131"/>
        <v>2521748.0769230775</v>
      </c>
      <c r="DS53" s="371">
        <f t="shared" si="132"/>
        <v>3210260.8659217875</v>
      </c>
      <c r="DT53" s="372">
        <f t="shared" si="133"/>
        <v>903122.73529411759</v>
      </c>
      <c r="DU53" s="371">
        <f t="shared" si="134"/>
        <v>1252748.3294117646</v>
      </c>
      <c r="DV53" s="372">
        <f t="shared" si="135"/>
        <v>300041</v>
      </c>
      <c r="DW53" s="371">
        <f t="shared" si="136"/>
        <v>167320</v>
      </c>
      <c r="DX53" s="372">
        <f t="shared" si="137"/>
        <v>0</v>
      </c>
      <c r="DY53" s="371">
        <f t="shared" si="138"/>
        <v>0</v>
      </c>
      <c r="DZ53" s="372">
        <f t="shared" si="139"/>
        <v>8663237.5847034492</v>
      </c>
      <c r="EA53" s="371">
        <f t="shared" si="140"/>
        <v>10530752.735210851</v>
      </c>
    </row>
    <row r="54" spans="1:131" ht="15">
      <c r="A54" s="563" t="s">
        <v>29</v>
      </c>
      <c r="B54" s="564" t="s">
        <v>671</v>
      </c>
      <c r="C54" s="566"/>
      <c r="D54" s="461">
        <v>107983</v>
      </c>
      <c r="E54" s="461">
        <v>4</v>
      </c>
      <c r="F54" s="419">
        <v>16</v>
      </c>
      <c r="G54">
        <v>13</v>
      </c>
      <c r="H54" s="419"/>
      <c r="I54"/>
      <c r="J54" s="419">
        <v>1</v>
      </c>
      <c r="K54"/>
      <c r="L54" s="419">
        <v>6</v>
      </c>
      <c r="M54">
        <v>8</v>
      </c>
      <c r="N54" s="419">
        <v>42</v>
      </c>
      <c r="O54">
        <v>42</v>
      </c>
      <c r="P54" s="419"/>
      <c r="Q54"/>
      <c r="R54" s="419">
        <v>1</v>
      </c>
      <c r="S54" s="420"/>
      <c r="T54" s="419"/>
      <c r="U54">
        <v>1</v>
      </c>
      <c r="V54" s="419">
        <v>52</v>
      </c>
      <c r="W54">
        <v>54</v>
      </c>
      <c r="X54" s="419">
        <v>1</v>
      </c>
      <c r="Y54" s="420"/>
      <c r="Z54" s="419"/>
      <c r="AA54"/>
      <c r="AB54" s="419">
        <v>3</v>
      </c>
      <c r="AC54">
        <v>2</v>
      </c>
      <c r="AD54" s="419">
        <v>21</v>
      </c>
      <c r="AE54">
        <v>25</v>
      </c>
      <c r="AF54" s="419">
        <v>3</v>
      </c>
      <c r="AG54"/>
      <c r="AH54" s="419"/>
      <c r="AI54"/>
      <c r="AJ54" s="419">
        <v>14</v>
      </c>
      <c r="AK54">
        <v>15</v>
      </c>
      <c r="AL54" s="419"/>
      <c r="AM54" s="420"/>
      <c r="AN54" s="419"/>
      <c r="AO54" s="420"/>
      <c r="AP54" s="419"/>
      <c r="AQ54" s="420"/>
      <c r="AR54" s="419"/>
      <c r="AS54"/>
      <c r="AT54" s="419"/>
      <c r="AU54"/>
      <c r="AV54" s="419"/>
      <c r="AW54"/>
      <c r="AX54" s="419"/>
      <c r="AY54"/>
      <c r="AZ54" s="419"/>
      <c r="BA54">
        <v>1</v>
      </c>
      <c r="BB54" s="422">
        <v>2030693</v>
      </c>
      <c r="BC54">
        <v>1920752</v>
      </c>
      <c r="BD54" s="419">
        <v>2663294</v>
      </c>
      <c r="BE54">
        <v>2708949</v>
      </c>
      <c r="BF54" s="419">
        <v>3028828</v>
      </c>
      <c r="BG54">
        <v>3064748</v>
      </c>
      <c r="BH54" s="419">
        <v>1786648</v>
      </c>
      <c r="BI54">
        <v>1878798</v>
      </c>
      <c r="BJ54" s="419"/>
      <c r="BK54"/>
      <c r="BL54" s="419"/>
      <c r="BM54">
        <v>52031</v>
      </c>
      <c r="BN54" s="370">
        <f t="shared" si="75"/>
        <v>227</v>
      </c>
      <c r="BO54" s="371">
        <f t="shared" si="76"/>
        <v>213</v>
      </c>
      <c r="BP54" s="372">
        <f t="shared" si="77"/>
        <v>389</v>
      </c>
      <c r="BQ54" s="371">
        <f t="shared" si="78"/>
        <v>390</v>
      </c>
      <c r="BR54" s="372">
        <f t="shared" si="79"/>
        <v>514</v>
      </c>
      <c r="BS54" s="371">
        <f t="shared" si="80"/>
        <v>510</v>
      </c>
      <c r="BT54" s="372">
        <f t="shared" si="81"/>
        <v>387</v>
      </c>
      <c r="BU54" s="371">
        <f t="shared" si="82"/>
        <v>405</v>
      </c>
      <c r="BV54" s="372">
        <f t="shared" si="83"/>
        <v>0</v>
      </c>
      <c r="BW54" s="371">
        <f t="shared" si="84"/>
        <v>0</v>
      </c>
      <c r="BX54" s="372">
        <f t="shared" si="85"/>
        <v>0</v>
      </c>
      <c r="BY54" s="371">
        <f t="shared" si="86"/>
        <v>12</v>
      </c>
      <c r="BZ54" s="370">
        <f t="shared" si="87"/>
        <v>8945.7841409691628</v>
      </c>
      <c r="CA54" s="371">
        <f t="shared" si="88"/>
        <v>9017.6150234741781</v>
      </c>
      <c r="CB54" s="372">
        <f t="shared" si="89"/>
        <v>6846.5141388174807</v>
      </c>
      <c r="CC54" s="371">
        <f t="shared" si="90"/>
        <v>6946.0230769230766</v>
      </c>
      <c r="CD54" s="372">
        <f t="shared" si="91"/>
        <v>5892.6614785992215</v>
      </c>
      <c r="CE54" s="371">
        <f t="shared" si="92"/>
        <v>6009.3098039215683</v>
      </c>
      <c r="CF54" s="372">
        <f t="shared" si="93"/>
        <v>4616.6614987080102</v>
      </c>
      <c r="CG54" s="371">
        <f t="shared" si="94"/>
        <v>4639.0074074074073</v>
      </c>
      <c r="CH54" s="372">
        <f t="shared" si="95"/>
        <v>0</v>
      </c>
      <c r="CI54" s="371">
        <f t="shared" si="96"/>
        <v>0</v>
      </c>
      <c r="CJ54" s="372">
        <f t="shared" si="97"/>
        <v>0</v>
      </c>
      <c r="CK54" s="371">
        <f t="shared" si="98"/>
        <v>4335.916666666667</v>
      </c>
      <c r="CL54" s="370">
        <f t="shared" si="99"/>
        <v>80512.057268722463</v>
      </c>
      <c r="CM54" s="371">
        <f t="shared" si="100"/>
        <v>81158.535211267605</v>
      </c>
      <c r="CN54" s="372">
        <f t="shared" si="101"/>
        <v>61618.627249357327</v>
      </c>
      <c r="CO54" s="371">
        <f t="shared" si="102"/>
        <v>62514.207692307689</v>
      </c>
      <c r="CP54" s="372">
        <f t="shared" si="103"/>
        <v>53033.953307392992</v>
      </c>
      <c r="CQ54" s="371">
        <f t="shared" si="104"/>
        <v>54083.788235294116</v>
      </c>
      <c r="CR54" s="372">
        <f t="shared" si="105"/>
        <v>41549.953488372092</v>
      </c>
      <c r="CS54" s="371">
        <f t="shared" si="106"/>
        <v>41751.066666666666</v>
      </c>
      <c r="CT54" s="372">
        <f t="shared" si="107"/>
        <v>0</v>
      </c>
      <c r="CU54" s="371">
        <f t="shared" si="108"/>
        <v>0</v>
      </c>
      <c r="CV54" s="372">
        <f t="shared" si="109"/>
        <v>0</v>
      </c>
      <c r="CW54" s="371">
        <f t="shared" si="110"/>
        <v>39023.25</v>
      </c>
      <c r="CX54" s="372">
        <f t="shared" si="111"/>
        <v>56563.61191671955</v>
      </c>
      <c r="CY54" s="371">
        <f t="shared" si="112"/>
        <v>56709.30576427943</v>
      </c>
      <c r="CZ54" s="370">
        <f t="shared" si="113"/>
        <v>23</v>
      </c>
      <c r="DA54" s="371">
        <f t="shared" si="114"/>
        <v>21</v>
      </c>
      <c r="DB54" s="372">
        <f t="shared" si="115"/>
        <v>43</v>
      </c>
      <c r="DC54" s="371">
        <f t="shared" si="116"/>
        <v>43</v>
      </c>
      <c r="DD54" s="372">
        <f t="shared" si="117"/>
        <v>56</v>
      </c>
      <c r="DE54" s="371">
        <f t="shared" si="118"/>
        <v>56</v>
      </c>
      <c r="DF54" s="372">
        <f t="shared" si="119"/>
        <v>38</v>
      </c>
      <c r="DG54" s="371">
        <f t="shared" si="120"/>
        <v>40</v>
      </c>
      <c r="DH54" s="372">
        <f t="shared" si="121"/>
        <v>0</v>
      </c>
      <c r="DI54" s="371">
        <f t="shared" si="122"/>
        <v>0</v>
      </c>
      <c r="DJ54" s="372">
        <f t="shared" si="123"/>
        <v>0</v>
      </c>
      <c r="DK54" s="371">
        <f t="shared" si="124"/>
        <v>1</v>
      </c>
      <c r="DL54" s="372">
        <f t="shared" si="125"/>
        <v>160</v>
      </c>
      <c r="DM54" s="371">
        <f t="shared" si="126"/>
        <v>161</v>
      </c>
      <c r="DN54" s="370">
        <f t="shared" si="127"/>
        <v>1851777.3171806165</v>
      </c>
      <c r="DO54" s="371">
        <f t="shared" si="128"/>
        <v>1704329.2394366197</v>
      </c>
      <c r="DP54" s="372">
        <f t="shared" si="129"/>
        <v>2649600.9717223649</v>
      </c>
      <c r="DQ54" s="371">
        <f t="shared" si="130"/>
        <v>2688110.9307692307</v>
      </c>
      <c r="DR54" s="372">
        <f t="shared" si="131"/>
        <v>2969901.3852140075</v>
      </c>
      <c r="DS54" s="371">
        <f t="shared" si="132"/>
        <v>3028692.1411764706</v>
      </c>
      <c r="DT54" s="372">
        <f t="shared" si="133"/>
        <v>1578898.2325581396</v>
      </c>
      <c r="DU54" s="371">
        <f t="shared" si="134"/>
        <v>1670042.6666666665</v>
      </c>
      <c r="DV54" s="372">
        <f t="shared" si="135"/>
        <v>0</v>
      </c>
      <c r="DW54" s="371">
        <f t="shared" si="136"/>
        <v>0</v>
      </c>
      <c r="DX54" s="372">
        <f t="shared" si="137"/>
        <v>0</v>
      </c>
      <c r="DY54" s="371">
        <f t="shared" si="138"/>
        <v>39023.25</v>
      </c>
      <c r="DZ54" s="372">
        <f t="shared" si="139"/>
        <v>9050177.9066751283</v>
      </c>
      <c r="EA54" s="371">
        <f t="shared" si="140"/>
        <v>9130198.2280489877</v>
      </c>
    </row>
    <row r="55" spans="1:131" ht="15">
      <c r="A55" s="563" t="s">
        <v>29</v>
      </c>
      <c r="B55" s="564" t="s">
        <v>672</v>
      </c>
      <c r="C55" s="565"/>
      <c r="D55" s="461">
        <v>106485</v>
      </c>
      <c r="E55" s="461">
        <v>5</v>
      </c>
      <c r="F55" s="419">
        <v>12</v>
      </c>
      <c r="G55">
        <v>14</v>
      </c>
      <c r="H55" s="419">
        <v>2</v>
      </c>
      <c r="I55"/>
      <c r="J55" s="419"/>
      <c r="K55"/>
      <c r="L55" s="419">
        <v>3</v>
      </c>
      <c r="M55">
        <v>3</v>
      </c>
      <c r="N55" s="419">
        <v>40</v>
      </c>
      <c r="O55">
        <v>38</v>
      </c>
      <c r="P55" s="419">
        <v>3</v>
      </c>
      <c r="Q55"/>
      <c r="R55" s="419"/>
      <c r="S55" s="420"/>
      <c r="T55" s="419">
        <v>4</v>
      </c>
      <c r="U55">
        <v>4</v>
      </c>
      <c r="V55" s="419">
        <v>17</v>
      </c>
      <c r="W55">
        <v>23</v>
      </c>
      <c r="X55" s="419">
        <v>1</v>
      </c>
      <c r="Y55" s="420"/>
      <c r="Z55" s="419"/>
      <c r="AA55"/>
      <c r="AB55" s="419">
        <v>6</v>
      </c>
      <c r="AC55">
        <v>8</v>
      </c>
      <c r="AD55" s="419">
        <v>35</v>
      </c>
      <c r="AE55">
        <v>39</v>
      </c>
      <c r="AF55" s="419">
        <v>2</v>
      </c>
      <c r="AG55"/>
      <c r="AH55" s="419">
        <v>16</v>
      </c>
      <c r="AI55">
        <v>15</v>
      </c>
      <c r="AJ55" s="419">
        <v>12</v>
      </c>
      <c r="AK55">
        <v>10</v>
      </c>
      <c r="AL55" s="419"/>
      <c r="AM55" s="420"/>
      <c r="AN55" s="419"/>
      <c r="AO55" s="420"/>
      <c r="AP55" s="419"/>
      <c r="AQ55" s="420"/>
      <c r="AR55" s="419"/>
      <c r="AS55"/>
      <c r="AT55" s="419"/>
      <c r="AU55"/>
      <c r="AV55" s="419"/>
      <c r="AW55"/>
      <c r="AX55" s="419"/>
      <c r="AY55"/>
      <c r="AZ55" s="419"/>
      <c r="BA55"/>
      <c r="BB55" s="422">
        <v>1238485</v>
      </c>
      <c r="BC55">
        <v>1201820</v>
      </c>
      <c r="BD55" s="419">
        <v>2678377</v>
      </c>
      <c r="BE55">
        <v>2506080</v>
      </c>
      <c r="BF55" s="419">
        <v>1252023</v>
      </c>
      <c r="BG55">
        <v>1659652</v>
      </c>
      <c r="BH55" s="419">
        <v>2939043</v>
      </c>
      <c r="BI55">
        <v>2846989</v>
      </c>
      <c r="BJ55" s="419"/>
      <c r="BK55"/>
      <c r="BL55" s="419"/>
      <c r="BM55"/>
      <c r="BN55" s="370">
        <f t="shared" si="75"/>
        <v>164</v>
      </c>
      <c r="BO55" s="371">
        <f t="shared" si="76"/>
        <v>162</v>
      </c>
      <c r="BP55" s="372">
        <f t="shared" si="77"/>
        <v>438</v>
      </c>
      <c r="BQ55" s="371">
        <f t="shared" si="78"/>
        <v>390</v>
      </c>
      <c r="BR55" s="372">
        <f t="shared" si="79"/>
        <v>235</v>
      </c>
      <c r="BS55" s="371">
        <f t="shared" si="80"/>
        <v>303</v>
      </c>
      <c r="BT55" s="372">
        <f t="shared" si="81"/>
        <v>655</v>
      </c>
      <c r="BU55" s="371">
        <f t="shared" si="82"/>
        <v>636</v>
      </c>
      <c r="BV55" s="372">
        <f t="shared" si="83"/>
        <v>0</v>
      </c>
      <c r="BW55" s="371">
        <f t="shared" si="84"/>
        <v>0</v>
      </c>
      <c r="BX55" s="372">
        <f t="shared" si="85"/>
        <v>0</v>
      </c>
      <c r="BY55" s="371">
        <f t="shared" si="86"/>
        <v>0</v>
      </c>
      <c r="BZ55" s="370">
        <f t="shared" si="87"/>
        <v>7551.7378048780483</v>
      </c>
      <c r="CA55" s="371">
        <f t="shared" si="88"/>
        <v>7418.641975308642</v>
      </c>
      <c r="CB55" s="372">
        <f t="shared" si="89"/>
        <v>6115.0159817351596</v>
      </c>
      <c r="CC55" s="371">
        <f t="shared" si="90"/>
        <v>6425.8461538461543</v>
      </c>
      <c r="CD55" s="372">
        <f t="shared" si="91"/>
        <v>5327.7574468085104</v>
      </c>
      <c r="CE55" s="371">
        <f t="shared" si="92"/>
        <v>5477.3993399339934</v>
      </c>
      <c r="CF55" s="372">
        <f t="shared" si="93"/>
        <v>4487.0885496183209</v>
      </c>
      <c r="CG55" s="371">
        <f t="shared" si="94"/>
        <v>4476.3977987421385</v>
      </c>
      <c r="CH55" s="372">
        <f t="shared" si="95"/>
        <v>0</v>
      </c>
      <c r="CI55" s="371">
        <f t="shared" si="96"/>
        <v>0</v>
      </c>
      <c r="CJ55" s="372">
        <f t="shared" si="97"/>
        <v>0</v>
      </c>
      <c r="CK55" s="371">
        <f t="shared" si="98"/>
        <v>0</v>
      </c>
      <c r="CL55" s="370">
        <f t="shared" si="99"/>
        <v>67965.640243902439</v>
      </c>
      <c r="CM55" s="371">
        <f t="shared" si="100"/>
        <v>66767.777777777781</v>
      </c>
      <c r="CN55" s="372">
        <f t="shared" si="101"/>
        <v>55035.143835616436</v>
      </c>
      <c r="CO55" s="371">
        <f t="shared" si="102"/>
        <v>57832.61538461539</v>
      </c>
      <c r="CP55" s="372">
        <f t="shared" si="103"/>
        <v>47949.817021276591</v>
      </c>
      <c r="CQ55" s="371">
        <f t="shared" si="104"/>
        <v>49296.594059405943</v>
      </c>
      <c r="CR55" s="372">
        <f t="shared" si="105"/>
        <v>40383.796946564886</v>
      </c>
      <c r="CS55" s="371">
        <f t="shared" si="106"/>
        <v>40287.580188679247</v>
      </c>
      <c r="CT55" s="372">
        <f t="shared" si="107"/>
        <v>0</v>
      </c>
      <c r="CU55" s="371">
        <f t="shared" si="108"/>
        <v>0</v>
      </c>
      <c r="CV55" s="372">
        <f t="shared" si="109"/>
        <v>0</v>
      </c>
      <c r="CW55" s="371">
        <f t="shared" si="110"/>
        <v>0</v>
      </c>
      <c r="CX55" s="372">
        <f t="shared" si="111"/>
        <v>49136.013427827907</v>
      </c>
      <c r="CY55" s="371">
        <f t="shared" si="112"/>
        <v>49809.231274630678</v>
      </c>
      <c r="CZ55" s="370">
        <f t="shared" si="113"/>
        <v>17</v>
      </c>
      <c r="DA55" s="371">
        <f t="shared" si="114"/>
        <v>17</v>
      </c>
      <c r="DB55" s="372">
        <f t="shared" si="115"/>
        <v>47</v>
      </c>
      <c r="DC55" s="371">
        <f t="shared" si="116"/>
        <v>42</v>
      </c>
      <c r="DD55" s="372">
        <f t="shared" si="117"/>
        <v>24</v>
      </c>
      <c r="DE55" s="371">
        <f t="shared" si="118"/>
        <v>31</v>
      </c>
      <c r="DF55" s="372">
        <f t="shared" si="119"/>
        <v>65</v>
      </c>
      <c r="DG55" s="371">
        <f t="shared" si="120"/>
        <v>64</v>
      </c>
      <c r="DH55" s="372">
        <f t="shared" si="121"/>
        <v>0</v>
      </c>
      <c r="DI55" s="371">
        <f t="shared" si="122"/>
        <v>0</v>
      </c>
      <c r="DJ55" s="372">
        <f t="shared" si="123"/>
        <v>0</v>
      </c>
      <c r="DK55" s="371">
        <f t="shared" si="124"/>
        <v>0</v>
      </c>
      <c r="DL55" s="372">
        <f t="shared" si="125"/>
        <v>153</v>
      </c>
      <c r="DM55" s="371">
        <f t="shared" si="126"/>
        <v>154</v>
      </c>
      <c r="DN55" s="370">
        <f t="shared" si="127"/>
        <v>1155415.8841463414</v>
      </c>
      <c r="DO55" s="371">
        <f t="shared" si="128"/>
        <v>1135052.2222222222</v>
      </c>
      <c r="DP55" s="372">
        <f t="shared" si="129"/>
        <v>2586651.7602739725</v>
      </c>
      <c r="DQ55" s="371">
        <f t="shared" si="130"/>
        <v>2428969.8461538465</v>
      </c>
      <c r="DR55" s="372">
        <f t="shared" si="131"/>
        <v>1150795.6085106381</v>
      </c>
      <c r="DS55" s="371">
        <f t="shared" si="132"/>
        <v>1528194.4158415843</v>
      </c>
      <c r="DT55" s="372">
        <f t="shared" si="133"/>
        <v>2624946.8015267174</v>
      </c>
      <c r="DU55" s="371">
        <f t="shared" si="134"/>
        <v>2578405.1320754718</v>
      </c>
      <c r="DV55" s="372">
        <f t="shared" si="135"/>
        <v>0</v>
      </c>
      <c r="DW55" s="371">
        <f t="shared" si="136"/>
        <v>0</v>
      </c>
      <c r="DX55" s="372">
        <f t="shared" si="137"/>
        <v>0</v>
      </c>
      <c r="DY55" s="371">
        <f t="shared" si="138"/>
        <v>0</v>
      </c>
      <c r="DZ55" s="372">
        <f t="shared" si="139"/>
        <v>7517810.0544576701</v>
      </c>
      <c r="EA55" s="371">
        <f t="shared" si="140"/>
        <v>7670621.6162931249</v>
      </c>
    </row>
    <row r="56" spans="1:131" ht="15">
      <c r="A56" s="563" t="s">
        <v>29</v>
      </c>
      <c r="B56" s="564" t="s">
        <v>673</v>
      </c>
      <c r="C56" s="565"/>
      <c r="D56" s="461">
        <v>108092</v>
      </c>
      <c r="E56" s="461">
        <v>6</v>
      </c>
      <c r="F56" s="419">
        <v>16</v>
      </c>
      <c r="G56">
        <v>16</v>
      </c>
      <c r="H56" s="419"/>
      <c r="I56"/>
      <c r="J56" s="419">
        <v>1</v>
      </c>
      <c r="K56">
        <v>1</v>
      </c>
      <c r="L56" s="419">
        <v>5</v>
      </c>
      <c r="M56">
        <v>4</v>
      </c>
      <c r="N56" s="419">
        <v>38</v>
      </c>
      <c r="O56">
        <v>38</v>
      </c>
      <c r="P56" s="419">
        <v>1</v>
      </c>
      <c r="Q56">
        <v>1</v>
      </c>
      <c r="R56" s="419"/>
      <c r="S56" s="420"/>
      <c r="T56" s="419">
        <v>14</v>
      </c>
      <c r="U56">
        <v>11</v>
      </c>
      <c r="V56" s="419">
        <v>80</v>
      </c>
      <c r="W56">
        <v>81</v>
      </c>
      <c r="X56" s="419">
        <v>1</v>
      </c>
      <c r="Y56" s="420"/>
      <c r="Z56" s="419"/>
      <c r="AA56"/>
      <c r="AB56" s="419">
        <v>12</v>
      </c>
      <c r="AC56">
        <v>11</v>
      </c>
      <c r="AD56" s="419">
        <v>46</v>
      </c>
      <c r="AE56">
        <v>47</v>
      </c>
      <c r="AF56" s="419">
        <v>1</v>
      </c>
      <c r="AG56"/>
      <c r="AH56" s="419"/>
      <c r="AI56"/>
      <c r="AJ56" s="419">
        <v>5</v>
      </c>
      <c r="AK56">
        <v>5</v>
      </c>
      <c r="AL56" s="419">
        <v>14</v>
      </c>
      <c r="AM56" s="420"/>
      <c r="AN56" s="419"/>
      <c r="AO56" s="420"/>
      <c r="AP56" s="419"/>
      <c r="AQ56" s="420"/>
      <c r="AR56" s="419">
        <v>2</v>
      </c>
      <c r="AS56">
        <v>4</v>
      </c>
      <c r="AT56" s="419"/>
      <c r="AU56">
        <v>15</v>
      </c>
      <c r="AV56" s="419"/>
      <c r="AW56">
        <v>1</v>
      </c>
      <c r="AX56" s="419"/>
      <c r="AY56"/>
      <c r="AZ56" s="419"/>
      <c r="BA56">
        <v>1</v>
      </c>
      <c r="BB56" s="422">
        <v>2082398</v>
      </c>
      <c r="BC56">
        <v>1910104</v>
      </c>
      <c r="BD56" s="419">
        <v>4079079</v>
      </c>
      <c r="BE56">
        <v>3813156</v>
      </c>
      <c r="BF56" s="419">
        <v>5510474</v>
      </c>
      <c r="BG56">
        <v>5496325</v>
      </c>
      <c r="BH56" s="419">
        <v>2706666</v>
      </c>
      <c r="BI56">
        <v>2769683</v>
      </c>
      <c r="BJ56" s="419">
        <v>699842</v>
      </c>
      <c r="BK56">
        <v>144126</v>
      </c>
      <c r="BL56" s="419"/>
      <c r="BM56">
        <v>574460</v>
      </c>
      <c r="BN56" s="370">
        <f t="shared" si="75"/>
        <v>215</v>
      </c>
      <c r="BO56" s="371">
        <f t="shared" si="76"/>
        <v>203</v>
      </c>
      <c r="BP56" s="372">
        <f t="shared" si="77"/>
        <v>520</v>
      </c>
      <c r="BQ56" s="371">
        <f t="shared" si="78"/>
        <v>484</v>
      </c>
      <c r="BR56" s="372">
        <f t="shared" si="79"/>
        <v>874</v>
      </c>
      <c r="BS56" s="371">
        <f t="shared" si="80"/>
        <v>861</v>
      </c>
      <c r="BT56" s="372">
        <f t="shared" si="81"/>
        <v>484</v>
      </c>
      <c r="BU56" s="371">
        <f t="shared" si="82"/>
        <v>483</v>
      </c>
      <c r="BV56" s="372">
        <f t="shared" si="83"/>
        <v>150</v>
      </c>
      <c r="BW56" s="371">
        <f t="shared" si="84"/>
        <v>48</v>
      </c>
      <c r="BX56" s="372">
        <f t="shared" si="85"/>
        <v>0</v>
      </c>
      <c r="BY56" s="371">
        <f t="shared" si="86"/>
        <v>157</v>
      </c>
      <c r="BZ56" s="370">
        <f t="shared" si="87"/>
        <v>9685.5720930232565</v>
      </c>
      <c r="CA56" s="371">
        <f t="shared" si="88"/>
        <v>9409.3793103448279</v>
      </c>
      <c r="CB56" s="372">
        <f t="shared" si="89"/>
        <v>7844.3826923076922</v>
      </c>
      <c r="CC56" s="371">
        <f t="shared" si="90"/>
        <v>7878.4214876033056</v>
      </c>
      <c r="CD56" s="372">
        <f t="shared" si="91"/>
        <v>6304.8901601830667</v>
      </c>
      <c r="CE56" s="371">
        <f t="shared" si="92"/>
        <v>6383.6527293844365</v>
      </c>
      <c r="CF56" s="372">
        <f t="shared" si="93"/>
        <v>5592.2851239669426</v>
      </c>
      <c r="CG56" s="371">
        <f t="shared" si="94"/>
        <v>5734.333333333333</v>
      </c>
      <c r="CH56" s="372">
        <f t="shared" si="95"/>
        <v>4665.6133333333337</v>
      </c>
      <c r="CI56" s="371">
        <f t="shared" si="96"/>
        <v>3002.625</v>
      </c>
      <c r="CJ56" s="372">
        <f t="shared" si="97"/>
        <v>0</v>
      </c>
      <c r="CK56" s="371">
        <f t="shared" si="98"/>
        <v>3658.9808917197452</v>
      </c>
      <c r="CL56" s="370">
        <f t="shared" si="99"/>
        <v>87170.148837209301</v>
      </c>
      <c r="CM56" s="371">
        <f t="shared" si="100"/>
        <v>84684.413793103449</v>
      </c>
      <c r="CN56" s="372">
        <f t="shared" si="101"/>
        <v>70599.444230769237</v>
      </c>
      <c r="CO56" s="371">
        <f t="shared" si="102"/>
        <v>70905.793388429753</v>
      </c>
      <c r="CP56" s="372">
        <f t="shared" si="103"/>
        <v>56744.011441647599</v>
      </c>
      <c r="CQ56" s="371">
        <f t="shared" si="104"/>
        <v>57452.874564459926</v>
      </c>
      <c r="CR56" s="372">
        <f t="shared" si="105"/>
        <v>50330.566115702481</v>
      </c>
      <c r="CS56" s="371">
        <f t="shared" si="106"/>
        <v>51609</v>
      </c>
      <c r="CT56" s="372">
        <f t="shared" si="107"/>
        <v>41990.520000000004</v>
      </c>
      <c r="CU56" s="371">
        <f t="shared" si="108"/>
        <v>27023.625</v>
      </c>
      <c r="CV56" s="372">
        <f t="shared" si="109"/>
        <v>0</v>
      </c>
      <c r="CW56" s="371">
        <f t="shared" si="110"/>
        <v>32930.828025477706</v>
      </c>
      <c r="CX56" s="372">
        <f t="shared" si="111"/>
        <v>60278.578986182758</v>
      </c>
      <c r="CY56" s="371">
        <f t="shared" si="112"/>
        <v>59156.412692542763</v>
      </c>
      <c r="CZ56" s="370">
        <f t="shared" si="113"/>
        <v>22</v>
      </c>
      <c r="DA56" s="371">
        <f t="shared" si="114"/>
        <v>21</v>
      </c>
      <c r="DB56" s="372">
        <f t="shared" si="115"/>
        <v>53</v>
      </c>
      <c r="DC56" s="371">
        <f t="shared" si="116"/>
        <v>50</v>
      </c>
      <c r="DD56" s="372">
        <f t="shared" si="117"/>
        <v>93</v>
      </c>
      <c r="DE56" s="371">
        <f t="shared" si="118"/>
        <v>92</v>
      </c>
      <c r="DF56" s="372">
        <f t="shared" si="119"/>
        <v>52</v>
      </c>
      <c r="DG56" s="371">
        <f t="shared" si="120"/>
        <v>52</v>
      </c>
      <c r="DH56" s="372">
        <f t="shared" si="121"/>
        <v>16</v>
      </c>
      <c r="DI56" s="371">
        <f t="shared" si="122"/>
        <v>4</v>
      </c>
      <c r="DJ56" s="372">
        <f t="shared" si="123"/>
        <v>0</v>
      </c>
      <c r="DK56" s="371">
        <f t="shared" si="124"/>
        <v>17</v>
      </c>
      <c r="DL56" s="372">
        <f t="shared" si="125"/>
        <v>236</v>
      </c>
      <c r="DM56" s="371">
        <f t="shared" si="126"/>
        <v>236</v>
      </c>
      <c r="DN56" s="370">
        <f t="shared" si="127"/>
        <v>1917743.2744186046</v>
      </c>
      <c r="DO56" s="371">
        <f t="shared" si="128"/>
        <v>1778372.6896551724</v>
      </c>
      <c r="DP56" s="372">
        <f t="shared" si="129"/>
        <v>3741770.5442307694</v>
      </c>
      <c r="DQ56" s="371">
        <f t="shared" si="130"/>
        <v>3545289.6694214875</v>
      </c>
      <c r="DR56" s="372">
        <f t="shared" si="131"/>
        <v>5277193.0640732264</v>
      </c>
      <c r="DS56" s="371">
        <f t="shared" si="132"/>
        <v>5285664.4599303128</v>
      </c>
      <c r="DT56" s="372">
        <f t="shared" si="133"/>
        <v>2617189.4380165292</v>
      </c>
      <c r="DU56" s="371">
        <f t="shared" si="134"/>
        <v>2683668</v>
      </c>
      <c r="DV56" s="372">
        <f t="shared" si="135"/>
        <v>671848.32000000007</v>
      </c>
      <c r="DW56" s="371">
        <f t="shared" si="136"/>
        <v>108094.5</v>
      </c>
      <c r="DX56" s="372">
        <f t="shared" si="137"/>
        <v>0</v>
      </c>
      <c r="DY56" s="371">
        <f t="shared" si="138"/>
        <v>559824.07643312099</v>
      </c>
      <c r="DZ56" s="372">
        <f t="shared" si="139"/>
        <v>14225744.640739132</v>
      </c>
      <c r="EA56" s="371">
        <f t="shared" si="140"/>
        <v>13960913.395440092</v>
      </c>
    </row>
    <row r="57" spans="1:131" ht="15">
      <c r="A57" s="563" t="s">
        <v>29</v>
      </c>
      <c r="B57" s="564" t="s">
        <v>674</v>
      </c>
      <c r="C57" s="565"/>
      <c r="D57" s="461">
        <v>106412</v>
      </c>
      <c r="E57" s="461">
        <v>6</v>
      </c>
      <c r="F57" s="419">
        <v>15</v>
      </c>
      <c r="G57">
        <v>13</v>
      </c>
      <c r="H57" s="419"/>
      <c r="I57"/>
      <c r="J57" s="419"/>
      <c r="K57"/>
      <c r="L57" s="419">
        <v>13</v>
      </c>
      <c r="M57">
        <v>13</v>
      </c>
      <c r="N57" s="419">
        <v>21</v>
      </c>
      <c r="O57">
        <v>18</v>
      </c>
      <c r="P57" s="419"/>
      <c r="Q57"/>
      <c r="R57" s="419"/>
      <c r="S57" s="420"/>
      <c r="T57" s="419">
        <v>22</v>
      </c>
      <c r="U57">
        <v>22</v>
      </c>
      <c r="V57" s="419">
        <v>22</v>
      </c>
      <c r="W57">
        <v>24</v>
      </c>
      <c r="X57" s="419"/>
      <c r="Y57" s="420"/>
      <c r="Z57" s="419"/>
      <c r="AA57"/>
      <c r="AB57" s="419">
        <v>13</v>
      </c>
      <c r="AC57">
        <v>13</v>
      </c>
      <c r="AD57" s="419">
        <v>37</v>
      </c>
      <c r="AE57">
        <v>45</v>
      </c>
      <c r="AF57" s="419"/>
      <c r="AG57"/>
      <c r="AH57" s="419"/>
      <c r="AI57"/>
      <c r="AJ57" s="419">
        <v>14</v>
      </c>
      <c r="AK57">
        <v>13</v>
      </c>
      <c r="AL57" s="419"/>
      <c r="AM57" s="420"/>
      <c r="AN57" s="419"/>
      <c r="AO57" s="420"/>
      <c r="AP57" s="419"/>
      <c r="AQ57" s="420"/>
      <c r="AR57" s="419"/>
      <c r="AS57" s="420"/>
      <c r="AT57" s="419"/>
      <c r="AU57"/>
      <c r="AV57" s="419"/>
      <c r="AW57"/>
      <c r="AX57" s="419"/>
      <c r="AY57"/>
      <c r="AZ57" s="419"/>
      <c r="BA57"/>
      <c r="BB57" s="422">
        <v>1983505</v>
      </c>
      <c r="BC57">
        <v>1928273</v>
      </c>
      <c r="BD57" s="419">
        <v>2739368</v>
      </c>
      <c r="BE57">
        <v>2658219</v>
      </c>
      <c r="BF57" s="419">
        <v>1927106</v>
      </c>
      <c r="BG57">
        <v>2190873</v>
      </c>
      <c r="BH57" s="419">
        <v>2120558</v>
      </c>
      <c r="BI57">
        <v>2679283</v>
      </c>
      <c r="BJ57" s="419"/>
      <c r="BK57" s="420"/>
      <c r="BL57" s="419"/>
      <c r="BM57"/>
      <c r="BN57" s="370">
        <f t="shared" si="75"/>
        <v>291</v>
      </c>
      <c r="BO57" s="371">
        <f t="shared" si="76"/>
        <v>273</v>
      </c>
      <c r="BP57" s="372">
        <f t="shared" si="77"/>
        <v>453</v>
      </c>
      <c r="BQ57" s="371">
        <f t="shared" si="78"/>
        <v>426</v>
      </c>
      <c r="BR57" s="372">
        <f t="shared" si="79"/>
        <v>354</v>
      </c>
      <c r="BS57" s="371">
        <f t="shared" si="80"/>
        <v>372</v>
      </c>
      <c r="BT57" s="372">
        <f t="shared" si="81"/>
        <v>501</v>
      </c>
      <c r="BU57" s="371">
        <f t="shared" si="82"/>
        <v>561</v>
      </c>
      <c r="BV57" s="372">
        <f t="shared" si="83"/>
        <v>0</v>
      </c>
      <c r="BW57" s="371">
        <f t="shared" si="84"/>
        <v>0</v>
      </c>
      <c r="BX57" s="372">
        <f t="shared" si="85"/>
        <v>0</v>
      </c>
      <c r="BY57" s="371">
        <f t="shared" si="86"/>
        <v>0</v>
      </c>
      <c r="BZ57" s="370">
        <f t="shared" si="87"/>
        <v>6816.1683848797247</v>
      </c>
      <c r="CA57" s="371">
        <f t="shared" si="88"/>
        <v>7063.271062271062</v>
      </c>
      <c r="CB57" s="372">
        <f t="shared" si="89"/>
        <v>6047.1699779249448</v>
      </c>
      <c r="CC57" s="371">
        <f t="shared" si="90"/>
        <v>6239.9507042253517</v>
      </c>
      <c r="CD57" s="372">
        <f t="shared" si="91"/>
        <v>5443.8022598870057</v>
      </c>
      <c r="CE57" s="371">
        <f t="shared" si="92"/>
        <v>5889.4435483870966</v>
      </c>
      <c r="CF57" s="372">
        <f t="shared" si="93"/>
        <v>4232.6506986027944</v>
      </c>
      <c r="CG57" s="371">
        <f t="shared" si="94"/>
        <v>4775.9055258467024</v>
      </c>
      <c r="CH57" s="372">
        <f t="shared" si="95"/>
        <v>0</v>
      </c>
      <c r="CI57" s="371">
        <f t="shared" si="96"/>
        <v>0</v>
      </c>
      <c r="CJ57" s="372">
        <f t="shared" si="97"/>
        <v>0</v>
      </c>
      <c r="CK57" s="371">
        <f t="shared" si="98"/>
        <v>0</v>
      </c>
      <c r="CL57" s="370">
        <f t="shared" si="99"/>
        <v>61345.515463917523</v>
      </c>
      <c r="CM57" s="371">
        <f t="shared" si="100"/>
        <v>63569.439560439554</v>
      </c>
      <c r="CN57" s="372">
        <f t="shared" si="101"/>
        <v>54424.529801324505</v>
      </c>
      <c r="CO57" s="371">
        <f t="shared" si="102"/>
        <v>56159.556338028167</v>
      </c>
      <c r="CP57" s="372">
        <f t="shared" si="103"/>
        <v>48994.220338983054</v>
      </c>
      <c r="CQ57" s="371">
        <f t="shared" si="104"/>
        <v>53004.991935483871</v>
      </c>
      <c r="CR57" s="372">
        <f t="shared" si="105"/>
        <v>38093.856287425151</v>
      </c>
      <c r="CS57" s="371">
        <f t="shared" si="106"/>
        <v>42983.149732620324</v>
      </c>
      <c r="CT57" s="372">
        <f t="shared" si="107"/>
        <v>0</v>
      </c>
      <c r="CU57" s="371">
        <f t="shared" si="108"/>
        <v>0</v>
      </c>
      <c r="CV57" s="372">
        <f t="shared" si="109"/>
        <v>0</v>
      </c>
      <c r="CW57" s="371">
        <f t="shared" si="110"/>
        <v>0</v>
      </c>
      <c r="CX57" s="372">
        <f t="shared" si="111"/>
        <v>49143.39870681359</v>
      </c>
      <c r="CY57" s="371">
        <f t="shared" si="112"/>
        <v>51884.441417375383</v>
      </c>
      <c r="CZ57" s="370">
        <f t="shared" si="113"/>
        <v>28</v>
      </c>
      <c r="DA57" s="371">
        <f t="shared" si="114"/>
        <v>26</v>
      </c>
      <c r="DB57" s="372">
        <f t="shared" si="115"/>
        <v>43</v>
      </c>
      <c r="DC57" s="371">
        <f t="shared" si="116"/>
        <v>40</v>
      </c>
      <c r="DD57" s="372">
        <f t="shared" si="117"/>
        <v>35</v>
      </c>
      <c r="DE57" s="371">
        <f t="shared" si="118"/>
        <v>37</v>
      </c>
      <c r="DF57" s="372">
        <f t="shared" si="119"/>
        <v>51</v>
      </c>
      <c r="DG57" s="371">
        <f t="shared" si="120"/>
        <v>58</v>
      </c>
      <c r="DH57" s="372">
        <f t="shared" si="121"/>
        <v>0</v>
      </c>
      <c r="DI57" s="371">
        <f t="shared" si="122"/>
        <v>0</v>
      </c>
      <c r="DJ57" s="372">
        <f t="shared" si="123"/>
        <v>0</v>
      </c>
      <c r="DK57" s="371">
        <f t="shared" si="124"/>
        <v>0</v>
      </c>
      <c r="DL57" s="372">
        <f t="shared" si="125"/>
        <v>157</v>
      </c>
      <c r="DM57" s="371">
        <f t="shared" si="126"/>
        <v>161</v>
      </c>
      <c r="DN57" s="370">
        <f t="shared" si="127"/>
        <v>1717674.4329896907</v>
      </c>
      <c r="DO57" s="371">
        <f t="shared" si="128"/>
        <v>1652805.4285714284</v>
      </c>
      <c r="DP57" s="372">
        <f t="shared" si="129"/>
        <v>2340254.7814569538</v>
      </c>
      <c r="DQ57" s="371">
        <f t="shared" si="130"/>
        <v>2246382.2535211267</v>
      </c>
      <c r="DR57" s="372">
        <f t="shared" si="131"/>
        <v>1714797.7118644069</v>
      </c>
      <c r="DS57" s="371">
        <f t="shared" si="132"/>
        <v>1961184.7016129033</v>
      </c>
      <c r="DT57" s="372">
        <f t="shared" si="133"/>
        <v>1942786.6706586827</v>
      </c>
      <c r="DU57" s="371">
        <f t="shared" si="134"/>
        <v>2493022.684491979</v>
      </c>
      <c r="DV57" s="372">
        <f t="shared" si="135"/>
        <v>0</v>
      </c>
      <c r="DW57" s="371">
        <f t="shared" si="136"/>
        <v>0</v>
      </c>
      <c r="DX57" s="372">
        <f t="shared" si="137"/>
        <v>0</v>
      </c>
      <c r="DY57" s="371">
        <f t="shared" si="138"/>
        <v>0</v>
      </c>
      <c r="DZ57" s="372">
        <f t="shared" si="139"/>
        <v>7715513.5969697339</v>
      </c>
      <c r="EA57" s="371">
        <f t="shared" si="140"/>
        <v>8353395.0681974366</v>
      </c>
    </row>
    <row r="58" spans="1:131" ht="15">
      <c r="A58" s="563" t="s">
        <v>29</v>
      </c>
      <c r="B58" s="564" t="s">
        <v>675</v>
      </c>
      <c r="C58" s="565" t="s">
        <v>695</v>
      </c>
      <c r="D58" s="457">
        <v>367459</v>
      </c>
      <c r="E58" s="461">
        <v>8</v>
      </c>
      <c r="F58" s="419">
        <v>19</v>
      </c>
      <c r="G58">
        <v>22</v>
      </c>
      <c r="H58" s="419"/>
      <c r="I58"/>
      <c r="J58" s="419"/>
      <c r="K58" s="420"/>
      <c r="L58" s="419"/>
      <c r="M58"/>
      <c r="N58" s="419">
        <v>16</v>
      </c>
      <c r="O58">
        <v>16</v>
      </c>
      <c r="P58" s="419"/>
      <c r="Q58"/>
      <c r="R58" s="419"/>
      <c r="S58" s="420"/>
      <c r="T58" s="419">
        <v>1</v>
      </c>
      <c r="U58">
        <v>2</v>
      </c>
      <c r="V58" s="419">
        <v>5</v>
      </c>
      <c r="W58">
        <v>5</v>
      </c>
      <c r="X58" s="419"/>
      <c r="Y58" s="420"/>
      <c r="Z58" s="419"/>
      <c r="AA58"/>
      <c r="AB58" s="419">
        <v>1</v>
      </c>
      <c r="AC58">
        <v>1</v>
      </c>
      <c r="AD58" s="419">
        <v>2</v>
      </c>
      <c r="AE58">
        <v>1</v>
      </c>
      <c r="AF58" s="419"/>
      <c r="AG58"/>
      <c r="AH58" s="419"/>
      <c r="AI58"/>
      <c r="AJ58" s="419"/>
      <c r="AK58"/>
      <c r="AL58" s="419">
        <v>79</v>
      </c>
      <c r="AM58" s="420"/>
      <c r="AN58" s="419"/>
      <c r="AO58" s="420"/>
      <c r="AP58" s="419"/>
      <c r="AQ58" s="420"/>
      <c r="AR58" s="419">
        <v>19</v>
      </c>
      <c r="AS58" s="420"/>
      <c r="AT58" s="419"/>
      <c r="AU58">
        <v>78</v>
      </c>
      <c r="AV58" s="419"/>
      <c r="AW58"/>
      <c r="AX58" s="419"/>
      <c r="AY58"/>
      <c r="AZ58" s="419"/>
      <c r="BA58">
        <v>19</v>
      </c>
      <c r="BB58" s="422">
        <v>1238007</v>
      </c>
      <c r="BC58">
        <v>1348337</v>
      </c>
      <c r="BD58" s="419">
        <v>989228</v>
      </c>
      <c r="BE58">
        <v>1024019</v>
      </c>
      <c r="BF58" s="419">
        <v>358767</v>
      </c>
      <c r="BG58">
        <v>344754</v>
      </c>
      <c r="BH58" s="419">
        <v>105951</v>
      </c>
      <c r="BI58">
        <v>50473</v>
      </c>
      <c r="BJ58" s="419">
        <v>5723967</v>
      </c>
      <c r="BK58" s="420"/>
      <c r="BL58" s="419"/>
      <c r="BM58">
        <v>5482176</v>
      </c>
      <c r="BN58" s="370">
        <f t="shared" si="75"/>
        <v>171</v>
      </c>
      <c r="BO58" s="371">
        <f t="shared" si="76"/>
        <v>198</v>
      </c>
      <c r="BP58" s="372">
        <f t="shared" si="77"/>
        <v>156</v>
      </c>
      <c r="BQ58" s="371">
        <f t="shared" si="78"/>
        <v>168</v>
      </c>
      <c r="BR58" s="372">
        <f t="shared" si="79"/>
        <v>57</v>
      </c>
      <c r="BS58" s="371">
        <f t="shared" si="80"/>
        <v>57</v>
      </c>
      <c r="BT58" s="372">
        <f t="shared" si="81"/>
        <v>18</v>
      </c>
      <c r="BU58" s="371">
        <f t="shared" si="82"/>
        <v>9</v>
      </c>
      <c r="BV58" s="372">
        <f t="shared" si="83"/>
        <v>939</v>
      </c>
      <c r="BW58" s="371">
        <f t="shared" si="84"/>
        <v>0</v>
      </c>
      <c r="BX58" s="372">
        <f t="shared" si="85"/>
        <v>0</v>
      </c>
      <c r="BY58" s="371">
        <f t="shared" si="86"/>
        <v>930</v>
      </c>
      <c r="BZ58" s="370">
        <f t="shared" si="87"/>
        <v>7239.8070175438597</v>
      </c>
      <c r="CA58" s="371">
        <f t="shared" si="88"/>
        <v>6809.7828282828286</v>
      </c>
      <c r="CB58" s="372">
        <f t="shared" si="89"/>
        <v>6341.2051282051279</v>
      </c>
      <c r="CC58" s="371">
        <f t="shared" si="90"/>
        <v>6095.3511904761908</v>
      </c>
      <c r="CD58" s="372">
        <f t="shared" si="91"/>
        <v>6294.1578947368425</v>
      </c>
      <c r="CE58" s="371">
        <f t="shared" si="92"/>
        <v>6048.3157894736842</v>
      </c>
      <c r="CF58" s="372">
        <f t="shared" si="93"/>
        <v>5886.166666666667</v>
      </c>
      <c r="CG58" s="371">
        <f t="shared" si="94"/>
        <v>5608.1111111111113</v>
      </c>
      <c r="CH58" s="372">
        <f t="shared" si="95"/>
        <v>6095.8115015974445</v>
      </c>
      <c r="CI58" s="371">
        <f t="shared" si="96"/>
        <v>0</v>
      </c>
      <c r="CJ58" s="372">
        <f t="shared" si="97"/>
        <v>0</v>
      </c>
      <c r="CK58" s="371">
        <f t="shared" si="98"/>
        <v>5894.8129032258066</v>
      </c>
      <c r="CL58" s="370">
        <f t="shared" si="99"/>
        <v>65158.26315789474</v>
      </c>
      <c r="CM58" s="371">
        <f t="shared" si="100"/>
        <v>61288.045454545456</v>
      </c>
      <c r="CN58" s="372">
        <f t="shared" si="101"/>
        <v>57070.846153846149</v>
      </c>
      <c r="CO58" s="371">
        <f t="shared" si="102"/>
        <v>54858.160714285717</v>
      </c>
      <c r="CP58" s="372">
        <f t="shared" si="103"/>
        <v>56647.42105263158</v>
      </c>
      <c r="CQ58" s="371">
        <f t="shared" si="104"/>
        <v>54434.84210526316</v>
      </c>
      <c r="CR58" s="372">
        <f t="shared" si="105"/>
        <v>52975.5</v>
      </c>
      <c r="CS58" s="371">
        <f t="shared" si="106"/>
        <v>50473</v>
      </c>
      <c r="CT58" s="372">
        <f t="shared" si="107"/>
        <v>54862.303514377003</v>
      </c>
      <c r="CU58" s="371">
        <f t="shared" si="108"/>
        <v>0</v>
      </c>
      <c r="CV58" s="372">
        <f t="shared" si="109"/>
        <v>0</v>
      </c>
      <c r="CW58" s="371">
        <f t="shared" si="110"/>
        <v>53053.316129032261</v>
      </c>
      <c r="CX58" s="372">
        <f t="shared" si="111"/>
        <v>56553.187713662817</v>
      </c>
      <c r="CY58" s="371">
        <f t="shared" si="112"/>
        <v>54576.650069478135</v>
      </c>
      <c r="CZ58" s="370">
        <f t="shared" si="113"/>
        <v>19</v>
      </c>
      <c r="DA58" s="371">
        <f t="shared" si="114"/>
        <v>22</v>
      </c>
      <c r="DB58" s="372">
        <f t="shared" si="115"/>
        <v>17</v>
      </c>
      <c r="DC58" s="371">
        <f t="shared" si="116"/>
        <v>18</v>
      </c>
      <c r="DD58" s="372">
        <f t="shared" si="117"/>
        <v>6</v>
      </c>
      <c r="DE58" s="371">
        <f t="shared" si="118"/>
        <v>6</v>
      </c>
      <c r="DF58" s="372">
        <f t="shared" si="119"/>
        <v>2</v>
      </c>
      <c r="DG58" s="371">
        <f t="shared" si="120"/>
        <v>1</v>
      </c>
      <c r="DH58" s="372">
        <f t="shared" si="121"/>
        <v>98</v>
      </c>
      <c r="DI58" s="371">
        <f t="shared" si="122"/>
        <v>0</v>
      </c>
      <c r="DJ58" s="372">
        <f t="shared" si="123"/>
        <v>0</v>
      </c>
      <c r="DK58" s="371">
        <f t="shared" si="124"/>
        <v>97</v>
      </c>
      <c r="DL58" s="372">
        <f t="shared" si="125"/>
        <v>142</v>
      </c>
      <c r="DM58" s="371">
        <f t="shared" si="126"/>
        <v>144</v>
      </c>
      <c r="DN58" s="370">
        <f t="shared" si="127"/>
        <v>1238007</v>
      </c>
      <c r="DO58" s="371">
        <f t="shared" si="128"/>
        <v>1348337</v>
      </c>
      <c r="DP58" s="372">
        <f t="shared" si="129"/>
        <v>970204.38461538451</v>
      </c>
      <c r="DQ58" s="371">
        <f t="shared" si="130"/>
        <v>987446.89285714296</v>
      </c>
      <c r="DR58" s="372">
        <f t="shared" si="131"/>
        <v>339884.5263157895</v>
      </c>
      <c r="DS58" s="371">
        <f t="shared" si="132"/>
        <v>326609.05263157899</v>
      </c>
      <c r="DT58" s="372">
        <f t="shared" si="133"/>
        <v>105951</v>
      </c>
      <c r="DU58" s="371">
        <f t="shared" si="134"/>
        <v>50473</v>
      </c>
      <c r="DV58" s="372">
        <f t="shared" si="135"/>
        <v>5376505.7444089465</v>
      </c>
      <c r="DW58" s="371">
        <f t="shared" si="136"/>
        <v>0</v>
      </c>
      <c r="DX58" s="372">
        <f t="shared" si="137"/>
        <v>0</v>
      </c>
      <c r="DY58" s="371">
        <f t="shared" si="138"/>
        <v>5146171.6645161295</v>
      </c>
      <c r="DZ58" s="372">
        <f t="shared" si="139"/>
        <v>8030552.6553401202</v>
      </c>
      <c r="EA58" s="371">
        <f t="shared" si="140"/>
        <v>7859037.6100048516</v>
      </c>
    </row>
    <row r="59" spans="1:131" ht="15">
      <c r="A59" s="567" t="s">
        <v>29</v>
      </c>
      <c r="B59" s="568" t="s">
        <v>676</v>
      </c>
      <c r="C59" s="569"/>
      <c r="D59" s="570">
        <v>107664</v>
      </c>
      <c r="E59" s="571">
        <v>8</v>
      </c>
      <c r="F59" s="419"/>
      <c r="G59"/>
      <c r="H59" s="419"/>
      <c r="I59"/>
      <c r="J59" s="419"/>
      <c r="K59" s="420"/>
      <c r="L59" s="419"/>
      <c r="M59"/>
      <c r="N59" s="419"/>
      <c r="O59"/>
      <c r="P59" s="419"/>
      <c r="Q59"/>
      <c r="R59" s="419"/>
      <c r="S59" s="420"/>
      <c r="T59" s="419"/>
      <c r="U59"/>
      <c r="V59" s="419"/>
      <c r="W59"/>
      <c r="X59" s="419"/>
      <c r="Y59" s="420"/>
      <c r="Z59" s="419"/>
      <c r="AA59"/>
      <c r="AB59" s="419"/>
      <c r="AC59"/>
      <c r="AD59" s="419"/>
      <c r="AE59"/>
      <c r="AF59" s="419"/>
      <c r="AG59"/>
      <c r="AH59" s="419"/>
      <c r="AI59"/>
      <c r="AJ59" s="419"/>
      <c r="AK59"/>
      <c r="AL59" s="419"/>
      <c r="AM59" s="420"/>
      <c r="AN59" s="419"/>
      <c r="AO59" s="420"/>
      <c r="AP59" s="419"/>
      <c r="AQ59" s="420"/>
      <c r="AR59" s="419"/>
      <c r="AS59" s="420"/>
      <c r="AT59" s="419">
        <v>163</v>
      </c>
      <c r="AU59">
        <v>152</v>
      </c>
      <c r="AV59" s="419">
        <v>3</v>
      </c>
      <c r="AW59">
        <v>1</v>
      </c>
      <c r="AX59" s="419">
        <v>5</v>
      </c>
      <c r="AY59">
        <v>5</v>
      </c>
      <c r="AZ59" s="419">
        <v>6</v>
      </c>
      <c r="BA59">
        <v>3</v>
      </c>
      <c r="BB59" s="422"/>
      <c r="BC59"/>
      <c r="BD59" s="419"/>
      <c r="BE59"/>
      <c r="BF59" s="419"/>
      <c r="BG59"/>
      <c r="BH59" s="419"/>
      <c r="BI59"/>
      <c r="BJ59" s="419"/>
      <c r="BK59" s="420"/>
      <c r="BL59" s="419">
        <v>8322559</v>
      </c>
      <c r="BM59">
        <v>7405840</v>
      </c>
      <c r="BN59" s="370">
        <f t="shared" si="75"/>
        <v>0</v>
      </c>
      <c r="BO59" s="371">
        <f t="shared" si="76"/>
        <v>0</v>
      </c>
      <c r="BP59" s="372">
        <f t="shared" si="77"/>
        <v>0</v>
      </c>
      <c r="BQ59" s="371">
        <f t="shared" si="78"/>
        <v>0</v>
      </c>
      <c r="BR59" s="372">
        <f t="shared" si="79"/>
        <v>0</v>
      </c>
      <c r="BS59" s="371">
        <f t="shared" si="80"/>
        <v>0</v>
      </c>
      <c r="BT59" s="372">
        <f t="shared" si="81"/>
        <v>0</v>
      </c>
      <c r="BU59" s="371">
        <f t="shared" si="82"/>
        <v>0</v>
      </c>
      <c r="BV59" s="372">
        <f t="shared" si="83"/>
        <v>0</v>
      </c>
      <c r="BW59" s="371">
        <f t="shared" si="84"/>
        <v>0</v>
      </c>
      <c r="BX59" s="372">
        <f t="shared" si="85"/>
        <v>1624</v>
      </c>
      <c r="BY59" s="371">
        <f t="shared" si="86"/>
        <v>1469</v>
      </c>
      <c r="BZ59" s="370">
        <f t="shared" si="87"/>
        <v>0</v>
      </c>
      <c r="CA59" s="371">
        <f t="shared" si="88"/>
        <v>0</v>
      </c>
      <c r="CB59" s="372">
        <f t="shared" si="89"/>
        <v>0</v>
      </c>
      <c r="CC59" s="371">
        <f t="shared" si="90"/>
        <v>0</v>
      </c>
      <c r="CD59" s="372">
        <f t="shared" si="91"/>
        <v>0</v>
      </c>
      <c r="CE59" s="371">
        <f t="shared" si="92"/>
        <v>0</v>
      </c>
      <c r="CF59" s="372">
        <f t="shared" si="93"/>
        <v>0</v>
      </c>
      <c r="CG59" s="371">
        <f t="shared" si="94"/>
        <v>0</v>
      </c>
      <c r="CH59" s="372">
        <f t="shared" si="95"/>
        <v>0</v>
      </c>
      <c r="CI59" s="371">
        <f t="shared" si="96"/>
        <v>0</v>
      </c>
      <c r="CJ59" s="372">
        <f t="shared" si="97"/>
        <v>5124.7284482758623</v>
      </c>
      <c r="CK59" s="371">
        <f t="shared" si="98"/>
        <v>5041.4159292035401</v>
      </c>
      <c r="CL59" s="370">
        <f t="shared" si="99"/>
        <v>0</v>
      </c>
      <c r="CM59" s="371">
        <f t="shared" si="100"/>
        <v>0</v>
      </c>
      <c r="CN59" s="372">
        <f t="shared" si="101"/>
        <v>0</v>
      </c>
      <c r="CO59" s="371">
        <f t="shared" si="102"/>
        <v>0</v>
      </c>
      <c r="CP59" s="372">
        <f t="shared" si="103"/>
        <v>0</v>
      </c>
      <c r="CQ59" s="371">
        <f t="shared" si="104"/>
        <v>0</v>
      </c>
      <c r="CR59" s="372">
        <f t="shared" si="105"/>
        <v>0</v>
      </c>
      <c r="CS59" s="371">
        <f t="shared" si="106"/>
        <v>0</v>
      </c>
      <c r="CT59" s="372">
        <f t="shared" si="107"/>
        <v>0</v>
      </c>
      <c r="CU59" s="371">
        <f t="shared" si="108"/>
        <v>0</v>
      </c>
      <c r="CV59" s="372">
        <f t="shared" si="109"/>
        <v>46122.556034482761</v>
      </c>
      <c r="CW59" s="371">
        <f t="shared" si="110"/>
        <v>45372.743362831861</v>
      </c>
      <c r="CX59" s="372">
        <f t="shared" si="111"/>
        <v>46122.556034482761</v>
      </c>
      <c r="CY59" s="371">
        <f t="shared" si="112"/>
        <v>45372.743362831861</v>
      </c>
      <c r="CZ59" s="370">
        <f t="shared" si="113"/>
        <v>0</v>
      </c>
      <c r="DA59" s="371">
        <f t="shared" si="114"/>
        <v>0</v>
      </c>
      <c r="DB59" s="372">
        <f t="shared" si="115"/>
        <v>0</v>
      </c>
      <c r="DC59" s="371">
        <f t="shared" si="116"/>
        <v>0</v>
      </c>
      <c r="DD59" s="372">
        <f t="shared" si="117"/>
        <v>0</v>
      </c>
      <c r="DE59" s="371">
        <f t="shared" si="118"/>
        <v>0</v>
      </c>
      <c r="DF59" s="372">
        <f t="shared" si="119"/>
        <v>0</v>
      </c>
      <c r="DG59" s="371">
        <f t="shared" si="120"/>
        <v>0</v>
      </c>
      <c r="DH59" s="372">
        <f t="shared" si="121"/>
        <v>0</v>
      </c>
      <c r="DI59" s="371">
        <f t="shared" si="122"/>
        <v>0</v>
      </c>
      <c r="DJ59" s="372">
        <f t="shared" si="123"/>
        <v>177</v>
      </c>
      <c r="DK59" s="371">
        <f t="shared" si="124"/>
        <v>161</v>
      </c>
      <c r="DL59" s="372">
        <f t="shared" si="125"/>
        <v>177</v>
      </c>
      <c r="DM59" s="371">
        <f t="shared" si="126"/>
        <v>161</v>
      </c>
      <c r="DN59" s="370">
        <f t="shared" si="127"/>
        <v>0</v>
      </c>
      <c r="DO59" s="371">
        <f t="shared" si="128"/>
        <v>0</v>
      </c>
      <c r="DP59" s="372">
        <f t="shared" si="129"/>
        <v>0</v>
      </c>
      <c r="DQ59" s="371">
        <f t="shared" si="130"/>
        <v>0</v>
      </c>
      <c r="DR59" s="372">
        <f t="shared" si="131"/>
        <v>0</v>
      </c>
      <c r="DS59" s="371">
        <f t="shared" si="132"/>
        <v>0</v>
      </c>
      <c r="DT59" s="372">
        <f t="shared" si="133"/>
        <v>0</v>
      </c>
      <c r="DU59" s="371">
        <f t="shared" si="134"/>
        <v>0</v>
      </c>
      <c r="DV59" s="372">
        <f t="shared" si="135"/>
        <v>0</v>
      </c>
      <c r="DW59" s="371">
        <f t="shared" si="136"/>
        <v>0</v>
      </c>
      <c r="DX59" s="372">
        <f t="shared" si="137"/>
        <v>8163692.418103449</v>
      </c>
      <c r="DY59" s="371">
        <f t="shared" si="138"/>
        <v>7305011.6814159295</v>
      </c>
      <c r="DZ59" s="372">
        <f t="shared" si="139"/>
        <v>8163692.418103449</v>
      </c>
      <c r="EA59" s="371">
        <f t="shared" si="140"/>
        <v>7305011.6814159295</v>
      </c>
    </row>
    <row r="60" spans="1:131" ht="15">
      <c r="A60" s="563" t="s">
        <v>29</v>
      </c>
      <c r="B60" s="564" t="s">
        <v>677</v>
      </c>
      <c r="C60" s="572"/>
      <c r="D60" s="457">
        <v>106449</v>
      </c>
      <c r="E60" s="457">
        <v>9</v>
      </c>
      <c r="F60" s="419">
        <v>1</v>
      </c>
      <c r="G60">
        <v>1</v>
      </c>
      <c r="H60" s="419"/>
      <c r="I60"/>
      <c r="J60" s="419"/>
      <c r="K60" s="420"/>
      <c r="L60" s="419"/>
      <c r="M60">
        <v>2</v>
      </c>
      <c r="N60" s="419">
        <v>5</v>
      </c>
      <c r="O60">
        <v>5</v>
      </c>
      <c r="P60" s="419">
        <v>2</v>
      </c>
      <c r="Q60">
        <v>2</v>
      </c>
      <c r="R60" s="419"/>
      <c r="S60" s="420"/>
      <c r="T60" s="419">
        <v>4</v>
      </c>
      <c r="U60">
        <v>2</v>
      </c>
      <c r="V60" s="419">
        <v>28</v>
      </c>
      <c r="W60">
        <v>29</v>
      </c>
      <c r="X60" s="419"/>
      <c r="Y60" s="420"/>
      <c r="Z60" s="419"/>
      <c r="AA60"/>
      <c r="AB60" s="419">
        <v>5</v>
      </c>
      <c r="AC60">
        <v>4</v>
      </c>
      <c r="AD60" s="419">
        <v>46</v>
      </c>
      <c r="AE60">
        <v>46</v>
      </c>
      <c r="AF60" s="419">
        <v>16</v>
      </c>
      <c r="AG60">
        <v>15</v>
      </c>
      <c r="AH60" s="419">
        <v>7</v>
      </c>
      <c r="AI60">
        <v>5</v>
      </c>
      <c r="AJ60" s="419">
        <v>6</v>
      </c>
      <c r="AK60">
        <v>7</v>
      </c>
      <c r="AL60" s="419"/>
      <c r="AM60" s="420"/>
      <c r="AN60" s="419"/>
      <c r="AO60" s="420"/>
      <c r="AP60" s="419"/>
      <c r="AQ60" s="420"/>
      <c r="AR60" s="419"/>
      <c r="AS60" s="420"/>
      <c r="AT60" s="419"/>
      <c r="AU60"/>
      <c r="AV60" s="419"/>
      <c r="AW60"/>
      <c r="AX60" s="419"/>
      <c r="AY60"/>
      <c r="AZ60" s="419"/>
      <c r="BA60"/>
      <c r="BB60" s="422">
        <v>61037</v>
      </c>
      <c r="BC60">
        <v>239003</v>
      </c>
      <c r="BD60" s="419">
        <v>751704</v>
      </c>
      <c r="BE60">
        <v>607393</v>
      </c>
      <c r="BF60" s="419">
        <v>1685114</v>
      </c>
      <c r="BG60">
        <v>1724116</v>
      </c>
      <c r="BH60" s="419">
        <v>3254295</v>
      </c>
      <c r="BI60">
        <v>3267202</v>
      </c>
      <c r="BJ60" s="419"/>
      <c r="BK60" s="420"/>
      <c r="BL60" s="419"/>
      <c r="BM60"/>
      <c r="BN60" s="370">
        <f t="shared" si="75"/>
        <v>9</v>
      </c>
      <c r="BO60" s="371">
        <f t="shared" si="76"/>
        <v>33</v>
      </c>
      <c r="BP60" s="372">
        <f t="shared" si="77"/>
        <v>113</v>
      </c>
      <c r="BQ60" s="371">
        <f t="shared" si="78"/>
        <v>89</v>
      </c>
      <c r="BR60" s="372">
        <f t="shared" si="79"/>
        <v>312</v>
      </c>
      <c r="BS60" s="371">
        <f t="shared" si="80"/>
        <v>309</v>
      </c>
      <c r="BT60" s="372">
        <f t="shared" si="81"/>
        <v>723</v>
      </c>
      <c r="BU60" s="371">
        <f t="shared" si="82"/>
        <v>703</v>
      </c>
      <c r="BV60" s="372">
        <f t="shared" si="83"/>
        <v>0</v>
      </c>
      <c r="BW60" s="371">
        <f t="shared" si="84"/>
        <v>0</v>
      </c>
      <c r="BX60" s="372">
        <f t="shared" si="85"/>
        <v>0</v>
      </c>
      <c r="BY60" s="371">
        <f t="shared" si="86"/>
        <v>0</v>
      </c>
      <c r="BZ60" s="370">
        <f t="shared" si="87"/>
        <v>6781.8888888888887</v>
      </c>
      <c r="CA60" s="371">
        <f t="shared" si="88"/>
        <v>7242.515151515152</v>
      </c>
      <c r="CB60" s="372">
        <f t="shared" si="89"/>
        <v>6652.2477876106195</v>
      </c>
      <c r="CC60" s="371">
        <f t="shared" si="90"/>
        <v>6824.6404494382023</v>
      </c>
      <c r="CD60" s="372">
        <f t="shared" si="91"/>
        <v>5401.0064102564102</v>
      </c>
      <c r="CE60" s="371">
        <f t="shared" si="92"/>
        <v>5579.6634304207118</v>
      </c>
      <c r="CF60" s="372">
        <f t="shared" si="93"/>
        <v>4501.0995850622403</v>
      </c>
      <c r="CG60" s="371">
        <f t="shared" si="94"/>
        <v>4647.5135135135133</v>
      </c>
      <c r="CH60" s="372">
        <f t="shared" si="95"/>
        <v>0</v>
      </c>
      <c r="CI60" s="371">
        <f t="shared" si="96"/>
        <v>0</v>
      </c>
      <c r="CJ60" s="372">
        <f t="shared" si="97"/>
        <v>0</v>
      </c>
      <c r="CK60" s="371">
        <f t="shared" si="98"/>
        <v>0</v>
      </c>
      <c r="CL60" s="370">
        <f t="shared" si="99"/>
        <v>61037</v>
      </c>
      <c r="CM60" s="371">
        <f t="shared" si="100"/>
        <v>65182.636363636368</v>
      </c>
      <c r="CN60" s="372">
        <f t="shared" si="101"/>
        <v>59870.230088495577</v>
      </c>
      <c r="CO60" s="371">
        <f t="shared" si="102"/>
        <v>61421.764044943819</v>
      </c>
      <c r="CP60" s="372">
        <f t="shared" si="103"/>
        <v>48609.057692307688</v>
      </c>
      <c r="CQ60" s="371">
        <f t="shared" si="104"/>
        <v>50216.970873786406</v>
      </c>
      <c r="CR60" s="372">
        <f t="shared" si="105"/>
        <v>40509.896265560164</v>
      </c>
      <c r="CS60" s="371">
        <f t="shared" si="106"/>
        <v>41827.62162162162</v>
      </c>
      <c r="CT60" s="372">
        <f t="shared" si="107"/>
        <v>0</v>
      </c>
      <c r="CU60" s="371">
        <f t="shared" si="108"/>
        <v>0</v>
      </c>
      <c r="CV60" s="372">
        <f t="shared" si="109"/>
        <v>0</v>
      </c>
      <c r="CW60" s="371">
        <f t="shared" si="110"/>
        <v>0</v>
      </c>
      <c r="CX60" s="372">
        <f t="shared" si="111"/>
        <v>44682.922122805147</v>
      </c>
      <c r="CY60" s="371">
        <f t="shared" si="112"/>
        <v>46262.035616175708</v>
      </c>
      <c r="CZ60" s="370">
        <f t="shared" si="113"/>
        <v>1</v>
      </c>
      <c r="DA60" s="371">
        <f t="shared" si="114"/>
        <v>3</v>
      </c>
      <c r="DB60" s="372">
        <f t="shared" si="115"/>
        <v>11</v>
      </c>
      <c r="DC60" s="371">
        <f t="shared" si="116"/>
        <v>9</v>
      </c>
      <c r="DD60" s="372">
        <f t="shared" si="117"/>
        <v>33</v>
      </c>
      <c r="DE60" s="371">
        <f t="shared" si="118"/>
        <v>33</v>
      </c>
      <c r="DF60" s="372">
        <f t="shared" si="119"/>
        <v>75</v>
      </c>
      <c r="DG60" s="371">
        <f t="shared" si="120"/>
        <v>73</v>
      </c>
      <c r="DH60" s="372">
        <f t="shared" si="121"/>
        <v>0</v>
      </c>
      <c r="DI60" s="371">
        <f t="shared" si="122"/>
        <v>0</v>
      </c>
      <c r="DJ60" s="372">
        <f t="shared" si="123"/>
        <v>0</v>
      </c>
      <c r="DK60" s="371">
        <f t="shared" si="124"/>
        <v>0</v>
      </c>
      <c r="DL60" s="372">
        <f t="shared" si="125"/>
        <v>120</v>
      </c>
      <c r="DM60" s="371">
        <f t="shared" si="126"/>
        <v>118</v>
      </c>
      <c r="DN60" s="370">
        <f t="shared" si="127"/>
        <v>61037</v>
      </c>
      <c r="DO60" s="371">
        <f t="shared" si="128"/>
        <v>195547.90909090912</v>
      </c>
      <c r="DP60" s="372">
        <f t="shared" si="129"/>
        <v>658572.53097345133</v>
      </c>
      <c r="DQ60" s="371">
        <f t="shared" si="130"/>
        <v>552795.8764044944</v>
      </c>
      <c r="DR60" s="372">
        <f t="shared" si="131"/>
        <v>1604098.9038461538</v>
      </c>
      <c r="DS60" s="371">
        <f t="shared" si="132"/>
        <v>1657160.0388349514</v>
      </c>
      <c r="DT60" s="372">
        <f t="shared" si="133"/>
        <v>3038242.2199170124</v>
      </c>
      <c r="DU60" s="371">
        <f t="shared" si="134"/>
        <v>3053416.3783783782</v>
      </c>
      <c r="DV60" s="372">
        <f t="shared" si="135"/>
        <v>0</v>
      </c>
      <c r="DW60" s="371">
        <f t="shared" si="136"/>
        <v>0</v>
      </c>
      <c r="DX60" s="372">
        <f t="shared" si="137"/>
        <v>0</v>
      </c>
      <c r="DY60" s="371">
        <f t="shared" si="138"/>
        <v>0</v>
      </c>
      <c r="DZ60" s="372">
        <f t="shared" si="139"/>
        <v>5361950.6547366176</v>
      </c>
      <c r="EA60" s="371">
        <f t="shared" si="140"/>
        <v>5458920.2027087333</v>
      </c>
    </row>
    <row r="61" spans="1:131" ht="15">
      <c r="A61" s="563" t="s">
        <v>29</v>
      </c>
      <c r="B61" s="573" t="s">
        <v>891</v>
      </c>
      <c r="C61" s="574" t="s">
        <v>696</v>
      </c>
      <c r="D61" s="461">
        <v>106980</v>
      </c>
      <c r="E61" s="461">
        <v>9</v>
      </c>
      <c r="F61" s="419"/>
      <c r="G61"/>
      <c r="H61" s="419"/>
      <c r="I61"/>
      <c r="J61" s="419"/>
      <c r="K61" s="420"/>
      <c r="L61" s="419"/>
      <c r="M61"/>
      <c r="N61" s="419"/>
      <c r="O61"/>
      <c r="P61" s="419"/>
      <c r="Q61" s="420"/>
      <c r="R61" s="419"/>
      <c r="S61" s="420"/>
      <c r="T61" s="419"/>
      <c r="U61"/>
      <c r="V61" s="419"/>
      <c r="W61"/>
      <c r="X61" s="419"/>
      <c r="Y61" s="420"/>
      <c r="Z61" s="419"/>
      <c r="AA61"/>
      <c r="AB61" s="419"/>
      <c r="AC61"/>
      <c r="AD61" s="419"/>
      <c r="AE61">
        <v>65</v>
      </c>
      <c r="AF61" s="419"/>
      <c r="AG61">
        <v>8</v>
      </c>
      <c r="AH61" s="419"/>
      <c r="AI61">
        <v>8</v>
      </c>
      <c r="AJ61" s="419"/>
      <c r="AK61">
        <v>11</v>
      </c>
      <c r="AL61" s="419"/>
      <c r="AM61" s="420"/>
      <c r="AN61" s="419"/>
      <c r="AO61" s="420"/>
      <c r="AP61" s="419"/>
      <c r="AQ61" s="420"/>
      <c r="AR61" s="419"/>
      <c r="AS61" s="420"/>
      <c r="AT61" s="419">
        <v>67</v>
      </c>
      <c r="AU61"/>
      <c r="AV61" s="419">
        <v>8</v>
      </c>
      <c r="AW61"/>
      <c r="AX61" s="419">
        <v>10</v>
      </c>
      <c r="AY61"/>
      <c r="AZ61" s="419">
        <v>15</v>
      </c>
      <c r="BA61"/>
      <c r="BB61" s="422"/>
      <c r="BC61"/>
      <c r="BD61" s="419"/>
      <c r="BE61"/>
      <c r="BF61" s="419"/>
      <c r="BG61"/>
      <c r="BH61" s="419"/>
      <c r="BI61">
        <v>4280657</v>
      </c>
      <c r="BJ61" s="419"/>
      <c r="BK61" s="420"/>
      <c r="BL61" s="419">
        <v>4477494</v>
      </c>
      <c r="BM61"/>
      <c r="BN61" s="370">
        <f t="shared" si="75"/>
        <v>0</v>
      </c>
      <c r="BO61" s="371">
        <f t="shared" si="76"/>
        <v>0</v>
      </c>
      <c r="BP61" s="372">
        <f t="shared" si="77"/>
        <v>0</v>
      </c>
      <c r="BQ61" s="371">
        <f t="shared" si="78"/>
        <v>0</v>
      </c>
      <c r="BR61" s="372">
        <f t="shared" si="79"/>
        <v>0</v>
      </c>
      <c r="BS61" s="371">
        <f t="shared" si="80"/>
        <v>0</v>
      </c>
      <c r="BT61" s="372">
        <f t="shared" si="81"/>
        <v>0</v>
      </c>
      <c r="BU61" s="371">
        <f t="shared" si="82"/>
        <v>885</v>
      </c>
      <c r="BV61" s="372">
        <f t="shared" si="83"/>
        <v>0</v>
      </c>
      <c r="BW61" s="371">
        <f t="shared" si="84"/>
        <v>0</v>
      </c>
      <c r="BX61" s="372">
        <f t="shared" si="85"/>
        <v>973</v>
      </c>
      <c r="BY61" s="371">
        <f t="shared" si="86"/>
        <v>0</v>
      </c>
      <c r="BZ61" s="370">
        <f t="shared" si="87"/>
        <v>0</v>
      </c>
      <c r="CA61" s="371">
        <f t="shared" si="88"/>
        <v>0</v>
      </c>
      <c r="CB61" s="372">
        <f t="shared" si="89"/>
        <v>0</v>
      </c>
      <c r="CC61" s="371">
        <f t="shared" si="90"/>
        <v>0</v>
      </c>
      <c r="CD61" s="372">
        <f t="shared" si="91"/>
        <v>0</v>
      </c>
      <c r="CE61" s="371">
        <f t="shared" si="92"/>
        <v>0</v>
      </c>
      <c r="CF61" s="372">
        <f t="shared" si="93"/>
        <v>0</v>
      </c>
      <c r="CG61" s="371">
        <f t="shared" si="94"/>
        <v>4836.900564971751</v>
      </c>
      <c r="CH61" s="372">
        <f t="shared" si="95"/>
        <v>0</v>
      </c>
      <c r="CI61" s="371">
        <f t="shared" si="96"/>
        <v>0</v>
      </c>
      <c r="CJ61" s="372">
        <f t="shared" si="97"/>
        <v>4601.741007194245</v>
      </c>
      <c r="CK61" s="371">
        <f t="shared" si="98"/>
        <v>0</v>
      </c>
      <c r="CL61" s="370">
        <f t="shared" si="99"/>
        <v>0</v>
      </c>
      <c r="CM61" s="371">
        <f t="shared" si="100"/>
        <v>0</v>
      </c>
      <c r="CN61" s="372">
        <f t="shared" si="101"/>
        <v>0</v>
      </c>
      <c r="CO61" s="371">
        <f t="shared" si="102"/>
        <v>0</v>
      </c>
      <c r="CP61" s="372">
        <f t="shared" si="103"/>
        <v>0</v>
      </c>
      <c r="CQ61" s="371">
        <f t="shared" si="104"/>
        <v>0</v>
      </c>
      <c r="CR61" s="372">
        <f t="shared" si="105"/>
        <v>0</v>
      </c>
      <c r="CS61" s="371">
        <f t="shared" si="106"/>
        <v>43532.105084745759</v>
      </c>
      <c r="CT61" s="372">
        <f t="shared" si="107"/>
        <v>0</v>
      </c>
      <c r="CU61" s="371">
        <f t="shared" si="108"/>
        <v>0</v>
      </c>
      <c r="CV61" s="372">
        <f t="shared" si="109"/>
        <v>41415.669064748203</v>
      </c>
      <c r="CW61" s="371">
        <f t="shared" si="110"/>
        <v>0</v>
      </c>
      <c r="CX61" s="372">
        <f t="shared" si="111"/>
        <v>41415.669064748203</v>
      </c>
      <c r="CY61" s="371">
        <f t="shared" si="112"/>
        <v>43532.105084745759</v>
      </c>
      <c r="CZ61" s="370">
        <f t="shared" si="113"/>
        <v>0</v>
      </c>
      <c r="DA61" s="371">
        <f t="shared" si="114"/>
        <v>0</v>
      </c>
      <c r="DB61" s="372">
        <f t="shared" si="115"/>
        <v>0</v>
      </c>
      <c r="DC61" s="371">
        <f t="shared" si="116"/>
        <v>0</v>
      </c>
      <c r="DD61" s="372">
        <f t="shared" si="117"/>
        <v>0</v>
      </c>
      <c r="DE61" s="371">
        <f t="shared" si="118"/>
        <v>0</v>
      </c>
      <c r="DF61" s="372">
        <f t="shared" si="119"/>
        <v>0</v>
      </c>
      <c r="DG61" s="371">
        <f t="shared" si="120"/>
        <v>92</v>
      </c>
      <c r="DH61" s="372">
        <f t="shared" si="121"/>
        <v>0</v>
      </c>
      <c r="DI61" s="371">
        <f t="shared" si="122"/>
        <v>0</v>
      </c>
      <c r="DJ61" s="372">
        <f t="shared" si="123"/>
        <v>100</v>
      </c>
      <c r="DK61" s="371">
        <f t="shared" si="124"/>
        <v>0</v>
      </c>
      <c r="DL61" s="372">
        <f t="shared" si="125"/>
        <v>100</v>
      </c>
      <c r="DM61" s="371">
        <f t="shared" si="126"/>
        <v>92</v>
      </c>
      <c r="DN61" s="370">
        <f t="shared" si="127"/>
        <v>0</v>
      </c>
      <c r="DO61" s="371">
        <f t="shared" si="128"/>
        <v>0</v>
      </c>
      <c r="DP61" s="372">
        <f t="shared" si="129"/>
        <v>0</v>
      </c>
      <c r="DQ61" s="371">
        <f t="shared" si="130"/>
        <v>0</v>
      </c>
      <c r="DR61" s="372">
        <f t="shared" si="131"/>
        <v>0</v>
      </c>
      <c r="DS61" s="371">
        <f t="shared" si="132"/>
        <v>0</v>
      </c>
      <c r="DT61" s="372">
        <f t="shared" si="133"/>
        <v>0</v>
      </c>
      <c r="DU61" s="371">
        <f t="shared" si="134"/>
        <v>4004953.6677966099</v>
      </c>
      <c r="DV61" s="372">
        <f t="shared" si="135"/>
        <v>0</v>
      </c>
      <c r="DW61" s="371">
        <f t="shared" si="136"/>
        <v>0</v>
      </c>
      <c r="DX61" s="372">
        <f t="shared" si="137"/>
        <v>4141566.9064748203</v>
      </c>
      <c r="DY61" s="371">
        <f t="shared" si="138"/>
        <v>0</v>
      </c>
      <c r="DZ61" s="372">
        <f t="shared" si="139"/>
        <v>4141566.9064748203</v>
      </c>
      <c r="EA61" s="371">
        <f t="shared" si="140"/>
        <v>4004953.6677966099</v>
      </c>
    </row>
    <row r="62" spans="1:131" ht="15">
      <c r="A62" s="563" t="s">
        <v>29</v>
      </c>
      <c r="B62" s="564" t="s">
        <v>678</v>
      </c>
      <c r="C62" s="572"/>
      <c r="D62" s="457">
        <v>107327</v>
      </c>
      <c r="E62" s="457">
        <v>10</v>
      </c>
      <c r="F62" s="419"/>
      <c r="G62"/>
      <c r="H62" s="419"/>
      <c r="I62"/>
      <c r="J62" s="419"/>
      <c r="K62" s="420"/>
      <c r="L62" s="419"/>
      <c r="M62"/>
      <c r="N62" s="419"/>
      <c r="O62"/>
      <c r="P62" s="419"/>
      <c r="Q62" s="420"/>
      <c r="R62" s="419"/>
      <c r="S62" s="420"/>
      <c r="T62" s="419"/>
      <c r="U62"/>
      <c r="V62" s="419"/>
      <c r="W62"/>
      <c r="X62" s="419"/>
      <c r="Y62" s="420"/>
      <c r="Z62" s="419"/>
      <c r="AA62"/>
      <c r="AB62" s="419"/>
      <c r="AC62"/>
      <c r="AD62" s="419"/>
      <c r="AE62"/>
      <c r="AF62" s="419"/>
      <c r="AG62"/>
      <c r="AH62" s="419"/>
      <c r="AI62"/>
      <c r="AJ62" s="419"/>
      <c r="AK62"/>
      <c r="AL62" s="419"/>
      <c r="AM62" s="420"/>
      <c r="AN62" s="419"/>
      <c r="AO62" s="420"/>
      <c r="AP62" s="419"/>
      <c r="AQ62" s="420"/>
      <c r="AR62" s="419"/>
      <c r="AS62" s="420"/>
      <c r="AT62" s="419">
        <v>32</v>
      </c>
      <c r="AU62">
        <v>30</v>
      </c>
      <c r="AV62" s="419">
        <v>18</v>
      </c>
      <c r="AW62">
        <v>18</v>
      </c>
      <c r="AX62" s="419"/>
      <c r="AY62"/>
      <c r="AZ62" s="419">
        <v>8</v>
      </c>
      <c r="BA62">
        <v>9</v>
      </c>
      <c r="BB62" s="422"/>
      <c r="BC62"/>
      <c r="BD62" s="419"/>
      <c r="BE62"/>
      <c r="BF62" s="419"/>
      <c r="BG62"/>
      <c r="BH62" s="419"/>
      <c r="BI62"/>
      <c r="BJ62" s="419"/>
      <c r="BK62" s="420"/>
      <c r="BL62" s="419">
        <v>2813175</v>
      </c>
      <c r="BM62">
        <v>2811526</v>
      </c>
      <c r="BN62" s="370">
        <f t="shared" si="75"/>
        <v>0</v>
      </c>
      <c r="BO62" s="371">
        <f t="shared" si="76"/>
        <v>0</v>
      </c>
      <c r="BP62" s="372">
        <f t="shared" si="77"/>
        <v>0</v>
      </c>
      <c r="BQ62" s="371">
        <f t="shared" si="78"/>
        <v>0</v>
      </c>
      <c r="BR62" s="372">
        <f t="shared" si="79"/>
        <v>0</v>
      </c>
      <c r="BS62" s="371">
        <f t="shared" si="80"/>
        <v>0</v>
      </c>
      <c r="BT62" s="372">
        <f t="shared" si="81"/>
        <v>0</v>
      </c>
      <c r="BU62" s="371">
        <f t="shared" si="82"/>
        <v>0</v>
      </c>
      <c r="BV62" s="372">
        <f t="shared" si="83"/>
        <v>0</v>
      </c>
      <c r="BW62" s="371">
        <f t="shared" si="84"/>
        <v>0</v>
      </c>
      <c r="BX62" s="372">
        <f t="shared" si="85"/>
        <v>564</v>
      </c>
      <c r="BY62" s="371">
        <f t="shared" si="86"/>
        <v>558</v>
      </c>
      <c r="BZ62" s="370">
        <f t="shared" si="87"/>
        <v>0</v>
      </c>
      <c r="CA62" s="371">
        <f t="shared" si="88"/>
        <v>0</v>
      </c>
      <c r="CB62" s="372">
        <f t="shared" si="89"/>
        <v>0</v>
      </c>
      <c r="CC62" s="371">
        <f t="shared" si="90"/>
        <v>0</v>
      </c>
      <c r="CD62" s="372">
        <f t="shared" si="91"/>
        <v>0</v>
      </c>
      <c r="CE62" s="371">
        <f t="shared" si="92"/>
        <v>0</v>
      </c>
      <c r="CF62" s="372">
        <f t="shared" si="93"/>
        <v>0</v>
      </c>
      <c r="CG62" s="371">
        <f t="shared" si="94"/>
        <v>0</v>
      </c>
      <c r="CH62" s="372">
        <f t="shared" si="95"/>
        <v>0</v>
      </c>
      <c r="CI62" s="371">
        <f t="shared" si="96"/>
        <v>0</v>
      </c>
      <c r="CJ62" s="372">
        <f t="shared" si="97"/>
        <v>4987.8989361702124</v>
      </c>
      <c r="CK62" s="371">
        <f t="shared" si="98"/>
        <v>5038.5770609318997</v>
      </c>
      <c r="CL62" s="370">
        <f t="shared" si="99"/>
        <v>0</v>
      </c>
      <c r="CM62" s="371">
        <f t="shared" si="100"/>
        <v>0</v>
      </c>
      <c r="CN62" s="372">
        <f t="shared" si="101"/>
        <v>0</v>
      </c>
      <c r="CO62" s="371">
        <f t="shared" si="102"/>
        <v>0</v>
      </c>
      <c r="CP62" s="372">
        <f t="shared" si="103"/>
        <v>0</v>
      </c>
      <c r="CQ62" s="371">
        <f t="shared" si="104"/>
        <v>0</v>
      </c>
      <c r="CR62" s="372">
        <f t="shared" si="105"/>
        <v>0</v>
      </c>
      <c r="CS62" s="371">
        <f t="shared" si="106"/>
        <v>0</v>
      </c>
      <c r="CT62" s="372">
        <f t="shared" si="107"/>
        <v>0</v>
      </c>
      <c r="CU62" s="371">
        <f t="shared" si="108"/>
        <v>0</v>
      </c>
      <c r="CV62" s="372">
        <f t="shared" si="109"/>
        <v>44891.090425531911</v>
      </c>
      <c r="CW62" s="371">
        <f t="shared" si="110"/>
        <v>45347.193548387098</v>
      </c>
      <c r="CX62" s="372">
        <f t="shared" si="111"/>
        <v>44891.090425531911</v>
      </c>
      <c r="CY62" s="371">
        <f t="shared" si="112"/>
        <v>45347.193548387098</v>
      </c>
      <c r="CZ62" s="370">
        <f t="shared" si="113"/>
        <v>0</v>
      </c>
      <c r="DA62" s="371">
        <f t="shared" si="114"/>
        <v>0</v>
      </c>
      <c r="DB62" s="372">
        <f t="shared" si="115"/>
        <v>0</v>
      </c>
      <c r="DC62" s="371">
        <f t="shared" si="116"/>
        <v>0</v>
      </c>
      <c r="DD62" s="372">
        <f t="shared" si="117"/>
        <v>0</v>
      </c>
      <c r="DE62" s="371">
        <f t="shared" si="118"/>
        <v>0</v>
      </c>
      <c r="DF62" s="372">
        <f t="shared" si="119"/>
        <v>0</v>
      </c>
      <c r="DG62" s="371">
        <f t="shared" si="120"/>
        <v>0</v>
      </c>
      <c r="DH62" s="372">
        <f t="shared" si="121"/>
        <v>0</v>
      </c>
      <c r="DI62" s="371">
        <f t="shared" si="122"/>
        <v>0</v>
      </c>
      <c r="DJ62" s="372">
        <f t="shared" si="123"/>
        <v>58</v>
      </c>
      <c r="DK62" s="371">
        <f t="shared" si="124"/>
        <v>57</v>
      </c>
      <c r="DL62" s="372">
        <f t="shared" si="125"/>
        <v>58</v>
      </c>
      <c r="DM62" s="371">
        <f t="shared" si="126"/>
        <v>57</v>
      </c>
      <c r="DN62" s="370">
        <f t="shared" si="127"/>
        <v>0</v>
      </c>
      <c r="DO62" s="371">
        <f t="shared" si="128"/>
        <v>0</v>
      </c>
      <c r="DP62" s="372">
        <f t="shared" si="129"/>
        <v>0</v>
      </c>
      <c r="DQ62" s="371">
        <f t="shared" si="130"/>
        <v>0</v>
      </c>
      <c r="DR62" s="372">
        <f t="shared" si="131"/>
        <v>0</v>
      </c>
      <c r="DS62" s="371">
        <f t="shared" si="132"/>
        <v>0</v>
      </c>
      <c r="DT62" s="372">
        <f t="shared" si="133"/>
        <v>0</v>
      </c>
      <c r="DU62" s="371">
        <f t="shared" si="134"/>
        <v>0</v>
      </c>
      <c r="DV62" s="372">
        <f t="shared" si="135"/>
        <v>0</v>
      </c>
      <c r="DW62" s="371">
        <f t="shared" si="136"/>
        <v>0</v>
      </c>
      <c r="DX62" s="372">
        <f t="shared" si="137"/>
        <v>2603683.2446808508</v>
      </c>
      <c r="DY62" s="371">
        <f t="shared" si="138"/>
        <v>2584790.0322580645</v>
      </c>
      <c r="DZ62" s="372">
        <f t="shared" si="139"/>
        <v>2603683.2446808508</v>
      </c>
      <c r="EA62" s="371">
        <f t="shared" si="140"/>
        <v>2584790.0322580645</v>
      </c>
    </row>
    <row r="63" spans="1:131" ht="15">
      <c r="A63" s="575" t="s">
        <v>29</v>
      </c>
      <c r="B63" s="628" t="s">
        <v>892</v>
      </c>
      <c r="C63" s="572"/>
      <c r="D63" s="457">
        <v>107318</v>
      </c>
      <c r="E63" s="457">
        <v>10</v>
      </c>
      <c r="F63" s="419"/>
      <c r="G63"/>
      <c r="H63" s="419"/>
      <c r="I63"/>
      <c r="J63" s="419"/>
      <c r="K63" s="420"/>
      <c r="L63" s="419"/>
      <c r="M63"/>
      <c r="N63" s="419"/>
      <c r="O63"/>
      <c r="P63" s="419"/>
      <c r="Q63" s="420"/>
      <c r="R63" s="419"/>
      <c r="S63" s="420"/>
      <c r="T63" s="419"/>
      <c r="U63"/>
      <c r="V63" s="419"/>
      <c r="W63"/>
      <c r="X63" s="419"/>
      <c r="Y63" s="420"/>
      <c r="Z63" s="419"/>
      <c r="AA63"/>
      <c r="AB63" s="419"/>
      <c r="AC63"/>
      <c r="AD63" s="419"/>
      <c r="AE63"/>
      <c r="AF63" s="419"/>
      <c r="AG63">
        <v>36</v>
      </c>
      <c r="AH63" s="419"/>
      <c r="AI63"/>
      <c r="AJ63" s="419"/>
      <c r="AK63">
        <v>9</v>
      </c>
      <c r="AL63" s="419"/>
      <c r="AM63" s="420"/>
      <c r="AN63" s="419"/>
      <c r="AO63" s="420"/>
      <c r="AP63" s="419"/>
      <c r="AQ63" s="420"/>
      <c r="AR63" s="419"/>
      <c r="AS63" s="420"/>
      <c r="AT63" s="419"/>
      <c r="AU63"/>
      <c r="AV63" s="419">
        <v>33</v>
      </c>
      <c r="AW63"/>
      <c r="AX63" s="419"/>
      <c r="AY63"/>
      <c r="AZ63" s="419">
        <v>8</v>
      </c>
      <c r="BA63"/>
      <c r="BB63" s="422"/>
      <c r="BC63"/>
      <c r="BD63" s="419"/>
      <c r="BE63"/>
      <c r="BF63" s="419"/>
      <c r="BG63"/>
      <c r="BH63" s="419"/>
      <c r="BI63">
        <v>2034778</v>
      </c>
      <c r="BJ63" s="419"/>
      <c r="BK63" s="420"/>
      <c r="BL63" s="419">
        <v>1875256</v>
      </c>
      <c r="BM63"/>
      <c r="BN63" s="370">
        <f>((F63*9)+(H63*10)+(J63*11)+(L63*12))</f>
        <v>0</v>
      </c>
      <c r="BO63" s="371">
        <f>((G63*9)+(I63*10)+(K63*11)+(M63*12))</f>
        <v>0</v>
      </c>
      <c r="BP63" s="372">
        <f>((N63*9)+(P63*10)+(R63*11)+(T63*12))</f>
        <v>0</v>
      </c>
      <c r="BQ63" s="371">
        <f>((O63*9)+(Q63*10)+(S63*11)+(U63*12))</f>
        <v>0</v>
      </c>
      <c r="BR63" s="372">
        <f>((V63*9)+(X63*10)+(Z63*11)+(AB63*12))</f>
        <v>0</v>
      </c>
      <c r="BS63" s="371">
        <f>((W63*9)+(Y63*10)+(AA63*11)+(AC63*12))</f>
        <v>0</v>
      </c>
      <c r="BT63" s="372">
        <f>((AD63*9)+(AF63*10)+(AH63*11)+(AJ63*12))</f>
        <v>0</v>
      </c>
      <c r="BU63" s="371">
        <f>((AE63*9)+(AG63*10)+(AI63*11)+(AK63*12))</f>
        <v>468</v>
      </c>
      <c r="BV63" s="372">
        <f>((AL63*9)+(AN63*10)+(AP63*11)+(AR63*12))</f>
        <v>0</v>
      </c>
      <c r="BW63" s="371">
        <f>((AM63*9)+(AO63*10)+(AQ63*11)+(AS63*12))</f>
        <v>0</v>
      </c>
      <c r="BX63" s="372">
        <f>((AT63*9)+(AV63*10)+(AX63*11)+(AZ63*12))</f>
        <v>426</v>
      </c>
      <c r="BY63" s="371">
        <f>((AU63*9)+(AW63*10)+(AY63*11)+(BA63*12))</f>
        <v>0</v>
      </c>
      <c r="BZ63" s="370">
        <f t="shared" ref="BZ63:CK63" si="141">IF(BN63&gt;0,BB63/BN63,)</f>
        <v>0</v>
      </c>
      <c r="CA63" s="371">
        <f t="shared" si="141"/>
        <v>0</v>
      </c>
      <c r="CB63" s="372">
        <f t="shared" si="141"/>
        <v>0</v>
      </c>
      <c r="CC63" s="371">
        <f t="shared" si="141"/>
        <v>0</v>
      </c>
      <c r="CD63" s="372">
        <f t="shared" si="141"/>
        <v>0</v>
      </c>
      <c r="CE63" s="371">
        <f t="shared" si="141"/>
        <v>0</v>
      </c>
      <c r="CF63" s="372">
        <f t="shared" si="141"/>
        <v>0</v>
      </c>
      <c r="CG63" s="371">
        <f t="shared" si="141"/>
        <v>4347.8162393162393</v>
      </c>
      <c r="CH63" s="372">
        <f t="shared" si="141"/>
        <v>0</v>
      </c>
      <c r="CI63" s="371">
        <f t="shared" si="141"/>
        <v>0</v>
      </c>
      <c r="CJ63" s="372">
        <f t="shared" si="141"/>
        <v>4402.0093896713615</v>
      </c>
      <c r="CK63" s="371">
        <f t="shared" si="141"/>
        <v>0</v>
      </c>
      <c r="CL63" s="370">
        <f t="shared" ref="CL63:CW63" si="142">+BZ63*9</f>
        <v>0</v>
      </c>
      <c r="CM63" s="371">
        <f t="shared" si="142"/>
        <v>0</v>
      </c>
      <c r="CN63" s="372">
        <f t="shared" si="142"/>
        <v>0</v>
      </c>
      <c r="CO63" s="371">
        <f t="shared" si="142"/>
        <v>0</v>
      </c>
      <c r="CP63" s="372">
        <f t="shared" si="142"/>
        <v>0</v>
      </c>
      <c r="CQ63" s="371">
        <f t="shared" si="142"/>
        <v>0</v>
      </c>
      <c r="CR63" s="372">
        <f t="shared" si="142"/>
        <v>0</v>
      </c>
      <c r="CS63" s="371">
        <f t="shared" si="142"/>
        <v>39130.346153846156</v>
      </c>
      <c r="CT63" s="372">
        <f t="shared" si="142"/>
        <v>0</v>
      </c>
      <c r="CU63" s="371">
        <f t="shared" si="142"/>
        <v>0</v>
      </c>
      <c r="CV63" s="372">
        <f t="shared" si="142"/>
        <v>39618.084507042251</v>
      </c>
      <c r="CW63" s="371">
        <f t="shared" si="142"/>
        <v>0</v>
      </c>
      <c r="CX63" s="372">
        <f>IF(DL63&gt;0,((CL63*CZ63)+(CN63*DB63)+(CP63*DD63)+(CR63*DF63)+(CT63*DH63)+(CV63*DJ63))/DL63,)</f>
        <v>39618.084507042251</v>
      </c>
      <c r="CY63" s="371">
        <f>IF(DM63&gt;0,((CM63*DA63)+(CO63*DC63)+(CQ63*DE63)+(CS63*DG63)+(CU63*DI63)+(CW63*DK63))/DM63,)</f>
        <v>39130.346153846156</v>
      </c>
      <c r="CZ63" s="370">
        <f>+F63+H63+J63+L63</f>
        <v>0</v>
      </c>
      <c r="DA63" s="371">
        <f>+G63+I63+K63+M63</f>
        <v>0</v>
      </c>
      <c r="DB63" s="372">
        <f>+N63+P63+R63+T63</f>
        <v>0</v>
      </c>
      <c r="DC63" s="371">
        <f>+O63+Q63+S63+U63</f>
        <v>0</v>
      </c>
      <c r="DD63" s="372">
        <f>+V63+X63+Z63+AB63</f>
        <v>0</v>
      </c>
      <c r="DE63" s="371">
        <f>+W63+Y63+AA63+AC63</f>
        <v>0</v>
      </c>
      <c r="DF63" s="372">
        <f>+AD63+AF63+AH63+AJ63</f>
        <v>0</v>
      </c>
      <c r="DG63" s="371">
        <f>+AE63+AG63+AI63+AK63</f>
        <v>45</v>
      </c>
      <c r="DH63" s="372">
        <f>+AL63+AN63+AP63+AR63</f>
        <v>0</v>
      </c>
      <c r="DI63" s="371">
        <f>+AM63+AO63+AQ63+AS63</f>
        <v>0</v>
      </c>
      <c r="DJ63" s="372">
        <f>+AT63+AV63+AX63+AZ63</f>
        <v>41</v>
      </c>
      <c r="DK63" s="371">
        <f>+AU63+AW63+AY63+BA63</f>
        <v>0</v>
      </c>
      <c r="DL63" s="372">
        <f>+CZ63+DB63+DD63+DF63+DH63+DJ63</f>
        <v>41</v>
      </c>
      <c r="DM63" s="371">
        <f>+DA63+DC63+DE63+DG63+DI63+DK63</f>
        <v>45</v>
      </c>
      <c r="DN63" s="370">
        <f t="shared" ref="DN63:EA63" si="143">+CZ63*CL63</f>
        <v>0</v>
      </c>
      <c r="DO63" s="371">
        <f t="shared" si="143"/>
        <v>0</v>
      </c>
      <c r="DP63" s="372">
        <f t="shared" si="143"/>
        <v>0</v>
      </c>
      <c r="DQ63" s="371">
        <f t="shared" si="143"/>
        <v>0</v>
      </c>
      <c r="DR63" s="372">
        <f t="shared" si="143"/>
        <v>0</v>
      </c>
      <c r="DS63" s="371">
        <f t="shared" si="143"/>
        <v>0</v>
      </c>
      <c r="DT63" s="372">
        <f t="shared" si="143"/>
        <v>0</v>
      </c>
      <c r="DU63" s="371">
        <f t="shared" si="143"/>
        <v>1760865.576923077</v>
      </c>
      <c r="DV63" s="372">
        <f t="shared" si="143"/>
        <v>0</v>
      </c>
      <c r="DW63" s="371">
        <f t="shared" si="143"/>
        <v>0</v>
      </c>
      <c r="DX63" s="372">
        <f t="shared" si="143"/>
        <v>1624341.4647887324</v>
      </c>
      <c r="DY63" s="371">
        <f t="shared" si="143"/>
        <v>0</v>
      </c>
      <c r="DZ63" s="372">
        <f t="shared" si="143"/>
        <v>1624341.4647887324</v>
      </c>
      <c r="EA63" s="371">
        <f t="shared" si="143"/>
        <v>1760865.576923077</v>
      </c>
    </row>
    <row r="64" spans="1:131" ht="15">
      <c r="A64" s="563" t="s">
        <v>29</v>
      </c>
      <c r="B64" s="564" t="s">
        <v>679</v>
      </c>
      <c r="C64" s="572"/>
      <c r="D64" s="457">
        <v>420538</v>
      </c>
      <c r="E64" s="457">
        <v>10</v>
      </c>
      <c r="F64" s="419"/>
      <c r="G64"/>
      <c r="H64" s="419"/>
      <c r="I64"/>
      <c r="J64" s="419"/>
      <c r="K64" s="420"/>
      <c r="L64" s="419"/>
      <c r="M64"/>
      <c r="N64" s="419"/>
      <c r="O64"/>
      <c r="P64" s="419"/>
      <c r="Q64" s="420"/>
      <c r="R64" s="419"/>
      <c r="S64" s="420"/>
      <c r="T64" s="419"/>
      <c r="U64"/>
      <c r="V64" s="419">
        <v>8</v>
      </c>
      <c r="W64">
        <v>5</v>
      </c>
      <c r="X64" s="419"/>
      <c r="Y64" s="420"/>
      <c r="Z64" s="419"/>
      <c r="AA64"/>
      <c r="AB64" s="419"/>
      <c r="AC64"/>
      <c r="AD64" s="419">
        <v>33</v>
      </c>
      <c r="AE64">
        <v>34</v>
      </c>
      <c r="AF64" s="419">
        <v>4</v>
      </c>
      <c r="AG64">
        <v>5</v>
      </c>
      <c r="AH64" s="419"/>
      <c r="AI64"/>
      <c r="AJ64" s="419"/>
      <c r="AK64"/>
      <c r="AL64" s="419"/>
      <c r="AM64" s="420"/>
      <c r="AN64" s="419"/>
      <c r="AO64" s="420"/>
      <c r="AP64" s="419"/>
      <c r="AQ64" s="420"/>
      <c r="AR64" s="419"/>
      <c r="AS64" s="420"/>
      <c r="AT64" s="419"/>
      <c r="AU64"/>
      <c r="AV64" s="419"/>
      <c r="AW64"/>
      <c r="AX64" s="419"/>
      <c r="AY64"/>
      <c r="AZ64" s="419"/>
      <c r="BA64"/>
      <c r="BB64" s="422"/>
      <c r="BC64"/>
      <c r="BD64" s="419"/>
      <c r="BE64"/>
      <c r="BF64" s="419">
        <v>433770</v>
      </c>
      <c r="BG64">
        <v>265155</v>
      </c>
      <c r="BH64" s="419">
        <v>1603826</v>
      </c>
      <c r="BI64">
        <v>1711242</v>
      </c>
      <c r="BJ64" s="419"/>
      <c r="BK64" s="420"/>
      <c r="BL64" s="419"/>
      <c r="BM64"/>
      <c r="BN64" s="370">
        <f t="shared" si="75"/>
        <v>0</v>
      </c>
      <c r="BO64" s="371">
        <f t="shared" si="76"/>
        <v>0</v>
      </c>
      <c r="BP64" s="372">
        <f t="shared" si="77"/>
        <v>0</v>
      </c>
      <c r="BQ64" s="371">
        <f t="shared" si="78"/>
        <v>0</v>
      </c>
      <c r="BR64" s="372">
        <f t="shared" si="79"/>
        <v>72</v>
      </c>
      <c r="BS64" s="371">
        <f t="shared" si="80"/>
        <v>45</v>
      </c>
      <c r="BT64" s="372">
        <f t="shared" si="81"/>
        <v>337</v>
      </c>
      <c r="BU64" s="371">
        <f t="shared" si="82"/>
        <v>356</v>
      </c>
      <c r="BV64" s="372">
        <f t="shared" si="83"/>
        <v>0</v>
      </c>
      <c r="BW64" s="371">
        <f t="shared" si="84"/>
        <v>0</v>
      </c>
      <c r="BX64" s="372">
        <f t="shared" si="85"/>
        <v>0</v>
      </c>
      <c r="BY64" s="371">
        <f t="shared" si="86"/>
        <v>0</v>
      </c>
      <c r="BZ64" s="370">
        <f t="shared" si="87"/>
        <v>0</v>
      </c>
      <c r="CA64" s="371">
        <f t="shared" si="88"/>
        <v>0</v>
      </c>
      <c r="CB64" s="372">
        <f t="shared" si="89"/>
        <v>0</v>
      </c>
      <c r="CC64" s="371">
        <f t="shared" si="90"/>
        <v>0</v>
      </c>
      <c r="CD64" s="372">
        <f t="shared" si="91"/>
        <v>6024.583333333333</v>
      </c>
      <c r="CE64" s="371">
        <f t="shared" si="92"/>
        <v>5892.333333333333</v>
      </c>
      <c r="CF64" s="372">
        <f t="shared" si="93"/>
        <v>4759.1275964391689</v>
      </c>
      <c r="CG64" s="371">
        <f t="shared" si="94"/>
        <v>4806.8595505617977</v>
      </c>
      <c r="CH64" s="372">
        <f t="shared" si="95"/>
        <v>0</v>
      </c>
      <c r="CI64" s="371">
        <f t="shared" si="96"/>
        <v>0</v>
      </c>
      <c r="CJ64" s="372">
        <f t="shared" si="97"/>
        <v>0</v>
      </c>
      <c r="CK64" s="371">
        <f t="shared" si="98"/>
        <v>0</v>
      </c>
      <c r="CL64" s="370">
        <f t="shared" si="99"/>
        <v>0</v>
      </c>
      <c r="CM64" s="371">
        <f t="shared" si="100"/>
        <v>0</v>
      </c>
      <c r="CN64" s="372">
        <f t="shared" si="101"/>
        <v>0</v>
      </c>
      <c r="CO64" s="371">
        <f t="shared" si="102"/>
        <v>0</v>
      </c>
      <c r="CP64" s="372">
        <f t="shared" si="103"/>
        <v>54221.25</v>
      </c>
      <c r="CQ64" s="371">
        <f t="shared" si="104"/>
        <v>53031</v>
      </c>
      <c r="CR64" s="372">
        <f t="shared" si="105"/>
        <v>42832.148367952519</v>
      </c>
      <c r="CS64" s="371">
        <f t="shared" si="106"/>
        <v>43261.735955056181</v>
      </c>
      <c r="CT64" s="372">
        <f t="shared" si="107"/>
        <v>0</v>
      </c>
      <c r="CU64" s="371">
        <f t="shared" si="108"/>
        <v>0</v>
      </c>
      <c r="CV64" s="372">
        <f t="shared" si="109"/>
        <v>0</v>
      </c>
      <c r="CW64" s="371">
        <f t="shared" si="110"/>
        <v>0</v>
      </c>
      <c r="CX64" s="372">
        <f t="shared" si="111"/>
        <v>44856.877546983182</v>
      </c>
      <c r="CY64" s="371">
        <f t="shared" si="112"/>
        <v>44371.879596527069</v>
      </c>
      <c r="CZ64" s="370">
        <f t="shared" si="113"/>
        <v>0</v>
      </c>
      <c r="DA64" s="371">
        <f t="shared" si="114"/>
        <v>0</v>
      </c>
      <c r="DB64" s="372">
        <f t="shared" si="115"/>
        <v>0</v>
      </c>
      <c r="DC64" s="371">
        <f t="shared" si="116"/>
        <v>0</v>
      </c>
      <c r="DD64" s="372">
        <f t="shared" si="117"/>
        <v>8</v>
      </c>
      <c r="DE64" s="371">
        <f t="shared" si="118"/>
        <v>5</v>
      </c>
      <c r="DF64" s="372">
        <f t="shared" si="119"/>
        <v>37</v>
      </c>
      <c r="DG64" s="371">
        <f t="shared" si="120"/>
        <v>39</v>
      </c>
      <c r="DH64" s="372">
        <f t="shared" si="121"/>
        <v>0</v>
      </c>
      <c r="DI64" s="371">
        <f t="shared" si="122"/>
        <v>0</v>
      </c>
      <c r="DJ64" s="372">
        <f t="shared" si="123"/>
        <v>0</v>
      </c>
      <c r="DK64" s="371">
        <f t="shared" si="124"/>
        <v>0</v>
      </c>
      <c r="DL64" s="372">
        <f t="shared" si="125"/>
        <v>45</v>
      </c>
      <c r="DM64" s="371">
        <f t="shared" si="126"/>
        <v>44</v>
      </c>
      <c r="DN64" s="370">
        <f t="shared" si="127"/>
        <v>0</v>
      </c>
      <c r="DO64" s="371">
        <f t="shared" si="128"/>
        <v>0</v>
      </c>
      <c r="DP64" s="372">
        <f t="shared" si="129"/>
        <v>0</v>
      </c>
      <c r="DQ64" s="371">
        <f t="shared" si="130"/>
        <v>0</v>
      </c>
      <c r="DR64" s="372">
        <f t="shared" si="131"/>
        <v>433770</v>
      </c>
      <c r="DS64" s="371">
        <f t="shared" si="132"/>
        <v>265155</v>
      </c>
      <c r="DT64" s="372">
        <f t="shared" si="133"/>
        <v>1584789.4896142432</v>
      </c>
      <c r="DU64" s="371">
        <f t="shared" si="134"/>
        <v>1687207.702247191</v>
      </c>
      <c r="DV64" s="372">
        <f t="shared" si="135"/>
        <v>0</v>
      </c>
      <c r="DW64" s="371">
        <f t="shared" si="136"/>
        <v>0</v>
      </c>
      <c r="DX64" s="372">
        <f t="shared" si="137"/>
        <v>0</v>
      </c>
      <c r="DY64" s="371">
        <f t="shared" si="138"/>
        <v>0</v>
      </c>
      <c r="DZ64" s="372">
        <f t="shared" si="139"/>
        <v>2018559.4896142432</v>
      </c>
      <c r="EA64" s="371">
        <f t="shared" si="140"/>
        <v>1952362.702247191</v>
      </c>
    </row>
    <row r="65" spans="1:131" ht="15">
      <c r="A65" s="563" t="s">
        <v>29</v>
      </c>
      <c r="B65" s="564" t="s">
        <v>680</v>
      </c>
      <c r="C65" s="572"/>
      <c r="D65" s="457">
        <v>440402</v>
      </c>
      <c r="E65" s="457">
        <v>10</v>
      </c>
      <c r="F65" s="419"/>
      <c r="G65"/>
      <c r="H65" s="419"/>
      <c r="I65"/>
      <c r="J65" s="419"/>
      <c r="K65" s="420"/>
      <c r="L65" s="419"/>
      <c r="M65"/>
      <c r="N65" s="419"/>
      <c r="O65"/>
      <c r="P65" s="419"/>
      <c r="Q65" s="420"/>
      <c r="R65" s="419"/>
      <c r="S65" s="420"/>
      <c r="T65" s="419"/>
      <c r="U65"/>
      <c r="V65" s="419">
        <v>27</v>
      </c>
      <c r="W65">
        <v>30</v>
      </c>
      <c r="X65" s="419"/>
      <c r="Y65" s="420"/>
      <c r="Z65" s="419"/>
      <c r="AA65"/>
      <c r="AB65" s="419">
        <v>3</v>
      </c>
      <c r="AC65">
        <v>2</v>
      </c>
      <c r="AD65" s="419">
        <v>4</v>
      </c>
      <c r="AE65">
        <v>3</v>
      </c>
      <c r="AF65" s="419">
        <v>12</v>
      </c>
      <c r="AG65">
        <v>14</v>
      </c>
      <c r="AH65" s="419"/>
      <c r="AI65"/>
      <c r="AJ65" s="419">
        <v>20</v>
      </c>
      <c r="AK65">
        <v>19</v>
      </c>
      <c r="AL65" s="419"/>
      <c r="AM65" s="420"/>
      <c r="AN65" s="419"/>
      <c r="AO65" s="420"/>
      <c r="AP65" s="419"/>
      <c r="AQ65" s="420"/>
      <c r="AR65" s="419"/>
      <c r="AS65" s="420"/>
      <c r="AT65" s="419"/>
      <c r="AU65"/>
      <c r="AV65" s="419"/>
      <c r="AW65"/>
      <c r="AX65" s="419"/>
      <c r="AY65"/>
      <c r="AZ65" s="419"/>
      <c r="BA65"/>
      <c r="BB65" s="422"/>
      <c r="BC65"/>
      <c r="BD65" s="419"/>
      <c r="BE65"/>
      <c r="BF65" s="419">
        <v>1324540</v>
      </c>
      <c r="BG65">
        <v>1418197</v>
      </c>
      <c r="BH65" s="419">
        <v>1712895</v>
      </c>
      <c r="BI65">
        <v>1710574</v>
      </c>
      <c r="BJ65" s="419"/>
      <c r="BK65" s="420"/>
      <c r="BL65" s="419"/>
      <c r="BM65"/>
      <c r="BN65" s="370">
        <f t="shared" si="75"/>
        <v>0</v>
      </c>
      <c r="BO65" s="371">
        <f t="shared" si="76"/>
        <v>0</v>
      </c>
      <c r="BP65" s="372">
        <f t="shared" si="77"/>
        <v>0</v>
      </c>
      <c r="BQ65" s="371">
        <f t="shared" si="78"/>
        <v>0</v>
      </c>
      <c r="BR65" s="372">
        <f t="shared" si="79"/>
        <v>279</v>
      </c>
      <c r="BS65" s="371">
        <f t="shared" si="80"/>
        <v>294</v>
      </c>
      <c r="BT65" s="372">
        <f t="shared" si="81"/>
        <v>396</v>
      </c>
      <c r="BU65" s="371">
        <f t="shared" si="82"/>
        <v>395</v>
      </c>
      <c r="BV65" s="372">
        <f t="shared" si="83"/>
        <v>0</v>
      </c>
      <c r="BW65" s="371">
        <f t="shared" si="84"/>
        <v>0</v>
      </c>
      <c r="BX65" s="372">
        <f t="shared" si="85"/>
        <v>0</v>
      </c>
      <c r="BY65" s="371">
        <f t="shared" si="86"/>
        <v>0</v>
      </c>
      <c r="BZ65" s="370">
        <f t="shared" si="87"/>
        <v>0</v>
      </c>
      <c r="CA65" s="371">
        <f t="shared" si="88"/>
        <v>0</v>
      </c>
      <c r="CB65" s="372">
        <f t="shared" si="89"/>
        <v>0</v>
      </c>
      <c r="CC65" s="371">
        <f t="shared" si="90"/>
        <v>0</v>
      </c>
      <c r="CD65" s="372">
        <f t="shared" si="91"/>
        <v>4747.4551971326164</v>
      </c>
      <c r="CE65" s="371">
        <f t="shared" si="92"/>
        <v>4823.7993197278911</v>
      </c>
      <c r="CF65" s="372">
        <f t="shared" si="93"/>
        <v>4325.492424242424</v>
      </c>
      <c r="CG65" s="371">
        <f t="shared" si="94"/>
        <v>4330.567088607595</v>
      </c>
      <c r="CH65" s="372">
        <f t="shared" si="95"/>
        <v>0</v>
      </c>
      <c r="CI65" s="371">
        <f t="shared" si="96"/>
        <v>0</v>
      </c>
      <c r="CJ65" s="372">
        <f t="shared" si="97"/>
        <v>0</v>
      </c>
      <c r="CK65" s="371">
        <f t="shared" si="98"/>
        <v>0</v>
      </c>
      <c r="CL65" s="370">
        <f t="shared" si="99"/>
        <v>0</v>
      </c>
      <c r="CM65" s="371">
        <f t="shared" si="100"/>
        <v>0</v>
      </c>
      <c r="CN65" s="372">
        <f t="shared" si="101"/>
        <v>0</v>
      </c>
      <c r="CO65" s="371">
        <f t="shared" si="102"/>
        <v>0</v>
      </c>
      <c r="CP65" s="372">
        <f t="shared" si="103"/>
        <v>42727.096774193546</v>
      </c>
      <c r="CQ65" s="371">
        <f t="shared" si="104"/>
        <v>43414.193877551021</v>
      </c>
      <c r="CR65" s="372">
        <f t="shared" si="105"/>
        <v>38929.431818181816</v>
      </c>
      <c r="CS65" s="371">
        <f t="shared" si="106"/>
        <v>38975.103797468357</v>
      </c>
      <c r="CT65" s="372">
        <f t="shared" si="107"/>
        <v>0</v>
      </c>
      <c r="CU65" s="371">
        <f t="shared" si="108"/>
        <v>0</v>
      </c>
      <c r="CV65" s="372">
        <f t="shared" si="109"/>
        <v>0</v>
      </c>
      <c r="CW65" s="371">
        <f t="shared" si="110"/>
        <v>0</v>
      </c>
      <c r="CX65" s="372">
        <f t="shared" si="111"/>
        <v>40655.643161823507</v>
      </c>
      <c r="CY65" s="371">
        <f t="shared" si="112"/>
        <v>41064.087364566083</v>
      </c>
      <c r="CZ65" s="370">
        <f t="shared" si="113"/>
        <v>0</v>
      </c>
      <c r="DA65" s="371">
        <f t="shared" si="114"/>
        <v>0</v>
      </c>
      <c r="DB65" s="372">
        <f t="shared" si="115"/>
        <v>0</v>
      </c>
      <c r="DC65" s="371">
        <f t="shared" si="116"/>
        <v>0</v>
      </c>
      <c r="DD65" s="372">
        <f t="shared" si="117"/>
        <v>30</v>
      </c>
      <c r="DE65" s="371">
        <f t="shared" si="118"/>
        <v>32</v>
      </c>
      <c r="DF65" s="372">
        <f t="shared" si="119"/>
        <v>36</v>
      </c>
      <c r="DG65" s="371">
        <f t="shared" si="120"/>
        <v>36</v>
      </c>
      <c r="DH65" s="372">
        <f t="shared" si="121"/>
        <v>0</v>
      </c>
      <c r="DI65" s="371">
        <f t="shared" si="122"/>
        <v>0</v>
      </c>
      <c r="DJ65" s="372">
        <f t="shared" si="123"/>
        <v>0</v>
      </c>
      <c r="DK65" s="371">
        <f t="shared" si="124"/>
        <v>0</v>
      </c>
      <c r="DL65" s="372">
        <f t="shared" si="125"/>
        <v>66</v>
      </c>
      <c r="DM65" s="371">
        <f t="shared" si="126"/>
        <v>68</v>
      </c>
      <c r="DN65" s="370">
        <f t="shared" si="127"/>
        <v>0</v>
      </c>
      <c r="DO65" s="371">
        <f t="shared" si="128"/>
        <v>0</v>
      </c>
      <c r="DP65" s="372">
        <f t="shared" si="129"/>
        <v>0</v>
      </c>
      <c r="DQ65" s="371">
        <f t="shared" si="130"/>
        <v>0</v>
      </c>
      <c r="DR65" s="372">
        <f t="shared" si="131"/>
        <v>1281812.9032258063</v>
      </c>
      <c r="DS65" s="371">
        <f t="shared" si="132"/>
        <v>1389254.2040816327</v>
      </c>
      <c r="DT65" s="372">
        <f t="shared" si="133"/>
        <v>1401459.5454545454</v>
      </c>
      <c r="DU65" s="371">
        <f t="shared" si="134"/>
        <v>1403103.7367088608</v>
      </c>
      <c r="DV65" s="372">
        <f t="shared" si="135"/>
        <v>0</v>
      </c>
      <c r="DW65" s="371">
        <f t="shared" si="136"/>
        <v>0</v>
      </c>
      <c r="DX65" s="372">
        <f t="shared" si="137"/>
        <v>0</v>
      </c>
      <c r="DY65" s="371">
        <f t="shared" si="138"/>
        <v>0</v>
      </c>
      <c r="DZ65" s="372">
        <f t="shared" si="139"/>
        <v>2683272.4486803515</v>
      </c>
      <c r="EA65" s="371">
        <f t="shared" si="140"/>
        <v>2792357.9407904935</v>
      </c>
    </row>
    <row r="66" spans="1:131" ht="15">
      <c r="A66" s="575" t="s">
        <v>29</v>
      </c>
      <c r="B66" s="564" t="s">
        <v>681</v>
      </c>
      <c r="C66" s="565"/>
      <c r="D66" s="457">
        <v>106625</v>
      </c>
      <c r="E66" s="457">
        <v>10</v>
      </c>
      <c r="F66" s="419"/>
      <c r="G66"/>
      <c r="H66" s="419"/>
      <c r="I66"/>
      <c r="J66" s="419"/>
      <c r="K66" s="420"/>
      <c r="L66" s="419"/>
      <c r="M66"/>
      <c r="N66" s="419"/>
      <c r="O66"/>
      <c r="P66" s="419"/>
      <c r="Q66" s="420"/>
      <c r="R66" s="419"/>
      <c r="S66" s="420"/>
      <c r="T66" s="419"/>
      <c r="U66"/>
      <c r="V66" s="419"/>
      <c r="W66"/>
      <c r="X66" s="419"/>
      <c r="Y66" s="420"/>
      <c r="Z66" s="419"/>
      <c r="AA66"/>
      <c r="AB66" s="419"/>
      <c r="AC66"/>
      <c r="AD66" s="419"/>
      <c r="AE66"/>
      <c r="AF66" s="419"/>
      <c r="AG66"/>
      <c r="AH66" s="419"/>
      <c r="AI66"/>
      <c r="AJ66" s="419"/>
      <c r="AK66"/>
      <c r="AL66" s="419"/>
      <c r="AM66" s="420"/>
      <c r="AN66" s="419"/>
      <c r="AO66" s="420"/>
      <c r="AP66" s="419"/>
      <c r="AQ66" s="420"/>
      <c r="AR66" s="419"/>
      <c r="AS66" s="420"/>
      <c r="AT66" s="419">
        <v>56</v>
      </c>
      <c r="AU66">
        <v>57</v>
      </c>
      <c r="AV66" s="419">
        <v>7</v>
      </c>
      <c r="AW66">
        <v>8</v>
      </c>
      <c r="AX66" s="419">
        <v>1</v>
      </c>
      <c r="AY66">
        <v>1</v>
      </c>
      <c r="AZ66" s="419">
        <v>9</v>
      </c>
      <c r="BA66">
        <v>9</v>
      </c>
      <c r="BB66" s="422"/>
      <c r="BC66"/>
      <c r="BD66" s="419"/>
      <c r="BE66"/>
      <c r="BF66" s="419"/>
      <c r="BG66"/>
      <c r="BH66" s="419"/>
      <c r="BI66"/>
      <c r="BJ66" s="419"/>
      <c r="BK66" s="420"/>
      <c r="BL66" s="419">
        <v>3192277</v>
      </c>
      <c r="BM66">
        <v>3478672</v>
      </c>
      <c r="BN66" s="370">
        <f t="shared" si="75"/>
        <v>0</v>
      </c>
      <c r="BO66" s="371">
        <f t="shared" si="76"/>
        <v>0</v>
      </c>
      <c r="BP66" s="372">
        <f t="shared" si="77"/>
        <v>0</v>
      </c>
      <c r="BQ66" s="371">
        <f t="shared" si="78"/>
        <v>0</v>
      </c>
      <c r="BR66" s="372">
        <f t="shared" si="79"/>
        <v>0</v>
      </c>
      <c r="BS66" s="371">
        <f t="shared" si="80"/>
        <v>0</v>
      </c>
      <c r="BT66" s="372">
        <f t="shared" si="81"/>
        <v>0</v>
      </c>
      <c r="BU66" s="371">
        <f t="shared" si="82"/>
        <v>0</v>
      </c>
      <c r="BV66" s="372">
        <f t="shared" si="83"/>
        <v>0</v>
      </c>
      <c r="BW66" s="371">
        <f t="shared" si="84"/>
        <v>0</v>
      </c>
      <c r="BX66" s="372">
        <f t="shared" si="85"/>
        <v>693</v>
      </c>
      <c r="BY66" s="371">
        <f t="shared" si="86"/>
        <v>712</v>
      </c>
      <c r="BZ66" s="370">
        <f t="shared" si="87"/>
        <v>0</v>
      </c>
      <c r="CA66" s="371">
        <f t="shared" si="88"/>
        <v>0</v>
      </c>
      <c r="CB66" s="372">
        <f t="shared" si="89"/>
        <v>0</v>
      </c>
      <c r="CC66" s="371">
        <f t="shared" si="90"/>
        <v>0</v>
      </c>
      <c r="CD66" s="372">
        <f t="shared" si="91"/>
        <v>0</v>
      </c>
      <c r="CE66" s="371">
        <f t="shared" si="92"/>
        <v>0</v>
      </c>
      <c r="CF66" s="372">
        <f t="shared" si="93"/>
        <v>0</v>
      </c>
      <c r="CG66" s="371">
        <f t="shared" si="94"/>
        <v>0</v>
      </c>
      <c r="CH66" s="372">
        <f t="shared" si="95"/>
        <v>0</v>
      </c>
      <c r="CI66" s="371">
        <f t="shared" si="96"/>
        <v>0</v>
      </c>
      <c r="CJ66" s="372">
        <f t="shared" si="97"/>
        <v>4606.4603174603171</v>
      </c>
      <c r="CK66" s="371">
        <f t="shared" si="98"/>
        <v>4885.7752808988762</v>
      </c>
      <c r="CL66" s="370">
        <f t="shared" si="99"/>
        <v>0</v>
      </c>
      <c r="CM66" s="371">
        <f t="shared" si="100"/>
        <v>0</v>
      </c>
      <c r="CN66" s="372">
        <f t="shared" si="101"/>
        <v>0</v>
      </c>
      <c r="CO66" s="371">
        <f t="shared" si="102"/>
        <v>0</v>
      </c>
      <c r="CP66" s="372">
        <f t="shared" si="103"/>
        <v>0</v>
      </c>
      <c r="CQ66" s="371">
        <f t="shared" si="104"/>
        <v>0</v>
      </c>
      <c r="CR66" s="372">
        <f t="shared" si="105"/>
        <v>0</v>
      </c>
      <c r="CS66" s="371">
        <f t="shared" si="106"/>
        <v>0</v>
      </c>
      <c r="CT66" s="372">
        <f t="shared" si="107"/>
        <v>0</v>
      </c>
      <c r="CU66" s="371">
        <f t="shared" si="108"/>
        <v>0</v>
      </c>
      <c r="CV66" s="372">
        <f t="shared" si="109"/>
        <v>41458.142857142855</v>
      </c>
      <c r="CW66" s="371">
        <f t="shared" si="110"/>
        <v>43971.977528089883</v>
      </c>
      <c r="CX66" s="372">
        <f t="shared" si="111"/>
        <v>41458.142857142855</v>
      </c>
      <c r="CY66" s="371">
        <f t="shared" si="112"/>
        <v>43971.977528089883</v>
      </c>
      <c r="CZ66" s="370">
        <f t="shared" si="113"/>
        <v>0</v>
      </c>
      <c r="DA66" s="371">
        <f t="shared" si="114"/>
        <v>0</v>
      </c>
      <c r="DB66" s="372">
        <f t="shared" si="115"/>
        <v>0</v>
      </c>
      <c r="DC66" s="371">
        <f t="shared" si="116"/>
        <v>0</v>
      </c>
      <c r="DD66" s="372">
        <f t="shared" si="117"/>
        <v>0</v>
      </c>
      <c r="DE66" s="371">
        <f t="shared" si="118"/>
        <v>0</v>
      </c>
      <c r="DF66" s="372">
        <f t="shared" si="119"/>
        <v>0</v>
      </c>
      <c r="DG66" s="371">
        <f t="shared" si="120"/>
        <v>0</v>
      </c>
      <c r="DH66" s="372">
        <f t="shared" si="121"/>
        <v>0</v>
      </c>
      <c r="DI66" s="371">
        <f t="shared" si="122"/>
        <v>0</v>
      </c>
      <c r="DJ66" s="372">
        <f t="shared" si="123"/>
        <v>73</v>
      </c>
      <c r="DK66" s="371">
        <f t="shared" si="124"/>
        <v>75</v>
      </c>
      <c r="DL66" s="372">
        <f t="shared" si="125"/>
        <v>73</v>
      </c>
      <c r="DM66" s="371">
        <f t="shared" si="126"/>
        <v>75</v>
      </c>
      <c r="DN66" s="370">
        <f t="shared" si="127"/>
        <v>0</v>
      </c>
      <c r="DO66" s="371">
        <f t="shared" si="128"/>
        <v>0</v>
      </c>
      <c r="DP66" s="372">
        <f t="shared" si="129"/>
        <v>0</v>
      </c>
      <c r="DQ66" s="371">
        <f t="shared" si="130"/>
        <v>0</v>
      </c>
      <c r="DR66" s="372">
        <f t="shared" si="131"/>
        <v>0</v>
      </c>
      <c r="DS66" s="371">
        <f t="shared" si="132"/>
        <v>0</v>
      </c>
      <c r="DT66" s="372">
        <f t="shared" si="133"/>
        <v>0</v>
      </c>
      <c r="DU66" s="371">
        <f t="shared" si="134"/>
        <v>0</v>
      </c>
      <c r="DV66" s="372">
        <f t="shared" si="135"/>
        <v>0</v>
      </c>
      <c r="DW66" s="371">
        <f t="shared" si="136"/>
        <v>0</v>
      </c>
      <c r="DX66" s="372">
        <f t="shared" si="137"/>
        <v>3026444.4285714286</v>
      </c>
      <c r="DY66" s="371">
        <f t="shared" si="138"/>
        <v>3297898.3146067411</v>
      </c>
      <c r="DZ66" s="372">
        <f t="shared" si="139"/>
        <v>3026444.4285714286</v>
      </c>
      <c r="EA66" s="371">
        <f t="shared" si="140"/>
        <v>3297898.3146067411</v>
      </c>
    </row>
    <row r="67" spans="1:131" ht="15">
      <c r="A67" s="575" t="s">
        <v>29</v>
      </c>
      <c r="B67" s="564" t="s">
        <v>682</v>
      </c>
      <c r="C67" s="566"/>
      <c r="D67" s="457">
        <v>107521</v>
      </c>
      <c r="E67" s="457">
        <v>10</v>
      </c>
      <c r="F67" s="419"/>
      <c r="G67"/>
      <c r="H67" s="419"/>
      <c r="I67"/>
      <c r="J67" s="419"/>
      <c r="K67" s="420"/>
      <c r="L67" s="419"/>
      <c r="M67"/>
      <c r="N67" s="419"/>
      <c r="O67"/>
      <c r="P67" s="419"/>
      <c r="Q67" s="420"/>
      <c r="R67" s="419"/>
      <c r="S67" s="420"/>
      <c r="T67" s="419"/>
      <c r="U67"/>
      <c r="V67" s="419"/>
      <c r="W67"/>
      <c r="X67" s="419"/>
      <c r="Y67" s="420"/>
      <c r="Z67" s="419"/>
      <c r="AA67"/>
      <c r="AB67" s="419"/>
      <c r="AC67"/>
      <c r="AD67" s="419"/>
      <c r="AE67">
        <v>12</v>
      </c>
      <c r="AF67" s="419"/>
      <c r="AG67">
        <v>12</v>
      </c>
      <c r="AH67" s="419"/>
      <c r="AI67"/>
      <c r="AJ67" s="419"/>
      <c r="AK67">
        <v>15</v>
      </c>
      <c r="AL67" s="419"/>
      <c r="AM67" s="420"/>
      <c r="AN67" s="419"/>
      <c r="AO67" s="420"/>
      <c r="AP67" s="419"/>
      <c r="AQ67" s="420"/>
      <c r="AR67" s="419"/>
      <c r="AS67" s="420"/>
      <c r="AT67" s="419">
        <v>15</v>
      </c>
      <c r="AU67"/>
      <c r="AV67" s="419">
        <v>10</v>
      </c>
      <c r="AW67"/>
      <c r="AX67" s="419"/>
      <c r="AY67"/>
      <c r="AZ67" s="419">
        <v>14</v>
      </c>
      <c r="BA67"/>
      <c r="BB67" s="422"/>
      <c r="BC67"/>
      <c r="BD67" s="419"/>
      <c r="BE67"/>
      <c r="BF67" s="419"/>
      <c r="BG67"/>
      <c r="BH67" s="419"/>
      <c r="BI67">
        <v>1878758</v>
      </c>
      <c r="BJ67" s="419"/>
      <c r="BK67" s="420"/>
      <c r="BL67" s="419">
        <v>1754156</v>
      </c>
      <c r="BM67"/>
      <c r="BN67" s="370">
        <f t="shared" si="75"/>
        <v>0</v>
      </c>
      <c r="BO67" s="371">
        <f t="shared" si="76"/>
        <v>0</v>
      </c>
      <c r="BP67" s="372">
        <f t="shared" si="77"/>
        <v>0</v>
      </c>
      <c r="BQ67" s="371">
        <f t="shared" si="78"/>
        <v>0</v>
      </c>
      <c r="BR67" s="372">
        <f t="shared" si="79"/>
        <v>0</v>
      </c>
      <c r="BS67" s="371">
        <f t="shared" si="80"/>
        <v>0</v>
      </c>
      <c r="BT67" s="372">
        <f t="shared" si="81"/>
        <v>0</v>
      </c>
      <c r="BU67" s="371">
        <f t="shared" si="82"/>
        <v>408</v>
      </c>
      <c r="BV67" s="372">
        <f t="shared" si="83"/>
        <v>0</v>
      </c>
      <c r="BW67" s="371">
        <f t="shared" si="84"/>
        <v>0</v>
      </c>
      <c r="BX67" s="372">
        <f t="shared" si="85"/>
        <v>403</v>
      </c>
      <c r="BY67" s="371">
        <f t="shared" si="86"/>
        <v>0</v>
      </c>
      <c r="BZ67" s="370">
        <f t="shared" si="87"/>
        <v>0</v>
      </c>
      <c r="CA67" s="371">
        <f t="shared" si="88"/>
        <v>0</v>
      </c>
      <c r="CB67" s="372">
        <f t="shared" si="89"/>
        <v>0</v>
      </c>
      <c r="CC67" s="371">
        <f t="shared" si="90"/>
        <v>0</v>
      </c>
      <c r="CD67" s="372">
        <f t="shared" si="91"/>
        <v>0</v>
      </c>
      <c r="CE67" s="371">
        <f t="shared" si="92"/>
        <v>0</v>
      </c>
      <c r="CF67" s="372">
        <f t="shared" si="93"/>
        <v>0</v>
      </c>
      <c r="CG67" s="371">
        <f t="shared" si="94"/>
        <v>4604.7990196078435</v>
      </c>
      <c r="CH67" s="372">
        <f t="shared" si="95"/>
        <v>0</v>
      </c>
      <c r="CI67" s="371">
        <f t="shared" si="96"/>
        <v>0</v>
      </c>
      <c r="CJ67" s="372">
        <f t="shared" si="97"/>
        <v>4352.7444168734492</v>
      </c>
      <c r="CK67" s="371">
        <f t="shared" si="98"/>
        <v>0</v>
      </c>
      <c r="CL67" s="370">
        <f t="shared" si="99"/>
        <v>0</v>
      </c>
      <c r="CM67" s="371">
        <f t="shared" si="100"/>
        <v>0</v>
      </c>
      <c r="CN67" s="372">
        <f t="shared" si="101"/>
        <v>0</v>
      </c>
      <c r="CO67" s="371">
        <f t="shared" si="102"/>
        <v>0</v>
      </c>
      <c r="CP67" s="372">
        <f t="shared" si="103"/>
        <v>0</v>
      </c>
      <c r="CQ67" s="371">
        <f t="shared" si="104"/>
        <v>0</v>
      </c>
      <c r="CR67" s="372">
        <f t="shared" si="105"/>
        <v>0</v>
      </c>
      <c r="CS67" s="371">
        <f t="shared" si="106"/>
        <v>41443.191176470595</v>
      </c>
      <c r="CT67" s="372">
        <f t="shared" si="107"/>
        <v>0</v>
      </c>
      <c r="CU67" s="371">
        <f t="shared" si="108"/>
        <v>0</v>
      </c>
      <c r="CV67" s="372">
        <f t="shared" si="109"/>
        <v>39174.699751861044</v>
      </c>
      <c r="CW67" s="371">
        <f t="shared" si="110"/>
        <v>0</v>
      </c>
      <c r="CX67" s="372">
        <f t="shared" si="111"/>
        <v>39174.699751861044</v>
      </c>
      <c r="CY67" s="371">
        <f t="shared" si="112"/>
        <v>41443.191176470595</v>
      </c>
      <c r="CZ67" s="370">
        <f t="shared" si="113"/>
        <v>0</v>
      </c>
      <c r="DA67" s="371">
        <f t="shared" si="114"/>
        <v>0</v>
      </c>
      <c r="DB67" s="372">
        <f t="shared" si="115"/>
        <v>0</v>
      </c>
      <c r="DC67" s="371">
        <f t="shared" si="116"/>
        <v>0</v>
      </c>
      <c r="DD67" s="372">
        <f t="shared" si="117"/>
        <v>0</v>
      </c>
      <c r="DE67" s="371">
        <f t="shared" si="118"/>
        <v>0</v>
      </c>
      <c r="DF67" s="372">
        <f t="shared" si="119"/>
        <v>0</v>
      </c>
      <c r="DG67" s="371">
        <f t="shared" si="120"/>
        <v>39</v>
      </c>
      <c r="DH67" s="372">
        <f t="shared" si="121"/>
        <v>0</v>
      </c>
      <c r="DI67" s="371">
        <f t="shared" si="122"/>
        <v>0</v>
      </c>
      <c r="DJ67" s="372">
        <f t="shared" si="123"/>
        <v>39</v>
      </c>
      <c r="DK67" s="371">
        <f t="shared" si="124"/>
        <v>0</v>
      </c>
      <c r="DL67" s="372">
        <f t="shared" si="125"/>
        <v>39</v>
      </c>
      <c r="DM67" s="371">
        <f t="shared" si="126"/>
        <v>39</v>
      </c>
      <c r="DN67" s="370">
        <f t="shared" si="127"/>
        <v>0</v>
      </c>
      <c r="DO67" s="371">
        <f t="shared" si="128"/>
        <v>0</v>
      </c>
      <c r="DP67" s="372">
        <f t="shared" si="129"/>
        <v>0</v>
      </c>
      <c r="DQ67" s="371">
        <f t="shared" si="130"/>
        <v>0</v>
      </c>
      <c r="DR67" s="372">
        <f t="shared" si="131"/>
        <v>0</v>
      </c>
      <c r="DS67" s="371">
        <f t="shared" si="132"/>
        <v>0</v>
      </c>
      <c r="DT67" s="372">
        <f t="shared" si="133"/>
        <v>0</v>
      </c>
      <c r="DU67" s="371">
        <f t="shared" si="134"/>
        <v>1616284.4558823532</v>
      </c>
      <c r="DV67" s="372">
        <f t="shared" si="135"/>
        <v>0</v>
      </c>
      <c r="DW67" s="371">
        <f t="shared" si="136"/>
        <v>0</v>
      </c>
      <c r="DX67" s="372">
        <f t="shared" si="137"/>
        <v>1527813.2903225808</v>
      </c>
      <c r="DY67" s="371">
        <f t="shared" si="138"/>
        <v>0</v>
      </c>
      <c r="DZ67" s="372">
        <f t="shared" si="139"/>
        <v>1527813.2903225808</v>
      </c>
      <c r="EA67" s="371">
        <f t="shared" si="140"/>
        <v>1616284.4558823532</v>
      </c>
    </row>
    <row r="68" spans="1:131" ht="15">
      <c r="A68" s="575" t="s">
        <v>29</v>
      </c>
      <c r="B68" s="564" t="s">
        <v>683</v>
      </c>
      <c r="C68" s="572"/>
      <c r="D68" s="457">
        <v>106795</v>
      </c>
      <c r="E68" s="457">
        <v>10</v>
      </c>
      <c r="F68" s="419"/>
      <c r="G68"/>
      <c r="H68" s="419"/>
      <c r="I68"/>
      <c r="J68" s="419"/>
      <c r="K68" s="420"/>
      <c r="L68" s="419"/>
      <c r="M68"/>
      <c r="N68" s="419"/>
      <c r="O68"/>
      <c r="P68" s="419"/>
      <c r="Q68" s="420"/>
      <c r="R68" s="419"/>
      <c r="S68" s="420"/>
      <c r="T68" s="419"/>
      <c r="U68"/>
      <c r="V68" s="419"/>
      <c r="W68"/>
      <c r="X68" s="419"/>
      <c r="Y68" s="420"/>
      <c r="Z68" s="419"/>
      <c r="AA68"/>
      <c r="AB68" s="419"/>
      <c r="AC68"/>
      <c r="AD68" s="419"/>
      <c r="AE68">
        <v>24</v>
      </c>
      <c r="AF68" s="419"/>
      <c r="AG68">
        <v>2</v>
      </c>
      <c r="AH68" s="419"/>
      <c r="AI68">
        <v>3</v>
      </c>
      <c r="AJ68" s="419"/>
      <c r="AK68">
        <v>8</v>
      </c>
      <c r="AL68" s="419"/>
      <c r="AM68" s="420"/>
      <c r="AN68" s="419"/>
      <c r="AO68" s="420"/>
      <c r="AP68" s="419"/>
      <c r="AQ68" s="420"/>
      <c r="AR68" s="419"/>
      <c r="AS68" s="420"/>
      <c r="AT68" s="419">
        <v>26</v>
      </c>
      <c r="AU68"/>
      <c r="AV68" s="419">
        <v>5</v>
      </c>
      <c r="AW68"/>
      <c r="AX68" s="419">
        <v>1</v>
      </c>
      <c r="AY68"/>
      <c r="AZ68" s="419">
        <v>5</v>
      </c>
      <c r="BA68"/>
      <c r="BB68" s="422"/>
      <c r="BC68"/>
      <c r="BD68" s="419"/>
      <c r="BE68"/>
      <c r="BF68" s="419"/>
      <c r="BG68"/>
      <c r="BH68" s="419"/>
      <c r="BI68">
        <v>1733871</v>
      </c>
      <c r="BJ68" s="419"/>
      <c r="BK68" s="420"/>
      <c r="BL68" s="419">
        <v>1723520</v>
      </c>
      <c r="BM68"/>
      <c r="BN68" s="370">
        <f t="shared" si="75"/>
        <v>0</v>
      </c>
      <c r="BO68" s="371">
        <f t="shared" si="76"/>
        <v>0</v>
      </c>
      <c r="BP68" s="372">
        <f t="shared" si="77"/>
        <v>0</v>
      </c>
      <c r="BQ68" s="371">
        <f t="shared" si="78"/>
        <v>0</v>
      </c>
      <c r="BR68" s="372">
        <f t="shared" si="79"/>
        <v>0</v>
      </c>
      <c r="BS68" s="371">
        <f t="shared" si="80"/>
        <v>0</v>
      </c>
      <c r="BT68" s="372">
        <f t="shared" si="81"/>
        <v>0</v>
      </c>
      <c r="BU68" s="371">
        <f t="shared" si="82"/>
        <v>365</v>
      </c>
      <c r="BV68" s="372">
        <f t="shared" si="83"/>
        <v>0</v>
      </c>
      <c r="BW68" s="371">
        <f t="shared" si="84"/>
        <v>0</v>
      </c>
      <c r="BX68" s="372">
        <f t="shared" si="85"/>
        <v>355</v>
      </c>
      <c r="BY68" s="371">
        <f t="shared" si="86"/>
        <v>0</v>
      </c>
      <c r="BZ68" s="370">
        <f t="shared" si="87"/>
        <v>0</v>
      </c>
      <c r="CA68" s="371">
        <f t="shared" si="88"/>
        <v>0</v>
      </c>
      <c r="CB68" s="372">
        <f t="shared" si="89"/>
        <v>0</v>
      </c>
      <c r="CC68" s="371">
        <f t="shared" si="90"/>
        <v>0</v>
      </c>
      <c r="CD68" s="372">
        <f t="shared" si="91"/>
        <v>0</v>
      </c>
      <c r="CE68" s="371">
        <f t="shared" si="92"/>
        <v>0</v>
      </c>
      <c r="CF68" s="372">
        <f t="shared" si="93"/>
        <v>0</v>
      </c>
      <c r="CG68" s="371">
        <f t="shared" si="94"/>
        <v>4750.3315068493148</v>
      </c>
      <c r="CH68" s="372">
        <f t="shared" si="95"/>
        <v>0</v>
      </c>
      <c r="CI68" s="371">
        <f t="shared" si="96"/>
        <v>0</v>
      </c>
      <c r="CJ68" s="372">
        <f t="shared" si="97"/>
        <v>4854.9859154929582</v>
      </c>
      <c r="CK68" s="371">
        <f t="shared" si="98"/>
        <v>0</v>
      </c>
      <c r="CL68" s="370">
        <f t="shared" si="99"/>
        <v>0</v>
      </c>
      <c r="CM68" s="371">
        <f t="shared" si="100"/>
        <v>0</v>
      </c>
      <c r="CN68" s="372">
        <f t="shared" si="101"/>
        <v>0</v>
      </c>
      <c r="CO68" s="371">
        <f t="shared" si="102"/>
        <v>0</v>
      </c>
      <c r="CP68" s="372">
        <f t="shared" si="103"/>
        <v>0</v>
      </c>
      <c r="CQ68" s="371">
        <f t="shared" si="104"/>
        <v>0</v>
      </c>
      <c r="CR68" s="372">
        <f t="shared" si="105"/>
        <v>0</v>
      </c>
      <c r="CS68" s="371">
        <f t="shared" si="106"/>
        <v>42752.983561643836</v>
      </c>
      <c r="CT68" s="372">
        <f t="shared" si="107"/>
        <v>0</v>
      </c>
      <c r="CU68" s="371">
        <f t="shared" si="108"/>
        <v>0</v>
      </c>
      <c r="CV68" s="372">
        <f t="shared" si="109"/>
        <v>43694.873239436623</v>
      </c>
      <c r="CW68" s="371">
        <f t="shared" si="110"/>
        <v>0</v>
      </c>
      <c r="CX68" s="372">
        <f t="shared" si="111"/>
        <v>43694.873239436623</v>
      </c>
      <c r="CY68" s="371">
        <f t="shared" si="112"/>
        <v>42752.983561643836</v>
      </c>
      <c r="CZ68" s="370">
        <f t="shared" si="113"/>
        <v>0</v>
      </c>
      <c r="DA68" s="371">
        <f t="shared" si="114"/>
        <v>0</v>
      </c>
      <c r="DB68" s="372">
        <f t="shared" si="115"/>
        <v>0</v>
      </c>
      <c r="DC68" s="371">
        <f t="shared" si="116"/>
        <v>0</v>
      </c>
      <c r="DD68" s="372">
        <f t="shared" si="117"/>
        <v>0</v>
      </c>
      <c r="DE68" s="371">
        <f t="shared" si="118"/>
        <v>0</v>
      </c>
      <c r="DF68" s="372">
        <f t="shared" si="119"/>
        <v>0</v>
      </c>
      <c r="DG68" s="371">
        <f t="shared" si="120"/>
        <v>37</v>
      </c>
      <c r="DH68" s="372">
        <f t="shared" si="121"/>
        <v>0</v>
      </c>
      <c r="DI68" s="371">
        <f t="shared" si="122"/>
        <v>0</v>
      </c>
      <c r="DJ68" s="372">
        <f t="shared" si="123"/>
        <v>37</v>
      </c>
      <c r="DK68" s="371">
        <f t="shared" si="124"/>
        <v>0</v>
      </c>
      <c r="DL68" s="372">
        <f t="shared" si="125"/>
        <v>37</v>
      </c>
      <c r="DM68" s="371">
        <f t="shared" si="126"/>
        <v>37</v>
      </c>
      <c r="DN68" s="370">
        <f t="shared" si="127"/>
        <v>0</v>
      </c>
      <c r="DO68" s="371">
        <f t="shared" si="128"/>
        <v>0</v>
      </c>
      <c r="DP68" s="372">
        <f t="shared" si="129"/>
        <v>0</v>
      </c>
      <c r="DQ68" s="371">
        <f t="shared" si="130"/>
        <v>0</v>
      </c>
      <c r="DR68" s="372">
        <f t="shared" si="131"/>
        <v>0</v>
      </c>
      <c r="DS68" s="371">
        <f t="shared" si="132"/>
        <v>0</v>
      </c>
      <c r="DT68" s="372">
        <f t="shared" si="133"/>
        <v>0</v>
      </c>
      <c r="DU68" s="371">
        <f t="shared" si="134"/>
        <v>1581860.3917808218</v>
      </c>
      <c r="DV68" s="372">
        <f t="shared" si="135"/>
        <v>0</v>
      </c>
      <c r="DW68" s="371">
        <f t="shared" si="136"/>
        <v>0</v>
      </c>
      <c r="DX68" s="372">
        <f t="shared" si="137"/>
        <v>1616710.309859155</v>
      </c>
      <c r="DY68" s="371">
        <f t="shared" si="138"/>
        <v>0</v>
      </c>
      <c r="DZ68" s="372">
        <f t="shared" si="139"/>
        <v>1616710.309859155</v>
      </c>
      <c r="EA68" s="371">
        <f t="shared" si="140"/>
        <v>1581860.3917808218</v>
      </c>
    </row>
    <row r="69" spans="1:131" ht="15">
      <c r="A69" s="575" t="s">
        <v>29</v>
      </c>
      <c r="B69" s="564" t="s">
        <v>684</v>
      </c>
      <c r="C69" s="572"/>
      <c r="D69" s="457">
        <v>106883</v>
      </c>
      <c r="E69" s="457">
        <v>10</v>
      </c>
      <c r="F69" s="419"/>
      <c r="G69"/>
      <c r="H69" s="419"/>
      <c r="I69"/>
      <c r="J69" s="419"/>
      <c r="K69" s="420"/>
      <c r="L69" s="419"/>
      <c r="M69"/>
      <c r="N69" s="419"/>
      <c r="O69"/>
      <c r="P69" s="419"/>
      <c r="Q69" s="420"/>
      <c r="R69" s="419"/>
      <c r="S69" s="420"/>
      <c r="T69" s="419"/>
      <c r="U69"/>
      <c r="V69" s="419"/>
      <c r="W69"/>
      <c r="X69" s="419"/>
      <c r="Y69" s="420"/>
      <c r="Z69" s="419"/>
      <c r="AA69"/>
      <c r="AB69" s="419"/>
      <c r="AC69"/>
      <c r="AD69" s="419"/>
      <c r="AE69"/>
      <c r="AF69" s="419"/>
      <c r="AG69"/>
      <c r="AH69" s="419"/>
      <c r="AI69"/>
      <c r="AJ69" s="419"/>
      <c r="AK69"/>
      <c r="AL69" s="419"/>
      <c r="AM69" s="420"/>
      <c r="AN69" s="419"/>
      <c r="AO69" s="420"/>
      <c r="AP69" s="419"/>
      <c r="AQ69" s="420"/>
      <c r="AR69" s="419"/>
      <c r="AS69" s="420"/>
      <c r="AT69" s="419">
        <v>27</v>
      </c>
      <c r="AU69">
        <v>29</v>
      </c>
      <c r="AV69" s="419"/>
      <c r="AW69"/>
      <c r="AX69" s="419">
        <v>5</v>
      </c>
      <c r="AY69"/>
      <c r="AZ69" s="419"/>
      <c r="BA69">
        <v>2</v>
      </c>
      <c r="BB69" s="422"/>
      <c r="BC69"/>
      <c r="BD69" s="419"/>
      <c r="BE69"/>
      <c r="BF69" s="419"/>
      <c r="BG69"/>
      <c r="BH69" s="419"/>
      <c r="BI69"/>
      <c r="BJ69" s="419"/>
      <c r="BK69" s="420"/>
      <c r="BL69" s="419">
        <v>1548333</v>
      </c>
      <c r="BM69">
        <v>1524730</v>
      </c>
      <c r="BN69" s="370">
        <f t="shared" si="75"/>
        <v>0</v>
      </c>
      <c r="BO69" s="371">
        <f t="shared" si="76"/>
        <v>0</v>
      </c>
      <c r="BP69" s="372">
        <f t="shared" si="77"/>
        <v>0</v>
      </c>
      <c r="BQ69" s="371">
        <f t="shared" si="78"/>
        <v>0</v>
      </c>
      <c r="BR69" s="372">
        <f t="shared" si="79"/>
        <v>0</v>
      </c>
      <c r="BS69" s="371">
        <f t="shared" si="80"/>
        <v>0</v>
      </c>
      <c r="BT69" s="372">
        <f t="shared" si="81"/>
        <v>0</v>
      </c>
      <c r="BU69" s="371">
        <f t="shared" si="82"/>
        <v>0</v>
      </c>
      <c r="BV69" s="372">
        <f t="shared" si="83"/>
        <v>0</v>
      </c>
      <c r="BW69" s="371">
        <f t="shared" si="84"/>
        <v>0</v>
      </c>
      <c r="BX69" s="372">
        <f t="shared" si="85"/>
        <v>298</v>
      </c>
      <c r="BY69" s="371">
        <f t="shared" si="86"/>
        <v>285</v>
      </c>
      <c r="BZ69" s="370">
        <f t="shared" si="87"/>
        <v>0</v>
      </c>
      <c r="CA69" s="371">
        <f t="shared" si="88"/>
        <v>0</v>
      </c>
      <c r="CB69" s="372">
        <f t="shared" si="89"/>
        <v>0</v>
      </c>
      <c r="CC69" s="371">
        <f t="shared" si="90"/>
        <v>0</v>
      </c>
      <c r="CD69" s="372">
        <f t="shared" si="91"/>
        <v>0</v>
      </c>
      <c r="CE69" s="371">
        <f t="shared" si="92"/>
        <v>0</v>
      </c>
      <c r="CF69" s="372">
        <f t="shared" si="93"/>
        <v>0</v>
      </c>
      <c r="CG69" s="371">
        <f t="shared" si="94"/>
        <v>0</v>
      </c>
      <c r="CH69" s="372">
        <f t="shared" si="95"/>
        <v>0</v>
      </c>
      <c r="CI69" s="371">
        <f t="shared" si="96"/>
        <v>0</v>
      </c>
      <c r="CJ69" s="372">
        <f t="shared" si="97"/>
        <v>5195.7483221476514</v>
      </c>
      <c r="CK69" s="371">
        <f t="shared" si="98"/>
        <v>5349.9298245614036</v>
      </c>
      <c r="CL69" s="370">
        <f t="shared" si="99"/>
        <v>0</v>
      </c>
      <c r="CM69" s="371">
        <f t="shared" si="100"/>
        <v>0</v>
      </c>
      <c r="CN69" s="372">
        <f t="shared" si="101"/>
        <v>0</v>
      </c>
      <c r="CO69" s="371">
        <f t="shared" si="102"/>
        <v>0</v>
      </c>
      <c r="CP69" s="372">
        <f t="shared" si="103"/>
        <v>0</v>
      </c>
      <c r="CQ69" s="371">
        <f t="shared" si="104"/>
        <v>0</v>
      </c>
      <c r="CR69" s="372">
        <f t="shared" si="105"/>
        <v>0</v>
      </c>
      <c r="CS69" s="371">
        <f t="shared" si="106"/>
        <v>0</v>
      </c>
      <c r="CT69" s="372">
        <f t="shared" si="107"/>
        <v>0</v>
      </c>
      <c r="CU69" s="371">
        <f t="shared" si="108"/>
        <v>0</v>
      </c>
      <c r="CV69" s="372">
        <f t="shared" si="109"/>
        <v>46761.734899328862</v>
      </c>
      <c r="CW69" s="371">
        <f t="shared" si="110"/>
        <v>48149.368421052633</v>
      </c>
      <c r="CX69" s="372">
        <f t="shared" si="111"/>
        <v>46761.734899328862</v>
      </c>
      <c r="CY69" s="371">
        <f t="shared" si="112"/>
        <v>48149.368421052633</v>
      </c>
      <c r="CZ69" s="370">
        <f t="shared" si="113"/>
        <v>0</v>
      </c>
      <c r="DA69" s="371">
        <f t="shared" si="114"/>
        <v>0</v>
      </c>
      <c r="DB69" s="372">
        <f t="shared" si="115"/>
        <v>0</v>
      </c>
      <c r="DC69" s="371">
        <f t="shared" si="116"/>
        <v>0</v>
      </c>
      <c r="DD69" s="372">
        <f t="shared" si="117"/>
        <v>0</v>
      </c>
      <c r="DE69" s="371">
        <f t="shared" si="118"/>
        <v>0</v>
      </c>
      <c r="DF69" s="372">
        <f t="shared" si="119"/>
        <v>0</v>
      </c>
      <c r="DG69" s="371">
        <f t="shared" si="120"/>
        <v>0</v>
      </c>
      <c r="DH69" s="372">
        <f t="shared" si="121"/>
        <v>0</v>
      </c>
      <c r="DI69" s="371">
        <f t="shared" si="122"/>
        <v>0</v>
      </c>
      <c r="DJ69" s="372">
        <f t="shared" si="123"/>
        <v>32</v>
      </c>
      <c r="DK69" s="371">
        <f t="shared" si="124"/>
        <v>31</v>
      </c>
      <c r="DL69" s="372">
        <f t="shared" si="125"/>
        <v>32</v>
      </c>
      <c r="DM69" s="371">
        <f t="shared" si="126"/>
        <v>31</v>
      </c>
      <c r="DN69" s="370">
        <f t="shared" si="127"/>
        <v>0</v>
      </c>
      <c r="DO69" s="371">
        <f t="shared" si="128"/>
        <v>0</v>
      </c>
      <c r="DP69" s="372">
        <f t="shared" si="129"/>
        <v>0</v>
      </c>
      <c r="DQ69" s="371">
        <f t="shared" si="130"/>
        <v>0</v>
      </c>
      <c r="DR69" s="372">
        <f t="shared" si="131"/>
        <v>0</v>
      </c>
      <c r="DS69" s="371">
        <f t="shared" si="132"/>
        <v>0</v>
      </c>
      <c r="DT69" s="372">
        <f t="shared" si="133"/>
        <v>0</v>
      </c>
      <c r="DU69" s="371">
        <f t="shared" si="134"/>
        <v>0</v>
      </c>
      <c r="DV69" s="372">
        <f t="shared" si="135"/>
        <v>0</v>
      </c>
      <c r="DW69" s="371">
        <f t="shared" si="136"/>
        <v>0</v>
      </c>
      <c r="DX69" s="372">
        <f t="shared" si="137"/>
        <v>1496375.5167785236</v>
      </c>
      <c r="DY69" s="371">
        <f t="shared" si="138"/>
        <v>1492630.4210526317</v>
      </c>
      <c r="DZ69" s="372">
        <f t="shared" si="139"/>
        <v>1496375.5167785236</v>
      </c>
      <c r="EA69" s="371">
        <f t="shared" si="140"/>
        <v>1492630.4210526317</v>
      </c>
    </row>
    <row r="70" spans="1:131" ht="15">
      <c r="A70" s="575" t="s">
        <v>29</v>
      </c>
      <c r="B70" s="564" t="s">
        <v>685</v>
      </c>
      <c r="C70" s="572"/>
      <c r="D70" s="457">
        <v>107460</v>
      </c>
      <c r="E70" s="457">
        <v>10</v>
      </c>
      <c r="F70" s="419"/>
      <c r="G70"/>
      <c r="H70" s="419"/>
      <c r="I70"/>
      <c r="J70" s="419"/>
      <c r="K70" s="420"/>
      <c r="L70" s="419"/>
      <c r="M70"/>
      <c r="N70" s="419"/>
      <c r="O70"/>
      <c r="P70" s="419"/>
      <c r="Q70" s="420"/>
      <c r="R70" s="419"/>
      <c r="S70" s="420"/>
      <c r="T70" s="419"/>
      <c r="U70"/>
      <c r="V70" s="419">
        <v>5</v>
      </c>
      <c r="W70">
        <v>6</v>
      </c>
      <c r="X70" s="419"/>
      <c r="Y70" s="420"/>
      <c r="Z70" s="419">
        <v>8</v>
      </c>
      <c r="AA70">
        <v>7</v>
      </c>
      <c r="AB70" s="419"/>
      <c r="AC70"/>
      <c r="AD70" s="419">
        <v>40</v>
      </c>
      <c r="AE70">
        <v>41</v>
      </c>
      <c r="AF70" s="419">
        <v>1</v>
      </c>
      <c r="AG70">
        <v>1</v>
      </c>
      <c r="AH70" s="419">
        <v>7</v>
      </c>
      <c r="AI70">
        <v>8</v>
      </c>
      <c r="AJ70" s="419">
        <v>3</v>
      </c>
      <c r="AK70">
        <v>1</v>
      </c>
      <c r="AL70" s="419"/>
      <c r="AM70" s="420"/>
      <c r="AN70" s="419"/>
      <c r="AO70" s="420"/>
      <c r="AP70" s="419"/>
      <c r="AQ70" s="420"/>
      <c r="AR70" s="419"/>
      <c r="AS70" s="420"/>
      <c r="AT70" s="419"/>
      <c r="AU70"/>
      <c r="AV70" s="419"/>
      <c r="AW70"/>
      <c r="AX70" s="419"/>
      <c r="AY70"/>
      <c r="AZ70" s="419"/>
      <c r="BA70"/>
      <c r="BB70" s="422"/>
      <c r="BC70"/>
      <c r="BD70" s="419"/>
      <c r="BE70"/>
      <c r="BF70" s="419">
        <v>757863</v>
      </c>
      <c r="BG70">
        <v>727635</v>
      </c>
      <c r="BH70" s="419">
        <v>2408784</v>
      </c>
      <c r="BI70">
        <v>2455594</v>
      </c>
      <c r="BJ70" s="419"/>
      <c r="BK70" s="420"/>
      <c r="BL70" s="419"/>
      <c r="BM70"/>
      <c r="BN70" s="370">
        <f t="shared" si="75"/>
        <v>0</v>
      </c>
      <c r="BO70" s="371">
        <f t="shared" si="76"/>
        <v>0</v>
      </c>
      <c r="BP70" s="372">
        <f t="shared" si="77"/>
        <v>0</v>
      </c>
      <c r="BQ70" s="371">
        <f t="shared" si="78"/>
        <v>0</v>
      </c>
      <c r="BR70" s="372">
        <f t="shared" si="79"/>
        <v>133</v>
      </c>
      <c r="BS70" s="371">
        <f t="shared" si="80"/>
        <v>131</v>
      </c>
      <c r="BT70" s="372">
        <f t="shared" si="81"/>
        <v>483</v>
      </c>
      <c r="BU70" s="371">
        <f t="shared" si="82"/>
        <v>479</v>
      </c>
      <c r="BV70" s="372">
        <f t="shared" si="83"/>
        <v>0</v>
      </c>
      <c r="BW70" s="371">
        <f t="shared" si="84"/>
        <v>0</v>
      </c>
      <c r="BX70" s="372">
        <f t="shared" si="85"/>
        <v>0</v>
      </c>
      <c r="BY70" s="371">
        <f t="shared" si="86"/>
        <v>0</v>
      </c>
      <c r="BZ70" s="370">
        <f t="shared" si="87"/>
        <v>0</v>
      </c>
      <c r="CA70" s="371">
        <f t="shared" si="88"/>
        <v>0</v>
      </c>
      <c r="CB70" s="372">
        <f t="shared" si="89"/>
        <v>0</v>
      </c>
      <c r="CC70" s="371">
        <f t="shared" si="90"/>
        <v>0</v>
      </c>
      <c r="CD70" s="372">
        <f t="shared" si="91"/>
        <v>5698.2180451127815</v>
      </c>
      <c r="CE70" s="371">
        <f t="shared" si="92"/>
        <v>5554.4656488549617</v>
      </c>
      <c r="CF70" s="372">
        <f t="shared" si="93"/>
        <v>4987.130434782609</v>
      </c>
      <c r="CG70" s="371">
        <f t="shared" si="94"/>
        <v>5126.5010438413365</v>
      </c>
      <c r="CH70" s="372">
        <f t="shared" si="95"/>
        <v>0</v>
      </c>
      <c r="CI70" s="371">
        <f t="shared" si="96"/>
        <v>0</v>
      </c>
      <c r="CJ70" s="372">
        <f t="shared" si="97"/>
        <v>0</v>
      </c>
      <c r="CK70" s="371">
        <f t="shared" si="98"/>
        <v>0</v>
      </c>
      <c r="CL70" s="370">
        <f t="shared" si="99"/>
        <v>0</v>
      </c>
      <c r="CM70" s="371">
        <f t="shared" si="100"/>
        <v>0</v>
      </c>
      <c r="CN70" s="372">
        <f t="shared" si="101"/>
        <v>0</v>
      </c>
      <c r="CO70" s="371">
        <f t="shared" si="102"/>
        <v>0</v>
      </c>
      <c r="CP70" s="372">
        <f t="shared" si="103"/>
        <v>51283.962406015031</v>
      </c>
      <c r="CQ70" s="371">
        <f t="shared" si="104"/>
        <v>49990.190839694653</v>
      </c>
      <c r="CR70" s="372">
        <f t="shared" si="105"/>
        <v>44884.17391304348</v>
      </c>
      <c r="CS70" s="371">
        <f t="shared" si="106"/>
        <v>46138.509394572029</v>
      </c>
      <c r="CT70" s="372">
        <f t="shared" si="107"/>
        <v>0</v>
      </c>
      <c r="CU70" s="371">
        <f t="shared" si="108"/>
        <v>0</v>
      </c>
      <c r="CV70" s="372">
        <f t="shared" si="109"/>
        <v>0</v>
      </c>
      <c r="CW70" s="371">
        <f t="shared" si="110"/>
        <v>0</v>
      </c>
      <c r="CX70" s="372">
        <f t="shared" si="111"/>
        <v>46184.130950678322</v>
      </c>
      <c r="CY70" s="371">
        <f t="shared" si="112"/>
        <v>46920.882188112562</v>
      </c>
      <c r="CZ70" s="370">
        <f t="shared" si="113"/>
        <v>0</v>
      </c>
      <c r="DA70" s="371">
        <f t="shared" si="114"/>
        <v>0</v>
      </c>
      <c r="DB70" s="372">
        <f t="shared" si="115"/>
        <v>0</v>
      </c>
      <c r="DC70" s="371">
        <f t="shared" si="116"/>
        <v>0</v>
      </c>
      <c r="DD70" s="372">
        <f t="shared" si="117"/>
        <v>13</v>
      </c>
      <c r="DE70" s="371">
        <f t="shared" si="118"/>
        <v>13</v>
      </c>
      <c r="DF70" s="372">
        <f t="shared" si="119"/>
        <v>51</v>
      </c>
      <c r="DG70" s="371">
        <f t="shared" si="120"/>
        <v>51</v>
      </c>
      <c r="DH70" s="372">
        <f t="shared" si="121"/>
        <v>0</v>
      </c>
      <c r="DI70" s="371">
        <f t="shared" si="122"/>
        <v>0</v>
      </c>
      <c r="DJ70" s="372">
        <f t="shared" si="123"/>
        <v>0</v>
      </c>
      <c r="DK70" s="371">
        <f t="shared" si="124"/>
        <v>0</v>
      </c>
      <c r="DL70" s="372">
        <f t="shared" si="125"/>
        <v>64</v>
      </c>
      <c r="DM70" s="371">
        <f t="shared" si="126"/>
        <v>64</v>
      </c>
      <c r="DN70" s="370">
        <f t="shared" si="127"/>
        <v>0</v>
      </c>
      <c r="DO70" s="371">
        <f t="shared" si="128"/>
        <v>0</v>
      </c>
      <c r="DP70" s="372">
        <f t="shared" si="129"/>
        <v>0</v>
      </c>
      <c r="DQ70" s="371">
        <f t="shared" si="130"/>
        <v>0</v>
      </c>
      <c r="DR70" s="372">
        <f t="shared" si="131"/>
        <v>666691.51127819542</v>
      </c>
      <c r="DS70" s="371">
        <f t="shared" si="132"/>
        <v>649872.48091603047</v>
      </c>
      <c r="DT70" s="372">
        <f t="shared" si="133"/>
        <v>2289092.8695652173</v>
      </c>
      <c r="DU70" s="371">
        <f t="shared" si="134"/>
        <v>2353063.9791231733</v>
      </c>
      <c r="DV70" s="372">
        <f t="shared" si="135"/>
        <v>0</v>
      </c>
      <c r="DW70" s="371">
        <f t="shared" si="136"/>
        <v>0</v>
      </c>
      <c r="DX70" s="372">
        <f t="shared" si="137"/>
        <v>0</v>
      </c>
      <c r="DY70" s="371">
        <f t="shared" si="138"/>
        <v>0</v>
      </c>
      <c r="DZ70" s="372">
        <f t="shared" si="139"/>
        <v>2955784.3808434126</v>
      </c>
      <c r="EA70" s="371">
        <f t="shared" si="140"/>
        <v>3002936.460039204</v>
      </c>
    </row>
    <row r="71" spans="1:131" ht="15">
      <c r="A71" s="575" t="s">
        <v>29</v>
      </c>
      <c r="B71" s="564" t="s">
        <v>686</v>
      </c>
      <c r="C71" s="572"/>
      <c r="D71" s="457">
        <v>107549</v>
      </c>
      <c r="E71" s="457">
        <v>10</v>
      </c>
      <c r="F71" s="419"/>
      <c r="G71"/>
      <c r="H71" s="419"/>
      <c r="I71"/>
      <c r="J71" s="419"/>
      <c r="K71" s="420"/>
      <c r="L71" s="419"/>
      <c r="M71"/>
      <c r="N71" s="419"/>
      <c r="O71"/>
      <c r="P71" s="419"/>
      <c r="Q71" s="420"/>
      <c r="R71" s="419"/>
      <c r="S71" s="420"/>
      <c r="T71" s="419"/>
      <c r="U71"/>
      <c r="V71" s="419"/>
      <c r="W71"/>
      <c r="X71" s="419"/>
      <c r="Y71" s="420"/>
      <c r="Z71" s="419"/>
      <c r="AA71" s="420"/>
      <c r="AB71" s="419"/>
      <c r="AC71"/>
      <c r="AD71" s="419"/>
      <c r="AE71">
        <v>33</v>
      </c>
      <c r="AF71" s="419"/>
      <c r="AG71"/>
      <c r="AH71" s="419"/>
      <c r="AI71">
        <v>6</v>
      </c>
      <c r="AJ71" s="419"/>
      <c r="AK71">
        <v>2</v>
      </c>
      <c r="AL71" s="419"/>
      <c r="AM71" s="420"/>
      <c r="AN71" s="419"/>
      <c r="AO71" s="420"/>
      <c r="AP71" s="419"/>
      <c r="AQ71" s="420"/>
      <c r="AR71" s="419"/>
      <c r="AS71" s="420"/>
      <c r="AT71" s="419">
        <v>34</v>
      </c>
      <c r="AU71"/>
      <c r="AV71" s="419"/>
      <c r="AW71"/>
      <c r="AX71" s="419">
        <v>7</v>
      </c>
      <c r="AY71"/>
      <c r="AZ71" s="419"/>
      <c r="BA71"/>
      <c r="BB71" s="422"/>
      <c r="BC71"/>
      <c r="BD71" s="419"/>
      <c r="BE71"/>
      <c r="BF71" s="419"/>
      <c r="BG71"/>
      <c r="BH71" s="419"/>
      <c r="BI71">
        <v>1765152</v>
      </c>
      <c r="BJ71" s="419"/>
      <c r="BK71" s="420"/>
      <c r="BL71" s="419">
        <v>1719287</v>
      </c>
      <c r="BM71"/>
      <c r="BN71" s="370">
        <f t="shared" si="75"/>
        <v>0</v>
      </c>
      <c r="BO71" s="371">
        <f t="shared" si="76"/>
        <v>0</v>
      </c>
      <c r="BP71" s="372">
        <f t="shared" si="77"/>
        <v>0</v>
      </c>
      <c r="BQ71" s="371">
        <f t="shared" si="78"/>
        <v>0</v>
      </c>
      <c r="BR71" s="372">
        <f t="shared" si="79"/>
        <v>0</v>
      </c>
      <c r="BS71" s="371">
        <f t="shared" si="80"/>
        <v>0</v>
      </c>
      <c r="BT71" s="372">
        <f t="shared" si="81"/>
        <v>0</v>
      </c>
      <c r="BU71" s="371">
        <f t="shared" si="82"/>
        <v>387</v>
      </c>
      <c r="BV71" s="372">
        <f t="shared" si="83"/>
        <v>0</v>
      </c>
      <c r="BW71" s="371">
        <f t="shared" si="84"/>
        <v>0</v>
      </c>
      <c r="BX71" s="372">
        <f t="shared" si="85"/>
        <v>383</v>
      </c>
      <c r="BY71" s="371">
        <f t="shared" si="86"/>
        <v>0</v>
      </c>
      <c r="BZ71" s="370">
        <f t="shared" si="87"/>
        <v>0</v>
      </c>
      <c r="CA71" s="371">
        <f t="shared" si="88"/>
        <v>0</v>
      </c>
      <c r="CB71" s="372">
        <f t="shared" si="89"/>
        <v>0</v>
      </c>
      <c r="CC71" s="371">
        <f t="shared" si="90"/>
        <v>0</v>
      </c>
      <c r="CD71" s="372">
        <f t="shared" si="91"/>
        <v>0</v>
      </c>
      <c r="CE71" s="371">
        <f t="shared" si="92"/>
        <v>0</v>
      </c>
      <c r="CF71" s="372">
        <f t="shared" si="93"/>
        <v>0</v>
      </c>
      <c r="CG71" s="371">
        <f t="shared" si="94"/>
        <v>4561.1162790697672</v>
      </c>
      <c r="CH71" s="372">
        <f t="shared" si="95"/>
        <v>0</v>
      </c>
      <c r="CI71" s="371">
        <f t="shared" si="96"/>
        <v>0</v>
      </c>
      <c r="CJ71" s="372">
        <f t="shared" si="97"/>
        <v>4489</v>
      </c>
      <c r="CK71" s="371">
        <f t="shared" si="98"/>
        <v>0</v>
      </c>
      <c r="CL71" s="370">
        <f t="shared" si="99"/>
        <v>0</v>
      </c>
      <c r="CM71" s="371">
        <f t="shared" si="100"/>
        <v>0</v>
      </c>
      <c r="CN71" s="372">
        <f t="shared" si="101"/>
        <v>0</v>
      </c>
      <c r="CO71" s="371">
        <f t="shared" si="102"/>
        <v>0</v>
      </c>
      <c r="CP71" s="372">
        <f t="shared" si="103"/>
        <v>0</v>
      </c>
      <c r="CQ71" s="371">
        <f t="shared" si="104"/>
        <v>0</v>
      </c>
      <c r="CR71" s="372">
        <f t="shared" si="105"/>
        <v>0</v>
      </c>
      <c r="CS71" s="371">
        <f t="shared" si="106"/>
        <v>41050.046511627908</v>
      </c>
      <c r="CT71" s="372">
        <f t="shared" si="107"/>
        <v>0</v>
      </c>
      <c r="CU71" s="371">
        <f t="shared" si="108"/>
        <v>0</v>
      </c>
      <c r="CV71" s="372">
        <f t="shared" si="109"/>
        <v>40401</v>
      </c>
      <c r="CW71" s="371">
        <f t="shared" si="110"/>
        <v>0</v>
      </c>
      <c r="CX71" s="372">
        <f t="shared" si="111"/>
        <v>40401</v>
      </c>
      <c r="CY71" s="371">
        <f t="shared" si="112"/>
        <v>41050.046511627908</v>
      </c>
      <c r="CZ71" s="370">
        <f t="shared" si="113"/>
        <v>0</v>
      </c>
      <c r="DA71" s="371">
        <f t="shared" si="114"/>
        <v>0</v>
      </c>
      <c r="DB71" s="372">
        <f t="shared" si="115"/>
        <v>0</v>
      </c>
      <c r="DC71" s="371">
        <f t="shared" si="116"/>
        <v>0</v>
      </c>
      <c r="DD71" s="372">
        <f t="shared" si="117"/>
        <v>0</v>
      </c>
      <c r="DE71" s="371">
        <f t="shared" si="118"/>
        <v>0</v>
      </c>
      <c r="DF71" s="372">
        <f t="shared" si="119"/>
        <v>0</v>
      </c>
      <c r="DG71" s="371">
        <f t="shared" si="120"/>
        <v>41</v>
      </c>
      <c r="DH71" s="372">
        <f t="shared" si="121"/>
        <v>0</v>
      </c>
      <c r="DI71" s="371">
        <f t="shared" si="122"/>
        <v>0</v>
      </c>
      <c r="DJ71" s="372">
        <f t="shared" si="123"/>
        <v>41</v>
      </c>
      <c r="DK71" s="371">
        <f t="shared" si="124"/>
        <v>0</v>
      </c>
      <c r="DL71" s="372">
        <f t="shared" si="125"/>
        <v>41</v>
      </c>
      <c r="DM71" s="371">
        <f t="shared" si="126"/>
        <v>41</v>
      </c>
      <c r="DN71" s="370">
        <f t="shared" si="127"/>
        <v>0</v>
      </c>
      <c r="DO71" s="371">
        <f t="shared" si="128"/>
        <v>0</v>
      </c>
      <c r="DP71" s="372">
        <f t="shared" si="129"/>
        <v>0</v>
      </c>
      <c r="DQ71" s="371">
        <f t="shared" si="130"/>
        <v>0</v>
      </c>
      <c r="DR71" s="372">
        <f t="shared" si="131"/>
        <v>0</v>
      </c>
      <c r="DS71" s="371">
        <f t="shared" si="132"/>
        <v>0</v>
      </c>
      <c r="DT71" s="372">
        <f t="shared" si="133"/>
        <v>0</v>
      </c>
      <c r="DU71" s="371">
        <f t="shared" si="134"/>
        <v>1683051.9069767443</v>
      </c>
      <c r="DV71" s="372">
        <f t="shared" si="135"/>
        <v>0</v>
      </c>
      <c r="DW71" s="371">
        <f t="shared" si="136"/>
        <v>0</v>
      </c>
      <c r="DX71" s="372">
        <f t="shared" si="137"/>
        <v>1656441</v>
      </c>
      <c r="DY71" s="371">
        <f t="shared" si="138"/>
        <v>0</v>
      </c>
      <c r="DZ71" s="372">
        <f t="shared" si="139"/>
        <v>1656441</v>
      </c>
      <c r="EA71" s="371">
        <f t="shared" si="140"/>
        <v>1683051.9069767443</v>
      </c>
    </row>
    <row r="72" spans="1:131" ht="15">
      <c r="A72" s="575" t="s">
        <v>29</v>
      </c>
      <c r="B72" s="564" t="s">
        <v>687</v>
      </c>
      <c r="C72" s="572"/>
      <c r="D72" s="457">
        <v>107619</v>
      </c>
      <c r="E72" s="457">
        <v>10</v>
      </c>
      <c r="F72" s="419"/>
      <c r="G72"/>
      <c r="H72" s="419"/>
      <c r="I72"/>
      <c r="J72" s="419"/>
      <c r="K72" s="420"/>
      <c r="L72" s="419"/>
      <c r="M72"/>
      <c r="N72" s="419"/>
      <c r="O72"/>
      <c r="P72" s="419"/>
      <c r="Q72" s="420"/>
      <c r="R72" s="419"/>
      <c r="S72" s="420"/>
      <c r="T72" s="419"/>
      <c r="U72"/>
      <c r="V72" s="419"/>
      <c r="W72"/>
      <c r="X72" s="419"/>
      <c r="Y72" s="420"/>
      <c r="Z72" s="419"/>
      <c r="AA72" s="420"/>
      <c r="AB72" s="419"/>
      <c r="AC72"/>
      <c r="AD72" s="419"/>
      <c r="AE72">
        <v>53</v>
      </c>
      <c r="AF72" s="419"/>
      <c r="AG72"/>
      <c r="AH72" s="419"/>
      <c r="AI72">
        <v>5</v>
      </c>
      <c r="AJ72" s="419"/>
      <c r="AK72"/>
      <c r="AL72" s="419"/>
      <c r="AM72" s="420"/>
      <c r="AN72" s="419"/>
      <c r="AO72" s="420"/>
      <c r="AP72" s="419"/>
      <c r="AQ72" s="420"/>
      <c r="AR72" s="419"/>
      <c r="AS72" s="420"/>
      <c r="AT72" s="419">
        <v>60</v>
      </c>
      <c r="AU72"/>
      <c r="AV72" s="419"/>
      <c r="AW72"/>
      <c r="AX72" s="419">
        <v>5</v>
      </c>
      <c r="AY72"/>
      <c r="AZ72" s="419">
        <v>3</v>
      </c>
      <c r="BA72"/>
      <c r="BB72" s="422"/>
      <c r="BC72"/>
      <c r="BD72" s="419"/>
      <c r="BE72"/>
      <c r="BF72" s="419"/>
      <c r="BG72"/>
      <c r="BH72" s="419"/>
      <c r="BI72">
        <v>2392605</v>
      </c>
      <c r="BJ72" s="419"/>
      <c r="BK72" s="420"/>
      <c r="BL72" s="419">
        <v>2756812</v>
      </c>
      <c r="BM72"/>
      <c r="BN72" s="370">
        <f t="shared" si="75"/>
        <v>0</v>
      </c>
      <c r="BO72" s="371">
        <f t="shared" si="76"/>
        <v>0</v>
      </c>
      <c r="BP72" s="372">
        <f t="shared" si="77"/>
        <v>0</v>
      </c>
      <c r="BQ72" s="371">
        <f t="shared" si="78"/>
        <v>0</v>
      </c>
      <c r="BR72" s="372">
        <f t="shared" si="79"/>
        <v>0</v>
      </c>
      <c r="BS72" s="371">
        <f t="shared" si="80"/>
        <v>0</v>
      </c>
      <c r="BT72" s="372">
        <f t="shared" si="81"/>
        <v>0</v>
      </c>
      <c r="BU72" s="371">
        <f t="shared" si="82"/>
        <v>532</v>
      </c>
      <c r="BV72" s="372">
        <f t="shared" si="83"/>
        <v>0</v>
      </c>
      <c r="BW72" s="371">
        <f t="shared" si="84"/>
        <v>0</v>
      </c>
      <c r="BX72" s="372">
        <f t="shared" si="85"/>
        <v>631</v>
      </c>
      <c r="BY72" s="371">
        <f t="shared" si="86"/>
        <v>0</v>
      </c>
      <c r="BZ72" s="370">
        <f t="shared" si="87"/>
        <v>0</v>
      </c>
      <c r="CA72" s="371">
        <f t="shared" si="88"/>
        <v>0</v>
      </c>
      <c r="CB72" s="372">
        <f t="shared" si="89"/>
        <v>0</v>
      </c>
      <c r="CC72" s="371">
        <f t="shared" si="90"/>
        <v>0</v>
      </c>
      <c r="CD72" s="372">
        <f t="shared" si="91"/>
        <v>0</v>
      </c>
      <c r="CE72" s="371">
        <f t="shared" si="92"/>
        <v>0</v>
      </c>
      <c r="CF72" s="372">
        <f t="shared" si="93"/>
        <v>0</v>
      </c>
      <c r="CG72" s="371">
        <f t="shared" si="94"/>
        <v>4497.3778195488721</v>
      </c>
      <c r="CH72" s="372">
        <f t="shared" si="95"/>
        <v>0</v>
      </c>
      <c r="CI72" s="371">
        <f t="shared" si="96"/>
        <v>0</v>
      </c>
      <c r="CJ72" s="372">
        <f t="shared" si="97"/>
        <v>4368.9572107765453</v>
      </c>
      <c r="CK72" s="371">
        <f t="shared" si="98"/>
        <v>0</v>
      </c>
      <c r="CL72" s="370">
        <f t="shared" si="99"/>
        <v>0</v>
      </c>
      <c r="CM72" s="371">
        <f t="shared" si="100"/>
        <v>0</v>
      </c>
      <c r="CN72" s="372">
        <f t="shared" si="101"/>
        <v>0</v>
      </c>
      <c r="CO72" s="371">
        <f t="shared" si="102"/>
        <v>0</v>
      </c>
      <c r="CP72" s="372">
        <f t="shared" si="103"/>
        <v>0</v>
      </c>
      <c r="CQ72" s="371">
        <f t="shared" si="104"/>
        <v>0</v>
      </c>
      <c r="CR72" s="372">
        <f t="shared" si="105"/>
        <v>0</v>
      </c>
      <c r="CS72" s="371">
        <f t="shared" si="106"/>
        <v>40476.400375939847</v>
      </c>
      <c r="CT72" s="372">
        <f t="shared" si="107"/>
        <v>0</v>
      </c>
      <c r="CU72" s="371">
        <f t="shared" si="108"/>
        <v>0</v>
      </c>
      <c r="CV72" s="372">
        <f t="shared" si="109"/>
        <v>39320.614896988904</v>
      </c>
      <c r="CW72" s="371">
        <f t="shared" si="110"/>
        <v>0</v>
      </c>
      <c r="CX72" s="372">
        <f t="shared" si="111"/>
        <v>39320.614896988904</v>
      </c>
      <c r="CY72" s="371">
        <f t="shared" si="112"/>
        <v>40476.400375939847</v>
      </c>
      <c r="CZ72" s="370">
        <f t="shared" si="113"/>
        <v>0</v>
      </c>
      <c r="DA72" s="371">
        <f t="shared" si="114"/>
        <v>0</v>
      </c>
      <c r="DB72" s="372">
        <f t="shared" si="115"/>
        <v>0</v>
      </c>
      <c r="DC72" s="371">
        <f t="shared" si="116"/>
        <v>0</v>
      </c>
      <c r="DD72" s="372">
        <f t="shared" si="117"/>
        <v>0</v>
      </c>
      <c r="DE72" s="371">
        <f t="shared" si="118"/>
        <v>0</v>
      </c>
      <c r="DF72" s="372">
        <f t="shared" si="119"/>
        <v>0</v>
      </c>
      <c r="DG72" s="371">
        <f t="shared" si="120"/>
        <v>58</v>
      </c>
      <c r="DH72" s="372">
        <f t="shared" si="121"/>
        <v>0</v>
      </c>
      <c r="DI72" s="371">
        <f t="shared" si="122"/>
        <v>0</v>
      </c>
      <c r="DJ72" s="372">
        <f t="shared" si="123"/>
        <v>68</v>
      </c>
      <c r="DK72" s="371">
        <f t="shared" si="124"/>
        <v>0</v>
      </c>
      <c r="DL72" s="372">
        <f t="shared" si="125"/>
        <v>68</v>
      </c>
      <c r="DM72" s="371">
        <f t="shared" si="126"/>
        <v>58</v>
      </c>
      <c r="DN72" s="370">
        <f t="shared" si="127"/>
        <v>0</v>
      </c>
      <c r="DO72" s="371">
        <f t="shared" si="128"/>
        <v>0</v>
      </c>
      <c r="DP72" s="372">
        <f t="shared" si="129"/>
        <v>0</v>
      </c>
      <c r="DQ72" s="371">
        <f t="shared" si="130"/>
        <v>0</v>
      </c>
      <c r="DR72" s="372">
        <f t="shared" si="131"/>
        <v>0</v>
      </c>
      <c r="DS72" s="371">
        <f t="shared" si="132"/>
        <v>0</v>
      </c>
      <c r="DT72" s="372">
        <f t="shared" si="133"/>
        <v>0</v>
      </c>
      <c r="DU72" s="371">
        <f t="shared" si="134"/>
        <v>2347631.2218045113</v>
      </c>
      <c r="DV72" s="372">
        <f t="shared" si="135"/>
        <v>0</v>
      </c>
      <c r="DW72" s="371">
        <f t="shared" si="136"/>
        <v>0</v>
      </c>
      <c r="DX72" s="372">
        <f t="shared" si="137"/>
        <v>2673801.8129952457</v>
      </c>
      <c r="DY72" s="371">
        <f t="shared" si="138"/>
        <v>0</v>
      </c>
      <c r="DZ72" s="372">
        <f t="shared" si="139"/>
        <v>2673801.8129952457</v>
      </c>
      <c r="EA72" s="371">
        <f t="shared" si="140"/>
        <v>2347631.2218045113</v>
      </c>
    </row>
    <row r="73" spans="1:131" ht="15">
      <c r="A73" s="575" t="s">
        <v>29</v>
      </c>
      <c r="B73" s="564" t="s">
        <v>688</v>
      </c>
      <c r="C73" s="572"/>
      <c r="D73" s="457">
        <v>107743</v>
      </c>
      <c r="E73" s="457">
        <v>10</v>
      </c>
      <c r="F73" s="419"/>
      <c r="G73"/>
      <c r="H73" s="419"/>
      <c r="I73"/>
      <c r="J73" s="419"/>
      <c r="K73" s="420"/>
      <c r="L73" s="419"/>
      <c r="M73"/>
      <c r="N73" s="419"/>
      <c r="O73"/>
      <c r="P73" s="419"/>
      <c r="Q73" s="420"/>
      <c r="R73" s="419"/>
      <c r="S73" s="420"/>
      <c r="T73" s="419"/>
      <c r="U73"/>
      <c r="V73" s="419"/>
      <c r="W73"/>
      <c r="X73" s="419"/>
      <c r="Y73" s="420"/>
      <c r="Z73" s="419"/>
      <c r="AA73" s="420"/>
      <c r="AB73" s="419"/>
      <c r="AC73"/>
      <c r="AD73" s="419"/>
      <c r="AE73">
        <v>15</v>
      </c>
      <c r="AF73" s="419"/>
      <c r="AG73">
        <v>3</v>
      </c>
      <c r="AH73" s="419"/>
      <c r="AI73">
        <v>3</v>
      </c>
      <c r="AJ73" s="419"/>
      <c r="AK73">
        <v>1</v>
      </c>
      <c r="AL73" s="419"/>
      <c r="AM73" s="420"/>
      <c r="AN73" s="419"/>
      <c r="AO73" s="420"/>
      <c r="AP73" s="419"/>
      <c r="AQ73" s="420"/>
      <c r="AR73" s="419"/>
      <c r="AS73" s="420"/>
      <c r="AT73" s="419">
        <v>17</v>
      </c>
      <c r="AU73"/>
      <c r="AV73" s="419">
        <v>2</v>
      </c>
      <c r="AW73"/>
      <c r="AX73" s="419">
        <v>3</v>
      </c>
      <c r="AY73"/>
      <c r="AZ73" s="419">
        <v>1</v>
      </c>
      <c r="BA73"/>
      <c r="BB73" s="422"/>
      <c r="BC73"/>
      <c r="BD73" s="419"/>
      <c r="BE73"/>
      <c r="BF73" s="419"/>
      <c r="BG73"/>
      <c r="BH73" s="419"/>
      <c r="BI73">
        <v>975217</v>
      </c>
      <c r="BJ73" s="419"/>
      <c r="BK73" s="420"/>
      <c r="BL73" s="419">
        <v>1049257</v>
      </c>
      <c r="BM73"/>
      <c r="BN73" s="370">
        <f t="shared" ref="BN73:BN136" si="144">((F73*9)+(H73*10)+(J73*11)+(L73*12))</f>
        <v>0</v>
      </c>
      <c r="BO73" s="371">
        <f t="shared" ref="BO73:BO136" si="145">((G73*9)+(I73*10)+(K73*11)+(M73*12))</f>
        <v>0</v>
      </c>
      <c r="BP73" s="372">
        <f t="shared" ref="BP73:BP136" si="146">((N73*9)+(P73*10)+(R73*11)+(T73*12))</f>
        <v>0</v>
      </c>
      <c r="BQ73" s="371">
        <f t="shared" ref="BQ73:BQ136" si="147">((O73*9)+(Q73*10)+(S73*11)+(U73*12))</f>
        <v>0</v>
      </c>
      <c r="BR73" s="372">
        <f t="shared" ref="BR73:BR136" si="148">((V73*9)+(X73*10)+(Z73*11)+(AB73*12))</f>
        <v>0</v>
      </c>
      <c r="BS73" s="371">
        <f t="shared" ref="BS73:BS136" si="149">((W73*9)+(Y73*10)+(AA73*11)+(AC73*12))</f>
        <v>0</v>
      </c>
      <c r="BT73" s="372">
        <f t="shared" ref="BT73:BT136" si="150">((AD73*9)+(AF73*10)+(AH73*11)+(AJ73*12))</f>
        <v>0</v>
      </c>
      <c r="BU73" s="371">
        <f t="shared" ref="BU73:BU136" si="151">((AE73*9)+(AG73*10)+(AI73*11)+(AK73*12))</f>
        <v>210</v>
      </c>
      <c r="BV73" s="372">
        <f t="shared" ref="BV73:BV136" si="152">((AL73*9)+(AN73*10)+(AP73*11)+(AR73*12))</f>
        <v>0</v>
      </c>
      <c r="BW73" s="371">
        <f t="shared" ref="BW73:BW136" si="153">((AM73*9)+(AO73*10)+(AQ73*11)+(AS73*12))</f>
        <v>0</v>
      </c>
      <c r="BX73" s="372">
        <f t="shared" ref="BX73:BX136" si="154">((AT73*9)+(AV73*10)+(AX73*11)+(AZ73*12))</f>
        <v>218</v>
      </c>
      <c r="BY73" s="371">
        <f t="shared" ref="BY73:BY136" si="155">((AU73*9)+(AW73*10)+(AY73*11)+(BA73*12))</f>
        <v>0</v>
      </c>
      <c r="BZ73" s="370">
        <f t="shared" ref="BZ73:BZ136" si="156">IF(BN73&gt;0,BB73/BN73,)</f>
        <v>0</v>
      </c>
      <c r="CA73" s="371">
        <f t="shared" ref="CA73:CA136" si="157">IF(BO73&gt;0,BC73/BO73,)</f>
        <v>0</v>
      </c>
      <c r="CB73" s="372">
        <f t="shared" ref="CB73:CB136" si="158">IF(BP73&gt;0,BD73/BP73,)</f>
        <v>0</v>
      </c>
      <c r="CC73" s="371">
        <f t="shared" ref="CC73:CC136" si="159">IF(BQ73&gt;0,BE73/BQ73,)</f>
        <v>0</v>
      </c>
      <c r="CD73" s="372">
        <f t="shared" ref="CD73:CD136" si="160">IF(BR73&gt;0,BF73/BR73,)</f>
        <v>0</v>
      </c>
      <c r="CE73" s="371">
        <f t="shared" ref="CE73:CE136" si="161">IF(BS73&gt;0,BG73/BS73,)</f>
        <v>0</v>
      </c>
      <c r="CF73" s="372">
        <f t="shared" ref="CF73:CF136" si="162">IF(BT73&gt;0,BH73/BT73,)</f>
        <v>0</v>
      </c>
      <c r="CG73" s="371">
        <f t="shared" ref="CG73:CG136" si="163">IF(BU73&gt;0,BI73/BU73,)</f>
        <v>4643.890476190476</v>
      </c>
      <c r="CH73" s="372">
        <f t="shared" ref="CH73:CH136" si="164">IF(BV73&gt;0,BJ73/BV73,)</f>
        <v>0</v>
      </c>
      <c r="CI73" s="371">
        <f t="shared" ref="CI73:CI136" si="165">IF(BW73&gt;0,BK73/BW73,)</f>
        <v>0</v>
      </c>
      <c r="CJ73" s="372">
        <f t="shared" ref="CJ73:CJ136" si="166">IF(BX73&gt;0,BL73/BX73,)</f>
        <v>4813.1055045871562</v>
      </c>
      <c r="CK73" s="371">
        <f t="shared" ref="CK73:CK136" si="167">IF(BY73&gt;0,BM73/BY73,)</f>
        <v>0</v>
      </c>
      <c r="CL73" s="370">
        <f t="shared" ref="CL73:CL136" si="168">+BZ73*9</f>
        <v>0</v>
      </c>
      <c r="CM73" s="371">
        <f t="shared" ref="CM73:CM136" si="169">+CA73*9</f>
        <v>0</v>
      </c>
      <c r="CN73" s="372">
        <f t="shared" ref="CN73:CN136" si="170">+CB73*9</f>
        <v>0</v>
      </c>
      <c r="CO73" s="371">
        <f t="shared" ref="CO73:CO136" si="171">+CC73*9</f>
        <v>0</v>
      </c>
      <c r="CP73" s="372">
        <f t="shared" ref="CP73:CP136" si="172">+CD73*9</f>
        <v>0</v>
      </c>
      <c r="CQ73" s="371">
        <f t="shared" ref="CQ73:CQ136" si="173">+CE73*9</f>
        <v>0</v>
      </c>
      <c r="CR73" s="372">
        <f t="shared" ref="CR73:CR136" si="174">+CF73*9</f>
        <v>0</v>
      </c>
      <c r="CS73" s="371">
        <f t="shared" ref="CS73:CS136" si="175">+CG73*9</f>
        <v>41795.014285714286</v>
      </c>
      <c r="CT73" s="372">
        <f t="shared" ref="CT73:CT136" si="176">+CH73*9</f>
        <v>0</v>
      </c>
      <c r="CU73" s="371">
        <f t="shared" ref="CU73:CU136" si="177">+CI73*9</f>
        <v>0</v>
      </c>
      <c r="CV73" s="372">
        <f t="shared" ref="CV73:CV136" si="178">+CJ73*9</f>
        <v>43317.949541284404</v>
      </c>
      <c r="CW73" s="371">
        <f t="shared" ref="CW73:CW136" si="179">+CK73*9</f>
        <v>0</v>
      </c>
      <c r="CX73" s="372">
        <f t="shared" ref="CX73:CX136" si="180">IF(DL73&gt;0,((CL73*CZ73)+(CN73*DB73)+(CP73*DD73)+(CR73*DF73)+(CT73*DH73)+(CV73*DJ73))/DL73,)</f>
        <v>43317.949541284404</v>
      </c>
      <c r="CY73" s="371">
        <f t="shared" ref="CY73:CY136" si="181">IF(DM73&gt;0,((CM73*DA73)+(CO73*DC73)+(CQ73*DE73)+(CS73*DG73)+(CU73*DI73)+(CW73*DK73))/DM73,)</f>
        <v>41795.014285714286</v>
      </c>
      <c r="CZ73" s="370">
        <f t="shared" ref="CZ73:CZ136" si="182">+F73+H73+J73+L73</f>
        <v>0</v>
      </c>
      <c r="DA73" s="371">
        <f t="shared" ref="DA73:DA136" si="183">+G73+I73+K73+M73</f>
        <v>0</v>
      </c>
      <c r="DB73" s="372">
        <f t="shared" ref="DB73:DB136" si="184">+N73+P73+R73+T73</f>
        <v>0</v>
      </c>
      <c r="DC73" s="371">
        <f t="shared" ref="DC73:DC136" si="185">+O73+Q73+S73+U73</f>
        <v>0</v>
      </c>
      <c r="DD73" s="372">
        <f t="shared" ref="DD73:DD136" si="186">+V73+X73+Z73+AB73</f>
        <v>0</v>
      </c>
      <c r="DE73" s="371">
        <f t="shared" ref="DE73:DE136" si="187">+W73+Y73+AA73+AC73</f>
        <v>0</v>
      </c>
      <c r="DF73" s="372">
        <f t="shared" ref="DF73:DF136" si="188">+AD73+AF73+AH73+AJ73</f>
        <v>0</v>
      </c>
      <c r="DG73" s="371">
        <f t="shared" ref="DG73:DG136" si="189">+AE73+AG73+AI73+AK73</f>
        <v>22</v>
      </c>
      <c r="DH73" s="372">
        <f t="shared" ref="DH73:DH136" si="190">+AL73+AN73+AP73+AR73</f>
        <v>0</v>
      </c>
      <c r="DI73" s="371">
        <f t="shared" ref="DI73:DI136" si="191">+AM73+AO73+AQ73+AS73</f>
        <v>0</v>
      </c>
      <c r="DJ73" s="372">
        <f t="shared" ref="DJ73:DJ136" si="192">+AT73+AV73+AX73+AZ73</f>
        <v>23</v>
      </c>
      <c r="DK73" s="371">
        <f t="shared" ref="DK73:DK136" si="193">+AU73+AW73+AY73+BA73</f>
        <v>0</v>
      </c>
      <c r="DL73" s="372">
        <f t="shared" ref="DL73:DL136" si="194">+CZ73+DB73+DD73+DF73+DH73+DJ73</f>
        <v>23</v>
      </c>
      <c r="DM73" s="371">
        <f t="shared" ref="DM73:DM136" si="195">+DA73+DC73+DE73+DG73+DI73+DK73</f>
        <v>22</v>
      </c>
      <c r="DN73" s="370">
        <f t="shared" ref="DN73:DN136" si="196">+CZ73*CL73</f>
        <v>0</v>
      </c>
      <c r="DO73" s="371">
        <f t="shared" ref="DO73:DO136" si="197">+DA73*CM73</f>
        <v>0</v>
      </c>
      <c r="DP73" s="372">
        <f t="shared" ref="DP73:DP136" si="198">+DB73*CN73</f>
        <v>0</v>
      </c>
      <c r="DQ73" s="371">
        <f t="shared" ref="DQ73:DQ136" si="199">+DC73*CO73</f>
        <v>0</v>
      </c>
      <c r="DR73" s="372">
        <f t="shared" ref="DR73:DR136" si="200">+DD73*CP73</f>
        <v>0</v>
      </c>
      <c r="DS73" s="371">
        <f t="shared" ref="DS73:DS136" si="201">+DE73*CQ73</f>
        <v>0</v>
      </c>
      <c r="DT73" s="372">
        <f t="shared" ref="DT73:DT136" si="202">+DF73*CR73</f>
        <v>0</v>
      </c>
      <c r="DU73" s="371">
        <f t="shared" ref="DU73:DU136" si="203">+DG73*CS73</f>
        <v>919490.3142857143</v>
      </c>
      <c r="DV73" s="372">
        <f t="shared" ref="DV73:DV136" si="204">+DH73*CT73</f>
        <v>0</v>
      </c>
      <c r="DW73" s="371">
        <f t="shared" ref="DW73:DW136" si="205">+DI73*CU73</f>
        <v>0</v>
      </c>
      <c r="DX73" s="372">
        <f t="shared" ref="DX73:DX136" si="206">+DJ73*CV73</f>
        <v>996312.83944954129</v>
      </c>
      <c r="DY73" s="371">
        <f t="shared" ref="DY73:DY136" si="207">+DK73*CW73</f>
        <v>0</v>
      </c>
      <c r="DZ73" s="372">
        <f t="shared" ref="DZ73:DZ136" si="208">+DL73*CX73</f>
        <v>996312.83944954129</v>
      </c>
      <c r="EA73" s="371">
        <f t="shared" ref="EA73:EA136" si="209">+DM73*CY73</f>
        <v>919490.3142857143</v>
      </c>
    </row>
    <row r="74" spans="1:131" ht="15">
      <c r="A74" s="575" t="s">
        <v>29</v>
      </c>
      <c r="B74" s="564" t="s">
        <v>689</v>
      </c>
      <c r="C74" s="572"/>
      <c r="D74" s="457">
        <v>107974</v>
      </c>
      <c r="E74" s="457">
        <v>10</v>
      </c>
      <c r="F74" s="419">
        <v>11</v>
      </c>
      <c r="G74">
        <v>9</v>
      </c>
      <c r="H74" s="419"/>
      <c r="I74"/>
      <c r="J74" s="419"/>
      <c r="K74" s="420"/>
      <c r="L74" s="419">
        <v>5</v>
      </c>
      <c r="M74">
        <v>4</v>
      </c>
      <c r="N74" s="419">
        <v>1</v>
      </c>
      <c r="O74">
        <v>3</v>
      </c>
      <c r="P74" s="419"/>
      <c r="Q74" s="420"/>
      <c r="R74" s="419"/>
      <c r="S74" s="420"/>
      <c r="T74" s="419">
        <v>2</v>
      </c>
      <c r="U74">
        <v>1</v>
      </c>
      <c r="V74" s="419">
        <v>6</v>
      </c>
      <c r="W74">
        <v>5</v>
      </c>
      <c r="X74" s="419"/>
      <c r="Y74" s="420"/>
      <c r="Z74" s="419"/>
      <c r="AA74" s="420"/>
      <c r="AB74" s="419">
        <v>5</v>
      </c>
      <c r="AC74">
        <v>4</v>
      </c>
      <c r="AD74" s="419">
        <v>21</v>
      </c>
      <c r="AE74">
        <v>23</v>
      </c>
      <c r="AF74" s="419"/>
      <c r="AG74"/>
      <c r="AH74" s="419"/>
      <c r="AI74"/>
      <c r="AJ74" s="419">
        <v>8</v>
      </c>
      <c r="AK74">
        <v>10</v>
      </c>
      <c r="AL74" s="419"/>
      <c r="AM74" s="420"/>
      <c r="AN74" s="419"/>
      <c r="AO74" s="420"/>
      <c r="AP74" s="419"/>
      <c r="AQ74" s="420"/>
      <c r="AR74" s="419"/>
      <c r="AS74" s="420"/>
      <c r="AT74" s="419"/>
      <c r="AU74"/>
      <c r="AV74" s="419"/>
      <c r="AW74"/>
      <c r="AX74" s="419"/>
      <c r="AY74"/>
      <c r="AZ74" s="419"/>
      <c r="BA74"/>
      <c r="BB74" s="422">
        <v>939693</v>
      </c>
      <c r="BC74">
        <v>761157</v>
      </c>
      <c r="BD74" s="419">
        <v>130796</v>
      </c>
      <c r="BE74">
        <v>170052</v>
      </c>
      <c r="BF74" s="419">
        <v>491578</v>
      </c>
      <c r="BG74">
        <v>423738</v>
      </c>
      <c r="BH74" s="419">
        <v>1173137</v>
      </c>
      <c r="BI74">
        <v>1427877</v>
      </c>
      <c r="BJ74" s="419"/>
      <c r="BK74" s="420"/>
      <c r="BL74" s="419"/>
      <c r="BM74"/>
      <c r="BN74" s="370">
        <f t="shared" si="144"/>
        <v>159</v>
      </c>
      <c r="BO74" s="371">
        <f t="shared" si="145"/>
        <v>129</v>
      </c>
      <c r="BP74" s="372">
        <f t="shared" si="146"/>
        <v>33</v>
      </c>
      <c r="BQ74" s="371">
        <f t="shared" si="147"/>
        <v>39</v>
      </c>
      <c r="BR74" s="372">
        <f t="shared" si="148"/>
        <v>114</v>
      </c>
      <c r="BS74" s="371">
        <f t="shared" si="149"/>
        <v>93</v>
      </c>
      <c r="BT74" s="372">
        <f t="shared" si="150"/>
        <v>285</v>
      </c>
      <c r="BU74" s="371">
        <f t="shared" si="151"/>
        <v>327</v>
      </c>
      <c r="BV74" s="372">
        <f t="shared" si="152"/>
        <v>0</v>
      </c>
      <c r="BW74" s="371">
        <f t="shared" si="153"/>
        <v>0</v>
      </c>
      <c r="BX74" s="372">
        <f t="shared" si="154"/>
        <v>0</v>
      </c>
      <c r="BY74" s="371">
        <f t="shared" si="155"/>
        <v>0</v>
      </c>
      <c r="BZ74" s="370">
        <f t="shared" si="156"/>
        <v>5910.0188679245284</v>
      </c>
      <c r="CA74" s="371">
        <f t="shared" si="157"/>
        <v>5900.4418604651164</v>
      </c>
      <c r="CB74" s="372">
        <f t="shared" si="158"/>
        <v>3963.5151515151515</v>
      </c>
      <c r="CC74" s="371">
        <f t="shared" si="159"/>
        <v>4360.3076923076924</v>
      </c>
      <c r="CD74" s="372">
        <f t="shared" si="160"/>
        <v>4312.0877192982452</v>
      </c>
      <c r="CE74" s="371">
        <f t="shared" si="161"/>
        <v>4556.322580645161</v>
      </c>
      <c r="CF74" s="372">
        <f t="shared" si="162"/>
        <v>4116.2701754385962</v>
      </c>
      <c r="CG74" s="371">
        <f t="shared" si="163"/>
        <v>4366.5963302752298</v>
      </c>
      <c r="CH74" s="372">
        <f t="shared" si="164"/>
        <v>0</v>
      </c>
      <c r="CI74" s="371">
        <f t="shared" si="165"/>
        <v>0</v>
      </c>
      <c r="CJ74" s="372">
        <f t="shared" si="166"/>
        <v>0</v>
      </c>
      <c r="CK74" s="371">
        <f t="shared" si="167"/>
        <v>0</v>
      </c>
      <c r="CL74" s="370">
        <f t="shared" si="168"/>
        <v>53190.169811320753</v>
      </c>
      <c r="CM74" s="371">
        <f t="shared" si="169"/>
        <v>53103.976744186046</v>
      </c>
      <c r="CN74" s="372">
        <f t="shared" si="170"/>
        <v>35671.63636363636</v>
      </c>
      <c r="CO74" s="371">
        <f t="shared" si="171"/>
        <v>39242.769230769234</v>
      </c>
      <c r="CP74" s="372">
        <f t="shared" si="172"/>
        <v>38808.789473684206</v>
      </c>
      <c r="CQ74" s="371">
        <f t="shared" si="173"/>
        <v>41006.903225806447</v>
      </c>
      <c r="CR74" s="372">
        <f t="shared" si="174"/>
        <v>37046.431578947362</v>
      </c>
      <c r="CS74" s="371">
        <f t="shared" si="175"/>
        <v>39299.366972477066</v>
      </c>
      <c r="CT74" s="372">
        <f t="shared" si="176"/>
        <v>0</v>
      </c>
      <c r="CU74" s="371">
        <f t="shared" si="177"/>
        <v>0</v>
      </c>
      <c r="CV74" s="372">
        <f t="shared" si="178"/>
        <v>0</v>
      </c>
      <c r="CW74" s="371">
        <f t="shared" si="179"/>
        <v>0</v>
      </c>
      <c r="CX74" s="372">
        <f t="shared" si="180"/>
        <v>41683.064848678659</v>
      </c>
      <c r="CY74" s="371">
        <f t="shared" si="181"/>
        <v>42597.695147821978</v>
      </c>
      <c r="CZ74" s="370">
        <f t="shared" si="182"/>
        <v>16</v>
      </c>
      <c r="DA74" s="371">
        <f t="shared" si="183"/>
        <v>13</v>
      </c>
      <c r="DB74" s="372">
        <f t="shared" si="184"/>
        <v>3</v>
      </c>
      <c r="DC74" s="371">
        <f t="shared" si="185"/>
        <v>4</v>
      </c>
      <c r="DD74" s="372">
        <f t="shared" si="186"/>
        <v>11</v>
      </c>
      <c r="DE74" s="371">
        <f t="shared" si="187"/>
        <v>9</v>
      </c>
      <c r="DF74" s="372">
        <f t="shared" si="188"/>
        <v>29</v>
      </c>
      <c r="DG74" s="371">
        <f t="shared" si="189"/>
        <v>33</v>
      </c>
      <c r="DH74" s="372">
        <f t="shared" si="190"/>
        <v>0</v>
      </c>
      <c r="DI74" s="371">
        <f t="shared" si="191"/>
        <v>0</v>
      </c>
      <c r="DJ74" s="372">
        <f t="shared" si="192"/>
        <v>0</v>
      </c>
      <c r="DK74" s="371">
        <f t="shared" si="193"/>
        <v>0</v>
      </c>
      <c r="DL74" s="372">
        <f t="shared" si="194"/>
        <v>59</v>
      </c>
      <c r="DM74" s="371">
        <f t="shared" si="195"/>
        <v>59</v>
      </c>
      <c r="DN74" s="370">
        <f t="shared" si="196"/>
        <v>851042.71698113205</v>
      </c>
      <c r="DO74" s="371">
        <f t="shared" si="197"/>
        <v>690351.69767441857</v>
      </c>
      <c r="DP74" s="372">
        <f t="shared" si="198"/>
        <v>107014.90909090909</v>
      </c>
      <c r="DQ74" s="371">
        <f t="shared" si="199"/>
        <v>156971.07692307694</v>
      </c>
      <c r="DR74" s="372">
        <f t="shared" si="200"/>
        <v>426896.68421052629</v>
      </c>
      <c r="DS74" s="371">
        <f t="shared" si="201"/>
        <v>369062.129032258</v>
      </c>
      <c r="DT74" s="372">
        <f t="shared" si="202"/>
        <v>1074346.5157894734</v>
      </c>
      <c r="DU74" s="371">
        <f t="shared" si="203"/>
        <v>1296879.1100917433</v>
      </c>
      <c r="DV74" s="372">
        <f t="shared" si="204"/>
        <v>0</v>
      </c>
      <c r="DW74" s="371">
        <f t="shared" si="205"/>
        <v>0</v>
      </c>
      <c r="DX74" s="372">
        <f t="shared" si="206"/>
        <v>0</v>
      </c>
      <c r="DY74" s="371">
        <f t="shared" si="207"/>
        <v>0</v>
      </c>
      <c r="DZ74" s="372">
        <f t="shared" si="208"/>
        <v>2459300.8260720409</v>
      </c>
      <c r="EA74" s="371">
        <f t="shared" si="209"/>
        <v>2513264.0137214968</v>
      </c>
    </row>
    <row r="75" spans="1:131" ht="15">
      <c r="A75" s="575" t="s">
        <v>29</v>
      </c>
      <c r="B75" s="564" t="s">
        <v>690</v>
      </c>
      <c r="C75" s="572"/>
      <c r="D75" s="457">
        <v>107637</v>
      </c>
      <c r="E75" s="457">
        <v>10</v>
      </c>
      <c r="F75" s="419"/>
      <c r="G75" s="420"/>
      <c r="H75" s="419"/>
      <c r="I75"/>
      <c r="J75" s="419"/>
      <c r="K75" s="420"/>
      <c r="L75" s="419"/>
      <c r="M75" s="420"/>
      <c r="N75" s="419"/>
      <c r="O75" s="420"/>
      <c r="P75" s="419"/>
      <c r="Q75" s="420"/>
      <c r="R75" s="419"/>
      <c r="S75" s="420"/>
      <c r="T75" s="419"/>
      <c r="U75" s="420"/>
      <c r="V75" s="419"/>
      <c r="W75" s="420"/>
      <c r="X75" s="419"/>
      <c r="Y75" s="420"/>
      <c r="Z75" s="419"/>
      <c r="AA75" s="420"/>
      <c r="AB75" s="419"/>
      <c r="AC75" s="420"/>
      <c r="AD75" s="419"/>
      <c r="AE75">
        <v>40</v>
      </c>
      <c r="AF75" s="419"/>
      <c r="AG75">
        <v>2</v>
      </c>
      <c r="AH75" s="419"/>
      <c r="AI75"/>
      <c r="AJ75" s="419"/>
      <c r="AK75">
        <v>3</v>
      </c>
      <c r="AL75" s="419"/>
      <c r="AM75" s="420"/>
      <c r="AN75" s="419"/>
      <c r="AO75" s="420"/>
      <c r="AP75" s="419"/>
      <c r="AQ75" s="420"/>
      <c r="AR75" s="419"/>
      <c r="AS75" s="420"/>
      <c r="AT75" s="419">
        <v>45</v>
      </c>
      <c r="AU75"/>
      <c r="AV75" s="419">
        <v>2</v>
      </c>
      <c r="AW75"/>
      <c r="AX75" s="419"/>
      <c r="AY75"/>
      <c r="AZ75" s="419">
        <v>4</v>
      </c>
      <c r="BA75"/>
      <c r="BB75" s="422"/>
      <c r="BC75" s="420"/>
      <c r="BD75" s="419"/>
      <c r="BE75" s="420"/>
      <c r="BF75" s="419"/>
      <c r="BG75" s="420"/>
      <c r="BH75" s="419"/>
      <c r="BI75">
        <v>2203188</v>
      </c>
      <c r="BJ75" s="419"/>
      <c r="BK75" s="420"/>
      <c r="BL75" s="419">
        <v>2230110</v>
      </c>
      <c r="BM75"/>
      <c r="BN75" s="370">
        <f t="shared" si="144"/>
        <v>0</v>
      </c>
      <c r="BO75" s="371">
        <f t="shared" si="145"/>
        <v>0</v>
      </c>
      <c r="BP75" s="372">
        <f t="shared" si="146"/>
        <v>0</v>
      </c>
      <c r="BQ75" s="371">
        <f t="shared" si="147"/>
        <v>0</v>
      </c>
      <c r="BR75" s="372">
        <f t="shared" si="148"/>
        <v>0</v>
      </c>
      <c r="BS75" s="371">
        <f t="shared" si="149"/>
        <v>0</v>
      </c>
      <c r="BT75" s="372">
        <f t="shared" si="150"/>
        <v>0</v>
      </c>
      <c r="BU75" s="371">
        <f t="shared" si="151"/>
        <v>416</v>
      </c>
      <c r="BV75" s="372">
        <f t="shared" si="152"/>
        <v>0</v>
      </c>
      <c r="BW75" s="371">
        <f t="shared" si="153"/>
        <v>0</v>
      </c>
      <c r="BX75" s="372">
        <f t="shared" si="154"/>
        <v>473</v>
      </c>
      <c r="BY75" s="371">
        <f t="shared" si="155"/>
        <v>0</v>
      </c>
      <c r="BZ75" s="370">
        <f t="shared" si="156"/>
        <v>0</v>
      </c>
      <c r="CA75" s="371">
        <f t="shared" si="157"/>
        <v>0</v>
      </c>
      <c r="CB75" s="372">
        <f t="shared" si="158"/>
        <v>0</v>
      </c>
      <c r="CC75" s="371">
        <f t="shared" si="159"/>
        <v>0</v>
      </c>
      <c r="CD75" s="372">
        <f t="shared" si="160"/>
        <v>0</v>
      </c>
      <c r="CE75" s="371">
        <f t="shared" si="161"/>
        <v>0</v>
      </c>
      <c r="CF75" s="372">
        <f t="shared" si="162"/>
        <v>0</v>
      </c>
      <c r="CG75" s="371">
        <f t="shared" si="163"/>
        <v>5296.125</v>
      </c>
      <c r="CH75" s="372">
        <f t="shared" si="164"/>
        <v>0</v>
      </c>
      <c r="CI75" s="371">
        <f t="shared" si="165"/>
        <v>0</v>
      </c>
      <c r="CJ75" s="372">
        <f t="shared" si="166"/>
        <v>4714.8202959830869</v>
      </c>
      <c r="CK75" s="371">
        <f t="shared" si="167"/>
        <v>0</v>
      </c>
      <c r="CL75" s="370">
        <f t="shared" si="168"/>
        <v>0</v>
      </c>
      <c r="CM75" s="371">
        <f t="shared" si="169"/>
        <v>0</v>
      </c>
      <c r="CN75" s="372">
        <f t="shared" si="170"/>
        <v>0</v>
      </c>
      <c r="CO75" s="371">
        <f t="shared" si="171"/>
        <v>0</v>
      </c>
      <c r="CP75" s="372">
        <f t="shared" si="172"/>
        <v>0</v>
      </c>
      <c r="CQ75" s="371">
        <f t="shared" si="173"/>
        <v>0</v>
      </c>
      <c r="CR75" s="372">
        <f t="shared" si="174"/>
        <v>0</v>
      </c>
      <c r="CS75" s="371">
        <f t="shared" si="175"/>
        <v>47665.125</v>
      </c>
      <c r="CT75" s="372">
        <f t="shared" si="176"/>
        <v>0</v>
      </c>
      <c r="CU75" s="371">
        <f t="shared" si="177"/>
        <v>0</v>
      </c>
      <c r="CV75" s="372">
        <f t="shared" si="178"/>
        <v>42433.382663847784</v>
      </c>
      <c r="CW75" s="371">
        <f t="shared" si="179"/>
        <v>0</v>
      </c>
      <c r="CX75" s="372">
        <f t="shared" si="180"/>
        <v>42433.382663847784</v>
      </c>
      <c r="CY75" s="371">
        <f t="shared" si="181"/>
        <v>47665.125</v>
      </c>
      <c r="CZ75" s="370">
        <f t="shared" si="182"/>
        <v>0</v>
      </c>
      <c r="DA75" s="371">
        <f t="shared" si="183"/>
        <v>0</v>
      </c>
      <c r="DB75" s="372">
        <f t="shared" si="184"/>
        <v>0</v>
      </c>
      <c r="DC75" s="371">
        <f t="shared" si="185"/>
        <v>0</v>
      </c>
      <c r="DD75" s="372">
        <f t="shared" si="186"/>
        <v>0</v>
      </c>
      <c r="DE75" s="371">
        <f t="shared" si="187"/>
        <v>0</v>
      </c>
      <c r="DF75" s="372">
        <f t="shared" si="188"/>
        <v>0</v>
      </c>
      <c r="DG75" s="371">
        <f t="shared" si="189"/>
        <v>45</v>
      </c>
      <c r="DH75" s="372">
        <f t="shared" si="190"/>
        <v>0</v>
      </c>
      <c r="DI75" s="371">
        <f t="shared" si="191"/>
        <v>0</v>
      </c>
      <c r="DJ75" s="372">
        <f t="shared" si="192"/>
        <v>51</v>
      </c>
      <c r="DK75" s="371">
        <f t="shared" si="193"/>
        <v>0</v>
      </c>
      <c r="DL75" s="372">
        <f t="shared" si="194"/>
        <v>51</v>
      </c>
      <c r="DM75" s="371">
        <f t="shared" si="195"/>
        <v>45</v>
      </c>
      <c r="DN75" s="370">
        <f t="shared" si="196"/>
        <v>0</v>
      </c>
      <c r="DO75" s="371">
        <f t="shared" si="197"/>
        <v>0</v>
      </c>
      <c r="DP75" s="372">
        <f t="shared" si="198"/>
        <v>0</v>
      </c>
      <c r="DQ75" s="371">
        <f t="shared" si="199"/>
        <v>0</v>
      </c>
      <c r="DR75" s="372">
        <f t="shared" si="200"/>
        <v>0</v>
      </c>
      <c r="DS75" s="371">
        <f t="shared" si="201"/>
        <v>0</v>
      </c>
      <c r="DT75" s="372">
        <f t="shared" si="202"/>
        <v>0</v>
      </c>
      <c r="DU75" s="371">
        <f t="shared" si="203"/>
        <v>2144930.625</v>
      </c>
      <c r="DV75" s="372">
        <f t="shared" si="204"/>
        <v>0</v>
      </c>
      <c r="DW75" s="371">
        <f t="shared" si="205"/>
        <v>0</v>
      </c>
      <c r="DX75" s="372">
        <f t="shared" si="206"/>
        <v>2164102.5158562372</v>
      </c>
      <c r="DY75" s="371">
        <f t="shared" si="207"/>
        <v>0</v>
      </c>
      <c r="DZ75" s="372">
        <f t="shared" si="208"/>
        <v>2164102.5158562372</v>
      </c>
      <c r="EA75" s="371">
        <f t="shared" si="209"/>
        <v>2144930.625</v>
      </c>
    </row>
    <row r="76" spans="1:131" ht="15">
      <c r="A76" s="575" t="s">
        <v>29</v>
      </c>
      <c r="B76" s="564" t="s">
        <v>691</v>
      </c>
      <c r="C76" s="572"/>
      <c r="D76" s="457">
        <v>107992</v>
      </c>
      <c r="E76" s="457">
        <v>10</v>
      </c>
      <c r="F76" s="419"/>
      <c r="G76" s="420"/>
      <c r="H76" s="419"/>
      <c r="I76"/>
      <c r="J76" s="419"/>
      <c r="K76" s="420"/>
      <c r="L76" s="419"/>
      <c r="M76" s="420"/>
      <c r="N76" s="419"/>
      <c r="O76" s="420"/>
      <c r="P76" s="419"/>
      <c r="Q76" s="420"/>
      <c r="R76" s="419"/>
      <c r="S76" s="420"/>
      <c r="T76" s="419"/>
      <c r="U76" s="420"/>
      <c r="V76" s="419"/>
      <c r="W76" s="420"/>
      <c r="X76" s="419"/>
      <c r="Y76" s="420"/>
      <c r="Z76" s="419"/>
      <c r="AA76" s="420"/>
      <c r="AB76" s="419"/>
      <c r="AC76" s="420"/>
      <c r="AD76" s="419"/>
      <c r="AE76"/>
      <c r="AF76" s="419"/>
      <c r="AG76"/>
      <c r="AH76" s="419"/>
      <c r="AI76"/>
      <c r="AJ76" s="419"/>
      <c r="AK76"/>
      <c r="AL76" s="419"/>
      <c r="AM76" s="420"/>
      <c r="AN76" s="419"/>
      <c r="AO76" s="420"/>
      <c r="AP76" s="419"/>
      <c r="AQ76" s="420"/>
      <c r="AR76" s="419"/>
      <c r="AS76" s="420"/>
      <c r="AT76" s="419">
        <v>21</v>
      </c>
      <c r="AU76">
        <v>17</v>
      </c>
      <c r="AV76" s="419">
        <v>1</v>
      </c>
      <c r="AW76">
        <v>1</v>
      </c>
      <c r="AX76" s="419">
        <v>3</v>
      </c>
      <c r="AY76">
        <v>3</v>
      </c>
      <c r="AZ76" s="419">
        <v>8</v>
      </c>
      <c r="BA76">
        <v>7</v>
      </c>
      <c r="BB76" s="422"/>
      <c r="BC76" s="420"/>
      <c r="BD76" s="419"/>
      <c r="BE76" s="420"/>
      <c r="BF76" s="419"/>
      <c r="BG76" s="420"/>
      <c r="BH76" s="419"/>
      <c r="BI76"/>
      <c r="BJ76" s="419"/>
      <c r="BK76" s="420"/>
      <c r="BL76" s="419">
        <v>1454644</v>
      </c>
      <c r="BM76">
        <v>1243530</v>
      </c>
      <c r="BN76" s="370">
        <f t="shared" si="144"/>
        <v>0</v>
      </c>
      <c r="BO76" s="371">
        <f t="shared" si="145"/>
        <v>0</v>
      </c>
      <c r="BP76" s="372">
        <f t="shared" si="146"/>
        <v>0</v>
      </c>
      <c r="BQ76" s="371">
        <f t="shared" si="147"/>
        <v>0</v>
      </c>
      <c r="BR76" s="372">
        <f t="shared" si="148"/>
        <v>0</v>
      </c>
      <c r="BS76" s="371">
        <f t="shared" si="149"/>
        <v>0</v>
      </c>
      <c r="BT76" s="372">
        <f t="shared" si="150"/>
        <v>0</v>
      </c>
      <c r="BU76" s="371">
        <f t="shared" si="151"/>
        <v>0</v>
      </c>
      <c r="BV76" s="372">
        <f t="shared" si="152"/>
        <v>0</v>
      </c>
      <c r="BW76" s="371">
        <f t="shared" si="153"/>
        <v>0</v>
      </c>
      <c r="BX76" s="372">
        <f t="shared" si="154"/>
        <v>328</v>
      </c>
      <c r="BY76" s="371">
        <f t="shared" si="155"/>
        <v>280</v>
      </c>
      <c r="BZ76" s="370">
        <f t="shared" si="156"/>
        <v>0</v>
      </c>
      <c r="CA76" s="371">
        <f t="shared" si="157"/>
        <v>0</v>
      </c>
      <c r="CB76" s="372">
        <f t="shared" si="158"/>
        <v>0</v>
      </c>
      <c r="CC76" s="371">
        <f t="shared" si="159"/>
        <v>0</v>
      </c>
      <c r="CD76" s="372">
        <f t="shared" si="160"/>
        <v>0</v>
      </c>
      <c r="CE76" s="371">
        <f t="shared" si="161"/>
        <v>0</v>
      </c>
      <c r="CF76" s="372">
        <f t="shared" si="162"/>
        <v>0</v>
      </c>
      <c r="CG76" s="371">
        <f t="shared" si="163"/>
        <v>0</v>
      </c>
      <c r="CH76" s="372">
        <f t="shared" si="164"/>
        <v>0</v>
      </c>
      <c r="CI76" s="371">
        <f t="shared" si="165"/>
        <v>0</v>
      </c>
      <c r="CJ76" s="372">
        <f t="shared" si="166"/>
        <v>4434.8902439024387</v>
      </c>
      <c r="CK76" s="371">
        <f t="shared" si="167"/>
        <v>4441.1785714285716</v>
      </c>
      <c r="CL76" s="370">
        <f t="shared" si="168"/>
        <v>0</v>
      </c>
      <c r="CM76" s="371">
        <f t="shared" si="169"/>
        <v>0</v>
      </c>
      <c r="CN76" s="372">
        <f t="shared" si="170"/>
        <v>0</v>
      </c>
      <c r="CO76" s="371">
        <f t="shared" si="171"/>
        <v>0</v>
      </c>
      <c r="CP76" s="372">
        <f t="shared" si="172"/>
        <v>0</v>
      </c>
      <c r="CQ76" s="371">
        <f t="shared" si="173"/>
        <v>0</v>
      </c>
      <c r="CR76" s="372">
        <f t="shared" si="174"/>
        <v>0</v>
      </c>
      <c r="CS76" s="371">
        <f t="shared" si="175"/>
        <v>0</v>
      </c>
      <c r="CT76" s="372">
        <f t="shared" si="176"/>
        <v>0</v>
      </c>
      <c r="CU76" s="371">
        <f t="shared" si="177"/>
        <v>0</v>
      </c>
      <c r="CV76" s="372">
        <f t="shared" si="178"/>
        <v>39914.012195121948</v>
      </c>
      <c r="CW76" s="371">
        <f t="shared" si="179"/>
        <v>39970.607142857145</v>
      </c>
      <c r="CX76" s="372">
        <f t="shared" si="180"/>
        <v>39914.012195121948</v>
      </c>
      <c r="CY76" s="371">
        <f t="shared" si="181"/>
        <v>39970.607142857145</v>
      </c>
      <c r="CZ76" s="370">
        <f t="shared" si="182"/>
        <v>0</v>
      </c>
      <c r="DA76" s="371">
        <f t="shared" si="183"/>
        <v>0</v>
      </c>
      <c r="DB76" s="372">
        <f t="shared" si="184"/>
        <v>0</v>
      </c>
      <c r="DC76" s="371">
        <f t="shared" si="185"/>
        <v>0</v>
      </c>
      <c r="DD76" s="372">
        <f t="shared" si="186"/>
        <v>0</v>
      </c>
      <c r="DE76" s="371">
        <f t="shared" si="187"/>
        <v>0</v>
      </c>
      <c r="DF76" s="372">
        <f t="shared" si="188"/>
        <v>0</v>
      </c>
      <c r="DG76" s="371">
        <f t="shared" si="189"/>
        <v>0</v>
      </c>
      <c r="DH76" s="372">
        <f t="shared" si="190"/>
        <v>0</v>
      </c>
      <c r="DI76" s="371">
        <f t="shared" si="191"/>
        <v>0</v>
      </c>
      <c r="DJ76" s="372">
        <f t="shared" si="192"/>
        <v>33</v>
      </c>
      <c r="DK76" s="371">
        <f t="shared" si="193"/>
        <v>28</v>
      </c>
      <c r="DL76" s="372">
        <f t="shared" si="194"/>
        <v>33</v>
      </c>
      <c r="DM76" s="371">
        <f t="shared" si="195"/>
        <v>28</v>
      </c>
      <c r="DN76" s="370">
        <f t="shared" si="196"/>
        <v>0</v>
      </c>
      <c r="DO76" s="371">
        <f t="shared" si="197"/>
        <v>0</v>
      </c>
      <c r="DP76" s="372">
        <f t="shared" si="198"/>
        <v>0</v>
      </c>
      <c r="DQ76" s="371">
        <f t="shared" si="199"/>
        <v>0</v>
      </c>
      <c r="DR76" s="372">
        <f t="shared" si="200"/>
        <v>0</v>
      </c>
      <c r="DS76" s="371">
        <f t="shared" si="201"/>
        <v>0</v>
      </c>
      <c r="DT76" s="372">
        <f t="shared" si="202"/>
        <v>0</v>
      </c>
      <c r="DU76" s="371">
        <f t="shared" si="203"/>
        <v>0</v>
      </c>
      <c r="DV76" s="372">
        <f t="shared" si="204"/>
        <v>0</v>
      </c>
      <c r="DW76" s="371">
        <f t="shared" si="205"/>
        <v>0</v>
      </c>
      <c r="DX76" s="372">
        <f t="shared" si="206"/>
        <v>1317162.4024390243</v>
      </c>
      <c r="DY76" s="371">
        <f t="shared" si="207"/>
        <v>1119177</v>
      </c>
      <c r="DZ76" s="372">
        <f t="shared" si="208"/>
        <v>1317162.4024390243</v>
      </c>
      <c r="EA76" s="371">
        <f t="shared" si="209"/>
        <v>1119177</v>
      </c>
    </row>
    <row r="77" spans="1:131" ht="15">
      <c r="A77" s="575" t="s">
        <v>29</v>
      </c>
      <c r="B77" s="564" t="s">
        <v>692</v>
      </c>
      <c r="C77" s="572"/>
      <c r="D77" s="457">
        <v>106999</v>
      </c>
      <c r="E77" s="457">
        <v>10</v>
      </c>
      <c r="F77" s="419"/>
      <c r="G77" s="420"/>
      <c r="H77" s="419"/>
      <c r="I77"/>
      <c r="J77" s="419"/>
      <c r="K77" s="420"/>
      <c r="L77" s="419"/>
      <c r="M77" s="420"/>
      <c r="N77" s="419"/>
      <c r="O77" s="420"/>
      <c r="P77" s="419"/>
      <c r="Q77" s="420"/>
      <c r="R77" s="419"/>
      <c r="S77" s="420"/>
      <c r="T77" s="419"/>
      <c r="U77" s="420"/>
      <c r="V77" s="419"/>
      <c r="W77" s="420"/>
      <c r="X77" s="419"/>
      <c r="Y77" s="420"/>
      <c r="Z77" s="419"/>
      <c r="AA77" s="420"/>
      <c r="AB77" s="419"/>
      <c r="AC77" s="420"/>
      <c r="AD77" s="419"/>
      <c r="AE77">
        <v>20</v>
      </c>
      <c r="AF77" s="419"/>
      <c r="AG77">
        <v>2</v>
      </c>
      <c r="AH77" s="419"/>
      <c r="AI77">
        <v>12</v>
      </c>
      <c r="AJ77" s="419"/>
      <c r="AK77">
        <v>5</v>
      </c>
      <c r="AL77" s="419"/>
      <c r="AM77" s="420"/>
      <c r="AN77" s="419"/>
      <c r="AO77" s="420"/>
      <c r="AP77" s="419"/>
      <c r="AQ77" s="420"/>
      <c r="AR77" s="419"/>
      <c r="AS77" s="420"/>
      <c r="AT77" s="419">
        <v>26</v>
      </c>
      <c r="AU77" s="420"/>
      <c r="AV77" s="419">
        <v>1</v>
      </c>
      <c r="AW77" s="420"/>
      <c r="AX77" s="419">
        <v>10</v>
      </c>
      <c r="AY77" s="420"/>
      <c r="AZ77" s="419">
        <v>6</v>
      </c>
      <c r="BA77"/>
      <c r="BB77" s="422"/>
      <c r="BC77" s="420"/>
      <c r="BD77" s="419"/>
      <c r="BE77" s="420"/>
      <c r="BF77" s="419"/>
      <c r="BG77" s="420"/>
      <c r="BH77" s="419"/>
      <c r="BI77">
        <v>1787328</v>
      </c>
      <c r="BJ77" s="419"/>
      <c r="BK77" s="420"/>
      <c r="BL77" s="419">
        <v>1921620</v>
      </c>
      <c r="BM77"/>
      <c r="BN77" s="370">
        <f t="shared" si="144"/>
        <v>0</v>
      </c>
      <c r="BO77" s="371">
        <f t="shared" si="145"/>
        <v>0</v>
      </c>
      <c r="BP77" s="372">
        <f t="shared" si="146"/>
        <v>0</v>
      </c>
      <c r="BQ77" s="371">
        <f t="shared" si="147"/>
        <v>0</v>
      </c>
      <c r="BR77" s="372">
        <f t="shared" si="148"/>
        <v>0</v>
      </c>
      <c r="BS77" s="371">
        <f t="shared" si="149"/>
        <v>0</v>
      </c>
      <c r="BT77" s="372">
        <f t="shared" si="150"/>
        <v>0</v>
      </c>
      <c r="BU77" s="371">
        <f t="shared" si="151"/>
        <v>392</v>
      </c>
      <c r="BV77" s="372">
        <f t="shared" si="152"/>
        <v>0</v>
      </c>
      <c r="BW77" s="371">
        <f t="shared" si="153"/>
        <v>0</v>
      </c>
      <c r="BX77" s="372">
        <f t="shared" si="154"/>
        <v>426</v>
      </c>
      <c r="BY77" s="371">
        <f t="shared" si="155"/>
        <v>0</v>
      </c>
      <c r="BZ77" s="370">
        <f t="shared" si="156"/>
        <v>0</v>
      </c>
      <c r="CA77" s="371">
        <f t="shared" si="157"/>
        <v>0</v>
      </c>
      <c r="CB77" s="372">
        <f t="shared" si="158"/>
        <v>0</v>
      </c>
      <c r="CC77" s="371">
        <f t="shared" si="159"/>
        <v>0</v>
      </c>
      <c r="CD77" s="372">
        <f t="shared" si="160"/>
        <v>0</v>
      </c>
      <c r="CE77" s="371">
        <f t="shared" si="161"/>
        <v>0</v>
      </c>
      <c r="CF77" s="372">
        <f t="shared" si="162"/>
        <v>0</v>
      </c>
      <c r="CG77" s="371">
        <f t="shared" si="163"/>
        <v>4559.5102040816328</v>
      </c>
      <c r="CH77" s="372">
        <f t="shared" si="164"/>
        <v>0</v>
      </c>
      <c r="CI77" s="371">
        <f t="shared" si="165"/>
        <v>0</v>
      </c>
      <c r="CJ77" s="372">
        <f t="shared" si="166"/>
        <v>4510.8450704225352</v>
      </c>
      <c r="CK77" s="371">
        <f t="shared" si="167"/>
        <v>0</v>
      </c>
      <c r="CL77" s="370">
        <f t="shared" si="168"/>
        <v>0</v>
      </c>
      <c r="CM77" s="371">
        <f t="shared" si="169"/>
        <v>0</v>
      </c>
      <c r="CN77" s="372">
        <f t="shared" si="170"/>
        <v>0</v>
      </c>
      <c r="CO77" s="371">
        <f t="shared" si="171"/>
        <v>0</v>
      </c>
      <c r="CP77" s="372">
        <f t="shared" si="172"/>
        <v>0</v>
      </c>
      <c r="CQ77" s="371">
        <f t="shared" si="173"/>
        <v>0</v>
      </c>
      <c r="CR77" s="372">
        <f t="shared" si="174"/>
        <v>0</v>
      </c>
      <c r="CS77" s="371">
        <f t="shared" si="175"/>
        <v>41035.591836734697</v>
      </c>
      <c r="CT77" s="372">
        <f t="shared" si="176"/>
        <v>0</v>
      </c>
      <c r="CU77" s="371">
        <f t="shared" si="177"/>
        <v>0</v>
      </c>
      <c r="CV77" s="372">
        <f t="shared" si="178"/>
        <v>40597.605633802814</v>
      </c>
      <c r="CW77" s="371">
        <f t="shared" si="179"/>
        <v>0</v>
      </c>
      <c r="CX77" s="372">
        <f t="shared" si="180"/>
        <v>40597.605633802814</v>
      </c>
      <c r="CY77" s="371">
        <f t="shared" si="181"/>
        <v>41035.591836734697</v>
      </c>
      <c r="CZ77" s="370">
        <f t="shared" si="182"/>
        <v>0</v>
      </c>
      <c r="DA77" s="371">
        <f t="shared" si="183"/>
        <v>0</v>
      </c>
      <c r="DB77" s="372">
        <f t="shared" si="184"/>
        <v>0</v>
      </c>
      <c r="DC77" s="371">
        <f t="shared" si="185"/>
        <v>0</v>
      </c>
      <c r="DD77" s="372">
        <f t="shared" si="186"/>
        <v>0</v>
      </c>
      <c r="DE77" s="371">
        <f t="shared" si="187"/>
        <v>0</v>
      </c>
      <c r="DF77" s="372">
        <f t="shared" si="188"/>
        <v>0</v>
      </c>
      <c r="DG77" s="371">
        <f t="shared" si="189"/>
        <v>39</v>
      </c>
      <c r="DH77" s="372">
        <f t="shared" si="190"/>
        <v>0</v>
      </c>
      <c r="DI77" s="371">
        <f t="shared" si="191"/>
        <v>0</v>
      </c>
      <c r="DJ77" s="372">
        <f t="shared" si="192"/>
        <v>43</v>
      </c>
      <c r="DK77" s="371">
        <f t="shared" si="193"/>
        <v>0</v>
      </c>
      <c r="DL77" s="372">
        <f t="shared" si="194"/>
        <v>43</v>
      </c>
      <c r="DM77" s="371">
        <f t="shared" si="195"/>
        <v>39</v>
      </c>
      <c r="DN77" s="370">
        <f t="shared" si="196"/>
        <v>0</v>
      </c>
      <c r="DO77" s="371">
        <f t="shared" si="197"/>
        <v>0</v>
      </c>
      <c r="DP77" s="372">
        <f t="shared" si="198"/>
        <v>0</v>
      </c>
      <c r="DQ77" s="371">
        <f t="shared" si="199"/>
        <v>0</v>
      </c>
      <c r="DR77" s="372">
        <f t="shared" si="200"/>
        <v>0</v>
      </c>
      <c r="DS77" s="371">
        <f t="shared" si="201"/>
        <v>0</v>
      </c>
      <c r="DT77" s="372">
        <f t="shared" si="202"/>
        <v>0</v>
      </c>
      <c r="DU77" s="371">
        <f t="shared" si="203"/>
        <v>1600388.0816326533</v>
      </c>
      <c r="DV77" s="372">
        <f t="shared" si="204"/>
        <v>0</v>
      </c>
      <c r="DW77" s="371">
        <f t="shared" si="205"/>
        <v>0</v>
      </c>
      <c r="DX77" s="372">
        <f t="shared" si="206"/>
        <v>1745697.042253521</v>
      </c>
      <c r="DY77" s="371">
        <f t="shared" si="207"/>
        <v>0</v>
      </c>
      <c r="DZ77" s="372">
        <f t="shared" si="208"/>
        <v>1745697.042253521</v>
      </c>
      <c r="EA77" s="371">
        <f t="shared" si="209"/>
        <v>1600388.0816326533</v>
      </c>
    </row>
    <row r="78" spans="1:131" ht="15">
      <c r="A78" s="575" t="s">
        <v>29</v>
      </c>
      <c r="B78" s="564" t="s">
        <v>693</v>
      </c>
      <c r="C78" s="572"/>
      <c r="D78" s="457">
        <v>107725</v>
      </c>
      <c r="E78" s="457">
        <v>10</v>
      </c>
      <c r="F78" s="419"/>
      <c r="G78" s="420"/>
      <c r="H78" s="419"/>
      <c r="I78"/>
      <c r="J78" s="419"/>
      <c r="K78" s="420"/>
      <c r="L78" s="419"/>
      <c r="M78" s="420"/>
      <c r="N78" s="419"/>
      <c r="O78" s="420"/>
      <c r="P78" s="419"/>
      <c r="Q78" s="420"/>
      <c r="R78" s="419"/>
      <c r="S78" s="420"/>
      <c r="T78" s="419"/>
      <c r="U78" s="420"/>
      <c r="V78" s="419"/>
      <c r="W78" s="420"/>
      <c r="X78" s="419"/>
      <c r="Y78" s="420"/>
      <c r="Z78" s="419"/>
      <c r="AA78" s="420"/>
      <c r="AB78" s="419"/>
      <c r="AC78" s="420"/>
      <c r="AD78" s="419"/>
      <c r="AE78">
        <v>31</v>
      </c>
      <c r="AF78" s="419"/>
      <c r="AG78">
        <v>1</v>
      </c>
      <c r="AH78" s="419"/>
      <c r="AI78">
        <v>2</v>
      </c>
      <c r="AJ78" s="419"/>
      <c r="AK78">
        <v>6</v>
      </c>
      <c r="AL78" s="419"/>
      <c r="AM78" s="420"/>
      <c r="AN78" s="419"/>
      <c r="AO78" s="420"/>
      <c r="AP78" s="419"/>
      <c r="AQ78" s="420"/>
      <c r="AR78" s="419"/>
      <c r="AS78" s="420"/>
      <c r="AT78" s="419">
        <v>37</v>
      </c>
      <c r="AU78" s="420"/>
      <c r="AV78" s="419">
        <v>1</v>
      </c>
      <c r="AW78" s="420"/>
      <c r="AX78" s="419">
        <v>2</v>
      </c>
      <c r="AY78" s="420"/>
      <c r="AZ78" s="419">
        <v>4</v>
      </c>
      <c r="BA78">
        <v>2</v>
      </c>
      <c r="BB78" s="422"/>
      <c r="BC78" s="420"/>
      <c r="BD78" s="419"/>
      <c r="BE78" s="420"/>
      <c r="BF78" s="419"/>
      <c r="BG78" s="420"/>
      <c r="BH78" s="419"/>
      <c r="BI78">
        <v>1775646</v>
      </c>
      <c r="BJ78" s="419"/>
      <c r="BK78" s="420"/>
      <c r="BL78" s="419">
        <v>1870094</v>
      </c>
      <c r="BM78">
        <v>100000</v>
      </c>
      <c r="BN78" s="370">
        <f t="shared" si="144"/>
        <v>0</v>
      </c>
      <c r="BO78" s="371">
        <f t="shared" si="145"/>
        <v>0</v>
      </c>
      <c r="BP78" s="372">
        <f t="shared" si="146"/>
        <v>0</v>
      </c>
      <c r="BQ78" s="371">
        <f t="shared" si="147"/>
        <v>0</v>
      </c>
      <c r="BR78" s="372">
        <f t="shared" si="148"/>
        <v>0</v>
      </c>
      <c r="BS78" s="371">
        <f t="shared" si="149"/>
        <v>0</v>
      </c>
      <c r="BT78" s="372">
        <f t="shared" si="150"/>
        <v>0</v>
      </c>
      <c r="BU78" s="371">
        <f t="shared" si="151"/>
        <v>383</v>
      </c>
      <c r="BV78" s="372">
        <f t="shared" si="152"/>
        <v>0</v>
      </c>
      <c r="BW78" s="371">
        <f t="shared" si="153"/>
        <v>0</v>
      </c>
      <c r="BX78" s="372">
        <f t="shared" si="154"/>
        <v>413</v>
      </c>
      <c r="BY78" s="371">
        <f t="shared" si="155"/>
        <v>24</v>
      </c>
      <c r="BZ78" s="370">
        <f t="shared" si="156"/>
        <v>0</v>
      </c>
      <c r="CA78" s="371">
        <f t="shared" si="157"/>
        <v>0</v>
      </c>
      <c r="CB78" s="372">
        <f t="shared" si="158"/>
        <v>0</v>
      </c>
      <c r="CC78" s="371">
        <f t="shared" si="159"/>
        <v>0</v>
      </c>
      <c r="CD78" s="372">
        <f t="shared" si="160"/>
        <v>0</v>
      </c>
      <c r="CE78" s="371">
        <f t="shared" si="161"/>
        <v>0</v>
      </c>
      <c r="CF78" s="372">
        <f t="shared" si="162"/>
        <v>0</v>
      </c>
      <c r="CG78" s="371">
        <f t="shared" si="163"/>
        <v>4636.1514360313313</v>
      </c>
      <c r="CH78" s="372">
        <f t="shared" si="164"/>
        <v>0</v>
      </c>
      <c r="CI78" s="371">
        <f t="shared" si="165"/>
        <v>0</v>
      </c>
      <c r="CJ78" s="372">
        <f t="shared" si="166"/>
        <v>4528.0726392251818</v>
      </c>
      <c r="CK78" s="371">
        <f t="shared" si="167"/>
        <v>4166.666666666667</v>
      </c>
      <c r="CL78" s="370">
        <f t="shared" si="168"/>
        <v>0</v>
      </c>
      <c r="CM78" s="371">
        <f t="shared" si="169"/>
        <v>0</v>
      </c>
      <c r="CN78" s="372">
        <f t="shared" si="170"/>
        <v>0</v>
      </c>
      <c r="CO78" s="371">
        <f t="shared" si="171"/>
        <v>0</v>
      </c>
      <c r="CP78" s="372">
        <f t="shared" si="172"/>
        <v>0</v>
      </c>
      <c r="CQ78" s="371">
        <f t="shared" si="173"/>
        <v>0</v>
      </c>
      <c r="CR78" s="372">
        <f t="shared" si="174"/>
        <v>0</v>
      </c>
      <c r="CS78" s="371">
        <f t="shared" si="175"/>
        <v>41725.362924281981</v>
      </c>
      <c r="CT78" s="372">
        <f t="shared" si="176"/>
        <v>0</v>
      </c>
      <c r="CU78" s="371">
        <f t="shared" si="177"/>
        <v>0</v>
      </c>
      <c r="CV78" s="372">
        <f t="shared" si="178"/>
        <v>40752.653753026636</v>
      </c>
      <c r="CW78" s="371">
        <f t="shared" si="179"/>
        <v>37500</v>
      </c>
      <c r="CX78" s="372">
        <f t="shared" si="180"/>
        <v>40752.653753026636</v>
      </c>
      <c r="CY78" s="371">
        <f t="shared" si="181"/>
        <v>41524.15516598284</v>
      </c>
      <c r="CZ78" s="370">
        <f t="shared" si="182"/>
        <v>0</v>
      </c>
      <c r="DA78" s="371">
        <f t="shared" si="183"/>
        <v>0</v>
      </c>
      <c r="DB78" s="372">
        <f t="shared" si="184"/>
        <v>0</v>
      </c>
      <c r="DC78" s="371">
        <f t="shared" si="185"/>
        <v>0</v>
      </c>
      <c r="DD78" s="372">
        <f t="shared" si="186"/>
        <v>0</v>
      </c>
      <c r="DE78" s="371">
        <f t="shared" si="187"/>
        <v>0</v>
      </c>
      <c r="DF78" s="372">
        <f t="shared" si="188"/>
        <v>0</v>
      </c>
      <c r="DG78" s="371">
        <f t="shared" si="189"/>
        <v>40</v>
      </c>
      <c r="DH78" s="372">
        <f t="shared" si="190"/>
        <v>0</v>
      </c>
      <c r="DI78" s="371">
        <f t="shared" si="191"/>
        <v>0</v>
      </c>
      <c r="DJ78" s="372">
        <f t="shared" si="192"/>
        <v>44</v>
      </c>
      <c r="DK78" s="371">
        <f t="shared" si="193"/>
        <v>2</v>
      </c>
      <c r="DL78" s="372">
        <f t="shared" si="194"/>
        <v>44</v>
      </c>
      <c r="DM78" s="371">
        <f t="shared" si="195"/>
        <v>42</v>
      </c>
      <c r="DN78" s="370">
        <f t="shared" si="196"/>
        <v>0</v>
      </c>
      <c r="DO78" s="371">
        <f t="shared" si="197"/>
        <v>0</v>
      </c>
      <c r="DP78" s="372">
        <f t="shared" si="198"/>
        <v>0</v>
      </c>
      <c r="DQ78" s="371">
        <f t="shared" si="199"/>
        <v>0</v>
      </c>
      <c r="DR78" s="372">
        <f t="shared" si="200"/>
        <v>0</v>
      </c>
      <c r="DS78" s="371">
        <f t="shared" si="201"/>
        <v>0</v>
      </c>
      <c r="DT78" s="372">
        <f t="shared" si="202"/>
        <v>0</v>
      </c>
      <c r="DU78" s="371">
        <f t="shared" si="203"/>
        <v>1669014.5169712792</v>
      </c>
      <c r="DV78" s="372">
        <f t="shared" si="204"/>
        <v>0</v>
      </c>
      <c r="DW78" s="371">
        <f t="shared" si="205"/>
        <v>0</v>
      </c>
      <c r="DX78" s="372">
        <f t="shared" si="206"/>
        <v>1793116.765133172</v>
      </c>
      <c r="DY78" s="371">
        <f t="shared" si="207"/>
        <v>75000</v>
      </c>
      <c r="DZ78" s="372">
        <f t="shared" si="208"/>
        <v>1793116.765133172</v>
      </c>
      <c r="EA78" s="371">
        <f t="shared" si="209"/>
        <v>1744014.5169712794</v>
      </c>
    </row>
    <row r="79" spans="1:131" ht="15">
      <c r="A79" s="575" t="s">
        <v>29</v>
      </c>
      <c r="B79" s="564" t="s">
        <v>694</v>
      </c>
      <c r="C79" s="572"/>
      <c r="D79" s="457">
        <v>107585</v>
      </c>
      <c r="E79" s="457">
        <v>10</v>
      </c>
      <c r="F79" s="419"/>
      <c r="G79" s="420"/>
      <c r="H79" s="419"/>
      <c r="I79"/>
      <c r="J79" s="419"/>
      <c r="K79" s="420"/>
      <c r="L79" s="419"/>
      <c r="M79" s="420"/>
      <c r="N79" s="419"/>
      <c r="O79" s="420"/>
      <c r="P79" s="419"/>
      <c r="Q79" s="420"/>
      <c r="R79" s="419"/>
      <c r="S79" s="420"/>
      <c r="T79" s="419"/>
      <c r="U79" s="420"/>
      <c r="V79" s="419"/>
      <c r="W79" s="420"/>
      <c r="X79" s="419"/>
      <c r="Y79" s="420"/>
      <c r="Z79" s="419"/>
      <c r="AA79" s="420"/>
      <c r="AB79" s="419"/>
      <c r="AC79" s="420"/>
      <c r="AD79" s="419"/>
      <c r="AE79">
        <v>47</v>
      </c>
      <c r="AF79" s="419"/>
      <c r="AG79" s="420"/>
      <c r="AH79" s="419"/>
      <c r="AI79" s="420"/>
      <c r="AJ79" s="419"/>
      <c r="AK79">
        <v>9</v>
      </c>
      <c r="AL79" s="419"/>
      <c r="AM79" s="420"/>
      <c r="AN79" s="419"/>
      <c r="AO79" s="420"/>
      <c r="AP79" s="419"/>
      <c r="AQ79" s="420"/>
      <c r="AR79" s="419"/>
      <c r="AS79" s="420"/>
      <c r="AT79" s="419">
        <v>52</v>
      </c>
      <c r="AU79" s="420"/>
      <c r="AV79" s="419"/>
      <c r="AW79" s="420"/>
      <c r="AX79" s="419"/>
      <c r="AY79" s="420"/>
      <c r="AZ79" s="419">
        <v>10</v>
      </c>
      <c r="BA79" s="421"/>
      <c r="BB79" s="422"/>
      <c r="BC79" s="420"/>
      <c r="BD79" s="419"/>
      <c r="BE79" s="420"/>
      <c r="BF79" s="419"/>
      <c r="BG79" s="420"/>
      <c r="BH79" s="419"/>
      <c r="BI79">
        <v>2629401</v>
      </c>
      <c r="BJ79" s="419"/>
      <c r="BK79" s="420"/>
      <c r="BL79" s="419">
        <v>2854601</v>
      </c>
      <c r="BM79" s="423"/>
      <c r="BN79" s="370">
        <f t="shared" si="144"/>
        <v>0</v>
      </c>
      <c r="BO79" s="371">
        <f t="shared" si="145"/>
        <v>0</v>
      </c>
      <c r="BP79" s="372">
        <f t="shared" si="146"/>
        <v>0</v>
      </c>
      <c r="BQ79" s="371">
        <f t="shared" si="147"/>
        <v>0</v>
      </c>
      <c r="BR79" s="372">
        <f t="shared" si="148"/>
        <v>0</v>
      </c>
      <c r="BS79" s="371">
        <f t="shared" si="149"/>
        <v>0</v>
      </c>
      <c r="BT79" s="372">
        <f t="shared" si="150"/>
        <v>0</v>
      </c>
      <c r="BU79" s="371">
        <f t="shared" si="151"/>
        <v>531</v>
      </c>
      <c r="BV79" s="372">
        <f t="shared" si="152"/>
        <v>0</v>
      </c>
      <c r="BW79" s="371">
        <f t="shared" si="153"/>
        <v>0</v>
      </c>
      <c r="BX79" s="372">
        <f t="shared" si="154"/>
        <v>588</v>
      </c>
      <c r="BY79" s="371">
        <f t="shared" si="155"/>
        <v>0</v>
      </c>
      <c r="BZ79" s="370">
        <f t="shared" si="156"/>
        <v>0</v>
      </c>
      <c r="CA79" s="371">
        <f t="shared" si="157"/>
        <v>0</v>
      </c>
      <c r="CB79" s="372">
        <f t="shared" si="158"/>
        <v>0</v>
      </c>
      <c r="CC79" s="371">
        <f t="shared" si="159"/>
        <v>0</v>
      </c>
      <c r="CD79" s="372">
        <f t="shared" si="160"/>
        <v>0</v>
      </c>
      <c r="CE79" s="371">
        <f t="shared" si="161"/>
        <v>0</v>
      </c>
      <c r="CF79" s="372">
        <f t="shared" si="162"/>
        <v>0</v>
      </c>
      <c r="CG79" s="371">
        <f t="shared" si="163"/>
        <v>4951.7909604519773</v>
      </c>
      <c r="CH79" s="372">
        <f t="shared" si="164"/>
        <v>0</v>
      </c>
      <c r="CI79" s="371">
        <f t="shared" si="165"/>
        <v>0</v>
      </c>
      <c r="CJ79" s="372">
        <f t="shared" si="166"/>
        <v>4854.7636054421773</v>
      </c>
      <c r="CK79" s="371">
        <f t="shared" si="167"/>
        <v>0</v>
      </c>
      <c r="CL79" s="370">
        <f t="shared" si="168"/>
        <v>0</v>
      </c>
      <c r="CM79" s="371">
        <f t="shared" si="169"/>
        <v>0</v>
      </c>
      <c r="CN79" s="372">
        <f t="shared" si="170"/>
        <v>0</v>
      </c>
      <c r="CO79" s="371">
        <f t="shared" si="171"/>
        <v>0</v>
      </c>
      <c r="CP79" s="372">
        <f t="shared" si="172"/>
        <v>0</v>
      </c>
      <c r="CQ79" s="371">
        <f t="shared" si="173"/>
        <v>0</v>
      </c>
      <c r="CR79" s="372">
        <f t="shared" si="174"/>
        <v>0</v>
      </c>
      <c r="CS79" s="371">
        <f t="shared" si="175"/>
        <v>44566.118644067799</v>
      </c>
      <c r="CT79" s="372">
        <f t="shared" si="176"/>
        <v>0</v>
      </c>
      <c r="CU79" s="371">
        <f t="shared" si="177"/>
        <v>0</v>
      </c>
      <c r="CV79" s="372">
        <f t="shared" si="178"/>
        <v>43692.872448979593</v>
      </c>
      <c r="CW79" s="371">
        <f t="shared" si="179"/>
        <v>0</v>
      </c>
      <c r="CX79" s="372">
        <f t="shared" si="180"/>
        <v>43692.872448979593</v>
      </c>
      <c r="CY79" s="371">
        <f t="shared" si="181"/>
        <v>44566.118644067799</v>
      </c>
      <c r="CZ79" s="370">
        <f t="shared" si="182"/>
        <v>0</v>
      </c>
      <c r="DA79" s="371">
        <f t="shared" si="183"/>
        <v>0</v>
      </c>
      <c r="DB79" s="372">
        <f t="shared" si="184"/>
        <v>0</v>
      </c>
      <c r="DC79" s="371">
        <f t="shared" si="185"/>
        <v>0</v>
      </c>
      <c r="DD79" s="372">
        <f t="shared" si="186"/>
        <v>0</v>
      </c>
      <c r="DE79" s="371">
        <f t="shared" si="187"/>
        <v>0</v>
      </c>
      <c r="DF79" s="372">
        <f t="shared" si="188"/>
        <v>0</v>
      </c>
      <c r="DG79" s="371">
        <f t="shared" si="189"/>
        <v>56</v>
      </c>
      <c r="DH79" s="372">
        <f t="shared" si="190"/>
        <v>0</v>
      </c>
      <c r="DI79" s="371">
        <f t="shared" si="191"/>
        <v>0</v>
      </c>
      <c r="DJ79" s="372">
        <f t="shared" si="192"/>
        <v>62</v>
      </c>
      <c r="DK79" s="371">
        <f t="shared" si="193"/>
        <v>0</v>
      </c>
      <c r="DL79" s="372">
        <f t="shared" si="194"/>
        <v>62</v>
      </c>
      <c r="DM79" s="371">
        <f t="shared" si="195"/>
        <v>56</v>
      </c>
      <c r="DN79" s="370">
        <f t="shared" si="196"/>
        <v>0</v>
      </c>
      <c r="DO79" s="371">
        <f t="shared" si="197"/>
        <v>0</v>
      </c>
      <c r="DP79" s="372">
        <f t="shared" si="198"/>
        <v>0</v>
      </c>
      <c r="DQ79" s="371">
        <f t="shared" si="199"/>
        <v>0</v>
      </c>
      <c r="DR79" s="372">
        <f t="shared" si="200"/>
        <v>0</v>
      </c>
      <c r="DS79" s="371">
        <f t="shared" si="201"/>
        <v>0</v>
      </c>
      <c r="DT79" s="372">
        <f t="shared" si="202"/>
        <v>0</v>
      </c>
      <c r="DU79" s="371">
        <f t="shared" si="203"/>
        <v>2495702.6440677969</v>
      </c>
      <c r="DV79" s="372">
        <f t="shared" si="204"/>
        <v>0</v>
      </c>
      <c r="DW79" s="371">
        <f t="shared" si="205"/>
        <v>0</v>
      </c>
      <c r="DX79" s="372">
        <f t="shared" si="206"/>
        <v>2708958.0918367347</v>
      </c>
      <c r="DY79" s="371">
        <f t="shared" si="207"/>
        <v>0</v>
      </c>
      <c r="DZ79" s="372">
        <f t="shared" si="208"/>
        <v>2708958.0918367347</v>
      </c>
      <c r="EA79" s="371">
        <f t="shared" si="209"/>
        <v>2495702.6440677969</v>
      </c>
    </row>
    <row r="80" spans="1:131">
      <c r="A80" s="415" t="s">
        <v>30</v>
      </c>
      <c r="B80" s="416" t="s">
        <v>392</v>
      </c>
      <c r="C80" s="417"/>
      <c r="D80" s="418">
        <v>130943</v>
      </c>
      <c r="E80" s="418">
        <v>1</v>
      </c>
      <c r="F80" s="419">
        <v>342</v>
      </c>
      <c r="G80" s="420">
        <v>330</v>
      </c>
      <c r="H80" s="419">
        <v>10</v>
      </c>
      <c r="I80" s="420">
        <v>14</v>
      </c>
      <c r="J80" s="419">
        <v>9</v>
      </c>
      <c r="K80" s="420">
        <v>10</v>
      </c>
      <c r="L80" s="419">
        <v>30</v>
      </c>
      <c r="M80" s="420">
        <v>30</v>
      </c>
      <c r="N80" s="419">
        <v>306</v>
      </c>
      <c r="O80" s="420">
        <v>324</v>
      </c>
      <c r="P80" s="419">
        <v>8</v>
      </c>
      <c r="Q80" s="420">
        <v>9</v>
      </c>
      <c r="R80" s="419">
        <v>9</v>
      </c>
      <c r="S80" s="420">
        <v>9</v>
      </c>
      <c r="T80" s="419">
        <v>14</v>
      </c>
      <c r="U80" s="420">
        <v>13</v>
      </c>
      <c r="V80" s="419">
        <v>255</v>
      </c>
      <c r="W80" s="420">
        <v>263</v>
      </c>
      <c r="X80" s="419">
        <v>11</v>
      </c>
      <c r="Y80" s="420">
        <v>7</v>
      </c>
      <c r="Z80" s="419">
        <v>10</v>
      </c>
      <c r="AA80" s="420">
        <v>8</v>
      </c>
      <c r="AB80" s="419">
        <v>14</v>
      </c>
      <c r="AC80" s="420">
        <v>14</v>
      </c>
      <c r="AD80" s="419">
        <v>57</v>
      </c>
      <c r="AE80" s="420">
        <v>52</v>
      </c>
      <c r="AF80" s="419">
        <v>14</v>
      </c>
      <c r="AG80" s="420">
        <v>15</v>
      </c>
      <c r="AH80" s="419">
        <v>7</v>
      </c>
      <c r="AI80" s="420">
        <v>6</v>
      </c>
      <c r="AJ80" s="419">
        <v>16</v>
      </c>
      <c r="AK80" s="420">
        <v>15</v>
      </c>
      <c r="AL80" s="419"/>
      <c r="AM80" s="420"/>
      <c r="AN80" s="419"/>
      <c r="AO80" s="420"/>
      <c r="AP80" s="419"/>
      <c r="AQ80" s="420"/>
      <c r="AR80" s="419"/>
      <c r="AS80" s="420"/>
      <c r="AT80" s="419"/>
      <c r="AU80" s="420"/>
      <c r="AV80" s="419"/>
      <c r="AW80" s="420"/>
      <c r="AX80" s="419"/>
      <c r="AY80" s="420"/>
      <c r="AZ80" s="419"/>
      <c r="BA80" s="421"/>
      <c r="BB80" s="422">
        <v>57962608</v>
      </c>
      <c r="BC80" s="420">
        <v>57677747</v>
      </c>
      <c r="BD80" s="419">
        <v>34636185</v>
      </c>
      <c r="BE80" s="420">
        <v>36777232</v>
      </c>
      <c r="BF80" s="419">
        <v>25350806</v>
      </c>
      <c r="BG80" s="420">
        <v>25966422</v>
      </c>
      <c r="BH80" s="419">
        <v>6680667</v>
      </c>
      <c r="BI80" s="420">
        <v>6322648</v>
      </c>
      <c r="BJ80" s="419"/>
      <c r="BK80" s="420"/>
      <c r="BL80" s="419"/>
      <c r="BM80" s="423"/>
      <c r="BN80" s="370">
        <f t="shared" si="144"/>
        <v>3637</v>
      </c>
      <c r="BO80" s="371">
        <f t="shared" si="145"/>
        <v>3580</v>
      </c>
      <c r="BP80" s="372">
        <f t="shared" si="146"/>
        <v>3101</v>
      </c>
      <c r="BQ80" s="371">
        <f t="shared" si="147"/>
        <v>3261</v>
      </c>
      <c r="BR80" s="372">
        <f t="shared" si="148"/>
        <v>2683</v>
      </c>
      <c r="BS80" s="371">
        <f t="shared" si="149"/>
        <v>2693</v>
      </c>
      <c r="BT80" s="372">
        <f t="shared" si="150"/>
        <v>922</v>
      </c>
      <c r="BU80" s="371">
        <f t="shared" si="151"/>
        <v>864</v>
      </c>
      <c r="BV80" s="372">
        <f t="shared" si="152"/>
        <v>0</v>
      </c>
      <c r="BW80" s="371">
        <f t="shared" si="153"/>
        <v>0</v>
      </c>
      <c r="BX80" s="372">
        <f t="shared" si="154"/>
        <v>0</v>
      </c>
      <c r="BY80" s="371">
        <f t="shared" si="155"/>
        <v>0</v>
      </c>
      <c r="BZ80" s="370">
        <f t="shared" si="156"/>
        <v>15936.928237558428</v>
      </c>
      <c r="CA80" s="371">
        <f t="shared" si="157"/>
        <v>16111.10251396648</v>
      </c>
      <c r="CB80" s="372">
        <f t="shared" si="158"/>
        <v>11169.359883908417</v>
      </c>
      <c r="CC80" s="371">
        <f t="shared" si="159"/>
        <v>11277.90003066544</v>
      </c>
      <c r="CD80" s="372">
        <f t="shared" si="160"/>
        <v>9448.6790905702564</v>
      </c>
      <c r="CE80" s="371">
        <f t="shared" si="161"/>
        <v>9642.1916078722606</v>
      </c>
      <c r="CF80" s="372">
        <f t="shared" si="162"/>
        <v>7245.8427331887206</v>
      </c>
      <c r="CG80" s="371">
        <f t="shared" si="163"/>
        <v>7317.8796296296296</v>
      </c>
      <c r="CH80" s="372">
        <f t="shared" si="164"/>
        <v>0</v>
      </c>
      <c r="CI80" s="371">
        <f t="shared" si="165"/>
        <v>0</v>
      </c>
      <c r="CJ80" s="372">
        <f t="shared" si="166"/>
        <v>0</v>
      </c>
      <c r="CK80" s="371">
        <f t="shared" si="167"/>
        <v>0</v>
      </c>
      <c r="CL80" s="370">
        <f t="shared" si="168"/>
        <v>143432.35413802584</v>
      </c>
      <c r="CM80" s="371">
        <f t="shared" si="169"/>
        <v>144999.92262569832</v>
      </c>
      <c r="CN80" s="372">
        <f t="shared" si="170"/>
        <v>100524.23895517575</v>
      </c>
      <c r="CO80" s="371">
        <f t="shared" si="171"/>
        <v>101501.10027598895</v>
      </c>
      <c r="CP80" s="372">
        <f t="shared" si="172"/>
        <v>85038.111815132303</v>
      </c>
      <c r="CQ80" s="371">
        <f t="shared" si="173"/>
        <v>86779.724470850342</v>
      </c>
      <c r="CR80" s="372">
        <f t="shared" si="174"/>
        <v>65212.584598698486</v>
      </c>
      <c r="CS80" s="371">
        <f t="shared" si="175"/>
        <v>65860.916666666672</v>
      </c>
      <c r="CT80" s="372">
        <f t="shared" si="176"/>
        <v>0</v>
      </c>
      <c r="CU80" s="371">
        <f t="shared" si="177"/>
        <v>0</v>
      </c>
      <c r="CV80" s="372">
        <f t="shared" si="178"/>
        <v>0</v>
      </c>
      <c r="CW80" s="371">
        <f t="shared" si="179"/>
        <v>0</v>
      </c>
      <c r="CX80" s="372">
        <f t="shared" si="180"/>
        <v>108587.90861018738</v>
      </c>
      <c r="CY80" s="371">
        <f t="shared" si="181"/>
        <v>109784.00455621019</v>
      </c>
      <c r="CZ80" s="370">
        <f t="shared" si="182"/>
        <v>391</v>
      </c>
      <c r="DA80" s="371">
        <f t="shared" si="183"/>
        <v>384</v>
      </c>
      <c r="DB80" s="372">
        <f t="shared" si="184"/>
        <v>337</v>
      </c>
      <c r="DC80" s="371">
        <f t="shared" si="185"/>
        <v>355</v>
      </c>
      <c r="DD80" s="372">
        <f t="shared" si="186"/>
        <v>290</v>
      </c>
      <c r="DE80" s="371">
        <f t="shared" si="187"/>
        <v>292</v>
      </c>
      <c r="DF80" s="372">
        <f t="shared" si="188"/>
        <v>94</v>
      </c>
      <c r="DG80" s="371">
        <f t="shared" si="189"/>
        <v>88</v>
      </c>
      <c r="DH80" s="372">
        <f t="shared" si="190"/>
        <v>0</v>
      </c>
      <c r="DI80" s="371">
        <f t="shared" si="191"/>
        <v>0</v>
      </c>
      <c r="DJ80" s="372">
        <f t="shared" si="192"/>
        <v>0</v>
      </c>
      <c r="DK80" s="371">
        <f t="shared" si="193"/>
        <v>0</v>
      </c>
      <c r="DL80" s="372">
        <f t="shared" si="194"/>
        <v>1112</v>
      </c>
      <c r="DM80" s="371">
        <f t="shared" si="195"/>
        <v>1119</v>
      </c>
      <c r="DN80" s="370">
        <f t="shared" si="196"/>
        <v>56082050.467968106</v>
      </c>
      <c r="DO80" s="371">
        <f t="shared" si="197"/>
        <v>55679970.288268156</v>
      </c>
      <c r="DP80" s="372">
        <f t="shared" si="198"/>
        <v>33876668.527894229</v>
      </c>
      <c r="DQ80" s="371">
        <f t="shared" si="199"/>
        <v>36032890.597976081</v>
      </c>
      <c r="DR80" s="372">
        <f t="shared" si="200"/>
        <v>24661052.426388368</v>
      </c>
      <c r="DS80" s="371">
        <f t="shared" si="201"/>
        <v>25339679.545488302</v>
      </c>
      <c r="DT80" s="372">
        <f t="shared" si="202"/>
        <v>6129982.9522776576</v>
      </c>
      <c r="DU80" s="371">
        <f t="shared" si="203"/>
        <v>5795760.666666667</v>
      </c>
      <c r="DV80" s="372">
        <f t="shared" si="204"/>
        <v>0</v>
      </c>
      <c r="DW80" s="371">
        <f t="shared" si="205"/>
        <v>0</v>
      </c>
      <c r="DX80" s="372">
        <f t="shared" si="206"/>
        <v>0</v>
      </c>
      <c r="DY80" s="371">
        <f t="shared" si="207"/>
        <v>0</v>
      </c>
      <c r="DZ80" s="372">
        <f t="shared" si="208"/>
        <v>120749754.37452836</v>
      </c>
      <c r="EA80" s="371">
        <f t="shared" si="209"/>
        <v>122848301.09839921</v>
      </c>
    </row>
    <row r="81" spans="1:131">
      <c r="A81" s="415" t="s">
        <v>30</v>
      </c>
      <c r="B81" s="416" t="s">
        <v>393</v>
      </c>
      <c r="C81" s="424"/>
      <c r="D81" s="418">
        <v>130934</v>
      </c>
      <c r="E81" s="418">
        <v>3</v>
      </c>
      <c r="F81" s="419">
        <v>24</v>
      </c>
      <c r="G81" s="420">
        <v>28</v>
      </c>
      <c r="H81" s="419"/>
      <c r="I81" s="420"/>
      <c r="J81" s="419"/>
      <c r="K81" s="420"/>
      <c r="L81" s="419">
        <v>15</v>
      </c>
      <c r="M81" s="420">
        <v>10</v>
      </c>
      <c r="N81" s="419">
        <v>82</v>
      </c>
      <c r="O81" s="420">
        <v>83</v>
      </c>
      <c r="P81" s="419"/>
      <c r="Q81" s="420"/>
      <c r="R81" s="419"/>
      <c r="S81" s="420"/>
      <c r="T81" s="419">
        <v>20</v>
      </c>
      <c r="U81" s="420">
        <v>22</v>
      </c>
      <c r="V81" s="419">
        <v>53</v>
      </c>
      <c r="W81" s="420">
        <v>50</v>
      </c>
      <c r="X81" s="419"/>
      <c r="Y81" s="420"/>
      <c r="Z81" s="419"/>
      <c r="AA81" s="420"/>
      <c r="AB81" s="419">
        <v>6</v>
      </c>
      <c r="AC81" s="420">
        <v>5</v>
      </c>
      <c r="AD81" s="419">
        <v>14</v>
      </c>
      <c r="AE81" s="420">
        <v>15</v>
      </c>
      <c r="AF81" s="419"/>
      <c r="AG81" s="420"/>
      <c r="AH81" s="419"/>
      <c r="AI81" s="420"/>
      <c r="AJ81" s="419">
        <v>1</v>
      </c>
      <c r="AK81" s="420">
        <v>1</v>
      </c>
      <c r="AL81" s="419">
        <v>9</v>
      </c>
      <c r="AM81" s="420">
        <v>7</v>
      </c>
      <c r="AN81" s="419"/>
      <c r="AO81" s="420">
        <v>3</v>
      </c>
      <c r="AP81" s="419"/>
      <c r="AQ81" s="420"/>
      <c r="AR81" s="419">
        <v>5</v>
      </c>
      <c r="AS81" s="420">
        <v>6</v>
      </c>
      <c r="AT81" s="419"/>
      <c r="AU81" s="420"/>
      <c r="AV81" s="419"/>
      <c r="AW81" s="420"/>
      <c r="AX81" s="419"/>
      <c r="AY81" s="420"/>
      <c r="AZ81" s="419"/>
      <c r="BA81" s="421"/>
      <c r="BB81" s="422">
        <v>3473047</v>
      </c>
      <c r="BC81" s="420">
        <v>3234628</v>
      </c>
      <c r="BD81" s="419">
        <v>7439802</v>
      </c>
      <c r="BE81" s="420">
        <v>7528834</v>
      </c>
      <c r="BF81" s="419">
        <v>3321556</v>
      </c>
      <c r="BG81" s="420">
        <v>3507565</v>
      </c>
      <c r="BH81" s="419">
        <v>827000</v>
      </c>
      <c r="BI81" s="420">
        <v>835568</v>
      </c>
      <c r="BJ81" s="419">
        <v>659753</v>
      </c>
      <c r="BK81" s="420">
        <v>773635</v>
      </c>
      <c r="BL81" s="419"/>
      <c r="BM81" s="423"/>
      <c r="BN81" s="370">
        <f t="shared" si="144"/>
        <v>396</v>
      </c>
      <c r="BO81" s="371">
        <f t="shared" si="145"/>
        <v>372</v>
      </c>
      <c r="BP81" s="372">
        <f t="shared" si="146"/>
        <v>978</v>
      </c>
      <c r="BQ81" s="371">
        <f t="shared" si="147"/>
        <v>1011</v>
      </c>
      <c r="BR81" s="372">
        <f t="shared" si="148"/>
        <v>549</v>
      </c>
      <c r="BS81" s="371">
        <f t="shared" si="149"/>
        <v>510</v>
      </c>
      <c r="BT81" s="372">
        <f t="shared" si="150"/>
        <v>138</v>
      </c>
      <c r="BU81" s="371">
        <f t="shared" si="151"/>
        <v>147</v>
      </c>
      <c r="BV81" s="372">
        <f t="shared" si="152"/>
        <v>141</v>
      </c>
      <c r="BW81" s="371">
        <f t="shared" si="153"/>
        <v>165</v>
      </c>
      <c r="BX81" s="372">
        <f t="shared" si="154"/>
        <v>0</v>
      </c>
      <c r="BY81" s="371">
        <f t="shared" si="155"/>
        <v>0</v>
      </c>
      <c r="BZ81" s="370">
        <f t="shared" si="156"/>
        <v>8770.3207070707067</v>
      </c>
      <c r="CA81" s="371">
        <f t="shared" si="157"/>
        <v>8695.2365591397847</v>
      </c>
      <c r="CB81" s="372">
        <f t="shared" si="158"/>
        <v>7607.1595092024536</v>
      </c>
      <c r="CC81" s="371">
        <f t="shared" si="159"/>
        <v>7446.9179030662708</v>
      </c>
      <c r="CD81" s="372">
        <f t="shared" si="160"/>
        <v>6050.193078324226</v>
      </c>
      <c r="CE81" s="371">
        <f t="shared" si="161"/>
        <v>6877.5784313725489</v>
      </c>
      <c r="CF81" s="372">
        <f t="shared" si="162"/>
        <v>5992.753623188406</v>
      </c>
      <c r="CG81" s="371">
        <f t="shared" si="163"/>
        <v>5684.1360544217687</v>
      </c>
      <c r="CH81" s="372">
        <f t="shared" si="164"/>
        <v>4679.0992907801419</v>
      </c>
      <c r="CI81" s="371">
        <f t="shared" si="165"/>
        <v>4688.69696969697</v>
      </c>
      <c r="CJ81" s="372">
        <f t="shared" si="166"/>
        <v>0</v>
      </c>
      <c r="CK81" s="371">
        <f t="shared" si="167"/>
        <v>0</v>
      </c>
      <c r="CL81" s="370">
        <f t="shared" si="168"/>
        <v>78932.886363636353</v>
      </c>
      <c r="CM81" s="371">
        <f t="shared" si="169"/>
        <v>78257.129032258061</v>
      </c>
      <c r="CN81" s="372">
        <f t="shared" si="170"/>
        <v>68464.435582822087</v>
      </c>
      <c r="CO81" s="371">
        <f t="shared" si="171"/>
        <v>67022.26112759643</v>
      </c>
      <c r="CP81" s="372">
        <f t="shared" si="172"/>
        <v>54451.737704918036</v>
      </c>
      <c r="CQ81" s="371">
        <f t="shared" si="173"/>
        <v>61898.205882352937</v>
      </c>
      <c r="CR81" s="372">
        <f t="shared" si="174"/>
        <v>53934.782608695656</v>
      </c>
      <c r="CS81" s="371">
        <f t="shared" si="175"/>
        <v>51157.224489795917</v>
      </c>
      <c r="CT81" s="372">
        <f t="shared" si="176"/>
        <v>42111.893617021276</v>
      </c>
      <c r="CU81" s="371">
        <f t="shared" si="177"/>
        <v>42198.272727272728</v>
      </c>
      <c r="CV81" s="372">
        <f t="shared" si="178"/>
        <v>0</v>
      </c>
      <c r="CW81" s="371">
        <f t="shared" si="179"/>
        <v>0</v>
      </c>
      <c r="CX81" s="372">
        <f t="shared" si="180"/>
        <v>64074.217344928249</v>
      </c>
      <c r="CY81" s="371">
        <f t="shared" si="181"/>
        <v>64822.59826359104</v>
      </c>
      <c r="CZ81" s="370">
        <f t="shared" si="182"/>
        <v>39</v>
      </c>
      <c r="DA81" s="371">
        <f t="shared" si="183"/>
        <v>38</v>
      </c>
      <c r="DB81" s="372">
        <f t="shared" si="184"/>
        <v>102</v>
      </c>
      <c r="DC81" s="371">
        <f t="shared" si="185"/>
        <v>105</v>
      </c>
      <c r="DD81" s="372">
        <f t="shared" si="186"/>
        <v>59</v>
      </c>
      <c r="DE81" s="371">
        <f t="shared" si="187"/>
        <v>55</v>
      </c>
      <c r="DF81" s="372">
        <f t="shared" si="188"/>
        <v>15</v>
      </c>
      <c r="DG81" s="371">
        <f t="shared" si="189"/>
        <v>16</v>
      </c>
      <c r="DH81" s="372">
        <f t="shared" si="190"/>
        <v>14</v>
      </c>
      <c r="DI81" s="371">
        <f t="shared" si="191"/>
        <v>16</v>
      </c>
      <c r="DJ81" s="372">
        <f t="shared" si="192"/>
        <v>0</v>
      </c>
      <c r="DK81" s="371">
        <f t="shared" si="193"/>
        <v>0</v>
      </c>
      <c r="DL81" s="372">
        <f t="shared" si="194"/>
        <v>229</v>
      </c>
      <c r="DM81" s="371">
        <f t="shared" si="195"/>
        <v>230</v>
      </c>
      <c r="DN81" s="370">
        <f t="shared" si="196"/>
        <v>3078382.5681818179</v>
      </c>
      <c r="DO81" s="371">
        <f t="shared" si="197"/>
        <v>2973770.9032258065</v>
      </c>
      <c r="DP81" s="372">
        <f t="shared" si="198"/>
        <v>6983372.429447853</v>
      </c>
      <c r="DQ81" s="371">
        <f t="shared" si="199"/>
        <v>7037337.418397625</v>
      </c>
      <c r="DR81" s="372">
        <f t="shared" si="200"/>
        <v>3212652.524590164</v>
      </c>
      <c r="DS81" s="371">
        <f t="shared" si="201"/>
        <v>3404401.3235294116</v>
      </c>
      <c r="DT81" s="372">
        <f t="shared" si="202"/>
        <v>809021.73913043481</v>
      </c>
      <c r="DU81" s="371">
        <f t="shared" si="203"/>
        <v>818515.59183673467</v>
      </c>
      <c r="DV81" s="372">
        <f t="shared" si="204"/>
        <v>589566.51063829788</v>
      </c>
      <c r="DW81" s="371">
        <f t="shared" si="205"/>
        <v>675172.36363636365</v>
      </c>
      <c r="DX81" s="372">
        <f t="shared" si="206"/>
        <v>0</v>
      </c>
      <c r="DY81" s="371">
        <f t="shared" si="207"/>
        <v>0</v>
      </c>
      <c r="DZ81" s="372">
        <f t="shared" si="208"/>
        <v>14672995.771988569</v>
      </c>
      <c r="EA81" s="371">
        <f t="shared" si="209"/>
        <v>14909197.60062594</v>
      </c>
    </row>
    <row r="82" spans="1:131">
      <c r="A82" s="415" t="s">
        <v>30</v>
      </c>
      <c r="B82" s="426" t="s">
        <v>394</v>
      </c>
      <c r="C82" s="427" t="s">
        <v>422</v>
      </c>
      <c r="D82" s="425">
        <v>130907</v>
      </c>
      <c r="E82" s="425">
        <v>9</v>
      </c>
      <c r="F82" s="419"/>
      <c r="G82" s="420"/>
      <c r="H82" s="419"/>
      <c r="I82" s="420"/>
      <c r="J82" s="419"/>
      <c r="K82" s="420"/>
      <c r="L82" s="419"/>
      <c r="M82" s="420"/>
      <c r="N82" s="419"/>
      <c r="O82" s="420"/>
      <c r="P82" s="419"/>
      <c r="Q82" s="420"/>
      <c r="R82" s="419"/>
      <c r="S82" s="420"/>
      <c r="T82" s="419"/>
      <c r="U82" s="420"/>
      <c r="V82" s="419"/>
      <c r="W82" s="420"/>
      <c r="X82" s="419"/>
      <c r="Y82" s="420"/>
      <c r="Z82" s="419"/>
      <c r="AA82" s="420"/>
      <c r="AB82" s="419"/>
      <c r="AC82" s="420"/>
      <c r="AD82" s="419"/>
      <c r="AE82" s="420"/>
      <c r="AF82" s="419"/>
      <c r="AG82" s="420"/>
      <c r="AH82" s="419"/>
      <c r="AI82" s="420"/>
      <c r="AJ82" s="419"/>
      <c r="AK82" s="420"/>
      <c r="AL82" s="419"/>
      <c r="AM82" s="420"/>
      <c r="AN82" s="419"/>
      <c r="AO82" s="420"/>
      <c r="AP82" s="419"/>
      <c r="AQ82" s="420"/>
      <c r="AR82" s="419"/>
      <c r="AS82" s="420"/>
      <c r="AT82" s="428">
        <v>37</v>
      </c>
      <c r="AU82" s="429">
        <v>0</v>
      </c>
      <c r="AV82" s="428">
        <v>240</v>
      </c>
      <c r="AW82" s="429">
        <v>265</v>
      </c>
      <c r="AX82" s="428">
        <v>41</v>
      </c>
      <c r="AY82" s="429">
        <v>41</v>
      </c>
      <c r="AZ82" s="428">
        <v>77</v>
      </c>
      <c r="BA82" s="429">
        <v>94</v>
      </c>
      <c r="BB82" s="430"/>
      <c r="BC82" s="429"/>
      <c r="BD82" s="428"/>
      <c r="BE82" s="429"/>
      <c r="BF82" s="428"/>
      <c r="BG82" s="429"/>
      <c r="BH82" s="428"/>
      <c r="BI82" s="429"/>
      <c r="BJ82" s="428"/>
      <c r="BK82" s="429"/>
      <c r="BL82" s="428">
        <v>26620869</v>
      </c>
      <c r="BM82" s="429">
        <v>28870432</v>
      </c>
      <c r="BN82" s="370">
        <f t="shared" si="144"/>
        <v>0</v>
      </c>
      <c r="BO82" s="371">
        <f t="shared" si="145"/>
        <v>0</v>
      </c>
      <c r="BP82" s="372">
        <f t="shared" si="146"/>
        <v>0</v>
      </c>
      <c r="BQ82" s="371">
        <f t="shared" si="147"/>
        <v>0</v>
      </c>
      <c r="BR82" s="372">
        <f t="shared" si="148"/>
        <v>0</v>
      </c>
      <c r="BS82" s="371">
        <f t="shared" si="149"/>
        <v>0</v>
      </c>
      <c r="BT82" s="372">
        <f t="shared" si="150"/>
        <v>0</v>
      </c>
      <c r="BU82" s="371">
        <f t="shared" si="151"/>
        <v>0</v>
      </c>
      <c r="BV82" s="372">
        <f t="shared" si="152"/>
        <v>0</v>
      </c>
      <c r="BW82" s="371">
        <f t="shared" si="153"/>
        <v>0</v>
      </c>
      <c r="BX82" s="372">
        <f t="shared" si="154"/>
        <v>4108</v>
      </c>
      <c r="BY82" s="371">
        <f t="shared" si="155"/>
        <v>4229</v>
      </c>
      <c r="BZ82" s="370">
        <f t="shared" si="156"/>
        <v>0</v>
      </c>
      <c r="CA82" s="371">
        <f t="shared" si="157"/>
        <v>0</v>
      </c>
      <c r="CB82" s="372">
        <f t="shared" si="158"/>
        <v>0</v>
      </c>
      <c r="CC82" s="371">
        <f t="shared" si="159"/>
        <v>0</v>
      </c>
      <c r="CD82" s="372">
        <f t="shared" si="160"/>
        <v>0</v>
      </c>
      <c r="CE82" s="371">
        <f t="shared" si="161"/>
        <v>0</v>
      </c>
      <c r="CF82" s="372">
        <f t="shared" si="162"/>
        <v>0</v>
      </c>
      <c r="CG82" s="371">
        <f t="shared" si="163"/>
        <v>0</v>
      </c>
      <c r="CH82" s="372">
        <f t="shared" si="164"/>
        <v>0</v>
      </c>
      <c r="CI82" s="371">
        <f t="shared" si="165"/>
        <v>0</v>
      </c>
      <c r="CJ82" s="372">
        <f t="shared" si="166"/>
        <v>6480.2504868549177</v>
      </c>
      <c r="CK82" s="371">
        <f t="shared" si="167"/>
        <v>6826.7751241428232</v>
      </c>
      <c r="CL82" s="370">
        <f t="shared" si="168"/>
        <v>0</v>
      </c>
      <c r="CM82" s="371">
        <f t="shared" si="169"/>
        <v>0</v>
      </c>
      <c r="CN82" s="372">
        <f t="shared" si="170"/>
        <v>0</v>
      </c>
      <c r="CO82" s="371">
        <f t="shared" si="171"/>
        <v>0</v>
      </c>
      <c r="CP82" s="372">
        <f t="shared" si="172"/>
        <v>0</v>
      </c>
      <c r="CQ82" s="371">
        <f t="shared" si="173"/>
        <v>0</v>
      </c>
      <c r="CR82" s="372">
        <f t="shared" si="174"/>
        <v>0</v>
      </c>
      <c r="CS82" s="371">
        <f t="shared" si="175"/>
        <v>0</v>
      </c>
      <c r="CT82" s="372">
        <f t="shared" si="176"/>
        <v>0</v>
      </c>
      <c r="CU82" s="371">
        <f t="shared" si="177"/>
        <v>0</v>
      </c>
      <c r="CV82" s="372">
        <f t="shared" si="178"/>
        <v>58322.254381694256</v>
      </c>
      <c r="CW82" s="371">
        <f t="shared" si="179"/>
        <v>61440.976117285405</v>
      </c>
      <c r="CX82" s="372">
        <f t="shared" si="180"/>
        <v>58322.254381694256</v>
      </c>
      <c r="CY82" s="371">
        <f t="shared" si="181"/>
        <v>61440.976117285405</v>
      </c>
      <c r="CZ82" s="370">
        <f t="shared" si="182"/>
        <v>0</v>
      </c>
      <c r="DA82" s="371">
        <f t="shared" si="183"/>
        <v>0</v>
      </c>
      <c r="DB82" s="372">
        <f t="shared" si="184"/>
        <v>0</v>
      </c>
      <c r="DC82" s="371">
        <f t="shared" si="185"/>
        <v>0</v>
      </c>
      <c r="DD82" s="372">
        <f t="shared" si="186"/>
        <v>0</v>
      </c>
      <c r="DE82" s="371">
        <f t="shared" si="187"/>
        <v>0</v>
      </c>
      <c r="DF82" s="372">
        <f t="shared" si="188"/>
        <v>0</v>
      </c>
      <c r="DG82" s="371">
        <f t="shared" si="189"/>
        <v>0</v>
      </c>
      <c r="DH82" s="372">
        <f t="shared" si="190"/>
        <v>0</v>
      </c>
      <c r="DI82" s="371">
        <f t="shared" si="191"/>
        <v>0</v>
      </c>
      <c r="DJ82" s="372">
        <f t="shared" si="192"/>
        <v>395</v>
      </c>
      <c r="DK82" s="371">
        <f t="shared" si="193"/>
        <v>400</v>
      </c>
      <c r="DL82" s="372">
        <f t="shared" si="194"/>
        <v>395</v>
      </c>
      <c r="DM82" s="371">
        <f t="shared" si="195"/>
        <v>400</v>
      </c>
      <c r="DN82" s="370">
        <f t="shared" si="196"/>
        <v>0</v>
      </c>
      <c r="DO82" s="371">
        <f t="shared" si="197"/>
        <v>0</v>
      </c>
      <c r="DP82" s="372">
        <f t="shared" si="198"/>
        <v>0</v>
      </c>
      <c r="DQ82" s="371">
        <f t="shared" si="199"/>
        <v>0</v>
      </c>
      <c r="DR82" s="372">
        <f t="shared" si="200"/>
        <v>0</v>
      </c>
      <c r="DS82" s="371">
        <f t="shared" si="201"/>
        <v>0</v>
      </c>
      <c r="DT82" s="372">
        <f t="shared" si="202"/>
        <v>0</v>
      </c>
      <c r="DU82" s="371">
        <f t="shared" si="203"/>
        <v>0</v>
      </c>
      <c r="DV82" s="372">
        <f t="shared" si="204"/>
        <v>0</v>
      </c>
      <c r="DW82" s="371">
        <f t="shared" si="205"/>
        <v>0</v>
      </c>
      <c r="DX82" s="372">
        <f t="shared" si="206"/>
        <v>23037290.480769232</v>
      </c>
      <c r="DY82" s="371">
        <f t="shared" si="207"/>
        <v>24576390.446914162</v>
      </c>
      <c r="DZ82" s="372">
        <f t="shared" si="208"/>
        <v>23037290.480769232</v>
      </c>
      <c r="EA82" s="371">
        <f t="shared" si="209"/>
        <v>24576390.446914162</v>
      </c>
    </row>
    <row r="83" spans="1:131">
      <c r="A83" s="538" t="s">
        <v>31</v>
      </c>
      <c r="B83" s="539" t="s">
        <v>623</v>
      </c>
      <c r="C83" s="540"/>
      <c r="D83" s="541">
        <v>133669</v>
      </c>
      <c r="E83" s="544">
        <v>1</v>
      </c>
      <c r="F83" s="419">
        <v>203</v>
      </c>
      <c r="G83" s="420"/>
      <c r="H83" s="419"/>
      <c r="I83" s="420"/>
      <c r="J83" s="419"/>
      <c r="K83" s="420"/>
      <c r="L83" s="419">
        <v>3</v>
      </c>
      <c r="M83" s="420"/>
      <c r="N83" s="419">
        <v>214</v>
      </c>
      <c r="O83" s="420"/>
      <c r="P83" s="419"/>
      <c r="Q83" s="420"/>
      <c r="R83" s="419"/>
      <c r="S83" s="420"/>
      <c r="T83" s="419">
        <v>4</v>
      </c>
      <c r="U83" s="420"/>
      <c r="V83" s="419">
        <v>134</v>
      </c>
      <c r="W83" s="420"/>
      <c r="X83" s="419"/>
      <c r="Y83" s="420"/>
      <c r="Z83" s="419"/>
      <c r="AA83" s="420"/>
      <c r="AB83" s="419">
        <v>1</v>
      </c>
      <c r="AC83" s="420"/>
      <c r="AD83" s="419">
        <v>156</v>
      </c>
      <c r="AE83" s="420"/>
      <c r="AF83" s="419"/>
      <c r="AG83" s="420"/>
      <c r="AH83" s="419"/>
      <c r="AI83" s="420"/>
      <c r="AJ83" s="419">
        <v>23</v>
      </c>
      <c r="AK83" s="420"/>
      <c r="AL83" s="419">
        <v>3</v>
      </c>
      <c r="AM83" s="420"/>
      <c r="AN83" s="419"/>
      <c r="AO83" s="420"/>
      <c r="AP83" s="419"/>
      <c r="AQ83" s="420"/>
      <c r="AR83" s="419">
        <v>1</v>
      </c>
      <c r="AS83" s="420"/>
      <c r="AT83" s="419"/>
      <c r="AU83" s="420"/>
      <c r="AV83" s="419"/>
      <c r="AW83" s="420"/>
      <c r="AX83" s="419"/>
      <c r="AY83" s="420"/>
      <c r="AZ83" s="419"/>
      <c r="BA83" s="421"/>
      <c r="BB83" s="422">
        <v>21293026</v>
      </c>
      <c r="BC83" s="420"/>
      <c r="BD83" s="419">
        <v>16684739</v>
      </c>
      <c r="BE83" s="420"/>
      <c r="BF83" s="419">
        <v>9283458</v>
      </c>
      <c r="BG83" s="420"/>
      <c r="BH83" s="419">
        <v>9655265</v>
      </c>
      <c r="BI83" s="420"/>
      <c r="BJ83" s="419">
        <v>289875</v>
      </c>
      <c r="BK83" s="420"/>
      <c r="BL83" s="419"/>
      <c r="BM83" s="423"/>
      <c r="BN83" s="370">
        <f t="shared" si="144"/>
        <v>1863</v>
      </c>
      <c r="BO83" s="371">
        <f t="shared" si="145"/>
        <v>0</v>
      </c>
      <c r="BP83" s="372">
        <f t="shared" si="146"/>
        <v>1974</v>
      </c>
      <c r="BQ83" s="371">
        <f t="shared" si="147"/>
        <v>0</v>
      </c>
      <c r="BR83" s="372">
        <f t="shared" si="148"/>
        <v>1218</v>
      </c>
      <c r="BS83" s="371">
        <f t="shared" si="149"/>
        <v>0</v>
      </c>
      <c r="BT83" s="372">
        <f t="shared" si="150"/>
        <v>1680</v>
      </c>
      <c r="BU83" s="371">
        <f t="shared" si="151"/>
        <v>0</v>
      </c>
      <c r="BV83" s="372">
        <f t="shared" si="152"/>
        <v>39</v>
      </c>
      <c r="BW83" s="371">
        <f t="shared" si="153"/>
        <v>0</v>
      </c>
      <c r="BX83" s="372">
        <f t="shared" si="154"/>
        <v>0</v>
      </c>
      <c r="BY83" s="371">
        <f t="shared" si="155"/>
        <v>0</v>
      </c>
      <c r="BZ83" s="370">
        <f t="shared" si="156"/>
        <v>11429.428878153516</v>
      </c>
      <c r="CA83" s="371">
        <f t="shared" si="157"/>
        <v>0</v>
      </c>
      <c r="CB83" s="372">
        <f t="shared" si="158"/>
        <v>8452.2487335359674</v>
      </c>
      <c r="CC83" s="371">
        <f t="shared" si="159"/>
        <v>0</v>
      </c>
      <c r="CD83" s="372">
        <f t="shared" si="160"/>
        <v>7621.8866995073895</v>
      </c>
      <c r="CE83" s="371">
        <f t="shared" si="161"/>
        <v>0</v>
      </c>
      <c r="CF83" s="372">
        <f t="shared" si="162"/>
        <v>5747.1815476190477</v>
      </c>
      <c r="CG83" s="371">
        <f t="shared" si="163"/>
        <v>0</v>
      </c>
      <c r="CH83" s="372">
        <f t="shared" si="164"/>
        <v>7432.6923076923076</v>
      </c>
      <c r="CI83" s="371">
        <f t="shared" si="165"/>
        <v>0</v>
      </c>
      <c r="CJ83" s="372">
        <f t="shared" si="166"/>
        <v>0</v>
      </c>
      <c r="CK83" s="371">
        <f t="shared" si="167"/>
        <v>0</v>
      </c>
      <c r="CL83" s="370">
        <f t="shared" si="168"/>
        <v>102864.85990338164</v>
      </c>
      <c r="CM83" s="371">
        <f t="shared" si="169"/>
        <v>0</v>
      </c>
      <c r="CN83" s="372">
        <f t="shared" si="170"/>
        <v>76070.238601823701</v>
      </c>
      <c r="CO83" s="371">
        <f t="shared" si="171"/>
        <v>0</v>
      </c>
      <c r="CP83" s="372">
        <f t="shared" si="172"/>
        <v>68596.980295566507</v>
      </c>
      <c r="CQ83" s="371">
        <f t="shared" si="173"/>
        <v>0</v>
      </c>
      <c r="CR83" s="372">
        <f t="shared" si="174"/>
        <v>51724.633928571428</v>
      </c>
      <c r="CS83" s="371">
        <f t="shared" si="175"/>
        <v>0</v>
      </c>
      <c r="CT83" s="372">
        <f t="shared" si="176"/>
        <v>66894.230769230766</v>
      </c>
      <c r="CU83" s="371">
        <f t="shared" si="177"/>
        <v>0</v>
      </c>
      <c r="CV83" s="372">
        <f t="shared" si="178"/>
        <v>0</v>
      </c>
      <c r="CW83" s="371">
        <f t="shared" si="179"/>
        <v>0</v>
      </c>
      <c r="CX83" s="372">
        <f t="shared" si="180"/>
        <v>76226.889341626505</v>
      </c>
      <c r="CY83" s="371">
        <f t="shared" si="181"/>
        <v>0</v>
      </c>
      <c r="CZ83" s="370">
        <f t="shared" si="182"/>
        <v>206</v>
      </c>
      <c r="DA83" s="371">
        <f t="shared" si="183"/>
        <v>0</v>
      </c>
      <c r="DB83" s="372">
        <f t="shared" si="184"/>
        <v>218</v>
      </c>
      <c r="DC83" s="371">
        <f t="shared" si="185"/>
        <v>0</v>
      </c>
      <c r="DD83" s="372">
        <f t="shared" si="186"/>
        <v>135</v>
      </c>
      <c r="DE83" s="371">
        <f t="shared" si="187"/>
        <v>0</v>
      </c>
      <c r="DF83" s="372">
        <f t="shared" si="188"/>
        <v>179</v>
      </c>
      <c r="DG83" s="371">
        <f t="shared" si="189"/>
        <v>0</v>
      </c>
      <c r="DH83" s="372">
        <f t="shared" si="190"/>
        <v>4</v>
      </c>
      <c r="DI83" s="371">
        <f t="shared" si="191"/>
        <v>0</v>
      </c>
      <c r="DJ83" s="372">
        <f t="shared" si="192"/>
        <v>0</v>
      </c>
      <c r="DK83" s="371">
        <f t="shared" si="193"/>
        <v>0</v>
      </c>
      <c r="DL83" s="372">
        <f t="shared" si="194"/>
        <v>742</v>
      </c>
      <c r="DM83" s="371">
        <f t="shared" si="195"/>
        <v>0</v>
      </c>
      <c r="DN83" s="370">
        <f t="shared" si="196"/>
        <v>21190161.14009662</v>
      </c>
      <c r="DO83" s="371">
        <f t="shared" si="197"/>
        <v>0</v>
      </c>
      <c r="DP83" s="372">
        <f t="shared" si="198"/>
        <v>16583312.015197568</v>
      </c>
      <c r="DQ83" s="371">
        <f t="shared" si="199"/>
        <v>0</v>
      </c>
      <c r="DR83" s="372">
        <f t="shared" si="200"/>
        <v>9260592.339901479</v>
      </c>
      <c r="DS83" s="371">
        <f t="shared" si="201"/>
        <v>0</v>
      </c>
      <c r="DT83" s="372">
        <f t="shared" si="202"/>
        <v>9258709.4732142854</v>
      </c>
      <c r="DU83" s="371">
        <f t="shared" si="203"/>
        <v>0</v>
      </c>
      <c r="DV83" s="372">
        <f t="shared" si="204"/>
        <v>267576.92307692306</v>
      </c>
      <c r="DW83" s="371">
        <f t="shared" si="205"/>
        <v>0</v>
      </c>
      <c r="DX83" s="372">
        <f t="shared" si="206"/>
        <v>0</v>
      </c>
      <c r="DY83" s="371">
        <f t="shared" si="207"/>
        <v>0</v>
      </c>
      <c r="DZ83" s="372">
        <f t="shared" si="208"/>
        <v>56560351.891486868</v>
      </c>
      <c r="EA83" s="371">
        <f t="shared" si="209"/>
        <v>0</v>
      </c>
    </row>
    <row r="84" spans="1:131">
      <c r="A84" s="538" t="s">
        <v>31</v>
      </c>
      <c r="B84" s="539" t="s">
        <v>624</v>
      </c>
      <c r="C84" s="542"/>
      <c r="D84" s="541">
        <v>133951</v>
      </c>
      <c r="E84" s="541">
        <v>1</v>
      </c>
      <c r="F84" s="419">
        <v>226</v>
      </c>
      <c r="G84" s="420">
        <v>230</v>
      </c>
      <c r="H84" s="419"/>
      <c r="I84" s="420"/>
      <c r="J84" s="419"/>
      <c r="K84" s="420"/>
      <c r="L84" s="419">
        <v>22</v>
      </c>
      <c r="M84" s="420">
        <v>21</v>
      </c>
      <c r="N84" s="419">
        <v>272</v>
      </c>
      <c r="O84" s="420">
        <v>268</v>
      </c>
      <c r="P84" s="419"/>
      <c r="Q84" s="420"/>
      <c r="R84" s="419"/>
      <c r="S84" s="420"/>
      <c r="T84" s="419">
        <v>13</v>
      </c>
      <c r="U84" s="420">
        <v>16</v>
      </c>
      <c r="V84" s="419">
        <v>266</v>
      </c>
      <c r="W84" s="420">
        <v>268</v>
      </c>
      <c r="X84" s="419"/>
      <c r="Y84" s="420"/>
      <c r="Z84" s="419"/>
      <c r="AA84" s="420"/>
      <c r="AB84" s="419">
        <v>24</v>
      </c>
      <c r="AC84" s="420">
        <v>21</v>
      </c>
      <c r="AD84" s="419">
        <v>207</v>
      </c>
      <c r="AE84" s="420">
        <v>223</v>
      </c>
      <c r="AF84" s="419"/>
      <c r="AG84" s="420"/>
      <c r="AH84" s="419"/>
      <c r="AI84" s="420"/>
      <c r="AJ84" s="419">
        <v>23</v>
      </c>
      <c r="AK84" s="420">
        <v>38</v>
      </c>
      <c r="AL84" s="419">
        <v>37</v>
      </c>
      <c r="AM84" s="420">
        <v>35</v>
      </c>
      <c r="AN84" s="419"/>
      <c r="AO84" s="420"/>
      <c r="AP84" s="419"/>
      <c r="AQ84" s="420"/>
      <c r="AR84" s="419">
        <v>31</v>
      </c>
      <c r="AS84" s="420">
        <v>30</v>
      </c>
      <c r="AT84" s="419"/>
      <c r="AU84" s="420"/>
      <c r="AV84" s="419"/>
      <c r="AW84" s="420"/>
      <c r="AX84" s="419"/>
      <c r="AY84" s="420"/>
      <c r="AZ84" s="419"/>
      <c r="BA84" s="421"/>
      <c r="BB84" s="422">
        <v>30564315</v>
      </c>
      <c r="BC84" s="420">
        <v>31567340</v>
      </c>
      <c r="BD84" s="419">
        <v>26160727</v>
      </c>
      <c r="BE84" s="420">
        <v>26624404</v>
      </c>
      <c r="BF84" s="419">
        <v>24272430</v>
      </c>
      <c r="BG84" s="420">
        <v>24257054</v>
      </c>
      <c r="BH84" s="419">
        <v>14113199</v>
      </c>
      <c r="BI84" s="420">
        <v>16240804</v>
      </c>
      <c r="BJ84" s="419">
        <v>5696025</v>
      </c>
      <c r="BK84" s="420">
        <v>3249113</v>
      </c>
      <c r="BL84" s="419"/>
      <c r="BM84" s="423"/>
      <c r="BN84" s="370">
        <f t="shared" si="144"/>
        <v>2298</v>
      </c>
      <c r="BO84" s="371">
        <f t="shared" si="145"/>
        <v>2322</v>
      </c>
      <c r="BP84" s="372">
        <f t="shared" si="146"/>
        <v>2604</v>
      </c>
      <c r="BQ84" s="371">
        <f t="shared" si="147"/>
        <v>2604</v>
      </c>
      <c r="BR84" s="372">
        <f t="shared" si="148"/>
        <v>2682</v>
      </c>
      <c r="BS84" s="371">
        <f t="shared" si="149"/>
        <v>2664</v>
      </c>
      <c r="BT84" s="372">
        <f t="shared" si="150"/>
        <v>2139</v>
      </c>
      <c r="BU84" s="371">
        <f t="shared" si="151"/>
        <v>2463</v>
      </c>
      <c r="BV84" s="372">
        <f t="shared" si="152"/>
        <v>705</v>
      </c>
      <c r="BW84" s="371">
        <f t="shared" si="153"/>
        <v>675</v>
      </c>
      <c r="BX84" s="372">
        <f t="shared" si="154"/>
        <v>0</v>
      </c>
      <c r="BY84" s="371">
        <f t="shared" si="155"/>
        <v>0</v>
      </c>
      <c r="BZ84" s="370">
        <f t="shared" si="156"/>
        <v>13300.398172323759</v>
      </c>
      <c r="CA84" s="371">
        <f t="shared" si="157"/>
        <v>13594.892334194659</v>
      </c>
      <c r="CB84" s="372">
        <f t="shared" si="158"/>
        <v>10046.362135176651</v>
      </c>
      <c r="CC84" s="371">
        <f t="shared" si="159"/>
        <v>10224.425499231951</v>
      </c>
      <c r="CD84" s="372">
        <f t="shared" si="160"/>
        <v>9050.1230425055928</v>
      </c>
      <c r="CE84" s="371">
        <f t="shared" si="161"/>
        <v>9105.5007507507507</v>
      </c>
      <c r="CF84" s="372">
        <f t="shared" si="162"/>
        <v>6598.0359981299671</v>
      </c>
      <c r="CG84" s="371">
        <f t="shared" si="163"/>
        <v>6593.9114900527811</v>
      </c>
      <c r="CH84" s="372">
        <f t="shared" si="164"/>
        <v>8079.4680851063831</v>
      </c>
      <c r="CI84" s="371">
        <f t="shared" si="165"/>
        <v>4813.5007407407411</v>
      </c>
      <c r="CJ84" s="372">
        <f t="shared" si="166"/>
        <v>0</v>
      </c>
      <c r="CK84" s="371">
        <f t="shared" si="167"/>
        <v>0</v>
      </c>
      <c r="CL84" s="370">
        <f t="shared" si="168"/>
        <v>119703.58355091384</v>
      </c>
      <c r="CM84" s="371">
        <f t="shared" si="169"/>
        <v>122354.03100775194</v>
      </c>
      <c r="CN84" s="372">
        <f t="shared" si="170"/>
        <v>90417.259216589853</v>
      </c>
      <c r="CO84" s="371">
        <f t="shared" si="171"/>
        <v>92019.829493087556</v>
      </c>
      <c r="CP84" s="372">
        <f t="shared" si="172"/>
        <v>81451.107382550341</v>
      </c>
      <c r="CQ84" s="371">
        <f t="shared" si="173"/>
        <v>81949.50675675676</v>
      </c>
      <c r="CR84" s="372">
        <f t="shared" si="174"/>
        <v>59382.323983169706</v>
      </c>
      <c r="CS84" s="371">
        <f t="shared" si="175"/>
        <v>59345.203410475027</v>
      </c>
      <c r="CT84" s="372">
        <f t="shared" si="176"/>
        <v>72715.212765957447</v>
      </c>
      <c r="CU84" s="371">
        <f t="shared" si="177"/>
        <v>43321.506666666668</v>
      </c>
      <c r="CV84" s="372">
        <f t="shared" si="178"/>
        <v>0</v>
      </c>
      <c r="CW84" s="371">
        <f t="shared" si="179"/>
        <v>0</v>
      </c>
      <c r="CX84" s="372">
        <f t="shared" si="180"/>
        <v>87135.412776546364</v>
      </c>
      <c r="CY84" s="371">
        <f t="shared" si="181"/>
        <v>85941.649421871844</v>
      </c>
      <c r="CZ84" s="370">
        <f t="shared" si="182"/>
        <v>248</v>
      </c>
      <c r="DA84" s="371">
        <f t="shared" si="183"/>
        <v>251</v>
      </c>
      <c r="DB84" s="372">
        <f t="shared" si="184"/>
        <v>285</v>
      </c>
      <c r="DC84" s="371">
        <f t="shared" si="185"/>
        <v>284</v>
      </c>
      <c r="DD84" s="372">
        <f t="shared" si="186"/>
        <v>290</v>
      </c>
      <c r="DE84" s="371">
        <f t="shared" si="187"/>
        <v>289</v>
      </c>
      <c r="DF84" s="372">
        <f t="shared" si="188"/>
        <v>230</v>
      </c>
      <c r="DG84" s="371">
        <f t="shared" si="189"/>
        <v>261</v>
      </c>
      <c r="DH84" s="372">
        <f t="shared" si="190"/>
        <v>68</v>
      </c>
      <c r="DI84" s="371">
        <f t="shared" si="191"/>
        <v>65</v>
      </c>
      <c r="DJ84" s="372">
        <f t="shared" si="192"/>
        <v>0</v>
      </c>
      <c r="DK84" s="371">
        <f t="shared" si="193"/>
        <v>0</v>
      </c>
      <c r="DL84" s="372">
        <f t="shared" si="194"/>
        <v>1121</v>
      </c>
      <c r="DM84" s="371">
        <f t="shared" si="195"/>
        <v>1150</v>
      </c>
      <c r="DN84" s="370">
        <f t="shared" si="196"/>
        <v>29686488.720626634</v>
      </c>
      <c r="DO84" s="371">
        <f t="shared" si="197"/>
        <v>30710861.782945737</v>
      </c>
      <c r="DP84" s="372">
        <f t="shared" si="198"/>
        <v>25768918.87672811</v>
      </c>
      <c r="DQ84" s="371">
        <f t="shared" si="199"/>
        <v>26133631.576036867</v>
      </c>
      <c r="DR84" s="372">
        <f t="shared" si="200"/>
        <v>23620821.140939597</v>
      </c>
      <c r="DS84" s="371">
        <f t="shared" si="201"/>
        <v>23683407.452702705</v>
      </c>
      <c r="DT84" s="372">
        <f t="shared" si="202"/>
        <v>13657934.516129032</v>
      </c>
      <c r="DU84" s="371">
        <f t="shared" si="203"/>
        <v>15489098.090133982</v>
      </c>
      <c r="DV84" s="372">
        <f t="shared" si="204"/>
        <v>4944634.4680851065</v>
      </c>
      <c r="DW84" s="371">
        <f t="shared" si="205"/>
        <v>2815897.9333333336</v>
      </c>
      <c r="DX84" s="372">
        <f t="shared" si="206"/>
        <v>0</v>
      </c>
      <c r="DY84" s="371">
        <f t="shared" si="207"/>
        <v>0</v>
      </c>
      <c r="DZ84" s="372">
        <f t="shared" si="208"/>
        <v>97678797.722508475</v>
      </c>
      <c r="EA84" s="371">
        <f t="shared" si="209"/>
        <v>98832896.835152626</v>
      </c>
    </row>
    <row r="85" spans="1:131">
      <c r="A85" s="538" t="s">
        <v>31</v>
      </c>
      <c r="B85" s="539" t="s">
        <v>625</v>
      </c>
      <c r="C85" s="542"/>
      <c r="D85" s="541">
        <v>134097</v>
      </c>
      <c r="E85" s="541">
        <v>1</v>
      </c>
      <c r="F85" s="419">
        <v>442</v>
      </c>
      <c r="G85" s="420">
        <v>449</v>
      </c>
      <c r="H85" s="419"/>
      <c r="I85" s="420"/>
      <c r="J85" s="419"/>
      <c r="K85" s="420"/>
      <c r="L85" s="419">
        <v>7</v>
      </c>
      <c r="M85" s="420">
        <v>7</v>
      </c>
      <c r="N85" s="419">
        <v>314</v>
      </c>
      <c r="O85" s="420">
        <v>310</v>
      </c>
      <c r="P85" s="419"/>
      <c r="Q85" s="420"/>
      <c r="R85" s="419"/>
      <c r="S85" s="420"/>
      <c r="T85" s="419">
        <v>0</v>
      </c>
      <c r="U85" s="420">
        <v>2</v>
      </c>
      <c r="V85" s="419">
        <v>279</v>
      </c>
      <c r="W85" s="420">
        <v>284</v>
      </c>
      <c r="X85" s="419"/>
      <c r="Y85" s="420"/>
      <c r="Z85" s="419"/>
      <c r="AA85" s="420"/>
      <c r="AB85" s="419">
        <v>1</v>
      </c>
      <c r="AC85" s="420">
        <v>0</v>
      </c>
      <c r="AD85" s="419">
        <v>1</v>
      </c>
      <c r="AE85" s="420">
        <v>0</v>
      </c>
      <c r="AF85" s="419"/>
      <c r="AG85" s="420"/>
      <c r="AH85" s="419"/>
      <c r="AI85" s="420"/>
      <c r="AJ85" s="419">
        <v>1</v>
      </c>
      <c r="AK85" s="420">
        <v>0</v>
      </c>
      <c r="AL85" s="419">
        <v>128</v>
      </c>
      <c r="AM85" s="420">
        <v>141</v>
      </c>
      <c r="AN85" s="419"/>
      <c r="AO85" s="420"/>
      <c r="AP85" s="419"/>
      <c r="AQ85" s="420"/>
      <c r="AR85" s="419">
        <v>143</v>
      </c>
      <c r="AS85" s="420">
        <v>167</v>
      </c>
      <c r="AT85" s="419"/>
      <c r="AU85" s="420"/>
      <c r="AV85" s="419"/>
      <c r="AW85" s="420"/>
      <c r="AX85" s="419"/>
      <c r="AY85" s="420"/>
      <c r="AZ85" s="419"/>
      <c r="BA85" s="421"/>
      <c r="BB85" s="422">
        <v>53432038</v>
      </c>
      <c r="BC85" s="420">
        <v>56824962</v>
      </c>
      <c r="BD85" s="419">
        <v>26045673</v>
      </c>
      <c r="BE85" s="420">
        <v>27582339.098069999</v>
      </c>
      <c r="BF85" s="419">
        <v>23221620</v>
      </c>
      <c r="BG85" s="420">
        <v>24412829</v>
      </c>
      <c r="BH85" s="419">
        <v>144571</v>
      </c>
      <c r="BI85" s="420">
        <v>0</v>
      </c>
      <c r="BJ85" s="419">
        <v>19702815</v>
      </c>
      <c r="BK85" s="420">
        <v>0</v>
      </c>
      <c r="BL85" s="419"/>
      <c r="BM85" s="423"/>
      <c r="BN85" s="370">
        <f t="shared" si="144"/>
        <v>4062</v>
      </c>
      <c r="BO85" s="371">
        <f t="shared" si="145"/>
        <v>4125</v>
      </c>
      <c r="BP85" s="372">
        <f t="shared" si="146"/>
        <v>2826</v>
      </c>
      <c r="BQ85" s="371">
        <f t="shared" si="147"/>
        <v>2814</v>
      </c>
      <c r="BR85" s="372">
        <f t="shared" si="148"/>
        <v>2523</v>
      </c>
      <c r="BS85" s="371">
        <f t="shared" si="149"/>
        <v>2556</v>
      </c>
      <c r="BT85" s="372">
        <f t="shared" si="150"/>
        <v>21</v>
      </c>
      <c r="BU85" s="371">
        <f t="shared" si="151"/>
        <v>0</v>
      </c>
      <c r="BV85" s="372">
        <f t="shared" si="152"/>
        <v>2868</v>
      </c>
      <c r="BW85" s="371">
        <f t="shared" si="153"/>
        <v>3273</v>
      </c>
      <c r="BX85" s="372">
        <f t="shared" si="154"/>
        <v>0</v>
      </c>
      <c r="BY85" s="371">
        <f t="shared" si="155"/>
        <v>0</v>
      </c>
      <c r="BZ85" s="370">
        <f t="shared" si="156"/>
        <v>13154.120630231413</v>
      </c>
      <c r="CA85" s="371">
        <f t="shared" si="157"/>
        <v>13775.748363636363</v>
      </c>
      <c r="CB85" s="372">
        <f t="shared" si="158"/>
        <v>9216.444798301487</v>
      </c>
      <c r="CC85" s="371">
        <f t="shared" si="159"/>
        <v>9801.8262608635396</v>
      </c>
      <c r="CD85" s="372">
        <f t="shared" si="160"/>
        <v>9203.9714625445904</v>
      </c>
      <c r="CE85" s="371">
        <f t="shared" si="161"/>
        <v>9551.1850547730828</v>
      </c>
      <c r="CF85" s="372">
        <f t="shared" si="162"/>
        <v>6884.333333333333</v>
      </c>
      <c r="CG85" s="371">
        <f t="shared" si="163"/>
        <v>0</v>
      </c>
      <c r="CH85" s="372">
        <f t="shared" si="164"/>
        <v>6869.8797071129711</v>
      </c>
      <c r="CI85" s="371">
        <f t="shared" si="165"/>
        <v>0</v>
      </c>
      <c r="CJ85" s="372">
        <f t="shared" si="166"/>
        <v>0</v>
      </c>
      <c r="CK85" s="371">
        <f t="shared" si="167"/>
        <v>0</v>
      </c>
      <c r="CL85" s="370">
        <f t="shared" si="168"/>
        <v>118387.08567208271</v>
      </c>
      <c r="CM85" s="371">
        <f t="shared" si="169"/>
        <v>123981.73527272727</v>
      </c>
      <c r="CN85" s="372">
        <f t="shared" si="170"/>
        <v>82948.00318471338</v>
      </c>
      <c r="CO85" s="371">
        <f t="shared" si="171"/>
        <v>88216.436347771858</v>
      </c>
      <c r="CP85" s="372">
        <f t="shared" si="172"/>
        <v>82835.743162901315</v>
      </c>
      <c r="CQ85" s="371">
        <f t="shared" si="173"/>
        <v>85960.665492957749</v>
      </c>
      <c r="CR85" s="372">
        <f t="shared" si="174"/>
        <v>61959</v>
      </c>
      <c r="CS85" s="371">
        <f t="shared" si="175"/>
        <v>0</v>
      </c>
      <c r="CT85" s="372">
        <f t="shared" si="176"/>
        <v>61828.917364016743</v>
      </c>
      <c r="CU85" s="371">
        <f t="shared" si="177"/>
        <v>0</v>
      </c>
      <c r="CV85" s="372">
        <f t="shared" si="178"/>
        <v>0</v>
      </c>
      <c r="CW85" s="371">
        <f t="shared" si="179"/>
        <v>0</v>
      </c>
      <c r="CX85" s="372">
        <f t="shared" si="180"/>
        <v>90634.526715825254</v>
      </c>
      <c r="CY85" s="371">
        <f t="shared" si="181"/>
        <v>79758.844430050332</v>
      </c>
      <c r="CZ85" s="370">
        <f t="shared" si="182"/>
        <v>449</v>
      </c>
      <c r="DA85" s="371">
        <f t="shared" si="183"/>
        <v>456</v>
      </c>
      <c r="DB85" s="372">
        <f t="shared" si="184"/>
        <v>314</v>
      </c>
      <c r="DC85" s="371">
        <f t="shared" si="185"/>
        <v>312</v>
      </c>
      <c r="DD85" s="372">
        <f t="shared" si="186"/>
        <v>280</v>
      </c>
      <c r="DE85" s="371">
        <f t="shared" si="187"/>
        <v>284</v>
      </c>
      <c r="DF85" s="372">
        <f t="shared" si="188"/>
        <v>2</v>
      </c>
      <c r="DG85" s="371">
        <f t="shared" si="189"/>
        <v>0</v>
      </c>
      <c r="DH85" s="372">
        <f t="shared" si="190"/>
        <v>271</v>
      </c>
      <c r="DI85" s="371">
        <f t="shared" si="191"/>
        <v>308</v>
      </c>
      <c r="DJ85" s="372">
        <f t="shared" si="192"/>
        <v>0</v>
      </c>
      <c r="DK85" s="371">
        <f t="shared" si="193"/>
        <v>0</v>
      </c>
      <c r="DL85" s="372">
        <f t="shared" si="194"/>
        <v>1316</v>
      </c>
      <c r="DM85" s="371">
        <f t="shared" si="195"/>
        <v>1360</v>
      </c>
      <c r="DN85" s="370">
        <f t="shared" si="196"/>
        <v>53155801.466765136</v>
      </c>
      <c r="DO85" s="371">
        <f t="shared" si="197"/>
        <v>56535671.284363635</v>
      </c>
      <c r="DP85" s="372">
        <f t="shared" si="198"/>
        <v>26045673</v>
      </c>
      <c r="DQ85" s="371">
        <f t="shared" si="199"/>
        <v>27523528.140504818</v>
      </c>
      <c r="DR85" s="372">
        <f t="shared" si="200"/>
        <v>23194008.085612368</v>
      </c>
      <c r="DS85" s="371">
        <f t="shared" si="201"/>
        <v>24412829</v>
      </c>
      <c r="DT85" s="372">
        <f t="shared" si="202"/>
        <v>123918</v>
      </c>
      <c r="DU85" s="371">
        <f t="shared" si="203"/>
        <v>0</v>
      </c>
      <c r="DV85" s="372">
        <f t="shared" si="204"/>
        <v>16755636.605648538</v>
      </c>
      <c r="DW85" s="371">
        <f t="shared" si="205"/>
        <v>0</v>
      </c>
      <c r="DX85" s="372">
        <f t="shared" si="206"/>
        <v>0</v>
      </c>
      <c r="DY85" s="371">
        <f t="shared" si="207"/>
        <v>0</v>
      </c>
      <c r="DZ85" s="372">
        <f t="shared" si="208"/>
        <v>119275037.15802604</v>
      </c>
      <c r="EA85" s="371">
        <f t="shared" si="209"/>
        <v>108472028.42486845</v>
      </c>
    </row>
    <row r="86" spans="1:131">
      <c r="A86" s="538" t="s">
        <v>31</v>
      </c>
      <c r="B86" s="539" t="s">
        <v>626</v>
      </c>
      <c r="C86" s="542"/>
      <c r="D86" s="541">
        <v>132903</v>
      </c>
      <c r="E86" s="541">
        <v>1</v>
      </c>
      <c r="F86" s="419">
        <v>206</v>
      </c>
      <c r="G86" s="420">
        <v>223</v>
      </c>
      <c r="H86" s="419"/>
      <c r="I86" s="420"/>
      <c r="J86" s="419"/>
      <c r="K86" s="420"/>
      <c r="L86" s="419">
        <v>41</v>
      </c>
      <c r="M86" s="420">
        <v>40</v>
      </c>
      <c r="N86" s="419">
        <v>320</v>
      </c>
      <c r="O86" s="420">
        <v>327</v>
      </c>
      <c r="P86" s="419"/>
      <c r="Q86" s="420"/>
      <c r="R86" s="419"/>
      <c r="S86" s="420"/>
      <c r="T86" s="419">
        <v>16</v>
      </c>
      <c r="U86" s="420">
        <v>14</v>
      </c>
      <c r="V86" s="419">
        <v>194</v>
      </c>
      <c r="W86" s="420">
        <v>266</v>
      </c>
      <c r="X86" s="419"/>
      <c r="Y86" s="420"/>
      <c r="Z86" s="419"/>
      <c r="AA86" s="420"/>
      <c r="AB86" s="419">
        <v>3</v>
      </c>
      <c r="AC86" s="420">
        <v>6</v>
      </c>
      <c r="AD86" s="419">
        <v>184</v>
      </c>
      <c r="AE86" s="420">
        <v>189</v>
      </c>
      <c r="AF86" s="419"/>
      <c r="AG86" s="420"/>
      <c r="AH86" s="419"/>
      <c r="AI86" s="420"/>
      <c r="AJ86" s="419">
        <v>24</v>
      </c>
      <c r="AK86" s="420">
        <v>23</v>
      </c>
      <c r="AL86" s="419">
        <v>185</v>
      </c>
      <c r="AM86" s="420">
        <v>202</v>
      </c>
      <c r="AN86" s="419"/>
      <c r="AO86" s="420"/>
      <c r="AP86" s="419"/>
      <c r="AQ86" s="420"/>
      <c r="AR86" s="419">
        <v>25</v>
      </c>
      <c r="AS86" s="420">
        <v>24</v>
      </c>
      <c r="AT86" s="419"/>
      <c r="AU86" s="420"/>
      <c r="AV86" s="419"/>
      <c r="AW86" s="420"/>
      <c r="AX86" s="419"/>
      <c r="AY86" s="420"/>
      <c r="AZ86" s="419"/>
      <c r="BA86" s="421"/>
      <c r="BB86" s="422">
        <v>33962233</v>
      </c>
      <c r="BC86" s="420">
        <v>34927629.272713557</v>
      </c>
      <c r="BD86" s="419">
        <v>30088443</v>
      </c>
      <c r="BE86" s="420">
        <v>30415564.636360142</v>
      </c>
      <c r="BF86" s="419">
        <v>14795759</v>
      </c>
      <c r="BG86" s="420">
        <v>20787858.999999102</v>
      </c>
      <c r="BH86" s="419">
        <v>11579205</v>
      </c>
      <c r="BI86" s="420">
        <v>11490552.363633227</v>
      </c>
      <c r="BJ86" s="419">
        <v>12944779</v>
      </c>
      <c r="BK86" s="420">
        <v>13711294.545451142</v>
      </c>
      <c r="BL86" s="419"/>
      <c r="BM86" s="423"/>
      <c r="BN86" s="370">
        <f t="shared" si="144"/>
        <v>2346</v>
      </c>
      <c r="BO86" s="371">
        <f t="shared" si="145"/>
        <v>2487</v>
      </c>
      <c r="BP86" s="372">
        <f t="shared" si="146"/>
        <v>3072</v>
      </c>
      <c r="BQ86" s="371">
        <f t="shared" si="147"/>
        <v>3111</v>
      </c>
      <c r="BR86" s="372">
        <f t="shared" si="148"/>
        <v>1782</v>
      </c>
      <c r="BS86" s="371">
        <f t="shared" si="149"/>
        <v>2466</v>
      </c>
      <c r="BT86" s="372">
        <f t="shared" si="150"/>
        <v>1944</v>
      </c>
      <c r="BU86" s="371">
        <f t="shared" si="151"/>
        <v>1977</v>
      </c>
      <c r="BV86" s="372">
        <f t="shared" si="152"/>
        <v>1965</v>
      </c>
      <c r="BW86" s="371">
        <f t="shared" si="153"/>
        <v>2106</v>
      </c>
      <c r="BX86" s="372">
        <f t="shared" si="154"/>
        <v>0</v>
      </c>
      <c r="BY86" s="371">
        <f t="shared" si="155"/>
        <v>0</v>
      </c>
      <c r="BZ86" s="370">
        <f t="shared" si="156"/>
        <v>14476.65515771526</v>
      </c>
      <c r="CA86" s="371">
        <f t="shared" si="157"/>
        <v>14044.080929921012</v>
      </c>
      <c r="CB86" s="372">
        <f t="shared" si="158"/>
        <v>9794.4150390625</v>
      </c>
      <c r="CC86" s="371">
        <f t="shared" si="159"/>
        <v>9776.7806609965101</v>
      </c>
      <c r="CD86" s="372">
        <f t="shared" si="160"/>
        <v>8302.8950617283954</v>
      </c>
      <c r="CE86" s="371">
        <f t="shared" si="161"/>
        <v>8429.7887266825237</v>
      </c>
      <c r="CF86" s="372">
        <f t="shared" si="162"/>
        <v>5956.3811728395058</v>
      </c>
      <c r="CG86" s="371">
        <f t="shared" si="163"/>
        <v>5812.1155101837257</v>
      </c>
      <c r="CH86" s="372">
        <f t="shared" si="164"/>
        <v>6587.6737913486004</v>
      </c>
      <c r="CI86" s="371">
        <f t="shared" si="165"/>
        <v>6510.586203917921</v>
      </c>
      <c r="CJ86" s="372">
        <f t="shared" si="166"/>
        <v>0</v>
      </c>
      <c r="CK86" s="371">
        <f t="shared" si="167"/>
        <v>0</v>
      </c>
      <c r="CL86" s="370">
        <f t="shared" si="168"/>
        <v>130289.89641943734</v>
      </c>
      <c r="CM86" s="371">
        <f t="shared" si="169"/>
        <v>126396.72836928911</v>
      </c>
      <c r="CN86" s="372">
        <f t="shared" si="170"/>
        <v>88149.7353515625</v>
      </c>
      <c r="CO86" s="371">
        <f t="shared" si="171"/>
        <v>87991.025948968585</v>
      </c>
      <c r="CP86" s="372">
        <f t="shared" si="172"/>
        <v>74726.055555555562</v>
      </c>
      <c r="CQ86" s="371">
        <f t="shared" si="173"/>
        <v>75868.098540142717</v>
      </c>
      <c r="CR86" s="372">
        <f t="shared" si="174"/>
        <v>53607.430555555555</v>
      </c>
      <c r="CS86" s="371">
        <f t="shared" si="175"/>
        <v>52309.039591653534</v>
      </c>
      <c r="CT86" s="372">
        <f t="shared" si="176"/>
        <v>59289.064122137403</v>
      </c>
      <c r="CU86" s="371">
        <f t="shared" si="177"/>
        <v>58595.275835261287</v>
      </c>
      <c r="CV86" s="372">
        <f t="shared" si="178"/>
        <v>0</v>
      </c>
      <c r="CW86" s="371">
        <f t="shared" si="179"/>
        <v>0</v>
      </c>
      <c r="CX86" s="372">
        <f t="shared" si="180"/>
        <v>83574.288363418091</v>
      </c>
      <c r="CY86" s="371">
        <f t="shared" si="181"/>
        <v>82355.746533363563</v>
      </c>
      <c r="CZ86" s="370">
        <f t="shared" si="182"/>
        <v>247</v>
      </c>
      <c r="DA86" s="371">
        <f t="shared" si="183"/>
        <v>263</v>
      </c>
      <c r="DB86" s="372">
        <f t="shared" si="184"/>
        <v>336</v>
      </c>
      <c r="DC86" s="371">
        <f t="shared" si="185"/>
        <v>341</v>
      </c>
      <c r="DD86" s="372">
        <f t="shared" si="186"/>
        <v>197</v>
      </c>
      <c r="DE86" s="371">
        <f t="shared" si="187"/>
        <v>272</v>
      </c>
      <c r="DF86" s="372">
        <f t="shared" si="188"/>
        <v>208</v>
      </c>
      <c r="DG86" s="371">
        <f t="shared" si="189"/>
        <v>212</v>
      </c>
      <c r="DH86" s="372">
        <f t="shared" si="190"/>
        <v>210</v>
      </c>
      <c r="DI86" s="371">
        <f t="shared" si="191"/>
        <v>226</v>
      </c>
      <c r="DJ86" s="372">
        <f t="shared" si="192"/>
        <v>0</v>
      </c>
      <c r="DK86" s="371">
        <f t="shared" si="193"/>
        <v>0</v>
      </c>
      <c r="DL86" s="372">
        <f t="shared" si="194"/>
        <v>1198</v>
      </c>
      <c r="DM86" s="371">
        <f t="shared" si="195"/>
        <v>1314</v>
      </c>
      <c r="DN86" s="370">
        <f t="shared" si="196"/>
        <v>32181604.415601023</v>
      </c>
      <c r="DO86" s="371">
        <f t="shared" si="197"/>
        <v>33242339.561123036</v>
      </c>
      <c r="DP86" s="372">
        <f t="shared" si="198"/>
        <v>29618311.078125</v>
      </c>
      <c r="DQ86" s="371">
        <f t="shared" si="199"/>
        <v>30004939.848598287</v>
      </c>
      <c r="DR86" s="372">
        <f t="shared" si="200"/>
        <v>14721032.944444446</v>
      </c>
      <c r="DS86" s="371">
        <f t="shared" si="201"/>
        <v>20636122.802918818</v>
      </c>
      <c r="DT86" s="372">
        <f t="shared" si="202"/>
        <v>11150345.555555556</v>
      </c>
      <c r="DU86" s="371">
        <f t="shared" si="203"/>
        <v>11089516.39343055</v>
      </c>
      <c r="DV86" s="372">
        <f t="shared" si="204"/>
        <v>12450703.465648854</v>
      </c>
      <c r="DW86" s="371">
        <f t="shared" si="205"/>
        <v>13242532.33876905</v>
      </c>
      <c r="DX86" s="372">
        <f t="shared" si="206"/>
        <v>0</v>
      </c>
      <c r="DY86" s="371">
        <f t="shared" si="207"/>
        <v>0</v>
      </c>
      <c r="DZ86" s="372">
        <f t="shared" si="208"/>
        <v>100121997.45937487</v>
      </c>
      <c r="EA86" s="371">
        <f t="shared" si="209"/>
        <v>108215450.94483972</v>
      </c>
    </row>
    <row r="87" spans="1:131">
      <c r="A87" s="538" t="s">
        <v>31</v>
      </c>
      <c r="B87" s="539" t="s">
        <v>627</v>
      </c>
      <c r="C87" s="542"/>
      <c r="D87" s="541">
        <v>134130</v>
      </c>
      <c r="E87" s="541">
        <v>1</v>
      </c>
      <c r="F87" s="419">
        <v>501</v>
      </c>
      <c r="G87" s="420">
        <v>517</v>
      </c>
      <c r="H87" s="419"/>
      <c r="I87" s="420"/>
      <c r="J87" s="419"/>
      <c r="K87" s="420"/>
      <c r="L87" s="419">
        <v>210</v>
      </c>
      <c r="M87" s="420">
        <v>228</v>
      </c>
      <c r="N87" s="419">
        <v>388</v>
      </c>
      <c r="O87" s="420">
        <v>386</v>
      </c>
      <c r="P87" s="419"/>
      <c r="Q87" s="420"/>
      <c r="R87" s="419"/>
      <c r="S87" s="420"/>
      <c r="T87" s="419">
        <v>191</v>
      </c>
      <c r="U87" s="420">
        <v>193</v>
      </c>
      <c r="V87" s="419">
        <v>184</v>
      </c>
      <c r="W87" s="420">
        <v>186</v>
      </c>
      <c r="X87" s="419"/>
      <c r="Y87" s="420"/>
      <c r="Z87" s="419"/>
      <c r="AA87" s="420"/>
      <c r="AB87" s="419">
        <v>230</v>
      </c>
      <c r="AC87" s="420">
        <v>219</v>
      </c>
      <c r="AD87" s="419">
        <v>0</v>
      </c>
      <c r="AE87" s="420">
        <v>0</v>
      </c>
      <c r="AF87" s="419"/>
      <c r="AG87" s="420"/>
      <c r="AH87" s="419"/>
      <c r="AI87" s="420"/>
      <c r="AJ87" s="419">
        <v>0</v>
      </c>
      <c r="AK87" s="420">
        <v>0</v>
      </c>
      <c r="AL87" s="419">
        <v>172</v>
      </c>
      <c r="AM87" s="420">
        <v>183</v>
      </c>
      <c r="AN87" s="419"/>
      <c r="AO87" s="420"/>
      <c r="AP87" s="419"/>
      <c r="AQ87" s="420"/>
      <c r="AR87" s="419">
        <v>74</v>
      </c>
      <c r="AS87" s="420">
        <v>82</v>
      </c>
      <c r="AT87" s="419"/>
      <c r="AU87" s="420"/>
      <c r="AV87" s="419"/>
      <c r="AW87" s="420"/>
      <c r="AX87" s="419"/>
      <c r="AY87" s="420"/>
      <c r="AZ87" s="419"/>
      <c r="BA87" s="421"/>
      <c r="BB87" s="422">
        <v>100928960</v>
      </c>
      <c r="BC87" s="420">
        <v>99773601</v>
      </c>
      <c r="BD87" s="419">
        <v>55487349</v>
      </c>
      <c r="BE87" s="420">
        <v>51681934</v>
      </c>
      <c r="BF87" s="419">
        <v>36426154</v>
      </c>
      <c r="BG87" s="420">
        <v>32033305.049056679</v>
      </c>
      <c r="BH87" s="419"/>
      <c r="BI87" s="420">
        <v>0</v>
      </c>
      <c r="BJ87" s="419">
        <v>16792083</v>
      </c>
      <c r="BK87" s="420">
        <v>16867057.081805769</v>
      </c>
      <c r="BL87" s="419"/>
      <c r="BM87" s="423"/>
      <c r="BN87" s="370">
        <f t="shared" si="144"/>
        <v>7029</v>
      </c>
      <c r="BO87" s="371">
        <f t="shared" si="145"/>
        <v>7389</v>
      </c>
      <c r="BP87" s="372">
        <f t="shared" si="146"/>
        <v>5784</v>
      </c>
      <c r="BQ87" s="371">
        <f t="shared" si="147"/>
        <v>5790</v>
      </c>
      <c r="BR87" s="372">
        <f t="shared" si="148"/>
        <v>4416</v>
      </c>
      <c r="BS87" s="371">
        <f t="shared" si="149"/>
        <v>4302</v>
      </c>
      <c r="BT87" s="372">
        <f t="shared" si="150"/>
        <v>0</v>
      </c>
      <c r="BU87" s="371">
        <f t="shared" si="151"/>
        <v>0</v>
      </c>
      <c r="BV87" s="372">
        <f t="shared" si="152"/>
        <v>2436</v>
      </c>
      <c r="BW87" s="371">
        <f t="shared" si="153"/>
        <v>2631</v>
      </c>
      <c r="BX87" s="372">
        <f t="shared" si="154"/>
        <v>0</v>
      </c>
      <c r="BY87" s="371">
        <f t="shared" si="155"/>
        <v>0</v>
      </c>
      <c r="BZ87" s="370">
        <f t="shared" si="156"/>
        <v>14358.935837245697</v>
      </c>
      <c r="CA87" s="371">
        <f t="shared" si="157"/>
        <v>13502.991067803492</v>
      </c>
      <c r="CB87" s="372">
        <f t="shared" si="158"/>
        <v>9593.2484439834025</v>
      </c>
      <c r="CC87" s="371">
        <f t="shared" si="159"/>
        <v>8926.0680483592405</v>
      </c>
      <c r="CD87" s="372">
        <f t="shared" si="160"/>
        <v>8248.676177536232</v>
      </c>
      <c r="CE87" s="371">
        <f t="shared" si="161"/>
        <v>7446.1425032674751</v>
      </c>
      <c r="CF87" s="372">
        <f t="shared" si="162"/>
        <v>0</v>
      </c>
      <c r="CG87" s="371">
        <f t="shared" si="163"/>
        <v>0</v>
      </c>
      <c r="CH87" s="372">
        <f t="shared" si="164"/>
        <v>6893.3017241379312</v>
      </c>
      <c r="CI87" s="371">
        <f t="shared" si="165"/>
        <v>6410.8920873454081</v>
      </c>
      <c r="CJ87" s="372">
        <f t="shared" si="166"/>
        <v>0</v>
      </c>
      <c r="CK87" s="371">
        <f t="shared" si="167"/>
        <v>0</v>
      </c>
      <c r="CL87" s="370">
        <f t="shared" si="168"/>
        <v>129230.42253521127</v>
      </c>
      <c r="CM87" s="371">
        <f t="shared" si="169"/>
        <v>121526.91961023143</v>
      </c>
      <c r="CN87" s="372">
        <f t="shared" si="170"/>
        <v>86339.235995850628</v>
      </c>
      <c r="CO87" s="371">
        <f t="shared" si="171"/>
        <v>80334.612435233168</v>
      </c>
      <c r="CP87" s="372">
        <f t="shared" si="172"/>
        <v>74238.085597826081</v>
      </c>
      <c r="CQ87" s="371">
        <f t="shared" si="173"/>
        <v>67015.282529407283</v>
      </c>
      <c r="CR87" s="372">
        <f t="shared" si="174"/>
        <v>0</v>
      </c>
      <c r="CS87" s="371">
        <f t="shared" si="175"/>
        <v>0</v>
      </c>
      <c r="CT87" s="372">
        <f t="shared" si="176"/>
        <v>62039.715517241377</v>
      </c>
      <c r="CU87" s="371">
        <f t="shared" si="177"/>
        <v>57698.028786108669</v>
      </c>
      <c r="CV87" s="372">
        <f t="shared" si="178"/>
        <v>0</v>
      </c>
      <c r="CW87" s="371">
        <f t="shared" si="179"/>
        <v>0</v>
      </c>
      <c r="CX87" s="372">
        <f t="shared" si="180"/>
        <v>96343.377189166204</v>
      </c>
      <c r="CY87" s="371">
        <f t="shared" si="181"/>
        <v>90011.265176705696</v>
      </c>
      <c r="CZ87" s="370">
        <f t="shared" si="182"/>
        <v>711</v>
      </c>
      <c r="DA87" s="371">
        <f t="shared" si="183"/>
        <v>745</v>
      </c>
      <c r="DB87" s="372">
        <f t="shared" si="184"/>
        <v>579</v>
      </c>
      <c r="DC87" s="371">
        <f t="shared" si="185"/>
        <v>579</v>
      </c>
      <c r="DD87" s="372">
        <f t="shared" si="186"/>
        <v>414</v>
      </c>
      <c r="DE87" s="371">
        <f t="shared" si="187"/>
        <v>405</v>
      </c>
      <c r="DF87" s="372">
        <f t="shared" si="188"/>
        <v>0</v>
      </c>
      <c r="DG87" s="371">
        <f t="shared" si="189"/>
        <v>0</v>
      </c>
      <c r="DH87" s="372">
        <f t="shared" si="190"/>
        <v>246</v>
      </c>
      <c r="DI87" s="371">
        <f t="shared" si="191"/>
        <v>265</v>
      </c>
      <c r="DJ87" s="372">
        <f t="shared" si="192"/>
        <v>0</v>
      </c>
      <c r="DK87" s="371">
        <f t="shared" si="193"/>
        <v>0</v>
      </c>
      <c r="DL87" s="372">
        <f t="shared" si="194"/>
        <v>1950</v>
      </c>
      <c r="DM87" s="371">
        <f t="shared" si="195"/>
        <v>1994</v>
      </c>
      <c r="DN87" s="370">
        <f t="shared" si="196"/>
        <v>91882830.422535211</v>
      </c>
      <c r="DO87" s="371">
        <f t="shared" si="197"/>
        <v>90537555.109622419</v>
      </c>
      <c r="DP87" s="372">
        <f t="shared" si="198"/>
        <v>49990417.641597517</v>
      </c>
      <c r="DQ87" s="371">
        <f t="shared" si="199"/>
        <v>46513740.600000001</v>
      </c>
      <c r="DR87" s="372">
        <f t="shared" si="200"/>
        <v>30734567.437499996</v>
      </c>
      <c r="DS87" s="371">
        <f t="shared" si="201"/>
        <v>27141189.424409948</v>
      </c>
      <c r="DT87" s="372">
        <f t="shared" si="202"/>
        <v>0</v>
      </c>
      <c r="DU87" s="371">
        <f t="shared" si="203"/>
        <v>0</v>
      </c>
      <c r="DV87" s="372">
        <f t="shared" si="204"/>
        <v>15261770.017241379</v>
      </c>
      <c r="DW87" s="371">
        <f t="shared" si="205"/>
        <v>15289977.628318798</v>
      </c>
      <c r="DX87" s="372">
        <f t="shared" si="206"/>
        <v>0</v>
      </c>
      <c r="DY87" s="371">
        <f t="shared" si="207"/>
        <v>0</v>
      </c>
      <c r="DZ87" s="372">
        <f t="shared" si="208"/>
        <v>187869585.51887411</v>
      </c>
      <c r="EA87" s="371">
        <f t="shared" si="209"/>
        <v>179482462.76235116</v>
      </c>
    </row>
    <row r="88" spans="1:131">
      <c r="A88" s="538" t="s">
        <v>31</v>
      </c>
      <c r="B88" s="539" t="s">
        <v>628</v>
      </c>
      <c r="C88" s="542"/>
      <c r="D88" s="541">
        <v>137351</v>
      </c>
      <c r="E88" s="541">
        <v>1</v>
      </c>
      <c r="F88" s="419">
        <v>298</v>
      </c>
      <c r="G88" s="420">
        <v>306</v>
      </c>
      <c r="H88" s="419"/>
      <c r="I88" s="420"/>
      <c r="J88" s="419"/>
      <c r="K88" s="420"/>
      <c r="L88" s="419">
        <v>57</v>
      </c>
      <c r="M88" s="420">
        <v>54</v>
      </c>
      <c r="N88" s="419">
        <v>330</v>
      </c>
      <c r="O88" s="420">
        <v>350</v>
      </c>
      <c r="P88" s="419"/>
      <c r="Q88" s="420"/>
      <c r="R88" s="419"/>
      <c r="S88" s="420"/>
      <c r="T88" s="419">
        <v>50</v>
      </c>
      <c r="U88" s="420">
        <v>49</v>
      </c>
      <c r="V88" s="419">
        <v>268</v>
      </c>
      <c r="W88" s="420">
        <v>242</v>
      </c>
      <c r="X88" s="419"/>
      <c r="Y88" s="420"/>
      <c r="Z88" s="419"/>
      <c r="AA88" s="420"/>
      <c r="AB88" s="419">
        <v>43</v>
      </c>
      <c r="AC88" s="420">
        <v>42</v>
      </c>
      <c r="AD88" s="419">
        <v>225</v>
      </c>
      <c r="AE88" s="420">
        <v>257</v>
      </c>
      <c r="AF88" s="419"/>
      <c r="AG88" s="420"/>
      <c r="AH88" s="419"/>
      <c r="AI88" s="420"/>
      <c r="AJ88" s="419">
        <v>114</v>
      </c>
      <c r="AK88" s="420">
        <v>120</v>
      </c>
      <c r="AL88" s="419">
        <v>1</v>
      </c>
      <c r="AM88" s="420">
        <v>0</v>
      </c>
      <c r="AN88" s="419"/>
      <c r="AO88" s="420"/>
      <c r="AP88" s="419"/>
      <c r="AQ88" s="420"/>
      <c r="AR88" s="419">
        <v>1</v>
      </c>
      <c r="AS88" s="420">
        <v>0</v>
      </c>
      <c r="AT88" s="419"/>
      <c r="AU88" s="420"/>
      <c r="AV88" s="419"/>
      <c r="AW88" s="420"/>
      <c r="AX88" s="419"/>
      <c r="AY88" s="420"/>
      <c r="AZ88" s="419"/>
      <c r="BA88" s="421"/>
      <c r="BB88" s="422">
        <v>41539850</v>
      </c>
      <c r="BC88" s="420">
        <v>43370219</v>
      </c>
      <c r="BD88" s="419">
        <v>32170966</v>
      </c>
      <c r="BE88" s="420">
        <v>35209291</v>
      </c>
      <c r="BF88" s="419">
        <v>22444608</v>
      </c>
      <c r="BG88" s="420">
        <v>21231258</v>
      </c>
      <c r="BH88" s="419">
        <v>22444608</v>
      </c>
      <c r="BI88" s="420">
        <v>21543132</v>
      </c>
      <c r="BJ88" s="419">
        <v>97495</v>
      </c>
      <c r="BK88" s="420">
        <v>0</v>
      </c>
      <c r="BL88" s="419"/>
      <c r="BM88" s="423"/>
      <c r="BN88" s="370">
        <f t="shared" si="144"/>
        <v>3366</v>
      </c>
      <c r="BO88" s="371">
        <f t="shared" si="145"/>
        <v>3402</v>
      </c>
      <c r="BP88" s="372">
        <f t="shared" si="146"/>
        <v>3570</v>
      </c>
      <c r="BQ88" s="371">
        <f t="shared" si="147"/>
        <v>3738</v>
      </c>
      <c r="BR88" s="372">
        <f t="shared" si="148"/>
        <v>2928</v>
      </c>
      <c r="BS88" s="371">
        <f t="shared" si="149"/>
        <v>2682</v>
      </c>
      <c r="BT88" s="372">
        <f t="shared" si="150"/>
        <v>3393</v>
      </c>
      <c r="BU88" s="371">
        <f t="shared" si="151"/>
        <v>3753</v>
      </c>
      <c r="BV88" s="372">
        <f t="shared" si="152"/>
        <v>21</v>
      </c>
      <c r="BW88" s="371">
        <f t="shared" si="153"/>
        <v>0</v>
      </c>
      <c r="BX88" s="372">
        <f t="shared" si="154"/>
        <v>0</v>
      </c>
      <c r="BY88" s="371">
        <f t="shared" si="155"/>
        <v>0</v>
      </c>
      <c r="BZ88" s="370">
        <f t="shared" si="156"/>
        <v>12341.013071895424</v>
      </c>
      <c r="CA88" s="371">
        <f t="shared" si="157"/>
        <v>12748.447677836566</v>
      </c>
      <c r="CB88" s="372">
        <f t="shared" si="158"/>
        <v>9011.475070028011</v>
      </c>
      <c r="CC88" s="371">
        <f t="shared" si="159"/>
        <v>9419.2859818084544</v>
      </c>
      <c r="CD88" s="372">
        <f t="shared" si="160"/>
        <v>7665.5081967213118</v>
      </c>
      <c r="CE88" s="371">
        <f t="shared" si="161"/>
        <v>7916.2035794183448</v>
      </c>
      <c r="CF88" s="372">
        <f t="shared" si="162"/>
        <v>6614.9743589743593</v>
      </c>
      <c r="CG88" s="371">
        <f t="shared" si="163"/>
        <v>5740.2430055955238</v>
      </c>
      <c r="CH88" s="372">
        <f t="shared" si="164"/>
        <v>4642.6190476190477</v>
      </c>
      <c r="CI88" s="371">
        <f t="shared" si="165"/>
        <v>0</v>
      </c>
      <c r="CJ88" s="372">
        <f t="shared" si="166"/>
        <v>0</v>
      </c>
      <c r="CK88" s="371">
        <f t="shared" si="167"/>
        <v>0</v>
      </c>
      <c r="CL88" s="370">
        <f t="shared" si="168"/>
        <v>111069.11764705883</v>
      </c>
      <c r="CM88" s="371">
        <f t="shared" si="169"/>
        <v>114736.02910052909</v>
      </c>
      <c r="CN88" s="372">
        <f t="shared" si="170"/>
        <v>81103.275630252101</v>
      </c>
      <c r="CO88" s="371">
        <f t="shared" si="171"/>
        <v>84773.573836276089</v>
      </c>
      <c r="CP88" s="372">
        <f t="shared" si="172"/>
        <v>68989.573770491814</v>
      </c>
      <c r="CQ88" s="371">
        <f t="shared" si="173"/>
        <v>71245.832214765105</v>
      </c>
      <c r="CR88" s="372">
        <f t="shared" si="174"/>
        <v>59534.769230769234</v>
      </c>
      <c r="CS88" s="371">
        <f t="shared" si="175"/>
        <v>51662.187050359717</v>
      </c>
      <c r="CT88" s="372">
        <f t="shared" si="176"/>
        <v>41783.571428571428</v>
      </c>
      <c r="CU88" s="371">
        <f t="shared" si="177"/>
        <v>0</v>
      </c>
      <c r="CV88" s="372">
        <f t="shared" si="178"/>
        <v>0</v>
      </c>
      <c r="CW88" s="371">
        <f t="shared" si="179"/>
        <v>0</v>
      </c>
      <c r="CX88" s="372">
        <f t="shared" si="180"/>
        <v>80728.473582489227</v>
      </c>
      <c r="CY88" s="371">
        <f t="shared" si="181"/>
        <v>80873.30091819966</v>
      </c>
      <c r="CZ88" s="370">
        <f t="shared" si="182"/>
        <v>355</v>
      </c>
      <c r="DA88" s="371">
        <f t="shared" si="183"/>
        <v>360</v>
      </c>
      <c r="DB88" s="372">
        <f t="shared" si="184"/>
        <v>380</v>
      </c>
      <c r="DC88" s="371">
        <f t="shared" si="185"/>
        <v>399</v>
      </c>
      <c r="DD88" s="372">
        <f t="shared" si="186"/>
        <v>311</v>
      </c>
      <c r="DE88" s="371">
        <f t="shared" si="187"/>
        <v>284</v>
      </c>
      <c r="DF88" s="372">
        <f t="shared" si="188"/>
        <v>339</v>
      </c>
      <c r="DG88" s="371">
        <f t="shared" si="189"/>
        <v>377</v>
      </c>
      <c r="DH88" s="372">
        <f t="shared" si="190"/>
        <v>2</v>
      </c>
      <c r="DI88" s="371">
        <f t="shared" si="191"/>
        <v>0</v>
      </c>
      <c r="DJ88" s="372">
        <f t="shared" si="192"/>
        <v>0</v>
      </c>
      <c r="DK88" s="371">
        <f t="shared" si="193"/>
        <v>0</v>
      </c>
      <c r="DL88" s="372">
        <f t="shared" si="194"/>
        <v>1387</v>
      </c>
      <c r="DM88" s="371">
        <f t="shared" si="195"/>
        <v>1420</v>
      </c>
      <c r="DN88" s="370">
        <f t="shared" si="196"/>
        <v>39429536.764705881</v>
      </c>
      <c r="DO88" s="371">
        <f t="shared" si="197"/>
        <v>41304970.47619047</v>
      </c>
      <c r="DP88" s="372">
        <f t="shared" si="198"/>
        <v>30819244.739495799</v>
      </c>
      <c r="DQ88" s="371">
        <f t="shared" si="199"/>
        <v>33824655.960674159</v>
      </c>
      <c r="DR88" s="372">
        <f t="shared" si="200"/>
        <v>21455757.442622956</v>
      </c>
      <c r="DS88" s="371">
        <f t="shared" si="201"/>
        <v>20233816.34899329</v>
      </c>
      <c r="DT88" s="372">
        <f t="shared" si="202"/>
        <v>20182286.769230772</v>
      </c>
      <c r="DU88" s="371">
        <f t="shared" si="203"/>
        <v>19476644.517985612</v>
      </c>
      <c r="DV88" s="372">
        <f t="shared" si="204"/>
        <v>83567.142857142855</v>
      </c>
      <c r="DW88" s="371">
        <f t="shared" si="205"/>
        <v>0</v>
      </c>
      <c r="DX88" s="372">
        <f t="shared" si="206"/>
        <v>0</v>
      </c>
      <c r="DY88" s="371">
        <f t="shared" si="207"/>
        <v>0</v>
      </c>
      <c r="DZ88" s="372">
        <f t="shared" si="208"/>
        <v>111970392.85891256</v>
      </c>
      <c r="EA88" s="371">
        <f t="shared" si="209"/>
        <v>114840087.30384351</v>
      </c>
    </row>
    <row r="89" spans="1:131">
      <c r="A89" s="538" t="s">
        <v>31</v>
      </c>
      <c r="B89" s="543" t="s">
        <v>629</v>
      </c>
      <c r="C89" s="542" t="s">
        <v>634</v>
      </c>
      <c r="D89" s="541">
        <v>133650</v>
      </c>
      <c r="E89" s="541">
        <v>3</v>
      </c>
      <c r="F89" s="419">
        <v>81</v>
      </c>
      <c r="G89" s="420">
        <v>88</v>
      </c>
      <c r="H89" s="419"/>
      <c r="I89" s="420"/>
      <c r="J89" s="419"/>
      <c r="K89" s="420"/>
      <c r="L89" s="419">
        <v>64</v>
      </c>
      <c r="M89" s="420">
        <v>64</v>
      </c>
      <c r="N89" s="419">
        <v>127</v>
      </c>
      <c r="O89" s="420">
        <v>118</v>
      </c>
      <c r="P89" s="419"/>
      <c r="Q89" s="420"/>
      <c r="R89" s="419"/>
      <c r="S89" s="420"/>
      <c r="T89" s="419">
        <v>51</v>
      </c>
      <c r="U89" s="420">
        <v>52</v>
      </c>
      <c r="V89" s="419">
        <v>102</v>
      </c>
      <c r="W89" s="420">
        <v>90</v>
      </c>
      <c r="X89" s="419"/>
      <c r="Y89" s="420"/>
      <c r="Z89" s="419"/>
      <c r="AA89" s="420"/>
      <c r="AB89" s="419">
        <v>54</v>
      </c>
      <c r="AC89" s="420">
        <v>58</v>
      </c>
      <c r="AD89" s="419">
        <v>46</v>
      </c>
      <c r="AE89" s="420">
        <v>47</v>
      </c>
      <c r="AF89" s="419"/>
      <c r="AG89" s="420"/>
      <c r="AH89" s="419"/>
      <c r="AI89" s="420"/>
      <c r="AJ89" s="419">
        <v>23</v>
      </c>
      <c r="AK89" s="420">
        <v>28</v>
      </c>
      <c r="AL89" s="419">
        <v>0</v>
      </c>
      <c r="AM89" s="420">
        <v>0</v>
      </c>
      <c r="AN89" s="419"/>
      <c r="AO89" s="420"/>
      <c r="AP89" s="419"/>
      <c r="AQ89" s="420"/>
      <c r="AR89" s="419">
        <v>0</v>
      </c>
      <c r="AS89" s="420">
        <v>0</v>
      </c>
      <c r="AT89" s="419"/>
      <c r="AU89" s="420"/>
      <c r="AV89" s="419"/>
      <c r="AW89" s="420"/>
      <c r="AX89" s="419"/>
      <c r="AY89" s="420"/>
      <c r="AZ89" s="419"/>
      <c r="BA89" s="421"/>
      <c r="BB89" s="422">
        <v>15699911</v>
      </c>
      <c r="BC89" s="420">
        <v>15103156.818167379</v>
      </c>
      <c r="BD89" s="419">
        <v>14986804</v>
      </c>
      <c r="BE89" s="420">
        <v>13502229.99999073</v>
      </c>
      <c r="BF89" s="419">
        <v>10651836</v>
      </c>
      <c r="BG89" s="420">
        <v>9645748.1818094291</v>
      </c>
      <c r="BH89" s="419">
        <v>4246645</v>
      </c>
      <c r="BI89" s="420">
        <v>4358188.6363599673</v>
      </c>
      <c r="BJ89" s="419"/>
      <c r="BK89" s="420">
        <v>0</v>
      </c>
      <c r="BL89" s="419"/>
      <c r="BM89" s="423"/>
      <c r="BN89" s="370">
        <f t="shared" si="144"/>
        <v>1497</v>
      </c>
      <c r="BO89" s="371">
        <f t="shared" si="145"/>
        <v>1560</v>
      </c>
      <c r="BP89" s="372">
        <f t="shared" si="146"/>
        <v>1755</v>
      </c>
      <c r="BQ89" s="371">
        <f t="shared" si="147"/>
        <v>1686</v>
      </c>
      <c r="BR89" s="372">
        <f t="shared" si="148"/>
        <v>1566</v>
      </c>
      <c r="BS89" s="371">
        <f t="shared" si="149"/>
        <v>1506</v>
      </c>
      <c r="BT89" s="372">
        <f t="shared" si="150"/>
        <v>690</v>
      </c>
      <c r="BU89" s="371">
        <f t="shared" si="151"/>
        <v>759</v>
      </c>
      <c r="BV89" s="372">
        <f t="shared" si="152"/>
        <v>0</v>
      </c>
      <c r="BW89" s="371">
        <f t="shared" si="153"/>
        <v>0</v>
      </c>
      <c r="BX89" s="372">
        <f t="shared" si="154"/>
        <v>0</v>
      </c>
      <c r="BY89" s="371">
        <f t="shared" si="155"/>
        <v>0</v>
      </c>
      <c r="BZ89" s="370">
        <f t="shared" si="156"/>
        <v>10487.582498329994</v>
      </c>
      <c r="CA89" s="371">
        <f t="shared" si="157"/>
        <v>9681.5107808765242</v>
      </c>
      <c r="CB89" s="372">
        <f t="shared" si="158"/>
        <v>8539.4894586894588</v>
      </c>
      <c r="CC89" s="371">
        <f t="shared" si="159"/>
        <v>8008.4400948936709</v>
      </c>
      <c r="CD89" s="372">
        <f t="shared" si="160"/>
        <v>6801.9386973180081</v>
      </c>
      <c r="CE89" s="371">
        <f t="shared" si="161"/>
        <v>6404.8792707897937</v>
      </c>
      <c r="CF89" s="372">
        <f t="shared" si="162"/>
        <v>6154.557971014493</v>
      </c>
      <c r="CG89" s="371">
        <f t="shared" si="163"/>
        <v>5742.0140136494956</v>
      </c>
      <c r="CH89" s="372">
        <f t="shared" si="164"/>
        <v>0</v>
      </c>
      <c r="CI89" s="371">
        <f t="shared" si="165"/>
        <v>0</v>
      </c>
      <c r="CJ89" s="372">
        <f t="shared" si="166"/>
        <v>0</v>
      </c>
      <c r="CK89" s="371">
        <f t="shared" si="167"/>
        <v>0</v>
      </c>
      <c r="CL89" s="370">
        <f t="shared" si="168"/>
        <v>94388.242484969946</v>
      </c>
      <c r="CM89" s="371">
        <f t="shared" si="169"/>
        <v>87133.597027888725</v>
      </c>
      <c r="CN89" s="372">
        <f t="shared" si="170"/>
        <v>76855.405128205137</v>
      </c>
      <c r="CO89" s="371">
        <f t="shared" si="171"/>
        <v>72075.960854043034</v>
      </c>
      <c r="CP89" s="372">
        <f t="shared" si="172"/>
        <v>61217.448275862072</v>
      </c>
      <c r="CQ89" s="371">
        <f t="shared" si="173"/>
        <v>57643.913437108145</v>
      </c>
      <c r="CR89" s="372">
        <f t="shared" si="174"/>
        <v>55391.02173913044</v>
      </c>
      <c r="CS89" s="371">
        <f t="shared" si="175"/>
        <v>51678.12612284546</v>
      </c>
      <c r="CT89" s="372">
        <f t="shared" si="176"/>
        <v>0</v>
      </c>
      <c r="CU89" s="371">
        <f t="shared" si="177"/>
        <v>0</v>
      </c>
      <c r="CV89" s="372">
        <f t="shared" si="178"/>
        <v>0</v>
      </c>
      <c r="CW89" s="371">
        <f t="shared" si="179"/>
        <v>0</v>
      </c>
      <c r="CX89" s="372">
        <f t="shared" si="180"/>
        <v>74340.254934627068</v>
      </c>
      <c r="CY89" s="371">
        <f t="shared" si="181"/>
        <v>69549.318791434518</v>
      </c>
      <c r="CZ89" s="370">
        <f t="shared" si="182"/>
        <v>145</v>
      </c>
      <c r="DA89" s="371">
        <f t="shared" si="183"/>
        <v>152</v>
      </c>
      <c r="DB89" s="372">
        <f t="shared" si="184"/>
        <v>178</v>
      </c>
      <c r="DC89" s="371">
        <f t="shared" si="185"/>
        <v>170</v>
      </c>
      <c r="DD89" s="372">
        <f t="shared" si="186"/>
        <v>156</v>
      </c>
      <c r="DE89" s="371">
        <f t="shared" si="187"/>
        <v>148</v>
      </c>
      <c r="DF89" s="372">
        <f t="shared" si="188"/>
        <v>69</v>
      </c>
      <c r="DG89" s="371">
        <f t="shared" si="189"/>
        <v>75</v>
      </c>
      <c r="DH89" s="372">
        <f t="shared" si="190"/>
        <v>0</v>
      </c>
      <c r="DI89" s="371">
        <f t="shared" si="191"/>
        <v>0</v>
      </c>
      <c r="DJ89" s="372">
        <f t="shared" si="192"/>
        <v>0</v>
      </c>
      <c r="DK89" s="371">
        <f t="shared" si="193"/>
        <v>0</v>
      </c>
      <c r="DL89" s="372">
        <f t="shared" si="194"/>
        <v>548</v>
      </c>
      <c r="DM89" s="371">
        <f t="shared" si="195"/>
        <v>545</v>
      </c>
      <c r="DN89" s="370">
        <f t="shared" si="196"/>
        <v>13686295.160320641</v>
      </c>
      <c r="DO89" s="371">
        <f t="shared" si="197"/>
        <v>13244306.748239087</v>
      </c>
      <c r="DP89" s="372">
        <f t="shared" si="198"/>
        <v>13680262.112820514</v>
      </c>
      <c r="DQ89" s="371">
        <f t="shared" si="199"/>
        <v>12252913.345187316</v>
      </c>
      <c r="DR89" s="372">
        <f t="shared" si="200"/>
        <v>9549921.931034483</v>
      </c>
      <c r="DS89" s="371">
        <f t="shared" si="201"/>
        <v>8531299.1886920054</v>
      </c>
      <c r="DT89" s="372">
        <f t="shared" si="202"/>
        <v>3821980.5000000005</v>
      </c>
      <c r="DU89" s="371">
        <f t="shared" si="203"/>
        <v>3875859.4592134096</v>
      </c>
      <c r="DV89" s="372">
        <f t="shared" si="204"/>
        <v>0</v>
      </c>
      <c r="DW89" s="371">
        <f t="shared" si="205"/>
        <v>0</v>
      </c>
      <c r="DX89" s="372">
        <f t="shared" si="206"/>
        <v>0</v>
      </c>
      <c r="DY89" s="371">
        <f t="shared" si="207"/>
        <v>0</v>
      </c>
      <c r="DZ89" s="372">
        <f t="shared" si="208"/>
        <v>40738459.704175636</v>
      </c>
      <c r="EA89" s="371">
        <f t="shared" si="209"/>
        <v>37904378.741331816</v>
      </c>
    </row>
    <row r="90" spans="1:131">
      <c r="A90" s="538" t="s">
        <v>31</v>
      </c>
      <c r="B90" s="539" t="s">
        <v>630</v>
      </c>
      <c r="C90" s="542"/>
      <c r="D90" s="541">
        <v>136172</v>
      </c>
      <c r="E90" s="541">
        <v>3</v>
      </c>
      <c r="F90" s="419">
        <v>85</v>
      </c>
      <c r="G90" s="420">
        <v>89</v>
      </c>
      <c r="H90" s="419"/>
      <c r="I90" s="420"/>
      <c r="J90" s="419"/>
      <c r="K90" s="420"/>
      <c r="L90" s="419">
        <v>7</v>
      </c>
      <c r="M90" s="420">
        <v>8</v>
      </c>
      <c r="N90" s="419">
        <v>137</v>
      </c>
      <c r="O90" s="420">
        <v>124</v>
      </c>
      <c r="P90" s="419"/>
      <c r="Q90" s="420"/>
      <c r="R90" s="419"/>
      <c r="S90" s="420"/>
      <c r="T90" s="419">
        <v>9</v>
      </c>
      <c r="U90" s="420">
        <v>6</v>
      </c>
      <c r="V90" s="419">
        <v>126</v>
      </c>
      <c r="W90" s="420">
        <v>121</v>
      </c>
      <c r="X90" s="419"/>
      <c r="Y90" s="420"/>
      <c r="Z90" s="419"/>
      <c r="AA90" s="420"/>
      <c r="AB90" s="419">
        <v>4</v>
      </c>
      <c r="AC90" s="420">
        <v>3</v>
      </c>
      <c r="AD90" s="419">
        <v>66</v>
      </c>
      <c r="AE90" s="420">
        <v>51</v>
      </c>
      <c r="AF90" s="419"/>
      <c r="AG90" s="420"/>
      <c r="AH90" s="419"/>
      <c r="AI90" s="420"/>
      <c r="AJ90" s="419">
        <v>10</v>
      </c>
      <c r="AK90" s="420">
        <v>14</v>
      </c>
      <c r="AL90" s="419">
        <v>1</v>
      </c>
      <c r="AM90" s="420">
        <v>0</v>
      </c>
      <c r="AN90" s="419"/>
      <c r="AO90" s="420"/>
      <c r="AP90" s="419"/>
      <c r="AQ90" s="420"/>
      <c r="AR90" s="419">
        <v>15</v>
      </c>
      <c r="AS90" s="420">
        <v>17</v>
      </c>
      <c r="AT90" s="419"/>
      <c r="AU90" s="420"/>
      <c r="AV90" s="419"/>
      <c r="AW90" s="420"/>
      <c r="AX90" s="419"/>
      <c r="AY90" s="420"/>
      <c r="AZ90" s="419"/>
      <c r="BA90" s="421"/>
      <c r="BB90" s="422">
        <v>8976190.7300000004</v>
      </c>
      <c r="BC90" s="420">
        <v>10362847</v>
      </c>
      <c r="BD90" s="419">
        <v>10455006.060000001</v>
      </c>
      <c r="BE90" s="420">
        <v>9883271</v>
      </c>
      <c r="BF90" s="419">
        <v>8054027.8099999996</v>
      </c>
      <c r="BG90" s="420">
        <v>8149410</v>
      </c>
      <c r="BH90" s="419">
        <v>3837743.14</v>
      </c>
      <c r="BI90" s="420">
        <v>3551391</v>
      </c>
      <c r="BJ90" s="419">
        <v>783632.23</v>
      </c>
      <c r="BK90" s="420">
        <v>860461</v>
      </c>
      <c r="BL90" s="419"/>
      <c r="BM90" s="423"/>
      <c r="BN90" s="370">
        <f t="shared" si="144"/>
        <v>849</v>
      </c>
      <c r="BO90" s="371">
        <f t="shared" si="145"/>
        <v>897</v>
      </c>
      <c r="BP90" s="372">
        <f t="shared" si="146"/>
        <v>1341</v>
      </c>
      <c r="BQ90" s="371">
        <f t="shared" si="147"/>
        <v>1188</v>
      </c>
      <c r="BR90" s="372">
        <f t="shared" si="148"/>
        <v>1182</v>
      </c>
      <c r="BS90" s="371">
        <f t="shared" si="149"/>
        <v>1125</v>
      </c>
      <c r="BT90" s="372">
        <f t="shared" si="150"/>
        <v>714</v>
      </c>
      <c r="BU90" s="371">
        <f t="shared" si="151"/>
        <v>627</v>
      </c>
      <c r="BV90" s="372">
        <f t="shared" si="152"/>
        <v>189</v>
      </c>
      <c r="BW90" s="371">
        <f t="shared" si="153"/>
        <v>204</v>
      </c>
      <c r="BX90" s="372">
        <f t="shared" si="154"/>
        <v>0</v>
      </c>
      <c r="BY90" s="371">
        <f t="shared" si="155"/>
        <v>0</v>
      </c>
      <c r="BZ90" s="370">
        <f t="shared" si="156"/>
        <v>10572.662815076561</v>
      </c>
      <c r="CA90" s="371">
        <f t="shared" si="157"/>
        <v>11552.783723522854</v>
      </c>
      <c r="CB90" s="372">
        <f t="shared" si="158"/>
        <v>7796.4251006711411</v>
      </c>
      <c r="CC90" s="371">
        <f t="shared" si="159"/>
        <v>8319.2516835016831</v>
      </c>
      <c r="CD90" s="372">
        <f t="shared" si="160"/>
        <v>6813.8983164128595</v>
      </c>
      <c r="CE90" s="371">
        <f t="shared" si="161"/>
        <v>7243.92</v>
      </c>
      <c r="CF90" s="372">
        <f t="shared" si="162"/>
        <v>5374.990392156863</v>
      </c>
      <c r="CG90" s="371">
        <f t="shared" si="163"/>
        <v>5664.1004784688994</v>
      </c>
      <c r="CH90" s="372">
        <f t="shared" si="164"/>
        <v>4146.2022751322747</v>
      </c>
      <c r="CI90" s="371">
        <f t="shared" si="165"/>
        <v>4217.9460784313724</v>
      </c>
      <c r="CJ90" s="372">
        <f t="shared" si="166"/>
        <v>0</v>
      </c>
      <c r="CK90" s="371">
        <f t="shared" si="167"/>
        <v>0</v>
      </c>
      <c r="CL90" s="370">
        <f t="shared" si="168"/>
        <v>95153.965335689049</v>
      </c>
      <c r="CM90" s="371">
        <f t="shared" si="169"/>
        <v>103975.05351170569</v>
      </c>
      <c r="CN90" s="372">
        <f t="shared" si="170"/>
        <v>70167.825906040263</v>
      </c>
      <c r="CO90" s="371">
        <f t="shared" si="171"/>
        <v>74873.265151515152</v>
      </c>
      <c r="CP90" s="372">
        <f t="shared" si="172"/>
        <v>61325.084847715734</v>
      </c>
      <c r="CQ90" s="371">
        <f t="shared" si="173"/>
        <v>65195.28</v>
      </c>
      <c r="CR90" s="372">
        <f t="shared" si="174"/>
        <v>48374.913529411766</v>
      </c>
      <c r="CS90" s="371">
        <f t="shared" si="175"/>
        <v>50976.904306220094</v>
      </c>
      <c r="CT90" s="372">
        <f t="shared" si="176"/>
        <v>37315.820476190471</v>
      </c>
      <c r="CU90" s="371">
        <f t="shared" si="177"/>
        <v>37961.51470588235</v>
      </c>
      <c r="CV90" s="372">
        <f t="shared" si="178"/>
        <v>0</v>
      </c>
      <c r="CW90" s="371">
        <f t="shared" si="179"/>
        <v>0</v>
      </c>
      <c r="CX90" s="372">
        <f t="shared" si="180"/>
        <v>67922.771693962291</v>
      </c>
      <c r="CY90" s="371">
        <f t="shared" si="181"/>
        <v>73584.674157590591</v>
      </c>
      <c r="CZ90" s="370">
        <f t="shared" si="182"/>
        <v>92</v>
      </c>
      <c r="DA90" s="371">
        <f t="shared" si="183"/>
        <v>97</v>
      </c>
      <c r="DB90" s="372">
        <f t="shared" si="184"/>
        <v>146</v>
      </c>
      <c r="DC90" s="371">
        <f t="shared" si="185"/>
        <v>130</v>
      </c>
      <c r="DD90" s="372">
        <f t="shared" si="186"/>
        <v>130</v>
      </c>
      <c r="DE90" s="371">
        <f t="shared" si="187"/>
        <v>124</v>
      </c>
      <c r="DF90" s="372">
        <f t="shared" si="188"/>
        <v>76</v>
      </c>
      <c r="DG90" s="371">
        <f t="shared" si="189"/>
        <v>65</v>
      </c>
      <c r="DH90" s="372">
        <f t="shared" si="190"/>
        <v>16</v>
      </c>
      <c r="DI90" s="371">
        <f t="shared" si="191"/>
        <v>17</v>
      </c>
      <c r="DJ90" s="372">
        <f t="shared" si="192"/>
        <v>0</v>
      </c>
      <c r="DK90" s="371">
        <f t="shared" si="193"/>
        <v>0</v>
      </c>
      <c r="DL90" s="372">
        <f t="shared" si="194"/>
        <v>460</v>
      </c>
      <c r="DM90" s="371">
        <f t="shared" si="195"/>
        <v>433</v>
      </c>
      <c r="DN90" s="370">
        <f t="shared" si="196"/>
        <v>8754164.8108833916</v>
      </c>
      <c r="DO90" s="371">
        <f t="shared" si="197"/>
        <v>10085580.190635452</v>
      </c>
      <c r="DP90" s="372">
        <f t="shared" si="198"/>
        <v>10244502.582281878</v>
      </c>
      <c r="DQ90" s="371">
        <f t="shared" si="199"/>
        <v>9733524.4696969707</v>
      </c>
      <c r="DR90" s="372">
        <f t="shared" si="200"/>
        <v>7972261.0302030453</v>
      </c>
      <c r="DS90" s="371">
        <f t="shared" si="201"/>
        <v>8084214.7199999997</v>
      </c>
      <c r="DT90" s="372">
        <f t="shared" si="202"/>
        <v>3676493.4282352943</v>
      </c>
      <c r="DU90" s="371">
        <f t="shared" si="203"/>
        <v>3313498.7799043059</v>
      </c>
      <c r="DV90" s="372">
        <f t="shared" si="204"/>
        <v>597053.12761904753</v>
      </c>
      <c r="DW90" s="371">
        <f t="shared" si="205"/>
        <v>645345.75</v>
      </c>
      <c r="DX90" s="372">
        <f t="shared" si="206"/>
        <v>0</v>
      </c>
      <c r="DY90" s="371">
        <f t="shared" si="207"/>
        <v>0</v>
      </c>
      <c r="DZ90" s="372">
        <f t="shared" si="208"/>
        <v>31244474.979222655</v>
      </c>
      <c r="EA90" s="371">
        <f t="shared" si="209"/>
        <v>31862163.910236727</v>
      </c>
    </row>
    <row r="91" spans="1:131">
      <c r="A91" s="538" t="s">
        <v>31</v>
      </c>
      <c r="B91" s="539" t="s">
        <v>631</v>
      </c>
      <c r="C91" s="542"/>
      <c r="D91" s="541">
        <v>138354</v>
      </c>
      <c r="E91" s="541">
        <v>3</v>
      </c>
      <c r="F91" s="419">
        <v>63</v>
      </c>
      <c r="G91" s="420">
        <v>68</v>
      </c>
      <c r="H91" s="419"/>
      <c r="I91" s="420"/>
      <c r="J91" s="419"/>
      <c r="K91" s="420"/>
      <c r="L91" s="419">
        <v>10</v>
      </c>
      <c r="M91" s="420">
        <v>12</v>
      </c>
      <c r="N91" s="419">
        <v>63</v>
      </c>
      <c r="O91" s="420">
        <v>59</v>
      </c>
      <c r="P91" s="419"/>
      <c r="Q91" s="420"/>
      <c r="R91" s="419"/>
      <c r="S91" s="420"/>
      <c r="T91" s="419">
        <v>8</v>
      </c>
      <c r="U91" s="420">
        <v>6</v>
      </c>
      <c r="V91" s="419">
        <v>96</v>
      </c>
      <c r="W91" s="420">
        <v>101</v>
      </c>
      <c r="X91" s="419"/>
      <c r="Y91" s="420"/>
      <c r="Z91" s="419"/>
      <c r="AA91" s="420"/>
      <c r="AB91" s="419">
        <v>2</v>
      </c>
      <c r="AC91" s="420">
        <v>2</v>
      </c>
      <c r="AD91" s="419">
        <v>30</v>
      </c>
      <c r="AE91" s="420">
        <v>33</v>
      </c>
      <c r="AF91" s="419"/>
      <c r="AG91" s="420"/>
      <c r="AH91" s="419"/>
      <c r="AI91" s="420"/>
      <c r="AJ91" s="419">
        <v>15</v>
      </c>
      <c r="AK91" s="420">
        <v>10</v>
      </c>
      <c r="AL91" s="419">
        <v>22</v>
      </c>
      <c r="AM91" s="420">
        <v>0</v>
      </c>
      <c r="AN91" s="419"/>
      <c r="AO91" s="420"/>
      <c r="AP91" s="419"/>
      <c r="AQ91" s="420"/>
      <c r="AR91" s="419">
        <v>10</v>
      </c>
      <c r="AS91" s="420">
        <v>5</v>
      </c>
      <c r="AT91" s="419"/>
      <c r="AU91" s="420"/>
      <c r="AV91" s="419"/>
      <c r="AW91" s="420"/>
      <c r="AX91" s="419"/>
      <c r="AY91" s="420"/>
      <c r="AZ91" s="419"/>
      <c r="BA91" s="421"/>
      <c r="BB91" s="422">
        <v>7058356</v>
      </c>
      <c r="BC91" s="420">
        <v>7737572</v>
      </c>
      <c r="BD91" s="419">
        <v>5029866</v>
      </c>
      <c r="BE91" s="420">
        <v>4871714</v>
      </c>
      <c r="BF91" s="419">
        <v>6445898</v>
      </c>
      <c r="BG91" s="420">
        <v>6766055</v>
      </c>
      <c r="BH91" s="419">
        <v>2316786</v>
      </c>
      <c r="BI91" s="420">
        <v>2630089</v>
      </c>
      <c r="BJ91" s="419">
        <v>1704427</v>
      </c>
      <c r="BK91" s="420">
        <v>1910937</v>
      </c>
      <c r="BL91" s="419"/>
      <c r="BM91" s="423"/>
      <c r="BN91" s="370">
        <f t="shared" si="144"/>
        <v>687</v>
      </c>
      <c r="BO91" s="371">
        <f t="shared" si="145"/>
        <v>756</v>
      </c>
      <c r="BP91" s="372">
        <f t="shared" si="146"/>
        <v>663</v>
      </c>
      <c r="BQ91" s="371">
        <f t="shared" si="147"/>
        <v>603</v>
      </c>
      <c r="BR91" s="372">
        <f t="shared" si="148"/>
        <v>888</v>
      </c>
      <c r="BS91" s="371">
        <f t="shared" si="149"/>
        <v>933</v>
      </c>
      <c r="BT91" s="372">
        <f t="shared" si="150"/>
        <v>450</v>
      </c>
      <c r="BU91" s="371">
        <f t="shared" si="151"/>
        <v>417</v>
      </c>
      <c r="BV91" s="372">
        <f t="shared" si="152"/>
        <v>318</v>
      </c>
      <c r="BW91" s="371">
        <f t="shared" si="153"/>
        <v>60</v>
      </c>
      <c r="BX91" s="372">
        <f t="shared" si="154"/>
        <v>0</v>
      </c>
      <c r="BY91" s="371">
        <f t="shared" si="155"/>
        <v>0</v>
      </c>
      <c r="BZ91" s="370">
        <f t="shared" si="156"/>
        <v>10274.171761280932</v>
      </c>
      <c r="CA91" s="371">
        <f t="shared" si="157"/>
        <v>10234.883597883598</v>
      </c>
      <c r="CB91" s="372">
        <f t="shared" si="158"/>
        <v>7586.5248868778281</v>
      </c>
      <c r="CC91" s="371">
        <f t="shared" si="159"/>
        <v>8079.1276948590385</v>
      </c>
      <c r="CD91" s="372">
        <f t="shared" si="160"/>
        <v>7258.8941441441439</v>
      </c>
      <c r="CE91" s="371">
        <f t="shared" si="161"/>
        <v>7251.9346195069666</v>
      </c>
      <c r="CF91" s="372">
        <f t="shared" si="162"/>
        <v>5148.413333333333</v>
      </c>
      <c r="CG91" s="371">
        <f t="shared" si="163"/>
        <v>6307.1678657074344</v>
      </c>
      <c r="CH91" s="372">
        <f t="shared" si="164"/>
        <v>5359.833333333333</v>
      </c>
      <c r="CI91" s="371">
        <f t="shared" si="165"/>
        <v>31848.95</v>
      </c>
      <c r="CJ91" s="372">
        <f t="shared" si="166"/>
        <v>0</v>
      </c>
      <c r="CK91" s="371">
        <f t="shared" si="167"/>
        <v>0</v>
      </c>
      <c r="CL91" s="370">
        <f t="shared" si="168"/>
        <v>92467.545851528383</v>
      </c>
      <c r="CM91" s="371">
        <f t="shared" si="169"/>
        <v>92113.952380952382</v>
      </c>
      <c r="CN91" s="372">
        <f t="shared" si="170"/>
        <v>68278.723981900446</v>
      </c>
      <c r="CO91" s="371">
        <f t="shared" si="171"/>
        <v>72712.149253731346</v>
      </c>
      <c r="CP91" s="372">
        <f t="shared" si="172"/>
        <v>65330.047297297293</v>
      </c>
      <c r="CQ91" s="371">
        <f t="shared" si="173"/>
        <v>65267.411575562699</v>
      </c>
      <c r="CR91" s="372">
        <f t="shared" si="174"/>
        <v>46335.719999999994</v>
      </c>
      <c r="CS91" s="371">
        <f t="shared" si="175"/>
        <v>56764.510791366913</v>
      </c>
      <c r="CT91" s="372">
        <f t="shared" si="176"/>
        <v>48238.5</v>
      </c>
      <c r="CU91" s="371">
        <f t="shared" si="177"/>
        <v>286640.55</v>
      </c>
      <c r="CV91" s="372">
        <f t="shared" si="178"/>
        <v>0</v>
      </c>
      <c r="CW91" s="371">
        <f t="shared" si="179"/>
        <v>0</v>
      </c>
      <c r="CX91" s="372">
        <f t="shared" si="180"/>
        <v>67802.521269628953</v>
      </c>
      <c r="CY91" s="371">
        <f t="shared" si="181"/>
        <v>76662.249994190744</v>
      </c>
      <c r="CZ91" s="370">
        <f t="shared" si="182"/>
        <v>73</v>
      </c>
      <c r="DA91" s="371">
        <f t="shared" si="183"/>
        <v>80</v>
      </c>
      <c r="DB91" s="372">
        <f t="shared" si="184"/>
        <v>71</v>
      </c>
      <c r="DC91" s="371">
        <f t="shared" si="185"/>
        <v>65</v>
      </c>
      <c r="DD91" s="372">
        <f t="shared" si="186"/>
        <v>98</v>
      </c>
      <c r="DE91" s="371">
        <f t="shared" si="187"/>
        <v>103</v>
      </c>
      <c r="DF91" s="372">
        <f t="shared" si="188"/>
        <v>45</v>
      </c>
      <c r="DG91" s="371">
        <f t="shared" si="189"/>
        <v>43</v>
      </c>
      <c r="DH91" s="372">
        <f t="shared" si="190"/>
        <v>32</v>
      </c>
      <c r="DI91" s="371">
        <f t="shared" si="191"/>
        <v>5</v>
      </c>
      <c r="DJ91" s="372">
        <f t="shared" si="192"/>
        <v>0</v>
      </c>
      <c r="DK91" s="371">
        <f t="shared" si="193"/>
        <v>0</v>
      </c>
      <c r="DL91" s="372">
        <f t="shared" si="194"/>
        <v>319</v>
      </c>
      <c r="DM91" s="371">
        <f t="shared" si="195"/>
        <v>296</v>
      </c>
      <c r="DN91" s="370">
        <f t="shared" si="196"/>
        <v>6750130.8471615715</v>
      </c>
      <c r="DO91" s="371">
        <f t="shared" si="197"/>
        <v>7369116.1904761903</v>
      </c>
      <c r="DP91" s="372">
        <f t="shared" si="198"/>
        <v>4847789.4027149314</v>
      </c>
      <c r="DQ91" s="371">
        <f t="shared" si="199"/>
        <v>4726289.7014925377</v>
      </c>
      <c r="DR91" s="372">
        <f t="shared" si="200"/>
        <v>6402344.6351351347</v>
      </c>
      <c r="DS91" s="371">
        <f t="shared" si="201"/>
        <v>6722543.3922829581</v>
      </c>
      <c r="DT91" s="372">
        <f t="shared" si="202"/>
        <v>2085107.3999999997</v>
      </c>
      <c r="DU91" s="371">
        <f t="shared" si="203"/>
        <v>2440873.9640287771</v>
      </c>
      <c r="DV91" s="372">
        <f t="shared" si="204"/>
        <v>1543632</v>
      </c>
      <c r="DW91" s="371">
        <f t="shared" si="205"/>
        <v>1433202.75</v>
      </c>
      <c r="DX91" s="372">
        <f t="shared" si="206"/>
        <v>0</v>
      </c>
      <c r="DY91" s="371">
        <f t="shared" si="207"/>
        <v>0</v>
      </c>
      <c r="DZ91" s="372">
        <f t="shared" si="208"/>
        <v>21629004.285011634</v>
      </c>
      <c r="EA91" s="371">
        <f t="shared" si="209"/>
        <v>22692025.998280462</v>
      </c>
    </row>
    <row r="92" spans="1:131">
      <c r="A92" s="538" t="s">
        <v>31</v>
      </c>
      <c r="B92" s="539" t="s">
        <v>632</v>
      </c>
      <c r="C92" s="542"/>
      <c r="D92" s="541">
        <v>433660</v>
      </c>
      <c r="E92" s="541">
        <v>4</v>
      </c>
      <c r="F92" s="419">
        <v>54</v>
      </c>
      <c r="G92" s="420">
        <v>53</v>
      </c>
      <c r="H92" s="419"/>
      <c r="I92" s="420"/>
      <c r="J92" s="419"/>
      <c r="K92" s="420"/>
      <c r="L92" s="419">
        <v>18</v>
      </c>
      <c r="M92" s="420">
        <v>18</v>
      </c>
      <c r="N92" s="419">
        <v>89</v>
      </c>
      <c r="O92" s="420">
        <v>90</v>
      </c>
      <c r="P92" s="419"/>
      <c r="Q92" s="420"/>
      <c r="R92" s="419"/>
      <c r="S92" s="420"/>
      <c r="T92" s="419">
        <v>20</v>
      </c>
      <c r="U92" s="420">
        <v>24</v>
      </c>
      <c r="V92" s="419">
        <v>116</v>
      </c>
      <c r="W92" s="420">
        <v>123</v>
      </c>
      <c r="X92" s="419"/>
      <c r="Y92" s="420"/>
      <c r="Z92" s="419"/>
      <c r="AA92" s="420"/>
      <c r="AB92" s="419">
        <v>31</v>
      </c>
      <c r="AC92" s="420">
        <v>32</v>
      </c>
      <c r="AD92" s="419">
        <v>93</v>
      </c>
      <c r="AE92" s="420">
        <v>92</v>
      </c>
      <c r="AF92" s="419"/>
      <c r="AG92" s="420"/>
      <c r="AH92" s="419"/>
      <c r="AI92" s="420"/>
      <c r="AJ92" s="419">
        <v>24</v>
      </c>
      <c r="AK92" s="420">
        <v>24</v>
      </c>
      <c r="AL92" s="419">
        <v>2</v>
      </c>
      <c r="AM92" s="420">
        <v>0</v>
      </c>
      <c r="AN92" s="419"/>
      <c r="AO92" s="420"/>
      <c r="AP92" s="419"/>
      <c r="AQ92" s="420"/>
      <c r="AR92" s="419">
        <v>0</v>
      </c>
      <c r="AS92" s="420">
        <v>0</v>
      </c>
      <c r="AT92" s="419"/>
      <c r="AU92" s="420"/>
      <c r="AV92" s="419"/>
      <c r="AW92" s="420"/>
      <c r="AX92" s="419"/>
      <c r="AY92" s="420"/>
      <c r="AZ92" s="419"/>
      <c r="BA92" s="421"/>
      <c r="BB92" s="422">
        <v>7823483</v>
      </c>
      <c r="BC92" s="369">
        <v>7515610.7998949997</v>
      </c>
      <c r="BD92" s="419">
        <v>8685416</v>
      </c>
      <c r="BE92" s="420">
        <v>9022424.727841001</v>
      </c>
      <c r="BF92" s="419">
        <v>10091770</v>
      </c>
      <c r="BG92" s="420">
        <v>10463328.330661001</v>
      </c>
      <c r="BH92" s="419">
        <v>5984282</v>
      </c>
      <c r="BI92" s="420">
        <v>5736150.6991090002</v>
      </c>
      <c r="BJ92" s="419">
        <v>90000</v>
      </c>
      <c r="BK92" s="420">
        <v>0</v>
      </c>
      <c r="BL92" s="419"/>
      <c r="BM92" s="423"/>
      <c r="BN92" s="370">
        <f t="shared" si="144"/>
        <v>702</v>
      </c>
      <c r="BO92" s="371">
        <f t="shared" si="145"/>
        <v>693</v>
      </c>
      <c r="BP92" s="372">
        <f t="shared" si="146"/>
        <v>1041</v>
      </c>
      <c r="BQ92" s="371">
        <f t="shared" si="147"/>
        <v>1098</v>
      </c>
      <c r="BR92" s="372">
        <f t="shared" si="148"/>
        <v>1416</v>
      </c>
      <c r="BS92" s="371">
        <f t="shared" si="149"/>
        <v>1491</v>
      </c>
      <c r="BT92" s="372">
        <f t="shared" si="150"/>
        <v>1125</v>
      </c>
      <c r="BU92" s="371">
        <f t="shared" si="151"/>
        <v>1116</v>
      </c>
      <c r="BV92" s="372">
        <f t="shared" si="152"/>
        <v>18</v>
      </c>
      <c r="BW92" s="371">
        <f t="shared" si="153"/>
        <v>0</v>
      </c>
      <c r="BX92" s="372">
        <f t="shared" si="154"/>
        <v>0</v>
      </c>
      <c r="BY92" s="371">
        <f t="shared" si="155"/>
        <v>0</v>
      </c>
      <c r="BZ92" s="370">
        <f t="shared" si="156"/>
        <v>11144.562678062679</v>
      </c>
      <c r="CA92" s="371">
        <f t="shared" si="157"/>
        <v>10845.037229285714</v>
      </c>
      <c r="CB92" s="372">
        <f t="shared" si="158"/>
        <v>8343.3390970220935</v>
      </c>
      <c r="CC92" s="371">
        <f t="shared" si="159"/>
        <v>8217.1445608752292</v>
      </c>
      <c r="CD92" s="372">
        <f t="shared" si="160"/>
        <v>7126.9562146892658</v>
      </c>
      <c r="CE92" s="371">
        <f t="shared" si="161"/>
        <v>7017.6581694574115</v>
      </c>
      <c r="CF92" s="372">
        <f t="shared" si="162"/>
        <v>5319.3617777777781</v>
      </c>
      <c r="CG92" s="371">
        <f t="shared" si="163"/>
        <v>5139.9199812804663</v>
      </c>
      <c r="CH92" s="372">
        <f t="shared" si="164"/>
        <v>5000</v>
      </c>
      <c r="CI92" s="371">
        <f t="shared" si="165"/>
        <v>0</v>
      </c>
      <c r="CJ92" s="372">
        <f t="shared" si="166"/>
        <v>0</v>
      </c>
      <c r="CK92" s="371">
        <f t="shared" si="167"/>
        <v>0</v>
      </c>
      <c r="CL92" s="370">
        <f t="shared" si="168"/>
        <v>100301.06410256411</v>
      </c>
      <c r="CM92" s="371">
        <f t="shared" si="169"/>
        <v>97605.335063571431</v>
      </c>
      <c r="CN92" s="372">
        <f t="shared" si="170"/>
        <v>75090.051873198841</v>
      </c>
      <c r="CO92" s="371">
        <f t="shared" si="171"/>
        <v>73954.301047877059</v>
      </c>
      <c r="CP92" s="372">
        <f t="shared" si="172"/>
        <v>64142.605932203391</v>
      </c>
      <c r="CQ92" s="371">
        <f t="shared" si="173"/>
        <v>63158.923525116705</v>
      </c>
      <c r="CR92" s="372">
        <f t="shared" si="174"/>
        <v>47874.256000000001</v>
      </c>
      <c r="CS92" s="371">
        <f t="shared" si="175"/>
        <v>46259.279831524196</v>
      </c>
      <c r="CT92" s="372">
        <f t="shared" si="176"/>
        <v>45000</v>
      </c>
      <c r="CU92" s="371">
        <f t="shared" si="177"/>
        <v>0</v>
      </c>
      <c r="CV92" s="372">
        <f t="shared" si="178"/>
        <v>0</v>
      </c>
      <c r="CW92" s="371">
        <f t="shared" si="179"/>
        <v>0</v>
      </c>
      <c r="CX92" s="372">
        <f t="shared" si="180"/>
        <v>68292.49058970288</v>
      </c>
      <c r="CY92" s="371">
        <f t="shared" si="181"/>
        <v>66922.102446976874</v>
      </c>
      <c r="CZ92" s="370">
        <f t="shared" si="182"/>
        <v>72</v>
      </c>
      <c r="DA92" s="371">
        <f t="shared" si="183"/>
        <v>71</v>
      </c>
      <c r="DB92" s="372">
        <f t="shared" si="184"/>
        <v>109</v>
      </c>
      <c r="DC92" s="371">
        <f t="shared" si="185"/>
        <v>114</v>
      </c>
      <c r="DD92" s="372">
        <f t="shared" si="186"/>
        <v>147</v>
      </c>
      <c r="DE92" s="371">
        <f t="shared" si="187"/>
        <v>155</v>
      </c>
      <c r="DF92" s="372">
        <f t="shared" si="188"/>
        <v>117</v>
      </c>
      <c r="DG92" s="371">
        <f t="shared" si="189"/>
        <v>116</v>
      </c>
      <c r="DH92" s="372">
        <f t="shared" si="190"/>
        <v>2</v>
      </c>
      <c r="DI92" s="371">
        <f t="shared" si="191"/>
        <v>0</v>
      </c>
      <c r="DJ92" s="372">
        <f t="shared" si="192"/>
        <v>0</v>
      </c>
      <c r="DK92" s="371">
        <f t="shared" si="193"/>
        <v>0</v>
      </c>
      <c r="DL92" s="372">
        <f t="shared" si="194"/>
        <v>447</v>
      </c>
      <c r="DM92" s="371">
        <f t="shared" si="195"/>
        <v>456</v>
      </c>
      <c r="DN92" s="370">
        <f t="shared" si="196"/>
        <v>7221676.615384616</v>
      </c>
      <c r="DO92" s="371">
        <f t="shared" si="197"/>
        <v>6929978.7895135712</v>
      </c>
      <c r="DP92" s="372">
        <f t="shared" si="198"/>
        <v>8184815.6541786734</v>
      </c>
      <c r="DQ92" s="371">
        <f t="shared" si="199"/>
        <v>8430790.3194579855</v>
      </c>
      <c r="DR92" s="372">
        <f t="shared" si="200"/>
        <v>9428963.0720338989</v>
      </c>
      <c r="DS92" s="371">
        <f t="shared" si="201"/>
        <v>9789633.1463930886</v>
      </c>
      <c r="DT92" s="372">
        <f t="shared" si="202"/>
        <v>5601287.9520000005</v>
      </c>
      <c r="DU92" s="371">
        <f t="shared" si="203"/>
        <v>5366076.4604568072</v>
      </c>
      <c r="DV92" s="372">
        <f t="shared" si="204"/>
        <v>90000</v>
      </c>
      <c r="DW92" s="371">
        <f t="shared" si="205"/>
        <v>0</v>
      </c>
      <c r="DX92" s="372">
        <f t="shared" si="206"/>
        <v>0</v>
      </c>
      <c r="DY92" s="371">
        <f t="shared" si="207"/>
        <v>0</v>
      </c>
      <c r="DZ92" s="372">
        <f t="shared" si="208"/>
        <v>30526743.293597188</v>
      </c>
      <c r="EA92" s="371">
        <f t="shared" si="209"/>
        <v>30516478.715821456</v>
      </c>
    </row>
    <row r="93" spans="1:131">
      <c r="A93" s="538" t="s">
        <v>31</v>
      </c>
      <c r="B93" s="539" t="s">
        <v>633</v>
      </c>
      <c r="C93" s="542"/>
      <c r="D93" s="541">
        <v>262129</v>
      </c>
      <c r="E93" s="541">
        <v>6</v>
      </c>
      <c r="F93" s="419">
        <v>29</v>
      </c>
      <c r="G93" s="420">
        <v>33</v>
      </c>
      <c r="H93" s="419"/>
      <c r="I93" s="420"/>
      <c r="J93" s="419"/>
      <c r="K93" s="420"/>
      <c r="L93" s="419">
        <v>0</v>
      </c>
      <c r="M93" s="420">
        <v>0</v>
      </c>
      <c r="N93" s="419">
        <v>24</v>
      </c>
      <c r="O93" s="420">
        <v>22</v>
      </c>
      <c r="P93" s="419"/>
      <c r="Q93" s="420"/>
      <c r="R93" s="419"/>
      <c r="S93" s="420"/>
      <c r="T93" s="419">
        <v>0</v>
      </c>
      <c r="U93" s="420">
        <v>0</v>
      </c>
      <c r="V93" s="419">
        <v>19</v>
      </c>
      <c r="W93" s="420">
        <v>22</v>
      </c>
      <c r="X93" s="419"/>
      <c r="Y93" s="420"/>
      <c r="Z93" s="419"/>
      <c r="AA93" s="420"/>
      <c r="AB93" s="419">
        <v>0</v>
      </c>
      <c r="AC93" s="420">
        <v>0</v>
      </c>
      <c r="AD93" s="419">
        <v>1</v>
      </c>
      <c r="AE93" s="420">
        <v>21</v>
      </c>
      <c r="AF93" s="419"/>
      <c r="AG93" s="420"/>
      <c r="AH93" s="419"/>
      <c r="AI93" s="420"/>
      <c r="AJ93" s="419">
        <v>0</v>
      </c>
      <c r="AK93" s="420">
        <v>0</v>
      </c>
      <c r="AL93" s="419">
        <v>0</v>
      </c>
      <c r="AM93" s="420">
        <v>1</v>
      </c>
      <c r="AN93" s="419"/>
      <c r="AO93" s="420"/>
      <c r="AP93" s="419"/>
      <c r="AQ93" s="420"/>
      <c r="AR93" s="419">
        <v>0</v>
      </c>
      <c r="AS93" s="420">
        <v>0</v>
      </c>
      <c r="AT93" s="419"/>
      <c r="AU93" s="420"/>
      <c r="AV93" s="419"/>
      <c r="AW93" s="420"/>
      <c r="AX93" s="419"/>
      <c r="AY93" s="420"/>
      <c r="AZ93" s="419"/>
      <c r="BA93" s="421"/>
      <c r="BB93" s="422">
        <v>2557642</v>
      </c>
      <c r="BC93" s="420">
        <v>2904811.18</v>
      </c>
      <c r="BD93" s="419">
        <v>1663633</v>
      </c>
      <c r="BE93" s="420">
        <v>1541096.4</v>
      </c>
      <c r="BF93" s="419">
        <v>1106341</v>
      </c>
      <c r="BG93" s="420">
        <v>1281834.8999999999</v>
      </c>
      <c r="BH93" s="419">
        <v>44412</v>
      </c>
      <c r="BI93" s="420">
        <v>44856.46</v>
      </c>
      <c r="BJ93" s="419"/>
      <c r="BK93" s="420">
        <v>0</v>
      </c>
      <c r="BL93" s="419"/>
      <c r="BM93" s="423"/>
      <c r="BN93" s="370">
        <f t="shared" si="144"/>
        <v>261</v>
      </c>
      <c r="BO93" s="371">
        <f t="shared" si="145"/>
        <v>297</v>
      </c>
      <c r="BP93" s="372">
        <f t="shared" si="146"/>
        <v>216</v>
      </c>
      <c r="BQ93" s="371">
        <f t="shared" si="147"/>
        <v>198</v>
      </c>
      <c r="BR93" s="372">
        <f t="shared" si="148"/>
        <v>171</v>
      </c>
      <c r="BS93" s="371">
        <f t="shared" si="149"/>
        <v>198</v>
      </c>
      <c r="BT93" s="372">
        <f t="shared" si="150"/>
        <v>9</v>
      </c>
      <c r="BU93" s="371">
        <f t="shared" si="151"/>
        <v>189</v>
      </c>
      <c r="BV93" s="372">
        <f t="shared" si="152"/>
        <v>0</v>
      </c>
      <c r="BW93" s="371">
        <f t="shared" si="153"/>
        <v>9</v>
      </c>
      <c r="BX93" s="372">
        <f t="shared" si="154"/>
        <v>0</v>
      </c>
      <c r="BY93" s="371">
        <f t="shared" si="155"/>
        <v>0</v>
      </c>
      <c r="BZ93" s="370">
        <f t="shared" si="156"/>
        <v>9799.3946360153259</v>
      </c>
      <c r="CA93" s="371">
        <f t="shared" si="157"/>
        <v>9780.5090235690241</v>
      </c>
      <c r="CB93" s="372">
        <f t="shared" si="158"/>
        <v>7702.0046296296296</v>
      </c>
      <c r="CC93" s="371">
        <f t="shared" si="159"/>
        <v>7783.3151515151512</v>
      </c>
      <c r="CD93" s="372">
        <f t="shared" si="160"/>
        <v>6469.8304093567249</v>
      </c>
      <c r="CE93" s="371">
        <f t="shared" si="161"/>
        <v>6473.9136363636362</v>
      </c>
      <c r="CF93" s="372">
        <f t="shared" si="162"/>
        <v>4934.666666666667</v>
      </c>
      <c r="CG93" s="371">
        <f t="shared" si="163"/>
        <v>237.3357671957672</v>
      </c>
      <c r="CH93" s="372">
        <f t="shared" si="164"/>
        <v>0</v>
      </c>
      <c r="CI93" s="371">
        <f t="shared" si="165"/>
        <v>0</v>
      </c>
      <c r="CJ93" s="372">
        <f t="shared" si="166"/>
        <v>0</v>
      </c>
      <c r="CK93" s="371">
        <f t="shared" si="167"/>
        <v>0</v>
      </c>
      <c r="CL93" s="370">
        <f t="shared" si="168"/>
        <v>88194.551724137928</v>
      </c>
      <c r="CM93" s="371">
        <f t="shared" si="169"/>
        <v>88024.581212121222</v>
      </c>
      <c r="CN93" s="372">
        <f t="shared" si="170"/>
        <v>69318.041666666672</v>
      </c>
      <c r="CO93" s="371">
        <f t="shared" si="171"/>
        <v>70049.836363636365</v>
      </c>
      <c r="CP93" s="372">
        <f t="shared" si="172"/>
        <v>58228.473684210527</v>
      </c>
      <c r="CQ93" s="371">
        <f t="shared" si="173"/>
        <v>58265.222727272725</v>
      </c>
      <c r="CR93" s="372">
        <f t="shared" si="174"/>
        <v>44412</v>
      </c>
      <c r="CS93" s="371">
        <f t="shared" si="175"/>
        <v>2136.0219047619048</v>
      </c>
      <c r="CT93" s="372">
        <f t="shared" si="176"/>
        <v>0</v>
      </c>
      <c r="CU93" s="371">
        <f t="shared" si="177"/>
        <v>0</v>
      </c>
      <c r="CV93" s="372">
        <f t="shared" si="178"/>
        <v>0</v>
      </c>
      <c r="CW93" s="371">
        <f t="shared" si="179"/>
        <v>0</v>
      </c>
      <c r="CX93" s="372">
        <f t="shared" si="180"/>
        <v>73589.42465753424</v>
      </c>
      <c r="CY93" s="371">
        <f t="shared" si="181"/>
        <v>58309.080202020203</v>
      </c>
      <c r="CZ93" s="370">
        <f t="shared" si="182"/>
        <v>29</v>
      </c>
      <c r="DA93" s="371">
        <f t="shared" si="183"/>
        <v>33</v>
      </c>
      <c r="DB93" s="372">
        <f t="shared" si="184"/>
        <v>24</v>
      </c>
      <c r="DC93" s="371">
        <f t="shared" si="185"/>
        <v>22</v>
      </c>
      <c r="DD93" s="372">
        <f t="shared" si="186"/>
        <v>19</v>
      </c>
      <c r="DE93" s="371">
        <f t="shared" si="187"/>
        <v>22</v>
      </c>
      <c r="DF93" s="372">
        <f t="shared" si="188"/>
        <v>1</v>
      </c>
      <c r="DG93" s="371">
        <f t="shared" si="189"/>
        <v>21</v>
      </c>
      <c r="DH93" s="372">
        <f t="shared" si="190"/>
        <v>0</v>
      </c>
      <c r="DI93" s="371">
        <f t="shared" si="191"/>
        <v>1</v>
      </c>
      <c r="DJ93" s="372">
        <f t="shared" si="192"/>
        <v>0</v>
      </c>
      <c r="DK93" s="371">
        <f t="shared" si="193"/>
        <v>0</v>
      </c>
      <c r="DL93" s="372">
        <f t="shared" si="194"/>
        <v>73</v>
      </c>
      <c r="DM93" s="371">
        <f t="shared" si="195"/>
        <v>99</v>
      </c>
      <c r="DN93" s="370">
        <f t="shared" si="196"/>
        <v>2557642</v>
      </c>
      <c r="DO93" s="371">
        <f t="shared" si="197"/>
        <v>2904811.18</v>
      </c>
      <c r="DP93" s="372">
        <f t="shared" si="198"/>
        <v>1663633</v>
      </c>
      <c r="DQ93" s="371">
        <f t="shared" si="199"/>
        <v>1541096.4</v>
      </c>
      <c r="DR93" s="372">
        <f t="shared" si="200"/>
        <v>1106341</v>
      </c>
      <c r="DS93" s="371">
        <f t="shared" si="201"/>
        <v>1281834.8999999999</v>
      </c>
      <c r="DT93" s="372">
        <f t="shared" si="202"/>
        <v>44412</v>
      </c>
      <c r="DU93" s="371">
        <f t="shared" si="203"/>
        <v>44856.46</v>
      </c>
      <c r="DV93" s="372">
        <f t="shared" si="204"/>
        <v>0</v>
      </c>
      <c r="DW93" s="371">
        <f t="shared" si="205"/>
        <v>0</v>
      </c>
      <c r="DX93" s="372">
        <f t="shared" si="206"/>
        <v>0</v>
      </c>
      <c r="DY93" s="371">
        <f t="shared" si="207"/>
        <v>0</v>
      </c>
      <c r="DZ93" s="372">
        <f t="shared" si="208"/>
        <v>5372028</v>
      </c>
      <c r="EA93" s="371">
        <f t="shared" si="209"/>
        <v>5772598.9400000004</v>
      </c>
    </row>
    <row r="94" spans="1:131" ht="15">
      <c r="A94" s="517" t="s">
        <v>31</v>
      </c>
      <c r="B94" s="518" t="s">
        <v>593</v>
      </c>
      <c r="C94" s="519"/>
      <c r="D94" s="520">
        <v>132709</v>
      </c>
      <c r="E94" s="520">
        <v>7</v>
      </c>
      <c r="F94" s="419"/>
      <c r="G94" s="420"/>
      <c r="H94" s="419"/>
      <c r="I94" s="420"/>
      <c r="J94" s="419"/>
      <c r="K94" s="420"/>
      <c r="L94" s="419"/>
      <c r="M94" s="420"/>
      <c r="N94" s="419"/>
      <c r="O94" s="420"/>
      <c r="P94" s="419"/>
      <c r="Q94" s="420"/>
      <c r="R94" s="419"/>
      <c r="S94" s="420"/>
      <c r="T94" s="419"/>
      <c r="U94" s="420"/>
      <c r="V94" s="419"/>
      <c r="W94" s="420"/>
      <c r="X94" s="419"/>
      <c r="Y94" s="420"/>
      <c r="Z94" s="419"/>
      <c r="AA94" s="420"/>
      <c r="AB94" s="419"/>
      <c r="AC94" s="420"/>
      <c r="AD94" s="419"/>
      <c r="AE94" s="420"/>
      <c r="AF94" s="419"/>
      <c r="AG94" s="420"/>
      <c r="AH94" s="419"/>
      <c r="AI94" s="420"/>
      <c r="AJ94" s="419"/>
      <c r="AK94" s="420"/>
      <c r="AL94" s="419"/>
      <c r="AM94" s="420"/>
      <c r="AN94" s="419"/>
      <c r="AO94" s="420"/>
      <c r="AP94" s="419"/>
      <c r="AQ94" s="420"/>
      <c r="AR94" s="419"/>
      <c r="AS94" s="420"/>
      <c r="AT94" s="419">
        <v>405</v>
      </c>
      <c r="AU94" s="522">
        <v>432</v>
      </c>
      <c r="AV94" s="419"/>
      <c r="AW94" s="420"/>
      <c r="AX94" s="419"/>
      <c r="AY94" s="420"/>
      <c r="AZ94" s="419"/>
      <c r="BA94" s="421"/>
      <c r="BB94" s="422"/>
      <c r="BC94" s="420"/>
      <c r="BD94" s="419"/>
      <c r="BE94" s="420"/>
      <c r="BF94" s="419"/>
      <c r="BG94" s="420"/>
      <c r="BH94" s="419"/>
      <c r="BI94" s="420"/>
      <c r="BJ94" s="419"/>
      <c r="BK94" s="420"/>
      <c r="BL94" s="419">
        <v>24246945</v>
      </c>
      <c r="BM94" s="523">
        <v>25142468</v>
      </c>
      <c r="BN94" s="370">
        <f t="shared" si="144"/>
        <v>0</v>
      </c>
      <c r="BO94" s="371">
        <f t="shared" si="145"/>
        <v>0</v>
      </c>
      <c r="BP94" s="372">
        <f t="shared" si="146"/>
        <v>0</v>
      </c>
      <c r="BQ94" s="371">
        <f t="shared" si="147"/>
        <v>0</v>
      </c>
      <c r="BR94" s="372">
        <f t="shared" si="148"/>
        <v>0</v>
      </c>
      <c r="BS94" s="371">
        <f t="shared" si="149"/>
        <v>0</v>
      </c>
      <c r="BT94" s="372">
        <f t="shared" si="150"/>
        <v>0</v>
      </c>
      <c r="BU94" s="371">
        <f t="shared" si="151"/>
        <v>0</v>
      </c>
      <c r="BV94" s="372">
        <f t="shared" si="152"/>
        <v>0</v>
      </c>
      <c r="BW94" s="371">
        <f t="shared" si="153"/>
        <v>0</v>
      </c>
      <c r="BX94" s="372">
        <f t="shared" si="154"/>
        <v>3645</v>
      </c>
      <c r="BY94" s="371">
        <f t="shared" si="155"/>
        <v>3888</v>
      </c>
      <c r="BZ94" s="370">
        <f t="shared" si="156"/>
        <v>0</v>
      </c>
      <c r="CA94" s="371">
        <f t="shared" si="157"/>
        <v>0</v>
      </c>
      <c r="CB94" s="372">
        <f t="shared" si="158"/>
        <v>0</v>
      </c>
      <c r="CC94" s="371">
        <f t="shared" si="159"/>
        <v>0</v>
      </c>
      <c r="CD94" s="372">
        <f t="shared" si="160"/>
        <v>0</v>
      </c>
      <c r="CE94" s="371">
        <f t="shared" si="161"/>
        <v>0</v>
      </c>
      <c r="CF94" s="372">
        <f t="shared" si="162"/>
        <v>0</v>
      </c>
      <c r="CG94" s="371">
        <f t="shared" si="163"/>
        <v>0</v>
      </c>
      <c r="CH94" s="372">
        <f t="shared" si="164"/>
        <v>0</v>
      </c>
      <c r="CI94" s="371">
        <f t="shared" si="165"/>
        <v>0</v>
      </c>
      <c r="CJ94" s="372">
        <f t="shared" si="166"/>
        <v>6652.1111111111113</v>
      </c>
      <c r="CK94" s="371">
        <f t="shared" si="167"/>
        <v>6466.6841563786011</v>
      </c>
      <c r="CL94" s="370">
        <f t="shared" si="168"/>
        <v>0</v>
      </c>
      <c r="CM94" s="371">
        <f t="shared" si="169"/>
        <v>0</v>
      </c>
      <c r="CN94" s="372">
        <f t="shared" si="170"/>
        <v>0</v>
      </c>
      <c r="CO94" s="371">
        <f t="shared" si="171"/>
        <v>0</v>
      </c>
      <c r="CP94" s="372">
        <f t="shared" si="172"/>
        <v>0</v>
      </c>
      <c r="CQ94" s="371">
        <f t="shared" si="173"/>
        <v>0</v>
      </c>
      <c r="CR94" s="372">
        <f t="shared" si="174"/>
        <v>0</v>
      </c>
      <c r="CS94" s="371">
        <f t="shared" si="175"/>
        <v>0</v>
      </c>
      <c r="CT94" s="372">
        <f t="shared" si="176"/>
        <v>0</v>
      </c>
      <c r="CU94" s="371">
        <f t="shared" si="177"/>
        <v>0</v>
      </c>
      <c r="CV94" s="372">
        <f t="shared" si="178"/>
        <v>59869</v>
      </c>
      <c r="CW94" s="371">
        <f t="shared" si="179"/>
        <v>58200.157407407409</v>
      </c>
      <c r="CX94" s="372">
        <f t="shared" si="180"/>
        <v>59869</v>
      </c>
      <c r="CY94" s="371">
        <f t="shared" si="181"/>
        <v>58200.157407407409</v>
      </c>
      <c r="CZ94" s="370">
        <f t="shared" si="182"/>
        <v>0</v>
      </c>
      <c r="DA94" s="371">
        <f t="shared" si="183"/>
        <v>0</v>
      </c>
      <c r="DB94" s="372">
        <f t="shared" si="184"/>
        <v>0</v>
      </c>
      <c r="DC94" s="371">
        <f t="shared" si="185"/>
        <v>0</v>
      </c>
      <c r="DD94" s="372">
        <f t="shared" si="186"/>
        <v>0</v>
      </c>
      <c r="DE94" s="371">
        <f t="shared" si="187"/>
        <v>0</v>
      </c>
      <c r="DF94" s="372">
        <f t="shared" si="188"/>
        <v>0</v>
      </c>
      <c r="DG94" s="371">
        <f t="shared" si="189"/>
        <v>0</v>
      </c>
      <c r="DH94" s="372">
        <f t="shared" si="190"/>
        <v>0</v>
      </c>
      <c r="DI94" s="371">
        <f t="shared" si="191"/>
        <v>0</v>
      </c>
      <c r="DJ94" s="372">
        <f t="shared" si="192"/>
        <v>405</v>
      </c>
      <c r="DK94" s="371">
        <f t="shared" si="193"/>
        <v>432</v>
      </c>
      <c r="DL94" s="372">
        <f t="shared" si="194"/>
        <v>405</v>
      </c>
      <c r="DM94" s="371">
        <f t="shared" si="195"/>
        <v>432</v>
      </c>
      <c r="DN94" s="370">
        <f t="shared" si="196"/>
        <v>0</v>
      </c>
      <c r="DO94" s="371">
        <f t="shared" si="197"/>
        <v>0</v>
      </c>
      <c r="DP94" s="372">
        <f t="shared" si="198"/>
        <v>0</v>
      </c>
      <c r="DQ94" s="371">
        <f t="shared" si="199"/>
        <v>0</v>
      </c>
      <c r="DR94" s="372">
        <f t="shared" si="200"/>
        <v>0</v>
      </c>
      <c r="DS94" s="371">
        <f t="shared" si="201"/>
        <v>0</v>
      </c>
      <c r="DT94" s="372">
        <f t="shared" si="202"/>
        <v>0</v>
      </c>
      <c r="DU94" s="371">
        <f t="shared" si="203"/>
        <v>0</v>
      </c>
      <c r="DV94" s="372">
        <f t="shared" si="204"/>
        <v>0</v>
      </c>
      <c r="DW94" s="371">
        <f t="shared" si="205"/>
        <v>0</v>
      </c>
      <c r="DX94" s="372">
        <f t="shared" si="206"/>
        <v>24246945</v>
      </c>
      <c r="DY94" s="371">
        <f t="shared" si="207"/>
        <v>25142468</v>
      </c>
      <c r="DZ94" s="372">
        <f t="shared" si="208"/>
        <v>24246945</v>
      </c>
      <c r="EA94" s="371">
        <f t="shared" si="209"/>
        <v>25142468</v>
      </c>
    </row>
    <row r="95" spans="1:131" ht="15">
      <c r="A95" s="517" t="s">
        <v>31</v>
      </c>
      <c r="B95" s="524" t="s">
        <v>594</v>
      </c>
      <c r="C95" s="525"/>
      <c r="D95" s="520">
        <v>133021</v>
      </c>
      <c r="E95" s="520">
        <v>7</v>
      </c>
      <c r="F95" s="419"/>
      <c r="G95" s="420"/>
      <c r="H95" s="419"/>
      <c r="I95" s="420"/>
      <c r="J95" s="419"/>
      <c r="K95" s="420"/>
      <c r="L95" s="419"/>
      <c r="M95" s="420"/>
      <c r="N95" s="419"/>
      <c r="O95" s="420"/>
      <c r="P95" s="419"/>
      <c r="Q95" s="420"/>
      <c r="R95" s="419"/>
      <c r="S95" s="420"/>
      <c r="T95" s="419"/>
      <c r="U95" s="420"/>
      <c r="V95" s="419"/>
      <c r="W95" s="420"/>
      <c r="X95" s="419"/>
      <c r="Y95" s="420"/>
      <c r="Z95" s="419"/>
      <c r="AA95" s="420"/>
      <c r="AB95" s="419"/>
      <c r="AC95" s="420"/>
      <c r="AD95" s="419"/>
      <c r="AE95" s="420"/>
      <c r="AF95" s="419"/>
      <c r="AG95" s="420"/>
      <c r="AH95" s="419"/>
      <c r="AI95" s="420"/>
      <c r="AJ95" s="419"/>
      <c r="AK95" s="420"/>
      <c r="AL95" s="419"/>
      <c r="AM95" s="420"/>
      <c r="AN95" s="419"/>
      <c r="AO95" s="420"/>
      <c r="AP95" s="419"/>
      <c r="AQ95" s="420"/>
      <c r="AR95" s="419"/>
      <c r="AS95" s="420"/>
      <c r="AT95" s="419">
        <v>43</v>
      </c>
      <c r="AU95" s="522">
        <v>46</v>
      </c>
      <c r="AV95" s="419"/>
      <c r="AW95" s="420"/>
      <c r="AX95" s="419"/>
      <c r="AY95" s="420"/>
      <c r="AZ95" s="419"/>
      <c r="BA95" s="421"/>
      <c r="BB95" s="422"/>
      <c r="BC95" s="420"/>
      <c r="BD95" s="419"/>
      <c r="BE95" s="420"/>
      <c r="BF95" s="419"/>
      <c r="BG95" s="420"/>
      <c r="BH95" s="419"/>
      <c r="BI95" s="420"/>
      <c r="BJ95" s="419"/>
      <c r="BK95" s="420"/>
      <c r="BL95" s="419">
        <v>1948115</v>
      </c>
      <c r="BM95" s="526">
        <v>2353399</v>
      </c>
      <c r="BN95" s="370">
        <f t="shared" si="144"/>
        <v>0</v>
      </c>
      <c r="BO95" s="371">
        <f t="shared" si="145"/>
        <v>0</v>
      </c>
      <c r="BP95" s="372">
        <f t="shared" si="146"/>
        <v>0</v>
      </c>
      <c r="BQ95" s="371">
        <f t="shared" si="147"/>
        <v>0</v>
      </c>
      <c r="BR95" s="372">
        <f t="shared" si="148"/>
        <v>0</v>
      </c>
      <c r="BS95" s="371">
        <f t="shared" si="149"/>
        <v>0</v>
      </c>
      <c r="BT95" s="372">
        <f t="shared" si="150"/>
        <v>0</v>
      </c>
      <c r="BU95" s="371">
        <f t="shared" si="151"/>
        <v>0</v>
      </c>
      <c r="BV95" s="372">
        <f t="shared" si="152"/>
        <v>0</v>
      </c>
      <c r="BW95" s="371">
        <f t="shared" si="153"/>
        <v>0</v>
      </c>
      <c r="BX95" s="372">
        <f t="shared" si="154"/>
        <v>387</v>
      </c>
      <c r="BY95" s="371">
        <f t="shared" si="155"/>
        <v>414</v>
      </c>
      <c r="BZ95" s="370">
        <f t="shared" si="156"/>
        <v>0</v>
      </c>
      <c r="CA95" s="371">
        <f t="shared" si="157"/>
        <v>0</v>
      </c>
      <c r="CB95" s="372">
        <f t="shared" si="158"/>
        <v>0</v>
      </c>
      <c r="CC95" s="371">
        <f t="shared" si="159"/>
        <v>0</v>
      </c>
      <c r="CD95" s="372">
        <f t="shared" si="160"/>
        <v>0</v>
      </c>
      <c r="CE95" s="371">
        <f t="shared" si="161"/>
        <v>0</v>
      </c>
      <c r="CF95" s="372">
        <f t="shared" si="162"/>
        <v>0</v>
      </c>
      <c r="CG95" s="371">
        <f t="shared" si="163"/>
        <v>0</v>
      </c>
      <c r="CH95" s="372">
        <f t="shared" si="164"/>
        <v>0</v>
      </c>
      <c r="CI95" s="371">
        <f t="shared" si="165"/>
        <v>0</v>
      </c>
      <c r="CJ95" s="372">
        <f t="shared" si="166"/>
        <v>5033.8888888888887</v>
      </c>
      <c r="CK95" s="371">
        <f t="shared" si="167"/>
        <v>5684.5386473429953</v>
      </c>
      <c r="CL95" s="370">
        <f t="shared" si="168"/>
        <v>0</v>
      </c>
      <c r="CM95" s="371">
        <f t="shared" si="169"/>
        <v>0</v>
      </c>
      <c r="CN95" s="372">
        <f t="shared" si="170"/>
        <v>0</v>
      </c>
      <c r="CO95" s="371">
        <f t="shared" si="171"/>
        <v>0</v>
      </c>
      <c r="CP95" s="372">
        <f t="shared" si="172"/>
        <v>0</v>
      </c>
      <c r="CQ95" s="371">
        <f t="shared" si="173"/>
        <v>0</v>
      </c>
      <c r="CR95" s="372">
        <f t="shared" si="174"/>
        <v>0</v>
      </c>
      <c r="CS95" s="371">
        <f t="shared" si="175"/>
        <v>0</v>
      </c>
      <c r="CT95" s="372">
        <f t="shared" si="176"/>
        <v>0</v>
      </c>
      <c r="CU95" s="371">
        <f t="shared" si="177"/>
        <v>0</v>
      </c>
      <c r="CV95" s="372">
        <f t="shared" si="178"/>
        <v>45305</v>
      </c>
      <c r="CW95" s="371">
        <f t="shared" si="179"/>
        <v>51160.84782608696</v>
      </c>
      <c r="CX95" s="372">
        <f t="shared" si="180"/>
        <v>45305</v>
      </c>
      <c r="CY95" s="371">
        <f t="shared" si="181"/>
        <v>51160.84782608696</v>
      </c>
      <c r="CZ95" s="370">
        <f t="shared" si="182"/>
        <v>0</v>
      </c>
      <c r="DA95" s="371">
        <f t="shared" si="183"/>
        <v>0</v>
      </c>
      <c r="DB95" s="372">
        <f t="shared" si="184"/>
        <v>0</v>
      </c>
      <c r="DC95" s="371">
        <f t="shared" si="185"/>
        <v>0</v>
      </c>
      <c r="DD95" s="372">
        <f t="shared" si="186"/>
        <v>0</v>
      </c>
      <c r="DE95" s="371">
        <f t="shared" si="187"/>
        <v>0</v>
      </c>
      <c r="DF95" s="372">
        <f t="shared" si="188"/>
        <v>0</v>
      </c>
      <c r="DG95" s="371">
        <f t="shared" si="189"/>
        <v>0</v>
      </c>
      <c r="DH95" s="372">
        <f t="shared" si="190"/>
        <v>0</v>
      </c>
      <c r="DI95" s="371">
        <f t="shared" si="191"/>
        <v>0</v>
      </c>
      <c r="DJ95" s="372">
        <f t="shared" si="192"/>
        <v>43</v>
      </c>
      <c r="DK95" s="371">
        <f t="shared" si="193"/>
        <v>46</v>
      </c>
      <c r="DL95" s="372">
        <f t="shared" si="194"/>
        <v>43</v>
      </c>
      <c r="DM95" s="371">
        <f t="shared" si="195"/>
        <v>46</v>
      </c>
      <c r="DN95" s="370">
        <f t="shared" si="196"/>
        <v>0</v>
      </c>
      <c r="DO95" s="371">
        <f t="shared" si="197"/>
        <v>0</v>
      </c>
      <c r="DP95" s="372">
        <f t="shared" si="198"/>
        <v>0</v>
      </c>
      <c r="DQ95" s="371">
        <f t="shared" si="199"/>
        <v>0</v>
      </c>
      <c r="DR95" s="372">
        <f t="shared" si="200"/>
        <v>0</v>
      </c>
      <c r="DS95" s="371">
        <f t="shared" si="201"/>
        <v>0</v>
      </c>
      <c r="DT95" s="372">
        <f t="shared" si="202"/>
        <v>0</v>
      </c>
      <c r="DU95" s="371">
        <f t="shared" si="203"/>
        <v>0</v>
      </c>
      <c r="DV95" s="372">
        <f t="shared" si="204"/>
        <v>0</v>
      </c>
      <c r="DW95" s="371">
        <f t="shared" si="205"/>
        <v>0</v>
      </c>
      <c r="DX95" s="372">
        <f t="shared" si="206"/>
        <v>1948115</v>
      </c>
      <c r="DY95" s="371">
        <f t="shared" si="207"/>
        <v>2353399</v>
      </c>
      <c r="DZ95" s="372">
        <f t="shared" si="208"/>
        <v>1948115</v>
      </c>
      <c r="EA95" s="371">
        <f t="shared" si="209"/>
        <v>2353399</v>
      </c>
    </row>
    <row r="96" spans="1:131" ht="15">
      <c r="A96" s="517" t="s">
        <v>31</v>
      </c>
      <c r="B96" s="518" t="s">
        <v>595</v>
      </c>
      <c r="C96" s="527"/>
      <c r="D96" s="520">
        <v>133386</v>
      </c>
      <c r="E96" s="520">
        <v>7</v>
      </c>
      <c r="F96" s="419"/>
      <c r="G96" s="420"/>
      <c r="H96" s="419"/>
      <c r="I96" s="420"/>
      <c r="J96" s="419"/>
      <c r="K96" s="420"/>
      <c r="L96" s="419"/>
      <c r="M96" s="420"/>
      <c r="N96" s="419"/>
      <c r="O96" s="420"/>
      <c r="P96" s="419"/>
      <c r="Q96" s="420"/>
      <c r="R96" s="419"/>
      <c r="S96" s="420"/>
      <c r="T96" s="419"/>
      <c r="U96" s="420"/>
      <c r="V96" s="419"/>
      <c r="W96" s="420"/>
      <c r="X96" s="419"/>
      <c r="Y96" s="420"/>
      <c r="Z96" s="419"/>
      <c r="AA96" s="420"/>
      <c r="AB96" s="419"/>
      <c r="AC96" s="420"/>
      <c r="AD96" s="419"/>
      <c r="AE96" s="420"/>
      <c r="AF96" s="419"/>
      <c r="AG96" s="420"/>
      <c r="AH96" s="419"/>
      <c r="AI96" s="420"/>
      <c r="AJ96" s="419"/>
      <c r="AK96" s="420"/>
      <c r="AL96" s="419"/>
      <c r="AM96" s="420"/>
      <c r="AN96" s="419"/>
      <c r="AO96" s="420"/>
      <c r="AP96" s="419"/>
      <c r="AQ96" s="420"/>
      <c r="AR96" s="419"/>
      <c r="AS96" s="420"/>
      <c r="AT96" s="419">
        <v>303</v>
      </c>
      <c r="AU96" s="522">
        <v>295</v>
      </c>
      <c r="AV96" s="419"/>
      <c r="AW96" s="420"/>
      <c r="AX96" s="419"/>
      <c r="AY96" s="420"/>
      <c r="AZ96" s="419"/>
      <c r="BA96" s="421"/>
      <c r="BB96" s="422"/>
      <c r="BC96" s="420"/>
      <c r="BD96" s="419"/>
      <c r="BE96" s="420"/>
      <c r="BF96" s="419"/>
      <c r="BG96" s="420"/>
      <c r="BH96" s="419"/>
      <c r="BI96" s="420"/>
      <c r="BJ96" s="419"/>
      <c r="BK96" s="420"/>
      <c r="BL96" s="419">
        <v>18083646</v>
      </c>
      <c r="BM96" s="526">
        <v>18121600</v>
      </c>
      <c r="BN96" s="370">
        <f t="shared" si="144"/>
        <v>0</v>
      </c>
      <c r="BO96" s="371">
        <f t="shared" si="145"/>
        <v>0</v>
      </c>
      <c r="BP96" s="372">
        <f t="shared" si="146"/>
        <v>0</v>
      </c>
      <c r="BQ96" s="371">
        <f t="shared" si="147"/>
        <v>0</v>
      </c>
      <c r="BR96" s="372">
        <f t="shared" si="148"/>
        <v>0</v>
      </c>
      <c r="BS96" s="371">
        <f t="shared" si="149"/>
        <v>0</v>
      </c>
      <c r="BT96" s="372">
        <f t="shared" si="150"/>
        <v>0</v>
      </c>
      <c r="BU96" s="371">
        <f t="shared" si="151"/>
        <v>0</v>
      </c>
      <c r="BV96" s="372">
        <f t="shared" si="152"/>
        <v>0</v>
      </c>
      <c r="BW96" s="371">
        <f t="shared" si="153"/>
        <v>0</v>
      </c>
      <c r="BX96" s="372">
        <f t="shared" si="154"/>
        <v>2727</v>
      </c>
      <c r="BY96" s="371">
        <f t="shared" si="155"/>
        <v>2655</v>
      </c>
      <c r="BZ96" s="370">
        <f t="shared" si="156"/>
        <v>0</v>
      </c>
      <c r="CA96" s="371">
        <f t="shared" si="157"/>
        <v>0</v>
      </c>
      <c r="CB96" s="372">
        <f t="shared" si="158"/>
        <v>0</v>
      </c>
      <c r="CC96" s="371">
        <f t="shared" si="159"/>
        <v>0</v>
      </c>
      <c r="CD96" s="372">
        <f t="shared" si="160"/>
        <v>0</v>
      </c>
      <c r="CE96" s="371">
        <f t="shared" si="161"/>
        <v>0</v>
      </c>
      <c r="CF96" s="372">
        <f t="shared" si="162"/>
        <v>0</v>
      </c>
      <c r="CG96" s="371">
        <f t="shared" si="163"/>
        <v>0</v>
      </c>
      <c r="CH96" s="372">
        <f t="shared" si="164"/>
        <v>0</v>
      </c>
      <c r="CI96" s="371">
        <f t="shared" si="165"/>
        <v>0</v>
      </c>
      <c r="CJ96" s="372">
        <f t="shared" si="166"/>
        <v>6631.333333333333</v>
      </c>
      <c r="CK96" s="371">
        <f t="shared" si="167"/>
        <v>6825.4613935969865</v>
      </c>
      <c r="CL96" s="370">
        <f t="shared" si="168"/>
        <v>0</v>
      </c>
      <c r="CM96" s="371">
        <f t="shared" si="169"/>
        <v>0</v>
      </c>
      <c r="CN96" s="372">
        <f t="shared" si="170"/>
        <v>0</v>
      </c>
      <c r="CO96" s="371">
        <f t="shared" si="171"/>
        <v>0</v>
      </c>
      <c r="CP96" s="372">
        <f t="shared" si="172"/>
        <v>0</v>
      </c>
      <c r="CQ96" s="371">
        <f t="shared" si="173"/>
        <v>0</v>
      </c>
      <c r="CR96" s="372">
        <f t="shared" si="174"/>
        <v>0</v>
      </c>
      <c r="CS96" s="371">
        <f t="shared" si="175"/>
        <v>0</v>
      </c>
      <c r="CT96" s="372">
        <f t="shared" si="176"/>
        <v>0</v>
      </c>
      <c r="CU96" s="371">
        <f t="shared" si="177"/>
        <v>0</v>
      </c>
      <c r="CV96" s="372">
        <f t="shared" si="178"/>
        <v>59682</v>
      </c>
      <c r="CW96" s="371">
        <f t="shared" si="179"/>
        <v>61429.152542372874</v>
      </c>
      <c r="CX96" s="372">
        <f t="shared" si="180"/>
        <v>59682</v>
      </c>
      <c r="CY96" s="371">
        <f t="shared" si="181"/>
        <v>61429.152542372867</v>
      </c>
      <c r="CZ96" s="370">
        <f t="shared" si="182"/>
        <v>0</v>
      </c>
      <c r="DA96" s="371">
        <f t="shared" si="183"/>
        <v>0</v>
      </c>
      <c r="DB96" s="372">
        <f t="shared" si="184"/>
        <v>0</v>
      </c>
      <c r="DC96" s="371">
        <f t="shared" si="185"/>
        <v>0</v>
      </c>
      <c r="DD96" s="372">
        <f t="shared" si="186"/>
        <v>0</v>
      </c>
      <c r="DE96" s="371">
        <f t="shared" si="187"/>
        <v>0</v>
      </c>
      <c r="DF96" s="372">
        <f t="shared" si="188"/>
        <v>0</v>
      </c>
      <c r="DG96" s="371">
        <f t="shared" si="189"/>
        <v>0</v>
      </c>
      <c r="DH96" s="372">
        <f t="shared" si="190"/>
        <v>0</v>
      </c>
      <c r="DI96" s="371">
        <f t="shared" si="191"/>
        <v>0</v>
      </c>
      <c r="DJ96" s="372">
        <f t="shared" si="192"/>
        <v>303</v>
      </c>
      <c r="DK96" s="371">
        <f t="shared" si="193"/>
        <v>295</v>
      </c>
      <c r="DL96" s="372">
        <f t="shared" si="194"/>
        <v>303</v>
      </c>
      <c r="DM96" s="371">
        <f t="shared" si="195"/>
        <v>295</v>
      </c>
      <c r="DN96" s="370">
        <f t="shared" si="196"/>
        <v>0</v>
      </c>
      <c r="DO96" s="371">
        <f t="shared" si="197"/>
        <v>0</v>
      </c>
      <c r="DP96" s="372">
        <f t="shared" si="198"/>
        <v>0</v>
      </c>
      <c r="DQ96" s="371">
        <f t="shared" si="199"/>
        <v>0</v>
      </c>
      <c r="DR96" s="372">
        <f t="shared" si="200"/>
        <v>0</v>
      </c>
      <c r="DS96" s="371">
        <f t="shared" si="201"/>
        <v>0</v>
      </c>
      <c r="DT96" s="372">
        <f t="shared" si="202"/>
        <v>0</v>
      </c>
      <c r="DU96" s="371">
        <f t="shared" si="203"/>
        <v>0</v>
      </c>
      <c r="DV96" s="372">
        <f t="shared" si="204"/>
        <v>0</v>
      </c>
      <c r="DW96" s="371">
        <f t="shared" si="205"/>
        <v>0</v>
      </c>
      <c r="DX96" s="372">
        <f t="shared" si="206"/>
        <v>18083646</v>
      </c>
      <c r="DY96" s="371">
        <f t="shared" si="207"/>
        <v>18121599.999999996</v>
      </c>
      <c r="DZ96" s="372">
        <f t="shared" si="208"/>
        <v>18083646</v>
      </c>
      <c r="EA96" s="371">
        <f t="shared" si="209"/>
        <v>18121599.999999996</v>
      </c>
    </row>
    <row r="97" spans="1:131" ht="15">
      <c r="A97" s="517" t="s">
        <v>31</v>
      </c>
      <c r="B97" s="528" t="s">
        <v>596</v>
      </c>
      <c r="C97" s="527"/>
      <c r="D97" s="529">
        <v>133508</v>
      </c>
      <c r="E97" s="529">
        <v>7</v>
      </c>
      <c r="F97" s="419"/>
      <c r="G97" s="420"/>
      <c r="H97" s="419"/>
      <c r="I97" s="420"/>
      <c r="J97" s="419"/>
      <c r="K97" s="420"/>
      <c r="L97" s="419"/>
      <c r="M97" s="420"/>
      <c r="N97" s="419"/>
      <c r="O97" s="420"/>
      <c r="P97" s="419"/>
      <c r="Q97" s="420"/>
      <c r="R97" s="419"/>
      <c r="S97" s="420"/>
      <c r="T97" s="419"/>
      <c r="U97" s="420"/>
      <c r="V97" s="419"/>
      <c r="W97" s="420"/>
      <c r="X97" s="419"/>
      <c r="Y97" s="420"/>
      <c r="Z97" s="419"/>
      <c r="AA97" s="420"/>
      <c r="AB97" s="419"/>
      <c r="AC97" s="420"/>
      <c r="AD97" s="419"/>
      <c r="AE97" s="420"/>
      <c r="AF97" s="419"/>
      <c r="AG97" s="420"/>
      <c r="AH97" s="419"/>
      <c r="AI97" s="420"/>
      <c r="AJ97" s="419"/>
      <c r="AK97" s="420"/>
      <c r="AL97" s="419"/>
      <c r="AM97" s="420"/>
      <c r="AN97" s="419"/>
      <c r="AO97" s="420"/>
      <c r="AP97" s="419"/>
      <c r="AQ97" s="420"/>
      <c r="AR97" s="419"/>
      <c r="AS97" s="420"/>
      <c r="AT97" s="419">
        <v>172</v>
      </c>
      <c r="AU97" s="522">
        <v>190</v>
      </c>
      <c r="AV97" s="419"/>
      <c r="AW97" s="420"/>
      <c r="AX97" s="419"/>
      <c r="AY97" s="420"/>
      <c r="AZ97" s="419"/>
      <c r="BA97" s="421"/>
      <c r="BB97" s="422"/>
      <c r="BC97" s="420"/>
      <c r="BD97" s="419"/>
      <c r="BE97" s="420"/>
      <c r="BF97" s="419"/>
      <c r="BG97" s="420"/>
      <c r="BH97" s="419"/>
      <c r="BI97" s="420"/>
      <c r="BJ97" s="419"/>
      <c r="BK97" s="420"/>
      <c r="BL97" s="419">
        <v>9756528</v>
      </c>
      <c r="BM97" s="526">
        <v>10875757</v>
      </c>
      <c r="BN97" s="370">
        <f t="shared" si="144"/>
        <v>0</v>
      </c>
      <c r="BO97" s="371">
        <f t="shared" si="145"/>
        <v>0</v>
      </c>
      <c r="BP97" s="372">
        <f t="shared" si="146"/>
        <v>0</v>
      </c>
      <c r="BQ97" s="371">
        <f t="shared" si="147"/>
        <v>0</v>
      </c>
      <c r="BR97" s="372">
        <f t="shared" si="148"/>
        <v>0</v>
      </c>
      <c r="BS97" s="371">
        <f t="shared" si="149"/>
        <v>0</v>
      </c>
      <c r="BT97" s="372">
        <f t="shared" si="150"/>
        <v>0</v>
      </c>
      <c r="BU97" s="371">
        <f t="shared" si="151"/>
        <v>0</v>
      </c>
      <c r="BV97" s="372">
        <f t="shared" si="152"/>
        <v>0</v>
      </c>
      <c r="BW97" s="371">
        <f t="shared" si="153"/>
        <v>0</v>
      </c>
      <c r="BX97" s="372">
        <f t="shared" si="154"/>
        <v>1548</v>
      </c>
      <c r="BY97" s="371">
        <f t="shared" si="155"/>
        <v>1710</v>
      </c>
      <c r="BZ97" s="370">
        <f t="shared" si="156"/>
        <v>0</v>
      </c>
      <c r="CA97" s="371">
        <f t="shared" si="157"/>
        <v>0</v>
      </c>
      <c r="CB97" s="372">
        <f t="shared" si="158"/>
        <v>0</v>
      </c>
      <c r="CC97" s="371">
        <f t="shared" si="159"/>
        <v>0</v>
      </c>
      <c r="CD97" s="372">
        <f t="shared" si="160"/>
        <v>0</v>
      </c>
      <c r="CE97" s="371">
        <f t="shared" si="161"/>
        <v>0</v>
      </c>
      <c r="CF97" s="372">
        <f t="shared" si="162"/>
        <v>0</v>
      </c>
      <c r="CG97" s="371">
        <f t="shared" si="163"/>
        <v>0</v>
      </c>
      <c r="CH97" s="372">
        <f t="shared" si="164"/>
        <v>0</v>
      </c>
      <c r="CI97" s="371">
        <f t="shared" si="165"/>
        <v>0</v>
      </c>
      <c r="CJ97" s="372">
        <f t="shared" si="166"/>
        <v>6302.666666666667</v>
      </c>
      <c r="CK97" s="371">
        <f t="shared" si="167"/>
        <v>6360.0918128654966</v>
      </c>
      <c r="CL97" s="370">
        <f t="shared" si="168"/>
        <v>0</v>
      </c>
      <c r="CM97" s="371">
        <f t="shared" si="169"/>
        <v>0</v>
      </c>
      <c r="CN97" s="372">
        <f t="shared" si="170"/>
        <v>0</v>
      </c>
      <c r="CO97" s="371">
        <f t="shared" si="171"/>
        <v>0</v>
      </c>
      <c r="CP97" s="372">
        <f t="shared" si="172"/>
        <v>0</v>
      </c>
      <c r="CQ97" s="371">
        <f t="shared" si="173"/>
        <v>0</v>
      </c>
      <c r="CR97" s="372">
        <f t="shared" si="174"/>
        <v>0</v>
      </c>
      <c r="CS97" s="371">
        <f t="shared" si="175"/>
        <v>0</v>
      </c>
      <c r="CT97" s="372">
        <f t="shared" si="176"/>
        <v>0</v>
      </c>
      <c r="CU97" s="371">
        <f t="shared" si="177"/>
        <v>0</v>
      </c>
      <c r="CV97" s="372">
        <f t="shared" si="178"/>
        <v>56724</v>
      </c>
      <c r="CW97" s="371">
        <f t="shared" si="179"/>
        <v>57240.826315789469</v>
      </c>
      <c r="CX97" s="372">
        <f t="shared" si="180"/>
        <v>56724</v>
      </c>
      <c r="CY97" s="371">
        <f t="shared" si="181"/>
        <v>57240.826315789476</v>
      </c>
      <c r="CZ97" s="370">
        <f t="shared" si="182"/>
        <v>0</v>
      </c>
      <c r="DA97" s="371">
        <f t="shared" si="183"/>
        <v>0</v>
      </c>
      <c r="DB97" s="372">
        <f t="shared" si="184"/>
        <v>0</v>
      </c>
      <c r="DC97" s="371">
        <f t="shared" si="185"/>
        <v>0</v>
      </c>
      <c r="DD97" s="372">
        <f t="shared" si="186"/>
        <v>0</v>
      </c>
      <c r="DE97" s="371">
        <f t="shared" si="187"/>
        <v>0</v>
      </c>
      <c r="DF97" s="372">
        <f t="shared" si="188"/>
        <v>0</v>
      </c>
      <c r="DG97" s="371">
        <f t="shared" si="189"/>
        <v>0</v>
      </c>
      <c r="DH97" s="372">
        <f t="shared" si="190"/>
        <v>0</v>
      </c>
      <c r="DI97" s="371">
        <f t="shared" si="191"/>
        <v>0</v>
      </c>
      <c r="DJ97" s="372">
        <f t="shared" si="192"/>
        <v>172</v>
      </c>
      <c r="DK97" s="371">
        <f t="shared" si="193"/>
        <v>190</v>
      </c>
      <c r="DL97" s="372">
        <f t="shared" si="194"/>
        <v>172</v>
      </c>
      <c r="DM97" s="371">
        <f t="shared" si="195"/>
        <v>190</v>
      </c>
      <c r="DN97" s="370">
        <f t="shared" si="196"/>
        <v>0</v>
      </c>
      <c r="DO97" s="371">
        <f t="shared" si="197"/>
        <v>0</v>
      </c>
      <c r="DP97" s="372">
        <f t="shared" si="198"/>
        <v>0</v>
      </c>
      <c r="DQ97" s="371">
        <f t="shared" si="199"/>
        <v>0</v>
      </c>
      <c r="DR97" s="372">
        <f t="shared" si="200"/>
        <v>0</v>
      </c>
      <c r="DS97" s="371">
        <f t="shared" si="201"/>
        <v>0</v>
      </c>
      <c r="DT97" s="372">
        <f t="shared" si="202"/>
        <v>0</v>
      </c>
      <c r="DU97" s="371">
        <f t="shared" si="203"/>
        <v>0</v>
      </c>
      <c r="DV97" s="372">
        <f t="shared" si="204"/>
        <v>0</v>
      </c>
      <c r="DW97" s="371">
        <f t="shared" si="205"/>
        <v>0</v>
      </c>
      <c r="DX97" s="372">
        <f t="shared" si="206"/>
        <v>9756528</v>
      </c>
      <c r="DY97" s="371">
        <f t="shared" si="207"/>
        <v>10875757</v>
      </c>
      <c r="DZ97" s="372">
        <f t="shared" si="208"/>
        <v>9756528</v>
      </c>
      <c r="EA97" s="371">
        <f t="shared" si="209"/>
        <v>10875757</v>
      </c>
    </row>
    <row r="98" spans="1:131" ht="15">
      <c r="A98" s="517" t="s">
        <v>31</v>
      </c>
      <c r="B98" s="518" t="s">
        <v>597</v>
      </c>
      <c r="C98" s="530"/>
      <c r="D98" s="520">
        <v>133702</v>
      </c>
      <c r="E98" s="520">
        <v>7</v>
      </c>
      <c r="F98" s="419"/>
      <c r="G98" s="420"/>
      <c r="H98" s="419"/>
      <c r="I98" s="420"/>
      <c r="J98" s="419"/>
      <c r="K98" s="420"/>
      <c r="L98" s="419"/>
      <c r="M98" s="420"/>
      <c r="N98" s="419"/>
      <c r="O98" s="420"/>
      <c r="P98" s="419"/>
      <c r="Q98" s="420"/>
      <c r="R98" s="419"/>
      <c r="S98" s="420"/>
      <c r="T98" s="419"/>
      <c r="U98" s="420"/>
      <c r="V98" s="419"/>
      <c r="W98" s="420"/>
      <c r="X98" s="419"/>
      <c r="Y98" s="420"/>
      <c r="Z98" s="419"/>
      <c r="AA98" s="420"/>
      <c r="AB98" s="419"/>
      <c r="AC98" s="420"/>
      <c r="AD98" s="419"/>
      <c r="AE98" s="420"/>
      <c r="AF98" s="419"/>
      <c r="AG98" s="420"/>
      <c r="AH98" s="419"/>
      <c r="AI98" s="420"/>
      <c r="AJ98" s="419"/>
      <c r="AK98" s="420"/>
      <c r="AL98" s="419"/>
      <c r="AM98" s="420"/>
      <c r="AN98" s="419"/>
      <c r="AO98" s="420"/>
      <c r="AP98" s="419"/>
      <c r="AQ98" s="420"/>
      <c r="AR98" s="419"/>
      <c r="AS98" s="420"/>
      <c r="AT98" s="419">
        <v>409</v>
      </c>
      <c r="AU98" s="522">
        <v>394</v>
      </c>
      <c r="AV98" s="419"/>
      <c r="AW98" s="420"/>
      <c r="AX98" s="419"/>
      <c r="AY98" s="420"/>
      <c r="AZ98" s="419"/>
      <c r="BA98" s="421"/>
      <c r="BB98" s="422"/>
      <c r="BC98" s="420"/>
      <c r="BD98" s="419"/>
      <c r="BE98" s="420"/>
      <c r="BF98" s="419"/>
      <c r="BG98" s="420"/>
      <c r="BH98" s="419"/>
      <c r="BI98" s="420"/>
      <c r="BJ98" s="419"/>
      <c r="BK98" s="420"/>
      <c r="BL98" s="419">
        <v>21184973</v>
      </c>
      <c r="BM98" s="526">
        <v>21592388</v>
      </c>
      <c r="BN98" s="370">
        <f t="shared" si="144"/>
        <v>0</v>
      </c>
      <c r="BO98" s="371">
        <f t="shared" si="145"/>
        <v>0</v>
      </c>
      <c r="BP98" s="372">
        <f t="shared" si="146"/>
        <v>0</v>
      </c>
      <c r="BQ98" s="371">
        <f t="shared" si="147"/>
        <v>0</v>
      </c>
      <c r="BR98" s="372">
        <f t="shared" si="148"/>
        <v>0</v>
      </c>
      <c r="BS98" s="371">
        <f t="shared" si="149"/>
        <v>0</v>
      </c>
      <c r="BT98" s="372">
        <f t="shared" si="150"/>
        <v>0</v>
      </c>
      <c r="BU98" s="371">
        <f t="shared" si="151"/>
        <v>0</v>
      </c>
      <c r="BV98" s="372">
        <f t="shared" si="152"/>
        <v>0</v>
      </c>
      <c r="BW98" s="371">
        <f t="shared" si="153"/>
        <v>0</v>
      </c>
      <c r="BX98" s="372">
        <f t="shared" si="154"/>
        <v>3681</v>
      </c>
      <c r="BY98" s="371">
        <f t="shared" si="155"/>
        <v>3546</v>
      </c>
      <c r="BZ98" s="370">
        <f t="shared" si="156"/>
        <v>0</v>
      </c>
      <c r="CA98" s="371">
        <f t="shared" si="157"/>
        <v>0</v>
      </c>
      <c r="CB98" s="372">
        <f t="shared" si="158"/>
        <v>0</v>
      </c>
      <c r="CC98" s="371">
        <f t="shared" si="159"/>
        <v>0</v>
      </c>
      <c r="CD98" s="372">
        <f t="shared" si="160"/>
        <v>0</v>
      </c>
      <c r="CE98" s="371">
        <f t="shared" si="161"/>
        <v>0</v>
      </c>
      <c r="CF98" s="372">
        <f t="shared" si="162"/>
        <v>0</v>
      </c>
      <c r="CG98" s="371">
        <f t="shared" si="163"/>
        <v>0</v>
      </c>
      <c r="CH98" s="372">
        <f t="shared" si="164"/>
        <v>0</v>
      </c>
      <c r="CI98" s="371">
        <f t="shared" si="165"/>
        <v>0</v>
      </c>
      <c r="CJ98" s="372">
        <f t="shared" si="166"/>
        <v>5755.2222222222226</v>
      </c>
      <c r="CK98" s="371">
        <f t="shared" si="167"/>
        <v>6089.2239142695998</v>
      </c>
      <c r="CL98" s="370">
        <f t="shared" si="168"/>
        <v>0</v>
      </c>
      <c r="CM98" s="371">
        <f t="shared" si="169"/>
        <v>0</v>
      </c>
      <c r="CN98" s="372">
        <f t="shared" si="170"/>
        <v>0</v>
      </c>
      <c r="CO98" s="371">
        <f t="shared" si="171"/>
        <v>0</v>
      </c>
      <c r="CP98" s="372">
        <f t="shared" si="172"/>
        <v>0</v>
      </c>
      <c r="CQ98" s="371">
        <f t="shared" si="173"/>
        <v>0</v>
      </c>
      <c r="CR98" s="372">
        <f t="shared" si="174"/>
        <v>0</v>
      </c>
      <c r="CS98" s="371">
        <f t="shared" si="175"/>
        <v>0</v>
      </c>
      <c r="CT98" s="372">
        <f t="shared" si="176"/>
        <v>0</v>
      </c>
      <c r="CU98" s="371">
        <f t="shared" si="177"/>
        <v>0</v>
      </c>
      <c r="CV98" s="372">
        <f t="shared" si="178"/>
        <v>51797</v>
      </c>
      <c r="CW98" s="371">
        <f t="shared" si="179"/>
        <v>54803.015228426397</v>
      </c>
      <c r="CX98" s="372">
        <f t="shared" si="180"/>
        <v>51797</v>
      </c>
      <c r="CY98" s="371">
        <f t="shared" si="181"/>
        <v>54803.015228426397</v>
      </c>
      <c r="CZ98" s="370">
        <f t="shared" si="182"/>
        <v>0</v>
      </c>
      <c r="DA98" s="371">
        <f t="shared" si="183"/>
        <v>0</v>
      </c>
      <c r="DB98" s="372">
        <f t="shared" si="184"/>
        <v>0</v>
      </c>
      <c r="DC98" s="371">
        <f t="shared" si="185"/>
        <v>0</v>
      </c>
      <c r="DD98" s="372">
        <f t="shared" si="186"/>
        <v>0</v>
      </c>
      <c r="DE98" s="371">
        <f t="shared" si="187"/>
        <v>0</v>
      </c>
      <c r="DF98" s="372">
        <f t="shared" si="188"/>
        <v>0</v>
      </c>
      <c r="DG98" s="371">
        <f t="shared" si="189"/>
        <v>0</v>
      </c>
      <c r="DH98" s="372">
        <f t="shared" si="190"/>
        <v>0</v>
      </c>
      <c r="DI98" s="371">
        <f t="shared" si="191"/>
        <v>0</v>
      </c>
      <c r="DJ98" s="372">
        <f t="shared" si="192"/>
        <v>409</v>
      </c>
      <c r="DK98" s="371">
        <f t="shared" si="193"/>
        <v>394</v>
      </c>
      <c r="DL98" s="372">
        <f t="shared" si="194"/>
        <v>409</v>
      </c>
      <c r="DM98" s="371">
        <f t="shared" si="195"/>
        <v>394</v>
      </c>
      <c r="DN98" s="370">
        <f t="shared" si="196"/>
        <v>0</v>
      </c>
      <c r="DO98" s="371">
        <f t="shared" si="197"/>
        <v>0</v>
      </c>
      <c r="DP98" s="372">
        <f t="shared" si="198"/>
        <v>0</v>
      </c>
      <c r="DQ98" s="371">
        <f t="shared" si="199"/>
        <v>0</v>
      </c>
      <c r="DR98" s="372">
        <f t="shared" si="200"/>
        <v>0</v>
      </c>
      <c r="DS98" s="371">
        <f t="shared" si="201"/>
        <v>0</v>
      </c>
      <c r="DT98" s="372">
        <f t="shared" si="202"/>
        <v>0</v>
      </c>
      <c r="DU98" s="371">
        <f t="shared" si="203"/>
        <v>0</v>
      </c>
      <c r="DV98" s="372">
        <f t="shared" si="204"/>
        <v>0</v>
      </c>
      <c r="DW98" s="371">
        <f t="shared" si="205"/>
        <v>0</v>
      </c>
      <c r="DX98" s="372">
        <f t="shared" si="206"/>
        <v>21184973</v>
      </c>
      <c r="DY98" s="371">
        <f t="shared" si="207"/>
        <v>21592388</v>
      </c>
      <c r="DZ98" s="372">
        <f t="shared" si="208"/>
        <v>21184973</v>
      </c>
      <c r="EA98" s="371">
        <f t="shared" si="209"/>
        <v>21592388</v>
      </c>
    </row>
    <row r="99" spans="1:131" ht="15">
      <c r="A99" s="517" t="s">
        <v>31</v>
      </c>
      <c r="B99" s="518" t="s">
        <v>598</v>
      </c>
      <c r="C99" s="519"/>
      <c r="D99" s="520">
        <v>134343</v>
      </c>
      <c r="E99" s="521">
        <v>7</v>
      </c>
      <c r="F99" s="419"/>
      <c r="G99" s="420"/>
      <c r="H99" s="419"/>
      <c r="I99" s="420"/>
      <c r="J99" s="419"/>
      <c r="K99" s="420"/>
      <c r="L99" s="419"/>
      <c r="M99" s="420"/>
      <c r="N99" s="419"/>
      <c r="O99" s="420"/>
      <c r="P99" s="419"/>
      <c r="Q99" s="420"/>
      <c r="R99" s="419"/>
      <c r="S99" s="420"/>
      <c r="T99" s="419"/>
      <c r="U99" s="420"/>
      <c r="V99" s="419"/>
      <c r="W99" s="420"/>
      <c r="X99" s="419"/>
      <c r="Y99" s="420"/>
      <c r="Z99" s="419"/>
      <c r="AA99" s="420"/>
      <c r="AB99" s="419"/>
      <c r="AC99" s="420"/>
      <c r="AD99" s="419"/>
      <c r="AE99" s="420"/>
      <c r="AF99" s="419"/>
      <c r="AG99" s="420"/>
      <c r="AH99" s="419"/>
      <c r="AI99" s="420"/>
      <c r="AJ99" s="419"/>
      <c r="AK99" s="420"/>
      <c r="AL99" s="419"/>
      <c r="AM99" s="420"/>
      <c r="AN99" s="419"/>
      <c r="AO99" s="420"/>
      <c r="AP99" s="419"/>
      <c r="AQ99" s="420"/>
      <c r="AR99" s="419"/>
      <c r="AS99" s="420"/>
      <c r="AT99" s="419">
        <v>107</v>
      </c>
      <c r="AU99" s="522">
        <v>105</v>
      </c>
      <c r="AV99" s="419"/>
      <c r="AW99" s="420"/>
      <c r="AX99" s="419"/>
      <c r="AY99" s="420"/>
      <c r="AZ99" s="419"/>
      <c r="BA99" s="421"/>
      <c r="BB99" s="422"/>
      <c r="BC99" s="420"/>
      <c r="BD99" s="419"/>
      <c r="BE99" s="420"/>
      <c r="BF99" s="419"/>
      <c r="BG99" s="420"/>
      <c r="BH99" s="419"/>
      <c r="BI99" s="420"/>
      <c r="BJ99" s="419"/>
      <c r="BK99" s="420"/>
      <c r="BL99" s="419">
        <v>4961055</v>
      </c>
      <c r="BM99" s="526">
        <v>6118386</v>
      </c>
      <c r="BN99" s="370">
        <f t="shared" si="144"/>
        <v>0</v>
      </c>
      <c r="BO99" s="371">
        <f t="shared" si="145"/>
        <v>0</v>
      </c>
      <c r="BP99" s="372">
        <f t="shared" si="146"/>
        <v>0</v>
      </c>
      <c r="BQ99" s="371">
        <f t="shared" si="147"/>
        <v>0</v>
      </c>
      <c r="BR99" s="372">
        <f t="shared" si="148"/>
        <v>0</v>
      </c>
      <c r="BS99" s="371">
        <f t="shared" si="149"/>
        <v>0</v>
      </c>
      <c r="BT99" s="372">
        <f t="shared" si="150"/>
        <v>0</v>
      </c>
      <c r="BU99" s="371">
        <f t="shared" si="151"/>
        <v>0</v>
      </c>
      <c r="BV99" s="372">
        <f t="shared" si="152"/>
        <v>0</v>
      </c>
      <c r="BW99" s="371">
        <f t="shared" si="153"/>
        <v>0</v>
      </c>
      <c r="BX99" s="372">
        <f t="shared" si="154"/>
        <v>963</v>
      </c>
      <c r="BY99" s="371">
        <f t="shared" si="155"/>
        <v>945</v>
      </c>
      <c r="BZ99" s="370">
        <f t="shared" si="156"/>
        <v>0</v>
      </c>
      <c r="CA99" s="371">
        <f t="shared" si="157"/>
        <v>0</v>
      </c>
      <c r="CB99" s="372">
        <f t="shared" si="158"/>
        <v>0</v>
      </c>
      <c r="CC99" s="371">
        <f t="shared" si="159"/>
        <v>0</v>
      </c>
      <c r="CD99" s="372">
        <f t="shared" si="160"/>
        <v>0</v>
      </c>
      <c r="CE99" s="371">
        <f t="shared" si="161"/>
        <v>0</v>
      </c>
      <c r="CF99" s="372">
        <f t="shared" si="162"/>
        <v>0</v>
      </c>
      <c r="CG99" s="371">
        <f t="shared" si="163"/>
        <v>0</v>
      </c>
      <c r="CH99" s="372">
        <f t="shared" si="164"/>
        <v>0</v>
      </c>
      <c r="CI99" s="371">
        <f t="shared" si="165"/>
        <v>0</v>
      </c>
      <c r="CJ99" s="372">
        <f t="shared" si="166"/>
        <v>5151.666666666667</v>
      </c>
      <c r="CK99" s="371">
        <f t="shared" si="167"/>
        <v>6474.4825396825399</v>
      </c>
      <c r="CL99" s="370">
        <f t="shared" si="168"/>
        <v>0</v>
      </c>
      <c r="CM99" s="371">
        <f t="shared" si="169"/>
        <v>0</v>
      </c>
      <c r="CN99" s="372">
        <f t="shared" si="170"/>
        <v>0</v>
      </c>
      <c r="CO99" s="371">
        <f t="shared" si="171"/>
        <v>0</v>
      </c>
      <c r="CP99" s="372">
        <f t="shared" si="172"/>
        <v>0</v>
      </c>
      <c r="CQ99" s="371">
        <f t="shared" si="173"/>
        <v>0</v>
      </c>
      <c r="CR99" s="372">
        <f t="shared" si="174"/>
        <v>0</v>
      </c>
      <c r="CS99" s="371">
        <f t="shared" si="175"/>
        <v>0</v>
      </c>
      <c r="CT99" s="372">
        <f t="shared" si="176"/>
        <v>0</v>
      </c>
      <c r="CU99" s="371">
        <f t="shared" si="177"/>
        <v>0</v>
      </c>
      <c r="CV99" s="372">
        <f t="shared" si="178"/>
        <v>46365</v>
      </c>
      <c r="CW99" s="371">
        <f t="shared" si="179"/>
        <v>58270.342857142859</v>
      </c>
      <c r="CX99" s="372">
        <f t="shared" si="180"/>
        <v>46365</v>
      </c>
      <c r="CY99" s="371">
        <f t="shared" si="181"/>
        <v>58270.342857142859</v>
      </c>
      <c r="CZ99" s="370">
        <f t="shared" si="182"/>
        <v>0</v>
      </c>
      <c r="DA99" s="371">
        <f t="shared" si="183"/>
        <v>0</v>
      </c>
      <c r="DB99" s="372">
        <f t="shared" si="184"/>
        <v>0</v>
      </c>
      <c r="DC99" s="371">
        <f t="shared" si="185"/>
        <v>0</v>
      </c>
      <c r="DD99" s="372">
        <f t="shared" si="186"/>
        <v>0</v>
      </c>
      <c r="DE99" s="371">
        <f t="shared" si="187"/>
        <v>0</v>
      </c>
      <c r="DF99" s="372">
        <f t="shared" si="188"/>
        <v>0</v>
      </c>
      <c r="DG99" s="371">
        <f t="shared" si="189"/>
        <v>0</v>
      </c>
      <c r="DH99" s="372">
        <f t="shared" si="190"/>
        <v>0</v>
      </c>
      <c r="DI99" s="371">
        <f t="shared" si="191"/>
        <v>0</v>
      </c>
      <c r="DJ99" s="372">
        <f t="shared" si="192"/>
        <v>107</v>
      </c>
      <c r="DK99" s="371">
        <f t="shared" si="193"/>
        <v>105</v>
      </c>
      <c r="DL99" s="372">
        <f t="shared" si="194"/>
        <v>107</v>
      </c>
      <c r="DM99" s="371">
        <f t="shared" si="195"/>
        <v>105</v>
      </c>
      <c r="DN99" s="370">
        <f t="shared" si="196"/>
        <v>0</v>
      </c>
      <c r="DO99" s="371">
        <f t="shared" si="197"/>
        <v>0</v>
      </c>
      <c r="DP99" s="372">
        <f t="shared" si="198"/>
        <v>0</v>
      </c>
      <c r="DQ99" s="371">
        <f t="shared" si="199"/>
        <v>0</v>
      </c>
      <c r="DR99" s="372">
        <f t="shared" si="200"/>
        <v>0</v>
      </c>
      <c r="DS99" s="371">
        <f t="shared" si="201"/>
        <v>0</v>
      </c>
      <c r="DT99" s="372">
        <f t="shared" si="202"/>
        <v>0</v>
      </c>
      <c r="DU99" s="371">
        <f t="shared" si="203"/>
        <v>0</v>
      </c>
      <c r="DV99" s="372">
        <f t="shared" si="204"/>
        <v>0</v>
      </c>
      <c r="DW99" s="371">
        <f t="shared" si="205"/>
        <v>0</v>
      </c>
      <c r="DX99" s="372">
        <f t="shared" si="206"/>
        <v>4961055</v>
      </c>
      <c r="DY99" s="371">
        <f t="shared" si="207"/>
        <v>6118386</v>
      </c>
      <c r="DZ99" s="372">
        <f t="shared" si="208"/>
        <v>4961055</v>
      </c>
      <c r="EA99" s="371">
        <f t="shared" si="209"/>
        <v>6118386</v>
      </c>
    </row>
    <row r="100" spans="1:131" ht="15">
      <c r="A100" s="517" t="s">
        <v>31</v>
      </c>
      <c r="B100" s="518" t="s">
        <v>599</v>
      </c>
      <c r="C100" s="530"/>
      <c r="D100" s="520">
        <v>134608</v>
      </c>
      <c r="E100" s="520">
        <v>7</v>
      </c>
      <c r="F100" s="419"/>
      <c r="G100" s="420"/>
      <c r="H100" s="419"/>
      <c r="I100" s="420"/>
      <c r="J100" s="419"/>
      <c r="K100" s="420"/>
      <c r="L100" s="419"/>
      <c r="M100" s="420"/>
      <c r="N100" s="419"/>
      <c r="O100" s="420"/>
      <c r="P100" s="419"/>
      <c r="Q100" s="420"/>
      <c r="R100" s="419"/>
      <c r="S100" s="420"/>
      <c r="T100" s="419"/>
      <c r="U100" s="420"/>
      <c r="V100" s="419"/>
      <c r="W100" s="420"/>
      <c r="X100" s="419"/>
      <c r="Y100" s="420"/>
      <c r="Z100" s="419"/>
      <c r="AA100" s="420"/>
      <c r="AB100" s="419"/>
      <c r="AC100" s="420"/>
      <c r="AD100" s="419"/>
      <c r="AE100" s="420"/>
      <c r="AF100" s="419"/>
      <c r="AG100" s="420"/>
      <c r="AH100" s="419"/>
      <c r="AI100" s="420"/>
      <c r="AJ100" s="419"/>
      <c r="AK100" s="420"/>
      <c r="AL100" s="419"/>
      <c r="AM100" s="420"/>
      <c r="AN100" s="419"/>
      <c r="AO100" s="420"/>
      <c r="AP100" s="419"/>
      <c r="AQ100" s="420"/>
      <c r="AR100" s="419"/>
      <c r="AS100" s="420"/>
      <c r="AT100" s="419">
        <v>211</v>
      </c>
      <c r="AU100" s="522">
        <v>229</v>
      </c>
      <c r="AV100" s="419"/>
      <c r="AW100" s="420"/>
      <c r="AX100" s="419"/>
      <c r="AY100" s="420"/>
      <c r="AZ100" s="419"/>
      <c r="BA100" s="421"/>
      <c r="BB100" s="422"/>
      <c r="BC100" s="420"/>
      <c r="BD100" s="419"/>
      <c r="BE100" s="420"/>
      <c r="BF100" s="419"/>
      <c r="BG100" s="420"/>
      <c r="BH100" s="419"/>
      <c r="BI100" s="420"/>
      <c r="BJ100" s="419"/>
      <c r="BK100" s="420"/>
      <c r="BL100" s="419">
        <v>15572011</v>
      </c>
      <c r="BM100" s="526">
        <v>18760429</v>
      </c>
      <c r="BN100" s="370">
        <f t="shared" si="144"/>
        <v>0</v>
      </c>
      <c r="BO100" s="371">
        <f t="shared" si="145"/>
        <v>0</v>
      </c>
      <c r="BP100" s="372">
        <f t="shared" si="146"/>
        <v>0</v>
      </c>
      <c r="BQ100" s="371">
        <f t="shared" si="147"/>
        <v>0</v>
      </c>
      <c r="BR100" s="372">
        <f t="shared" si="148"/>
        <v>0</v>
      </c>
      <c r="BS100" s="371">
        <f t="shared" si="149"/>
        <v>0</v>
      </c>
      <c r="BT100" s="372">
        <f t="shared" si="150"/>
        <v>0</v>
      </c>
      <c r="BU100" s="371">
        <f t="shared" si="151"/>
        <v>0</v>
      </c>
      <c r="BV100" s="372">
        <f t="shared" si="152"/>
        <v>0</v>
      </c>
      <c r="BW100" s="371">
        <f t="shared" si="153"/>
        <v>0</v>
      </c>
      <c r="BX100" s="372">
        <f t="shared" si="154"/>
        <v>1899</v>
      </c>
      <c r="BY100" s="371">
        <f t="shared" si="155"/>
        <v>2061</v>
      </c>
      <c r="BZ100" s="370">
        <f t="shared" si="156"/>
        <v>0</v>
      </c>
      <c r="CA100" s="371">
        <f t="shared" si="157"/>
        <v>0</v>
      </c>
      <c r="CB100" s="372">
        <f t="shared" si="158"/>
        <v>0</v>
      </c>
      <c r="CC100" s="371">
        <f t="shared" si="159"/>
        <v>0</v>
      </c>
      <c r="CD100" s="372">
        <f t="shared" si="160"/>
        <v>0</v>
      </c>
      <c r="CE100" s="371">
        <f t="shared" si="161"/>
        <v>0</v>
      </c>
      <c r="CF100" s="372">
        <f t="shared" si="162"/>
        <v>0</v>
      </c>
      <c r="CG100" s="371">
        <f t="shared" si="163"/>
        <v>0</v>
      </c>
      <c r="CH100" s="372">
        <f t="shared" si="164"/>
        <v>0</v>
      </c>
      <c r="CI100" s="371">
        <f t="shared" si="165"/>
        <v>0</v>
      </c>
      <c r="CJ100" s="372">
        <f t="shared" si="166"/>
        <v>8200.1111111111113</v>
      </c>
      <c r="CK100" s="371">
        <f t="shared" si="167"/>
        <v>9102.5856380397872</v>
      </c>
      <c r="CL100" s="370">
        <f t="shared" si="168"/>
        <v>0</v>
      </c>
      <c r="CM100" s="371">
        <f t="shared" si="169"/>
        <v>0</v>
      </c>
      <c r="CN100" s="372">
        <f t="shared" si="170"/>
        <v>0</v>
      </c>
      <c r="CO100" s="371">
        <f t="shared" si="171"/>
        <v>0</v>
      </c>
      <c r="CP100" s="372">
        <f t="shared" si="172"/>
        <v>0</v>
      </c>
      <c r="CQ100" s="371">
        <f t="shared" si="173"/>
        <v>0</v>
      </c>
      <c r="CR100" s="372">
        <f t="shared" si="174"/>
        <v>0</v>
      </c>
      <c r="CS100" s="371">
        <f t="shared" si="175"/>
        <v>0</v>
      </c>
      <c r="CT100" s="372">
        <f t="shared" si="176"/>
        <v>0</v>
      </c>
      <c r="CU100" s="371">
        <f t="shared" si="177"/>
        <v>0</v>
      </c>
      <c r="CV100" s="372">
        <f t="shared" si="178"/>
        <v>73801</v>
      </c>
      <c r="CW100" s="371">
        <f t="shared" si="179"/>
        <v>81923.270742358087</v>
      </c>
      <c r="CX100" s="372">
        <f t="shared" si="180"/>
        <v>73801</v>
      </c>
      <c r="CY100" s="371">
        <f t="shared" si="181"/>
        <v>81923.270742358101</v>
      </c>
      <c r="CZ100" s="370">
        <f t="shared" si="182"/>
        <v>0</v>
      </c>
      <c r="DA100" s="371">
        <f t="shared" si="183"/>
        <v>0</v>
      </c>
      <c r="DB100" s="372">
        <f t="shared" si="184"/>
        <v>0</v>
      </c>
      <c r="DC100" s="371">
        <f t="shared" si="185"/>
        <v>0</v>
      </c>
      <c r="DD100" s="372">
        <f t="shared" si="186"/>
        <v>0</v>
      </c>
      <c r="DE100" s="371">
        <f t="shared" si="187"/>
        <v>0</v>
      </c>
      <c r="DF100" s="372">
        <f t="shared" si="188"/>
        <v>0</v>
      </c>
      <c r="DG100" s="371">
        <f t="shared" si="189"/>
        <v>0</v>
      </c>
      <c r="DH100" s="372">
        <f t="shared" si="190"/>
        <v>0</v>
      </c>
      <c r="DI100" s="371">
        <f t="shared" si="191"/>
        <v>0</v>
      </c>
      <c r="DJ100" s="372">
        <f t="shared" si="192"/>
        <v>211</v>
      </c>
      <c r="DK100" s="371">
        <f t="shared" si="193"/>
        <v>229</v>
      </c>
      <c r="DL100" s="372">
        <f t="shared" si="194"/>
        <v>211</v>
      </c>
      <c r="DM100" s="371">
        <f t="shared" si="195"/>
        <v>229</v>
      </c>
      <c r="DN100" s="370">
        <f t="shared" si="196"/>
        <v>0</v>
      </c>
      <c r="DO100" s="371">
        <f t="shared" si="197"/>
        <v>0</v>
      </c>
      <c r="DP100" s="372">
        <f t="shared" si="198"/>
        <v>0</v>
      </c>
      <c r="DQ100" s="371">
        <f t="shared" si="199"/>
        <v>0</v>
      </c>
      <c r="DR100" s="372">
        <f t="shared" si="200"/>
        <v>0</v>
      </c>
      <c r="DS100" s="371">
        <f t="shared" si="201"/>
        <v>0</v>
      </c>
      <c r="DT100" s="372">
        <f t="shared" si="202"/>
        <v>0</v>
      </c>
      <c r="DU100" s="371">
        <f t="shared" si="203"/>
        <v>0</v>
      </c>
      <c r="DV100" s="372">
        <f t="shared" si="204"/>
        <v>0</v>
      </c>
      <c r="DW100" s="371">
        <f t="shared" si="205"/>
        <v>0</v>
      </c>
      <c r="DX100" s="372">
        <f t="shared" si="206"/>
        <v>15572011</v>
      </c>
      <c r="DY100" s="371">
        <f t="shared" si="207"/>
        <v>18760429.000000004</v>
      </c>
      <c r="DZ100" s="372">
        <f t="shared" si="208"/>
        <v>15572011</v>
      </c>
      <c r="EA100" s="371">
        <f t="shared" si="209"/>
        <v>18760429.000000004</v>
      </c>
    </row>
    <row r="101" spans="1:131" ht="15">
      <c r="A101" s="517" t="s">
        <v>31</v>
      </c>
      <c r="B101" s="524" t="s">
        <v>600</v>
      </c>
      <c r="C101" s="525"/>
      <c r="D101" s="520">
        <v>135717</v>
      </c>
      <c r="E101" s="520">
        <v>7</v>
      </c>
      <c r="F101" s="419"/>
      <c r="G101" s="420"/>
      <c r="H101" s="419"/>
      <c r="I101" s="420"/>
      <c r="J101" s="419"/>
      <c r="K101" s="420"/>
      <c r="L101" s="419"/>
      <c r="M101" s="420"/>
      <c r="N101" s="419"/>
      <c r="O101" s="420"/>
      <c r="P101" s="419"/>
      <c r="Q101" s="420"/>
      <c r="R101" s="419"/>
      <c r="S101" s="420"/>
      <c r="T101" s="419"/>
      <c r="U101" s="420"/>
      <c r="V101" s="419"/>
      <c r="W101" s="420"/>
      <c r="X101" s="419"/>
      <c r="Y101" s="420"/>
      <c r="Z101" s="419"/>
      <c r="AA101" s="420"/>
      <c r="AB101" s="419"/>
      <c r="AC101" s="420"/>
      <c r="AD101" s="419"/>
      <c r="AE101" s="420"/>
      <c r="AF101" s="419"/>
      <c r="AG101" s="420"/>
      <c r="AH101" s="419"/>
      <c r="AI101" s="420"/>
      <c r="AJ101" s="419"/>
      <c r="AK101" s="420"/>
      <c r="AL101" s="419"/>
      <c r="AM101" s="420"/>
      <c r="AN101" s="419"/>
      <c r="AO101" s="420"/>
      <c r="AP101" s="419"/>
      <c r="AQ101" s="420"/>
      <c r="AR101" s="419"/>
      <c r="AS101" s="420"/>
      <c r="AT101" s="419">
        <v>725</v>
      </c>
      <c r="AU101" s="522">
        <v>765</v>
      </c>
      <c r="AV101" s="419"/>
      <c r="AW101" s="420"/>
      <c r="AX101" s="419"/>
      <c r="AY101" s="420"/>
      <c r="AZ101" s="419"/>
      <c r="BA101" s="421"/>
      <c r="BB101" s="422"/>
      <c r="BC101" s="420"/>
      <c r="BD101" s="419"/>
      <c r="BE101" s="420"/>
      <c r="BF101" s="419"/>
      <c r="BG101" s="420"/>
      <c r="BH101" s="419"/>
      <c r="BI101" s="420"/>
      <c r="BJ101" s="419"/>
      <c r="BK101" s="420"/>
      <c r="BL101" s="419">
        <v>45996900</v>
      </c>
      <c r="BM101" s="526">
        <v>54158156</v>
      </c>
      <c r="BN101" s="370">
        <f t="shared" si="144"/>
        <v>0</v>
      </c>
      <c r="BO101" s="371">
        <f t="shared" si="145"/>
        <v>0</v>
      </c>
      <c r="BP101" s="372">
        <f t="shared" si="146"/>
        <v>0</v>
      </c>
      <c r="BQ101" s="371">
        <f t="shared" si="147"/>
        <v>0</v>
      </c>
      <c r="BR101" s="372">
        <f t="shared" si="148"/>
        <v>0</v>
      </c>
      <c r="BS101" s="371">
        <f t="shared" si="149"/>
        <v>0</v>
      </c>
      <c r="BT101" s="372">
        <f t="shared" si="150"/>
        <v>0</v>
      </c>
      <c r="BU101" s="371">
        <f t="shared" si="151"/>
        <v>0</v>
      </c>
      <c r="BV101" s="372">
        <f t="shared" si="152"/>
        <v>0</v>
      </c>
      <c r="BW101" s="371">
        <f t="shared" si="153"/>
        <v>0</v>
      </c>
      <c r="BX101" s="372">
        <f t="shared" si="154"/>
        <v>6525</v>
      </c>
      <c r="BY101" s="371">
        <f t="shared" si="155"/>
        <v>6885</v>
      </c>
      <c r="BZ101" s="370">
        <f t="shared" si="156"/>
        <v>0</v>
      </c>
      <c r="CA101" s="371">
        <f t="shared" si="157"/>
        <v>0</v>
      </c>
      <c r="CB101" s="372">
        <f t="shared" si="158"/>
        <v>0</v>
      </c>
      <c r="CC101" s="371">
        <f t="shared" si="159"/>
        <v>0</v>
      </c>
      <c r="CD101" s="372">
        <f t="shared" si="160"/>
        <v>0</v>
      </c>
      <c r="CE101" s="371">
        <f t="shared" si="161"/>
        <v>0</v>
      </c>
      <c r="CF101" s="372">
        <f t="shared" si="162"/>
        <v>0</v>
      </c>
      <c r="CG101" s="371">
        <f t="shared" si="163"/>
        <v>0</v>
      </c>
      <c r="CH101" s="372">
        <f t="shared" si="164"/>
        <v>0</v>
      </c>
      <c r="CI101" s="371">
        <f t="shared" si="165"/>
        <v>0</v>
      </c>
      <c r="CJ101" s="372">
        <f t="shared" si="166"/>
        <v>7049.333333333333</v>
      </c>
      <c r="CK101" s="371">
        <f t="shared" si="167"/>
        <v>7866.1083514887432</v>
      </c>
      <c r="CL101" s="370">
        <f t="shared" si="168"/>
        <v>0</v>
      </c>
      <c r="CM101" s="371">
        <f t="shared" si="169"/>
        <v>0</v>
      </c>
      <c r="CN101" s="372">
        <f t="shared" si="170"/>
        <v>0</v>
      </c>
      <c r="CO101" s="371">
        <f t="shared" si="171"/>
        <v>0</v>
      </c>
      <c r="CP101" s="372">
        <f t="shared" si="172"/>
        <v>0</v>
      </c>
      <c r="CQ101" s="371">
        <f t="shared" si="173"/>
        <v>0</v>
      </c>
      <c r="CR101" s="372">
        <f t="shared" si="174"/>
        <v>0</v>
      </c>
      <c r="CS101" s="371">
        <f t="shared" si="175"/>
        <v>0</v>
      </c>
      <c r="CT101" s="372">
        <f t="shared" si="176"/>
        <v>0</v>
      </c>
      <c r="CU101" s="371">
        <f t="shared" si="177"/>
        <v>0</v>
      </c>
      <c r="CV101" s="372">
        <f t="shared" si="178"/>
        <v>63444</v>
      </c>
      <c r="CW101" s="371">
        <f t="shared" si="179"/>
        <v>70794.975163398689</v>
      </c>
      <c r="CX101" s="372">
        <f t="shared" si="180"/>
        <v>63444</v>
      </c>
      <c r="CY101" s="371">
        <f t="shared" si="181"/>
        <v>70794.975163398689</v>
      </c>
      <c r="CZ101" s="370">
        <f t="shared" si="182"/>
        <v>0</v>
      </c>
      <c r="DA101" s="371">
        <f t="shared" si="183"/>
        <v>0</v>
      </c>
      <c r="DB101" s="372">
        <f t="shared" si="184"/>
        <v>0</v>
      </c>
      <c r="DC101" s="371">
        <f t="shared" si="185"/>
        <v>0</v>
      </c>
      <c r="DD101" s="372">
        <f t="shared" si="186"/>
        <v>0</v>
      </c>
      <c r="DE101" s="371">
        <f t="shared" si="187"/>
        <v>0</v>
      </c>
      <c r="DF101" s="372">
        <f t="shared" si="188"/>
        <v>0</v>
      </c>
      <c r="DG101" s="371">
        <f t="shared" si="189"/>
        <v>0</v>
      </c>
      <c r="DH101" s="372">
        <f t="shared" si="190"/>
        <v>0</v>
      </c>
      <c r="DI101" s="371">
        <f t="shared" si="191"/>
        <v>0</v>
      </c>
      <c r="DJ101" s="372">
        <f t="shared" si="192"/>
        <v>725</v>
      </c>
      <c r="DK101" s="371">
        <f t="shared" si="193"/>
        <v>765</v>
      </c>
      <c r="DL101" s="372">
        <f t="shared" si="194"/>
        <v>725</v>
      </c>
      <c r="DM101" s="371">
        <f t="shared" si="195"/>
        <v>765</v>
      </c>
      <c r="DN101" s="370">
        <f t="shared" si="196"/>
        <v>0</v>
      </c>
      <c r="DO101" s="371">
        <f t="shared" si="197"/>
        <v>0</v>
      </c>
      <c r="DP101" s="372">
        <f t="shared" si="198"/>
        <v>0</v>
      </c>
      <c r="DQ101" s="371">
        <f t="shared" si="199"/>
        <v>0</v>
      </c>
      <c r="DR101" s="372">
        <f t="shared" si="200"/>
        <v>0</v>
      </c>
      <c r="DS101" s="371">
        <f t="shared" si="201"/>
        <v>0</v>
      </c>
      <c r="DT101" s="372">
        <f t="shared" si="202"/>
        <v>0</v>
      </c>
      <c r="DU101" s="371">
        <f t="shared" si="203"/>
        <v>0</v>
      </c>
      <c r="DV101" s="372">
        <f t="shared" si="204"/>
        <v>0</v>
      </c>
      <c r="DW101" s="371">
        <f t="shared" si="205"/>
        <v>0</v>
      </c>
      <c r="DX101" s="372">
        <f t="shared" si="206"/>
        <v>45996900</v>
      </c>
      <c r="DY101" s="371">
        <f t="shared" si="207"/>
        <v>54158156</v>
      </c>
      <c r="DZ101" s="372">
        <f t="shared" si="208"/>
        <v>45996900</v>
      </c>
      <c r="EA101" s="371">
        <f t="shared" si="209"/>
        <v>54158156</v>
      </c>
    </row>
    <row r="102" spans="1:131" ht="15">
      <c r="A102" s="532" t="s">
        <v>31</v>
      </c>
      <c r="B102" s="524" t="s">
        <v>601</v>
      </c>
      <c r="C102" s="525"/>
      <c r="D102" s="533">
        <v>136233</v>
      </c>
      <c r="E102" s="520">
        <v>7</v>
      </c>
      <c r="F102" s="419"/>
      <c r="G102" s="420"/>
      <c r="H102" s="419"/>
      <c r="I102" s="420"/>
      <c r="J102" s="419"/>
      <c r="K102" s="420"/>
      <c r="L102" s="419"/>
      <c r="M102" s="420"/>
      <c r="N102" s="419"/>
      <c r="O102" s="420"/>
      <c r="P102" s="419"/>
      <c r="Q102" s="420"/>
      <c r="R102" s="419"/>
      <c r="S102" s="420"/>
      <c r="T102" s="419"/>
      <c r="U102" s="420"/>
      <c r="V102" s="419"/>
      <c r="W102" s="420"/>
      <c r="X102" s="419"/>
      <c r="Y102" s="420"/>
      <c r="Z102" s="419"/>
      <c r="AA102" s="420"/>
      <c r="AB102" s="419"/>
      <c r="AC102" s="420"/>
      <c r="AD102" s="419"/>
      <c r="AE102" s="420"/>
      <c r="AF102" s="419"/>
      <c r="AG102" s="420"/>
      <c r="AH102" s="419"/>
      <c r="AI102" s="420"/>
      <c r="AJ102" s="419"/>
      <c r="AK102" s="420"/>
      <c r="AL102" s="419"/>
      <c r="AM102" s="420"/>
      <c r="AN102" s="419"/>
      <c r="AO102" s="420"/>
      <c r="AP102" s="419"/>
      <c r="AQ102" s="420"/>
      <c r="AR102" s="419"/>
      <c r="AS102" s="420"/>
      <c r="AT102" s="419">
        <v>99</v>
      </c>
      <c r="AU102" s="522">
        <v>98</v>
      </c>
      <c r="AV102" s="419"/>
      <c r="AW102" s="420"/>
      <c r="AX102" s="419"/>
      <c r="AY102" s="420"/>
      <c r="AZ102" s="419"/>
      <c r="BA102" s="421"/>
      <c r="BB102" s="422"/>
      <c r="BC102" s="420"/>
      <c r="BD102" s="419"/>
      <c r="BE102" s="420"/>
      <c r="BF102" s="419"/>
      <c r="BG102" s="420"/>
      <c r="BH102" s="419"/>
      <c r="BI102" s="420"/>
      <c r="BJ102" s="419"/>
      <c r="BK102" s="420"/>
      <c r="BL102" s="419">
        <v>5538060</v>
      </c>
      <c r="BM102" s="526">
        <v>5482557</v>
      </c>
      <c r="BN102" s="370">
        <f t="shared" si="144"/>
        <v>0</v>
      </c>
      <c r="BO102" s="371">
        <f t="shared" si="145"/>
        <v>0</v>
      </c>
      <c r="BP102" s="372">
        <f t="shared" si="146"/>
        <v>0</v>
      </c>
      <c r="BQ102" s="371">
        <f t="shared" si="147"/>
        <v>0</v>
      </c>
      <c r="BR102" s="372">
        <f t="shared" si="148"/>
        <v>0</v>
      </c>
      <c r="BS102" s="371">
        <f t="shared" si="149"/>
        <v>0</v>
      </c>
      <c r="BT102" s="372">
        <f t="shared" si="150"/>
        <v>0</v>
      </c>
      <c r="BU102" s="371">
        <f t="shared" si="151"/>
        <v>0</v>
      </c>
      <c r="BV102" s="372">
        <f t="shared" si="152"/>
        <v>0</v>
      </c>
      <c r="BW102" s="371">
        <f t="shared" si="153"/>
        <v>0</v>
      </c>
      <c r="BX102" s="372">
        <f t="shared" si="154"/>
        <v>891</v>
      </c>
      <c r="BY102" s="371">
        <f t="shared" si="155"/>
        <v>882</v>
      </c>
      <c r="BZ102" s="370">
        <f t="shared" si="156"/>
        <v>0</v>
      </c>
      <c r="CA102" s="371">
        <f t="shared" si="157"/>
        <v>0</v>
      </c>
      <c r="CB102" s="372">
        <f t="shared" si="158"/>
        <v>0</v>
      </c>
      <c r="CC102" s="371">
        <f t="shared" si="159"/>
        <v>0</v>
      </c>
      <c r="CD102" s="372">
        <f t="shared" si="160"/>
        <v>0</v>
      </c>
      <c r="CE102" s="371">
        <f t="shared" si="161"/>
        <v>0</v>
      </c>
      <c r="CF102" s="372">
        <f t="shared" si="162"/>
        <v>0</v>
      </c>
      <c r="CG102" s="371">
        <f t="shared" si="163"/>
        <v>0</v>
      </c>
      <c r="CH102" s="372">
        <f t="shared" si="164"/>
        <v>0</v>
      </c>
      <c r="CI102" s="371">
        <f t="shared" si="165"/>
        <v>0</v>
      </c>
      <c r="CJ102" s="372">
        <f t="shared" si="166"/>
        <v>6215.5555555555557</v>
      </c>
      <c r="CK102" s="371">
        <f t="shared" si="167"/>
        <v>6216.0510204081629</v>
      </c>
      <c r="CL102" s="370">
        <f t="shared" si="168"/>
        <v>0</v>
      </c>
      <c r="CM102" s="371">
        <f t="shared" si="169"/>
        <v>0</v>
      </c>
      <c r="CN102" s="372">
        <f t="shared" si="170"/>
        <v>0</v>
      </c>
      <c r="CO102" s="371">
        <f t="shared" si="171"/>
        <v>0</v>
      </c>
      <c r="CP102" s="372">
        <f t="shared" si="172"/>
        <v>0</v>
      </c>
      <c r="CQ102" s="371">
        <f t="shared" si="173"/>
        <v>0</v>
      </c>
      <c r="CR102" s="372">
        <f t="shared" si="174"/>
        <v>0</v>
      </c>
      <c r="CS102" s="371">
        <f t="shared" si="175"/>
        <v>0</v>
      </c>
      <c r="CT102" s="372">
        <f t="shared" si="176"/>
        <v>0</v>
      </c>
      <c r="CU102" s="371">
        <f t="shared" si="177"/>
        <v>0</v>
      </c>
      <c r="CV102" s="372">
        <f t="shared" si="178"/>
        <v>55940</v>
      </c>
      <c r="CW102" s="371">
        <f t="shared" si="179"/>
        <v>55944.459183673469</v>
      </c>
      <c r="CX102" s="372">
        <f t="shared" si="180"/>
        <v>55940</v>
      </c>
      <c r="CY102" s="371">
        <f t="shared" si="181"/>
        <v>55944.459183673469</v>
      </c>
      <c r="CZ102" s="370">
        <f t="shared" si="182"/>
        <v>0</v>
      </c>
      <c r="DA102" s="371">
        <f t="shared" si="183"/>
        <v>0</v>
      </c>
      <c r="DB102" s="372">
        <f t="shared" si="184"/>
        <v>0</v>
      </c>
      <c r="DC102" s="371">
        <f t="shared" si="185"/>
        <v>0</v>
      </c>
      <c r="DD102" s="372">
        <f t="shared" si="186"/>
        <v>0</v>
      </c>
      <c r="DE102" s="371">
        <f t="shared" si="187"/>
        <v>0</v>
      </c>
      <c r="DF102" s="372">
        <f t="shared" si="188"/>
        <v>0</v>
      </c>
      <c r="DG102" s="371">
        <f t="shared" si="189"/>
        <v>0</v>
      </c>
      <c r="DH102" s="372">
        <f t="shared" si="190"/>
        <v>0</v>
      </c>
      <c r="DI102" s="371">
        <f t="shared" si="191"/>
        <v>0</v>
      </c>
      <c r="DJ102" s="372">
        <f t="shared" si="192"/>
        <v>99</v>
      </c>
      <c r="DK102" s="371">
        <f t="shared" si="193"/>
        <v>98</v>
      </c>
      <c r="DL102" s="372">
        <f t="shared" si="194"/>
        <v>99</v>
      </c>
      <c r="DM102" s="371">
        <f t="shared" si="195"/>
        <v>98</v>
      </c>
      <c r="DN102" s="370">
        <f t="shared" si="196"/>
        <v>0</v>
      </c>
      <c r="DO102" s="371">
        <f t="shared" si="197"/>
        <v>0</v>
      </c>
      <c r="DP102" s="372">
        <f t="shared" si="198"/>
        <v>0</v>
      </c>
      <c r="DQ102" s="371">
        <f t="shared" si="199"/>
        <v>0</v>
      </c>
      <c r="DR102" s="372">
        <f t="shared" si="200"/>
        <v>0</v>
      </c>
      <c r="DS102" s="371">
        <f t="shared" si="201"/>
        <v>0</v>
      </c>
      <c r="DT102" s="372">
        <f t="shared" si="202"/>
        <v>0</v>
      </c>
      <c r="DU102" s="371">
        <f t="shared" si="203"/>
        <v>0</v>
      </c>
      <c r="DV102" s="372">
        <f t="shared" si="204"/>
        <v>0</v>
      </c>
      <c r="DW102" s="371">
        <f t="shared" si="205"/>
        <v>0</v>
      </c>
      <c r="DX102" s="372">
        <f t="shared" si="206"/>
        <v>5538060</v>
      </c>
      <c r="DY102" s="371">
        <f t="shared" si="207"/>
        <v>5482557</v>
      </c>
      <c r="DZ102" s="372">
        <f t="shared" si="208"/>
        <v>5538060</v>
      </c>
      <c r="EA102" s="371">
        <f t="shared" si="209"/>
        <v>5482557</v>
      </c>
    </row>
    <row r="103" spans="1:131" ht="15">
      <c r="A103" s="517" t="s">
        <v>31</v>
      </c>
      <c r="B103" s="518" t="s">
        <v>602</v>
      </c>
      <c r="C103" s="519"/>
      <c r="D103" s="520">
        <v>136358</v>
      </c>
      <c r="E103" s="520">
        <v>7</v>
      </c>
      <c r="F103" s="419"/>
      <c r="G103" s="420"/>
      <c r="H103" s="419"/>
      <c r="I103" s="420"/>
      <c r="J103" s="419"/>
      <c r="K103" s="420"/>
      <c r="L103" s="419"/>
      <c r="M103" s="420"/>
      <c r="N103" s="419"/>
      <c r="O103" s="420"/>
      <c r="P103" s="419"/>
      <c r="Q103" s="420"/>
      <c r="R103" s="419"/>
      <c r="S103" s="420"/>
      <c r="T103" s="419"/>
      <c r="U103" s="420"/>
      <c r="V103" s="419"/>
      <c r="W103" s="420"/>
      <c r="X103" s="419"/>
      <c r="Y103" s="420"/>
      <c r="Z103" s="419"/>
      <c r="AA103" s="420"/>
      <c r="AB103" s="419"/>
      <c r="AC103" s="420"/>
      <c r="AD103" s="419"/>
      <c r="AE103" s="420"/>
      <c r="AF103" s="419"/>
      <c r="AG103" s="420"/>
      <c r="AH103" s="419"/>
      <c r="AI103" s="420"/>
      <c r="AJ103" s="419"/>
      <c r="AK103" s="420"/>
      <c r="AL103" s="419"/>
      <c r="AM103" s="420"/>
      <c r="AN103" s="419"/>
      <c r="AO103" s="420"/>
      <c r="AP103" s="419"/>
      <c r="AQ103" s="420"/>
      <c r="AR103" s="419"/>
      <c r="AS103" s="420"/>
      <c r="AT103" s="419">
        <v>300</v>
      </c>
      <c r="AU103" s="522">
        <v>306</v>
      </c>
      <c r="AV103" s="419"/>
      <c r="AW103" s="420"/>
      <c r="AX103" s="419"/>
      <c r="AY103" s="420"/>
      <c r="AZ103" s="419"/>
      <c r="BA103" s="421"/>
      <c r="BB103" s="422"/>
      <c r="BC103" s="420"/>
      <c r="BD103" s="419"/>
      <c r="BE103" s="420"/>
      <c r="BF103" s="419"/>
      <c r="BG103" s="420"/>
      <c r="BH103" s="419"/>
      <c r="BI103" s="420"/>
      <c r="BJ103" s="419"/>
      <c r="BK103" s="420"/>
      <c r="BL103" s="419">
        <v>16178100</v>
      </c>
      <c r="BM103" s="526">
        <v>17226630</v>
      </c>
      <c r="BN103" s="370">
        <f t="shared" si="144"/>
        <v>0</v>
      </c>
      <c r="BO103" s="371">
        <f t="shared" si="145"/>
        <v>0</v>
      </c>
      <c r="BP103" s="372">
        <f t="shared" si="146"/>
        <v>0</v>
      </c>
      <c r="BQ103" s="371">
        <f t="shared" si="147"/>
        <v>0</v>
      </c>
      <c r="BR103" s="372">
        <f t="shared" si="148"/>
        <v>0</v>
      </c>
      <c r="BS103" s="371">
        <f t="shared" si="149"/>
        <v>0</v>
      </c>
      <c r="BT103" s="372">
        <f t="shared" si="150"/>
        <v>0</v>
      </c>
      <c r="BU103" s="371">
        <f t="shared" si="151"/>
        <v>0</v>
      </c>
      <c r="BV103" s="372">
        <f t="shared" si="152"/>
        <v>0</v>
      </c>
      <c r="BW103" s="371">
        <f t="shared" si="153"/>
        <v>0</v>
      </c>
      <c r="BX103" s="372">
        <f t="shared" si="154"/>
        <v>2700</v>
      </c>
      <c r="BY103" s="371">
        <f t="shared" si="155"/>
        <v>2754</v>
      </c>
      <c r="BZ103" s="370">
        <f t="shared" si="156"/>
        <v>0</v>
      </c>
      <c r="CA103" s="371">
        <f t="shared" si="157"/>
        <v>0</v>
      </c>
      <c r="CB103" s="372">
        <f t="shared" si="158"/>
        <v>0</v>
      </c>
      <c r="CC103" s="371">
        <f t="shared" si="159"/>
        <v>0</v>
      </c>
      <c r="CD103" s="372">
        <f t="shared" si="160"/>
        <v>0</v>
      </c>
      <c r="CE103" s="371">
        <f t="shared" si="161"/>
        <v>0</v>
      </c>
      <c r="CF103" s="372">
        <f t="shared" si="162"/>
        <v>0</v>
      </c>
      <c r="CG103" s="371">
        <f t="shared" si="163"/>
        <v>0</v>
      </c>
      <c r="CH103" s="372">
        <f t="shared" si="164"/>
        <v>0</v>
      </c>
      <c r="CI103" s="371">
        <f t="shared" si="165"/>
        <v>0</v>
      </c>
      <c r="CJ103" s="372">
        <f t="shared" si="166"/>
        <v>5991.8888888888887</v>
      </c>
      <c r="CK103" s="371">
        <f t="shared" si="167"/>
        <v>6255.1307189542486</v>
      </c>
      <c r="CL103" s="370">
        <f t="shared" si="168"/>
        <v>0</v>
      </c>
      <c r="CM103" s="371">
        <f t="shared" si="169"/>
        <v>0</v>
      </c>
      <c r="CN103" s="372">
        <f t="shared" si="170"/>
        <v>0</v>
      </c>
      <c r="CO103" s="371">
        <f t="shared" si="171"/>
        <v>0</v>
      </c>
      <c r="CP103" s="372">
        <f t="shared" si="172"/>
        <v>0</v>
      </c>
      <c r="CQ103" s="371">
        <f t="shared" si="173"/>
        <v>0</v>
      </c>
      <c r="CR103" s="372">
        <f t="shared" si="174"/>
        <v>0</v>
      </c>
      <c r="CS103" s="371">
        <f t="shared" si="175"/>
        <v>0</v>
      </c>
      <c r="CT103" s="372">
        <f t="shared" si="176"/>
        <v>0</v>
      </c>
      <c r="CU103" s="371">
        <f t="shared" si="177"/>
        <v>0</v>
      </c>
      <c r="CV103" s="372">
        <f t="shared" si="178"/>
        <v>53927</v>
      </c>
      <c r="CW103" s="371">
        <f t="shared" si="179"/>
        <v>56296.176470588238</v>
      </c>
      <c r="CX103" s="372">
        <f t="shared" si="180"/>
        <v>53927</v>
      </c>
      <c r="CY103" s="371">
        <f t="shared" si="181"/>
        <v>56296.176470588238</v>
      </c>
      <c r="CZ103" s="370">
        <f t="shared" si="182"/>
        <v>0</v>
      </c>
      <c r="DA103" s="371">
        <f t="shared" si="183"/>
        <v>0</v>
      </c>
      <c r="DB103" s="372">
        <f t="shared" si="184"/>
        <v>0</v>
      </c>
      <c r="DC103" s="371">
        <f t="shared" si="185"/>
        <v>0</v>
      </c>
      <c r="DD103" s="372">
        <f t="shared" si="186"/>
        <v>0</v>
      </c>
      <c r="DE103" s="371">
        <f t="shared" si="187"/>
        <v>0</v>
      </c>
      <c r="DF103" s="372">
        <f t="shared" si="188"/>
        <v>0</v>
      </c>
      <c r="DG103" s="371">
        <f t="shared" si="189"/>
        <v>0</v>
      </c>
      <c r="DH103" s="372">
        <f t="shared" si="190"/>
        <v>0</v>
      </c>
      <c r="DI103" s="371">
        <f t="shared" si="191"/>
        <v>0</v>
      </c>
      <c r="DJ103" s="372">
        <f t="shared" si="192"/>
        <v>300</v>
      </c>
      <c r="DK103" s="371">
        <f t="shared" si="193"/>
        <v>306</v>
      </c>
      <c r="DL103" s="372">
        <f t="shared" si="194"/>
        <v>300</v>
      </c>
      <c r="DM103" s="371">
        <f t="shared" si="195"/>
        <v>306</v>
      </c>
      <c r="DN103" s="370">
        <f t="shared" si="196"/>
        <v>0</v>
      </c>
      <c r="DO103" s="371">
        <f t="shared" si="197"/>
        <v>0</v>
      </c>
      <c r="DP103" s="372">
        <f t="shared" si="198"/>
        <v>0</v>
      </c>
      <c r="DQ103" s="371">
        <f t="shared" si="199"/>
        <v>0</v>
      </c>
      <c r="DR103" s="372">
        <f t="shared" si="200"/>
        <v>0</v>
      </c>
      <c r="DS103" s="371">
        <f t="shared" si="201"/>
        <v>0</v>
      </c>
      <c r="DT103" s="372">
        <f t="shared" si="202"/>
        <v>0</v>
      </c>
      <c r="DU103" s="371">
        <f t="shared" si="203"/>
        <v>0</v>
      </c>
      <c r="DV103" s="372">
        <f t="shared" si="204"/>
        <v>0</v>
      </c>
      <c r="DW103" s="371">
        <f t="shared" si="205"/>
        <v>0</v>
      </c>
      <c r="DX103" s="372">
        <f t="shared" si="206"/>
        <v>16178100</v>
      </c>
      <c r="DY103" s="371">
        <f t="shared" si="207"/>
        <v>17226630</v>
      </c>
      <c r="DZ103" s="372">
        <f t="shared" si="208"/>
        <v>16178100</v>
      </c>
      <c r="EA103" s="371">
        <f t="shared" si="209"/>
        <v>17226630</v>
      </c>
    </row>
    <row r="104" spans="1:131" ht="15">
      <c r="A104" s="517" t="s">
        <v>31</v>
      </c>
      <c r="B104" s="518" t="s">
        <v>603</v>
      </c>
      <c r="C104" s="519"/>
      <c r="D104" s="520">
        <v>136473</v>
      </c>
      <c r="E104" s="521">
        <v>7</v>
      </c>
      <c r="F104" s="419"/>
      <c r="G104" s="420"/>
      <c r="H104" s="419"/>
      <c r="I104" s="420"/>
      <c r="J104" s="419"/>
      <c r="K104" s="420"/>
      <c r="L104" s="419"/>
      <c r="M104" s="420"/>
      <c r="N104" s="419"/>
      <c r="O104" s="420"/>
      <c r="P104" s="419"/>
      <c r="Q104" s="420"/>
      <c r="R104" s="419"/>
      <c r="S104" s="420"/>
      <c r="T104" s="419"/>
      <c r="U104" s="420"/>
      <c r="V104" s="419"/>
      <c r="W104" s="420"/>
      <c r="X104" s="419"/>
      <c r="Y104" s="420"/>
      <c r="Z104" s="419"/>
      <c r="AA104" s="420"/>
      <c r="AB104" s="419"/>
      <c r="AC104" s="420"/>
      <c r="AD104" s="419"/>
      <c r="AE104" s="420"/>
      <c r="AF104" s="419"/>
      <c r="AG104" s="420"/>
      <c r="AH104" s="419"/>
      <c r="AI104" s="420"/>
      <c r="AJ104" s="419"/>
      <c r="AK104" s="420"/>
      <c r="AL104" s="419"/>
      <c r="AM104" s="420"/>
      <c r="AN104" s="419"/>
      <c r="AO104" s="420"/>
      <c r="AP104" s="419"/>
      <c r="AQ104" s="420"/>
      <c r="AR104" s="419"/>
      <c r="AS104" s="420"/>
      <c r="AT104" s="419">
        <v>180</v>
      </c>
      <c r="AU104" s="522">
        <v>180</v>
      </c>
      <c r="AV104" s="419"/>
      <c r="AW104" s="420"/>
      <c r="AX104" s="419"/>
      <c r="AY104" s="420"/>
      <c r="AZ104" s="419"/>
      <c r="BA104" s="421"/>
      <c r="BB104" s="422"/>
      <c r="BC104" s="420"/>
      <c r="BD104" s="419"/>
      <c r="BE104" s="420"/>
      <c r="BF104" s="419"/>
      <c r="BG104" s="420"/>
      <c r="BH104" s="419"/>
      <c r="BI104" s="420"/>
      <c r="BJ104" s="419"/>
      <c r="BK104" s="420"/>
      <c r="BL104" s="419">
        <v>8507700</v>
      </c>
      <c r="BM104" s="526">
        <v>8665178</v>
      </c>
      <c r="BN104" s="370">
        <f t="shared" si="144"/>
        <v>0</v>
      </c>
      <c r="BO104" s="371">
        <f t="shared" si="145"/>
        <v>0</v>
      </c>
      <c r="BP104" s="372">
        <f t="shared" si="146"/>
        <v>0</v>
      </c>
      <c r="BQ104" s="371">
        <f t="shared" si="147"/>
        <v>0</v>
      </c>
      <c r="BR104" s="372">
        <f t="shared" si="148"/>
        <v>0</v>
      </c>
      <c r="BS104" s="371">
        <f t="shared" si="149"/>
        <v>0</v>
      </c>
      <c r="BT104" s="372">
        <f t="shared" si="150"/>
        <v>0</v>
      </c>
      <c r="BU104" s="371">
        <f t="shared" si="151"/>
        <v>0</v>
      </c>
      <c r="BV104" s="372">
        <f t="shared" si="152"/>
        <v>0</v>
      </c>
      <c r="BW104" s="371">
        <f t="shared" si="153"/>
        <v>0</v>
      </c>
      <c r="BX104" s="372">
        <f t="shared" si="154"/>
        <v>1620</v>
      </c>
      <c r="BY104" s="371">
        <f t="shared" si="155"/>
        <v>1620</v>
      </c>
      <c r="BZ104" s="370">
        <f t="shared" si="156"/>
        <v>0</v>
      </c>
      <c r="CA104" s="371">
        <f t="shared" si="157"/>
        <v>0</v>
      </c>
      <c r="CB104" s="372">
        <f t="shared" si="158"/>
        <v>0</v>
      </c>
      <c r="CC104" s="371">
        <f t="shared" si="159"/>
        <v>0</v>
      </c>
      <c r="CD104" s="372">
        <f t="shared" si="160"/>
        <v>0</v>
      </c>
      <c r="CE104" s="371">
        <f t="shared" si="161"/>
        <v>0</v>
      </c>
      <c r="CF104" s="372">
        <f t="shared" si="162"/>
        <v>0</v>
      </c>
      <c r="CG104" s="371">
        <f t="shared" si="163"/>
        <v>0</v>
      </c>
      <c r="CH104" s="372">
        <f t="shared" si="164"/>
        <v>0</v>
      </c>
      <c r="CI104" s="371">
        <f t="shared" si="165"/>
        <v>0</v>
      </c>
      <c r="CJ104" s="372">
        <f t="shared" si="166"/>
        <v>5251.666666666667</v>
      </c>
      <c r="CK104" s="371">
        <f t="shared" si="167"/>
        <v>5348.8753086419756</v>
      </c>
      <c r="CL104" s="370">
        <f t="shared" si="168"/>
        <v>0</v>
      </c>
      <c r="CM104" s="371">
        <f t="shared" si="169"/>
        <v>0</v>
      </c>
      <c r="CN104" s="372">
        <f t="shared" si="170"/>
        <v>0</v>
      </c>
      <c r="CO104" s="371">
        <f t="shared" si="171"/>
        <v>0</v>
      </c>
      <c r="CP104" s="372">
        <f t="shared" si="172"/>
        <v>0</v>
      </c>
      <c r="CQ104" s="371">
        <f t="shared" si="173"/>
        <v>0</v>
      </c>
      <c r="CR104" s="372">
        <f t="shared" si="174"/>
        <v>0</v>
      </c>
      <c r="CS104" s="371">
        <f t="shared" si="175"/>
        <v>0</v>
      </c>
      <c r="CT104" s="372">
        <f t="shared" si="176"/>
        <v>0</v>
      </c>
      <c r="CU104" s="371">
        <f t="shared" si="177"/>
        <v>0</v>
      </c>
      <c r="CV104" s="372">
        <f t="shared" si="178"/>
        <v>47265</v>
      </c>
      <c r="CW104" s="371">
        <f t="shared" si="179"/>
        <v>48139.87777777778</v>
      </c>
      <c r="CX104" s="372">
        <f t="shared" si="180"/>
        <v>47265</v>
      </c>
      <c r="CY104" s="371">
        <f t="shared" si="181"/>
        <v>48139.87777777778</v>
      </c>
      <c r="CZ104" s="370">
        <f t="shared" si="182"/>
        <v>0</v>
      </c>
      <c r="DA104" s="371">
        <f t="shared" si="183"/>
        <v>0</v>
      </c>
      <c r="DB104" s="372">
        <f t="shared" si="184"/>
        <v>0</v>
      </c>
      <c r="DC104" s="371">
        <f t="shared" si="185"/>
        <v>0</v>
      </c>
      <c r="DD104" s="372">
        <f t="shared" si="186"/>
        <v>0</v>
      </c>
      <c r="DE104" s="371">
        <f t="shared" si="187"/>
        <v>0</v>
      </c>
      <c r="DF104" s="372">
        <f t="shared" si="188"/>
        <v>0</v>
      </c>
      <c r="DG104" s="371">
        <f t="shared" si="189"/>
        <v>0</v>
      </c>
      <c r="DH104" s="372">
        <f t="shared" si="190"/>
        <v>0</v>
      </c>
      <c r="DI104" s="371">
        <f t="shared" si="191"/>
        <v>0</v>
      </c>
      <c r="DJ104" s="372">
        <f t="shared" si="192"/>
        <v>180</v>
      </c>
      <c r="DK104" s="371">
        <f t="shared" si="193"/>
        <v>180</v>
      </c>
      <c r="DL104" s="372">
        <f t="shared" si="194"/>
        <v>180</v>
      </c>
      <c r="DM104" s="371">
        <f t="shared" si="195"/>
        <v>180</v>
      </c>
      <c r="DN104" s="370">
        <f t="shared" si="196"/>
        <v>0</v>
      </c>
      <c r="DO104" s="371">
        <f t="shared" si="197"/>
        <v>0</v>
      </c>
      <c r="DP104" s="372">
        <f t="shared" si="198"/>
        <v>0</v>
      </c>
      <c r="DQ104" s="371">
        <f t="shared" si="199"/>
        <v>0</v>
      </c>
      <c r="DR104" s="372">
        <f t="shared" si="200"/>
        <v>0</v>
      </c>
      <c r="DS104" s="371">
        <f t="shared" si="201"/>
        <v>0</v>
      </c>
      <c r="DT104" s="372">
        <f t="shared" si="202"/>
        <v>0</v>
      </c>
      <c r="DU104" s="371">
        <f t="shared" si="203"/>
        <v>0</v>
      </c>
      <c r="DV104" s="372">
        <f t="shared" si="204"/>
        <v>0</v>
      </c>
      <c r="DW104" s="371">
        <f t="shared" si="205"/>
        <v>0</v>
      </c>
      <c r="DX104" s="372">
        <f t="shared" si="206"/>
        <v>8507700</v>
      </c>
      <c r="DY104" s="371">
        <f t="shared" si="207"/>
        <v>8665178</v>
      </c>
      <c r="DZ104" s="372">
        <f t="shared" si="208"/>
        <v>8507700</v>
      </c>
      <c r="EA104" s="371">
        <f t="shared" si="209"/>
        <v>8665178</v>
      </c>
    </row>
    <row r="105" spans="1:131" ht="15">
      <c r="A105" s="517" t="s">
        <v>31</v>
      </c>
      <c r="B105" s="518" t="s">
        <v>604</v>
      </c>
      <c r="C105" s="519"/>
      <c r="D105" s="520">
        <v>136516</v>
      </c>
      <c r="E105" s="520">
        <v>7</v>
      </c>
      <c r="F105" s="419"/>
      <c r="G105" s="420"/>
      <c r="H105" s="419"/>
      <c r="I105" s="420"/>
      <c r="J105" s="419"/>
      <c r="K105" s="420"/>
      <c r="L105" s="419"/>
      <c r="M105" s="420"/>
      <c r="N105" s="419"/>
      <c r="O105" s="420"/>
      <c r="P105" s="419"/>
      <c r="Q105" s="420"/>
      <c r="R105" s="419"/>
      <c r="S105" s="420"/>
      <c r="T105" s="419"/>
      <c r="U105" s="420"/>
      <c r="V105" s="419"/>
      <c r="W105" s="420"/>
      <c r="X105" s="419"/>
      <c r="Y105" s="420"/>
      <c r="Z105" s="419"/>
      <c r="AA105" s="420"/>
      <c r="AB105" s="419"/>
      <c r="AC105" s="420"/>
      <c r="AD105" s="419"/>
      <c r="AE105" s="420"/>
      <c r="AF105" s="419"/>
      <c r="AG105" s="420"/>
      <c r="AH105" s="419"/>
      <c r="AI105" s="420"/>
      <c r="AJ105" s="419"/>
      <c r="AK105" s="420"/>
      <c r="AL105" s="419"/>
      <c r="AM105" s="420"/>
      <c r="AN105" s="419"/>
      <c r="AO105" s="420"/>
      <c r="AP105" s="419"/>
      <c r="AQ105" s="420"/>
      <c r="AR105" s="419"/>
      <c r="AS105" s="420"/>
      <c r="AT105" s="419">
        <v>151</v>
      </c>
      <c r="AU105" s="522">
        <v>162</v>
      </c>
      <c r="AV105" s="419"/>
      <c r="AW105" s="420"/>
      <c r="AX105" s="419"/>
      <c r="AY105" s="420"/>
      <c r="AZ105" s="419"/>
      <c r="BA105" s="421"/>
      <c r="BB105" s="422"/>
      <c r="BC105" s="420"/>
      <c r="BD105" s="419"/>
      <c r="BE105" s="420"/>
      <c r="BF105" s="419"/>
      <c r="BG105" s="420"/>
      <c r="BH105" s="419"/>
      <c r="BI105" s="420"/>
      <c r="BJ105" s="419"/>
      <c r="BK105" s="420"/>
      <c r="BL105" s="419">
        <v>8318590</v>
      </c>
      <c r="BM105" s="526">
        <v>8911052</v>
      </c>
      <c r="BN105" s="370">
        <f t="shared" si="144"/>
        <v>0</v>
      </c>
      <c r="BO105" s="371">
        <f t="shared" si="145"/>
        <v>0</v>
      </c>
      <c r="BP105" s="372">
        <f t="shared" si="146"/>
        <v>0</v>
      </c>
      <c r="BQ105" s="371">
        <f t="shared" si="147"/>
        <v>0</v>
      </c>
      <c r="BR105" s="372">
        <f t="shared" si="148"/>
        <v>0</v>
      </c>
      <c r="BS105" s="371">
        <f t="shared" si="149"/>
        <v>0</v>
      </c>
      <c r="BT105" s="372">
        <f t="shared" si="150"/>
        <v>0</v>
      </c>
      <c r="BU105" s="371">
        <f t="shared" si="151"/>
        <v>0</v>
      </c>
      <c r="BV105" s="372">
        <f t="shared" si="152"/>
        <v>0</v>
      </c>
      <c r="BW105" s="371">
        <f t="shared" si="153"/>
        <v>0</v>
      </c>
      <c r="BX105" s="372">
        <f t="shared" si="154"/>
        <v>1359</v>
      </c>
      <c r="BY105" s="371">
        <f t="shared" si="155"/>
        <v>1458</v>
      </c>
      <c r="BZ105" s="370">
        <f t="shared" si="156"/>
        <v>0</v>
      </c>
      <c r="CA105" s="371">
        <f t="shared" si="157"/>
        <v>0</v>
      </c>
      <c r="CB105" s="372">
        <f t="shared" si="158"/>
        <v>0</v>
      </c>
      <c r="CC105" s="371">
        <f t="shared" si="159"/>
        <v>0</v>
      </c>
      <c r="CD105" s="372">
        <f t="shared" si="160"/>
        <v>0</v>
      </c>
      <c r="CE105" s="371">
        <f t="shared" si="161"/>
        <v>0</v>
      </c>
      <c r="CF105" s="372">
        <f t="shared" si="162"/>
        <v>0</v>
      </c>
      <c r="CG105" s="371">
        <f t="shared" si="163"/>
        <v>0</v>
      </c>
      <c r="CH105" s="372">
        <f t="shared" si="164"/>
        <v>0</v>
      </c>
      <c r="CI105" s="371">
        <f t="shared" si="165"/>
        <v>0</v>
      </c>
      <c r="CJ105" s="372">
        <f t="shared" si="166"/>
        <v>6121.1111111111113</v>
      </c>
      <c r="CK105" s="371">
        <f t="shared" si="167"/>
        <v>6111.8326474622772</v>
      </c>
      <c r="CL105" s="370">
        <f t="shared" si="168"/>
        <v>0</v>
      </c>
      <c r="CM105" s="371">
        <f t="shared" si="169"/>
        <v>0</v>
      </c>
      <c r="CN105" s="372">
        <f t="shared" si="170"/>
        <v>0</v>
      </c>
      <c r="CO105" s="371">
        <f t="shared" si="171"/>
        <v>0</v>
      </c>
      <c r="CP105" s="372">
        <f t="shared" si="172"/>
        <v>0</v>
      </c>
      <c r="CQ105" s="371">
        <f t="shared" si="173"/>
        <v>0</v>
      </c>
      <c r="CR105" s="372">
        <f t="shared" si="174"/>
        <v>0</v>
      </c>
      <c r="CS105" s="371">
        <f t="shared" si="175"/>
        <v>0</v>
      </c>
      <c r="CT105" s="372">
        <f t="shared" si="176"/>
        <v>0</v>
      </c>
      <c r="CU105" s="371">
        <f t="shared" si="177"/>
        <v>0</v>
      </c>
      <c r="CV105" s="372">
        <f t="shared" si="178"/>
        <v>55090</v>
      </c>
      <c r="CW105" s="371">
        <f t="shared" si="179"/>
        <v>55006.493827160491</v>
      </c>
      <c r="CX105" s="372">
        <f t="shared" si="180"/>
        <v>55090</v>
      </c>
      <c r="CY105" s="371">
        <f t="shared" si="181"/>
        <v>55006.493827160491</v>
      </c>
      <c r="CZ105" s="370">
        <f t="shared" si="182"/>
        <v>0</v>
      </c>
      <c r="DA105" s="371">
        <f t="shared" si="183"/>
        <v>0</v>
      </c>
      <c r="DB105" s="372">
        <f t="shared" si="184"/>
        <v>0</v>
      </c>
      <c r="DC105" s="371">
        <f t="shared" si="185"/>
        <v>0</v>
      </c>
      <c r="DD105" s="372">
        <f t="shared" si="186"/>
        <v>0</v>
      </c>
      <c r="DE105" s="371">
        <f t="shared" si="187"/>
        <v>0</v>
      </c>
      <c r="DF105" s="372">
        <f t="shared" si="188"/>
        <v>0</v>
      </c>
      <c r="DG105" s="371">
        <f t="shared" si="189"/>
        <v>0</v>
      </c>
      <c r="DH105" s="372">
        <f t="shared" si="190"/>
        <v>0</v>
      </c>
      <c r="DI105" s="371">
        <f t="shared" si="191"/>
        <v>0</v>
      </c>
      <c r="DJ105" s="372">
        <f t="shared" si="192"/>
        <v>151</v>
      </c>
      <c r="DK105" s="371">
        <f t="shared" si="193"/>
        <v>162</v>
      </c>
      <c r="DL105" s="372">
        <f t="shared" si="194"/>
        <v>151</v>
      </c>
      <c r="DM105" s="371">
        <f t="shared" si="195"/>
        <v>162</v>
      </c>
      <c r="DN105" s="370">
        <f t="shared" si="196"/>
        <v>0</v>
      </c>
      <c r="DO105" s="371">
        <f t="shared" si="197"/>
        <v>0</v>
      </c>
      <c r="DP105" s="372">
        <f t="shared" si="198"/>
        <v>0</v>
      </c>
      <c r="DQ105" s="371">
        <f t="shared" si="199"/>
        <v>0</v>
      </c>
      <c r="DR105" s="372">
        <f t="shared" si="200"/>
        <v>0</v>
      </c>
      <c r="DS105" s="371">
        <f t="shared" si="201"/>
        <v>0</v>
      </c>
      <c r="DT105" s="372">
        <f t="shared" si="202"/>
        <v>0</v>
      </c>
      <c r="DU105" s="371">
        <f t="shared" si="203"/>
        <v>0</v>
      </c>
      <c r="DV105" s="372">
        <f t="shared" si="204"/>
        <v>0</v>
      </c>
      <c r="DW105" s="371">
        <f t="shared" si="205"/>
        <v>0</v>
      </c>
      <c r="DX105" s="372">
        <f t="shared" si="206"/>
        <v>8318590</v>
      </c>
      <c r="DY105" s="371">
        <f t="shared" si="207"/>
        <v>8911052</v>
      </c>
      <c r="DZ105" s="372">
        <f t="shared" si="208"/>
        <v>8318590</v>
      </c>
      <c r="EA105" s="371">
        <f t="shared" si="209"/>
        <v>8911052</v>
      </c>
    </row>
    <row r="106" spans="1:131" ht="15">
      <c r="A106" s="517" t="s">
        <v>31</v>
      </c>
      <c r="B106" s="518" t="s">
        <v>605</v>
      </c>
      <c r="C106" s="519"/>
      <c r="D106" s="520">
        <v>137096</v>
      </c>
      <c r="E106" s="521">
        <v>7</v>
      </c>
      <c r="F106" s="419"/>
      <c r="G106" s="420"/>
      <c r="H106" s="419"/>
      <c r="I106" s="420"/>
      <c r="J106" s="419"/>
      <c r="K106" s="420"/>
      <c r="L106" s="419"/>
      <c r="M106" s="420"/>
      <c r="N106" s="419"/>
      <c r="O106" s="420"/>
      <c r="P106" s="419"/>
      <c r="Q106" s="420"/>
      <c r="R106" s="419"/>
      <c r="S106" s="420"/>
      <c r="T106" s="419"/>
      <c r="U106" s="420"/>
      <c r="V106" s="419"/>
      <c r="W106" s="420"/>
      <c r="X106" s="419"/>
      <c r="Y106" s="420"/>
      <c r="Z106" s="419"/>
      <c r="AA106" s="420"/>
      <c r="AB106" s="419"/>
      <c r="AC106" s="420"/>
      <c r="AD106" s="419"/>
      <c r="AE106" s="420"/>
      <c r="AF106" s="419"/>
      <c r="AG106" s="420"/>
      <c r="AH106" s="419"/>
      <c r="AI106" s="420"/>
      <c r="AJ106" s="419"/>
      <c r="AK106" s="420"/>
      <c r="AL106" s="419"/>
      <c r="AM106" s="420"/>
      <c r="AN106" s="419"/>
      <c r="AO106" s="420"/>
      <c r="AP106" s="419"/>
      <c r="AQ106" s="420"/>
      <c r="AR106" s="419"/>
      <c r="AS106" s="420"/>
      <c r="AT106" s="419">
        <v>242</v>
      </c>
      <c r="AU106" s="522">
        <v>251</v>
      </c>
      <c r="AV106" s="419"/>
      <c r="AW106" s="420"/>
      <c r="AX106" s="419"/>
      <c r="AY106" s="420"/>
      <c r="AZ106" s="419"/>
      <c r="BA106" s="421"/>
      <c r="BB106" s="422"/>
      <c r="BC106" s="420"/>
      <c r="BD106" s="419"/>
      <c r="BE106" s="420"/>
      <c r="BF106" s="419"/>
      <c r="BG106" s="420"/>
      <c r="BH106" s="419"/>
      <c r="BI106" s="420"/>
      <c r="BJ106" s="419"/>
      <c r="BK106" s="420"/>
      <c r="BL106" s="419">
        <v>12324576</v>
      </c>
      <c r="BM106" s="526">
        <v>12675212</v>
      </c>
      <c r="BN106" s="370">
        <f t="shared" si="144"/>
        <v>0</v>
      </c>
      <c r="BO106" s="371">
        <f t="shared" si="145"/>
        <v>0</v>
      </c>
      <c r="BP106" s="372">
        <f t="shared" si="146"/>
        <v>0</v>
      </c>
      <c r="BQ106" s="371">
        <f t="shared" si="147"/>
        <v>0</v>
      </c>
      <c r="BR106" s="372">
        <f t="shared" si="148"/>
        <v>0</v>
      </c>
      <c r="BS106" s="371">
        <f t="shared" si="149"/>
        <v>0</v>
      </c>
      <c r="BT106" s="372">
        <f t="shared" si="150"/>
        <v>0</v>
      </c>
      <c r="BU106" s="371">
        <f t="shared" si="151"/>
        <v>0</v>
      </c>
      <c r="BV106" s="372">
        <f t="shared" si="152"/>
        <v>0</v>
      </c>
      <c r="BW106" s="371">
        <f t="shared" si="153"/>
        <v>0</v>
      </c>
      <c r="BX106" s="372">
        <f t="shared" si="154"/>
        <v>2178</v>
      </c>
      <c r="BY106" s="371">
        <f t="shared" si="155"/>
        <v>2259</v>
      </c>
      <c r="BZ106" s="370">
        <f t="shared" si="156"/>
        <v>0</v>
      </c>
      <c r="CA106" s="371">
        <f t="shared" si="157"/>
        <v>0</v>
      </c>
      <c r="CB106" s="372">
        <f t="shared" si="158"/>
        <v>0</v>
      </c>
      <c r="CC106" s="371">
        <f t="shared" si="159"/>
        <v>0</v>
      </c>
      <c r="CD106" s="372">
        <f t="shared" si="160"/>
        <v>0</v>
      </c>
      <c r="CE106" s="371">
        <f t="shared" si="161"/>
        <v>0</v>
      </c>
      <c r="CF106" s="372">
        <f t="shared" si="162"/>
        <v>0</v>
      </c>
      <c r="CG106" s="371">
        <f t="shared" si="163"/>
        <v>0</v>
      </c>
      <c r="CH106" s="372">
        <f t="shared" si="164"/>
        <v>0</v>
      </c>
      <c r="CI106" s="371">
        <f t="shared" si="165"/>
        <v>0</v>
      </c>
      <c r="CJ106" s="372">
        <f t="shared" si="166"/>
        <v>5658.666666666667</v>
      </c>
      <c r="CK106" s="371">
        <f t="shared" si="167"/>
        <v>5610.9836210712701</v>
      </c>
      <c r="CL106" s="370">
        <f t="shared" si="168"/>
        <v>0</v>
      </c>
      <c r="CM106" s="371">
        <f t="shared" si="169"/>
        <v>0</v>
      </c>
      <c r="CN106" s="372">
        <f t="shared" si="170"/>
        <v>0</v>
      </c>
      <c r="CO106" s="371">
        <f t="shared" si="171"/>
        <v>0</v>
      </c>
      <c r="CP106" s="372">
        <f t="shared" si="172"/>
        <v>0</v>
      </c>
      <c r="CQ106" s="371">
        <f t="shared" si="173"/>
        <v>0</v>
      </c>
      <c r="CR106" s="372">
        <f t="shared" si="174"/>
        <v>0</v>
      </c>
      <c r="CS106" s="371">
        <f t="shared" si="175"/>
        <v>0</v>
      </c>
      <c r="CT106" s="372">
        <f t="shared" si="176"/>
        <v>0</v>
      </c>
      <c r="CU106" s="371">
        <f t="shared" si="177"/>
        <v>0</v>
      </c>
      <c r="CV106" s="372">
        <f t="shared" si="178"/>
        <v>50928</v>
      </c>
      <c r="CW106" s="371">
        <f t="shared" si="179"/>
        <v>50498.852589641428</v>
      </c>
      <c r="CX106" s="372">
        <f t="shared" si="180"/>
        <v>50928</v>
      </c>
      <c r="CY106" s="371">
        <f t="shared" si="181"/>
        <v>50498.852589641428</v>
      </c>
      <c r="CZ106" s="370">
        <f t="shared" si="182"/>
        <v>0</v>
      </c>
      <c r="DA106" s="371">
        <f t="shared" si="183"/>
        <v>0</v>
      </c>
      <c r="DB106" s="372">
        <f t="shared" si="184"/>
        <v>0</v>
      </c>
      <c r="DC106" s="371">
        <f t="shared" si="185"/>
        <v>0</v>
      </c>
      <c r="DD106" s="372">
        <f t="shared" si="186"/>
        <v>0</v>
      </c>
      <c r="DE106" s="371">
        <f t="shared" si="187"/>
        <v>0</v>
      </c>
      <c r="DF106" s="372">
        <f t="shared" si="188"/>
        <v>0</v>
      </c>
      <c r="DG106" s="371">
        <f t="shared" si="189"/>
        <v>0</v>
      </c>
      <c r="DH106" s="372">
        <f t="shared" si="190"/>
        <v>0</v>
      </c>
      <c r="DI106" s="371">
        <f t="shared" si="191"/>
        <v>0</v>
      </c>
      <c r="DJ106" s="372">
        <f t="shared" si="192"/>
        <v>242</v>
      </c>
      <c r="DK106" s="371">
        <f t="shared" si="193"/>
        <v>251</v>
      </c>
      <c r="DL106" s="372">
        <f t="shared" si="194"/>
        <v>242</v>
      </c>
      <c r="DM106" s="371">
        <f t="shared" si="195"/>
        <v>251</v>
      </c>
      <c r="DN106" s="370">
        <f t="shared" si="196"/>
        <v>0</v>
      </c>
      <c r="DO106" s="371">
        <f t="shared" si="197"/>
        <v>0</v>
      </c>
      <c r="DP106" s="372">
        <f t="shared" si="198"/>
        <v>0</v>
      </c>
      <c r="DQ106" s="371">
        <f t="shared" si="199"/>
        <v>0</v>
      </c>
      <c r="DR106" s="372">
        <f t="shared" si="200"/>
        <v>0</v>
      </c>
      <c r="DS106" s="371">
        <f t="shared" si="201"/>
        <v>0</v>
      </c>
      <c r="DT106" s="372">
        <f t="shared" si="202"/>
        <v>0</v>
      </c>
      <c r="DU106" s="371">
        <f t="shared" si="203"/>
        <v>0</v>
      </c>
      <c r="DV106" s="372">
        <f t="shared" si="204"/>
        <v>0</v>
      </c>
      <c r="DW106" s="371">
        <f t="shared" si="205"/>
        <v>0</v>
      </c>
      <c r="DX106" s="372">
        <f t="shared" si="206"/>
        <v>12324576</v>
      </c>
      <c r="DY106" s="371">
        <f t="shared" si="207"/>
        <v>12675211.999999998</v>
      </c>
      <c r="DZ106" s="372">
        <f t="shared" si="208"/>
        <v>12324576</v>
      </c>
      <c r="EA106" s="371">
        <f t="shared" si="209"/>
        <v>12675211.999999998</v>
      </c>
    </row>
    <row r="107" spans="1:131" ht="15">
      <c r="A107" s="517" t="s">
        <v>31</v>
      </c>
      <c r="B107" s="518" t="s">
        <v>606</v>
      </c>
      <c r="C107" s="519"/>
      <c r="D107" s="520">
        <v>137209</v>
      </c>
      <c r="E107" s="521">
        <v>7</v>
      </c>
      <c r="F107" s="419"/>
      <c r="G107" s="420"/>
      <c r="H107" s="419"/>
      <c r="I107" s="420"/>
      <c r="J107" s="419"/>
      <c r="K107" s="420"/>
      <c r="L107" s="419"/>
      <c r="M107" s="420"/>
      <c r="N107" s="419"/>
      <c r="O107" s="420"/>
      <c r="P107" s="419"/>
      <c r="Q107" s="420"/>
      <c r="R107" s="419"/>
      <c r="S107" s="420"/>
      <c r="T107" s="419"/>
      <c r="U107" s="420"/>
      <c r="V107" s="419"/>
      <c r="W107" s="420"/>
      <c r="X107" s="419"/>
      <c r="Y107" s="420"/>
      <c r="Z107" s="419"/>
      <c r="AA107" s="420"/>
      <c r="AB107" s="419"/>
      <c r="AC107" s="420"/>
      <c r="AD107" s="419"/>
      <c r="AE107" s="420"/>
      <c r="AF107" s="419"/>
      <c r="AG107" s="420"/>
      <c r="AH107" s="419"/>
      <c r="AI107" s="420"/>
      <c r="AJ107" s="419"/>
      <c r="AK107" s="420"/>
      <c r="AL107" s="419"/>
      <c r="AM107" s="420"/>
      <c r="AN107" s="419"/>
      <c r="AO107" s="420"/>
      <c r="AP107" s="419"/>
      <c r="AQ107" s="420"/>
      <c r="AR107" s="419"/>
      <c r="AS107" s="420"/>
      <c r="AT107" s="419">
        <v>197</v>
      </c>
      <c r="AU107" s="522">
        <v>228</v>
      </c>
      <c r="AV107" s="419"/>
      <c r="AW107" s="420"/>
      <c r="AX107" s="419"/>
      <c r="AY107" s="420"/>
      <c r="AZ107" s="419"/>
      <c r="BA107" s="421"/>
      <c r="BB107" s="422"/>
      <c r="BC107" s="420"/>
      <c r="BD107" s="419"/>
      <c r="BE107" s="420"/>
      <c r="BF107" s="419"/>
      <c r="BG107" s="420"/>
      <c r="BH107" s="419"/>
      <c r="BI107" s="420"/>
      <c r="BJ107" s="419"/>
      <c r="BK107" s="420"/>
      <c r="BL107" s="419">
        <v>10648835</v>
      </c>
      <c r="BM107" s="526">
        <v>14018878</v>
      </c>
      <c r="BN107" s="370">
        <f t="shared" si="144"/>
        <v>0</v>
      </c>
      <c r="BO107" s="371">
        <f t="shared" si="145"/>
        <v>0</v>
      </c>
      <c r="BP107" s="372">
        <f t="shared" si="146"/>
        <v>0</v>
      </c>
      <c r="BQ107" s="371">
        <f t="shared" si="147"/>
        <v>0</v>
      </c>
      <c r="BR107" s="372">
        <f t="shared" si="148"/>
        <v>0</v>
      </c>
      <c r="BS107" s="371">
        <f t="shared" si="149"/>
        <v>0</v>
      </c>
      <c r="BT107" s="372">
        <f t="shared" si="150"/>
        <v>0</v>
      </c>
      <c r="BU107" s="371">
        <f t="shared" si="151"/>
        <v>0</v>
      </c>
      <c r="BV107" s="372">
        <f t="shared" si="152"/>
        <v>0</v>
      </c>
      <c r="BW107" s="371">
        <f t="shared" si="153"/>
        <v>0</v>
      </c>
      <c r="BX107" s="372">
        <f t="shared" si="154"/>
        <v>1773</v>
      </c>
      <c r="BY107" s="371">
        <f t="shared" si="155"/>
        <v>2052</v>
      </c>
      <c r="BZ107" s="370">
        <f t="shared" si="156"/>
        <v>0</v>
      </c>
      <c r="CA107" s="371">
        <f t="shared" si="157"/>
        <v>0</v>
      </c>
      <c r="CB107" s="372">
        <f t="shared" si="158"/>
        <v>0</v>
      </c>
      <c r="CC107" s="371">
        <f t="shared" si="159"/>
        <v>0</v>
      </c>
      <c r="CD107" s="372">
        <f t="shared" si="160"/>
        <v>0</v>
      </c>
      <c r="CE107" s="371">
        <f t="shared" si="161"/>
        <v>0</v>
      </c>
      <c r="CF107" s="372">
        <f t="shared" si="162"/>
        <v>0</v>
      </c>
      <c r="CG107" s="371">
        <f t="shared" si="163"/>
        <v>0</v>
      </c>
      <c r="CH107" s="372">
        <f t="shared" si="164"/>
        <v>0</v>
      </c>
      <c r="CI107" s="371">
        <f t="shared" si="165"/>
        <v>0</v>
      </c>
      <c r="CJ107" s="372">
        <f t="shared" si="166"/>
        <v>6006.1111111111113</v>
      </c>
      <c r="CK107" s="371">
        <f t="shared" si="167"/>
        <v>6831.8118908382066</v>
      </c>
      <c r="CL107" s="370">
        <f t="shared" si="168"/>
        <v>0</v>
      </c>
      <c r="CM107" s="371">
        <f t="shared" si="169"/>
        <v>0</v>
      </c>
      <c r="CN107" s="372">
        <f t="shared" si="170"/>
        <v>0</v>
      </c>
      <c r="CO107" s="371">
        <f t="shared" si="171"/>
        <v>0</v>
      </c>
      <c r="CP107" s="372">
        <f t="shared" si="172"/>
        <v>0</v>
      </c>
      <c r="CQ107" s="371">
        <f t="shared" si="173"/>
        <v>0</v>
      </c>
      <c r="CR107" s="372">
        <f t="shared" si="174"/>
        <v>0</v>
      </c>
      <c r="CS107" s="371">
        <f t="shared" si="175"/>
        <v>0</v>
      </c>
      <c r="CT107" s="372">
        <f t="shared" si="176"/>
        <v>0</v>
      </c>
      <c r="CU107" s="371">
        <f t="shared" si="177"/>
        <v>0</v>
      </c>
      <c r="CV107" s="372">
        <f t="shared" si="178"/>
        <v>54055</v>
      </c>
      <c r="CW107" s="371">
        <f t="shared" si="179"/>
        <v>61486.307017543862</v>
      </c>
      <c r="CX107" s="372">
        <f t="shared" si="180"/>
        <v>54055</v>
      </c>
      <c r="CY107" s="371">
        <f t="shared" si="181"/>
        <v>61486.307017543862</v>
      </c>
      <c r="CZ107" s="370">
        <f t="shared" si="182"/>
        <v>0</v>
      </c>
      <c r="DA107" s="371">
        <f t="shared" si="183"/>
        <v>0</v>
      </c>
      <c r="DB107" s="372">
        <f t="shared" si="184"/>
        <v>0</v>
      </c>
      <c r="DC107" s="371">
        <f t="shared" si="185"/>
        <v>0</v>
      </c>
      <c r="DD107" s="372">
        <f t="shared" si="186"/>
        <v>0</v>
      </c>
      <c r="DE107" s="371">
        <f t="shared" si="187"/>
        <v>0</v>
      </c>
      <c r="DF107" s="372">
        <f t="shared" si="188"/>
        <v>0</v>
      </c>
      <c r="DG107" s="371">
        <f t="shared" si="189"/>
        <v>0</v>
      </c>
      <c r="DH107" s="372">
        <f t="shared" si="190"/>
        <v>0</v>
      </c>
      <c r="DI107" s="371">
        <f t="shared" si="191"/>
        <v>0</v>
      </c>
      <c r="DJ107" s="372">
        <f t="shared" si="192"/>
        <v>197</v>
      </c>
      <c r="DK107" s="371">
        <f t="shared" si="193"/>
        <v>228</v>
      </c>
      <c r="DL107" s="372">
        <f t="shared" si="194"/>
        <v>197</v>
      </c>
      <c r="DM107" s="371">
        <f t="shared" si="195"/>
        <v>228</v>
      </c>
      <c r="DN107" s="370">
        <f t="shared" si="196"/>
        <v>0</v>
      </c>
      <c r="DO107" s="371">
        <f t="shared" si="197"/>
        <v>0</v>
      </c>
      <c r="DP107" s="372">
        <f t="shared" si="198"/>
        <v>0</v>
      </c>
      <c r="DQ107" s="371">
        <f t="shared" si="199"/>
        <v>0</v>
      </c>
      <c r="DR107" s="372">
        <f t="shared" si="200"/>
        <v>0</v>
      </c>
      <c r="DS107" s="371">
        <f t="shared" si="201"/>
        <v>0</v>
      </c>
      <c r="DT107" s="372">
        <f t="shared" si="202"/>
        <v>0</v>
      </c>
      <c r="DU107" s="371">
        <f t="shared" si="203"/>
        <v>0</v>
      </c>
      <c r="DV107" s="372">
        <f t="shared" si="204"/>
        <v>0</v>
      </c>
      <c r="DW107" s="371">
        <f t="shared" si="205"/>
        <v>0</v>
      </c>
      <c r="DX107" s="372">
        <f t="shared" si="206"/>
        <v>10648835</v>
      </c>
      <c r="DY107" s="371">
        <f t="shared" si="207"/>
        <v>14018878</v>
      </c>
      <c r="DZ107" s="372">
        <f t="shared" si="208"/>
        <v>10648835</v>
      </c>
      <c r="EA107" s="371">
        <f t="shared" si="209"/>
        <v>14018878</v>
      </c>
    </row>
    <row r="108" spans="1:131" ht="15">
      <c r="A108" s="517" t="s">
        <v>31</v>
      </c>
      <c r="B108" s="518" t="s">
        <v>607</v>
      </c>
      <c r="C108" s="519"/>
      <c r="D108" s="520">
        <v>137281</v>
      </c>
      <c r="E108" s="520">
        <v>7</v>
      </c>
      <c r="F108" s="419"/>
      <c r="G108" s="420"/>
      <c r="H108" s="419"/>
      <c r="I108" s="420"/>
      <c r="J108" s="419"/>
      <c r="K108" s="420"/>
      <c r="L108" s="419"/>
      <c r="M108" s="420"/>
      <c r="N108" s="419"/>
      <c r="O108" s="420"/>
      <c r="P108" s="419"/>
      <c r="Q108" s="420"/>
      <c r="R108" s="419"/>
      <c r="S108" s="420"/>
      <c r="T108" s="419"/>
      <c r="U108" s="420"/>
      <c r="V108" s="419"/>
      <c r="W108" s="420"/>
      <c r="X108" s="419"/>
      <c r="Y108" s="420"/>
      <c r="Z108" s="419"/>
      <c r="AA108" s="420"/>
      <c r="AB108" s="419"/>
      <c r="AC108" s="420"/>
      <c r="AD108" s="419"/>
      <c r="AE108" s="420"/>
      <c r="AF108" s="419"/>
      <c r="AG108" s="420"/>
      <c r="AH108" s="419"/>
      <c r="AI108" s="420"/>
      <c r="AJ108" s="419"/>
      <c r="AK108" s="420"/>
      <c r="AL108" s="419"/>
      <c r="AM108" s="420"/>
      <c r="AN108" s="419"/>
      <c r="AO108" s="420"/>
      <c r="AP108" s="419"/>
      <c r="AQ108" s="420"/>
      <c r="AR108" s="419"/>
      <c r="AS108" s="420"/>
      <c r="AT108" s="419">
        <v>133</v>
      </c>
      <c r="AU108" s="522">
        <v>144</v>
      </c>
      <c r="AV108" s="419"/>
      <c r="AW108" s="420"/>
      <c r="AX108" s="419"/>
      <c r="AY108" s="420"/>
      <c r="AZ108" s="419"/>
      <c r="BA108" s="421"/>
      <c r="BB108" s="422"/>
      <c r="BC108" s="420"/>
      <c r="BD108" s="419"/>
      <c r="BE108" s="420"/>
      <c r="BF108" s="419"/>
      <c r="BG108" s="420"/>
      <c r="BH108" s="419"/>
      <c r="BI108" s="420"/>
      <c r="BJ108" s="419"/>
      <c r="BK108" s="420"/>
      <c r="BL108" s="419">
        <v>6210169</v>
      </c>
      <c r="BM108" s="526">
        <v>7255255</v>
      </c>
      <c r="BN108" s="370">
        <f t="shared" si="144"/>
        <v>0</v>
      </c>
      <c r="BO108" s="371">
        <f t="shared" si="145"/>
        <v>0</v>
      </c>
      <c r="BP108" s="372">
        <f t="shared" si="146"/>
        <v>0</v>
      </c>
      <c r="BQ108" s="371">
        <f t="shared" si="147"/>
        <v>0</v>
      </c>
      <c r="BR108" s="372">
        <f t="shared" si="148"/>
        <v>0</v>
      </c>
      <c r="BS108" s="371">
        <f t="shared" si="149"/>
        <v>0</v>
      </c>
      <c r="BT108" s="372">
        <f t="shared" si="150"/>
        <v>0</v>
      </c>
      <c r="BU108" s="371">
        <f t="shared" si="151"/>
        <v>0</v>
      </c>
      <c r="BV108" s="372">
        <f t="shared" si="152"/>
        <v>0</v>
      </c>
      <c r="BW108" s="371">
        <f t="shared" si="153"/>
        <v>0</v>
      </c>
      <c r="BX108" s="372">
        <f t="shared" si="154"/>
        <v>1197</v>
      </c>
      <c r="BY108" s="371">
        <f t="shared" si="155"/>
        <v>1296</v>
      </c>
      <c r="BZ108" s="370">
        <f t="shared" si="156"/>
        <v>0</v>
      </c>
      <c r="CA108" s="371">
        <f t="shared" si="157"/>
        <v>0</v>
      </c>
      <c r="CB108" s="372">
        <f t="shared" si="158"/>
        <v>0</v>
      </c>
      <c r="CC108" s="371">
        <f t="shared" si="159"/>
        <v>0</v>
      </c>
      <c r="CD108" s="372">
        <f t="shared" si="160"/>
        <v>0</v>
      </c>
      <c r="CE108" s="371">
        <f t="shared" si="161"/>
        <v>0</v>
      </c>
      <c r="CF108" s="372">
        <f t="shared" si="162"/>
        <v>0</v>
      </c>
      <c r="CG108" s="371">
        <f t="shared" si="163"/>
        <v>0</v>
      </c>
      <c r="CH108" s="372">
        <f t="shared" si="164"/>
        <v>0</v>
      </c>
      <c r="CI108" s="371">
        <f t="shared" si="165"/>
        <v>0</v>
      </c>
      <c r="CJ108" s="372">
        <f t="shared" si="166"/>
        <v>5188.1111111111113</v>
      </c>
      <c r="CK108" s="371">
        <f t="shared" si="167"/>
        <v>5598.1905864197533</v>
      </c>
      <c r="CL108" s="370">
        <f t="shared" si="168"/>
        <v>0</v>
      </c>
      <c r="CM108" s="371">
        <f t="shared" si="169"/>
        <v>0</v>
      </c>
      <c r="CN108" s="372">
        <f t="shared" si="170"/>
        <v>0</v>
      </c>
      <c r="CO108" s="371">
        <f t="shared" si="171"/>
        <v>0</v>
      </c>
      <c r="CP108" s="372">
        <f t="shared" si="172"/>
        <v>0</v>
      </c>
      <c r="CQ108" s="371">
        <f t="shared" si="173"/>
        <v>0</v>
      </c>
      <c r="CR108" s="372">
        <f t="shared" si="174"/>
        <v>0</v>
      </c>
      <c r="CS108" s="371">
        <f t="shared" si="175"/>
        <v>0</v>
      </c>
      <c r="CT108" s="372">
        <f t="shared" si="176"/>
        <v>0</v>
      </c>
      <c r="CU108" s="371">
        <f t="shared" si="177"/>
        <v>0</v>
      </c>
      <c r="CV108" s="372">
        <f t="shared" si="178"/>
        <v>46693</v>
      </c>
      <c r="CW108" s="371">
        <f t="shared" si="179"/>
        <v>50383.715277777781</v>
      </c>
      <c r="CX108" s="372">
        <f t="shared" si="180"/>
        <v>46693</v>
      </c>
      <c r="CY108" s="371">
        <f t="shared" si="181"/>
        <v>50383.715277777781</v>
      </c>
      <c r="CZ108" s="370">
        <f t="shared" si="182"/>
        <v>0</v>
      </c>
      <c r="DA108" s="371">
        <f t="shared" si="183"/>
        <v>0</v>
      </c>
      <c r="DB108" s="372">
        <f t="shared" si="184"/>
        <v>0</v>
      </c>
      <c r="DC108" s="371">
        <f t="shared" si="185"/>
        <v>0</v>
      </c>
      <c r="DD108" s="372">
        <f t="shared" si="186"/>
        <v>0</v>
      </c>
      <c r="DE108" s="371">
        <f t="shared" si="187"/>
        <v>0</v>
      </c>
      <c r="DF108" s="372">
        <f t="shared" si="188"/>
        <v>0</v>
      </c>
      <c r="DG108" s="371">
        <f t="shared" si="189"/>
        <v>0</v>
      </c>
      <c r="DH108" s="372">
        <f t="shared" si="190"/>
        <v>0</v>
      </c>
      <c r="DI108" s="371">
        <f t="shared" si="191"/>
        <v>0</v>
      </c>
      <c r="DJ108" s="372">
        <f t="shared" si="192"/>
        <v>133</v>
      </c>
      <c r="DK108" s="371">
        <f t="shared" si="193"/>
        <v>144</v>
      </c>
      <c r="DL108" s="372">
        <f t="shared" si="194"/>
        <v>133</v>
      </c>
      <c r="DM108" s="371">
        <f t="shared" si="195"/>
        <v>144</v>
      </c>
      <c r="DN108" s="370">
        <f t="shared" si="196"/>
        <v>0</v>
      </c>
      <c r="DO108" s="371">
        <f t="shared" si="197"/>
        <v>0</v>
      </c>
      <c r="DP108" s="372">
        <f t="shared" si="198"/>
        <v>0</v>
      </c>
      <c r="DQ108" s="371">
        <f t="shared" si="199"/>
        <v>0</v>
      </c>
      <c r="DR108" s="372">
        <f t="shared" si="200"/>
        <v>0</v>
      </c>
      <c r="DS108" s="371">
        <f t="shared" si="201"/>
        <v>0</v>
      </c>
      <c r="DT108" s="372">
        <f t="shared" si="202"/>
        <v>0</v>
      </c>
      <c r="DU108" s="371">
        <f t="shared" si="203"/>
        <v>0</v>
      </c>
      <c r="DV108" s="372">
        <f t="shared" si="204"/>
        <v>0</v>
      </c>
      <c r="DW108" s="371">
        <f t="shared" si="205"/>
        <v>0</v>
      </c>
      <c r="DX108" s="372">
        <f t="shared" si="206"/>
        <v>6210169</v>
      </c>
      <c r="DY108" s="371">
        <f t="shared" si="207"/>
        <v>7255255</v>
      </c>
      <c r="DZ108" s="372">
        <f t="shared" si="208"/>
        <v>6210169</v>
      </c>
      <c r="EA108" s="371">
        <f t="shared" si="209"/>
        <v>7255255</v>
      </c>
    </row>
    <row r="109" spans="1:131" ht="15">
      <c r="A109" s="517" t="s">
        <v>31</v>
      </c>
      <c r="B109" s="524" t="s">
        <v>608</v>
      </c>
      <c r="C109" s="525"/>
      <c r="D109" s="520">
        <v>137078</v>
      </c>
      <c r="E109" s="520">
        <v>7</v>
      </c>
      <c r="F109" s="419"/>
      <c r="G109" s="420"/>
      <c r="H109" s="419"/>
      <c r="I109" s="420"/>
      <c r="J109" s="419"/>
      <c r="K109" s="420"/>
      <c r="L109" s="419"/>
      <c r="M109" s="420"/>
      <c r="N109" s="419"/>
      <c r="O109" s="420"/>
      <c r="P109" s="419"/>
      <c r="Q109" s="420"/>
      <c r="R109" s="419"/>
      <c r="S109" s="420"/>
      <c r="T109" s="419"/>
      <c r="U109" s="420"/>
      <c r="V109" s="419"/>
      <c r="W109" s="420"/>
      <c r="X109" s="419"/>
      <c r="Y109" s="420"/>
      <c r="Z109" s="419"/>
      <c r="AA109" s="420"/>
      <c r="AB109" s="419"/>
      <c r="AC109" s="420"/>
      <c r="AD109" s="419"/>
      <c r="AE109" s="420"/>
      <c r="AF109" s="419"/>
      <c r="AG109" s="420"/>
      <c r="AH109" s="419"/>
      <c r="AI109" s="420"/>
      <c r="AJ109" s="419"/>
      <c r="AK109" s="420"/>
      <c r="AL109" s="419"/>
      <c r="AM109" s="420"/>
      <c r="AN109" s="419"/>
      <c r="AO109" s="420"/>
      <c r="AP109" s="419"/>
      <c r="AQ109" s="420"/>
      <c r="AR109" s="419"/>
      <c r="AS109" s="420"/>
      <c r="AT109" s="419">
        <v>379</v>
      </c>
      <c r="AU109" s="522">
        <v>389</v>
      </c>
      <c r="AV109" s="419"/>
      <c r="AW109" s="420"/>
      <c r="AX109" s="419"/>
      <c r="AY109" s="420"/>
      <c r="AZ109" s="419"/>
      <c r="BA109" s="421"/>
      <c r="BB109" s="422"/>
      <c r="BC109" s="420"/>
      <c r="BD109" s="419"/>
      <c r="BE109" s="420"/>
      <c r="BF109" s="419"/>
      <c r="BG109" s="420"/>
      <c r="BH109" s="419"/>
      <c r="BI109" s="420"/>
      <c r="BJ109" s="419"/>
      <c r="BK109" s="420"/>
      <c r="BL109" s="419">
        <v>24347339</v>
      </c>
      <c r="BM109" s="526">
        <v>28592009</v>
      </c>
      <c r="BN109" s="370">
        <f t="shared" si="144"/>
        <v>0</v>
      </c>
      <c r="BO109" s="371">
        <f t="shared" si="145"/>
        <v>0</v>
      </c>
      <c r="BP109" s="372">
        <f t="shared" si="146"/>
        <v>0</v>
      </c>
      <c r="BQ109" s="371">
        <f t="shared" si="147"/>
        <v>0</v>
      </c>
      <c r="BR109" s="372">
        <f t="shared" si="148"/>
        <v>0</v>
      </c>
      <c r="BS109" s="371">
        <f t="shared" si="149"/>
        <v>0</v>
      </c>
      <c r="BT109" s="372">
        <f t="shared" si="150"/>
        <v>0</v>
      </c>
      <c r="BU109" s="371">
        <f t="shared" si="151"/>
        <v>0</v>
      </c>
      <c r="BV109" s="372">
        <f t="shared" si="152"/>
        <v>0</v>
      </c>
      <c r="BW109" s="371">
        <f t="shared" si="153"/>
        <v>0</v>
      </c>
      <c r="BX109" s="372">
        <f t="shared" si="154"/>
        <v>3411</v>
      </c>
      <c r="BY109" s="371">
        <f t="shared" si="155"/>
        <v>3501</v>
      </c>
      <c r="BZ109" s="370">
        <f t="shared" si="156"/>
        <v>0</v>
      </c>
      <c r="CA109" s="371">
        <f t="shared" si="157"/>
        <v>0</v>
      </c>
      <c r="CB109" s="372">
        <f t="shared" si="158"/>
        <v>0</v>
      </c>
      <c r="CC109" s="371">
        <f t="shared" si="159"/>
        <v>0</v>
      </c>
      <c r="CD109" s="372">
        <f t="shared" si="160"/>
        <v>0</v>
      </c>
      <c r="CE109" s="371">
        <f t="shared" si="161"/>
        <v>0</v>
      </c>
      <c r="CF109" s="372">
        <f t="shared" si="162"/>
        <v>0</v>
      </c>
      <c r="CG109" s="371">
        <f t="shared" si="163"/>
        <v>0</v>
      </c>
      <c r="CH109" s="372">
        <f t="shared" si="164"/>
        <v>0</v>
      </c>
      <c r="CI109" s="371">
        <f t="shared" si="165"/>
        <v>0</v>
      </c>
      <c r="CJ109" s="372">
        <f t="shared" si="166"/>
        <v>7137.8888888888887</v>
      </c>
      <c r="CK109" s="371">
        <f t="shared" si="167"/>
        <v>8166.8120536989436</v>
      </c>
      <c r="CL109" s="370">
        <f t="shared" si="168"/>
        <v>0</v>
      </c>
      <c r="CM109" s="371">
        <f t="shared" si="169"/>
        <v>0</v>
      </c>
      <c r="CN109" s="372">
        <f t="shared" si="170"/>
        <v>0</v>
      </c>
      <c r="CO109" s="371">
        <f t="shared" si="171"/>
        <v>0</v>
      </c>
      <c r="CP109" s="372">
        <f t="shared" si="172"/>
        <v>0</v>
      </c>
      <c r="CQ109" s="371">
        <f t="shared" si="173"/>
        <v>0</v>
      </c>
      <c r="CR109" s="372">
        <f t="shared" si="174"/>
        <v>0</v>
      </c>
      <c r="CS109" s="371">
        <f t="shared" si="175"/>
        <v>0</v>
      </c>
      <c r="CT109" s="372">
        <f t="shared" si="176"/>
        <v>0</v>
      </c>
      <c r="CU109" s="371">
        <f t="shared" si="177"/>
        <v>0</v>
      </c>
      <c r="CV109" s="372">
        <f t="shared" si="178"/>
        <v>64241</v>
      </c>
      <c r="CW109" s="371">
        <f t="shared" si="179"/>
        <v>73501.308483290486</v>
      </c>
      <c r="CX109" s="372">
        <f t="shared" si="180"/>
        <v>64241</v>
      </c>
      <c r="CY109" s="371">
        <f t="shared" si="181"/>
        <v>73501.308483290486</v>
      </c>
      <c r="CZ109" s="370">
        <f t="shared" si="182"/>
        <v>0</v>
      </c>
      <c r="DA109" s="371">
        <f t="shared" si="183"/>
        <v>0</v>
      </c>
      <c r="DB109" s="372">
        <f t="shared" si="184"/>
        <v>0</v>
      </c>
      <c r="DC109" s="371">
        <f t="shared" si="185"/>
        <v>0</v>
      </c>
      <c r="DD109" s="372">
        <f t="shared" si="186"/>
        <v>0</v>
      </c>
      <c r="DE109" s="371">
        <f t="shared" si="187"/>
        <v>0</v>
      </c>
      <c r="DF109" s="372">
        <f t="shared" si="188"/>
        <v>0</v>
      </c>
      <c r="DG109" s="371">
        <f t="shared" si="189"/>
        <v>0</v>
      </c>
      <c r="DH109" s="372">
        <f t="shared" si="190"/>
        <v>0</v>
      </c>
      <c r="DI109" s="371">
        <f t="shared" si="191"/>
        <v>0</v>
      </c>
      <c r="DJ109" s="372">
        <f t="shared" si="192"/>
        <v>379</v>
      </c>
      <c r="DK109" s="371">
        <f t="shared" si="193"/>
        <v>389</v>
      </c>
      <c r="DL109" s="372">
        <f t="shared" si="194"/>
        <v>379</v>
      </c>
      <c r="DM109" s="371">
        <f t="shared" si="195"/>
        <v>389</v>
      </c>
      <c r="DN109" s="370">
        <f t="shared" si="196"/>
        <v>0</v>
      </c>
      <c r="DO109" s="371">
        <f t="shared" si="197"/>
        <v>0</v>
      </c>
      <c r="DP109" s="372">
        <f t="shared" si="198"/>
        <v>0</v>
      </c>
      <c r="DQ109" s="371">
        <f t="shared" si="199"/>
        <v>0</v>
      </c>
      <c r="DR109" s="372">
        <f t="shared" si="200"/>
        <v>0</v>
      </c>
      <c r="DS109" s="371">
        <f t="shared" si="201"/>
        <v>0</v>
      </c>
      <c r="DT109" s="372">
        <f t="shared" si="202"/>
        <v>0</v>
      </c>
      <c r="DU109" s="371">
        <f t="shared" si="203"/>
        <v>0</v>
      </c>
      <c r="DV109" s="372">
        <f t="shared" si="204"/>
        <v>0</v>
      </c>
      <c r="DW109" s="371">
        <f t="shared" si="205"/>
        <v>0</v>
      </c>
      <c r="DX109" s="372">
        <f t="shared" si="206"/>
        <v>24347339</v>
      </c>
      <c r="DY109" s="371">
        <f t="shared" si="207"/>
        <v>28592009</v>
      </c>
      <c r="DZ109" s="372">
        <f t="shared" si="208"/>
        <v>24347339</v>
      </c>
      <c r="EA109" s="371">
        <f t="shared" si="209"/>
        <v>28592009</v>
      </c>
    </row>
    <row r="110" spans="1:131" ht="15">
      <c r="A110" s="517" t="s">
        <v>31</v>
      </c>
      <c r="B110" s="518" t="s">
        <v>609</v>
      </c>
      <c r="C110" s="519"/>
      <c r="D110" s="520">
        <v>135391</v>
      </c>
      <c r="E110" s="520">
        <v>7</v>
      </c>
      <c r="F110" s="419"/>
      <c r="G110" s="420"/>
      <c r="H110" s="419"/>
      <c r="I110" s="420"/>
      <c r="J110" s="419"/>
      <c r="K110" s="420"/>
      <c r="L110" s="419"/>
      <c r="M110" s="420"/>
      <c r="N110" s="419"/>
      <c r="O110" s="420"/>
      <c r="P110" s="419"/>
      <c r="Q110" s="420"/>
      <c r="R110" s="419"/>
      <c r="S110" s="420"/>
      <c r="T110" s="419"/>
      <c r="U110" s="420"/>
      <c r="V110" s="419"/>
      <c r="W110" s="420"/>
      <c r="X110" s="419"/>
      <c r="Y110" s="420"/>
      <c r="Z110" s="419"/>
      <c r="AA110" s="420"/>
      <c r="AB110" s="419"/>
      <c r="AC110" s="420"/>
      <c r="AD110" s="419"/>
      <c r="AE110" s="420"/>
      <c r="AF110" s="419"/>
      <c r="AG110" s="420"/>
      <c r="AH110" s="419"/>
      <c r="AI110" s="420"/>
      <c r="AJ110" s="419"/>
      <c r="AK110" s="420"/>
      <c r="AL110" s="419"/>
      <c r="AM110" s="420"/>
      <c r="AN110" s="419"/>
      <c r="AO110" s="420"/>
      <c r="AP110" s="419"/>
      <c r="AQ110" s="420"/>
      <c r="AR110" s="419"/>
      <c r="AS110" s="420"/>
      <c r="AT110" s="419">
        <v>148</v>
      </c>
      <c r="AU110" s="522">
        <v>152</v>
      </c>
      <c r="AV110" s="419"/>
      <c r="AW110" s="420"/>
      <c r="AX110" s="419"/>
      <c r="AY110" s="420"/>
      <c r="AZ110" s="419"/>
      <c r="BA110" s="421"/>
      <c r="BB110" s="422"/>
      <c r="BC110" s="420"/>
      <c r="BD110" s="419"/>
      <c r="BE110" s="420"/>
      <c r="BF110" s="419"/>
      <c r="BG110" s="420"/>
      <c r="BH110" s="419"/>
      <c r="BI110" s="420"/>
      <c r="BJ110" s="419"/>
      <c r="BK110" s="420"/>
      <c r="BL110" s="419">
        <v>7895060</v>
      </c>
      <c r="BM110" s="526">
        <v>8165106</v>
      </c>
      <c r="BN110" s="370">
        <f t="shared" si="144"/>
        <v>0</v>
      </c>
      <c r="BO110" s="371">
        <f t="shared" si="145"/>
        <v>0</v>
      </c>
      <c r="BP110" s="372">
        <f t="shared" si="146"/>
        <v>0</v>
      </c>
      <c r="BQ110" s="371">
        <f t="shared" si="147"/>
        <v>0</v>
      </c>
      <c r="BR110" s="372">
        <f t="shared" si="148"/>
        <v>0</v>
      </c>
      <c r="BS110" s="371">
        <f t="shared" si="149"/>
        <v>0</v>
      </c>
      <c r="BT110" s="372">
        <f t="shared" si="150"/>
        <v>0</v>
      </c>
      <c r="BU110" s="371">
        <f t="shared" si="151"/>
        <v>0</v>
      </c>
      <c r="BV110" s="372">
        <f t="shared" si="152"/>
        <v>0</v>
      </c>
      <c r="BW110" s="371">
        <f t="shared" si="153"/>
        <v>0</v>
      </c>
      <c r="BX110" s="372">
        <f t="shared" si="154"/>
        <v>1332</v>
      </c>
      <c r="BY110" s="371">
        <f t="shared" si="155"/>
        <v>1368</v>
      </c>
      <c r="BZ110" s="370">
        <f t="shared" si="156"/>
        <v>0</v>
      </c>
      <c r="CA110" s="371">
        <f t="shared" si="157"/>
        <v>0</v>
      </c>
      <c r="CB110" s="372">
        <f t="shared" si="158"/>
        <v>0</v>
      </c>
      <c r="CC110" s="371">
        <f t="shared" si="159"/>
        <v>0</v>
      </c>
      <c r="CD110" s="372">
        <f t="shared" si="160"/>
        <v>0</v>
      </c>
      <c r="CE110" s="371">
        <f t="shared" si="161"/>
        <v>0</v>
      </c>
      <c r="CF110" s="372">
        <f t="shared" si="162"/>
        <v>0</v>
      </c>
      <c r="CG110" s="371">
        <f t="shared" si="163"/>
        <v>0</v>
      </c>
      <c r="CH110" s="372">
        <f t="shared" si="164"/>
        <v>0</v>
      </c>
      <c r="CI110" s="371">
        <f t="shared" si="165"/>
        <v>0</v>
      </c>
      <c r="CJ110" s="372">
        <f t="shared" si="166"/>
        <v>5927.2222222222226</v>
      </c>
      <c r="CK110" s="371">
        <f t="shared" si="167"/>
        <v>5968.644736842105</v>
      </c>
      <c r="CL110" s="370">
        <f t="shared" si="168"/>
        <v>0</v>
      </c>
      <c r="CM110" s="371">
        <f t="shared" si="169"/>
        <v>0</v>
      </c>
      <c r="CN110" s="372">
        <f t="shared" si="170"/>
        <v>0</v>
      </c>
      <c r="CO110" s="371">
        <f t="shared" si="171"/>
        <v>0</v>
      </c>
      <c r="CP110" s="372">
        <f t="shared" si="172"/>
        <v>0</v>
      </c>
      <c r="CQ110" s="371">
        <f t="shared" si="173"/>
        <v>0</v>
      </c>
      <c r="CR110" s="372">
        <f t="shared" si="174"/>
        <v>0</v>
      </c>
      <c r="CS110" s="371">
        <f t="shared" si="175"/>
        <v>0</v>
      </c>
      <c r="CT110" s="372">
        <f t="shared" si="176"/>
        <v>0</v>
      </c>
      <c r="CU110" s="371">
        <f t="shared" si="177"/>
        <v>0</v>
      </c>
      <c r="CV110" s="372">
        <f t="shared" si="178"/>
        <v>53345</v>
      </c>
      <c r="CW110" s="371">
        <f t="shared" si="179"/>
        <v>53717.802631578947</v>
      </c>
      <c r="CX110" s="372">
        <f t="shared" si="180"/>
        <v>53345</v>
      </c>
      <c r="CY110" s="371">
        <f t="shared" si="181"/>
        <v>53717.802631578947</v>
      </c>
      <c r="CZ110" s="370">
        <f t="shared" si="182"/>
        <v>0</v>
      </c>
      <c r="DA110" s="371">
        <f t="shared" si="183"/>
        <v>0</v>
      </c>
      <c r="DB110" s="372">
        <f t="shared" si="184"/>
        <v>0</v>
      </c>
      <c r="DC110" s="371">
        <f t="shared" si="185"/>
        <v>0</v>
      </c>
      <c r="DD110" s="372">
        <f t="shared" si="186"/>
        <v>0</v>
      </c>
      <c r="DE110" s="371">
        <f t="shared" si="187"/>
        <v>0</v>
      </c>
      <c r="DF110" s="372">
        <f t="shared" si="188"/>
        <v>0</v>
      </c>
      <c r="DG110" s="371">
        <f t="shared" si="189"/>
        <v>0</v>
      </c>
      <c r="DH110" s="372">
        <f t="shared" si="190"/>
        <v>0</v>
      </c>
      <c r="DI110" s="371">
        <f t="shared" si="191"/>
        <v>0</v>
      </c>
      <c r="DJ110" s="372">
        <f t="shared" si="192"/>
        <v>148</v>
      </c>
      <c r="DK110" s="371">
        <f t="shared" si="193"/>
        <v>152</v>
      </c>
      <c r="DL110" s="372">
        <f t="shared" si="194"/>
        <v>148</v>
      </c>
      <c r="DM110" s="371">
        <f t="shared" si="195"/>
        <v>152</v>
      </c>
      <c r="DN110" s="370">
        <f t="shared" si="196"/>
        <v>0</v>
      </c>
      <c r="DO110" s="371">
        <f t="shared" si="197"/>
        <v>0</v>
      </c>
      <c r="DP110" s="372">
        <f t="shared" si="198"/>
        <v>0</v>
      </c>
      <c r="DQ110" s="371">
        <f t="shared" si="199"/>
        <v>0</v>
      </c>
      <c r="DR110" s="372">
        <f t="shared" si="200"/>
        <v>0</v>
      </c>
      <c r="DS110" s="371">
        <f t="shared" si="201"/>
        <v>0</v>
      </c>
      <c r="DT110" s="372">
        <f t="shared" si="202"/>
        <v>0</v>
      </c>
      <c r="DU110" s="371">
        <f t="shared" si="203"/>
        <v>0</v>
      </c>
      <c r="DV110" s="372">
        <f t="shared" si="204"/>
        <v>0</v>
      </c>
      <c r="DW110" s="371">
        <f t="shared" si="205"/>
        <v>0</v>
      </c>
      <c r="DX110" s="372">
        <f t="shared" si="206"/>
        <v>7895060</v>
      </c>
      <c r="DY110" s="371">
        <f t="shared" si="207"/>
        <v>8165106</v>
      </c>
      <c r="DZ110" s="372">
        <f t="shared" si="208"/>
        <v>7895060</v>
      </c>
      <c r="EA110" s="371">
        <f t="shared" si="209"/>
        <v>8165106</v>
      </c>
    </row>
    <row r="111" spans="1:131" ht="15">
      <c r="A111" s="517" t="s">
        <v>31</v>
      </c>
      <c r="B111" s="518" t="s">
        <v>610</v>
      </c>
      <c r="C111" s="536" t="s">
        <v>620</v>
      </c>
      <c r="D111" s="529">
        <v>132851</v>
      </c>
      <c r="E111" s="537">
        <v>7</v>
      </c>
      <c r="F111" s="419"/>
      <c r="G111" s="420"/>
      <c r="H111" s="419"/>
      <c r="I111" s="420"/>
      <c r="J111" s="419"/>
      <c r="K111" s="420"/>
      <c r="L111" s="419"/>
      <c r="M111" s="420"/>
      <c r="N111" s="419"/>
      <c r="O111" s="420"/>
      <c r="P111" s="419"/>
      <c r="Q111" s="420"/>
      <c r="R111" s="419"/>
      <c r="S111" s="420"/>
      <c r="T111" s="419"/>
      <c r="U111" s="420"/>
      <c r="V111" s="419"/>
      <c r="W111" s="420"/>
      <c r="X111" s="419"/>
      <c r="Y111" s="420"/>
      <c r="Z111" s="419"/>
      <c r="AA111" s="420"/>
      <c r="AB111" s="419"/>
      <c r="AC111" s="420"/>
      <c r="AD111" s="419"/>
      <c r="AE111" s="420"/>
      <c r="AF111" s="419"/>
      <c r="AG111" s="420"/>
      <c r="AH111" s="419"/>
      <c r="AI111" s="420"/>
      <c r="AJ111" s="419"/>
      <c r="AK111" s="420"/>
      <c r="AL111" s="419"/>
      <c r="AM111" s="420"/>
      <c r="AN111" s="419"/>
      <c r="AO111" s="420"/>
      <c r="AP111" s="419"/>
      <c r="AQ111" s="420"/>
      <c r="AR111" s="419"/>
      <c r="AS111" s="420"/>
      <c r="AT111" s="419">
        <v>127</v>
      </c>
      <c r="AU111" s="522">
        <v>121</v>
      </c>
      <c r="AV111" s="419"/>
      <c r="AW111" s="420"/>
      <c r="AX111" s="419"/>
      <c r="AY111" s="420"/>
      <c r="AZ111" s="419"/>
      <c r="BA111" s="421"/>
      <c r="BB111" s="422"/>
      <c r="BC111" s="420"/>
      <c r="BD111" s="419"/>
      <c r="BE111" s="420"/>
      <c r="BF111" s="419"/>
      <c r="BG111" s="420"/>
      <c r="BH111" s="419"/>
      <c r="BI111" s="420"/>
      <c r="BJ111" s="419"/>
      <c r="BK111" s="420"/>
      <c r="BL111" s="419">
        <v>6847586</v>
      </c>
      <c r="BM111" s="526">
        <v>6676875</v>
      </c>
      <c r="BN111" s="370">
        <f t="shared" si="144"/>
        <v>0</v>
      </c>
      <c r="BO111" s="371">
        <f t="shared" si="145"/>
        <v>0</v>
      </c>
      <c r="BP111" s="372">
        <f t="shared" si="146"/>
        <v>0</v>
      </c>
      <c r="BQ111" s="371">
        <f t="shared" si="147"/>
        <v>0</v>
      </c>
      <c r="BR111" s="372">
        <f t="shared" si="148"/>
        <v>0</v>
      </c>
      <c r="BS111" s="371">
        <f t="shared" si="149"/>
        <v>0</v>
      </c>
      <c r="BT111" s="372">
        <f t="shared" si="150"/>
        <v>0</v>
      </c>
      <c r="BU111" s="371">
        <f t="shared" si="151"/>
        <v>0</v>
      </c>
      <c r="BV111" s="372">
        <f t="shared" si="152"/>
        <v>0</v>
      </c>
      <c r="BW111" s="371">
        <f t="shared" si="153"/>
        <v>0</v>
      </c>
      <c r="BX111" s="372">
        <f t="shared" si="154"/>
        <v>1143</v>
      </c>
      <c r="BY111" s="371">
        <f t="shared" si="155"/>
        <v>1089</v>
      </c>
      <c r="BZ111" s="370">
        <f t="shared" si="156"/>
        <v>0</v>
      </c>
      <c r="CA111" s="371">
        <f t="shared" si="157"/>
        <v>0</v>
      </c>
      <c r="CB111" s="372">
        <f t="shared" si="158"/>
        <v>0</v>
      </c>
      <c r="CC111" s="371">
        <f t="shared" si="159"/>
        <v>0</v>
      </c>
      <c r="CD111" s="372">
        <f t="shared" si="160"/>
        <v>0</v>
      </c>
      <c r="CE111" s="371">
        <f t="shared" si="161"/>
        <v>0</v>
      </c>
      <c r="CF111" s="372">
        <f t="shared" si="162"/>
        <v>0</v>
      </c>
      <c r="CG111" s="371">
        <f t="shared" si="163"/>
        <v>0</v>
      </c>
      <c r="CH111" s="372">
        <f t="shared" si="164"/>
        <v>0</v>
      </c>
      <c r="CI111" s="371">
        <f t="shared" si="165"/>
        <v>0</v>
      </c>
      <c r="CJ111" s="372">
        <f t="shared" si="166"/>
        <v>5990.8888888888887</v>
      </c>
      <c r="CK111" s="371">
        <f t="shared" si="167"/>
        <v>6131.1983471074382</v>
      </c>
      <c r="CL111" s="370">
        <f t="shared" si="168"/>
        <v>0</v>
      </c>
      <c r="CM111" s="371">
        <f t="shared" si="169"/>
        <v>0</v>
      </c>
      <c r="CN111" s="372">
        <f t="shared" si="170"/>
        <v>0</v>
      </c>
      <c r="CO111" s="371">
        <f t="shared" si="171"/>
        <v>0</v>
      </c>
      <c r="CP111" s="372">
        <f t="shared" si="172"/>
        <v>0</v>
      </c>
      <c r="CQ111" s="371">
        <f t="shared" si="173"/>
        <v>0</v>
      </c>
      <c r="CR111" s="372">
        <f t="shared" si="174"/>
        <v>0</v>
      </c>
      <c r="CS111" s="371">
        <f t="shared" si="175"/>
        <v>0</v>
      </c>
      <c r="CT111" s="372">
        <f t="shared" si="176"/>
        <v>0</v>
      </c>
      <c r="CU111" s="371">
        <f t="shared" si="177"/>
        <v>0</v>
      </c>
      <c r="CV111" s="372">
        <f t="shared" si="178"/>
        <v>53918</v>
      </c>
      <c r="CW111" s="371">
        <f t="shared" si="179"/>
        <v>55180.78512396694</v>
      </c>
      <c r="CX111" s="372">
        <f t="shared" si="180"/>
        <v>53918</v>
      </c>
      <c r="CY111" s="371">
        <f t="shared" si="181"/>
        <v>55180.78512396694</v>
      </c>
      <c r="CZ111" s="370">
        <f t="shared" si="182"/>
        <v>0</v>
      </c>
      <c r="DA111" s="371">
        <f t="shared" si="183"/>
        <v>0</v>
      </c>
      <c r="DB111" s="372">
        <f t="shared" si="184"/>
        <v>0</v>
      </c>
      <c r="DC111" s="371">
        <f t="shared" si="185"/>
        <v>0</v>
      </c>
      <c r="DD111" s="372">
        <f t="shared" si="186"/>
        <v>0</v>
      </c>
      <c r="DE111" s="371">
        <f t="shared" si="187"/>
        <v>0</v>
      </c>
      <c r="DF111" s="372">
        <f t="shared" si="188"/>
        <v>0</v>
      </c>
      <c r="DG111" s="371">
        <f t="shared" si="189"/>
        <v>0</v>
      </c>
      <c r="DH111" s="372">
        <f t="shared" si="190"/>
        <v>0</v>
      </c>
      <c r="DI111" s="371">
        <f t="shared" si="191"/>
        <v>0</v>
      </c>
      <c r="DJ111" s="372">
        <f t="shared" si="192"/>
        <v>127</v>
      </c>
      <c r="DK111" s="371">
        <f t="shared" si="193"/>
        <v>121</v>
      </c>
      <c r="DL111" s="372">
        <f t="shared" si="194"/>
        <v>127</v>
      </c>
      <c r="DM111" s="371">
        <f t="shared" si="195"/>
        <v>121</v>
      </c>
      <c r="DN111" s="370">
        <f t="shared" si="196"/>
        <v>0</v>
      </c>
      <c r="DO111" s="371">
        <f t="shared" si="197"/>
        <v>0</v>
      </c>
      <c r="DP111" s="372">
        <f t="shared" si="198"/>
        <v>0</v>
      </c>
      <c r="DQ111" s="371">
        <f t="shared" si="199"/>
        <v>0</v>
      </c>
      <c r="DR111" s="372">
        <f t="shared" si="200"/>
        <v>0</v>
      </c>
      <c r="DS111" s="371">
        <f t="shared" si="201"/>
        <v>0</v>
      </c>
      <c r="DT111" s="372">
        <f t="shared" si="202"/>
        <v>0</v>
      </c>
      <c r="DU111" s="371">
        <f t="shared" si="203"/>
        <v>0</v>
      </c>
      <c r="DV111" s="372">
        <f t="shared" si="204"/>
        <v>0</v>
      </c>
      <c r="DW111" s="371">
        <f t="shared" si="205"/>
        <v>0</v>
      </c>
      <c r="DX111" s="372">
        <f t="shared" si="206"/>
        <v>6847586</v>
      </c>
      <c r="DY111" s="371">
        <f t="shared" si="207"/>
        <v>6676875</v>
      </c>
      <c r="DZ111" s="372">
        <f t="shared" si="208"/>
        <v>6847586</v>
      </c>
      <c r="EA111" s="371">
        <f t="shared" si="209"/>
        <v>6676875</v>
      </c>
    </row>
    <row r="112" spans="1:131" ht="15">
      <c r="A112" s="517" t="s">
        <v>31</v>
      </c>
      <c r="B112" s="518" t="s">
        <v>611</v>
      </c>
      <c r="C112" s="525" t="s">
        <v>621</v>
      </c>
      <c r="D112" s="520">
        <v>132693</v>
      </c>
      <c r="E112" s="520">
        <v>8</v>
      </c>
      <c r="F112" s="419"/>
      <c r="G112" s="420"/>
      <c r="H112" s="419"/>
      <c r="I112" s="420"/>
      <c r="J112" s="419"/>
      <c r="K112" s="420"/>
      <c r="L112" s="419"/>
      <c r="M112" s="420"/>
      <c r="N112" s="419"/>
      <c r="O112" s="420"/>
      <c r="P112" s="419"/>
      <c r="Q112" s="420"/>
      <c r="R112" s="419"/>
      <c r="S112" s="420"/>
      <c r="T112" s="419"/>
      <c r="U112" s="420"/>
      <c r="V112" s="419"/>
      <c r="W112" s="420"/>
      <c r="X112" s="419"/>
      <c r="Y112" s="420"/>
      <c r="Z112" s="419"/>
      <c r="AA112" s="420"/>
      <c r="AB112" s="419"/>
      <c r="AC112" s="420"/>
      <c r="AD112" s="419"/>
      <c r="AE112" s="420"/>
      <c r="AF112" s="419"/>
      <c r="AG112" s="420"/>
      <c r="AH112" s="419"/>
      <c r="AI112" s="420"/>
      <c r="AJ112" s="419"/>
      <c r="AK112" s="420"/>
      <c r="AL112" s="419"/>
      <c r="AM112" s="420"/>
      <c r="AN112" s="419"/>
      <c r="AO112" s="420"/>
      <c r="AP112" s="419"/>
      <c r="AQ112" s="420"/>
      <c r="AR112" s="419"/>
      <c r="AS112" s="420"/>
      <c r="AT112" s="419">
        <v>221</v>
      </c>
      <c r="AU112" s="522">
        <v>255</v>
      </c>
      <c r="AV112" s="419"/>
      <c r="AW112" s="420"/>
      <c r="AX112" s="419"/>
      <c r="AY112" s="420"/>
      <c r="AZ112" s="419"/>
      <c r="BA112" s="421"/>
      <c r="BB112" s="422"/>
      <c r="BC112" s="420"/>
      <c r="BD112" s="419"/>
      <c r="BE112" s="420"/>
      <c r="BF112" s="419"/>
      <c r="BG112" s="420"/>
      <c r="BH112" s="419"/>
      <c r="BI112" s="420"/>
      <c r="BJ112" s="419"/>
      <c r="BK112" s="420"/>
      <c r="BL112" s="419">
        <v>11960299</v>
      </c>
      <c r="BM112" s="526">
        <v>13726417</v>
      </c>
      <c r="BN112" s="370">
        <f t="shared" si="144"/>
        <v>0</v>
      </c>
      <c r="BO112" s="371">
        <f t="shared" si="145"/>
        <v>0</v>
      </c>
      <c r="BP112" s="372">
        <f t="shared" si="146"/>
        <v>0</v>
      </c>
      <c r="BQ112" s="371">
        <f t="shared" si="147"/>
        <v>0</v>
      </c>
      <c r="BR112" s="372">
        <f t="shared" si="148"/>
        <v>0</v>
      </c>
      <c r="BS112" s="371">
        <f t="shared" si="149"/>
        <v>0</v>
      </c>
      <c r="BT112" s="372">
        <f t="shared" si="150"/>
        <v>0</v>
      </c>
      <c r="BU112" s="371">
        <f t="shared" si="151"/>
        <v>0</v>
      </c>
      <c r="BV112" s="372">
        <f t="shared" si="152"/>
        <v>0</v>
      </c>
      <c r="BW112" s="371">
        <f t="shared" si="153"/>
        <v>0</v>
      </c>
      <c r="BX112" s="372">
        <f t="shared" si="154"/>
        <v>1989</v>
      </c>
      <c r="BY112" s="371">
        <f t="shared" si="155"/>
        <v>2295</v>
      </c>
      <c r="BZ112" s="370">
        <f t="shared" si="156"/>
        <v>0</v>
      </c>
      <c r="CA112" s="371">
        <f t="shared" si="157"/>
        <v>0</v>
      </c>
      <c r="CB112" s="372">
        <f t="shared" si="158"/>
        <v>0</v>
      </c>
      <c r="CC112" s="371">
        <f t="shared" si="159"/>
        <v>0</v>
      </c>
      <c r="CD112" s="372">
        <f t="shared" si="160"/>
        <v>0</v>
      </c>
      <c r="CE112" s="371">
        <f t="shared" si="161"/>
        <v>0</v>
      </c>
      <c r="CF112" s="372">
        <f t="shared" si="162"/>
        <v>0</v>
      </c>
      <c r="CG112" s="371">
        <f t="shared" si="163"/>
        <v>0</v>
      </c>
      <c r="CH112" s="372">
        <f t="shared" si="164"/>
        <v>0</v>
      </c>
      <c r="CI112" s="371">
        <f t="shared" si="165"/>
        <v>0</v>
      </c>
      <c r="CJ112" s="372">
        <f t="shared" si="166"/>
        <v>6013.2222222222226</v>
      </c>
      <c r="CK112" s="371">
        <f t="shared" si="167"/>
        <v>5981.0095860566453</v>
      </c>
      <c r="CL112" s="370">
        <f t="shared" si="168"/>
        <v>0</v>
      </c>
      <c r="CM112" s="371">
        <f t="shared" si="169"/>
        <v>0</v>
      </c>
      <c r="CN112" s="372">
        <f t="shared" si="170"/>
        <v>0</v>
      </c>
      <c r="CO112" s="371">
        <f t="shared" si="171"/>
        <v>0</v>
      </c>
      <c r="CP112" s="372">
        <f t="shared" si="172"/>
        <v>0</v>
      </c>
      <c r="CQ112" s="371">
        <f t="shared" si="173"/>
        <v>0</v>
      </c>
      <c r="CR112" s="372">
        <f t="shared" si="174"/>
        <v>0</v>
      </c>
      <c r="CS112" s="371">
        <f t="shared" si="175"/>
        <v>0</v>
      </c>
      <c r="CT112" s="372">
        <f t="shared" si="176"/>
        <v>0</v>
      </c>
      <c r="CU112" s="371">
        <f t="shared" si="177"/>
        <v>0</v>
      </c>
      <c r="CV112" s="372">
        <f t="shared" si="178"/>
        <v>54119</v>
      </c>
      <c r="CW112" s="371">
        <f t="shared" si="179"/>
        <v>53829.086274509806</v>
      </c>
      <c r="CX112" s="372">
        <f t="shared" si="180"/>
        <v>54119</v>
      </c>
      <c r="CY112" s="371">
        <f t="shared" si="181"/>
        <v>53829.086274509806</v>
      </c>
      <c r="CZ112" s="370">
        <f t="shared" si="182"/>
        <v>0</v>
      </c>
      <c r="DA112" s="371">
        <f t="shared" si="183"/>
        <v>0</v>
      </c>
      <c r="DB112" s="372">
        <f t="shared" si="184"/>
        <v>0</v>
      </c>
      <c r="DC112" s="371">
        <f t="shared" si="185"/>
        <v>0</v>
      </c>
      <c r="DD112" s="372">
        <f t="shared" si="186"/>
        <v>0</v>
      </c>
      <c r="DE112" s="371">
        <f t="shared" si="187"/>
        <v>0</v>
      </c>
      <c r="DF112" s="372">
        <f t="shared" si="188"/>
        <v>0</v>
      </c>
      <c r="DG112" s="371">
        <f t="shared" si="189"/>
        <v>0</v>
      </c>
      <c r="DH112" s="372">
        <f t="shared" si="190"/>
        <v>0</v>
      </c>
      <c r="DI112" s="371">
        <f t="shared" si="191"/>
        <v>0</v>
      </c>
      <c r="DJ112" s="372">
        <f t="shared" si="192"/>
        <v>221</v>
      </c>
      <c r="DK112" s="371">
        <f t="shared" si="193"/>
        <v>255</v>
      </c>
      <c r="DL112" s="372">
        <f t="shared" si="194"/>
        <v>221</v>
      </c>
      <c r="DM112" s="371">
        <f t="shared" si="195"/>
        <v>255</v>
      </c>
      <c r="DN112" s="370">
        <f t="shared" si="196"/>
        <v>0</v>
      </c>
      <c r="DO112" s="371">
        <f t="shared" si="197"/>
        <v>0</v>
      </c>
      <c r="DP112" s="372">
        <f t="shared" si="198"/>
        <v>0</v>
      </c>
      <c r="DQ112" s="371">
        <f t="shared" si="199"/>
        <v>0</v>
      </c>
      <c r="DR112" s="372">
        <f t="shared" si="200"/>
        <v>0</v>
      </c>
      <c r="DS112" s="371">
        <f t="shared" si="201"/>
        <v>0</v>
      </c>
      <c r="DT112" s="372">
        <f t="shared" si="202"/>
        <v>0</v>
      </c>
      <c r="DU112" s="371">
        <f t="shared" si="203"/>
        <v>0</v>
      </c>
      <c r="DV112" s="372">
        <f t="shared" si="204"/>
        <v>0</v>
      </c>
      <c r="DW112" s="371">
        <f t="shared" si="205"/>
        <v>0</v>
      </c>
      <c r="DX112" s="372">
        <f t="shared" si="206"/>
        <v>11960299</v>
      </c>
      <c r="DY112" s="371">
        <f t="shared" si="207"/>
        <v>13726417</v>
      </c>
      <c r="DZ112" s="372">
        <f t="shared" si="208"/>
        <v>11960299</v>
      </c>
      <c r="EA112" s="371">
        <f t="shared" si="209"/>
        <v>13726417</v>
      </c>
    </row>
    <row r="113" spans="1:131" ht="15">
      <c r="A113" s="517" t="s">
        <v>31</v>
      </c>
      <c r="B113" s="518" t="s">
        <v>612</v>
      </c>
      <c r="C113" s="527"/>
      <c r="D113" s="520">
        <v>134495</v>
      </c>
      <c r="E113" s="520">
        <v>8</v>
      </c>
      <c r="F113" s="419"/>
      <c r="G113" s="420"/>
      <c r="H113" s="419"/>
      <c r="I113" s="420"/>
      <c r="J113" s="419"/>
      <c r="K113" s="420"/>
      <c r="L113" s="419"/>
      <c r="M113" s="420"/>
      <c r="N113" s="419"/>
      <c r="O113" s="420"/>
      <c r="P113" s="419"/>
      <c r="Q113" s="420"/>
      <c r="R113" s="419"/>
      <c r="S113" s="420"/>
      <c r="T113" s="419"/>
      <c r="U113" s="420"/>
      <c r="V113" s="419"/>
      <c r="W113" s="420"/>
      <c r="X113" s="419"/>
      <c r="Y113" s="420"/>
      <c r="Z113" s="419"/>
      <c r="AA113" s="420"/>
      <c r="AB113" s="419"/>
      <c r="AC113" s="420"/>
      <c r="AD113" s="419"/>
      <c r="AE113" s="420"/>
      <c r="AF113" s="419"/>
      <c r="AG113" s="420"/>
      <c r="AH113" s="419"/>
      <c r="AI113" s="420"/>
      <c r="AJ113" s="419"/>
      <c r="AK113" s="420"/>
      <c r="AL113" s="419"/>
      <c r="AM113" s="420"/>
      <c r="AN113" s="419"/>
      <c r="AO113" s="420"/>
      <c r="AP113" s="419"/>
      <c r="AQ113" s="420"/>
      <c r="AR113" s="419"/>
      <c r="AS113" s="420"/>
      <c r="AT113" s="419">
        <v>311</v>
      </c>
      <c r="AU113" s="522">
        <v>321</v>
      </c>
      <c r="AV113" s="419"/>
      <c r="AW113" s="420"/>
      <c r="AX113" s="419"/>
      <c r="AY113" s="420"/>
      <c r="AZ113" s="419"/>
      <c r="BA113" s="421"/>
      <c r="BB113" s="422"/>
      <c r="BC113" s="420"/>
      <c r="BD113" s="419"/>
      <c r="BE113" s="420"/>
      <c r="BF113" s="419"/>
      <c r="BG113" s="420"/>
      <c r="BH113" s="419"/>
      <c r="BI113" s="420"/>
      <c r="BJ113" s="419"/>
      <c r="BK113" s="420"/>
      <c r="BL113" s="419">
        <v>16162359</v>
      </c>
      <c r="BM113" s="526">
        <v>17255354</v>
      </c>
      <c r="BN113" s="370">
        <f t="shared" si="144"/>
        <v>0</v>
      </c>
      <c r="BO113" s="371">
        <f t="shared" si="145"/>
        <v>0</v>
      </c>
      <c r="BP113" s="372">
        <f t="shared" si="146"/>
        <v>0</v>
      </c>
      <c r="BQ113" s="371">
        <f t="shared" si="147"/>
        <v>0</v>
      </c>
      <c r="BR113" s="372">
        <f t="shared" si="148"/>
        <v>0</v>
      </c>
      <c r="BS113" s="371">
        <f t="shared" si="149"/>
        <v>0</v>
      </c>
      <c r="BT113" s="372">
        <f t="shared" si="150"/>
        <v>0</v>
      </c>
      <c r="BU113" s="371">
        <f t="shared" si="151"/>
        <v>0</v>
      </c>
      <c r="BV113" s="372">
        <f t="shared" si="152"/>
        <v>0</v>
      </c>
      <c r="BW113" s="371">
        <f t="shared" si="153"/>
        <v>0</v>
      </c>
      <c r="BX113" s="372">
        <f t="shared" si="154"/>
        <v>2799</v>
      </c>
      <c r="BY113" s="371">
        <f t="shared" si="155"/>
        <v>2889</v>
      </c>
      <c r="BZ113" s="370">
        <f t="shared" si="156"/>
        <v>0</v>
      </c>
      <c r="CA113" s="371">
        <f t="shared" si="157"/>
        <v>0</v>
      </c>
      <c r="CB113" s="372">
        <f t="shared" si="158"/>
        <v>0</v>
      </c>
      <c r="CC113" s="371">
        <f t="shared" si="159"/>
        <v>0</v>
      </c>
      <c r="CD113" s="372">
        <f t="shared" si="160"/>
        <v>0</v>
      </c>
      <c r="CE113" s="371">
        <f t="shared" si="161"/>
        <v>0</v>
      </c>
      <c r="CF113" s="372">
        <f t="shared" si="162"/>
        <v>0</v>
      </c>
      <c r="CG113" s="371">
        <f t="shared" si="163"/>
        <v>0</v>
      </c>
      <c r="CH113" s="372">
        <f t="shared" si="164"/>
        <v>0</v>
      </c>
      <c r="CI113" s="371">
        <f t="shared" si="165"/>
        <v>0</v>
      </c>
      <c r="CJ113" s="372">
        <f t="shared" si="166"/>
        <v>5774.333333333333</v>
      </c>
      <c r="CK113" s="371">
        <f t="shared" si="167"/>
        <v>5972.7774316372452</v>
      </c>
      <c r="CL113" s="370">
        <f t="shared" si="168"/>
        <v>0</v>
      </c>
      <c r="CM113" s="371">
        <f t="shared" si="169"/>
        <v>0</v>
      </c>
      <c r="CN113" s="372">
        <f t="shared" si="170"/>
        <v>0</v>
      </c>
      <c r="CO113" s="371">
        <f t="shared" si="171"/>
        <v>0</v>
      </c>
      <c r="CP113" s="372">
        <f t="shared" si="172"/>
        <v>0</v>
      </c>
      <c r="CQ113" s="371">
        <f t="shared" si="173"/>
        <v>0</v>
      </c>
      <c r="CR113" s="372">
        <f t="shared" si="174"/>
        <v>0</v>
      </c>
      <c r="CS113" s="371">
        <f t="shared" si="175"/>
        <v>0</v>
      </c>
      <c r="CT113" s="372">
        <f t="shared" si="176"/>
        <v>0</v>
      </c>
      <c r="CU113" s="371">
        <f t="shared" si="177"/>
        <v>0</v>
      </c>
      <c r="CV113" s="372">
        <f t="shared" si="178"/>
        <v>51969</v>
      </c>
      <c r="CW113" s="371">
        <f t="shared" si="179"/>
        <v>53754.996884735207</v>
      </c>
      <c r="CX113" s="372">
        <f t="shared" si="180"/>
        <v>51969</v>
      </c>
      <c r="CY113" s="371">
        <f t="shared" si="181"/>
        <v>53754.996884735199</v>
      </c>
      <c r="CZ113" s="370">
        <f t="shared" si="182"/>
        <v>0</v>
      </c>
      <c r="DA113" s="371">
        <f t="shared" si="183"/>
        <v>0</v>
      </c>
      <c r="DB113" s="372">
        <f t="shared" si="184"/>
        <v>0</v>
      </c>
      <c r="DC113" s="371">
        <f t="shared" si="185"/>
        <v>0</v>
      </c>
      <c r="DD113" s="372">
        <f t="shared" si="186"/>
        <v>0</v>
      </c>
      <c r="DE113" s="371">
        <f t="shared" si="187"/>
        <v>0</v>
      </c>
      <c r="DF113" s="372">
        <f t="shared" si="188"/>
        <v>0</v>
      </c>
      <c r="DG113" s="371">
        <f t="shared" si="189"/>
        <v>0</v>
      </c>
      <c r="DH113" s="372">
        <f t="shared" si="190"/>
        <v>0</v>
      </c>
      <c r="DI113" s="371">
        <f t="shared" si="191"/>
        <v>0</v>
      </c>
      <c r="DJ113" s="372">
        <f t="shared" si="192"/>
        <v>311</v>
      </c>
      <c r="DK113" s="371">
        <f t="shared" si="193"/>
        <v>321</v>
      </c>
      <c r="DL113" s="372">
        <f t="shared" si="194"/>
        <v>311</v>
      </c>
      <c r="DM113" s="371">
        <f t="shared" si="195"/>
        <v>321</v>
      </c>
      <c r="DN113" s="370">
        <f t="shared" si="196"/>
        <v>0</v>
      </c>
      <c r="DO113" s="371">
        <f t="shared" si="197"/>
        <v>0</v>
      </c>
      <c r="DP113" s="372">
        <f t="shared" si="198"/>
        <v>0</v>
      </c>
      <c r="DQ113" s="371">
        <f t="shared" si="199"/>
        <v>0</v>
      </c>
      <c r="DR113" s="372">
        <f t="shared" si="200"/>
        <v>0</v>
      </c>
      <c r="DS113" s="371">
        <f t="shared" si="201"/>
        <v>0</v>
      </c>
      <c r="DT113" s="372">
        <f t="shared" si="202"/>
        <v>0</v>
      </c>
      <c r="DU113" s="371">
        <f t="shared" si="203"/>
        <v>0</v>
      </c>
      <c r="DV113" s="372">
        <f t="shared" si="204"/>
        <v>0</v>
      </c>
      <c r="DW113" s="371">
        <f t="shared" si="205"/>
        <v>0</v>
      </c>
      <c r="DX113" s="372">
        <f t="shared" si="206"/>
        <v>16162359</v>
      </c>
      <c r="DY113" s="371">
        <f t="shared" si="207"/>
        <v>17255354</v>
      </c>
      <c r="DZ113" s="372">
        <f t="shared" si="208"/>
        <v>16162359</v>
      </c>
      <c r="EA113" s="371">
        <f t="shared" si="209"/>
        <v>17255354</v>
      </c>
    </row>
    <row r="114" spans="1:131" ht="15">
      <c r="A114" s="532" t="s">
        <v>31</v>
      </c>
      <c r="B114" s="518" t="s">
        <v>897</v>
      </c>
      <c r="C114" s="527"/>
      <c r="D114" s="520">
        <v>136400</v>
      </c>
      <c r="E114" s="520">
        <v>8</v>
      </c>
      <c r="F114" s="419"/>
      <c r="G114" s="420"/>
      <c r="H114" s="419"/>
      <c r="I114" s="420"/>
      <c r="J114" s="419"/>
      <c r="K114" s="420"/>
      <c r="L114" s="419"/>
      <c r="M114" s="420"/>
      <c r="N114" s="419"/>
      <c r="O114" s="420"/>
      <c r="P114" s="419"/>
      <c r="Q114" s="420"/>
      <c r="R114" s="419"/>
      <c r="S114" s="420"/>
      <c r="T114" s="419"/>
      <c r="U114" s="420"/>
      <c r="V114" s="419"/>
      <c r="W114" s="420"/>
      <c r="X114" s="419"/>
      <c r="Y114" s="420"/>
      <c r="Z114" s="419"/>
      <c r="AA114" s="420"/>
      <c r="AB114" s="419"/>
      <c r="AC114" s="420"/>
      <c r="AD114" s="419"/>
      <c r="AE114" s="420"/>
      <c r="AF114" s="419"/>
      <c r="AG114" s="420"/>
      <c r="AH114" s="419"/>
      <c r="AI114" s="420"/>
      <c r="AJ114" s="419"/>
      <c r="AK114" s="420"/>
      <c r="AL114" s="419"/>
      <c r="AM114" s="420"/>
      <c r="AN114" s="419"/>
      <c r="AO114" s="420"/>
      <c r="AP114" s="419"/>
      <c r="AQ114" s="420"/>
      <c r="AR114" s="419"/>
      <c r="AS114" s="420"/>
      <c r="AT114" s="419">
        <v>153</v>
      </c>
      <c r="AU114" s="522">
        <v>156</v>
      </c>
      <c r="AV114" s="419"/>
      <c r="AW114" s="420"/>
      <c r="AX114" s="419"/>
      <c r="AY114" s="420"/>
      <c r="AZ114" s="419"/>
      <c r="BA114" s="421"/>
      <c r="BB114" s="422"/>
      <c r="BC114" s="420"/>
      <c r="BD114" s="419"/>
      <c r="BE114" s="420"/>
      <c r="BF114" s="419"/>
      <c r="BG114" s="420"/>
      <c r="BH114" s="419"/>
      <c r="BI114" s="420"/>
      <c r="BJ114" s="419"/>
      <c r="BK114" s="420"/>
      <c r="BL114" s="419">
        <v>8314326</v>
      </c>
      <c r="BM114" s="526">
        <v>8532939</v>
      </c>
      <c r="BN114" s="370">
        <f t="shared" si="144"/>
        <v>0</v>
      </c>
      <c r="BO114" s="371">
        <f t="shared" si="145"/>
        <v>0</v>
      </c>
      <c r="BP114" s="372">
        <f t="shared" si="146"/>
        <v>0</v>
      </c>
      <c r="BQ114" s="371">
        <f t="shared" si="147"/>
        <v>0</v>
      </c>
      <c r="BR114" s="372">
        <f t="shared" si="148"/>
        <v>0</v>
      </c>
      <c r="BS114" s="371">
        <f t="shared" si="149"/>
        <v>0</v>
      </c>
      <c r="BT114" s="372">
        <f t="shared" si="150"/>
        <v>0</v>
      </c>
      <c r="BU114" s="371">
        <f t="shared" si="151"/>
        <v>0</v>
      </c>
      <c r="BV114" s="372">
        <f t="shared" si="152"/>
        <v>0</v>
      </c>
      <c r="BW114" s="371">
        <f t="shared" si="153"/>
        <v>0</v>
      </c>
      <c r="BX114" s="372">
        <f t="shared" si="154"/>
        <v>1377</v>
      </c>
      <c r="BY114" s="371">
        <f t="shared" si="155"/>
        <v>1404</v>
      </c>
      <c r="BZ114" s="370">
        <f t="shared" si="156"/>
        <v>0</v>
      </c>
      <c r="CA114" s="371">
        <f t="shared" si="157"/>
        <v>0</v>
      </c>
      <c r="CB114" s="372">
        <f t="shared" si="158"/>
        <v>0</v>
      </c>
      <c r="CC114" s="371">
        <f t="shared" si="159"/>
        <v>0</v>
      </c>
      <c r="CD114" s="372">
        <f t="shared" si="160"/>
        <v>0</v>
      </c>
      <c r="CE114" s="371">
        <f t="shared" si="161"/>
        <v>0</v>
      </c>
      <c r="CF114" s="372">
        <f t="shared" si="162"/>
        <v>0</v>
      </c>
      <c r="CG114" s="371">
        <f t="shared" si="163"/>
        <v>0</v>
      </c>
      <c r="CH114" s="372">
        <f t="shared" si="164"/>
        <v>0</v>
      </c>
      <c r="CI114" s="371">
        <f t="shared" si="165"/>
        <v>0</v>
      </c>
      <c r="CJ114" s="372">
        <f t="shared" si="166"/>
        <v>6038</v>
      </c>
      <c r="CK114" s="371">
        <f t="shared" si="167"/>
        <v>6077.5918803418799</v>
      </c>
      <c r="CL114" s="370">
        <f t="shared" si="168"/>
        <v>0</v>
      </c>
      <c r="CM114" s="371">
        <f t="shared" si="169"/>
        <v>0</v>
      </c>
      <c r="CN114" s="372">
        <f t="shared" si="170"/>
        <v>0</v>
      </c>
      <c r="CO114" s="371">
        <f t="shared" si="171"/>
        <v>0</v>
      </c>
      <c r="CP114" s="372">
        <f t="shared" si="172"/>
        <v>0</v>
      </c>
      <c r="CQ114" s="371">
        <f t="shared" si="173"/>
        <v>0</v>
      </c>
      <c r="CR114" s="372">
        <f t="shared" si="174"/>
        <v>0</v>
      </c>
      <c r="CS114" s="371">
        <f t="shared" si="175"/>
        <v>0</v>
      </c>
      <c r="CT114" s="372">
        <f t="shared" si="176"/>
        <v>0</v>
      </c>
      <c r="CU114" s="371">
        <f t="shared" si="177"/>
        <v>0</v>
      </c>
      <c r="CV114" s="372">
        <f t="shared" si="178"/>
        <v>54342</v>
      </c>
      <c r="CW114" s="371">
        <f t="shared" si="179"/>
        <v>54698.326923076922</v>
      </c>
      <c r="CX114" s="372">
        <f t="shared" si="180"/>
        <v>54342</v>
      </c>
      <c r="CY114" s="371">
        <f t="shared" si="181"/>
        <v>54698.326923076922</v>
      </c>
      <c r="CZ114" s="370">
        <f t="shared" si="182"/>
        <v>0</v>
      </c>
      <c r="DA114" s="371">
        <f t="shared" si="183"/>
        <v>0</v>
      </c>
      <c r="DB114" s="372">
        <f t="shared" si="184"/>
        <v>0</v>
      </c>
      <c r="DC114" s="371">
        <f t="shared" si="185"/>
        <v>0</v>
      </c>
      <c r="DD114" s="372">
        <f t="shared" si="186"/>
        <v>0</v>
      </c>
      <c r="DE114" s="371">
        <f t="shared" si="187"/>
        <v>0</v>
      </c>
      <c r="DF114" s="372">
        <f t="shared" si="188"/>
        <v>0</v>
      </c>
      <c r="DG114" s="371">
        <f t="shared" si="189"/>
        <v>0</v>
      </c>
      <c r="DH114" s="372">
        <f t="shared" si="190"/>
        <v>0</v>
      </c>
      <c r="DI114" s="371">
        <f t="shared" si="191"/>
        <v>0</v>
      </c>
      <c r="DJ114" s="372">
        <f t="shared" si="192"/>
        <v>153</v>
      </c>
      <c r="DK114" s="371">
        <f t="shared" si="193"/>
        <v>156</v>
      </c>
      <c r="DL114" s="372">
        <f t="shared" si="194"/>
        <v>153</v>
      </c>
      <c r="DM114" s="371">
        <f t="shared" si="195"/>
        <v>156</v>
      </c>
      <c r="DN114" s="370">
        <f t="shared" si="196"/>
        <v>0</v>
      </c>
      <c r="DO114" s="371">
        <f t="shared" si="197"/>
        <v>0</v>
      </c>
      <c r="DP114" s="372">
        <f t="shared" si="198"/>
        <v>0</v>
      </c>
      <c r="DQ114" s="371">
        <f t="shared" si="199"/>
        <v>0</v>
      </c>
      <c r="DR114" s="372">
        <f t="shared" si="200"/>
        <v>0</v>
      </c>
      <c r="DS114" s="371">
        <f t="shared" si="201"/>
        <v>0</v>
      </c>
      <c r="DT114" s="372">
        <f t="shared" si="202"/>
        <v>0</v>
      </c>
      <c r="DU114" s="371">
        <f t="shared" si="203"/>
        <v>0</v>
      </c>
      <c r="DV114" s="372">
        <f t="shared" si="204"/>
        <v>0</v>
      </c>
      <c r="DW114" s="371">
        <f t="shared" si="205"/>
        <v>0</v>
      </c>
      <c r="DX114" s="372">
        <f t="shared" si="206"/>
        <v>8314326</v>
      </c>
      <c r="DY114" s="371">
        <f t="shared" si="207"/>
        <v>8532939</v>
      </c>
      <c r="DZ114" s="372">
        <f t="shared" si="208"/>
        <v>8314326</v>
      </c>
      <c r="EA114" s="371">
        <f t="shared" si="209"/>
        <v>8532939</v>
      </c>
    </row>
    <row r="115" spans="1:131" ht="15">
      <c r="A115" s="517" t="s">
        <v>31</v>
      </c>
      <c r="B115" s="518" t="s">
        <v>613</v>
      </c>
      <c r="C115" s="527"/>
      <c r="D115" s="520">
        <v>137759</v>
      </c>
      <c r="E115" s="520">
        <v>8</v>
      </c>
      <c r="F115" s="419"/>
      <c r="G115" s="420"/>
      <c r="H115" s="419"/>
      <c r="I115" s="420"/>
      <c r="J115" s="419"/>
      <c r="K115" s="420"/>
      <c r="L115" s="419"/>
      <c r="M115" s="420"/>
      <c r="N115" s="419"/>
      <c r="O115" s="420"/>
      <c r="P115" s="419"/>
      <c r="Q115" s="420"/>
      <c r="R115" s="419"/>
      <c r="S115" s="420"/>
      <c r="T115" s="419"/>
      <c r="U115" s="420"/>
      <c r="V115" s="419"/>
      <c r="W115" s="420"/>
      <c r="X115" s="419"/>
      <c r="Y115" s="420"/>
      <c r="Z115" s="419"/>
      <c r="AA115" s="420"/>
      <c r="AB115" s="419"/>
      <c r="AC115" s="420"/>
      <c r="AD115" s="419"/>
      <c r="AE115" s="420"/>
      <c r="AF115" s="419"/>
      <c r="AG115" s="420"/>
      <c r="AH115" s="419"/>
      <c r="AI115" s="420"/>
      <c r="AJ115" s="419"/>
      <c r="AK115" s="420"/>
      <c r="AL115" s="419"/>
      <c r="AM115" s="420"/>
      <c r="AN115" s="419"/>
      <c r="AO115" s="420"/>
      <c r="AP115" s="419"/>
      <c r="AQ115" s="420"/>
      <c r="AR115" s="419"/>
      <c r="AS115" s="420"/>
      <c r="AT115" s="419">
        <v>193</v>
      </c>
      <c r="AU115" s="522">
        <v>193</v>
      </c>
      <c r="AV115" s="419"/>
      <c r="AW115" s="420"/>
      <c r="AX115" s="419"/>
      <c r="AY115" s="420"/>
      <c r="AZ115" s="419"/>
      <c r="BA115" s="421"/>
      <c r="BB115" s="422"/>
      <c r="BC115" s="420"/>
      <c r="BD115" s="419"/>
      <c r="BE115" s="420"/>
      <c r="BF115" s="419"/>
      <c r="BG115" s="420"/>
      <c r="BH115" s="419"/>
      <c r="BI115" s="420"/>
      <c r="BJ115" s="419"/>
      <c r="BK115" s="420"/>
      <c r="BL115" s="419">
        <v>9851878</v>
      </c>
      <c r="BM115" s="526">
        <v>11042749</v>
      </c>
      <c r="BN115" s="370">
        <f t="shared" si="144"/>
        <v>0</v>
      </c>
      <c r="BO115" s="371">
        <f t="shared" si="145"/>
        <v>0</v>
      </c>
      <c r="BP115" s="372">
        <f t="shared" si="146"/>
        <v>0</v>
      </c>
      <c r="BQ115" s="371">
        <f t="shared" si="147"/>
        <v>0</v>
      </c>
      <c r="BR115" s="372">
        <f t="shared" si="148"/>
        <v>0</v>
      </c>
      <c r="BS115" s="371">
        <f t="shared" si="149"/>
        <v>0</v>
      </c>
      <c r="BT115" s="372">
        <f t="shared" si="150"/>
        <v>0</v>
      </c>
      <c r="BU115" s="371">
        <f t="shared" si="151"/>
        <v>0</v>
      </c>
      <c r="BV115" s="372">
        <f t="shared" si="152"/>
        <v>0</v>
      </c>
      <c r="BW115" s="371">
        <f t="shared" si="153"/>
        <v>0</v>
      </c>
      <c r="BX115" s="372">
        <f t="shared" si="154"/>
        <v>1737</v>
      </c>
      <c r="BY115" s="371">
        <f t="shared" si="155"/>
        <v>1737</v>
      </c>
      <c r="BZ115" s="370">
        <f t="shared" si="156"/>
        <v>0</v>
      </c>
      <c r="CA115" s="371">
        <f t="shared" si="157"/>
        <v>0</v>
      </c>
      <c r="CB115" s="372">
        <f t="shared" si="158"/>
        <v>0</v>
      </c>
      <c r="CC115" s="371">
        <f t="shared" si="159"/>
        <v>0</v>
      </c>
      <c r="CD115" s="372">
        <f t="shared" si="160"/>
        <v>0</v>
      </c>
      <c r="CE115" s="371">
        <f t="shared" si="161"/>
        <v>0</v>
      </c>
      <c r="CF115" s="372">
        <f t="shared" si="162"/>
        <v>0</v>
      </c>
      <c r="CG115" s="371">
        <f t="shared" si="163"/>
        <v>0</v>
      </c>
      <c r="CH115" s="372">
        <f t="shared" si="164"/>
        <v>0</v>
      </c>
      <c r="CI115" s="371">
        <f t="shared" si="165"/>
        <v>0</v>
      </c>
      <c r="CJ115" s="372">
        <f t="shared" si="166"/>
        <v>5671.7777777777774</v>
      </c>
      <c r="CK115" s="371">
        <f t="shared" si="167"/>
        <v>6357.368451352907</v>
      </c>
      <c r="CL115" s="370">
        <f t="shared" si="168"/>
        <v>0</v>
      </c>
      <c r="CM115" s="371">
        <f t="shared" si="169"/>
        <v>0</v>
      </c>
      <c r="CN115" s="372">
        <f t="shared" si="170"/>
        <v>0</v>
      </c>
      <c r="CO115" s="371">
        <f t="shared" si="171"/>
        <v>0</v>
      </c>
      <c r="CP115" s="372">
        <f t="shared" si="172"/>
        <v>0</v>
      </c>
      <c r="CQ115" s="371">
        <f t="shared" si="173"/>
        <v>0</v>
      </c>
      <c r="CR115" s="372">
        <f t="shared" si="174"/>
        <v>0</v>
      </c>
      <c r="CS115" s="371">
        <f t="shared" si="175"/>
        <v>0</v>
      </c>
      <c r="CT115" s="372">
        <f t="shared" si="176"/>
        <v>0</v>
      </c>
      <c r="CU115" s="371">
        <f t="shared" si="177"/>
        <v>0</v>
      </c>
      <c r="CV115" s="372">
        <f t="shared" si="178"/>
        <v>51046</v>
      </c>
      <c r="CW115" s="371">
        <f t="shared" si="179"/>
        <v>57216.316062176164</v>
      </c>
      <c r="CX115" s="372">
        <f t="shared" si="180"/>
        <v>51046</v>
      </c>
      <c r="CY115" s="371">
        <f t="shared" si="181"/>
        <v>57216.316062176164</v>
      </c>
      <c r="CZ115" s="370">
        <f t="shared" si="182"/>
        <v>0</v>
      </c>
      <c r="DA115" s="371">
        <f t="shared" si="183"/>
        <v>0</v>
      </c>
      <c r="DB115" s="372">
        <f t="shared" si="184"/>
        <v>0</v>
      </c>
      <c r="DC115" s="371">
        <f t="shared" si="185"/>
        <v>0</v>
      </c>
      <c r="DD115" s="372">
        <f t="shared" si="186"/>
        <v>0</v>
      </c>
      <c r="DE115" s="371">
        <f t="shared" si="187"/>
        <v>0</v>
      </c>
      <c r="DF115" s="372">
        <f t="shared" si="188"/>
        <v>0</v>
      </c>
      <c r="DG115" s="371">
        <f t="shared" si="189"/>
        <v>0</v>
      </c>
      <c r="DH115" s="372">
        <f t="shared" si="190"/>
        <v>0</v>
      </c>
      <c r="DI115" s="371">
        <f t="shared" si="191"/>
        <v>0</v>
      </c>
      <c r="DJ115" s="372">
        <f t="shared" si="192"/>
        <v>193</v>
      </c>
      <c r="DK115" s="371">
        <f t="shared" si="193"/>
        <v>193</v>
      </c>
      <c r="DL115" s="372">
        <f t="shared" si="194"/>
        <v>193</v>
      </c>
      <c r="DM115" s="371">
        <f t="shared" si="195"/>
        <v>193</v>
      </c>
      <c r="DN115" s="370">
        <f t="shared" si="196"/>
        <v>0</v>
      </c>
      <c r="DO115" s="371">
        <f t="shared" si="197"/>
        <v>0</v>
      </c>
      <c r="DP115" s="372">
        <f t="shared" si="198"/>
        <v>0</v>
      </c>
      <c r="DQ115" s="371">
        <f t="shared" si="199"/>
        <v>0</v>
      </c>
      <c r="DR115" s="372">
        <f t="shared" si="200"/>
        <v>0</v>
      </c>
      <c r="DS115" s="371">
        <f t="shared" si="201"/>
        <v>0</v>
      </c>
      <c r="DT115" s="372">
        <f t="shared" si="202"/>
        <v>0</v>
      </c>
      <c r="DU115" s="371">
        <f t="shared" si="203"/>
        <v>0</v>
      </c>
      <c r="DV115" s="372">
        <f t="shared" si="204"/>
        <v>0</v>
      </c>
      <c r="DW115" s="371">
        <f t="shared" si="205"/>
        <v>0</v>
      </c>
      <c r="DX115" s="372">
        <f t="shared" si="206"/>
        <v>9851878</v>
      </c>
      <c r="DY115" s="371">
        <f t="shared" si="207"/>
        <v>11042749</v>
      </c>
      <c r="DZ115" s="372">
        <f t="shared" si="208"/>
        <v>9851878</v>
      </c>
      <c r="EA115" s="371">
        <f t="shared" si="209"/>
        <v>11042749</v>
      </c>
    </row>
    <row r="116" spans="1:131" ht="15">
      <c r="A116" s="517" t="s">
        <v>31</v>
      </c>
      <c r="B116" s="518" t="s">
        <v>614</v>
      </c>
      <c r="C116" s="536" t="s">
        <v>620</v>
      </c>
      <c r="D116" s="520">
        <v>138187</v>
      </c>
      <c r="E116" s="531">
        <v>7</v>
      </c>
      <c r="F116" s="419"/>
      <c r="G116" s="420"/>
      <c r="H116" s="419"/>
      <c r="I116" s="420"/>
      <c r="J116" s="419"/>
      <c r="K116" s="420"/>
      <c r="L116" s="419"/>
      <c r="M116" s="420"/>
      <c r="N116" s="419"/>
      <c r="O116" s="420"/>
      <c r="P116" s="419"/>
      <c r="Q116" s="420"/>
      <c r="R116" s="419"/>
      <c r="S116" s="420"/>
      <c r="T116" s="419"/>
      <c r="U116" s="420"/>
      <c r="V116" s="419"/>
      <c r="W116" s="420"/>
      <c r="X116" s="419"/>
      <c r="Y116" s="420"/>
      <c r="Z116" s="419"/>
      <c r="AA116" s="420"/>
      <c r="AB116" s="419"/>
      <c r="AC116" s="420"/>
      <c r="AD116" s="419"/>
      <c r="AE116" s="420"/>
      <c r="AF116" s="419"/>
      <c r="AG116" s="420"/>
      <c r="AH116" s="419"/>
      <c r="AI116" s="420"/>
      <c r="AJ116" s="419"/>
      <c r="AK116" s="420"/>
      <c r="AL116" s="419"/>
      <c r="AM116" s="420"/>
      <c r="AN116" s="419"/>
      <c r="AO116" s="420"/>
      <c r="AP116" s="419"/>
      <c r="AQ116" s="420"/>
      <c r="AR116" s="419"/>
      <c r="AS116" s="420"/>
      <c r="AT116" s="419">
        <v>495</v>
      </c>
      <c r="AU116" s="522">
        <v>535</v>
      </c>
      <c r="AV116" s="419"/>
      <c r="AW116" s="420"/>
      <c r="AX116" s="419"/>
      <c r="AY116" s="420"/>
      <c r="AZ116" s="419"/>
      <c r="BA116" s="421"/>
      <c r="BB116" s="422"/>
      <c r="BC116" s="420"/>
      <c r="BD116" s="419"/>
      <c r="BE116" s="420"/>
      <c r="BF116" s="419"/>
      <c r="BG116" s="420"/>
      <c r="BH116" s="419"/>
      <c r="BI116" s="420"/>
      <c r="BJ116" s="419"/>
      <c r="BK116" s="420"/>
      <c r="BL116" s="419">
        <v>26890875</v>
      </c>
      <c r="BM116" s="526">
        <v>31947864</v>
      </c>
      <c r="BN116" s="370">
        <f t="shared" si="144"/>
        <v>0</v>
      </c>
      <c r="BO116" s="371">
        <f t="shared" si="145"/>
        <v>0</v>
      </c>
      <c r="BP116" s="372">
        <f t="shared" si="146"/>
        <v>0</v>
      </c>
      <c r="BQ116" s="371">
        <f t="shared" si="147"/>
        <v>0</v>
      </c>
      <c r="BR116" s="372">
        <f t="shared" si="148"/>
        <v>0</v>
      </c>
      <c r="BS116" s="371">
        <f t="shared" si="149"/>
        <v>0</v>
      </c>
      <c r="BT116" s="372">
        <f t="shared" si="150"/>
        <v>0</v>
      </c>
      <c r="BU116" s="371">
        <f t="shared" si="151"/>
        <v>0</v>
      </c>
      <c r="BV116" s="372">
        <f t="shared" si="152"/>
        <v>0</v>
      </c>
      <c r="BW116" s="371">
        <f t="shared" si="153"/>
        <v>0</v>
      </c>
      <c r="BX116" s="372">
        <f t="shared" si="154"/>
        <v>4455</v>
      </c>
      <c r="BY116" s="371">
        <f t="shared" si="155"/>
        <v>4815</v>
      </c>
      <c r="BZ116" s="370">
        <f t="shared" si="156"/>
        <v>0</v>
      </c>
      <c r="CA116" s="371">
        <f t="shared" si="157"/>
        <v>0</v>
      </c>
      <c r="CB116" s="372">
        <f t="shared" si="158"/>
        <v>0</v>
      </c>
      <c r="CC116" s="371">
        <f t="shared" si="159"/>
        <v>0</v>
      </c>
      <c r="CD116" s="372">
        <f t="shared" si="160"/>
        <v>0</v>
      </c>
      <c r="CE116" s="371">
        <f t="shared" si="161"/>
        <v>0</v>
      </c>
      <c r="CF116" s="372">
        <f t="shared" si="162"/>
        <v>0</v>
      </c>
      <c r="CG116" s="371">
        <f t="shared" si="163"/>
        <v>0</v>
      </c>
      <c r="CH116" s="372">
        <f t="shared" si="164"/>
        <v>0</v>
      </c>
      <c r="CI116" s="371">
        <f t="shared" si="165"/>
        <v>0</v>
      </c>
      <c r="CJ116" s="372">
        <f t="shared" si="166"/>
        <v>6036.1111111111113</v>
      </c>
      <c r="CK116" s="371">
        <f t="shared" si="167"/>
        <v>6635.0704049844235</v>
      </c>
      <c r="CL116" s="370">
        <f t="shared" si="168"/>
        <v>0</v>
      </c>
      <c r="CM116" s="371">
        <f t="shared" si="169"/>
        <v>0</v>
      </c>
      <c r="CN116" s="372">
        <f t="shared" si="170"/>
        <v>0</v>
      </c>
      <c r="CO116" s="371">
        <f t="shared" si="171"/>
        <v>0</v>
      </c>
      <c r="CP116" s="372">
        <f t="shared" si="172"/>
        <v>0</v>
      </c>
      <c r="CQ116" s="371">
        <f t="shared" si="173"/>
        <v>0</v>
      </c>
      <c r="CR116" s="372">
        <f t="shared" si="174"/>
        <v>0</v>
      </c>
      <c r="CS116" s="371">
        <f t="shared" si="175"/>
        <v>0</v>
      </c>
      <c r="CT116" s="372">
        <f t="shared" si="176"/>
        <v>0</v>
      </c>
      <c r="CU116" s="371">
        <f t="shared" si="177"/>
        <v>0</v>
      </c>
      <c r="CV116" s="372">
        <f t="shared" si="178"/>
        <v>54325</v>
      </c>
      <c r="CW116" s="371">
        <f t="shared" si="179"/>
        <v>59715.633644859809</v>
      </c>
      <c r="CX116" s="372">
        <f t="shared" si="180"/>
        <v>54325</v>
      </c>
      <c r="CY116" s="371">
        <f t="shared" si="181"/>
        <v>59715.633644859809</v>
      </c>
      <c r="CZ116" s="370">
        <f t="shared" si="182"/>
        <v>0</v>
      </c>
      <c r="DA116" s="371">
        <f t="shared" si="183"/>
        <v>0</v>
      </c>
      <c r="DB116" s="372">
        <f t="shared" si="184"/>
        <v>0</v>
      </c>
      <c r="DC116" s="371">
        <f t="shared" si="185"/>
        <v>0</v>
      </c>
      <c r="DD116" s="372">
        <f t="shared" si="186"/>
        <v>0</v>
      </c>
      <c r="DE116" s="371">
        <f t="shared" si="187"/>
        <v>0</v>
      </c>
      <c r="DF116" s="372">
        <f t="shared" si="188"/>
        <v>0</v>
      </c>
      <c r="DG116" s="371">
        <f t="shared" si="189"/>
        <v>0</v>
      </c>
      <c r="DH116" s="372">
        <f t="shared" si="190"/>
        <v>0</v>
      </c>
      <c r="DI116" s="371">
        <f t="shared" si="191"/>
        <v>0</v>
      </c>
      <c r="DJ116" s="372">
        <f t="shared" si="192"/>
        <v>495</v>
      </c>
      <c r="DK116" s="371">
        <f t="shared" si="193"/>
        <v>535</v>
      </c>
      <c r="DL116" s="372">
        <f t="shared" si="194"/>
        <v>495</v>
      </c>
      <c r="DM116" s="371">
        <f t="shared" si="195"/>
        <v>535</v>
      </c>
      <c r="DN116" s="370">
        <f t="shared" si="196"/>
        <v>0</v>
      </c>
      <c r="DO116" s="371">
        <f t="shared" si="197"/>
        <v>0</v>
      </c>
      <c r="DP116" s="372">
        <f t="shared" si="198"/>
        <v>0</v>
      </c>
      <c r="DQ116" s="371">
        <f t="shared" si="199"/>
        <v>0</v>
      </c>
      <c r="DR116" s="372">
        <f t="shared" si="200"/>
        <v>0</v>
      </c>
      <c r="DS116" s="371">
        <f t="shared" si="201"/>
        <v>0</v>
      </c>
      <c r="DT116" s="372">
        <f t="shared" si="202"/>
        <v>0</v>
      </c>
      <c r="DU116" s="371">
        <f t="shared" si="203"/>
        <v>0</v>
      </c>
      <c r="DV116" s="372">
        <f t="shared" si="204"/>
        <v>0</v>
      </c>
      <c r="DW116" s="371">
        <f t="shared" si="205"/>
        <v>0</v>
      </c>
      <c r="DX116" s="372">
        <f t="shared" si="206"/>
        <v>26890875</v>
      </c>
      <c r="DY116" s="371">
        <f t="shared" si="207"/>
        <v>31947863.999999996</v>
      </c>
      <c r="DZ116" s="372">
        <f t="shared" si="208"/>
        <v>26890875</v>
      </c>
      <c r="EA116" s="371">
        <f t="shared" si="209"/>
        <v>31947863.999999996</v>
      </c>
    </row>
    <row r="117" spans="1:131" ht="15">
      <c r="A117" s="517" t="s">
        <v>31</v>
      </c>
      <c r="B117" s="518" t="s">
        <v>615</v>
      </c>
      <c r="C117" s="527" t="s">
        <v>622</v>
      </c>
      <c r="D117" s="520">
        <v>135160</v>
      </c>
      <c r="E117" s="520">
        <v>9</v>
      </c>
      <c r="F117" s="419"/>
      <c r="G117" s="420"/>
      <c r="H117" s="419"/>
      <c r="I117" s="420"/>
      <c r="J117" s="419"/>
      <c r="K117" s="420"/>
      <c r="L117" s="419"/>
      <c r="M117" s="420"/>
      <c r="N117" s="419"/>
      <c r="O117" s="420"/>
      <c r="P117" s="419"/>
      <c r="Q117" s="420"/>
      <c r="R117" s="419"/>
      <c r="S117" s="420"/>
      <c r="T117" s="419"/>
      <c r="U117" s="420"/>
      <c r="V117" s="419"/>
      <c r="W117" s="420"/>
      <c r="X117" s="419"/>
      <c r="Y117" s="420"/>
      <c r="Z117" s="419"/>
      <c r="AA117" s="420"/>
      <c r="AB117" s="419"/>
      <c r="AC117" s="420"/>
      <c r="AD117" s="419"/>
      <c r="AE117" s="420"/>
      <c r="AF117" s="419"/>
      <c r="AG117" s="420"/>
      <c r="AH117" s="419"/>
      <c r="AI117" s="420"/>
      <c r="AJ117" s="419"/>
      <c r="AK117" s="420"/>
      <c r="AL117" s="419"/>
      <c r="AM117" s="420"/>
      <c r="AN117" s="419"/>
      <c r="AO117" s="420"/>
      <c r="AP117" s="419"/>
      <c r="AQ117" s="420"/>
      <c r="AR117" s="419"/>
      <c r="AS117" s="420"/>
      <c r="AT117" s="419">
        <v>65</v>
      </c>
      <c r="AU117" s="522">
        <v>65</v>
      </c>
      <c r="AV117" s="419"/>
      <c r="AW117" s="420"/>
      <c r="AX117" s="419"/>
      <c r="AY117" s="420"/>
      <c r="AZ117" s="419"/>
      <c r="BA117" s="421"/>
      <c r="BB117" s="422"/>
      <c r="BC117" s="420"/>
      <c r="BD117" s="419"/>
      <c r="BE117" s="420"/>
      <c r="BF117" s="419"/>
      <c r="BG117" s="420"/>
      <c r="BH117" s="419"/>
      <c r="BI117" s="420"/>
      <c r="BJ117" s="419"/>
      <c r="BK117" s="420"/>
      <c r="BL117" s="419">
        <v>3274765</v>
      </c>
      <c r="BM117" s="526">
        <v>3508303</v>
      </c>
      <c r="BN117" s="370">
        <f t="shared" si="144"/>
        <v>0</v>
      </c>
      <c r="BO117" s="371">
        <f t="shared" si="145"/>
        <v>0</v>
      </c>
      <c r="BP117" s="372">
        <f t="shared" si="146"/>
        <v>0</v>
      </c>
      <c r="BQ117" s="371">
        <f t="shared" si="147"/>
        <v>0</v>
      </c>
      <c r="BR117" s="372">
        <f t="shared" si="148"/>
        <v>0</v>
      </c>
      <c r="BS117" s="371">
        <f t="shared" si="149"/>
        <v>0</v>
      </c>
      <c r="BT117" s="372">
        <f t="shared" si="150"/>
        <v>0</v>
      </c>
      <c r="BU117" s="371">
        <f t="shared" si="151"/>
        <v>0</v>
      </c>
      <c r="BV117" s="372">
        <f t="shared" si="152"/>
        <v>0</v>
      </c>
      <c r="BW117" s="371">
        <f t="shared" si="153"/>
        <v>0</v>
      </c>
      <c r="BX117" s="372">
        <f t="shared" si="154"/>
        <v>585</v>
      </c>
      <c r="BY117" s="371">
        <f t="shared" si="155"/>
        <v>585</v>
      </c>
      <c r="BZ117" s="370">
        <f t="shared" si="156"/>
        <v>0</v>
      </c>
      <c r="CA117" s="371">
        <f t="shared" si="157"/>
        <v>0</v>
      </c>
      <c r="CB117" s="372">
        <f t="shared" si="158"/>
        <v>0</v>
      </c>
      <c r="CC117" s="371">
        <f t="shared" si="159"/>
        <v>0</v>
      </c>
      <c r="CD117" s="372">
        <f t="shared" si="160"/>
        <v>0</v>
      </c>
      <c r="CE117" s="371">
        <f t="shared" si="161"/>
        <v>0</v>
      </c>
      <c r="CF117" s="372">
        <f t="shared" si="162"/>
        <v>0</v>
      </c>
      <c r="CG117" s="371">
        <f t="shared" si="163"/>
        <v>0</v>
      </c>
      <c r="CH117" s="372">
        <f t="shared" si="164"/>
        <v>0</v>
      </c>
      <c r="CI117" s="371">
        <f t="shared" si="165"/>
        <v>0</v>
      </c>
      <c r="CJ117" s="372">
        <f t="shared" si="166"/>
        <v>5597.8888888888887</v>
      </c>
      <c r="CK117" s="371">
        <f t="shared" si="167"/>
        <v>5997.0991452991457</v>
      </c>
      <c r="CL117" s="370">
        <f t="shared" si="168"/>
        <v>0</v>
      </c>
      <c r="CM117" s="371">
        <f t="shared" si="169"/>
        <v>0</v>
      </c>
      <c r="CN117" s="372">
        <f t="shared" si="170"/>
        <v>0</v>
      </c>
      <c r="CO117" s="371">
        <f t="shared" si="171"/>
        <v>0</v>
      </c>
      <c r="CP117" s="372">
        <f t="shared" si="172"/>
        <v>0</v>
      </c>
      <c r="CQ117" s="371">
        <f t="shared" si="173"/>
        <v>0</v>
      </c>
      <c r="CR117" s="372">
        <f t="shared" si="174"/>
        <v>0</v>
      </c>
      <c r="CS117" s="371">
        <f t="shared" si="175"/>
        <v>0</v>
      </c>
      <c r="CT117" s="372">
        <f t="shared" si="176"/>
        <v>0</v>
      </c>
      <c r="CU117" s="371">
        <f t="shared" si="177"/>
        <v>0</v>
      </c>
      <c r="CV117" s="372">
        <f t="shared" si="178"/>
        <v>50381</v>
      </c>
      <c r="CW117" s="371">
        <f t="shared" si="179"/>
        <v>53973.892307692309</v>
      </c>
      <c r="CX117" s="372">
        <f t="shared" si="180"/>
        <v>50381</v>
      </c>
      <c r="CY117" s="371">
        <f t="shared" si="181"/>
        <v>53973.892307692309</v>
      </c>
      <c r="CZ117" s="370">
        <f t="shared" si="182"/>
        <v>0</v>
      </c>
      <c r="DA117" s="371">
        <f t="shared" si="183"/>
        <v>0</v>
      </c>
      <c r="DB117" s="372">
        <f t="shared" si="184"/>
        <v>0</v>
      </c>
      <c r="DC117" s="371">
        <f t="shared" si="185"/>
        <v>0</v>
      </c>
      <c r="DD117" s="372">
        <f t="shared" si="186"/>
        <v>0</v>
      </c>
      <c r="DE117" s="371">
        <f t="shared" si="187"/>
        <v>0</v>
      </c>
      <c r="DF117" s="372">
        <f t="shared" si="188"/>
        <v>0</v>
      </c>
      <c r="DG117" s="371">
        <f t="shared" si="189"/>
        <v>0</v>
      </c>
      <c r="DH117" s="372">
        <f t="shared" si="190"/>
        <v>0</v>
      </c>
      <c r="DI117" s="371">
        <f t="shared" si="191"/>
        <v>0</v>
      </c>
      <c r="DJ117" s="372">
        <f t="shared" si="192"/>
        <v>65</v>
      </c>
      <c r="DK117" s="371">
        <f t="shared" si="193"/>
        <v>65</v>
      </c>
      <c r="DL117" s="372">
        <f t="shared" si="194"/>
        <v>65</v>
      </c>
      <c r="DM117" s="371">
        <f t="shared" si="195"/>
        <v>65</v>
      </c>
      <c r="DN117" s="370">
        <f t="shared" si="196"/>
        <v>0</v>
      </c>
      <c r="DO117" s="371">
        <f t="shared" si="197"/>
        <v>0</v>
      </c>
      <c r="DP117" s="372">
        <f t="shared" si="198"/>
        <v>0</v>
      </c>
      <c r="DQ117" s="371">
        <f t="shared" si="199"/>
        <v>0</v>
      </c>
      <c r="DR117" s="372">
        <f t="shared" si="200"/>
        <v>0</v>
      </c>
      <c r="DS117" s="371">
        <f t="shared" si="201"/>
        <v>0</v>
      </c>
      <c r="DT117" s="372">
        <f t="shared" si="202"/>
        <v>0</v>
      </c>
      <c r="DU117" s="371">
        <f t="shared" si="203"/>
        <v>0</v>
      </c>
      <c r="DV117" s="372">
        <f t="shared" si="204"/>
        <v>0</v>
      </c>
      <c r="DW117" s="371">
        <f t="shared" si="205"/>
        <v>0</v>
      </c>
      <c r="DX117" s="372">
        <f t="shared" si="206"/>
        <v>3274765</v>
      </c>
      <c r="DY117" s="371">
        <f t="shared" si="207"/>
        <v>3508303</v>
      </c>
      <c r="DZ117" s="372">
        <f t="shared" si="208"/>
        <v>3274765</v>
      </c>
      <c r="EA117" s="371">
        <f t="shared" si="209"/>
        <v>3508303</v>
      </c>
    </row>
    <row r="118" spans="1:131" ht="15">
      <c r="A118" s="517" t="s">
        <v>31</v>
      </c>
      <c r="B118" s="518" t="s">
        <v>616</v>
      </c>
      <c r="C118" s="525" t="s">
        <v>621</v>
      </c>
      <c r="D118" s="520">
        <v>135188</v>
      </c>
      <c r="E118" s="520">
        <v>9</v>
      </c>
      <c r="F118" s="419"/>
      <c r="G118" s="420"/>
      <c r="H118" s="419"/>
      <c r="I118" s="420"/>
      <c r="J118" s="419"/>
      <c r="K118" s="420"/>
      <c r="L118" s="419"/>
      <c r="M118" s="420"/>
      <c r="N118" s="419"/>
      <c r="O118" s="420"/>
      <c r="P118" s="419"/>
      <c r="Q118" s="420"/>
      <c r="R118" s="419"/>
      <c r="S118" s="420"/>
      <c r="T118" s="419"/>
      <c r="U118" s="420"/>
      <c r="V118" s="419"/>
      <c r="W118" s="420"/>
      <c r="X118" s="419"/>
      <c r="Y118" s="420"/>
      <c r="Z118" s="419"/>
      <c r="AA118" s="420"/>
      <c r="AB118" s="419"/>
      <c r="AC118" s="420"/>
      <c r="AD118" s="419"/>
      <c r="AE118" s="420"/>
      <c r="AF118" s="419"/>
      <c r="AG118" s="420"/>
      <c r="AH118" s="419"/>
      <c r="AI118" s="420"/>
      <c r="AJ118" s="419"/>
      <c r="AK118" s="420"/>
      <c r="AL118" s="419"/>
      <c r="AM118" s="420"/>
      <c r="AN118" s="419"/>
      <c r="AO118" s="420"/>
      <c r="AP118" s="419"/>
      <c r="AQ118" s="420"/>
      <c r="AR118" s="419"/>
      <c r="AS118" s="420"/>
      <c r="AT118" s="419">
        <v>81</v>
      </c>
      <c r="AU118" s="522">
        <v>85</v>
      </c>
      <c r="AV118" s="419"/>
      <c r="AW118" s="420"/>
      <c r="AX118" s="419"/>
      <c r="AY118" s="420"/>
      <c r="AZ118" s="419"/>
      <c r="BA118" s="421"/>
      <c r="BB118" s="422"/>
      <c r="BC118" s="420"/>
      <c r="BD118" s="419"/>
      <c r="BE118" s="420"/>
      <c r="BF118" s="419"/>
      <c r="BG118" s="420"/>
      <c r="BH118" s="419"/>
      <c r="BI118" s="420"/>
      <c r="BJ118" s="419"/>
      <c r="BK118" s="420"/>
      <c r="BL118" s="419">
        <v>3751920</v>
      </c>
      <c r="BM118" s="526">
        <v>3889867</v>
      </c>
      <c r="BN118" s="370">
        <f t="shared" si="144"/>
        <v>0</v>
      </c>
      <c r="BO118" s="371">
        <f t="shared" si="145"/>
        <v>0</v>
      </c>
      <c r="BP118" s="372">
        <f t="shared" si="146"/>
        <v>0</v>
      </c>
      <c r="BQ118" s="371">
        <f t="shared" si="147"/>
        <v>0</v>
      </c>
      <c r="BR118" s="372">
        <f t="shared" si="148"/>
        <v>0</v>
      </c>
      <c r="BS118" s="371">
        <f t="shared" si="149"/>
        <v>0</v>
      </c>
      <c r="BT118" s="372">
        <f t="shared" si="150"/>
        <v>0</v>
      </c>
      <c r="BU118" s="371">
        <f t="shared" si="151"/>
        <v>0</v>
      </c>
      <c r="BV118" s="372">
        <f t="shared" si="152"/>
        <v>0</v>
      </c>
      <c r="BW118" s="371">
        <f t="shared" si="153"/>
        <v>0</v>
      </c>
      <c r="BX118" s="372">
        <f t="shared" si="154"/>
        <v>729</v>
      </c>
      <c r="BY118" s="371">
        <f t="shared" si="155"/>
        <v>765</v>
      </c>
      <c r="BZ118" s="370">
        <f t="shared" si="156"/>
        <v>0</v>
      </c>
      <c r="CA118" s="371">
        <f t="shared" si="157"/>
        <v>0</v>
      </c>
      <c r="CB118" s="372">
        <f t="shared" si="158"/>
        <v>0</v>
      </c>
      <c r="CC118" s="371">
        <f t="shared" si="159"/>
        <v>0</v>
      </c>
      <c r="CD118" s="372">
        <f t="shared" si="160"/>
        <v>0</v>
      </c>
      <c r="CE118" s="371">
        <f t="shared" si="161"/>
        <v>0</v>
      </c>
      <c r="CF118" s="372">
        <f t="shared" si="162"/>
        <v>0</v>
      </c>
      <c r="CG118" s="371">
        <f t="shared" si="163"/>
        <v>0</v>
      </c>
      <c r="CH118" s="372">
        <f t="shared" si="164"/>
        <v>0</v>
      </c>
      <c r="CI118" s="371">
        <f t="shared" si="165"/>
        <v>0</v>
      </c>
      <c r="CJ118" s="372">
        <f t="shared" si="166"/>
        <v>5146.666666666667</v>
      </c>
      <c r="CK118" s="371">
        <f t="shared" si="167"/>
        <v>5084.7934640522872</v>
      </c>
      <c r="CL118" s="370">
        <f t="shared" si="168"/>
        <v>0</v>
      </c>
      <c r="CM118" s="371">
        <f t="shared" si="169"/>
        <v>0</v>
      </c>
      <c r="CN118" s="372">
        <f t="shared" si="170"/>
        <v>0</v>
      </c>
      <c r="CO118" s="371">
        <f t="shared" si="171"/>
        <v>0</v>
      </c>
      <c r="CP118" s="372">
        <f t="shared" si="172"/>
        <v>0</v>
      </c>
      <c r="CQ118" s="371">
        <f t="shared" si="173"/>
        <v>0</v>
      </c>
      <c r="CR118" s="372">
        <f t="shared" si="174"/>
        <v>0</v>
      </c>
      <c r="CS118" s="371">
        <f t="shared" si="175"/>
        <v>0</v>
      </c>
      <c r="CT118" s="372">
        <f t="shared" si="176"/>
        <v>0</v>
      </c>
      <c r="CU118" s="371">
        <f t="shared" si="177"/>
        <v>0</v>
      </c>
      <c r="CV118" s="372">
        <f t="shared" si="178"/>
        <v>46320</v>
      </c>
      <c r="CW118" s="371">
        <f t="shared" si="179"/>
        <v>45763.141176470584</v>
      </c>
      <c r="CX118" s="372">
        <f t="shared" si="180"/>
        <v>46320</v>
      </c>
      <c r="CY118" s="371">
        <f t="shared" si="181"/>
        <v>45763.141176470584</v>
      </c>
      <c r="CZ118" s="370">
        <f t="shared" si="182"/>
        <v>0</v>
      </c>
      <c r="DA118" s="371">
        <f t="shared" si="183"/>
        <v>0</v>
      </c>
      <c r="DB118" s="372">
        <f t="shared" si="184"/>
        <v>0</v>
      </c>
      <c r="DC118" s="371">
        <f t="shared" si="185"/>
        <v>0</v>
      </c>
      <c r="DD118" s="372">
        <f t="shared" si="186"/>
        <v>0</v>
      </c>
      <c r="DE118" s="371">
        <f t="shared" si="187"/>
        <v>0</v>
      </c>
      <c r="DF118" s="372">
        <f t="shared" si="188"/>
        <v>0</v>
      </c>
      <c r="DG118" s="371">
        <f t="shared" si="189"/>
        <v>0</v>
      </c>
      <c r="DH118" s="372">
        <f t="shared" si="190"/>
        <v>0</v>
      </c>
      <c r="DI118" s="371">
        <f t="shared" si="191"/>
        <v>0</v>
      </c>
      <c r="DJ118" s="372">
        <f t="shared" si="192"/>
        <v>81</v>
      </c>
      <c r="DK118" s="371">
        <f t="shared" si="193"/>
        <v>85</v>
      </c>
      <c r="DL118" s="372">
        <f t="shared" si="194"/>
        <v>81</v>
      </c>
      <c r="DM118" s="371">
        <f t="shared" si="195"/>
        <v>85</v>
      </c>
      <c r="DN118" s="370">
        <f t="shared" si="196"/>
        <v>0</v>
      </c>
      <c r="DO118" s="371">
        <f t="shared" si="197"/>
        <v>0</v>
      </c>
      <c r="DP118" s="372">
        <f t="shared" si="198"/>
        <v>0</v>
      </c>
      <c r="DQ118" s="371">
        <f t="shared" si="199"/>
        <v>0</v>
      </c>
      <c r="DR118" s="372">
        <f t="shared" si="200"/>
        <v>0</v>
      </c>
      <c r="DS118" s="371">
        <f t="shared" si="201"/>
        <v>0</v>
      </c>
      <c r="DT118" s="372">
        <f t="shared" si="202"/>
        <v>0</v>
      </c>
      <c r="DU118" s="371">
        <f t="shared" si="203"/>
        <v>0</v>
      </c>
      <c r="DV118" s="372">
        <f t="shared" si="204"/>
        <v>0</v>
      </c>
      <c r="DW118" s="371">
        <f t="shared" si="205"/>
        <v>0</v>
      </c>
      <c r="DX118" s="372">
        <f t="shared" si="206"/>
        <v>3751920</v>
      </c>
      <c r="DY118" s="371">
        <f t="shared" si="207"/>
        <v>3889866.9999999995</v>
      </c>
      <c r="DZ118" s="372">
        <f t="shared" si="208"/>
        <v>3751920</v>
      </c>
      <c r="EA118" s="371">
        <f t="shared" si="209"/>
        <v>3889866.9999999995</v>
      </c>
    </row>
    <row r="119" spans="1:131" ht="15">
      <c r="A119" s="517" t="s">
        <v>31</v>
      </c>
      <c r="B119" s="518" t="s">
        <v>617</v>
      </c>
      <c r="C119" s="525" t="s">
        <v>621</v>
      </c>
      <c r="D119" s="520">
        <v>137315</v>
      </c>
      <c r="E119" s="520">
        <v>9</v>
      </c>
      <c r="F119" s="419"/>
      <c r="G119" s="420"/>
      <c r="H119" s="419"/>
      <c r="I119" s="420"/>
      <c r="J119" s="419"/>
      <c r="K119" s="420"/>
      <c r="L119" s="419"/>
      <c r="M119" s="420"/>
      <c r="N119" s="419"/>
      <c r="O119" s="420"/>
      <c r="P119" s="419"/>
      <c r="Q119" s="420"/>
      <c r="R119" s="419"/>
      <c r="S119" s="420"/>
      <c r="T119" s="419"/>
      <c r="U119" s="420"/>
      <c r="V119" s="419"/>
      <c r="W119" s="420"/>
      <c r="X119" s="419"/>
      <c r="Y119" s="420"/>
      <c r="Z119" s="419"/>
      <c r="AA119" s="420"/>
      <c r="AB119" s="419"/>
      <c r="AC119" s="420"/>
      <c r="AD119" s="419"/>
      <c r="AE119" s="420"/>
      <c r="AF119" s="419"/>
      <c r="AG119" s="420"/>
      <c r="AH119" s="419"/>
      <c r="AI119" s="420"/>
      <c r="AJ119" s="419"/>
      <c r="AK119" s="420"/>
      <c r="AL119" s="419"/>
      <c r="AM119" s="420"/>
      <c r="AN119" s="419"/>
      <c r="AO119" s="420"/>
      <c r="AP119" s="419"/>
      <c r="AQ119" s="420"/>
      <c r="AR119" s="419"/>
      <c r="AS119" s="420"/>
      <c r="AT119" s="419">
        <v>67</v>
      </c>
      <c r="AU119" s="522">
        <v>70</v>
      </c>
      <c r="AV119" s="419"/>
      <c r="AW119" s="420"/>
      <c r="AX119" s="419"/>
      <c r="AY119" s="420"/>
      <c r="AZ119" s="419"/>
      <c r="BA119" s="421"/>
      <c r="BB119" s="422"/>
      <c r="BC119" s="420"/>
      <c r="BD119" s="419"/>
      <c r="BE119" s="420"/>
      <c r="BF119" s="419"/>
      <c r="BG119" s="420"/>
      <c r="BH119" s="419"/>
      <c r="BI119" s="420"/>
      <c r="BJ119" s="419"/>
      <c r="BK119" s="420"/>
      <c r="BL119" s="419">
        <v>3392478</v>
      </c>
      <c r="BM119" s="526">
        <v>4009827</v>
      </c>
      <c r="BN119" s="370">
        <f t="shared" si="144"/>
        <v>0</v>
      </c>
      <c r="BO119" s="371">
        <f t="shared" si="145"/>
        <v>0</v>
      </c>
      <c r="BP119" s="372">
        <f t="shared" si="146"/>
        <v>0</v>
      </c>
      <c r="BQ119" s="371">
        <f t="shared" si="147"/>
        <v>0</v>
      </c>
      <c r="BR119" s="372">
        <f t="shared" si="148"/>
        <v>0</v>
      </c>
      <c r="BS119" s="371">
        <f t="shared" si="149"/>
        <v>0</v>
      </c>
      <c r="BT119" s="372">
        <f t="shared" si="150"/>
        <v>0</v>
      </c>
      <c r="BU119" s="371">
        <f t="shared" si="151"/>
        <v>0</v>
      </c>
      <c r="BV119" s="372">
        <f t="shared" si="152"/>
        <v>0</v>
      </c>
      <c r="BW119" s="371">
        <f t="shared" si="153"/>
        <v>0</v>
      </c>
      <c r="BX119" s="372">
        <f t="shared" si="154"/>
        <v>603</v>
      </c>
      <c r="BY119" s="371">
        <f t="shared" si="155"/>
        <v>630</v>
      </c>
      <c r="BZ119" s="370">
        <f t="shared" si="156"/>
        <v>0</v>
      </c>
      <c r="CA119" s="371">
        <f t="shared" si="157"/>
        <v>0</v>
      </c>
      <c r="CB119" s="372">
        <f t="shared" si="158"/>
        <v>0</v>
      </c>
      <c r="CC119" s="371">
        <f t="shared" si="159"/>
        <v>0</v>
      </c>
      <c r="CD119" s="372">
        <f t="shared" si="160"/>
        <v>0</v>
      </c>
      <c r="CE119" s="371">
        <f t="shared" si="161"/>
        <v>0</v>
      </c>
      <c r="CF119" s="372">
        <f t="shared" si="162"/>
        <v>0</v>
      </c>
      <c r="CG119" s="371">
        <f t="shared" si="163"/>
        <v>0</v>
      </c>
      <c r="CH119" s="372">
        <f t="shared" si="164"/>
        <v>0</v>
      </c>
      <c r="CI119" s="371">
        <f t="shared" si="165"/>
        <v>0</v>
      </c>
      <c r="CJ119" s="372">
        <f t="shared" si="166"/>
        <v>5626</v>
      </c>
      <c r="CK119" s="371">
        <f t="shared" si="167"/>
        <v>6364.804761904762</v>
      </c>
      <c r="CL119" s="370">
        <f t="shared" si="168"/>
        <v>0</v>
      </c>
      <c r="CM119" s="371">
        <f t="shared" si="169"/>
        <v>0</v>
      </c>
      <c r="CN119" s="372">
        <f t="shared" si="170"/>
        <v>0</v>
      </c>
      <c r="CO119" s="371">
        <f t="shared" si="171"/>
        <v>0</v>
      </c>
      <c r="CP119" s="372">
        <f t="shared" si="172"/>
        <v>0</v>
      </c>
      <c r="CQ119" s="371">
        <f t="shared" si="173"/>
        <v>0</v>
      </c>
      <c r="CR119" s="372">
        <f t="shared" si="174"/>
        <v>0</v>
      </c>
      <c r="CS119" s="371">
        <f t="shared" si="175"/>
        <v>0</v>
      </c>
      <c r="CT119" s="372">
        <f t="shared" si="176"/>
        <v>0</v>
      </c>
      <c r="CU119" s="371">
        <f t="shared" si="177"/>
        <v>0</v>
      </c>
      <c r="CV119" s="372">
        <f t="shared" si="178"/>
        <v>50634</v>
      </c>
      <c r="CW119" s="371">
        <f t="shared" si="179"/>
        <v>57283.242857142861</v>
      </c>
      <c r="CX119" s="372">
        <f t="shared" si="180"/>
        <v>50634</v>
      </c>
      <c r="CY119" s="371">
        <f t="shared" si="181"/>
        <v>57283.242857142861</v>
      </c>
      <c r="CZ119" s="370">
        <f t="shared" si="182"/>
        <v>0</v>
      </c>
      <c r="DA119" s="371">
        <f t="shared" si="183"/>
        <v>0</v>
      </c>
      <c r="DB119" s="372">
        <f t="shared" si="184"/>
        <v>0</v>
      </c>
      <c r="DC119" s="371">
        <f t="shared" si="185"/>
        <v>0</v>
      </c>
      <c r="DD119" s="372">
        <f t="shared" si="186"/>
        <v>0</v>
      </c>
      <c r="DE119" s="371">
        <f t="shared" si="187"/>
        <v>0</v>
      </c>
      <c r="DF119" s="372">
        <f t="shared" si="188"/>
        <v>0</v>
      </c>
      <c r="DG119" s="371">
        <f t="shared" si="189"/>
        <v>0</v>
      </c>
      <c r="DH119" s="372">
        <f t="shared" si="190"/>
        <v>0</v>
      </c>
      <c r="DI119" s="371">
        <f t="shared" si="191"/>
        <v>0</v>
      </c>
      <c r="DJ119" s="372">
        <f t="shared" si="192"/>
        <v>67</v>
      </c>
      <c r="DK119" s="371">
        <f t="shared" si="193"/>
        <v>70</v>
      </c>
      <c r="DL119" s="372">
        <f t="shared" si="194"/>
        <v>67</v>
      </c>
      <c r="DM119" s="371">
        <f t="shared" si="195"/>
        <v>70</v>
      </c>
      <c r="DN119" s="370">
        <f t="shared" si="196"/>
        <v>0</v>
      </c>
      <c r="DO119" s="371">
        <f t="shared" si="197"/>
        <v>0</v>
      </c>
      <c r="DP119" s="372">
        <f t="shared" si="198"/>
        <v>0</v>
      </c>
      <c r="DQ119" s="371">
        <f t="shared" si="199"/>
        <v>0</v>
      </c>
      <c r="DR119" s="372">
        <f t="shared" si="200"/>
        <v>0</v>
      </c>
      <c r="DS119" s="371">
        <f t="shared" si="201"/>
        <v>0</v>
      </c>
      <c r="DT119" s="372">
        <f t="shared" si="202"/>
        <v>0</v>
      </c>
      <c r="DU119" s="371">
        <f t="shared" si="203"/>
        <v>0</v>
      </c>
      <c r="DV119" s="372">
        <f t="shared" si="204"/>
        <v>0</v>
      </c>
      <c r="DW119" s="371">
        <f t="shared" si="205"/>
        <v>0</v>
      </c>
      <c r="DX119" s="372">
        <f t="shared" si="206"/>
        <v>3392478</v>
      </c>
      <c r="DY119" s="371">
        <f t="shared" si="207"/>
        <v>4009827.0000000005</v>
      </c>
      <c r="DZ119" s="372">
        <f t="shared" si="208"/>
        <v>3392478</v>
      </c>
      <c r="EA119" s="371">
        <f t="shared" si="209"/>
        <v>4009827.0000000005</v>
      </c>
    </row>
    <row r="120" spans="1:131" ht="15">
      <c r="A120" s="517" t="s">
        <v>31</v>
      </c>
      <c r="B120" s="524" t="s">
        <v>618</v>
      </c>
      <c r="C120" s="525"/>
      <c r="D120" s="520">
        <v>133960</v>
      </c>
      <c r="E120" s="520">
        <v>10</v>
      </c>
      <c r="F120" s="419"/>
      <c r="G120" s="420"/>
      <c r="H120" s="419"/>
      <c r="I120" s="420"/>
      <c r="J120" s="419"/>
      <c r="K120" s="420"/>
      <c r="L120" s="419"/>
      <c r="M120" s="420"/>
      <c r="N120" s="419"/>
      <c r="O120" s="420"/>
      <c r="P120" s="419"/>
      <c r="Q120" s="420"/>
      <c r="R120" s="419"/>
      <c r="S120" s="420"/>
      <c r="T120" s="419"/>
      <c r="U120" s="420"/>
      <c r="V120" s="419"/>
      <c r="W120" s="420"/>
      <c r="X120" s="419"/>
      <c r="Y120" s="420"/>
      <c r="Z120" s="419"/>
      <c r="AA120" s="420"/>
      <c r="AB120" s="419"/>
      <c r="AC120" s="420"/>
      <c r="AD120" s="419"/>
      <c r="AE120" s="420"/>
      <c r="AF120" s="419"/>
      <c r="AG120" s="420"/>
      <c r="AH120" s="419"/>
      <c r="AI120" s="420"/>
      <c r="AJ120" s="419"/>
      <c r="AK120" s="420"/>
      <c r="AL120" s="419"/>
      <c r="AM120" s="420"/>
      <c r="AN120" s="419"/>
      <c r="AO120" s="420"/>
      <c r="AP120" s="419"/>
      <c r="AQ120" s="420"/>
      <c r="AR120" s="419"/>
      <c r="AS120" s="420"/>
      <c r="AT120" s="419">
        <v>25</v>
      </c>
      <c r="AU120" s="522">
        <v>25</v>
      </c>
      <c r="AV120" s="419"/>
      <c r="AW120" s="420"/>
      <c r="AX120" s="419"/>
      <c r="AY120" s="420"/>
      <c r="AZ120" s="419"/>
      <c r="BA120" s="421"/>
      <c r="BB120" s="422"/>
      <c r="BC120" s="420"/>
      <c r="BD120" s="419"/>
      <c r="BE120" s="420"/>
      <c r="BF120" s="419"/>
      <c r="BG120" s="420"/>
      <c r="BH120" s="419"/>
      <c r="BI120" s="420"/>
      <c r="BJ120" s="419"/>
      <c r="BK120" s="420"/>
      <c r="BL120" s="419">
        <v>1443200</v>
      </c>
      <c r="BM120" s="526">
        <v>1610554</v>
      </c>
      <c r="BN120" s="370">
        <f t="shared" si="144"/>
        <v>0</v>
      </c>
      <c r="BO120" s="371">
        <f t="shared" si="145"/>
        <v>0</v>
      </c>
      <c r="BP120" s="372">
        <f t="shared" si="146"/>
        <v>0</v>
      </c>
      <c r="BQ120" s="371">
        <f t="shared" si="147"/>
        <v>0</v>
      </c>
      <c r="BR120" s="372">
        <f t="shared" si="148"/>
        <v>0</v>
      </c>
      <c r="BS120" s="371">
        <f t="shared" si="149"/>
        <v>0</v>
      </c>
      <c r="BT120" s="372">
        <f t="shared" si="150"/>
        <v>0</v>
      </c>
      <c r="BU120" s="371">
        <f t="shared" si="151"/>
        <v>0</v>
      </c>
      <c r="BV120" s="372">
        <f t="shared" si="152"/>
        <v>0</v>
      </c>
      <c r="BW120" s="371">
        <f t="shared" si="153"/>
        <v>0</v>
      </c>
      <c r="BX120" s="372">
        <f t="shared" si="154"/>
        <v>225</v>
      </c>
      <c r="BY120" s="371">
        <f t="shared" si="155"/>
        <v>225</v>
      </c>
      <c r="BZ120" s="370">
        <f t="shared" si="156"/>
        <v>0</v>
      </c>
      <c r="CA120" s="371">
        <f t="shared" si="157"/>
        <v>0</v>
      </c>
      <c r="CB120" s="372">
        <f t="shared" si="158"/>
        <v>0</v>
      </c>
      <c r="CC120" s="371">
        <f t="shared" si="159"/>
        <v>0</v>
      </c>
      <c r="CD120" s="372">
        <f t="shared" si="160"/>
        <v>0</v>
      </c>
      <c r="CE120" s="371">
        <f t="shared" si="161"/>
        <v>0</v>
      </c>
      <c r="CF120" s="372">
        <f t="shared" si="162"/>
        <v>0</v>
      </c>
      <c r="CG120" s="371">
        <f t="shared" si="163"/>
        <v>0</v>
      </c>
      <c r="CH120" s="372">
        <f t="shared" si="164"/>
        <v>0</v>
      </c>
      <c r="CI120" s="371">
        <f t="shared" si="165"/>
        <v>0</v>
      </c>
      <c r="CJ120" s="372">
        <f t="shared" si="166"/>
        <v>6414.2222222222226</v>
      </c>
      <c r="CK120" s="371">
        <f t="shared" si="167"/>
        <v>7158.0177777777781</v>
      </c>
      <c r="CL120" s="370">
        <f t="shared" si="168"/>
        <v>0</v>
      </c>
      <c r="CM120" s="371">
        <f t="shared" si="169"/>
        <v>0</v>
      </c>
      <c r="CN120" s="372">
        <f t="shared" si="170"/>
        <v>0</v>
      </c>
      <c r="CO120" s="371">
        <f t="shared" si="171"/>
        <v>0</v>
      </c>
      <c r="CP120" s="372">
        <f t="shared" si="172"/>
        <v>0</v>
      </c>
      <c r="CQ120" s="371">
        <f t="shared" si="173"/>
        <v>0</v>
      </c>
      <c r="CR120" s="372">
        <f t="shared" si="174"/>
        <v>0</v>
      </c>
      <c r="CS120" s="371">
        <f t="shared" si="175"/>
        <v>0</v>
      </c>
      <c r="CT120" s="372">
        <f t="shared" si="176"/>
        <v>0</v>
      </c>
      <c r="CU120" s="371">
        <f t="shared" si="177"/>
        <v>0</v>
      </c>
      <c r="CV120" s="372">
        <f t="shared" si="178"/>
        <v>57728</v>
      </c>
      <c r="CW120" s="371">
        <f t="shared" si="179"/>
        <v>64422.16</v>
      </c>
      <c r="CX120" s="372">
        <f t="shared" si="180"/>
        <v>57728</v>
      </c>
      <c r="CY120" s="371">
        <f t="shared" si="181"/>
        <v>64422.16</v>
      </c>
      <c r="CZ120" s="370">
        <f t="shared" si="182"/>
        <v>0</v>
      </c>
      <c r="DA120" s="371">
        <f t="shared" si="183"/>
        <v>0</v>
      </c>
      <c r="DB120" s="372">
        <f t="shared" si="184"/>
        <v>0</v>
      </c>
      <c r="DC120" s="371">
        <f t="shared" si="185"/>
        <v>0</v>
      </c>
      <c r="DD120" s="372">
        <f t="shared" si="186"/>
        <v>0</v>
      </c>
      <c r="DE120" s="371">
        <f t="shared" si="187"/>
        <v>0</v>
      </c>
      <c r="DF120" s="372">
        <f t="shared" si="188"/>
        <v>0</v>
      </c>
      <c r="DG120" s="371">
        <f t="shared" si="189"/>
        <v>0</v>
      </c>
      <c r="DH120" s="372">
        <f t="shared" si="190"/>
        <v>0</v>
      </c>
      <c r="DI120" s="371">
        <f t="shared" si="191"/>
        <v>0</v>
      </c>
      <c r="DJ120" s="372">
        <f t="shared" si="192"/>
        <v>25</v>
      </c>
      <c r="DK120" s="371">
        <f t="shared" si="193"/>
        <v>25</v>
      </c>
      <c r="DL120" s="372">
        <f t="shared" si="194"/>
        <v>25</v>
      </c>
      <c r="DM120" s="371">
        <f t="shared" si="195"/>
        <v>25</v>
      </c>
      <c r="DN120" s="370">
        <f t="shared" si="196"/>
        <v>0</v>
      </c>
      <c r="DO120" s="371">
        <f t="shared" si="197"/>
        <v>0</v>
      </c>
      <c r="DP120" s="372">
        <f t="shared" si="198"/>
        <v>0</v>
      </c>
      <c r="DQ120" s="371">
        <f t="shared" si="199"/>
        <v>0</v>
      </c>
      <c r="DR120" s="372">
        <f t="shared" si="200"/>
        <v>0</v>
      </c>
      <c r="DS120" s="371">
        <f t="shared" si="201"/>
        <v>0</v>
      </c>
      <c r="DT120" s="372">
        <f t="shared" si="202"/>
        <v>0</v>
      </c>
      <c r="DU120" s="371">
        <f t="shared" si="203"/>
        <v>0</v>
      </c>
      <c r="DV120" s="372">
        <f t="shared" si="204"/>
        <v>0</v>
      </c>
      <c r="DW120" s="371">
        <f t="shared" si="205"/>
        <v>0</v>
      </c>
      <c r="DX120" s="372">
        <f t="shared" si="206"/>
        <v>1443200</v>
      </c>
      <c r="DY120" s="371">
        <f t="shared" si="207"/>
        <v>1610554</v>
      </c>
      <c r="DZ120" s="372">
        <f t="shared" si="208"/>
        <v>1443200</v>
      </c>
      <c r="EA120" s="371">
        <f t="shared" si="209"/>
        <v>1610554</v>
      </c>
    </row>
    <row r="121" spans="1:131" ht="15.75" thickBot="1">
      <c r="A121" s="517" t="s">
        <v>31</v>
      </c>
      <c r="B121" s="524" t="s">
        <v>619</v>
      </c>
      <c r="C121" s="525"/>
      <c r="D121" s="520">
        <v>136145</v>
      </c>
      <c r="E121" s="520">
        <v>10</v>
      </c>
      <c r="F121" s="419"/>
      <c r="G121" s="420"/>
      <c r="H121" s="419"/>
      <c r="I121" s="420"/>
      <c r="J121" s="419"/>
      <c r="K121" s="420"/>
      <c r="L121" s="419"/>
      <c r="M121" s="420"/>
      <c r="N121" s="419"/>
      <c r="O121" s="420"/>
      <c r="P121" s="419"/>
      <c r="Q121" s="420"/>
      <c r="R121" s="419"/>
      <c r="S121" s="420"/>
      <c r="T121" s="419"/>
      <c r="U121" s="420"/>
      <c r="V121" s="419"/>
      <c r="W121" s="420"/>
      <c r="X121" s="419"/>
      <c r="Y121" s="420"/>
      <c r="Z121" s="419"/>
      <c r="AA121" s="420"/>
      <c r="AB121" s="419"/>
      <c r="AC121" s="420"/>
      <c r="AD121" s="419"/>
      <c r="AE121" s="420"/>
      <c r="AF121" s="419"/>
      <c r="AG121" s="420"/>
      <c r="AH121" s="419"/>
      <c r="AI121" s="420"/>
      <c r="AJ121" s="419"/>
      <c r="AK121" s="420"/>
      <c r="AL121" s="419"/>
      <c r="AM121" s="420"/>
      <c r="AN121" s="419"/>
      <c r="AO121" s="420"/>
      <c r="AP121" s="419"/>
      <c r="AQ121" s="420"/>
      <c r="AR121" s="419"/>
      <c r="AS121" s="420"/>
      <c r="AT121" s="419">
        <v>32</v>
      </c>
      <c r="AU121" s="534">
        <v>31</v>
      </c>
      <c r="AV121" s="419"/>
      <c r="AW121" s="420"/>
      <c r="AX121" s="419"/>
      <c r="AY121" s="420"/>
      <c r="AZ121" s="419"/>
      <c r="BA121" s="421"/>
      <c r="BB121" s="422"/>
      <c r="BC121" s="420"/>
      <c r="BD121" s="419"/>
      <c r="BE121" s="420"/>
      <c r="BF121" s="419"/>
      <c r="BG121" s="420"/>
      <c r="BH121" s="419"/>
      <c r="BI121" s="420"/>
      <c r="BJ121" s="419"/>
      <c r="BK121" s="420"/>
      <c r="BL121" s="419">
        <v>1422144</v>
      </c>
      <c r="BM121" s="535">
        <v>1484126</v>
      </c>
      <c r="BN121" s="370">
        <f t="shared" si="144"/>
        <v>0</v>
      </c>
      <c r="BO121" s="371">
        <f t="shared" si="145"/>
        <v>0</v>
      </c>
      <c r="BP121" s="372">
        <f t="shared" si="146"/>
        <v>0</v>
      </c>
      <c r="BQ121" s="371">
        <f t="shared" si="147"/>
        <v>0</v>
      </c>
      <c r="BR121" s="372">
        <f t="shared" si="148"/>
        <v>0</v>
      </c>
      <c r="BS121" s="371">
        <f t="shared" si="149"/>
        <v>0</v>
      </c>
      <c r="BT121" s="372">
        <f t="shared" si="150"/>
        <v>0</v>
      </c>
      <c r="BU121" s="371">
        <f t="shared" si="151"/>
        <v>0</v>
      </c>
      <c r="BV121" s="372">
        <f t="shared" si="152"/>
        <v>0</v>
      </c>
      <c r="BW121" s="371">
        <f t="shared" si="153"/>
        <v>0</v>
      </c>
      <c r="BX121" s="372">
        <f t="shared" si="154"/>
        <v>288</v>
      </c>
      <c r="BY121" s="371">
        <f t="shared" si="155"/>
        <v>279</v>
      </c>
      <c r="BZ121" s="370">
        <f t="shared" si="156"/>
        <v>0</v>
      </c>
      <c r="CA121" s="371">
        <f t="shared" si="157"/>
        <v>0</v>
      </c>
      <c r="CB121" s="372">
        <f t="shared" si="158"/>
        <v>0</v>
      </c>
      <c r="CC121" s="371">
        <f t="shared" si="159"/>
        <v>0</v>
      </c>
      <c r="CD121" s="372">
        <f t="shared" si="160"/>
        <v>0</v>
      </c>
      <c r="CE121" s="371">
        <f t="shared" si="161"/>
        <v>0</v>
      </c>
      <c r="CF121" s="372">
        <f t="shared" si="162"/>
        <v>0</v>
      </c>
      <c r="CG121" s="371">
        <f t="shared" si="163"/>
        <v>0</v>
      </c>
      <c r="CH121" s="372">
        <f t="shared" si="164"/>
        <v>0</v>
      </c>
      <c r="CI121" s="371">
        <f t="shared" si="165"/>
        <v>0</v>
      </c>
      <c r="CJ121" s="372">
        <f t="shared" si="166"/>
        <v>4938</v>
      </c>
      <c r="CK121" s="371">
        <f t="shared" si="167"/>
        <v>5319.4480286738353</v>
      </c>
      <c r="CL121" s="370">
        <f t="shared" si="168"/>
        <v>0</v>
      </c>
      <c r="CM121" s="371">
        <f t="shared" si="169"/>
        <v>0</v>
      </c>
      <c r="CN121" s="372">
        <f t="shared" si="170"/>
        <v>0</v>
      </c>
      <c r="CO121" s="371">
        <f t="shared" si="171"/>
        <v>0</v>
      </c>
      <c r="CP121" s="372">
        <f t="shared" si="172"/>
        <v>0</v>
      </c>
      <c r="CQ121" s="371">
        <f t="shared" si="173"/>
        <v>0</v>
      </c>
      <c r="CR121" s="372">
        <f t="shared" si="174"/>
        <v>0</v>
      </c>
      <c r="CS121" s="371">
        <f t="shared" si="175"/>
        <v>0</v>
      </c>
      <c r="CT121" s="372">
        <f t="shared" si="176"/>
        <v>0</v>
      </c>
      <c r="CU121" s="371">
        <f t="shared" si="177"/>
        <v>0</v>
      </c>
      <c r="CV121" s="372">
        <f t="shared" si="178"/>
        <v>44442</v>
      </c>
      <c r="CW121" s="371">
        <f t="shared" si="179"/>
        <v>47875.032258064515</v>
      </c>
      <c r="CX121" s="372">
        <f t="shared" si="180"/>
        <v>44442</v>
      </c>
      <c r="CY121" s="371">
        <f t="shared" si="181"/>
        <v>47875.032258064515</v>
      </c>
      <c r="CZ121" s="370">
        <f t="shared" si="182"/>
        <v>0</v>
      </c>
      <c r="DA121" s="371">
        <f t="shared" si="183"/>
        <v>0</v>
      </c>
      <c r="DB121" s="372">
        <f t="shared" si="184"/>
        <v>0</v>
      </c>
      <c r="DC121" s="371">
        <f t="shared" si="185"/>
        <v>0</v>
      </c>
      <c r="DD121" s="372">
        <f t="shared" si="186"/>
        <v>0</v>
      </c>
      <c r="DE121" s="371">
        <f t="shared" si="187"/>
        <v>0</v>
      </c>
      <c r="DF121" s="372">
        <f t="shared" si="188"/>
        <v>0</v>
      </c>
      <c r="DG121" s="371">
        <f t="shared" si="189"/>
        <v>0</v>
      </c>
      <c r="DH121" s="372">
        <f t="shared" si="190"/>
        <v>0</v>
      </c>
      <c r="DI121" s="371">
        <f t="shared" si="191"/>
        <v>0</v>
      </c>
      <c r="DJ121" s="372">
        <f t="shared" si="192"/>
        <v>32</v>
      </c>
      <c r="DK121" s="371">
        <f t="shared" si="193"/>
        <v>31</v>
      </c>
      <c r="DL121" s="372">
        <f t="shared" si="194"/>
        <v>32</v>
      </c>
      <c r="DM121" s="371">
        <f t="shared" si="195"/>
        <v>31</v>
      </c>
      <c r="DN121" s="370">
        <f t="shared" si="196"/>
        <v>0</v>
      </c>
      <c r="DO121" s="371">
        <f t="shared" si="197"/>
        <v>0</v>
      </c>
      <c r="DP121" s="372">
        <f t="shared" si="198"/>
        <v>0</v>
      </c>
      <c r="DQ121" s="371">
        <f t="shared" si="199"/>
        <v>0</v>
      </c>
      <c r="DR121" s="372">
        <f t="shared" si="200"/>
        <v>0</v>
      </c>
      <c r="DS121" s="371">
        <f t="shared" si="201"/>
        <v>0</v>
      </c>
      <c r="DT121" s="372">
        <f t="shared" si="202"/>
        <v>0</v>
      </c>
      <c r="DU121" s="371">
        <f t="shared" si="203"/>
        <v>0</v>
      </c>
      <c r="DV121" s="372">
        <f t="shared" si="204"/>
        <v>0</v>
      </c>
      <c r="DW121" s="371">
        <f t="shared" si="205"/>
        <v>0</v>
      </c>
      <c r="DX121" s="372">
        <f t="shared" si="206"/>
        <v>1422144</v>
      </c>
      <c r="DY121" s="371">
        <f t="shared" si="207"/>
        <v>1484126</v>
      </c>
      <c r="DZ121" s="372">
        <f t="shared" si="208"/>
        <v>1422144</v>
      </c>
      <c r="EA121" s="371">
        <f t="shared" si="209"/>
        <v>1484126</v>
      </c>
    </row>
    <row r="122" spans="1:131" ht="15">
      <c r="A122" s="545" t="s">
        <v>32</v>
      </c>
      <c r="B122" s="546" t="s">
        <v>635</v>
      </c>
      <c r="C122" s="547"/>
      <c r="D122" s="548">
        <v>139940</v>
      </c>
      <c r="E122" s="549">
        <v>1</v>
      </c>
      <c r="F122" s="419">
        <v>247</v>
      </c>
      <c r="G122" s="550"/>
      <c r="H122" s="419"/>
      <c r="I122" s="550">
        <v>238</v>
      </c>
      <c r="J122" s="419">
        <v>13</v>
      </c>
      <c r="K122" s="420"/>
      <c r="L122" s="419"/>
      <c r="M122" s="550">
        <v>17</v>
      </c>
      <c r="N122" s="419">
        <v>305</v>
      </c>
      <c r="O122" s="550"/>
      <c r="P122" s="419"/>
      <c r="Q122" s="550">
        <v>314</v>
      </c>
      <c r="R122" s="419">
        <v>13</v>
      </c>
      <c r="S122" s="420"/>
      <c r="T122" s="419"/>
      <c r="U122" s="550">
        <v>13</v>
      </c>
      <c r="V122" s="419">
        <v>264</v>
      </c>
      <c r="W122" s="550"/>
      <c r="X122" s="419"/>
      <c r="Y122" s="550">
        <v>265</v>
      </c>
      <c r="Z122" s="419">
        <v>11</v>
      </c>
      <c r="AA122" s="420"/>
      <c r="AB122" s="419"/>
      <c r="AC122" s="550">
        <v>12</v>
      </c>
      <c r="AD122" s="419">
        <v>48</v>
      </c>
      <c r="AE122" s="550"/>
      <c r="AF122" s="419"/>
      <c r="AG122" s="550">
        <v>57</v>
      </c>
      <c r="AH122" s="419">
        <v>4</v>
      </c>
      <c r="AI122" s="420"/>
      <c r="AJ122" s="419"/>
      <c r="AK122" s="550">
        <v>7</v>
      </c>
      <c r="AL122" s="419">
        <v>168</v>
      </c>
      <c r="AM122" s="550"/>
      <c r="AN122" s="419"/>
      <c r="AO122" s="550">
        <v>185</v>
      </c>
      <c r="AP122" s="419">
        <v>9</v>
      </c>
      <c r="AQ122" s="420"/>
      <c r="AR122" s="419"/>
      <c r="AS122" s="550">
        <v>7</v>
      </c>
      <c r="AT122" s="419"/>
      <c r="AU122" s="420"/>
      <c r="AV122" s="419"/>
      <c r="AW122" s="420"/>
      <c r="AX122" s="419"/>
      <c r="AY122" s="420"/>
      <c r="AZ122" s="419"/>
      <c r="BA122" s="421"/>
      <c r="BB122" s="422">
        <v>31733813</v>
      </c>
      <c r="BC122" s="551">
        <v>32922003</v>
      </c>
      <c r="BD122" s="419">
        <v>27141859</v>
      </c>
      <c r="BE122" s="551">
        <v>29673457</v>
      </c>
      <c r="BF122" s="419">
        <v>19573561</v>
      </c>
      <c r="BG122" s="551">
        <v>21057097</v>
      </c>
      <c r="BH122" s="419">
        <v>2795776</v>
      </c>
      <c r="BI122" s="551">
        <v>3305303</v>
      </c>
      <c r="BJ122" s="419">
        <v>8811086</v>
      </c>
      <c r="BK122" s="552">
        <v>9675601</v>
      </c>
      <c r="BL122" s="419"/>
      <c r="BM122" s="423"/>
      <c r="BN122" s="370">
        <f t="shared" si="144"/>
        <v>2366</v>
      </c>
      <c r="BO122" s="371">
        <f t="shared" si="145"/>
        <v>2584</v>
      </c>
      <c r="BP122" s="372">
        <f t="shared" si="146"/>
        <v>2888</v>
      </c>
      <c r="BQ122" s="371">
        <f t="shared" si="147"/>
        <v>3296</v>
      </c>
      <c r="BR122" s="372">
        <f t="shared" si="148"/>
        <v>2497</v>
      </c>
      <c r="BS122" s="371">
        <f t="shared" si="149"/>
        <v>2794</v>
      </c>
      <c r="BT122" s="372">
        <f t="shared" si="150"/>
        <v>476</v>
      </c>
      <c r="BU122" s="371">
        <f t="shared" si="151"/>
        <v>654</v>
      </c>
      <c r="BV122" s="372">
        <f t="shared" si="152"/>
        <v>1611</v>
      </c>
      <c r="BW122" s="371">
        <f t="shared" si="153"/>
        <v>1934</v>
      </c>
      <c r="BX122" s="372">
        <f t="shared" si="154"/>
        <v>0</v>
      </c>
      <c r="BY122" s="371">
        <f t="shared" si="155"/>
        <v>0</v>
      </c>
      <c r="BZ122" s="370">
        <f t="shared" si="156"/>
        <v>13412.431530008453</v>
      </c>
      <c r="CA122" s="371">
        <f t="shared" si="157"/>
        <v>12740.713235294117</v>
      </c>
      <c r="CB122" s="372">
        <f t="shared" si="158"/>
        <v>9398.1506232686988</v>
      </c>
      <c r="CC122" s="371">
        <f t="shared" si="159"/>
        <v>9002.8692354368941</v>
      </c>
      <c r="CD122" s="372">
        <f t="shared" si="160"/>
        <v>7838.8309971966364</v>
      </c>
      <c r="CE122" s="371">
        <f t="shared" si="161"/>
        <v>7536.5415175375801</v>
      </c>
      <c r="CF122" s="372">
        <f t="shared" si="162"/>
        <v>5873.4789915966385</v>
      </c>
      <c r="CG122" s="371">
        <f t="shared" si="163"/>
        <v>5053.9801223241593</v>
      </c>
      <c r="CH122" s="372">
        <f t="shared" si="164"/>
        <v>5469.3271260086904</v>
      </c>
      <c r="CI122" s="371">
        <f t="shared" si="165"/>
        <v>5002.8960703205794</v>
      </c>
      <c r="CJ122" s="372">
        <f t="shared" si="166"/>
        <v>0</v>
      </c>
      <c r="CK122" s="371">
        <f t="shared" si="167"/>
        <v>0</v>
      </c>
      <c r="CL122" s="370">
        <f t="shared" si="168"/>
        <v>120711.88377007608</v>
      </c>
      <c r="CM122" s="371">
        <f t="shared" si="169"/>
        <v>114666.41911764705</v>
      </c>
      <c r="CN122" s="372">
        <f t="shared" si="170"/>
        <v>84583.355609418286</v>
      </c>
      <c r="CO122" s="371">
        <f t="shared" si="171"/>
        <v>81025.82311893205</v>
      </c>
      <c r="CP122" s="372">
        <f t="shared" si="172"/>
        <v>70549.478974769721</v>
      </c>
      <c r="CQ122" s="371">
        <f t="shared" si="173"/>
        <v>67828.873657838223</v>
      </c>
      <c r="CR122" s="372">
        <f t="shared" si="174"/>
        <v>52861.310924369747</v>
      </c>
      <c r="CS122" s="371">
        <f t="shared" si="175"/>
        <v>45485.821100917434</v>
      </c>
      <c r="CT122" s="372">
        <f t="shared" si="176"/>
        <v>49223.944134078214</v>
      </c>
      <c r="CU122" s="371">
        <f t="shared" si="177"/>
        <v>45026.064632885216</v>
      </c>
      <c r="CV122" s="372">
        <f t="shared" si="178"/>
        <v>0</v>
      </c>
      <c r="CW122" s="371">
        <f t="shared" si="179"/>
        <v>0</v>
      </c>
      <c r="CX122" s="372">
        <f t="shared" si="180"/>
        <v>82389.21429008829</v>
      </c>
      <c r="CY122" s="371">
        <f t="shared" si="181"/>
        <v>77201.861881690274</v>
      </c>
      <c r="CZ122" s="370">
        <f t="shared" si="182"/>
        <v>260</v>
      </c>
      <c r="DA122" s="371">
        <f t="shared" si="183"/>
        <v>255</v>
      </c>
      <c r="DB122" s="372">
        <f t="shared" si="184"/>
        <v>318</v>
      </c>
      <c r="DC122" s="371">
        <f t="shared" si="185"/>
        <v>327</v>
      </c>
      <c r="DD122" s="372">
        <f t="shared" si="186"/>
        <v>275</v>
      </c>
      <c r="DE122" s="371">
        <f t="shared" si="187"/>
        <v>277</v>
      </c>
      <c r="DF122" s="372">
        <f t="shared" si="188"/>
        <v>52</v>
      </c>
      <c r="DG122" s="371">
        <f t="shared" si="189"/>
        <v>64</v>
      </c>
      <c r="DH122" s="372">
        <f t="shared" si="190"/>
        <v>177</v>
      </c>
      <c r="DI122" s="371">
        <f t="shared" si="191"/>
        <v>192</v>
      </c>
      <c r="DJ122" s="372">
        <f t="shared" si="192"/>
        <v>0</v>
      </c>
      <c r="DK122" s="371">
        <f t="shared" si="193"/>
        <v>0</v>
      </c>
      <c r="DL122" s="372">
        <f t="shared" si="194"/>
        <v>1082</v>
      </c>
      <c r="DM122" s="371">
        <f t="shared" si="195"/>
        <v>1115</v>
      </c>
      <c r="DN122" s="370">
        <f t="shared" si="196"/>
        <v>31385089.780219778</v>
      </c>
      <c r="DO122" s="371">
        <f t="shared" si="197"/>
        <v>29239936.874999996</v>
      </c>
      <c r="DP122" s="372">
        <f t="shared" si="198"/>
        <v>26897507.083795015</v>
      </c>
      <c r="DQ122" s="371">
        <f t="shared" si="199"/>
        <v>26495444.159890782</v>
      </c>
      <c r="DR122" s="372">
        <f t="shared" si="200"/>
        <v>19401106.718061674</v>
      </c>
      <c r="DS122" s="371">
        <f t="shared" si="201"/>
        <v>18788598.003221188</v>
      </c>
      <c r="DT122" s="372">
        <f t="shared" si="202"/>
        <v>2748788.1680672267</v>
      </c>
      <c r="DU122" s="371">
        <f t="shared" si="203"/>
        <v>2911092.5504587158</v>
      </c>
      <c r="DV122" s="372">
        <f t="shared" si="204"/>
        <v>8712638.111731844</v>
      </c>
      <c r="DW122" s="371">
        <f t="shared" si="205"/>
        <v>8645004.4095139615</v>
      </c>
      <c r="DX122" s="372">
        <f t="shared" si="206"/>
        <v>0</v>
      </c>
      <c r="DY122" s="371">
        <f t="shared" si="207"/>
        <v>0</v>
      </c>
      <c r="DZ122" s="372">
        <f t="shared" si="208"/>
        <v>89145129.861875534</v>
      </c>
      <c r="EA122" s="371">
        <f t="shared" si="209"/>
        <v>86080075.998084649</v>
      </c>
    </row>
    <row r="123" spans="1:131" ht="15">
      <c r="A123" s="545" t="s">
        <v>32</v>
      </c>
      <c r="B123" s="546" t="s">
        <v>636</v>
      </c>
      <c r="C123" s="547"/>
      <c r="D123" s="548">
        <v>139959</v>
      </c>
      <c r="E123" s="549">
        <v>1</v>
      </c>
      <c r="F123" s="419">
        <v>514</v>
      </c>
      <c r="G123" s="550">
        <v>518</v>
      </c>
      <c r="H123" s="419"/>
      <c r="I123" s="550"/>
      <c r="J123" s="419">
        <v>209</v>
      </c>
      <c r="K123" s="420"/>
      <c r="L123" s="419"/>
      <c r="M123" s="550">
        <v>197</v>
      </c>
      <c r="N123" s="419">
        <v>432</v>
      </c>
      <c r="O123" s="550">
        <v>434</v>
      </c>
      <c r="P123" s="419"/>
      <c r="Q123" s="550"/>
      <c r="R123" s="419">
        <v>124</v>
      </c>
      <c r="S123" s="420"/>
      <c r="T123" s="419"/>
      <c r="U123" s="550">
        <v>121</v>
      </c>
      <c r="V123" s="419">
        <v>335</v>
      </c>
      <c r="W123" s="550">
        <v>344</v>
      </c>
      <c r="X123" s="419"/>
      <c r="Y123" s="550"/>
      <c r="Z123" s="419">
        <v>84</v>
      </c>
      <c r="AA123" s="420"/>
      <c r="AB123" s="419"/>
      <c r="AC123" s="550">
        <v>82</v>
      </c>
      <c r="AD123" s="419">
        <v>46</v>
      </c>
      <c r="AE123" s="550">
        <v>51</v>
      </c>
      <c r="AF123" s="419"/>
      <c r="AG123" s="550"/>
      <c r="AH123" s="419">
        <v>8</v>
      </c>
      <c r="AI123" s="420"/>
      <c r="AJ123" s="419"/>
      <c r="AK123" s="550">
        <v>10</v>
      </c>
      <c r="AL123" s="419">
        <v>147</v>
      </c>
      <c r="AM123" s="550">
        <v>154</v>
      </c>
      <c r="AN123" s="419"/>
      <c r="AO123" s="550"/>
      <c r="AP123" s="419">
        <v>9</v>
      </c>
      <c r="AQ123" s="420"/>
      <c r="AR123" s="419"/>
      <c r="AS123" s="550">
        <v>7</v>
      </c>
      <c r="AT123" s="419"/>
      <c r="AU123" s="420"/>
      <c r="AV123" s="419"/>
      <c r="AW123" s="420"/>
      <c r="AX123" s="419"/>
      <c r="AY123" s="420"/>
      <c r="AZ123" s="419"/>
      <c r="BA123" s="421"/>
      <c r="BB123" s="422">
        <v>89030382</v>
      </c>
      <c r="BC123" s="551">
        <v>92728792</v>
      </c>
      <c r="BD123" s="419">
        <v>49822634</v>
      </c>
      <c r="BE123" s="551">
        <v>52251618</v>
      </c>
      <c r="BF123" s="419">
        <v>35648550</v>
      </c>
      <c r="BG123" s="551">
        <v>37830565</v>
      </c>
      <c r="BH123" s="419">
        <v>3299293</v>
      </c>
      <c r="BI123" s="551">
        <v>3873849</v>
      </c>
      <c r="BJ123" s="419">
        <v>10069175</v>
      </c>
      <c r="BK123" s="552">
        <v>10959433</v>
      </c>
      <c r="BL123" s="419"/>
      <c r="BM123" s="423"/>
      <c r="BN123" s="370">
        <f t="shared" si="144"/>
        <v>6925</v>
      </c>
      <c r="BO123" s="371">
        <f t="shared" si="145"/>
        <v>7026</v>
      </c>
      <c r="BP123" s="372">
        <f t="shared" si="146"/>
        <v>5252</v>
      </c>
      <c r="BQ123" s="371">
        <f t="shared" si="147"/>
        <v>5358</v>
      </c>
      <c r="BR123" s="372">
        <f t="shared" si="148"/>
        <v>3939</v>
      </c>
      <c r="BS123" s="371">
        <f t="shared" si="149"/>
        <v>4080</v>
      </c>
      <c r="BT123" s="372">
        <f t="shared" si="150"/>
        <v>502</v>
      </c>
      <c r="BU123" s="371">
        <f t="shared" si="151"/>
        <v>579</v>
      </c>
      <c r="BV123" s="372">
        <f t="shared" si="152"/>
        <v>1422</v>
      </c>
      <c r="BW123" s="371">
        <f t="shared" si="153"/>
        <v>1470</v>
      </c>
      <c r="BX123" s="372">
        <f t="shared" si="154"/>
        <v>0</v>
      </c>
      <c r="BY123" s="371">
        <f t="shared" si="155"/>
        <v>0</v>
      </c>
      <c r="BZ123" s="370">
        <f t="shared" si="156"/>
        <v>12856.372851985559</v>
      </c>
      <c r="CA123" s="371">
        <f t="shared" si="157"/>
        <v>13197.949331056077</v>
      </c>
      <c r="CB123" s="372">
        <f t="shared" si="158"/>
        <v>9486.4116527037313</v>
      </c>
      <c r="CC123" s="371">
        <f t="shared" si="159"/>
        <v>9752.0750279955209</v>
      </c>
      <c r="CD123" s="372">
        <f t="shared" si="160"/>
        <v>9050.1523229245995</v>
      </c>
      <c r="CE123" s="371">
        <f t="shared" si="161"/>
        <v>9272.1973039215682</v>
      </c>
      <c r="CF123" s="372">
        <f t="shared" si="162"/>
        <v>6572.2968127490039</v>
      </c>
      <c r="CG123" s="371">
        <f t="shared" si="163"/>
        <v>6690.5854922279796</v>
      </c>
      <c r="CH123" s="372">
        <f t="shared" si="164"/>
        <v>7080.9950773558367</v>
      </c>
      <c r="CI123" s="371">
        <f t="shared" si="165"/>
        <v>7455.396598639456</v>
      </c>
      <c r="CJ123" s="372">
        <f t="shared" si="166"/>
        <v>0</v>
      </c>
      <c r="CK123" s="371">
        <f t="shared" si="167"/>
        <v>0</v>
      </c>
      <c r="CL123" s="370">
        <f t="shared" si="168"/>
        <v>115707.35566787004</v>
      </c>
      <c r="CM123" s="371">
        <f t="shared" si="169"/>
        <v>118781.5439795047</v>
      </c>
      <c r="CN123" s="372">
        <f t="shared" si="170"/>
        <v>85377.704874333576</v>
      </c>
      <c r="CO123" s="371">
        <f t="shared" si="171"/>
        <v>87768.675251959692</v>
      </c>
      <c r="CP123" s="372">
        <f t="shared" si="172"/>
        <v>81451.37090632139</v>
      </c>
      <c r="CQ123" s="371">
        <f t="shared" si="173"/>
        <v>83449.775735294112</v>
      </c>
      <c r="CR123" s="372">
        <f t="shared" si="174"/>
        <v>59150.671314741034</v>
      </c>
      <c r="CS123" s="371">
        <f t="shared" si="175"/>
        <v>60215.26943005182</v>
      </c>
      <c r="CT123" s="372">
        <f t="shared" si="176"/>
        <v>63728.955696202531</v>
      </c>
      <c r="CU123" s="371">
        <f t="shared" si="177"/>
        <v>67098.569387755109</v>
      </c>
      <c r="CV123" s="372">
        <f t="shared" si="178"/>
        <v>0</v>
      </c>
      <c r="CW123" s="371">
        <f t="shared" si="179"/>
        <v>0</v>
      </c>
      <c r="CX123" s="372">
        <f t="shared" si="180"/>
        <v>93496.016670519792</v>
      </c>
      <c r="CY123" s="371">
        <f t="shared" si="181"/>
        <v>95759.136746653021</v>
      </c>
      <c r="CZ123" s="370">
        <f t="shared" si="182"/>
        <v>723</v>
      </c>
      <c r="DA123" s="371">
        <f t="shared" si="183"/>
        <v>715</v>
      </c>
      <c r="DB123" s="372">
        <f t="shared" si="184"/>
        <v>556</v>
      </c>
      <c r="DC123" s="371">
        <f t="shared" si="185"/>
        <v>555</v>
      </c>
      <c r="DD123" s="372">
        <f t="shared" si="186"/>
        <v>419</v>
      </c>
      <c r="DE123" s="371">
        <f t="shared" si="187"/>
        <v>426</v>
      </c>
      <c r="DF123" s="372">
        <f t="shared" si="188"/>
        <v>54</v>
      </c>
      <c r="DG123" s="371">
        <f t="shared" si="189"/>
        <v>61</v>
      </c>
      <c r="DH123" s="372">
        <f t="shared" si="190"/>
        <v>156</v>
      </c>
      <c r="DI123" s="371">
        <f t="shared" si="191"/>
        <v>161</v>
      </c>
      <c r="DJ123" s="372">
        <f t="shared" si="192"/>
        <v>0</v>
      </c>
      <c r="DK123" s="371">
        <f t="shared" si="193"/>
        <v>0</v>
      </c>
      <c r="DL123" s="372">
        <f t="shared" si="194"/>
        <v>1908</v>
      </c>
      <c r="DM123" s="371">
        <f t="shared" si="195"/>
        <v>1918</v>
      </c>
      <c r="DN123" s="370">
        <f t="shared" si="196"/>
        <v>83656418.147870034</v>
      </c>
      <c r="DO123" s="371">
        <f t="shared" si="197"/>
        <v>84928803.945345864</v>
      </c>
      <c r="DP123" s="372">
        <f t="shared" si="198"/>
        <v>47470003.910129465</v>
      </c>
      <c r="DQ123" s="371">
        <f t="shared" si="199"/>
        <v>48711614.76483763</v>
      </c>
      <c r="DR123" s="372">
        <f t="shared" si="200"/>
        <v>34128124.409748666</v>
      </c>
      <c r="DS123" s="371">
        <f t="shared" si="201"/>
        <v>35549604.463235289</v>
      </c>
      <c r="DT123" s="372">
        <f t="shared" si="202"/>
        <v>3194136.250996016</v>
      </c>
      <c r="DU123" s="371">
        <f t="shared" si="203"/>
        <v>3673131.4352331609</v>
      </c>
      <c r="DV123" s="372">
        <f t="shared" si="204"/>
        <v>9941717.0886075944</v>
      </c>
      <c r="DW123" s="371">
        <f t="shared" si="205"/>
        <v>10802869.671428572</v>
      </c>
      <c r="DX123" s="372">
        <f t="shared" si="206"/>
        <v>0</v>
      </c>
      <c r="DY123" s="371">
        <f t="shared" si="207"/>
        <v>0</v>
      </c>
      <c r="DZ123" s="372">
        <f t="shared" si="208"/>
        <v>178390399.80735177</v>
      </c>
      <c r="EA123" s="371">
        <f t="shared" si="209"/>
        <v>183666024.2800805</v>
      </c>
    </row>
    <row r="124" spans="1:131" ht="15">
      <c r="A124" s="545" t="s">
        <v>32</v>
      </c>
      <c r="B124" s="546" t="s">
        <v>637</v>
      </c>
      <c r="C124" s="547"/>
      <c r="D124" s="548">
        <v>139755</v>
      </c>
      <c r="E124" s="549">
        <v>2</v>
      </c>
      <c r="F124" s="419">
        <v>393</v>
      </c>
      <c r="G124" s="550"/>
      <c r="H124" s="419"/>
      <c r="I124" s="550">
        <v>401</v>
      </c>
      <c r="J124" s="419">
        <v>43</v>
      </c>
      <c r="K124" s="420"/>
      <c r="L124" s="419"/>
      <c r="M124" s="550">
        <v>38</v>
      </c>
      <c r="N124" s="419">
        <v>286</v>
      </c>
      <c r="O124" s="550"/>
      <c r="P124" s="419"/>
      <c r="Q124" s="550">
        <v>287</v>
      </c>
      <c r="R124" s="419">
        <v>2</v>
      </c>
      <c r="S124" s="420"/>
      <c r="T124" s="419"/>
      <c r="U124" s="550">
        <v>3</v>
      </c>
      <c r="V124" s="419">
        <v>218</v>
      </c>
      <c r="W124" s="550"/>
      <c r="X124" s="419"/>
      <c r="Y124" s="550">
        <v>198</v>
      </c>
      <c r="Z124" s="419"/>
      <c r="AA124" s="420"/>
      <c r="AB124" s="419"/>
      <c r="AC124" s="550"/>
      <c r="AD124" s="419">
        <v>41</v>
      </c>
      <c r="AE124" s="550"/>
      <c r="AF124" s="419"/>
      <c r="AG124" s="550">
        <v>29</v>
      </c>
      <c r="AH124" s="419">
        <v>1</v>
      </c>
      <c r="AI124" s="420"/>
      <c r="AJ124" s="419"/>
      <c r="AK124" s="550">
        <v>1</v>
      </c>
      <c r="AL124" s="419">
        <v>72</v>
      </c>
      <c r="AM124" s="550"/>
      <c r="AN124" s="419"/>
      <c r="AO124" s="550">
        <v>67</v>
      </c>
      <c r="AP124" s="419">
        <v>18</v>
      </c>
      <c r="AQ124" s="420"/>
      <c r="AR124" s="419"/>
      <c r="AS124" s="550">
        <v>14</v>
      </c>
      <c r="AT124" s="419"/>
      <c r="AU124" s="420"/>
      <c r="AV124" s="419"/>
      <c r="AW124" s="420"/>
      <c r="AX124" s="419"/>
      <c r="AY124" s="420"/>
      <c r="AZ124" s="419"/>
      <c r="BA124" s="421"/>
      <c r="BB124" s="422">
        <v>67819135</v>
      </c>
      <c r="BC124" s="551">
        <v>69505346</v>
      </c>
      <c r="BD124" s="419">
        <v>29783111</v>
      </c>
      <c r="BE124" s="551">
        <v>31114996</v>
      </c>
      <c r="BF124" s="419">
        <v>20113147</v>
      </c>
      <c r="BG124" s="551">
        <v>19579093</v>
      </c>
      <c r="BH124" s="419">
        <v>1852257</v>
      </c>
      <c r="BI124" s="551">
        <v>1382895</v>
      </c>
      <c r="BJ124" s="419">
        <v>6671700</v>
      </c>
      <c r="BK124" s="552">
        <v>5884396</v>
      </c>
      <c r="BL124" s="419"/>
      <c r="BM124" s="423"/>
      <c r="BN124" s="370">
        <f t="shared" si="144"/>
        <v>4010</v>
      </c>
      <c r="BO124" s="371">
        <f t="shared" si="145"/>
        <v>4466</v>
      </c>
      <c r="BP124" s="372">
        <f t="shared" si="146"/>
        <v>2596</v>
      </c>
      <c r="BQ124" s="371">
        <f t="shared" si="147"/>
        <v>2906</v>
      </c>
      <c r="BR124" s="372">
        <f t="shared" si="148"/>
        <v>1962</v>
      </c>
      <c r="BS124" s="371">
        <f t="shared" si="149"/>
        <v>1980</v>
      </c>
      <c r="BT124" s="372">
        <f t="shared" si="150"/>
        <v>380</v>
      </c>
      <c r="BU124" s="371">
        <f t="shared" si="151"/>
        <v>302</v>
      </c>
      <c r="BV124" s="372">
        <f t="shared" si="152"/>
        <v>846</v>
      </c>
      <c r="BW124" s="371">
        <f t="shared" si="153"/>
        <v>838</v>
      </c>
      <c r="BX124" s="372">
        <f t="shared" si="154"/>
        <v>0</v>
      </c>
      <c r="BY124" s="371">
        <f t="shared" si="155"/>
        <v>0</v>
      </c>
      <c r="BZ124" s="370">
        <f t="shared" si="156"/>
        <v>16912.502493765587</v>
      </c>
      <c r="CA124" s="371">
        <f t="shared" si="157"/>
        <v>15563.221227048813</v>
      </c>
      <c r="CB124" s="372">
        <f t="shared" si="158"/>
        <v>11472.692989214176</v>
      </c>
      <c r="CC124" s="371">
        <f t="shared" si="159"/>
        <v>10707.156228492773</v>
      </c>
      <c r="CD124" s="372">
        <f t="shared" si="160"/>
        <v>10251.349133537207</v>
      </c>
      <c r="CE124" s="371">
        <f t="shared" si="161"/>
        <v>9888.4308080808078</v>
      </c>
      <c r="CF124" s="372">
        <f t="shared" si="162"/>
        <v>4874.3605263157897</v>
      </c>
      <c r="CG124" s="371">
        <f t="shared" si="163"/>
        <v>4579.122516556291</v>
      </c>
      <c r="CH124" s="372">
        <f t="shared" si="164"/>
        <v>7886.1702127659573</v>
      </c>
      <c r="CI124" s="371">
        <f t="shared" si="165"/>
        <v>7021.9522673031024</v>
      </c>
      <c r="CJ124" s="372">
        <f t="shared" si="166"/>
        <v>0</v>
      </c>
      <c r="CK124" s="371">
        <f t="shared" si="167"/>
        <v>0</v>
      </c>
      <c r="CL124" s="370">
        <f t="shared" si="168"/>
        <v>152212.52244389028</v>
      </c>
      <c r="CM124" s="371">
        <f t="shared" si="169"/>
        <v>140068.99104343931</v>
      </c>
      <c r="CN124" s="372">
        <f t="shared" si="170"/>
        <v>103254.23690292759</v>
      </c>
      <c r="CO124" s="371">
        <f t="shared" si="171"/>
        <v>96364.406056434964</v>
      </c>
      <c r="CP124" s="372">
        <f t="shared" si="172"/>
        <v>92262.142201834868</v>
      </c>
      <c r="CQ124" s="371">
        <f t="shared" si="173"/>
        <v>88995.877272727274</v>
      </c>
      <c r="CR124" s="372">
        <f t="shared" si="174"/>
        <v>43869.244736842105</v>
      </c>
      <c r="CS124" s="371">
        <f t="shared" si="175"/>
        <v>41212.102649006622</v>
      </c>
      <c r="CT124" s="372">
        <f t="shared" si="176"/>
        <v>70975.531914893611</v>
      </c>
      <c r="CU124" s="371">
        <f t="shared" si="177"/>
        <v>63197.570405727922</v>
      </c>
      <c r="CV124" s="372">
        <f t="shared" si="178"/>
        <v>0</v>
      </c>
      <c r="CW124" s="371">
        <f t="shared" si="179"/>
        <v>0</v>
      </c>
      <c r="CX124" s="372">
        <f t="shared" si="180"/>
        <v>115870.88749056528</v>
      </c>
      <c r="CY124" s="371">
        <f t="shared" si="181"/>
        <v>109260.61156721596</v>
      </c>
      <c r="CZ124" s="370">
        <f t="shared" si="182"/>
        <v>436</v>
      </c>
      <c r="DA124" s="371">
        <f t="shared" si="183"/>
        <v>439</v>
      </c>
      <c r="DB124" s="372">
        <f t="shared" si="184"/>
        <v>288</v>
      </c>
      <c r="DC124" s="371">
        <f t="shared" si="185"/>
        <v>290</v>
      </c>
      <c r="DD124" s="372">
        <f t="shared" si="186"/>
        <v>218</v>
      </c>
      <c r="DE124" s="371">
        <f t="shared" si="187"/>
        <v>198</v>
      </c>
      <c r="DF124" s="372">
        <f t="shared" si="188"/>
        <v>42</v>
      </c>
      <c r="DG124" s="371">
        <f t="shared" si="189"/>
        <v>30</v>
      </c>
      <c r="DH124" s="372">
        <f t="shared" si="190"/>
        <v>90</v>
      </c>
      <c r="DI124" s="371">
        <f t="shared" si="191"/>
        <v>81</v>
      </c>
      <c r="DJ124" s="372">
        <f t="shared" si="192"/>
        <v>0</v>
      </c>
      <c r="DK124" s="371">
        <f t="shared" si="193"/>
        <v>0</v>
      </c>
      <c r="DL124" s="372">
        <f t="shared" si="194"/>
        <v>1074</v>
      </c>
      <c r="DM124" s="371">
        <f t="shared" si="195"/>
        <v>1038</v>
      </c>
      <c r="DN124" s="370">
        <f t="shared" si="196"/>
        <v>66364659.785536163</v>
      </c>
      <c r="DO124" s="371">
        <f t="shared" si="197"/>
        <v>61490287.06806986</v>
      </c>
      <c r="DP124" s="372">
        <f t="shared" si="198"/>
        <v>29737220.228043146</v>
      </c>
      <c r="DQ124" s="371">
        <f t="shared" si="199"/>
        <v>27945677.756366141</v>
      </c>
      <c r="DR124" s="372">
        <f t="shared" si="200"/>
        <v>20113147</v>
      </c>
      <c r="DS124" s="371">
        <f t="shared" si="201"/>
        <v>17621183.699999999</v>
      </c>
      <c r="DT124" s="372">
        <f t="shared" si="202"/>
        <v>1842508.2789473685</v>
      </c>
      <c r="DU124" s="371">
        <f t="shared" si="203"/>
        <v>1236363.0794701986</v>
      </c>
      <c r="DV124" s="372">
        <f t="shared" si="204"/>
        <v>6387797.8723404249</v>
      </c>
      <c r="DW124" s="371">
        <f t="shared" si="205"/>
        <v>5119003.2028639615</v>
      </c>
      <c r="DX124" s="372">
        <f t="shared" si="206"/>
        <v>0</v>
      </c>
      <c r="DY124" s="371">
        <f t="shared" si="207"/>
        <v>0</v>
      </c>
      <c r="DZ124" s="372">
        <f t="shared" si="208"/>
        <v>124445333.1648671</v>
      </c>
      <c r="EA124" s="371">
        <f t="shared" si="209"/>
        <v>113412514.80677018</v>
      </c>
    </row>
    <row r="125" spans="1:131" ht="15">
      <c r="A125" s="545" t="s">
        <v>32</v>
      </c>
      <c r="B125" s="546" t="s">
        <v>638</v>
      </c>
      <c r="C125" s="547"/>
      <c r="D125" s="548">
        <v>139931</v>
      </c>
      <c r="E125" s="549">
        <v>3</v>
      </c>
      <c r="F125" s="419">
        <v>125</v>
      </c>
      <c r="G125" s="550"/>
      <c r="H125" s="419"/>
      <c r="I125" s="550">
        <v>119</v>
      </c>
      <c r="J125" s="419"/>
      <c r="K125" s="420"/>
      <c r="L125" s="419"/>
      <c r="M125" s="550">
        <v>1</v>
      </c>
      <c r="N125" s="419">
        <v>201</v>
      </c>
      <c r="O125" s="550"/>
      <c r="P125" s="419"/>
      <c r="Q125" s="550">
        <v>208</v>
      </c>
      <c r="R125" s="419">
        <v>3</v>
      </c>
      <c r="S125" s="420"/>
      <c r="T125" s="419"/>
      <c r="U125" s="550">
        <v>2</v>
      </c>
      <c r="V125" s="419">
        <v>289</v>
      </c>
      <c r="W125" s="550"/>
      <c r="X125" s="419"/>
      <c r="Y125" s="550">
        <v>281</v>
      </c>
      <c r="Z125" s="419">
        <v>1</v>
      </c>
      <c r="AA125" s="420"/>
      <c r="AB125" s="419"/>
      <c r="AC125" s="550"/>
      <c r="AD125" s="419">
        <v>100</v>
      </c>
      <c r="AE125" s="550"/>
      <c r="AF125" s="419"/>
      <c r="AG125" s="550">
        <v>83</v>
      </c>
      <c r="AH125" s="419">
        <v>1</v>
      </c>
      <c r="AI125" s="420"/>
      <c r="AJ125" s="419"/>
      <c r="AK125" s="550"/>
      <c r="AL125" s="419">
        <v>68</v>
      </c>
      <c r="AM125" s="550"/>
      <c r="AN125" s="419"/>
      <c r="AO125" s="550">
        <v>98</v>
      </c>
      <c r="AP125" s="419">
        <v>1</v>
      </c>
      <c r="AQ125" s="420"/>
      <c r="AR125" s="419"/>
      <c r="AS125" s="550">
        <v>2</v>
      </c>
      <c r="AT125" s="419"/>
      <c r="AU125" s="420"/>
      <c r="AV125" s="419"/>
      <c r="AW125" s="420"/>
      <c r="AX125" s="419"/>
      <c r="AY125" s="420"/>
      <c r="AZ125" s="419"/>
      <c r="BA125" s="421"/>
      <c r="BB125" s="422">
        <v>10390615</v>
      </c>
      <c r="BC125" s="551">
        <v>9938513</v>
      </c>
      <c r="BD125" s="419">
        <v>14309822</v>
      </c>
      <c r="BE125" s="551">
        <v>14998716</v>
      </c>
      <c r="BF125" s="419">
        <v>18279831</v>
      </c>
      <c r="BG125" s="551">
        <v>18630278</v>
      </c>
      <c r="BH125" s="419">
        <v>4257968</v>
      </c>
      <c r="BI125" s="551">
        <v>3720707</v>
      </c>
      <c r="BJ125" s="419">
        <v>3351652</v>
      </c>
      <c r="BK125" s="552">
        <v>1800540</v>
      </c>
      <c r="BL125" s="419"/>
      <c r="BM125" s="423"/>
      <c r="BN125" s="370">
        <f t="shared" si="144"/>
        <v>1125</v>
      </c>
      <c r="BO125" s="371">
        <f t="shared" si="145"/>
        <v>1202</v>
      </c>
      <c r="BP125" s="372">
        <f t="shared" si="146"/>
        <v>1842</v>
      </c>
      <c r="BQ125" s="371">
        <f t="shared" si="147"/>
        <v>2104</v>
      </c>
      <c r="BR125" s="372">
        <f t="shared" si="148"/>
        <v>2612</v>
      </c>
      <c r="BS125" s="371">
        <f t="shared" si="149"/>
        <v>2810</v>
      </c>
      <c r="BT125" s="372">
        <f t="shared" si="150"/>
        <v>911</v>
      </c>
      <c r="BU125" s="371">
        <f t="shared" si="151"/>
        <v>830</v>
      </c>
      <c r="BV125" s="372">
        <f t="shared" si="152"/>
        <v>623</v>
      </c>
      <c r="BW125" s="371">
        <f t="shared" si="153"/>
        <v>1004</v>
      </c>
      <c r="BX125" s="372">
        <f t="shared" si="154"/>
        <v>0</v>
      </c>
      <c r="BY125" s="371">
        <f t="shared" si="155"/>
        <v>0</v>
      </c>
      <c r="BZ125" s="370">
        <f t="shared" si="156"/>
        <v>9236.1022222222218</v>
      </c>
      <c r="CA125" s="371">
        <f t="shared" si="157"/>
        <v>8268.3136439267892</v>
      </c>
      <c r="CB125" s="372">
        <f t="shared" si="158"/>
        <v>7768.6330076004342</v>
      </c>
      <c r="CC125" s="371">
        <f t="shared" si="159"/>
        <v>7128.667300380228</v>
      </c>
      <c r="CD125" s="372">
        <f t="shared" si="160"/>
        <v>6998.4039050535985</v>
      </c>
      <c r="CE125" s="371">
        <f t="shared" si="161"/>
        <v>6629.9921708185057</v>
      </c>
      <c r="CF125" s="372">
        <f t="shared" si="162"/>
        <v>4673.949506037322</v>
      </c>
      <c r="CG125" s="371">
        <f t="shared" si="163"/>
        <v>4482.7795180722887</v>
      </c>
      <c r="CH125" s="372">
        <f t="shared" si="164"/>
        <v>5379.8587479935795</v>
      </c>
      <c r="CI125" s="371">
        <f t="shared" si="165"/>
        <v>1793.3665338645419</v>
      </c>
      <c r="CJ125" s="372">
        <f t="shared" si="166"/>
        <v>0</v>
      </c>
      <c r="CK125" s="371">
        <f t="shared" si="167"/>
        <v>0</v>
      </c>
      <c r="CL125" s="370">
        <f t="shared" si="168"/>
        <v>83124.92</v>
      </c>
      <c r="CM125" s="371">
        <f t="shared" si="169"/>
        <v>74414.822795341097</v>
      </c>
      <c r="CN125" s="372">
        <f t="shared" si="170"/>
        <v>69917.697068403912</v>
      </c>
      <c r="CO125" s="371">
        <f t="shared" si="171"/>
        <v>64158.005703422052</v>
      </c>
      <c r="CP125" s="372">
        <f t="shared" si="172"/>
        <v>62985.635145482389</v>
      </c>
      <c r="CQ125" s="371">
        <f t="shared" si="173"/>
        <v>59669.929537366552</v>
      </c>
      <c r="CR125" s="372">
        <f t="shared" si="174"/>
        <v>42065.545554335898</v>
      </c>
      <c r="CS125" s="371">
        <f t="shared" si="175"/>
        <v>40345.0156626506</v>
      </c>
      <c r="CT125" s="372">
        <f t="shared" si="176"/>
        <v>48418.728731942218</v>
      </c>
      <c r="CU125" s="371">
        <f t="shared" si="177"/>
        <v>16140.298804780878</v>
      </c>
      <c r="CV125" s="372">
        <f t="shared" si="178"/>
        <v>0</v>
      </c>
      <c r="CW125" s="371">
        <f t="shared" si="179"/>
        <v>0</v>
      </c>
      <c r="CX125" s="372">
        <f t="shared" si="180"/>
        <v>64016.694268233507</v>
      </c>
      <c r="CY125" s="371">
        <f t="shared" si="181"/>
        <v>55582.967649417689</v>
      </c>
      <c r="CZ125" s="370">
        <f t="shared" si="182"/>
        <v>125</v>
      </c>
      <c r="DA125" s="371">
        <f t="shared" si="183"/>
        <v>120</v>
      </c>
      <c r="DB125" s="372">
        <f t="shared" si="184"/>
        <v>204</v>
      </c>
      <c r="DC125" s="371">
        <f t="shared" si="185"/>
        <v>210</v>
      </c>
      <c r="DD125" s="372">
        <f t="shared" si="186"/>
        <v>290</v>
      </c>
      <c r="DE125" s="371">
        <f t="shared" si="187"/>
        <v>281</v>
      </c>
      <c r="DF125" s="372">
        <f t="shared" si="188"/>
        <v>101</v>
      </c>
      <c r="DG125" s="371">
        <f t="shared" si="189"/>
        <v>83</v>
      </c>
      <c r="DH125" s="372">
        <f t="shared" si="190"/>
        <v>69</v>
      </c>
      <c r="DI125" s="371">
        <f t="shared" si="191"/>
        <v>100</v>
      </c>
      <c r="DJ125" s="372">
        <f t="shared" si="192"/>
        <v>0</v>
      </c>
      <c r="DK125" s="371">
        <f t="shared" si="193"/>
        <v>0</v>
      </c>
      <c r="DL125" s="372">
        <f t="shared" si="194"/>
        <v>789</v>
      </c>
      <c r="DM125" s="371">
        <f t="shared" si="195"/>
        <v>794</v>
      </c>
      <c r="DN125" s="370">
        <f t="shared" si="196"/>
        <v>10390615</v>
      </c>
      <c r="DO125" s="371">
        <f t="shared" si="197"/>
        <v>8929778.7354409322</v>
      </c>
      <c r="DP125" s="372">
        <f t="shared" si="198"/>
        <v>14263210.201954398</v>
      </c>
      <c r="DQ125" s="371">
        <f t="shared" si="199"/>
        <v>13473181.197718631</v>
      </c>
      <c r="DR125" s="372">
        <f t="shared" si="200"/>
        <v>18265834.192189895</v>
      </c>
      <c r="DS125" s="371">
        <f t="shared" si="201"/>
        <v>16767250.200000001</v>
      </c>
      <c r="DT125" s="372">
        <f t="shared" si="202"/>
        <v>4248620.1009879261</v>
      </c>
      <c r="DU125" s="371">
        <f t="shared" si="203"/>
        <v>3348636.3</v>
      </c>
      <c r="DV125" s="372">
        <f t="shared" si="204"/>
        <v>3340892.2825040128</v>
      </c>
      <c r="DW125" s="371">
        <f t="shared" si="205"/>
        <v>1614029.8804780878</v>
      </c>
      <c r="DX125" s="372">
        <f t="shared" si="206"/>
        <v>0</v>
      </c>
      <c r="DY125" s="371">
        <f t="shared" si="207"/>
        <v>0</v>
      </c>
      <c r="DZ125" s="372">
        <f t="shared" si="208"/>
        <v>50509171.777636237</v>
      </c>
      <c r="EA125" s="371">
        <f t="shared" si="209"/>
        <v>44132876.313637644</v>
      </c>
    </row>
    <row r="126" spans="1:131" ht="15">
      <c r="A126" s="545" t="s">
        <v>32</v>
      </c>
      <c r="B126" s="546" t="s">
        <v>639</v>
      </c>
      <c r="C126" s="553"/>
      <c r="D126" s="548">
        <v>140164</v>
      </c>
      <c r="E126" s="549">
        <v>3</v>
      </c>
      <c r="F126" s="419">
        <v>124</v>
      </c>
      <c r="G126" s="550"/>
      <c r="H126" s="419"/>
      <c r="I126" s="550">
        <v>185</v>
      </c>
      <c r="J126" s="419">
        <v>7</v>
      </c>
      <c r="K126" s="420"/>
      <c r="L126" s="419"/>
      <c r="M126" s="550">
        <v>6</v>
      </c>
      <c r="N126" s="419">
        <v>206</v>
      </c>
      <c r="O126" s="550"/>
      <c r="P126" s="419"/>
      <c r="Q126" s="550">
        <v>282</v>
      </c>
      <c r="R126" s="419">
        <v>6</v>
      </c>
      <c r="S126" s="420"/>
      <c r="T126" s="419"/>
      <c r="U126" s="550">
        <v>12</v>
      </c>
      <c r="V126" s="419">
        <v>200</v>
      </c>
      <c r="W126" s="550"/>
      <c r="X126" s="419"/>
      <c r="Y126" s="550">
        <v>274</v>
      </c>
      <c r="Z126" s="419">
        <v>5</v>
      </c>
      <c r="AA126" s="420"/>
      <c r="AB126" s="419"/>
      <c r="AC126" s="550">
        <v>8</v>
      </c>
      <c r="AD126" s="419">
        <v>36</v>
      </c>
      <c r="AE126" s="550"/>
      <c r="AF126" s="419"/>
      <c r="AG126" s="550">
        <v>38</v>
      </c>
      <c r="AH126" s="419"/>
      <c r="AI126" s="420"/>
      <c r="AJ126" s="419"/>
      <c r="AK126" s="550">
        <v>2</v>
      </c>
      <c r="AL126" s="419">
        <v>126</v>
      </c>
      <c r="AM126" s="550"/>
      <c r="AN126" s="419"/>
      <c r="AO126" s="550">
        <v>172</v>
      </c>
      <c r="AP126" s="419">
        <v>11</v>
      </c>
      <c r="AQ126" s="420"/>
      <c r="AR126" s="419"/>
      <c r="AS126" s="550">
        <v>8</v>
      </c>
      <c r="AT126" s="419"/>
      <c r="AU126" s="420"/>
      <c r="AV126" s="419"/>
      <c r="AW126" s="420"/>
      <c r="AX126" s="419"/>
      <c r="AY126" s="420"/>
      <c r="AZ126" s="419"/>
      <c r="BA126" s="421"/>
      <c r="BB126" s="422">
        <v>11290737</v>
      </c>
      <c r="BC126" s="551">
        <v>16798750</v>
      </c>
      <c r="BD126" s="419">
        <v>14503671</v>
      </c>
      <c r="BE126" s="551">
        <v>20872402</v>
      </c>
      <c r="BF126" s="419">
        <v>11956648</v>
      </c>
      <c r="BG126" s="551">
        <v>17125173</v>
      </c>
      <c r="BH126" s="419">
        <v>1582699</v>
      </c>
      <c r="BI126" s="551">
        <v>1803000</v>
      </c>
      <c r="BJ126" s="419">
        <v>6905263</v>
      </c>
      <c r="BK126" s="552">
        <v>9119114</v>
      </c>
      <c r="BL126" s="419"/>
      <c r="BM126" s="423"/>
      <c r="BN126" s="370">
        <f t="shared" si="144"/>
        <v>1193</v>
      </c>
      <c r="BO126" s="371">
        <f t="shared" si="145"/>
        <v>1922</v>
      </c>
      <c r="BP126" s="372">
        <f t="shared" si="146"/>
        <v>1920</v>
      </c>
      <c r="BQ126" s="371">
        <f t="shared" si="147"/>
        <v>2964</v>
      </c>
      <c r="BR126" s="372">
        <f t="shared" si="148"/>
        <v>1855</v>
      </c>
      <c r="BS126" s="371">
        <f t="shared" si="149"/>
        <v>2836</v>
      </c>
      <c r="BT126" s="372">
        <f t="shared" si="150"/>
        <v>324</v>
      </c>
      <c r="BU126" s="371">
        <f t="shared" si="151"/>
        <v>404</v>
      </c>
      <c r="BV126" s="372">
        <f t="shared" si="152"/>
        <v>1255</v>
      </c>
      <c r="BW126" s="371">
        <f t="shared" si="153"/>
        <v>1816</v>
      </c>
      <c r="BX126" s="372">
        <f t="shared" si="154"/>
        <v>0</v>
      </c>
      <c r="BY126" s="371">
        <f t="shared" si="155"/>
        <v>0</v>
      </c>
      <c r="BZ126" s="370">
        <f t="shared" si="156"/>
        <v>9464.1550712489516</v>
      </c>
      <c r="CA126" s="371">
        <f t="shared" si="157"/>
        <v>8740.2445369406869</v>
      </c>
      <c r="CB126" s="372">
        <f t="shared" si="158"/>
        <v>7553.9953125000002</v>
      </c>
      <c r="CC126" s="371">
        <f t="shared" si="159"/>
        <v>7041.9709851551961</v>
      </c>
      <c r="CD126" s="372">
        <f t="shared" si="160"/>
        <v>6445.6323450134769</v>
      </c>
      <c r="CE126" s="371">
        <f t="shared" si="161"/>
        <v>6038.4954160789848</v>
      </c>
      <c r="CF126" s="372">
        <f t="shared" si="162"/>
        <v>4884.8734567901238</v>
      </c>
      <c r="CG126" s="371">
        <f t="shared" si="163"/>
        <v>4462.8712871287125</v>
      </c>
      <c r="CH126" s="372">
        <f t="shared" si="164"/>
        <v>5502.2015936254984</v>
      </c>
      <c r="CI126" s="371">
        <f t="shared" si="165"/>
        <v>5021.5385462555068</v>
      </c>
      <c r="CJ126" s="372">
        <f t="shared" si="166"/>
        <v>0</v>
      </c>
      <c r="CK126" s="371">
        <f t="shared" si="167"/>
        <v>0</v>
      </c>
      <c r="CL126" s="370">
        <f t="shared" si="168"/>
        <v>85177.395641240568</v>
      </c>
      <c r="CM126" s="371">
        <f t="shared" si="169"/>
        <v>78662.200832466187</v>
      </c>
      <c r="CN126" s="372">
        <f t="shared" si="170"/>
        <v>67985.957812499997</v>
      </c>
      <c r="CO126" s="371">
        <f t="shared" si="171"/>
        <v>63377.738866396765</v>
      </c>
      <c r="CP126" s="372">
        <f t="shared" si="172"/>
        <v>58010.691105121296</v>
      </c>
      <c r="CQ126" s="371">
        <f t="shared" si="173"/>
        <v>54346.458744710864</v>
      </c>
      <c r="CR126" s="372">
        <f t="shared" si="174"/>
        <v>43963.861111111117</v>
      </c>
      <c r="CS126" s="371">
        <f t="shared" si="175"/>
        <v>40165.841584158414</v>
      </c>
      <c r="CT126" s="372">
        <f t="shared" si="176"/>
        <v>49519.814342629485</v>
      </c>
      <c r="CU126" s="371">
        <f t="shared" si="177"/>
        <v>45193.846916299561</v>
      </c>
      <c r="CV126" s="372">
        <f t="shared" si="178"/>
        <v>0</v>
      </c>
      <c r="CW126" s="371">
        <f t="shared" si="179"/>
        <v>0</v>
      </c>
      <c r="CX126" s="372">
        <f t="shared" si="180"/>
        <v>63565.002949712369</v>
      </c>
      <c r="CY126" s="371">
        <f t="shared" si="181"/>
        <v>59498.240182401642</v>
      </c>
      <c r="CZ126" s="370">
        <f t="shared" si="182"/>
        <v>131</v>
      </c>
      <c r="DA126" s="371">
        <f t="shared" si="183"/>
        <v>191</v>
      </c>
      <c r="DB126" s="372">
        <f t="shared" si="184"/>
        <v>212</v>
      </c>
      <c r="DC126" s="371">
        <f t="shared" si="185"/>
        <v>294</v>
      </c>
      <c r="DD126" s="372">
        <f t="shared" si="186"/>
        <v>205</v>
      </c>
      <c r="DE126" s="371">
        <f t="shared" si="187"/>
        <v>282</v>
      </c>
      <c r="DF126" s="372">
        <f t="shared" si="188"/>
        <v>36</v>
      </c>
      <c r="DG126" s="371">
        <f t="shared" si="189"/>
        <v>40</v>
      </c>
      <c r="DH126" s="372">
        <f t="shared" si="190"/>
        <v>137</v>
      </c>
      <c r="DI126" s="371">
        <f t="shared" si="191"/>
        <v>180</v>
      </c>
      <c r="DJ126" s="372">
        <f t="shared" si="192"/>
        <v>0</v>
      </c>
      <c r="DK126" s="371">
        <f t="shared" si="193"/>
        <v>0</v>
      </c>
      <c r="DL126" s="372">
        <f t="shared" si="194"/>
        <v>721</v>
      </c>
      <c r="DM126" s="371">
        <f t="shared" si="195"/>
        <v>987</v>
      </c>
      <c r="DN126" s="370">
        <f t="shared" si="196"/>
        <v>11158238.829002514</v>
      </c>
      <c r="DO126" s="371">
        <f t="shared" si="197"/>
        <v>15024480.359001042</v>
      </c>
      <c r="DP126" s="372">
        <f t="shared" si="198"/>
        <v>14413023.056249999</v>
      </c>
      <c r="DQ126" s="371">
        <f t="shared" si="199"/>
        <v>18633055.22672065</v>
      </c>
      <c r="DR126" s="372">
        <f t="shared" si="200"/>
        <v>11892191.676549865</v>
      </c>
      <c r="DS126" s="371">
        <f t="shared" si="201"/>
        <v>15325701.366008464</v>
      </c>
      <c r="DT126" s="372">
        <f t="shared" si="202"/>
        <v>1582699.0000000002</v>
      </c>
      <c r="DU126" s="371">
        <f t="shared" si="203"/>
        <v>1606633.6633663366</v>
      </c>
      <c r="DV126" s="372">
        <f t="shared" si="204"/>
        <v>6784214.5649402393</v>
      </c>
      <c r="DW126" s="371">
        <f t="shared" si="205"/>
        <v>8134892.4449339211</v>
      </c>
      <c r="DX126" s="372">
        <f t="shared" si="206"/>
        <v>0</v>
      </c>
      <c r="DY126" s="371">
        <f t="shared" si="207"/>
        <v>0</v>
      </c>
      <c r="DZ126" s="372">
        <f t="shared" si="208"/>
        <v>45830367.126742616</v>
      </c>
      <c r="EA126" s="371">
        <f t="shared" si="209"/>
        <v>58724763.060030423</v>
      </c>
    </row>
    <row r="127" spans="1:131" ht="15">
      <c r="A127" s="545" t="s">
        <v>32</v>
      </c>
      <c r="B127" s="546" t="s">
        <v>640</v>
      </c>
      <c r="C127" s="547"/>
      <c r="D127" s="548">
        <v>141334</v>
      </c>
      <c r="E127" s="549">
        <v>3</v>
      </c>
      <c r="F127" s="419">
        <v>76</v>
      </c>
      <c r="G127" s="550"/>
      <c r="H127" s="419"/>
      <c r="I127" s="550">
        <v>86</v>
      </c>
      <c r="J127" s="419">
        <v>5</v>
      </c>
      <c r="K127" s="420"/>
      <c r="L127" s="419"/>
      <c r="M127" s="550">
        <v>17</v>
      </c>
      <c r="N127" s="419">
        <v>94</v>
      </c>
      <c r="O127" s="550"/>
      <c r="P127" s="419"/>
      <c r="Q127" s="550">
        <v>94</v>
      </c>
      <c r="R127" s="419">
        <v>5</v>
      </c>
      <c r="S127" s="420"/>
      <c r="T127" s="419"/>
      <c r="U127" s="550">
        <v>10</v>
      </c>
      <c r="V127" s="419">
        <v>125</v>
      </c>
      <c r="W127" s="550"/>
      <c r="X127" s="419"/>
      <c r="Y127" s="550">
        <v>124</v>
      </c>
      <c r="Z127" s="419"/>
      <c r="AA127" s="420"/>
      <c r="AB127" s="419"/>
      <c r="AC127" s="550">
        <v>2</v>
      </c>
      <c r="AD127" s="419">
        <v>92</v>
      </c>
      <c r="AE127" s="550"/>
      <c r="AF127" s="419"/>
      <c r="AG127" s="550">
        <v>102</v>
      </c>
      <c r="AH127" s="419">
        <v>1</v>
      </c>
      <c r="AI127" s="420"/>
      <c r="AJ127" s="419"/>
      <c r="AK127" s="550">
        <v>1</v>
      </c>
      <c r="AL127" s="419">
        <v>39</v>
      </c>
      <c r="AM127" s="550"/>
      <c r="AN127" s="419"/>
      <c r="AO127" s="550">
        <v>37</v>
      </c>
      <c r="AP127" s="419">
        <v>2</v>
      </c>
      <c r="AQ127" s="420"/>
      <c r="AR127" s="419"/>
      <c r="AS127" s="550">
        <v>2</v>
      </c>
      <c r="AT127" s="419"/>
      <c r="AU127" s="420"/>
      <c r="AV127" s="419"/>
      <c r="AW127" s="420"/>
      <c r="AX127" s="419"/>
      <c r="AY127" s="420"/>
      <c r="AZ127" s="419"/>
      <c r="BA127" s="421"/>
      <c r="BB127" s="422">
        <v>6875398</v>
      </c>
      <c r="BC127" s="551">
        <v>8998235</v>
      </c>
      <c r="BD127" s="419">
        <v>6381710</v>
      </c>
      <c r="BE127" s="551">
        <v>6812856</v>
      </c>
      <c r="BF127" s="419">
        <v>6916540</v>
      </c>
      <c r="BG127" s="551">
        <v>7206607</v>
      </c>
      <c r="BH127" s="419">
        <v>3916460</v>
      </c>
      <c r="BI127" s="551">
        <v>4412632</v>
      </c>
      <c r="BJ127" s="419">
        <v>2122864</v>
      </c>
      <c r="BK127" s="552">
        <v>2056115</v>
      </c>
      <c r="BL127" s="419"/>
      <c r="BM127" s="423"/>
      <c r="BN127" s="370">
        <f t="shared" si="144"/>
        <v>739</v>
      </c>
      <c r="BO127" s="371">
        <f t="shared" si="145"/>
        <v>1064</v>
      </c>
      <c r="BP127" s="372">
        <f t="shared" si="146"/>
        <v>901</v>
      </c>
      <c r="BQ127" s="371">
        <f t="shared" si="147"/>
        <v>1060</v>
      </c>
      <c r="BR127" s="372">
        <f t="shared" si="148"/>
        <v>1125</v>
      </c>
      <c r="BS127" s="371">
        <f t="shared" si="149"/>
        <v>1264</v>
      </c>
      <c r="BT127" s="372">
        <f t="shared" si="150"/>
        <v>839</v>
      </c>
      <c r="BU127" s="371">
        <f t="shared" si="151"/>
        <v>1032</v>
      </c>
      <c r="BV127" s="372">
        <f t="shared" si="152"/>
        <v>373</v>
      </c>
      <c r="BW127" s="371">
        <f t="shared" si="153"/>
        <v>394</v>
      </c>
      <c r="BX127" s="372">
        <f t="shared" si="154"/>
        <v>0</v>
      </c>
      <c r="BY127" s="371">
        <f t="shared" si="155"/>
        <v>0</v>
      </c>
      <c r="BZ127" s="370">
        <f t="shared" si="156"/>
        <v>9303.6508795669815</v>
      </c>
      <c r="CA127" s="371">
        <f t="shared" si="157"/>
        <v>8456.9877819548874</v>
      </c>
      <c r="CB127" s="372">
        <f t="shared" si="158"/>
        <v>7082.9189789123193</v>
      </c>
      <c r="CC127" s="371">
        <f t="shared" si="159"/>
        <v>6427.2226415094337</v>
      </c>
      <c r="CD127" s="372">
        <f t="shared" si="160"/>
        <v>6148.0355555555552</v>
      </c>
      <c r="CE127" s="371">
        <f t="shared" si="161"/>
        <v>5701.4295886075952</v>
      </c>
      <c r="CF127" s="372">
        <f t="shared" si="162"/>
        <v>4668.0095351609061</v>
      </c>
      <c r="CG127" s="371">
        <f t="shared" si="163"/>
        <v>4275.8062015503874</v>
      </c>
      <c r="CH127" s="372">
        <f t="shared" si="164"/>
        <v>5691.3243967828421</v>
      </c>
      <c r="CI127" s="371">
        <f t="shared" si="165"/>
        <v>5218.5659898477161</v>
      </c>
      <c r="CJ127" s="372">
        <f t="shared" si="166"/>
        <v>0</v>
      </c>
      <c r="CK127" s="371">
        <f t="shared" si="167"/>
        <v>0</v>
      </c>
      <c r="CL127" s="370">
        <f t="shared" si="168"/>
        <v>83732.857916102832</v>
      </c>
      <c r="CM127" s="371">
        <f t="shared" si="169"/>
        <v>76112.890037593985</v>
      </c>
      <c r="CN127" s="372">
        <f t="shared" si="170"/>
        <v>63746.270810210874</v>
      </c>
      <c r="CO127" s="371">
        <f t="shared" si="171"/>
        <v>57845.003773584904</v>
      </c>
      <c r="CP127" s="372">
        <f t="shared" si="172"/>
        <v>55332.32</v>
      </c>
      <c r="CQ127" s="371">
        <f t="shared" si="173"/>
        <v>51312.866297468354</v>
      </c>
      <c r="CR127" s="372">
        <f t="shared" si="174"/>
        <v>42012.085816448154</v>
      </c>
      <c r="CS127" s="371">
        <f t="shared" si="175"/>
        <v>38482.255813953489</v>
      </c>
      <c r="CT127" s="372">
        <f t="shared" si="176"/>
        <v>51221.919571045582</v>
      </c>
      <c r="CU127" s="371">
        <f t="shared" si="177"/>
        <v>46967.093908629446</v>
      </c>
      <c r="CV127" s="372">
        <f t="shared" si="178"/>
        <v>0</v>
      </c>
      <c r="CW127" s="371">
        <f t="shared" si="179"/>
        <v>0</v>
      </c>
      <c r="CX127" s="372">
        <f t="shared" si="180"/>
        <v>59264.248256851381</v>
      </c>
      <c r="CY127" s="371">
        <f t="shared" si="181"/>
        <v>54981.722591746904</v>
      </c>
      <c r="CZ127" s="370">
        <f t="shared" si="182"/>
        <v>81</v>
      </c>
      <c r="DA127" s="371">
        <f t="shared" si="183"/>
        <v>103</v>
      </c>
      <c r="DB127" s="372">
        <f t="shared" si="184"/>
        <v>99</v>
      </c>
      <c r="DC127" s="371">
        <f t="shared" si="185"/>
        <v>104</v>
      </c>
      <c r="DD127" s="372">
        <f t="shared" si="186"/>
        <v>125</v>
      </c>
      <c r="DE127" s="371">
        <f t="shared" si="187"/>
        <v>126</v>
      </c>
      <c r="DF127" s="372">
        <f t="shared" si="188"/>
        <v>93</v>
      </c>
      <c r="DG127" s="371">
        <f t="shared" si="189"/>
        <v>103</v>
      </c>
      <c r="DH127" s="372">
        <f t="shared" si="190"/>
        <v>41</v>
      </c>
      <c r="DI127" s="371">
        <f t="shared" si="191"/>
        <v>39</v>
      </c>
      <c r="DJ127" s="372">
        <f t="shared" si="192"/>
        <v>0</v>
      </c>
      <c r="DK127" s="371">
        <f t="shared" si="193"/>
        <v>0</v>
      </c>
      <c r="DL127" s="372">
        <f t="shared" si="194"/>
        <v>439</v>
      </c>
      <c r="DM127" s="371">
        <f t="shared" si="195"/>
        <v>475</v>
      </c>
      <c r="DN127" s="370">
        <f t="shared" si="196"/>
        <v>6782361.4912043298</v>
      </c>
      <c r="DO127" s="371">
        <f t="shared" si="197"/>
        <v>7839627.6738721803</v>
      </c>
      <c r="DP127" s="372">
        <f t="shared" si="198"/>
        <v>6310880.8102108762</v>
      </c>
      <c r="DQ127" s="371">
        <f t="shared" si="199"/>
        <v>6015880.3924528304</v>
      </c>
      <c r="DR127" s="372">
        <f t="shared" si="200"/>
        <v>6916540</v>
      </c>
      <c r="DS127" s="371">
        <f t="shared" si="201"/>
        <v>6465421.1534810122</v>
      </c>
      <c r="DT127" s="372">
        <f t="shared" si="202"/>
        <v>3907123.9809296783</v>
      </c>
      <c r="DU127" s="371">
        <f t="shared" si="203"/>
        <v>3963672.3488372094</v>
      </c>
      <c r="DV127" s="372">
        <f t="shared" si="204"/>
        <v>2100098.7024128688</v>
      </c>
      <c r="DW127" s="371">
        <f t="shared" si="205"/>
        <v>1831716.6624365484</v>
      </c>
      <c r="DX127" s="372">
        <f t="shared" si="206"/>
        <v>0</v>
      </c>
      <c r="DY127" s="371">
        <f t="shared" si="207"/>
        <v>0</v>
      </c>
      <c r="DZ127" s="372">
        <f t="shared" si="208"/>
        <v>26017004.984757755</v>
      </c>
      <c r="EA127" s="371">
        <f t="shared" si="209"/>
        <v>26116318.23107978</v>
      </c>
    </row>
    <row r="128" spans="1:131" ht="15">
      <c r="A128" s="545" t="s">
        <v>32</v>
      </c>
      <c r="B128" s="546" t="s">
        <v>641</v>
      </c>
      <c r="C128" s="547"/>
      <c r="D128" s="548">
        <v>141264</v>
      </c>
      <c r="E128" s="549">
        <v>3</v>
      </c>
      <c r="F128" s="419">
        <v>129</v>
      </c>
      <c r="G128" s="550"/>
      <c r="H128" s="419"/>
      <c r="I128" s="550">
        <v>123</v>
      </c>
      <c r="J128" s="419">
        <v>9</v>
      </c>
      <c r="K128" s="420"/>
      <c r="L128" s="419"/>
      <c r="M128" s="550">
        <v>10</v>
      </c>
      <c r="N128" s="419">
        <v>86</v>
      </c>
      <c r="O128" s="550"/>
      <c r="P128" s="419"/>
      <c r="Q128" s="550">
        <v>97</v>
      </c>
      <c r="R128" s="419"/>
      <c r="S128" s="420"/>
      <c r="T128" s="419"/>
      <c r="U128" s="550">
        <v>2</v>
      </c>
      <c r="V128" s="419">
        <v>149</v>
      </c>
      <c r="W128" s="550"/>
      <c r="X128" s="419"/>
      <c r="Y128" s="550">
        <v>124</v>
      </c>
      <c r="Z128" s="419">
        <v>14</v>
      </c>
      <c r="AA128" s="420"/>
      <c r="AB128" s="419"/>
      <c r="AC128" s="550">
        <v>14</v>
      </c>
      <c r="AD128" s="419">
        <v>35</v>
      </c>
      <c r="AE128" s="550"/>
      <c r="AF128" s="419"/>
      <c r="AG128" s="550">
        <v>30</v>
      </c>
      <c r="AH128" s="419">
        <v>17</v>
      </c>
      <c r="AI128" s="420"/>
      <c r="AJ128" s="419"/>
      <c r="AK128" s="550">
        <v>20</v>
      </c>
      <c r="AL128" s="419">
        <v>50</v>
      </c>
      <c r="AM128" s="550"/>
      <c r="AN128" s="419"/>
      <c r="AO128" s="550">
        <v>50</v>
      </c>
      <c r="AP128" s="419"/>
      <c r="AQ128" s="420"/>
      <c r="AR128" s="419"/>
      <c r="AS128" s="550">
        <v>1</v>
      </c>
      <c r="AT128" s="419"/>
      <c r="AU128" s="420"/>
      <c r="AV128" s="419"/>
      <c r="AW128" s="420"/>
      <c r="AX128" s="419"/>
      <c r="AY128" s="420"/>
      <c r="AZ128" s="419"/>
      <c r="BA128" s="421"/>
      <c r="BB128" s="422">
        <v>10856982</v>
      </c>
      <c r="BC128" s="551">
        <v>10516014</v>
      </c>
      <c r="BD128" s="419">
        <v>5359581</v>
      </c>
      <c r="BE128" s="551">
        <v>6345581</v>
      </c>
      <c r="BF128" s="419">
        <v>9432154</v>
      </c>
      <c r="BG128" s="551">
        <v>7939222</v>
      </c>
      <c r="BH128" s="419">
        <v>2193220</v>
      </c>
      <c r="BI128" s="551">
        <v>2102682</v>
      </c>
      <c r="BJ128" s="419">
        <v>2181856</v>
      </c>
      <c r="BK128" s="552">
        <v>2270480</v>
      </c>
      <c r="BL128" s="419"/>
      <c r="BM128" s="423"/>
      <c r="BN128" s="370">
        <f t="shared" si="144"/>
        <v>1260</v>
      </c>
      <c r="BO128" s="371">
        <f t="shared" si="145"/>
        <v>1350</v>
      </c>
      <c r="BP128" s="372">
        <f t="shared" si="146"/>
        <v>774</v>
      </c>
      <c r="BQ128" s="371">
        <f t="shared" si="147"/>
        <v>994</v>
      </c>
      <c r="BR128" s="372">
        <f t="shared" si="148"/>
        <v>1495</v>
      </c>
      <c r="BS128" s="371">
        <f t="shared" si="149"/>
        <v>1408</v>
      </c>
      <c r="BT128" s="372">
        <f t="shared" si="150"/>
        <v>502</v>
      </c>
      <c r="BU128" s="371">
        <f t="shared" si="151"/>
        <v>540</v>
      </c>
      <c r="BV128" s="372">
        <f t="shared" si="152"/>
        <v>450</v>
      </c>
      <c r="BW128" s="371">
        <f t="shared" si="153"/>
        <v>512</v>
      </c>
      <c r="BX128" s="372">
        <f t="shared" si="154"/>
        <v>0</v>
      </c>
      <c r="BY128" s="371">
        <f t="shared" si="155"/>
        <v>0</v>
      </c>
      <c r="BZ128" s="370">
        <f t="shared" si="156"/>
        <v>8616.6523809523806</v>
      </c>
      <c r="CA128" s="371">
        <f t="shared" si="157"/>
        <v>7789.64</v>
      </c>
      <c r="CB128" s="372">
        <f t="shared" si="158"/>
        <v>6924.5232558139533</v>
      </c>
      <c r="CC128" s="371">
        <f t="shared" si="159"/>
        <v>6383.8843058350103</v>
      </c>
      <c r="CD128" s="372">
        <f t="shared" si="160"/>
        <v>6309.1331103678931</v>
      </c>
      <c r="CE128" s="371">
        <f t="shared" si="161"/>
        <v>5638.651988636364</v>
      </c>
      <c r="CF128" s="372">
        <f t="shared" si="162"/>
        <v>4368.9641434262949</v>
      </c>
      <c r="CG128" s="371">
        <f t="shared" si="163"/>
        <v>3893.8555555555554</v>
      </c>
      <c r="CH128" s="372">
        <f t="shared" si="164"/>
        <v>4848.568888888889</v>
      </c>
      <c r="CI128" s="371">
        <f t="shared" si="165"/>
        <v>4434.53125</v>
      </c>
      <c r="CJ128" s="372">
        <f t="shared" si="166"/>
        <v>0</v>
      </c>
      <c r="CK128" s="371">
        <f t="shared" si="167"/>
        <v>0</v>
      </c>
      <c r="CL128" s="370">
        <f t="shared" si="168"/>
        <v>77549.871428571423</v>
      </c>
      <c r="CM128" s="371">
        <f t="shared" si="169"/>
        <v>70106.760000000009</v>
      </c>
      <c r="CN128" s="372">
        <f t="shared" si="170"/>
        <v>62320.70930232558</v>
      </c>
      <c r="CO128" s="371">
        <f t="shared" si="171"/>
        <v>57454.958752515093</v>
      </c>
      <c r="CP128" s="372">
        <f t="shared" si="172"/>
        <v>56782.197993311042</v>
      </c>
      <c r="CQ128" s="371">
        <f t="shared" si="173"/>
        <v>50747.867897727279</v>
      </c>
      <c r="CR128" s="372">
        <f t="shared" si="174"/>
        <v>39320.677290836655</v>
      </c>
      <c r="CS128" s="371">
        <f t="shared" si="175"/>
        <v>35044.699999999997</v>
      </c>
      <c r="CT128" s="372">
        <f t="shared" si="176"/>
        <v>43637.120000000003</v>
      </c>
      <c r="CU128" s="371">
        <f t="shared" si="177"/>
        <v>39910.78125</v>
      </c>
      <c r="CV128" s="372">
        <f t="shared" si="178"/>
        <v>0</v>
      </c>
      <c r="CW128" s="371">
        <f t="shared" si="179"/>
        <v>0</v>
      </c>
      <c r="CX128" s="372">
        <f t="shared" si="180"/>
        <v>60416.140591362091</v>
      </c>
      <c r="CY128" s="371">
        <f t="shared" si="181"/>
        <v>54783.716794342596</v>
      </c>
      <c r="CZ128" s="370">
        <f t="shared" si="182"/>
        <v>138</v>
      </c>
      <c r="DA128" s="371">
        <f t="shared" si="183"/>
        <v>133</v>
      </c>
      <c r="DB128" s="372">
        <f t="shared" si="184"/>
        <v>86</v>
      </c>
      <c r="DC128" s="371">
        <f t="shared" si="185"/>
        <v>99</v>
      </c>
      <c r="DD128" s="372">
        <f t="shared" si="186"/>
        <v>163</v>
      </c>
      <c r="DE128" s="371">
        <f t="shared" si="187"/>
        <v>138</v>
      </c>
      <c r="DF128" s="372">
        <f t="shared" si="188"/>
        <v>52</v>
      </c>
      <c r="DG128" s="371">
        <f t="shared" si="189"/>
        <v>50</v>
      </c>
      <c r="DH128" s="372">
        <f t="shared" si="190"/>
        <v>50</v>
      </c>
      <c r="DI128" s="371">
        <f t="shared" si="191"/>
        <v>51</v>
      </c>
      <c r="DJ128" s="372">
        <f t="shared" si="192"/>
        <v>0</v>
      </c>
      <c r="DK128" s="371">
        <f t="shared" si="193"/>
        <v>0</v>
      </c>
      <c r="DL128" s="372">
        <f t="shared" si="194"/>
        <v>489</v>
      </c>
      <c r="DM128" s="371">
        <f t="shared" si="195"/>
        <v>471</v>
      </c>
      <c r="DN128" s="370">
        <f t="shared" si="196"/>
        <v>10701882.257142857</v>
      </c>
      <c r="DO128" s="371">
        <f t="shared" si="197"/>
        <v>9324199.0800000019</v>
      </c>
      <c r="DP128" s="372">
        <f t="shared" si="198"/>
        <v>5359581</v>
      </c>
      <c r="DQ128" s="371">
        <f t="shared" si="199"/>
        <v>5688040.9164989945</v>
      </c>
      <c r="DR128" s="372">
        <f t="shared" si="200"/>
        <v>9255498.272909699</v>
      </c>
      <c r="DS128" s="371">
        <f t="shared" si="201"/>
        <v>7003205.7698863642</v>
      </c>
      <c r="DT128" s="372">
        <f t="shared" si="202"/>
        <v>2044675.219123506</v>
      </c>
      <c r="DU128" s="371">
        <f t="shared" si="203"/>
        <v>1752234.9999999998</v>
      </c>
      <c r="DV128" s="372">
        <f t="shared" si="204"/>
        <v>2181856</v>
      </c>
      <c r="DW128" s="371">
        <f t="shared" si="205"/>
        <v>2035449.84375</v>
      </c>
      <c r="DX128" s="372">
        <f t="shared" si="206"/>
        <v>0</v>
      </c>
      <c r="DY128" s="371">
        <f t="shared" si="207"/>
        <v>0</v>
      </c>
      <c r="DZ128" s="372">
        <f t="shared" si="208"/>
        <v>29543492.749176063</v>
      </c>
      <c r="EA128" s="371">
        <f t="shared" si="209"/>
        <v>25803130.610135362</v>
      </c>
    </row>
    <row r="129" spans="1:131" ht="15">
      <c r="A129" s="545" t="s">
        <v>32</v>
      </c>
      <c r="B129" s="546" t="s">
        <v>642</v>
      </c>
      <c r="C129" s="547"/>
      <c r="D129" s="548">
        <v>138716</v>
      </c>
      <c r="E129" s="549">
        <v>4</v>
      </c>
      <c r="F129" s="419">
        <v>27</v>
      </c>
      <c r="G129" s="550"/>
      <c r="H129" s="419"/>
      <c r="I129" s="550">
        <v>31</v>
      </c>
      <c r="J129" s="419">
        <v>4</v>
      </c>
      <c r="K129" s="420"/>
      <c r="L129" s="419"/>
      <c r="M129" s="550">
        <v>4</v>
      </c>
      <c r="N129" s="419">
        <v>41</v>
      </c>
      <c r="O129" s="550"/>
      <c r="P129" s="419"/>
      <c r="Q129" s="550">
        <v>40</v>
      </c>
      <c r="R129" s="419">
        <v>4</v>
      </c>
      <c r="S129" s="420"/>
      <c r="T129" s="419"/>
      <c r="U129" s="550">
        <v>1</v>
      </c>
      <c r="V129" s="419">
        <v>71</v>
      </c>
      <c r="W129" s="550"/>
      <c r="X129" s="419"/>
      <c r="Y129" s="550">
        <v>67</v>
      </c>
      <c r="Z129" s="419">
        <v>5</v>
      </c>
      <c r="AA129" s="420"/>
      <c r="AB129" s="419"/>
      <c r="AC129" s="550">
        <v>4</v>
      </c>
      <c r="AD129" s="419">
        <v>11</v>
      </c>
      <c r="AE129" s="550"/>
      <c r="AF129" s="419"/>
      <c r="AG129" s="550">
        <v>10</v>
      </c>
      <c r="AH129" s="419">
        <v>7</v>
      </c>
      <c r="AI129" s="420"/>
      <c r="AJ129" s="419"/>
      <c r="AK129" s="550">
        <v>10</v>
      </c>
      <c r="AL129" s="419"/>
      <c r="AM129" s="550"/>
      <c r="AN129" s="419"/>
      <c r="AO129" s="550"/>
      <c r="AP129" s="419"/>
      <c r="AQ129" s="420"/>
      <c r="AR129" s="419"/>
      <c r="AS129" s="550"/>
      <c r="AT129" s="419"/>
      <c r="AU129" s="420"/>
      <c r="AV129" s="419"/>
      <c r="AW129" s="420"/>
      <c r="AX129" s="419"/>
      <c r="AY129" s="420"/>
      <c r="AZ129" s="419"/>
      <c r="BA129" s="421"/>
      <c r="BB129" s="422">
        <v>2254206</v>
      </c>
      <c r="BC129" s="551">
        <v>2602110</v>
      </c>
      <c r="BD129" s="419">
        <v>2695519</v>
      </c>
      <c r="BE129" s="551">
        <v>2358258</v>
      </c>
      <c r="BF129" s="419">
        <v>4137402</v>
      </c>
      <c r="BG129" s="551">
        <v>3896760</v>
      </c>
      <c r="BH129" s="419">
        <v>967632</v>
      </c>
      <c r="BI129" s="551">
        <v>776570</v>
      </c>
      <c r="BJ129" s="419"/>
      <c r="BK129" s="552">
        <v>0</v>
      </c>
      <c r="BL129" s="419"/>
      <c r="BM129" s="423"/>
      <c r="BN129" s="370">
        <f t="shared" si="144"/>
        <v>287</v>
      </c>
      <c r="BO129" s="371">
        <f t="shared" si="145"/>
        <v>358</v>
      </c>
      <c r="BP129" s="372">
        <f t="shared" si="146"/>
        <v>413</v>
      </c>
      <c r="BQ129" s="371">
        <f t="shared" si="147"/>
        <v>412</v>
      </c>
      <c r="BR129" s="372">
        <f t="shared" si="148"/>
        <v>694</v>
      </c>
      <c r="BS129" s="371">
        <f t="shared" si="149"/>
        <v>718</v>
      </c>
      <c r="BT129" s="372">
        <f t="shared" si="150"/>
        <v>176</v>
      </c>
      <c r="BU129" s="371">
        <f t="shared" si="151"/>
        <v>220</v>
      </c>
      <c r="BV129" s="372">
        <f t="shared" si="152"/>
        <v>0</v>
      </c>
      <c r="BW129" s="371">
        <f t="shared" si="153"/>
        <v>0</v>
      </c>
      <c r="BX129" s="372">
        <f t="shared" si="154"/>
        <v>0</v>
      </c>
      <c r="BY129" s="371">
        <f t="shared" si="155"/>
        <v>0</v>
      </c>
      <c r="BZ129" s="370">
        <f t="shared" si="156"/>
        <v>7854.3763066202091</v>
      </c>
      <c r="CA129" s="371">
        <f t="shared" si="157"/>
        <v>7268.4636871508383</v>
      </c>
      <c r="CB129" s="372">
        <f t="shared" si="158"/>
        <v>6526.6803874092011</v>
      </c>
      <c r="CC129" s="371">
        <f t="shared" si="159"/>
        <v>5723.9271844660198</v>
      </c>
      <c r="CD129" s="372">
        <f t="shared" si="160"/>
        <v>5961.6743515850148</v>
      </c>
      <c r="CE129" s="371">
        <f t="shared" si="161"/>
        <v>5427.2423398328692</v>
      </c>
      <c r="CF129" s="372">
        <f t="shared" si="162"/>
        <v>5497.909090909091</v>
      </c>
      <c r="CG129" s="371">
        <f t="shared" si="163"/>
        <v>3529.8636363636365</v>
      </c>
      <c r="CH129" s="372">
        <f t="shared" si="164"/>
        <v>0</v>
      </c>
      <c r="CI129" s="371">
        <f t="shared" si="165"/>
        <v>0</v>
      </c>
      <c r="CJ129" s="372">
        <f t="shared" si="166"/>
        <v>0</v>
      </c>
      <c r="CK129" s="371">
        <f t="shared" si="167"/>
        <v>0</v>
      </c>
      <c r="CL129" s="370">
        <f t="shared" si="168"/>
        <v>70689.386759581888</v>
      </c>
      <c r="CM129" s="371">
        <f t="shared" si="169"/>
        <v>65416.173184357547</v>
      </c>
      <c r="CN129" s="372">
        <f t="shared" si="170"/>
        <v>58740.123486682809</v>
      </c>
      <c r="CO129" s="371">
        <f t="shared" si="171"/>
        <v>51515.344660194176</v>
      </c>
      <c r="CP129" s="372">
        <f t="shared" si="172"/>
        <v>53655.069164265136</v>
      </c>
      <c r="CQ129" s="371">
        <f t="shared" si="173"/>
        <v>48845.181058495822</v>
      </c>
      <c r="CR129" s="372">
        <f t="shared" si="174"/>
        <v>49481.181818181816</v>
      </c>
      <c r="CS129" s="371">
        <f t="shared" si="175"/>
        <v>31768.772727272728</v>
      </c>
      <c r="CT129" s="372">
        <f t="shared" si="176"/>
        <v>0</v>
      </c>
      <c r="CU129" s="371">
        <f t="shared" si="177"/>
        <v>0</v>
      </c>
      <c r="CV129" s="372">
        <f t="shared" si="178"/>
        <v>0</v>
      </c>
      <c r="CW129" s="371">
        <f t="shared" si="179"/>
        <v>0</v>
      </c>
      <c r="CX129" s="372">
        <f t="shared" si="180"/>
        <v>57665.429856818759</v>
      </c>
      <c r="CY129" s="371">
        <f t="shared" si="181"/>
        <v>50928.613785743313</v>
      </c>
      <c r="CZ129" s="370">
        <f t="shared" si="182"/>
        <v>31</v>
      </c>
      <c r="DA129" s="371">
        <f t="shared" si="183"/>
        <v>35</v>
      </c>
      <c r="DB129" s="372">
        <f t="shared" si="184"/>
        <v>45</v>
      </c>
      <c r="DC129" s="371">
        <f t="shared" si="185"/>
        <v>41</v>
      </c>
      <c r="DD129" s="372">
        <f t="shared" si="186"/>
        <v>76</v>
      </c>
      <c r="DE129" s="371">
        <f t="shared" si="187"/>
        <v>71</v>
      </c>
      <c r="DF129" s="372">
        <f t="shared" si="188"/>
        <v>18</v>
      </c>
      <c r="DG129" s="371">
        <f t="shared" si="189"/>
        <v>20</v>
      </c>
      <c r="DH129" s="372">
        <f t="shared" si="190"/>
        <v>0</v>
      </c>
      <c r="DI129" s="371">
        <f t="shared" si="191"/>
        <v>0</v>
      </c>
      <c r="DJ129" s="372">
        <f t="shared" si="192"/>
        <v>0</v>
      </c>
      <c r="DK129" s="371">
        <f t="shared" si="193"/>
        <v>0</v>
      </c>
      <c r="DL129" s="372">
        <f t="shared" si="194"/>
        <v>170</v>
      </c>
      <c r="DM129" s="371">
        <f t="shared" si="195"/>
        <v>167</v>
      </c>
      <c r="DN129" s="370">
        <f t="shared" si="196"/>
        <v>2191370.9895470385</v>
      </c>
      <c r="DO129" s="371">
        <f t="shared" si="197"/>
        <v>2289566.061452514</v>
      </c>
      <c r="DP129" s="372">
        <f t="shared" si="198"/>
        <v>2643305.5569007266</v>
      </c>
      <c r="DQ129" s="371">
        <f t="shared" si="199"/>
        <v>2112129.131067961</v>
      </c>
      <c r="DR129" s="372">
        <f t="shared" si="200"/>
        <v>4077785.2564841504</v>
      </c>
      <c r="DS129" s="371">
        <f t="shared" si="201"/>
        <v>3468007.8551532035</v>
      </c>
      <c r="DT129" s="372">
        <f t="shared" si="202"/>
        <v>890661.27272727271</v>
      </c>
      <c r="DU129" s="371">
        <f t="shared" si="203"/>
        <v>635375.45454545459</v>
      </c>
      <c r="DV129" s="372">
        <f t="shared" si="204"/>
        <v>0</v>
      </c>
      <c r="DW129" s="371">
        <f t="shared" si="205"/>
        <v>0</v>
      </c>
      <c r="DX129" s="372">
        <f t="shared" si="206"/>
        <v>0</v>
      </c>
      <c r="DY129" s="371">
        <f t="shared" si="207"/>
        <v>0</v>
      </c>
      <c r="DZ129" s="372">
        <f t="shared" si="208"/>
        <v>9803123.0756591894</v>
      </c>
      <c r="EA129" s="371">
        <f t="shared" si="209"/>
        <v>8505078.5022191331</v>
      </c>
    </row>
    <row r="130" spans="1:131" ht="15">
      <c r="A130" s="545" t="s">
        <v>32</v>
      </c>
      <c r="B130" s="546" t="s">
        <v>643</v>
      </c>
      <c r="C130" s="547"/>
      <c r="D130" s="548">
        <v>138789</v>
      </c>
      <c r="E130" s="549">
        <v>4</v>
      </c>
      <c r="F130" s="419">
        <v>49</v>
      </c>
      <c r="G130" s="550"/>
      <c r="H130" s="419"/>
      <c r="I130" s="550">
        <v>43</v>
      </c>
      <c r="J130" s="419">
        <v>1</v>
      </c>
      <c r="K130" s="420"/>
      <c r="L130" s="419"/>
      <c r="M130" s="550">
        <v>3</v>
      </c>
      <c r="N130" s="419">
        <v>59</v>
      </c>
      <c r="O130" s="550"/>
      <c r="P130" s="419"/>
      <c r="Q130" s="550">
        <v>64</v>
      </c>
      <c r="R130" s="419">
        <v>1</v>
      </c>
      <c r="S130" s="420"/>
      <c r="T130" s="419"/>
      <c r="U130" s="550">
        <v>5</v>
      </c>
      <c r="V130" s="419">
        <v>77</v>
      </c>
      <c r="W130" s="550"/>
      <c r="X130" s="419"/>
      <c r="Y130" s="550">
        <v>78</v>
      </c>
      <c r="Z130" s="419">
        <v>4</v>
      </c>
      <c r="AA130" s="420"/>
      <c r="AB130" s="419"/>
      <c r="AC130" s="550">
        <v>5</v>
      </c>
      <c r="AD130" s="419">
        <v>32</v>
      </c>
      <c r="AE130" s="550"/>
      <c r="AF130" s="419"/>
      <c r="AG130" s="550">
        <v>35</v>
      </c>
      <c r="AH130" s="419">
        <v>2</v>
      </c>
      <c r="AI130" s="420"/>
      <c r="AJ130" s="419"/>
      <c r="AK130" s="550">
        <v>6</v>
      </c>
      <c r="AL130" s="419">
        <v>34</v>
      </c>
      <c r="AM130" s="550"/>
      <c r="AN130" s="419"/>
      <c r="AO130" s="550">
        <v>40</v>
      </c>
      <c r="AP130" s="419">
        <v>6</v>
      </c>
      <c r="AQ130" s="420"/>
      <c r="AR130" s="419"/>
      <c r="AS130" s="550">
        <v>7</v>
      </c>
      <c r="AT130" s="419"/>
      <c r="AU130" s="420"/>
      <c r="AV130" s="419"/>
      <c r="AW130" s="420"/>
      <c r="AX130" s="419"/>
      <c r="AY130" s="420"/>
      <c r="AZ130" s="419"/>
      <c r="BA130" s="421"/>
      <c r="BB130" s="422">
        <v>4050428</v>
      </c>
      <c r="BC130" s="551">
        <v>3825723</v>
      </c>
      <c r="BD130" s="419">
        <v>3715641</v>
      </c>
      <c r="BE130" s="551">
        <v>4478840</v>
      </c>
      <c r="BF130" s="419">
        <v>4348985</v>
      </c>
      <c r="BG130" s="551">
        <v>4592808</v>
      </c>
      <c r="BH130" s="419">
        <v>1534170</v>
      </c>
      <c r="BI130" s="551">
        <v>1839304</v>
      </c>
      <c r="BJ130" s="419">
        <v>1946281</v>
      </c>
      <c r="BK130" s="552">
        <v>2319862</v>
      </c>
      <c r="BL130" s="419"/>
      <c r="BM130" s="423"/>
      <c r="BN130" s="370">
        <f t="shared" si="144"/>
        <v>452</v>
      </c>
      <c r="BO130" s="371">
        <f t="shared" si="145"/>
        <v>466</v>
      </c>
      <c r="BP130" s="372">
        <f t="shared" si="146"/>
        <v>542</v>
      </c>
      <c r="BQ130" s="371">
        <f t="shared" si="147"/>
        <v>700</v>
      </c>
      <c r="BR130" s="372">
        <f t="shared" si="148"/>
        <v>737</v>
      </c>
      <c r="BS130" s="371">
        <f t="shared" si="149"/>
        <v>840</v>
      </c>
      <c r="BT130" s="372">
        <f t="shared" si="150"/>
        <v>310</v>
      </c>
      <c r="BU130" s="371">
        <f t="shared" si="151"/>
        <v>422</v>
      </c>
      <c r="BV130" s="372">
        <f t="shared" si="152"/>
        <v>372</v>
      </c>
      <c r="BW130" s="371">
        <f t="shared" si="153"/>
        <v>484</v>
      </c>
      <c r="BX130" s="372">
        <f t="shared" si="154"/>
        <v>0</v>
      </c>
      <c r="BY130" s="371">
        <f t="shared" si="155"/>
        <v>0</v>
      </c>
      <c r="BZ130" s="370">
        <f t="shared" si="156"/>
        <v>8961.1238938053102</v>
      </c>
      <c r="CA130" s="371">
        <f t="shared" si="157"/>
        <v>8209.7060085836911</v>
      </c>
      <c r="CB130" s="372">
        <f t="shared" si="158"/>
        <v>6855.4261992619922</v>
      </c>
      <c r="CC130" s="371">
        <f t="shared" si="159"/>
        <v>6398.3428571428567</v>
      </c>
      <c r="CD130" s="372">
        <f t="shared" si="160"/>
        <v>5900.9294436906375</v>
      </c>
      <c r="CE130" s="371">
        <f t="shared" si="161"/>
        <v>5467.6285714285714</v>
      </c>
      <c r="CF130" s="372">
        <f t="shared" si="162"/>
        <v>4948.9354838709678</v>
      </c>
      <c r="CG130" s="371">
        <f t="shared" si="163"/>
        <v>4358.5402843601896</v>
      </c>
      <c r="CH130" s="372">
        <f t="shared" si="164"/>
        <v>5231.938172043011</v>
      </c>
      <c r="CI130" s="371">
        <f t="shared" si="165"/>
        <v>4793.1033057851237</v>
      </c>
      <c r="CJ130" s="372">
        <f t="shared" si="166"/>
        <v>0</v>
      </c>
      <c r="CK130" s="371">
        <f t="shared" si="167"/>
        <v>0</v>
      </c>
      <c r="CL130" s="370">
        <f t="shared" si="168"/>
        <v>80650.115044247796</v>
      </c>
      <c r="CM130" s="371">
        <f t="shared" si="169"/>
        <v>73887.354077253214</v>
      </c>
      <c r="CN130" s="372">
        <f t="shared" si="170"/>
        <v>61698.835793357932</v>
      </c>
      <c r="CO130" s="371">
        <f t="shared" si="171"/>
        <v>57585.085714285713</v>
      </c>
      <c r="CP130" s="372">
        <f t="shared" si="172"/>
        <v>53108.364993215735</v>
      </c>
      <c r="CQ130" s="371">
        <f t="shared" si="173"/>
        <v>49208.657142857141</v>
      </c>
      <c r="CR130" s="372">
        <f t="shared" si="174"/>
        <v>44540.419354838712</v>
      </c>
      <c r="CS130" s="371">
        <f t="shared" si="175"/>
        <v>39226.862559241708</v>
      </c>
      <c r="CT130" s="372">
        <f t="shared" si="176"/>
        <v>47087.443548387098</v>
      </c>
      <c r="CU130" s="371">
        <f t="shared" si="177"/>
        <v>43137.929752066113</v>
      </c>
      <c r="CV130" s="372">
        <f t="shared" si="178"/>
        <v>0</v>
      </c>
      <c r="CW130" s="371">
        <f t="shared" si="179"/>
        <v>0</v>
      </c>
      <c r="CX130" s="372">
        <f t="shared" si="180"/>
        <v>58241.831940620155</v>
      </c>
      <c r="CY130" s="371">
        <f t="shared" si="181"/>
        <v>52770.251076827</v>
      </c>
      <c r="CZ130" s="370">
        <f t="shared" si="182"/>
        <v>50</v>
      </c>
      <c r="DA130" s="371">
        <f t="shared" si="183"/>
        <v>46</v>
      </c>
      <c r="DB130" s="372">
        <f t="shared" si="184"/>
        <v>60</v>
      </c>
      <c r="DC130" s="371">
        <f t="shared" si="185"/>
        <v>69</v>
      </c>
      <c r="DD130" s="372">
        <f t="shared" si="186"/>
        <v>81</v>
      </c>
      <c r="DE130" s="371">
        <f t="shared" si="187"/>
        <v>83</v>
      </c>
      <c r="DF130" s="372">
        <f t="shared" si="188"/>
        <v>34</v>
      </c>
      <c r="DG130" s="371">
        <f t="shared" si="189"/>
        <v>41</v>
      </c>
      <c r="DH130" s="372">
        <f t="shared" si="190"/>
        <v>40</v>
      </c>
      <c r="DI130" s="371">
        <f t="shared" si="191"/>
        <v>47</v>
      </c>
      <c r="DJ130" s="372">
        <f t="shared" si="192"/>
        <v>0</v>
      </c>
      <c r="DK130" s="371">
        <f t="shared" si="193"/>
        <v>0</v>
      </c>
      <c r="DL130" s="372">
        <f t="shared" si="194"/>
        <v>265</v>
      </c>
      <c r="DM130" s="371">
        <f t="shared" si="195"/>
        <v>286</v>
      </c>
      <c r="DN130" s="370">
        <f t="shared" si="196"/>
        <v>4032505.7522123898</v>
      </c>
      <c r="DO130" s="371">
        <f t="shared" si="197"/>
        <v>3398818.287553648</v>
      </c>
      <c r="DP130" s="372">
        <f t="shared" si="198"/>
        <v>3701930.1476014759</v>
      </c>
      <c r="DQ130" s="371">
        <f t="shared" si="199"/>
        <v>3973370.9142857143</v>
      </c>
      <c r="DR130" s="372">
        <f t="shared" si="200"/>
        <v>4301777.5644504745</v>
      </c>
      <c r="DS130" s="371">
        <f t="shared" si="201"/>
        <v>4084318.5428571426</v>
      </c>
      <c r="DT130" s="372">
        <f t="shared" si="202"/>
        <v>1514374.2580645161</v>
      </c>
      <c r="DU130" s="371">
        <f t="shared" si="203"/>
        <v>1608301.36492891</v>
      </c>
      <c r="DV130" s="372">
        <f t="shared" si="204"/>
        <v>1883497.7419354839</v>
      </c>
      <c r="DW130" s="371">
        <f t="shared" si="205"/>
        <v>2027482.6983471073</v>
      </c>
      <c r="DX130" s="372">
        <f t="shared" si="206"/>
        <v>0</v>
      </c>
      <c r="DY130" s="371">
        <f t="shared" si="207"/>
        <v>0</v>
      </c>
      <c r="DZ130" s="372">
        <f t="shared" si="208"/>
        <v>15434085.464264341</v>
      </c>
      <c r="EA130" s="371">
        <f t="shared" si="209"/>
        <v>15092291.807972522</v>
      </c>
    </row>
    <row r="131" spans="1:131" ht="15">
      <c r="A131" s="545" t="s">
        <v>32</v>
      </c>
      <c r="B131" s="546" t="s">
        <v>644</v>
      </c>
      <c r="C131" s="553"/>
      <c r="D131" s="548">
        <v>139311</v>
      </c>
      <c r="E131" s="554">
        <v>4</v>
      </c>
      <c r="F131" s="419">
        <v>39</v>
      </c>
      <c r="G131" s="550"/>
      <c r="H131" s="419"/>
      <c r="I131" s="550">
        <v>46</v>
      </c>
      <c r="J131" s="419">
        <v>5</v>
      </c>
      <c r="K131" s="420"/>
      <c r="L131" s="419"/>
      <c r="M131" s="550">
        <v>3</v>
      </c>
      <c r="N131" s="419">
        <v>59</v>
      </c>
      <c r="O131" s="550"/>
      <c r="P131" s="419"/>
      <c r="Q131" s="550">
        <v>60</v>
      </c>
      <c r="R131" s="419">
        <v>9</v>
      </c>
      <c r="S131" s="420"/>
      <c r="T131" s="419"/>
      <c r="U131" s="550">
        <v>5</v>
      </c>
      <c r="V131" s="419">
        <v>67</v>
      </c>
      <c r="W131" s="550"/>
      <c r="X131" s="419"/>
      <c r="Y131" s="550">
        <v>65</v>
      </c>
      <c r="Z131" s="419">
        <v>1</v>
      </c>
      <c r="AA131" s="420"/>
      <c r="AB131" s="419"/>
      <c r="AC131" s="550"/>
      <c r="AD131" s="419">
        <v>16</v>
      </c>
      <c r="AE131" s="550"/>
      <c r="AF131" s="419"/>
      <c r="AG131" s="550">
        <v>13</v>
      </c>
      <c r="AH131" s="419"/>
      <c r="AI131" s="420"/>
      <c r="AJ131" s="419"/>
      <c r="AK131" s="550"/>
      <c r="AL131" s="419">
        <v>32</v>
      </c>
      <c r="AM131" s="550"/>
      <c r="AN131" s="419"/>
      <c r="AO131" s="550">
        <v>32</v>
      </c>
      <c r="AP131" s="419">
        <v>1</v>
      </c>
      <c r="AQ131" s="420"/>
      <c r="AR131" s="419"/>
      <c r="AS131" s="550">
        <v>1</v>
      </c>
      <c r="AT131" s="419"/>
      <c r="AU131" s="420"/>
      <c r="AV131" s="419"/>
      <c r="AW131" s="420"/>
      <c r="AX131" s="419"/>
      <c r="AY131" s="420"/>
      <c r="AZ131" s="419"/>
      <c r="BA131" s="421"/>
      <c r="BB131" s="422">
        <v>3536305</v>
      </c>
      <c r="BC131" s="551">
        <v>3864474</v>
      </c>
      <c r="BD131" s="419">
        <v>4417023</v>
      </c>
      <c r="BE131" s="551">
        <v>4205535</v>
      </c>
      <c r="BF131" s="419">
        <v>3960837</v>
      </c>
      <c r="BG131" s="551">
        <v>3802056</v>
      </c>
      <c r="BH131" s="419">
        <v>854241</v>
      </c>
      <c r="BI131" s="551">
        <v>697534</v>
      </c>
      <c r="BJ131" s="419">
        <v>1697033</v>
      </c>
      <c r="BK131" s="552">
        <v>1747600</v>
      </c>
      <c r="BL131" s="419"/>
      <c r="BM131" s="423"/>
      <c r="BN131" s="370">
        <f t="shared" si="144"/>
        <v>406</v>
      </c>
      <c r="BO131" s="371">
        <f t="shared" si="145"/>
        <v>496</v>
      </c>
      <c r="BP131" s="372">
        <f t="shared" si="146"/>
        <v>630</v>
      </c>
      <c r="BQ131" s="371">
        <f t="shared" si="147"/>
        <v>660</v>
      </c>
      <c r="BR131" s="372">
        <f t="shared" si="148"/>
        <v>614</v>
      </c>
      <c r="BS131" s="371">
        <f t="shared" si="149"/>
        <v>650</v>
      </c>
      <c r="BT131" s="372">
        <f t="shared" si="150"/>
        <v>144</v>
      </c>
      <c r="BU131" s="371">
        <f t="shared" si="151"/>
        <v>130</v>
      </c>
      <c r="BV131" s="372">
        <f t="shared" si="152"/>
        <v>299</v>
      </c>
      <c r="BW131" s="371">
        <f t="shared" si="153"/>
        <v>332</v>
      </c>
      <c r="BX131" s="372">
        <f t="shared" si="154"/>
        <v>0</v>
      </c>
      <c r="BY131" s="371">
        <f t="shared" si="155"/>
        <v>0</v>
      </c>
      <c r="BZ131" s="370">
        <f t="shared" si="156"/>
        <v>8710.1108374384239</v>
      </c>
      <c r="CA131" s="371">
        <f t="shared" si="157"/>
        <v>7791.2782258064517</v>
      </c>
      <c r="CB131" s="372">
        <f t="shared" si="158"/>
        <v>7011.1476190476187</v>
      </c>
      <c r="CC131" s="371">
        <f t="shared" si="159"/>
        <v>6372.022727272727</v>
      </c>
      <c r="CD131" s="372">
        <f t="shared" si="160"/>
        <v>6450.8745928338758</v>
      </c>
      <c r="CE131" s="371">
        <f t="shared" si="161"/>
        <v>5849.3169230769226</v>
      </c>
      <c r="CF131" s="372">
        <f t="shared" si="162"/>
        <v>5932.229166666667</v>
      </c>
      <c r="CG131" s="371">
        <f t="shared" si="163"/>
        <v>5365.6461538461535</v>
      </c>
      <c r="CH131" s="372">
        <f t="shared" si="164"/>
        <v>5675.695652173913</v>
      </c>
      <c r="CI131" s="371">
        <f t="shared" si="165"/>
        <v>5263.8554216867469</v>
      </c>
      <c r="CJ131" s="372">
        <f t="shared" si="166"/>
        <v>0</v>
      </c>
      <c r="CK131" s="371">
        <f t="shared" si="167"/>
        <v>0</v>
      </c>
      <c r="CL131" s="370">
        <f t="shared" si="168"/>
        <v>78390.997536945812</v>
      </c>
      <c r="CM131" s="371">
        <f t="shared" si="169"/>
        <v>70121.504032258061</v>
      </c>
      <c r="CN131" s="372">
        <f t="shared" si="170"/>
        <v>63100.328571428567</v>
      </c>
      <c r="CO131" s="371">
        <f t="shared" si="171"/>
        <v>57348.204545454544</v>
      </c>
      <c r="CP131" s="372">
        <f t="shared" si="172"/>
        <v>58057.871335504882</v>
      </c>
      <c r="CQ131" s="371">
        <f t="shared" si="173"/>
        <v>52643.852307692301</v>
      </c>
      <c r="CR131" s="372">
        <f t="shared" si="174"/>
        <v>53390.0625</v>
      </c>
      <c r="CS131" s="371">
        <f t="shared" si="175"/>
        <v>48290.81538461538</v>
      </c>
      <c r="CT131" s="372">
        <f t="shared" si="176"/>
        <v>51081.260869565216</v>
      </c>
      <c r="CU131" s="371">
        <f t="shared" si="177"/>
        <v>47374.698795180724</v>
      </c>
      <c r="CV131" s="372">
        <f t="shared" si="178"/>
        <v>0</v>
      </c>
      <c r="CW131" s="371">
        <f t="shared" si="179"/>
        <v>0</v>
      </c>
      <c r="CX131" s="372">
        <f t="shared" si="180"/>
        <v>62130.498227042546</v>
      </c>
      <c r="CY131" s="371">
        <f t="shared" si="181"/>
        <v>56784.813570116232</v>
      </c>
      <c r="CZ131" s="370">
        <f t="shared" si="182"/>
        <v>44</v>
      </c>
      <c r="DA131" s="371">
        <f t="shared" si="183"/>
        <v>49</v>
      </c>
      <c r="DB131" s="372">
        <f t="shared" si="184"/>
        <v>68</v>
      </c>
      <c r="DC131" s="371">
        <f t="shared" si="185"/>
        <v>65</v>
      </c>
      <c r="DD131" s="372">
        <f t="shared" si="186"/>
        <v>68</v>
      </c>
      <c r="DE131" s="371">
        <f t="shared" si="187"/>
        <v>65</v>
      </c>
      <c r="DF131" s="372">
        <f t="shared" si="188"/>
        <v>16</v>
      </c>
      <c r="DG131" s="371">
        <f t="shared" si="189"/>
        <v>13</v>
      </c>
      <c r="DH131" s="372">
        <f t="shared" si="190"/>
        <v>33</v>
      </c>
      <c r="DI131" s="371">
        <f t="shared" si="191"/>
        <v>33</v>
      </c>
      <c r="DJ131" s="372">
        <f t="shared" si="192"/>
        <v>0</v>
      </c>
      <c r="DK131" s="371">
        <f t="shared" si="193"/>
        <v>0</v>
      </c>
      <c r="DL131" s="372">
        <f t="shared" si="194"/>
        <v>229</v>
      </c>
      <c r="DM131" s="371">
        <f t="shared" si="195"/>
        <v>225</v>
      </c>
      <c r="DN131" s="370">
        <f t="shared" si="196"/>
        <v>3449203.8916256158</v>
      </c>
      <c r="DO131" s="371">
        <f t="shared" si="197"/>
        <v>3435953.6975806449</v>
      </c>
      <c r="DP131" s="372">
        <f t="shared" si="198"/>
        <v>4290822.3428571429</v>
      </c>
      <c r="DQ131" s="371">
        <f t="shared" si="199"/>
        <v>3727633.2954545454</v>
      </c>
      <c r="DR131" s="372">
        <f t="shared" si="200"/>
        <v>3947935.2508143322</v>
      </c>
      <c r="DS131" s="371">
        <f t="shared" si="201"/>
        <v>3421850.3999999994</v>
      </c>
      <c r="DT131" s="372">
        <f t="shared" si="202"/>
        <v>854241</v>
      </c>
      <c r="DU131" s="371">
        <f t="shared" si="203"/>
        <v>627780.6</v>
      </c>
      <c r="DV131" s="372">
        <f t="shared" si="204"/>
        <v>1685681.6086956521</v>
      </c>
      <c r="DW131" s="371">
        <f t="shared" si="205"/>
        <v>1563365.0602409639</v>
      </c>
      <c r="DX131" s="372">
        <f t="shared" si="206"/>
        <v>0</v>
      </c>
      <c r="DY131" s="371">
        <f t="shared" si="207"/>
        <v>0</v>
      </c>
      <c r="DZ131" s="372">
        <f t="shared" si="208"/>
        <v>14227884.093992744</v>
      </c>
      <c r="EA131" s="371">
        <f t="shared" si="209"/>
        <v>12776583.053276151</v>
      </c>
    </row>
    <row r="132" spans="1:131" ht="15">
      <c r="A132" s="545" t="s">
        <v>32</v>
      </c>
      <c r="B132" s="546" t="s">
        <v>645</v>
      </c>
      <c r="C132" s="547" t="s">
        <v>524</v>
      </c>
      <c r="D132" s="548">
        <v>139366</v>
      </c>
      <c r="E132" s="549">
        <v>4</v>
      </c>
      <c r="F132" s="419">
        <v>61</v>
      </c>
      <c r="G132" s="550"/>
      <c r="H132" s="419"/>
      <c r="I132" s="550">
        <v>64</v>
      </c>
      <c r="J132" s="419">
        <v>21</v>
      </c>
      <c r="K132" s="420"/>
      <c r="L132" s="419"/>
      <c r="M132" s="550">
        <v>14</v>
      </c>
      <c r="N132" s="419">
        <v>79</v>
      </c>
      <c r="O132" s="550"/>
      <c r="P132" s="419"/>
      <c r="Q132" s="550">
        <v>73</v>
      </c>
      <c r="R132" s="419">
        <v>10</v>
      </c>
      <c r="S132" s="420"/>
      <c r="T132" s="419"/>
      <c r="U132" s="550">
        <v>13</v>
      </c>
      <c r="V132" s="419">
        <v>73</v>
      </c>
      <c r="W132" s="550"/>
      <c r="X132" s="419"/>
      <c r="Y132" s="550">
        <v>79</v>
      </c>
      <c r="Z132" s="419">
        <v>3</v>
      </c>
      <c r="AA132" s="420"/>
      <c r="AB132" s="419"/>
      <c r="AC132" s="550">
        <v>2</v>
      </c>
      <c r="AD132" s="419">
        <v>12</v>
      </c>
      <c r="AE132" s="550"/>
      <c r="AF132" s="419"/>
      <c r="AG132" s="550">
        <v>12</v>
      </c>
      <c r="AH132" s="419">
        <v>1</v>
      </c>
      <c r="AI132" s="420"/>
      <c r="AJ132" s="419"/>
      <c r="AK132" s="550">
        <v>2</v>
      </c>
      <c r="AL132" s="419">
        <v>31</v>
      </c>
      <c r="AM132" s="550"/>
      <c r="AN132" s="419"/>
      <c r="AO132" s="550">
        <v>38</v>
      </c>
      <c r="AP132" s="419">
        <v>2</v>
      </c>
      <c r="AQ132" s="420"/>
      <c r="AR132" s="419"/>
      <c r="AS132" s="550">
        <v>3</v>
      </c>
      <c r="AT132" s="419"/>
      <c r="AU132" s="420"/>
      <c r="AV132" s="419"/>
      <c r="AW132" s="420"/>
      <c r="AX132" s="419"/>
      <c r="AY132" s="420"/>
      <c r="AZ132" s="419"/>
      <c r="BA132" s="421"/>
      <c r="BB132" s="422">
        <v>6514043</v>
      </c>
      <c r="BC132" s="551">
        <v>6121980</v>
      </c>
      <c r="BD132" s="419">
        <v>6040008</v>
      </c>
      <c r="BE132" s="551">
        <v>5997547</v>
      </c>
      <c r="BF132" s="419">
        <v>4250826</v>
      </c>
      <c r="BG132" s="551">
        <v>4666284</v>
      </c>
      <c r="BH132" s="419">
        <v>717000</v>
      </c>
      <c r="BI132" s="551">
        <v>709990</v>
      </c>
      <c r="BJ132" s="419">
        <v>1422299</v>
      </c>
      <c r="BK132" s="552">
        <v>1703783</v>
      </c>
      <c r="BL132" s="419"/>
      <c r="BM132" s="423"/>
      <c r="BN132" s="370">
        <f t="shared" si="144"/>
        <v>780</v>
      </c>
      <c r="BO132" s="371">
        <f t="shared" si="145"/>
        <v>808</v>
      </c>
      <c r="BP132" s="372">
        <f t="shared" si="146"/>
        <v>821</v>
      </c>
      <c r="BQ132" s="371">
        <f t="shared" si="147"/>
        <v>886</v>
      </c>
      <c r="BR132" s="372">
        <f t="shared" si="148"/>
        <v>690</v>
      </c>
      <c r="BS132" s="371">
        <f t="shared" si="149"/>
        <v>814</v>
      </c>
      <c r="BT132" s="372">
        <f t="shared" si="150"/>
        <v>119</v>
      </c>
      <c r="BU132" s="371">
        <f t="shared" si="151"/>
        <v>144</v>
      </c>
      <c r="BV132" s="372">
        <f t="shared" si="152"/>
        <v>301</v>
      </c>
      <c r="BW132" s="371">
        <f t="shared" si="153"/>
        <v>416</v>
      </c>
      <c r="BX132" s="372">
        <f t="shared" si="154"/>
        <v>0</v>
      </c>
      <c r="BY132" s="371">
        <f t="shared" si="155"/>
        <v>0</v>
      </c>
      <c r="BZ132" s="370">
        <f t="shared" si="156"/>
        <v>8351.33717948718</v>
      </c>
      <c r="CA132" s="371">
        <f t="shared" si="157"/>
        <v>7576.7079207920788</v>
      </c>
      <c r="CB132" s="372">
        <f t="shared" si="158"/>
        <v>7356.8915956151031</v>
      </c>
      <c r="CC132" s="371">
        <f t="shared" si="159"/>
        <v>6769.2404063205422</v>
      </c>
      <c r="CD132" s="372">
        <f t="shared" si="160"/>
        <v>6160.6173913043476</v>
      </c>
      <c r="CE132" s="371">
        <f t="shared" si="161"/>
        <v>5732.5356265356268</v>
      </c>
      <c r="CF132" s="372">
        <f t="shared" si="162"/>
        <v>6025.2100840336134</v>
      </c>
      <c r="CG132" s="371">
        <f t="shared" si="163"/>
        <v>4930.4861111111113</v>
      </c>
      <c r="CH132" s="372">
        <f t="shared" si="164"/>
        <v>4725.2458471760801</v>
      </c>
      <c r="CI132" s="371">
        <f t="shared" si="165"/>
        <v>4095.6322115384614</v>
      </c>
      <c r="CJ132" s="372">
        <f t="shared" si="166"/>
        <v>0</v>
      </c>
      <c r="CK132" s="371">
        <f t="shared" si="167"/>
        <v>0</v>
      </c>
      <c r="CL132" s="370">
        <f t="shared" si="168"/>
        <v>75162.034615384619</v>
      </c>
      <c r="CM132" s="371">
        <f t="shared" si="169"/>
        <v>68190.371287128713</v>
      </c>
      <c r="CN132" s="372">
        <f t="shared" si="170"/>
        <v>66212.024360535928</v>
      </c>
      <c r="CO132" s="371">
        <f t="shared" si="171"/>
        <v>60923.163656884877</v>
      </c>
      <c r="CP132" s="372">
        <f t="shared" si="172"/>
        <v>55445.556521739127</v>
      </c>
      <c r="CQ132" s="371">
        <f t="shared" si="173"/>
        <v>51592.820638820638</v>
      </c>
      <c r="CR132" s="372">
        <f t="shared" si="174"/>
        <v>54226.89075630252</v>
      </c>
      <c r="CS132" s="371">
        <f t="shared" si="175"/>
        <v>44374.375</v>
      </c>
      <c r="CT132" s="372">
        <f t="shared" si="176"/>
        <v>42527.212624584718</v>
      </c>
      <c r="CU132" s="371">
        <f t="shared" si="177"/>
        <v>36860.689903846156</v>
      </c>
      <c r="CV132" s="372">
        <f t="shared" si="178"/>
        <v>0</v>
      </c>
      <c r="CW132" s="371">
        <f t="shared" si="179"/>
        <v>0</v>
      </c>
      <c r="CX132" s="372">
        <f t="shared" si="180"/>
        <v>62724.801701858829</v>
      </c>
      <c r="CY132" s="371">
        <f t="shared" si="181"/>
        <v>56232.630142301008</v>
      </c>
      <c r="CZ132" s="370">
        <f t="shared" si="182"/>
        <v>82</v>
      </c>
      <c r="DA132" s="371">
        <f t="shared" si="183"/>
        <v>78</v>
      </c>
      <c r="DB132" s="372">
        <f t="shared" si="184"/>
        <v>89</v>
      </c>
      <c r="DC132" s="371">
        <f t="shared" si="185"/>
        <v>86</v>
      </c>
      <c r="DD132" s="372">
        <f t="shared" si="186"/>
        <v>76</v>
      </c>
      <c r="DE132" s="371">
        <f t="shared" si="187"/>
        <v>81</v>
      </c>
      <c r="DF132" s="372">
        <f t="shared" si="188"/>
        <v>13</v>
      </c>
      <c r="DG132" s="371">
        <f t="shared" si="189"/>
        <v>14</v>
      </c>
      <c r="DH132" s="372">
        <f t="shared" si="190"/>
        <v>33</v>
      </c>
      <c r="DI132" s="371">
        <f t="shared" si="191"/>
        <v>41</v>
      </c>
      <c r="DJ132" s="372">
        <f t="shared" si="192"/>
        <v>0</v>
      </c>
      <c r="DK132" s="371">
        <f t="shared" si="193"/>
        <v>0</v>
      </c>
      <c r="DL132" s="372">
        <f t="shared" si="194"/>
        <v>293</v>
      </c>
      <c r="DM132" s="371">
        <f t="shared" si="195"/>
        <v>300</v>
      </c>
      <c r="DN132" s="370">
        <f t="shared" si="196"/>
        <v>6163286.8384615388</v>
      </c>
      <c r="DO132" s="371">
        <f t="shared" si="197"/>
        <v>5318848.9603960393</v>
      </c>
      <c r="DP132" s="372">
        <f t="shared" si="198"/>
        <v>5892870.1680876976</v>
      </c>
      <c r="DQ132" s="371">
        <f t="shared" si="199"/>
        <v>5239392.0744920997</v>
      </c>
      <c r="DR132" s="372">
        <f t="shared" si="200"/>
        <v>4213862.2956521735</v>
      </c>
      <c r="DS132" s="371">
        <f t="shared" si="201"/>
        <v>4179018.4717444717</v>
      </c>
      <c r="DT132" s="372">
        <f t="shared" si="202"/>
        <v>704949.57983193279</v>
      </c>
      <c r="DU132" s="371">
        <f t="shared" si="203"/>
        <v>621241.25</v>
      </c>
      <c r="DV132" s="372">
        <f t="shared" si="204"/>
        <v>1403398.0166112958</v>
      </c>
      <c r="DW132" s="371">
        <f t="shared" si="205"/>
        <v>1511288.2860576925</v>
      </c>
      <c r="DX132" s="372">
        <f t="shared" si="206"/>
        <v>0</v>
      </c>
      <c r="DY132" s="371">
        <f t="shared" si="207"/>
        <v>0</v>
      </c>
      <c r="DZ132" s="372">
        <f t="shared" si="208"/>
        <v>18378366.898644637</v>
      </c>
      <c r="EA132" s="371">
        <f t="shared" si="209"/>
        <v>16869789.042690303</v>
      </c>
    </row>
    <row r="133" spans="1:131" ht="15">
      <c r="A133" s="545" t="s">
        <v>32</v>
      </c>
      <c r="B133" s="546" t="s">
        <v>646</v>
      </c>
      <c r="C133" s="547"/>
      <c r="D133" s="548">
        <v>139861</v>
      </c>
      <c r="E133" s="549">
        <v>4</v>
      </c>
      <c r="F133" s="419">
        <v>82</v>
      </c>
      <c r="G133" s="550"/>
      <c r="H133" s="419"/>
      <c r="I133" s="550">
        <v>91</v>
      </c>
      <c r="J133" s="419">
        <v>11</v>
      </c>
      <c r="K133" s="420"/>
      <c r="L133" s="419"/>
      <c r="M133" s="550">
        <v>12</v>
      </c>
      <c r="N133" s="419">
        <v>73</v>
      </c>
      <c r="O133" s="550"/>
      <c r="P133" s="419"/>
      <c r="Q133" s="550">
        <v>67</v>
      </c>
      <c r="R133" s="419">
        <v>10</v>
      </c>
      <c r="S133" s="420"/>
      <c r="T133" s="419"/>
      <c r="U133" s="550">
        <v>10</v>
      </c>
      <c r="V133" s="419">
        <v>83</v>
      </c>
      <c r="W133" s="550"/>
      <c r="X133" s="419"/>
      <c r="Y133" s="550">
        <v>79</v>
      </c>
      <c r="Z133" s="419">
        <v>6</v>
      </c>
      <c r="AA133" s="420"/>
      <c r="AB133" s="419"/>
      <c r="AC133" s="550">
        <v>7</v>
      </c>
      <c r="AD133" s="419">
        <v>8</v>
      </c>
      <c r="AE133" s="550"/>
      <c r="AF133" s="419"/>
      <c r="AG133" s="550">
        <v>1</v>
      </c>
      <c r="AH133" s="419">
        <v>3</v>
      </c>
      <c r="AI133" s="420"/>
      <c r="AJ133" s="419"/>
      <c r="AK133" s="550">
        <v>3</v>
      </c>
      <c r="AL133" s="419">
        <v>43</v>
      </c>
      <c r="AM133" s="550"/>
      <c r="AN133" s="419"/>
      <c r="AO133" s="550">
        <v>65</v>
      </c>
      <c r="AP133" s="419">
        <v>1</v>
      </c>
      <c r="AQ133" s="420"/>
      <c r="AR133" s="419"/>
      <c r="AS133" s="550">
        <v>1</v>
      </c>
      <c r="AT133" s="419"/>
      <c r="AU133" s="420"/>
      <c r="AV133" s="419"/>
      <c r="AW133" s="420"/>
      <c r="AX133" s="419"/>
      <c r="AY133" s="420"/>
      <c r="AZ133" s="419"/>
      <c r="BA133" s="421"/>
      <c r="BB133" s="422">
        <v>7577282</v>
      </c>
      <c r="BC133" s="551">
        <v>8779431</v>
      </c>
      <c r="BD133" s="419">
        <v>5701807</v>
      </c>
      <c r="BE133" s="551">
        <v>5372884</v>
      </c>
      <c r="BF133" s="419">
        <v>5126756</v>
      </c>
      <c r="BG133" s="551">
        <v>5049666</v>
      </c>
      <c r="BH133" s="419">
        <v>469693</v>
      </c>
      <c r="BI133" s="551">
        <v>177408</v>
      </c>
      <c r="BJ133" s="419">
        <v>2039372</v>
      </c>
      <c r="BK133" s="552">
        <v>3150561</v>
      </c>
      <c r="BL133" s="419"/>
      <c r="BM133" s="423"/>
      <c r="BN133" s="370">
        <f t="shared" si="144"/>
        <v>859</v>
      </c>
      <c r="BO133" s="371">
        <f t="shared" si="145"/>
        <v>1054</v>
      </c>
      <c r="BP133" s="372">
        <f t="shared" si="146"/>
        <v>767</v>
      </c>
      <c r="BQ133" s="371">
        <f t="shared" si="147"/>
        <v>790</v>
      </c>
      <c r="BR133" s="372">
        <f t="shared" si="148"/>
        <v>813</v>
      </c>
      <c r="BS133" s="371">
        <f t="shared" si="149"/>
        <v>874</v>
      </c>
      <c r="BT133" s="372">
        <f t="shared" si="150"/>
        <v>105</v>
      </c>
      <c r="BU133" s="371">
        <f t="shared" si="151"/>
        <v>46</v>
      </c>
      <c r="BV133" s="372">
        <f t="shared" si="152"/>
        <v>398</v>
      </c>
      <c r="BW133" s="371">
        <f t="shared" si="153"/>
        <v>662</v>
      </c>
      <c r="BX133" s="372">
        <f t="shared" si="154"/>
        <v>0</v>
      </c>
      <c r="BY133" s="371">
        <f t="shared" si="155"/>
        <v>0</v>
      </c>
      <c r="BZ133" s="370">
        <f t="shared" si="156"/>
        <v>8821.0500582072182</v>
      </c>
      <c r="CA133" s="371">
        <f t="shared" si="157"/>
        <v>8329.6309297912721</v>
      </c>
      <c r="CB133" s="372">
        <f t="shared" si="158"/>
        <v>7433.907431551499</v>
      </c>
      <c r="CC133" s="371">
        <f t="shared" si="159"/>
        <v>6801.1189873417725</v>
      </c>
      <c r="CD133" s="372">
        <f t="shared" si="160"/>
        <v>6305.9729397293977</v>
      </c>
      <c r="CE133" s="371">
        <f t="shared" si="161"/>
        <v>5777.6498855835243</v>
      </c>
      <c r="CF133" s="372">
        <f t="shared" si="162"/>
        <v>4473.2666666666664</v>
      </c>
      <c r="CG133" s="371">
        <f t="shared" si="163"/>
        <v>3856.695652173913</v>
      </c>
      <c r="CH133" s="372">
        <f t="shared" si="164"/>
        <v>5124.0502512562816</v>
      </c>
      <c r="CI133" s="371">
        <f t="shared" si="165"/>
        <v>4759.1555891238668</v>
      </c>
      <c r="CJ133" s="372">
        <f t="shared" si="166"/>
        <v>0</v>
      </c>
      <c r="CK133" s="371">
        <f t="shared" si="167"/>
        <v>0</v>
      </c>
      <c r="CL133" s="370">
        <f t="shared" si="168"/>
        <v>79389.450523864958</v>
      </c>
      <c r="CM133" s="371">
        <f t="shared" si="169"/>
        <v>74966.678368121444</v>
      </c>
      <c r="CN133" s="372">
        <f t="shared" si="170"/>
        <v>66905.166883963495</v>
      </c>
      <c r="CO133" s="371">
        <f t="shared" si="171"/>
        <v>61210.070886075955</v>
      </c>
      <c r="CP133" s="372">
        <f t="shared" si="172"/>
        <v>56753.756457564581</v>
      </c>
      <c r="CQ133" s="371">
        <f t="shared" si="173"/>
        <v>51998.848970251718</v>
      </c>
      <c r="CR133" s="372">
        <f t="shared" si="174"/>
        <v>40259.399999999994</v>
      </c>
      <c r="CS133" s="371">
        <f t="shared" si="175"/>
        <v>34710.260869565216</v>
      </c>
      <c r="CT133" s="372">
        <f t="shared" si="176"/>
        <v>46116.452261306535</v>
      </c>
      <c r="CU133" s="371">
        <f t="shared" si="177"/>
        <v>42832.400302114802</v>
      </c>
      <c r="CV133" s="372">
        <f t="shared" si="178"/>
        <v>0</v>
      </c>
      <c r="CW133" s="371">
        <f t="shared" si="179"/>
        <v>0</v>
      </c>
      <c r="CX133" s="372">
        <f t="shared" si="180"/>
        <v>63935.654294716078</v>
      </c>
      <c r="CY133" s="371">
        <f t="shared" si="181"/>
        <v>59144.118467273343</v>
      </c>
      <c r="CZ133" s="370">
        <f t="shared" si="182"/>
        <v>93</v>
      </c>
      <c r="DA133" s="371">
        <f t="shared" si="183"/>
        <v>103</v>
      </c>
      <c r="DB133" s="372">
        <f t="shared" si="184"/>
        <v>83</v>
      </c>
      <c r="DC133" s="371">
        <f t="shared" si="185"/>
        <v>77</v>
      </c>
      <c r="DD133" s="372">
        <f t="shared" si="186"/>
        <v>89</v>
      </c>
      <c r="DE133" s="371">
        <f t="shared" si="187"/>
        <v>86</v>
      </c>
      <c r="DF133" s="372">
        <f t="shared" si="188"/>
        <v>11</v>
      </c>
      <c r="DG133" s="371">
        <f t="shared" si="189"/>
        <v>4</v>
      </c>
      <c r="DH133" s="372">
        <f t="shared" si="190"/>
        <v>44</v>
      </c>
      <c r="DI133" s="371">
        <f t="shared" si="191"/>
        <v>66</v>
      </c>
      <c r="DJ133" s="372">
        <f t="shared" si="192"/>
        <v>0</v>
      </c>
      <c r="DK133" s="371">
        <f t="shared" si="193"/>
        <v>0</v>
      </c>
      <c r="DL133" s="372">
        <f t="shared" si="194"/>
        <v>320</v>
      </c>
      <c r="DM133" s="371">
        <f t="shared" si="195"/>
        <v>336</v>
      </c>
      <c r="DN133" s="370">
        <f t="shared" si="196"/>
        <v>7383218.8987194411</v>
      </c>
      <c r="DO133" s="371">
        <f t="shared" si="197"/>
        <v>7721567.8719165083</v>
      </c>
      <c r="DP133" s="372">
        <f t="shared" si="198"/>
        <v>5553128.8513689702</v>
      </c>
      <c r="DQ133" s="371">
        <f t="shared" si="199"/>
        <v>4713175.4582278486</v>
      </c>
      <c r="DR133" s="372">
        <f t="shared" si="200"/>
        <v>5051084.3247232474</v>
      </c>
      <c r="DS133" s="371">
        <f t="shared" si="201"/>
        <v>4471901.011441648</v>
      </c>
      <c r="DT133" s="372">
        <f t="shared" si="202"/>
        <v>442853.39999999991</v>
      </c>
      <c r="DU133" s="371">
        <f t="shared" si="203"/>
        <v>138841.04347826086</v>
      </c>
      <c r="DV133" s="372">
        <f t="shared" si="204"/>
        <v>2029123.8994974876</v>
      </c>
      <c r="DW133" s="371">
        <f t="shared" si="205"/>
        <v>2826938.4199395771</v>
      </c>
      <c r="DX133" s="372">
        <f t="shared" si="206"/>
        <v>0</v>
      </c>
      <c r="DY133" s="371">
        <f t="shared" si="207"/>
        <v>0</v>
      </c>
      <c r="DZ133" s="372">
        <f t="shared" si="208"/>
        <v>20459409.374309145</v>
      </c>
      <c r="EA133" s="371">
        <f t="shared" si="209"/>
        <v>19872423.805003844</v>
      </c>
    </row>
    <row r="134" spans="1:131" ht="15">
      <c r="A134" s="545" t="s">
        <v>32</v>
      </c>
      <c r="B134" s="546" t="s">
        <v>647</v>
      </c>
      <c r="C134" s="547"/>
      <c r="D134" s="548">
        <v>482149</v>
      </c>
      <c r="E134" s="549">
        <v>4</v>
      </c>
      <c r="F134" s="419">
        <v>46</v>
      </c>
      <c r="G134" s="550"/>
      <c r="H134" s="419"/>
      <c r="I134" s="550">
        <v>42</v>
      </c>
      <c r="J134" s="419">
        <v>17</v>
      </c>
      <c r="K134" s="420"/>
      <c r="L134" s="419"/>
      <c r="M134" s="550">
        <v>16</v>
      </c>
      <c r="N134" s="419">
        <v>54</v>
      </c>
      <c r="O134" s="550"/>
      <c r="P134" s="419"/>
      <c r="Q134" s="550">
        <v>52</v>
      </c>
      <c r="R134" s="419">
        <v>48</v>
      </c>
      <c r="S134" s="420"/>
      <c r="T134" s="419"/>
      <c r="U134" s="550">
        <v>49</v>
      </c>
      <c r="V134" s="419">
        <v>88</v>
      </c>
      <c r="W134" s="550"/>
      <c r="X134" s="419"/>
      <c r="Y134" s="550">
        <v>83</v>
      </c>
      <c r="Z134" s="419">
        <v>85</v>
      </c>
      <c r="AA134" s="420"/>
      <c r="AB134" s="419"/>
      <c r="AC134" s="550">
        <v>88</v>
      </c>
      <c r="AD134" s="419">
        <v>10</v>
      </c>
      <c r="AE134" s="550"/>
      <c r="AF134" s="419"/>
      <c r="AG134" s="550">
        <v>10</v>
      </c>
      <c r="AH134" s="419">
        <v>15</v>
      </c>
      <c r="AI134" s="420"/>
      <c r="AJ134" s="419"/>
      <c r="AK134" s="550">
        <v>15</v>
      </c>
      <c r="AL134" s="419">
        <v>29</v>
      </c>
      <c r="AM134" s="550"/>
      <c r="AN134" s="419"/>
      <c r="AO134" s="550">
        <v>34</v>
      </c>
      <c r="AP134" s="419"/>
      <c r="AQ134" s="420"/>
      <c r="AR134" s="419"/>
      <c r="AS134" s="550"/>
      <c r="AT134" s="419"/>
      <c r="AU134" s="420"/>
      <c r="AV134" s="419"/>
      <c r="AW134" s="420"/>
      <c r="AX134" s="419"/>
      <c r="AY134" s="420"/>
      <c r="AZ134" s="419"/>
      <c r="BA134" s="421"/>
      <c r="BB134" s="422">
        <v>6011536</v>
      </c>
      <c r="BC134" s="551">
        <v>5695383</v>
      </c>
      <c r="BD134" s="419">
        <v>8860867</v>
      </c>
      <c r="BE134" s="551">
        <v>8973459</v>
      </c>
      <c r="BF134" s="419">
        <v>13948210</v>
      </c>
      <c r="BG134" s="551">
        <v>14199995</v>
      </c>
      <c r="BH134" s="419">
        <v>1855923</v>
      </c>
      <c r="BI134" s="551">
        <v>1645350</v>
      </c>
      <c r="BJ134" s="419">
        <v>1278707</v>
      </c>
      <c r="BK134" s="552">
        <v>1494247</v>
      </c>
      <c r="BL134" s="419"/>
      <c r="BM134" s="423"/>
      <c r="BN134" s="370">
        <f t="shared" si="144"/>
        <v>601</v>
      </c>
      <c r="BO134" s="371">
        <f t="shared" si="145"/>
        <v>612</v>
      </c>
      <c r="BP134" s="372">
        <f t="shared" si="146"/>
        <v>1014</v>
      </c>
      <c r="BQ134" s="371">
        <f t="shared" si="147"/>
        <v>1108</v>
      </c>
      <c r="BR134" s="372">
        <f t="shared" si="148"/>
        <v>1727</v>
      </c>
      <c r="BS134" s="371">
        <f t="shared" si="149"/>
        <v>1886</v>
      </c>
      <c r="BT134" s="372">
        <f t="shared" si="150"/>
        <v>255</v>
      </c>
      <c r="BU134" s="371">
        <f t="shared" si="151"/>
        <v>280</v>
      </c>
      <c r="BV134" s="372">
        <f t="shared" si="152"/>
        <v>261</v>
      </c>
      <c r="BW134" s="371">
        <f t="shared" si="153"/>
        <v>340</v>
      </c>
      <c r="BX134" s="372">
        <f t="shared" si="154"/>
        <v>0</v>
      </c>
      <c r="BY134" s="371">
        <f t="shared" si="155"/>
        <v>0</v>
      </c>
      <c r="BZ134" s="370">
        <f t="shared" si="156"/>
        <v>10002.555740432612</v>
      </c>
      <c r="CA134" s="371">
        <f t="shared" si="157"/>
        <v>9306.1813725490192</v>
      </c>
      <c r="CB134" s="372">
        <f t="shared" si="158"/>
        <v>8738.5276134122287</v>
      </c>
      <c r="CC134" s="371">
        <f t="shared" si="159"/>
        <v>8098.7897111913353</v>
      </c>
      <c r="CD134" s="372">
        <f t="shared" si="160"/>
        <v>8076.5547191661844</v>
      </c>
      <c r="CE134" s="371">
        <f t="shared" si="161"/>
        <v>7529.1595970307526</v>
      </c>
      <c r="CF134" s="372">
        <f t="shared" si="162"/>
        <v>7278.1294117647058</v>
      </c>
      <c r="CG134" s="371">
        <f t="shared" si="163"/>
        <v>5876.25</v>
      </c>
      <c r="CH134" s="372">
        <f t="shared" si="164"/>
        <v>4899.2605363984676</v>
      </c>
      <c r="CI134" s="371">
        <f t="shared" si="165"/>
        <v>4394.8441176470587</v>
      </c>
      <c r="CJ134" s="372">
        <f t="shared" si="166"/>
        <v>0</v>
      </c>
      <c r="CK134" s="371">
        <f t="shared" si="167"/>
        <v>0</v>
      </c>
      <c r="CL134" s="370">
        <f t="shared" si="168"/>
        <v>90023.001663893505</v>
      </c>
      <c r="CM134" s="371">
        <f t="shared" si="169"/>
        <v>83755.632352941175</v>
      </c>
      <c r="CN134" s="372">
        <f t="shared" si="170"/>
        <v>78646.748520710054</v>
      </c>
      <c r="CO134" s="371">
        <f t="shared" si="171"/>
        <v>72889.107400722016</v>
      </c>
      <c r="CP134" s="372">
        <f t="shared" si="172"/>
        <v>72688.992472495665</v>
      </c>
      <c r="CQ134" s="371">
        <f t="shared" si="173"/>
        <v>67762.436373276767</v>
      </c>
      <c r="CR134" s="372">
        <f t="shared" si="174"/>
        <v>65503.164705882351</v>
      </c>
      <c r="CS134" s="371">
        <f t="shared" si="175"/>
        <v>52886.25</v>
      </c>
      <c r="CT134" s="372">
        <f t="shared" si="176"/>
        <v>44093.34482758621</v>
      </c>
      <c r="CU134" s="371">
        <f t="shared" si="177"/>
        <v>39553.597058823529</v>
      </c>
      <c r="CV134" s="372">
        <f t="shared" si="178"/>
        <v>0</v>
      </c>
      <c r="CW134" s="371">
        <f t="shared" si="179"/>
        <v>0</v>
      </c>
      <c r="CX134" s="372">
        <f t="shared" si="180"/>
        <v>74451.273646241141</v>
      </c>
      <c r="CY134" s="371">
        <f t="shared" si="181"/>
        <v>68056.508210215528</v>
      </c>
      <c r="CZ134" s="370">
        <f t="shared" si="182"/>
        <v>63</v>
      </c>
      <c r="DA134" s="371">
        <f t="shared" si="183"/>
        <v>58</v>
      </c>
      <c r="DB134" s="372">
        <f t="shared" si="184"/>
        <v>102</v>
      </c>
      <c r="DC134" s="371">
        <f t="shared" si="185"/>
        <v>101</v>
      </c>
      <c r="DD134" s="372">
        <f t="shared" si="186"/>
        <v>173</v>
      </c>
      <c r="DE134" s="371">
        <f t="shared" si="187"/>
        <v>171</v>
      </c>
      <c r="DF134" s="372">
        <f t="shared" si="188"/>
        <v>25</v>
      </c>
      <c r="DG134" s="371">
        <f t="shared" si="189"/>
        <v>25</v>
      </c>
      <c r="DH134" s="372">
        <f t="shared" si="190"/>
        <v>29</v>
      </c>
      <c r="DI134" s="371">
        <f t="shared" si="191"/>
        <v>34</v>
      </c>
      <c r="DJ134" s="372">
        <f t="shared" si="192"/>
        <v>0</v>
      </c>
      <c r="DK134" s="371">
        <f t="shared" si="193"/>
        <v>0</v>
      </c>
      <c r="DL134" s="372">
        <f t="shared" si="194"/>
        <v>392</v>
      </c>
      <c r="DM134" s="371">
        <f t="shared" si="195"/>
        <v>389</v>
      </c>
      <c r="DN134" s="370">
        <f t="shared" si="196"/>
        <v>5671449.1048252909</v>
      </c>
      <c r="DO134" s="371">
        <f t="shared" si="197"/>
        <v>4857826.676470588</v>
      </c>
      <c r="DP134" s="372">
        <f t="shared" si="198"/>
        <v>8021968.3491124259</v>
      </c>
      <c r="DQ134" s="371">
        <f t="shared" si="199"/>
        <v>7361799.8474729238</v>
      </c>
      <c r="DR134" s="372">
        <f t="shared" si="200"/>
        <v>12575195.697741751</v>
      </c>
      <c r="DS134" s="371">
        <f t="shared" si="201"/>
        <v>11587376.619830327</v>
      </c>
      <c r="DT134" s="372">
        <f t="shared" si="202"/>
        <v>1637579.1176470588</v>
      </c>
      <c r="DU134" s="371">
        <f t="shared" si="203"/>
        <v>1322156.25</v>
      </c>
      <c r="DV134" s="372">
        <f t="shared" si="204"/>
        <v>1278707</v>
      </c>
      <c r="DW134" s="371">
        <f t="shared" si="205"/>
        <v>1344822.3</v>
      </c>
      <c r="DX134" s="372">
        <f t="shared" si="206"/>
        <v>0</v>
      </c>
      <c r="DY134" s="371">
        <f t="shared" si="207"/>
        <v>0</v>
      </c>
      <c r="DZ134" s="372">
        <f t="shared" si="208"/>
        <v>29184899.269326527</v>
      </c>
      <c r="EA134" s="371">
        <f t="shared" si="209"/>
        <v>26473981.69377384</v>
      </c>
    </row>
    <row r="135" spans="1:131" ht="15">
      <c r="A135" s="545" t="s">
        <v>32</v>
      </c>
      <c r="B135" s="546" t="s">
        <v>648</v>
      </c>
      <c r="C135" s="547"/>
      <c r="D135" s="556">
        <v>482680</v>
      </c>
      <c r="E135" s="549">
        <v>4</v>
      </c>
      <c r="F135" s="419">
        <v>79</v>
      </c>
      <c r="G135" s="550"/>
      <c r="H135" s="419"/>
      <c r="I135" s="550">
        <v>88</v>
      </c>
      <c r="J135" s="419">
        <v>7</v>
      </c>
      <c r="K135" s="420"/>
      <c r="L135" s="419"/>
      <c r="M135" s="550">
        <v>13</v>
      </c>
      <c r="N135" s="419">
        <v>105</v>
      </c>
      <c r="O135" s="550"/>
      <c r="P135" s="419"/>
      <c r="Q135" s="550">
        <v>113</v>
      </c>
      <c r="R135" s="419">
        <v>14</v>
      </c>
      <c r="S135" s="420"/>
      <c r="T135" s="419"/>
      <c r="U135" s="550">
        <v>10</v>
      </c>
      <c r="V135" s="419">
        <v>164</v>
      </c>
      <c r="W135" s="550"/>
      <c r="X135" s="419"/>
      <c r="Y135" s="550">
        <v>168</v>
      </c>
      <c r="Z135" s="419">
        <v>3</v>
      </c>
      <c r="AA135" s="420"/>
      <c r="AB135" s="419"/>
      <c r="AC135" s="550">
        <v>6</v>
      </c>
      <c r="AD135" s="419">
        <v>1</v>
      </c>
      <c r="AE135" s="550"/>
      <c r="AF135" s="419"/>
      <c r="AG135" s="550">
        <v>1</v>
      </c>
      <c r="AH135" s="419">
        <v>3</v>
      </c>
      <c r="AI135" s="420"/>
      <c r="AJ135" s="419"/>
      <c r="AK135" s="550">
        <v>5</v>
      </c>
      <c r="AL135" s="419">
        <v>131</v>
      </c>
      <c r="AM135" s="550"/>
      <c r="AN135" s="419"/>
      <c r="AO135" s="550">
        <v>165</v>
      </c>
      <c r="AP135" s="419">
        <v>3</v>
      </c>
      <c r="AQ135" s="420"/>
      <c r="AR135" s="419"/>
      <c r="AS135" s="550">
        <v>1</v>
      </c>
      <c r="AT135" s="419"/>
      <c r="AU135" s="420"/>
      <c r="AV135" s="419"/>
      <c r="AW135" s="420"/>
      <c r="AX135" s="419"/>
      <c r="AY135" s="420"/>
      <c r="AZ135" s="419"/>
      <c r="BA135" s="421"/>
      <c r="BB135" s="422">
        <v>6505367</v>
      </c>
      <c r="BC135" s="551">
        <v>8086968</v>
      </c>
      <c r="BD135" s="419">
        <v>7632108</v>
      </c>
      <c r="BE135" s="551">
        <v>7917245</v>
      </c>
      <c r="BF135" s="419">
        <v>8838372</v>
      </c>
      <c r="BG135" s="551">
        <v>9725826</v>
      </c>
      <c r="BH135" s="419">
        <v>199209</v>
      </c>
      <c r="BI135" s="551">
        <v>313429</v>
      </c>
      <c r="BJ135" s="419">
        <v>5547251</v>
      </c>
      <c r="BK135" s="552">
        <v>6924077</v>
      </c>
      <c r="BL135" s="419"/>
      <c r="BM135" s="423"/>
      <c r="BN135" s="370">
        <f t="shared" si="144"/>
        <v>788</v>
      </c>
      <c r="BO135" s="371">
        <f t="shared" si="145"/>
        <v>1036</v>
      </c>
      <c r="BP135" s="372">
        <f t="shared" si="146"/>
        <v>1099</v>
      </c>
      <c r="BQ135" s="371">
        <f t="shared" si="147"/>
        <v>1250</v>
      </c>
      <c r="BR135" s="372">
        <f t="shared" si="148"/>
        <v>1509</v>
      </c>
      <c r="BS135" s="371">
        <f t="shared" si="149"/>
        <v>1752</v>
      </c>
      <c r="BT135" s="372">
        <f t="shared" si="150"/>
        <v>42</v>
      </c>
      <c r="BU135" s="371">
        <f t="shared" si="151"/>
        <v>70</v>
      </c>
      <c r="BV135" s="372">
        <f t="shared" si="152"/>
        <v>1212</v>
      </c>
      <c r="BW135" s="371">
        <f t="shared" si="153"/>
        <v>1662</v>
      </c>
      <c r="BX135" s="372">
        <f t="shared" si="154"/>
        <v>0</v>
      </c>
      <c r="BY135" s="371">
        <f t="shared" si="155"/>
        <v>0</v>
      </c>
      <c r="BZ135" s="370">
        <f t="shared" si="156"/>
        <v>8255.5418781725893</v>
      </c>
      <c r="CA135" s="371">
        <f t="shared" si="157"/>
        <v>7805.9536679536677</v>
      </c>
      <c r="CB135" s="372">
        <f t="shared" si="158"/>
        <v>6944.5932666060053</v>
      </c>
      <c r="CC135" s="371">
        <f t="shared" si="159"/>
        <v>6333.7960000000003</v>
      </c>
      <c r="CD135" s="372">
        <f t="shared" si="160"/>
        <v>5857.1053677932405</v>
      </c>
      <c r="CE135" s="371">
        <f t="shared" si="161"/>
        <v>5551.2705479452052</v>
      </c>
      <c r="CF135" s="372">
        <f t="shared" si="162"/>
        <v>4743.0714285714284</v>
      </c>
      <c r="CG135" s="371">
        <f t="shared" si="163"/>
        <v>4477.5571428571429</v>
      </c>
      <c r="CH135" s="372">
        <f t="shared" si="164"/>
        <v>4576.9397689768975</v>
      </c>
      <c r="CI135" s="371">
        <f t="shared" si="165"/>
        <v>4166.1113116726838</v>
      </c>
      <c r="CJ135" s="372">
        <f t="shared" si="166"/>
        <v>0</v>
      </c>
      <c r="CK135" s="371">
        <f t="shared" si="167"/>
        <v>0</v>
      </c>
      <c r="CL135" s="370">
        <f t="shared" si="168"/>
        <v>74299.876903553304</v>
      </c>
      <c r="CM135" s="371">
        <f t="shared" si="169"/>
        <v>70253.583011583003</v>
      </c>
      <c r="CN135" s="372">
        <f t="shared" si="170"/>
        <v>62501.339399454046</v>
      </c>
      <c r="CO135" s="371">
        <f t="shared" si="171"/>
        <v>57004.164000000004</v>
      </c>
      <c r="CP135" s="372">
        <f t="shared" si="172"/>
        <v>52713.948310139167</v>
      </c>
      <c r="CQ135" s="371">
        <f t="shared" si="173"/>
        <v>49961.434931506847</v>
      </c>
      <c r="CR135" s="372">
        <f t="shared" si="174"/>
        <v>42687.642857142855</v>
      </c>
      <c r="CS135" s="371">
        <f t="shared" si="175"/>
        <v>40298.014285714286</v>
      </c>
      <c r="CT135" s="372">
        <f t="shared" si="176"/>
        <v>41192.457920792076</v>
      </c>
      <c r="CU135" s="371">
        <f t="shared" si="177"/>
        <v>37495.001805054155</v>
      </c>
      <c r="CV135" s="372">
        <f t="shared" si="178"/>
        <v>0</v>
      </c>
      <c r="CW135" s="371">
        <f t="shared" si="179"/>
        <v>0</v>
      </c>
      <c r="CX135" s="372">
        <f t="shared" si="180"/>
        <v>55531.800201663857</v>
      </c>
      <c r="CY135" s="371">
        <f t="shared" si="181"/>
        <v>51344.512490535701</v>
      </c>
      <c r="CZ135" s="370">
        <f t="shared" si="182"/>
        <v>86</v>
      </c>
      <c r="DA135" s="371">
        <f t="shared" si="183"/>
        <v>101</v>
      </c>
      <c r="DB135" s="372">
        <f t="shared" si="184"/>
        <v>119</v>
      </c>
      <c r="DC135" s="371">
        <f t="shared" si="185"/>
        <v>123</v>
      </c>
      <c r="DD135" s="372">
        <f t="shared" si="186"/>
        <v>167</v>
      </c>
      <c r="DE135" s="371">
        <f t="shared" si="187"/>
        <v>174</v>
      </c>
      <c r="DF135" s="372">
        <f t="shared" si="188"/>
        <v>4</v>
      </c>
      <c r="DG135" s="371">
        <f t="shared" si="189"/>
        <v>6</v>
      </c>
      <c r="DH135" s="372">
        <f t="shared" si="190"/>
        <v>134</v>
      </c>
      <c r="DI135" s="371">
        <f t="shared" si="191"/>
        <v>166</v>
      </c>
      <c r="DJ135" s="372">
        <f t="shared" si="192"/>
        <v>0</v>
      </c>
      <c r="DK135" s="371">
        <f t="shared" si="193"/>
        <v>0</v>
      </c>
      <c r="DL135" s="372">
        <f t="shared" si="194"/>
        <v>510</v>
      </c>
      <c r="DM135" s="371">
        <f t="shared" si="195"/>
        <v>570</v>
      </c>
      <c r="DN135" s="370">
        <f t="shared" si="196"/>
        <v>6389789.4137055846</v>
      </c>
      <c r="DO135" s="371">
        <f t="shared" si="197"/>
        <v>7095611.8841698831</v>
      </c>
      <c r="DP135" s="372">
        <f t="shared" si="198"/>
        <v>7437659.3885350311</v>
      </c>
      <c r="DQ135" s="371">
        <f t="shared" si="199"/>
        <v>7011512.1720000003</v>
      </c>
      <c r="DR135" s="372">
        <f t="shared" si="200"/>
        <v>8803229.3677932415</v>
      </c>
      <c r="DS135" s="371">
        <f t="shared" si="201"/>
        <v>8693289.6780821905</v>
      </c>
      <c r="DT135" s="372">
        <f t="shared" si="202"/>
        <v>170750.57142857142</v>
      </c>
      <c r="DU135" s="371">
        <f t="shared" si="203"/>
        <v>241788.08571428573</v>
      </c>
      <c r="DV135" s="372">
        <f t="shared" si="204"/>
        <v>5519789.361386138</v>
      </c>
      <c r="DW135" s="371">
        <f t="shared" si="205"/>
        <v>6224170.2996389894</v>
      </c>
      <c r="DX135" s="372">
        <f t="shared" si="206"/>
        <v>0</v>
      </c>
      <c r="DY135" s="371">
        <f t="shared" si="207"/>
        <v>0</v>
      </c>
      <c r="DZ135" s="372">
        <f t="shared" si="208"/>
        <v>28321218.102848567</v>
      </c>
      <c r="EA135" s="371">
        <f t="shared" si="209"/>
        <v>29266372.119605348</v>
      </c>
    </row>
    <row r="136" spans="1:131" ht="15">
      <c r="A136" s="545" t="s">
        <v>32</v>
      </c>
      <c r="B136" s="546" t="s">
        <v>649</v>
      </c>
      <c r="C136" s="553" t="s">
        <v>893</v>
      </c>
      <c r="D136" s="548">
        <v>139719</v>
      </c>
      <c r="E136" s="555">
        <v>4</v>
      </c>
      <c r="F136" s="419">
        <v>18</v>
      </c>
      <c r="G136" s="550"/>
      <c r="H136" s="419"/>
      <c r="I136" s="550">
        <v>24</v>
      </c>
      <c r="J136" s="419">
        <v>7</v>
      </c>
      <c r="K136" s="420"/>
      <c r="L136" s="419"/>
      <c r="M136" s="550">
        <v>8</v>
      </c>
      <c r="N136" s="419">
        <v>20</v>
      </c>
      <c r="O136" s="550"/>
      <c r="P136" s="419"/>
      <c r="Q136" s="550">
        <v>35</v>
      </c>
      <c r="R136" s="419">
        <v>8</v>
      </c>
      <c r="S136" s="420"/>
      <c r="T136" s="419"/>
      <c r="U136" s="550">
        <v>7</v>
      </c>
      <c r="V136" s="419">
        <v>16</v>
      </c>
      <c r="W136" s="550"/>
      <c r="X136" s="419"/>
      <c r="Y136" s="550">
        <v>28</v>
      </c>
      <c r="Z136" s="419">
        <v>2</v>
      </c>
      <c r="AA136" s="420"/>
      <c r="AB136" s="419"/>
      <c r="AC136" s="550">
        <v>5</v>
      </c>
      <c r="AD136" s="419">
        <v>1</v>
      </c>
      <c r="AE136" s="550"/>
      <c r="AF136" s="419"/>
      <c r="AG136" s="550">
        <v>2</v>
      </c>
      <c r="AH136" s="419"/>
      <c r="AI136" s="420"/>
      <c r="AJ136" s="419"/>
      <c r="AK136" s="550"/>
      <c r="AL136" s="419">
        <v>8</v>
      </c>
      <c r="AM136" s="550"/>
      <c r="AN136" s="419"/>
      <c r="AO136" s="550">
        <v>11</v>
      </c>
      <c r="AP136" s="419"/>
      <c r="AQ136" s="420"/>
      <c r="AR136" s="419"/>
      <c r="AS136" s="550">
        <v>1</v>
      </c>
      <c r="AT136" s="419"/>
      <c r="AU136" s="420"/>
      <c r="AV136" s="419"/>
      <c r="AW136" s="420"/>
      <c r="AX136" s="419"/>
      <c r="AY136" s="420"/>
      <c r="AZ136" s="419"/>
      <c r="BA136" s="421"/>
      <c r="BB136" s="422">
        <v>2011726</v>
      </c>
      <c r="BC136" s="551">
        <v>2005278</v>
      </c>
      <c r="BD136" s="419">
        <v>1819823</v>
      </c>
      <c r="BE136" s="551">
        <v>1706783</v>
      </c>
      <c r="BF136" s="419">
        <v>962703</v>
      </c>
      <c r="BG136" s="551">
        <v>856310</v>
      </c>
      <c r="BH136" s="419">
        <v>60253</v>
      </c>
      <c r="BI136" s="551">
        <v>113042</v>
      </c>
      <c r="BJ136" s="419">
        <v>399387</v>
      </c>
      <c r="BK136" s="552">
        <v>251259</v>
      </c>
      <c r="BL136" s="419"/>
      <c r="BM136" s="423"/>
      <c r="BN136" s="370">
        <f t="shared" si="144"/>
        <v>239</v>
      </c>
      <c r="BO136" s="371">
        <f t="shared" si="145"/>
        <v>336</v>
      </c>
      <c r="BP136" s="372">
        <f t="shared" si="146"/>
        <v>268</v>
      </c>
      <c r="BQ136" s="371">
        <f t="shared" si="147"/>
        <v>434</v>
      </c>
      <c r="BR136" s="372">
        <f t="shared" si="148"/>
        <v>166</v>
      </c>
      <c r="BS136" s="371">
        <f t="shared" si="149"/>
        <v>340</v>
      </c>
      <c r="BT136" s="372">
        <f t="shared" si="150"/>
        <v>9</v>
      </c>
      <c r="BU136" s="371">
        <f t="shared" si="151"/>
        <v>20</v>
      </c>
      <c r="BV136" s="372">
        <f t="shared" si="152"/>
        <v>72</v>
      </c>
      <c r="BW136" s="371">
        <f t="shared" si="153"/>
        <v>122</v>
      </c>
      <c r="BX136" s="372">
        <f t="shared" si="154"/>
        <v>0</v>
      </c>
      <c r="BY136" s="371">
        <f t="shared" si="155"/>
        <v>0</v>
      </c>
      <c r="BZ136" s="370">
        <f t="shared" si="156"/>
        <v>8417.263598326359</v>
      </c>
      <c r="CA136" s="371">
        <f t="shared" si="157"/>
        <v>5968.0892857142853</v>
      </c>
      <c r="CB136" s="372">
        <f t="shared" si="158"/>
        <v>6790.3843283582091</v>
      </c>
      <c r="CC136" s="371">
        <f t="shared" si="159"/>
        <v>3932.6797235023041</v>
      </c>
      <c r="CD136" s="372">
        <f t="shared" si="160"/>
        <v>5799.4156626506028</v>
      </c>
      <c r="CE136" s="371">
        <f t="shared" si="161"/>
        <v>2518.5588235294117</v>
      </c>
      <c r="CF136" s="372">
        <f t="shared" si="162"/>
        <v>6694.7777777777774</v>
      </c>
      <c r="CG136" s="371">
        <f t="shared" si="163"/>
        <v>5652.1</v>
      </c>
      <c r="CH136" s="372">
        <f t="shared" si="164"/>
        <v>5547.041666666667</v>
      </c>
      <c r="CI136" s="371">
        <f t="shared" si="165"/>
        <v>2059.5</v>
      </c>
      <c r="CJ136" s="372">
        <f t="shared" si="166"/>
        <v>0</v>
      </c>
      <c r="CK136" s="371">
        <f t="shared" si="167"/>
        <v>0</v>
      </c>
      <c r="CL136" s="370">
        <f t="shared" si="168"/>
        <v>75755.372384937233</v>
      </c>
      <c r="CM136" s="371">
        <f t="shared" si="169"/>
        <v>53712.803571428565</v>
      </c>
      <c r="CN136" s="372">
        <f t="shared" si="170"/>
        <v>61113.458955223883</v>
      </c>
      <c r="CO136" s="371">
        <f t="shared" si="171"/>
        <v>35394.117511520737</v>
      </c>
      <c r="CP136" s="372">
        <f t="shared" si="172"/>
        <v>52194.740963855424</v>
      </c>
      <c r="CQ136" s="371">
        <f t="shared" si="173"/>
        <v>22667.029411764706</v>
      </c>
      <c r="CR136" s="372">
        <f t="shared" si="174"/>
        <v>60253</v>
      </c>
      <c r="CS136" s="371">
        <f t="shared" si="175"/>
        <v>50868.9</v>
      </c>
      <c r="CT136" s="372">
        <f t="shared" si="176"/>
        <v>49923.375</v>
      </c>
      <c r="CU136" s="371">
        <f t="shared" si="177"/>
        <v>18535.5</v>
      </c>
      <c r="CV136" s="372">
        <f t="shared" si="178"/>
        <v>0</v>
      </c>
      <c r="CW136" s="371">
        <f t="shared" si="179"/>
        <v>0</v>
      </c>
      <c r="CX136" s="372">
        <f t="shared" si="180"/>
        <v>62552.581221488712</v>
      </c>
      <c r="CY136" s="371">
        <f t="shared" si="181"/>
        <v>35351.557193039829</v>
      </c>
      <c r="CZ136" s="370">
        <f t="shared" si="182"/>
        <v>25</v>
      </c>
      <c r="DA136" s="371">
        <f t="shared" si="183"/>
        <v>32</v>
      </c>
      <c r="DB136" s="372">
        <f t="shared" si="184"/>
        <v>28</v>
      </c>
      <c r="DC136" s="371">
        <f t="shared" si="185"/>
        <v>42</v>
      </c>
      <c r="DD136" s="372">
        <f t="shared" si="186"/>
        <v>18</v>
      </c>
      <c r="DE136" s="371">
        <f t="shared" si="187"/>
        <v>33</v>
      </c>
      <c r="DF136" s="372">
        <f t="shared" si="188"/>
        <v>1</v>
      </c>
      <c r="DG136" s="371">
        <f t="shared" si="189"/>
        <v>2</v>
      </c>
      <c r="DH136" s="372">
        <f t="shared" si="190"/>
        <v>8</v>
      </c>
      <c r="DI136" s="371">
        <f t="shared" si="191"/>
        <v>12</v>
      </c>
      <c r="DJ136" s="372">
        <f t="shared" si="192"/>
        <v>0</v>
      </c>
      <c r="DK136" s="371">
        <f t="shared" si="193"/>
        <v>0</v>
      </c>
      <c r="DL136" s="372">
        <f t="shared" si="194"/>
        <v>80</v>
      </c>
      <c r="DM136" s="371">
        <f t="shared" si="195"/>
        <v>121</v>
      </c>
      <c r="DN136" s="370">
        <f t="shared" si="196"/>
        <v>1893884.3096234307</v>
      </c>
      <c r="DO136" s="371">
        <f t="shared" si="197"/>
        <v>1718809.7142857141</v>
      </c>
      <c r="DP136" s="372">
        <f t="shared" si="198"/>
        <v>1711176.8507462686</v>
      </c>
      <c r="DQ136" s="371">
        <f t="shared" si="199"/>
        <v>1486552.935483871</v>
      </c>
      <c r="DR136" s="372">
        <f t="shared" si="200"/>
        <v>939505.3373493976</v>
      </c>
      <c r="DS136" s="371">
        <f t="shared" si="201"/>
        <v>748011.9705882353</v>
      </c>
      <c r="DT136" s="372">
        <f t="shared" si="202"/>
        <v>60253</v>
      </c>
      <c r="DU136" s="371">
        <f t="shared" si="203"/>
        <v>101737.8</v>
      </c>
      <c r="DV136" s="372">
        <f t="shared" si="204"/>
        <v>399387</v>
      </c>
      <c r="DW136" s="371">
        <f t="shared" si="205"/>
        <v>222426</v>
      </c>
      <c r="DX136" s="372">
        <f t="shared" si="206"/>
        <v>0</v>
      </c>
      <c r="DY136" s="371">
        <f t="shared" si="207"/>
        <v>0</v>
      </c>
      <c r="DZ136" s="372">
        <f t="shared" si="208"/>
        <v>5004206.497719097</v>
      </c>
      <c r="EA136" s="371">
        <f t="shared" si="209"/>
        <v>4277538.4203578196</v>
      </c>
    </row>
    <row r="137" spans="1:131" ht="15">
      <c r="A137" s="545" t="s">
        <v>32</v>
      </c>
      <c r="B137" s="546" t="s">
        <v>650</v>
      </c>
      <c r="C137" s="547" t="s">
        <v>423</v>
      </c>
      <c r="D137" s="548">
        <v>139764</v>
      </c>
      <c r="E137" s="549">
        <v>5</v>
      </c>
      <c r="F137" s="419">
        <v>25</v>
      </c>
      <c r="G137" s="550"/>
      <c r="H137" s="419"/>
      <c r="I137" s="550">
        <v>25</v>
      </c>
      <c r="J137" s="419">
        <v>1</v>
      </c>
      <c r="K137" s="420"/>
      <c r="L137" s="419"/>
      <c r="M137" s="550">
        <v>1</v>
      </c>
      <c r="N137" s="419">
        <v>28</v>
      </c>
      <c r="O137" s="550"/>
      <c r="P137" s="419"/>
      <c r="Q137" s="550">
        <v>32</v>
      </c>
      <c r="R137" s="419"/>
      <c r="S137" s="420"/>
      <c r="T137" s="419"/>
      <c r="U137" s="550"/>
      <c r="V137" s="419">
        <v>24</v>
      </c>
      <c r="W137" s="550"/>
      <c r="X137" s="419"/>
      <c r="Y137" s="550">
        <v>21</v>
      </c>
      <c r="Z137" s="419"/>
      <c r="AA137" s="420"/>
      <c r="AB137" s="419"/>
      <c r="AC137" s="550">
        <v>1</v>
      </c>
      <c r="AD137" s="419">
        <v>4</v>
      </c>
      <c r="AE137" s="550"/>
      <c r="AF137" s="419"/>
      <c r="AG137" s="550">
        <v>3</v>
      </c>
      <c r="AH137" s="419"/>
      <c r="AI137" s="420"/>
      <c r="AJ137" s="419"/>
      <c r="AK137" s="550">
        <v>2</v>
      </c>
      <c r="AL137" s="419">
        <v>25</v>
      </c>
      <c r="AM137" s="550"/>
      <c r="AN137" s="419"/>
      <c r="AO137" s="550">
        <v>22</v>
      </c>
      <c r="AP137" s="419"/>
      <c r="AQ137" s="420"/>
      <c r="AR137" s="419"/>
      <c r="AS137" s="550"/>
      <c r="AT137" s="419"/>
      <c r="AU137" s="420"/>
      <c r="AV137" s="419"/>
      <c r="AW137" s="420"/>
      <c r="AX137" s="419"/>
      <c r="AY137" s="420"/>
      <c r="AZ137" s="419"/>
      <c r="BA137" s="421"/>
      <c r="BB137" s="422">
        <v>1797128</v>
      </c>
      <c r="BC137" s="551">
        <v>1781340</v>
      </c>
      <c r="BD137" s="419">
        <v>1661119</v>
      </c>
      <c r="BE137" s="551">
        <v>1831072</v>
      </c>
      <c r="BF137" s="419">
        <v>1340416</v>
      </c>
      <c r="BG137" s="551">
        <v>1320733</v>
      </c>
      <c r="BH137" s="419">
        <v>158370</v>
      </c>
      <c r="BI137" s="551">
        <v>304652</v>
      </c>
      <c r="BJ137" s="419">
        <v>1252048</v>
      </c>
      <c r="BK137" s="552">
        <v>1098388</v>
      </c>
      <c r="BL137" s="419"/>
      <c r="BM137" s="423"/>
      <c r="BN137" s="370">
        <f t="shared" ref="BN137:BN200" si="210">((F137*9)+(H137*10)+(J137*11)+(L137*12))</f>
        <v>236</v>
      </c>
      <c r="BO137" s="371">
        <f t="shared" ref="BO137:BO200" si="211">((G137*9)+(I137*10)+(K137*11)+(M137*12))</f>
        <v>262</v>
      </c>
      <c r="BP137" s="372">
        <f t="shared" ref="BP137:BP200" si="212">((N137*9)+(P137*10)+(R137*11)+(T137*12))</f>
        <v>252</v>
      </c>
      <c r="BQ137" s="371">
        <f t="shared" ref="BQ137:BQ200" si="213">((O137*9)+(Q137*10)+(S137*11)+(U137*12))</f>
        <v>320</v>
      </c>
      <c r="BR137" s="372">
        <f t="shared" ref="BR137:BR200" si="214">((V137*9)+(X137*10)+(Z137*11)+(AB137*12))</f>
        <v>216</v>
      </c>
      <c r="BS137" s="371">
        <f t="shared" ref="BS137:BS200" si="215">((W137*9)+(Y137*10)+(AA137*11)+(AC137*12))</f>
        <v>222</v>
      </c>
      <c r="BT137" s="372">
        <f t="shared" ref="BT137:BT200" si="216">((AD137*9)+(AF137*10)+(AH137*11)+(AJ137*12))</f>
        <v>36</v>
      </c>
      <c r="BU137" s="371">
        <f t="shared" ref="BU137:BU200" si="217">((AE137*9)+(AG137*10)+(AI137*11)+(AK137*12))</f>
        <v>54</v>
      </c>
      <c r="BV137" s="372">
        <f t="shared" ref="BV137:BV200" si="218">((AL137*9)+(AN137*10)+(AP137*11)+(AR137*12))</f>
        <v>225</v>
      </c>
      <c r="BW137" s="371">
        <f t="shared" ref="BW137:BW200" si="219">((AM137*9)+(AO137*10)+(AQ137*11)+(AS137*12))</f>
        <v>220</v>
      </c>
      <c r="BX137" s="372">
        <f t="shared" ref="BX137:BX200" si="220">((AT137*9)+(AV137*10)+(AX137*11)+(AZ137*12))</f>
        <v>0</v>
      </c>
      <c r="BY137" s="371">
        <f t="shared" ref="BY137:BY200" si="221">((AU137*9)+(AW137*10)+(AY137*11)+(BA137*12))</f>
        <v>0</v>
      </c>
      <c r="BZ137" s="370">
        <f t="shared" ref="BZ137:BZ200" si="222">IF(BN137&gt;0,BB137/BN137,)</f>
        <v>7614.9491525423728</v>
      </c>
      <c r="CA137" s="371">
        <f t="shared" ref="CA137:CA200" si="223">IF(BO137&gt;0,BC137/BO137,)</f>
        <v>6799.0076335877866</v>
      </c>
      <c r="CB137" s="372">
        <f t="shared" ref="CB137:CB200" si="224">IF(BP137&gt;0,BD137/BP137,)</f>
        <v>6591.7420634920636</v>
      </c>
      <c r="CC137" s="371">
        <f t="shared" ref="CC137:CC200" si="225">IF(BQ137&gt;0,BE137/BQ137,)</f>
        <v>5722.1</v>
      </c>
      <c r="CD137" s="372">
        <f t="shared" ref="CD137:CD200" si="226">IF(BR137&gt;0,BF137/BR137,)</f>
        <v>6205.6296296296296</v>
      </c>
      <c r="CE137" s="371">
        <f t="shared" ref="CE137:CE200" si="227">IF(BS137&gt;0,BG137/BS137,)</f>
        <v>5949.2477477477478</v>
      </c>
      <c r="CF137" s="372">
        <f t="shared" ref="CF137:CF200" si="228">IF(BT137&gt;0,BH137/BT137,)</f>
        <v>4399.166666666667</v>
      </c>
      <c r="CG137" s="371">
        <f t="shared" ref="CG137:CG200" si="229">IF(BU137&gt;0,BI137/BU137,)</f>
        <v>5641.7037037037035</v>
      </c>
      <c r="CH137" s="372">
        <f t="shared" ref="CH137:CH200" si="230">IF(BV137&gt;0,BJ137/BV137,)</f>
        <v>5564.6577777777775</v>
      </c>
      <c r="CI137" s="371">
        <f t="shared" ref="CI137:CI200" si="231">IF(BW137&gt;0,BK137/BW137,)</f>
        <v>4992.6727272727276</v>
      </c>
      <c r="CJ137" s="372">
        <f t="shared" ref="CJ137:CJ200" si="232">IF(BX137&gt;0,BL137/BX137,)</f>
        <v>0</v>
      </c>
      <c r="CK137" s="371">
        <f t="shared" ref="CK137:CK200" si="233">IF(BY137&gt;0,BM137/BY137,)</f>
        <v>0</v>
      </c>
      <c r="CL137" s="370">
        <f t="shared" ref="CL137:CL200" si="234">+BZ137*9</f>
        <v>68534.542372881348</v>
      </c>
      <c r="CM137" s="371">
        <f t="shared" ref="CM137:CM200" si="235">+CA137*9</f>
        <v>61191.068702290082</v>
      </c>
      <c r="CN137" s="372">
        <f t="shared" ref="CN137:CN200" si="236">+CB137*9</f>
        <v>59325.678571428572</v>
      </c>
      <c r="CO137" s="371">
        <f t="shared" ref="CO137:CO200" si="237">+CC137*9</f>
        <v>51498.9</v>
      </c>
      <c r="CP137" s="372">
        <f t="shared" ref="CP137:CP200" si="238">+CD137*9</f>
        <v>55850.666666666664</v>
      </c>
      <c r="CQ137" s="371">
        <f t="shared" ref="CQ137:CQ200" si="239">+CE137*9</f>
        <v>53543.229729729734</v>
      </c>
      <c r="CR137" s="372">
        <f t="shared" ref="CR137:CR200" si="240">+CF137*9</f>
        <v>39592.5</v>
      </c>
      <c r="CS137" s="371">
        <f t="shared" ref="CS137:CS200" si="241">+CG137*9</f>
        <v>50775.333333333328</v>
      </c>
      <c r="CT137" s="372">
        <f t="shared" ref="CT137:CT200" si="242">+CH137*9</f>
        <v>50081.919999999998</v>
      </c>
      <c r="CU137" s="371">
        <f t="shared" ref="CU137:CU200" si="243">+CI137*9</f>
        <v>44934.05454545455</v>
      </c>
      <c r="CV137" s="372">
        <f t="shared" ref="CV137:CV200" si="244">+CJ137*9</f>
        <v>0</v>
      </c>
      <c r="CW137" s="371">
        <f t="shared" ref="CW137:CW200" si="245">+CK137*9</f>
        <v>0</v>
      </c>
      <c r="CX137" s="372">
        <f t="shared" ref="CX137:CX200" si="246">IF(DL137&gt;0,((CL137*CZ137)+(CN137*DB137)+(CP137*DD137)+(CR137*DF137)+(CT137*DH137)+(CV137*DJ137))/DL137,)</f>
        <v>57886.458894345007</v>
      </c>
      <c r="CY137" s="371">
        <f t="shared" ref="CY137:CY200" si="247">IF(DM137&gt;0,((CM137*DA137)+(CO137*DC137)+(CQ137*DE137)+(CS137*DG137)+(CU137*DI137)+(CW137*DK137))/DM137,)</f>
        <v>52890.743055890314</v>
      </c>
      <c r="CZ137" s="370">
        <f t="shared" ref="CZ137:CZ200" si="248">+F137+H137+J137+L137</f>
        <v>26</v>
      </c>
      <c r="DA137" s="371">
        <f t="shared" ref="DA137:DA200" si="249">+G137+I137+K137+M137</f>
        <v>26</v>
      </c>
      <c r="DB137" s="372">
        <f t="shared" ref="DB137:DB200" si="250">+N137+P137+R137+T137</f>
        <v>28</v>
      </c>
      <c r="DC137" s="371">
        <f t="shared" ref="DC137:DC200" si="251">+O137+Q137+S137+U137</f>
        <v>32</v>
      </c>
      <c r="DD137" s="372">
        <f t="shared" ref="DD137:DD200" si="252">+V137+X137+Z137+AB137</f>
        <v>24</v>
      </c>
      <c r="DE137" s="371">
        <f t="shared" ref="DE137:DE200" si="253">+W137+Y137+AA137+AC137</f>
        <v>22</v>
      </c>
      <c r="DF137" s="372">
        <f t="shared" ref="DF137:DF200" si="254">+AD137+AF137+AH137+AJ137</f>
        <v>4</v>
      </c>
      <c r="DG137" s="371">
        <f t="shared" ref="DG137:DG200" si="255">+AE137+AG137+AI137+AK137</f>
        <v>5</v>
      </c>
      <c r="DH137" s="372">
        <f t="shared" ref="DH137:DH200" si="256">+AL137+AN137+AP137+AR137</f>
        <v>25</v>
      </c>
      <c r="DI137" s="371">
        <f t="shared" ref="DI137:DI200" si="257">+AM137+AO137+AQ137+AS137</f>
        <v>22</v>
      </c>
      <c r="DJ137" s="372">
        <f t="shared" ref="DJ137:DJ200" si="258">+AT137+AV137+AX137+AZ137</f>
        <v>0</v>
      </c>
      <c r="DK137" s="371">
        <f t="shared" ref="DK137:DK200" si="259">+AU137+AW137+AY137+BA137</f>
        <v>0</v>
      </c>
      <c r="DL137" s="372">
        <f t="shared" ref="DL137:DL200" si="260">+CZ137+DB137+DD137+DF137+DH137+DJ137</f>
        <v>107</v>
      </c>
      <c r="DM137" s="371">
        <f t="shared" ref="DM137:DM200" si="261">+DA137+DC137+DE137+DG137+DI137+DK137</f>
        <v>107</v>
      </c>
      <c r="DN137" s="370">
        <f t="shared" ref="DN137:DN200" si="262">+CZ137*CL137</f>
        <v>1781898.101694915</v>
      </c>
      <c r="DO137" s="371">
        <f t="shared" ref="DO137:DO200" si="263">+DA137*CM137</f>
        <v>1590967.7862595422</v>
      </c>
      <c r="DP137" s="372">
        <f t="shared" ref="DP137:DP200" si="264">+DB137*CN137</f>
        <v>1661119</v>
      </c>
      <c r="DQ137" s="371">
        <f t="shared" ref="DQ137:DQ200" si="265">+DC137*CO137</f>
        <v>1647964.8</v>
      </c>
      <c r="DR137" s="372">
        <f t="shared" ref="DR137:DR200" si="266">+DD137*CP137</f>
        <v>1340416</v>
      </c>
      <c r="DS137" s="371">
        <f t="shared" ref="DS137:DS200" si="267">+DE137*CQ137</f>
        <v>1177951.0540540542</v>
      </c>
      <c r="DT137" s="372">
        <f t="shared" ref="DT137:DT200" si="268">+DF137*CR137</f>
        <v>158370</v>
      </c>
      <c r="DU137" s="371">
        <f t="shared" ref="DU137:DU200" si="269">+DG137*CS137</f>
        <v>253876.66666666663</v>
      </c>
      <c r="DV137" s="372">
        <f t="shared" ref="DV137:DV200" si="270">+DH137*CT137</f>
        <v>1252048</v>
      </c>
      <c r="DW137" s="371">
        <f t="shared" ref="DW137:DW200" si="271">+DI137*CU137</f>
        <v>988549.20000000007</v>
      </c>
      <c r="DX137" s="372">
        <f t="shared" ref="DX137:DX200" si="272">+DJ137*CV137</f>
        <v>0</v>
      </c>
      <c r="DY137" s="371">
        <f t="shared" ref="DY137:DY200" si="273">+DK137*CW137</f>
        <v>0</v>
      </c>
      <c r="DZ137" s="372">
        <f t="shared" ref="DZ137:DZ200" si="274">+DL137*CX137</f>
        <v>6193851.1016949154</v>
      </c>
      <c r="EA137" s="371">
        <f t="shared" ref="EA137:EA200" si="275">+DM137*CY137</f>
        <v>5659309.5069802636</v>
      </c>
    </row>
    <row r="138" spans="1:131" ht="15">
      <c r="A138" s="545" t="s">
        <v>32</v>
      </c>
      <c r="B138" s="546" t="s">
        <v>651</v>
      </c>
      <c r="C138" s="547"/>
      <c r="D138" s="548">
        <v>140960</v>
      </c>
      <c r="E138" s="549">
        <v>5</v>
      </c>
      <c r="F138" s="419">
        <v>23</v>
      </c>
      <c r="G138" s="550"/>
      <c r="H138" s="419"/>
      <c r="I138" s="550">
        <v>24</v>
      </c>
      <c r="J138" s="419">
        <v>4</v>
      </c>
      <c r="K138" s="420"/>
      <c r="L138" s="419"/>
      <c r="M138" s="550">
        <v>4</v>
      </c>
      <c r="N138" s="419">
        <v>35</v>
      </c>
      <c r="O138" s="550"/>
      <c r="P138" s="419"/>
      <c r="Q138" s="550">
        <v>38</v>
      </c>
      <c r="R138" s="419">
        <v>3</v>
      </c>
      <c r="S138" s="420"/>
      <c r="T138" s="419"/>
      <c r="U138" s="550">
        <v>3</v>
      </c>
      <c r="V138" s="419">
        <v>64</v>
      </c>
      <c r="W138" s="550"/>
      <c r="X138" s="419"/>
      <c r="Y138" s="550">
        <v>61</v>
      </c>
      <c r="Z138" s="419">
        <v>5</v>
      </c>
      <c r="AA138" s="420"/>
      <c r="AB138" s="419"/>
      <c r="AC138" s="550">
        <v>5</v>
      </c>
      <c r="AD138" s="419">
        <v>55</v>
      </c>
      <c r="AE138" s="550"/>
      <c r="AF138" s="419"/>
      <c r="AG138" s="550">
        <v>54</v>
      </c>
      <c r="AH138" s="419">
        <v>5</v>
      </c>
      <c r="AI138" s="420"/>
      <c r="AJ138" s="419"/>
      <c r="AK138" s="550">
        <v>5</v>
      </c>
      <c r="AL138" s="419">
        <v>14</v>
      </c>
      <c r="AM138" s="550"/>
      <c r="AN138" s="419"/>
      <c r="AO138" s="550">
        <v>12</v>
      </c>
      <c r="AP138" s="419">
        <v>1</v>
      </c>
      <c r="AQ138" s="420"/>
      <c r="AR138" s="419"/>
      <c r="AS138" s="550">
        <v>1</v>
      </c>
      <c r="AT138" s="419"/>
      <c r="AU138" s="420"/>
      <c r="AV138" s="419"/>
      <c r="AW138" s="420"/>
      <c r="AX138" s="419"/>
      <c r="AY138" s="420"/>
      <c r="AZ138" s="419"/>
      <c r="BA138" s="421"/>
      <c r="BB138" s="422">
        <v>2114211</v>
      </c>
      <c r="BC138" s="551">
        <v>2150287</v>
      </c>
      <c r="BD138" s="419">
        <v>2526588</v>
      </c>
      <c r="BE138" s="551">
        <v>2667806</v>
      </c>
      <c r="BF138" s="419">
        <v>3997741</v>
      </c>
      <c r="BG138" s="551">
        <v>3796239</v>
      </c>
      <c r="BH138" s="419">
        <v>2304811</v>
      </c>
      <c r="BI138" s="551">
        <v>2270761</v>
      </c>
      <c r="BJ138" s="419">
        <v>586105</v>
      </c>
      <c r="BK138" s="552">
        <v>546641</v>
      </c>
      <c r="BL138" s="419"/>
      <c r="BM138" s="423"/>
      <c r="BN138" s="370">
        <f t="shared" si="210"/>
        <v>251</v>
      </c>
      <c r="BO138" s="371">
        <f t="shared" si="211"/>
        <v>288</v>
      </c>
      <c r="BP138" s="372">
        <f t="shared" si="212"/>
        <v>348</v>
      </c>
      <c r="BQ138" s="371">
        <f t="shared" si="213"/>
        <v>416</v>
      </c>
      <c r="BR138" s="372">
        <f t="shared" si="214"/>
        <v>631</v>
      </c>
      <c r="BS138" s="371">
        <f t="shared" si="215"/>
        <v>670</v>
      </c>
      <c r="BT138" s="372">
        <f t="shared" si="216"/>
        <v>550</v>
      </c>
      <c r="BU138" s="371">
        <f t="shared" si="217"/>
        <v>600</v>
      </c>
      <c r="BV138" s="372">
        <f t="shared" si="218"/>
        <v>137</v>
      </c>
      <c r="BW138" s="371">
        <f t="shared" si="219"/>
        <v>132</v>
      </c>
      <c r="BX138" s="372">
        <f t="shared" si="220"/>
        <v>0</v>
      </c>
      <c r="BY138" s="371">
        <f t="shared" si="221"/>
        <v>0</v>
      </c>
      <c r="BZ138" s="370">
        <f t="shared" si="222"/>
        <v>8423.1513944223116</v>
      </c>
      <c r="CA138" s="371">
        <f t="shared" si="223"/>
        <v>7466.2743055555557</v>
      </c>
      <c r="CB138" s="372">
        <f t="shared" si="224"/>
        <v>7260.3103448275861</v>
      </c>
      <c r="CC138" s="371">
        <f t="shared" si="225"/>
        <v>6412.9951923076924</v>
      </c>
      <c r="CD138" s="372">
        <f t="shared" si="226"/>
        <v>6335.5641838351821</v>
      </c>
      <c r="CE138" s="371">
        <f t="shared" si="227"/>
        <v>5666.0283582089551</v>
      </c>
      <c r="CF138" s="372">
        <f t="shared" si="228"/>
        <v>4190.5654545454545</v>
      </c>
      <c r="CG138" s="371">
        <f t="shared" si="229"/>
        <v>3784.6016666666665</v>
      </c>
      <c r="CH138" s="372">
        <f t="shared" si="230"/>
        <v>4278.1386861313867</v>
      </c>
      <c r="CI138" s="371">
        <f t="shared" si="231"/>
        <v>4141.219696969697</v>
      </c>
      <c r="CJ138" s="372">
        <f t="shared" si="232"/>
        <v>0</v>
      </c>
      <c r="CK138" s="371">
        <f t="shared" si="233"/>
        <v>0</v>
      </c>
      <c r="CL138" s="370">
        <f t="shared" si="234"/>
        <v>75808.362549800804</v>
      </c>
      <c r="CM138" s="371">
        <f t="shared" si="235"/>
        <v>67196.46875</v>
      </c>
      <c r="CN138" s="372">
        <f t="shared" si="236"/>
        <v>65342.793103448275</v>
      </c>
      <c r="CO138" s="371">
        <f t="shared" si="237"/>
        <v>57716.956730769234</v>
      </c>
      <c r="CP138" s="372">
        <f t="shared" si="238"/>
        <v>57020.077654516637</v>
      </c>
      <c r="CQ138" s="371">
        <f t="shared" si="239"/>
        <v>50994.255223880595</v>
      </c>
      <c r="CR138" s="372">
        <f t="shared" si="240"/>
        <v>37715.089090909089</v>
      </c>
      <c r="CS138" s="371">
        <f t="shared" si="241"/>
        <v>34061.415000000001</v>
      </c>
      <c r="CT138" s="372">
        <f t="shared" si="242"/>
        <v>38503.248175182482</v>
      </c>
      <c r="CU138" s="371">
        <f t="shared" si="243"/>
        <v>37270.977272727272</v>
      </c>
      <c r="CV138" s="372">
        <f t="shared" si="244"/>
        <v>0</v>
      </c>
      <c r="CW138" s="371">
        <f t="shared" si="245"/>
        <v>0</v>
      </c>
      <c r="CX138" s="372">
        <f t="shared" si="246"/>
        <v>54089.432311098499</v>
      </c>
      <c r="CY138" s="371">
        <f t="shared" si="247"/>
        <v>48829.291716343541</v>
      </c>
      <c r="CZ138" s="370">
        <f t="shared" si="248"/>
        <v>27</v>
      </c>
      <c r="DA138" s="371">
        <f t="shared" si="249"/>
        <v>28</v>
      </c>
      <c r="DB138" s="372">
        <f t="shared" si="250"/>
        <v>38</v>
      </c>
      <c r="DC138" s="371">
        <f t="shared" si="251"/>
        <v>41</v>
      </c>
      <c r="DD138" s="372">
        <f t="shared" si="252"/>
        <v>69</v>
      </c>
      <c r="DE138" s="371">
        <f t="shared" si="253"/>
        <v>66</v>
      </c>
      <c r="DF138" s="372">
        <f t="shared" si="254"/>
        <v>60</v>
      </c>
      <c r="DG138" s="371">
        <f t="shared" si="255"/>
        <v>59</v>
      </c>
      <c r="DH138" s="372">
        <f t="shared" si="256"/>
        <v>15</v>
      </c>
      <c r="DI138" s="371">
        <f t="shared" si="257"/>
        <v>13</v>
      </c>
      <c r="DJ138" s="372">
        <f t="shared" si="258"/>
        <v>0</v>
      </c>
      <c r="DK138" s="371">
        <f t="shared" si="259"/>
        <v>0</v>
      </c>
      <c r="DL138" s="372">
        <f t="shared" si="260"/>
        <v>209</v>
      </c>
      <c r="DM138" s="371">
        <f t="shared" si="261"/>
        <v>207</v>
      </c>
      <c r="DN138" s="370">
        <f t="shared" si="262"/>
        <v>2046825.7888446217</v>
      </c>
      <c r="DO138" s="371">
        <f t="shared" si="263"/>
        <v>1881501.125</v>
      </c>
      <c r="DP138" s="372">
        <f t="shared" si="264"/>
        <v>2483026.1379310344</v>
      </c>
      <c r="DQ138" s="371">
        <f t="shared" si="265"/>
        <v>2366395.2259615385</v>
      </c>
      <c r="DR138" s="372">
        <f t="shared" si="266"/>
        <v>3934385.3581616478</v>
      </c>
      <c r="DS138" s="371">
        <f t="shared" si="267"/>
        <v>3365620.8447761191</v>
      </c>
      <c r="DT138" s="372">
        <f t="shared" si="268"/>
        <v>2262905.3454545452</v>
      </c>
      <c r="DU138" s="371">
        <f t="shared" si="269"/>
        <v>2009623.4850000001</v>
      </c>
      <c r="DV138" s="372">
        <f t="shared" si="270"/>
        <v>577548.72262773721</v>
      </c>
      <c r="DW138" s="371">
        <f t="shared" si="271"/>
        <v>484522.70454545453</v>
      </c>
      <c r="DX138" s="372">
        <f t="shared" si="272"/>
        <v>0</v>
      </c>
      <c r="DY138" s="371">
        <f t="shared" si="273"/>
        <v>0</v>
      </c>
      <c r="DZ138" s="372">
        <f t="shared" si="274"/>
        <v>11304691.353019586</v>
      </c>
      <c r="EA138" s="371">
        <f t="shared" si="275"/>
        <v>10107663.385283113</v>
      </c>
    </row>
    <row r="139" spans="1:131" ht="15">
      <c r="A139" s="545" t="s">
        <v>32</v>
      </c>
      <c r="B139" s="546" t="s">
        <v>652</v>
      </c>
      <c r="C139" s="553"/>
      <c r="D139" s="548">
        <v>139463</v>
      </c>
      <c r="E139" s="559">
        <v>6</v>
      </c>
      <c r="F139" s="419">
        <v>18</v>
      </c>
      <c r="G139" s="550"/>
      <c r="H139" s="419"/>
      <c r="I139" s="550">
        <v>24</v>
      </c>
      <c r="J139" s="419"/>
      <c r="K139" s="420"/>
      <c r="L139" s="419"/>
      <c r="M139" s="550"/>
      <c r="N139" s="419">
        <v>63</v>
      </c>
      <c r="O139" s="550"/>
      <c r="P139" s="419"/>
      <c r="Q139" s="550">
        <v>67</v>
      </c>
      <c r="R139" s="419"/>
      <c r="S139" s="420"/>
      <c r="T139" s="419"/>
      <c r="U139" s="550"/>
      <c r="V139" s="419">
        <v>60</v>
      </c>
      <c r="W139" s="550"/>
      <c r="X139" s="419"/>
      <c r="Y139" s="550">
        <v>51</v>
      </c>
      <c r="Z139" s="419"/>
      <c r="AA139" s="420"/>
      <c r="AB139" s="419"/>
      <c r="AC139" s="550"/>
      <c r="AD139" s="419">
        <v>8</v>
      </c>
      <c r="AE139" s="550"/>
      <c r="AF139" s="419"/>
      <c r="AG139" s="550">
        <v>5</v>
      </c>
      <c r="AH139" s="419"/>
      <c r="AI139" s="420"/>
      <c r="AJ139" s="419"/>
      <c r="AK139" s="550"/>
      <c r="AL139" s="419">
        <v>11</v>
      </c>
      <c r="AM139" s="550"/>
      <c r="AN139" s="419"/>
      <c r="AO139" s="550">
        <v>14</v>
      </c>
      <c r="AP139" s="419"/>
      <c r="AQ139" s="420"/>
      <c r="AR139" s="419"/>
      <c r="AS139" s="550"/>
      <c r="AT139" s="419"/>
      <c r="AU139" s="420"/>
      <c r="AV139" s="419"/>
      <c r="AW139" s="420"/>
      <c r="AX139" s="419"/>
      <c r="AY139" s="420"/>
      <c r="AZ139" s="419"/>
      <c r="BA139" s="421"/>
      <c r="BB139" s="422">
        <v>1299712</v>
      </c>
      <c r="BC139" s="551">
        <v>1693519</v>
      </c>
      <c r="BD139" s="419">
        <v>3370032</v>
      </c>
      <c r="BE139" s="551">
        <v>3575049</v>
      </c>
      <c r="BF139" s="419">
        <v>3049720</v>
      </c>
      <c r="BG139" s="551">
        <v>2740723</v>
      </c>
      <c r="BH139" s="419">
        <v>392384</v>
      </c>
      <c r="BI139" s="551">
        <v>249943</v>
      </c>
      <c r="BJ139" s="419">
        <v>416550</v>
      </c>
      <c r="BK139" s="552">
        <v>546627</v>
      </c>
      <c r="BL139" s="419"/>
      <c r="BM139" s="423"/>
      <c r="BN139" s="370">
        <f t="shared" si="210"/>
        <v>162</v>
      </c>
      <c r="BO139" s="371">
        <f t="shared" si="211"/>
        <v>240</v>
      </c>
      <c r="BP139" s="372">
        <f t="shared" si="212"/>
        <v>567</v>
      </c>
      <c r="BQ139" s="371">
        <f t="shared" si="213"/>
        <v>670</v>
      </c>
      <c r="BR139" s="372">
        <f t="shared" si="214"/>
        <v>540</v>
      </c>
      <c r="BS139" s="371">
        <f t="shared" si="215"/>
        <v>510</v>
      </c>
      <c r="BT139" s="372">
        <f t="shared" si="216"/>
        <v>72</v>
      </c>
      <c r="BU139" s="371">
        <f t="shared" si="217"/>
        <v>50</v>
      </c>
      <c r="BV139" s="372">
        <f t="shared" si="218"/>
        <v>99</v>
      </c>
      <c r="BW139" s="371">
        <f t="shared" si="219"/>
        <v>140</v>
      </c>
      <c r="BX139" s="372">
        <f t="shared" si="220"/>
        <v>0</v>
      </c>
      <c r="BY139" s="371">
        <f t="shared" si="221"/>
        <v>0</v>
      </c>
      <c r="BZ139" s="370">
        <f t="shared" si="222"/>
        <v>8022.9135802469136</v>
      </c>
      <c r="CA139" s="371">
        <f t="shared" si="223"/>
        <v>7056.3291666666664</v>
      </c>
      <c r="CB139" s="372">
        <f t="shared" si="224"/>
        <v>5943.6190476190477</v>
      </c>
      <c r="CC139" s="371">
        <f t="shared" si="225"/>
        <v>5335.8940298507459</v>
      </c>
      <c r="CD139" s="372">
        <f t="shared" si="226"/>
        <v>5647.6296296296296</v>
      </c>
      <c r="CE139" s="371">
        <f t="shared" si="227"/>
        <v>5373.9666666666662</v>
      </c>
      <c r="CF139" s="372">
        <f t="shared" si="228"/>
        <v>5449.7777777777774</v>
      </c>
      <c r="CG139" s="371">
        <f t="shared" si="229"/>
        <v>4998.8599999999997</v>
      </c>
      <c r="CH139" s="372">
        <f t="shared" si="230"/>
        <v>4207.575757575758</v>
      </c>
      <c r="CI139" s="371">
        <f t="shared" si="231"/>
        <v>3904.4785714285713</v>
      </c>
      <c r="CJ139" s="372">
        <f t="shared" si="232"/>
        <v>0</v>
      </c>
      <c r="CK139" s="371">
        <f t="shared" si="233"/>
        <v>0</v>
      </c>
      <c r="CL139" s="370">
        <f t="shared" si="234"/>
        <v>72206.222222222219</v>
      </c>
      <c r="CM139" s="371">
        <f t="shared" si="235"/>
        <v>63506.962499999994</v>
      </c>
      <c r="CN139" s="372">
        <f t="shared" si="236"/>
        <v>53492.571428571428</v>
      </c>
      <c r="CO139" s="371">
        <f t="shared" si="237"/>
        <v>48023.046268656712</v>
      </c>
      <c r="CP139" s="372">
        <f t="shared" si="238"/>
        <v>50828.666666666664</v>
      </c>
      <c r="CQ139" s="371">
        <f t="shared" si="239"/>
        <v>48365.7</v>
      </c>
      <c r="CR139" s="372">
        <f t="shared" si="240"/>
        <v>49048</v>
      </c>
      <c r="CS139" s="371">
        <f t="shared" si="241"/>
        <v>44989.74</v>
      </c>
      <c r="CT139" s="372">
        <f t="shared" si="242"/>
        <v>37868.181818181823</v>
      </c>
      <c r="CU139" s="371">
        <f t="shared" si="243"/>
        <v>35140.307142857142</v>
      </c>
      <c r="CV139" s="372">
        <f t="shared" si="244"/>
        <v>0</v>
      </c>
      <c r="CW139" s="371">
        <f t="shared" si="245"/>
        <v>0</v>
      </c>
      <c r="CX139" s="372">
        <f t="shared" si="246"/>
        <v>53302.487500000003</v>
      </c>
      <c r="CY139" s="371">
        <f t="shared" si="247"/>
        <v>49225.309937888189</v>
      </c>
      <c r="CZ139" s="370">
        <f t="shared" si="248"/>
        <v>18</v>
      </c>
      <c r="DA139" s="371">
        <f t="shared" si="249"/>
        <v>24</v>
      </c>
      <c r="DB139" s="372">
        <f t="shared" si="250"/>
        <v>63</v>
      </c>
      <c r="DC139" s="371">
        <f t="shared" si="251"/>
        <v>67</v>
      </c>
      <c r="DD139" s="372">
        <f t="shared" si="252"/>
        <v>60</v>
      </c>
      <c r="DE139" s="371">
        <f t="shared" si="253"/>
        <v>51</v>
      </c>
      <c r="DF139" s="372">
        <f t="shared" si="254"/>
        <v>8</v>
      </c>
      <c r="DG139" s="371">
        <f t="shared" si="255"/>
        <v>5</v>
      </c>
      <c r="DH139" s="372">
        <f t="shared" si="256"/>
        <v>11</v>
      </c>
      <c r="DI139" s="371">
        <f t="shared" si="257"/>
        <v>14</v>
      </c>
      <c r="DJ139" s="372">
        <f t="shared" si="258"/>
        <v>0</v>
      </c>
      <c r="DK139" s="371">
        <f t="shared" si="259"/>
        <v>0</v>
      </c>
      <c r="DL139" s="372">
        <f t="shared" si="260"/>
        <v>160</v>
      </c>
      <c r="DM139" s="371">
        <f t="shared" si="261"/>
        <v>161</v>
      </c>
      <c r="DN139" s="370">
        <f t="shared" si="262"/>
        <v>1299712</v>
      </c>
      <c r="DO139" s="371">
        <f t="shared" si="263"/>
        <v>1524167.0999999999</v>
      </c>
      <c r="DP139" s="372">
        <f t="shared" si="264"/>
        <v>3370032</v>
      </c>
      <c r="DQ139" s="371">
        <f t="shared" si="265"/>
        <v>3217544.0999999996</v>
      </c>
      <c r="DR139" s="372">
        <f t="shared" si="266"/>
        <v>3049720</v>
      </c>
      <c r="DS139" s="371">
        <f t="shared" si="267"/>
        <v>2466650.6999999997</v>
      </c>
      <c r="DT139" s="372">
        <f t="shared" si="268"/>
        <v>392384</v>
      </c>
      <c r="DU139" s="371">
        <f t="shared" si="269"/>
        <v>224948.69999999998</v>
      </c>
      <c r="DV139" s="372">
        <f t="shared" si="270"/>
        <v>416550.00000000006</v>
      </c>
      <c r="DW139" s="371">
        <f t="shared" si="271"/>
        <v>491964.3</v>
      </c>
      <c r="DX139" s="372">
        <f t="shared" si="272"/>
        <v>0</v>
      </c>
      <c r="DY139" s="371">
        <f t="shared" si="273"/>
        <v>0</v>
      </c>
      <c r="DZ139" s="372">
        <f t="shared" si="274"/>
        <v>8528398</v>
      </c>
      <c r="EA139" s="371">
        <f t="shared" si="275"/>
        <v>7925274.8999999985</v>
      </c>
    </row>
    <row r="140" spans="1:131" ht="15">
      <c r="A140" s="545" t="s">
        <v>32</v>
      </c>
      <c r="B140" s="546" t="s">
        <v>653</v>
      </c>
      <c r="C140" s="553"/>
      <c r="D140" s="548">
        <v>447689</v>
      </c>
      <c r="E140" s="549">
        <v>6</v>
      </c>
      <c r="F140" s="419">
        <v>32</v>
      </c>
      <c r="G140" s="550"/>
      <c r="H140" s="419"/>
      <c r="I140" s="550">
        <v>34</v>
      </c>
      <c r="J140" s="419"/>
      <c r="K140" s="420"/>
      <c r="L140" s="419"/>
      <c r="M140" s="550"/>
      <c r="N140" s="419">
        <v>87</v>
      </c>
      <c r="O140" s="550"/>
      <c r="P140" s="419"/>
      <c r="Q140" s="550">
        <v>99</v>
      </c>
      <c r="R140" s="419"/>
      <c r="S140" s="420"/>
      <c r="T140" s="419"/>
      <c r="U140" s="550"/>
      <c r="V140" s="419">
        <v>242</v>
      </c>
      <c r="W140" s="550"/>
      <c r="X140" s="419"/>
      <c r="Y140" s="550">
        <v>249</v>
      </c>
      <c r="Z140" s="419"/>
      <c r="AA140" s="420"/>
      <c r="AB140" s="419"/>
      <c r="AC140" s="550"/>
      <c r="AD140" s="419">
        <v>32</v>
      </c>
      <c r="AE140" s="550"/>
      <c r="AF140" s="419"/>
      <c r="AG140" s="550">
        <v>36</v>
      </c>
      <c r="AH140" s="419"/>
      <c r="AI140" s="420"/>
      <c r="AJ140" s="419"/>
      <c r="AK140" s="550"/>
      <c r="AL140" s="419"/>
      <c r="AM140" s="550"/>
      <c r="AN140" s="419"/>
      <c r="AO140" s="550"/>
      <c r="AP140" s="419"/>
      <c r="AQ140" s="420"/>
      <c r="AR140" s="419"/>
      <c r="AS140" s="550"/>
      <c r="AT140" s="419"/>
      <c r="AU140" s="420"/>
      <c r="AV140" s="419"/>
      <c r="AW140" s="420"/>
      <c r="AX140" s="419"/>
      <c r="AY140" s="420"/>
      <c r="AZ140" s="419"/>
      <c r="BA140" s="421"/>
      <c r="BB140" s="422">
        <v>2996705</v>
      </c>
      <c r="BC140" s="551">
        <v>3122810</v>
      </c>
      <c r="BD140" s="419">
        <v>6241942</v>
      </c>
      <c r="BE140" s="551">
        <v>6975745</v>
      </c>
      <c r="BF140" s="419">
        <v>15258066</v>
      </c>
      <c r="BG140" s="551">
        <v>15800983</v>
      </c>
      <c r="BH140" s="419">
        <v>1690405</v>
      </c>
      <c r="BI140" s="551">
        <v>1927905</v>
      </c>
      <c r="BJ140" s="419"/>
      <c r="BK140" s="552">
        <v>0</v>
      </c>
      <c r="BL140" s="419"/>
      <c r="BM140" s="423"/>
      <c r="BN140" s="370">
        <f t="shared" si="210"/>
        <v>288</v>
      </c>
      <c r="BO140" s="371">
        <f t="shared" si="211"/>
        <v>340</v>
      </c>
      <c r="BP140" s="372">
        <f t="shared" si="212"/>
        <v>783</v>
      </c>
      <c r="BQ140" s="371">
        <f t="shared" si="213"/>
        <v>990</v>
      </c>
      <c r="BR140" s="372">
        <f t="shared" si="214"/>
        <v>2178</v>
      </c>
      <c r="BS140" s="371">
        <f t="shared" si="215"/>
        <v>2490</v>
      </c>
      <c r="BT140" s="372">
        <f t="shared" si="216"/>
        <v>288</v>
      </c>
      <c r="BU140" s="371">
        <f t="shared" si="217"/>
        <v>360</v>
      </c>
      <c r="BV140" s="372">
        <f t="shared" si="218"/>
        <v>0</v>
      </c>
      <c r="BW140" s="371">
        <f t="shared" si="219"/>
        <v>0</v>
      </c>
      <c r="BX140" s="372">
        <f t="shared" si="220"/>
        <v>0</v>
      </c>
      <c r="BY140" s="371">
        <f t="shared" si="221"/>
        <v>0</v>
      </c>
      <c r="BZ140" s="370">
        <f t="shared" si="222"/>
        <v>10405.225694444445</v>
      </c>
      <c r="CA140" s="371">
        <f t="shared" si="223"/>
        <v>9184.7352941176468</v>
      </c>
      <c r="CB140" s="372">
        <f t="shared" si="224"/>
        <v>7971.8288633461043</v>
      </c>
      <c r="CC140" s="371">
        <f t="shared" si="225"/>
        <v>7046.2070707070707</v>
      </c>
      <c r="CD140" s="372">
        <f t="shared" si="226"/>
        <v>7005.5399449035813</v>
      </c>
      <c r="CE140" s="371">
        <f t="shared" si="227"/>
        <v>6345.7763052208838</v>
      </c>
      <c r="CF140" s="372">
        <f t="shared" si="228"/>
        <v>5869.4618055555557</v>
      </c>
      <c r="CG140" s="371">
        <f t="shared" si="229"/>
        <v>5355.291666666667</v>
      </c>
      <c r="CH140" s="372">
        <f t="shared" si="230"/>
        <v>0</v>
      </c>
      <c r="CI140" s="371">
        <f t="shared" si="231"/>
        <v>0</v>
      </c>
      <c r="CJ140" s="372">
        <f t="shared" si="232"/>
        <v>0</v>
      </c>
      <c r="CK140" s="371">
        <f t="shared" si="233"/>
        <v>0</v>
      </c>
      <c r="CL140" s="370">
        <f t="shared" si="234"/>
        <v>93647.03125</v>
      </c>
      <c r="CM140" s="371">
        <f t="shared" si="235"/>
        <v>82662.617647058825</v>
      </c>
      <c r="CN140" s="372">
        <f t="shared" si="236"/>
        <v>71746.459770114932</v>
      </c>
      <c r="CO140" s="371">
        <f t="shared" si="237"/>
        <v>63415.863636363632</v>
      </c>
      <c r="CP140" s="372">
        <f t="shared" si="238"/>
        <v>63049.859504132233</v>
      </c>
      <c r="CQ140" s="371">
        <f t="shared" si="239"/>
        <v>57111.986746987954</v>
      </c>
      <c r="CR140" s="372">
        <f t="shared" si="240"/>
        <v>52825.15625</v>
      </c>
      <c r="CS140" s="371">
        <f t="shared" si="241"/>
        <v>48197.625</v>
      </c>
      <c r="CT140" s="372">
        <f t="shared" si="242"/>
        <v>0</v>
      </c>
      <c r="CU140" s="371">
        <f t="shared" si="243"/>
        <v>0</v>
      </c>
      <c r="CV140" s="372">
        <f t="shared" si="244"/>
        <v>0</v>
      </c>
      <c r="CW140" s="371">
        <f t="shared" si="245"/>
        <v>0</v>
      </c>
      <c r="CX140" s="372">
        <f t="shared" si="246"/>
        <v>66633.888040712467</v>
      </c>
      <c r="CY140" s="371">
        <f t="shared" si="247"/>
        <v>59915.547129186612</v>
      </c>
      <c r="CZ140" s="370">
        <f t="shared" si="248"/>
        <v>32</v>
      </c>
      <c r="DA140" s="371">
        <f t="shared" si="249"/>
        <v>34</v>
      </c>
      <c r="DB140" s="372">
        <f t="shared" si="250"/>
        <v>87</v>
      </c>
      <c r="DC140" s="371">
        <f t="shared" si="251"/>
        <v>99</v>
      </c>
      <c r="DD140" s="372">
        <f t="shared" si="252"/>
        <v>242</v>
      </c>
      <c r="DE140" s="371">
        <f t="shared" si="253"/>
        <v>249</v>
      </c>
      <c r="DF140" s="372">
        <f t="shared" si="254"/>
        <v>32</v>
      </c>
      <c r="DG140" s="371">
        <f t="shared" si="255"/>
        <v>36</v>
      </c>
      <c r="DH140" s="372">
        <f t="shared" si="256"/>
        <v>0</v>
      </c>
      <c r="DI140" s="371">
        <f t="shared" si="257"/>
        <v>0</v>
      </c>
      <c r="DJ140" s="372">
        <f t="shared" si="258"/>
        <v>0</v>
      </c>
      <c r="DK140" s="371">
        <f t="shared" si="259"/>
        <v>0</v>
      </c>
      <c r="DL140" s="372">
        <f t="shared" si="260"/>
        <v>393</v>
      </c>
      <c r="DM140" s="371">
        <f t="shared" si="261"/>
        <v>418</v>
      </c>
      <c r="DN140" s="370">
        <f t="shared" si="262"/>
        <v>2996705</v>
      </c>
      <c r="DO140" s="371">
        <f t="shared" si="263"/>
        <v>2810529</v>
      </c>
      <c r="DP140" s="372">
        <f t="shared" si="264"/>
        <v>6241941.9999999991</v>
      </c>
      <c r="DQ140" s="371">
        <f t="shared" si="265"/>
        <v>6278170.5</v>
      </c>
      <c r="DR140" s="372">
        <f t="shared" si="266"/>
        <v>15258066</v>
      </c>
      <c r="DS140" s="371">
        <f t="shared" si="267"/>
        <v>14220884.700000001</v>
      </c>
      <c r="DT140" s="372">
        <f t="shared" si="268"/>
        <v>1690405</v>
      </c>
      <c r="DU140" s="371">
        <f t="shared" si="269"/>
        <v>1735114.5</v>
      </c>
      <c r="DV140" s="372">
        <f t="shared" si="270"/>
        <v>0</v>
      </c>
      <c r="DW140" s="371">
        <f t="shared" si="271"/>
        <v>0</v>
      </c>
      <c r="DX140" s="372">
        <f t="shared" si="272"/>
        <v>0</v>
      </c>
      <c r="DY140" s="371">
        <f t="shared" si="273"/>
        <v>0</v>
      </c>
      <c r="DZ140" s="372">
        <f t="shared" si="274"/>
        <v>26187118</v>
      </c>
      <c r="EA140" s="371">
        <f t="shared" si="275"/>
        <v>25044698.700000003</v>
      </c>
    </row>
    <row r="141" spans="1:131" ht="15">
      <c r="A141" s="545" t="s">
        <v>32</v>
      </c>
      <c r="B141" s="546" t="s">
        <v>654</v>
      </c>
      <c r="C141" s="547"/>
      <c r="D141" s="556">
        <v>482158</v>
      </c>
      <c r="E141" s="549">
        <v>6</v>
      </c>
      <c r="F141" s="419">
        <v>20</v>
      </c>
      <c r="G141" s="550"/>
      <c r="H141" s="419"/>
      <c r="I141" s="550">
        <v>30</v>
      </c>
      <c r="J141" s="419">
        <v>12</v>
      </c>
      <c r="K141" s="420"/>
      <c r="L141" s="419"/>
      <c r="M141" s="550"/>
      <c r="N141" s="419">
        <v>81</v>
      </c>
      <c r="O141" s="550"/>
      <c r="P141" s="419"/>
      <c r="Q141" s="550">
        <v>81</v>
      </c>
      <c r="R141" s="419">
        <v>13</v>
      </c>
      <c r="S141" s="420"/>
      <c r="T141" s="419"/>
      <c r="U141" s="550">
        <v>6</v>
      </c>
      <c r="V141" s="419">
        <v>72</v>
      </c>
      <c r="W141" s="550"/>
      <c r="X141" s="419"/>
      <c r="Y141" s="550">
        <v>77</v>
      </c>
      <c r="Z141" s="419">
        <v>5</v>
      </c>
      <c r="AA141" s="420"/>
      <c r="AB141" s="419"/>
      <c r="AC141" s="550">
        <v>3</v>
      </c>
      <c r="AD141" s="419">
        <v>4</v>
      </c>
      <c r="AE141" s="550"/>
      <c r="AF141" s="419"/>
      <c r="AG141" s="550">
        <v>2</v>
      </c>
      <c r="AH141" s="419">
        <v>1</v>
      </c>
      <c r="AI141" s="420"/>
      <c r="AJ141" s="419"/>
      <c r="AK141" s="550"/>
      <c r="AL141" s="419">
        <v>33</v>
      </c>
      <c r="AM141" s="550"/>
      <c r="AN141" s="419"/>
      <c r="AO141" s="550">
        <v>42</v>
      </c>
      <c r="AP141" s="419">
        <v>2</v>
      </c>
      <c r="AQ141" s="420"/>
      <c r="AR141" s="419"/>
      <c r="AS141" s="550">
        <v>4</v>
      </c>
      <c r="AT141" s="419"/>
      <c r="AU141" s="420"/>
      <c r="AV141" s="419"/>
      <c r="AW141" s="420"/>
      <c r="AX141" s="419"/>
      <c r="AY141" s="420"/>
      <c r="AZ141" s="419"/>
      <c r="BA141" s="421"/>
      <c r="BB141" s="422">
        <v>2085204</v>
      </c>
      <c r="BC141" s="551">
        <v>2125639</v>
      </c>
      <c r="BD141" s="419">
        <v>5369918</v>
      </c>
      <c r="BE141" s="551">
        <v>4969158</v>
      </c>
      <c r="BF141" s="419">
        <v>4275470</v>
      </c>
      <c r="BG141" s="551">
        <v>4185899</v>
      </c>
      <c r="BH141" s="419">
        <v>159694</v>
      </c>
      <c r="BI141" s="551">
        <v>96525</v>
      </c>
      <c r="BJ141" s="419">
        <v>1637219</v>
      </c>
      <c r="BK141" s="552">
        <v>2074831</v>
      </c>
      <c r="BL141" s="419"/>
      <c r="BM141" s="423"/>
      <c r="BN141" s="370">
        <f t="shared" si="210"/>
        <v>312</v>
      </c>
      <c r="BO141" s="371">
        <f t="shared" si="211"/>
        <v>300</v>
      </c>
      <c r="BP141" s="372">
        <f t="shared" si="212"/>
        <v>872</v>
      </c>
      <c r="BQ141" s="371">
        <f t="shared" si="213"/>
        <v>882</v>
      </c>
      <c r="BR141" s="372">
        <f t="shared" si="214"/>
        <v>703</v>
      </c>
      <c r="BS141" s="371">
        <f t="shared" si="215"/>
        <v>806</v>
      </c>
      <c r="BT141" s="372">
        <f t="shared" si="216"/>
        <v>47</v>
      </c>
      <c r="BU141" s="371">
        <f t="shared" si="217"/>
        <v>20</v>
      </c>
      <c r="BV141" s="372">
        <f t="shared" si="218"/>
        <v>319</v>
      </c>
      <c r="BW141" s="371">
        <f t="shared" si="219"/>
        <v>468</v>
      </c>
      <c r="BX141" s="372">
        <f t="shared" si="220"/>
        <v>0</v>
      </c>
      <c r="BY141" s="371">
        <f t="shared" si="221"/>
        <v>0</v>
      </c>
      <c r="BZ141" s="370">
        <f t="shared" si="222"/>
        <v>6683.3461538461543</v>
      </c>
      <c r="CA141" s="371">
        <f t="shared" si="223"/>
        <v>7085.4633333333331</v>
      </c>
      <c r="CB141" s="372">
        <f t="shared" si="224"/>
        <v>6158.1628440366976</v>
      </c>
      <c r="CC141" s="371">
        <f t="shared" si="225"/>
        <v>5633.9659863945581</v>
      </c>
      <c r="CD141" s="372">
        <f t="shared" si="226"/>
        <v>6081.7496443812233</v>
      </c>
      <c r="CE141" s="371">
        <f t="shared" si="227"/>
        <v>5193.4230769230771</v>
      </c>
      <c r="CF141" s="372">
        <f t="shared" si="228"/>
        <v>3397.744680851064</v>
      </c>
      <c r="CG141" s="371">
        <f t="shared" si="229"/>
        <v>4826.25</v>
      </c>
      <c r="CH141" s="372">
        <f t="shared" si="230"/>
        <v>5132.3479623824451</v>
      </c>
      <c r="CI141" s="371">
        <f t="shared" si="231"/>
        <v>4433.3995726495723</v>
      </c>
      <c r="CJ141" s="372">
        <f t="shared" si="232"/>
        <v>0</v>
      </c>
      <c r="CK141" s="371">
        <f t="shared" si="233"/>
        <v>0</v>
      </c>
      <c r="CL141" s="370">
        <f t="shared" si="234"/>
        <v>60150.11538461539</v>
      </c>
      <c r="CM141" s="371">
        <f t="shared" si="235"/>
        <v>63769.17</v>
      </c>
      <c r="CN141" s="372">
        <f t="shared" si="236"/>
        <v>55423.465596330279</v>
      </c>
      <c r="CO141" s="371">
        <f t="shared" si="237"/>
        <v>50705.693877551021</v>
      </c>
      <c r="CP141" s="372">
        <f t="shared" si="238"/>
        <v>54735.746799431014</v>
      </c>
      <c r="CQ141" s="371">
        <f t="shared" si="239"/>
        <v>46740.807692307695</v>
      </c>
      <c r="CR141" s="372">
        <f t="shared" si="240"/>
        <v>30579.702127659577</v>
      </c>
      <c r="CS141" s="371">
        <f t="shared" si="241"/>
        <v>43436.25</v>
      </c>
      <c r="CT141" s="372">
        <f t="shared" si="242"/>
        <v>46191.131661442007</v>
      </c>
      <c r="CU141" s="371">
        <f t="shared" si="243"/>
        <v>39900.596153846149</v>
      </c>
      <c r="CV141" s="372">
        <f t="shared" si="244"/>
        <v>0</v>
      </c>
      <c r="CW141" s="371">
        <f t="shared" si="245"/>
        <v>0</v>
      </c>
      <c r="CX141" s="372">
        <f t="shared" si="246"/>
        <v>53987.037369167476</v>
      </c>
      <c r="CY141" s="371">
        <f t="shared" si="247"/>
        <v>48922.591860442757</v>
      </c>
      <c r="CZ141" s="370">
        <f t="shared" si="248"/>
        <v>32</v>
      </c>
      <c r="DA141" s="371">
        <f t="shared" si="249"/>
        <v>30</v>
      </c>
      <c r="DB141" s="372">
        <f t="shared" si="250"/>
        <v>94</v>
      </c>
      <c r="DC141" s="371">
        <f t="shared" si="251"/>
        <v>87</v>
      </c>
      <c r="DD141" s="372">
        <f t="shared" si="252"/>
        <v>77</v>
      </c>
      <c r="DE141" s="371">
        <f t="shared" si="253"/>
        <v>80</v>
      </c>
      <c r="DF141" s="372">
        <f t="shared" si="254"/>
        <v>5</v>
      </c>
      <c r="DG141" s="371">
        <f t="shared" si="255"/>
        <v>2</v>
      </c>
      <c r="DH141" s="372">
        <f t="shared" si="256"/>
        <v>35</v>
      </c>
      <c r="DI141" s="371">
        <f t="shared" si="257"/>
        <v>46</v>
      </c>
      <c r="DJ141" s="372">
        <f t="shared" si="258"/>
        <v>0</v>
      </c>
      <c r="DK141" s="371">
        <f t="shared" si="259"/>
        <v>0</v>
      </c>
      <c r="DL141" s="372">
        <f t="shared" si="260"/>
        <v>243</v>
      </c>
      <c r="DM141" s="371">
        <f t="shared" si="261"/>
        <v>245</v>
      </c>
      <c r="DN141" s="370">
        <f t="shared" si="262"/>
        <v>1924803.6923076925</v>
      </c>
      <c r="DO141" s="371">
        <f t="shared" si="263"/>
        <v>1913075.0999999999</v>
      </c>
      <c r="DP141" s="372">
        <f t="shared" si="264"/>
        <v>5209805.7660550466</v>
      </c>
      <c r="DQ141" s="371">
        <f t="shared" si="265"/>
        <v>4411395.3673469387</v>
      </c>
      <c r="DR141" s="372">
        <f t="shared" si="266"/>
        <v>4214652.5035561882</v>
      </c>
      <c r="DS141" s="371">
        <f t="shared" si="267"/>
        <v>3739264.6153846155</v>
      </c>
      <c r="DT141" s="372">
        <f t="shared" si="268"/>
        <v>152898.51063829788</v>
      </c>
      <c r="DU141" s="371">
        <f t="shared" si="269"/>
        <v>86872.5</v>
      </c>
      <c r="DV141" s="372">
        <f t="shared" si="270"/>
        <v>1616689.6081504703</v>
      </c>
      <c r="DW141" s="371">
        <f t="shared" si="271"/>
        <v>1835427.4230769228</v>
      </c>
      <c r="DX141" s="372">
        <f t="shared" si="272"/>
        <v>0</v>
      </c>
      <c r="DY141" s="371">
        <f t="shared" si="273"/>
        <v>0</v>
      </c>
      <c r="DZ141" s="372">
        <f t="shared" si="274"/>
        <v>13118850.080707697</v>
      </c>
      <c r="EA141" s="371">
        <f t="shared" si="275"/>
        <v>11986035.005808476</v>
      </c>
    </row>
    <row r="142" spans="1:131" ht="15">
      <c r="A142" s="545" t="s">
        <v>32</v>
      </c>
      <c r="B142" s="546" t="s">
        <v>655</v>
      </c>
      <c r="C142" s="553"/>
      <c r="D142" s="557">
        <v>138558</v>
      </c>
      <c r="E142" s="559">
        <v>7</v>
      </c>
      <c r="F142" s="419">
        <v>14</v>
      </c>
      <c r="G142" s="550"/>
      <c r="H142" s="419"/>
      <c r="I142" s="550">
        <v>13</v>
      </c>
      <c r="J142" s="419">
        <v>1</v>
      </c>
      <c r="K142" s="420"/>
      <c r="L142" s="419"/>
      <c r="M142" s="550">
        <v>2</v>
      </c>
      <c r="N142" s="419">
        <v>13</v>
      </c>
      <c r="O142" s="550"/>
      <c r="P142" s="419"/>
      <c r="Q142" s="550">
        <v>11</v>
      </c>
      <c r="R142" s="419">
        <v>8</v>
      </c>
      <c r="S142" s="420"/>
      <c r="T142" s="419"/>
      <c r="U142" s="550">
        <v>7</v>
      </c>
      <c r="V142" s="419">
        <v>48</v>
      </c>
      <c r="W142" s="550"/>
      <c r="X142" s="419"/>
      <c r="Y142" s="550">
        <v>54</v>
      </c>
      <c r="Z142" s="419"/>
      <c r="AA142" s="420"/>
      <c r="AB142" s="419"/>
      <c r="AC142" s="550"/>
      <c r="AD142" s="419">
        <v>5</v>
      </c>
      <c r="AE142" s="550"/>
      <c r="AF142" s="419"/>
      <c r="AG142" s="550">
        <v>6</v>
      </c>
      <c r="AH142" s="419">
        <v>2</v>
      </c>
      <c r="AI142" s="420"/>
      <c r="AJ142" s="419"/>
      <c r="AK142" s="550">
        <v>1</v>
      </c>
      <c r="AL142" s="419">
        <v>9</v>
      </c>
      <c r="AM142" s="550"/>
      <c r="AN142" s="419"/>
      <c r="AO142" s="550">
        <v>8</v>
      </c>
      <c r="AP142" s="419">
        <v>1</v>
      </c>
      <c r="AQ142" s="420"/>
      <c r="AR142" s="419"/>
      <c r="AS142" s="550">
        <v>1</v>
      </c>
      <c r="AT142" s="419"/>
      <c r="AU142" s="420"/>
      <c r="AV142" s="419"/>
      <c r="AW142" s="420"/>
      <c r="AX142" s="419"/>
      <c r="AY142" s="420"/>
      <c r="AZ142" s="419"/>
      <c r="BA142" s="421"/>
      <c r="BB142" s="422">
        <v>827025</v>
      </c>
      <c r="BC142" s="551">
        <v>912150</v>
      </c>
      <c r="BD142" s="419">
        <v>1170641</v>
      </c>
      <c r="BE142" s="551">
        <v>1059246</v>
      </c>
      <c r="BF142" s="419">
        <v>2308300</v>
      </c>
      <c r="BG142" s="551">
        <v>2675073</v>
      </c>
      <c r="BH142" s="419">
        <v>352675</v>
      </c>
      <c r="BI142" s="551">
        <v>292119</v>
      </c>
      <c r="BJ142" s="419">
        <v>445296</v>
      </c>
      <c r="BK142" s="552">
        <v>408295</v>
      </c>
      <c r="BL142" s="419"/>
      <c r="BM142" s="423"/>
      <c r="BN142" s="370">
        <f t="shared" si="210"/>
        <v>137</v>
      </c>
      <c r="BO142" s="371">
        <f t="shared" si="211"/>
        <v>154</v>
      </c>
      <c r="BP142" s="372">
        <f t="shared" si="212"/>
        <v>205</v>
      </c>
      <c r="BQ142" s="371">
        <f t="shared" si="213"/>
        <v>194</v>
      </c>
      <c r="BR142" s="372">
        <f t="shared" si="214"/>
        <v>432</v>
      </c>
      <c r="BS142" s="371">
        <f t="shared" si="215"/>
        <v>540</v>
      </c>
      <c r="BT142" s="372">
        <f t="shared" si="216"/>
        <v>67</v>
      </c>
      <c r="BU142" s="371">
        <f t="shared" si="217"/>
        <v>72</v>
      </c>
      <c r="BV142" s="372">
        <f t="shared" si="218"/>
        <v>92</v>
      </c>
      <c r="BW142" s="371">
        <f t="shared" si="219"/>
        <v>92</v>
      </c>
      <c r="BX142" s="372">
        <f t="shared" si="220"/>
        <v>0</v>
      </c>
      <c r="BY142" s="371">
        <f t="shared" si="221"/>
        <v>0</v>
      </c>
      <c r="BZ142" s="370">
        <f t="shared" si="222"/>
        <v>6036.6788321167887</v>
      </c>
      <c r="CA142" s="371">
        <f t="shared" si="223"/>
        <v>5923.0519480519479</v>
      </c>
      <c r="CB142" s="372">
        <f t="shared" si="224"/>
        <v>5710.443902439024</v>
      </c>
      <c r="CC142" s="371">
        <f t="shared" si="225"/>
        <v>5460.0309278350514</v>
      </c>
      <c r="CD142" s="372">
        <f t="shared" si="226"/>
        <v>5343.2870370370374</v>
      </c>
      <c r="CE142" s="371">
        <f t="shared" si="227"/>
        <v>4953.8388888888885</v>
      </c>
      <c r="CF142" s="372">
        <f t="shared" si="228"/>
        <v>5263.8059701492539</v>
      </c>
      <c r="CG142" s="371">
        <f t="shared" si="229"/>
        <v>4057.2083333333335</v>
      </c>
      <c r="CH142" s="372">
        <f t="shared" si="230"/>
        <v>4840.173913043478</v>
      </c>
      <c r="CI142" s="371">
        <f t="shared" si="231"/>
        <v>4437.989130434783</v>
      </c>
      <c r="CJ142" s="372">
        <f t="shared" si="232"/>
        <v>0</v>
      </c>
      <c r="CK142" s="371">
        <f t="shared" si="233"/>
        <v>0</v>
      </c>
      <c r="CL142" s="370">
        <f t="shared" si="234"/>
        <v>54330.109489051101</v>
      </c>
      <c r="CM142" s="371">
        <f t="shared" si="235"/>
        <v>53307.467532467534</v>
      </c>
      <c r="CN142" s="372">
        <f t="shared" si="236"/>
        <v>51393.995121951215</v>
      </c>
      <c r="CO142" s="371">
        <f t="shared" si="237"/>
        <v>49140.278350515466</v>
      </c>
      <c r="CP142" s="372">
        <f t="shared" si="238"/>
        <v>48089.583333333336</v>
      </c>
      <c r="CQ142" s="371">
        <f t="shared" si="239"/>
        <v>44584.549999999996</v>
      </c>
      <c r="CR142" s="372">
        <f t="shared" si="240"/>
        <v>47374.253731343284</v>
      </c>
      <c r="CS142" s="371">
        <f t="shared" si="241"/>
        <v>36514.875</v>
      </c>
      <c r="CT142" s="372">
        <f t="shared" si="242"/>
        <v>43561.565217391304</v>
      </c>
      <c r="CU142" s="371">
        <f t="shared" si="243"/>
        <v>39941.902173913048</v>
      </c>
      <c r="CV142" s="372">
        <f t="shared" si="244"/>
        <v>0</v>
      </c>
      <c r="CW142" s="371">
        <f t="shared" si="245"/>
        <v>0</v>
      </c>
      <c r="CX142" s="372">
        <f t="shared" si="246"/>
        <v>49205.554140495617</v>
      </c>
      <c r="CY142" s="371">
        <f t="shared" si="247"/>
        <v>45696.93172681077</v>
      </c>
      <c r="CZ142" s="370">
        <f t="shared" si="248"/>
        <v>15</v>
      </c>
      <c r="DA142" s="371">
        <f t="shared" si="249"/>
        <v>15</v>
      </c>
      <c r="DB142" s="372">
        <f t="shared" si="250"/>
        <v>21</v>
      </c>
      <c r="DC142" s="371">
        <f t="shared" si="251"/>
        <v>18</v>
      </c>
      <c r="DD142" s="372">
        <f t="shared" si="252"/>
        <v>48</v>
      </c>
      <c r="DE142" s="371">
        <f t="shared" si="253"/>
        <v>54</v>
      </c>
      <c r="DF142" s="372">
        <f t="shared" si="254"/>
        <v>7</v>
      </c>
      <c r="DG142" s="371">
        <f t="shared" si="255"/>
        <v>7</v>
      </c>
      <c r="DH142" s="372">
        <f t="shared" si="256"/>
        <v>10</v>
      </c>
      <c r="DI142" s="371">
        <f t="shared" si="257"/>
        <v>9</v>
      </c>
      <c r="DJ142" s="372">
        <f t="shared" si="258"/>
        <v>0</v>
      </c>
      <c r="DK142" s="371">
        <f t="shared" si="259"/>
        <v>0</v>
      </c>
      <c r="DL142" s="372">
        <f t="shared" si="260"/>
        <v>101</v>
      </c>
      <c r="DM142" s="371">
        <f t="shared" si="261"/>
        <v>103</v>
      </c>
      <c r="DN142" s="370">
        <f t="shared" si="262"/>
        <v>814951.64233576646</v>
      </c>
      <c r="DO142" s="371">
        <f t="shared" si="263"/>
        <v>799612.01298701297</v>
      </c>
      <c r="DP142" s="372">
        <f t="shared" si="264"/>
        <v>1079273.8975609755</v>
      </c>
      <c r="DQ142" s="371">
        <f t="shared" si="265"/>
        <v>884525.01030927838</v>
      </c>
      <c r="DR142" s="372">
        <f t="shared" si="266"/>
        <v>2308300</v>
      </c>
      <c r="DS142" s="371">
        <f t="shared" si="267"/>
        <v>2407565.6999999997</v>
      </c>
      <c r="DT142" s="372">
        <f t="shared" si="268"/>
        <v>331619.77611940296</v>
      </c>
      <c r="DU142" s="371">
        <f t="shared" si="269"/>
        <v>255604.125</v>
      </c>
      <c r="DV142" s="372">
        <f t="shared" si="270"/>
        <v>435615.65217391303</v>
      </c>
      <c r="DW142" s="371">
        <f t="shared" si="271"/>
        <v>359477.11956521741</v>
      </c>
      <c r="DX142" s="372">
        <f t="shared" si="272"/>
        <v>0</v>
      </c>
      <c r="DY142" s="371">
        <f t="shared" si="273"/>
        <v>0</v>
      </c>
      <c r="DZ142" s="372">
        <f t="shared" si="274"/>
        <v>4969760.9681900572</v>
      </c>
      <c r="EA142" s="371">
        <f t="shared" si="275"/>
        <v>4706783.967861509</v>
      </c>
    </row>
    <row r="143" spans="1:131" ht="15">
      <c r="A143" s="545" t="s">
        <v>32</v>
      </c>
      <c r="B143" s="558" t="s">
        <v>656</v>
      </c>
      <c r="C143" s="547" t="s">
        <v>894</v>
      </c>
      <c r="D143" s="557">
        <v>139250</v>
      </c>
      <c r="E143" s="559">
        <v>7</v>
      </c>
      <c r="F143" s="419">
        <v>7</v>
      </c>
      <c r="G143" s="550"/>
      <c r="H143" s="419"/>
      <c r="I143" s="550">
        <v>10</v>
      </c>
      <c r="J143" s="419">
        <v>1</v>
      </c>
      <c r="K143" s="420"/>
      <c r="L143" s="419"/>
      <c r="M143" s="550">
        <v>1</v>
      </c>
      <c r="N143" s="419">
        <v>19</v>
      </c>
      <c r="O143" s="550"/>
      <c r="P143" s="419"/>
      <c r="Q143" s="550">
        <v>21</v>
      </c>
      <c r="R143" s="419"/>
      <c r="S143" s="420"/>
      <c r="T143" s="419"/>
      <c r="U143" s="550">
        <v>1</v>
      </c>
      <c r="V143" s="419">
        <v>43</v>
      </c>
      <c r="W143" s="550"/>
      <c r="X143" s="419"/>
      <c r="Y143" s="550">
        <v>43</v>
      </c>
      <c r="Z143" s="419">
        <v>7</v>
      </c>
      <c r="AA143" s="420"/>
      <c r="AB143" s="419"/>
      <c r="AC143" s="550">
        <v>5</v>
      </c>
      <c r="AD143" s="419">
        <v>5</v>
      </c>
      <c r="AE143" s="550"/>
      <c r="AF143" s="419"/>
      <c r="AG143" s="550">
        <v>3</v>
      </c>
      <c r="AH143" s="419">
        <v>2</v>
      </c>
      <c r="AI143" s="420"/>
      <c r="AJ143" s="419"/>
      <c r="AK143" s="550">
        <v>2</v>
      </c>
      <c r="AL143" s="419">
        <v>3</v>
      </c>
      <c r="AM143" s="550"/>
      <c r="AN143" s="419"/>
      <c r="AO143" s="550">
        <v>4</v>
      </c>
      <c r="AP143" s="419"/>
      <c r="AQ143" s="420"/>
      <c r="AR143" s="419"/>
      <c r="AS143" s="550"/>
      <c r="AT143" s="419"/>
      <c r="AU143" s="420"/>
      <c r="AV143" s="419"/>
      <c r="AW143" s="420"/>
      <c r="AX143" s="419"/>
      <c r="AY143" s="420"/>
      <c r="AZ143" s="419"/>
      <c r="BA143" s="421"/>
      <c r="BB143" s="422">
        <v>584347</v>
      </c>
      <c r="BC143" s="551">
        <v>834976</v>
      </c>
      <c r="BD143" s="419">
        <v>1124812</v>
      </c>
      <c r="BE143" s="551">
        <v>1324989</v>
      </c>
      <c r="BF143" s="419">
        <v>2882208</v>
      </c>
      <c r="BG143" s="551">
        <v>2783377</v>
      </c>
      <c r="BH143" s="419">
        <v>351110</v>
      </c>
      <c r="BI143" s="551">
        <v>239746</v>
      </c>
      <c r="BJ143" s="419">
        <v>141210</v>
      </c>
      <c r="BK143" s="552">
        <v>187747</v>
      </c>
      <c r="BL143" s="419"/>
      <c r="BM143" s="423"/>
      <c r="BN143" s="370">
        <f t="shared" si="210"/>
        <v>74</v>
      </c>
      <c r="BO143" s="371">
        <f t="shared" si="211"/>
        <v>112</v>
      </c>
      <c r="BP143" s="372">
        <f t="shared" si="212"/>
        <v>171</v>
      </c>
      <c r="BQ143" s="371">
        <f t="shared" si="213"/>
        <v>222</v>
      </c>
      <c r="BR143" s="372">
        <f t="shared" si="214"/>
        <v>464</v>
      </c>
      <c r="BS143" s="371">
        <f t="shared" si="215"/>
        <v>490</v>
      </c>
      <c r="BT143" s="372">
        <f t="shared" si="216"/>
        <v>67</v>
      </c>
      <c r="BU143" s="371">
        <f t="shared" si="217"/>
        <v>54</v>
      </c>
      <c r="BV143" s="372">
        <f t="shared" si="218"/>
        <v>27</v>
      </c>
      <c r="BW143" s="371">
        <f t="shared" si="219"/>
        <v>40</v>
      </c>
      <c r="BX143" s="372">
        <f t="shared" si="220"/>
        <v>0</v>
      </c>
      <c r="BY143" s="371">
        <f t="shared" si="221"/>
        <v>0</v>
      </c>
      <c r="BZ143" s="370">
        <f t="shared" si="222"/>
        <v>7896.5810810810808</v>
      </c>
      <c r="CA143" s="371">
        <f t="shared" si="223"/>
        <v>7455.1428571428569</v>
      </c>
      <c r="CB143" s="372">
        <f t="shared" si="224"/>
        <v>6577.8479532163747</v>
      </c>
      <c r="CC143" s="371">
        <f t="shared" si="225"/>
        <v>5968.4189189189192</v>
      </c>
      <c r="CD143" s="372">
        <f t="shared" si="226"/>
        <v>6211.6551724137935</v>
      </c>
      <c r="CE143" s="371">
        <f t="shared" si="227"/>
        <v>5680.3612244897959</v>
      </c>
      <c r="CF143" s="372">
        <f t="shared" si="228"/>
        <v>5240.4477611940301</v>
      </c>
      <c r="CG143" s="371">
        <f t="shared" si="229"/>
        <v>4439.7407407407409</v>
      </c>
      <c r="CH143" s="372">
        <f t="shared" si="230"/>
        <v>5230</v>
      </c>
      <c r="CI143" s="371">
        <f t="shared" si="231"/>
        <v>4693.6750000000002</v>
      </c>
      <c r="CJ143" s="372">
        <f t="shared" si="232"/>
        <v>0</v>
      </c>
      <c r="CK143" s="371">
        <f t="shared" si="233"/>
        <v>0</v>
      </c>
      <c r="CL143" s="370">
        <f t="shared" si="234"/>
        <v>71069.229729729734</v>
      </c>
      <c r="CM143" s="371">
        <f t="shared" si="235"/>
        <v>67096.28571428571</v>
      </c>
      <c r="CN143" s="372">
        <f t="shared" si="236"/>
        <v>59200.631578947374</v>
      </c>
      <c r="CO143" s="371">
        <f t="shared" si="237"/>
        <v>53715.770270270274</v>
      </c>
      <c r="CP143" s="372">
        <f t="shared" si="238"/>
        <v>55904.896551724145</v>
      </c>
      <c r="CQ143" s="371">
        <f t="shared" si="239"/>
        <v>51123.251020408163</v>
      </c>
      <c r="CR143" s="372">
        <f t="shared" si="240"/>
        <v>47164.029850746272</v>
      </c>
      <c r="CS143" s="371">
        <f t="shared" si="241"/>
        <v>39957.666666666672</v>
      </c>
      <c r="CT143" s="372">
        <f t="shared" si="242"/>
        <v>47070</v>
      </c>
      <c r="CU143" s="371">
        <f t="shared" si="243"/>
        <v>42243.075000000004</v>
      </c>
      <c r="CV143" s="372">
        <f t="shared" si="244"/>
        <v>0</v>
      </c>
      <c r="CW143" s="371">
        <f t="shared" si="245"/>
        <v>0</v>
      </c>
      <c r="CX143" s="372">
        <f t="shared" si="246"/>
        <v>57011.136487118034</v>
      </c>
      <c r="CY143" s="371">
        <f t="shared" si="247"/>
        <v>52694.253012400142</v>
      </c>
      <c r="CZ143" s="370">
        <f t="shared" si="248"/>
        <v>8</v>
      </c>
      <c r="DA143" s="371">
        <f t="shared" si="249"/>
        <v>11</v>
      </c>
      <c r="DB143" s="372">
        <f t="shared" si="250"/>
        <v>19</v>
      </c>
      <c r="DC143" s="371">
        <f t="shared" si="251"/>
        <v>22</v>
      </c>
      <c r="DD143" s="372">
        <f t="shared" si="252"/>
        <v>50</v>
      </c>
      <c r="DE143" s="371">
        <f t="shared" si="253"/>
        <v>48</v>
      </c>
      <c r="DF143" s="372">
        <f t="shared" si="254"/>
        <v>7</v>
      </c>
      <c r="DG143" s="371">
        <f t="shared" si="255"/>
        <v>5</v>
      </c>
      <c r="DH143" s="372">
        <f t="shared" si="256"/>
        <v>3</v>
      </c>
      <c r="DI143" s="371">
        <f t="shared" si="257"/>
        <v>4</v>
      </c>
      <c r="DJ143" s="372">
        <f t="shared" si="258"/>
        <v>0</v>
      </c>
      <c r="DK143" s="371">
        <f t="shared" si="259"/>
        <v>0</v>
      </c>
      <c r="DL143" s="372">
        <f t="shared" si="260"/>
        <v>87</v>
      </c>
      <c r="DM143" s="371">
        <f t="shared" si="261"/>
        <v>90</v>
      </c>
      <c r="DN143" s="370">
        <f t="shared" si="262"/>
        <v>568553.83783783787</v>
      </c>
      <c r="DO143" s="371">
        <f t="shared" si="263"/>
        <v>738059.14285714284</v>
      </c>
      <c r="DP143" s="372">
        <f t="shared" si="264"/>
        <v>1124812</v>
      </c>
      <c r="DQ143" s="371">
        <f t="shared" si="265"/>
        <v>1181746.945945946</v>
      </c>
      <c r="DR143" s="372">
        <f t="shared" si="266"/>
        <v>2795244.8275862071</v>
      </c>
      <c r="DS143" s="371">
        <f t="shared" si="267"/>
        <v>2453916.0489795916</v>
      </c>
      <c r="DT143" s="372">
        <f t="shared" si="268"/>
        <v>330148.2089552239</v>
      </c>
      <c r="DU143" s="371">
        <f t="shared" si="269"/>
        <v>199788.33333333337</v>
      </c>
      <c r="DV143" s="372">
        <f t="shared" si="270"/>
        <v>141210</v>
      </c>
      <c r="DW143" s="371">
        <f t="shared" si="271"/>
        <v>168972.30000000002</v>
      </c>
      <c r="DX143" s="372">
        <f t="shared" si="272"/>
        <v>0</v>
      </c>
      <c r="DY143" s="371">
        <f t="shared" si="273"/>
        <v>0</v>
      </c>
      <c r="DZ143" s="372">
        <f t="shared" si="274"/>
        <v>4959968.8743792688</v>
      </c>
      <c r="EA143" s="371">
        <f t="shared" si="275"/>
        <v>4742482.7711160127</v>
      </c>
    </row>
    <row r="144" spans="1:131" ht="15">
      <c r="A144" s="545" t="s">
        <v>32</v>
      </c>
      <c r="B144" s="546" t="s">
        <v>657</v>
      </c>
      <c r="C144" s="547" t="s">
        <v>895</v>
      </c>
      <c r="D144" s="557">
        <v>139968</v>
      </c>
      <c r="E144" s="559">
        <v>7</v>
      </c>
      <c r="F144" s="419">
        <v>34</v>
      </c>
      <c r="G144" s="550"/>
      <c r="H144" s="419"/>
      <c r="I144" s="550">
        <v>33</v>
      </c>
      <c r="J144" s="419"/>
      <c r="K144" s="420"/>
      <c r="L144" s="419"/>
      <c r="M144" s="550"/>
      <c r="N144" s="419">
        <v>34</v>
      </c>
      <c r="O144" s="550"/>
      <c r="P144" s="419"/>
      <c r="Q144" s="550">
        <v>35</v>
      </c>
      <c r="R144" s="419"/>
      <c r="S144" s="420"/>
      <c r="T144" s="419"/>
      <c r="U144" s="550"/>
      <c r="V144" s="419">
        <v>49</v>
      </c>
      <c r="W144" s="550"/>
      <c r="X144" s="419"/>
      <c r="Y144" s="550">
        <v>46</v>
      </c>
      <c r="Z144" s="419"/>
      <c r="AA144" s="420"/>
      <c r="AB144" s="419"/>
      <c r="AC144" s="550"/>
      <c r="AD144" s="419">
        <v>5</v>
      </c>
      <c r="AE144" s="550"/>
      <c r="AF144" s="419"/>
      <c r="AG144" s="550">
        <v>4</v>
      </c>
      <c r="AH144" s="419"/>
      <c r="AI144" s="420"/>
      <c r="AJ144" s="419"/>
      <c r="AK144" s="550"/>
      <c r="AL144" s="419"/>
      <c r="AM144" s="550"/>
      <c r="AN144" s="419"/>
      <c r="AO144" s="550">
        <v>6</v>
      </c>
      <c r="AP144" s="419"/>
      <c r="AQ144" s="420"/>
      <c r="AR144" s="419"/>
      <c r="AS144" s="550"/>
      <c r="AT144" s="419"/>
      <c r="AU144" s="420"/>
      <c r="AV144" s="419"/>
      <c r="AW144" s="420"/>
      <c r="AX144" s="419"/>
      <c r="AY144" s="420"/>
      <c r="AZ144" s="419"/>
      <c r="BA144" s="421"/>
      <c r="BB144" s="422">
        <v>2131363</v>
      </c>
      <c r="BC144" s="551">
        <v>2089681</v>
      </c>
      <c r="BD144" s="419">
        <v>1812400</v>
      </c>
      <c r="BE144" s="551">
        <v>1893436</v>
      </c>
      <c r="BF144" s="419">
        <v>2259720</v>
      </c>
      <c r="BG144" s="551">
        <v>2132493</v>
      </c>
      <c r="BH144" s="419">
        <v>201466</v>
      </c>
      <c r="BI144" s="551">
        <v>96750</v>
      </c>
      <c r="BJ144" s="419"/>
      <c r="BK144" s="552">
        <v>271489</v>
      </c>
      <c r="BL144" s="419"/>
      <c r="BM144" s="423"/>
      <c r="BN144" s="370">
        <f t="shared" si="210"/>
        <v>306</v>
      </c>
      <c r="BO144" s="371">
        <f t="shared" si="211"/>
        <v>330</v>
      </c>
      <c r="BP144" s="372">
        <f t="shared" si="212"/>
        <v>306</v>
      </c>
      <c r="BQ144" s="371">
        <f t="shared" si="213"/>
        <v>350</v>
      </c>
      <c r="BR144" s="372">
        <f t="shared" si="214"/>
        <v>441</v>
      </c>
      <c r="BS144" s="371">
        <f t="shared" si="215"/>
        <v>460</v>
      </c>
      <c r="BT144" s="372">
        <f t="shared" si="216"/>
        <v>45</v>
      </c>
      <c r="BU144" s="371">
        <f t="shared" si="217"/>
        <v>40</v>
      </c>
      <c r="BV144" s="372">
        <f t="shared" si="218"/>
        <v>0</v>
      </c>
      <c r="BW144" s="371">
        <f t="shared" si="219"/>
        <v>60</v>
      </c>
      <c r="BX144" s="372">
        <f t="shared" si="220"/>
        <v>0</v>
      </c>
      <c r="BY144" s="371">
        <f t="shared" si="221"/>
        <v>0</v>
      </c>
      <c r="BZ144" s="370">
        <f t="shared" si="222"/>
        <v>6965.2385620915029</v>
      </c>
      <c r="CA144" s="371">
        <f t="shared" si="223"/>
        <v>6332.3666666666668</v>
      </c>
      <c r="CB144" s="372">
        <f t="shared" si="224"/>
        <v>5922.8758169934645</v>
      </c>
      <c r="CC144" s="371">
        <f t="shared" si="225"/>
        <v>5409.8171428571432</v>
      </c>
      <c r="CD144" s="372">
        <f t="shared" si="226"/>
        <v>5124.0816326530612</v>
      </c>
      <c r="CE144" s="371">
        <f t="shared" si="227"/>
        <v>4635.8543478260872</v>
      </c>
      <c r="CF144" s="372">
        <f t="shared" si="228"/>
        <v>4477.0222222222219</v>
      </c>
      <c r="CG144" s="371">
        <f t="shared" si="229"/>
        <v>2418.75</v>
      </c>
      <c r="CH144" s="372">
        <f t="shared" si="230"/>
        <v>0</v>
      </c>
      <c r="CI144" s="371">
        <f t="shared" si="231"/>
        <v>4524.8166666666666</v>
      </c>
      <c r="CJ144" s="372">
        <f t="shared" si="232"/>
        <v>0</v>
      </c>
      <c r="CK144" s="371">
        <f t="shared" si="233"/>
        <v>0</v>
      </c>
      <c r="CL144" s="370">
        <f t="shared" si="234"/>
        <v>62687.147058823524</v>
      </c>
      <c r="CM144" s="371">
        <f t="shared" si="235"/>
        <v>56991.3</v>
      </c>
      <c r="CN144" s="372">
        <f t="shared" si="236"/>
        <v>53305.882352941182</v>
      </c>
      <c r="CO144" s="371">
        <f t="shared" si="237"/>
        <v>48688.354285714289</v>
      </c>
      <c r="CP144" s="372">
        <f t="shared" si="238"/>
        <v>46116.734693877552</v>
      </c>
      <c r="CQ144" s="371">
        <f t="shared" si="239"/>
        <v>41722.689130434781</v>
      </c>
      <c r="CR144" s="372">
        <f t="shared" si="240"/>
        <v>40293.199999999997</v>
      </c>
      <c r="CS144" s="371">
        <f t="shared" si="241"/>
        <v>21768.75</v>
      </c>
      <c r="CT144" s="372">
        <f t="shared" si="242"/>
        <v>0</v>
      </c>
      <c r="CU144" s="371">
        <f t="shared" si="243"/>
        <v>40723.35</v>
      </c>
      <c r="CV144" s="372">
        <f t="shared" si="244"/>
        <v>0</v>
      </c>
      <c r="CW144" s="371">
        <f t="shared" si="245"/>
        <v>0</v>
      </c>
      <c r="CX144" s="372">
        <f t="shared" si="246"/>
        <v>52499.581967213118</v>
      </c>
      <c r="CY144" s="371">
        <f t="shared" si="247"/>
        <v>47060.194354838706</v>
      </c>
      <c r="CZ144" s="370">
        <f t="shared" si="248"/>
        <v>34</v>
      </c>
      <c r="DA144" s="371">
        <f t="shared" si="249"/>
        <v>33</v>
      </c>
      <c r="DB144" s="372">
        <f t="shared" si="250"/>
        <v>34</v>
      </c>
      <c r="DC144" s="371">
        <f t="shared" si="251"/>
        <v>35</v>
      </c>
      <c r="DD144" s="372">
        <f t="shared" si="252"/>
        <v>49</v>
      </c>
      <c r="DE144" s="371">
        <f t="shared" si="253"/>
        <v>46</v>
      </c>
      <c r="DF144" s="372">
        <f t="shared" si="254"/>
        <v>5</v>
      </c>
      <c r="DG144" s="371">
        <f t="shared" si="255"/>
        <v>4</v>
      </c>
      <c r="DH144" s="372">
        <f t="shared" si="256"/>
        <v>0</v>
      </c>
      <c r="DI144" s="371">
        <f t="shared" si="257"/>
        <v>6</v>
      </c>
      <c r="DJ144" s="372">
        <f t="shared" si="258"/>
        <v>0</v>
      </c>
      <c r="DK144" s="371">
        <f t="shared" si="259"/>
        <v>0</v>
      </c>
      <c r="DL144" s="372">
        <f t="shared" si="260"/>
        <v>122</v>
      </c>
      <c r="DM144" s="371">
        <f t="shared" si="261"/>
        <v>124</v>
      </c>
      <c r="DN144" s="370">
        <f t="shared" si="262"/>
        <v>2131363</v>
      </c>
      <c r="DO144" s="371">
        <f t="shared" si="263"/>
        <v>1880712.9000000001</v>
      </c>
      <c r="DP144" s="372">
        <f t="shared" si="264"/>
        <v>1812400.0000000002</v>
      </c>
      <c r="DQ144" s="371">
        <f t="shared" si="265"/>
        <v>1704092.4000000001</v>
      </c>
      <c r="DR144" s="372">
        <f t="shared" si="266"/>
        <v>2259720</v>
      </c>
      <c r="DS144" s="371">
        <f t="shared" si="267"/>
        <v>1919243.7</v>
      </c>
      <c r="DT144" s="372">
        <f t="shared" si="268"/>
        <v>201466</v>
      </c>
      <c r="DU144" s="371">
        <f t="shared" si="269"/>
        <v>87075</v>
      </c>
      <c r="DV144" s="372">
        <f t="shared" si="270"/>
        <v>0</v>
      </c>
      <c r="DW144" s="371">
        <f t="shared" si="271"/>
        <v>244340.09999999998</v>
      </c>
      <c r="DX144" s="372">
        <f t="shared" si="272"/>
        <v>0</v>
      </c>
      <c r="DY144" s="371">
        <f t="shared" si="273"/>
        <v>0</v>
      </c>
      <c r="DZ144" s="372">
        <f t="shared" si="274"/>
        <v>6404949</v>
      </c>
      <c r="EA144" s="371">
        <f t="shared" si="275"/>
        <v>5835464.0999999996</v>
      </c>
    </row>
    <row r="145" spans="1:131" ht="15">
      <c r="A145" s="545" t="s">
        <v>32</v>
      </c>
      <c r="B145" s="546" t="s">
        <v>658</v>
      </c>
      <c r="C145" s="547"/>
      <c r="D145" s="557">
        <v>244437</v>
      </c>
      <c r="E145" s="559">
        <v>8</v>
      </c>
      <c r="F145" s="419">
        <v>40</v>
      </c>
      <c r="G145" s="550"/>
      <c r="H145" s="419"/>
      <c r="I145" s="550">
        <v>42</v>
      </c>
      <c r="J145" s="419"/>
      <c r="K145" s="420"/>
      <c r="L145" s="419"/>
      <c r="M145" s="550"/>
      <c r="N145" s="419">
        <v>108</v>
      </c>
      <c r="O145" s="550"/>
      <c r="P145" s="419"/>
      <c r="Q145" s="550">
        <v>126</v>
      </c>
      <c r="R145" s="419"/>
      <c r="S145" s="420"/>
      <c r="T145" s="419"/>
      <c r="U145" s="550"/>
      <c r="V145" s="419">
        <v>124</v>
      </c>
      <c r="W145" s="550"/>
      <c r="X145" s="419"/>
      <c r="Y145" s="550">
        <v>114</v>
      </c>
      <c r="Z145" s="419"/>
      <c r="AA145" s="420"/>
      <c r="AB145" s="419"/>
      <c r="AC145" s="550"/>
      <c r="AD145" s="419">
        <v>124</v>
      </c>
      <c r="AE145" s="550"/>
      <c r="AF145" s="419"/>
      <c r="AG145" s="550">
        <v>96</v>
      </c>
      <c r="AH145" s="419"/>
      <c r="AI145" s="420"/>
      <c r="AJ145" s="419"/>
      <c r="AK145" s="550"/>
      <c r="AL145" s="419">
        <v>35</v>
      </c>
      <c r="AM145" s="550"/>
      <c r="AN145" s="419"/>
      <c r="AO145" s="550">
        <v>55</v>
      </c>
      <c r="AP145" s="419"/>
      <c r="AQ145" s="420"/>
      <c r="AR145" s="419"/>
      <c r="AS145" s="550"/>
      <c r="AT145" s="419"/>
      <c r="AU145" s="420"/>
      <c r="AV145" s="419"/>
      <c r="AW145" s="420"/>
      <c r="AX145" s="419"/>
      <c r="AY145" s="420"/>
      <c r="AZ145" s="419"/>
      <c r="BA145" s="421"/>
      <c r="BB145" s="422">
        <v>2408325</v>
      </c>
      <c r="BC145" s="551">
        <v>2649936</v>
      </c>
      <c r="BD145" s="419">
        <v>5897157</v>
      </c>
      <c r="BE145" s="551">
        <v>6789595</v>
      </c>
      <c r="BF145" s="419">
        <v>5422751</v>
      </c>
      <c r="BG145" s="551">
        <v>4978333</v>
      </c>
      <c r="BH145" s="419">
        <v>4936373</v>
      </c>
      <c r="BI145" s="551">
        <v>3903133</v>
      </c>
      <c r="BJ145" s="419">
        <v>1351436</v>
      </c>
      <c r="BK145" s="552">
        <v>2133932</v>
      </c>
      <c r="BL145" s="419"/>
      <c r="BM145" s="423"/>
      <c r="BN145" s="370">
        <f t="shared" si="210"/>
        <v>360</v>
      </c>
      <c r="BO145" s="371">
        <f t="shared" si="211"/>
        <v>420</v>
      </c>
      <c r="BP145" s="372">
        <f t="shared" si="212"/>
        <v>972</v>
      </c>
      <c r="BQ145" s="371">
        <f t="shared" si="213"/>
        <v>1260</v>
      </c>
      <c r="BR145" s="372">
        <f t="shared" si="214"/>
        <v>1116</v>
      </c>
      <c r="BS145" s="371">
        <f t="shared" si="215"/>
        <v>1140</v>
      </c>
      <c r="BT145" s="372">
        <f t="shared" si="216"/>
        <v>1116</v>
      </c>
      <c r="BU145" s="371">
        <f t="shared" si="217"/>
        <v>960</v>
      </c>
      <c r="BV145" s="372">
        <f t="shared" si="218"/>
        <v>315</v>
      </c>
      <c r="BW145" s="371">
        <f t="shared" si="219"/>
        <v>550</v>
      </c>
      <c r="BX145" s="372">
        <f t="shared" si="220"/>
        <v>0</v>
      </c>
      <c r="BY145" s="371">
        <f t="shared" si="221"/>
        <v>0</v>
      </c>
      <c r="BZ145" s="370">
        <f t="shared" si="222"/>
        <v>6689.791666666667</v>
      </c>
      <c r="CA145" s="371">
        <f t="shared" si="223"/>
        <v>6309.3714285714286</v>
      </c>
      <c r="CB145" s="372">
        <f t="shared" si="224"/>
        <v>6067.0339506172841</v>
      </c>
      <c r="CC145" s="371">
        <f t="shared" si="225"/>
        <v>5388.5674603174602</v>
      </c>
      <c r="CD145" s="372">
        <f t="shared" si="226"/>
        <v>4859.0958781362006</v>
      </c>
      <c r="CE145" s="371">
        <f t="shared" si="227"/>
        <v>4366.9587719298243</v>
      </c>
      <c r="CF145" s="372">
        <f t="shared" si="228"/>
        <v>4423.2732974910396</v>
      </c>
      <c r="CG145" s="371">
        <f t="shared" si="229"/>
        <v>4065.7635416666667</v>
      </c>
      <c r="CH145" s="372">
        <f t="shared" si="230"/>
        <v>4290.2730158730155</v>
      </c>
      <c r="CI145" s="371">
        <f t="shared" si="231"/>
        <v>3879.8763636363637</v>
      </c>
      <c r="CJ145" s="372">
        <f t="shared" si="232"/>
        <v>0</v>
      </c>
      <c r="CK145" s="371">
        <f t="shared" si="233"/>
        <v>0</v>
      </c>
      <c r="CL145" s="370">
        <f t="shared" si="234"/>
        <v>60208.125</v>
      </c>
      <c r="CM145" s="371">
        <f t="shared" si="235"/>
        <v>56784.342857142859</v>
      </c>
      <c r="CN145" s="372">
        <f t="shared" si="236"/>
        <v>54603.305555555555</v>
      </c>
      <c r="CO145" s="371">
        <f t="shared" si="237"/>
        <v>48497.107142857145</v>
      </c>
      <c r="CP145" s="372">
        <f t="shared" si="238"/>
        <v>43731.862903225803</v>
      </c>
      <c r="CQ145" s="371">
        <f t="shared" si="239"/>
        <v>39302.628947368416</v>
      </c>
      <c r="CR145" s="372">
        <f t="shared" si="240"/>
        <v>39809.459677419356</v>
      </c>
      <c r="CS145" s="371">
        <f t="shared" si="241"/>
        <v>36591.871874999997</v>
      </c>
      <c r="CT145" s="372">
        <f t="shared" si="242"/>
        <v>38612.457142857136</v>
      </c>
      <c r="CU145" s="371">
        <f t="shared" si="243"/>
        <v>34918.887272727276</v>
      </c>
      <c r="CV145" s="372">
        <f t="shared" si="244"/>
        <v>0</v>
      </c>
      <c r="CW145" s="371">
        <f t="shared" si="245"/>
        <v>0</v>
      </c>
      <c r="CX145" s="372">
        <f t="shared" si="246"/>
        <v>46440.932714617171</v>
      </c>
      <c r="CY145" s="371">
        <f t="shared" si="247"/>
        <v>42516.018706697454</v>
      </c>
      <c r="CZ145" s="370">
        <f t="shared" si="248"/>
        <v>40</v>
      </c>
      <c r="DA145" s="371">
        <f t="shared" si="249"/>
        <v>42</v>
      </c>
      <c r="DB145" s="372">
        <f t="shared" si="250"/>
        <v>108</v>
      </c>
      <c r="DC145" s="371">
        <f t="shared" si="251"/>
        <v>126</v>
      </c>
      <c r="DD145" s="372">
        <f t="shared" si="252"/>
        <v>124</v>
      </c>
      <c r="DE145" s="371">
        <f t="shared" si="253"/>
        <v>114</v>
      </c>
      <c r="DF145" s="372">
        <f t="shared" si="254"/>
        <v>124</v>
      </c>
      <c r="DG145" s="371">
        <f t="shared" si="255"/>
        <v>96</v>
      </c>
      <c r="DH145" s="372">
        <f t="shared" si="256"/>
        <v>35</v>
      </c>
      <c r="DI145" s="371">
        <f t="shared" si="257"/>
        <v>55</v>
      </c>
      <c r="DJ145" s="372">
        <f t="shared" si="258"/>
        <v>0</v>
      </c>
      <c r="DK145" s="371">
        <f t="shared" si="259"/>
        <v>0</v>
      </c>
      <c r="DL145" s="372">
        <f t="shared" si="260"/>
        <v>431</v>
      </c>
      <c r="DM145" s="371">
        <f t="shared" si="261"/>
        <v>433</v>
      </c>
      <c r="DN145" s="370">
        <f t="shared" si="262"/>
        <v>2408325</v>
      </c>
      <c r="DO145" s="371">
        <f t="shared" si="263"/>
        <v>2384942.4</v>
      </c>
      <c r="DP145" s="372">
        <f t="shared" si="264"/>
        <v>5897157</v>
      </c>
      <c r="DQ145" s="371">
        <f t="shared" si="265"/>
        <v>6110635.5</v>
      </c>
      <c r="DR145" s="372">
        <f t="shared" si="266"/>
        <v>5422751</v>
      </c>
      <c r="DS145" s="371">
        <f t="shared" si="267"/>
        <v>4480499.6999999993</v>
      </c>
      <c r="DT145" s="372">
        <f t="shared" si="268"/>
        <v>4936373</v>
      </c>
      <c r="DU145" s="371">
        <f t="shared" si="269"/>
        <v>3512819.6999999997</v>
      </c>
      <c r="DV145" s="372">
        <f t="shared" si="270"/>
        <v>1351435.9999999998</v>
      </c>
      <c r="DW145" s="371">
        <f t="shared" si="271"/>
        <v>1920538.8</v>
      </c>
      <c r="DX145" s="372">
        <f t="shared" si="272"/>
        <v>0</v>
      </c>
      <c r="DY145" s="371">
        <f t="shared" si="273"/>
        <v>0</v>
      </c>
      <c r="DZ145" s="372">
        <f t="shared" si="274"/>
        <v>20016042</v>
      </c>
      <c r="EA145" s="371">
        <f t="shared" si="275"/>
        <v>18409436.099999998</v>
      </c>
    </row>
    <row r="146" spans="1:131" ht="15">
      <c r="A146" s="545" t="s">
        <v>32</v>
      </c>
      <c r="B146" s="546" t="s">
        <v>659</v>
      </c>
      <c r="C146" s="547" t="s">
        <v>896</v>
      </c>
      <c r="D146" s="557">
        <v>138901</v>
      </c>
      <c r="E146" s="559">
        <v>9</v>
      </c>
      <c r="F146" s="419">
        <v>3</v>
      </c>
      <c r="G146" s="550"/>
      <c r="H146" s="419"/>
      <c r="I146" s="550">
        <v>4</v>
      </c>
      <c r="J146" s="419">
        <v>4</v>
      </c>
      <c r="K146" s="420"/>
      <c r="L146" s="419"/>
      <c r="M146" s="550">
        <v>1</v>
      </c>
      <c r="N146" s="419">
        <v>9</v>
      </c>
      <c r="O146" s="550"/>
      <c r="P146" s="419"/>
      <c r="Q146" s="550">
        <v>11</v>
      </c>
      <c r="R146" s="419">
        <v>2</v>
      </c>
      <c r="S146" s="420"/>
      <c r="T146" s="419"/>
      <c r="U146" s="550">
        <v>1</v>
      </c>
      <c r="V146" s="419">
        <v>26</v>
      </c>
      <c r="W146" s="550"/>
      <c r="X146" s="419"/>
      <c r="Y146" s="550">
        <v>22</v>
      </c>
      <c r="Z146" s="419">
        <v>2</v>
      </c>
      <c r="AA146" s="420"/>
      <c r="AB146" s="419"/>
      <c r="AC146" s="550">
        <v>3</v>
      </c>
      <c r="AD146" s="419"/>
      <c r="AE146" s="550"/>
      <c r="AF146" s="419"/>
      <c r="AG146" s="550">
        <v>7</v>
      </c>
      <c r="AH146" s="419">
        <v>2</v>
      </c>
      <c r="AI146" s="420"/>
      <c r="AJ146" s="419"/>
      <c r="AK146" s="550"/>
      <c r="AL146" s="419">
        <v>27</v>
      </c>
      <c r="AM146" s="550"/>
      <c r="AN146" s="419"/>
      <c r="AO146" s="550">
        <v>26</v>
      </c>
      <c r="AP146" s="419">
        <v>1</v>
      </c>
      <c r="AQ146" s="420"/>
      <c r="AR146" s="419"/>
      <c r="AS146" s="550">
        <v>1</v>
      </c>
      <c r="AT146" s="419"/>
      <c r="AU146" s="420"/>
      <c r="AV146" s="419"/>
      <c r="AW146" s="420"/>
      <c r="AX146" s="419"/>
      <c r="AY146" s="420"/>
      <c r="AZ146" s="419"/>
      <c r="BA146" s="421"/>
      <c r="BB146" s="422">
        <v>487733</v>
      </c>
      <c r="BC146" s="551">
        <v>302921</v>
      </c>
      <c r="BD146" s="419">
        <v>623321</v>
      </c>
      <c r="BE146" s="551">
        <v>692751</v>
      </c>
      <c r="BF146" s="419">
        <v>1361712</v>
      </c>
      <c r="BG146" s="551">
        <v>1261756</v>
      </c>
      <c r="BH146" s="419">
        <v>78030</v>
      </c>
      <c r="BI146" s="551">
        <v>294272</v>
      </c>
      <c r="BJ146" s="419">
        <v>756372</v>
      </c>
      <c r="BK146" s="552">
        <v>716232</v>
      </c>
      <c r="BL146" s="419"/>
      <c r="BM146" s="423"/>
      <c r="BN146" s="370">
        <f t="shared" si="210"/>
        <v>71</v>
      </c>
      <c r="BO146" s="371">
        <f t="shared" si="211"/>
        <v>52</v>
      </c>
      <c r="BP146" s="372">
        <f t="shared" si="212"/>
        <v>103</v>
      </c>
      <c r="BQ146" s="371">
        <f t="shared" si="213"/>
        <v>122</v>
      </c>
      <c r="BR146" s="372">
        <f t="shared" si="214"/>
        <v>256</v>
      </c>
      <c r="BS146" s="371">
        <f t="shared" si="215"/>
        <v>256</v>
      </c>
      <c r="BT146" s="372">
        <f t="shared" si="216"/>
        <v>22</v>
      </c>
      <c r="BU146" s="371">
        <f t="shared" si="217"/>
        <v>70</v>
      </c>
      <c r="BV146" s="372">
        <f t="shared" si="218"/>
        <v>254</v>
      </c>
      <c r="BW146" s="371">
        <f t="shared" si="219"/>
        <v>272</v>
      </c>
      <c r="BX146" s="372">
        <f t="shared" si="220"/>
        <v>0</v>
      </c>
      <c r="BY146" s="371">
        <f t="shared" si="221"/>
        <v>0</v>
      </c>
      <c r="BZ146" s="370">
        <f t="shared" si="222"/>
        <v>6869.4788732394363</v>
      </c>
      <c r="CA146" s="371">
        <f t="shared" si="223"/>
        <v>5825.4038461538457</v>
      </c>
      <c r="CB146" s="372">
        <f t="shared" si="224"/>
        <v>6051.6601941747576</v>
      </c>
      <c r="CC146" s="371">
        <f t="shared" si="225"/>
        <v>5678.2868852459014</v>
      </c>
      <c r="CD146" s="372">
        <f t="shared" si="226"/>
        <v>5319.1875</v>
      </c>
      <c r="CE146" s="371">
        <f t="shared" si="227"/>
        <v>4928.734375</v>
      </c>
      <c r="CF146" s="372">
        <f t="shared" si="228"/>
        <v>3546.818181818182</v>
      </c>
      <c r="CG146" s="371">
        <f t="shared" si="229"/>
        <v>4203.8857142857141</v>
      </c>
      <c r="CH146" s="372">
        <f t="shared" si="230"/>
        <v>2977.8425196850394</v>
      </c>
      <c r="CI146" s="371">
        <f t="shared" si="231"/>
        <v>2633.205882352941</v>
      </c>
      <c r="CJ146" s="372">
        <f t="shared" si="232"/>
        <v>0</v>
      </c>
      <c r="CK146" s="371">
        <f t="shared" si="233"/>
        <v>0</v>
      </c>
      <c r="CL146" s="370">
        <f t="shared" si="234"/>
        <v>61825.309859154928</v>
      </c>
      <c r="CM146" s="371">
        <f t="shared" si="235"/>
        <v>52428.63461538461</v>
      </c>
      <c r="CN146" s="372">
        <f t="shared" si="236"/>
        <v>54464.941747572819</v>
      </c>
      <c r="CO146" s="371">
        <f t="shared" si="237"/>
        <v>51104.581967213111</v>
      </c>
      <c r="CP146" s="372">
        <f t="shared" si="238"/>
        <v>47872.6875</v>
      </c>
      <c r="CQ146" s="371">
        <f t="shared" si="239"/>
        <v>44358.609375</v>
      </c>
      <c r="CR146" s="372">
        <f t="shared" si="240"/>
        <v>31921.36363636364</v>
      </c>
      <c r="CS146" s="371">
        <f t="shared" si="241"/>
        <v>37834.971428571429</v>
      </c>
      <c r="CT146" s="372">
        <f t="shared" si="242"/>
        <v>26800.582677165356</v>
      </c>
      <c r="CU146" s="371">
        <f t="shared" si="243"/>
        <v>23698.852941176468</v>
      </c>
      <c r="CV146" s="372">
        <f t="shared" si="244"/>
        <v>0</v>
      </c>
      <c r="CW146" s="371">
        <f t="shared" si="245"/>
        <v>0</v>
      </c>
      <c r="CX146" s="372">
        <f t="shared" si="246"/>
        <v>41928.760795667673</v>
      </c>
      <c r="CY146" s="371">
        <f t="shared" si="247"/>
        <v>38014.173953555852</v>
      </c>
      <c r="CZ146" s="370">
        <f t="shared" si="248"/>
        <v>7</v>
      </c>
      <c r="DA146" s="371">
        <f t="shared" si="249"/>
        <v>5</v>
      </c>
      <c r="DB146" s="372">
        <f t="shared" si="250"/>
        <v>11</v>
      </c>
      <c r="DC146" s="371">
        <f t="shared" si="251"/>
        <v>12</v>
      </c>
      <c r="DD146" s="372">
        <f t="shared" si="252"/>
        <v>28</v>
      </c>
      <c r="DE146" s="371">
        <f t="shared" si="253"/>
        <v>25</v>
      </c>
      <c r="DF146" s="372">
        <f t="shared" si="254"/>
        <v>2</v>
      </c>
      <c r="DG146" s="371">
        <f t="shared" si="255"/>
        <v>7</v>
      </c>
      <c r="DH146" s="372">
        <f t="shared" si="256"/>
        <v>28</v>
      </c>
      <c r="DI146" s="371">
        <f t="shared" si="257"/>
        <v>27</v>
      </c>
      <c r="DJ146" s="372">
        <f t="shared" si="258"/>
        <v>0</v>
      </c>
      <c r="DK146" s="371">
        <f t="shared" si="259"/>
        <v>0</v>
      </c>
      <c r="DL146" s="372">
        <f t="shared" si="260"/>
        <v>76</v>
      </c>
      <c r="DM146" s="371">
        <f t="shared" si="261"/>
        <v>76</v>
      </c>
      <c r="DN146" s="370">
        <f t="shared" si="262"/>
        <v>432777.1690140845</v>
      </c>
      <c r="DO146" s="371">
        <f t="shared" si="263"/>
        <v>262143.17307692306</v>
      </c>
      <c r="DP146" s="372">
        <f t="shared" si="264"/>
        <v>599114.35922330106</v>
      </c>
      <c r="DQ146" s="371">
        <f t="shared" si="265"/>
        <v>613254.98360655736</v>
      </c>
      <c r="DR146" s="372">
        <f t="shared" si="266"/>
        <v>1340435.25</v>
      </c>
      <c r="DS146" s="371">
        <f t="shared" si="267"/>
        <v>1108965.234375</v>
      </c>
      <c r="DT146" s="372">
        <f t="shared" si="268"/>
        <v>63842.727272727279</v>
      </c>
      <c r="DU146" s="371">
        <f t="shared" si="269"/>
        <v>264844.79999999999</v>
      </c>
      <c r="DV146" s="372">
        <f t="shared" si="270"/>
        <v>750416.31496062991</v>
      </c>
      <c r="DW146" s="371">
        <f t="shared" si="271"/>
        <v>639869.0294117647</v>
      </c>
      <c r="DX146" s="372">
        <f t="shared" si="272"/>
        <v>0</v>
      </c>
      <c r="DY146" s="371">
        <f t="shared" si="273"/>
        <v>0</v>
      </c>
      <c r="DZ146" s="372">
        <f t="shared" si="274"/>
        <v>3186585.8204707433</v>
      </c>
      <c r="EA146" s="371">
        <f t="shared" si="275"/>
        <v>2889077.2204702445</v>
      </c>
    </row>
    <row r="147" spans="1:131" ht="15">
      <c r="A147" s="545" t="s">
        <v>32</v>
      </c>
      <c r="B147" s="546" t="s">
        <v>660</v>
      </c>
      <c r="C147" s="547" t="s">
        <v>548</v>
      </c>
      <c r="D147" s="557">
        <v>139010</v>
      </c>
      <c r="E147" s="559">
        <v>9</v>
      </c>
      <c r="F147" s="419">
        <v>9</v>
      </c>
      <c r="G147" s="550"/>
      <c r="H147" s="419"/>
      <c r="I147" s="550">
        <v>9</v>
      </c>
      <c r="J147" s="419"/>
      <c r="K147" s="420"/>
      <c r="L147" s="419"/>
      <c r="M147" s="550"/>
      <c r="N147" s="419">
        <v>18</v>
      </c>
      <c r="O147" s="550"/>
      <c r="P147" s="419"/>
      <c r="Q147" s="550">
        <v>16</v>
      </c>
      <c r="R147" s="419">
        <v>1</v>
      </c>
      <c r="S147" s="420"/>
      <c r="T147" s="419"/>
      <c r="U147" s="550">
        <v>1</v>
      </c>
      <c r="V147" s="419">
        <v>12</v>
      </c>
      <c r="W147" s="550"/>
      <c r="X147" s="419"/>
      <c r="Y147" s="550">
        <v>13</v>
      </c>
      <c r="Z147" s="419">
        <v>5</v>
      </c>
      <c r="AA147" s="420"/>
      <c r="AB147" s="419"/>
      <c r="AC147" s="550">
        <v>3</v>
      </c>
      <c r="AD147" s="419">
        <v>13</v>
      </c>
      <c r="AE147" s="550"/>
      <c r="AF147" s="419"/>
      <c r="AG147" s="550">
        <v>9</v>
      </c>
      <c r="AH147" s="419">
        <v>6</v>
      </c>
      <c r="AI147" s="420"/>
      <c r="AJ147" s="419"/>
      <c r="AK147" s="550">
        <v>5</v>
      </c>
      <c r="AL147" s="419"/>
      <c r="AM147" s="550"/>
      <c r="AN147" s="419"/>
      <c r="AO147" s="550"/>
      <c r="AP147" s="419"/>
      <c r="AQ147" s="420"/>
      <c r="AR147" s="419"/>
      <c r="AS147" s="550">
        <v>1</v>
      </c>
      <c r="AT147" s="419"/>
      <c r="AU147" s="420"/>
      <c r="AV147" s="419"/>
      <c r="AW147" s="420"/>
      <c r="AX147" s="419"/>
      <c r="AY147" s="420"/>
      <c r="AZ147" s="419"/>
      <c r="BA147" s="421"/>
      <c r="BB147" s="422">
        <v>494970</v>
      </c>
      <c r="BC147" s="551">
        <v>494410</v>
      </c>
      <c r="BD147" s="419">
        <v>955668</v>
      </c>
      <c r="BE147" s="551">
        <v>860614</v>
      </c>
      <c r="BF147" s="419">
        <v>747207</v>
      </c>
      <c r="BG147" s="551">
        <v>702099</v>
      </c>
      <c r="BH147" s="419">
        <v>815185</v>
      </c>
      <c r="BI147" s="551">
        <v>592444</v>
      </c>
      <c r="BJ147" s="419"/>
      <c r="BK147" s="552">
        <v>36998</v>
      </c>
      <c r="BL147" s="419"/>
      <c r="BM147" s="423"/>
      <c r="BN147" s="370">
        <f t="shared" si="210"/>
        <v>81</v>
      </c>
      <c r="BO147" s="371">
        <f t="shared" si="211"/>
        <v>90</v>
      </c>
      <c r="BP147" s="372">
        <f t="shared" si="212"/>
        <v>173</v>
      </c>
      <c r="BQ147" s="371">
        <f t="shared" si="213"/>
        <v>172</v>
      </c>
      <c r="BR147" s="372">
        <f t="shared" si="214"/>
        <v>163</v>
      </c>
      <c r="BS147" s="371">
        <f t="shared" si="215"/>
        <v>166</v>
      </c>
      <c r="BT147" s="372">
        <f t="shared" si="216"/>
        <v>183</v>
      </c>
      <c r="BU147" s="371">
        <f t="shared" si="217"/>
        <v>150</v>
      </c>
      <c r="BV147" s="372">
        <f t="shared" si="218"/>
        <v>0</v>
      </c>
      <c r="BW147" s="371">
        <f t="shared" si="219"/>
        <v>12</v>
      </c>
      <c r="BX147" s="372">
        <f t="shared" si="220"/>
        <v>0</v>
      </c>
      <c r="BY147" s="371">
        <f t="shared" si="221"/>
        <v>0</v>
      </c>
      <c r="BZ147" s="370">
        <f t="shared" si="222"/>
        <v>6110.7407407407409</v>
      </c>
      <c r="CA147" s="371">
        <f t="shared" si="223"/>
        <v>5493.4444444444443</v>
      </c>
      <c r="CB147" s="372">
        <f t="shared" si="224"/>
        <v>5524.092485549133</v>
      </c>
      <c r="CC147" s="371">
        <f t="shared" si="225"/>
        <v>5003.5697674418607</v>
      </c>
      <c r="CD147" s="372">
        <f t="shared" si="226"/>
        <v>4584.0920245398775</v>
      </c>
      <c r="CE147" s="371">
        <f t="shared" si="227"/>
        <v>4229.5120481927706</v>
      </c>
      <c r="CF147" s="372">
        <f t="shared" si="228"/>
        <v>4454.5628415300544</v>
      </c>
      <c r="CG147" s="371">
        <f t="shared" si="229"/>
        <v>3949.6266666666666</v>
      </c>
      <c r="CH147" s="372">
        <f t="shared" si="230"/>
        <v>0</v>
      </c>
      <c r="CI147" s="371">
        <f t="shared" si="231"/>
        <v>3083.1666666666665</v>
      </c>
      <c r="CJ147" s="372">
        <f t="shared" si="232"/>
        <v>0</v>
      </c>
      <c r="CK147" s="371">
        <f t="shared" si="233"/>
        <v>0</v>
      </c>
      <c r="CL147" s="370">
        <f t="shared" si="234"/>
        <v>54996.666666666672</v>
      </c>
      <c r="CM147" s="371">
        <f t="shared" si="235"/>
        <v>49441</v>
      </c>
      <c r="CN147" s="372">
        <f t="shared" si="236"/>
        <v>49716.832369942196</v>
      </c>
      <c r="CO147" s="371">
        <f t="shared" si="237"/>
        <v>45032.127906976748</v>
      </c>
      <c r="CP147" s="372">
        <f t="shared" si="238"/>
        <v>41256.828220858893</v>
      </c>
      <c r="CQ147" s="371">
        <f t="shared" si="239"/>
        <v>38065.608433734938</v>
      </c>
      <c r="CR147" s="372">
        <f t="shared" si="240"/>
        <v>40091.065573770487</v>
      </c>
      <c r="CS147" s="371">
        <f t="shared" si="241"/>
        <v>35546.639999999999</v>
      </c>
      <c r="CT147" s="372">
        <f t="shared" si="242"/>
        <v>0</v>
      </c>
      <c r="CU147" s="371">
        <f t="shared" si="243"/>
        <v>27748.5</v>
      </c>
      <c r="CV147" s="372">
        <f t="shared" si="244"/>
        <v>0</v>
      </c>
      <c r="CW147" s="371">
        <f t="shared" si="245"/>
        <v>0</v>
      </c>
      <c r="CX147" s="372">
        <f t="shared" si="246"/>
        <v>45354.470948205344</v>
      </c>
      <c r="CY147" s="371">
        <f t="shared" si="247"/>
        <v>41139.760865936201</v>
      </c>
      <c r="CZ147" s="370">
        <f t="shared" si="248"/>
        <v>9</v>
      </c>
      <c r="DA147" s="371">
        <f t="shared" si="249"/>
        <v>9</v>
      </c>
      <c r="DB147" s="372">
        <f t="shared" si="250"/>
        <v>19</v>
      </c>
      <c r="DC147" s="371">
        <f t="shared" si="251"/>
        <v>17</v>
      </c>
      <c r="DD147" s="372">
        <f t="shared" si="252"/>
        <v>17</v>
      </c>
      <c r="DE147" s="371">
        <f t="shared" si="253"/>
        <v>16</v>
      </c>
      <c r="DF147" s="372">
        <f t="shared" si="254"/>
        <v>19</v>
      </c>
      <c r="DG147" s="371">
        <f t="shared" si="255"/>
        <v>14</v>
      </c>
      <c r="DH147" s="372">
        <f t="shared" si="256"/>
        <v>0</v>
      </c>
      <c r="DI147" s="371">
        <f t="shared" si="257"/>
        <v>1</v>
      </c>
      <c r="DJ147" s="372">
        <f t="shared" si="258"/>
        <v>0</v>
      </c>
      <c r="DK147" s="371">
        <f t="shared" si="259"/>
        <v>0</v>
      </c>
      <c r="DL147" s="372">
        <f t="shared" si="260"/>
        <v>64</v>
      </c>
      <c r="DM147" s="371">
        <f t="shared" si="261"/>
        <v>57</v>
      </c>
      <c r="DN147" s="370">
        <f t="shared" si="262"/>
        <v>494970.00000000006</v>
      </c>
      <c r="DO147" s="371">
        <f t="shared" si="263"/>
        <v>444969</v>
      </c>
      <c r="DP147" s="372">
        <f t="shared" si="264"/>
        <v>944619.81502890168</v>
      </c>
      <c r="DQ147" s="371">
        <f t="shared" si="265"/>
        <v>765546.1744186047</v>
      </c>
      <c r="DR147" s="372">
        <f t="shared" si="266"/>
        <v>701366.07975460123</v>
      </c>
      <c r="DS147" s="371">
        <f t="shared" si="267"/>
        <v>609049.73493975902</v>
      </c>
      <c r="DT147" s="372">
        <f t="shared" si="268"/>
        <v>761730.24590163922</v>
      </c>
      <c r="DU147" s="371">
        <f t="shared" si="269"/>
        <v>497652.95999999996</v>
      </c>
      <c r="DV147" s="372">
        <f t="shared" si="270"/>
        <v>0</v>
      </c>
      <c r="DW147" s="371">
        <f t="shared" si="271"/>
        <v>27748.5</v>
      </c>
      <c r="DX147" s="372">
        <f t="shared" si="272"/>
        <v>0</v>
      </c>
      <c r="DY147" s="371">
        <f t="shared" si="273"/>
        <v>0</v>
      </c>
      <c r="DZ147" s="372">
        <f t="shared" si="274"/>
        <v>2902686.140685142</v>
      </c>
      <c r="EA147" s="371">
        <f t="shared" si="275"/>
        <v>2344966.3693583636</v>
      </c>
    </row>
    <row r="148" spans="1:131" ht="15">
      <c r="A148" s="560" t="s">
        <v>32</v>
      </c>
      <c r="B148" s="558" t="s">
        <v>661</v>
      </c>
      <c r="C148" s="547" t="s">
        <v>896</v>
      </c>
      <c r="D148" s="557">
        <v>138691</v>
      </c>
      <c r="E148" s="559">
        <v>9</v>
      </c>
      <c r="F148" s="419">
        <v>6</v>
      </c>
      <c r="G148" s="550"/>
      <c r="H148" s="419"/>
      <c r="I148" s="550">
        <v>6</v>
      </c>
      <c r="J148" s="419">
        <v>1</v>
      </c>
      <c r="K148" s="420"/>
      <c r="L148" s="419"/>
      <c r="M148" s="550">
        <v>2</v>
      </c>
      <c r="N148" s="419">
        <v>11</v>
      </c>
      <c r="O148" s="550"/>
      <c r="P148" s="419"/>
      <c r="Q148" s="550">
        <v>18</v>
      </c>
      <c r="R148" s="419">
        <v>6</v>
      </c>
      <c r="S148" s="420"/>
      <c r="T148" s="419"/>
      <c r="U148" s="550">
        <v>6</v>
      </c>
      <c r="V148" s="419">
        <v>53</v>
      </c>
      <c r="W148" s="550"/>
      <c r="X148" s="419"/>
      <c r="Y148" s="550">
        <v>53</v>
      </c>
      <c r="Z148" s="419">
        <v>15</v>
      </c>
      <c r="AA148" s="420"/>
      <c r="AB148" s="419"/>
      <c r="AC148" s="550">
        <v>13</v>
      </c>
      <c r="AD148" s="419">
        <v>17</v>
      </c>
      <c r="AE148" s="550"/>
      <c r="AF148" s="419"/>
      <c r="AG148" s="550">
        <v>15</v>
      </c>
      <c r="AH148" s="419">
        <v>43</v>
      </c>
      <c r="AI148" s="420"/>
      <c r="AJ148" s="419"/>
      <c r="AK148" s="550">
        <v>34</v>
      </c>
      <c r="AL148" s="419"/>
      <c r="AM148" s="550"/>
      <c r="AN148" s="419"/>
      <c r="AO148" s="550"/>
      <c r="AP148" s="419"/>
      <c r="AQ148" s="420"/>
      <c r="AR148" s="419"/>
      <c r="AS148" s="550"/>
      <c r="AT148" s="419"/>
      <c r="AU148" s="420"/>
      <c r="AV148" s="419"/>
      <c r="AW148" s="420"/>
      <c r="AX148" s="419"/>
      <c r="AY148" s="420"/>
      <c r="AZ148" s="419"/>
      <c r="BA148" s="421"/>
      <c r="BB148" s="422">
        <v>442801</v>
      </c>
      <c r="BC148" s="551">
        <v>523328</v>
      </c>
      <c r="BD148" s="419">
        <v>929772</v>
      </c>
      <c r="BE148" s="551">
        <v>1351062</v>
      </c>
      <c r="BF148" s="419">
        <v>3212415</v>
      </c>
      <c r="BG148" s="551">
        <v>3145248</v>
      </c>
      <c r="BH148" s="419">
        <v>2714675</v>
      </c>
      <c r="BI148" s="551">
        <v>2414969</v>
      </c>
      <c r="BJ148" s="419"/>
      <c r="BK148" s="552">
        <v>0</v>
      </c>
      <c r="BL148" s="419"/>
      <c r="BM148" s="423"/>
      <c r="BN148" s="370">
        <f t="shared" si="210"/>
        <v>65</v>
      </c>
      <c r="BO148" s="371">
        <f t="shared" si="211"/>
        <v>84</v>
      </c>
      <c r="BP148" s="372">
        <f t="shared" si="212"/>
        <v>165</v>
      </c>
      <c r="BQ148" s="371">
        <f t="shared" si="213"/>
        <v>252</v>
      </c>
      <c r="BR148" s="372">
        <f t="shared" si="214"/>
        <v>642</v>
      </c>
      <c r="BS148" s="371">
        <f t="shared" si="215"/>
        <v>686</v>
      </c>
      <c r="BT148" s="372">
        <f t="shared" si="216"/>
        <v>626</v>
      </c>
      <c r="BU148" s="371">
        <f t="shared" si="217"/>
        <v>558</v>
      </c>
      <c r="BV148" s="372">
        <f t="shared" si="218"/>
        <v>0</v>
      </c>
      <c r="BW148" s="371">
        <f t="shared" si="219"/>
        <v>0</v>
      </c>
      <c r="BX148" s="372">
        <f t="shared" si="220"/>
        <v>0</v>
      </c>
      <c r="BY148" s="371">
        <f t="shared" si="221"/>
        <v>0</v>
      </c>
      <c r="BZ148" s="370">
        <f t="shared" si="222"/>
        <v>6812.3230769230768</v>
      </c>
      <c r="CA148" s="371">
        <f t="shared" si="223"/>
        <v>6230.0952380952385</v>
      </c>
      <c r="CB148" s="372">
        <f t="shared" si="224"/>
        <v>5634.9818181818182</v>
      </c>
      <c r="CC148" s="371">
        <f t="shared" si="225"/>
        <v>5361.3571428571431</v>
      </c>
      <c r="CD148" s="372">
        <f t="shared" si="226"/>
        <v>5003.7616822429909</v>
      </c>
      <c r="CE148" s="371">
        <f t="shared" si="227"/>
        <v>4584.9096209912541</v>
      </c>
      <c r="CF148" s="372">
        <f t="shared" si="228"/>
        <v>4336.5415335463258</v>
      </c>
      <c r="CG148" s="371">
        <f t="shared" si="229"/>
        <v>4327.9014336917562</v>
      </c>
      <c r="CH148" s="372">
        <f t="shared" si="230"/>
        <v>0</v>
      </c>
      <c r="CI148" s="371">
        <f t="shared" si="231"/>
        <v>0</v>
      </c>
      <c r="CJ148" s="372">
        <f t="shared" si="232"/>
        <v>0</v>
      </c>
      <c r="CK148" s="371">
        <f t="shared" si="233"/>
        <v>0</v>
      </c>
      <c r="CL148" s="370">
        <f t="shared" si="234"/>
        <v>61310.907692307694</v>
      </c>
      <c r="CM148" s="371">
        <f t="shared" si="235"/>
        <v>56070.857142857145</v>
      </c>
      <c r="CN148" s="372">
        <f t="shared" si="236"/>
        <v>50714.836363636365</v>
      </c>
      <c r="CO148" s="371">
        <f t="shared" si="237"/>
        <v>48252.21428571429</v>
      </c>
      <c r="CP148" s="372">
        <f t="shared" si="238"/>
        <v>45033.855140186919</v>
      </c>
      <c r="CQ148" s="371">
        <f t="shared" si="239"/>
        <v>41264.186588921286</v>
      </c>
      <c r="CR148" s="372">
        <f t="shared" si="240"/>
        <v>39028.873801916932</v>
      </c>
      <c r="CS148" s="371">
        <f t="shared" si="241"/>
        <v>38951.112903225803</v>
      </c>
      <c r="CT148" s="372">
        <f t="shared" si="242"/>
        <v>0</v>
      </c>
      <c r="CU148" s="371">
        <f t="shared" si="243"/>
        <v>0</v>
      </c>
      <c r="CV148" s="372">
        <f t="shared" si="244"/>
        <v>0</v>
      </c>
      <c r="CW148" s="371">
        <f t="shared" si="245"/>
        <v>0</v>
      </c>
      <c r="CX148" s="372">
        <f t="shared" si="246"/>
        <v>44048.441774182233</v>
      </c>
      <c r="CY148" s="371">
        <f t="shared" si="247"/>
        <v>42439.86970834605</v>
      </c>
      <c r="CZ148" s="370">
        <f t="shared" si="248"/>
        <v>7</v>
      </c>
      <c r="DA148" s="371">
        <f t="shared" si="249"/>
        <v>8</v>
      </c>
      <c r="DB148" s="372">
        <f t="shared" si="250"/>
        <v>17</v>
      </c>
      <c r="DC148" s="371">
        <f t="shared" si="251"/>
        <v>24</v>
      </c>
      <c r="DD148" s="372">
        <f t="shared" si="252"/>
        <v>68</v>
      </c>
      <c r="DE148" s="371">
        <f t="shared" si="253"/>
        <v>66</v>
      </c>
      <c r="DF148" s="372">
        <f t="shared" si="254"/>
        <v>60</v>
      </c>
      <c r="DG148" s="371">
        <f t="shared" si="255"/>
        <v>49</v>
      </c>
      <c r="DH148" s="372">
        <f t="shared" si="256"/>
        <v>0</v>
      </c>
      <c r="DI148" s="371">
        <f t="shared" si="257"/>
        <v>0</v>
      </c>
      <c r="DJ148" s="372">
        <f t="shared" si="258"/>
        <v>0</v>
      </c>
      <c r="DK148" s="371">
        <f t="shared" si="259"/>
        <v>0</v>
      </c>
      <c r="DL148" s="372">
        <f t="shared" si="260"/>
        <v>152</v>
      </c>
      <c r="DM148" s="371">
        <f t="shared" si="261"/>
        <v>147</v>
      </c>
      <c r="DN148" s="370">
        <f t="shared" si="262"/>
        <v>429176.35384615383</v>
      </c>
      <c r="DO148" s="371">
        <f t="shared" si="263"/>
        <v>448566.85714285716</v>
      </c>
      <c r="DP148" s="372">
        <f t="shared" si="264"/>
        <v>862152.21818181826</v>
      </c>
      <c r="DQ148" s="371">
        <f t="shared" si="265"/>
        <v>1158053.142857143</v>
      </c>
      <c r="DR148" s="372">
        <f t="shared" si="266"/>
        <v>3062302.1495327107</v>
      </c>
      <c r="DS148" s="371">
        <f t="shared" si="267"/>
        <v>2723436.314868805</v>
      </c>
      <c r="DT148" s="372">
        <f t="shared" si="268"/>
        <v>2341732.4281150158</v>
      </c>
      <c r="DU148" s="371">
        <f t="shared" si="269"/>
        <v>1908604.5322580643</v>
      </c>
      <c r="DV148" s="372">
        <f t="shared" si="270"/>
        <v>0</v>
      </c>
      <c r="DW148" s="371">
        <f t="shared" si="271"/>
        <v>0</v>
      </c>
      <c r="DX148" s="372">
        <f t="shared" si="272"/>
        <v>0</v>
      </c>
      <c r="DY148" s="371">
        <f t="shared" si="273"/>
        <v>0</v>
      </c>
      <c r="DZ148" s="372">
        <f t="shared" si="274"/>
        <v>6695363.149675699</v>
      </c>
      <c r="EA148" s="371">
        <f t="shared" si="275"/>
        <v>6238660.8471268695</v>
      </c>
    </row>
    <row r="149" spans="1:131" ht="15">
      <c r="A149" s="560" t="s">
        <v>32</v>
      </c>
      <c r="B149" s="546" t="s">
        <v>662</v>
      </c>
      <c r="C149" s="547" t="s">
        <v>896</v>
      </c>
      <c r="D149" s="557">
        <v>139621</v>
      </c>
      <c r="E149" s="559">
        <v>9</v>
      </c>
      <c r="F149" s="419">
        <v>4</v>
      </c>
      <c r="G149" s="550"/>
      <c r="H149" s="419"/>
      <c r="I149" s="550">
        <v>6</v>
      </c>
      <c r="J149" s="419"/>
      <c r="K149" s="420"/>
      <c r="L149" s="419"/>
      <c r="M149" s="550"/>
      <c r="N149" s="419">
        <v>9</v>
      </c>
      <c r="O149" s="550"/>
      <c r="P149" s="419"/>
      <c r="Q149" s="550">
        <v>13</v>
      </c>
      <c r="R149" s="419"/>
      <c r="S149" s="420"/>
      <c r="T149" s="419"/>
      <c r="U149" s="550"/>
      <c r="V149" s="419">
        <v>37</v>
      </c>
      <c r="W149" s="550"/>
      <c r="X149" s="419"/>
      <c r="Y149" s="550">
        <v>40</v>
      </c>
      <c r="Z149" s="419"/>
      <c r="AA149" s="420"/>
      <c r="AB149" s="419"/>
      <c r="AC149" s="550"/>
      <c r="AD149" s="419">
        <v>17</v>
      </c>
      <c r="AE149" s="550"/>
      <c r="AF149" s="419"/>
      <c r="AG149" s="550">
        <v>12</v>
      </c>
      <c r="AH149" s="419">
        <v>3</v>
      </c>
      <c r="AI149" s="420"/>
      <c r="AJ149" s="419"/>
      <c r="AK149" s="550">
        <v>2</v>
      </c>
      <c r="AL149" s="419"/>
      <c r="AM149" s="550"/>
      <c r="AN149" s="419"/>
      <c r="AO149" s="550"/>
      <c r="AP149" s="419"/>
      <c r="AQ149" s="420"/>
      <c r="AR149" s="419"/>
      <c r="AS149" s="550"/>
      <c r="AT149" s="419"/>
      <c r="AU149" s="420"/>
      <c r="AV149" s="419"/>
      <c r="AW149" s="420"/>
      <c r="AX149" s="419"/>
      <c r="AY149" s="420"/>
      <c r="AZ149" s="419"/>
      <c r="BA149" s="421"/>
      <c r="BB149" s="422">
        <v>234768</v>
      </c>
      <c r="BC149" s="551">
        <v>335521</v>
      </c>
      <c r="BD149" s="419">
        <v>463497</v>
      </c>
      <c r="BE149" s="551">
        <v>628560</v>
      </c>
      <c r="BF149" s="419">
        <v>1591115</v>
      </c>
      <c r="BG149" s="551">
        <v>1697863</v>
      </c>
      <c r="BH149" s="419">
        <v>764784</v>
      </c>
      <c r="BI149" s="551">
        <v>534634</v>
      </c>
      <c r="BJ149" s="419"/>
      <c r="BK149" s="552">
        <v>0</v>
      </c>
      <c r="BL149" s="419"/>
      <c r="BM149" s="423"/>
      <c r="BN149" s="370">
        <f t="shared" si="210"/>
        <v>36</v>
      </c>
      <c r="BO149" s="371">
        <f t="shared" si="211"/>
        <v>60</v>
      </c>
      <c r="BP149" s="372">
        <f t="shared" si="212"/>
        <v>81</v>
      </c>
      <c r="BQ149" s="371">
        <f t="shared" si="213"/>
        <v>130</v>
      </c>
      <c r="BR149" s="372">
        <f t="shared" si="214"/>
        <v>333</v>
      </c>
      <c r="BS149" s="371">
        <f t="shared" si="215"/>
        <v>400</v>
      </c>
      <c r="BT149" s="372">
        <f t="shared" si="216"/>
        <v>186</v>
      </c>
      <c r="BU149" s="371">
        <f t="shared" si="217"/>
        <v>144</v>
      </c>
      <c r="BV149" s="372">
        <f t="shared" si="218"/>
        <v>0</v>
      </c>
      <c r="BW149" s="371">
        <f t="shared" si="219"/>
        <v>0</v>
      </c>
      <c r="BX149" s="372">
        <f t="shared" si="220"/>
        <v>0</v>
      </c>
      <c r="BY149" s="371">
        <f t="shared" si="221"/>
        <v>0</v>
      </c>
      <c r="BZ149" s="370">
        <f t="shared" si="222"/>
        <v>6521.333333333333</v>
      </c>
      <c r="CA149" s="371">
        <f t="shared" si="223"/>
        <v>5592.0166666666664</v>
      </c>
      <c r="CB149" s="372">
        <f t="shared" si="224"/>
        <v>5722.1851851851852</v>
      </c>
      <c r="CC149" s="371">
        <f t="shared" si="225"/>
        <v>4835.0769230769229</v>
      </c>
      <c r="CD149" s="372">
        <f t="shared" si="226"/>
        <v>4778.1231231231232</v>
      </c>
      <c r="CE149" s="371">
        <f t="shared" si="227"/>
        <v>4244.6575000000003</v>
      </c>
      <c r="CF149" s="372">
        <f t="shared" si="228"/>
        <v>4111.7419354838712</v>
      </c>
      <c r="CG149" s="371">
        <f t="shared" si="229"/>
        <v>3712.7361111111113</v>
      </c>
      <c r="CH149" s="372">
        <f t="shared" si="230"/>
        <v>0</v>
      </c>
      <c r="CI149" s="371">
        <f t="shared" si="231"/>
        <v>0</v>
      </c>
      <c r="CJ149" s="372">
        <f t="shared" si="232"/>
        <v>0</v>
      </c>
      <c r="CK149" s="371">
        <f t="shared" si="233"/>
        <v>0</v>
      </c>
      <c r="CL149" s="370">
        <f t="shared" si="234"/>
        <v>58692</v>
      </c>
      <c r="CM149" s="371">
        <f t="shared" si="235"/>
        <v>50328.149999999994</v>
      </c>
      <c r="CN149" s="372">
        <f t="shared" si="236"/>
        <v>51499.666666666664</v>
      </c>
      <c r="CO149" s="371">
        <f t="shared" si="237"/>
        <v>43515.692307692305</v>
      </c>
      <c r="CP149" s="372">
        <f t="shared" si="238"/>
        <v>43003.108108108107</v>
      </c>
      <c r="CQ149" s="371">
        <f t="shared" si="239"/>
        <v>38201.917500000003</v>
      </c>
      <c r="CR149" s="372">
        <f t="shared" si="240"/>
        <v>37005.677419354841</v>
      </c>
      <c r="CS149" s="371">
        <f t="shared" si="241"/>
        <v>33414.625</v>
      </c>
      <c r="CT149" s="372">
        <f t="shared" si="242"/>
        <v>0</v>
      </c>
      <c r="CU149" s="371">
        <f t="shared" si="243"/>
        <v>0</v>
      </c>
      <c r="CV149" s="372">
        <f t="shared" si="244"/>
        <v>0</v>
      </c>
      <c r="CW149" s="371">
        <f t="shared" si="245"/>
        <v>0</v>
      </c>
      <c r="CX149" s="372">
        <f t="shared" si="246"/>
        <v>43278.479262672809</v>
      </c>
      <c r="CY149" s="371">
        <f t="shared" si="247"/>
        <v>39226.771917808219</v>
      </c>
      <c r="CZ149" s="370">
        <f t="shared" si="248"/>
        <v>4</v>
      </c>
      <c r="DA149" s="371">
        <f t="shared" si="249"/>
        <v>6</v>
      </c>
      <c r="DB149" s="372">
        <f t="shared" si="250"/>
        <v>9</v>
      </c>
      <c r="DC149" s="371">
        <f t="shared" si="251"/>
        <v>13</v>
      </c>
      <c r="DD149" s="372">
        <f t="shared" si="252"/>
        <v>37</v>
      </c>
      <c r="DE149" s="371">
        <f t="shared" si="253"/>
        <v>40</v>
      </c>
      <c r="DF149" s="372">
        <f t="shared" si="254"/>
        <v>20</v>
      </c>
      <c r="DG149" s="371">
        <f t="shared" si="255"/>
        <v>14</v>
      </c>
      <c r="DH149" s="372">
        <f t="shared" si="256"/>
        <v>0</v>
      </c>
      <c r="DI149" s="371">
        <f t="shared" si="257"/>
        <v>0</v>
      </c>
      <c r="DJ149" s="372">
        <f t="shared" si="258"/>
        <v>0</v>
      </c>
      <c r="DK149" s="371">
        <f t="shared" si="259"/>
        <v>0</v>
      </c>
      <c r="DL149" s="372">
        <f t="shared" si="260"/>
        <v>70</v>
      </c>
      <c r="DM149" s="371">
        <f t="shared" si="261"/>
        <v>73</v>
      </c>
      <c r="DN149" s="370">
        <f t="shared" si="262"/>
        <v>234768</v>
      </c>
      <c r="DO149" s="371">
        <f t="shared" si="263"/>
        <v>301968.89999999997</v>
      </c>
      <c r="DP149" s="372">
        <f t="shared" si="264"/>
        <v>463497</v>
      </c>
      <c r="DQ149" s="371">
        <f t="shared" si="265"/>
        <v>565704</v>
      </c>
      <c r="DR149" s="372">
        <f t="shared" si="266"/>
        <v>1591115</v>
      </c>
      <c r="DS149" s="371">
        <f t="shared" si="267"/>
        <v>1528076.7000000002</v>
      </c>
      <c r="DT149" s="372">
        <f t="shared" si="268"/>
        <v>740113.54838709685</v>
      </c>
      <c r="DU149" s="371">
        <f t="shared" si="269"/>
        <v>467804.75</v>
      </c>
      <c r="DV149" s="372">
        <f t="shared" si="270"/>
        <v>0</v>
      </c>
      <c r="DW149" s="371">
        <f t="shared" si="271"/>
        <v>0</v>
      </c>
      <c r="DX149" s="372">
        <f t="shared" si="272"/>
        <v>0</v>
      </c>
      <c r="DY149" s="371">
        <f t="shared" si="273"/>
        <v>0</v>
      </c>
      <c r="DZ149" s="372">
        <f t="shared" si="274"/>
        <v>3029493.5483870967</v>
      </c>
      <c r="EA149" s="371">
        <f t="shared" si="275"/>
        <v>2863554.35</v>
      </c>
    </row>
    <row r="150" spans="1:131" ht="15">
      <c r="A150" s="560" t="s">
        <v>32</v>
      </c>
      <c r="B150" s="561" t="s">
        <v>663</v>
      </c>
      <c r="C150" s="547" t="s">
        <v>621</v>
      </c>
      <c r="D150" s="557">
        <v>139700</v>
      </c>
      <c r="E150" s="562">
        <v>9</v>
      </c>
      <c r="F150" s="419">
        <v>17</v>
      </c>
      <c r="G150" s="550"/>
      <c r="H150" s="419"/>
      <c r="I150" s="550">
        <v>18</v>
      </c>
      <c r="J150" s="419"/>
      <c r="K150" s="420"/>
      <c r="L150" s="419"/>
      <c r="M150" s="550"/>
      <c r="N150" s="419">
        <v>35</v>
      </c>
      <c r="O150" s="550"/>
      <c r="P150" s="419"/>
      <c r="Q150" s="550">
        <v>39</v>
      </c>
      <c r="R150" s="419"/>
      <c r="S150" s="420"/>
      <c r="T150" s="419"/>
      <c r="U150" s="550">
        <v>1</v>
      </c>
      <c r="V150" s="419">
        <v>41</v>
      </c>
      <c r="W150" s="550"/>
      <c r="X150" s="419"/>
      <c r="Y150" s="550">
        <v>34</v>
      </c>
      <c r="Z150" s="419">
        <v>3</v>
      </c>
      <c r="AA150" s="420"/>
      <c r="AB150" s="419"/>
      <c r="AC150" s="550">
        <v>3</v>
      </c>
      <c r="AD150" s="419">
        <v>27</v>
      </c>
      <c r="AE150" s="550"/>
      <c r="AF150" s="419"/>
      <c r="AG150" s="550">
        <v>27</v>
      </c>
      <c r="AH150" s="419">
        <v>1</v>
      </c>
      <c r="AI150" s="420"/>
      <c r="AJ150" s="419"/>
      <c r="AK150" s="550">
        <v>2</v>
      </c>
      <c r="AL150" s="419"/>
      <c r="AM150" s="550"/>
      <c r="AN150" s="419"/>
      <c r="AO150" s="550"/>
      <c r="AP150" s="419"/>
      <c r="AQ150" s="420"/>
      <c r="AR150" s="419"/>
      <c r="AS150" s="550"/>
      <c r="AT150" s="419"/>
      <c r="AU150" s="420"/>
      <c r="AV150" s="419"/>
      <c r="AW150" s="420"/>
      <c r="AX150" s="419"/>
      <c r="AY150" s="420"/>
      <c r="AZ150" s="419"/>
      <c r="BA150" s="421"/>
      <c r="BB150" s="422">
        <v>1020687</v>
      </c>
      <c r="BC150" s="551">
        <v>1086737</v>
      </c>
      <c r="BD150" s="419">
        <v>1662735</v>
      </c>
      <c r="BE150" s="551">
        <v>1940161</v>
      </c>
      <c r="BF150" s="419">
        <v>1901477</v>
      </c>
      <c r="BG150" s="551">
        <v>1622207</v>
      </c>
      <c r="BH150" s="419">
        <v>1140792</v>
      </c>
      <c r="BI150" s="551">
        <v>1220500</v>
      </c>
      <c r="BJ150" s="419"/>
      <c r="BK150" s="552">
        <v>0</v>
      </c>
      <c r="BL150" s="419"/>
      <c r="BM150" s="423"/>
      <c r="BN150" s="370">
        <f t="shared" si="210"/>
        <v>153</v>
      </c>
      <c r="BO150" s="371">
        <f t="shared" si="211"/>
        <v>180</v>
      </c>
      <c r="BP150" s="372">
        <f t="shared" si="212"/>
        <v>315</v>
      </c>
      <c r="BQ150" s="371">
        <f t="shared" si="213"/>
        <v>402</v>
      </c>
      <c r="BR150" s="372">
        <f t="shared" si="214"/>
        <v>402</v>
      </c>
      <c r="BS150" s="371">
        <f t="shared" si="215"/>
        <v>376</v>
      </c>
      <c r="BT150" s="372">
        <f t="shared" si="216"/>
        <v>254</v>
      </c>
      <c r="BU150" s="371">
        <f t="shared" si="217"/>
        <v>294</v>
      </c>
      <c r="BV150" s="372">
        <f t="shared" si="218"/>
        <v>0</v>
      </c>
      <c r="BW150" s="371">
        <f t="shared" si="219"/>
        <v>0</v>
      </c>
      <c r="BX150" s="372">
        <f t="shared" si="220"/>
        <v>0</v>
      </c>
      <c r="BY150" s="371">
        <f t="shared" si="221"/>
        <v>0</v>
      </c>
      <c r="BZ150" s="370">
        <f t="shared" si="222"/>
        <v>6671.1568627450979</v>
      </c>
      <c r="CA150" s="371">
        <f t="shared" si="223"/>
        <v>6037.4277777777779</v>
      </c>
      <c r="CB150" s="372">
        <f t="shared" si="224"/>
        <v>5278.5238095238092</v>
      </c>
      <c r="CC150" s="371">
        <f t="shared" si="225"/>
        <v>4826.2711442786067</v>
      </c>
      <c r="CD150" s="372">
        <f t="shared" si="226"/>
        <v>4730.0422885572143</v>
      </c>
      <c r="CE150" s="371">
        <f t="shared" si="227"/>
        <v>4314.380319148936</v>
      </c>
      <c r="CF150" s="372">
        <f t="shared" si="228"/>
        <v>4491.3070866141734</v>
      </c>
      <c r="CG150" s="371">
        <f t="shared" si="229"/>
        <v>4151.3605442176868</v>
      </c>
      <c r="CH150" s="372">
        <f t="shared" si="230"/>
        <v>0</v>
      </c>
      <c r="CI150" s="371">
        <f t="shared" si="231"/>
        <v>0</v>
      </c>
      <c r="CJ150" s="372">
        <f t="shared" si="232"/>
        <v>0</v>
      </c>
      <c r="CK150" s="371">
        <f t="shared" si="233"/>
        <v>0</v>
      </c>
      <c r="CL150" s="370">
        <f t="shared" si="234"/>
        <v>60040.411764705881</v>
      </c>
      <c r="CM150" s="371">
        <f t="shared" si="235"/>
        <v>54336.85</v>
      </c>
      <c r="CN150" s="372">
        <f t="shared" si="236"/>
        <v>47506.714285714283</v>
      </c>
      <c r="CO150" s="371">
        <f t="shared" si="237"/>
        <v>43436.440298507463</v>
      </c>
      <c r="CP150" s="372">
        <f t="shared" si="238"/>
        <v>42570.380597014926</v>
      </c>
      <c r="CQ150" s="371">
        <f t="shared" si="239"/>
        <v>38829.422872340423</v>
      </c>
      <c r="CR150" s="372">
        <f t="shared" si="240"/>
        <v>40421.763779527559</v>
      </c>
      <c r="CS150" s="371">
        <f t="shared" si="241"/>
        <v>37362.244897959179</v>
      </c>
      <c r="CT150" s="372">
        <f t="shared" si="242"/>
        <v>0</v>
      </c>
      <c r="CU150" s="371">
        <f t="shared" si="243"/>
        <v>0</v>
      </c>
      <c r="CV150" s="372">
        <f t="shared" si="244"/>
        <v>0</v>
      </c>
      <c r="CW150" s="371">
        <f t="shared" si="245"/>
        <v>0</v>
      </c>
      <c r="CX150" s="372">
        <f t="shared" si="246"/>
        <v>45873.613968511519</v>
      </c>
      <c r="CY150" s="371">
        <f t="shared" si="247"/>
        <v>42223.505324658952</v>
      </c>
      <c r="CZ150" s="370">
        <f t="shared" si="248"/>
        <v>17</v>
      </c>
      <c r="DA150" s="371">
        <f t="shared" si="249"/>
        <v>18</v>
      </c>
      <c r="DB150" s="372">
        <f t="shared" si="250"/>
        <v>35</v>
      </c>
      <c r="DC150" s="371">
        <f t="shared" si="251"/>
        <v>40</v>
      </c>
      <c r="DD150" s="372">
        <f t="shared" si="252"/>
        <v>44</v>
      </c>
      <c r="DE150" s="371">
        <f t="shared" si="253"/>
        <v>37</v>
      </c>
      <c r="DF150" s="372">
        <f t="shared" si="254"/>
        <v>28</v>
      </c>
      <c r="DG150" s="371">
        <f t="shared" si="255"/>
        <v>29</v>
      </c>
      <c r="DH150" s="372">
        <f t="shared" si="256"/>
        <v>0</v>
      </c>
      <c r="DI150" s="371">
        <f t="shared" si="257"/>
        <v>0</v>
      </c>
      <c r="DJ150" s="372">
        <f t="shared" si="258"/>
        <v>0</v>
      </c>
      <c r="DK150" s="371">
        <f t="shared" si="259"/>
        <v>0</v>
      </c>
      <c r="DL150" s="372">
        <f t="shared" si="260"/>
        <v>124</v>
      </c>
      <c r="DM150" s="371">
        <f t="shared" si="261"/>
        <v>124</v>
      </c>
      <c r="DN150" s="370">
        <f t="shared" si="262"/>
        <v>1020687</v>
      </c>
      <c r="DO150" s="371">
        <f t="shared" si="263"/>
        <v>978063.29999999993</v>
      </c>
      <c r="DP150" s="372">
        <f t="shared" si="264"/>
        <v>1662735</v>
      </c>
      <c r="DQ150" s="371">
        <f t="shared" si="265"/>
        <v>1737457.6119402985</v>
      </c>
      <c r="DR150" s="372">
        <f t="shared" si="266"/>
        <v>1873096.7462686568</v>
      </c>
      <c r="DS150" s="371">
        <f t="shared" si="267"/>
        <v>1436688.6462765955</v>
      </c>
      <c r="DT150" s="372">
        <f t="shared" si="268"/>
        <v>1131809.3858267716</v>
      </c>
      <c r="DU150" s="371">
        <f t="shared" si="269"/>
        <v>1083505.1020408161</v>
      </c>
      <c r="DV150" s="372">
        <f t="shared" si="270"/>
        <v>0</v>
      </c>
      <c r="DW150" s="371">
        <f t="shared" si="271"/>
        <v>0</v>
      </c>
      <c r="DX150" s="372">
        <f t="shared" si="272"/>
        <v>0</v>
      </c>
      <c r="DY150" s="371">
        <f t="shared" si="273"/>
        <v>0</v>
      </c>
      <c r="DZ150" s="372">
        <f t="shared" si="274"/>
        <v>5688328.1320954282</v>
      </c>
      <c r="EA150" s="371">
        <f t="shared" si="275"/>
        <v>5235714.6602577101</v>
      </c>
    </row>
    <row r="151" spans="1:131" ht="15">
      <c r="A151" s="560" t="s">
        <v>32</v>
      </c>
      <c r="B151" s="546" t="s">
        <v>664</v>
      </c>
      <c r="C151" s="547" t="s">
        <v>896</v>
      </c>
      <c r="D151" s="556">
        <v>482699</v>
      </c>
      <c r="E151" s="562">
        <v>9</v>
      </c>
      <c r="F151" s="419">
        <v>7</v>
      </c>
      <c r="G151" s="550"/>
      <c r="H151" s="419"/>
      <c r="I151" s="550">
        <v>8</v>
      </c>
      <c r="J151" s="419"/>
      <c r="K151" s="420"/>
      <c r="L151" s="419"/>
      <c r="M151" s="550"/>
      <c r="N151" s="419">
        <v>14</v>
      </c>
      <c r="O151" s="550"/>
      <c r="P151" s="419"/>
      <c r="Q151" s="550">
        <v>16</v>
      </c>
      <c r="R151" s="419"/>
      <c r="S151" s="420"/>
      <c r="T151" s="419"/>
      <c r="U151" s="550"/>
      <c r="V151" s="419">
        <v>17</v>
      </c>
      <c r="W151" s="550"/>
      <c r="X151" s="419"/>
      <c r="Y151" s="550">
        <v>20</v>
      </c>
      <c r="Z151" s="419">
        <v>1</v>
      </c>
      <c r="AA151" s="420"/>
      <c r="AB151" s="419"/>
      <c r="AC151" s="550"/>
      <c r="AD151" s="419">
        <v>9</v>
      </c>
      <c r="AE151" s="550"/>
      <c r="AF151" s="419"/>
      <c r="AG151" s="550">
        <v>8</v>
      </c>
      <c r="AH151" s="419"/>
      <c r="AI151" s="420"/>
      <c r="AJ151" s="419"/>
      <c r="AK151" s="550"/>
      <c r="AL151" s="419">
        <v>8</v>
      </c>
      <c r="AM151" s="550"/>
      <c r="AN151" s="419"/>
      <c r="AO151" s="550">
        <v>7</v>
      </c>
      <c r="AP151" s="419"/>
      <c r="AQ151" s="420"/>
      <c r="AR151" s="419"/>
      <c r="AS151" s="550"/>
      <c r="AT151" s="419"/>
      <c r="AU151" s="420"/>
      <c r="AV151" s="419"/>
      <c r="AW151" s="420"/>
      <c r="AX151" s="419"/>
      <c r="AY151" s="420"/>
      <c r="AZ151" s="419"/>
      <c r="BA151" s="421"/>
      <c r="BB151" s="422">
        <v>364589</v>
      </c>
      <c r="BC151" s="551">
        <v>423449</v>
      </c>
      <c r="BD151" s="419">
        <v>665180</v>
      </c>
      <c r="BE151" s="551">
        <v>760497</v>
      </c>
      <c r="BF151" s="419">
        <v>832452</v>
      </c>
      <c r="BG151" s="551">
        <v>952104</v>
      </c>
      <c r="BH151" s="419">
        <v>350566</v>
      </c>
      <c r="BI151" s="551">
        <v>303830</v>
      </c>
      <c r="BJ151" s="419">
        <v>362429</v>
      </c>
      <c r="BK151" s="552">
        <v>271053</v>
      </c>
      <c r="BL151" s="419"/>
      <c r="BM151" s="423"/>
      <c r="BN151" s="370">
        <f t="shared" si="210"/>
        <v>63</v>
      </c>
      <c r="BO151" s="371">
        <f t="shared" si="211"/>
        <v>80</v>
      </c>
      <c r="BP151" s="372">
        <f t="shared" si="212"/>
        <v>126</v>
      </c>
      <c r="BQ151" s="371">
        <f t="shared" si="213"/>
        <v>160</v>
      </c>
      <c r="BR151" s="372">
        <f t="shared" si="214"/>
        <v>164</v>
      </c>
      <c r="BS151" s="371">
        <f t="shared" si="215"/>
        <v>200</v>
      </c>
      <c r="BT151" s="372">
        <f t="shared" si="216"/>
        <v>81</v>
      </c>
      <c r="BU151" s="371">
        <f t="shared" si="217"/>
        <v>80</v>
      </c>
      <c r="BV151" s="372">
        <f t="shared" si="218"/>
        <v>72</v>
      </c>
      <c r="BW151" s="371">
        <f t="shared" si="219"/>
        <v>70</v>
      </c>
      <c r="BX151" s="372">
        <f t="shared" si="220"/>
        <v>0</v>
      </c>
      <c r="BY151" s="371">
        <f t="shared" si="221"/>
        <v>0</v>
      </c>
      <c r="BZ151" s="370">
        <f t="shared" si="222"/>
        <v>5787.1269841269841</v>
      </c>
      <c r="CA151" s="371">
        <f t="shared" si="223"/>
        <v>5293.1125000000002</v>
      </c>
      <c r="CB151" s="372">
        <f t="shared" si="224"/>
        <v>5279.2063492063489</v>
      </c>
      <c r="CC151" s="371">
        <f t="shared" si="225"/>
        <v>4753.1062499999998</v>
      </c>
      <c r="CD151" s="372">
        <f t="shared" si="226"/>
        <v>5075.9268292682927</v>
      </c>
      <c r="CE151" s="371">
        <f t="shared" si="227"/>
        <v>4760.5200000000004</v>
      </c>
      <c r="CF151" s="372">
        <f t="shared" si="228"/>
        <v>4327.9753086419751</v>
      </c>
      <c r="CG151" s="371">
        <f t="shared" si="229"/>
        <v>3797.875</v>
      </c>
      <c r="CH151" s="372">
        <f t="shared" si="230"/>
        <v>5033.7361111111113</v>
      </c>
      <c r="CI151" s="371">
        <f t="shared" si="231"/>
        <v>3872.1857142857143</v>
      </c>
      <c r="CJ151" s="372">
        <f t="shared" si="232"/>
        <v>0</v>
      </c>
      <c r="CK151" s="371">
        <f t="shared" si="233"/>
        <v>0</v>
      </c>
      <c r="CL151" s="370">
        <f t="shared" si="234"/>
        <v>52084.142857142855</v>
      </c>
      <c r="CM151" s="371">
        <f t="shared" si="235"/>
        <v>47638.012500000004</v>
      </c>
      <c r="CN151" s="372">
        <f t="shared" si="236"/>
        <v>47512.857142857138</v>
      </c>
      <c r="CO151" s="371">
        <f t="shared" si="237"/>
        <v>42777.956249999996</v>
      </c>
      <c r="CP151" s="372">
        <f t="shared" si="238"/>
        <v>45683.341463414632</v>
      </c>
      <c r="CQ151" s="371">
        <f t="shared" si="239"/>
        <v>42844.680000000008</v>
      </c>
      <c r="CR151" s="372">
        <f t="shared" si="240"/>
        <v>38951.777777777774</v>
      </c>
      <c r="CS151" s="371">
        <f t="shared" si="241"/>
        <v>34180.875</v>
      </c>
      <c r="CT151" s="372">
        <f t="shared" si="242"/>
        <v>45303.625</v>
      </c>
      <c r="CU151" s="371">
        <f t="shared" si="243"/>
        <v>34849.671428571426</v>
      </c>
      <c r="CV151" s="372">
        <f t="shared" si="244"/>
        <v>0</v>
      </c>
      <c r="CW151" s="371">
        <f t="shared" si="245"/>
        <v>0</v>
      </c>
      <c r="CX151" s="372">
        <f t="shared" si="246"/>
        <v>45804.716898954699</v>
      </c>
      <c r="CY151" s="371">
        <f t="shared" si="247"/>
        <v>41353.215254237293</v>
      </c>
      <c r="CZ151" s="370">
        <f t="shared" si="248"/>
        <v>7</v>
      </c>
      <c r="DA151" s="371">
        <f t="shared" si="249"/>
        <v>8</v>
      </c>
      <c r="DB151" s="372">
        <f t="shared" si="250"/>
        <v>14</v>
      </c>
      <c r="DC151" s="371">
        <f t="shared" si="251"/>
        <v>16</v>
      </c>
      <c r="DD151" s="372">
        <f t="shared" si="252"/>
        <v>18</v>
      </c>
      <c r="DE151" s="371">
        <f t="shared" si="253"/>
        <v>20</v>
      </c>
      <c r="DF151" s="372">
        <f t="shared" si="254"/>
        <v>9</v>
      </c>
      <c r="DG151" s="371">
        <f t="shared" si="255"/>
        <v>8</v>
      </c>
      <c r="DH151" s="372">
        <f t="shared" si="256"/>
        <v>8</v>
      </c>
      <c r="DI151" s="371">
        <f t="shared" si="257"/>
        <v>7</v>
      </c>
      <c r="DJ151" s="372">
        <f t="shared" si="258"/>
        <v>0</v>
      </c>
      <c r="DK151" s="371">
        <f t="shared" si="259"/>
        <v>0</v>
      </c>
      <c r="DL151" s="372">
        <f t="shared" si="260"/>
        <v>56</v>
      </c>
      <c r="DM151" s="371">
        <f t="shared" si="261"/>
        <v>59</v>
      </c>
      <c r="DN151" s="370">
        <f t="shared" si="262"/>
        <v>364589</v>
      </c>
      <c r="DO151" s="371">
        <f t="shared" si="263"/>
        <v>381104.10000000003</v>
      </c>
      <c r="DP151" s="372">
        <f t="shared" si="264"/>
        <v>665179.99999999988</v>
      </c>
      <c r="DQ151" s="371">
        <f t="shared" si="265"/>
        <v>684447.29999999993</v>
      </c>
      <c r="DR151" s="372">
        <f t="shared" si="266"/>
        <v>822300.14634146332</v>
      </c>
      <c r="DS151" s="371">
        <f t="shared" si="267"/>
        <v>856893.60000000009</v>
      </c>
      <c r="DT151" s="372">
        <f t="shared" si="268"/>
        <v>350565.99999999994</v>
      </c>
      <c r="DU151" s="371">
        <f t="shared" si="269"/>
        <v>273447</v>
      </c>
      <c r="DV151" s="372">
        <f t="shared" si="270"/>
        <v>362429</v>
      </c>
      <c r="DW151" s="371">
        <f t="shared" si="271"/>
        <v>243947.69999999998</v>
      </c>
      <c r="DX151" s="372">
        <f t="shared" si="272"/>
        <v>0</v>
      </c>
      <c r="DY151" s="371">
        <f t="shared" si="273"/>
        <v>0</v>
      </c>
      <c r="DZ151" s="372">
        <f t="shared" si="274"/>
        <v>2565064.1463414631</v>
      </c>
      <c r="EA151" s="371">
        <f t="shared" si="275"/>
        <v>2439839.7000000002</v>
      </c>
    </row>
    <row r="152" spans="1:131">
      <c r="A152" s="443" t="s">
        <v>32</v>
      </c>
      <c r="B152" s="442" t="s">
        <v>426</v>
      </c>
      <c r="C152" s="446"/>
      <c r="D152" s="434">
        <v>138682</v>
      </c>
      <c r="E152" s="447">
        <v>12</v>
      </c>
      <c r="F152" s="419"/>
      <c r="G152" s="420"/>
      <c r="H152" s="419"/>
      <c r="I152" s="420"/>
      <c r="J152" s="419"/>
      <c r="K152" s="420"/>
      <c r="L152" s="419"/>
      <c r="M152" s="420"/>
      <c r="N152" s="419"/>
      <c r="O152" s="420"/>
      <c r="P152" s="419"/>
      <c r="Q152" s="420"/>
      <c r="R152" s="419"/>
      <c r="S152" s="420"/>
      <c r="T152" s="419"/>
      <c r="U152" s="420"/>
      <c r="V152" s="419"/>
      <c r="W152" s="420"/>
      <c r="X152" s="419"/>
      <c r="Y152" s="420"/>
      <c r="Z152" s="419"/>
      <c r="AA152" s="420"/>
      <c r="AB152" s="419"/>
      <c r="AC152" s="420"/>
      <c r="AD152" s="419"/>
      <c r="AE152" s="420"/>
      <c r="AF152" s="419"/>
      <c r="AG152" s="420"/>
      <c r="AH152" s="419"/>
      <c r="AI152" s="420"/>
      <c r="AJ152" s="419"/>
      <c r="AK152" s="420"/>
      <c r="AL152" s="419"/>
      <c r="AM152" s="420"/>
      <c r="AN152" s="419"/>
      <c r="AO152" s="420"/>
      <c r="AP152" s="419"/>
      <c r="AQ152" s="420"/>
      <c r="AR152" s="419"/>
      <c r="AS152" s="420"/>
      <c r="AT152" s="419"/>
      <c r="AU152" s="420"/>
      <c r="AV152" s="419"/>
      <c r="AW152" s="420"/>
      <c r="AX152" s="419"/>
      <c r="AY152" s="420"/>
      <c r="AZ152" s="419">
        <v>92</v>
      </c>
      <c r="BA152" s="421">
        <v>103</v>
      </c>
      <c r="BB152" s="422"/>
      <c r="BC152" s="420"/>
      <c r="BD152" s="419"/>
      <c r="BE152" s="420"/>
      <c r="BF152" s="419"/>
      <c r="BG152" s="420"/>
      <c r="BH152" s="419"/>
      <c r="BI152" s="420"/>
      <c r="BJ152" s="419"/>
      <c r="BK152" s="420"/>
      <c r="BL152" s="419">
        <v>4555944</v>
      </c>
      <c r="BM152" s="423">
        <v>5296892</v>
      </c>
      <c r="BN152" s="370">
        <f t="shared" si="210"/>
        <v>0</v>
      </c>
      <c r="BO152" s="371">
        <f t="shared" si="211"/>
        <v>0</v>
      </c>
      <c r="BP152" s="372">
        <f t="shared" si="212"/>
        <v>0</v>
      </c>
      <c r="BQ152" s="371">
        <f t="shared" si="213"/>
        <v>0</v>
      </c>
      <c r="BR152" s="372">
        <f t="shared" si="214"/>
        <v>0</v>
      </c>
      <c r="BS152" s="371">
        <f t="shared" si="215"/>
        <v>0</v>
      </c>
      <c r="BT152" s="372">
        <f t="shared" si="216"/>
        <v>0</v>
      </c>
      <c r="BU152" s="371">
        <f t="shared" si="217"/>
        <v>0</v>
      </c>
      <c r="BV152" s="372">
        <f t="shared" si="218"/>
        <v>0</v>
      </c>
      <c r="BW152" s="371">
        <f t="shared" si="219"/>
        <v>0</v>
      </c>
      <c r="BX152" s="372">
        <f t="shared" si="220"/>
        <v>1104</v>
      </c>
      <c r="BY152" s="371">
        <f t="shared" si="221"/>
        <v>1236</v>
      </c>
      <c r="BZ152" s="370">
        <f t="shared" si="222"/>
        <v>0</v>
      </c>
      <c r="CA152" s="371">
        <f t="shared" si="223"/>
        <v>0</v>
      </c>
      <c r="CB152" s="372">
        <f t="shared" si="224"/>
        <v>0</v>
      </c>
      <c r="CC152" s="371">
        <f t="shared" si="225"/>
        <v>0</v>
      </c>
      <c r="CD152" s="372">
        <f t="shared" si="226"/>
        <v>0</v>
      </c>
      <c r="CE152" s="371">
        <f t="shared" si="227"/>
        <v>0</v>
      </c>
      <c r="CF152" s="372">
        <f t="shared" si="228"/>
        <v>0</v>
      </c>
      <c r="CG152" s="371">
        <f t="shared" si="229"/>
        <v>0</v>
      </c>
      <c r="CH152" s="372">
        <f t="shared" si="230"/>
        <v>0</v>
      </c>
      <c r="CI152" s="371">
        <f t="shared" si="231"/>
        <v>0</v>
      </c>
      <c r="CJ152" s="372">
        <f t="shared" si="232"/>
        <v>4126.760869565217</v>
      </c>
      <c r="CK152" s="371">
        <f t="shared" si="233"/>
        <v>4285.5113268608411</v>
      </c>
      <c r="CL152" s="370">
        <f t="shared" si="234"/>
        <v>0</v>
      </c>
      <c r="CM152" s="371">
        <f t="shared" si="235"/>
        <v>0</v>
      </c>
      <c r="CN152" s="372">
        <f t="shared" si="236"/>
        <v>0</v>
      </c>
      <c r="CO152" s="371">
        <f t="shared" si="237"/>
        <v>0</v>
      </c>
      <c r="CP152" s="372">
        <f t="shared" si="238"/>
        <v>0</v>
      </c>
      <c r="CQ152" s="371">
        <f t="shared" si="239"/>
        <v>0</v>
      </c>
      <c r="CR152" s="372">
        <f t="shared" si="240"/>
        <v>0</v>
      </c>
      <c r="CS152" s="371">
        <f t="shared" si="241"/>
        <v>0</v>
      </c>
      <c r="CT152" s="372">
        <f t="shared" si="242"/>
        <v>0</v>
      </c>
      <c r="CU152" s="371">
        <f t="shared" si="243"/>
        <v>0</v>
      </c>
      <c r="CV152" s="372">
        <f t="shared" si="244"/>
        <v>37140.847826086952</v>
      </c>
      <c r="CW152" s="371">
        <f t="shared" si="245"/>
        <v>38569.601941747569</v>
      </c>
      <c r="CX152" s="372">
        <f t="shared" si="246"/>
        <v>37140.847826086952</v>
      </c>
      <c r="CY152" s="371">
        <f t="shared" si="247"/>
        <v>38569.601941747569</v>
      </c>
      <c r="CZ152" s="370">
        <f t="shared" si="248"/>
        <v>0</v>
      </c>
      <c r="DA152" s="371">
        <f t="shared" si="249"/>
        <v>0</v>
      </c>
      <c r="DB152" s="372">
        <f t="shared" si="250"/>
        <v>0</v>
      </c>
      <c r="DC152" s="371">
        <f t="shared" si="251"/>
        <v>0</v>
      </c>
      <c r="DD152" s="372">
        <f t="shared" si="252"/>
        <v>0</v>
      </c>
      <c r="DE152" s="371">
        <f t="shared" si="253"/>
        <v>0</v>
      </c>
      <c r="DF152" s="372">
        <f t="shared" si="254"/>
        <v>0</v>
      </c>
      <c r="DG152" s="371">
        <f t="shared" si="255"/>
        <v>0</v>
      </c>
      <c r="DH152" s="372">
        <f t="shared" si="256"/>
        <v>0</v>
      </c>
      <c r="DI152" s="371">
        <f t="shared" si="257"/>
        <v>0</v>
      </c>
      <c r="DJ152" s="372">
        <f t="shared" si="258"/>
        <v>92</v>
      </c>
      <c r="DK152" s="371">
        <f t="shared" si="259"/>
        <v>103</v>
      </c>
      <c r="DL152" s="372">
        <f t="shared" si="260"/>
        <v>92</v>
      </c>
      <c r="DM152" s="371">
        <f t="shared" si="261"/>
        <v>103</v>
      </c>
      <c r="DN152" s="370">
        <f t="shared" si="262"/>
        <v>0</v>
      </c>
      <c r="DO152" s="371">
        <f t="shared" si="263"/>
        <v>0</v>
      </c>
      <c r="DP152" s="372">
        <f t="shared" si="264"/>
        <v>0</v>
      </c>
      <c r="DQ152" s="371">
        <f t="shared" si="265"/>
        <v>0</v>
      </c>
      <c r="DR152" s="372">
        <f t="shared" si="266"/>
        <v>0</v>
      </c>
      <c r="DS152" s="371">
        <f t="shared" si="267"/>
        <v>0</v>
      </c>
      <c r="DT152" s="372">
        <f t="shared" si="268"/>
        <v>0</v>
      </c>
      <c r="DU152" s="371">
        <f t="shared" si="269"/>
        <v>0</v>
      </c>
      <c r="DV152" s="372">
        <f t="shared" si="270"/>
        <v>0</v>
      </c>
      <c r="DW152" s="371">
        <f t="shared" si="271"/>
        <v>0</v>
      </c>
      <c r="DX152" s="372">
        <f t="shared" si="272"/>
        <v>3416957.9999999995</v>
      </c>
      <c r="DY152" s="371">
        <f t="shared" si="273"/>
        <v>3972668.9999999995</v>
      </c>
      <c r="DZ152" s="372">
        <f t="shared" si="274"/>
        <v>3416957.9999999995</v>
      </c>
      <c r="EA152" s="371">
        <f t="shared" si="275"/>
        <v>3972668.9999999995</v>
      </c>
    </row>
    <row r="153" spans="1:131">
      <c r="A153" s="443" t="s">
        <v>32</v>
      </c>
      <c r="B153" s="442" t="s">
        <v>427</v>
      </c>
      <c r="C153" s="446"/>
      <c r="D153" s="434">
        <v>246813</v>
      </c>
      <c r="E153" s="447">
        <v>12</v>
      </c>
      <c r="F153" s="419"/>
      <c r="G153" s="420"/>
      <c r="H153" s="419"/>
      <c r="I153" s="420"/>
      <c r="J153" s="419"/>
      <c r="K153" s="420"/>
      <c r="L153" s="419"/>
      <c r="M153" s="420"/>
      <c r="N153" s="419"/>
      <c r="O153" s="420"/>
      <c r="P153" s="419"/>
      <c r="Q153" s="420"/>
      <c r="R153" s="419"/>
      <c r="S153" s="420"/>
      <c r="T153" s="419"/>
      <c r="U153" s="420"/>
      <c r="V153" s="419"/>
      <c r="W153" s="420"/>
      <c r="X153" s="419"/>
      <c r="Y153" s="420"/>
      <c r="Z153" s="419"/>
      <c r="AA153" s="420"/>
      <c r="AB153" s="419"/>
      <c r="AC153" s="420"/>
      <c r="AD153" s="419"/>
      <c r="AE153" s="420"/>
      <c r="AF153" s="419"/>
      <c r="AG153" s="420"/>
      <c r="AH153" s="419"/>
      <c r="AI153" s="420"/>
      <c r="AJ153" s="419"/>
      <c r="AK153" s="420"/>
      <c r="AL153" s="419"/>
      <c r="AM153" s="420"/>
      <c r="AN153" s="419"/>
      <c r="AO153" s="420"/>
      <c r="AP153" s="419"/>
      <c r="AQ153" s="420"/>
      <c r="AR153" s="419"/>
      <c r="AS153" s="420"/>
      <c r="AT153" s="419">
        <v>12</v>
      </c>
      <c r="AU153" s="420">
        <v>14</v>
      </c>
      <c r="AV153" s="419"/>
      <c r="AW153" s="420">
        <v>1</v>
      </c>
      <c r="AX153" s="419"/>
      <c r="AY153" s="420"/>
      <c r="AZ153" s="419">
        <v>94</v>
      </c>
      <c r="BA153" s="421">
        <v>89</v>
      </c>
      <c r="BB153" s="422"/>
      <c r="BC153" s="420"/>
      <c r="BD153" s="419"/>
      <c r="BE153" s="420"/>
      <c r="BF153" s="419"/>
      <c r="BG153" s="420"/>
      <c r="BH153" s="419"/>
      <c r="BI153" s="420"/>
      <c r="BJ153" s="419"/>
      <c r="BK153" s="420"/>
      <c r="BL153" s="419">
        <v>6316687</v>
      </c>
      <c r="BM153" s="423">
        <v>6213008</v>
      </c>
      <c r="BN153" s="370">
        <f t="shared" si="210"/>
        <v>0</v>
      </c>
      <c r="BO153" s="371">
        <f t="shared" si="211"/>
        <v>0</v>
      </c>
      <c r="BP153" s="372">
        <f t="shared" si="212"/>
        <v>0</v>
      </c>
      <c r="BQ153" s="371">
        <f t="shared" si="213"/>
        <v>0</v>
      </c>
      <c r="BR153" s="372">
        <f t="shared" si="214"/>
        <v>0</v>
      </c>
      <c r="BS153" s="371">
        <f t="shared" si="215"/>
        <v>0</v>
      </c>
      <c r="BT153" s="372">
        <f t="shared" si="216"/>
        <v>0</v>
      </c>
      <c r="BU153" s="371">
        <f t="shared" si="217"/>
        <v>0</v>
      </c>
      <c r="BV153" s="372">
        <f t="shared" si="218"/>
        <v>0</v>
      </c>
      <c r="BW153" s="371">
        <f t="shared" si="219"/>
        <v>0</v>
      </c>
      <c r="BX153" s="372">
        <f t="shared" si="220"/>
        <v>1236</v>
      </c>
      <c r="BY153" s="371">
        <f t="shared" si="221"/>
        <v>1204</v>
      </c>
      <c r="BZ153" s="370">
        <f t="shared" si="222"/>
        <v>0</v>
      </c>
      <c r="CA153" s="371">
        <f t="shared" si="223"/>
        <v>0</v>
      </c>
      <c r="CB153" s="372">
        <f t="shared" si="224"/>
        <v>0</v>
      </c>
      <c r="CC153" s="371">
        <f t="shared" si="225"/>
        <v>0</v>
      </c>
      <c r="CD153" s="372">
        <f t="shared" si="226"/>
        <v>0</v>
      </c>
      <c r="CE153" s="371">
        <f t="shared" si="227"/>
        <v>0</v>
      </c>
      <c r="CF153" s="372">
        <f t="shared" si="228"/>
        <v>0</v>
      </c>
      <c r="CG153" s="371">
        <f t="shared" si="229"/>
        <v>0</v>
      </c>
      <c r="CH153" s="372">
        <f t="shared" si="230"/>
        <v>0</v>
      </c>
      <c r="CI153" s="371">
        <f t="shared" si="231"/>
        <v>0</v>
      </c>
      <c r="CJ153" s="372">
        <f t="shared" si="232"/>
        <v>5110.5881877022657</v>
      </c>
      <c r="CK153" s="371">
        <f t="shared" si="233"/>
        <v>5160.3056478405315</v>
      </c>
      <c r="CL153" s="370">
        <f t="shared" si="234"/>
        <v>0</v>
      </c>
      <c r="CM153" s="371">
        <f t="shared" si="235"/>
        <v>0</v>
      </c>
      <c r="CN153" s="372">
        <f t="shared" si="236"/>
        <v>0</v>
      </c>
      <c r="CO153" s="371">
        <f t="shared" si="237"/>
        <v>0</v>
      </c>
      <c r="CP153" s="372">
        <f t="shared" si="238"/>
        <v>0</v>
      </c>
      <c r="CQ153" s="371">
        <f t="shared" si="239"/>
        <v>0</v>
      </c>
      <c r="CR153" s="372">
        <f t="shared" si="240"/>
        <v>0</v>
      </c>
      <c r="CS153" s="371">
        <f t="shared" si="241"/>
        <v>0</v>
      </c>
      <c r="CT153" s="372">
        <f t="shared" si="242"/>
        <v>0</v>
      </c>
      <c r="CU153" s="371">
        <f t="shared" si="243"/>
        <v>0</v>
      </c>
      <c r="CV153" s="372">
        <f t="shared" si="244"/>
        <v>45995.293689320388</v>
      </c>
      <c r="CW153" s="371">
        <f t="shared" si="245"/>
        <v>46442.750830564786</v>
      </c>
      <c r="CX153" s="372">
        <f t="shared" si="246"/>
        <v>45995.293689320388</v>
      </c>
      <c r="CY153" s="371">
        <f t="shared" si="247"/>
        <v>46442.750830564779</v>
      </c>
      <c r="CZ153" s="370">
        <f t="shared" si="248"/>
        <v>0</v>
      </c>
      <c r="DA153" s="371">
        <f t="shared" si="249"/>
        <v>0</v>
      </c>
      <c r="DB153" s="372">
        <f t="shared" si="250"/>
        <v>0</v>
      </c>
      <c r="DC153" s="371">
        <f t="shared" si="251"/>
        <v>0</v>
      </c>
      <c r="DD153" s="372">
        <f t="shared" si="252"/>
        <v>0</v>
      </c>
      <c r="DE153" s="371">
        <f t="shared" si="253"/>
        <v>0</v>
      </c>
      <c r="DF153" s="372">
        <f t="shared" si="254"/>
        <v>0</v>
      </c>
      <c r="DG153" s="371">
        <f t="shared" si="255"/>
        <v>0</v>
      </c>
      <c r="DH153" s="372">
        <f t="shared" si="256"/>
        <v>0</v>
      </c>
      <c r="DI153" s="371">
        <f t="shared" si="257"/>
        <v>0</v>
      </c>
      <c r="DJ153" s="372">
        <f t="shared" si="258"/>
        <v>106</v>
      </c>
      <c r="DK153" s="371">
        <f t="shared" si="259"/>
        <v>104</v>
      </c>
      <c r="DL153" s="372">
        <f t="shared" si="260"/>
        <v>106</v>
      </c>
      <c r="DM153" s="371">
        <f t="shared" si="261"/>
        <v>104</v>
      </c>
      <c r="DN153" s="370">
        <f t="shared" si="262"/>
        <v>0</v>
      </c>
      <c r="DO153" s="371">
        <f t="shared" si="263"/>
        <v>0</v>
      </c>
      <c r="DP153" s="372">
        <f t="shared" si="264"/>
        <v>0</v>
      </c>
      <c r="DQ153" s="371">
        <f t="shared" si="265"/>
        <v>0</v>
      </c>
      <c r="DR153" s="372">
        <f t="shared" si="266"/>
        <v>0</v>
      </c>
      <c r="DS153" s="371">
        <f t="shared" si="267"/>
        <v>0</v>
      </c>
      <c r="DT153" s="372">
        <f t="shared" si="268"/>
        <v>0</v>
      </c>
      <c r="DU153" s="371">
        <f t="shared" si="269"/>
        <v>0</v>
      </c>
      <c r="DV153" s="372">
        <f t="shared" si="270"/>
        <v>0</v>
      </c>
      <c r="DW153" s="371">
        <f t="shared" si="271"/>
        <v>0</v>
      </c>
      <c r="DX153" s="372">
        <f t="shared" si="272"/>
        <v>4875501.1310679615</v>
      </c>
      <c r="DY153" s="371">
        <f t="shared" si="273"/>
        <v>4830046.0863787374</v>
      </c>
      <c r="DZ153" s="372">
        <f t="shared" si="274"/>
        <v>4875501.1310679615</v>
      </c>
      <c r="EA153" s="371">
        <f t="shared" si="275"/>
        <v>4830046.0863787374</v>
      </c>
    </row>
    <row r="154" spans="1:131">
      <c r="A154" s="443" t="s">
        <v>32</v>
      </c>
      <c r="B154" s="442" t="s">
        <v>428</v>
      </c>
      <c r="C154" s="446"/>
      <c r="D154" s="434">
        <v>138840</v>
      </c>
      <c r="E154" s="447">
        <v>12</v>
      </c>
      <c r="F154" s="419"/>
      <c r="G154" s="420"/>
      <c r="H154" s="419"/>
      <c r="I154" s="420"/>
      <c r="J154" s="419"/>
      <c r="K154" s="420"/>
      <c r="L154" s="419"/>
      <c r="M154" s="420"/>
      <c r="N154" s="419"/>
      <c r="O154" s="420"/>
      <c r="P154" s="419"/>
      <c r="Q154" s="420"/>
      <c r="R154" s="419"/>
      <c r="S154" s="420"/>
      <c r="T154" s="419"/>
      <c r="U154" s="420"/>
      <c r="V154" s="419"/>
      <c r="W154" s="420"/>
      <c r="X154" s="419"/>
      <c r="Y154" s="420"/>
      <c r="Z154" s="419"/>
      <c r="AA154" s="420"/>
      <c r="AB154" s="419"/>
      <c r="AC154" s="420"/>
      <c r="AD154" s="419"/>
      <c r="AE154" s="420"/>
      <c r="AF154" s="419"/>
      <c r="AG154" s="420"/>
      <c r="AH154" s="419"/>
      <c r="AI154" s="420"/>
      <c r="AJ154" s="419"/>
      <c r="AK154" s="420"/>
      <c r="AL154" s="419"/>
      <c r="AM154" s="420"/>
      <c r="AN154" s="419"/>
      <c r="AO154" s="420"/>
      <c r="AP154" s="419"/>
      <c r="AQ154" s="420"/>
      <c r="AR154" s="419"/>
      <c r="AS154" s="420"/>
      <c r="AT154" s="419"/>
      <c r="AU154" s="420"/>
      <c r="AV154" s="419"/>
      <c r="AW154" s="420"/>
      <c r="AX154" s="419"/>
      <c r="AY154" s="420"/>
      <c r="AZ154" s="419">
        <v>95</v>
      </c>
      <c r="BA154" s="421">
        <v>99</v>
      </c>
      <c r="BB154" s="422"/>
      <c r="BC154" s="420"/>
      <c r="BD154" s="419"/>
      <c r="BE154" s="420"/>
      <c r="BF154" s="419"/>
      <c r="BG154" s="420"/>
      <c r="BH154" s="419"/>
      <c r="BI154" s="420"/>
      <c r="BJ154" s="419"/>
      <c r="BK154" s="420"/>
      <c r="BL154" s="419">
        <v>4398790</v>
      </c>
      <c r="BM154" s="423">
        <v>4668612</v>
      </c>
      <c r="BN154" s="370">
        <f t="shared" si="210"/>
        <v>0</v>
      </c>
      <c r="BO154" s="371">
        <f t="shared" si="211"/>
        <v>0</v>
      </c>
      <c r="BP154" s="372">
        <f t="shared" si="212"/>
        <v>0</v>
      </c>
      <c r="BQ154" s="371">
        <f t="shared" si="213"/>
        <v>0</v>
      </c>
      <c r="BR154" s="372">
        <f t="shared" si="214"/>
        <v>0</v>
      </c>
      <c r="BS154" s="371">
        <f t="shared" si="215"/>
        <v>0</v>
      </c>
      <c r="BT154" s="372">
        <f t="shared" si="216"/>
        <v>0</v>
      </c>
      <c r="BU154" s="371">
        <f t="shared" si="217"/>
        <v>0</v>
      </c>
      <c r="BV154" s="372">
        <f t="shared" si="218"/>
        <v>0</v>
      </c>
      <c r="BW154" s="371">
        <f t="shared" si="219"/>
        <v>0</v>
      </c>
      <c r="BX154" s="372">
        <f t="shared" si="220"/>
        <v>1140</v>
      </c>
      <c r="BY154" s="371">
        <f t="shared" si="221"/>
        <v>1188</v>
      </c>
      <c r="BZ154" s="370">
        <f t="shared" si="222"/>
        <v>0</v>
      </c>
      <c r="CA154" s="371">
        <f t="shared" si="223"/>
        <v>0</v>
      </c>
      <c r="CB154" s="372">
        <f t="shared" si="224"/>
        <v>0</v>
      </c>
      <c r="CC154" s="371">
        <f t="shared" si="225"/>
        <v>0</v>
      </c>
      <c r="CD154" s="372">
        <f t="shared" si="226"/>
        <v>0</v>
      </c>
      <c r="CE154" s="371">
        <f t="shared" si="227"/>
        <v>0</v>
      </c>
      <c r="CF154" s="372">
        <f t="shared" si="228"/>
        <v>0</v>
      </c>
      <c r="CG154" s="371">
        <f t="shared" si="229"/>
        <v>0</v>
      </c>
      <c r="CH154" s="372">
        <f t="shared" si="230"/>
        <v>0</v>
      </c>
      <c r="CI154" s="371">
        <f t="shared" si="231"/>
        <v>0</v>
      </c>
      <c r="CJ154" s="372">
        <f t="shared" si="232"/>
        <v>3858.5877192982457</v>
      </c>
      <c r="CK154" s="371">
        <f t="shared" si="233"/>
        <v>3929.8080808080808</v>
      </c>
      <c r="CL154" s="370">
        <f t="shared" si="234"/>
        <v>0</v>
      </c>
      <c r="CM154" s="371">
        <f t="shared" si="235"/>
        <v>0</v>
      </c>
      <c r="CN154" s="372">
        <f t="shared" si="236"/>
        <v>0</v>
      </c>
      <c r="CO154" s="371">
        <f t="shared" si="237"/>
        <v>0</v>
      </c>
      <c r="CP154" s="372">
        <f t="shared" si="238"/>
        <v>0</v>
      </c>
      <c r="CQ154" s="371">
        <f t="shared" si="239"/>
        <v>0</v>
      </c>
      <c r="CR154" s="372">
        <f t="shared" si="240"/>
        <v>0</v>
      </c>
      <c r="CS154" s="371">
        <f t="shared" si="241"/>
        <v>0</v>
      </c>
      <c r="CT154" s="372">
        <f t="shared" si="242"/>
        <v>0</v>
      </c>
      <c r="CU154" s="371">
        <f t="shared" si="243"/>
        <v>0</v>
      </c>
      <c r="CV154" s="372">
        <f t="shared" si="244"/>
        <v>34727.289473684214</v>
      </c>
      <c r="CW154" s="371">
        <f t="shared" si="245"/>
        <v>35368.272727272728</v>
      </c>
      <c r="CX154" s="372">
        <f t="shared" si="246"/>
        <v>34727.289473684214</v>
      </c>
      <c r="CY154" s="371">
        <f t="shared" si="247"/>
        <v>35368.272727272728</v>
      </c>
      <c r="CZ154" s="370">
        <f t="shared" si="248"/>
        <v>0</v>
      </c>
      <c r="DA154" s="371">
        <f t="shared" si="249"/>
        <v>0</v>
      </c>
      <c r="DB154" s="372">
        <f t="shared" si="250"/>
        <v>0</v>
      </c>
      <c r="DC154" s="371">
        <f t="shared" si="251"/>
        <v>0</v>
      </c>
      <c r="DD154" s="372">
        <f t="shared" si="252"/>
        <v>0</v>
      </c>
      <c r="DE154" s="371">
        <f t="shared" si="253"/>
        <v>0</v>
      </c>
      <c r="DF154" s="372">
        <f t="shared" si="254"/>
        <v>0</v>
      </c>
      <c r="DG154" s="371">
        <f t="shared" si="255"/>
        <v>0</v>
      </c>
      <c r="DH154" s="372">
        <f t="shared" si="256"/>
        <v>0</v>
      </c>
      <c r="DI154" s="371">
        <f t="shared" si="257"/>
        <v>0</v>
      </c>
      <c r="DJ154" s="372">
        <f t="shared" si="258"/>
        <v>95</v>
      </c>
      <c r="DK154" s="371">
        <f t="shared" si="259"/>
        <v>99</v>
      </c>
      <c r="DL154" s="372">
        <f t="shared" si="260"/>
        <v>95</v>
      </c>
      <c r="DM154" s="371">
        <f t="shared" si="261"/>
        <v>99</v>
      </c>
      <c r="DN154" s="370">
        <f t="shared" si="262"/>
        <v>0</v>
      </c>
      <c r="DO154" s="371">
        <f t="shared" si="263"/>
        <v>0</v>
      </c>
      <c r="DP154" s="372">
        <f t="shared" si="264"/>
        <v>0</v>
      </c>
      <c r="DQ154" s="371">
        <f t="shared" si="265"/>
        <v>0</v>
      </c>
      <c r="DR154" s="372">
        <f t="shared" si="266"/>
        <v>0</v>
      </c>
      <c r="DS154" s="371">
        <f t="shared" si="267"/>
        <v>0</v>
      </c>
      <c r="DT154" s="372">
        <f t="shared" si="268"/>
        <v>0</v>
      </c>
      <c r="DU154" s="371">
        <f t="shared" si="269"/>
        <v>0</v>
      </c>
      <c r="DV154" s="372">
        <f t="shared" si="270"/>
        <v>0</v>
      </c>
      <c r="DW154" s="371">
        <f t="shared" si="271"/>
        <v>0</v>
      </c>
      <c r="DX154" s="372">
        <f t="shared" si="272"/>
        <v>3299092.5000000005</v>
      </c>
      <c r="DY154" s="371">
        <f t="shared" si="273"/>
        <v>3501459</v>
      </c>
      <c r="DZ154" s="372">
        <f t="shared" si="274"/>
        <v>3299092.5000000005</v>
      </c>
      <c r="EA154" s="371">
        <f t="shared" si="275"/>
        <v>3501459</v>
      </c>
    </row>
    <row r="155" spans="1:131">
      <c r="A155" s="443" t="s">
        <v>32</v>
      </c>
      <c r="B155" s="442" t="s">
        <v>429</v>
      </c>
      <c r="C155" s="446"/>
      <c r="D155" s="434">
        <v>138956</v>
      </c>
      <c r="E155" s="447">
        <v>12</v>
      </c>
      <c r="F155" s="419"/>
      <c r="G155" s="420"/>
      <c r="H155" s="419"/>
      <c r="I155" s="420"/>
      <c r="J155" s="419"/>
      <c r="K155" s="420"/>
      <c r="L155" s="419"/>
      <c r="M155" s="420"/>
      <c r="N155" s="419"/>
      <c r="O155" s="420"/>
      <c r="P155" s="419"/>
      <c r="Q155" s="420"/>
      <c r="R155" s="419"/>
      <c r="S155" s="420"/>
      <c r="T155" s="419"/>
      <c r="U155" s="420"/>
      <c r="V155" s="419"/>
      <c r="W155" s="420"/>
      <c r="X155" s="419"/>
      <c r="Y155" s="420"/>
      <c r="Z155" s="419"/>
      <c r="AA155" s="420"/>
      <c r="AB155" s="419"/>
      <c r="AC155" s="420"/>
      <c r="AD155" s="419"/>
      <c r="AE155" s="420"/>
      <c r="AF155" s="419"/>
      <c r="AG155" s="420"/>
      <c r="AH155" s="419"/>
      <c r="AI155" s="420"/>
      <c r="AJ155" s="419"/>
      <c r="AK155" s="420"/>
      <c r="AL155" s="419"/>
      <c r="AM155" s="420"/>
      <c r="AN155" s="419"/>
      <c r="AO155" s="420"/>
      <c r="AP155" s="419"/>
      <c r="AQ155" s="420"/>
      <c r="AR155" s="419"/>
      <c r="AS155" s="420"/>
      <c r="AT155" s="419"/>
      <c r="AU155" s="420"/>
      <c r="AV155" s="419"/>
      <c r="AW155" s="420"/>
      <c r="AX155" s="419"/>
      <c r="AY155" s="420"/>
      <c r="AZ155" s="419">
        <v>138</v>
      </c>
      <c r="BA155" s="421">
        <v>129</v>
      </c>
      <c r="BB155" s="422"/>
      <c r="BC155" s="420"/>
      <c r="BD155" s="419"/>
      <c r="BE155" s="420"/>
      <c r="BF155" s="419"/>
      <c r="BG155" s="420"/>
      <c r="BH155" s="419"/>
      <c r="BI155" s="420"/>
      <c r="BJ155" s="419"/>
      <c r="BK155" s="420"/>
      <c r="BL155" s="419">
        <v>8165937</v>
      </c>
      <c r="BM155" s="423">
        <v>7697632</v>
      </c>
      <c r="BN155" s="370">
        <f t="shared" si="210"/>
        <v>0</v>
      </c>
      <c r="BO155" s="371">
        <f t="shared" si="211"/>
        <v>0</v>
      </c>
      <c r="BP155" s="372">
        <f t="shared" si="212"/>
        <v>0</v>
      </c>
      <c r="BQ155" s="371">
        <f t="shared" si="213"/>
        <v>0</v>
      </c>
      <c r="BR155" s="372">
        <f t="shared" si="214"/>
        <v>0</v>
      </c>
      <c r="BS155" s="371">
        <f t="shared" si="215"/>
        <v>0</v>
      </c>
      <c r="BT155" s="372">
        <f t="shared" si="216"/>
        <v>0</v>
      </c>
      <c r="BU155" s="371">
        <f t="shared" si="217"/>
        <v>0</v>
      </c>
      <c r="BV155" s="372">
        <f t="shared" si="218"/>
        <v>0</v>
      </c>
      <c r="BW155" s="371">
        <f t="shared" si="219"/>
        <v>0</v>
      </c>
      <c r="BX155" s="372">
        <f t="shared" si="220"/>
        <v>1656</v>
      </c>
      <c r="BY155" s="371">
        <f t="shared" si="221"/>
        <v>1548</v>
      </c>
      <c r="BZ155" s="370">
        <f t="shared" si="222"/>
        <v>0</v>
      </c>
      <c r="CA155" s="371">
        <f t="shared" si="223"/>
        <v>0</v>
      </c>
      <c r="CB155" s="372">
        <f t="shared" si="224"/>
        <v>0</v>
      </c>
      <c r="CC155" s="371">
        <f t="shared" si="225"/>
        <v>0</v>
      </c>
      <c r="CD155" s="372">
        <f t="shared" si="226"/>
        <v>0</v>
      </c>
      <c r="CE155" s="371">
        <f t="shared" si="227"/>
        <v>0</v>
      </c>
      <c r="CF155" s="372">
        <f t="shared" si="228"/>
        <v>0</v>
      </c>
      <c r="CG155" s="371">
        <f t="shared" si="229"/>
        <v>0</v>
      </c>
      <c r="CH155" s="372">
        <f t="shared" si="230"/>
        <v>0</v>
      </c>
      <c r="CI155" s="371">
        <f t="shared" si="231"/>
        <v>0</v>
      </c>
      <c r="CJ155" s="372">
        <f t="shared" si="232"/>
        <v>4931.121376811594</v>
      </c>
      <c r="CK155" s="371">
        <f t="shared" si="233"/>
        <v>4972.6304909560722</v>
      </c>
      <c r="CL155" s="370">
        <f t="shared" si="234"/>
        <v>0</v>
      </c>
      <c r="CM155" s="371">
        <f t="shared" si="235"/>
        <v>0</v>
      </c>
      <c r="CN155" s="372">
        <f t="shared" si="236"/>
        <v>0</v>
      </c>
      <c r="CO155" s="371">
        <f t="shared" si="237"/>
        <v>0</v>
      </c>
      <c r="CP155" s="372">
        <f t="shared" si="238"/>
        <v>0</v>
      </c>
      <c r="CQ155" s="371">
        <f t="shared" si="239"/>
        <v>0</v>
      </c>
      <c r="CR155" s="372">
        <f t="shared" si="240"/>
        <v>0</v>
      </c>
      <c r="CS155" s="371">
        <f t="shared" si="241"/>
        <v>0</v>
      </c>
      <c r="CT155" s="372">
        <f t="shared" si="242"/>
        <v>0</v>
      </c>
      <c r="CU155" s="371">
        <f t="shared" si="243"/>
        <v>0</v>
      </c>
      <c r="CV155" s="372">
        <f t="shared" si="244"/>
        <v>44380.092391304344</v>
      </c>
      <c r="CW155" s="371">
        <f t="shared" si="245"/>
        <v>44753.674418604649</v>
      </c>
      <c r="CX155" s="372">
        <f t="shared" si="246"/>
        <v>44380.092391304344</v>
      </c>
      <c r="CY155" s="371">
        <f t="shared" si="247"/>
        <v>44753.674418604649</v>
      </c>
      <c r="CZ155" s="370">
        <f t="shared" si="248"/>
        <v>0</v>
      </c>
      <c r="DA155" s="371">
        <f t="shared" si="249"/>
        <v>0</v>
      </c>
      <c r="DB155" s="372">
        <f t="shared" si="250"/>
        <v>0</v>
      </c>
      <c r="DC155" s="371">
        <f t="shared" si="251"/>
        <v>0</v>
      </c>
      <c r="DD155" s="372">
        <f t="shared" si="252"/>
        <v>0</v>
      </c>
      <c r="DE155" s="371">
        <f t="shared" si="253"/>
        <v>0</v>
      </c>
      <c r="DF155" s="372">
        <f t="shared" si="254"/>
        <v>0</v>
      </c>
      <c r="DG155" s="371">
        <f t="shared" si="255"/>
        <v>0</v>
      </c>
      <c r="DH155" s="372">
        <f t="shared" si="256"/>
        <v>0</v>
      </c>
      <c r="DI155" s="371">
        <f t="shared" si="257"/>
        <v>0</v>
      </c>
      <c r="DJ155" s="372">
        <f t="shared" si="258"/>
        <v>138</v>
      </c>
      <c r="DK155" s="371">
        <f t="shared" si="259"/>
        <v>129</v>
      </c>
      <c r="DL155" s="372">
        <f t="shared" si="260"/>
        <v>138</v>
      </c>
      <c r="DM155" s="371">
        <f t="shared" si="261"/>
        <v>129</v>
      </c>
      <c r="DN155" s="370">
        <f t="shared" si="262"/>
        <v>0</v>
      </c>
      <c r="DO155" s="371">
        <f t="shared" si="263"/>
        <v>0</v>
      </c>
      <c r="DP155" s="372">
        <f t="shared" si="264"/>
        <v>0</v>
      </c>
      <c r="DQ155" s="371">
        <f t="shared" si="265"/>
        <v>0</v>
      </c>
      <c r="DR155" s="372">
        <f t="shared" si="266"/>
        <v>0</v>
      </c>
      <c r="DS155" s="371">
        <f t="shared" si="267"/>
        <v>0</v>
      </c>
      <c r="DT155" s="372">
        <f t="shared" si="268"/>
        <v>0</v>
      </c>
      <c r="DU155" s="371">
        <f t="shared" si="269"/>
        <v>0</v>
      </c>
      <c r="DV155" s="372">
        <f t="shared" si="270"/>
        <v>0</v>
      </c>
      <c r="DW155" s="371">
        <f t="shared" si="271"/>
        <v>0</v>
      </c>
      <c r="DX155" s="372">
        <f t="shared" si="272"/>
        <v>6124452.7499999991</v>
      </c>
      <c r="DY155" s="371">
        <f t="shared" si="273"/>
        <v>5773224</v>
      </c>
      <c r="DZ155" s="372">
        <f t="shared" si="274"/>
        <v>6124452.7499999991</v>
      </c>
      <c r="EA155" s="371">
        <f t="shared" si="275"/>
        <v>5773224</v>
      </c>
    </row>
    <row r="156" spans="1:131">
      <c r="A156" s="443" t="s">
        <v>32</v>
      </c>
      <c r="B156" s="442" t="s">
        <v>430</v>
      </c>
      <c r="C156" s="446"/>
      <c r="D156" s="434">
        <v>483045</v>
      </c>
      <c r="E156" s="447">
        <v>12</v>
      </c>
      <c r="F156" s="419"/>
      <c r="G156" s="420"/>
      <c r="H156" s="419"/>
      <c r="I156" s="420"/>
      <c r="J156" s="419"/>
      <c r="K156" s="420"/>
      <c r="L156" s="419"/>
      <c r="M156" s="420"/>
      <c r="N156" s="419"/>
      <c r="O156" s="420"/>
      <c r="P156" s="419"/>
      <c r="Q156" s="420"/>
      <c r="R156" s="419"/>
      <c r="S156" s="420"/>
      <c r="T156" s="419"/>
      <c r="U156" s="420"/>
      <c r="V156" s="419"/>
      <c r="W156" s="420"/>
      <c r="X156" s="419"/>
      <c r="Y156" s="420"/>
      <c r="Z156" s="419"/>
      <c r="AA156" s="420"/>
      <c r="AB156" s="419"/>
      <c r="AC156" s="420"/>
      <c r="AD156" s="419"/>
      <c r="AE156" s="420"/>
      <c r="AF156" s="419"/>
      <c r="AG156" s="420"/>
      <c r="AH156" s="419"/>
      <c r="AI156" s="420"/>
      <c r="AJ156" s="419"/>
      <c r="AK156" s="420"/>
      <c r="AL156" s="419"/>
      <c r="AM156" s="420"/>
      <c r="AN156" s="419"/>
      <c r="AO156" s="420"/>
      <c r="AP156" s="419"/>
      <c r="AQ156" s="420"/>
      <c r="AR156" s="419"/>
      <c r="AS156" s="420"/>
      <c r="AT156" s="419">
        <v>1</v>
      </c>
      <c r="AU156" s="420"/>
      <c r="AV156" s="419"/>
      <c r="AW156" s="420">
        <v>1</v>
      </c>
      <c r="AX156" s="419"/>
      <c r="AY156" s="420"/>
      <c r="AZ156" s="419">
        <v>203</v>
      </c>
      <c r="BA156" s="421">
        <v>231</v>
      </c>
      <c r="BB156" s="422"/>
      <c r="BC156" s="420"/>
      <c r="BD156" s="419"/>
      <c r="BE156" s="420"/>
      <c r="BF156" s="419"/>
      <c r="BG156" s="420"/>
      <c r="BH156" s="419"/>
      <c r="BI156" s="420"/>
      <c r="BJ156" s="419"/>
      <c r="BK156" s="420"/>
      <c r="BL156" s="419">
        <v>10519676</v>
      </c>
      <c r="BM156" s="423">
        <v>11080729</v>
      </c>
      <c r="BN156" s="370">
        <f t="shared" si="210"/>
        <v>0</v>
      </c>
      <c r="BO156" s="371">
        <f t="shared" si="211"/>
        <v>0</v>
      </c>
      <c r="BP156" s="372">
        <f t="shared" si="212"/>
        <v>0</v>
      </c>
      <c r="BQ156" s="371">
        <f t="shared" si="213"/>
        <v>0</v>
      </c>
      <c r="BR156" s="372">
        <f t="shared" si="214"/>
        <v>0</v>
      </c>
      <c r="BS156" s="371">
        <f t="shared" si="215"/>
        <v>0</v>
      </c>
      <c r="BT156" s="372">
        <f t="shared" si="216"/>
        <v>0</v>
      </c>
      <c r="BU156" s="371">
        <f t="shared" si="217"/>
        <v>0</v>
      </c>
      <c r="BV156" s="372">
        <f t="shared" si="218"/>
        <v>0</v>
      </c>
      <c r="BW156" s="371">
        <f t="shared" si="219"/>
        <v>0</v>
      </c>
      <c r="BX156" s="372">
        <f t="shared" si="220"/>
        <v>2445</v>
      </c>
      <c r="BY156" s="371">
        <f t="shared" si="221"/>
        <v>2782</v>
      </c>
      <c r="BZ156" s="370">
        <f t="shared" si="222"/>
        <v>0</v>
      </c>
      <c r="CA156" s="371">
        <f t="shared" si="223"/>
        <v>0</v>
      </c>
      <c r="CB156" s="372">
        <f t="shared" si="224"/>
        <v>0</v>
      </c>
      <c r="CC156" s="371">
        <f t="shared" si="225"/>
        <v>0</v>
      </c>
      <c r="CD156" s="372">
        <f t="shared" si="226"/>
        <v>0</v>
      </c>
      <c r="CE156" s="371">
        <f t="shared" si="227"/>
        <v>0</v>
      </c>
      <c r="CF156" s="372">
        <f t="shared" si="228"/>
        <v>0</v>
      </c>
      <c r="CG156" s="371">
        <f t="shared" si="229"/>
        <v>0</v>
      </c>
      <c r="CH156" s="372">
        <f t="shared" si="230"/>
        <v>0</v>
      </c>
      <c r="CI156" s="371">
        <f t="shared" si="231"/>
        <v>0</v>
      </c>
      <c r="CJ156" s="372">
        <f t="shared" si="232"/>
        <v>4302.5259713701435</v>
      </c>
      <c r="CK156" s="371">
        <f t="shared" si="233"/>
        <v>3983.0082674335013</v>
      </c>
      <c r="CL156" s="370">
        <f t="shared" si="234"/>
        <v>0</v>
      </c>
      <c r="CM156" s="371">
        <f t="shared" si="235"/>
        <v>0</v>
      </c>
      <c r="CN156" s="372">
        <f t="shared" si="236"/>
        <v>0</v>
      </c>
      <c r="CO156" s="371">
        <f t="shared" si="237"/>
        <v>0</v>
      </c>
      <c r="CP156" s="372">
        <f t="shared" si="238"/>
        <v>0</v>
      </c>
      <c r="CQ156" s="371">
        <f t="shared" si="239"/>
        <v>0</v>
      </c>
      <c r="CR156" s="372">
        <f t="shared" si="240"/>
        <v>0</v>
      </c>
      <c r="CS156" s="371">
        <f t="shared" si="241"/>
        <v>0</v>
      </c>
      <c r="CT156" s="372">
        <f t="shared" si="242"/>
        <v>0</v>
      </c>
      <c r="CU156" s="371">
        <f t="shared" si="243"/>
        <v>0</v>
      </c>
      <c r="CV156" s="372">
        <f t="shared" si="244"/>
        <v>38722.733742331293</v>
      </c>
      <c r="CW156" s="371">
        <f t="shared" si="245"/>
        <v>35847.074406901513</v>
      </c>
      <c r="CX156" s="372">
        <f t="shared" si="246"/>
        <v>38722.733742331293</v>
      </c>
      <c r="CY156" s="371">
        <f t="shared" si="247"/>
        <v>35847.074406901513</v>
      </c>
      <c r="CZ156" s="370">
        <f t="shared" si="248"/>
        <v>0</v>
      </c>
      <c r="DA156" s="371">
        <f t="shared" si="249"/>
        <v>0</v>
      </c>
      <c r="DB156" s="372">
        <f t="shared" si="250"/>
        <v>0</v>
      </c>
      <c r="DC156" s="371">
        <f t="shared" si="251"/>
        <v>0</v>
      </c>
      <c r="DD156" s="372">
        <f t="shared" si="252"/>
        <v>0</v>
      </c>
      <c r="DE156" s="371">
        <f t="shared" si="253"/>
        <v>0</v>
      </c>
      <c r="DF156" s="372">
        <f t="shared" si="254"/>
        <v>0</v>
      </c>
      <c r="DG156" s="371">
        <f t="shared" si="255"/>
        <v>0</v>
      </c>
      <c r="DH156" s="372">
        <f t="shared" si="256"/>
        <v>0</v>
      </c>
      <c r="DI156" s="371">
        <f t="shared" si="257"/>
        <v>0</v>
      </c>
      <c r="DJ156" s="372">
        <f t="shared" si="258"/>
        <v>204</v>
      </c>
      <c r="DK156" s="371">
        <f t="shared" si="259"/>
        <v>232</v>
      </c>
      <c r="DL156" s="372">
        <f t="shared" si="260"/>
        <v>204</v>
      </c>
      <c r="DM156" s="371">
        <f t="shared" si="261"/>
        <v>232</v>
      </c>
      <c r="DN156" s="370">
        <f t="shared" si="262"/>
        <v>0</v>
      </c>
      <c r="DO156" s="371">
        <f t="shared" si="263"/>
        <v>0</v>
      </c>
      <c r="DP156" s="372">
        <f t="shared" si="264"/>
        <v>0</v>
      </c>
      <c r="DQ156" s="371">
        <f t="shared" si="265"/>
        <v>0</v>
      </c>
      <c r="DR156" s="372">
        <f t="shared" si="266"/>
        <v>0</v>
      </c>
      <c r="DS156" s="371">
        <f t="shared" si="267"/>
        <v>0</v>
      </c>
      <c r="DT156" s="372">
        <f t="shared" si="268"/>
        <v>0</v>
      </c>
      <c r="DU156" s="371">
        <f t="shared" si="269"/>
        <v>0</v>
      </c>
      <c r="DV156" s="372">
        <f t="shared" si="270"/>
        <v>0</v>
      </c>
      <c r="DW156" s="371">
        <f t="shared" si="271"/>
        <v>0</v>
      </c>
      <c r="DX156" s="372">
        <f t="shared" si="272"/>
        <v>7899437.6834355835</v>
      </c>
      <c r="DY156" s="371">
        <f t="shared" si="273"/>
        <v>8316521.2624011505</v>
      </c>
      <c r="DZ156" s="372">
        <f t="shared" si="274"/>
        <v>7899437.6834355835</v>
      </c>
      <c r="EA156" s="371">
        <f t="shared" si="275"/>
        <v>8316521.2624011505</v>
      </c>
    </row>
    <row r="157" spans="1:131">
      <c r="A157" s="443" t="s">
        <v>32</v>
      </c>
      <c r="B157" s="432" t="s">
        <v>431</v>
      </c>
      <c r="C157" s="433"/>
      <c r="D157" s="434">
        <v>140331</v>
      </c>
      <c r="E157" s="447">
        <v>12</v>
      </c>
      <c r="F157" s="419"/>
      <c r="G157" s="420"/>
      <c r="H157" s="419"/>
      <c r="I157" s="420"/>
      <c r="J157" s="419"/>
      <c r="K157" s="420"/>
      <c r="L157" s="419"/>
      <c r="M157" s="420"/>
      <c r="N157" s="419"/>
      <c r="O157" s="420"/>
      <c r="P157" s="419"/>
      <c r="Q157" s="420"/>
      <c r="R157" s="419"/>
      <c r="S157" s="420"/>
      <c r="T157" s="419"/>
      <c r="U157" s="420"/>
      <c r="V157" s="419"/>
      <c r="W157" s="420"/>
      <c r="X157" s="419"/>
      <c r="Y157" s="420"/>
      <c r="Z157" s="419"/>
      <c r="AA157" s="420"/>
      <c r="AB157" s="419"/>
      <c r="AC157" s="420"/>
      <c r="AD157" s="419"/>
      <c r="AE157" s="420"/>
      <c r="AF157" s="419"/>
      <c r="AG157" s="420"/>
      <c r="AH157" s="419"/>
      <c r="AI157" s="420"/>
      <c r="AJ157" s="419"/>
      <c r="AK157" s="420"/>
      <c r="AL157" s="419"/>
      <c r="AM157" s="420"/>
      <c r="AN157" s="419"/>
      <c r="AO157" s="420"/>
      <c r="AP157" s="419"/>
      <c r="AQ157" s="420"/>
      <c r="AR157" s="419"/>
      <c r="AS157" s="420"/>
      <c r="AT157" s="419"/>
      <c r="AU157" s="420"/>
      <c r="AV157" s="419"/>
      <c r="AW157" s="420"/>
      <c r="AX157" s="419"/>
      <c r="AY157" s="420"/>
      <c r="AZ157" s="419">
        <v>171</v>
      </c>
      <c r="BA157" s="421">
        <v>169</v>
      </c>
      <c r="BB157" s="422"/>
      <c r="BC157" s="420"/>
      <c r="BD157" s="419"/>
      <c r="BE157" s="420"/>
      <c r="BF157" s="419"/>
      <c r="BG157" s="420"/>
      <c r="BH157" s="419"/>
      <c r="BI157" s="420"/>
      <c r="BJ157" s="419"/>
      <c r="BK157" s="420"/>
      <c r="BL157" s="419">
        <v>9502141</v>
      </c>
      <c r="BM157" s="423">
        <v>9396257</v>
      </c>
      <c r="BN157" s="370">
        <f t="shared" si="210"/>
        <v>0</v>
      </c>
      <c r="BO157" s="371">
        <f t="shared" si="211"/>
        <v>0</v>
      </c>
      <c r="BP157" s="372">
        <f t="shared" si="212"/>
        <v>0</v>
      </c>
      <c r="BQ157" s="371">
        <f t="shared" si="213"/>
        <v>0</v>
      </c>
      <c r="BR157" s="372">
        <f t="shared" si="214"/>
        <v>0</v>
      </c>
      <c r="BS157" s="371">
        <f t="shared" si="215"/>
        <v>0</v>
      </c>
      <c r="BT157" s="372">
        <f t="shared" si="216"/>
        <v>0</v>
      </c>
      <c r="BU157" s="371">
        <f t="shared" si="217"/>
        <v>0</v>
      </c>
      <c r="BV157" s="372">
        <f t="shared" si="218"/>
        <v>0</v>
      </c>
      <c r="BW157" s="371">
        <f t="shared" si="219"/>
        <v>0</v>
      </c>
      <c r="BX157" s="372">
        <f t="shared" si="220"/>
        <v>2052</v>
      </c>
      <c r="BY157" s="371">
        <f t="shared" si="221"/>
        <v>2028</v>
      </c>
      <c r="BZ157" s="370">
        <f t="shared" si="222"/>
        <v>0</v>
      </c>
      <c r="CA157" s="371">
        <f t="shared" si="223"/>
        <v>0</v>
      </c>
      <c r="CB157" s="372">
        <f t="shared" si="224"/>
        <v>0</v>
      </c>
      <c r="CC157" s="371">
        <f t="shared" si="225"/>
        <v>0</v>
      </c>
      <c r="CD157" s="372">
        <f t="shared" si="226"/>
        <v>0</v>
      </c>
      <c r="CE157" s="371">
        <f t="shared" si="227"/>
        <v>0</v>
      </c>
      <c r="CF157" s="372">
        <f t="shared" si="228"/>
        <v>0</v>
      </c>
      <c r="CG157" s="371">
        <f t="shared" si="229"/>
        <v>0</v>
      </c>
      <c r="CH157" s="372">
        <f t="shared" si="230"/>
        <v>0</v>
      </c>
      <c r="CI157" s="371">
        <f t="shared" si="231"/>
        <v>0</v>
      </c>
      <c r="CJ157" s="372">
        <f t="shared" si="232"/>
        <v>4630.6730019493179</v>
      </c>
      <c r="CK157" s="371">
        <f t="shared" si="233"/>
        <v>4633.2628205128203</v>
      </c>
      <c r="CL157" s="370">
        <f t="shared" si="234"/>
        <v>0</v>
      </c>
      <c r="CM157" s="371">
        <f t="shared" si="235"/>
        <v>0</v>
      </c>
      <c r="CN157" s="372">
        <f t="shared" si="236"/>
        <v>0</v>
      </c>
      <c r="CO157" s="371">
        <f t="shared" si="237"/>
        <v>0</v>
      </c>
      <c r="CP157" s="372">
        <f t="shared" si="238"/>
        <v>0</v>
      </c>
      <c r="CQ157" s="371">
        <f t="shared" si="239"/>
        <v>0</v>
      </c>
      <c r="CR157" s="372">
        <f t="shared" si="240"/>
        <v>0</v>
      </c>
      <c r="CS157" s="371">
        <f t="shared" si="241"/>
        <v>0</v>
      </c>
      <c r="CT157" s="372">
        <f t="shared" si="242"/>
        <v>0</v>
      </c>
      <c r="CU157" s="371">
        <f t="shared" si="243"/>
        <v>0</v>
      </c>
      <c r="CV157" s="372">
        <f t="shared" si="244"/>
        <v>41676.057017543862</v>
      </c>
      <c r="CW157" s="371">
        <f t="shared" si="245"/>
        <v>41699.365384615383</v>
      </c>
      <c r="CX157" s="372">
        <f t="shared" si="246"/>
        <v>41676.057017543862</v>
      </c>
      <c r="CY157" s="371">
        <f t="shared" si="247"/>
        <v>41699.365384615383</v>
      </c>
      <c r="CZ157" s="370">
        <f t="shared" si="248"/>
        <v>0</v>
      </c>
      <c r="DA157" s="371">
        <f t="shared" si="249"/>
        <v>0</v>
      </c>
      <c r="DB157" s="372">
        <f t="shared" si="250"/>
        <v>0</v>
      </c>
      <c r="DC157" s="371">
        <f t="shared" si="251"/>
        <v>0</v>
      </c>
      <c r="DD157" s="372">
        <f t="shared" si="252"/>
        <v>0</v>
      </c>
      <c r="DE157" s="371">
        <f t="shared" si="253"/>
        <v>0</v>
      </c>
      <c r="DF157" s="372">
        <f t="shared" si="254"/>
        <v>0</v>
      </c>
      <c r="DG157" s="371">
        <f t="shared" si="255"/>
        <v>0</v>
      </c>
      <c r="DH157" s="372">
        <f t="shared" si="256"/>
        <v>0</v>
      </c>
      <c r="DI157" s="371">
        <f t="shared" si="257"/>
        <v>0</v>
      </c>
      <c r="DJ157" s="372">
        <f t="shared" si="258"/>
        <v>171</v>
      </c>
      <c r="DK157" s="371">
        <f t="shared" si="259"/>
        <v>169</v>
      </c>
      <c r="DL157" s="372">
        <f t="shared" si="260"/>
        <v>171</v>
      </c>
      <c r="DM157" s="371">
        <f t="shared" si="261"/>
        <v>169</v>
      </c>
      <c r="DN157" s="370">
        <f t="shared" si="262"/>
        <v>0</v>
      </c>
      <c r="DO157" s="371">
        <f t="shared" si="263"/>
        <v>0</v>
      </c>
      <c r="DP157" s="372">
        <f t="shared" si="264"/>
        <v>0</v>
      </c>
      <c r="DQ157" s="371">
        <f t="shared" si="265"/>
        <v>0</v>
      </c>
      <c r="DR157" s="372">
        <f t="shared" si="266"/>
        <v>0</v>
      </c>
      <c r="DS157" s="371">
        <f t="shared" si="267"/>
        <v>0</v>
      </c>
      <c r="DT157" s="372">
        <f t="shared" si="268"/>
        <v>0</v>
      </c>
      <c r="DU157" s="371">
        <f t="shared" si="269"/>
        <v>0</v>
      </c>
      <c r="DV157" s="372">
        <f t="shared" si="270"/>
        <v>0</v>
      </c>
      <c r="DW157" s="371">
        <f t="shared" si="271"/>
        <v>0</v>
      </c>
      <c r="DX157" s="372">
        <f t="shared" si="272"/>
        <v>7126605.7500000009</v>
      </c>
      <c r="DY157" s="371">
        <f t="shared" si="273"/>
        <v>7047192.75</v>
      </c>
      <c r="DZ157" s="372">
        <f t="shared" si="274"/>
        <v>7126605.7500000009</v>
      </c>
      <c r="EA157" s="371">
        <f t="shared" si="275"/>
        <v>7047192.75</v>
      </c>
    </row>
    <row r="158" spans="1:131">
      <c r="A158" s="443" t="s">
        <v>32</v>
      </c>
      <c r="B158" s="432" t="s">
        <v>432</v>
      </c>
      <c r="C158" s="446"/>
      <c r="D158" s="434">
        <v>485458</v>
      </c>
      <c r="E158" s="447">
        <v>12</v>
      </c>
      <c r="F158" s="419"/>
      <c r="G158" s="420"/>
      <c r="H158" s="419"/>
      <c r="I158" s="420"/>
      <c r="J158" s="419"/>
      <c r="K158" s="420"/>
      <c r="L158" s="419"/>
      <c r="M158" s="420"/>
      <c r="N158" s="419"/>
      <c r="O158" s="420"/>
      <c r="P158" s="419"/>
      <c r="Q158" s="420"/>
      <c r="R158" s="419"/>
      <c r="S158" s="420"/>
      <c r="T158" s="419"/>
      <c r="U158" s="420"/>
      <c r="V158" s="419"/>
      <c r="W158" s="420"/>
      <c r="X158" s="419"/>
      <c r="Y158" s="420"/>
      <c r="Z158" s="419"/>
      <c r="AA158" s="420"/>
      <c r="AB158" s="419"/>
      <c r="AC158" s="420"/>
      <c r="AD158" s="419"/>
      <c r="AE158" s="420"/>
      <c r="AF158" s="419"/>
      <c r="AG158" s="420"/>
      <c r="AH158" s="419"/>
      <c r="AI158" s="420"/>
      <c r="AJ158" s="419"/>
      <c r="AK158" s="420"/>
      <c r="AL158" s="419"/>
      <c r="AM158" s="420"/>
      <c r="AN158" s="419"/>
      <c r="AO158" s="420"/>
      <c r="AP158" s="419"/>
      <c r="AQ158" s="420"/>
      <c r="AR158" s="419"/>
      <c r="AS158" s="420"/>
      <c r="AT158" s="419"/>
      <c r="AU158" s="420"/>
      <c r="AV158" s="419"/>
      <c r="AW158" s="420">
        <v>3</v>
      </c>
      <c r="AX158" s="419"/>
      <c r="AY158" s="420"/>
      <c r="AZ158" s="419">
        <v>95</v>
      </c>
      <c r="BA158" s="421">
        <v>84</v>
      </c>
      <c r="BB158" s="422"/>
      <c r="BC158" s="420"/>
      <c r="BD158" s="419"/>
      <c r="BE158" s="420"/>
      <c r="BF158" s="419"/>
      <c r="BG158" s="420"/>
      <c r="BH158" s="419"/>
      <c r="BI158" s="420"/>
      <c r="BJ158" s="419"/>
      <c r="BK158" s="420"/>
      <c r="BL158" s="419">
        <v>4598994</v>
      </c>
      <c r="BM158" s="423">
        <v>4166835</v>
      </c>
      <c r="BN158" s="370">
        <f t="shared" si="210"/>
        <v>0</v>
      </c>
      <c r="BO158" s="371">
        <f t="shared" si="211"/>
        <v>0</v>
      </c>
      <c r="BP158" s="372">
        <f t="shared" si="212"/>
        <v>0</v>
      </c>
      <c r="BQ158" s="371">
        <f t="shared" si="213"/>
        <v>0</v>
      </c>
      <c r="BR158" s="372">
        <f t="shared" si="214"/>
        <v>0</v>
      </c>
      <c r="BS158" s="371">
        <f t="shared" si="215"/>
        <v>0</v>
      </c>
      <c r="BT158" s="372">
        <f t="shared" si="216"/>
        <v>0</v>
      </c>
      <c r="BU158" s="371">
        <f t="shared" si="217"/>
        <v>0</v>
      </c>
      <c r="BV158" s="372">
        <f t="shared" si="218"/>
        <v>0</v>
      </c>
      <c r="BW158" s="371">
        <f t="shared" si="219"/>
        <v>0</v>
      </c>
      <c r="BX158" s="372">
        <f t="shared" si="220"/>
        <v>1140</v>
      </c>
      <c r="BY158" s="371">
        <f t="shared" si="221"/>
        <v>1038</v>
      </c>
      <c r="BZ158" s="370">
        <f t="shared" si="222"/>
        <v>0</v>
      </c>
      <c r="CA158" s="371">
        <f t="shared" si="223"/>
        <v>0</v>
      </c>
      <c r="CB158" s="372">
        <f t="shared" si="224"/>
        <v>0</v>
      </c>
      <c r="CC158" s="371">
        <f t="shared" si="225"/>
        <v>0</v>
      </c>
      <c r="CD158" s="372">
        <f t="shared" si="226"/>
        <v>0</v>
      </c>
      <c r="CE158" s="371">
        <f t="shared" si="227"/>
        <v>0</v>
      </c>
      <c r="CF158" s="372">
        <f t="shared" si="228"/>
        <v>0</v>
      </c>
      <c r="CG158" s="371">
        <f t="shared" si="229"/>
        <v>0</v>
      </c>
      <c r="CH158" s="372">
        <f t="shared" si="230"/>
        <v>0</v>
      </c>
      <c r="CI158" s="371">
        <f t="shared" si="231"/>
        <v>0</v>
      </c>
      <c r="CJ158" s="372">
        <f t="shared" si="232"/>
        <v>4034.2052631578949</v>
      </c>
      <c r="CK158" s="371">
        <f t="shared" si="233"/>
        <v>4014.2919075144509</v>
      </c>
      <c r="CL158" s="370">
        <f t="shared" si="234"/>
        <v>0</v>
      </c>
      <c r="CM158" s="371">
        <f t="shared" si="235"/>
        <v>0</v>
      </c>
      <c r="CN158" s="372">
        <f t="shared" si="236"/>
        <v>0</v>
      </c>
      <c r="CO158" s="371">
        <f t="shared" si="237"/>
        <v>0</v>
      </c>
      <c r="CP158" s="372">
        <f t="shared" si="238"/>
        <v>0</v>
      </c>
      <c r="CQ158" s="371">
        <f t="shared" si="239"/>
        <v>0</v>
      </c>
      <c r="CR158" s="372">
        <f t="shared" si="240"/>
        <v>0</v>
      </c>
      <c r="CS158" s="371">
        <f t="shared" si="241"/>
        <v>0</v>
      </c>
      <c r="CT158" s="372">
        <f t="shared" si="242"/>
        <v>0</v>
      </c>
      <c r="CU158" s="371">
        <f t="shared" si="243"/>
        <v>0</v>
      </c>
      <c r="CV158" s="372">
        <f t="shared" si="244"/>
        <v>36307.847368421055</v>
      </c>
      <c r="CW158" s="371">
        <f t="shared" si="245"/>
        <v>36128.62716763006</v>
      </c>
      <c r="CX158" s="372">
        <f t="shared" si="246"/>
        <v>36307.847368421055</v>
      </c>
      <c r="CY158" s="371">
        <f t="shared" si="247"/>
        <v>36128.62716763006</v>
      </c>
      <c r="CZ158" s="370">
        <f t="shared" si="248"/>
        <v>0</v>
      </c>
      <c r="DA158" s="371">
        <f t="shared" si="249"/>
        <v>0</v>
      </c>
      <c r="DB158" s="372">
        <f t="shared" si="250"/>
        <v>0</v>
      </c>
      <c r="DC158" s="371">
        <f t="shared" si="251"/>
        <v>0</v>
      </c>
      <c r="DD158" s="372">
        <f t="shared" si="252"/>
        <v>0</v>
      </c>
      <c r="DE158" s="371">
        <f t="shared" si="253"/>
        <v>0</v>
      </c>
      <c r="DF158" s="372">
        <f t="shared" si="254"/>
        <v>0</v>
      </c>
      <c r="DG158" s="371">
        <f t="shared" si="255"/>
        <v>0</v>
      </c>
      <c r="DH158" s="372">
        <f t="shared" si="256"/>
        <v>0</v>
      </c>
      <c r="DI158" s="371">
        <f t="shared" si="257"/>
        <v>0</v>
      </c>
      <c r="DJ158" s="372">
        <f t="shared" si="258"/>
        <v>95</v>
      </c>
      <c r="DK158" s="371">
        <f t="shared" si="259"/>
        <v>87</v>
      </c>
      <c r="DL158" s="372">
        <f t="shared" si="260"/>
        <v>95</v>
      </c>
      <c r="DM158" s="371">
        <f t="shared" si="261"/>
        <v>87</v>
      </c>
      <c r="DN158" s="370">
        <f t="shared" si="262"/>
        <v>0</v>
      </c>
      <c r="DO158" s="371">
        <f t="shared" si="263"/>
        <v>0</v>
      </c>
      <c r="DP158" s="372">
        <f t="shared" si="264"/>
        <v>0</v>
      </c>
      <c r="DQ158" s="371">
        <f t="shared" si="265"/>
        <v>0</v>
      </c>
      <c r="DR158" s="372">
        <f t="shared" si="266"/>
        <v>0</v>
      </c>
      <c r="DS158" s="371">
        <f t="shared" si="267"/>
        <v>0</v>
      </c>
      <c r="DT158" s="372">
        <f t="shared" si="268"/>
        <v>0</v>
      </c>
      <c r="DU158" s="371">
        <f t="shared" si="269"/>
        <v>0</v>
      </c>
      <c r="DV158" s="372">
        <f t="shared" si="270"/>
        <v>0</v>
      </c>
      <c r="DW158" s="371">
        <f t="shared" si="271"/>
        <v>0</v>
      </c>
      <c r="DX158" s="372">
        <f t="shared" si="272"/>
        <v>3449245.5</v>
      </c>
      <c r="DY158" s="371">
        <f t="shared" si="273"/>
        <v>3143190.5635838155</v>
      </c>
      <c r="DZ158" s="372">
        <f t="shared" si="274"/>
        <v>3449245.5</v>
      </c>
      <c r="EA158" s="371">
        <f t="shared" si="275"/>
        <v>3143190.5635838155</v>
      </c>
    </row>
    <row r="159" spans="1:131">
      <c r="A159" s="443" t="s">
        <v>32</v>
      </c>
      <c r="B159" s="448" t="s">
        <v>433</v>
      </c>
      <c r="C159" s="449"/>
      <c r="D159" s="434">
        <v>139357</v>
      </c>
      <c r="E159" s="447">
        <v>12</v>
      </c>
      <c r="F159" s="419"/>
      <c r="G159" s="420"/>
      <c r="H159" s="419"/>
      <c r="I159" s="420"/>
      <c r="J159" s="419"/>
      <c r="K159" s="420"/>
      <c r="L159" s="419"/>
      <c r="M159" s="420"/>
      <c r="N159" s="419"/>
      <c r="O159" s="420"/>
      <c r="P159" s="419"/>
      <c r="Q159" s="420"/>
      <c r="R159" s="419"/>
      <c r="S159" s="420"/>
      <c r="T159" s="419"/>
      <c r="U159" s="420"/>
      <c r="V159" s="419"/>
      <c r="W159" s="420"/>
      <c r="X159" s="419"/>
      <c r="Y159" s="420"/>
      <c r="Z159" s="419"/>
      <c r="AA159" s="420"/>
      <c r="AB159" s="419"/>
      <c r="AC159" s="420"/>
      <c r="AD159" s="419"/>
      <c r="AE159" s="420"/>
      <c r="AF159" s="419"/>
      <c r="AG159" s="420"/>
      <c r="AH159" s="419"/>
      <c r="AI159" s="420"/>
      <c r="AJ159" s="419"/>
      <c r="AK159" s="420"/>
      <c r="AL159" s="419"/>
      <c r="AM159" s="420"/>
      <c r="AN159" s="419"/>
      <c r="AO159" s="420"/>
      <c r="AP159" s="419"/>
      <c r="AQ159" s="420"/>
      <c r="AR159" s="419"/>
      <c r="AS159" s="420"/>
      <c r="AT159" s="419"/>
      <c r="AU159" s="420"/>
      <c r="AV159" s="419"/>
      <c r="AW159" s="420"/>
      <c r="AX159" s="419"/>
      <c r="AY159" s="420"/>
      <c r="AZ159" s="419">
        <v>77</v>
      </c>
      <c r="BA159" s="421">
        <v>88</v>
      </c>
      <c r="BB159" s="422"/>
      <c r="BC159" s="420"/>
      <c r="BD159" s="419"/>
      <c r="BE159" s="420"/>
      <c r="BF159" s="419"/>
      <c r="BG159" s="420"/>
      <c r="BH159" s="419"/>
      <c r="BI159" s="420"/>
      <c r="BJ159" s="419"/>
      <c r="BK159" s="420"/>
      <c r="BL159" s="419">
        <v>3906569</v>
      </c>
      <c r="BM159" s="423">
        <v>4448155</v>
      </c>
      <c r="BN159" s="370">
        <f t="shared" si="210"/>
        <v>0</v>
      </c>
      <c r="BO159" s="371">
        <f t="shared" si="211"/>
        <v>0</v>
      </c>
      <c r="BP159" s="372">
        <f t="shared" si="212"/>
        <v>0</v>
      </c>
      <c r="BQ159" s="371">
        <f t="shared" si="213"/>
        <v>0</v>
      </c>
      <c r="BR159" s="372">
        <f t="shared" si="214"/>
        <v>0</v>
      </c>
      <c r="BS159" s="371">
        <f t="shared" si="215"/>
        <v>0</v>
      </c>
      <c r="BT159" s="372">
        <f t="shared" si="216"/>
        <v>0</v>
      </c>
      <c r="BU159" s="371">
        <f t="shared" si="217"/>
        <v>0</v>
      </c>
      <c r="BV159" s="372">
        <f t="shared" si="218"/>
        <v>0</v>
      </c>
      <c r="BW159" s="371">
        <f t="shared" si="219"/>
        <v>0</v>
      </c>
      <c r="BX159" s="372">
        <f t="shared" si="220"/>
        <v>924</v>
      </c>
      <c r="BY159" s="371">
        <f t="shared" si="221"/>
        <v>1056</v>
      </c>
      <c r="BZ159" s="370">
        <f t="shared" si="222"/>
        <v>0</v>
      </c>
      <c r="CA159" s="371">
        <f t="shared" si="223"/>
        <v>0</v>
      </c>
      <c r="CB159" s="372">
        <f t="shared" si="224"/>
        <v>0</v>
      </c>
      <c r="CC159" s="371">
        <f t="shared" si="225"/>
        <v>0</v>
      </c>
      <c r="CD159" s="372">
        <f t="shared" si="226"/>
        <v>0</v>
      </c>
      <c r="CE159" s="371">
        <f t="shared" si="227"/>
        <v>0</v>
      </c>
      <c r="CF159" s="372">
        <f t="shared" si="228"/>
        <v>0</v>
      </c>
      <c r="CG159" s="371">
        <f t="shared" si="229"/>
        <v>0</v>
      </c>
      <c r="CH159" s="372">
        <f t="shared" si="230"/>
        <v>0</v>
      </c>
      <c r="CI159" s="371">
        <f t="shared" si="231"/>
        <v>0</v>
      </c>
      <c r="CJ159" s="372">
        <f t="shared" si="232"/>
        <v>4227.8885281385283</v>
      </c>
      <c r="CK159" s="371">
        <f t="shared" si="233"/>
        <v>4212.267992424242</v>
      </c>
      <c r="CL159" s="370">
        <f t="shared" si="234"/>
        <v>0</v>
      </c>
      <c r="CM159" s="371">
        <f t="shared" si="235"/>
        <v>0</v>
      </c>
      <c r="CN159" s="372">
        <f t="shared" si="236"/>
        <v>0</v>
      </c>
      <c r="CO159" s="371">
        <f t="shared" si="237"/>
        <v>0</v>
      </c>
      <c r="CP159" s="372">
        <f t="shared" si="238"/>
        <v>0</v>
      </c>
      <c r="CQ159" s="371">
        <f t="shared" si="239"/>
        <v>0</v>
      </c>
      <c r="CR159" s="372">
        <f t="shared" si="240"/>
        <v>0</v>
      </c>
      <c r="CS159" s="371">
        <f t="shared" si="241"/>
        <v>0</v>
      </c>
      <c r="CT159" s="372">
        <f t="shared" si="242"/>
        <v>0</v>
      </c>
      <c r="CU159" s="371">
        <f t="shared" si="243"/>
        <v>0</v>
      </c>
      <c r="CV159" s="372">
        <f t="shared" si="244"/>
        <v>38050.996753246756</v>
      </c>
      <c r="CW159" s="371">
        <f t="shared" si="245"/>
        <v>37910.411931818177</v>
      </c>
      <c r="CX159" s="372">
        <f t="shared" si="246"/>
        <v>38050.996753246756</v>
      </c>
      <c r="CY159" s="371">
        <f t="shared" si="247"/>
        <v>37910.411931818177</v>
      </c>
      <c r="CZ159" s="370">
        <f t="shared" si="248"/>
        <v>0</v>
      </c>
      <c r="DA159" s="371">
        <f t="shared" si="249"/>
        <v>0</v>
      </c>
      <c r="DB159" s="372">
        <f t="shared" si="250"/>
        <v>0</v>
      </c>
      <c r="DC159" s="371">
        <f t="shared" si="251"/>
        <v>0</v>
      </c>
      <c r="DD159" s="372">
        <f t="shared" si="252"/>
        <v>0</v>
      </c>
      <c r="DE159" s="371">
        <f t="shared" si="253"/>
        <v>0</v>
      </c>
      <c r="DF159" s="372">
        <f t="shared" si="254"/>
        <v>0</v>
      </c>
      <c r="DG159" s="371">
        <f t="shared" si="255"/>
        <v>0</v>
      </c>
      <c r="DH159" s="372">
        <f t="shared" si="256"/>
        <v>0</v>
      </c>
      <c r="DI159" s="371">
        <f t="shared" si="257"/>
        <v>0</v>
      </c>
      <c r="DJ159" s="372">
        <f t="shared" si="258"/>
        <v>77</v>
      </c>
      <c r="DK159" s="371">
        <f t="shared" si="259"/>
        <v>88</v>
      </c>
      <c r="DL159" s="372">
        <f t="shared" si="260"/>
        <v>77</v>
      </c>
      <c r="DM159" s="371">
        <f t="shared" si="261"/>
        <v>88</v>
      </c>
      <c r="DN159" s="370">
        <f t="shared" si="262"/>
        <v>0</v>
      </c>
      <c r="DO159" s="371">
        <f t="shared" si="263"/>
        <v>0</v>
      </c>
      <c r="DP159" s="372">
        <f t="shared" si="264"/>
        <v>0</v>
      </c>
      <c r="DQ159" s="371">
        <f t="shared" si="265"/>
        <v>0</v>
      </c>
      <c r="DR159" s="372">
        <f t="shared" si="266"/>
        <v>0</v>
      </c>
      <c r="DS159" s="371">
        <f t="shared" si="267"/>
        <v>0</v>
      </c>
      <c r="DT159" s="372">
        <f t="shared" si="268"/>
        <v>0</v>
      </c>
      <c r="DU159" s="371">
        <f t="shared" si="269"/>
        <v>0</v>
      </c>
      <c r="DV159" s="372">
        <f t="shared" si="270"/>
        <v>0</v>
      </c>
      <c r="DW159" s="371">
        <f t="shared" si="271"/>
        <v>0</v>
      </c>
      <c r="DX159" s="372">
        <f t="shared" si="272"/>
        <v>2929926.75</v>
      </c>
      <c r="DY159" s="371">
        <f t="shared" si="273"/>
        <v>3336116.2499999995</v>
      </c>
      <c r="DZ159" s="372">
        <f t="shared" si="274"/>
        <v>2929926.75</v>
      </c>
      <c r="EA159" s="371">
        <f t="shared" si="275"/>
        <v>3336116.2499999995</v>
      </c>
    </row>
    <row r="160" spans="1:131">
      <c r="A160" s="443" t="s">
        <v>32</v>
      </c>
      <c r="B160" s="432" t="s">
        <v>434</v>
      </c>
      <c r="C160" s="433"/>
      <c r="D160" s="434">
        <v>139384</v>
      </c>
      <c r="E160" s="447">
        <v>12</v>
      </c>
      <c r="F160" s="419"/>
      <c r="G160" s="420"/>
      <c r="H160" s="419"/>
      <c r="I160" s="420"/>
      <c r="J160" s="419"/>
      <c r="K160" s="420"/>
      <c r="L160" s="419"/>
      <c r="M160" s="420"/>
      <c r="N160" s="419"/>
      <c r="O160" s="420"/>
      <c r="P160" s="419"/>
      <c r="Q160" s="420"/>
      <c r="R160" s="419"/>
      <c r="S160" s="420"/>
      <c r="T160" s="419"/>
      <c r="U160" s="420"/>
      <c r="V160" s="419"/>
      <c r="W160" s="420"/>
      <c r="X160" s="419"/>
      <c r="Y160" s="420"/>
      <c r="Z160" s="419"/>
      <c r="AA160" s="420"/>
      <c r="AB160" s="419"/>
      <c r="AC160" s="420"/>
      <c r="AD160" s="419"/>
      <c r="AE160" s="420"/>
      <c r="AF160" s="419"/>
      <c r="AG160" s="420"/>
      <c r="AH160" s="419"/>
      <c r="AI160" s="420"/>
      <c r="AJ160" s="419"/>
      <c r="AK160" s="420"/>
      <c r="AL160" s="419"/>
      <c r="AM160" s="420"/>
      <c r="AN160" s="419"/>
      <c r="AO160" s="420"/>
      <c r="AP160" s="419"/>
      <c r="AQ160" s="420"/>
      <c r="AR160" s="419"/>
      <c r="AS160" s="420"/>
      <c r="AT160" s="419">
        <v>6</v>
      </c>
      <c r="AU160" s="420">
        <v>6</v>
      </c>
      <c r="AV160" s="419">
        <v>3</v>
      </c>
      <c r="AW160" s="420">
        <v>3</v>
      </c>
      <c r="AX160" s="419">
        <v>4</v>
      </c>
      <c r="AY160" s="420">
        <v>4</v>
      </c>
      <c r="AZ160" s="419">
        <v>104</v>
      </c>
      <c r="BA160" s="421">
        <v>114</v>
      </c>
      <c r="BB160" s="422"/>
      <c r="BC160" s="420"/>
      <c r="BD160" s="419"/>
      <c r="BE160" s="420"/>
      <c r="BF160" s="419"/>
      <c r="BG160" s="420"/>
      <c r="BH160" s="419"/>
      <c r="BI160" s="420"/>
      <c r="BJ160" s="419"/>
      <c r="BK160" s="420"/>
      <c r="BL160" s="419">
        <v>6367106</v>
      </c>
      <c r="BM160" s="423">
        <v>7071312</v>
      </c>
      <c r="BN160" s="370">
        <f t="shared" si="210"/>
        <v>0</v>
      </c>
      <c r="BO160" s="371">
        <f t="shared" si="211"/>
        <v>0</v>
      </c>
      <c r="BP160" s="372">
        <f t="shared" si="212"/>
        <v>0</v>
      </c>
      <c r="BQ160" s="371">
        <f t="shared" si="213"/>
        <v>0</v>
      </c>
      <c r="BR160" s="372">
        <f t="shared" si="214"/>
        <v>0</v>
      </c>
      <c r="BS160" s="371">
        <f t="shared" si="215"/>
        <v>0</v>
      </c>
      <c r="BT160" s="372">
        <f t="shared" si="216"/>
        <v>0</v>
      </c>
      <c r="BU160" s="371">
        <f t="shared" si="217"/>
        <v>0</v>
      </c>
      <c r="BV160" s="372">
        <f t="shared" si="218"/>
        <v>0</v>
      </c>
      <c r="BW160" s="371">
        <f t="shared" si="219"/>
        <v>0</v>
      </c>
      <c r="BX160" s="372">
        <f t="shared" si="220"/>
        <v>1376</v>
      </c>
      <c r="BY160" s="371">
        <f t="shared" si="221"/>
        <v>1496</v>
      </c>
      <c r="BZ160" s="370">
        <f t="shared" si="222"/>
        <v>0</v>
      </c>
      <c r="CA160" s="371">
        <f t="shared" si="223"/>
        <v>0</v>
      </c>
      <c r="CB160" s="372">
        <f t="shared" si="224"/>
        <v>0</v>
      </c>
      <c r="CC160" s="371">
        <f t="shared" si="225"/>
        <v>0</v>
      </c>
      <c r="CD160" s="372">
        <f t="shared" si="226"/>
        <v>0</v>
      </c>
      <c r="CE160" s="371">
        <f t="shared" si="227"/>
        <v>0</v>
      </c>
      <c r="CF160" s="372">
        <f t="shared" si="228"/>
        <v>0</v>
      </c>
      <c r="CG160" s="371">
        <f t="shared" si="229"/>
        <v>0</v>
      </c>
      <c r="CH160" s="372">
        <f t="shared" si="230"/>
        <v>0</v>
      </c>
      <c r="CI160" s="371">
        <f t="shared" si="231"/>
        <v>0</v>
      </c>
      <c r="CJ160" s="372">
        <f t="shared" si="232"/>
        <v>4627.2572674418607</v>
      </c>
      <c r="CK160" s="371">
        <f t="shared" si="233"/>
        <v>4726.8128342245991</v>
      </c>
      <c r="CL160" s="370">
        <f t="shared" si="234"/>
        <v>0</v>
      </c>
      <c r="CM160" s="371">
        <f t="shared" si="235"/>
        <v>0</v>
      </c>
      <c r="CN160" s="372">
        <f t="shared" si="236"/>
        <v>0</v>
      </c>
      <c r="CO160" s="371">
        <f t="shared" si="237"/>
        <v>0</v>
      </c>
      <c r="CP160" s="372">
        <f t="shared" si="238"/>
        <v>0</v>
      </c>
      <c r="CQ160" s="371">
        <f t="shared" si="239"/>
        <v>0</v>
      </c>
      <c r="CR160" s="372">
        <f t="shared" si="240"/>
        <v>0</v>
      </c>
      <c r="CS160" s="371">
        <f t="shared" si="241"/>
        <v>0</v>
      </c>
      <c r="CT160" s="372">
        <f t="shared" si="242"/>
        <v>0</v>
      </c>
      <c r="CU160" s="371">
        <f t="shared" si="243"/>
        <v>0</v>
      </c>
      <c r="CV160" s="372">
        <f t="shared" si="244"/>
        <v>41645.315406976748</v>
      </c>
      <c r="CW160" s="371">
        <f t="shared" si="245"/>
        <v>42541.315508021391</v>
      </c>
      <c r="CX160" s="372">
        <f t="shared" si="246"/>
        <v>41645.315406976748</v>
      </c>
      <c r="CY160" s="371">
        <f t="shared" si="247"/>
        <v>42541.315508021391</v>
      </c>
      <c r="CZ160" s="370">
        <f t="shared" si="248"/>
        <v>0</v>
      </c>
      <c r="DA160" s="371">
        <f t="shared" si="249"/>
        <v>0</v>
      </c>
      <c r="DB160" s="372">
        <f t="shared" si="250"/>
        <v>0</v>
      </c>
      <c r="DC160" s="371">
        <f t="shared" si="251"/>
        <v>0</v>
      </c>
      <c r="DD160" s="372">
        <f t="shared" si="252"/>
        <v>0</v>
      </c>
      <c r="DE160" s="371">
        <f t="shared" si="253"/>
        <v>0</v>
      </c>
      <c r="DF160" s="372">
        <f t="shared" si="254"/>
        <v>0</v>
      </c>
      <c r="DG160" s="371">
        <f t="shared" si="255"/>
        <v>0</v>
      </c>
      <c r="DH160" s="372">
        <f t="shared" si="256"/>
        <v>0</v>
      </c>
      <c r="DI160" s="371">
        <f t="shared" si="257"/>
        <v>0</v>
      </c>
      <c r="DJ160" s="372">
        <f t="shared" si="258"/>
        <v>117</v>
      </c>
      <c r="DK160" s="371">
        <f t="shared" si="259"/>
        <v>127</v>
      </c>
      <c r="DL160" s="372">
        <f t="shared" si="260"/>
        <v>117</v>
      </c>
      <c r="DM160" s="371">
        <f t="shared" si="261"/>
        <v>127</v>
      </c>
      <c r="DN160" s="370">
        <f t="shared" si="262"/>
        <v>0</v>
      </c>
      <c r="DO160" s="371">
        <f t="shared" si="263"/>
        <v>0</v>
      </c>
      <c r="DP160" s="372">
        <f t="shared" si="264"/>
        <v>0</v>
      </c>
      <c r="DQ160" s="371">
        <f t="shared" si="265"/>
        <v>0</v>
      </c>
      <c r="DR160" s="372">
        <f t="shared" si="266"/>
        <v>0</v>
      </c>
      <c r="DS160" s="371">
        <f t="shared" si="267"/>
        <v>0</v>
      </c>
      <c r="DT160" s="372">
        <f t="shared" si="268"/>
        <v>0</v>
      </c>
      <c r="DU160" s="371">
        <f t="shared" si="269"/>
        <v>0</v>
      </c>
      <c r="DV160" s="372">
        <f t="shared" si="270"/>
        <v>0</v>
      </c>
      <c r="DW160" s="371">
        <f t="shared" si="271"/>
        <v>0</v>
      </c>
      <c r="DX160" s="372">
        <f t="shared" si="272"/>
        <v>4872501.9026162792</v>
      </c>
      <c r="DY160" s="371">
        <f t="shared" si="273"/>
        <v>5402747.069518717</v>
      </c>
      <c r="DZ160" s="372">
        <f t="shared" si="274"/>
        <v>4872501.9026162792</v>
      </c>
      <c r="EA160" s="371">
        <f t="shared" si="275"/>
        <v>5402747.069518717</v>
      </c>
    </row>
    <row r="161" spans="1:131">
      <c r="A161" s="443" t="s">
        <v>32</v>
      </c>
      <c r="B161" s="432" t="s">
        <v>435</v>
      </c>
      <c r="C161" s="436"/>
      <c r="D161" s="434">
        <v>244446</v>
      </c>
      <c r="E161" s="447">
        <v>12</v>
      </c>
      <c r="F161" s="419"/>
      <c r="G161" s="420"/>
      <c r="H161" s="419"/>
      <c r="I161" s="420"/>
      <c r="J161" s="419"/>
      <c r="K161" s="420"/>
      <c r="L161" s="419"/>
      <c r="M161" s="420"/>
      <c r="N161" s="419"/>
      <c r="O161" s="420"/>
      <c r="P161" s="419"/>
      <c r="Q161" s="420"/>
      <c r="R161" s="419"/>
      <c r="S161" s="420"/>
      <c r="T161" s="419"/>
      <c r="U161" s="420"/>
      <c r="V161" s="419"/>
      <c r="W161" s="420"/>
      <c r="X161" s="419"/>
      <c r="Y161" s="420"/>
      <c r="Z161" s="419"/>
      <c r="AA161" s="420"/>
      <c r="AB161" s="419"/>
      <c r="AC161" s="420"/>
      <c r="AD161" s="419"/>
      <c r="AE161" s="420"/>
      <c r="AF161" s="419"/>
      <c r="AG161" s="420"/>
      <c r="AH161" s="419"/>
      <c r="AI161" s="420"/>
      <c r="AJ161" s="419"/>
      <c r="AK161" s="420"/>
      <c r="AL161" s="419"/>
      <c r="AM161" s="420"/>
      <c r="AN161" s="419"/>
      <c r="AO161" s="420"/>
      <c r="AP161" s="419"/>
      <c r="AQ161" s="420"/>
      <c r="AR161" s="419"/>
      <c r="AS161" s="420"/>
      <c r="AT161" s="419"/>
      <c r="AU161" s="420"/>
      <c r="AV161" s="419"/>
      <c r="AW161" s="420"/>
      <c r="AX161" s="419"/>
      <c r="AY161" s="420"/>
      <c r="AZ161" s="419">
        <v>74</v>
      </c>
      <c r="BA161" s="421">
        <v>80</v>
      </c>
      <c r="BB161" s="422"/>
      <c r="BC161" s="420"/>
      <c r="BD161" s="419"/>
      <c r="BE161" s="420"/>
      <c r="BF161" s="419"/>
      <c r="BG161" s="420"/>
      <c r="BH161" s="419"/>
      <c r="BI161" s="420"/>
      <c r="BJ161" s="419"/>
      <c r="BK161" s="420"/>
      <c r="BL161" s="419">
        <v>4172660</v>
      </c>
      <c r="BM161" s="423">
        <v>4549704</v>
      </c>
      <c r="BN161" s="370">
        <f t="shared" si="210"/>
        <v>0</v>
      </c>
      <c r="BO161" s="371">
        <f t="shared" si="211"/>
        <v>0</v>
      </c>
      <c r="BP161" s="372">
        <f t="shared" si="212"/>
        <v>0</v>
      </c>
      <c r="BQ161" s="371">
        <f t="shared" si="213"/>
        <v>0</v>
      </c>
      <c r="BR161" s="372">
        <f t="shared" si="214"/>
        <v>0</v>
      </c>
      <c r="BS161" s="371">
        <f t="shared" si="215"/>
        <v>0</v>
      </c>
      <c r="BT161" s="372">
        <f t="shared" si="216"/>
        <v>0</v>
      </c>
      <c r="BU161" s="371">
        <f t="shared" si="217"/>
        <v>0</v>
      </c>
      <c r="BV161" s="372">
        <f t="shared" si="218"/>
        <v>0</v>
      </c>
      <c r="BW161" s="371">
        <f t="shared" si="219"/>
        <v>0</v>
      </c>
      <c r="BX161" s="372">
        <f t="shared" si="220"/>
        <v>888</v>
      </c>
      <c r="BY161" s="371">
        <f t="shared" si="221"/>
        <v>960</v>
      </c>
      <c r="BZ161" s="370">
        <f t="shared" si="222"/>
        <v>0</v>
      </c>
      <c r="CA161" s="371">
        <f t="shared" si="223"/>
        <v>0</v>
      </c>
      <c r="CB161" s="372">
        <f t="shared" si="224"/>
        <v>0</v>
      </c>
      <c r="CC161" s="371">
        <f t="shared" si="225"/>
        <v>0</v>
      </c>
      <c r="CD161" s="372">
        <f t="shared" si="226"/>
        <v>0</v>
      </c>
      <c r="CE161" s="371">
        <f t="shared" si="227"/>
        <v>0</v>
      </c>
      <c r="CF161" s="372">
        <f t="shared" si="228"/>
        <v>0</v>
      </c>
      <c r="CG161" s="371">
        <f t="shared" si="229"/>
        <v>0</v>
      </c>
      <c r="CH161" s="372">
        <f t="shared" si="230"/>
        <v>0</v>
      </c>
      <c r="CI161" s="371">
        <f t="shared" si="231"/>
        <v>0</v>
      </c>
      <c r="CJ161" s="372">
        <f t="shared" si="232"/>
        <v>4698.9414414414414</v>
      </c>
      <c r="CK161" s="371">
        <f t="shared" si="233"/>
        <v>4739.2749999999996</v>
      </c>
      <c r="CL161" s="370">
        <f t="shared" si="234"/>
        <v>0</v>
      </c>
      <c r="CM161" s="371">
        <f t="shared" si="235"/>
        <v>0</v>
      </c>
      <c r="CN161" s="372">
        <f t="shared" si="236"/>
        <v>0</v>
      </c>
      <c r="CO161" s="371">
        <f t="shared" si="237"/>
        <v>0</v>
      </c>
      <c r="CP161" s="372">
        <f t="shared" si="238"/>
        <v>0</v>
      </c>
      <c r="CQ161" s="371">
        <f t="shared" si="239"/>
        <v>0</v>
      </c>
      <c r="CR161" s="372">
        <f t="shared" si="240"/>
        <v>0</v>
      </c>
      <c r="CS161" s="371">
        <f t="shared" si="241"/>
        <v>0</v>
      </c>
      <c r="CT161" s="372">
        <f t="shared" si="242"/>
        <v>0</v>
      </c>
      <c r="CU161" s="371">
        <f t="shared" si="243"/>
        <v>0</v>
      </c>
      <c r="CV161" s="372">
        <f t="shared" si="244"/>
        <v>42290.472972972973</v>
      </c>
      <c r="CW161" s="371">
        <f t="shared" si="245"/>
        <v>42653.474999999999</v>
      </c>
      <c r="CX161" s="372">
        <f t="shared" si="246"/>
        <v>42290.472972972973</v>
      </c>
      <c r="CY161" s="371">
        <f t="shared" si="247"/>
        <v>42653.474999999999</v>
      </c>
      <c r="CZ161" s="370">
        <f t="shared" si="248"/>
        <v>0</v>
      </c>
      <c r="DA161" s="371">
        <f t="shared" si="249"/>
        <v>0</v>
      </c>
      <c r="DB161" s="372">
        <f t="shared" si="250"/>
        <v>0</v>
      </c>
      <c r="DC161" s="371">
        <f t="shared" si="251"/>
        <v>0</v>
      </c>
      <c r="DD161" s="372">
        <f t="shared" si="252"/>
        <v>0</v>
      </c>
      <c r="DE161" s="371">
        <f t="shared" si="253"/>
        <v>0</v>
      </c>
      <c r="DF161" s="372">
        <f t="shared" si="254"/>
        <v>0</v>
      </c>
      <c r="DG161" s="371">
        <f t="shared" si="255"/>
        <v>0</v>
      </c>
      <c r="DH161" s="372">
        <f t="shared" si="256"/>
        <v>0</v>
      </c>
      <c r="DI161" s="371">
        <f t="shared" si="257"/>
        <v>0</v>
      </c>
      <c r="DJ161" s="372">
        <f t="shared" si="258"/>
        <v>74</v>
      </c>
      <c r="DK161" s="371">
        <f t="shared" si="259"/>
        <v>80</v>
      </c>
      <c r="DL161" s="372">
        <f t="shared" si="260"/>
        <v>74</v>
      </c>
      <c r="DM161" s="371">
        <f t="shared" si="261"/>
        <v>80</v>
      </c>
      <c r="DN161" s="370">
        <f t="shared" si="262"/>
        <v>0</v>
      </c>
      <c r="DO161" s="371">
        <f t="shared" si="263"/>
        <v>0</v>
      </c>
      <c r="DP161" s="372">
        <f t="shared" si="264"/>
        <v>0</v>
      </c>
      <c r="DQ161" s="371">
        <f t="shared" si="265"/>
        <v>0</v>
      </c>
      <c r="DR161" s="372">
        <f t="shared" si="266"/>
        <v>0</v>
      </c>
      <c r="DS161" s="371">
        <f t="shared" si="267"/>
        <v>0</v>
      </c>
      <c r="DT161" s="372">
        <f t="shared" si="268"/>
        <v>0</v>
      </c>
      <c r="DU161" s="371">
        <f t="shared" si="269"/>
        <v>0</v>
      </c>
      <c r="DV161" s="372">
        <f t="shared" si="270"/>
        <v>0</v>
      </c>
      <c r="DW161" s="371">
        <f t="shared" si="271"/>
        <v>0</v>
      </c>
      <c r="DX161" s="372">
        <f t="shared" si="272"/>
        <v>3129495</v>
      </c>
      <c r="DY161" s="371">
        <f t="shared" si="273"/>
        <v>3412278</v>
      </c>
      <c r="DZ161" s="372">
        <f t="shared" si="274"/>
        <v>3129495</v>
      </c>
      <c r="EA161" s="371">
        <f t="shared" si="275"/>
        <v>3412278</v>
      </c>
    </row>
    <row r="162" spans="1:131">
      <c r="A162" s="443" t="s">
        <v>32</v>
      </c>
      <c r="B162" s="442" t="s">
        <v>436</v>
      </c>
      <c r="C162" s="446"/>
      <c r="D162" s="434">
        <v>140012</v>
      </c>
      <c r="E162" s="447">
        <v>12</v>
      </c>
      <c r="F162" s="419"/>
      <c r="G162" s="420"/>
      <c r="H162" s="419"/>
      <c r="I162" s="420"/>
      <c r="J162" s="419"/>
      <c r="K162" s="420"/>
      <c r="L162" s="419"/>
      <c r="M162" s="420"/>
      <c r="N162" s="419"/>
      <c r="O162" s="420"/>
      <c r="P162" s="419"/>
      <c r="Q162" s="420"/>
      <c r="R162" s="419"/>
      <c r="S162" s="420"/>
      <c r="T162" s="419"/>
      <c r="U162" s="420"/>
      <c r="V162" s="419"/>
      <c r="W162" s="420"/>
      <c r="X162" s="419"/>
      <c r="Y162" s="420"/>
      <c r="Z162" s="419"/>
      <c r="AA162" s="420"/>
      <c r="AB162" s="419"/>
      <c r="AC162" s="420"/>
      <c r="AD162" s="419"/>
      <c r="AE162" s="420"/>
      <c r="AF162" s="419"/>
      <c r="AG162" s="420"/>
      <c r="AH162" s="419"/>
      <c r="AI162" s="420"/>
      <c r="AJ162" s="419"/>
      <c r="AK162" s="420"/>
      <c r="AL162" s="419"/>
      <c r="AM162" s="420"/>
      <c r="AN162" s="419"/>
      <c r="AO162" s="420"/>
      <c r="AP162" s="419"/>
      <c r="AQ162" s="420"/>
      <c r="AR162" s="419"/>
      <c r="AS162" s="420"/>
      <c r="AT162" s="419"/>
      <c r="AU162" s="420"/>
      <c r="AV162" s="419">
        <v>4</v>
      </c>
      <c r="AW162" s="420">
        <v>5</v>
      </c>
      <c r="AX162" s="419"/>
      <c r="AY162" s="420"/>
      <c r="AZ162" s="419">
        <v>100</v>
      </c>
      <c r="BA162" s="421">
        <v>107</v>
      </c>
      <c r="BB162" s="422"/>
      <c r="BC162" s="420"/>
      <c r="BD162" s="419"/>
      <c r="BE162" s="420"/>
      <c r="BF162" s="419"/>
      <c r="BG162" s="420"/>
      <c r="BH162" s="419"/>
      <c r="BI162" s="420"/>
      <c r="BJ162" s="419"/>
      <c r="BK162" s="420"/>
      <c r="BL162" s="419">
        <v>6588593</v>
      </c>
      <c r="BM162" s="423">
        <v>6781181</v>
      </c>
      <c r="BN162" s="370">
        <f t="shared" si="210"/>
        <v>0</v>
      </c>
      <c r="BO162" s="371">
        <f t="shared" si="211"/>
        <v>0</v>
      </c>
      <c r="BP162" s="372">
        <f t="shared" si="212"/>
        <v>0</v>
      </c>
      <c r="BQ162" s="371">
        <f t="shared" si="213"/>
        <v>0</v>
      </c>
      <c r="BR162" s="372">
        <f t="shared" si="214"/>
        <v>0</v>
      </c>
      <c r="BS162" s="371">
        <f t="shared" si="215"/>
        <v>0</v>
      </c>
      <c r="BT162" s="372">
        <f t="shared" si="216"/>
        <v>0</v>
      </c>
      <c r="BU162" s="371">
        <f t="shared" si="217"/>
        <v>0</v>
      </c>
      <c r="BV162" s="372">
        <f t="shared" si="218"/>
        <v>0</v>
      </c>
      <c r="BW162" s="371">
        <f t="shared" si="219"/>
        <v>0</v>
      </c>
      <c r="BX162" s="372">
        <f t="shared" si="220"/>
        <v>1240</v>
      </c>
      <c r="BY162" s="371">
        <f t="shared" si="221"/>
        <v>1334</v>
      </c>
      <c r="BZ162" s="370">
        <f t="shared" si="222"/>
        <v>0</v>
      </c>
      <c r="CA162" s="371">
        <f t="shared" si="223"/>
        <v>0</v>
      </c>
      <c r="CB162" s="372">
        <f t="shared" si="224"/>
        <v>0</v>
      </c>
      <c r="CC162" s="371">
        <f t="shared" si="225"/>
        <v>0</v>
      </c>
      <c r="CD162" s="372">
        <f t="shared" si="226"/>
        <v>0</v>
      </c>
      <c r="CE162" s="371">
        <f t="shared" si="227"/>
        <v>0</v>
      </c>
      <c r="CF162" s="372">
        <f t="shared" si="228"/>
        <v>0</v>
      </c>
      <c r="CG162" s="371">
        <f t="shared" si="229"/>
        <v>0</v>
      </c>
      <c r="CH162" s="372">
        <f t="shared" si="230"/>
        <v>0</v>
      </c>
      <c r="CI162" s="371">
        <f t="shared" si="231"/>
        <v>0</v>
      </c>
      <c r="CJ162" s="372">
        <f t="shared" si="232"/>
        <v>5313.3814516129032</v>
      </c>
      <c r="CK162" s="371">
        <f t="shared" si="233"/>
        <v>5083.3440779610191</v>
      </c>
      <c r="CL162" s="370">
        <f t="shared" si="234"/>
        <v>0</v>
      </c>
      <c r="CM162" s="371">
        <f t="shared" si="235"/>
        <v>0</v>
      </c>
      <c r="CN162" s="372">
        <f t="shared" si="236"/>
        <v>0</v>
      </c>
      <c r="CO162" s="371">
        <f t="shared" si="237"/>
        <v>0</v>
      </c>
      <c r="CP162" s="372">
        <f t="shared" si="238"/>
        <v>0</v>
      </c>
      <c r="CQ162" s="371">
        <f t="shared" si="239"/>
        <v>0</v>
      </c>
      <c r="CR162" s="372">
        <f t="shared" si="240"/>
        <v>0</v>
      </c>
      <c r="CS162" s="371">
        <f t="shared" si="241"/>
        <v>0</v>
      </c>
      <c r="CT162" s="372">
        <f t="shared" si="242"/>
        <v>0</v>
      </c>
      <c r="CU162" s="371">
        <f t="shared" si="243"/>
        <v>0</v>
      </c>
      <c r="CV162" s="372">
        <f t="shared" si="244"/>
        <v>47820.433064516132</v>
      </c>
      <c r="CW162" s="371">
        <f t="shared" si="245"/>
        <v>45750.09670164917</v>
      </c>
      <c r="CX162" s="372">
        <f t="shared" si="246"/>
        <v>47820.433064516132</v>
      </c>
      <c r="CY162" s="371">
        <f t="shared" si="247"/>
        <v>45750.09670164917</v>
      </c>
      <c r="CZ162" s="370">
        <f t="shared" si="248"/>
        <v>0</v>
      </c>
      <c r="DA162" s="371">
        <f t="shared" si="249"/>
        <v>0</v>
      </c>
      <c r="DB162" s="372">
        <f t="shared" si="250"/>
        <v>0</v>
      </c>
      <c r="DC162" s="371">
        <f t="shared" si="251"/>
        <v>0</v>
      </c>
      <c r="DD162" s="372">
        <f t="shared" si="252"/>
        <v>0</v>
      </c>
      <c r="DE162" s="371">
        <f t="shared" si="253"/>
        <v>0</v>
      </c>
      <c r="DF162" s="372">
        <f t="shared" si="254"/>
        <v>0</v>
      </c>
      <c r="DG162" s="371">
        <f t="shared" si="255"/>
        <v>0</v>
      </c>
      <c r="DH162" s="372">
        <f t="shared" si="256"/>
        <v>0</v>
      </c>
      <c r="DI162" s="371">
        <f t="shared" si="257"/>
        <v>0</v>
      </c>
      <c r="DJ162" s="372">
        <f t="shared" si="258"/>
        <v>104</v>
      </c>
      <c r="DK162" s="371">
        <f t="shared" si="259"/>
        <v>112</v>
      </c>
      <c r="DL162" s="372">
        <f t="shared" si="260"/>
        <v>104</v>
      </c>
      <c r="DM162" s="371">
        <f t="shared" si="261"/>
        <v>112</v>
      </c>
      <c r="DN162" s="370">
        <f t="shared" si="262"/>
        <v>0</v>
      </c>
      <c r="DO162" s="371">
        <f t="shared" si="263"/>
        <v>0</v>
      </c>
      <c r="DP162" s="372">
        <f t="shared" si="264"/>
        <v>0</v>
      </c>
      <c r="DQ162" s="371">
        <f t="shared" si="265"/>
        <v>0</v>
      </c>
      <c r="DR162" s="372">
        <f t="shared" si="266"/>
        <v>0</v>
      </c>
      <c r="DS162" s="371">
        <f t="shared" si="267"/>
        <v>0</v>
      </c>
      <c r="DT162" s="372">
        <f t="shared" si="268"/>
        <v>0</v>
      </c>
      <c r="DU162" s="371">
        <f t="shared" si="269"/>
        <v>0</v>
      </c>
      <c r="DV162" s="372">
        <f t="shared" si="270"/>
        <v>0</v>
      </c>
      <c r="DW162" s="371">
        <f t="shared" si="271"/>
        <v>0</v>
      </c>
      <c r="DX162" s="372">
        <f t="shared" si="272"/>
        <v>4973325.0387096778</v>
      </c>
      <c r="DY162" s="371">
        <f t="shared" si="273"/>
        <v>5124010.8305847067</v>
      </c>
      <c r="DZ162" s="372">
        <f t="shared" si="274"/>
        <v>4973325.0387096778</v>
      </c>
      <c r="EA162" s="371">
        <f t="shared" si="275"/>
        <v>5124010.8305847067</v>
      </c>
    </row>
    <row r="163" spans="1:131">
      <c r="A163" s="443" t="s">
        <v>32</v>
      </c>
      <c r="B163" s="442" t="s">
        <v>437</v>
      </c>
      <c r="C163" s="446"/>
      <c r="D163" s="434">
        <v>140243</v>
      </c>
      <c r="E163" s="447">
        <v>12</v>
      </c>
      <c r="F163" s="419"/>
      <c r="G163" s="420"/>
      <c r="H163" s="419"/>
      <c r="I163" s="420"/>
      <c r="J163" s="419"/>
      <c r="K163" s="420"/>
      <c r="L163" s="419"/>
      <c r="M163" s="420"/>
      <c r="N163" s="419"/>
      <c r="O163" s="420"/>
      <c r="P163" s="419"/>
      <c r="Q163" s="420"/>
      <c r="R163" s="419"/>
      <c r="S163" s="420"/>
      <c r="T163" s="419"/>
      <c r="U163" s="420"/>
      <c r="V163" s="419"/>
      <c r="W163" s="420"/>
      <c r="X163" s="419"/>
      <c r="Y163" s="420"/>
      <c r="Z163" s="419"/>
      <c r="AA163" s="420"/>
      <c r="AB163" s="419"/>
      <c r="AC163" s="420"/>
      <c r="AD163" s="419"/>
      <c r="AE163" s="420"/>
      <c r="AF163" s="419"/>
      <c r="AG163" s="420"/>
      <c r="AH163" s="419"/>
      <c r="AI163" s="420"/>
      <c r="AJ163" s="419"/>
      <c r="AK163" s="420"/>
      <c r="AL163" s="419"/>
      <c r="AM163" s="420"/>
      <c r="AN163" s="419"/>
      <c r="AO163" s="420"/>
      <c r="AP163" s="419"/>
      <c r="AQ163" s="420"/>
      <c r="AR163" s="419"/>
      <c r="AS163" s="420"/>
      <c r="AT163" s="419"/>
      <c r="AU163" s="420"/>
      <c r="AV163" s="419"/>
      <c r="AW163" s="420"/>
      <c r="AX163" s="419">
        <v>6</v>
      </c>
      <c r="AY163" s="420">
        <v>4</v>
      </c>
      <c r="AZ163" s="419">
        <v>90</v>
      </c>
      <c r="BA163" s="421">
        <v>89</v>
      </c>
      <c r="BB163" s="422"/>
      <c r="BC163" s="420"/>
      <c r="BD163" s="419"/>
      <c r="BE163" s="420"/>
      <c r="BF163" s="419"/>
      <c r="BG163" s="420"/>
      <c r="BH163" s="419"/>
      <c r="BI163" s="420"/>
      <c r="BJ163" s="419"/>
      <c r="BK163" s="420"/>
      <c r="BL163" s="419">
        <v>5293321</v>
      </c>
      <c r="BM163" s="423">
        <v>5166216</v>
      </c>
      <c r="BN163" s="370">
        <f t="shared" si="210"/>
        <v>0</v>
      </c>
      <c r="BO163" s="371">
        <f t="shared" si="211"/>
        <v>0</v>
      </c>
      <c r="BP163" s="372">
        <f t="shared" si="212"/>
        <v>0</v>
      </c>
      <c r="BQ163" s="371">
        <f t="shared" si="213"/>
        <v>0</v>
      </c>
      <c r="BR163" s="372">
        <f t="shared" si="214"/>
        <v>0</v>
      </c>
      <c r="BS163" s="371">
        <f t="shared" si="215"/>
        <v>0</v>
      </c>
      <c r="BT163" s="372">
        <f t="shared" si="216"/>
        <v>0</v>
      </c>
      <c r="BU163" s="371">
        <f t="shared" si="217"/>
        <v>0</v>
      </c>
      <c r="BV163" s="372">
        <f t="shared" si="218"/>
        <v>0</v>
      </c>
      <c r="BW163" s="371">
        <f t="shared" si="219"/>
        <v>0</v>
      </c>
      <c r="BX163" s="372">
        <f t="shared" si="220"/>
        <v>1146</v>
      </c>
      <c r="BY163" s="371">
        <f t="shared" si="221"/>
        <v>1112</v>
      </c>
      <c r="BZ163" s="370">
        <f t="shared" si="222"/>
        <v>0</v>
      </c>
      <c r="CA163" s="371">
        <f t="shared" si="223"/>
        <v>0</v>
      </c>
      <c r="CB163" s="372">
        <f t="shared" si="224"/>
        <v>0</v>
      </c>
      <c r="CC163" s="371">
        <f t="shared" si="225"/>
        <v>0</v>
      </c>
      <c r="CD163" s="372">
        <f t="shared" si="226"/>
        <v>0</v>
      </c>
      <c r="CE163" s="371">
        <f t="shared" si="227"/>
        <v>0</v>
      </c>
      <c r="CF163" s="372">
        <f t="shared" si="228"/>
        <v>0</v>
      </c>
      <c r="CG163" s="371">
        <f t="shared" si="229"/>
        <v>0</v>
      </c>
      <c r="CH163" s="372">
        <f t="shared" si="230"/>
        <v>0</v>
      </c>
      <c r="CI163" s="371">
        <f t="shared" si="231"/>
        <v>0</v>
      </c>
      <c r="CJ163" s="372">
        <f t="shared" si="232"/>
        <v>4618.9537521815009</v>
      </c>
      <c r="CK163" s="371">
        <f t="shared" si="233"/>
        <v>4645.8776978417263</v>
      </c>
      <c r="CL163" s="370">
        <f t="shared" si="234"/>
        <v>0</v>
      </c>
      <c r="CM163" s="371">
        <f t="shared" si="235"/>
        <v>0</v>
      </c>
      <c r="CN163" s="372">
        <f t="shared" si="236"/>
        <v>0</v>
      </c>
      <c r="CO163" s="371">
        <f t="shared" si="237"/>
        <v>0</v>
      </c>
      <c r="CP163" s="372">
        <f t="shared" si="238"/>
        <v>0</v>
      </c>
      <c r="CQ163" s="371">
        <f t="shared" si="239"/>
        <v>0</v>
      </c>
      <c r="CR163" s="372">
        <f t="shared" si="240"/>
        <v>0</v>
      </c>
      <c r="CS163" s="371">
        <f t="shared" si="241"/>
        <v>0</v>
      </c>
      <c r="CT163" s="372">
        <f t="shared" si="242"/>
        <v>0</v>
      </c>
      <c r="CU163" s="371">
        <f t="shared" si="243"/>
        <v>0</v>
      </c>
      <c r="CV163" s="372">
        <f t="shared" si="244"/>
        <v>41570.583769633507</v>
      </c>
      <c r="CW163" s="371">
        <f t="shared" si="245"/>
        <v>41812.899280575541</v>
      </c>
      <c r="CX163" s="372">
        <f t="shared" si="246"/>
        <v>41570.583769633507</v>
      </c>
      <c r="CY163" s="371">
        <f t="shared" si="247"/>
        <v>41812.899280575541</v>
      </c>
      <c r="CZ163" s="370">
        <f t="shared" si="248"/>
        <v>0</v>
      </c>
      <c r="DA163" s="371">
        <f t="shared" si="249"/>
        <v>0</v>
      </c>
      <c r="DB163" s="372">
        <f t="shared" si="250"/>
        <v>0</v>
      </c>
      <c r="DC163" s="371">
        <f t="shared" si="251"/>
        <v>0</v>
      </c>
      <c r="DD163" s="372">
        <f t="shared" si="252"/>
        <v>0</v>
      </c>
      <c r="DE163" s="371">
        <f t="shared" si="253"/>
        <v>0</v>
      </c>
      <c r="DF163" s="372">
        <f t="shared" si="254"/>
        <v>0</v>
      </c>
      <c r="DG163" s="371">
        <f t="shared" si="255"/>
        <v>0</v>
      </c>
      <c r="DH163" s="372">
        <f t="shared" si="256"/>
        <v>0</v>
      </c>
      <c r="DI163" s="371">
        <f t="shared" si="257"/>
        <v>0</v>
      </c>
      <c r="DJ163" s="372">
        <f t="shared" si="258"/>
        <v>96</v>
      </c>
      <c r="DK163" s="371">
        <f t="shared" si="259"/>
        <v>93</v>
      </c>
      <c r="DL163" s="372">
        <f t="shared" si="260"/>
        <v>96</v>
      </c>
      <c r="DM163" s="371">
        <f t="shared" si="261"/>
        <v>93</v>
      </c>
      <c r="DN163" s="370">
        <f t="shared" si="262"/>
        <v>0</v>
      </c>
      <c r="DO163" s="371">
        <f t="shared" si="263"/>
        <v>0</v>
      </c>
      <c r="DP163" s="372">
        <f t="shared" si="264"/>
        <v>0</v>
      </c>
      <c r="DQ163" s="371">
        <f t="shared" si="265"/>
        <v>0</v>
      </c>
      <c r="DR163" s="372">
        <f t="shared" si="266"/>
        <v>0</v>
      </c>
      <c r="DS163" s="371">
        <f t="shared" si="267"/>
        <v>0</v>
      </c>
      <c r="DT163" s="372">
        <f t="shared" si="268"/>
        <v>0</v>
      </c>
      <c r="DU163" s="371">
        <f t="shared" si="269"/>
        <v>0</v>
      </c>
      <c r="DV163" s="372">
        <f t="shared" si="270"/>
        <v>0</v>
      </c>
      <c r="DW163" s="371">
        <f t="shared" si="271"/>
        <v>0</v>
      </c>
      <c r="DX163" s="372">
        <f t="shared" si="272"/>
        <v>3990776.0418848167</v>
      </c>
      <c r="DY163" s="371">
        <f t="shared" si="273"/>
        <v>3888599.6330935252</v>
      </c>
      <c r="DZ163" s="372">
        <f t="shared" si="274"/>
        <v>3990776.0418848167</v>
      </c>
      <c r="EA163" s="371">
        <f t="shared" si="275"/>
        <v>3888599.6330935252</v>
      </c>
    </row>
    <row r="164" spans="1:131">
      <c r="A164" s="443" t="s">
        <v>32</v>
      </c>
      <c r="B164" s="442" t="s">
        <v>438</v>
      </c>
      <c r="C164" s="446"/>
      <c r="D164" s="434">
        <v>140678</v>
      </c>
      <c r="E164" s="447">
        <v>12</v>
      </c>
      <c r="F164" s="419"/>
      <c r="G164" s="420"/>
      <c r="H164" s="419"/>
      <c r="I164" s="420"/>
      <c r="J164" s="419"/>
      <c r="K164" s="420"/>
      <c r="L164" s="419"/>
      <c r="M164" s="420"/>
      <c r="N164" s="419"/>
      <c r="O164" s="420"/>
      <c r="P164" s="419"/>
      <c r="Q164" s="420"/>
      <c r="R164" s="419"/>
      <c r="S164" s="420"/>
      <c r="T164" s="419"/>
      <c r="U164" s="420"/>
      <c r="V164" s="419"/>
      <c r="W164" s="420"/>
      <c r="X164" s="419"/>
      <c r="Y164" s="420"/>
      <c r="Z164" s="419"/>
      <c r="AA164" s="420"/>
      <c r="AB164" s="419"/>
      <c r="AC164" s="420"/>
      <c r="AD164" s="419"/>
      <c r="AE164" s="420"/>
      <c r="AF164" s="419"/>
      <c r="AG164" s="420"/>
      <c r="AH164" s="419"/>
      <c r="AI164" s="420"/>
      <c r="AJ164" s="419"/>
      <c r="AK164" s="420"/>
      <c r="AL164" s="419"/>
      <c r="AM164" s="420"/>
      <c r="AN164" s="419"/>
      <c r="AO164" s="420"/>
      <c r="AP164" s="419"/>
      <c r="AQ164" s="420"/>
      <c r="AR164" s="419"/>
      <c r="AS164" s="420"/>
      <c r="AT164" s="419"/>
      <c r="AU164" s="420"/>
      <c r="AV164" s="419">
        <v>4</v>
      </c>
      <c r="AW164" s="420">
        <v>3</v>
      </c>
      <c r="AX164" s="419"/>
      <c r="AY164" s="420"/>
      <c r="AZ164" s="419">
        <v>64</v>
      </c>
      <c r="BA164" s="421">
        <v>69</v>
      </c>
      <c r="BB164" s="422"/>
      <c r="BC164" s="420"/>
      <c r="BD164" s="419"/>
      <c r="BE164" s="420"/>
      <c r="BF164" s="419"/>
      <c r="BG164" s="420"/>
      <c r="BH164" s="419"/>
      <c r="BI164" s="420"/>
      <c r="BJ164" s="419"/>
      <c r="BK164" s="420"/>
      <c r="BL164" s="419">
        <v>3265463</v>
      </c>
      <c r="BM164" s="423">
        <v>3479620</v>
      </c>
      <c r="BN164" s="370">
        <f t="shared" si="210"/>
        <v>0</v>
      </c>
      <c r="BO164" s="371">
        <f t="shared" si="211"/>
        <v>0</v>
      </c>
      <c r="BP164" s="372">
        <f t="shared" si="212"/>
        <v>0</v>
      </c>
      <c r="BQ164" s="371">
        <f t="shared" si="213"/>
        <v>0</v>
      </c>
      <c r="BR164" s="372">
        <f t="shared" si="214"/>
        <v>0</v>
      </c>
      <c r="BS164" s="371">
        <f t="shared" si="215"/>
        <v>0</v>
      </c>
      <c r="BT164" s="372">
        <f t="shared" si="216"/>
        <v>0</v>
      </c>
      <c r="BU164" s="371">
        <f t="shared" si="217"/>
        <v>0</v>
      </c>
      <c r="BV164" s="372">
        <f t="shared" si="218"/>
        <v>0</v>
      </c>
      <c r="BW164" s="371">
        <f t="shared" si="219"/>
        <v>0</v>
      </c>
      <c r="BX164" s="372">
        <f t="shared" si="220"/>
        <v>808</v>
      </c>
      <c r="BY164" s="371">
        <f t="shared" si="221"/>
        <v>858</v>
      </c>
      <c r="BZ164" s="370">
        <f t="shared" si="222"/>
        <v>0</v>
      </c>
      <c r="CA164" s="371">
        <f t="shared" si="223"/>
        <v>0</v>
      </c>
      <c r="CB164" s="372">
        <f t="shared" si="224"/>
        <v>0</v>
      </c>
      <c r="CC164" s="371">
        <f t="shared" si="225"/>
        <v>0</v>
      </c>
      <c r="CD164" s="372">
        <f t="shared" si="226"/>
        <v>0</v>
      </c>
      <c r="CE164" s="371">
        <f t="shared" si="227"/>
        <v>0</v>
      </c>
      <c r="CF164" s="372">
        <f t="shared" si="228"/>
        <v>0</v>
      </c>
      <c r="CG164" s="371">
        <f t="shared" si="229"/>
        <v>0</v>
      </c>
      <c r="CH164" s="372">
        <f t="shared" si="230"/>
        <v>0</v>
      </c>
      <c r="CI164" s="371">
        <f t="shared" si="231"/>
        <v>0</v>
      </c>
      <c r="CJ164" s="372">
        <f t="shared" si="232"/>
        <v>4041.4146039603961</v>
      </c>
      <c r="CK164" s="371">
        <f t="shared" si="233"/>
        <v>4055.5011655011654</v>
      </c>
      <c r="CL164" s="370">
        <f t="shared" si="234"/>
        <v>0</v>
      </c>
      <c r="CM164" s="371">
        <f t="shared" si="235"/>
        <v>0</v>
      </c>
      <c r="CN164" s="372">
        <f t="shared" si="236"/>
        <v>0</v>
      </c>
      <c r="CO164" s="371">
        <f t="shared" si="237"/>
        <v>0</v>
      </c>
      <c r="CP164" s="372">
        <f t="shared" si="238"/>
        <v>0</v>
      </c>
      <c r="CQ164" s="371">
        <f t="shared" si="239"/>
        <v>0</v>
      </c>
      <c r="CR164" s="372">
        <f t="shared" si="240"/>
        <v>0</v>
      </c>
      <c r="CS164" s="371">
        <f t="shared" si="241"/>
        <v>0</v>
      </c>
      <c r="CT164" s="372">
        <f t="shared" si="242"/>
        <v>0</v>
      </c>
      <c r="CU164" s="371">
        <f t="shared" si="243"/>
        <v>0</v>
      </c>
      <c r="CV164" s="372">
        <f t="shared" si="244"/>
        <v>36372.731435643567</v>
      </c>
      <c r="CW164" s="371">
        <f t="shared" si="245"/>
        <v>36499.510489510489</v>
      </c>
      <c r="CX164" s="372">
        <f t="shared" si="246"/>
        <v>36372.731435643567</v>
      </c>
      <c r="CY164" s="371">
        <f t="shared" si="247"/>
        <v>36499.510489510489</v>
      </c>
      <c r="CZ164" s="370">
        <f t="shared" si="248"/>
        <v>0</v>
      </c>
      <c r="DA164" s="371">
        <f t="shared" si="249"/>
        <v>0</v>
      </c>
      <c r="DB164" s="372">
        <f t="shared" si="250"/>
        <v>0</v>
      </c>
      <c r="DC164" s="371">
        <f t="shared" si="251"/>
        <v>0</v>
      </c>
      <c r="DD164" s="372">
        <f t="shared" si="252"/>
        <v>0</v>
      </c>
      <c r="DE164" s="371">
        <f t="shared" si="253"/>
        <v>0</v>
      </c>
      <c r="DF164" s="372">
        <f t="shared" si="254"/>
        <v>0</v>
      </c>
      <c r="DG164" s="371">
        <f t="shared" si="255"/>
        <v>0</v>
      </c>
      <c r="DH164" s="372">
        <f t="shared" si="256"/>
        <v>0</v>
      </c>
      <c r="DI164" s="371">
        <f t="shared" si="257"/>
        <v>0</v>
      </c>
      <c r="DJ164" s="372">
        <f t="shared" si="258"/>
        <v>68</v>
      </c>
      <c r="DK164" s="371">
        <f t="shared" si="259"/>
        <v>72</v>
      </c>
      <c r="DL164" s="372">
        <f t="shared" si="260"/>
        <v>68</v>
      </c>
      <c r="DM164" s="371">
        <f t="shared" si="261"/>
        <v>72</v>
      </c>
      <c r="DN164" s="370">
        <f t="shared" si="262"/>
        <v>0</v>
      </c>
      <c r="DO164" s="371">
        <f t="shared" si="263"/>
        <v>0</v>
      </c>
      <c r="DP164" s="372">
        <f t="shared" si="264"/>
        <v>0</v>
      </c>
      <c r="DQ164" s="371">
        <f t="shared" si="265"/>
        <v>0</v>
      </c>
      <c r="DR164" s="372">
        <f t="shared" si="266"/>
        <v>0</v>
      </c>
      <c r="DS164" s="371">
        <f t="shared" si="267"/>
        <v>0</v>
      </c>
      <c r="DT164" s="372">
        <f t="shared" si="268"/>
        <v>0</v>
      </c>
      <c r="DU164" s="371">
        <f t="shared" si="269"/>
        <v>0</v>
      </c>
      <c r="DV164" s="372">
        <f t="shared" si="270"/>
        <v>0</v>
      </c>
      <c r="DW164" s="371">
        <f t="shared" si="271"/>
        <v>0</v>
      </c>
      <c r="DX164" s="372">
        <f t="shared" si="272"/>
        <v>2473345.7376237623</v>
      </c>
      <c r="DY164" s="371">
        <f t="shared" si="273"/>
        <v>2627964.7552447552</v>
      </c>
      <c r="DZ164" s="372">
        <f t="shared" si="274"/>
        <v>2473345.7376237623</v>
      </c>
      <c r="EA164" s="371">
        <f t="shared" si="275"/>
        <v>2627964.7552447552</v>
      </c>
    </row>
    <row r="165" spans="1:131">
      <c r="A165" s="443" t="s">
        <v>32</v>
      </c>
      <c r="B165" s="432" t="s">
        <v>439</v>
      </c>
      <c r="C165" s="436"/>
      <c r="D165" s="434">
        <v>420431</v>
      </c>
      <c r="E165" s="447">
        <v>12</v>
      </c>
      <c r="F165" s="419"/>
      <c r="G165" s="420"/>
      <c r="H165" s="419"/>
      <c r="I165" s="420"/>
      <c r="J165" s="419"/>
      <c r="K165" s="420"/>
      <c r="L165" s="419"/>
      <c r="M165" s="420"/>
      <c r="N165" s="419"/>
      <c r="O165" s="420"/>
      <c r="P165" s="419"/>
      <c r="Q165" s="420"/>
      <c r="R165" s="419"/>
      <c r="S165" s="420"/>
      <c r="T165" s="419"/>
      <c r="U165" s="420"/>
      <c r="V165" s="419"/>
      <c r="W165" s="420"/>
      <c r="X165" s="419"/>
      <c r="Y165" s="420"/>
      <c r="Z165" s="419"/>
      <c r="AA165" s="420"/>
      <c r="AB165" s="419"/>
      <c r="AC165" s="420"/>
      <c r="AD165" s="419"/>
      <c r="AE165" s="420"/>
      <c r="AF165" s="419"/>
      <c r="AG165" s="420"/>
      <c r="AH165" s="419"/>
      <c r="AI165" s="420"/>
      <c r="AJ165" s="419"/>
      <c r="AK165" s="420"/>
      <c r="AL165" s="419"/>
      <c r="AM165" s="420"/>
      <c r="AN165" s="419"/>
      <c r="AO165" s="420"/>
      <c r="AP165" s="419"/>
      <c r="AQ165" s="420"/>
      <c r="AR165" s="419"/>
      <c r="AS165" s="420"/>
      <c r="AT165" s="419"/>
      <c r="AU165" s="420"/>
      <c r="AV165" s="419"/>
      <c r="AW165" s="420"/>
      <c r="AX165" s="419"/>
      <c r="AY165" s="420"/>
      <c r="AZ165" s="419">
        <v>66</v>
      </c>
      <c r="BA165" s="421">
        <v>61</v>
      </c>
      <c r="BB165" s="422"/>
      <c r="BC165" s="420"/>
      <c r="BD165" s="419"/>
      <c r="BE165" s="420"/>
      <c r="BF165" s="419"/>
      <c r="BG165" s="420"/>
      <c r="BH165" s="419"/>
      <c r="BI165" s="420"/>
      <c r="BJ165" s="419"/>
      <c r="BK165" s="420"/>
      <c r="BL165" s="419">
        <v>3477718</v>
      </c>
      <c r="BM165" s="423">
        <v>3200090</v>
      </c>
      <c r="BN165" s="370">
        <f t="shared" si="210"/>
        <v>0</v>
      </c>
      <c r="BO165" s="371">
        <f t="shared" si="211"/>
        <v>0</v>
      </c>
      <c r="BP165" s="372">
        <f t="shared" si="212"/>
        <v>0</v>
      </c>
      <c r="BQ165" s="371">
        <f t="shared" si="213"/>
        <v>0</v>
      </c>
      <c r="BR165" s="372">
        <f t="shared" si="214"/>
        <v>0</v>
      </c>
      <c r="BS165" s="371">
        <f t="shared" si="215"/>
        <v>0</v>
      </c>
      <c r="BT165" s="372">
        <f t="shared" si="216"/>
        <v>0</v>
      </c>
      <c r="BU165" s="371">
        <f t="shared" si="217"/>
        <v>0</v>
      </c>
      <c r="BV165" s="372">
        <f t="shared" si="218"/>
        <v>0</v>
      </c>
      <c r="BW165" s="371">
        <f t="shared" si="219"/>
        <v>0</v>
      </c>
      <c r="BX165" s="372">
        <f t="shared" si="220"/>
        <v>792</v>
      </c>
      <c r="BY165" s="371">
        <f t="shared" si="221"/>
        <v>732</v>
      </c>
      <c r="BZ165" s="370">
        <f t="shared" si="222"/>
        <v>0</v>
      </c>
      <c r="CA165" s="371">
        <f t="shared" si="223"/>
        <v>0</v>
      </c>
      <c r="CB165" s="372">
        <f t="shared" si="224"/>
        <v>0</v>
      </c>
      <c r="CC165" s="371">
        <f t="shared" si="225"/>
        <v>0</v>
      </c>
      <c r="CD165" s="372">
        <f t="shared" si="226"/>
        <v>0</v>
      </c>
      <c r="CE165" s="371">
        <f t="shared" si="227"/>
        <v>0</v>
      </c>
      <c r="CF165" s="372">
        <f t="shared" si="228"/>
        <v>0</v>
      </c>
      <c r="CG165" s="371">
        <f t="shared" si="229"/>
        <v>0</v>
      </c>
      <c r="CH165" s="372">
        <f t="shared" si="230"/>
        <v>0</v>
      </c>
      <c r="CI165" s="371">
        <f t="shared" si="231"/>
        <v>0</v>
      </c>
      <c r="CJ165" s="372">
        <f t="shared" si="232"/>
        <v>4391.0580808080804</v>
      </c>
      <c r="CK165" s="371">
        <f t="shared" si="233"/>
        <v>4371.7076502732243</v>
      </c>
      <c r="CL165" s="370">
        <f t="shared" si="234"/>
        <v>0</v>
      </c>
      <c r="CM165" s="371">
        <f t="shared" si="235"/>
        <v>0</v>
      </c>
      <c r="CN165" s="372">
        <f t="shared" si="236"/>
        <v>0</v>
      </c>
      <c r="CO165" s="371">
        <f t="shared" si="237"/>
        <v>0</v>
      </c>
      <c r="CP165" s="372">
        <f t="shared" si="238"/>
        <v>0</v>
      </c>
      <c r="CQ165" s="371">
        <f t="shared" si="239"/>
        <v>0</v>
      </c>
      <c r="CR165" s="372">
        <f t="shared" si="240"/>
        <v>0</v>
      </c>
      <c r="CS165" s="371">
        <f t="shared" si="241"/>
        <v>0</v>
      </c>
      <c r="CT165" s="372">
        <f t="shared" si="242"/>
        <v>0</v>
      </c>
      <c r="CU165" s="371">
        <f t="shared" si="243"/>
        <v>0</v>
      </c>
      <c r="CV165" s="372">
        <f t="shared" si="244"/>
        <v>39519.522727272721</v>
      </c>
      <c r="CW165" s="371">
        <f t="shared" si="245"/>
        <v>39345.368852459018</v>
      </c>
      <c r="CX165" s="372">
        <f t="shared" si="246"/>
        <v>39519.522727272721</v>
      </c>
      <c r="CY165" s="371">
        <f t="shared" si="247"/>
        <v>39345.368852459018</v>
      </c>
      <c r="CZ165" s="370">
        <f t="shared" si="248"/>
        <v>0</v>
      </c>
      <c r="DA165" s="371">
        <f t="shared" si="249"/>
        <v>0</v>
      </c>
      <c r="DB165" s="372">
        <f t="shared" si="250"/>
        <v>0</v>
      </c>
      <c r="DC165" s="371">
        <f t="shared" si="251"/>
        <v>0</v>
      </c>
      <c r="DD165" s="372">
        <f t="shared" si="252"/>
        <v>0</v>
      </c>
      <c r="DE165" s="371">
        <f t="shared" si="253"/>
        <v>0</v>
      </c>
      <c r="DF165" s="372">
        <f t="shared" si="254"/>
        <v>0</v>
      </c>
      <c r="DG165" s="371">
        <f t="shared" si="255"/>
        <v>0</v>
      </c>
      <c r="DH165" s="372">
        <f t="shared" si="256"/>
        <v>0</v>
      </c>
      <c r="DI165" s="371">
        <f t="shared" si="257"/>
        <v>0</v>
      </c>
      <c r="DJ165" s="372">
        <f t="shared" si="258"/>
        <v>66</v>
      </c>
      <c r="DK165" s="371">
        <f t="shared" si="259"/>
        <v>61</v>
      </c>
      <c r="DL165" s="372">
        <f t="shared" si="260"/>
        <v>66</v>
      </c>
      <c r="DM165" s="371">
        <f t="shared" si="261"/>
        <v>61</v>
      </c>
      <c r="DN165" s="370">
        <f t="shared" si="262"/>
        <v>0</v>
      </c>
      <c r="DO165" s="371">
        <f t="shared" si="263"/>
        <v>0</v>
      </c>
      <c r="DP165" s="372">
        <f t="shared" si="264"/>
        <v>0</v>
      </c>
      <c r="DQ165" s="371">
        <f t="shared" si="265"/>
        <v>0</v>
      </c>
      <c r="DR165" s="372">
        <f t="shared" si="266"/>
        <v>0</v>
      </c>
      <c r="DS165" s="371">
        <f t="shared" si="267"/>
        <v>0</v>
      </c>
      <c r="DT165" s="372">
        <f t="shared" si="268"/>
        <v>0</v>
      </c>
      <c r="DU165" s="371">
        <f t="shared" si="269"/>
        <v>0</v>
      </c>
      <c r="DV165" s="372">
        <f t="shared" si="270"/>
        <v>0</v>
      </c>
      <c r="DW165" s="371">
        <f t="shared" si="271"/>
        <v>0</v>
      </c>
      <c r="DX165" s="372">
        <f t="shared" si="272"/>
        <v>2608288.4999999995</v>
      </c>
      <c r="DY165" s="371">
        <f t="shared" si="273"/>
        <v>2400067.5</v>
      </c>
      <c r="DZ165" s="372">
        <f t="shared" si="274"/>
        <v>2608288.4999999995</v>
      </c>
      <c r="EA165" s="371">
        <f t="shared" si="275"/>
        <v>2400067.5</v>
      </c>
    </row>
    <row r="166" spans="1:131">
      <c r="A166" s="443" t="s">
        <v>32</v>
      </c>
      <c r="B166" s="442" t="s">
        <v>440</v>
      </c>
      <c r="C166" s="446"/>
      <c r="D166" s="434">
        <v>366465</v>
      </c>
      <c r="E166" s="447">
        <v>12</v>
      </c>
      <c r="F166" s="419"/>
      <c r="G166" s="420"/>
      <c r="H166" s="419"/>
      <c r="I166" s="420"/>
      <c r="J166" s="419"/>
      <c r="K166" s="420"/>
      <c r="L166" s="419"/>
      <c r="M166" s="420"/>
      <c r="N166" s="419"/>
      <c r="O166" s="420"/>
      <c r="P166" s="419"/>
      <c r="Q166" s="420"/>
      <c r="R166" s="419"/>
      <c r="S166" s="420"/>
      <c r="T166" s="419"/>
      <c r="U166" s="420"/>
      <c r="V166" s="419"/>
      <c r="W166" s="420"/>
      <c r="X166" s="419"/>
      <c r="Y166" s="420"/>
      <c r="Z166" s="419"/>
      <c r="AA166" s="420"/>
      <c r="AB166" s="419"/>
      <c r="AC166" s="420"/>
      <c r="AD166" s="419"/>
      <c r="AE166" s="420"/>
      <c r="AF166" s="419"/>
      <c r="AG166" s="420"/>
      <c r="AH166" s="419"/>
      <c r="AI166" s="420"/>
      <c r="AJ166" s="419"/>
      <c r="AK166" s="420"/>
      <c r="AL166" s="419"/>
      <c r="AM166" s="420"/>
      <c r="AN166" s="419"/>
      <c r="AO166" s="420"/>
      <c r="AP166" s="419"/>
      <c r="AQ166" s="420"/>
      <c r="AR166" s="419"/>
      <c r="AS166" s="420"/>
      <c r="AT166" s="419"/>
      <c r="AU166" s="420"/>
      <c r="AV166" s="419"/>
      <c r="AW166" s="420"/>
      <c r="AX166" s="419"/>
      <c r="AY166" s="420"/>
      <c r="AZ166" s="419">
        <v>68</v>
      </c>
      <c r="BA166" s="421">
        <v>64</v>
      </c>
      <c r="BB166" s="422"/>
      <c r="BC166" s="420"/>
      <c r="BD166" s="419"/>
      <c r="BE166" s="420"/>
      <c r="BF166" s="419"/>
      <c r="BG166" s="420"/>
      <c r="BH166" s="419"/>
      <c r="BI166" s="420"/>
      <c r="BJ166" s="419"/>
      <c r="BK166" s="420"/>
      <c r="BL166" s="419">
        <v>3492468</v>
      </c>
      <c r="BM166" s="423">
        <v>3441084</v>
      </c>
      <c r="BN166" s="370">
        <f t="shared" si="210"/>
        <v>0</v>
      </c>
      <c r="BO166" s="371">
        <f t="shared" si="211"/>
        <v>0</v>
      </c>
      <c r="BP166" s="372">
        <f t="shared" si="212"/>
        <v>0</v>
      </c>
      <c r="BQ166" s="371">
        <f t="shared" si="213"/>
        <v>0</v>
      </c>
      <c r="BR166" s="372">
        <f t="shared" si="214"/>
        <v>0</v>
      </c>
      <c r="BS166" s="371">
        <f t="shared" si="215"/>
        <v>0</v>
      </c>
      <c r="BT166" s="372">
        <f t="shared" si="216"/>
        <v>0</v>
      </c>
      <c r="BU166" s="371">
        <f t="shared" si="217"/>
        <v>0</v>
      </c>
      <c r="BV166" s="372">
        <f t="shared" si="218"/>
        <v>0</v>
      </c>
      <c r="BW166" s="371">
        <f t="shared" si="219"/>
        <v>0</v>
      </c>
      <c r="BX166" s="372">
        <f t="shared" si="220"/>
        <v>816</v>
      </c>
      <c r="BY166" s="371">
        <f t="shared" si="221"/>
        <v>768</v>
      </c>
      <c r="BZ166" s="370">
        <f t="shared" si="222"/>
        <v>0</v>
      </c>
      <c r="CA166" s="371">
        <f t="shared" si="223"/>
        <v>0</v>
      </c>
      <c r="CB166" s="372">
        <f t="shared" si="224"/>
        <v>0</v>
      </c>
      <c r="CC166" s="371">
        <f t="shared" si="225"/>
        <v>0</v>
      </c>
      <c r="CD166" s="372">
        <f t="shared" si="226"/>
        <v>0</v>
      </c>
      <c r="CE166" s="371">
        <f t="shared" si="227"/>
        <v>0</v>
      </c>
      <c r="CF166" s="372">
        <f t="shared" si="228"/>
        <v>0</v>
      </c>
      <c r="CG166" s="371">
        <f t="shared" si="229"/>
        <v>0</v>
      </c>
      <c r="CH166" s="372">
        <f t="shared" si="230"/>
        <v>0</v>
      </c>
      <c r="CI166" s="371">
        <f t="shared" si="231"/>
        <v>0</v>
      </c>
      <c r="CJ166" s="372">
        <f t="shared" si="232"/>
        <v>4279.9852941176468</v>
      </c>
      <c r="CK166" s="371">
        <f t="shared" si="233"/>
        <v>4480.578125</v>
      </c>
      <c r="CL166" s="370">
        <f t="shared" si="234"/>
        <v>0</v>
      </c>
      <c r="CM166" s="371">
        <f t="shared" si="235"/>
        <v>0</v>
      </c>
      <c r="CN166" s="372">
        <f t="shared" si="236"/>
        <v>0</v>
      </c>
      <c r="CO166" s="371">
        <f t="shared" si="237"/>
        <v>0</v>
      </c>
      <c r="CP166" s="372">
        <f t="shared" si="238"/>
        <v>0</v>
      </c>
      <c r="CQ166" s="371">
        <f t="shared" si="239"/>
        <v>0</v>
      </c>
      <c r="CR166" s="372">
        <f t="shared" si="240"/>
        <v>0</v>
      </c>
      <c r="CS166" s="371">
        <f t="shared" si="241"/>
        <v>0</v>
      </c>
      <c r="CT166" s="372">
        <f t="shared" si="242"/>
        <v>0</v>
      </c>
      <c r="CU166" s="371">
        <f t="shared" si="243"/>
        <v>0</v>
      </c>
      <c r="CV166" s="372">
        <f t="shared" si="244"/>
        <v>38519.867647058825</v>
      </c>
      <c r="CW166" s="371">
        <f t="shared" si="245"/>
        <v>40325.203125</v>
      </c>
      <c r="CX166" s="372">
        <f t="shared" si="246"/>
        <v>38519.867647058825</v>
      </c>
      <c r="CY166" s="371">
        <f t="shared" si="247"/>
        <v>40325.203125</v>
      </c>
      <c r="CZ166" s="370">
        <f t="shared" si="248"/>
        <v>0</v>
      </c>
      <c r="DA166" s="371">
        <f t="shared" si="249"/>
        <v>0</v>
      </c>
      <c r="DB166" s="372">
        <f t="shared" si="250"/>
        <v>0</v>
      </c>
      <c r="DC166" s="371">
        <f t="shared" si="251"/>
        <v>0</v>
      </c>
      <c r="DD166" s="372">
        <f t="shared" si="252"/>
        <v>0</v>
      </c>
      <c r="DE166" s="371">
        <f t="shared" si="253"/>
        <v>0</v>
      </c>
      <c r="DF166" s="372">
        <f t="shared" si="254"/>
        <v>0</v>
      </c>
      <c r="DG166" s="371">
        <f t="shared" si="255"/>
        <v>0</v>
      </c>
      <c r="DH166" s="372">
        <f t="shared" si="256"/>
        <v>0</v>
      </c>
      <c r="DI166" s="371">
        <f t="shared" si="257"/>
        <v>0</v>
      </c>
      <c r="DJ166" s="372">
        <f t="shared" si="258"/>
        <v>68</v>
      </c>
      <c r="DK166" s="371">
        <f t="shared" si="259"/>
        <v>64</v>
      </c>
      <c r="DL166" s="372">
        <f t="shared" si="260"/>
        <v>68</v>
      </c>
      <c r="DM166" s="371">
        <f t="shared" si="261"/>
        <v>64</v>
      </c>
      <c r="DN166" s="370">
        <f t="shared" si="262"/>
        <v>0</v>
      </c>
      <c r="DO166" s="371">
        <f t="shared" si="263"/>
        <v>0</v>
      </c>
      <c r="DP166" s="372">
        <f t="shared" si="264"/>
        <v>0</v>
      </c>
      <c r="DQ166" s="371">
        <f t="shared" si="265"/>
        <v>0</v>
      </c>
      <c r="DR166" s="372">
        <f t="shared" si="266"/>
        <v>0</v>
      </c>
      <c r="DS166" s="371">
        <f t="shared" si="267"/>
        <v>0</v>
      </c>
      <c r="DT166" s="372">
        <f t="shared" si="268"/>
        <v>0</v>
      </c>
      <c r="DU166" s="371">
        <f t="shared" si="269"/>
        <v>0</v>
      </c>
      <c r="DV166" s="372">
        <f t="shared" si="270"/>
        <v>0</v>
      </c>
      <c r="DW166" s="371">
        <f t="shared" si="271"/>
        <v>0</v>
      </c>
      <c r="DX166" s="372">
        <f t="shared" si="272"/>
        <v>2619351</v>
      </c>
      <c r="DY166" s="371">
        <f t="shared" si="273"/>
        <v>2580813</v>
      </c>
      <c r="DZ166" s="372">
        <f t="shared" si="274"/>
        <v>2619351</v>
      </c>
      <c r="EA166" s="371">
        <f t="shared" si="275"/>
        <v>2580813</v>
      </c>
    </row>
    <row r="167" spans="1:131">
      <c r="A167" s="443" t="s">
        <v>32</v>
      </c>
      <c r="B167" s="442" t="s">
        <v>441</v>
      </c>
      <c r="C167" s="446"/>
      <c r="D167" s="434">
        <v>140942</v>
      </c>
      <c r="E167" s="447">
        <v>12</v>
      </c>
      <c r="F167" s="419"/>
      <c r="G167" s="420"/>
      <c r="H167" s="419"/>
      <c r="I167" s="420"/>
      <c r="J167" s="419"/>
      <c r="K167" s="420"/>
      <c r="L167" s="419"/>
      <c r="M167" s="420"/>
      <c r="N167" s="419"/>
      <c r="O167" s="420"/>
      <c r="P167" s="419"/>
      <c r="Q167" s="420"/>
      <c r="R167" s="419"/>
      <c r="S167" s="420"/>
      <c r="T167" s="419"/>
      <c r="U167" s="420"/>
      <c r="V167" s="419"/>
      <c r="W167" s="420"/>
      <c r="X167" s="419"/>
      <c r="Y167" s="420"/>
      <c r="Z167" s="419"/>
      <c r="AA167" s="420"/>
      <c r="AB167" s="419"/>
      <c r="AC167" s="420"/>
      <c r="AD167" s="419"/>
      <c r="AE167" s="420"/>
      <c r="AF167" s="419"/>
      <c r="AG167" s="420"/>
      <c r="AH167" s="419"/>
      <c r="AI167" s="420"/>
      <c r="AJ167" s="419"/>
      <c r="AK167" s="420"/>
      <c r="AL167" s="419"/>
      <c r="AM167" s="420"/>
      <c r="AN167" s="419"/>
      <c r="AO167" s="420"/>
      <c r="AP167" s="419"/>
      <c r="AQ167" s="420"/>
      <c r="AR167" s="419"/>
      <c r="AS167" s="420"/>
      <c r="AT167" s="419"/>
      <c r="AU167" s="420"/>
      <c r="AV167" s="419"/>
      <c r="AW167" s="420"/>
      <c r="AX167" s="419"/>
      <c r="AY167" s="420"/>
      <c r="AZ167" s="419">
        <v>98</v>
      </c>
      <c r="BA167" s="421">
        <v>102</v>
      </c>
      <c r="BB167" s="422"/>
      <c r="BC167" s="420"/>
      <c r="BD167" s="419"/>
      <c r="BE167" s="420"/>
      <c r="BF167" s="419"/>
      <c r="BG167" s="420"/>
      <c r="BH167" s="419"/>
      <c r="BI167" s="420"/>
      <c r="BJ167" s="419"/>
      <c r="BK167" s="420"/>
      <c r="BL167" s="419">
        <v>5258003</v>
      </c>
      <c r="BM167" s="423">
        <v>5439198</v>
      </c>
      <c r="BN167" s="370">
        <f t="shared" si="210"/>
        <v>0</v>
      </c>
      <c r="BO167" s="371">
        <f t="shared" si="211"/>
        <v>0</v>
      </c>
      <c r="BP167" s="372">
        <f t="shared" si="212"/>
        <v>0</v>
      </c>
      <c r="BQ167" s="371">
        <f t="shared" si="213"/>
        <v>0</v>
      </c>
      <c r="BR167" s="372">
        <f t="shared" si="214"/>
        <v>0</v>
      </c>
      <c r="BS167" s="371">
        <f t="shared" si="215"/>
        <v>0</v>
      </c>
      <c r="BT167" s="372">
        <f t="shared" si="216"/>
        <v>0</v>
      </c>
      <c r="BU167" s="371">
        <f t="shared" si="217"/>
        <v>0</v>
      </c>
      <c r="BV167" s="372">
        <f t="shared" si="218"/>
        <v>0</v>
      </c>
      <c r="BW167" s="371">
        <f t="shared" si="219"/>
        <v>0</v>
      </c>
      <c r="BX167" s="372">
        <f t="shared" si="220"/>
        <v>1176</v>
      </c>
      <c r="BY167" s="371">
        <f t="shared" si="221"/>
        <v>1224</v>
      </c>
      <c r="BZ167" s="370">
        <f t="shared" si="222"/>
        <v>0</v>
      </c>
      <c r="CA167" s="371">
        <f t="shared" si="223"/>
        <v>0</v>
      </c>
      <c r="CB167" s="372">
        <f t="shared" si="224"/>
        <v>0</v>
      </c>
      <c r="CC167" s="371">
        <f t="shared" si="225"/>
        <v>0</v>
      </c>
      <c r="CD167" s="372">
        <f t="shared" si="226"/>
        <v>0</v>
      </c>
      <c r="CE167" s="371">
        <f t="shared" si="227"/>
        <v>0</v>
      </c>
      <c r="CF167" s="372">
        <f t="shared" si="228"/>
        <v>0</v>
      </c>
      <c r="CG167" s="371">
        <f t="shared" si="229"/>
        <v>0</v>
      </c>
      <c r="CH167" s="372">
        <f t="shared" si="230"/>
        <v>0</v>
      </c>
      <c r="CI167" s="371">
        <f t="shared" si="231"/>
        <v>0</v>
      </c>
      <c r="CJ167" s="372">
        <f t="shared" si="232"/>
        <v>4471.0909863945581</v>
      </c>
      <c r="CK167" s="371">
        <f t="shared" si="233"/>
        <v>4443.7892156862745</v>
      </c>
      <c r="CL167" s="370">
        <f t="shared" si="234"/>
        <v>0</v>
      </c>
      <c r="CM167" s="371">
        <f t="shared" si="235"/>
        <v>0</v>
      </c>
      <c r="CN167" s="372">
        <f t="shared" si="236"/>
        <v>0</v>
      </c>
      <c r="CO167" s="371">
        <f t="shared" si="237"/>
        <v>0</v>
      </c>
      <c r="CP167" s="372">
        <f t="shared" si="238"/>
        <v>0</v>
      </c>
      <c r="CQ167" s="371">
        <f t="shared" si="239"/>
        <v>0</v>
      </c>
      <c r="CR167" s="372">
        <f t="shared" si="240"/>
        <v>0</v>
      </c>
      <c r="CS167" s="371">
        <f t="shared" si="241"/>
        <v>0</v>
      </c>
      <c r="CT167" s="372">
        <f t="shared" si="242"/>
        <v>0</v>
      </c>
      <c r="CU167" s="371">
        <f t="shared" si="243"/>
        <v>0</v>
      </c>
      <c r="CV167" s="372">
        <f t="shared" si="244"/>
        <v>40239.818877551021</v>
      </c>
      <c r="CW167" s="371">
        <f t="shared" si="245"/>
        <v>39994.102941176468</v>
      </c>
      <c r="CX167" s="372">
        <f t="shared" si="246"/>
        <v>40239.818877551021</v>
      </c>
      <c r="CY167" s="371">
        <f t="shared" si="247"/>
        <v>39994.102941176468</v>
      </c>
      <c r="CZ167" s="370">
        <f t="shared" si="248"/>
        <v>0</v>
      </c>
      <c r="DA167" s="371">
        <f t="shared" si="249"/>
        <v>0</v>
      </c>
      <c r="DB167" s="372">
        <f t="shared" si="250"/>
        <v>0</v>
      </c>
      <c r="DC167" s="371">
        <f t="shared" si="251"/>
        <v>0</v>
      </c>
      <c r="DD167" s="372">
        <f t="shared" si="252"/>
        <v>0</v>
      </c>
      <c r="DE167" s="371">
        <f t="shared" si="253"/>
        <v>0</v>
      </c>
      <c r="DF167" s="372">
        <f t="shared" si="254"/>
        <v>0</v>
      </c>
      <c r="DG167" s="371">
        <f t="shared" si="255"/>
        <v>0</v>
      </c>
      <c r="DH167" s="372">
        <f t="shared" si="256"/>
        <v>0</v>
      </c>
      <c r="DI167" s="371">
        <f t="shared" si="257"/>
        <v>0</v>
      </c>
      <c r="DJ167" s="372">
        <f t="shared" si="258"/>
        <v>98</v>
      </c>
      <c r="DK167" s="371">
        <f t="shared" si="259"/>
        <v>102</v>
      </c>
      <c r="DL167" s="372">
        <f t="shared" si="260"/>
        <v>98</v>
      </c>
      <c r="DM167" s="371">
        <f t="shared" si="261"/>
        <v>102</v>
      </c>
      <c r="DN167" s="370">
        <f t="shared" si="262"/>
        <v>0</v>
      </c>
      <c r="DO167" s="371">
        <f t="shared" si="263"/>
        <v>0</v>
      </c>
      <c r="DP167" s="372">
        <f t="shared" si="264"/>
        <v>0</v>
      </c>
      <c r="DQ167" s="371">
        <f t="shared" si="265"/>
        <v>0</v>
      </c>
      <c r="DR167" s="372">
        <f t="shared" si="266"/>
        <v>0</v>
      </c>
      <c r="DS167" s="371">
        <f t="shared" si="267"/>
        <v>0</v>
      </c>
      <c r="DT167" s="372">
        <f t="shared" si="268"/>
        <v>0</v>
      </c>
      <c r="DU167" s="371">
        <f t="shared" si="269"/>
        <v>0</v>
      </c>
      <c r="DV167" s="372">
        <f t="shared" si="270"/>
        <v>0</v>
      </c>
      <c r="DW167" s="371">
        <f t="shared" si="271"/>
        <v>0</v>
      </c>
      <c r="DX167" s="372">
        <f t="shared" si="272"/>
        <v>3943502.25</v>
      </c>
      <c r="DY167" s="371">
        <f t="shared" si="273"/>
        <v>4079398.5</v>
      </c>
      <c r="DZ167" s="372">
        <f t="shared" si="274"/>
        <v>3943502.25</v>
      </c>
      <c r="EA167" s="371">
        <f t="shared" si="275"/>
        <v>4079398.5</v>
      </c>
    </row>
    <row r="168" spans="1:131">
      <c r="A168" s="443" t="s">
        <v>32</v>
      </c>
      <c r="B168" s="442" t="s">
        <v>442</v>
      </c>
      <c r="C168" s="446"/>
      <c r="D168" s="434">
        <v>141006</v>
      </c>
      <c r="E168" s="447">
        <v>12</v>
      </c>
      <c r="F168" s="419"/>
      <c r="G168" s="420"/>
      <c r="H168" s="419"/>
      <c r="I168" s="420"/>
      <c r="J168" s="419"/>
      <c r="K168" s="420"/>
      <c r="L168" s="419"/>
      <c r="M168" s="420"/>
      <c r="N168" s="419"/>
      <c r="O168" s="420"/>
      <c r="P168" s="419"/>
      <c r="Q168" s="420"/>
      <c r="R168" s="419"/>
      <c r="S168" s="420"/>
      <c r="T168" s="419"/>
      <c r="U168" s="420"/>
      <c r="V168" s="419"/>
      <c r="W168" s="420"/>
      <c r="X168" s="419"/>
      <c r="Y168" s="420"/>
      <c r="Z168" s="419"/>
      <c r="AA168" s="420"/>
      <c r="AB168" s="419"/>
      <c r="AC168" s="420"/>
      <c r="AD168" s="419"/>
      <c r="AE168" s="420"/>
      <c r="AF168" s="419"/>
      <c r="AG168" s="420"/>
      <c r="AH168" s="419"/>
      <c r="AI168" s="420"/>
      <c r="AJ168" s="419"/>
      <c r="AK168" s="420"/>
      <c r="AL168" s="419"/>
      <c r="AM168" s="420"/>
      <c r="AN168" s="419"/>
      <c r="AO168" s="420"/>
      <c r="AP168" s="419"/>
      <c r="AQ168" s="420"/>
      <c r="AR168" s="419"/>
      <c r="AS168" s="420"/>
      <c r="AT168" s="419"/>
      <c r="AU168" s="420"/>
      <c r="AV168" s="419"/>
      <c r="AW168" s="420"/>
      <c r="AX168" s="419"/>
      <c r="AY168" s="420"/>
      <c r="AZ168" s="419">
        <v>55</v>
      </c>
      <c r="BA168" s="421">
        <v>58</v>
      </c>
      <c r="BB168" s="422"/>
      <c r="BC168" s="420"/>
      <c r="BD168" s="419"/>
      <c r="BE168" s="420"/>
      <c r="BF168" s="419"/>
      <c r="BG168" s="420"/>
      <c r="BH168" s="419"/>
      <c r="BI168" s="420"/>
      <c r="BJ168" s="419"/>
      <c r="BK168" s="420"/>
      <c r="BL168" s="419">
        <v>2820455</v>
      </c>
      <c r="BM168" s="423">
        <v>2969452</v>
      </c>
      <c r="BN168" s="370">
        <f t="shared" si="210"/>
        <v>0</v>
      </c>
      <c r="BO168" s="371">
        <f t="shared" si="211"/>
        <v>0</v>
      </c>
      <c r="BP168" s="372">
        <f t="shared" si="212"/>
        <v>0</v>
      </c>
      <c r="BQ168" s="371">
        <f t="shared" si="213"/>
        <v>0</v>
      </c>
      <c r="BR168" s="372">
        <f t="shared" si="214"/>
        <v>0</v>
      </c>
      <c r="BS168" s="371">
        <f t="shared" si="215"/>
        <v>0</v>
      </c>
      <c r="BT168" s="372">
        <f t="shared" si="216"/>
        <v>0</v>
      </c>
      <c r="BU168" s="371">
        <f t="shared" si="217"/>
        <v>0</v>
      </c>
      <c r="BV168" s="372">
        <f t="shared" si="218"/>
        <v>0</v>
      </c>
      <c r="BW168" s="371">
        <f t="shared" si="219"/>
        <v>0</v>
      </c>
      <c r="BX168" s="372">
        <f t="shared" si="220"/>
        <v>660</v>
      </c>
      <c r="BY168" s="371">
        <f t="shared" si="221"/>
        <v>696</v>
      </c>
      <c r="BZ168" s="370">
        <f t="shared" si="222"/>
        <v>0</v>
      </c>
      <c r="CA168" s="371">
        <f t="shared" si="223"/>
        <v>0</v>
      </c>
      <c r="CB168" s="372">
        <f t="shared" si="224"/>
        <v>0</v>
      </c>
      <c r="CC168" s="371">
        <f t="shared" si="225"/>
        <v>0</v>
      </c>
      <c r="CD168" s="372">
        <f t="shared" si="226"/>
        <v>0</v>
      </c>
      <c r="CE168" s="371">
        <f t="shared" si="227"/>
        <v>0</v>
      </c>
      <c r="CF168" s="372">
        <f t="shared" si="228"/>
        <v>0</v>
      </c>
      <c r="CG168" s="371">
        <f t="shared" si="229"/>
        <v>0</v>
      </c>
      <c r="CH168" s="372">
        <f t="shared" si="230"/>
        <v>0</v>
      </c>
      <c r="CI168" s="371">
        <f t="shared" si="231"/>
        <v>0</v>
      </c>
      <c r="CJ168" s="372">
        <f t="shared" si="232"/>
        <v>4273.416666666667</v>
      </c>
      <c r="CK168" s="371">
        <f t="shared" si="233"/>
        <v>4266.454022988506</v>
      </c>
      <c r="CL168" s="370">
        <f t="shared" si="234"/>
        <v>0</v>
      </c>
      <c r="CM168" s="371">
        <f t="shared" si="235"/>
        <v>0</v>
      </c>
      <c r="CN168" s="372">
        <f t="shared" si="236"/>
        <v>0</v>
      </c>
      <c r="CO168" s="371">
        <f t="shared" si="237"/>
        <v>0</v>
      </c>
      <c r="CP168" s="372">
        <f t="shared" si="238"/>
        <v>0</v>
      </c>
      <c r="CQ168" s="371">
        <f t="shared" si="239"/>
        <v>0</v>
      </c>
      <c r="CR168" s="372">
        <f t="shared" si="240"/>
        <v>0</v>
      </c>
      <c r="CS168" s="371">
        <f t="shared" si="241"/>
        <v>0</v>
      </c>
      <c r="CT168" s="372">
        <f t="shared" si="242"/>
        <v>0</v>
      </c>
      <c r="CU168" s="371">
        <f t="shared" si="243"/>
        <v>0</v>
      </c>
      <c r="CV168" s="372">
        <f t="shared" si="244"/>
        <v>38460.75</v>
      </c>
      <c r="CW168" s="371">
        <f t="shared" si="245"/>
        <v>38398.086206896551</v>
      </c>
      <c r="CX168" s="372">
        <f t="shared" si="246"/>
        <v>38460.75</v>
      </c>
      <c r="CY168" s="371">
        <f t="shared" si="247"/>
        <v>38398.086206896551</v>
      </c>
      <c r="CZ168" s="370">
        <f t="shared" si="248"/>
        <v>0</v>
      </c>
      <c r="DA168" s="371">
        <f t="shared" si="249"/>
        <v>0</v>
      </c>
      <c r="DB168" s="372">
        <f t="shared" si="250"/>
        <v>0</v>
      </c>
      <c r="DC168" s="371">
        <f t="shared" si="251"/>
        <v>0</v>
      </c>
      <c r="DD168" s="372">
        <f t="shared" si="252"/>
        <v>0</v>
      </c>
      <c r="DE168" s="371">
        <f t="shared" si="253"/>
        <v>0</v>
      </c>
      <c r="DF168" s="372">
        <f t="shared" si="254"/>
        <v>0</v>
      </c>
      <c r="DG168" s="371">
        <f t="shared" si="255"/>
        <v>0</v>
      </c>
      <c r="DH168" s="372">
        <f t="shared" si="256"/>
        <v>0</v>
      </c>
      <c r="DI168" s="371">
        <f t="shared" si="257"/>
        <v>0</v>
      </c>
      <c r="DJ168" s="372">
        <f t="shared" si="258"/>
        <v>55</v>
      </c>
      <c r="DK168" s="371">
        <f t="shared" si="259"/>
        <v>58</v>
      </c>
      <c r="DL168" s="372">
        <f t="shared" si="260"/>
        <v>55</v>
      </c>
      <c r="DM168" s="371">
        <f t="shared" si="261"/>
        <v>58</v>
      </c>
      <c r="DN168" s="370">
        <f t="shared" si="262"/>
        <v>0</v>
      </c>
      <c r="DO168" s="371">
        <f t="shared" si="263"/>
        <v>0</v>
      </c>
      <c r="DP168" s="372">
        <f t="shared" si="264"/>
        <v>0</v>
      </c>
      <c r="DQ168" s="371">
        <f t="shared" si="265"/>
        <v>0</v>
      </c>
      <c r="DR168" s="372">
        <f t="shared" si="266"/>
        <v>0</v>
      </c>
      <c r="DS168" s="371">
        <f t="shared" si="267"/>
        <v>0</v>
      </c>
      <c r="DT168" s="372">
        <f t="shared" si="268"/>
        <v>0</v>
      </c>
      <c r="DU168" s="371">
        <f t="shared" si="269"/>
        <v>0</v>
      </c>
      <c r="DV168" s="372">
        <f t="shared" si="270"/>
        <v>0</v>
      </c>
      <c r="DW168" s="371">
        <f t="shared" si="271"/>
        <v>0</v>
      </c>
      <c r="DX168" s="372">
        <f t="shared" si="272"/>
        <v>2115341.25</v>
      </c>
      <c r="DY168" s="371">
        <f t="shared" si="273"/>
        <v>2227089</v>
      </c>
      <c r="DZ168" s="372">
        <f t="shared" si="274"/>
        <v>2115341.25</v>
      </c>
      <c r="EA168" s="371">
        <f t="shared" si="275"/>
        <v>2227089</v>
      </c>
    </row>
    <row r="169" spans="1:131">
      <c r="A169" s="443" t="s">
        <v>32</v>
      </c>
      <c r="B169" s="432" t="s">
        <v>443</v>
      </c>
      <c r="C169" s="433"/>
      <c r="D169" s="434">
        <v>368911</v>
      </c>
      <c r="E169" s="447">
        <v>12</v>
      </c>
      <c r="F169" s="419"/>
      <c r="G169" s="420"/>
      <c r="H169" s="419"/>
      <c r="I169" s="420"/>
      <c r="J169" s="419"/>
      <c r="K169" s="420"/>
      <c r="L169" s="419"/>
      <c r="M169" s="420"/>
      <c r="N169" s="419"/>
      <c r="O169" s="420"/>
      <c r="P169" s="419"/>
      <c r="Q169" s="420"/>
      <c r="R169" s="419"/>
      <c r="S169" s="420"/>
      <c r="T169" s="419"/>
      <c r="U169" s="420"/>
      <c r="V169" s="419"/>
      <c r="W169" s="420"/>
      <c r="X169" s="419"/>
      <c r="Y169" s="420"/>
      <c r="Z169" s="419"/>
      <c r="AA169" s="420"/>
      <c r="AB169" s="419"/>
      <c r="AC169" s="420"/>
      <c r="AD169" s="419"/>
      <c r="AE169" s="420"/>
      <c r="AF169" s="419"/>
      <c r="AG169" s="420"/>
      <c r="AH169" s="419"/>
      <c r="AI169" s="420"/>
      <c r="AJ169" s="419"/>
      <c r="AK169" s="420"/>
      <c r="AL169" s="419"/>
      <c r="AM169" s="420"/>
      <c r="AN169" s="419"/>
      <c r="AO169" s="420"/>
      <c r="AP169" s="419"/>
      <c r="AQ169" s="420"/>
      <c r="AR169" s="419"/>
      <c r="AS169" s="420"/>
      <c r="AT169" s="419"/>
      <c r="AU169" s="420"/>
      <c r="AV169" s="419"/>
      <c r="AW169" s="420"/>
      <c r="AX169" s="419"/>
      <c r="AY169" s="420"/>
      <c r="AZ169" s="419">
        <v>67</v>
      </c>
      <c r="BA169" s="421">
        <v>66</v>
      </c>
      <c r="BB169" s="422"/>
      <c r="BC169" s="420"/>
      <c r="BD169" s="419"/>
      <c r="BE169" s="420"/>
      <c r="BF169" s="419"/>
      <c r="BG169" s="420"/>
      <c r="BH169" s="419"/>
      <c r="BI169" s="420"/>
      <c r="BJ169" s="419"/>
      <c r="BK169" s="420"/>
      <c r="BL169" s="419">
        <v>3578310</v>
      </c>
      <c r="BM169" s="423">
        <v>3562195</v>
      </c>
      <c r="BN169" s="370">
        <f t="shared" si="210"/>
        <v>0</v>
      </c>
      <c r="BO169" s="371">
        <f t="shared" si="211"/>
        <v>0</v>
      </c>
      <c r="BP169" s="372">
        <f t="shared" si="212"/>
        <v>0</v>
      </c>
      <c r="BQ169" s="371">
        <f t="shared" si="213"/>
        <v>0</v>
      </c>
      <c r="BR169" s="372">
        <f t="shared" si="214"/>
        <v>0</v>
      </c>
      <c r="BS169" s="371">
        <f t="shared" si="215"/>
        <v>0</v>
      </c>
      <c r="BT169" s="372">
        <f t="shared" si="216"/>
        <v>0</v>
      </c>
      <c r="BU169" s="371">
        <f t="shared" si="217"/>
        <v>0</v>
      </c>
      <c r="BV169" s="372">
        <f t="shared" si="218"/>
        <v>0</v>
      </c>
      <c r="BW169" s="371">
        <f t="shared" si="219"/>
        <v>0</v>
      </c>
      <c r="BX169" s="372">
        <f t="shared" si="220"/>
        <v>804</v>
      </c>
      <c r="BY169" s="371">
        <f t="shared" si="221"/>
        <v>792</v>
      </c>
      <c r="BZ169" s="370">
        <f t="shared" si="222"/>
        <v>0</v>
      </c>
      <c r="CA169" s="371">
        <f t="shared" si="223"/>
        <v>0</v>
      </c>
      <c r="CB169" s="372">
        <f t="shared" si="224"/>
        <v>0</v>
      </c>
      <c r="CC169" s="371">
        <f t="shared" si="225"/>
        <v>0</v>
      </c>
      <c r="CD169" s="372">
        <f t="shared" si="226"/>
        <v>0</v>
      </c>
      <c r="CE169" s="371">
        <f t="shared" si="227"/>
        <v>0</v>
      </c>
      <c r="CF169" s="372">
        <f t="shared" si="228"/>
        <v>0</v>
      </c>
      <c r="CG169" s="371">
        <f t="shared" si="229"/>
        <v>0</v>
      </c>
      <c r="CH169" s="372">
        <f t="shared" si="230"/>
        <v>0</v>
      </c>
      <c r="CI169" s="371">
        <f t="shared" si="231"/>
        <v>0</v>
      </c>
      <c r="CJ169" s="372">
        <f t="shared" si="232"/>
        <v>4450.6343283582091</v>
      </c>
      <c r="CK169" s="371">
        <f t="shared" si="233"/>
        <v>4497.7209595959594</v>
      </c>
      <c r="CL169" s="370">
        <f t="shared" si="234"/>
        <v>0</v>
      </c>
      <c r="CM169" s="371">
        <f t="shared" si="235"/>
        <v>0</v>
      </c>
      <c r="CN169" s="372">
        <f t="shared" si="236"/>
        <v>0</v>
      </c>
      <c r="CO169" s="371">
        <f t="shared" si="237"/>
        <v>0</v>
      </c>
      <c r="CP169" s="372">
        <f t="shared" si="238"/>
        <v>0</v>
      </c>
      <c r="CQ169" s="371">
        <f t="shared" si="239"/>
        <v>0</v>
      </c>
      <c r="CR169" s="372">
        <f t="shared" si="240"/>
        <v>0</v>
      </c>
      <c r="CS169" s="371">
        <f t="shared" si="241"/>
        <v>0</v>
      </c>
      <c r="CT169" s="372">
        <f t="shared" si="242"/>
        <v>0</v>
      </c>
      <c r="CU169" s="371">
        <f t="shared" si="243"/>
        <v>0</v>
      </c>
      <c r="CV169" s="372">
        <f t="shared" si="244"/>
        <v>40055.708955223883</v>
      </c>
      <c r="CW169" s="371">
        <f t="shared" si="245"/>
        <v>40479.488636363632</v>
      </c>
      <c r="CX169" s="372">
        <f t="shared" si="246"/>
        <v>40055.708955223883</v>
      </c>
      <c r="CY169" s="371">
        <f t="shared" si="247"/>
        <v>40479.488636363632</v>
      </c>
      <c r="CZ169" s="370">
        <f t="shared" si="248"/>
        <v>0</v>
      </c>
      <c r="DA169" s="371">
        <f t="shared" si="249"/>
        <v>0</v>
      </c>
      <c r="DB169" s="372">
        <f t="shared" si="250"/>
        <v>0</v>
      </c>
      <c r="DC169" s="371">
        <f t="shared" si="251"/>
        <v>0</v>
      </c>
      <c r="DD169" s="372">
        <f t="shared" si="252"/>
        <v>0</v>
      </c>
      <c r="DE169" s="371">
        <f t="shared" si="253"/>
        <v>0</v>
      </c>
      <c r="DF169" s="372">
        <f t="shared" si="254"/>
        <v>0</v>
      </c>
      <c r="DG169" s="371">
        <f t="shared" si="255"/>
        <v>0</v>
      </c>
      <c r="DH169" s="372">
        <f t="shared" si="256"/>
        <v>0</v>
      </c>
      <c r="DI169" s="371">
        <f t="shared" si="257"/>
        <v>0</v>
      </c>
      <c r="DJ169" s="372">
        <f t="shared" si="258"/>
        <v>67</v>
      </c>
      <c r="DK169" s="371">
        <f t="shared" si="259"/>
        <v>66</v>
      </c>
      <c r="DL169" s="372">
        <f t="shared" si="260"/>
        <v>67</v>
      </c>
      <c r="DM169" s="371">
        <f t="shared" si="261"/>
        <v>66</v>
      </c>
      <c r="DN169" s="370">
        <f t="shared" si="262"/>
        <v>0</v>
      </c>
      <c r="DO169" s="371">
        <f t="shared" si="263"/>
        <v>0</v>
      </c>
      <c r="DP169" s="372">
        <f t="shared" si="264"/>
        <v>0</v>
      </c>
      <c r="DQ169" s="371">
        <f t="shared" si="265"/>
        <v>0</v>
      </c>
      <c r="DR169" s="372">
        <f t="shared" si="266"/>
        <v>0</v>
      </c>
      <c r="DS169" s="371">
        <f t="shared" si="267"/>
        <v>0</v>
      </c>
      <c r="DT169" s="372">
        <f t="shared" si="268"/>
        <v>0</v>
      </c>
      <c r="DU169" s="371">
        <f t="shared" si="269"/>
        <v>0</v>
      </c>
      <c r="DV169" s="372">
        <f t="shared" si="270"/>
        <v>0</v>
      </c>
      <c r="DW169" s="371">
        <f t="shared" si="271"/>
        <v>0</v>
      </c>
      <c r="DX169" s="372">
        <f t="shared" si="272"/>
        <v>2683732.5</v>
      </c>
      <c r="DY169" s="371">
        <f t="shared" si="273"/>
        <v>2671646.2499999995</v>
      </c>
      <c r="DZ169" s="372">
        <f t="shared" si="274"/>
        <v>2683732.5</v>
      </c>
      <c r="EA169" s="371">
        <f t="shared" si="275"/>
        <v>2671646.2499999995</v>
      </c>
    </row>
    <row r="170" spans="1:131">
      <c r="A170" s="443" t="s">
        <v>32</v>
      </c>
      <c r="B170" s="450" t="s">
        <v>444</v>
      </c>
      <c r="C170" s="451"/>
      <c r="D170" s="452">
        <v>139986</v>
      </c>
      <c r="E170" s="447">
        <v>12</v>
      </c>
      <c r="F170" s="419"/>
      <c r="G170" s="420"/>
      <c r="H170" s="419"/>
      <c r="I170" s="420"/>
      <c r="J170" s="419"/>
      <c r="K170" s="420"/>
      <c r="L170" s="419"/>
      <c r="M170" s="420"/>
      <c r="N170" s="419"/>
      <c r="O170" s="420"/>
      <c r="P170" s="419"/>
      <c r="Q170" s="420"/>
      <c r="R170" s="419"/>
      <c r="S170" s="420"/>
      <c r="T170" s="419"/>
      <c r="U170" s="420"/>
      <c r="V170" s="419"/>
      <c r="W170" s="420"/>
      <c r="X170" s="419"/>
      <c r="Y170" s="420"/>
      <c r="Z170" s="419"/>
      <c r="AA170" s="420"/>
      <c r="AB170" s="419"/>
      <c r="AC170" s="420"/>
      <c r="AD170" s="419"/>
      <c r="AE170" s="420"/>
      <c r="AF170" s="419"/>
      <c r="AG170" s="420"/>
      <c r="AH170" s="419"/>
      <c r="AI170" s="420"/>
      <c r="AJ170" s="419"/>
      <c r="AK170" s="420"/>
      <c r="AL170" s="419"/>
      <c r="AM170" s="420"/>
      <c r="AN170" s="419"/>
      <c r="AO170" s="420"/>
      <c r="AP170" s="419"/>
      <c r="AQ170" s="420"/>
      <c r="AR170" s="419"/>
      <c r="AS170" s="420"/>
      <c r="AT170" s="419"/>
      <c r="AU170" s="420"/>
      <c r="AV170" s="419"/>
      <c r="AX170" s="419"/>
      <c r="AY170" s="420"/>
      <c r="AZ170" s="419">
        <v>115</v>
      </c>
      <c r="BA170" s="421">
        <v>108</v>
      </c>
      <c r="BB170" s="422"/>
      <c r="BC170" s="420"/>
      <c r="BD170" s="419"/>
      <c r="BE170" s="420"/>
      <c r="BF170" s="419"/>
      <c r="BG170" s="420"/>
      <c r="BH170" s="419"/>
      <c r="BI170" s="420"/>
      <c r="BJ170" s="419"/>
      <c r="BK170" s="420"/>
      <c r="BL170" s="419">
        <v>6185388</v>
      </c>
      <c r="BM170" s="423">
        <v>6076694</v>
      </c>
      <c r="BN170" s="370">
        <f t="shared" si="210"/>
        <v>0</v>
      </c>
      <c r="BO170" s="371">
        <f t="shared" si="211"/>
        <v>0</v>
      </c>
      <c r="BP170" s="372">
        <f t="shared" si="212"/>
        <v>0</v>
      </c>
      <c r="BQ170" s="371">
        <f t="shared" si="213"/>
        <v>0</v>
      </c>
      <c r="BR170" s="372">
        <f t="shared" si="214"/>
        <v>0</v>
      </c>
      <c r="BS170" s="371">
        <f t="shared" si="215"/>
        <v>0</v>
      </c>
      <c r="BT170" s="372">
        <f t="shared" si="216"/>
        <v>0</v>
      </c>
      <c r="BU170" s="371">
        <f t="shared" si="217"/>
        <v>0</v>
      </c>
      <c r="BV170" s="372">
        <f t="shared" si="218"/>
        <v>0</v>
      </c>
      <c r="BW170" s="371">
        <f t="shared" si="219"/>
        <v>0</v>
      </c>
      <c r="BX170" s="372">
        <f t="shared" si="220"/>
        <v>1380</v>
      </c>
      <c r="BY170" s="371">
        <f t="shared" si="221"/>
        <v>1296</v>
      </c>
      <c r="BZ170" s="370">
        <f t="shared" si="222"/>
        <v>0</v>
      </c>
      <c r="CA170" s="371">
        <f t="shared" si="223"/>
        <v>0</v>
      </c>
      <c r="CB170" s="372">
        <f t="shared" si="224"/>
        <v>0</v>
      </c>
      <c r="CC170" s="371">
        <f t="shared" si="225"/>
        <v>0</v>
      </c>
      <c r="CD170" s="372">
        <f t="shared" si="226"/>
        <v>0</v>
      </c>
      <c r="CE170" s="371">
        <f t="shared" si="227"/>
        <v>0</v>
      </c>
      <c r="CF170" s="372">
        <f t="shared" si="228"/>
        <v>0</v>
      </c>
      <c r="CG170" s="371">
        <f t="shared" si="229"/>
        <v>0</v>
      </c>
      <c r="CH170" s="372">
        <f t="shared" si="230"/>
        <v>0</v>
      </c>
      <c r="CI170" s="371">
        <f t="shared" si="231"/>
        <v>0</v>
      </c>
      <c r="CJ170" s="372">
        <f t="shared" si="232"/>
        <v>4482.1652173913044</v>
      </c>
      <c r="CK170" s="371">
        <f t="shared" si="233"/>
        <v>4688.8070987654319</v>
      </c>
      <c r="CL170" s="370">
        <f t="shared" si="234"/>
        <v>0</v>
      </c>
      <c r="CM170" s="371">
        <f t="shared" si="235"/>
        <v>0</v>
      </c>
      <c r="CN170" s="372">
        <f t="shared" si="236"/>
        <v>0</v>
      </c>
      <c r="CO170" s="371">
        <f t="shared" si="237"/>
        <v>0</v>
      </c>
      <c r="CP170" s="372">
        <f t="shared" si="238"/>
        <v>0</v>
      </c>
      <c r="CQ170" s="371">
        <f t="shared" si="239"/>
        <v>0</v>
      </c>
      <c r="CR170" s="372">
        <f t="shared" si="240"/>
        <v>0</v>
      </c>
      <c r="CS170" s="371">
        <f t="shared" si="241"/>
        <v>0</v>
      </c>
      <c r="CT170" s="372">
        <f t="shared" si="242"/>
        <v>0</v>
      </c>
      <c r="CU170" s="371">
        <f t="shared" si="243"/>
        <v>0</v>
      </c>
      <c r="CV170" s="372">
        <f t="shared" si="244"/>
        <v>40339.486956521738</v>
      </c>
      <c r="CW170" s="371">
        <f t="shared" si="245"/>
        <v>42199.263888888891</v>
      </c>
      <c r="CX170" s="372">
        <f t="shared" si="246"/>
        <v>40339.486956521738</v>
      </c>
      <c r="CY170" s="371">
        <f t="shared" si="247"/>
        <v>42199.263888888891</v>
      </c>
      <c r="CZ170" s="370">
        <f t="shared" si="248"/>
        <v>0</v>
      </c>
      <c r="DA170" s="371">
        <f t="shared" si="249"/>
        <v>0</v>
      </c>
      <c r="DB170" s="372">
        <f t="shared" si="250"/>
        <v>0</v>
      </c>
      <c r="DC170" s="371">
        <f t="shared" si="251"/>
        <v>0</v>
      </c>
      <c r="DD170" s="372">
        <f t="shared" si="252"/>
        <v>0</v>
      </c>
      <c r="DE170" s="371">
        <f t="shared" si="253"/>
        <v>0</v>
      </c>
      <c r="DF170" s="372">
        <f t="shared" si="254"/>
        <v>0</v>
      </c>
      <c r="DG170" s="371">
        <f t="shared" si="255"/>
        <v>0</v>
      </c>
      <c r="DH170" s="372">
        <f t="shared" si="256"/>
        <v>0</v>
      </c>
      <c r="DI170" s="371">
        <f t="shared" si="257"/>
        <v>0</v>
      </c>
      <c r="DJ170" s="372">
        <f t="shared" si="258"/>
        <v>115</v>
      </c>
      <c r="DK170" s="371">
        <f t="shared" si="259"/>
        <v>108</v>
      </c>
      <c r="DL170" s="372">
        <f t="shared" si="260"/>
        <v>115</v>
      </c>
      <c r="DM170" s="371">
        <f t="shared" si="261"/>
        <v>108</v>
      </c>
      <c r="DN170" s="370">
        <f t="shared" si="262"/>
        <v>0</v>
      </c>
      <c r="DO170" s="371">
        <f t="shared" si="263"/>
        <v>0</v>
      </c>
      <c r="DP170" s="372">
        <f t="shared" si="264"/>
        <v>0</v>
      </c>
      <c r="DQ170" s="371">
        <f t="shared" si="265"/>
        <v>0</v>
      </c>
      <c r="DR170" s="372">
        <f t="shared" si="266"/>
        <v>0</v>
      </c>
      <c r="DS170" s="371">
        <f t="shared" si="267"/>
        <v>0</v>
      </c>
      <c r="DT170" s="372">
        <f t="shared" si="268"/>
        <v>0</v>
      </c>
      <c r="DU170" s="371">
        <f t="shared" si="269"/>
        <v>0</v>
      </c>
      <c r="DV170" s="372">
        <f t="shared" si="270"/>
        <v>0</v>
      </c>
      <c r="DW170" s="371">
        <f t="shared" si="271"/>
        <v>0</v>
      </c>
      <c r="DX170" s="372">
        <f t="shared" si="272"/>
        <v>4639041</v>
      </c>
      <c r="DY170" s="371">
        <f t="shared" si="273"/>
        <v>4557520.5</v>
      </c>
      <c r="DZ170" s="372">
        <f t="shared" si="274"/>
        <v>4639041</v>
      </c>
      <c r="EA170" s="371">
        <f t="shared" si="275"/>
        <v>4557520.5</v>
      </c>
    </row>
    <row r="171" spans="1:131">
      <c r="A171" s="443" t="s">
        <v>32</v>
      </c>
      <c r="B171" s="450" t="s">
        <v>445</v>
      </c>
      <c r="C171" s="433"/>
      <c r="D171" s="434">
        <v>487162</v>
      </c>
      <c r="E171" s="447">
        <v>12</v>
      </c>
      <c r="F171" s="419"/>
      <c r="G171" s="420"/>
      <c r="H171" s="419"/>
      <c r="I171" s="420"/>
      <c r="J171" s="419"/>
      <c r="K171" s="420"/>
      <c r="L171" s="419"/>
      <c r="M171" s="420"/>
      <c r="N171" s="419"/>
      <c r="O171" s="420"/>
      <c r="P171" s="419"/>
      <c r="Q171" s="420"/>
      <c r="R171" s="419"/>
      <c r="S171" s="420"/>
      <c r="T171" s="419"/>
      <c r="U171" s="420"/>
      <c r="V171" s="419"/>
      <c r="W171" s="420"/>
      <c r="X171" s="419"/>
      <c r="Y171" s="420"/>
      <c r="Z171" s="419"/>
      <c r="AA171" s="420"/>
      <c r="AB171" s="419"/>
      <c r="AC171" s="420"/>
      <c r="AD171" s="419"/>
      <c r="AE171" s="420"/>
      <c r="AF171" s="419"/>
      <c r="AG171" s="420"/>
      <c r="AH171" s="419"/>
      <c r="AI171" s="420"/>
      <c r="AJ171" s="419"/>
      <c r="AK171" s="420"/>
      <c r="AL171" s="419"/>
      <c r="AM171" s="420"/>
      <c r="AN171" s="419"/>
      <c r="AO171" s="420"/>
      <c r="AP171" s="419"/>
      <c r="AQ171" s="420"/>
      <c r="AR171" s="419"/>
      <c r="AS171" s="420"/>
      <c r="AT171" s="419"/>
      <c r="AU171" s="420"/>
      <c r="AV171" s="428">
        <v>6</v>
      </c>
      <c r="AW171" s="420">
        <v>6</v>
      </c>
      <c r="AX171" s="428">
        <v>3</v>
      </c>
      <c r="AY171" s="420"/>
      <c r="AZ171" s="428">
        <v>108</v>
      </c>
      <c r="BA171" s="421">
        <v>121</v>
      </c>
      <c r="BB171" s="422"/>
      <c r="BC171" s="420"/>
      <c r="BD171" s="419"/>
      <c r="BE171" s="420"/>
      <c r="BF171" s="419"/>
      <c r="BG171" s="420"/>
      <c r="BH171" s="419"/>
      <c r="BI171" s="420"/>
      <c r="BJ171" s="419"/>
      <c r="BK171" s="420"/>
      <c r="BL171" s="428">
        <v>6186431</v>
      </c>
      <c r="BM171" s="423">
        <v>6816528</v>
      </c>
      <c r="BN171" s="370">
        <f t="shared" si="210"/>
        <v>0</v>
      </c>
      <c r="BO171" s="371">
        <f t="shared" si="211"/>
        <v>0</v>
      </c>
      <c r="BP171" s="372">
        <f t="shared" si="212"/>
        <v>0</v>
      </c>
      <c r="BQ171" s="371">
        <f t="shared" si="213"/>
        <v>0</v>
      </c>
      <c r="BR171" s="372">
        <f t="shared" si="214"/>
        <v>0</v>
      </c>
      <c r="BS171" s="371">
        <f t="shared" si="215"/>
        <v>0</v>
      </c>
      <c r="BT171" s="372">
        <f t="shared" si="216"/>
        <v>0</v>
      </c>
      <c r="BU171" s="371">
        <f t="shared" si="217"/>
        <v>0</v>
      </c>
      <c r="BV171" s="372">
        <f t="shared" si="218"/>
        <v>0</v>
      </c>
      <c r="BW171" s="371">
        <f t="shared" si="219"/>
        <v>0</v>
      </c>
      <c r="BX171" s="372">
        <f t="shared" si="220"/>
        <v>1389</v>
      </c>
      <c r="BY171" s="371">
        <f t="shared" si="221"/>
        <v>1512</v>
      </c>
      <c r="BZ171" s="370">
        <f t="shared" si="222"/>
        <v>0</v>
      </c>
      <c r="CA171" s="371">
        <f t="shared" si="223"/>
        <v>0</v>
      </c>
      <c r="CB171" s="372">
        <f t="shared" si="224"/>
        <v>0</v>
      </c>
      <c r="CC171" s="371">
        <f t="shared" si="225"/>
        <v>0</v>
      </c>
      <c r="CD171" s="372">
        <f t="shared" si="226"/>
        <v>0</v>
      </c>
      <c r="CE171" s="371">
        <f t="shared" si="227"/>
        <v>0</v>
      </c>
      <c r="CF171" s="372">
        <f t="shared" si="228"/>
        <v>0</v>
      </c>
      <c r="CG171" s="371">
        <f t="shared" si="229"/>
        <v>0</v>
      </c>
      <c r="CH171" s="372">
        <f t="shared" si="230"/>
        <v>0</v>
      </c>
      <c r="CI171" s="371">
        <f t="shared" si="231"/>
        <v>0</v>
      </c>
      <c r="CJ171" s="372">
        <f t="shared" si="232"/>
        <v>4453.8740100791938</v>
      </c>
      <c r="CK171" s="371">
        <f t="shared" si="233"/>
        <v>4508.2857142857147</v>
      </c>
      <c r="CL171" s="370">
        <f t="shared" si="234"/>
        <v>0</v>
      </c>
      <c r="CM171" s="371">
        <f t="shared" si="235"/>
        <v>0</v>
      </c>
      <c r="CN171" s="372">
        <f t="shared" si="236"/>
        <v>0</v>
      </c>
      <c r="CO171" s="371">
        <f t="shared" si="237"/>
        <v>0</v>
      </c>
      <c r="CP171" s="372">
        <f t="shared" si="238"/>
        <v>0</v>
      </c>
      <c r="CQ171" s="371">
        <f t="shared" si="239"/>
        <v>0</v>
      </c>
      <c r="CR171" s="372">
        <f t="shared" si="240"/>
        <v>0</v>
      </c>
      <c r="CS171" s="371">
        <f t="shared" si="241"/>
        <v>0</v>
      </c>
      <c r="CT171" s="372">
        <f t="shared" si="242"/>
        <v>0</v>
      </c>
      <c r="CU171" s="371">
        <f t="shared" si="243"/>
        <v>0</v>
      </c>
      <c r="CV171" s="372">
        <f t="shared" si="244"/>
        <v>40084.866090712741</v>
      </c>
      <c r="CW171" s="371">
        <f t="shared" si="245"/>
        <v>40574.571428571435</v>
      </c>
      <c r="CX171" s="372">
        <f t="shared" si="246"/>
        <v>40084.866090712741</v>
      </c>
      <c r="CY171" s="371">
        <f t="shared" si="247"/>
        <v>40574.571428571435</v>
      </c>
      <c r="CZ171" s="370">
        <f t="shared" si="248"/>
        <v>0</v>
      </c>
      <c r="DA171" s="371">
        <f t="shared" si="249"/>
        <v>0</v>
      </c>
      <c r="DB171" s="372">
        <f t="shared" si="250"/>
        <v>0</v>
      </c>
      <c r="DC171" s="371">
        <f t="shared" si="251"/>
        <v>0</v>
      </c>
      <c r="DD171" s="372">
        <f t="shared" si="252"/>
        <v>0</v>
      </c>
      <c r="DE171" s="371">
        <f t="shared" si="253"/>
        <v>0</v>
      </c>
      <c r="DF171" s="372">
        <f t="shared" si="254"/>
        <v>0</v>
      </c>
      <c r="DG171" s="371">
        <f t="shared" si="255"/>
        <v>0</v>
      </c>
      <c r="DH171" s="372">
        <f t="shared" si="256"/>
        <v>0</v>
      </c>
      <c r="DI171" s="371">
        <f t="shared" si="257"/>
        <v>0</v>
      </c>
      <c r="DJ171" s="372">
        <f t="shared" si="258"/>
        <v>117</v>
      </c>
      <c r="DK171" s="371">
        <f t="shared" si="259"/>
        <v>127</v>
      </c>
      <c r="DL171" s="372">
        <f t="shared" si="260"/>
        <v>117</v>
      </c>
      <c r="DM171" s="371">
        <f t="shared" si="261"/>
        <v>127</v>
      </c>
      <c r="DN171" s="370">
        <f t="shared" si="262"/>
        <v>0</v>
      </c>
      <c r="DO171" s="371">
        <f t="shared" si="263"/>
        <v>0</v>
      </c>
      <c r="DP171" s="372">
        <f t="shared" si="264"/>
        <v>0</v>
      </c>
      <c r="DQ171" s="371">
        <f t="shared" si="265"/>
        <v>0</v>
      </c>
      <c r="DR171" s="372">
        <f t="shared" si="266"/>
        <v>0</v>
      </c>
      <c r="DS171" s="371">
        <f t="shared" si="267"/>
        <v>0</v>
      </c>
      <c r="DT171" s="372">
        <f t="shared" si="268"/>
        <v>0</v>
      </c>
      <c r="DU171" s="371">
        <f t="shared" si="269"/>
        <v>0</v>
      </c>
      <c r="DV171" s="372">
        <f t="shared" si="270"/>
        <v>0</v>
      </c>
      <c r="DW171" s="371">
        <f t="shared" si="271"/>
        <v>0</v>
      </c>
      <c r="DX171" s="372">
        <f t="shared" si="272"/>
        <v>4689929.3326133909</v>
      </c>
      <c r="DY171" s="371">
        <f t="shared" si="273"/>
        <v>5152970.5714285718</v>
      </c>
      <c r="DZ171" s="372">
        <f t="shared" si="274"/>
        <v>4689929.3326133909</v>
      </c>
      <c r="EA171" s="371">
        <f t="shared" si="275"/>
        <v>5152970.5714285718</v>
      </c>
    </row>
    <row r="172" spans="1:131">
      <c r="A172" s="443" t="s">
        <v>32</v>
      </c>
      <c r="B172" s="432" t="s">
        <v>446</v>
      </c>
      <c r="C172" s="433"/>
      <c r="D172" s="434">
        <v>139278</v>
      </c>
      <c r="E172" s="447">
        <v>12</v>
      </c>
      <c r="F172" s="419"/>
      <c r="G172" s="420"/>
      <c r="H172" s="419"/>
      <c r="I172" s="420"/>
      <c r="J172" s="419"/>
      <c r="K172" s="420"/>
      <c r="L172" s="419"/>
      <c r="M172" s="420"/>
      <c r="N172" s="419"/>
      <c r="O172" s="420"/>
      <c r="P172" s="419"/>
      <c r="Q172" s="420"/>
      <c r="R172" s="419"/>
      <c r="S172" s="420"/>
      <c r="T172" s="419"/>
      <c r="U172" s="420"/>
      <c r="V172" s="419"/>
      <c r="W172" s="420"/>
      <c r="X172" s="419"/>
      <c r="Y172" s="420"/>
      <c r="Z172" s="419"/>
      <c r="AA172" s="420"/>
      <c r="AB172" s="419"/>
      <c r="AC172" s="420"/>
      <c r="AD172" s="419"/>
      <c r="AE172" s="420"/>
      <c r="AF172" s="419"/>
      <c r="AG172" s="420"/>
      <c r="AH172" s="419"/>
      <c r="AI172" s="420"/>
      <c r="AJ172" s="419"/>
      <c r="AK172" s="420"/>
      <c r="AL172" s="419"/>
      <c r="AM172" s="420"/>
      <c r="AN172" s="419"/>
      <c r="AO172" s="420"/>
      <c r="AP172" s="419"/>
      <c r="AQ172" s="420"/>
      <c r="AR172" s="419"/>
      <c r="AS172" s="420"/>
      <c r="AT172" s="419"/>
      <c r="AU172" s="420"/>
      <c r="AV172" s="419">
        <v>5</v>
      </c>
      <c r="AW172" s="420">
        <v>6</v>
      </c>
      <c r="AX172" s="419"/>
      <c r="AY172" s="420"/>
      <c r="AZ172" s="419">
        <v>134</v>
      </c>
      <c r="BA172" s="421">
        <v>134</v>
      </c>
      <c r="BB172" s="422"/>
      <c r="BC172" s="420"/>
      <c r="BD172" s="419"/>
      <c r="BE172" s="420"/>
      <c r="BF172" s="419"/>
      <c r="BG172" s="420"/>
      <c r="BH172" s="419"/>
      <c r="BI172" s="420"/>
      <c r="BJ172" s="419"/>
      <c r="BK172" s="420"/>
      <c r="BL172" s="419">
        <v>6832122</v>
      </c>
      <c r="BM172" s="423">
        <v>7100744</v>
      </c>
      <c r="BN172" s="370">
        <f t="shared" si="210"/>
        <v>0</v>
      </c>
      <c r="BO172" s="371">
        <f t="shared" si="211"/>
        <v>0</v>
      </c>
      <c r="BP172" s="372">
        <f t="shared" si="212"/>
        <v>0</v>
      </c>
      <c r="BQ172" s="371">
        <f t="shared" si="213"/>
        <v>0</v>
      </c>
      <c r="BR172" s="372">
        <f t="shared" si="214"/>
        <v>0</v>
      </c>
      <c r="BS172" s="371">
        <f t="shared" si="215"/>
        <v>0</v>
      </c>
      <c r="BT172" s="372">
        <f t="shared" si="216"/>
        <v>0</v>
      </c>
      <c r="BU172" s="371">
        <f t="shared" si="217"/>
        <v>0</v>
      </c>
      <c r="BV172" s="372">
        <f t="shared" si="218"/>
        <v>0</v>
      </c>
      <c r="BW172" s="371">
        <f t="shared" si="219"/>
        <v>0</v>
      </c>
      <c r="BX172" s="372">
        <f t="shared" si="220"/>
        <v>1658</v>
      </c>
      <c r="BY172" s="371">
        <f t="shared" si="221"/>
        <v>1668</v>
      </c>
      <c r="BZ172" s="370">
        <f t="shared" si="222"/>
        <v>0</v>
      </c>
      <c r="CA172" s="371">
        <f t="shared" si="223"/>
        <v>0</v>
      </c>
      <c r="CB172" s="372">
        <f t="shared" si="224"/>
        <v>0</v>
      </c>
      <c r="CC172" s="371">
        <f t="shared" si="225"/>
        <v>0</v>
      </c>
      <c r="CD172" s="372">
        <f t="shared" si="226"/>
        <v>0</v>
      </c>
      <c r="CE172" s="371">
        <f t="shared" si="227"/>
        <v>0</v>
      </c>
      <c r="CF172" s="372">
        <f t="shared" si="228"/>
        <v>0</v>
      </c>
      <c r="CG172" s="371">
        <f t="shared" si="229"/>
        <v>0</v>
      </c>
      <c r="CH172" s="372">
        <f t="shared" si="230"/>
        <v>0</v>
      </c>
      <c r="CI172" s="371">
        <f t="shared" si="231"/>
        <v>0</v>
      </c>
      <c r="CJ172" s="372">
        <f t="shared" si="232"/>
        <v>4120.7008443908326</v>
      </c>
      <c r="CK172" s="371">
        <f t="shared" si="233"/>
        <v>4257.0407673860909</v>
      </c>
      <c r="CL172" s="370">
        <f t="shared" si="234"/>
        <v>0</v>
      </c>
      <c r="CM172" s="371">
        <f t="shared" si="235"/>
        <v>0</v>
      </c>
      <c r="CN172" s="372">
        <f t="shared" si="236"/>
        <v>0</v>
      </c>
      <c r="CO172" s="371">
        <f t="shared" si="237"/>
        <v>0</v>
      </c>
      <c r="CP172" s="372">
        <f t="shared" si="238"/>
        <v>0</v>
      </c>
      <c r="CQ172" s="371">
        <f t="shared" si="239"/>
        <v>0</v>
      </c>
      <c r="CR172" s="372">
        <f t="shared" si="240"/>
        <v>0</v>
      </c>
      <c r="CS172" s="371">
        <f t="shared" si="241"/>
        <v>0</v>
      </c>
      <c r="CT172" s="372">
        <f t="shared" si="242"/>
        <v>0</v>
      </c>
      <c r="CU172" s="371">
        <f t="shared" si="243"/>
        <v>0</v>
      </c>
      <c r="CV172" s="372">
        <f t="shared" si="244"/>
        <v>37086.307599517495</v>
      </c>
      <c r="CW172" s="371">
        <f t="shared" si="245"/>
        <v>38313.366906474817</v>
      </c>
      <c r="CX172" s="372">
        <f t="shared" si="246"/>
        <v>37086.307599517495</v>
      </c>
      <c r="CY172" s="371">
        <f t="shared" si="247"/>
        <v>38313.366906474817</v>
      </c>
      <c r="CZ172" s="370">
        <f t="shared" si="248"/>
        <v>0</v>
      </c>
      <c r="DA172" s="371">
        <f t="shared" si="249"/>
        <v>0</v>
      </c>
      <c r="DB172" s="372">
        <f t="shared" si="250"/>
        <v>0</v>
      </c>
      <c r="DC172" s="371">
        <f t="shared" si="251"/>
        <v>0</v>
      </c>
      <c r="DD172" s="372">
        <f t="shared" si="252"/>
        <v>0</v>
      </c>
      <c r="DE172" s="371">
        <f t="shared" si="253"/>
        <v>0</v>
      </c>
      <c r="DF172" s="372">
        <f t="shared" si="254"/>
        <v>0</v>
      </c>
      <c r="DG172" s="371">
        <f t="shared" si="255"/>
        <v>0</v>
      </c>
      <c r="DH172" s="372">
        <f t="shared" si="256"/>
        <v>0</v>
      </c>
      <c r="DI172" s="371">
        <f t="shared" si="257"/>
        <v>0</v>
      </c>
      <c r="DJ172" s="372">
        <f t="shared" si="258"/>
        <v>139</v>
      </c>
      <c r="DK172" s="371">
        <f t="shared" si="259"/>
        <v>140</v>
      </c>
      <c r="DL172" s="372">
        <f t="shared" si="260"/>
        <v>139</v>
      </c>
      <c r="DM172" s="371">
        <f t="shared" si="261"/>
        <v>140</v>
      </c>
      <c r="DN172" s="370">
        <f t="shared" si="262"/>
        <v>0</v>
      </c>
      <c r="DO172" s="371">
        <f t="shared" si="263"/>
        <v>0</v>
      </c>
      <c r="DP172" s="372">
        <f t="shared" si="264"/>
        <v>0</v>
      </c>
      <c r="DQ172" s="371">
        <f t="shared" si="265"/>
        <v>0</v>
      </c>
      <c r="DR172" s="372">
        <f t="shared" si="266"/>
        <v>0</v>
      </c>
      <c r="DS172" s="371">
        <f t="shared" si="267"/>
        <v>0</v>
      </c>
      <c r="DT172" s="372">
        <f t="shared" si="268"/>
        <v>0</v>
      </c>
      <c r="DU172" s="371">
        <f t="shared" si="269"/>
        <v>0</v>
      </c>
      <c r="DV172" s="372">
        <f t="shared" si="270"/>
        <v>0</v>
      </c>
      <c r="DW172" s="371">
        <f t="shared" si="271"/>
        <v>0</v>
      </c>
      <c r="DX172" s="372">
        <f t="shared" si="272"/>
        <v>5154996.756332932</v>
      </c>
      <c r="DY172" s="371">
        <f t="shared" si="273"/>
        <v>5363871.3669064743</v>
      </c>
      <c r="DZ172" s="372">
        <f t="shared" si="274"/>
        <v>5154996.756332932</v>
      </c>
      <c r="EA172" s="371">
        <f t="shared" si="275"/>
        <v>5363871.3669064743</v>
      </c>
    </row>
    <row r="173" spans="1:131">
      <c r="A173" s="443" t="s">
        <v>32</v>
      </c>
      <c r="B173" s="450" t="s">
        <v>447</v>
      </c>
      <c r="C173" s="451"/>
      <c r="D173" s="452">
        <v>141255</v>
      </c>
      <c r="E173" s="447">
        <v>12</v>
      </c>
      <c r="F173" s="419"/>
      <c r="G173" s="420"/>
      <c r="H173" s="419"/>
      <c r="I173" s="420"/>
      <c r="J173" s="419"/>
      <c r="K173" s="420"/>
      <c r="L173" s="419"/>
      <c r="M173" s="420"/>
      <c r="N173" s="419"/>
      <c r="O173" s="420"/>
      <c r="P173" s="419"/>
      <c r="Q173" s="420"/>
      <c r="R173" s="419"/>
      <c r="S173" s="420"/>
      <c r="T173" s="419"/>
      <c r="U173" s="420"/>
      <c r="V173" s="419"/>
      <c r="W173" s="420"/>
      <c r="X173" s="419"/>
      <c r="Y173" s="420"/>
      <c r="Z173" s="419"/>
      <c r="AA173" s="420"/>
      <c r="AB173" s="419"/>
      <c r="AC173" s="420"/>
      <c r="AD173" s="419"/>
      <c r="AE173" s="420"/>
      <c r="AF173" s="419"/>
      <c r="AG173" s="420"/>
      <c r="AH173" s="419"/>
      <c r="AI173" s="420"/>
      <c r="AJ173" s="419"/>
      <c r="AK173" s="420"/>
      <c r="AL173" s="419"/>
      <c r="AM173" s="420"/>
      <c r="AN173" s="419"/>
      <c r="AO173" s="420"/>
      <c r="AP173" s="419"/>
      <c r="AQ173" s="420"/>
      <c r="AR173" s="419"/>
      <c r="AS173" s="420"/>
      <c r="AT173" s="419"/>
      <c r="AU173" s="420"/>
      <c r="AV173" s="419">
        <v>5</v>
      </c>
      <c r="AW173" s="420">
        <v>8</v>
      </c>
      <c r="AX173" s="419">
        <v>6</v>
      </c>
      <c r="AY173" s="420"/>
      <c r="AZ173" s="419">
        <v>106</v>
      </c>
      <c r="BA173" s="421">
        <v>105</v>
      </c>
      <c r="BB173" s="422"/>
      <c r="BC173" s="420"/>
      <c r="BD173" s="419"/>
      <c r="BE173" s="420"/>
      <c r="BF173" s="419"/>
      <c r="BG173" s="420"/>
      <c r="BH173" s="419"/>
      <c r="BI173" s="420"/>
      <c r="BJ173" s="419"/>
      <c r="BK173" s="420"/>
      <c r="BL173" s="419">
        <v>5526738</v>
      </c>
      <c r="BM173" s="423">
        <v>5274141</v>
      </c>
      <c r="BN173" s="370">
        <f t="shared" si="210"/>
        <v>0</v>
      </c>
      <c r="BO173" s="371">
        <f t="shared" si="211"/>
        <v>0</v>
      </c>
      <c r="BP173" s="372">
        <f t="shared" si="212"/>
        <v>0</v>
      </c>
      <c r="BQ173" s="371">
        <f t="shared" si="213"/>
        <v>0</v>
      </c>
      <c r="BR173" s="372">
        <f t="shared" si="214"/>
        <v>0</v>
      </c>
      <c r="BS173" s="371">
        <f t="shared" si="215"/>
        <v>0</v>
      </c>
      <c r="BT173" s="372">
        <f t="shared" si="216"/>
        <v>0</v>
      </c>
      <c r="BU173" s="371">
        <f t="shared" si="217"/>
        <v>0</v>
      </c>
      <c r="BV173" s="372">
        <f t="shared" si="218"/>
        <v>0</v>
      </c>
      <c r="BW173" s="371">
        <f t="shared" si="219"/>
        <v>0</v>
      </c>
      <c r="BX173" s="372">
        <f t="shared" si="220"/>
        <v>1388</v>
      </c>
      <c r="BY173" s="371">
        <f t="shared" si="221"/>
        <v>1340</v>
      </c>
      <c r="BZ173" s="370">
        <f t="shared" si="222"/>
        <v>0</v>
      </c>
      <c r="CA173" s="371">
        <f t="shared" si="223"/>
        <v>0</v>
      </c>
      <c r="CB173" s="372">
        <f t="shared" si="224"/>
        <v>0</v>
      </c>
      <c r="CC173" s="371">
        <f t="shared" si="225"/>
        <v>0</v>
      </c>
      <c r="CD173" s="372">
        <f t="shared" si="226"/>
        <v>0</v>
      </c>
      <c r="CE173" s="371">
        <f t="shared" si="227"/>
        <v>0</v>
      </c>
      <c r="CF173" s="372">
        <f t="shared" si="228"/>
        <v>0</v>
      </c>
      <c r="CG173" s="371">
        <f t="shared" si="229"/>
        <v>0</v>
      </c>
      <c r="CH173" s="372">
        <f t="shared" si="230"/>
        <v>0</v>
      </c>
      <c r="CI173" s="371">
        <f t="shared" si="231"/>
        <v>0</v>
      </c>
      <c r="CJ173" s="372">
        <f t="shared" si="232"/>
        <v>3981.7997118155617</v>
      </c>
      <c r="CK173" s="371">
        <f t="shared" si="233"/>
        <v>3935.926119402985</v>
      </c>
      <c r="CL173" s="370">
        <f t="shared" si="234"/>
        <v>0</v>
      </c>
      <c r="CM173" s="371">
        <f t="shared" si="235"/>
        <v>0</v>
      </c>
      <c r="CN173" s="372">
        <f t="shared" si="236"/>
        <v>0</v>
      </c>
      <c r="CO173" s="371">
        <f t="shared" si="237"/>
        <v>0</v>
      </c>
      <c r="CP173" s="372">
        <f t="shared" si="238"/>
        <v>0</v>
      </c>
      <c r="CQ173" s="371">
        <f t="shared" si="239"/>
        <v>0</v>
      </c>
      <c r="CR173" s="372">
        <f t="shared" si="240"/>
        <v>0</v>
      </c>
      <c r="CS173" s="371">
        <f t="shared" si="241"/>
        <v>0</v>
      </c>
      <c r="CT173" s="372">
        <f t="shared" si="242"/>
        <v>0</v>
      </c>
      <c r="CU173" s="371">
        <f t="shared" si="243"/>
        <v>0</v>
      </c>
      <c r="CV173" s="372">
        <f t="shared" si="244"/>
        <v>35836.197406340056</v>
      </c>
      <c r="CW173" s="371">
        <f t="shared" si="245"/>
        <v>35423.335074626862</v>
      </c>
      <c r="CX173" s="372">
        <f t="shared" si="246"/>
        <v>35836.197406340056</v>
      </c>
      <c r="CY173" s="371">
        <f t="shared" si="247"/>
        <v>35423.335074626862</v>
      </c>
      <c r="CZ173" s="370">
        <f t="shared" si="248"/>
        <v>0</v>
      </c>
      <c r="DA173" s="371">
        <f t="shared" si="249"/>
        <v>0</v>
      </c>
      <c r="DB173" s="372">
        <f t="shared" si="250"/>
        <v>0</v>
      </c>
      <c r="DC173" s="371">
        <f t="shared" si="251"/>
        <v>0</v>
      </c>
      <c r="DD173" s="372">
        <f t="shared" si="252"/>
        <v>0</v>
      </c>
      <c r="DE173" s="371">
        <f t="shared" si="253"/>
        <v>0</v>
      </c>
      <c r="DF173" s="372">
        <f t="shared" si="254"/>
        <v>0</v>
      </c>
      <c r="DG173" s="371">
        <f t="shared" si="255"/>
        <v>0</v>
      </c>
      <c r="DH173" s="372">
        <f t="shared" si="256"/>
        <v>0</v>
      </c>
      <c r="DI173" s="371">
        <f t="shared" si="257"/>
        <v>0</v>
      </c>
      <c r="DJ173" s="372">
        <f t="shared" si="258"/>
        <v>117</v>
      </c>
      <c r="DK173" s="371">
        <f t="shared" si="259"/>
        <v>113</v>
      </c>
      <c r="DL173" s="372">
        <f t="shared" si="260"/>
        <v>117</v>
      </c>
      <c r="DM173" s="371">
        <f t="shared" si="261"/>
        <v>113</v>
      </c>
      <c r="DN173" s="370">
        <f t="shared" si="262"/>
        <v>0</v>
      </c>
      <c r="DO173" s="371">
        <f t="shared" si="263"/>
        <v>0</v>
      </c>
      <c r="DP173" s="372">
        <f t="shared" si="264"/>
        <v>0</v>
      </c>
      <c r="DQ173" s="371">
        <f t="shared" si="265"/>
        <v>0</v>
      </c>
      <c r="DR173" s="372">
        <f t="shared" si="266"/>
        <v>0</v>
      </c>
      <c r="DS173" s="371">
        <f t="shared" si="267"/>
        <v>0</v>
      </c>
      <c r="DT173" s="372">
        <f t="shared" si="268"/>
        <v>0</v>
      </c>
      <c r="DU173" s="371">
        <f t="shared" si="269"/>
        <v>0</v>
      </c>
      <c r="DV173" s="372">
        <f t="shared" si="270"/>
        <v>0</v>
      </c>
      <c r="DW173" s="371">
        <f t="shared" si="271"/>
        <v>0</v>
      </c>
      <c r="DX173" s="372">
        <f t="shared" si="272"/>
        <v>4192835.0965417866</v>
      </c>
      <c r="DY173" s="371">
        <f t="shared" si="273"/>
        <v>4002836.8634328353</v>
      </c>
      <c r="DZ173" s="372">
        <f t="shared" si="274"/>
        <v>4192835.0965417866</v>
      </c>
      <c r="EA173" s="371">
        <f t="shared" si="275"/>
        <v>4002836.8634328353</v>
      </c>
    </row>
    <row r="174" spans="1:131">
      <c r="A174" s="482" t="s">
        <v>36</v>
      </c>
      <c r="B174" s="483" t="s">
        <v>515</v>
      </c>
      <c r="C174" s="484"/>
      <c r="D174" s="485">
        <v>176080</v>
      </c>
      <c r="E174" s="486">
        <v>1</v>
      </c>
      <c r="F174" s="419">
        <v>117</v>
      </c>
      <c r="G174" s="420">
        <v>121</v>
      </c>
      <c r="H174" s="419"/>
      <c r="I174" s="420"/>
      <c r="J174" s="419"/>
      <c r="K174" s="420"/>
      <c r="L174" s="419">
        <v>115</v>
      </c>
      <c r="M174" s="420">
        <v>115</v>
      </c>
      <c r="N174" s="419">
        <v>179</v>
      </c>
      <c r="O174" s="420">
        <v>195</v>
      </c>
      <c r="P174" s="419"/>
      <c r="Q174" s="420"/>
      <c r="R174" s="419"/>
      <c r="S174" s="420"/>
      <c r="T174" s="419">
        <v>54</v>
      </c>
      <c r="U174" s="420">
        <v>54</v>
      </c>
      <c r="V174" s="419">
        <v>235</v>
      </c>
      <c r="W174" s="420">
        <v>234</v>
      </c>
      <c r="X174" s="419"/>
      <c r="Y174" s="420"/>
      <c r="Z174" s="419"/>
      <c r="AA174" s="420"/>
      <c r="AB174" s="419">
        <v>40</v>
      </c>
      <c r="AC174" s="420">
        <v>42</v>
      </c>
      <c r="AD174" s="419">
        <v>130</v>
      </c>
      <c r="AE174" s="420">
        <v>122</v>
      </c>
      <c r="AF174" s="419"/>
      <c r="AG174" s="420"/>
      <c r="AH174" s="419"/>
      <c r="AI174" s="420"/>
      <c r="AJ174" s="419">
        <v>16</v>
      </c>
      <c r="AK174" s="420">
        <v>18</v>
      </c>
      <c r="AL174" s="419">
        <v>54</v>
      </c>
      <c r="AM174" s="420">
        <v>55</v>
      </c>
      <c r="AN174" s="419"/>
      <c r="AO174" s="420"/>
      <c r="AP174" s="419"/>
      <c r="AQ174" s="420"/>
      <c r="AR174" s="419"/>
      <c r="AS174" s="420"/>
      <c r="AT174" s="419"/>
      <c r="AU174" s="420"/>
      <c r="AV174" s="419"/>
      <c r="AW174" s="420"/>
      <c r="AX174" s="419"/>
      <c r="AY174" s="420"/>
      <c r="AZ174" s="419"/>
      <c r="BA174" s="421"/>
      <c r="BB174" s="422">
        <v>26779866</v>
      </c>
      <c r="BC174" s="420">
        <v>28823743</v>
      </c>
      <c r="BD174" s="419">
        <v>18970258</v>
      </c>
      <c r="BE174" s="420">
        <v>20541010</v>
      </c>
      <c r="BF174" s="419">
        <v>19471559</v>
      </c>
      <c r="BG174" s="420">
        <v>20057545</v>
      </c>
      <c r="BH174" s="419">
        <v>6648060</v>
      </c>
      <c r="BI174" s="420">
        <v>6744468</v>
      </c>
      <c r="BJ174" s="419">
        <v>1639598</v>
      </c>
      <c r="BK174" s="420">
        <v>1611534</v>
      </c>
      <c r="BL174" s="419"/>
      <c r="BM174" s="423"/>
      <c r="BN174" s="370">
        <f t="shared" si="210"/>
        <v>2433</v>
      </c>
      <c r="BO174" s="371">
        <f t="shared" si="211"/>
        <v>2469</v>
      </c>
      <c r="BP174" s="372">
        <f t="shared" si="212"/>
        <v>2259</v>
      </c>
      <c r="BQ174" s="371">
        <f t="shared" si="213"/>
        <v>2403</v>
      </c>
      <c r="BR174" s="372">
        <f t="shared" si="214"/>
        <v>2595</v>
      </c>
      <c r="BS174" s="371">
        <f t="shared" si="215"/>
        <v>2610</v>
      </c>
      <c r="BT174" s="372">
        <f t="shared" si="216"/>
        <v>1362</v>
      </c>
      <c r="BU174" s="371">
        <f t="shared" si="217"/>
        <v>1314</v>
      </c>
      <c r="BV174" s="372">
        <f t="shared" si="218"/>
        <v>486</v>
      </c>
      <c r="BW174" s="371">
        <f t="shared" si="219"/>
        <v>495</v>
      </c>
      <c r="BX174" s="372">
        <f t="shared" si="220"/>
        <v>0</v>
      </c>
      <c r="BY174" s="371">
        <f t="shared" si="221"/>
        <v>0</v>
      </c>
      <c r="BZ174" s="370">
        <f t="shared" si="222"/>
        <v>11006.932182490753</v>
      </c>
      <c r="CA174" s="371">
        <f t="shared" si="223"/>
        <v>11674.257999189955</v>
      </c>
      <c r="CB174" s="372">
        <f t="shared" si="224"/>
        <v>8397.6352368304561</v>
      </c>
      <c r="CC174" s="371">
        <f t="shared" si="225"/>
        <v>8548.0690803162706</v>
      </c>
      <c r="CD174" s="372">
        <f t="shared" si="226"/>
        <v>7503.490944123314</v>
      </c>
      <c r="CE174" s="371">
        <f t="shared" si="227"/>
        <v>7684.8831417624524</v>
      </c>
      <c r="CF174" s="372">
        <f t="shared" si="228"/>
        <v>4881.101321585903</v>
      </c>
      <c r="CG174" s="371">
        <f t="shared" si="229"/>
        <v>5132.7762557077622</v>
      </c>
      <c r="CH174" s="372">
        <f t="shared" si="230"/>
        <v>3373.658436213992</v>
      </c>
      <c r="CI174" s="371">
        <f t="shared" si="231"/>
        <v>3255.6242424242423</v>
      </c>
      <c r="CJ174" s="372">
        <f t="shared" si="232"/>
        <v>0</v>
      </c>
      <c r="CK174" s="371">
        <f t="shared" si="233"/>
        <v>0</v>
      </c>
      <c r="CL174" s="370">
        <f t="shared" si="234"/>
        <v>99062.389642416776</v>
      </c>
      <c r="CM174" s="371">
        <f t="shared" si="235"/>
        <v>105068.32199270959</v>
      </c>
      <c r="CN174" s="372">
        <f t="shared" si="236"/>
        <v>75578.717131474099</v>
      </c>
      <c r="CO174" s="371">
        <f t="shared" si="237"/>
        <v>76932.621722846437</v>
      </c>
      <c r="CP174" s="372">
        <f t="shared" si="238"/>
        <v>67531.418497109829</v>
      </c>
      <c r="CQ174" s="371">
        <f t="shared" si="239"/>
        <v>69163.948275862072</v>
      </c>
      <c r="CR174" s="372">
        <f t="shared" si="240"/>
        <v>43929.911894273129</v>
      </c>
      <c r="CS174" s="371">
        <f t="shared" si="241"/>
        <v>46194.986301369863</v>
      </c>
      <c r="CT174" s="372">
        <f t="shared" si="242"/>
        <v>30362.925925925927</v>
      </c>
      <c r="CU174" s="371">
        <f t="shared" si="243"/>
        <v>29300.618181818179</v>
      </c>
      <c r="CV174" s="372">
        <f t="shared" si="244"/>
        <v>0</v>
      </c>
      <c r="CW174" s="371">
        <f t="shared" si="245"/>
        <v>0</v>
      </c>
      <c r="CX174" s="372">
        <f t="shared" si="246"/>
        <v>71507.256076535356</v>
      </c>
      <c r="CY174" s="371">
        <f t="shared" si="247"/>
        <v>74393.753771545962</v>
      </c>
      <c r="CZ174" s="370">
        <f t="shared" si="248"/>
        <v>232</v>
      </c>
      <c r="DA174" s="371">
        <f t="shared" si="249"/>
        <v>236</v>
      </c>
      <c r="DB174" s="372">
        <f t="shared" si="250"/>
        <v>233</v>
      </c>
      <c r="DC174" s="371">
        <f t="shared" si="251"/>
        <v>249</v>
      </c>
      <c r="DD174" s="372">
        <f t="shared" si="252"/>
        <v>275</v>
      </c>
      <c r="DE174" s="371">
        <f t="shared" si="253"/>
        <v>276</v>
      </c>
      <c r="DF174" s="372">
        <f t="shared" si="254"/>
        <v>146</v>
      </c>
      <c r="DG174" s="371">
        <f t="shared" si="255"/>
        <v>140</v>
      </c>
      <c r="DH174" s="372">
        <f t="shared" si="256"/>
        <v>54</v>
      </c>
      <c r="DI174" s="371">
        <f t="shared" si="257"/>
        <v>55</v>
      </c>
      <c r="DJ174" s="372">
        <f t="shared" si="258"/>
        <v>0</v>
      </c>
      <c r="DK174" s="371">
        <f t="shared" si="259"/>
        <v>0</v>
      </c>
      <c r="DL174" s="372">
        <f t="shared" si="260"/>
        <v>940</v>
      </c>
      <c r="DM174" s="371">
        <f t="shared" si="261"/>
        <v>956</v>
      </c>
      <c r="DN174" s="370">
        <f t="shared" si="262"/>
        <v>22982474.397040691</v>
      </c>
      <c r="DO174" s="371">
        <f t="shared" si="263"/>
        <v>24796123.990279462</v>
      </c>
      <c r="DP174" s="372">
        <f t="shared" si="264"/>
        <v>17609841.091633465</v>
      </c>
      <c r="DQ174" s="371">
        <f t="shared" si="265"/>
        <v>19156222.808988761</v>
      </c>
      <c r="DR174" s="372">
        <f t="shared" si="266"/>
        <v>18571140.086705204</v>
      </c>
      <c r="DS174" s="371">
        <f t="shared" si="267"/>
        <v>19089249.724137932</v>
      </c>
      <c r="DT174" s="372">
        <f t="shared" si="268"/>
        <v>6413767.1365638766</v>
      </c>
      <c r="DU174" s="371">
        <f t="shared" si="269"/>
        <v>6467298.0821917811</v>
      </c>
      <c r="DV174" s="372">
        <f t="shared" si="270"/>
        <v>1639598</v>
      </c>
      <c r="DW174" s="371">
        <f t="shared" si="271"/>
        <v>1611533.9999999998</v>
      </c>
      <c r="DX174" s="372">
        <f t="shared" si="272"/>
        <v>0</v>
      </c>
      <c r="DY174" s="371">
        <f t="shared" si="273"/>
        <v>0</v>
      </c>
      <c r="DZ174" s="372">
        <f t="shared" si="274"/>
        <v>67216820.711943239</v>
      </c>
      <c r="EA174" s="371">
        <f t="shared" si="275"/>
        <v>71120428.605597943</v>
      </c>
    </row>
    <row r="175" spans="1:131">
      <c r="A175" s="482" t="s">
        <v>36</v>
      </c>
      <c r="B175" s="487" t="s">
        <v>516</v>
      </c>
      <c r="C175" s="484"/>
      <c r="D175" s="485">
        <v>176372</v>
      </c>
      <c r="E175" s="486">
        <v>1</v>
      </c>
      <c r="F175" s="419">
        <v>99</v>
      </c>
      <c r="G175" s="420">
        <v>103</v>
      </c>
      <c r="H175" s="419"/>
      <c r="I175" s="420"/>
      <c r="J175" s="419"/>
      <c r="K175" s="420"/>
      <c r="L175" s="419">
        <v>33</v>
      </c>
      <c r="M175" s="420">
        <v>35</v>
      </c>
      <c r="N175" s="419">
        <v>200</v>
      </c>
      <c r="O175" s="420">
        <v>178</v>
      </c>
      <c r="P175" s="419"/>
      <c r="Q175" s="420"/>
      <c r="R175" s="419"/>
      <c r="S175" s="420"/>
      <c r="T175" s="419">
        <v>21</v>
      </c>
      <c r="U175" s="420">
        <v>25</v>
      </c>
      <c r="V175" s="419">
        <v>200</v>
      </c>
      <c r="W175" s="420">
        <v>182</v>
      </c>
      <c r="X175" s="419"/>
      <c r="Y175" s="420"/>
      <c r="Z175" s="419"/>
      <c r="AA175" s="420"/>
      <c r="AB175" s="419">
        <v>13</v>
      </c>
      <c r="AC175" s="420">
        <v>10</v>
      </c>
      <c r="AD175" s="419">
        <v>133</v>
      </c>
      <c r="AE175" s="420">
        <v>135</v>
      </c>
      <c r="AF175" s="419"/>
      <c r="AG175" s="420"/>
      <c r="AH175" s="419"/>
      <c r="AI175" s="420"/>
      <c r="AJ175" s="419">
        <v>11</v>
      </c>
      <c r="AK175" s="420">
        <v>18</v>
      </c>
      <c r="AL175" s="419">
        <v>1</v>
      </c>
      <c r="AM175" s="420">
        <v>1</v>
      </c>
      <c r="AN175" s="419"/>
      <c r="AO175" s="420"/>
      <c r="AP175" s="419"/>
      <c r="AQ175" s="420"/>
      <c r="AR175" s="419">
        <v>1</v>
      </c>
      <c r="AS175" s="420">
        <v>2</v>
      </c>
      <c r="AT175" s="419"/>
      <c r="AU175" s="420"/>
      <c r="AV175" s="419"/>
      <c r="AW175" s="420"/>
      <c r="AX175" s="419"/>
      <c r="AY175" s="420"/>
      <c r="AZ175" s="419"/>
      <c r="BA175" s="421"/>
      <c r="BB175" s="422">
        <v>12347230</v>
      </c>
      <c r="BC175" s="420">
        <v>13526760</v>
      </c>
      <c r="BD175" s="419">
        <v>15351897</v>
      </c>
      <c r="BE175" s="420">
        <v>14900414</v>
      </c>
      <c r="BF175" s="419">
        <v>13497126</v>
      </c>
      <c r="BG175" s="420">
        <v>12610996</v>
      </c>
      <c r="BH175" s="419">
        <v>6868140</v>
      </c>
      <c r="BI175" s="420">
        <v>7611598</v>
      </c>
      <c r="BJ175" s="419">
        <v>121462</v>
      </c>
      <c r="BK175" s="420">
        <v>243475</v>
      </c>
      <c r="BL175" s="419"/>
      <c r="BM175" s="423"/>
      <c r="BN175" s="370">
        <f t="shared" si="210"/>
        <v>1287</v>
      </c>
      <c r="BO175" s="371">
        <f t="shared" si="211"/>
        <v>1347</v>
      </c>
      <c r="BP175" s="372">
        <f t="shared" si="212"/>
        <v>2052</v>
      </c>
      <c r="BQ175" s="371">
        <f t="shared" si="213"/>
        <v>1902</v>
      </c>
      <c r="BR175" s="372">
        <f t="shared" si="214"/>
        <v>1956</v>
      </c>
      <c r="BS175" s="371">
        <f t="shared" si="215"/>
        <v>1758</v>
      </c>
      <c r="BT175" s="372">
        <f t="shared" si="216"/>
        <v>1329</v>
      </c>
      <c r="BU175" s="371">
        <f t="shared" si="217"/>
        <v>1431</v>
      </c>
      <c r="BV175" s="372">
        <f t="shared" si="218"/>
        <v>21</v>
      </c>
      <c r="BW175" s="371">
        <f t="shared" si="219"/>
        <v>33</v>
      </c>
      <c r="BX175" s="372">
        <f t="shared" si="220"/>
        <v>0</v>
      </c>
      <c r="BY175" s="371">
        <f t="shared" si="221"/>
        <v>0</v>
      </c>
      <c r="BZ175" s="370">
        <f t="shared" si="222"/>
        <v>9593.8073038073035</v>
      </c>
      <c r="CA175" s="371">
        <f t="shared" si="223"/>
        <v>10042.138084632517</v>
      </c>
      <c r="CB175" s="372">
        <f t="shared" si="224"/>
        <v>7481.4312865497077</v>
      </c>
      <c r="CC175" s="371">
        <f t="shared" si="225"/>
        <v>7834.0767613038906</v>
      </c>
      <c r="CD175" s="372">
        <f t="shared" si="226"/>
        <v>6900.3711656441719</v>
      </c>
      <c r="CE175" s="371">
        <f t="shared" si="227"/>
        <v>7173.4903299203643</v>
      </c>
      <c r="CF175" s="372">
        <f t="shared" si="228"/>
        <v>5167.9006772009034</v>
      </c>
      <c r="CG175" s="371">
        <f t="shared" si="229"/>
        <v>5319.0761705101331</v>
      </c>
      <c r="CH175" s="372">
        <f t="shared" si="230"/>
        <v>5783.9047619047615</v>
      </c>
      <c r="CI175" s="371">
        <f t="shared" si="231"/>
        <v>7378.030303030303</v>
      </c>
      <c r="CJ175" s="372">
        <f t="shared" si="232"/>
        <v>0</v>
      </c>
      <c r="CK175" s="371">
        <f t="shared" si="233"/>
        <v>0</v>
      </c>
      <c r="CL175" s="370">
        <f t="shared" si="234"/>
        <v>86344.265734265733</v>
      </c>
      <c r="CM175" s="371">
        <f t="shared" si="235"/>
        <v>90379.242761692658</v>
      </c>
      <c r="CN175" s="372">
        <f t="shared" si="236"/>
        <v>67332.881578947374</v>
      </c>
      <c r="CO175" s="371">
        <f t="shared" si="237"/>
        <v>70506.690851735009</v>
      </c>
      <c r="CP175" s="372">
        <f t="shared" si="238"/>
        <v>62103.340490797549</v>
      </c>
      <c r="CQ175" s="371">
        <f t="shared" si="239"/>
        <v>64561.412969283279</v>
      </c>
      <c r="CR175" s="372">
        <f t="shared" si="240"/>
        <v>46511.106094808129</v>
      </c>
      <c r="CS175" s="371">
        <f t="shared" si="241"/>
        <v>47871.685534591197</v>
      </c>
      <c r="CT175" s="372">
        <f t="shared" si="242"/>
        <v>52055.142857142855</v>
      </c>
      <c r="CU175" s="371">
        <f t="shared" si="243"/>
        <v>66402.272727272721</v>
      </c>
      <c r="CV175" s="372">
        <f t="shared" si="244"/>
        <v>0</v>
      </c>
      <c r="CW175" s="371">
        <f t="shared" si="245"/>
        <v>0</v>
      </c>
      <c r="CX175" s="372">
        <f t="shared" si="246"/>
        <v>65038.948024967664</v>
      </c>
      <c r="CY175" s="371">
        <f t="shared" si="247"/>
        <v>67786.008329597171</v>
      </c>
      <c r="CZ175" s="370">
        <f t="shared" si="248"/>
        <v>132</v>
      </c>
      <c r="DA175" s="371">
        <f t="shared" si="249"/>
        <v>138</v>
      </c>
      <c r="DB175" s="372">
        <f t="shared" si="250"/>
        <v>221</v>
      </c>
      <c r="DC175" s="371">
        <f t="shared" si="251"/>
        <v>203</v>
      </c>
      <c r="DD175" s="372">
        <f t="shared" si="252"/>
        <v>213</v>
      </c>
      <c r="DE175" s="371">
        <f t="shared" si="253"/>
        <v>192</v>
      </c>
      <c r="DF175" s="372">
        <f t="shared" si="254"/>
        <v>144</v>
      </c>
      <c r="DG175" s="371">
        <f t="shared" si="255"/>
        <v>153</v>
      </c>
      <c r="DH175" s="372">
        <f t="shared" si="256"/>
        <v>2</v>
      </c>
      <c r="DI175" s="371">
        <f t="shared" si="257"/>
        <v>3</v>
      </c>
      <c r="DJ175" s="372">
        <f t="shared" si="258"/>
        <v>0</v>
      </c>
      <c r="DK175" s="371">
        <f t="shared" si="259"/>
        <v>0</v>
      </c>
      <c r="DL175" s="372">
        <f t="shared" si="260"/>
        <v>712</v>
      </c>
      <c r="DM175" s="371">
        <f t="shared" si="261"/>
        <v>689</v>
      </c>
      <c r="DN175" s="370">
        <f t="shared" si="262"/>
        <v>11397443.076923076</v>
      </c>
      <c r="DO175" s="371">
        <f t="shared" si="263"/>
        <v>12472335.501113586</v>
      </c>
      <c r="DP175" s="372">
        <f t="shared" si="264"/>
        <v>14880566.828947369</v>
      </c>
      <c r="DQ175" s="371">
        <f t="shared" si="265"/>
        <v>14312858.242902206</v>
      </c>
      <c r="DR175" s="372">
        <f t="shared" si="266"/>
        <v>13228011.524539879</v>
      </c>
      <c r="DS175" s="371">
        <f t="shared" si="267"/>
        <v>12395791.290102389</v>
      </c>
      <c r="DT175" s="372">
        <f t="shared" si="268"/>
        <v>6697599.2776523707</v>
      </c>
      <c r="DU175" s="371">
        <f t="shared" si="269"/>
        <v>7324367.886792453</v>
      </c>
      <c r="DV175" s="372">
        <f t="shared" si="270"/>
        <v>104110.28571428571</v>
      </c>
      <c r="DW175" s="371">
        <f t="shared" si="271"/>
        <v>199206.81818181818</v>
      </c>
      <c r="DX175" s="372">
        <f t="shared" si="272"/>
        <v>0</v>
      </c>
      <c r="DY175" s="371">
        <f t="shared" si="273"/>
        <v>0</v>
      </c>
      <c r="DZ175" s="372">
        <f t="shared" si="274"/>
        <v>46307730.993776977</v>
      </c>
      <c r="EA175" s="371">
        <f t="shared" si="275"/>
        <v>46704559.739092454</v>
      </c>
    </row>
    <row r="176" spans="1:131">
      <c r="A176" s="482" t="s">
        <v>36</v>
      </c>
      <c r="B176" s="487" t="s">
        <v>517</v>
      </c>
      <c r="C176" s="484"/>
      <c r="D176" s="485">
        <v>175856</v>
      </c>
      <c r="E176" s="486">
        <v>2</v>
      </c>
      <c r="F176" s="419">
        <v>45</v>
      </c>
      <c r="G176" s="420">
        <v>68</v>
      </c>
      <c r="H176" s="419"/>
      <c r="I176" s="420"/>
      <c r="J176" s="419"/>
      <c r="K176" s="420"/>
      <c r="L176" s="419">
        <v>13</v>
      </c>
      <c r="M176" s="420">
        <v>16</v>
      </c>
      <c r="N176" s="419">
        <v>76</v>
      </c>
      <c r="O176" s="420">
        <v>97</v>
      </c>
      <c r="P176" s="419"/>
      <c r="Q176" s="420"/>
      <c r="R176" s="419"/>
      <c r="S176" s="420"/>
      <c r="T176" s="419">
        <v>12</v>
      </c>
      <c r="U176" s="420">
        <v>14</v>
      </c>
      <c r="V176" s="419">
        <v>131</v>
      </c>
      <c r="W176" s="420">
        <v>106</v>
      </c>
      <c r="X176" s="419"/>
      <c r="Y176" s="420"/>
      <c r="Z176" s="419"/>
      <c r="AA176" s="420"/>
      <c r="AB176" s="419">
        <v>14</v>
      </c>
      <c r="AC176" s="420">
        <v>5</v>
      </c>
      <c r="AD176" s="419">
        <v>64</v>
      </c>
      <c r="AE176" s="420">
        <v>71</v>
      </c>
      <c r="AF176" s="419">
        <v>2</v>
      </c>
      <c r="AG176" s="420">
        <v>3</v>
      </c>
      <c r="AH176" s="419"/>
      <c r="AI176" s="420">
        <v>2</v>
      </c>
      <c r="AJ176" s="419">
        <v>3</v>
      </c>
      <c r="AK176" s="420">
        <v>3</v>
      </c>
      <c r="AL176" s="419">
        <v>19</v>
      </c>
      <c r="AM176" s="420">
        <v>1</v>
      </c>
      <c r="AN176" s="419">
        <v>1</v>
      </c>
      <c r="AO176" s="420"/>
      <c r="AP176" s="419"/>
      <c r="AQ176" s="420"/>
      <c r="AR176" s="419">
        <v>6</v>
      </c>
      <c r="AS176" s="420">
        <v>1</v>
      </c>
      <c r="AT176" s="419"/>
      <c r="AU176" s="420"/>
      <c r="AV176" s="419"/>
      <c r="AW176" s="420"/>
      <c r="AX176" s="419"/>
      <c r="AY176" s="420"/>
      <c r="AZ176" s="419"/>
      <c r="BA176" s="421"/>
      <c r="BB176" s="422">
        <v>4838494</v>
      </c>
      <c r="BC176" s="420">
        <v>6801826</v>
      </c>
      <c r="BD176" s="419">
        <v>6250761</v>
      </c>
      <c r="BE176" s="420">
        <v>7790183</v>
      </c>
      <c r="BF176" s="419">
        <v>9352494</v>
      </c>
      <c r="BG176" s="420">
        <v>6596975</v>
      </c>
      <c r="BH176" s="419">
        <v>3289569</v>
      </c>
      <c r="BI176" s="420">
        <v>3433132</v>
      </c>
      <c r="BJ176" s="419">
        <v>1617295</v>
      </c>
      <c r="BK176" s="420">
        <v>145506</v>
      </c>
      <c r="BL176" s="419"/>
      <c r="BM176" s="423"/>
      <c r="BN176" s="370">
        <f t="shared" si="210"/>
        <v>561</v>
      </c>
      <c r="BO176" s="371">
        <f t="shared" si="211"/>
        <v>804</v>
      </c>
      <c r="BP176" s="372">
        <f t="shared" si="212"/>
        <v>828</v>
      </c>
      <c r="BQ176" s="371">
        <f t="shared" si="213"/>
        <v>1041</v>
      </c>
      <c r="BR176" s="372">
        <f t="shared" si="214"/>
        <v>1347</v>
      </c>
      <c r="BS176" s="371">
        <f t="shared" si="215"/>
        <v>1014</v>
      </c>
      <c r="BT176" s="372">
        <f t="shared" si="216"/>
        <v>632</v>
      </c>
      <c r="BU176" s="371">
        <f t="shared" si="217"/>
        <v>727</v>
      </c>
      <c r="BV176" s="372">
        <f t="shared" si="218"/>
        <v>253</v>
      </c>
      <c r="BW176" s="371">
        <f t="shared" si="219"/>
        <v>21</v>
      </c>
      <c r="BX176" s="372">
        <f t="shared" si="220"/>
        <v>0</v>
      </c>
      <c r="BY176" s="371">
        <f t="shared" si="221"/>
        <v>0</v>
      </c>
      <c r="BZ176" s="370">
        <f t="shared" si="222"/>
        <v>8624.7664884135465</v>
      </c>
      <c r="CA176" s="371">
        <f t="shared" si="223"/>
        <v>8459.9825870646764</v>
      </c>
      <c r="CB176" s="372">
        <f t="shared" si="224"/>
        <v>7549.228260869565</v>
      </c>
      <c r="CC176" s="371">
        <f t="shared" si="225"/>
        <v>7483.3650336215178</v>
      </c>
      <c r="CD176" s="372">
        <f t="shared" si="226"/>
        <v>6943.2026726057902</v>
      </c>
      <c r="CE176" s="371">
        <f t="shared" si="227"/>
        <v>6505.8925049309664</v>
      </c>
      <c r="CF176" s="372">
        <f t="shared" si="228"/>
        <v>5205.0142405063289</v>
      </c>
      <c r="CG176" s="371">
        <f t="shared" si="229"/>
        <v>4722.3273727647866</v>
      </c>
      <c r="CH176" s="372">
        <f t="shared" si="230"/>
        <v>6392.470355731225</v>
      </c>
      <c r="CI176" s="371">
        <f t="shared" si="231"/>
        <v>6928.8571428571431</v>
      </c>
      <c r="CJ176" s="372">
        <f t="shared" si="232"/>
        <v>0</v>
      </c>
      <c r="CK176" s="371">
        <f t="shared" si="233"/>
        <v>0</v>
      </c>
      <c r="CL176" s="370">
        <f t="shared" si="234"/>
        <v>77622.898395721917</v>
      </c>
      <c r="CM176" s="371">
        <f t="shared" si="235"/>
        <v>76139.843283582086</v>
      </c>
      <c r="CN176" s="372">
        <f t="shared" si="236"/>
        <v>67943.054347826081</v>
      </c>
      <c r="CO176" s="371">
        <f t="shared" si="237"/>
        <v>67350.285302593664</v>
      </c>
      <c r="CP176" s="372">
        <f t="shared" si="238"/>
        <v>62488.82405345211</v>
      </c>
      <c r="CQ176" s="371">
        <f t="shared" si="239"/>
        <v>58553.032544378701</v>
      </c>
      <c r="CR176" s="372">
        <f t="shared" si="240"/>
        <v>46845.128164556962</v>
      </c>
      <c r="CS176" s="371">
        <f t="shared" si="241"/>
        <v>42500.946354883083</v>
      </c>
      <c r="CT176" s="372">
        <f t="shared" si="242"/>
        <v>57532.233201581024</v>
      </c>
      <c r="CU176" s="371">
        <f t="shared" si="243"/>
        <v>62359.71428571429</v>
      </c>
      <c r="CV176" s="372">
        <f t="shared" si="244"/>
        <v>0</v>
      </c>
      <c r="CW176" s="371">
        <f t="shared" si="245"/>
        <v>0</v>
      </c>
      <c r="CX176" s="372">
        <f t="shared" si="246"/>
        <v>62876.031823592377</v>
      </c>
      <c r="CY176" s="371">
        <f t="shared" si="247"/>
        <v>61636.458158764908</v>
      </c>
      <c r="CZ176" s="370">
        <f t="shared" si="248"/>
        <v>58</v>
      </c>
      <c r="DA176" s="371">
        <f t="shared" si="249"/>
        <v>84</v>
      </c>
      <c r="DB176" s="372">
        <f t="shared" si="250"/>
        <v>88</v>
      </c>
      <c r="DC176" s="371">
        <f t="shared" si="251"/>
        <v>111</v>
      </c>
      <c r="DD176" s="372">
        <f t="shared" si="252"/>
        <v>145</v>
      </c>
      <c r="DE176" s="371">
        <f t="shared" si="253"/>
        <v>111</v>
      </c>
      <c r="DF176" s="372">
        <f t="shared" si="254"/>
        <v>69</v>
      </c>
      <c r="DG176" s="371">
        <f t="shared" si="255"/>
        <v>79</v>
      </c>
      <c r="DH176" s="372">
        <f t="shared" si="256"/>
        <v>26</v>
      </c>
      <c r="DI176" s="371">
        <f t="shared" si="257"/>
        <v>2</v>
      </c>
      <c r="DJ176" s="372">
        <f t="shared" si="258"/>
        <v>0</v>
      </c>
      <c r="DK176" s="371">
        <f t="shared" si="259"/>
        <v>0</v>
      </c>
      <c r="DL176" s="372">
        <f t="shared" si="260"/>
        <v>386</v>
      </c>
      <c r="DM176" s="371">
        <f t="shared" si="261"/>
        <v>387</v>
      </c>
      <c r="DN176" s="370">
        <f t="shared" si="262"/>
        <v>4502128.106951871</v>
      </c>
      <c r="DO176" s="371">
        <f t="shared" si="263"/>
        <v>6395746.8358208956</v>
      </c>
      <c r="DP176" s="372">
        <f t="shared" si="264"/>
        <v>5978988.7826086953</v>
      </c>
      <c r="DQ176" s="371">
        <f t="shared" si="265"/>
        <v>7475881.668587897</v>
      </c>
      <c r="DR176" s="372">
        <f t="shared" si="266"/>
        <v>9060879.4877505563</v>
      </c>
      <c r="DS176" s="371">
        <f t="shared" si="267"/>
        <v>6499386.612426036</v>
      </c>
      <c r="DT176" s="372">
        <f t="shared" si="268"/>
        <v>3232313.8433544305</v>
      </c>
      <c r="DU176" s="371">
        <f t="shared" si="269"/>
        <v>3357574.7620357634</v>
      </c>
      <c r="DV176" s="372">
        <f t="shared" si="270"/>
        <v>1495838.0632411067</v>
      </c>
      <c r="DW176" s="371">
        <f t="shared" si="271"/>
        <v>124719.42857142858</v>
      </c>
      <c r="DX176" s="372">
        <f t="shared" si="272"/>
        <v>0</v>
      </c>
      <c r="DY176" s="371">
        <f t="shared" si="273"/>
        <v>0</v>
      </c>
      <c r="DZ176" s="372">
        <f t="shared" si="274"/>
        <v>24270148.283906657</v>
      </c>
      <c r="EA176" s="371">
        <f t="shared" si="275"/>
        <v>23853309.307442021</v>
      </c>
    </row>
    <row r="177" spans="1:131">
      <c r="A177" s="488" t="s">
        <v>36</v>
      </c>
      <c r="B177" s="483" t="s">
        <v>518</v>
      </c>
      <c r="C177" s="484" t="s">
        <v>523</v>
      </c>
      <c r="D177" s="485">
        <v>176017</v>
      </c>
      <c r="E177" s="486">
        <v>2</v>
      </c>
      <c r="F177" s="419">
        <v>111</v>
      </c>
      <c r="G177" s="420">
        <v>115</v>
      </c>
      <c r="H177" s="419"/>
      <c r="I177" s="420"/>
      <c r="J177" s="419"/>
      <c r="K177" s="420"/>
      <c r="L177" s="419">
        <v>101</v>
      </c>
      <c r="M177" s="420">
        <v>103</v>
      </c>
      <c r="N177" s="419">
        <v>187</v>
      </c>
      <c r="O177" s="420">
        <v>181</v>
      </c>
      <c r="P177" s="419"/>
      <c r="Q177" s="420"/>
      <c r="R177" s="419"/>
      <c r="S177" s="420"/>
      <c r="T177" s="419">
        <v>83</v>
      </c>
      <c r="U177" s="420">
        <v>89</v>
      </c>
      <c r="V177" s="419">
        <v>209</v>
      </c>
      <c r="W177" s="420">
        <v>212</v>
      </c>
      <c r="X177" s="419"/>
      <c r="Y177" s="420"/>
      <c r="Z177" s="419"/>
      <c r="AA177" s="420"/>
      <c r="AB177" s="419">
        <v>85</v>
      </c>
      <c r="AC177" s="420">
        <v>84</v>
      </c>
      <c r="AD177" s="419">
        <v>115</v>
      </c>
      <c r="AE177" s="420">
        <v>126</v>
      </c>
      <c r="AF177" s="419"/>
      <c r="AG177" s="420"/>
      <c r="AH177" s="419"/>
      <c r="AI177" s="420"/>
      <c r="AJ177" s="419">
        <v>52</v>
      </c>
      <c r="AK177" s="420">
        <v>61</v>
      </c>
      <c r="AL177" s="419">
        <v>23</v>
      </c>
      <c r="AM177" s="420">
        <v>28</v>
      </c>
      <c r="AN177" s="419"/>
      <c r="AO177" s="420"/>
      <c r="AP177" s="419"/>
      <c r="AQ177" s="420"/>
      <c r="AR177" s="419">
        <v>7</v>
      </c>
      <c r="AS177" s="420">
        <v>8</v>
      </c>
      <c r="AT177" s="419"/>
      <c r="AU177" s="420"/>
      <c r="AV177" s="419"/>
      <c r="AW177" s="420"/>
      <c r="AX177" s="419"/>
      <c r="AY177" s="420"/>
      <c r="AZ177" s="419"/>
      <c r="BA177" s="421"/>
      <c r="BB177" s="422">
        <v>27335701</v>
      </c>
      <c r="BC177" s="420">
        <v>28168413</v>
      </c>
      <c r="BD177" s="419">
        <v>25093336</v>
      </c>
      <c r="BE177" s="420">
        <v>26032614</v>
      </c>
      <c r="BF177" s="419">
        <v>23756520</v>
      </c>
      <c r="BG177" s="420">
        <v>24703787</v>
      </c>
      <c r="BH177" s="419">
        <v>8028194</v>
      </c>
      <c r="BI177" s="420">
        <v>9915672</v>
      </c>
      <c r="BJ177" s="419">
        <v>1673459</v>
      </c>
      <c r="BK177" s="420">
        <v>2016313</v>
      </c>
      <c r="BL177" s="419"/>
      <c r="BM177" s="423"/>
      <c r="BN177" s="370">
        <f t="shared" si="210"/>
        <v>2211</v>
      </c>
      <c r="BO177" s="371">
        <f t="shared" si="211"/>
        <v>2271</v>
      </c>
      <c r="BP177" s="372">
        <f t="shared" si="212"/>
        <v>2679</v>
      </c>
      <c r="BQ177" s="371">
        <f t="shared" si="213"/>
        <v>2697</v>
      </c>
      <c r="BR177" s="372">
        <f t="shared" si="214"/>
        <v>2901</v>
      </c>
      <c r="BS177" s="371">
        <f t="shared" si="215"/>
        <v>2916</v>
      </c>
      <c r="BT177" s="372">
        <f t="shared" si="216"/>
        <v>1659</v>
      </c>
      <c r="BU177" s="371">
        <f t="shared" si="217"/>
        <v>1866</v>
      </c>
      <c r="BV177" s="372">
        <f t="shared" si="218"/>
        <v>291</v>
      </c>
      <c r="BW177" s="371">
        <f t="shared" si="219"/>
        <v>348</v>
      </c>
      <c r="BX177" s="372">
        <f t="shared" si="220"/>
        <v>0</v>
      </c>
      <c r="BY177" s="371">
        <f t="shared" si="221"/>
        <v>0</v>
      </c>
      <c r="BZ177" s="370">
        <f t="shared" si="222"/>
        <v>12363.501130710087</v>
      </c>
      <c r="CA177" s="371">
        <f t="shared" si="223"/>
        <v>12403.528401585205</v>
      </c>
      <c r="CB177" s="372">
        <f t="shared" si="224"/>
        <v>9366.6801045166103</v>
      </c>
      <c r="CC177" s="371">
        <f t="shared" si="225"/>
        <v>9652.4338153503886</v>
      </c>
      <c r="CD177" s="372">
        <f t="shared" si="226"/>
        <v>8189.079627714581</v>
      </c>
      <c r="CE177" s="371">
        <f t="shared" si="227"/>
        <v>8471.8062414266115</v>
      </c>
      <c r="CF177" s="372">
        <f t="shared" si="228"/>
        <v>4839.176612417119</v>
      </c>
      <c r="CG177" s="371">
        <f t="shared" si="229"/>
        <v>5313.8649517684889</v>
      </c>
      <c r="CH177" s="372">
        <f t="shared" si="230"/>
        <v>5750.7182130584197</v>
      </c>
      <c r="CI177" s="371">
        <f t="shared" si="231"/>
        <v>5794.0028735632186</v>
      </c>
      <c r="CJ177" s="372">
        <f t="shared" si="232"/>
        <v>0</v>
      </c>
      <c r="CK177" s="371">
        <f t="shared" si="233"/>
        <v>0</v>
      </c>
      <c r="CL177" s="370">
        <f t="shared" si="234"/>
        <v>111271.51017639079</v>
      </c>
      <c r="CM177" s="371">
        <f t="shared" si="235"/>
        <v>111631.75561426685</v>
      </c>
      <c r="CN177" s="372">
        <f t="shared" si="236"/>
        <v>84300.120940649489</v>
      </c>
      <c r="CO177" s="371">
        <f t="shared" si="237"/>
        <v>86871.904338153501</v>
      </c>
      <c r="CP177" s="372">
        <f t="shared" si="238"/>
        <v>73701.716649431226</v>
      </c>
      <c r="CQ177" s="371">
        <f t="shared" si="239"/>
        <v>76246.256172839509</v>
      </c>
      <c r="CR177" s="372">
        <f t="shared" si="240"/>
        <v>43552.589511754071</v>
      </c>
      <c r="CS177" s="371">
        <f t="shared" si="241"/>
        <v>47824.784565916401</v>
      </c>
      <c r="CT177" s="372">
        <f t="shared" si="242"/>
        <v>51756.463917525776</v>
      </c>
      <c r="CU177" s="371">
        <f t="shared" si="243"/>
        <v>52146.025862068971</v>
      </c>
      <c r="CV177" s="372">
        <f t="shared" si="244"/>
        <v>0</v>
      </c>
      <c r="CW177" s="371">
        <f t="shared" si="245"/>
        <v>0</v>
      </c>
      <c r="CX177" s="372">
        <f t="shared" si="246"/>
        <v>78977.259889302863</v>
      </c>
      <c r="CY177" s="371">
        <f t="shared" si="247"/>
        <v>80616.20691880137</v>
      </c>
      <c r="CZ177" s="370">
        <f t="shared" si="248"/>
        <v>212</v>
      </c>
      <c r="DA177" s="371">
        <f t="shared" si="249"/>
        <v>218</v>
      </c>
      <c r="DB177" s="372">
        <f t="shared" si="250"/>
        <v>270</v>
      </c>
      <c r="DC177" s="371">
        <f t="shared" si="251"/>
        <v>270</v>
      </c>
      <c r="DD177" s="372">
        <f t="shared" si="252"/>
        <v>294</v>
      </c>
      <c r="DE177" s="371">
        <f t="shared" si="253"/>
        <v>296</v>
      </c>
      <c r="DF177" s="372">
        <f t="shared" si="254"/>
        <v>167</v>
      </c>
      <c r="DG177" s="371">
        <f t="shared" si="255"/>
        <v>187</v>
      </c>
      <c r="DH177" s="372">
        <f t="shared" si="256"/>
        <v>30</v>
      </c>
      <c r="DI177" s="371">
        <f t="shared" si="257"/>
        <v>36</v>
      </c>
      <c r="DJ177" s="372">
        <f t="shared" si="258"/>
        <v>0</v>
      </c>
      <c r="DK177" s="371">
        <f t="shared" si="259"/>
        <v>0</v>
      </c>
      <c r="DL177" s="372">
        <f t="shared" si="260"/>
        <v>973</v>
      </c>
      <c r="DM177" s="371">
        <f t="shared" si="261"/>
        <v>1007</v>
      </c>
      <c r="DN177" s="370">
        <f t="shared" si="262"/>
        <v>23589560.157394849</v>
      </c>
      <c r="DO177" s="371">
        <f t="shared" si="263"/>
        <v>24335722.723910172</v>
      </c>
      <c r="DP177" s="372">
        <f t="shared" si="264"/>
        <v>22761032.653975364</v>
      </c>
      <c r="DQ177" s="371">
        <f t="shared" si="265"/>
        <v>23455414.171301447</v>
      </c>
      <c r="DR177" s="372">
        <f t="shared" si="266"/>
        <v>21668304.694932781</v>
      </c>
      <c r="DS177" s="371">
        <f t="shared" si="267"/>
        <v>22568891.827160496</v>
      </c>
      <c r="DT177" s="372">
        <f t="shared" si="268"/>
        <v>7273282.4484629296</v>
      </c>
      <c r="DU177" s="371">
        <f t="shared" si="269"/>
        <v>8943234.7138263676</v>
      </c>
      <c r="DV177" s="372">
        <f t="shared" si="270"/>
        <v>1552693.9175257734</v>
      </c>
      <c r="DW177" s="371">
        <f t="shared" si="271"/>
        <v>1877256.931034483</v>
      </c>
      <c r="DX177" s="372">
        <f t="shared" si="272"/>
        <v>0</v>
      </c>
      <c r="DY177" s="371">
        <f t="shared" si="273"/>
        <v>0</v>
      </c>
      <c r="DZ177" s="372">
        <f t="shared" si="274"/>
        <v>76844873.872291684</v>
      </c>
      <c r="EA177" s="371">
        <f t="shared" si="275"/>
        <v>81180520.367232978</v>
      </c>
    </row>
    <row r="178" spans="1:131">
      <c r="A178" s="488" t="s">
        <v>36</v>
      </c>
      <c r="B178" s="487" t="s">
        <v>519</v>
      </c>
      <c r="C178" s="484"/>
      <c r="D178" s="485">
        <v>175342</v>
      </c>
      <c r="E178" s="486">
        <v>4</v>
      </c>
      <c r="F178" s="419">
        <v>37</v>
      </c>
      <c r="G178" s="420">
        <v>34</v>
      </c>
      <c r="H178" s="419"/>
      <c r="I178" s="420"/>
      <c r="J178" s="419"/>
      <c r="K178" s="420"/>
      <c r="L178" s="419">
        <v>5</v>
      </c>
      <c r="M178" s="420">
        <v>5</v>
      </c>
      <c r="N178" s="419">
        <v>23</v>
      </c>
      <c r="O178" s="420">
        <v>24</v>
      </c>
      <c r="P178" s="419"/>
      <c r="Q178" s="420"/>
      <c r="R178" s="419"/>
      <c r="S178" s="420"/>
      <c r="T178" s="419">
        <v>3</v>
      </c>
      <c r="U178" s="420">
        <v>3</v>
      </c>
      <c r="V178" s="419">
        <v>46</v>
      </c>
      <c r="W178" s="420">
        <v>48</v>
      </c>
      <c r="X178" s="419"/>
      <c r="Y178" s="420"/>
      <c r="Z178" s="419"/>
      <c r="AA178" s="420"/>
      <c r="AB178" s="419">
        <v>6</v>
      </c>
      <c r="AC178" s="420">
        <v>3</v>
      </c>
      <c r="AD178" s="419">
        <v>35</v>
      </c>
      <c r="AE178" s="420">
        <v>34</v>
      </c>
      <c r="AF178" s="419">
        <v>1</v>
      </c>
      <c r="AG178" s="420"/>
      <c r="AH178" s="419"/>
      <c r="AI178" s="420"/>
      <c r="AJ178" s="419">
        <v>6</v>
      </c>
      <c r="AK178" s="420">
        <v>6</v>
      </c>
      <c r="AL178" s="419"/>
      <c r="AM178" s="420"/>
      <c r="AN178" s="419"/>
      <c r="AO178" s="420"/>
      <c r="AP178" s="419"/>
      <c r="AQ178" s="420"/>
      <c r="AR178" s="419">
        <v>1</v>
      </c>
      <c r="AS178" s="420"/>
      <c r="AT178" s="419"/>
      <c r="AU178" s="420"/>
      <c r="AV178" s="419"/>
      <c r="AW178" s="420"/>
      <c r="AX178" s="419"/>
      <c r="AY178" s="420"/>
      <c r="AZ178" s="419"/>
      <c r="BA178" s="421"/>
      <c r="BB178" s="422">
        <v>3296035</v>
      </c>
      <c r="BC178" s="420">
        <v>3118221</v>
      </c>
      <c r="BD178" s="419">
        <v>1763945</v>
      </c>
      <c r="BE178" s="420">
        <v>1883059</v>
      </c>
      <c r="BF178" s="419">
        <v>3106541</v>
      </c>
      <c r="BG178" s="420">
        <v>2947578</v>
      </c>
      <c r="BH178" s="419">
        <v>1830252</v>
      </c>
      <c r="BI178" s="420">
        <v>1793580</v>
      </c>
      <c r="BJ178" s="419">
        <v>100000</v>
      </c>
      <c r="BK178" s="420"/>
      <c r="BL178" s="419"/>
      <c r="BM178" s="423"/>
      <c r="BN178" s="370">
        <f t="shared" si="210"/>
        <v>393</v>
      </c>
      <c r="BO178" s="371">
        <f t="shared" si="211"/>
        <v>366</v>
      </c>
      <c r="BP178" s="372">
        <f t="shared" si="212"/>
        <v>243</v>
      </c>
      <c r="BQ178" s="371">
        <f t="shared" si="213"/>
        <v>252</v>
      </c>
      <c r="BR178" s="372">
        <f t="shared" si="214"/>
        <v>486</v>
      </c>
      <c r="BS178" s="371">
        <f t="shared" si="215"/>
        <v>468</v>
      </c>
      <c r="BT178" s="372">
        <f t="shared" si="216"/>
        <v>397</v>
      </c>
      <c r="BU178" s="371">
        <f t="shared" si="217"/>
        <v>378</v>
      </c>
      <c r="BV178" s="372">
        <f t="shared" si="218"/>
        <v>12</v>
      </c>
      <c r="BW178" s="371">
        <f t="shared" si="219"/>
        <v>0</v>
      </c>
      <c r="BX178" s="372">
        <f t="shared" si="220"/>
        <v>0</v>
      </c>
      <c r="BY178" s="371">
        <f t="shared" si="221"/>
        <v>0</v>
      </c>
      <c r="BZ178" s="370">
        <f t="shared" si="222"/>
        <v>8386.8575063613225</v>
      </c>
      <c r="CA178" s="371">
        <f t="shared" si="223"/>
        <v>8519.7295081967204</v>
      </c>
      <c r="CB178" s="372">
        <f t="shared" si="224"/>
        <v>7259.0329218106999</v>
      </c>
      <c r="CC178" s="371">
        <f t="shared" si="225"/>
        <v>7472.4563492063489</v>
      </c>
      <c r="CD178" s="372">
        <f t="shared" si="226"/>
        <v>6392.0596707818931</v>
      </c>
      <c r="CE178" s="371">
        <f t="shared" si="227"/>
        <v>6298.2435897435898</v>
      </c>
      <c r="CF178" s="372">
        <f t="shared" si="228"/>
        <v>4610.2065491183876</v>
      </c>
      <c r="CG178" s="371">
        <f t="shared" si="229"/>
        <v>4744.9206349206352</v>
      </c>
      <c r="CH178" s="372">
        <f t="shared" si="230"/>
        <v>8333.3333333333339</v>
      </c>
      <c r="CI178" s="371">
        <f t="shared" si="231"/>
        <v>0</v>
      </c>
      <c r="CJ178" s="372">
        <f t="shared" si="232"/>
        <v>0</v>
      </c>
      <c r="CK178" s="371">
        <f t="shared" si="233"/>
        <v>0</v>
      </c>
      <c r="CL178" s="370">
        <f t="shared" si="234"/>
        <v>75481.717557251905</v>
      </c>
      <c r="CM178" s="371">
        <f t="shared" si="235"/>
        <v>76677.56557377048</v>
      </c>
      <c r="CN178" s="372">
        <f t="shared" si="236"/>
        <v>65331.296296296299</v>
      </c>
      <c r="CO178" s="371">
        <f t="shared" si="237"/>
        <v>67252.107142857145</v>
      </c>
      <c r="CP178" s="372">
        <f t="shared" si="238"/>
        <v>57528.537037037036</v>
      </c>
      <c r="CQ178" s="371">
        <f t="shared" si="239"/>
        <v>56684.192307692312</v>
      </c>
      <c r="CR178" s="372">
        <f t="shared" si="240"/>
        <v>41491.85894206549</v>
      </c>
      <c r="CS178" s="371">
        <f t="shared" si="241"/>
        <v>42704.285714285717</v>
      </c>
      <c r="CT178" s="372">
        <f t="shared" si="242"/>
        <v>75000</v>
      </c>
      <c r="CU178" s="371">
        <f t="shared" si="243"/>
        <v>0</v>
      </c>
      <c r="CV178" s="372">
        <f t="shared" si="244"/>
        <v>0</v>
      </c>
      <c r="CW178" s="371">
        <f t="shared" si="245"/>
        <v>0</v>
      </c>
      <c r="CX178" s="372">
        <f t="shared" si="246"/>
        <v>59374.158543564175</v>
      </c>
      <c r="CY178" s="371">
        <f t="shared" si="247"/>
        <v>59906.35150635623</v>
      </c>
      <c r="CZ178" s="370">
        <f t="shared" si="248"/>
        <v>42</v>
      </c>
      <c r="DA178" s="371">
        <f t="shared" si="249"/>
        <v>39</v>
      </c>
      <c r="DB178" s="372">
        <f t="shared" si="250"/>
        <v>26</v>
      </c>
      <c r="DC178" s="371">
        <f t="shared" si="251"/>
        <v>27</v>
      </c>
      <c r="DD178" s="372">
        <f t="shared" si="252"/>
        <v>52</v>
      </c>
      <c r="DE178" s="371">
        <f t="shared" si="253"/>
        <v>51</v>
      </c>
      <c r="DF178" s="372">
        <f t="shared" si="254"/>
        <v>42</v>
      </c>
      <c r="DG178" s="371">
        <f t="shared" si="255"/>
        <v>40</v>
      </c>
      <c r="DH178" s="372">
        <f t="shared" si="256"/>
        <v>1</v>
      </c>
      <c r="DI178" s="371">
        <f t="shared" si="257"/>
        <v>0</v>
      </c>
      <c r="DJ178" s="372">
        <f t="shared" si="258"/>
        <v>0</v>
      </c>
      <c r="DK178" s="371">
        <f t="shared" si="259"/>
        <v>0</v>
      </c>
      <c r="DL178" s="372">
        <f t="shared" si="260"/>
        <v>163</v>
      </c>
      <c r="DM178" s="371">
        <f t="shared" si="261"/>
        <v>157</v>
      </c>
      <c r="DN178" s="370">
        <f t="shared" si="262"/>
        <v>3170232.1374045801</v>
      </c>
      <c r="DO178" s="371">
        <f t="shared" si="263"/>
        <v>2990425.0573770488</v>
      </c>
      <c r="DP178" s="372">
        <f t="shared" si="264"/>
        <v>1698613.7037037038</v>
      </c>
      <c r="DQ178" s="371">
        <f t="shared" si="265"/>
        <v>1815806.892857143</v>
      </c>
      <c r="DR178" s="372">
        <f t="shared" si="266"/>
        <v>2991483.9259259258</v>
      </c>
      <c r="DS178" s="371">
        <f t="shared" si="267"/>
        <v>2890893.807692308</v>
      </c>
      <c r="DT178" s="372">
        <f t="shared" si="268"/>
        <v>1742658.0755667505</v>
      </c>
      <c r="DU178" s="371">
        <f t="shared" si="269"/>
        <v>1708171.4285714286</v>
      </c>
      <c r="DV178" s="372">
        <f t="shared" si="270"/>
        <v>75000</v>
      </c>
      <c r="DW178" s="371">
        <f t="shared" si="271"/>
        <v>0</v>
      </c>
      <c r="DX178" s="372">
        <f t="shared" si="272"/>
        <v>0</v>
      </c>
      <c r="DY178" s="371">
        <f t="shared" si="273"/>
        <v>0</v>
      </c>
      <c r="DZ178" s="372">
        <f t="shared" si="274"/>
        <v>9677987.8426009603</v>
      </c>
      <c r="EA178" s="371">
        <f t="shared" si="275"/>
        <v>9405297.1864979286</v>
      </c>
    </row>
    <row r="179" spans="1:131">
      <c r="A179" s="488" t="s">
        <v>36</v>
      </c>
      <c r="B179" s="487" t="s">
        <v>520</v>
      </c>
      <c r="C179" s="484" t="s">
        <v>524</v>
      </c>
      <c r="D179" s="485">
        <v>175616</v>
      </c>
      <c r="E179" s="486">
        <v>4</v>
      </c>
      <c r="F179" s="419">
        <v>15</v>
      </c>
      <c r="G179" s="420">
        <v>15</v>
      </c>
      <c r="H179" s="419"/>
      <c r="I179" s="420"/>
      <c r="J179" s="419"/>
      <c r="K179" s="420"/>
      <c r="L179" s="419">
        <v>14</v>
      </c>
      <c r="M179" s="420">
        <v>5</v>
      </c>
      <c r="N179" s="419">
        <v>35</v>
      </c>
      <c r="O179" s="420">
        <v>32</v>
      </c>
      <c r="P179" s="419"/>
      <c r="Q179" s="420"/>
      <c r="R179" s="419"/>
      <c r="S179" s="420"/>
      <c r="T179" s="419">
        <v>7</v>
      </c>
      <c r="U179" s="420">
        <v>6</v>
      </c>
      <c r="V179" s="419">
        <v>55</v>
      </c>
      <c r="W179" s="420">
        <v>57</v>
      </c>
      <c r="X179" s="419"/>
      <c r="Y179" s="420">
        <v>2</v>
      </c>
      <c r="Z179" s="419"/>
      <c r="AA179" s="420"/>
      <c r="AB179" s="419">
        <v>9</v>
      </c>
      <c r="AC179" s="420">
        <v>5</v>
      </c>
      <c r="AD179" s="419">
        <v>40</v>
      </c>
      <c r="AE179" s="420">
        <v>36</v>
      </c>
      <c r="AF179" s="419"/>
      <c r="AG179" s="420">
        <v>1</v>
      </c>
      <c r="AH179" s="419"/>
      <c r="AI179" s="420"/>
      <c r="AJ179" s="419">
        <v>8</v>
      </c>
      <c r="AK179" s="420">
        <v>2</v>
      </c>
      <c r="AL179" s="419"/>
      <c r="AM179" s="420"/>
      <c r="AN179" s="419"/>
      <c r="AO179" s="420"/>
      <c r="AP179" s="419"/>
      <c r="AQ179" s="420"/>
      <c r="AR179" s="419"/>
      <c r="AS179" s="420"/>
      <c r="AT179" s="419"/>
      <c r="AU179" s="420"/>
      <c r="AV179" s="419"/>
      <c r="AW179" s="420"/>
      <c r="AX179" s="419"/>
      <c r="AY179" s="420"/>
      <c r="AZ179" s="419"/>
      <c r="BA179" s="421"/>
      <c r="BB179" s="422">
        <v>2090615</v>
      </c>
      <c r="BC179" s="420">
        <v>1495015</v>
      </c>
      <c r="BD179" s="419">
        <v>2438744</v>
      </c>
      <c r="BE179" s="420">
        <v>2402458</v>
      </c>
      <c r="BF179" s="419">
        <v>3556835</v>
      </c>
      <c r="BG179" s="420">
        <v>3584281</v>
      </c>
      <c r="BH179" s="419">
        <v>2317652</v>
      </c>
      <c r="BI179" s="420">
        <v>2020803</v>
      </c>
      <c r="BJ179" s="419" t="s">
        <v>7</v>
      </c>
      <c r="BK179" s="420"/>
      <c r="BL179" s="419"/>
      <c r="BM179" s="423"/>
      <c r="BN179" s="370">
        <f t="shared" si="210"/>
        <v>303</v>
      </c>
      <c r="BO179" s="371">
        <f t="shared" si="211"/>
        <v>195</v>
      </c>
      <c r="BP179" s="372">
        <f t="shared" si="212"/>
        <v>399</v>
      </c>
      <c r="BQ179" s="371">
        <f t="shared" si="213"/>
        <v>360</v>
      </c>
      <c r="BR179" s="372">
        <f t="shared" si="214"/>
        <v>603</v>
      </c>
      <c r="BS179" s="371">
        <f t="shared" si="215"/>
        <v>593</v>
      </c>
      <c r="BT179" s="372">
        <f t="shared" si="216"/>
        <v>456</v>
      </c>
      <c r="BU179" s="371">
        <f t="shared" si="217"/>
        <v>358</v>
      </c>
      <c r="BV179" s="372">
        <f t="shared" si="218"/>
        <v>0</v>
      </c>
      <c r="BW179" s="371">
        <f t="shared" si="219"/>
        <v>0</v>
      </c>
      <c r="BX179" s="372">
        <f t="shared" si="220"/>
        <v>0</v>
      </c>
      <c r="BY179" s="371">
        <f t="shared" si="221"/>
        <v>0</v>
      </c>
      <c r="BZ179" s="370">
        <f t="shared" si="222"/>
        <v>6899.7194719471945</v>
      </c>
      <c r="CA179" s="371">
        <f t="shared" si="223"/>
        <v>7666.7435897435898</v>
      </c>
      <c r="CB179" s="372">
        <f t="shared" si="224"/>
        <v>6112.1403508771928</v>
      </c>
      <c r="CC179" s="371">
        <f t="shared" si="225"/>
        <v>6673.4944444444445</v>
      </c>
      <c r="CD179" s="372">
        <f t="shared" si="226"/>
        <v>5898.5655058043121</v>
      </c>
      <c r="CE179" s="371">
        <f t="shared" si="227"/>
        <v>6044.3187183811133</v>
      </c>
      <c r="CF179" s="372">
        <f t="shared" si="228"/>
        <v>5082.5701754385964</v>
      </c>
      <c r="CG179" s="371">
        <f t="shared" si="229"/>
        <v>5644.7011173184355</v>
      </c>
      <c r="CH179" s="372">
        <f t="shared" si="230"/>
        <v>0</v>
      </c>
      <c r="CI179" s="371">
        <f t="shared" si="231"/>
        <v>0</v>
      </c>
      <c r="CJ179" s="372">
        <f t="shared" si="232"/>
        <v>0</v>
      </c>
      <c r="CK179" s="371">
        <f t="shared" si="233"/>
        <v>0</v>
      </c>
      <c r="CL179" s="370">
        <f t="shared" si="234"/>
        <v>62097.475247524751</v>
      </c>
      <c r="CM179" s="371">
        <f t="shared" si="235"/>
        <v>69000.692307692312</v>
      </c>
      <c r="CN179" s="372">
        <f t="shared" si="236"/>
        <v>55009.263157894733</v>
      </c>
      <c r="CO179" s="371">
        <f t="shared" si="237"/>
        <v>60061.45</v>
      </c>
      <c r="CP179" s="372">
        <f t="shared" si="238"/>
        <v>53087.089552238809</v>
      </c>
      <c r="CQ179" s="371">
        <f t="shared" si="239"/>
        <v>54398.868465430016</v>
      </c>
      <c r="CR179" s="372">
        <f t="shared" si="240"/>
        <v>45743.131578947367</v>
      </c>
      <c r="CS179" s="371">
        <f t="shared" si="241"/>
        <v>50802.310055865921</v>
      </c>
      <c r="CT179" s="372">
        <f t="shared" si="242"/>
        <v>0</v>
      </c>
      <c r="CU179" s="371">
        <f t="shared" si="243"/>
        <v>0</v>
      </c>
      <c r="CV179" s="372">
        <f t="shared" si="244"/>
        <v>0</v>
      </c>
      <c r="CW179" s="371">
        <f t="shared" si="245"/>
        <v>0</v>
      </c>
      <c r="CX179" s="372">
        <f t="shared" si="246"/>
        <v>53029.83542045112</v>
      </c>
      <c r="CY179" s="371">
        <f t="shared" si="247"/>
        <v>56678.053541118868</v>
      </c>
      <c r="CZ179" s="370">
        <f t="shared" si="248"/>
        <v>29</v>
      </c>
      <c r="DA179" s="371">
        <f t="shared" si="249"/>
        <v>20</v>
      </c>
      <c r="DB179" s="372">
        <f t="shared" si="250"/>
        <v>42</v>
      </c>
      <c r="DC179" s="371">
        <f t="shared" si="251"/>
        <v>38</v>
      </c>
      <c r="DD179" s="372">
        <f t="shared" si="252"/>
        <v>64</v>
      </c>
      <c r="DE179" s="371">
        <f t="shared" si="253"/>
        <v>64</v>
      </c>
      <c r="DF179" s="372">
        <f t="shared" si="254"/>
        <v>48</v>
      </c>
      <c r="DG179" s="371">
        <f t="shared" si="255"/>
        <v>39</v>
      </c>
      <c r="DH179" s="372">
        <f t="shared" si="256"/>
        <v>0</v>
      </c>
      <c r="DI179" s="371">
        <f t="shared" si="257"/>
        <v>0</v>
      </c>
      <c r="DJ179" s="372">
        <f t="shared" si="258"/>
        <v>0</v>
      </c>
      <c r="DK179" s="371">
        <f t="shared" si="259"/>
        <v>0</v>
      </c>
      <c r="DL179" s="372">
        <f t="shared" si="260"/>
        <v>183</v>
      </c>
      <c r="DM179" s="371">
        <f t="shared" si="261"/>
        <v>161</v>
      </c>
      <c r="DN179" s="370">
        <f t="shared" si="262"/>
        <v>1800826.7821782178</v>
      </c>
      <c r="DO179" s="371">
        <f t="shared" si="263"/>
        <v>1380013.8461538462</v>
      </c>
      <c r="DP179" s="372">
        <f t="shared" si="264"/>
        <v>2310389.0526315789</v>
      </c>
      <c r="DQ179" s="371">
        <f t="shared" si="265"/>
        <v>2282335.1</v>
      </c>
      <c r="DR179" s="372">
        <f t="shared" si="266"/>
        <v>3397573.7313432838</v>
      </c>
      <c r="DS179" s="371">
        <f t="shared" si="267"/>
        <v>3481527.581787521</v>
      </c>
      <c r="DT179" s="372">
        <f t="shared" si="268"/>
        <v>2195670.3157894737</v>
      </c>
      <c r="DU179" s="371">
        <f t="shared" si="269"/>
        <v>1981290.0921787708</v>
      </c>
      <c r="DV179" s="372">
        <f t="shared" si="270"/>
        <v>0</v>
      </c>
      <c r="DW179" s="371">
        <f t="shared" si="271"/>
        <v>0</v>
      </c>
      <c r="DX179" s="372">
        <f t="shared" si="272"/>
        <v>0</v>
      </c>
      <c r="DY179" s="371">
        <f t="shared" si="273"/>
        <v>0</v>
      </c>
      <c r="DZ179" s="372">
        <f t="shared" si="274"/>
        <v>9704459.8819425553</v>
      </c>
      <c r="EA179" s="371">
        <f t="shared" si="275"/>
        <v>9125166.6201201379</v>
      </c>
    </row>
    <row r="180" spans="1:131">
      <c r="A180" s="488" t="s">
        <v>36</v>
      </c>
      <c r="B180" s="483" t="s">
        <v>521</v>
      </c>
      <c r="C180" s="484"/>
      <c r="D180" s="485">
        <v>176044</v>
      </c>
      <c r="E180" s="486">
        <v>4</v>
      </c>
      <c r="F180" s="419">
        <v>12</v>
      </c>
      <c r="G180" s="420">
        <v>14</v>
      </c>
      <c r="H180" s="419"/>
      <c r="I180" s="420"/>
      <c r="J180" s="419"/>
      <c r="K180" s="420"/>
      <c r="L180" s="419"/>
      <c r="M180" s="420"/>
      <c r="N180" s="419">
        <v>33</v>
      </c>
      <c r="O180" s="420">
        <v>30</v>
      </c>
      <c r="P180" s="419">
        <v>1</v>
      </c>
      <c r="Q180" s="420"/>
      <c r="R180" s="419"/>
      <c r="S180" s="420"/>
      <c r="T180" s="419"/>
      <c r="U180" s="420">
        <v>1</v>
      </c>
      <c r="V180" s="419">
        <v>42</v>
      </c>
      <c r="W180" s="420">
        <v>40</v>
      </c>
      <c r="X180" s="419">
        <v>4</v>
      </c>
      <c r="Y180" s="420">
        <v>4</v>
      </c>
      <c r="Z180" s="419"/>
      <c r="AA180" s="420"/>
      <c r="AB180" s="419">
        <v>4</v>
      </c>
      <c r="AC180" s="420">
        <v>3</v>
      </c>
      <c r="AD180" s="419">
        <v>17</v>
      </c>
      <c r="AE180" s="420">
        <v>23</v>
      </c>
      <c r="AF180" s="419">
        <v>1</v>
      </c>
      <c r="AG180" s="420">
        <v>2</v>
      </c>
      <c r="AH180" s="419"/>
      <c r="AI180" s="420"/>
      <c r="AJ180" s="419">
        <v>1</v>
      </c>
      <c r="AK180" s="420">
        <v>1</v>
      </c>
      <c r="AL180" s="419"/>
      <c r="AM180" s="420"/>
      <c r="AN180" s="419"/>
      <c r="AO180" s="420"/>
      <c r="AP180" s="419"/>
      <c r="AQ180" s="420"/>
      <c r="AR180" s="419"/>
      <c r="AS180" s="420"/>
      <c r="AT180" s="419"/>
      <c r="AU180" s="420"/>
      <c r="AV180" s="419"/>
      <c r="AW180" s="420"/>
      <c r="AX180" s="419"/>
      <c r="AY180" s="420"/>
      <c r="AZ180" s="419"/>
      <c r="BA180" s="421"/>
      <c r="BB180" s="422">
        <v>783893</v>
      </c>
      <c r="BC180" s="420">
        <v>913654</v>
      </c>
      <c r="BD180" s="419">
        <v>1904511</v>
      </c>
      <c r="BE180" s="420">
        <v>1791217</v>
      </c>
      <c r="BF180" s="419">
        <v>2584285</v>
      </c>
      <c r="BG180" s="420">
        <v>2475796</v>
      </c>
      <c r="BH180" s="419">
        <v>794126</v>
      </c>
      <c r="BI180" s="420">
        <v>1126795</v>
      </c>
      <c r="BJ180" s="419"/>
      <c r="BK180" s="420"/>
      <c r="BL180" s="419"/>
      <c r="BM180" s="423"/>
      <c r="BN180" s="370">
        <f t="shared" si="210"/>
        <v>108</v>
      </c>
      <c r="BO180" s="371">
        <f t="shared" si="211"/>
        <v>126</v>
      </c>
      <c r="BP180" s="372">
        <f t="shared" si="212"/>
        <v>307</v>
      </c>
      <c r="BQ180" s="371">
        <f t="shared" si="213"/>
        <v>282</v>
      </c>
      <c r="BR180" s="372">
        <f t="shared" si="214"/>
        <v>466</v>
      </c>
      <c r="BS180" s="371">
        <f t="shared" si="215"/>
        <v>436</v>
      </c>
      <c r="BT180" s="372">
        <f t="shared" si="216"/>
        <v>175</v>
      </c>
      <c r="BU180" s="371">
        <f t="shared" si="217"/>
        <v>239</v>
      </c>
      <c r="BV180" s="372">
        <f t="shared" si="218"/>
        <v>0</v>
      </c>
      <c r="BW180" s="371">
        <f t="shared" si="219"/>
        <v>0</v>
      </c>
      <c r="BX180" s="372">
        <f t="shared" si="220"/>
        <v>0</v>
      </c>
      <c r="BY180" s="371">
        <f t="shared" si="221"/>
        <v>0</v>
      </c>
      <c r="BZ180" s="370">
        <f t="shared" si="222"/>
        <v>7258.2685185185182</v>
      </c>
      <c r="CA180" s="371">
        <f t="shared" si="223"/>
        <v>7251.2222222222226</v>
      </c>
      <c r="CB180" s="372">
        <f t="shared" si="224"/>
        <v>6203.6188925081433</v>
      </c>
      <c r="CC180" s="371">
        <f t="shared" si="225"/>
        <v>6351.833333333333</v>
      </c>
      <c r="CD180" s="372">
        <f t="shared" si="226"/>
        <v>5545.6759656652357</v>
      </c>
      <c r="CE180" s="371">
        <f t="shared" si="227"/>
        <v>5678.4311926605506</v>
      </c>
      <c r="CF180" s="372">
        <f t="shared" si="228"/>
        <v>4537.8628571428571</v>
      </c>
      <c r="CG180" s="371">
        <f t="shared" si="229"/>
        <v>4714.6234309623433</v>
      </c>
      <c r="CH180" s="372">
        <f t="shared" si="230"/>
        <v>0</v>
      </c>
      <c r="CI180" s="371">
        <f t="shared" si="231"/>
        <v>0</v>
      </c>
      <c r="CJ180" s="372">
        <f t="shared" si="232"/>
        <v>0</v>
      </c>
      <c r="CK180" s="371">
        <f t="shared" si="233"/>
        <v>0</v>
      </c>
      <c r="CL180" s="370">
        <f t="shared" si="234"/>
        <v>65324.416666666664</v>
      </c>
      <c r="CM180" s="371">
        <f t="shared" si="235"/>
        <v>65261</v>
      </c>
      <c r="CN180" s="372">
        <f t="shared" si="236"/>
        <v>55832.570032573291</v>
      </c>
      <c r="CO180" s="371">
        <f t="shared" si="237"/>
        <v>57166.5</v>
      </c>
      <c r="CP180" s="372">
        <f t="shared" si="238"/>
        <v>49911.083690987121</v>
      </c>
      <c r="CQ180" s="371">
        <f t="shared" si="239"/>
        <v>51105.880733944956</v>
      </c>
      <c r="CR180" s="372">
        <f t="shared" si="240"/>
        <v>40840.765714285713</v>
      </c>
      <c r="CS180" s="371">
        <f t="shared" si="241"/>
        <v>42431.610878661086</v>
      </c>
      <c r="CT180" s="372">
        <f t="shared" si="242"/>
        <v>0</v>
      </c>
      <c r="CU180" s="371">
        <f t="shared" si="243"/>
        <v>0</v>
      </c>
      <c r="CV180" s="372">
        <f t="shared" si="244"/>
        <v>0</v>
      </c>
      <c r="CW180" s="371">
        <f t="shared" si="245"/>
        <v>0</v>
      </c>
      <c r="CX180" s="372">
        <f t="shared" si="246"/>
        <v>51771.557515028493</v>
      </c>
      <c r="CY180" s="371">
        <f t="shared" si="247"/>
        <v>52466.218452038993</v>
      </c>
      <c r="CZ180" s="370">
        <f t="shared" si="248"/>
        <v>12</v>
      </c>
      <c r="DA180" s="371">
        <f t="shared" si="249"/>
        <v>14</v>
      </c>
      <c r="DB180" s="372">
        <f t="shared" si="250"/>
        <v>34</v>
      </c>
      <c r="DC180" s="371">
        <f t="shared" si="251"/>
        <v>31</v>
      </c>
      <c r="DD180" s="372">
        <f t="shared" si="252"/>
        <v>50</v>
      </c>
      <c r="DE180" s="371">
        <f t="shared" si="253"/>
        <v>47</v>
      </c>
      <c r="DF180" s="372">
        <f t="shared" si="254"/>
        <v>19</v>
      </c>
      <c r="DG180" s="371">
        <f t="shared" si="255"/>
        <v>26</v>
      </c>
      <c r="DH180" s="372">
        <f t="shared" si="256"/>
        <v>0</v>
      </c>
      <c r="DI180" s="371">
        <f t="shared" si="257"/>
        <v>0</v>
      </c>
      <c r="DJ180" s="372">
        <f t="shared" si="258"/>
        <v>0</v>
      </c>
      <c r="DK180" s="371">
        <f t="shared" si="259"/>
        <v>0</v>
      </c>
      <c r="DL180" s="372">
        <f t="shared" si="260"/>
        <v>115</v>
      </c>
      <c r="DM180" s="371">
        <f t="shared" si="261"/>
        <v>118</v>
      </c>
      <c r="DN180" s="370">
        <f t="shared" si="262"/>
        <v>783893</v>
      </c>
      <c r="DO180" s="371">
        <f t="shared" si="263"/>
        <v>913654</v>
      </c>
      <c r="DP180" s="372">
        <f t="shared" si="264"/>
        <v>1898307.3811074919</v>
      </c>
      <c r="DQ180" s="371">
        <f t="shared" si="265"/>
        <v>1772161.5</v>
      </c>
      <c r="DR180" s="372">
        <f t="shared" si="266"/>
        <v>2495554.1845493559</v>
      </c>
      <c r="DS180" s="371">
        <f t="shared" si="267"/>
        <v>2401976.3944954127</v>
      </c>
      <c r="DT180" s="372">
        <f t="shared" si="268"/>
        <v>775974.54857142852</v>
      </c>
      <c r="DU180" s="371">
        <f t="shared" si="269"/>
        <v>1103221.8828451883</v>
      </c>
      <c r="DV180" s="372">
        <f t="shared" si="270"/>
        <v>0</v>
      </c>
      <c r="DW180" s="371">
        <f t="shared" si="271"/>
        <v>0</v>
      </c>
      <c r="DX180" s="372">
        <f t="shared" si="272"/>
        <v>0</v>
      </c>
      <c r="DY180" s="371">
        <f t="shared" si="273"/>
        <v>0</v>
      </c>
      <c r="DZ180" s="372">
        <f t="shared" si="274"/>
        <v>5953729.1142282765</v>
      </c>
      <c r="EA180" s="371">
        <f t="shared" si="275"/>
        <v>6191013.7773406012</v>
      </c>
    </row>
    <row r="181" spans="1:131">
      <c r="A181" s="488" t="s">
        <v>36</v>
      </c>
      <c r="B181" s="487" t="s">
        <v>522</v>
      </c>
      <c r="C181" s="484"/>
      <c r="D181" s="485">
        <v>176035</v>
      </c>
      <c r="E181" s="486">
        <v>5</v>
      </c>
      <c r="F181" s="419">
        <v>23</v>
      </c>
      <c r="G181" s="420">
        <v>24</v>
      </c>
      <c r="H181" s="419">
        <v>3</v>
      </c>
      <c r="I181" s="420">
        <v>3</v>
      </c>
      <c r="J181" s="419">
        <v>6</v>
      </c>
      <c r="K181" s="420">
        <v>7</v>
      </c>
      <c r="L181" s="419">
        <v>2</v>
      </c>
      <c r="M181" s="420">
        <v>1</v>
      </c>
      <c r="N181" s="419">
        <v>17</v>
      </c>
      <c r="O181" s="420">
        <v>14</v>
      </c>
      <c r="P181" s="419">
        <v>3</v>
      </c>
      <c r="Q181" s="420">
        <v>5</v>
      </c>
      <c r="R181" s="419">
        <v>3</v>
      </c>
      <c r="S181" s="420">
        <v>2</v>
      </c>
      <c r="T181" s="419">
        <v>1</v>
      </c>
      <c r="U181" s="420">
        <v>2</v>
      </c>
      <c r="V181" s="419">
        <v>24</v>
      </c>
      <c r="W181" s="420">
        <v>25</v>
      </c>
      <c r="X181" s="419">
        <v>5</v>
      </c>
      <c r="Y181" s="420">
        <v>4</v>
      </c>
      <c r="Z181" s="419">
        <v>1</v>
      </c>
      <c r="AA181" s="420">
        <v>1</v>
      </c>
      <c r="AB181" s="419">
        <v>5</v>
      </c>
      <c r="AC181" s="420">
        <v>8</v>
      </c>
      <c r="AD181" s="419">
        <v>26</v>
      </c>
      <c r="AE181" s="420">
        <v>26</v>
      </c>
      <c r="AF181" s="419">
        <v>7</v>
      </c>
      <c r="AG181" s="420">
        <v>7</v>
      </c>
      <c r="AH181" s="419">
        <v>1</v>
      </c>
      <c r="AI181" s="420">
        <v>1</v>
      </c>
      <c r="AJ181" s="419">
        <v>11</v>
      </c>
      <c r="AK181" s="420">
        <v>7</v>
      </c>
      <c r="AL181" s="419"/>
      <c r="AM181" s="420"/>
      <c r="AN181" s="419"/>
      <c r="AO181" s="420"/>
      <c r="AP181" s="419"/>
      <c r="AQ181" s="420"/>
      <c r="AR181" s="419"/>
      <c r="AS181" s="420"/>
      <c r="AT181" s="419"/>
      <c r="AU181" s="420"/>
      <c r="AV181" s="419"/>
      <c r="AW181" s="420"/>
      <c r="AX181" s="419"/>
      <c r="AY181" s="420"/>
      <c r="AZ181" s="419"/>
      <c r="BA181" s="421"/>
      <c r="BB181" s="422">
        <v>2311043</v>
      </c>
      <c r="BC181" s="420">
        <v>2394268</v>
      </c>
      <c r="BD181" s="419">
        <v>1458800</v>
      </c>
      <c r="BE181" s="420">
        <v>1464416</v>
      </c>
      <c r="BF181" s="419">
        <v>1904361</v>
      </c>
      <c r="BG181" s="420">
        <v>2132165</v>
      </c>
      <c r="BH181" s="419">
        <v>2463291</v>
      </c>
      <c r="BI181" s="420">
        <v>2254303</v>
      </c>
      <c r="BJ181" s="419"/>
      <c r="BK181" s="420"/>
      <c r="BL181" s="419"/>
      <c r="BM181" s="423"/>
      <c r="BN181" s="370">
        <f t="shared" si="210"/>
        <v>327</v>
      </c>
      <c r="BO181" s="371">
        <f t="shared" si="211"/>
        <v>335</v>
      </c>
      <c r="BP181" s="372">
        <f t="shared" si="212"/>
        <v>228</v>
      </c>
      <c r="BQ181" s="371">
        <f t="shared" si="213"/>
        <v>222</v>
      </c>
      <c r="BR181" s="372">
        <f t="shared" si="214"/>
        <v>337</v>
      </c>
      <c r="BS181" s="371">
        <f t="shared" si="215"/>
        <v>372</v>
      </c>
      <c r="BT181" s="372">
        <f t="shared" si="216"/>
        <v>447</v>
      </c>
      <c r="BU181" s="371">
        <f t="shared" si="217"/>
        <v>399</v>
      </c>
      <c r="BV181" s="372">
        <f t="shared" si="218"/>
        <v>0</v>
      </c>
      <c r="BW181" s="371">
        <f t="shared" si="219"/>
        <v>0</v>
      </c>
      <c r="BX181" s="372">
        <f t="shared" si="220"/>
        <v>0</v>
      </c>
      <c r="BY181" s="371">
        <f t="shared" si="221"/>
        <v>0</v>
      </c>
      <c r="BZ181" s="370">
        <f t="shared" si="222"/>
        <v>7067.4097859327221</v>
      </c>
      <c r="CA181" s="371">
        <f t="shared" si="223"/>
        <v>7147.0686567164175</v>
      </c>
      <c r="CB181" s="372">
        <f t="shared" si="224"/>
        <v>6398.2456140350878</v>
      </c>
      <c r="CC181" s="371">
        <f t="shared" si="225"/>
        <v>6596.468468468468</v>
      </c>
      <c r="CD181" s="372">
        <f t="shared" si="226"/>
        <v>5650.922848664688</v>
      </c>
      <c r="CE181" s="371">
        <f t="shared" si="227"/>
        <v>5731.6263440860212</v>
      </c>
      <c r="CF181" s="372">
        <f t="shared" si="228"/>
        <v>5510.7181208053689</v>
      </c>
      <c r="CG181" s="371">
        <f t="shared" si="229"/>
        <v>5649.8822055137844</v>
      </c>
      <c r="CH181" s="372">
        <f t="shared" si="230"/>
        <v>0</v>
      </c>
      <c r="CI181" s="371">
        <f t="shared" si="231"/>
        <v>0</v>
      </c>
      <c r="CJ181" s="372">
        <f t="shared" si="232"/>
        <v>0</v>
      </c>
      <c r="CK181" s="371">
        <f t="shared" si="233"/>
        <v>0</v>
      </c>
      <c r="CL181" s="370">
        <f t="shared" si="234"/>
        <v>63606.6880733945</v>
      </c>
      <c r="CM181" s="371">
        <f t="shared" si="235"/>
        <v>64323.617910447756</v>
      </c>
      <c r="CN181" s="372">
        <f t="shared" si="236"/>
        <v>57584.210526315786</v>
      </c>
      <c r="CO181" s="371">
        <f t="shared" si="237"/>
        <v>59368.216216216213</v>
      </c>
      <c r="CP181" s="372">
        <f t="shared" si="238"/>
        <v>50858.305637982194</v>
      </c>
      <c r="CQ181" s="371">
        <f t="shared" si="239"/>
        <v>51584.63709677419</v>
      </c>
      <c r="CR181" s="372">
        <f t="shared" si="240"/>
        <v>49596.463087248318</v>
      </c>
      <c r="CS181" s="371">
        <f t="shared" si="241"/>
        <v>50848.939849624061</v>
      </c>
      <c r="CT181" s="372">
        <f t="shared" si="242"/>
        <v>0</v>
      </c>
      <c r="CU181" s="371">
        <f t="shared" si="243"/>
        <v>0</v>
      </c>
      <c r="CV181" s="372">
        <f t="shared" si="244"/>
        <v>0</v>
      </c>
      <c r="CW181" s="371">
        <f t="shared" si="245"/>
        <v>0</v>
      </c>
      <c r="CX181" s="372">
        <f t="shared" si="246"/>
        <v>54757.463647699587</v>
      </c>
      <c r="CY181" s="371">
        <f t="shared" si="247"/>
        <v>55925.681338325907</v>
      </c>
      <c r="CZ181" s="370">
        <f t="shared" si="248"/>
        <v>34</v>
      </c>
      <c r="DA181" s="371">
        <f t="shared" si="249"/>
        <v>35</v>
      </c>
      <c r="DB181" s="372">
        <f t="shared" si="250"/>
        <v>24</v>
      </c>
      <c r="DC181" s="371">
        <f t="shared" si="251"/>
        <v>23</v>
      </c>
      <c r="DD181" s="372">
        <f t="shared" si="252"/>
        <v>35</v>
      </c>
      <c r="DE181" s="371">
        <f t="shared" si="253"/>
        <v>38</v>
      </c>
      <c r="DF181" s="372">
        <f t="shared" si="254"/>
        <v>45</v>
      </c>
      <c r="DG181" s="371">
        <f t="shared" si="255"/>
        <v>41</v>
      </c>
      <c r="DH181" s="372">
        <f t="shared" si="256"/>
        <v>0</v>
      </c>
      <c r="DI181" s="371">
        <f t="shared" si="257"/>
        <v>0</v>
      </c>
      <c r="DJ181" s="372">
        <f t="shared" si="258"/>
        <v>0</v>
      </c>
      <c r="DK181" s="371">
        <f t="shared" si="259"/>
        <v>0</v>
      </c>
      <c r="DL181" s="372">
        <f t="shared" si="260"/>
        <v>138</v>
      </c>
      <c r="DM181" s="371">
        <f t="shared" si="261"/>
        <v>137</v>
      </c>
      <c r="DN181" s="370">
        <f t="shared" si="262"/>
        <v>2162627.3944954132</v>
      </c>
      <c r="DO181" s="371">
        <f t="shared" si="263"/>
        <v>2251326.6268656715</v>
      </c>
      <c r="DP181" s="372">
        <f t="shared" si="264"/>
        <v>1382021.0526315789</v>
      </c>
      <c r="DQ181" s="371">
        <f t="shared" si="265"/>
        <v>1365468.9729729728</v>
      </c>
      <c r="DR181" s="372">
        <f t="shared" si="266"/>
        <v>1780040.6973293768</v>
      </c>
      <c r="DS181" s="371">
        <f t="shared" si="267"/>
        <v>1960216.2096774192</v>
      </c>
      <c r="DT181" s="372">
        <f t="shared" si="268"/>
        <v>2231840.8389261742</v>
      </c>
      <c r="DU181" s="371">
        <f t="shared" si="269"/>
        <v>2084806.5338345864</v>
      </c>
      <c r="DV181" s="372">
        <f t="shared" si="270"/>
        <v>0</v>
      </c>
      <c r="DW181" s="371">
        <f t="shared" si="271"/>
        <v>0</v>
      </c>
      <c r="DX181" s="372">
        <f t="shared" si="272"/>
        <v>0</v>
      </c>
      <c r="DY181" s="371">
        <f t="shared" si="273"/>
        <v>0</v>
      </c>
      <c r="DZ181" s="372">
        <f t="shared" si="274"/>
        <v>7556529.9833825426</v>
      </c>
      <c r="EA181" s="371">
        <f t="shared" si="275"/>
        <v>7661818.3433506489</v>
      </c>
    </row>
    <row r="182" spans="1:131">
      <c r="A182" s="472" t="s">
        <v>37</v>
      </c>
      <c r="B182" s="473" t="s">
        <v>500</v>
      </c>
      <c r="C182" s="474"/>
      <c r="D182" s="475">
        <v>199193</v>
      </c>
      <c r="E182" s="476">
        <v>1</v>
      </c>
      <c r="F182" s="419">
        <v>395</v>
      </c>
      <c r="G182" s="420">
        <v>440</v>
      </c>
      <c r="H182" s="419">
        <v>0</v>
      </c>
      <c r="I182" s="420">
        <v>0</v>
      </c>
      <c r="J182" s="419">
        <v>0</v>
      </c>
      <c r="K182" s="420">
        <v>0</v>
      </c>
      <c r="L182" s="419">
        <v>94</v>
      </c>
      <c r="M182" s="420">
        <v>216</v>
      </c>
      <c r="N182" s="419">
        <v>317</v>
      </c>
      <c r="O182" s="420">
        <v>362</v>
      </c>
      <c r="P182" s="419">
        <v>0</v>
      </c>
      <c r="Q182" s="420">
        <v>0</v>
      </c>
      <c r="R182" s="419">
        <v>0</v>
      </c>
      <c r="S182" s="420">
        <v>0</v>
      </c>
      <c r="T182" s="419">
        <v>65</v>
      </c>
      <c r="U182" s="420">
        <v>123</v>
      </c>
      <c r="V182" s="419">
        <v>198</v>
      </c>
      <c r="W182" s="420">
        <v>284</v>
      </c>
      <c r="X182" s="419">
        <v>0</v>
      </c>
      <c r="Y182" s="420">
        <v>0</v>
      </c>
      <c r="Z182" s="419">
        <v>0</v>
      </c>
      <c r="AA182" s="420">
        <v>0</v>
      </c>
      <c r="AB182" s="419">
        <v>54</v>
      </c>
      <c r="AC182" s="420">
        <v>73</v>
      </c>
      <c r="AD182" s="419">
        <v>0</v>
      </c>
      <c r="AE182" s="420">
        <v>0</v>
      </c>
      <c r="AF182" s="419">
        <v>0</v>
      </c>
      <c r="AG182" s="420">
        <v>0</v>
      </c>
      <c r="AH182" s="419">
        <v>0</v>
      </c>
      <c r="AI182" s="420">
        <v>0</v>
      </c>
      <c r="AJ182" s="419">
        <v>1</v>
      </c>
      <c r="AK182" s="420">
        <v>0</v>
      </c>
      <c r="AL182" s="419">
        <v>278</v>
      </c>
      <c r="AM182" s="420">
        <v>155</v>
      </c>
      <c r="AN182" s="419">
        <v>0</v>
      </c>
      <c r="AO182" s="420">
        <v>0</v>
      </c>
      <c r="AP182" s="419">
        <v>0</v>
      </c>
      <c r="AQ182" s="420">
        <v>0</v>
      </c>
      <c r="AR182" s="419">
        <v>442</v>
      </c>
      <c r="AS182" s="420">
        <v>49</v>
      </c>
      <c r="AT182" s="419"/>
      <c r="AU182" s="420"/>
      <c r="AV182" s="419"/>
      <c r="AW182" s="420"/>
      <c r="AX182" s="419"/>
      <c r="AY182" s="420"/>
      <c r="AZ182" s="419"/>
      <c r="BA182" s="421"/>
      <c r="BB182" s="422">
        <v>62918859</v>
      </c>
      <c r="BC182" s="420">
        <v>85933967</v>
      </c>
      <c r="BD182" s="419">
        <v>34761959</v>
      </c>
      <c r="BE182" s="420">
        <v>45008370</v>
      </c>
      <c r="BF182" s="419">
        <v>20603490</v>
      </c>
      <c r="BG182" s="420">
        <v>29045103</v>
      </c>
      <c r="BH182" s="419">
        <v>105000</v>
      </c>
      <c r="BI182" s="420">
        <v>0</v>
      </c>
      <c r="BJ182" s="419">
        <v>38297396</v>
      </c>
      <c r="BK182" s="420">
        <v>11051580</v>
      </c>
      <c r="BL182" s="419"/>
      <c r="BM182" s="423"/>
      <c r="BN182" s="370">
        <f t="shared" si="210"/>
        <v>4683</v>
      </c>
      <c r="BO182" s="371">
        <f t="shared" si="211"/>
        <v>6552</v>
      </c>
      <c r="BP182" s="372">
        <f t="shared" si="212"/>
        <v>3633</v>
      </c>
      <c r="BQ182" s="371">
        <f t="shared" si="213"/>
        <v>4734</v>
      </c>
      <c r="BR182" s="372">
        <f t="shared" si="214"/>
        <v>2430</v>
      </c>
      <c r="BS182" s="371">
        <f t="shared" si="215"/>
        <v>3432</v>
      </c>
      <c r="BT182" s="372">
        <f t="shared" si="216"/>
        <v>12</v>
      </c>
      <c r="BU182" s="371">
        <f t="shared" si="217"/>
        <v>0</v>
      </c>
      <c r="BV182" s="372">
        <f t="shared" si="218"/>
        <v>7806</v>
      </c>
      <c r="BW182" s="371">
        <f t="shared" si="219"/>
        <v>1983</v>
      </c>
      <c r="BX182" s="372">
        <f t="shared" si="220"/>
        <v>0</v>
      </c>
      <c r="BY182" s="371">
        <f t="shared" si="221"/>
        <v>0</v>
      </c>
      <c r="BZ182" s="370">
        <f t="shared" si="222"/>
        <v>13435.588084561179</v>
      </c>
      <c r="CA182" s="371">
        <f t="shared" si="223"/>
        <v>13115.684829059828</v>
      </c>
      <c r="CB182" s="372">
        <f t="shared" si="224"/>
        <v>9568.3894852738777</v>
      </c>
      <c r="CC182" s="371">
        <f t="shared" si="225"/>
        <v>9507.471482889734</v>
      </c>
      <c r="CD182" s="372">
        <f t="shared" si="226"/>
        <v>8478.8024691358023</v>
      </c>
      <c r="CE182" s="371">
        <f t="shared" si="227"/>
        <v>8463.0253496503501</v>
      </c>
      <c r="CF182" s="372">
        <f t="shared" si="228"/>
        <v>8750</v>
      </c>
      <c r="CG182" s="371">
        <f t="shared" si="229"/>
        <v>0</v>
      </c>
      <c r="CH182" s="372">
        <f t="shared" si="230"/>
        <v>4906.1486036382266</v>
      </c>
      <c r="CI182" s="371">
        <f t="shared" si="231"/>
        <v>5573.1618759455368</v>
      </c>
      <c r="CJ182" s="372">
        <f t="shared" si="232"/>
        <v>0</v>
      </c>
      <c r="CK182" s="371">
        <f t="shared" si="233"/>
        <v>0</v>
      </c>
      <c r="CL182" s="370">
        <f t="shared" si="234"/>
        <v>120920.29276105062</v>
      </c>
      <c r="CM182" s="371">
        <f t="shared" si="235"/>
        <v>118041.16346153845</v>
      </c>
      <c r="CN182" s="372">
        <f t="shared" si="236"/>
        <v>86115.505367464895</v>
      </c>
      <c r="CO182" s="371">
        <f t="shared" si="237"/>
        <v>85567.243346007599</v>
      </c>
      <c r="CP182" s="372">
        <f t="shared" si="238"/>
        <v>76309.222222222219</v>
      </c>
      <c r="CQ182" s="371">
        <f t="shared" si="239"/>
        <v>76167.228146853158</v>
      </c>
      <c r="CR182" s="372">
        <f t="shared" si="240"/>
        <v>78750</v>
      </c>
      <c r="CS182" s="371">
        <f t="shared" si="241"/>
        <v>0</v>
      </c>
      <c r="CT182" s="372">
        <f t="shared" si="242"/>
        <v>44155.33743274404</v>
      </c>
      <c r="CU182" s="371">
        <f t="shared" si="243"/>
        <v>50158.456883509833</v>
      </c>
      <c r="CV182" s="372">
        <f t="shared" si="244"/>
        <v>0</v>
      </c>
      <c r="CW182" s="371">
        <f t="shared" si="245"/>
        <v>0</v>
      </c>
      <c r="CX182" s="372">
        <f t="shared" si="246"/>
        <v>77617.496291811854</v>
      </c>
      <c r="CY182" s="371">
        <f t="shared" si="247"/>
        <v>91867.885961366337</v>
      </c>
      <c r="CZ182" s="370">
        <f t="shared" si="248"/>
        <v>489</v>
      </c>
      <c r="DA182" s="371">
        <f t="shared" si="249"/>
        <v>656</v>
      </c>
      <c r="DB182" s="372">
        <f t="shared" si="250"/>
        <v>382</v>
      </c>
      <c r="DC182" s="371">
        <f t="shared" si="251"/>
        <v>485</v>
      </c>
      <c r="DD182" s="372">
        <f t="shared" si="252"/>
        <v>252</v>
      </c>
      <c r="DE182" s="371">
        <f t="shared" si="253"/>
        <v>357</v>
      </c>
      <c r="DF182" s="372">
        <f t="shared" si="254"/>
        <v>1</v>
      </c>
      <c r="DG182" s="371">
        <f t="shared" si="255"/>
        <v>0</v>
      </c>
      <c r="DH182" s="372">
        <f t="shared" si="256"/>
        <v>720</v>
      </c>
      <c r="DI182" s="371">
        <f t="shared" si="257"/>
        <v>204</v>
      </c>
      <c r="DJ182" s="372">
        <f t="shared" si="258"/>
        <v>0</v>
      </c>
      <c r="DK182" s="371">
        <f t="shared" si="259"/>
        <v>0</v>
      </c>
      <c r="DL182" s="372">
        <f t="shared" si="260"/>
        <v>1844</v>
      </c>
      <c r="DM182" s="371">
        <f t="shared" si="261"/>
        <v>1702</v>
      </c>
      <c r="DN182" s="370">
        <f t="shared" si="262"/>
        <v>59130023.160153754</v>
      </c>
      <c r="DO182" s="371">
        <f t="shared" si="263"/>
        <v>77435003.230769232</v>
      </c>
      <c r="DP182" s="372">
        <f t="shared" si="264"/>
        <v>32896123.050371591</v>
      </c>
      <c r="DQ182" s="371">
        <f t="shared" si="265"/>
        <v>41500113.022813685</v>
      </c>
      <c r="DR182" s="372">
        <f t="shared" si="266"/>
        <v>19229924</v>
      </c>
      <c r="DS182" s="371">
        <f t="shared" si="267"/>
        <v>27191700.448426578</v>
      </c>
      <c r="DT182" s="372">
        <f t="shared" si="268"/>
        <v>78750</v>
      </c>
      <c r="DU182" s="371">
        <f t="shared" si="269"/>
        <v>0</v>
      </c>
      <c r="DV182" s="372">
        <f t="shared" si="270"/>
        <v>31791842.951575708</v>
      </c>
      <c r="DW182" s="371">
        <f t="shared" si="271"/>
        <v>10232325.204236006</v>
      </c>
      <c r="DX182" s="372">
        <f t="shared" si="272"/>
        <v>0</v>
      </c>
      <c r="DY182" s="371">
        <f t="shared" si="273"/>
        <v>0</v>
      </c>
      <c r="DZ182" s="372">
        <f t="shared" si="274"/>
        <v>143126663.16210106</v>
      </c>
      <c r="EA182" s="371">
        <f t="shared" si="275"/>
        <v>156359141.9062455</v>
      </c>
    </row>
    <row r="183" spans="1:131">
      <c r="A183" s="477" t="s">
        <v>37</v>
      </c>
      <c r="B183" s="473" t="s">
        <v>501</v>
      </c>
      <c r="C183" s="474"/>
      <c r="D183" s="475">
        <v>199120</v>
      </c>
      <c r="E183" s="476">
        <v>1</v>
      </c>
      <c r="F183" s="419">
        <v>432</v>
      </c>
      <c r="G183" s="420">
        <v>412</v>
      </c>
      <c r="H183" s="419">
        <v>0</v>
      </c>
      <c r="I183" s="420">
        <v>0</v>
      </c>
      <c r="J183" s="419">
        <v>0</v>
      </c>
      <c r="K183" s="420">
        <v>0</v>
      </c>
      <c r="L183" s="419">
        <v>94</v>
      </c>
      <c r="M183" s="420">
        <v>91</v>
      </c>
      <c r="N183" s="419">
        <v>283</v>
      </c>
      <c r="O183" s="420">
        <v>259</v>
      </c>
      <c r="P183" s="419">
        <v>0</v>
      </c>
      <c r="Q183" s="420">
        <v>0</v>
      </c>
      <c r="R183" s="419">
        <v>0</v>
      </c>
      <c r="S183" s="420">
        <v>0</v>
      </c>
      <c r="T183" s="419">
        <v>81</v>
      </c>
      <c r="U183" s="420">
        <v>92</v>
      </c>
      <c r="V183" s="419">
        <v>252</v>
      </c>
      <c r="W183" s="420">
        <v>258</v>
      </c>
      <c r="X183" s="419">
        <v>0</v>
      </c>
      <c r="Y183" s="420">
        <v>0</v>
      </c>
      <c r="Z183" s="419">
        <v>0</v>
      </c>
      <c r="AA183" s="420">
        <v>0</v>
      </c>
      <c r="AB183" s="419">
        <v>54</v>
      </c>
      <c r="AC183" s="420">
        <v>67</v>
      </c>
      <c r="AD183" s="419">
        <v>5</v>
      </c>
      <c r="AE183" s="420">
        <v>3</v>
      </c>
      <c r="AF183" s="419">
        <v>0</v>
      </c>
      <c r="AG183" s="420">
        <v>0</v>
      </c>
      <c r="AH183" s="419">
        <v>0</v>
      </c>
      <c r="AI183" s="420">
        <v>0</v>
      </c>
      <c r="AJ183" s="419">
        <v>0</v>
      </c>
      <c r="AK183" s="420">
        <v>0</v>
      </c>
      <c r="AL183" s="419">
        <v>254</v>
      </c>
      <c r="AM183" s="420">
        <v>192</v>
      </c>
      <c r="AN183" s="419">
        <v>0</v>
      </c>
      <c r="AO183" s="420">
        <v>0</v>
      </c>
      <c r="AP183" s="419">
        <v>0</v>
      </c>
      <c r="AQ183" s="420">
        <v>0</v>
      </c>
      <c r="AR183" s="419">
        <v>252</v>
      </c>
      <c r="AS183" s="420">
        <v>110</v>
      </c>
      <c r="AT183" s="419"/>
      <c r="AU183" s="420"/>
      <c r="AV183" s="419"/>
      <c r="AW183" s="420"/>
      <c r="AX183" s="419"/>
      <c r="AY183" s="420"/>
      <c r="AZ183" s="419"/>
      <c r="BA183" s="421"/>
      <c r="BB183" s="422">
        <v>80200898</v>
      </c>
      <c r="BC183" s="420">
        <v>78834805</v>
      </c>
      <c r="BD183" s="419">
        <v>37897226</v>
      </c>
      <c r="BE183" s="420">
        <v>37992363</v>
      </c>
      <c r="BF183" s="419">
        <v>26828327</v>
      </c>
      <c r="BG183" s="420">
        <v>29567421</v>
      </c>
      <c r="BH183" s="419">
        <v>546000</v>
      </c>
      <c r="BI183" s="420">
        <v>445000</v>
      </c>
      <c r="BJ183" s="419">
        <v>37680981</v>
      </c>
      <c r="BK183" s="420">
        <v>23642185</v>
      </c>
      <c r="BL183" s="419"/>
      <c r="BM183" s="423"/>
      <c r="BN183" s="370">
        <f t="shared" si="210"/>
        <v>5016</v>
      </c>
      <c r="BO183" s="371">
        <f t="shared" si="211"/>
        <v>4800</v>
      </c>
      <c r="BP183" s="372">
        <f t="shared" si="212"/>
        <v>3519</v>
      </c>
      <c r="BQ183" s="371">
        <f t="shared" si="213"/>
        <v>3435</v>
      </c>
      <c r="BR183" s="372">
        <f t="shared" si="214"/>
        <v>2916</v>
      </c>
      <c r="BS183" s="371">
        <f t="shared" si="215"/>
        <v>3126</v>
      </c>
      <c r="BT183" s="372">
        <f t="shared" si="216"/>
        <v>45</v>
      </c>
      <c r="BU183" s="371">
        <f t="shared" si="217"/>
        <v>27</v>
      </c>
      <c r="BV183" s="372">
        <f t="shared" si="218"/>
        <v>5310</v>
      </c>
      <c r="BW183" s="371">
        <f t="shared" si="219"/>
        <v>3048</v>
      </c>
      <c r="BX183" s="372">
        <f t="shared" si="220"/>
        <v>0</v>
      </c>
      <c r="BY183" s="371">
        <f t="shared" si="221"/>
        <v>0</v>
      </c>
      <c r="BZ183" s="370">
        <f t="shared" si="222"/>
        <v>15989.014752791069</v>
      </c>
      <c r="CA183" s="371">
        <f t="shared" si="223"/>
        <v>16423.917708333334</v>
      </c>
      <c r="CB183" s="372">
        <f t="shared" si="224"/>
        <v>10769.316851378233</v>
      </c>
      <c r="CC183" s="371">
        <f t="shared" si="225"/>
        <v>11060.367685589519</v>
      </c>
      <c r="CD183" s="372">
        <f t="shared" si="226"/>
        <v>9200.3864883401911</v>
      </c>
      <c r="CE183" s="371">
        <f t="shared" si="227"/>
        <v>9458.5479846449143</v>
      </c>
      <c r="CF183" s="372">
        <f t="shared" si="228"/>
        <v>12133.333333333334</v>
      </c>
      <c r="CG183" s="371">
        <f t="shared" si="229"/>
        <v>16481.481481481482</v>
      </c>
      <c r="CH183" s="372">
        <f t="shared" si="230"/>
        <v>7096.2299435028244</v>
      </c>
      <c r="CI183" s="371">
        <f t="shared" si="231"/>
        <v>7756.6223753280838</v>
      </c>
      <c r="CJ183" s="372">
        <f t="shared" si="232"/>
        <v>0</v>
      </c>
      <c r="CK183" s="371">
        <f t="shared" si="233"/>
        <v>0</v>
      </c>
      <c r="CL183" s="370">
        <f t="shared" si="234"/>
        <v>143901.13277511962</v>
      </c>
      <c r="CM183" s="371">
        <f t="shared" si="235"/>
        <v>147815.25937500002</v>
      </c>
      <c r="CN183" s="372">
        <f t="shared" si="236"/>
        <v>96923.851662404093</v>
      </c>
      <c r="CO183" s="371">
        <f t="shared" si="237"/>
        <v>99543.309170305671</v>
      </c>
      <c r="CP183" s="372">
        <f t="shared" si="238"/>
        <v>82803.478395061713</v>
      </c>
      <c r="CQ183" s="371">
        <f t="shared" si="239"/>
        <v>85126.931861804231</v>
      </c>
      <c r="CR183" s="372">
        <f t="shared" si="240"/>
        <v>109200</v>
      </c>
      <c r="CS183" s="371">
        <f t="shared" si="241"/>
        <v>148333.33333333334</v>
      </c>
      <c r="CT183" s="372">
        <f t="shared" si="242"/>
        <v>63866.069491525421</v>
      </c>
      <c r="CU183" s="371">
        <f t="shared" si="243"/>
        <v>69809.601377952757</v>
      </c>
      <c r="CV183" s="372">
        <f t="shared" si="244"/>
        <v>0</v>
      </c>
      <c r="CW183" s="371">
        <f t="shared" si="245"/>
        <v>0</v>
      </c>
      <c r="CX183" s="372">
        <f t="shared" si="246"/>
        <v>99105.081075822352</v>
      </c>
      <c r="CY183" s="371">
        <f t="shared" si="247"/>
        <v>106795.50502400972</v>
      </c>
      <c r="CZ183" s="370">
        <f t="shared" si="248"/>
        <v>526</v>
      </c>
      <c r="DA183" s="371">
        <f t="shared" si="249"/>
        <v>503</v>
      </c>
      <c r="DB183" s="372">
        <f t="shared" si="250"/>
        <v>364</v>
      </c>
      <c r="DC183" s="371">
        <f t="shared" si="251"/>
        <v>351</v>
      </c>
      <c r="DD183" s="372">
        <f t="shared" si="252"/>
        <v>306</v>
      </c>
      <c r="DE183" s="371">
        <f t="shared" si="253"/>
        <v>325</v>
      </c>
      <c r="DF183" s="372">
        <f t="shared" si="254"/>
        <v>5</v>
      </c>
      <c r="DG183" s="371">
        <f t="shared" si="255"/>
        <v>3</v>
      </c>
      <c r="DH183" s="372">
        <f t="shared" si="256"/>
        <v>506</v>
      </c>
      <c r="DI183" s="371">
        <f t="shared" si="257"/>
        <v>302</v>
      </c>
      <c r="DJ183" s="372">
        <f t="shared" si="258"/>
        <v>0</v>
      </c>
      <c r="DK183" s="371">
        <f t="shared" si="259"/>
        <v>0</v>
      </c>
      <c r="DL183" s="372">
        <f t="shared" si="260"/>
        <v>1707</v>
      </c>
      <c r="DM183" s="371">
        <f t="shared" si="261"/>
        <v>1484</v>
      </c>
      <c r="DN183" s="370">
        <f t="shared" si="262"/>
        <v>75691995.839712918</v>
      </c>
      <c r="DO183" s="371">
        <f t="shared" si="263"/>
        <v>74351075.465625018</v>
      </c>
      <c r="DP183" s="372">
        <f t="shared" si="264"/>
        <v>35280282.005115092</v>
      </c>
      <c r="DQ183" s="371">
        <f t="shared" si="265"/>
        <v>34939701.518777288</v>
      </c>
      <c r="DR183" s="372">
        <f t="shared" si="266"/>
        <v>25337864.388888884</v>
      </c>
      <c r="DS183" s="371">
        <f t="shared" si="267"/>
        <v>27666252.855086375</v>
      </c>
      <c r="DT183" s="372">
        <f t="shared" si="268"/>
        <v>546000</v>
      </c>
      <c r="DU183" s="371">
        <f t="shared" si="269"/>
        <v>445000</v>
      </c>
      <c r="DV183" s="372">
        <f t="shared" si="270"/>
        <v>32316231.162711862</v>
      </c>
      <c r="DW183" s="371">
        <f t="shared" si="271"/>
        <v>21082499.616141733</v>
      </c>
      <c r="DX183" s="372">
        <f t="shared" si="272"/>
        <v>0</v>
      </c>
      <c r="DY183" s="371">
        <f t="shared" si="273"/>
        <v>0</v>
      </c>
      <c r="DZ183" s="372">
        <f t="shared" si="274"/>
        <v>169172373.39642876</v>
      </c>
      <c r="EA183" s="371">
        <f t="shared" si="275"/>
        <v>158484529.45563042</v>
      </c>
    </row>
    <row r="184" spans="1:131">
      <c r="A184" s="477" t="s">
        <v>37</v>
      </c>
      <c r="B184" s="473" t="s">
        <v>502</v>
      </c>
      <c r="C184" s="478"/>
      <c r="D184" s="475">
        <v>199139</v>
      </c>
      <c r="E184" s="481">
        <v>1</v>
      </c>
      <c r="F184" s="419">
        <v>201</v>
      </c>
      <c r="G184" s="420">
        <v>203</v>
      </c>
      <c r="H184" s="419">
        <v>0</v>
      </c>
      <c r="I184" s="420">
        <v>0</v>
      </c>
      <c r="J184" s="419">
        <v>0</v>
      </c>
      <c r="K184" s="420">
        <v>0</v>
      </c>
      <c r="L184" s="419">
        <v>8</v>
      </c>
      <c r="M184" s="420">
        <v>6</v>
      </c>
      <c r="N184" s="419">
        <v>325</v>
      </c>
      <c r="O184" s="420">
        <v>319</v>
      </c>
      <c r="P184" s="419">
        <v>0</v>
      </c>
      <c r="Q184" s="420">
        <v>0</v>
      </c>
      <c r="R184" s="419">
        <v>0</v>
      </c>
      <c r="S184" s="420">
        <v>0</v>
      </c>
      <c r="T184" s="419">
        <v>3</v>
      </c>
      <c r="U184" s="420">
        <v>5</v>
      </c>
      <c r="V184" s="419">
        <v>174</v>
      </c>
      <c r="W184" s="420">
        <v>175</v>
      </c>
      <c r="X184" s="419">
        <v>0</v>
      </c>
      <c r="Y184" s="420">
        <v>0</v>
      </c>
      <c r="Z184" s="419">
        <v>0</v>
      </c>
      <c r="AA184" s="420">
        <v>0</v>
      </c>
      <c r="AB184" s="419">
        <v>3</v>
      </c>
      <c r="AC184" s="420">
        <v>4</v>
      </c>
      <c r="AD184" s="419">
        <v>0</v>
      </c>
      <c r="AE184" s="420">
        <v>0</v>
      </c>
      <c r="AF184" s="419">
        <v>0</v>
      </c>
      <c r="AG184" s="420">
        <v>0</v>
      </c>
      <c r="AH184" s="419">
        <v>0</v>
      </c>
      <c r="AI184" s="420">
        <v>0</v>
      </c>
      <c r="AJ184" s="419">
        <v>0</v>
      </c>
      <c r="AK184" s="420">
        <v>0</v>
      </c>
      <c r="AL184" s="419">
        <v>236</v>
      </c>
      <c r="AM184" s="420">
        <v>245</v>
      </c>
      <c r="AN184" s="419">
        <v>4</v>
      </c>
      <c r="AO184" s="420">
        <v>1</v>
      </c>
      <c r="AP184" s="419">
        <v>1</v>
      </c>
      <c r="AQ184" s="420">
        <v>0</v>
      </c>
      <c r="AR184" s="419">
        <v>66</v>
      </c>
      <c r="AS184" s="420">
        <v>51</v>
      </c>
      <c r="AT184" s="419"/>
      <c r="AU184" s="420"/>
      <c r="AV184" s="419"/>
      <c r="AW184" s="420"/>
      <c r="AX184" s="419"/>
      <c r="AY184" s="420"/>
      <c r="AZ184" s="419"/>
      <c r="BA184" s="421"/>
      <c r="BB184" s="422">
        <v>23962402</v>
      </c>
      <c r="BC184" s="420">
        <v>24025898</v>
      </c>
      <c r="BD184" s="419">
        <v>26732859</v>
      </c>
      <c r="BE184" s="420">
        <v>26799565</v>
      </c>
      <c r="BF184" s="419">
        <v>13056401</v>
      </c>
      <c r="BG184" s="420">
        <v>13858836</v>
      </c>
      <c r="BH184" s="419">
        <v>0</v>
      </c>
      <c r="BI184" s="420">
        <v>0</v>
      </c>
      <c r="BJ184" s="419">
        <v>16355930</v>
      </c>
      <c r="BK184" s="420">
        <v>16706667</v>
      </c>
      <c r="BL184" s="419"/>
      <c r="BM184" s="423"/>
      <c r="BN184" s="370">
        <f t="shared" si="210"/>
        <v>1905</v>
      </c>
      <c r="BO184" s="371">
        <f t="shared" si="211"/>
        <v>1899</v>
      </c>
      <c r="BP184" s="372">
        <f t="shared" si="212"/>
        <v>2961</v>
      </c>
      <c r="BQ184" s="371">
        <f t="shared" si="213"/>
        <v>2931</v>
      </c>
      <c r="BR184" s="372">
        <f t="shared" si="214"/>
        <v>1602</v>
      </c>
      <c r="BS184" s="371">
        <f t="shared" si="215"/>
        <v>1623</v>
      </c>
      <c r="BT184" s="372">
        <f t="shared" si="216"/>
        <v>0</v>
      </c>
      <c r="BU184" s="371">
        <f t="shared" si="217"/>
        <v>0</v>
      </c>
      <c r="BV184" s="372">
        <f t="shared" si="218"/>
        <v>2967</v>
      </c>
      <c r="BW184" s="371">
        <f t="shared" si="219"/>
        <v>2827</v>
      </c>
      <c r="BX184" s="372">
        <f t="shared" si="220"/>
        <v>0</v>
      </c>
      <c r="BY184" s="371">
        <f t="shared" si="221"/>
        <v>0</v>
      </c>
      <c r="BZ184" s="370">
        <f t="shared" si="222"/>
        <v>12578.68871391076</v>
      </c>
      <c r="CA184" s="371">
        <f t="shared" si="223"/>
        <v>12651.868351764086</v>
      </c>
      <c r="CB184" s="372">
        <f t="shared" si="224"/>
        <v>9028.3211752786228</v>
      </c>
      <c r="CC184" s="371">
        <f t="shared" si="225"/>
        <v>9143.4885704537701</v>
      </c>
      <c r="CD184" s="372">
        <f t="shared" si="226"/>
        <v>8150.0630461922601</v>
      </c>
      <c r="CE184" s="371">
        <f t="shared" si="227"/>
        <v>8539.0240295748608</v>
      </c>
      <c r="CF184" s="372">
        <f t="shared" si="228"/>
        <v>0</v>
      </c>
      <c r="CG184" s="371">
        <f t="shared" si="229"/>
        <v>0</v>
      </c>
      <c r="CH184" s="372">
        <f t="shared" si="230"/>
        <v>5512.6154364678123</v>
      </c>
      <c r="CI184" s="371">
        <f t="shared" si="231"/>
        <v>5909.680580120269</v>
      </c>
      <c r="CJ184" s="372">
        <f t="shared" si="232"/>
        <v>0</v>
      </c>
      <c r="CK184" s="371">
        <f t="shared" si="233"/>
        <v>0</v>
      </c>
      <c r="CL184" s="370">
        <f t="shared" si="234"/>
        <v>113208.19842519684</v>
      </c>
      <c r="CM184" s="371">
        <f t="shared" si="235"/>
        <v>113866.81516587677</v>
      </c>
      <c r="CN184" s="372">
        <f t="shared" si="236"/>
        <v>81254.890577507613</v>
      </c>
      <c r="CO184" s="371">
        <f t="shared" si="237"/>
        <v>82291.397134083934</v>
      </c>
      <c r="CP184" s="372">
        <f t="shared" si="238"/>
        <v>73350.567415730344</v>
      </c>
      <c r="CQ184" s="371">
        <f t="shared" si="239"/>
        <v>76851.216266173753</v>
      </c>
      <c r="CR184" s="372">
        <f t="shared" si="240"/>
        <v>0</v>
      </c>
      <c r="CS184" s="371">
        <f t="shared" si="241"/>
        <v>0</v>
      </c>
      <c r="CT184" s="372">
        <f t="shared" si="242"/>
        <v>49613.538928210313</v>
      </c>
      <c r="CU184" s="371">
        <f t="shared" si="243"/>
        <v>53187.125221082424</v>
      </c>
      <c r="CV184" s="372">
        <f t="shared" si="244"/>
        <v>0</v>
      </c>
      <c r="CW184" s="371">
        <f t="shared" si="245"/>
        <v>0</v>
      </c>
      <c r="CX184" s="372">
        <f t="shared" si="246"/>
        <v>76911.385371041586</v>
      </c>
      <c r="CY184" s="371">
        <f t="shared" si="247"/>
        <v>79299.822540553054</v>
      </c>
      <c r="CZ184" s="370">
        <f t="shared" si="248"/>
        <v>209</v>
      </c>
      <c r="DA184" s="371">
        <f t="shared" si="249"/>
        <v>209</v>
      </c>
      <c r="DB184" s="372">
        <f t="shared" si="250"/>
        <v>328</v>
      </c>
      <c r="DC184" s="371">
        <f t="shared" si="251"/>
        <v>324</v>
      </c>
      <c r="DD184" s="372">
        <f t="shared" si="252"/>
        <v>177</v>
      </c>
      <c r="DE184" s="371">
        <f t="shared" si="253"/>
        <v>179</v>
      </c>
      <c r="DF184" s="372">
        <f t="shared" si="254"/>
        <v>0</v>
      </c>
      <c r="DG184" s="371">
        <f t="shared" si="255"/>
        <v>0</v>
      </c>
      <c r="DH184" s="372">
        <f t="shared" si="256"/>
        <v>307</v>
      </c>
      <c r="DI184" s="371">
        <f t="shared" si="257"/>
        <v>297</v>
      </c>
      <c r="DJ184" s="372">
        <f t="shared" si="258"/>
        <v>0</v>
      </c>
      <c r="DK184" s="371">
        <f t="shared" si="259"/>
        <v>0</v>
      </c>
      <c r="DL184" s="372">
        <f t="shared" si="260"/>
        <v>1021</v>
      </c>
      <c r="DM184" s="371">
        <f t="shared" si="261"/>
        <v>1009</v>
      </c>
      <c r="DN184" s="370">
        <f t="shared" si="262"/>
        <v>23660513.47086614</v>
      </c>
      <c r="DO184" s="371">
        <f t="shared" si="263"/>
        <v>23798164.369668245</v>
      </c>
      <c r="DP184" s="372">
        <f t="shared" si="264"/>
        <v>26651604.109422497</v>
      </c>
      <c r="DQ184" s="371">
        <f t="shared" si="265"/>
        <v>26662412.671443194</v>
      </c>
      <c r="DR184" s="372">
        <f t="shared" si="266"/>
        <v>12983050.432584271</v>
      </c>
      <c r="DS184" s="371">
        <f t="shared" si="267"/>
        <v>13756367.711645102</v>
      </c>
      <c r="DT184" s="372">
        <f t="shared" si="268"/>
        <v>0</v>
      </c>
      <c r="DU184" s="371">
        <f t="shared" si="269"/>
        <v>0</v>
      </c>
      <c r="DV184" s="372">
        <f t="shared" si="270"/>
        <v>15231356.450960565</v>
      </c>
      <c r="DW184" s="371">
        <f t="shared" si="271"/>
        <v>15796576.190661481</v>
      </c>
      <c r="DX184" s="372">
        <f t="shared" si="272"/>
        <v>0</v>
      </c>
      <c r="DY184" s="371">
        <f t="shared" si="273"/>
        <v>0</v>
      </c>
      <c r="DZ184" s="372">
        <f t="shared" si="274"/>
        <v>78526524.463833466</v>
      </c>
      <c r="EA184" s="371">
        <f t="shared" si="275"/>
        <v>80013520.943418026</v>
      </c>
    </row>
    <row r="185" spans="1:131">
      <c r="A185" s="477" t="s">
        <v>37</v>
      </c>
      <c r="B185" s="473" t="s">
        <v>503</v>
      </c>
      <c r="C185" s="474"/>
      <c r="D185" s="475">
        <v>199148</v>
      </c>
      <c r="E185" s="480">
        <v>1</v>
      </c>
      <c r="F185" s="419">
        <v>150</v>
      </c>
      <c r="G185" s="420">
        <v>150</v>
      </c>
      <c r="H185" s="419">
        <v>25</v>
      </c>
      <c r="I185" s="420">
        <v>24</v>
      </c>
      <c r="J185" s="419">
        <v>0</v>
      </c>
      <c r="K185" s="420">
        <v>0</v>
      </c>
      <c r="L185" s="419">
        <v>5</v>
      </c>
      <c r="M185" s="420">
        <v>6</v>
      </c>
      <c r="N185" s="419">
        <v>236</v>
      </c>
      <c r="O185" s="420">
        <v>232</v>
      </c>
      <c r="P185" s="419">
        <v>14</v>
      </c>
      <c r="Q185" s="420">
        <v>10</v>
      </c>
      <c r="R185" s="419">
        <v>0</v>
      </c>
      <c r="S185" s="420">
        <v>0</v>
      </c>
      <c r="T185" s="419">
        <v>9</v>
      </c>
      <c r="U185" s="420">
        <v>6</v>
      </c>
      <c r="V185" s="419">
        <v>115</v>
      </c>
      <c r="W185" s="420">
        <v>104</v>
      </c>
      <c r="X185" s="419">
        <v>3</v>
      </c>
      <c r="Y185" s="420">
        <v>3</v>
      </c>
      <c r="Z185" s="419">
        <v>0</v>
      </c>
      <c r="AA185" s="420">
        <v>0</v>
      </c>
      <c r="AB185" s="419">
        <v>7</v>
      </c>
      <c r="AC185" s="420">
        <v>6</v>
      </c>
      <c r="AD185" s="419">
        <v>3</v>
      </c>
      <c r="AE185" s="420">
        <v>0</v>
      </c>
      <c r="AF185" s="419">
        <v>1</v>
      </c>
      <c r="AG185" s="420">
        <v>1</v>
      </c>
      <c r="AH185" s="419">
        <v>0</v>
      </c>
      <c r="AI185" s="420">
        <v>0</v>
      </c>
      <c r="AJ185" s="419">
        <v>2</v>
      </c>
      <c r="AK185" s="420">
        <v>2</v>
      </c>
      <c r="AL185" s="419">
        <v>139</v>
      </c>
      <c r="AM185" s="420">
        <v>154</v>
      </c>
      <c r="AN185" s="419">
        <v>15</v>
      </c>
      <c r="AO185" s="420">
        <v>18</v>
      </c>
      <c r="AP185" s="419">
        <v>0</v>
      </c>
      <c r="AQ185" s="420">
        <v>0</v>
      </c>
      <c r="AR185" s="419">
        <v>30</v>
      </c>
      <c r="AS185" s="420">
        <v>23</v>
      </c>
      <c r="AT185" s="419"/>
      <c r="AU185" s="420"/>
      <c r="AV185" s="419"/>
      <c r="AW185" s="420"/>
      <c r="AX185" s="419"/>
      <c r="AY185" s="420"/>
      <c r="AZ185" s="419"/>
      <c r="BA185" s="421"/>
      <c r="BB185" s="422">
        <v>19126442</v>
      </c>
      <c r="BC185" s="420">
        <v>19244799</v>
      </c>
      <c r="BD185" s="419">
        <v>19702046</v>
      </c>
      <c r="BE185" s="420">
        <v>18945611</v>
      </c>
      <c r="BF185" s="419">
        <v>8649789</v>
      </c>
      <c r="BG185" s="420">
        <v>7885307</v>
      </c>
      <c r="BH185" s="419">
        <v>311095</v>
      </c>
      <c r="BI185" s="420">
        <v>173871</v>
      </c>
      <c r="BJ185" s="419">
        <v>8643060</v>
      </c>
      <c r="BK185" s="420">
        <v>9461747</v>
      </c>
      <c r="BL185" s="419"/>
      <c r="BM185" s="423"/>
      <c r="BN185" s="370">
        <f t="shared" si="210"/>
        <v>1660</v>
      </c>
      <c r="BO185" s="371">
        <f t="shared" si="211"/>
        <v>1662</v>
      </c>
      <c r="BP185" s="372">
        <f t="shared" si="212"/>
        <v>2372</v>
      </c>
      <c r="BQ185" s="371">
        <f t="shared" si="213"/>
        <v>2260</v>
      </c>
      <c r="BR185" s="372">
        <f t="shared" si="214"/>
        <v>1149</v>
      </c>
      <c r="BS185" s="371">
        <f t="shared" si="215"/>
        <v>1038</v>
      </c>
      <c r="BT185" s="372">
        <f t="shared" si="216"/>
        <v>61</v>
      </c>
      <c r="BU185" s="371">
        <f t="shared" si="217"/>
        <v>34</v>
      </c>
      <c r="BV185" s="372">
        <f t="shared" si="218"/>
        <v>1761</v>
      </c>
      <c r="BW185" s="371">
        <f t="shared" si="219"/>
        <v>1842</v>
      </c>
      <c r="BX185" s="372">
        <f t="shared" si="220"/>
        <v>0</v>
      </c>
      <c r="BY185" s="371">
        <f t="shared" si="221"/>
        <v>0</v>
      </c>
      <c r="BZ185" s="370">
        <f t="shared" si="222"/>
        <v>11521.953012048192</v>
      </c>
      <c r="CA185" s="371">
        <f t="shared" si="223"/>
        <v>11579.301444043322</v>
      </c>
      <c r="CB185" s="372">
        <f t="shared" si="224"/>
        <v>8306.0902192242829</v>
      </c>
      <c r="CC185" s="371">
        <f t="shared" si="225"/>
        <v>8383.0137168141591</v>
      </c>
      <c r="CD185" s="372">
        <f t="shared" si="226"/>
        <v>7528.1018276762406</v>
      </c>
      <c r="CE185" s="371">
        <f t="shared" si="227"/>
        <v>7596.6348747591519</v>
      </c>
      <c r="CF185" s="372">
        <f t="shared" si="228"/>
        <v>5099.9180327868853</v>
      </c>
      <c r="CG185" s="371">
        <f t="shared" si="229"/>
        <v>5113.8529411764703</v>
      </c>
      <c r="CH185" s="372">
        <f t="shared" si="230"/>
        <v>4908.0408858603068</v>
      </c>
      <c r="CI185" s="371">
        <f t="shared" si="231"/>
        <v>5136.670466883822</v>
      </c>
      <c r="CJ185" s="372">
        <f t="shared" si="232"/>
        <v>0</v>
      </c>
      <c r="CK185" s="371">
        <f t="shared" si="233"/>
        <v>0</v>
      </c>
      <c r="CL185" s="370">
        <f t="shared" si="234"/>
        <v>103697.57710843373</v>
      </c>
      <c r="CM185" s="371">
        <f t="shared" si="235"/>
        <v>104213.71299638989</v>
      </c>
      <c r="CN185" s="372">
        <f t="shared" si="236"/>
        <v>74754.811973018543</v>
      </c>
      <c r="CO185" s="371">
        <f t="shared" si="237"/>
        <v>75447.123451327439</v>
      </c>
      <c r="CP185" s="372">
        <f t="shared" si="238"/>
        <v>67752.916449086159</v>
      </c>
      <c r="CQ185" s="371">
        <f t="shared" si="239"/>
        <v>68369.713872832363</v>
      </c>
      <c r="CR185" s="372">
        <f t="shared" si="240"/>
        <v>45899.262295081964</v>
      </c>
      <c r="CS185" s="371">
        <f t="shared" si="241"/>
        <v>46024.676470588231</v>
      </c>
      <c r="CT185" s="372">
        <f t="shared" si="242"/>
        <v>44172.367972742759</v>
      </c>
      <c r="CU185" s="371">
        <f t="shared" si="243"/>
        <v>46230.034201954397</v>
      </c>
      <c r="CV185" s="372">
        <f t="shared" si="244"/>
        <v>0</v>
      </c>
      <c r="CW185" s="371">
        <f t="shared" si="245"/>
        <v>0</v>
      </c>
      <c r="CX185" s="372">
        <f t="shared" si="246"/>
        <v>72810.724161035556</v>
      </c>
      <c r="CY185" s="371">
        <f t="shared" si="247"/>
        <v>73542.710854806908</v>
      </c>
      <c r="CZ185" s="370">
        <f t="shared" si="248"/>
        <v>180</v>
      </c>
      <c r="DA185" s="371">
        <f t="shared" si="249"/>
        <v>180</v>
      </c>
      <c r="DB185" s="372">
        <f t="shared" si="250"/>
        <v>259</v>
      </c>
      <c r="DC185" s="371">
        <f t="shared" si="251"/>
        <v>248</v>
      </c>
      <c r="DD185" s="372">
        <f t="shared" si="252"/>
        <v>125</v>
      </c>
      <c r="DE185" s="371">
        <f t="shared" si="253"/>
        <v>113</v>
      </c>
      <c r="DF185" s="372">
        <f t="shared" si="254"/>
        <v>6</v>
      </c>
      <c r="DG185" s="371">
        <f t="shared" si="255"/>
        <v>3</v>
      </c>
      <c r="DH185" s="372">
        <f t="shared" si="256"/>
        <v>184</v>
      </c>
      <c r="DI185" s="371">
        <f t="shared" si="257"/>
        <v>195</v>
      </c>
      <c r="DJ185" s="372">
        <f t="shared" si="258"/>
        <v>0</v>
      </c>
      <c r="DK185" s="371">
        <f t="shared" si="259"/>
        <v>0</v>
      </c>
      <c r="DL185" s="372">
        <f t="shared" si="260"/>
        <v>754</v>
      </c>
      <c r="DM185" s="371">
        <f t="shared" si="261"/>
        <v>739</v>
      </c>
      <c r="DN185" s="370">
        <f t="shared" si="262"/>
        <v>18665563.879518073</v>
      </c>
      <c r="DO185" s="371">
        <f t="shared" si="263"/>
        <v>18758468.339350179</v>
      </c>
      <c r="DP185" s="372">
        <f t="shared" si="264"/>
        <v>19361496.301011801</v>
      </c>
      <c r="DQ185" s="371">
        <f t="shared" si="265"/>
        <v>18710886.615929205</v>
      </c>
      <c r="DR185" s="372">
        <f t="shared" si="266"/>
        <v>8469114.5561357699</v>
      </c>
      <c r="DS185" s="371">
        <f t="shared" si="267"/>
        <v>7725777.6676300569</v>
      </c>
      <c r="DT185" s="372">
        <f t="shared" si="268"/>
        <v>275395.57377049176</v>
      </c>
      <c r="DU185" s="371">
        <f t="shared" si="269"/>
        <v>138074.0294117647</v>
      </c>
      <c r="DV185" s="372">
        <f t="shared" si="270"/>
        <v>8127715.706984668</v>
      </c>
      <c r="DW185" s="371">
        <f t="shared" si="271"/>
        <v>9014856.6693811081</v>
      </c>
      <c r="DX185" s="372">
        <f t="shared" si="272"/>
        <v>0</v>
      </c>
      <c r="DY185" s="371">
        <f t="shared" si="273"/>
        <v>0</v>
      </c>
      <c r="DZ185" s="372">
        <f t="shared" si="274"/>
        <v>54899286.017420806</v>
      </c>
      <c r="EA185" s="371">
        <f t="shared" si="275"/>
        <v>54348063.321702302</v>
      </c>
    </row>
    <row r="186" spans="1:131">
      <c r="A186" s="477" t="s">
        <v>37</v>
      </c>
      <c r="B186" s="473" t="s">
        <v>504</v>
      </c>
      <c r="C186" s="478"/>
      <c r="D186" s="475">
        <v>198464</v>
      </c>
      <c r="E186" s="476">
        <v>2</v>
      </c>
      <c r="F186" s="419">
        <v>169</v>
      </c>
      <c r="G186" s="420">
        <v>175</v>
      </c>
      <c r="H186" s="419">
        <v>0</v>
      </c>
      <c r="I186" s="420">
        <v>0</v>
      </c>
      <c r="J186" s="419">
        <v>4</v>
      </c>
      <c r="K186" s="420">
        <v>3</v>
      </c>
      <c r="L186" s="419">
        <v>44</v>
      </c>
      <c r="M186" s="420">
        <v>49</v>
      </c>
      <c r="N186" s="419">
        <v>366</v>
      </c>
      <c r="O186" s="420">
        <v>358</v>
      </c>
      <c r="P186" s="419">
        <v>0</v>
      </c>
      <c r="Q186" s="420">
        <v>0</v>
      </c>
      <c r="R186" s="419">
        <v>1</v>
      </c>
      <c r="S186" s="420">
        <v>1</v>
      </c>
      <c r="T186" s="419">
        <v>55</v>
      </c>
      <c r="U186" s="420">
        <v>70</v>
      </c>
      <c r="V186" s="419">
        <v>224</v>
      </c>
      <c r="W186" s="420">
        <v>184</v>
      </c>
      <c r="X186" s="419">
        <v>0</v>
      </c>
      <c r="Y186" s="420">
        <v>0</v>
      </c>
      <c r="Z186" s="419">
        <v>0</v>
      </c>
      <c r="AA186" s="420">
        <v>0</v>
      </c>
      <c r="AB186" s="419">
        <v>19</v>
      </c>
      <c r="AC186" s="420">
        <v>32</v>
      </c>
      <c r="AD186" s="419">
        <v>4</v>
      </c>
      <c r="AE186" s="420">
        <v>4</v>
      </c>
      <c r="AF186" s="419">
        <v>0</v>
      </c>
      <c r="AG186" s="420">
        <v>0</v>
      </c>
      <c r="AH186" s="419">
        <v>0</v>
      </c>
      <c r="AI186" s="420">
        <v>0</v>
      </c>
      <c r="AJ186" s="419">
        <v>0</v>
      </c>
      <c r="AK186" s="420">
        <v>0</v>
      </c>
      <c r="AL186" s="419">
        <v>241</v>
      </c>
      <c r="AM186" s="420">
        <v>240</v>
      </c>
      <c r="AN186" s="419">
        <v>1</v>
      </c>
      <c r="AO186" s="420">
        <v>1</v>
      </c>
      <c r="AP186" s="419">
        <v>0</v>
      </c>
      <c r="AQ186" s="420">
        <v>0</v>
      </c>
      <c r="AR186" s="419">
        <v>50</v>
      </c>
      <c r="AS186" s="420">
        <v>123</v>
      </c>
      <c r="AT186" s="419"/>
      <c r="AU186" s="420"/>
      <c r="AV186" s="419"/>
      <c r="AW186" s="420"/>
      <c r="AX186" s="419"/>
      <c r="AY186" s="420"/>
      <c r="AZ186" s="419"/>
      <c r="BA186" s="421"/>
      <c r="BB186" s="422">
        <v>22006270</v>
      </c>
      <c r="BC186" s="420">
        <v>23107817</v>
      </c>
      <c r="BD186" s="419">
        <v>33105541</v>
      </c>
      <c r="BE186" s="420">
        <v>33402281</v>
      </c>
      <c r="BF186" s="419">
        <v>16806936</v>
      </c>
      <c r="BG186" s="420">
        <v>15401098</v>
      </c>
      <c r="BH186" s="419">
        <v>270266</v>
      </c>
      <c r="BI186" s="420">
        <v>240766</v>
      </c>
      <c r="BJ186" s="419">
        <v>16356186</v>
      </c>
      <c r="BK186" s="420">
        <v>23868508</v>
      </c>
      <c r="BL186" s="419"/>
      <c r="BM186" s="423"/>
      <c r="BN186" s="370">
        <f t="shared" si="210"/>
        <v>2093</v>
      </c>
      <c r="BO186" s="371">
        <f t="shared" si="211"/>
        <v>2196</v>
      </c>
      <c r="BP186" s="372">
        <f t="shared" si="212"/>
        <v>3965</v>
      </c>
      <c r="BQ186" s="371">
        <f t="shared" si="213"/>
        <v>4073</v>
      </c>
      <c r="BR186" s="372">
        <f t="shared" si="214"/>
        <v>2244</v>
      </c>
      <c r="BS186" s="371">
        <f t="shared" si="215"/>
        <v>2040</v>
      </c>
      <c r="BT186" s="372">
        <f t="shared" si="216"/>
        <v>36</v>
      </c>
      <c r="BU186" s="371">
        <f t="shared" si="217"/>
        <v>36</v>
      </c>
      <c r="BV186" s="372">
        <f t="shared" si="218"/>
        <v>2779</v>
      </c>
      <c r="BW186" s="371">
        <f t="shared" si="219"/>
        <v>3646</v>
      </c>
      <c r="BX186" s="372">
        <f t="shared" si="220"/>
        <v>0</v>
      </c>
      <c r="BY186" s="371">
        <f t="shared" si="221"/>
        <v>0</v>
      </c>
      <c r="BZ186" s="370">
        <f t="shared" si="222"/>
        <v>10514.223602484471</v>
      </c>
      <c r="CA186" s="371">
        <f t="shared" si="223"/>
        <v>10522.685336976321</v>
      </c>
      <c r="CB186" s="372">
        <f t="shared" si="224"/>
        <v>8349.4428751576288</v>
      </c>
      <c r="CC186" s="371">
        <f t="shared" si="225"/>
        <v>8200.9037564448809</v>
      </c>
      <c r="CD186" s="372">
        <f t="shared" si="226"/>
        <v>7489.7219251336901</v>
      </c>
      <c r="CE186" s="371">
        <f t="shared" si="227"/>
        <v>7549.5578431372551</v>
      </c>
      <c r="CF186" s="372">
        <f t="shared" si="228"/>
        <v>7507.3888888888887</v>
      </c>
      <c r="CG186" s="371">
        <f t="shared" si="229"/>
        <v>6687.9444444444443</v>
      </c>
      <c r="CH186" s="372">
        <f t="shared" si="230"/>
        <v>5885.6372795969774</v>
      </c>
      <c r="CI186" s="371">
        <f t="shared" si="231"/>
        <v>6546.4914975315414</v>
      </c>
      <c r="CJ186" s="372">
        <f t="shared" si="232"/>
        <v>0</v>
      </c>
      <c r="CK186" s="371">
        <f t="shared" si="233"/>
        <v>0</v>
      </c>
      <c r="CL186" s="370">
        <f t="shared" si="234"/>
        <v>94628.012422360247</v>
      </c>
      <c r="CM186" s="371">
        <f t="shared" si="235"/>
        <v>94704.168032786896</v>
      </c>
      <c r="CN186" s="372">
        <f t="shared" si="236"/>
        <v>75144.985876418665</v>
      </c>
      <c r="CO186" s="371">
        <f t="shared" si="237"/>
        <v>73808.133808003928</v>
      </c>
      <c r="CP186" s="372">
        <f t="shared" si="238"/>
        <v>67407.497326203214</v>
      </c>
      <c r="CQ186" s="371">
        <f t="shared" si="239"/>
        <v>67946.020588235289</v>
      </c>
      <c r="CR186" s="372">
        <f t="shared" si="240"/>
        <v>67566.5</v>
      </c>
      <c r="CS186" s="371">
        <f t="shared" si="241"/>
        <v>60191.5</v>
      </c>
      <c r="CT186" s="372">
        <f t="shared" si="242"/>
        <v>52970.735516372799</v>
      </c>
      <c r="CU186" s="371">
        <f t="shared" si="243"/>
        <v>58918.423477783872</v>
      </c>
      <c r="CV186" s="372">
        <f t="shared" si="244"/>
        <v>0</v>
      </c>
      <c r="CW186" s="371">
        <f t="shared" si="245"/>
        <v>0</v>
      </c>
      <c r="CX186" s="372">
        <f t="shared" si="246"/>
        <v>71615.624241552709</v>
      </c>
      <c r="CY186" s="371">
        <f t="shared" si="247"/>
        <v>72197.538822619739</v>
      </c>
      <c r="CZ186" s="370">
        <f t="shared" si="248"/>
        <v>217</v>
      </c>
      <c r="DA186" s="371">
        <f t="shared" si="249"/>
        <v>227</v>
      </c>
      <c r="DB186" s="372">
        <f t="shared" si="250"/>
        <v>422</v>
      </c>
      <c r="DC186" s="371">
        <f t="shared" si="251"/>
        <v>429</v>
      </c>
      <c r="DD186" s="372">
        <f t="shared" si="252"/>
        <v>243</v>
      </c>
      <c r="DE186" s="371">
        <f t="shared" si="253"/>
        <v>216</v>
      </c>
      <c r="DF186" s="372">
        <f t="shared" si="254"/>
        <v>4</v>
      </c>
      <c r="DG186" s="371">
        <f t="shared" si="255"/>
        <v>4</v>
      </c>
      <c r="DH186" s="372">
        <f t="shared" si="256"/>
        <v>292</v>
      </c>
      <c r="DI186" s="371">
        <f t="shared" si="257"/>
        <v>364</v>
      </c>
      <c r="DJ186" s="372">
        <f t="shared" si="258"/>
        <v>0</v>
      </c>
      <c r="DK186" s="371">
        <f t="shared" si="259"/>
        <v>0</v>
      </c>
      <c r="DL186" s="372">
        <f t="shared" si="260"/>
        <v>1178</v>
      </c>
      <c r="DM186" s="371">
        <f t="shared" si="261"/>
        <v>1240</v>
      </c>
      <c r="DN186" s="370">
        <f t="shared" si="262"/>
        <v>20534278.695652172</v>
      </c>
      <c r="DO186" s="371">
        <f t="shared" si="263"/>
        <v>21497846.143442627</v>
      </c>
      <c r="DP186" s="372">
        <f t="shared" si="264"/>
        <v>31711184.039848678</v>
      </c>
      <c r="DQ186" s="371">
        <f t="shared" si="265"/>
        <v>31663689.403633684</v>
      </c>
      <c r="DR186" s="372">
        <f t="shared" si="266"/>
        <v>16380021.85026738</v>
      </c>
      <c r="DS186" s="371">
        <f t="shared" si="267"/>
        <v>14676340.447058823</v>
      </c>
      <c r="DT186" s="372">
        <f t="shared" si="268"/>
        <v>270266</v>
      </c>
      <c r="DU186" s="371">
        <f t="shared" si="269"/>
        <v>240766</v>
      </c>
      <c r="DV186" s="372">
        <f t="shared" si="270"/>
        <v>15467454.770780858</v>
      </c>
      <c r="DW186" s="371">
        <f t="shared" si="271"/>
        <v>21446306.145913329</v>
      </c>
      <c r="DX186" s="372">
        <f t="shared" si="272"/>
        <v>0</v>
      </c>
      <c r="DY186" s="371">
        <f t="shared" si="273"/>
        <v>0</v>
      </c>
      <c r="DZ186" s="372">
        <f t="shared" si="274"/>
        <v>84363205.356549084</v>
      </c>
      <c r="EA186" s="371">
        <f t="shared" si="275"/>
        <v>89524948.140048474</v>
      </c>
    </row>
    <row r="187" spans="1:131">
      <c r="A187" s="477" t="s">
        <v>37</v>
      </c>
      <c r="B187" s="473" t="s">
        <v>505</v>
      </c>
      <c r="C187" s="474"/>
      <c r="D187" s="475">
        <v>197869</v>
      </c>
      <c r="E187" s="476">
        <v>3</v>
      </c>
      <c r="F187" s="419">
        <v>279</v>
      </c>
      <c r="G187" s="420">
        <v>284</v>
      </c>
      <c r="H187" s="419">
        <v>0</v>
      </c>
      <c r="I187" s="420">
        <v>0</v>
      </c>
      <c r="J187" s="419">
        <v>0</v>
      </c>
      <c r="K187" s="420">
        <v>1</v>
      </c>
      <c r="L187" s="419">
        <v>3</v>
      </c>
      <c r="M187" s="420">
        <v>4</v>
      </c>
      <c r="N187" s="419">
        <v>216</v>
      </c>
      <c r="O187" s="420">
        <v>234</v>
      </c>
      <c r="P187" s="419">
        <v>0</v>
      </c>
      <c r="Q187" s="420">
        <v>0</v>
      </c>
      <c r="R187" s="419">
        <v>0</v>
      </c>
      <c r="S187" s="420">
        <v>0</v>
      </c>
      <c r="T187" s="419">
        <v>4</v>
      </c>
      <c r="U187" s="420">
        <v>2</v>
      </c>
      <c r="V187" s="419">
        <v>196</v>
      </c>
      <c r="W187" s="420">
        <v>191</v>
      </c>
      <c r="X187" s="419">
        <v>0</v>
      </c>
      <c r="Y187" s="420">
        <v>0</v>
      </c>
      <c r="Z187" s="419">
        <v>0</v>
      </c>
      <c r="AA187" s="420">
        <v>0</v>
      </c>
      <c r="AB187" s="419">
        <v>0</v>
      </c>
      <c r="AC187" s="420">
        <v>0</v>
      </c>
      <c r="AD187" s="419">
        <v>3</v>
      </c>
      <c r="AE187" s="420">
        <v>9</v>
      </c>
      <c r="AF187" s="419">
        <v>0</v>
      </c>
      <c r="AG187" s="420">
        <v>0</v>
      </c>
      <c r="AH187" s="419">
        <v>0</v>
      </c>
      <c r="AI187" s="420">
        <v>0</v>
      </c>
      <c r="AJ187" s="419">
        <v>1</v>
      </c>
      <c r="AK187" s="420">
        <v>1</v>
      </c>
      <c r="AL187" s="419">
        <v>208</v>
      </c>
      <c r="AM187" s="420">
        <v>193</v>
      </c>
      <c r="AN187" s="419">
        <v>2</v>
      </c>
      <c r="AO187" s="420">
        <v>2</v>
      </c>
      <c r="AP187" s="419">
        <v>2</v>
      </c>
      <c r="AQ187" s="420">
        <v>2</v>
      </c>
      <c r="AR187" s="419">
        <v>6</v>
      </c>
      <c r="AS187" s="420">
        <v>7</v>
      </c>
      <c r="AT187" s="419"/>
      <c r="AU187" s="420"/>
      <c r="AV187" s="419"/>
      <c r="AW187" s="420"/>
      <c r="AX187" s="419"/>
      <c r="AY187" s="420"/>
      <c r="AZ187" s="419"/>
      <c r="BA187" s="421"/>
      <c r="BB187" s="422">
        <v>25721013</v>
      </c>
      <c r="BC187" s="420">
        <v>26565047</v>
      </c>
      <c r="BD187" s="419">
        <v>15748100</v>
      </c>
      <c r="BE187" s="420">
        <v>17090976</v>
      </c>
      <c r="BF187" s="419">
        <v>12573620</v>
      </c>
      <c r="BG187" s="420">
        <v>12291284</v>
      </c>
      <c r="BH187" s="419">
        <v>216520</v>
      </c>
      <c r="BI187" s="420">
        <v>560054</v>
      </c>
      <c r="BJ187" s="419">
        <v>9612812</v>
      </c>
      <c r="BK187" s="420">
        <v>9141246</v>
      </c>
      <c r="BL187" s="419"/>
      <c r="BM187" s="423"/>
      <c r="BN187" s="370">
        <f t="shared" si="210"/>
        <v>2547</v>
      </c>
      <c r="BO187" s="371">
        <f t="shared" si="211"/>
        <v>2615</v>
      </c>
      <c r="BP187" s="372">
        <f t="shared" si="212"/>
        <v>1992</v>
      </c>
      <c r="BQ187" s="371">
        <f t="shared" si="213"/>
        <v>2130</v>
      </c>
      <c r="BR187" s="372">
        <f t="shared" si="214"/>
        <v>1764</v>
      </c>
      <c r="BS187" s="371">
        <f t="shared" si="215"/>
        <v>1719</v>
      </c>
      <c r="BT187" s="372">
        <f t="shared" si="216"/>
        <v>39</v>
      </c>
      <c r="BU187" s="371">
        <f t="shared" si="217"/>
        <v>93</v>
      </c>
      <c r="BV187" s="372">
        <f t="shared" si="218"/>
        <v>1986</v>
      </c>
      <c r="BW187" s="371">
        <f t="shared" si="219"/>
        <v>1863</v>
      </c>
      <c r="BX187" s="372">
        <f t="shared" si="220"/>
        <v>0</v>
      </c>
      <c r="BY187" s="371">
        <f t="shared" si="221"/>
        <v>0</v>
      </c>
      <c r="BZ187" s="370">
        <f t="shared" si="222"/>
        <v>10098.552414605418</v>
      </c>
      <c r="CA187" s="371">
        <f t="shared" si="223"/>
        <v>10158.717782026768</v>
      </c>
      <c r="CB187" s="372">
        <f t="shared" si="224"/>
        <v>7905.6726907630518</v>
      </c>
      <c r="CC187" s="371">
        <f t="shared" si="225"/>
        <v>8023.9323943661975</v>
      </c>
      <c r="CD187" s="372">
        <f t="shared" si="226"/>
        <v>7127.902494331066</v>
      </c>
      <c r="CE187" s="371">
        <f t="shared" si="227"/>
        <v>7150.2524723676552</v>
      </c>
      <c r="CF187" s="372">
        <f t="shared" si="228"/>
        <v>5551.7948717948721</v>
      </c>
      <c r="CG187" s="371">
        <f t="shared" si="229"/>
        <v>6022.0860215053763</v>
      </c>
      <c r="CH187" s="372">
        <f t="shared" si="230"/>
        <v>4840.2880161127896</v>
      </c>
      <c r="CI187" s="371">
        <f t="shared" si="231"/>
        <v>4906.7342995169083</v>
      </c>
      <c r="CJ187" s="372">
        <f t="shared" si="232"/>
        <v>0</v>
      </c>
      <c r="CK187" s="371">
        <f t="shared" si="233"/>
        <v>0</v>
      </c>
      <c r="CL187" s="370">
        <f t="shared" si="234"/>
        <v>90886.971731448764</v>
      </c>
      <c r="CM187" s="371">
        <f t="shared" si="235"/>
        <v>91428.460038240912</v>
      </c>
      <c r="CN187" s="372">
        <f t="shared" si="236"/>
        <v>71151.054216867473</v>
      </c>
      <c r="CO187" s="371">
        <f t="shared" si="237"/>
        <v>72215.391549295775</v>
      </c>
      <c r="CP187" s="372">
        <f t="shared" si="238"/>
        <v>64151.122448979593</v>
      </c>
      <c r="CQ187" s="371">
        <f t="shared" si="239"/>
        <v>64352.272251308896</v>
      </c>
      <c r="CR187" s="372">
        <f t="shared" si="240"/>
        <v>49966.153846153851</v>
      </c>
      <c r="CS187" s="371">
        <f t="shared" si="241"/>
        <v>54198.774193548386</v>
      </c>
      <c r="CT187" s="372">
        <f t="shared" si="242"/>
        <v>43562.592145015107</v>
      </c>
      <c r="CU187" s="371">
        <f t="shared" si="243"/>
        <v>44160.608695652176</v>
      </c>
      <c r="CV187" s="372">
        <f t="shared" si="244"/>
        <v>0</v>
      </c>
      <c r="CW187" s="371">
        <f t="shared" si="245"/>
        <v>0</v>
      </c>
      <c r="CX187" s="372">
        <f t="shared" si="246"/>
        <v>69079.877890192729</v>
      </c>
      <c r="CY187" s="371">
        <f t="shared" si="247"/>
        <v>70223.326099498881</v>
      </c>
      <c r="CZ187" s="370">
        <f t="shared" si="248"/>
        <v>282</v>
      </c>
      <c r="DA187" s="371">
        <f t="shared" si="249"/>
        <v>289</v>
      </c>
      <c r="DB187" s="372">
        <f t="shared" si="250"/>
        <v>220</v>
      </c>
      <c r="DC187" s="371">
        <f t="shared" si="251"/>
        <v>236</v>
      </c>
      <c r="DD187" s="372">
        <f t="shared" si="252"/>
        <v>196</v>
      </c>
      <c r="DE187" s="371">
        <f t="shared" si="253"/>
        <v>191</v>
      </c>
      <c r="DF187" s="372">
        <f t="shared" si="254"/>
        <v>4</v>
      </c>
      <c r="DG187" s="371">
        <f t="shared" si="255"/>
        <v>10</v>
      </c>
      <c r="DH187" s="372">
        <f t="shared" si="256"/>
        <v>218</v>
      </c>
      <c r="DI187" s="371">
        <f t="shared" si="257"/>
        <v>204</v>
      </c>
      <c r="DJ187" s="372">
        <f t="shared" si="258"/>
        <v>0</v>
      </c>
      <c r="DK187" s="371">
        <f t="shared" si="259"/>
        <v>0</v>
      </c>
      <c r="DL187" s="372">
        <f t="shared" si="260"/>
        <v>920</v>
      </c>
      <c r="DM187" s="371">
        <f t="shared" si="261"/>
        <v>930</v>
      </c>
      <c r="DN187" s="370">
        <f t="shared" si="262"/>
        <v>25630126.028268553</v>
      </c>
      <c r="DO187" s="371">
        <f t="shared" si="263"/>
        <v>26422824.951051623</v>
      </c>
      <c r="DP187" s="372">
        <f t="shared" si="264"/>
        <v>15653231.927710844</v>
      </c>
      <c r="DQ187" s="371">
        <f t="shared" si="265"/>
        <v>17042832.405633803</v>
      </c>
      <c r="DR187" s="372">
        <f t="shared" si="266"/>
        <v>12573620</v>
      </c>
      <c r="DS187" s="371">
        <f t="shared" si="267"/>
        <v>12291284</v>
      </c>
      <c r="DT187" s="372">
        <f t="shared" si="268"/>
        <v>199864.6153846154</v>
      </c>
      <c r="DU187" s="371">
        <f t="shared" si="269"/>
        <v>541987.74193548388</v>
      </c>
      <c r="DV187" s="372">
        <f t="shared" si="270"/>
        <v>9496645.0876132939</v>
      </c>
      <c r="DW187" s="371">
        <f t="shared" si="271"/>
        <v>9008764.173913043</v>
      </c>
      <c r="DX187" s="372">
        <f t="shared" si="272"/>
        <v>0</v>
      </c>
      <c r="DY187" s="371">
        <f t="shared" si="273"/>
        <v>0</v>
      </c>
      <c r="DZ187" s="372">
        <f t="shared" si="274"/>
        <v>63553487.658977307</v>
      </c>
      <c r="EA187" s="371">
        <f t="shared" si="275"/>
        <v>65307693.272533961</v>
      </c>
    </row>
    <row r="188" spans="1:131">
      <c r="A188" s="477" t="s">
        <v>37</v>
      </c>
      <c r="B188" s="473" t="s">
        <v>506</v>
      </c>
      <c r="C188" s="474"/>
      <c r="D188" s="475">
        <v>199102</v>
      </c>
      <c r="E188" s="476">
        <v>3</v>
      </c>
      <c r="F188" s="419">
        <v>81</v>
      </c>
      <c r="G188" s="420">
        <v>76</v>
      </c>
      <c r="H188" s="419">
        <v>0</v>
      </c>
      <c r="I188" s="420">
        <v>0</v>
      </c>
      <c r="J188" s="419">
        <v>0</v>
      </c>
      <c r="K188" s="420">
        <v>0</v>
      </c>
      <c r="L188" s="419">
        <v>22</v>
      </c>
      <c r="M188" s="420">
        <v>28</v>
      </c>
      <c r="N188" s="419">
        <v>157</v>
      </c>
      <c r="O188" s="420">
        <v>151</v>
      </c>
      <c r="P188" s="419">
        <v>0</v>
      </c>
      <c r="Q188" s="420">
        <v>0</v>
      </c>
      <c r="R188" s="419">
        <v>0</v>
      </c>
      <c r="S188" s="420">
        <v>0</v>
      </c>
      <c r="T188" s="419">
        <v>17</v>
      </c>
      <c r="U188" s="420">
        <v>12</v>
      </c>
      <c r="V188" s="419">
        <v>83</v>
      </c>
      <c r="W188" s="420">
        <v>72</v>
      </c>
      <c r="X188" s="419">
        <v>0</v>
      </c>
      <c r="Y188" s="420">
        <v>0</v>
      </c>
      <c r="Z188" s="419">
        <v>0</v>
      </c>
      <c r="AA188" s="420">
        <v>0</v>
      </c>
      <c r="AB188" s="419">
        <v>2</v>
      </c>
      <c r="AC188" s="420">
        <v>7</v>
      </c>
      <c r="AD188" s="419">
        <v>1</v>
      </c>
      <c r="AE188" s="420">
        <v>0</v>
      </c>
      <c r="AF188" s="419">
        <v>0</v>
      </c>
      <c r="AG188" s="420">
        <v>0</v>
      </c>
      <c r="AH188" s="419">
        <v>0</v>
      </c>
      <c r="AI188" s="420">
        <v>0</v>
      </c>
      <c r="AJ188" s="419">
        <v>1</v>
      </c>
      <c r="AK188" s="420">
        <v>1</v>
      </c>
      <c r="AL188" s="419">
        <v>61</v>
      </c>
      <c r="AM188" s="420">
        <v>51</v>
      </c>
      <c r="AN188" s="419">
        <v>0</v>
      </c>
      <c r="AO188" s="420">
        <v>0</v>
      </c>
      <c r="AP188" s="419">
        <v>0</v>
      </c>
      <c r="AQ188" s="420">
        <v>0</v>
      </c>
      <c r="AR188" s="419">
        <v>14</v>
      </c>
      <c r="AS188" s="420">
        <v>13</v>
      </c>
      <c r="AT188" s="419"/>
      <c r="AU188" s="420"/>
      <c r="AV188" s="419"/>
      <c r="AW188" s="420"/>
      <c r="AX188" s="419"/>
      <c r="AY188" s="420"/>
      <c r="AZ188" s="419"/>
      <c r="BA188" s="421"/>
      <c r="BB188" s="422">
        <v>10550189</v>
      </c>
      <c r="BC188" s="420">
        <v>10888580</v>
      </c>
      <c r="BD188" s="419">
        <v>14475377</v>
      </c>
      <c r="BE188" s="420">
        <v>13474649</v>
      </c>
      <c r="BF188" s="419">
        <v>6247036</v>
      </c>
      <c r="BG188" s="420">
        <v>5839459</v>
      </c>
      <c r="BH188" s="419">
        <v>126234</v>
      </c>
      <c r="BI188" s="420">
        <v>72852</v>
      </c>
      <c r="BJ188" s="419">
        <v>4566449</v>
      </c>
      <c r="BK188" s="420">
        <v>3917859</v>
      </c>
      <c r="BL188" s="419"/>
      <c r="BM188" s="423"/>
      <c r="BN188" s="370">
        <f t="shared" si="210"/>
        <v>993</v>
      </c>
      <c r="BO188" s="371">
        <f t="shared" si="211"/>
        <v>1020</v>
      </c>
      <c r="BP188" s="372">
        <f t="shared" si="212"/>
        <v>1617</v>
      </c>
      <c r="BQ188" s="371">
        <f t="shared" si="213"/>
        <v>1503</v>
      </c>
      <c r="BR188" s="372">
        <f t="shared" si="214"/>
        <v>771</v>
      </c>
      <c r="BS188" s="371">
        <f t="shared" si="215"/>
        <v>732</v>
      </c>
      <c r="BT188" s="372">
        <f t="shared" si="216"/>
        <v>21</v>
      </c>
      <c r="BU188" s="371">
        <f t="shared" si="217"/>
        <v>12</v>
      </c>
      <c r="BV188" s="372">
        <f t="shared" si="218"/>
        <v>717</v>
      </c>
      <c r="BW188" s="371">
        <f t="shared" si="219"/>
        <v>615</v>
      </c>
      <c r="BX188" s="372">
        <f t="shared" si="220"/>
        <v>0</v>
      </c>
      <c r="BY188" s="371">
        <f t="shared" si="221"/>
        <v>0</v>
      </c>
      <c r="BZ188" s="370">
        <f t="shared" si="222"/>
        <v>10624.560926485397</v>
      </c>
      <c r="CA188" s="371">
        <f t="shared" si="223"/>
        <v>10675.078431372549</v>
      </c>
      <c r="CB188" s="372">
        <f t="shared" si="224"/>
        <v>8951.9956709956714</v>
      </c>
      <c r="CC188" s="371">
        <f t="shared" si="225"/>
        <v>8965.1689953426485</v>
      </c>
      <c r="CD188" s="372">
        <f t="shared" si="226"/>
        <v>8102.5110246433205</v>
      </c>
      <c r="CE188" s="371">
        <f t="shared" si="227"/>
        <v>7977.4030054644809</v>
      </c>
      <c r="CF188" s="372">
        <f t="shared" si="228"/>
        <v>6011.1428571428569</v>
      </c>
      <c r="CG188" s="371">
        <f t="shared" si="229"/>
        <v>6071</v>
      </c>
      <c r="CH188" s="372">
        <f t="shared" si="230"/>
        <v>6368.8270571827061</v>
      </c>
      <c r="CI188" s="371">
        <f t="shared" si="231"/>
        <v>6370.5024390243907</v>
      </c>
      <c r="CJ188" s="372">
        <f t="shared" si="232"/>
        <v>0</v>
      </c>
      <c r="CK188" s="371">
        <f t="shared" si="233"/>
        <v>0</v>
      </c>
      <c r="CL188" s="370">
        <f t="shared" si="234"/>
        <v>95621.048338368579</v>
      </c>
      <c r="CM188" s="371">
        <f t="shared" si="235"/>
        <v>96075.705882352937</v>
      </c>
      <c r="CN188" s="372">
        <f t="shared" si="236"/>
        <v>80567.961038961046</v>
      </c>
      <c r="CO188" s="371">
        <f t="shared" si="237"/>
        <v>80686.520958083842</v>
      </c>
      <c r="CP188" s="372">
        <f t="shared" si="238"/>
        <v>72922.599221789889</v>
      </c>
      <c r="CQ188" s="371">
        <f t="shared" si="239"/>
        <v>71796.62704918033</v>
      </c>
      <c r="CR188" s="372">
        <f t="shared" si="240"/>
        <v>54100.28571428571</v>
      </c>
      <c r="CS188" s="371">
        <f t="shared" si="241"/>
        <v>54639</v>
      </c>
      <c r="CT188" s="372">
        <f t="shared" si="242"/>
        <v>57319.443514644357</v>
      </c>
      <c r="CU188" s="371">
        <f t="shared" si="243"/>
        <v>57334.521951219518</v>
      </c>
      <c r="CV188" s="372">
        <f t="shared" si="244"/>
        <v>0</v>
      </c>
      <c r="CW188" s="371">
        <f t="shared" si="245"/>
        <v>0</v>
      </c>
      <c r="CX188" s="372">
        <f t="shared" si="246"/>
        <v>78527.04548635587</v>
      </c>
      <c r="CY188" s="371">
        <f t="shared" si="247"/>
        <v>79172.16124013545</v>
      </c>
      <c r="CZ188" s="370">
        <f t="shared" si="248"/>
        <v>103</v>
      </c>
      <c r="DA188" s="371">
        <f t="shared" si="249"/>
        <v>104</v>
      </c>
      <c r="DB188" s="372">
        <f t="shared" si="250"/>
        <v>174</v>
      </c>
      <c r="DC188" s="371">
        <f t="shared" si="251"/>
        <v>163</v>
      </c>
      <c r="DD188" s="372">
        <f t="shared" si="252"/>
        <v>85</v>
      </c>
      <c r="DE188" s="371">
        <f t="shared" si="253"/>
        <v>79</v>
      </c>
      <c r="DF188" s="372">
        <f t="shared" si="254"/>
        <v>2</v>
      </c>
      <c r="DG188" s="371">
        <f t="shared" si="255"/>
        <v>1</v>
      </c>
      <c r="DH188" s="372">
        <f t="shared" si="256"/>
        <v>75</v>
      </c>
      <c r="DI188" s="371">
        <f t="shared" si="257"/>
        <v>64</v>
      </c>
      <c r="DJ188" s="372">
        <f t="shared" si="258"/>
        <v>0</v>
      </c>
      <c r="DK188" s="371">
        <f t="shared" si="259"/>
        <v>0</v>
      </c>
      <c r="DL188" s="372">
        <f t="shared" si="260"/>
        <v>439</v>
      </c>
      <c r="DM188" s="371">
        <f t="shared" si="261"/>
        <v>411</v>
      </c>
      <c r="DN188" s="370">
        <f t="shared" si="262"/>
        <v>9848967.9788519628</v>
      </c>
      <c r="DO188" s="371">
        <f t="shared" si="263"/>
        <v>9991873.4117647056</v>
      </c>
      <c r="DP188" s="372">
        <f t="shared" si="264"/>
        <v>14018825.220779222</v>
      </c>
      <c r="DQ188" s="371">
        <f t="shared" si="265"/>
        <v>13151902.916167667</v>
      </c>
      <c r="DR188" s="372">
        <f t="shared" si="266"/>
        <v>6198420.9338521408</v>
      </c>
      <c r="DS188" s="371">
        <f t="shared" si="267"/>
        <v>5671933.5368852457</v>
      </c>
      <c r="DT188" s="372">
        <f t="shared" si="268"/>
        <v>108200.57142857142</v>
      </c>
      <c r="DU188" s="371">
        <f t="shared" si="269"/>
        <v>54639</v>
      </c>
      <c r="DV188" s="372">
        <f t="shared" si="270"/>
        <v>4298958.2635983266</v>
      </c>
      <c r="DW188" s="371">
        <f t="shared" si="271"/>
        <v>3669409.4048780492</v>
      </c>
      <c r="DX188" s="372">
        <f t="shared" si="272"/>
        <v>0</v>
      </c>
      <c r="DY188" s="371">
        <f t="shared" si="273"/>
        <v>0</v>
      </c>
      <c r="DZ188" s="372">
        <f t="shared" si="274"/>
        <v>34473372.968510225</v>
      </c>
      <c r="EA188" s="371">
        <f t="shared" si="275"/>
        <v>32539758.269695669</v>
      </c>
    </row>
    <row r="189" spans="1:131">
      <c r="A189" s="477" t="s">
        <v>37</v>
      </c>
      <c r="B189" s="473" t="s">
        <v>507</v>
      </c>
      <c r="C189" s="474"/>
      <c r="D189" s="475">
        <v>199157</v>
      </c>
      <c r="E189" s="476">
        <v>3</v>
      </c>
      <c r="F189" s="419">
        <v>34</v>
      </c>
      <c r="G189" s="420">
        <v>36</v>
      </c>
      <c r="H189" s="419">
        <v>0</v>
      </c>
      <c r="I189" s="420">
        <v>0</v>
      </c>
      <c r="J189" s="419">
        <v>4</v>
      </c>
      <c r="K189" s="420">
        <v>3</v>
      </c>
      <c r="L189" s="419">
        <v>15</v>
      </c>
      <c r="M189" s="420">
        <v>15</v>
      </c>
      <c r="N189" s="419">
        <v>84</v>
      </c>
      <c r="O189" s="420">
        <v>98</v>
      </c>
      <c r="P189" s="419">
        <v>0</v>
      </c>
      <c r="Q189" s="420">
        <v>0</v>
      </c>
      <c r="R189" s="419">
        <v>5</v>
      </c>
      <c r="S189" s="420">
        <v>5</v>
      </c>
      <c r="T189" s="419">
        <v>23</v>
      </c>
      <c r="U189" s="420">
        <v>21</v>
      </c>
      <c r="V189" s="419">
        <v>95</v>
      </c>
      <c r="W189" s="420">
        <v>82</v>
      </c>
      <c r="X189" s="419">
        <v>0</v>
      </c>
      <c r="Y189" s="420">
        <v>0</v>
      </c>
      <c r="Z189" s="419">
        <v>3</v>
      </c>
      <c r="AA189" s="420">
        <v>2</v>
      </c>
      <c r="AB189" s="419">
        <v>9</v>
      </c>
      <c r="AC189" s="420">
        <v>9</v>
      </c>
      <c r="AD189" s="419">
        <v>4</v>
      </c>
      <c r="AE189" s="420">
        <v>4</v>
      </c>
      <c r="AF189" s="419">
        <v>0</v>
      </c>
      <c r="AG189" s="420">
        <v>0</v>
      </c>
      <c r="AH189" s="419">
        <v>0</v>
      </c>
      <c r="AI189" s="420">
        <v>0</v>
      </c>
      <c r="AJ189" s="419">
        <v>3</v>
      </c>
      <c r="AK189" s="420">
        <v>3</v>
      </c>
      <c r="AL189" s="419">
        <v>88</v>
      </c>
      <c r="AM189" s="420">
        <v>94</v>
      </c>
      <c r="AN189" s="419">
        <v>1</v>
      </c>
      <c r="AO189" s="420">
        <v>1</v>
      </c>
      <c r="AP189" s="419">
        <v>2</v>
      </c>
      <c r="AQ189" s="420">
        <v>2</v>
      </c>
      <c r="AR189" s="419">
        <v>11</v>
      </c>
      <c r="AS189" s="420">
        <v>11</v>
      </c>
      <c r="AT189" s="419"/>
      <c r="AU189" s="420"/>
      <c r="AV189" s="419"/>
      <c r="AW189" s="420"/>
      <c r="AX189" s="419"/>
      <c r="AY189" s="420"/>
      <c r="AZ189" s="419"/>
      <c r="BA189" s="421"/>
      <c r="BB189" s="422">
        <v>5540956</v>
      </c>
      <c r="BC189" s="420">
        <v>5671936</v>
      </c>
      <c r="BD189" s="419">
        <v>9184202</v>
      </c>
      <c r="BE189" s="420">
        <v>10084392</v>
      </c>
      <c r="BF189" s="419">
        <v>7385890</v>
      </c>
      <c r="BG189" s="420">
        <v>6424169</v>
      </c>
      <c r="BH189" s="419">
        <v>426083</v>
      </c>
      <c r="BI189" s="420">
        <v>434972</v>
      </c>
      <c r="BJ189" s="419">
        <v>5552485</v>
      </c>
      <c r="BK189" s="420">
        <v>5824323</v>
      </c>
      <c r="BL189" s="419"/>
      <c r="BM189" s="423"/>
      <c r="BN189" s="370">
        <f t="shared" si="210"/>
        <v>530</v>
      </c>
      <c r="BO189" s="371">
        <f t="shared" si="211"/>
        <v>537</v>
      </c>
      <c r="BP189" s="372">
        <f t="shared" si="212"/>
        <v>1087</v>
      </c>
      <c r="BQ189" s="371">
        <f t="shared" si="213"/>
        <v>1189</v>
      </c>
      <c r="BR189" s="372">
        <f t="shared" si="214"/>
        <v>996</v>
      </c>
      <c r="BS189" s="371">
        <f t="shared" si="215"/>
        <v>868</v>
      </c>
      <c r="BT189" s="372">
        <f t="shared" si="216"/>
        <v>72</v>
      </c>
      <c r="BU189" s="371">
        <f t="shared" si="217"/>
        <v>72</v>
      </c>
      <c r="BV189" s="372">
        <f t="shared" si="218"/>
        <v>956</v>
      </c>
      <c r="BW189" s="371">
        <f t="shared" si="219"/>
        <v>1010</v>
      </c>
      <c r="BX189" s="372">
        <f t="shared" si="220"/>
        <v>0</v>
      </c>
      <c r="BY189" s="371">
        <f t="shared" si="221"/>
        <v>0</v>
      </c>
      <c r="BZ189" s="370">
        <f t="shared" si="222"/>
        <v>10454.633962264152</v>
      </c>
      <c r="CA189" s="371">
        <f t="shared" si="223"/>
        <v>10562.264432029795</v>
      </c>
      <c r="CB189" s="372">
        <f t="shared" si="224"/>
        <v>8449.1278748850054</v>
      </c>
      <c r="CC189" s="371">
        <f t="shared" si="225"/>
        <v>8481.4062237174094</v>
      </c>
      <c r="CD189" s="372">
        <f t="shared" si="226"/>
        <v>7415.5522088353409</v>
      </c>
      <c r="CE189" s="371">
        <f t="shared" si="227"/>
        <v>7401.1163594470045</v>
      </c>
      <c r="CF189" s="372">
        <f t="shared" si="228"/>
        <v>5917.8194444444443</v>
      </c>
      <c r="CG189" s="371">
        <f t="shared" si="229"/>
        <v>6041.2777777777774</v>
      </c>
      <c r="CH189" s="372">
        <f t="shared" si="230"/>
        <v>5808.0387029288704</v>
      </c>
      <c r="CI189" s="371">
        <f t="shared" si="231"/>
        <v>5766.6564356435647</v>
      </c>
      <c r="CJ189" s="372">
        <f t="shared" si="232"/>
        <v>0</v>
      </c>
      <c r="CK189" s="371">
        <f t="shared" si="233"/>
        <v>0</v>
      </c>
      <c r="CL189" s="370">
        <f t="shared" si="234"/>
        <v>94091.705660377367</v>
      </c>
      <c r="CM189" s="371">
        <f t="shared" si="235"/>
        <v>95060.379888268159</v>
      </c>
      <c r="CN189" s="372">
        <f t="shared" si="236"/>
        <v>76042.150873965045</v>
      </c>
      <c r="CO189" s="371">
        <f t="shared" si="237"/>
        <v>76332.656013456683</v>
      </c>
      <c r="CP189" s="372">
        <f t="shared" si="238"/>
        <v>66739.969879518074</v>
      </c>
      <c r="CQ189" s="371">
        <f t="shared" si="239"/>
        <v>66610.047235023041</v>
      </c>
      <c r="CR189" s="372">
        <f t="shared" si="240"/>
        <v>53260.375</v>
      </c>
      <c r="CS189" s="371">
        <f t="shared" si="241"/>
        <v>54371.5</v>
      </c>
      <c r="CT189" s="372">
        <f t="shared" si="242"/>
        <v>52272.348326359832</v>
      </c>
      <c r="CU189" s="371">
        <f t="shared" si="243"/>
        <v>51899.90792079208</v>
      </c>
      <c r="CV189" s="372">
        <f t="shared" si="244"/>
        <v>0</v>
      </c>
      <c r="CW189" s="371">
        <f t="shared" si="245"/>
        <v>0</v>
      </c>
      <c r="CX189" s="372">
        <f t="shared" si="246"/>
        <v>69158.425798638375</v>
      </c>
      <c r="CY189" s="371">
        <f t="shared" si="247"/>
        <v>69375.737844398434</v>
      </c>
      <c r="CZ189" s="370">
        <f t="shared" si="248"/>
        <v>53</v>
      </c>
      <c r="DA189" s="371">
        <f t="shared" si="249"/>
        <v>54</v>
      </c>
      <c r="DB189" s="372">
        <f t="shared" si="250"/>
        <v>112</v>
      </c>
      <c r="DC189" s="371">
        <f t="shared" si="251"/>
        <v>124</v>
      </c>
      <c r="DD189" s="372">
        <f t="shared" si="252"/>
        <v>107</v>
      </c>
      <c r="DE189" s="371">
        <f t="shared" si="253"/>
        <v>93</v>
      </c>
      <c r="DF189" s="372">
        <f t="shared" si="254"/>
        <v>7</v>
      </c>
      <c r="DG189" s="371">
        <f t="shared" si="255"/>
        <v>7</v>
      </c>
      <c r="DH189" s="372">
        <f t="shared" si="256"/>
        <v>102</v>
      </c>
      <c r="DI189" s="371">
        <f t="shared" si="257"/>
        <v>108</v>
      </c>
      <c r="DJ189" s="372">
        <f t="shared" si="258"/>
        <v>0</v>
      </c>
      <c r="DK189" s="371">
        <f t="shared" si="259"/>
        <v>0</v>
      </c>
      <c r="DL189" s="372">
        <f t="shared" si="260"/>
        <v>381</v>
      </c>
      <c r="DM189" s="371">
        <f t="shared" si="261"/>
        <v>386</v>
      </c>
      <c r="DN189" s="370">
        <f t="shared" si="262"/>
        <v>4986860.4000000004</v>
      </c>
      <c r="DO189" s="371">
        <f t="shared" si="263"/>
        <v>5133260.5139664803</v>
      </c>
      <c r="DP189" s="372">
        <f t="shared" si="264"/>
        <v>8516720.8978840858</v>
      </c>
      <c r="DQ189" s="371">
        <f t="shared" si="265"/>
        <v>9465249.3456686288</v>
      </c>
      <c r="DR189" s="372">
        <f t="shared" si="266"/>
        <v>7141176.7771084337</v>
      </c>
      <c r="DS189" s="371">
        <f t="shared" si="267"/>
        <v>6194734.3928571427</v>
      </c>
      <c r="DT189" s="372">
        <f t="shared" si="268"/>
        <v>372822.625</v>
      </c>
      <c r="DU189" s="371">
        <f t="shared" si="269"/>
        <v>380600.5</v>
      </c>
      <c r="DV189" s="372">
        <f t="shared" si="270"/>
        <v>5331779.5292887026</v>
      </c>
      <c r="DW189" s="371">
        <f t="shared" si="271"/>
        <v>5605190.0554455444</v>
      </c>
      <c r="DX189" s="372">
        <f t="shared" si="272"/>
        <v>0</v>
      </c>
      <c r="DY189" s="371">
        <f t="shared" si="273"/>
        <v>0</v>
      </c>
      <c r="DZ189" s="372">
        <f t="shared" si="274"/>
        <v>26349360.229281221</v>
      </c>
      <c r="EA189" s="371">
        <f t="shared" si="275"/>
        <v>26779034.807937797</v>
      </c>
    </row>
    <row r="190" spans="1:131">
      <c r="A190" s="477" t="s">
        <v>37</v>
      </c>
      <c r="B190" s="473" t="s">
        <v>508</v>
      </c>
      <c r="C190" s="474"/>
      <c r="D190" s="475">
        <v>199218</v>
      </c>
      <c r="E190" s="476">
        <v>3</v>
      </c>
      <c r="F190" s="419">
        <v>153</v>
      </c>
      <c r="G190" s="420">
        <v>160</v>
      </c>
      <c r="H190" s="419">
        <v>0</v>
      </c>
      <c r="I190" s="420">
        <v>0</v>
      </c>
      <c r="J190" s="419">
        <v>1</v>
      </c>
      <c r="K190" s="420">
        <v>0</v>
      </c>
      <c r="L190" s="419">
        <v>18</v>
      </c>
      <c r="M190" s="420">
        <v>21</v>
      </c>
      <c r="N190" s="419">
        <v>183</v>
      </c>
      <c r="O190" s="420">
        <v>183</v>
      </c>
      <c r="P190" s="419">
        <v>0</v>
      </c>
      <c r="Q190" s="420">
        <v>0</v>
      </c>
      <c r="R190" s="419">
        <v>0</v>
      </c>
      <c r="S190" s="420">
        <v>0</v>
      </c>
      <c r="T190" s="419">
        <v>14</v>
      </c>
      <c r="U190" s="420">
        <v>11</v>
      </c>
      <c r="V190" s="419">
        <v>139</v>
      </c>
      <c r="W190" s="420">
        <v>129</v>
      </c>
      <c r="X190" s="419">
        <v>0</v>
      </c>
      <c r="Y190" s="420">
        <v>0</v>
      </c>
      <c r="Z190" s="419">
        <v>0</v>
      </c>
      <c r="AA190" s="420">
        <v>0</v>
      </c>
      <c r="AB190" s="419">
        <v>1</v>
      </c>
      <c r="AC190" s="420">
        <v>0</v>
      </c>
      <c r="AD190" s="419">
        <v>0</v>
      </c>
      <c r="AE190" s="420">
        <v>0</v>
      </c>
      <c r="AF190" s="419">
        <v>0</v>
      </c>
      <c r="AG190" s="420">
        <v>0</v>
      </c>
      <c r="AH190" s="419">
        <v>0</v>
      </c>
      <c r="AI190" s="420">
        <v>0</v>
      </c>
      <c r="AJ190" s="419">
        <v>0</v>
      </c>
      <c r="AK190" s="420">
        <v>0</v>
      </c>
      <c r="AL190" s="419">
        <v>116</v>
      </c>
      <c r="AM190" s="420">
        <v>123</v>
      </c>
      <c r="AN190" s="419">
        <v>0</v>
      </c>
      <c r="AO190" s="420">
        <v>0</v>
      </c>
      <c r="AP190" s="419">
        <v>0</v>
      </c>
      <c r="AQ190" s="420">
        <v>0</v>
      </c>
      <c r="AR190" s="419">
        <v>3</v>
      </c>
      <c r="AS190" s="420">
        <v>3</v>
      </c>
      <c r="AT190" s="419"/>
      <c r="AU190" s="420"/>
      <c r="AV190" s="419"/>
      <c r="AW190" s="420"/>
      <c r="AX190" s="419"/>
      <c r="AY190" s="420"/>
      <c r="AZ190" s="419"/>
      <c r="BA190" s="421"/>
      <c r="BB190" s="422">
        <v>16429674</v>
      </c>
      <c r="BC190" s="420">
        <v>17518383</v>
      </c>
      <c r="BD190" s="419">
        <v>14552467</v>
      </c>
      <c r="BE190" s="420">
        <v>14250438</v>
      </c>
      <c r="BF190" s="419">
        <v>8683026</v>
      </c>
      <c r="BG190" s="420">
        <v>8364740</v>
      </c>
      <c r="BH190" s="419">
        <v>0</v>
      </c>
      <c r="BI190" s="420">
        <v>0</v>
      </c>
      <c r="BJ190" s="419">
        <v>5451169</v>
      </c>
      <c r="BK190" s="420">
        <v>6139977</v>
      </c>
      <c r="BL190" s="419"/>
      <c r="BM190" s="423"/>
      <c r="BN190" s="370">
        <f t="shared" si="210"/>
        <v>1604</v>
      </c>
      <c r="BO190" s="371">
        <f t="shared" si="211"/>
        <v>1692</v>
      </c>
      <c r="BP190" s="372">
        <f t="shared" si="212"/>
        <v>1815</v>
      </c>
      <c r="BQ190" s="371">
        <f t="shared" si="213"/>
        <v>1779</v>
      </c>
      <c r="BR190" s="372">
        <f t="shared" si="214"/>
        <v>1263</v>
      </c>
      <c r="BS190" s="371">
        <f t="shared" si="215"/>
        <v>1161</v>
      </c>
      <c r="BT190" s="372">
        <f t="shared" si="216"/>
        <v>0</v>
      </c>
      <c r="BU190" s="371">
        <f t="shared" si="217"/>
        <v>0</v>
      </c>
      <c r="BV190" s="372">
        <f t="shared" si="218"/>
        <v>1080</v>
      </c>
      <c r="BW190" s="371">
        <f t="shared" si="219"/>
        <v>1143</v>
      </c>
      <c r="BX190" s="372">
        <f t="shared" si="220"/>
        <v>0</v>
      </c>
      <c r="BY190" s="371">
        <f t="shared" si="221"/>
        <v>0</v>
      </c>
      <c r="BZ190" s="370">
        <f t="shared" si="222"/>
        <v>10242.938902743143</v>
      </c>
      <c r="CA190" s="371">
        <f t="shared" si="223"/>
        <v>10353.654255319148</v>
      </c>
      <c r="CB190" s="372">
        <f t="shared" si="224"/>
        <v>8017.8881542699728</v>
      </c>
      <c r="CC190" s="371">
        <f t="shared" si="225"/>
        <v>8010.3642495784152</v>
      </c>
      <c r="CD190" s="372">
        <f t="shared" si="226"/>
        <v>6874.9216152018998</v>
      </c>
      <c r="CE190" s="371">
        <f t="shared" si="227"/>
        <v>7204.7717484926789</v>
      </c>
      <c r="CF190" s="372">
        <f t="shared" si="228"/>
        <v>0</v>
      </c>
      <c r="CG190" s="371">
        <f t="shared" si="229"/>
        <v>0</v>
      </c>
      <c r="CH190" s="372">
        <f t="shared" si="230"/>
        <v>5047.3787037037036</v>
      </c>
      <c r="CI190" s="371">
        <f t="shared" si="231"/>
        <v>5371.808398950131</v>
      </c>
      <c r="CJ190" s="372">
        <f t="shared" si="232"/>
        <v>0</v>
      </c>
      <c r="CK190" s="371">
        <f t="shared" si="233"/>
        <v>0</v>
      </c>
      <c r="CL190" s="370">
        <f t="shared" si="234"/>
        <v>92186.450124688286</v>
      </c>
      <c r="CM190" s="371">
        <f t="shared" si="235"/>
        <v>93182.888297872341</v>
      </c>
      <c r="CN190" s="372">
        <f t="shared" si="236"/>
        <v>72160.99338842975</v>
      </c>
      <c r="CO190" s="371">
        <f t="shared" si="237"/>
        <v>72093.278246205737</v>
      </c>
      <c r="CP190" s="372">
        <f t="shared" si="238"/>
        <v>61874.294536817099</v>
      </c>
      <c r="CQ190" s="371">
        <f t="shared" si="239"/>
        <v>64842.945736434107</v>
      </c>
      <c r="CR190" s="372">
        <f t="shared" si="240"/>
        <v>0</v>
      </c>
      <c r="CS190" s="371">
        <f t="shared" si="241"/>
        <v>0</v>
      </c>
      <c r="CT190" s="372">
        <f t="shared" si="242"/>
        <v>45426.408333333333</v>
      </c>
      <c r="CU190" s="371">
        <f t="shared" si="243"/>
        <v>48346.27559055118</v>
      </c>
      <c r="CV190" s="372">
        <f t="shared" si="244"/>
        <v>0</v>
      </c>
      <c r="CW190" s="371">
        <f t="shared" si="245"/>
        <v>0</v>
      </c>
      <c r="CX190" s="372">
        <f t="shared" si="246"/>
        <v>70286.511060172139</v>
      </c>
      <c r="CY190" s="371">
        <f t="shared" si="247"/>
        <v>71918.364263632146</v>
      </c>
      <c r="CZ190" s="370">
        <f t="shared" si="248"/>
        <v>172</v>
      </c>
      <c r="DA190" s="371">
        <f t="shared" si="249"/>
        <v>181</v>
      </c>
      <c r="DB190" s="372">
        <f t="shared" si="250"/>
        <v>197</v>
      </c>
      <c r="DC190" s="371">
        <f t="shared" si="251"/>
        <v>194</v>
      </c>
      <c r="DD190" s="372">
        <f t="shared" si="252"/>
        <v>140</v>
      </c>
      <c r="DE190" s="371">
        <f t="shared" si="253"/>
        <v>129</v>
      </c>
      <c r="DF190" s="372">
        <f t="shared" si="254"/>
        <v>0</v>
      </c>
      <c r="DG190" s="371">
        <f t="shared" si="255"/>
        <v>0</v>
      </c>
      <c r="DH190" s="372">
        <f t="shared" si="256"/>
        <v>119</v>
      </c>
      <c r="DI190" s="371">
        <f t="shared" si="257"/>
        <v>126</v>
      </c>
      <c r="DJ190" s="372">
        <f t="shared" si="258"/>
        <v>0</v>
      </c>
      <c r="DK190" s="371">
        <f t="shared" si="259"/>
        <v>0</v>
      </c>
      <c r="DL190" s="372">
        <f t="shared" si="260"/>
        <v>628</v>
      </c>
      <c r="DM190" s="371">
        <f t="shared" si="261"/>
        <v>630</v>
      </c>
      <c r="DN190" s="370">
        <f t="shared" si="262"/>
        <v>15856069.421446385</v>
      </c>
      <c r="DO190" s="371">
        <f t="shared" si="263"/>
        <v>16866102.781914894</v>
      </c>
      <c r="DP190" s="372">
        <f t="shared" si="264"/>
        <v>14215715.69752066</v>
      </c>
      <c r="DQ190" s="371">
        <f t="shared" si="265"/>
        <v>13986095.979763912</v>
      </c>
      <c r="DR190" s="372">
        <f t="shared" si="266"/>
        <v>8662401.2351543941</v>
      </c>
      <c r="DS190" s="371">
        <f t="shared" si="267"/>
        <v>8364740</v>
      </c>
      <c r="DT190" s="372">
        <f t="shared" si="268"/>
        <v>0</v>
      </c>
      <c r="DU190" s="371">
        <f t="shared" si="269"/>
        <v>0</v>
      </c>
      <c r="DV190" s="372">
        <f t="shared" si="270"/>
        <v>5405742.5916666668</v>
      </c>
      <c r="DW190" s="371">
        <f t="shared" si="271"/>
        <v>6091630.7244094489</v>
      </c>
      <c r="DX190" s="372">
        <f t="shared" si="272"/>
        <v>0</v>
      </c>
      <c r="DY190" s="371">
        <f t="shared" si="273"/>
        <v>0</v>
      </c>
      <c r="DZ190" s="372">
        <f t="shared" si="274"/>
        <v>44139928.9457881</v>
      </c>
      <c r="EA190" s="371">
        <f t="shared" si="275"/>
        <v>45308569.486088254</v>
      </c>
    </row>
    <row r="191" spans="1:131">
      <c r="A191" s="477" t="s">
        <v>37</v>
      </c>
      <c r="B191" s="473" t="s">
        <v>509</v>
      </c>
      <c r="C191" s="474"/>
      <c r="D191" s="475">
        <v>200004</v>
      </c>
      <c r="E191" s="476">
        <v>3</v>
      </c>
      <c r="F191" s="419">
        <v>65</v>
      </c>
      <c r="G191" s="420">
        <v>72</v>
      </c>
      <c r="H191" s="419">
        <v>3</v>
      </c>
      <c r="I191" s="420">
        <v>2</v>
      </c>
      <c r="J191" s="419">
        <v>0</v>
      </c>
      <c r="K191" s="420">
        <v>0</v>
      </c>
      <c r="L191" s="419">
        <v>14</v>
      </c>
      <c r="M191" s="420">
        <v>12</v>
      </c>
      <c r="N191" s="419">
        <v>130</v>
      </c>
      <c r="O191" s="420">
        <v>128</v>
      </c>
      <c r="P191" s="419">
        <v>6</v>
      </c>
      <c r="Q191" s="420">
        <v>6</v>
      </c>
      <c r="R191" s="419">
        <v>0</v>
      </c>
      <c r="S191" s="420">
        <v>0</v>
      </c>
      <c r="T191" s="419">
        <v>11</v>
      </c>
      <c r="U191" s="420">
        <v>11</v>
      </c>
      <c r="V191" s="419">
        <v>150</v>
      </c>
      <c r="W191" s="420">
        <v>154</v>
      </c>
      <c r="X191" s="419">
        <v>3</v>
      </c>
      <c r="Y191" s="420">
        <v>4</v>
      </c>
      <c r="Z191" s="419">
        <v>0</v>
      </c>
      <c r="AA191" s="420">
        <v>0</v>
      </c>
      <c r="AB191" s="419">
        <v>9</v>
      </c>
      <c r="AC191" s="420">
        <v>10</v>
      </c>
      <c r="AD191" s="419">
        <v>17</v>
      </c>
      <c r="AE191" s="420">
        <v>16</v>
      </c>
      <c r="AF191" s="419">
        <v>1</v>
      </c>
      <c r="AG191" s="420">
        <v>2</v>
      </c>
      <c r="AH191" s="419">
        <v>0</v>
      </c>
      <c r="AI191" s="420">
        <v>0</v>
      </c>
      <c r="AJ191" s="419">
        <v>5</v>
      </c>
      <c r="AK191" s="420">
        <v>4</v>
      </c>
      <c r="AL191" s="419">
        <v>35</v>
      </c>
      <c r="AM191" s="420">
        <v>31</v>
      </c>
      <c r="AN191" s="419">
        <v>0</v>
      </c>
      <c r="AO191" s="420">
        <v>0</v>
      </c>
      <c r="AP191" s="419">
        <v>0</v>
      </c>
      <c r="AQ191" s="420">
        <v>0</v>
      </c>
      <c r="AR191" s="419">
        <v>4</v>
      </c>
      <c r="AS191" s="420">
        <v>4</v>
      </c>
      <c r="AT191" s="419"/>
      <c r="AU191" s="420"/>
      <c r="AV191" s="419"/>
      <c r="AW191" s="420"/>
      <c r="AX191" s="419"/>
      <c r="AY191" s="420"/>
      <c r="AZ191" s="419"/>
      <c r="BA191" s="421"/>
      <c r="BB191" s="422">
        <v>7914455</v>
      </c>
      <c r="BC191" s="420">
        <v>8315681</v>
      </c>
      <c r="BD191" s="419">
        <v>10482640</v>
      </c>
      <c r="BE191" s="420">
        <v>10471040</v>
      </c>
      <c r="BF191" s="419">
        <v>9915455</v>
      </c>
      <c r="BG191" s="420">
        <v>10372388</v>
      </c>
      <c r="BH191" s="419">
        <v>993127</v>
      </c>
      <c r="BI191" s="420">
        <v>966140</v>
      </c>
      <c r="BJ191" s="419">
        <v>2106044</v>
      </c>
      <c r="BK191" s="420">
        <v>1968689</v>
      </c>
      <c r="BL191" s="419"/>
      <c r="BM191" s="423"/>
      <c r="BN191" s="370">
        <f t="shared" si="210"/>
        <v>783</v>
      </c>
      <c r="BO191" s="371">
        <f t="shared" si="211"/>
        <v>812</v>
      </c>
      <c r="BP191" s="372">
        <f t="shared" si="212"/>
        <v>1362</v>
      </c>
      <c r="BQ191" s="371">
        <f t="shared" si="213"/>
        <v>1344</v>
      </c>
      <c r="BR191" s="372">
        <f t="shared" si="214"/>
        <v>1488</v>
      </c>
      <c r="BS191" s="371">
        <f t="shared" si="215"/>
        <v>1546</v>
      </c>
      <c r="BT191" s="372">
        <f t="shared" si="216"/>
        <v>223</v>
      </c>
      <c r="BU191" s="371">
        <f t="shared" si="217"/>
        <v>212</v>
      </c>
      <c r="BV191" s="372">
        <f t="shared" si="218"/>
        <v>363</v>
      </c>
      <c r="BW191" s="371">
        <f t="shared" si="219"/>
        <v>327</v>
      </c>
      <c r="BX191" s="372">
        <f t="shared" si="220"/>
        <v>0</v>
      </c>
      <c r="BY191" s="371">
        <f t="shared" si="221"/>
        <v>0</v>
      </c>
      <c r="BZ191" s="370">
        <f t="shared" si="222"/>
        <v>10107.86079182631</v>
      </c>
      <c r="CA191" s="371">
        <f t="shared" si="223"/>
        <v>10240.986453201971</v>
      </c>
      <c r="CB191" s="372">
        <f t="shared" si="224"/>
        <v>7696.505139500734</v>
      </c>
      <c r="CC191" s="371">
        <f t="shared" si="225"/>
        <v>7790.9523809523807</v>
      </c>
      <c r="CD191" s="372">
        <f t="shared" si="226"/>
        <v>6663.6122311827958</v>
      </c>
      <c r="CE191" s="371">
        <f t="shared" si="227"/>
        <v>6709.1772315653297</v>
      </c>
      <c r="CF191" s="372">
        <f t="shared" si="228"/>
        <v>4453.4843049327355</v>
      </c>
      <c r="CG191" s="371">
        <f t="shared" si="229"/>
        <v>4557.2641509433961</v>
      </c>
      <c r="CH191" s="372">
        <f t="shared" si="230"/>
        <v>5801.7741046831952</v>
      </c>
      <c r="CI191" s="371">
        <f t="shared" si="231"/>
        <v>6020.4556574923545</v>
      </c>
      <c r="CJ191" s="372">
        <f t="shared" si="232"/>
        <v>0</v>
      </c>
      <c r="CK191" s="371">
        <f t="shared" si="233"/>
        <v>0</v>
      </c>
      <c r="CL191" s="370">
        <f t="shared" si="234"/>
        <v>90970.747126436792</v>
      </c>
      <c r="CM191" s="371">
        <f t="shared" si="235"/>
        <v>92168.878078817739</v>
      </c>
      <c r="CN191" s="372">
        <f t="shared" si="236"/>
        <v>69268.546255506604</v>
      </c>
      <c r="CO191" s="371">
        <f t="shared" si="237"/>
        <v>70118.57142857142</v>
      </c>
      <c r="CP191" s="372">
        <f t="shared" si="238"/>
        <v>59972.510080645159</v>
      </c>
      <c r="CQ191" s="371">
        <f t="shared" si="239"/>
        <v>60382.595084087967</v>
      </c>
      <c r="CR191" s="372">
        <f t="shared" si="240"/>
        <v>40081.358744394616</v>
      </c>
      <c r="CS191" s="371">
        <f t="shared" si="241"/>
        <v>41015.377358490565</v>
      </c>
      <c r="CT191" s="372">
        <f t="shared" si="242"/>
        <v>52215.966942148756</v>
      </c>
      <c r="CU191" s="371">
        <f t="shared" si="243"/>
        <v>54184.100917431191</v>
      </c>
      <c r="CV191" s="372">
        <f t="shared" si="244"/>
        <v>0</v>
      </c>
      <c r="CW191" s="371">
        <f t="shared" si="245"/>
        <v>0</v>
      </c>
      <c r="CX191" s="372">
        <f t="shared" si="246"/>
        <v>66922.556642067721</v>
      </c>
      <c r="CY191" s="371">
        <f t="shared" si="247"/>
        <v>68063.101272028172</v>
      </c>
      <c r="CZ191" s="370">
        <f t="shared" si="248"/>
        <v>82</v>
      </c>
      <c r="DA191" s="371">
        <f t="shared" si="249"/>
        <v>86</v>
      </c>
      <c r="DB191" s="372">
        <f t="shared" si="250"/>
        <v>147</v>
      </c>
      <c r="DC191" s="371">
        <f t="shared" si="251"/>
        <v>145</v>
      </c>
      <c r="DD191" s="372">
        <f t="shared" si="252"/>
        <v>162</v>
      </c>
      <c r="DE191" s="371">
        <f t="shared" si="253"/>
        <v>168</v>
      </c>
      <c r="DF191" s="372">
        <f t="shared" si="254"/>
        <v>23</v>
      </c>
      <c r="DG191" s="371">
        <f t="shared" si="255"/>
        <v>22</v>
      </c>
      <c r="DH191" s="372">
        <f t="shared" si="256"/>
        <v>39</v>
      </c>
      <c r="DI191" s="371">
        <f t="shared" si="257"/>
        <v>35</v>
      </c>
      <c r="DJ191" s="372">
        <f t="shared" si="258"/>
        <v>0</v>
      </c>
      <c r="DK191" s="371">
        <f t="shared" si="259"/>
        <v>0</v>
      </c>
      <c r="DL191" s="372">
        <f t="shared" si="260"/>
        <v>453</v>
      </c>
      <c r="DM191" s="371">
        <f t="shared" si="261"/>
        <v>456</v>
      </c>
      <c r="DN191" s="370">
        <f t="shared" si="262"/>
        <v>7459601.264367817</v>
      </c>
      <c r="DO191" s="371">
        <f t="shared" si="263"/>
        <v>7926523.5147783253</v>
      </c>
      <c r="DP191" s="372">
        <f t="shared" si="264"/>
        <v>10182476.29955947</v>
      </c>
      <c r="DQ191" s="371">
        <f t="shared" si="265"/>
        <v>10167192.857142856</v>
      </c>
      <c r="DR191" s="372">
        <f t="shared" si="266"/>
        <v>9715546.6330645159</v>
      </c>
      <c r="DS191" s="371">
        <f t="shared" si="267"/>
        <v>10144275.974126779</v>
      </c>
      <c r="DT191" s="372">
        <f t="shared" si="268"/>
        <v>921871.25112107617</v>
      </c>
      <c r="DU191" s="371">
        <f t="shared" si="269"/>
        <v>902338.30188679241</v>
      </c>
      <c r="DV191" s="372">
        <f t="shared" si="270"/>
        <v>2036422.7107438014</v>
      </c>
      <c r="DW191" s="371">
        <f t="shared" si="271"/>
        <v>1896443.5321100918</v>
      </c>
      <c r="DX191" s="372">
        <f t="shared" si="272"/>
        <v>0</v>
      </c>
      <c r="DY191" s="371">
        <f t="shared" si="273"/>
        <v>0</v>
      </c>
      <c r="DZ191" s="372">
        <f t="shared" si="274"/>
        <v>30315918.158856679</v>
      </c>
      <c r="EA191" s="371">
        <f t="shared" si="275"/>
        <v>31036774.180044845</v>
      </c>
    </row>
    <row r="192" spans="1:131">
      <c r="A192" s="477" t="s">
        <v>37</v>
      </c>
      <c r="B192" s="473" t="s">
        <v>510</v>
      </c>
      <c r="C192" s="474"/>
      <c r="D192" s="475">
        <v>198543</v>
      </c>
      <c r="E192" s="476">
        <v>4</v>
      </c>
      <c r="F192" s="419">
        <v>43</v>
      </c>
      <c r="G192" s="420">
        <v>43</v>
      </c>
      <c r="H192" s="419">
        <v>6</v>
      </c>
      <c r="I192" s="420">
        <v>6</v>
      </c>
      <c r="J192" s="419">
        <v>10</v>
      </c>
      <c r="K192" s="420">
        <v>13</v>
      </c>
      <c r="L192" s="419">
        <v>5</v>
      </c>
      <c r="M192" s="420">
        <v>3</v>
      </c>
      <c r="N192" s="419">
        <v>73</v>
      </c>
      <c r="O192" s="420">
        <v>69</v>
      </c>
      <c r="P192" s="419">
        <v>12</v>
      </c>
      <c r="Q192" s="420">
        <v>10</v>
      </c>
      <c r="R192" s="419">
        <v>14</v>
      </c>
      <c r="S192" s="420">
        <v>12</v>
      </c>
      <c r="T192" s="419">
        <v>1</v>
      </c>
      <c r="U192" s="420">
        <v>1</v>
      </c>
      <c r="V192" s="419">
        <v>59</v>
      </c>
      <c r="W192" s="420">
        <v>57</v>
      </c>
      <c r="X192" s="419">
        <v>3</v>
      </c>
      <c r="Y192" s="420">
        <v>7</v>
      </c>
      <c r="Z192" s="419">
        <v>0</v>
      </c>
      <c r="AA192" s="420">
        <v>0</v>
      </c>
      <c r="AB192" s="419">
        <v>1</v>
      </c>
      <c r="AC192" s="420">
        <v>2</v>
      </c>
      <c r="AD192" s="419">
        <v>1</v>
      </c>
      <c r="AE192" s="420">
        <v>3</v>
      </c>
      <c r="AF192" s="419">
        <v>0</v>
      </c>
      <c r="AG192" s="420">
        <v>0</v>
      </c>
      <c r="AH192" s="419">
        <v>0</v>
      </c>
      <c r="AI192" s="420">
        <v>0</v>
      </c>
      <c r="AJ192" s="419">
        <v>0</v>
      </c>
      <c r="AK192" s="420">
        <v>0</v>
      </c>
      <c r="AL192" s="419">
        <v>10</v>
      </c>
      <c r="AM192" s="420">
        <v>24</v>
      </c>
      <c r="AN192" s="419">
        <v>2</v>
      </c>
      <c r="AO192" s="420">
        <v>2</v>
      </c>
      <c r="AP192" s="419">
        <v>0</v>
      </c>
      <c r="AQ192" s="420">
        <v>0</v>
      </c>
      <c r="AR192" s="419">
        <v>2</v>
      </c>
      <c r="AS192" s="420">
        <v>3</v>
      </c>
      <c r="AT192" s="419"/>
      <c r="AU192" s="420"/>
      <c r="AV192" s="419"/>
      <c r="AW192" s="420"/>
      <c r="AX192" s="419"/>
      <c r="AY192" s="420"/>
      <c r="AZ192" s="419"/>
      <c r="BA192" s="421"/>
      <c r="BB192" s="422">
        <v>5819654</v>
      </c>
      <c r="BC192" s="420">
        <v>5839074</v>
      </c>
      <c r="BD192" s="419">
        <v>7475279</v>
      </c>
      <c r="BE192" s="420">
        <v>6945908</v>
      </c>
      <c r="BF192" s="419">
        <v>4424302</v>
      </c>
      <c r="BG192" s="420">
        <v>4622210</v>
      </c>
      <c r="BH192" s="419">
        <v>58000</v>
      </c>
      <c r="BI192" s="420">
        <v>162114</v>
      </c>
      <c r="BJ192" s="419">
        <v>824551</v>
      </c>
      <c r="BK192" s="420">
        <v>1702650</v>
      </c>
      <c r="BL192" s="419"/>
      <c r="BM192" s="423"/>
      <c r="BN192" s="370">
        <f t="shared" si="210"/>
        <v>617</v>
      </c>
      <c r="BO192" s="371">
        <f t="shared" si="211"/>
        <v>626</v>
      </c>
      <c r="BP192" s="372">
        <f t="shared" si="212"/>
        <v>943</v>
      </c>
      <c r="BQ192" s="371">
        <f t="shared" si="213"/>
        <v>865</v>
      </c>
      <c r="BR192" s="372">
        <f t="shared" si="214"/>
        <v>573</v>
      </c>
      <c r="BS192" s="371">
        <f t="shared" si="215"/>
        <v>607</v>
      </c>
      <c r="BT192" s="372">
        <f t="shared" si="216"/>
        <v>9</v>
      </c>
      <c r="BU192" s="371">
        <f t="shared" si="217"/>
        <v>27</v>
      </c>
      <c r="BV192" s="372">
        <f t="shared" si="218"/>
        <v>134</v>
      </c>
      <c r="BW192" s="371">
        <f t="shared" si="219"/>
        <v>272</v>
      </c>
      <c r="BX192" s="372">
        <f t="shared" si="220"/>
        <v>0</v>
      </c>
      <c r="BY192" s="371">
        <f t="shared" si="221"/>
        <v>0</v>
      </c>
      <c r="BZ192" s="370">
        <f t="shared" si="222"/>
        <v>9432.1782820097251</v>
      </c>
      <c r="CA192" s="371">
        <f t="shared" si="223"/>
        <v>9327.5942492012782</v>
      </c>
      <c r="CB192" s="372">
        <f t="shared" si="224"/>
        <v>7927.1251325556732</v>
      </c>
      <c r="CC192" s="371">
        <f t="shared" si="225"/>
        <v>8029.9514450867055</v>
      </c>
      <c r="CD192" s="372">
        <f t="shared" si="226"/>
        <v>7721.2949389179757</v>
      </c>
      <c r="CE192" s="371">
        <f t="shared" si="227"/>
        <v>7614.8434925864913</v>
      </c>
      <c r="CF192" s="372">
        <f t="shared" si="228"/>
        <v>6444.4444444444443</v>
      </c>
      <c r="CG192" s="371">
        <f t="shared" si="229"/>
        <v>6004.2222222222226</v>
      </c>
      <c r="CH192" s="372">
        <f t="shared" si="230"/>
        <v>6153.3656716417909</v>
      </c>
      <c r="CI192" s="371">
        <f t="shared" si="231"/>
        <v>6259.7426470588234</v>
      </c>
      <c r="CJ192" s="372">
        <f t="shared" si="232"/>
        <v>0</v>
      </c>
      <c r="CK192" s="371">
        <f t="shared" si="233"/>
        <v>0</v>
      </c>
      <c r="CL192" s="370">
        <f t="shared" si="234"/>
        <v>84889.604538087529</v>
      </c>
      <c r="CM192" s="371">
        <f t="shared" si="235"/>
        <v>83948.348242811509</v>
      </c>
      <c r="CN192" s="372">
        <f t="shared" si="236"/>
        <v>71344.126193001051</v>
      </c>
      <c r="CO192" s="371">
        <f t="shared" si="237"/>
        <v>72269.56300578035</v>
      </c>
      <c r="CP192" s="372">
        <f t="shared" si="238"/>
        <v>69491.654450261776</v>
      </c>
      <c r="CQ192" s="371">
        <f t="shared" si="239"/>
        <v>68533.591433278416</v>
      </c>
      <c r="CR192" s="372">
        <f t="shared" si="240"/>
        <v>58000</v>
      </c>
      <c r="CS192" s="371">
        <f t="shared" si="241"/>
        <v>54038</v>
      </c>
      <c r="CT192" s="372">
        <f t="shared" si="242"/>
        <v>55380.291044776117</v>
      </c>
      <c r="CU192" s="371">
        <f t="shared" si="243"/>
        <v>56337.683823529413</v>
      </c>
      <c r="CV192" s="372">
        <f t="shared" si="244"/>
        <v>0</v>
      </c>
      <c r="CW192" s="371">
        <f t="shared" si="245"/>
        <v>0</v>
      </c>
      <c r="CX192" s="372">
        <f t="shared" si="246"/>
        <v>73465.47774682258</v>
      </c>
      <c r="CY192" s="371">
        <f t="shared" si="247"/>
        <v>72253.201167816747</v>
      </c>
      <c r="CZ192" s="370">
        <f t="shared" si="248"/>
        <v>64</v>
      </c>
      <c r="DA192" s="371">
        <f t="shared" si="249"/>
        <v>65</v>
      </c>
      <c r="DB192" s="372">
        <f t="shared" si="250"/>
        <v>100</v>
      </c>
      <c r="DC192" s="371">
        <f t="shared" si="251"/>
        <v>92</v>
      </c>
      <c r="DD192" s="372">
        <f t="shared" si="252"/>
        <v>63</v>
      </c>
      <c r="DE192" s="371">
        <f t="shared" si="253"/>
        <v>66</v>
      </c>
      <c r="DF192" s="372">
        <f t="shared" si="254"/>
        <v>1</v>
      </c>
      <c r="DG192" s="371">
        <f t="shared" si="255"/>
        <v>3</v>
      </c>
      <c r="DH192" s="372">
        <f t="shared" si="256"/>
        <v>14</v>
      </c>
      <c r="DI192" s="371">
        <f t="shared" si="257"/>
        <v>29</v>
      </c>
      <c r="DJ192" s="372">
        <f t="shared" si="258"/>
        <v>0</v>
      </c>
      <c r="DK192" s="371">
        <f t="shared" si="259"/>
        <v>0</v>
      </c>
      <c r="DL192" s="372">
        <f t="shared" si="260"/>
        <v>242</v>
      </c>
      <c r="DM192" s="371">
        <f t="shared" si="261"/>
        <v>255</v>
      </c>
      <c r="DN192" s="370">
        <f t="shared" si="262"/>
        <v>5432934.6904376019</v>
      </c>
      <c r="DO192" s="371">
        <f t="shared" si="263"/>
        <v>5456642.6357827485</v>
      </c>
      <c r="DP192" s="372">
        <f t="shared" si="264"/>
        <v>7134412.6193001047</v>
      </c>
      <c r="DQ192" s="371">
        <f t="shared" si="265"/>
        <v>6648799.7965317918</v>
      </c>
      <c r="DR192" s="372">
        <f t="shared" si="266"/>
        <v>4377974.2303664917</v>
      </c>
      <c r="DS192" s="371">
        <f t="shared" si="267"/>
        <v>4523217.0345963752</v>
      </c>
      <c r="DT192" s="372">
        <f t="shared" si="268"/>
        <v>58000</v>
      </c>
      <c r="DU192" s="371">
        <f t="shared" si="269"/>
        <v>162114</v>
      </c>
      <c r="DV192" s="372">
        <f t="shared" si="270"/>
        <v>775324.07462686568</v>
      </c>
      <c r="DW192" s="371">
        <f t="shared" si="271"/>
        <v>1633792.830882353</v>
      </c>
      <c r="DX192" s="372">
        <f t="shared" si="272"/>
        <v>0</v>
      </c>
      <c r="DY192" s="371">
        <f t="shared" si="273"/>
        <v>0</v>
      </c>
      <c r="DZ192" s="372">
        <f t="shared" si="274"/>
        <v>17778645.614731066</v>
      </c>
      <c r="EA192" s="371">
        <f t="shared" si="275"/>
        <v>18424566.297793269</v>
      </c>
    </row>
    <row r="193" spans="1:131">
      <c r="A193" s="477" t="s">
        <v>37</v>
      </c>
      <c r="B193" s="473" t="s">
        <v>511</v>
      </c>
      <c r="C193" s="474"/>
      <c r="D193" s="475">
        <v>199281</v>
      </c>
      <c r="E193" s="476">
        <v>5</v>
      </c>
      <c r="F193" s="419">
        <v>57</v>
      </c>
      <c r="G193" s="420">
        <v>57</v>
      </c>
      <c r="H193" s="419">
        <v>0</v>
      </c>
      <c r="I193" s="420">
        <v>0</v>
      </c>
      <c r="J193" s="419">
        <v>0</v>
      </c>
      <c r="K193" s="420">
        <v>0</v>
      </c>
      <c r="L193" s="419">
        <v>2</v>
      </c>
      <c r="M193" s="420">
        <v>3</v>
      </c>
      <c r="N193" s="419">
        <v>67</v>
      </c>
      <c r="O193" s="420">
        <v>76</v>
      </c>
      <c r="P193" s="419">
        <v>0</v>
      </c>
      <c r="Q193" s="420">
        <v>0</v>
      </c>
      <c r="R193" s="419">
        <v>0</v>
      </c>
      <c r="S193" s="420">
        <v>0</v>
      </c>
      <c r="T193" s="419">
        <v>5</v>
      </c>
      <c r="U193" s="420">
        <v>4</v>
      </c>
      <c r="V193" s="419">
        <v>58</v>
      </c>
      <c r="W193" s="420">
        <v>49</v>
      </c>
      <c r="X193" s="419">
        <v>0</v>
      </c>
      <c r="Y193" s="420">
        <v>0</v>
      </c>
      <c r="Z193" s="419">
        <v>0</v>
      </c>
      <c r="AA193" s="420">
        <v>0</v>
      </c>
      <c r="AB193" s="419">
        <v>28</v>
      </c>
      <c r="AC193" s="420">
        <v>26</v>
      </c>
      <c r="AD193" s="419">
        <v>2</v>
      </c>
      <c r="AE193" s="420">
        <v>2</v>
      </c>
      <c r="AF193" s="419">
        <v>0</v>
      </c>
      <c r="AG193" s="420">
        <v>0</v>
      </c>
      <c r="AH193" s="419">
        <v>0</v>
      </c>
      <c r="AI193" s="420">
        <v>0</v>
      </c>
      <c r="AJ193" s="419">
        <v>0</v>
      </c>
      <c r="AK193" s="420">
        <v>0</v>
      </c>
      <c r="AL193" s="419">
        <v>61</v>
      </c>
      <c r="AM193" s="420">
        <v>47</v>
      </c>
      <c r="AN193" s="419">
        <v>0</v>
      </c>
      <c r="AO193" s="420">
        <v>0</v>
      </c>
      <c r="AP193" s="419">
        <v>1</v>
      </c>
      <c r="AQ193" s="420">
        <v>0</v>
      </c>
      <c r="AR193" s="419">
        <v>26</v>
      </c>
      <c r="AS193" s="420">
        <v>17</v>
      </c>
      <c r="AT193" s="419"/>
      <c r="AU193" s="420"/>
      <c r="AV193" s="419"/>
      <c r="AW193" s="420"/>
      <c r="AX193" s="419"/>
      <c r="AY193" s="420"/>
      <c r="AZ193" s="419"/>
      <c r="BA193" s="421"/>
      <c r="BB193" s="422">
        <v>4616895</v>
      </c>
      <c r="BC193" s="420">
        <v>4895067</v>
      </c>
      <c r="BD193" s="419">
        <v>4473148</v>
      </c>
      <c r="BE193" s="420">
        <v>5124793</v>
      </c>
      <c r="BF193" s="419">
        <v>5255872</v>
      </c>
      <c r="BG193" s="420">
        <v>4641652</v>
      </c>
      <c r="BH193" s="419">
        <v>96140</v>
      </c>
      <c r="BI193" s="420">
        <v>98290</v>
      </c>
      <c r="BJ193" s="419">
        <v>4302973</v>
      </c>
      <c r="BK193" s="420">
        <v>3313109</v>
      </c>
      <c r="BL193" s="419"/>
      <c r="BM193" s="423"/>
      <c r="BN193" s="370">
        <f t="shared" si="210"/>
        <v>537</v>
      </c>
      <c r="BO193" s="371">
        <f t="shared" si="211"/>
        <v>549</v>
      </c>
      <c r="BP193" s="372">
        <f t="shared" si="212"/>
        <v>663</v>
      </c>
      <c r="BQ193" s="371">
        <f t="shared" si="213"/>
        <v>732</v>
      </c>
      <c r="BR193" s="372">
        <f t="shared" si="214"/>
        <v>858</v>
      </c>
      <c r="BS193" s="371">
        <f t="shared" si="215"/>
        <v>753</v>
      </c>
      <c r="BT193" s="372">
        <f t="shared" si="216"/>
        <v>18</v>
      </c>
      <c r="BU193" s="371">
        <f t="shared" si="217"/>
        <v>18</v>
      </c>
      <c r="BV193" s="372">
        <f t="shared" si="218"/>
        <v>872</v>
      </c>
      <c r="BW193" s="371">
        <f t="shared" si="219"/>
        <v>627</v>
      </c>
      <c r="BX193" s="372">
        <f t="shared" si="220"/>
        <v>0</v>
      </c>
      <c r="BY193" s="371">
        <f t="shared" si="221"/>
        <v>0</v>
      </c>
      <c r="BZ193" s="370">
        <f t="shared" si="222"/>
        <v>8597.5698324022342</v>
      </c>
      <c r="CA193" s="371">
        <f t="shared" si="223"/>
        <v>8916.3333333333339</v>
      </c>
      <c r="CB193" s="372">
        <f t="shared" si="224"/>
        <v>6746.8295625942683</v>
      </c>
      <c r="CC193" s="371">
        <f t="shared" si="225"/>
        <v>7001.083333333333</v>
      </c>
      <c r="CD193" s="372">
        <f t="shared" si="226"/>
        <v>6125.7249417249413</v>
      </c>
      <c r="CE193" s="371">
        <f t="shared" si="227"/>
        <v>6164.2124833997341</v>
      </c>
      <c r="CF193" s="372">
        <f t="shared" si="228"/>
        <v>5341.1111111111113</v>
      </c>
      <c r="CG193" s="371">
        <f t="shared" si="229"/>
        <v>5460.5555555555557</v>
      </c>
      <c r="CH193" s="372">
        <f t="shared" si="230"/>
        <v>4934.6020642201838</v>
      </c>
      <c r="CI193" s="371">
        <f t="shared" si="231"/>
        <v>5284.0653907496016</v>
      </c>
      <c r="CJ193" s="372">
        <f t="shared" si="232"/>
        <v>0</v>
      </c>
      <c r="CK193" s="371">
        <f t="shared" si="233"/>
        <v>0</v>
      </c>
      <c r="CL193" s="370">
        <f t="shared" si="234"/>
        <v>77378.128491620111</v>
      </c>
      <c r="CM193" s="371">
        <f t="shared" si="235"/>
        <v>80247</v>
      </c>
      <c r="CN193" s="372">
        <f t="shared" si="236"/>
        <v>60721.466063348416</v>
      </c>
      <c r="CO193" s="371">
        <f t="shared" si="237"/>
        <v>63009.75</v>
      </c>
      <c r="CP193" s="372">
        <f t="shared" si="238"/>
        <v>55131.524475524471</v>
      </c>
      <c r="CQ193" s="371">
        <f t="shared" si="239"/>
        <v>55477.912350597609</v>
      </c>
      <c r="CR193" s="372">
        <f t="shared" si="240"/>
        <v>48070</v>
      </c>
      <c r="CS193" s="371">
        <f t="shared" si="241"/>
        <v>49145</v>
      </c>
      <c r="CT193" s="372">
        <f t="shared" si="242"/>
        <v>44411.418577981654</v>
      </c>
      <c r="CU193" s="371">
        <f t="shared" si="243"/>
        <v>47556.588516746415</v>
      </c>
      <c r="CV193" s="372">
        <f t="shared" si="244"/>
        <v>0</v>
      </c>
      <c r="CW193" s="371">
        <f t="shared" si="245"/>
        <v>0</v>
      </c>
      <c r="CX193" s="372">
        <f t="shared" si="246"/>
        <v>57599.058883792066</v>
      </c>
      <c r="CY193" s="371">
        <f t="shared" si="247"/>
        <v>61061.7618909843</v>
      </c>
      <c r="CZ193" s="370">
        <f t="shared" si="248"/>
        <v>59</v>
      </c>
      <c r="DA193" s="371">
        <f t="shared" si="249"/>
        <v>60</v>
      </c>
      <c r="DB193" s="372">
        <f t="shared" si="250"/>
        <v>72</v>
      </c>
      <c r="DC193" s="371">
        <f t="shared" si="251"/>
        <v>80</v>
      </c>
      <c r="DD193" s="372">
        <f t="shared" si="252"/>
        <v>86</v>
      </c>
      <c r="DE193" s="371">
        <f t="shared" si="253"/>
        <v>75</v>
      </c>
      <c r="DF193" s="372">
        <f t="shared" si="254"/>
        <v>2</v>
      </c>
      <c r="DG193" s="371">
        <f t="shared" si="255"/>
        <v>2</v>
      </c>
      <c r="DH193" s="372">
        <f t="shared" si="256"/>
        <v>88</v>
      </c>
      <c r="DI193" s="371">
        <f t="shared" si="257"/>
        <v>64</v>
      </c>
      <c r="DJ193" s="372">
        <f t="shared" si="258"/>
        <v>0</v>
      </c>
      <c r="DK193" s="371">
        <f t="shared" si="259"/>
        <v>0</v>
      </c>
      <c r="DL193" s="372">
        <f t="shared" si="260"/>
        <v>307</v>
      </c>
      <c r="DM193" s="371">
        <f t="shared" si="261"/>
        <v>281</v>
      </c>
      <c r="DN193" s="370">
        <f t="shared" si="262"/>
        <v>4565309.5810055863</v>
      </c>
      <c r="DO193" s="371">
        <f t="shared" si="263"/>
        <v>4814820</v>
      </c>
      <c r="DP193" s="372">
        <f t="shared" si="264"/>
        <v>4371945.5565610863</v>
      </c>
      <c r="DQ193" s="371">
        <f t="shared" si="265"/>
        <v>5040780</v>
      </c>
      <c r="DR193" s="372">
        <f t="shared" si="266"/>
        <v>4741311.1048951047</v>
      </c>
      <c r="DS193" s="371">
        <f t="shared" si="267"/>
        <v>4160843.4262948208</v>
      </c>
      <c r="DT193" s="372">
        <f t="shared" si="268"/>
        <v>96140</v>
      </c>
      <c r="DU193" s="371">
        <f t="shared" si="269"/>
        <v>98290</v>
      </c>
      <c r="DV193" s="372">
        <f t="shared" si="270"/>
        <v>3908204.8348623854</v>
      </c>
      <c r="DW193" s="371">
        <f t="shared" si="271"/>
        <v>3043621.6650717705</v>
      </c>
      <c r="DX193" s="372">
        <f t="shared" si="272"/>
        <v>0</v>
      </c>
      <c r="DY193" s="371">
        <f t="shared" si="273"/>
        <v>0</v>
      </c>
      <c r="DZ193" s="372">
        <f t="shared" si="274"/>
        <v>17682911.077324163</v>
      </c>
      <c r="EA193" s="371">
        <f t="shared" si="275"/>
        <v>17158355.091366589</v>
      </c>
    </row>
    <row r="194" spans="1:131">
      <c r="A194" s="477" t="s">
        <v>37</v>
      </c>
      <c r="B194" s="473" t="s">
        <v>512</v>
      </c>
      <c r="C194" s="474"/>
      <c r="D194" s="475">
        <v>199999</v>
      </c>
      <c r="E194" s="476">
        <v>5</v>
      </c>
      <c r="F194" s="419">
        <v>42</v>
      </c>
      <c r="G194" s="420">
        <v>47</v>
      </c>
      <c r="H194" s="419">
        <v>2</v>
      </c>
      <c r="I194" s="420">
        <v>4</v>
      </c>
      <c r="J194" s="419">
        <v>1</v>
      </c>
      <c r="K194" s="420">
        <v>1</v>
      </c>
      <c r="L194" s="419">
        <v>10</v>
      </c>
      <c r="M194" s="420">
        <v>14</v>
      </c>
      <c r="N194" s="419">
        <v>93</v>
      </c>
      <c r="O194" s="420">
        <v>85</v>
      </c>
      <c r="P194" s="419">
        <v>11</v>
      </c>
      <c r="Q194" s="420">
        <v>17</v>
      </c>
      <c r="R194" s="419">
        <v>0</v>
      </c>
      <c r="S194" s="420">
        <v>0</v>
      </c>
      <c r="T194" s="419">
        <v>12</v>
      </c>
      <c r="U194" s="420">
        <v>10</v>
      </c>
      <c r="V194" s="419">
        <v>62</v>
      </c>
      <c r="W194" s="420">
        <v>63</v>
      </c>
      <c r="X194" s="419">
        <v>2</v>
      </c>
      <c r="Y194" s="420">
        <v>4</v>
      </c>
      <c r="Z194" s="419">
        <v>0</v>
      </c>
      <c r="AA194" s="420">
        <v>0</v>
      </c>
      <c r="AB194" s="419">
        <v>9</v>
      </c>
      <c r="AC194" s="420">
        <v>12</v>
      </c>
      <c r="AD194" s="419">
        <v>27</v>
      </c>
      <c r="AE194" s="420">
        <v>24</v>
      </c>
      <c r="AF194" s="419">
        <v>0</v>
      </c>
      <c r="AG194" s="420">
        <v>0</v>
      </c>
      <c r="AH194" s="419">
        <v>0</v>
      </c>
      <c r="AI194" s="420">
        <v>0</v>
      </c>
      <c r="AJ194" s="419">
        <v>18</v>
      </c>
      <c r="AK194" s="420">
        <v>15</v>
      </c>
      <c r="AL194" s="419">
        <v>8</v>
      </c>
      <c r="AM194" s="420">
        <v>8</v>
      </c>
      <c r="AN194" s="419">
        <v>0</v>
      </c>
      <c r="AO194" s="420">
        <v>2</v>
      </c>
      <c r="AP194" s="419">
        <v>0</v>
      </c>
      <c r="AQ194" s="420">
        <v>1</v>
      </c>
      <c r="AR194" s="419">
        <v>6</v>
      </c>
      <c r="AS194" s="420">
        <v>6</v>
      </c>
      <c r="AT194" s="419"/>
      <c r="AU194" s="420"/>
      <c r="AV194" s="419"/>
      <c r="AW194" s="420"/>
      <c r="AX194" s="419"/>
      <c r="AY194" s="420"/>
      <c r="AZ194" s="419"/>
      <c r="BA194" s="421"/>
      <c r="BB194" s="422">
        <v>5314806</v>
      </c>
      <c r="BC194" s="420">
        <v>6627814</v>
      </c>
      <c r="BD194" s="419">
        <v>8850194</v>
      </c>
      <c r="BE194" s="420">
        <v>8612017</v>
      </c>
      <c r="BF194" s="419">
        <v>4945107</v>
      </c>
      <c r="BG194" s="420">
        <v>5428234</v>
      </c>
      <c r="BH194" s="419">
        <v>2981397</v>
      </c>
      <c r="BI194" s="420">
        <v>2618042</v>
      </c>
      <c r="BJ194" s="419">
        <v>896064</v>
      </c>
      <c r="BK194" s="420">
        <v>1023706</v>
      </c>
      <c r="BL194" s="419"/>
      <c r="BM194" s="423"/>
      <c r="BN194" s="370">
        <f t="shared" si="210"/>
        <v>529</v>
      </c>
      <c r="BO194" s="371">
        <f t="shared" si="211"/>
        <v>642</v>
      </c>
      <c r="BP194" s="372">
        <f t="shared" si="212"/>
        <v>1091</v>
      </c>
      <c r="BQ194" s="371">
        <f t="shared" si="213"/>
        <v>1055</v>
      </c>
      <c r="BR194" s="372">
        <f t="shared" si="214"/>
        <v>686</v>
      </c>
      <c r="BS194" s="371">
        <f t="shared" si="215"/>
        <v>751</v>
      </c>
      <c r="BT194" s="372">
        <f t="shared" si="216"/>
        <v>459</v>
      </c>
      <c r="BU194" s="371">
        <f t="shared" si="217"/>
        <v>396</v>
      </c>
      <c r="BV194" s="372">
        <f t="shared" si="218"/>
        <v>144</v>
      </c>
      <c r="BW194" s="371">
        <f t="shared" si="219"/>
        <v>175</v>
      </c>
      <c r="BX194" s="372">
        <f t="shared" si="220"/>
        <v>0</v>
      </c>
      <c r="BY194" s="371">
        <f t="shared" si="221"/>
        <v>0</v>
      </c>
      <c r="BZ194" s="370">
        <f t="shared" si="222"/>
        <v>10046.892249527411</v>
      </c>
      <c r="CA194" s="371">
        <f t="shared" si="223"/>
        <v>10323.697819314642</v>
      </c>
      <c r="CB194" s="372">
        <f t="shared" si="224"/>
        <v>8112.0018331805686</v>
      </c>
      <c r="CC194" s="371">
        <f t="shared" si="225"/>
        <v>8163.0492890995265</v>
      </c>
      <c r="CD194" s="372">
        <f t="shared" si="226"/>
        <v>7208.6107871720114</v>
      </c>
      <c r="CE194" s="371">
        <f t="shared" si="227"/>
        <v>7228.0079893475367</v>
      </c>
      <c r="CF194" s="372">
        <f t="shared" si="228"/>
        <v>6495.418300653595</v>
      </c>
      <c r="CG194" s="371">
        <f t="shared" si="229"/>
        <v>6611.2171717171714</v>
      </c>
      <c r="CH194" s="372">
        <f t="shared" si="230"/>
        <v>6222.666666666667</v>
      </c>
      <c r="CI194" s="371">
        <f t="shared" si="231"/>
        <v>5849.7485714285713</v>
      </c>
      <c r="CJ194" s="372">
        <f t="shared" si="232"/>
        <v>0</v>
      </c>
      <c r="CK194" s="371">
        <f t="shared" si="233"/>
        <v>0</v>
      </c>
      <c r="CL194" s="370">
        <f t="shared" si="234"/>
        <v>90422.030245746704</v>
      </c>
      <c r="CM194" s="371">
        <f t="shared" si="235"/>
        <v>92913.280373831774</v>
      </c>
      <c r="CN194" s="372">
        <f t="shared" si="236"/>
        <v>73008.016498625118</v>
      </c>
      <c r="CO194" s="371">
        <f t="shared" si="237"/>
        <v>73467.443601895735</v>
      </c>
      <c r="CP194" s="372">
        <f t="shared" si="238"/>
        <v>64877.4970845481</v>
      </c>
      <c r="CQ194" s="371">
        <f t="shared" si="239"/>
        <v>65052.071904127828</v>
      </c>
      <c r="CR194" s="372">
        <f t="shared" si="240"/>
        <v>58458.764705882357</v>
      </c>
      <c r="CS194" s="371">
        <f t="shared" si="241"/>
        <v>59500.954545454544</v>
      </c>
      <c r="CT194" s="372">
        <f t="shared" si="242"/>
        <v>56004</v>
      </c>
      <c r="CU194" s="371">
        <f t="shared" si="243"/>
        <v>52647.737142857142</v>
      </c>
      <c r="CV194" s="372">
        <f t="shared" si="244"/>
        <v>0</v>
      </c>
      <c r="CW194" s="371">
        <f t="shared" si="245"/>
        <v>0</v>
      </c>
      <c r="CX194" s="372">
        <f t="shared" si="246"/>
        <v>71263.693981166012</v>
      </c>
      <c r="CY194" s="371">
        <f t="shared" si="247"/>
        <v>72572.819895247972</v>
      </c>
      <c r="CZ194" s="370">
        <f t="shared" si="248"/>
        <v>55</v>
      </c>
      <c r="DA194" s="371">
        <f t="shared" si="249"/>
        <v>66</v>
      </c>
      <c r="DB194" s="372">
        <f t="shared" si="250"/>
        <v>116</v>
      </c>
      <c r="DC194" s="371">
        <f t="shared" si="251"/>
        <v>112</v>
      </c>
      <c r="DD194" s="372">
        <f t="shared" si="252"/>
        <v>73</v>
      </c>
      <c r="DE194" s="371">
        <f t="shared" si="253"/>
        <v>79</v>
      </c>
      <c r="DF194" s="372">
        <f t="shared" si="254"/>
        <v>45</v>
      </c>
      <c r="DG194" s="371">
        <f t="shared" si="255"/>
        <v>39</v>
      </c>
      <c r="DH194" s="372">
        <f t="shared" si="256"/>
        <v>14</v>
      </c>
      <c r="DI194" s="371">
        <f t="shared" si="257"/>
        <v>17</v>
      </c>
      <c r="DJ194" s="372">
        <f t="shared" si="258"/>
        <v>0</v>
      </c>
      <c r="DK194" s="371">
        <f t="shared" si="259"/>
        <v>0</v>
      </c>
      <c r="DL194" s="372">
        <f t="shared" si="260"/>
        <v>303</v>
      </c>
      <c r="DM194" s="371">
        <f t="shared" si="261"/>
        <v>313</v>
      </c>
      <c r="DN194" s="370">
        <f t="shared" si="262"/>
        <v>4973211.6635160688</v>
      </c>
      <c r="DO194" s="371">
        <f t="shared" si="263"/>
        <v>6132276.504672897</v>
      </c>
      <c r="DP194" s="372">
        <f t="shared" si="264"/>
        <v>8468929.9138405137</v>
      </c>
      <c r="DQ194" s="371">
        <f t="shared" si="265"/>
        <v>8228353.6834123228</v>
      </c>
      <c r="DR194" s="372">
        <f t="shared" si="266"/>
        <v>4736057.2871720111</v>
      </c>
      <c r="DS194" s="371">
        <f t="shared" si="267"/>
        <v>5139113.6804260984</v>
      </c>
      <c r="DT194" s="372">
        <f t="shared" si="268"/>
        <v>2630644.411764706</v>
      </c>
      <c r="DU194" s="371">
        <f t="shared" si="269"/>
        <v>2320537.2272727271</v>
      </c>
      <c r="DV194" s="372">
        <f t="shared" si="270"/>
        <v>784056</v>
      </c>
      <c r="DW194" s="371">
        <f t="shared" si="271"/>
        <v>895011.53142857144</v>
      </c>
      <c r="DX194" s="372">
        <f t="shared" si="272"/>
        <v>0</v>
      </c>
      <c r="DY194" s="371">
        <f t="shared" si="273"/>
        <v>0</v>
      </c>
      <c r="DZ194" s="372">
        <f t="shared" si="274"/>
        <v>21592899.2762933</v>
      </c>
      <c r="EA194" s="371">
        <f t="shared" si="275"/>
        <v>22715292.627212614</v>
      </c>
    </row>
    <row r="195" spans="1:131">
      <c r="A195" s="477" t="s">
        <v>37</v>
      </c>
      <c r="B195" s="473" t="s">
        <v>513</v>
      </c>
      <c r="C195" s="474"/>
      <c r="D195" s="475">
        <v>198507</v>
      </c>
      <c r="E195" s="476">
        <v>6</v>
      </c>
      <c r="F195" s="419">
        <v>42</v>
      </c>
      <c r="G195" s="420">
        <v>37</v>
      </c>
      <c r="H195" s="419">
        <v>0</v>
      </c>
      <c r="I195" s="420">
        <v>0</v>
      </c>
      <c r="J195" s="419">
        <v>0</v>
      </c>
      <c r="K195" s="420">
        <v>0</v>
      </c>
      <c r="L195" s="419">
        <v>0</v>
      </c>
      <c r="M195" s="420">
        <v>0</v>
      </c>
      <c r="N195" s="419">
        <v>29</v>
      </c>
      <c r="O195" s="420">
        <v>28</v>
      </c>
      <c r="P195" s="419">
        <v>0</v>
      </c>
      <c r="Q195" s="420">
        <v>0</v>
      </c>
      <c r="R195" s="419">
        <v>0</v>
      </c>
      <c r="S195" s="420">
        <v>0</v>
      </c>
      <c r="T195" s="419">
        <v>0</v>
      </c>
      <c r="U195" s="420">
        <v>0</v>
      </c>
      <c r="V195" s="419">
        <v>37</v>
      </c>
      <c r="W195" s="420">
        <v>22</v>
      </c>
      <c r="X195" s="419">
        <v>0</v>
      </c>
      <c r="Y195" s="420">
        <v>0</v>
      </c>
      <c r="Z195" s="419">
        <v>0</v>
      </c>
      <c r="AA195" s="420">
        <v>0</v>
      </c>
      <c r="AB195" s="419">
        <v>1</v>
      </c>
      <c r="AC195" s="420">
        <v>1</v>
      </c>
      <c r="AD195" s="419">
        <v>1</v>
      </c>
      <c r="AE195" s="420">
        <v>2</v>
      </c>
      <c r="AF195" s="419">
        <v>0</v>
      </c>
      <c r="AG195" s="420">
        <v>0</v>
      </c>
      <c r="AH195" s="419">
        <v>0</v>
      </c>
      <c r="AI195" s="420">
        <v>0</v>
      </c>
      <c r="AJ195" s="419">
        <v>0</v>
      </c>
      <c r="AK195" s="420">
        <v>0</v>
      </c>
      <c r="AL195" s="419">
        <v>14</v>
      </c>
      <c r="AM195" s="420">
        <v>11</v>
      </c>
      <c r="AN195" s="419">
        <v>0</v>
      </c>
      <c r="AO195" s="420">
        <v>0</v>
      </c>
      <c r="AP195" s="419">
        <v>0</v>
      </c>
      <c r="AQ195" s="420">
        <v>0</v>
      </c>
      <c r="AR195" s="419">
        <v>1</v>
      </c>
      <c r="AS195" s="420">
        <v>0</v>
      </c>
      <c r="AT195" s="419"/>
      <c r="AU195" s="420"/>
      <c r="AV195" s="419"/>
      <c r="AW195" s="420"/>
      <c r="AX195" s="419"/>
      <c r="AY195" s="420"/>
      <c r="AZ195" s="419"/>
      <c r="BA195" s="421"/>
      <c r="BB195" s="422">
        <v>3150833</v>
      </c>
      <c r="BC195" s="420">
        <v>2747411</v>
      </c>
      <c r="BD195" s="419">
        <v>1915174</v>
      </c>
      <c r="BE195" s="420">
        <v>1876443</v>
      </c>
      <c r="BF195" s="419">
        <v>2531050</v>
      </c>
      <c r="BG195" s="420">
        <v>1439137</v>
      </c>
      <c r="BH195" s="419">
        <v>50000</v>
      </c>
      <c r="BI195" s="420">
        <v>97000</v>
      </c>
      <c r="BJ195" s="419">
        <v>937683</v>
      </c>
      <c r="BK195" s="420">
        <v>723682</v>
      </c>
      <c r="BL195" s="419"/>
      <c r="BM195" s="423"/>
      <c r="BN195" s="370">
        <f t="shared" si="210"/>
        <v>378</v>
      </c>
      <c r="BO195" s="371">
        <f t="shared" si="211"/>
        <v>333</v>
      </c>
      <c r="BP195" s="372">
        <f t="shared" si="212"/>
        <v>261</v>
      </c>
      <c r="BQ195" s="371">
        <f t="shared" si="213"/>
        <v>252</v>
      </c>
      <c r="BR195" s="372">
        <f t="shared" si="214"/>
        <v>345</v>
      </c>
      <c r="BS195" s="371">
        <f t="shared" si="215"/>
        <v>210</v>
      </c>
      <c r="BT195" s="372">
        <f t="shared" si="216"/>
        <v>9</v>
      </c>
      <c r="BU195" s="371">
        <f t="shared" si="217"/>
        <v>18</v>
      </c>
      <c r="BV195" s="372">
        <f t="shared" si="218"/>
        <v>138</v>
      </c>
      <c r="BW195" s="371">
        <f t="shared" si="219"/>
        <v>99</v>
      </c>
      <c r="BX195" s="372">
        <f t="shared" si="220"/>
        <v>0</v>
      </c>
      <c r="BY195" s="371">
        <f t="shared" si="221"/>
        <v>0</v>
      </c>
      <c r="BZ195" s="370">
        <f t="shared" si="222"/>
        <v>8335.5370370370365</v>
      </c>
      <c r="CA195" s="371">
        <f t="shared" si="223"/>
        <v>8250.4834834834837</v>
      </c>
      <c r="CB195" s="372">
        <f t="shared" si="224"/>
        <v>7337.8314176245212</v>
      </c>
      <c r="CC195" s="371">
        <f t="shared" si="225"/>
        <v>7446.2023809523807</v>
      </c>
      <c r="CD195" s="372">
        <f t="shared" si="226"/>
        <v>7336.376811594203</v>
      </c>
      <c r="CE195" s="371">
        <f t="shared" si="227"/>
        <v>6853.0333333333338</v>
      </c>
      <c r="CF195" s="372">
        <f t="shared" si="228"/>
        <v>5555.5555555555557</v>
      </c>
      <c r="CG195" s="371">
        <f t="shared" si="229"/>
        <v>5388.8888888888887</v>
      </c>
      <c r="CH195" s="372">
        <f t="shared" si="230"/>
        <v>6794.804347826087</v>
      </c>
      <c r="CI195" s="371">
        <f t="shared" si="231"/>
        <v>7309.9191919191917</v>
      </c>
      <c r="CJ195" s="372">
        <f t="shared" si="232"/>
        <v>0</v>
      </c>
      <c r="CK195" s="371">
        <f t="shared" si="233"/>
        <v>0</v>
      </c>
      <c r="CL195" s="370">
        <f t="shared" si="234"/>
        <v>75019.833333333328</v>
      </c>
      <c r="CM195" s="371">
        <f t="shared" si="235"/>
        <v>74254.351351351361</v>
      </c>
      <c r="CN195" s="372">
        <f t="shared" si="236"/>
        <v>66040.482758620696</v>
      </c>
      <c r="CO195" s="371">
        <f t="shared" si="237"/>
        <v>67015.82142857142</v>
      </c>
      <c r="CP195" s="372">
        <f t="shared" si="238"/>
        <v>66027.391304347824</v>
      </c>
      <c r="CQ195" s="371">
        <f t="shared" si="239"/>
        <v>61677.3</v>
      </c>
      <c r="CR195" s="372">
        <f t="shared" si="240"/>
        <v>50000</v>
      </c>
      <c r="CS195" s="371">
        <f t="shared" si="241"/>
        <v>48500</v>
      </c>
      <c r="CT195" s="372">
        <f t="shared" si="242"/>
        <v>61153.239130434784</v>
      </c>
      <c r="CU195" s="371">
        <f t="shared" si="243"/>
        <v>65789.272727272721</v>
      </c>
      <c r="CV195" s="372">
        <f t="shared" si="244"/>
        <v>0</v>
      </c>
      <c r="CW195" s="371">
        <f t="shared" si="245"/>
        <v>0</v>
      </c>
      <c r="CX195" s="372">
        <f t="shared" si="246"/>
        <v>68338.771652173906</v>
      </c>
      <c r="CY195" s="371">
        <f t="shared" si="247"/>
        <v>67951.622772277231</v>
      </c>
      <c r="CZ195" s="370">
        <f t="shared" si="248"/>
        <v>42</v>
      </c>
      <c r="DA195" s="371">
        <f t="shared" si="249"/>
        <v>37</v>
      </c>
      <c r="DB195" s="372">
        <f t="shared" si="250"/>
        <v>29</v>
      </c>
      <c r="DC195" s="371">
        <f t="shared" si="251"/>
        <v>28</v>
      </c>
      <c r="DD195" s="372">
        <f t="shared" si="252"/>
        <v>38</v>
      </c>
      <c r="DE195" s="371">
        <f t="shared" si="253"/>
        <v>23</v>
      </c>
      <c r="DF195" s="372">
        <f t="shared" si="254"/>
        <v>1</v>
      </c>
      <c r="DG195" s="371">
        <f t="shared" si="255"/>
        <v>2</v>
      </c>
      <c r="DH195" s="372">
        <f t="shared" si="256"/>
        <v>15</v>
      </c>
      <c r="DI195" s="371">
        <f t="shared" si="257"/>
        <v>11</v>
      </c>
      <c r="DJ195" s="372">
        <f t="shared" si="258"/>
        <v>0</v>
      </c>
      <c r="DK195" s="371">
        <f t="shared" si="259"/>
        <v>0</v>
      </c>
      <c r="DL195" s="372">
        <f t="shared" si="260"/>
        <v>125</v>
      </c>
      <c r="DM195" s="371">
        <f t="shared" si="261"/>
        <v>101</v>
      </c>
      <c r="DN195" s="370">
        <f t="shared" si="262"/>
        <v>3150833</v>
      </c>
      <c r="DO195" s="371">
        <f t="shared" si="263"/>
        <v>2747411.0000000005</v>
      </c>
      <c r="DP195" s="372">
        <f t="shared" si="264"/>
        <v>1915174.0000000002</v>
      </c>
      <c r="DQ195" s="371">
        <f t="shared" si="265"/>
        <v>1876442.9999999998</v>
      </c>
      <c r="DR195" s="372">
        <f t="shared" si="266"/>
        <v>2509040.8695652173</v>
      </c>
      <c r="DS195" s="371">
        <f t="shared" si="267"/>
        <v>1418577.9000000001</v>
      </c>
      <c r="DT195" s="372">
        <f t="shared" si="268"/>
        <v>50000</v>
      </c>
      <c r="DU195" s="371">
        <f t="shared" si="269"/>
        <v>97000</v>
      </c>
      <c r="DV195" s="372">
        <f t="shared" si="270"/>
        <v>917298.58695652173</v>
      </c>
      <c r="DW195" s="371">
        <f t="shared" si="271"/>
        <v>723681.99999999988</v>
      </c>
      <c r="DX195" s="372">
        <f t="shared" si="272"/>
        <v>0</v>
      </c>
      <c r="DY195" s="371">
        <f t="shared" si="273"/>
        <v>0</v>
      </c>
      <c r="DZ195" s="372">
        <f t="shared" si="274"/>
        <v>8542346.4565217383</v>
      </c>
      <c r="EA195" s="371">
        <f t="shared" si="275"/>
        <v>6863113.9000000004</v>
      </c>
    </row>
    <row r="196" spans="1:131">
      <c r="A196" s="477" t="s">
        <v>37</v>
      </c>
      <c r="B196" s="473" t="s">
        <v>514</v>
      </c>
      <c r="C196" s="474"/>
      <c r="D196" s="475">
        <v>199111</v>
      </c>
      <c r="E196" s="476">
        <v>6</v>
      </c>
      <c r="F196" s="419">
        <v>46</v>
      </c>
      <c r="G196" s="420">
        <v>47</v>
      </c>
      <c r="H196" s="419">
        <v>13</v>
      </c>
      <c r="I196" s="420">
        <v>14</v>
      </c>
      <c r="J196" s="419">
        <v>0</v>
      </c>
      <c r="K196" s="420">
        <v>0</v>
      </c>
      <c r="L196" s="419">
        <v>0</v>
      </c>
      <c r="M196" s="420">
        <v>0</v>
      </c>
      <c r="N196" s="419">
        <v>48</v>
      </c>
      <c r="O196" s="420">
        <v>42</v>
      </c>
      <c r="P196" s="419">
        <v>15</v>
      </c>
      <c r="Q196" s="420">
        <v>13</v>
      </c>
      <c r="R196" s="419">
        <v>1</v>
      </c>
      <c r="S196" s="420">
        <v>1</v>
      </c>
      <c r="T196" s="419">
        <v>0</v>
      </c>
      <c r="U196" s="420">
        <v>0</v>
      </c>
      <c r="V196" s="419">
        <v>42</v>
      </c>
      <c r="W196" s="420">
        <v>47</v>
      </c>
      <c r="X196" s="419">
        <v>3</v>
      </c>
      <c r="Y196" s="420">
        <v>3</v>
      </c>
      <c r="Z196" s="419">
        <v>0</v>
      </c>
      <c r="AA196" s="420">
        <v>0</v>
      </c>
      <c r="AB196" s="419">
        <v>0</v>
      </c>
      <c r="AC196" s="420">
        <v>0</v>
      </c>
      <c r="AD196" s="419">
        <v>0</v>
      </c>
      <c r="AE196" s="420">
        <v>0</v>
      </c>
      <c r="AF196" s="419">
        <v>0</v>
      </c>
      <c r="AG196" s="420">
        <v>0</v>
      </c>
      <c r="AH196" s="419">
        <v>0</v>
      </c>
      <c r="AI196" s="420">
        <v>0</v>
      </c>
      <c r="AJ196" s="419">
        <v>0</v>
      </c>
      <c r="AK196" s="420">
        <v>0</v>
      </c>
      <c r="AL196" s="419">
        <v>44</v>
      </c>
      <c r="AM196" s="420">
        <v>43</v>
      </c>
      <c r="AN196" s="419">
        <v>4</v>
      </c>
      <c r="AO196" s="420">
        <v>4</v>
      </c>
      <c r="AP196" s="419">
        <v>0</v>
      </c>
      <c r="AQ196" s="420">
        <v>0</v>
      </c>
      <c r="AR196" s="419">
        <v>0</v>
      </c>
      <c r="AS196" s="420">
        <v>2</v>
      </c>
      <c r="AT196" s="419"/>
      <c r="AU196" s="420"/>
      <c r="AV196" s="419"/>
      <c r="AW196" s="420"/>
      <c r="AX196" s="419"/>
      <c r="AY196" s="420"/>
      <c r="AZ196" s="419"/>
      <c r="BA196" s="421"/>
      <c r="BB196" s="422">
        <v>5033069</v>
      </c>
      <c r="BC196" s="420">
        <v>5353586</v>
      </c>
      <c r="BD196" s="419">
        <v>4676368</v>
      </c>
      <c r="BE196" s="420">
        <v>4253010</v>
      </c>
      <c r="BF196" s="419">
        <v>2846010</v>
      </c>
      <c r="BG196" s="420">
        <v>3267753</v>
      </c>
      <c r="BH196" s="419">
        <v>0</v>
      </c>
      <c r="BI196" s="420">
        <v>0</v>
      </c>
      <c r="BJ196" s="419">
        <v>2522867</v>
      </c>
      <c r="BK196" s="420">
        <v>2626676</v>
      </c>
      <c r="BL196" s="419"/>
      <c r="BM196" s="423"/>
      <c r="BN196" s="370">
        <f t="shared" si="210"/>
        <v>544</v>
      </c>
      <c r="BO196" s="371">
        <f t="shared" si="211"/>
        <v>563</v>
      </c>
      <c r="BP196" s="372">
        <f t="shared" si="212"/>
        <v>593</v>
      </c>
      <c r="BQ196" s="371">
        <f t="shared" si="213"/>
        <v>519</v>
      </c>
      <c r="BR196" s="372">
        <f t="shared" si="214"/>
        <v>408</v>
      </c>
      <c r="BS196" s="371">
        <f t="shared" si="215"/>
        <v>453</v>
      </c>
      <c r="BT196" s="372">
        <f t="shared" si="216"/>
        <v>0</v>
      </c>
      <c r="BU196" s="371">
        <f t="shared" si="217"/>
        <v>0</v>
      </c>
      <c r="BV196" s="372">
        <f t="shared" si="218"/>
        <v>436</v>
      </c>
      <c r="BW196" s="371">
        <f t="shared" si="219"/>
        <v>451</v>
      </c>
      <c r="BX196" s="372">
        <f t="shared" si="220"/>
        <v>0</v>
      </c>
      <c r="BY196" s="371">
        <f t="shared" si="221"/>
        <v>0</v>
      </c>
      <c r="BZ196" s="370">
        <f t="shared" si="222"/>
        <v>9251.9650735294126</v>
      </c>
      <c r="CA196" s="371">
        <f t="shared" si="223"/>
        <v>9509.0337477797511</v>
      </c>
      <c r="CB196" s="372">
        <f t="shared" si="224"/>
        <v>7885.9494097807756</v>
      </c>
      <c r="CC196" s="371">
        <f t="shared" si="225"/>
        <v>8194.6242774566472</v>
      </c>
      <c r="CD196" s="372">
        <f t="shared" si="226"/>
        <v>6975.5147058823532</v>
      </c>
      <c r="CE196" s="371">
        <f t="shared" si="227"/>
        <v>7213.5827814569539</v>
      </c>
      <c r="CF196" s="372">
        <f t="shared" si="228"/>
        <v>0</v>
      </c>
      <c r="CG196" s="371">
        <f t="shared" si="229"/>
        <v>0</v>
      </c>
      <c r="CH196" s="372">
        <f t="shared" si="230"/>
        <v>5786.3922018348621</v>
      </c>
      <c r="CI196" s="371">
        <f t="shared" si="231"/>
        <v>5824.1152993348114</v>
      </c>
      <c r="CJ196" s="372">
        <f t="shared" si="232"/>
        <v>0</v>
      </c>
      <c r="CK196" s="371">
        <f t="shared" si="233"/>
        <v>0</v>
      </c>
      <c r="CL196" s="370">
        <f t="shared" si="234"/>
        <v>83267.685661764714</v>
      </c>
      <c r="CM196" s="371">
        <f t="shared" si="235"/>
        <v>85581.303730017768</v>
      </c>
      <c r="CN196" s="372">
        <f t="shared" si="236"/>
        <v>70973.544688026974</v>
      </c>
      <c r="CO196" s="371">
        <f t="shared" si="237"/>
        <v>73751.618497109826</v>
      </c>
      <c r="CP196" s="372">
        <f t="shared" si="238"/>
        <v>62779.632352941175</v>
      </c>
      <c r="CQ196" s="371">
        <f t="shared" si="239"/>
        <v>64922.245033112587</v>
      </c>
      <c r="CR196" s="372">
        <f t="shared" si="240"/>
        <v>0</v>
      </c>
      <c r="CS196" s="371">
        <f t="shared" si="241"/>
        <v>0</v>
      </c>
      <c r="CT196" s="372">
        <f t="shared" si="242"/>
        <v>52077.529816513757</v>
      </c>
      <c r="CU196" s="371">
        <f t="shared" si="243"/>
        <v>52417.037694013299</v>
      </c>
      <c r="CV196" s="372">
        <f t="shared" si="244"/>
        <v>0</v>
      </c>
      <c r="CW196" s="371">
        <f t="shared" si="245"/>
        <v>0</v>
      </c>
      <c r="CX196" s="372">
        <f t="shared" si="246"/>
        <v>68425.487042374341</v>
      </c>
      <c r="CY196" s="371">
        <f t="shared" si="247"/>
        <v>70208.783620516275</v>
      </c>
      <c r="CZ196" s="370">
        <f t="shared" si="248"/>
        <v>59</v>
      </c>
      <c r="DA196" s="371">
        <f t="shared" si="249"/>
        <v>61</v>
      </c>
      <c r="DB196" s="372">
        <f t="shared" si="250"/>
        <v>64</v>
      </c>
      <c r="DC196" s="371">
        <f t="shared" si="251"/>
        <v>56</v>
      </c>
      <c r="DD196" s="372">
        <f t="shared" si="252"/>
        <v>45</v>
      </c>
      <c r="DE196" s="371">
        <f t="shared" si="253"/>
        <v>50</v>
      </c>
      <c r="DF196" s="372">
        <f t="shared" si="254"/>
        <v>0</v>
      </c>
      <c r="DG196" s="371">
        <f t="shared" si="255"/>
        <v>0</v>
      </c>
      <c r="DH196" s="372">
        <f t="shared" si="256"/>
        <v>48</v>
      </c>
      <c r="DI196" s="371">
        <f t="shared" si="257"/>
        <v>49</v>
      </c>
      <c r="DJ196" s="372">
        <f t="shared" si="258"/>
        <v>0</v>
      </c>
      <c r="DK196" s="371">
        <f t="shared" si="259"/>
        <v>0</v>
      </c>
      <c r="DL196" s="372">
        <f t="shared" si="260"/>
        <v>216</v>
      </c>
      <c r="DM196" s="371">
        <f t="shared" si="261"/>
        <v>216</v>
      </c>
      <c r="DN196" s="370">
        <f t="shared" si="262"/>
        <v>4912793.4540441185</v>
      </c>
      <c r="DO196" s="371">
        <f t="shared" si="263"/>
        <v>5220459.5275310837</v>
      </c>
      <c r="DP196" s="372">
        <f t="shared" si="264"/>
        <v>4542306.8600337263</v>
      </c>
      <c r="DQ196" s="371">
        <f t="shared" si="265"/>
        <v>4130090.63583815</v>
      </c>
      <c r="DR196" s="372">
        <f t="shared" si="266"/>
        <v>2825083.4558823528</v>
      </c>
      <c r="DS196" s="371">
        <f t="shared" si="267"/>
        <v>3246112.2516556294</v>
      </c>
      <c r="DT196" s="372">
        <f t="shared" si="268"/>
        <v>0</v>
      </c>
      <c r="DU196" s="371">
        <f t="shared" si="269"/>
        <v>0</v>
      </c>
      <c r="DV196" s="372">
        <f t="shared" si="270"/>
        <v>2499721.4311926602</v>
      </c>
      <c r="DW196" s="371">
        <f t="shared" si="271"/>
        <v>2568434.8470066516</v>
      </c>
      <c r="DX196" s="372">
        <f t="shared" si="272"/>
        <v>0</v>
      </c>
      <c r="DY196" s="371">
        <f t="shared" si="273"/>
        <v>0</v>
      </c>
      <c r="DZ196" s="372">
        <f t="shared" si="274"/>
        <v>14779905.201152857</v>
      </c>
      <c r="EA196" s="371">
        <f t="shared" si="275"/>
        <v>15165097.262031516</v>
      </c>
    </row>
    <row r="197" spans="1:131">
      <c r="A197" s="431" t="s">
        <v>38</v>
      </c>
      <c r="B197" s="432" t="s">
        <v>395</v>
      </c>
      <c r="C197" s="433"/>
      <c r="D197" s="434">
        <v>207388</v>
      </c>
      <c r="E197" s="435">
        <v>1</v>
      </c>
      <c r="F197" s="419">
        <v>227</v>
      </c>
      <c r="G197" s="420">
        <v>219</v>
      </c>
      <c r="H197" s="419"/>
      <c r="I197" s="420"/>
      <c r="J197" s="419">
        <v>60</v>
      </c>
      <c r="K197" s="420">
        <v>60</v>
      </c>
      <c r="L197" s="419"/>
      <c r="M197" s="420"/>
      <c r="N197" s="419">
        <v>247</v>
      </c>
      <c r="O197" s="420">
        <v>249</v>
      </c>
      <c r="P197" s="419"/>
      <c r="Q197" s="420"/>
      <c r="R197" s="419">
        <v>38</v>
      </c>
      <c r="S197" s="420">
        <v>37</v>
      </c>
      <c r="T197" s="419"/>
      <c r="U197" s="420"/>
      <c r="V197" s="419">
        <v>208</v>
      </c>
      <c r="W197" s="420">
        <v>225</v>
      </c>
      <c r="X197" s="419"/>
      <c r="Y197" s="420"/>
      <c r="Z197" s="419">
        <v>6</v>
      </c>
      <c r="AA197" s="420">
        <v>19</v>
      </c>
      <c r="AB197" s="419"/>
      <c r="AC197" s="420"/>
      <c r="AD197" s="419">
        <v>86</v>
      </c>
      <c r="AE197" s="420">
        <v>99</v>
      </c>
      <c r="AF197" s="419"/>
      <c r="AG197" s="420"/>
      <c r="AH197" s="419">
        <v>95</v>
      </c>
      <c r="AI197" s="420">
        <v>83</v>
      </c>
      <c r="AJ197" s="419"/>
      <c r="AK197" s="420"/>
      <c r="AL197" s="419"/>
      <c r="AM197" s="420"/>
      <c r="AN197" s="419"/>
      <c r="AO197" s="420"/>
      <c r="AP197" s="419"/>
      <c r="AQ197" s="420"/>
      <c r="AR197" s="419"/>
      <c r="AS197" s="420"/>
      <c r="AT197" s="419"/>
      <c r="AU197" s="420"/>
      <c r="AV197" s="419"/>
      <c r="AW197" s="420"/>
      <c r="AX197" s="419"/>
      <c r="AY197" s="420"/>
      <c r="AZ197" s="419"/>
      <c r="BA197" s="421"/>
      <c r="BB197" s="422">
        <v>34145538</v>
      </c>
      <c r="BC197" s="420">
        <v>32665755</v>
      </c>
      <c r="BD197" s="419">
        <v>22649520</v>
      </c>
      <c r="BE197" s="420">
        <v>23438821</v>
      </c>
      <c r="BF197" s="419">
        <v>15785496</v>
      </c>
      <c r="BG197" s="420">
        <v>18966129</v>
      </c>
      <c r="BH197" s="419">
        <v>8071876</v>
      </c>
      <c r="BI197" s="420">
        <v>8550287</v>
      </c>
      <c r="BJ197" s="419"/>
      <c r="BK197" s="420"/>
      <c r="BL197" s="419"/>
      <c r="BM197" s="423"/>
      <c r="BN197" s="370">
        <f t="shared" si="210"/>
        <v>2703</v>
      </c>
      <c r="BO197" s="371">
        <f t="shared" si="211"/>
        <v>2631</v>
      </c>
      <c r="BP197" s="372">
        <f t="shared" si="212"/>
        <v>2641</v>
      </c>
      <c r="BQ197" s="371">
        <f t="shared" si="213"/>
        <v>2648</v>
      </c>
      <c r="BR197" s="372">
        <f t="shared" si="214"/>
        <v>1938</v>
      </c>
      <c r="BS197" s="371">
        <f t="shared" si="215"/>
        <v>2234</v>
      </c>
      <c r="BT197" s="372">
        <f t="shared" si="216"/>
        <v>1819</v>
      </c>
      <c r="BU197" s="371">
        <f t="shared" si="217"/>
        <v>1804</v>
      </c>
      <c r="BV197" s="372">
        <f t="shared" si="218"/>
        <v>0</v>
      </c>
      <c r="BW197" s="371">
        <f t="shared" si="219"/>
        <v>0</v>
      </c>
      <c r="BX197" s="372">
        <f t="shared" si="220"/>
        <v>0</v>
      </c>
      <c r="BY197" s="371">
        <f t="shared" si="221"/>
        <v>0</v>
      </c>
      <c r="BZ197" s="370">
        <f t="shared" si="222"/>
        <v>12632.45948945616</v>
      </c>
      <c r="CA197" s="371">
        <f t="shared" si="223"/>
        <v>12415.718358038768</v>
      </c>
      <c r="CB197" s="372">
        <f t="shared" si="224"/>
        <v>8576.1151079136689</v>
      </c>
      <c r="CC197" s="371">
        <f t="shared" si="225"/>
        <v>8851.5185045317212</v>
      </c>
      <c r="CD197" s="372">
        <f t="shared" si="226"/>
        <v>8145.2507739938083</v>
      </c>
      <c r="CE197" s="371">
        <f t="shared" si="227"/>
        <v>8489.7623097582818</v>
      </c>
      <c r="CF197" s="372">
        <f t="shared" si="228"/>
        <v>4437.5349092908191</v>
      </c>
      <c r="CG197" s="371">
        <f t="shared" si="229"/>
        <v>4739.6269401330374</v>
      </c>
      <c r="CH197" s="372">
        <f t="shared" si="230"/>
        <v>0</v>
      </c>
      <c r="CI197" s="371">
        <f t="shared" si="231"/>
        <v>0</v>
      </c>
      <c r="CJ197" s="372">
        <f t="shared" si="232"/>
        <v>0</v>
      </c>
      <c r="CK197" s="371">
        <f t="shared" si="233"/>
        <v>0</v>
      </c>
      <c r="CL197" s="370">
        <f t="shared" si="234"/>
        <v>113692.13540510544</v>
      </c>
      <c r="CM197" s="371">
        <f t="shared" si="235"/>
        <v>111741.46522234891</v>
      </c>
      <c r="CN197" s="372">
        <f t="shared" si="236"/>
        <v>77185.035971223027</v>
      </c>
      <c r="CO197" s="371">
        <f t="shared" si="237"/>
        <v>79663.666540785489</v>
      </c>
      <c r="CP197" s="372">
        <f t="shared" si="238"/>
        <v>73307.256965944282</v>
      </c>
      <c r="CQ197" s="371">
        <f t="shared" si="239"/>
        <v>76407.860787824538</v>
      </c>
      <c r="CR197" s="372">
        <f t="shared" si="240"/>
        <v>39937.814183617375</v>
      </c>
      <c r="CS197" s="371">
        <f t="shared" si="241"/>
        <v>42656.642461197334</v>
      </c>
      <c r="CT197" s="372">
        <f t="shared" si="242"/>
        <v>0</v>
      </c>
      <c r="CU197" s="371">
        <f t="shared" si="243"/>
        <v>0</v>
      </c>
      <c r="CV197" s="372">
        <f t="shared" si="244"/>
        <v>0</v>
      </c>
      <c r="CW197" s="371">
        <f t="shared" si="245"/>
        <v>0</v>
      </c>
      <c r="CX197" s="372">
        <f t="shared" si="246"/>
        <v>80190.150435378135</v>
      </c>
      <c r="CY197" s="371">
        <f t="shared" si="247"/>
        <v>81096.573549815439</v>
      </c>
      <c r="CZ197" s="370">
        <f t="shared" si="248"/>
        <v>287</v>
      </c>
      <c r="DA197" s="371">
        <f t="shared" si="249"/>
        <v>279</v>
      </c>
      <c r="DB197" s="372">
        <f t="shared" si="250"/>
        <v>285</v>
      </c>
      <c r="DC197" s="371">
        <f t="shared" si="251"/>
        <v>286</v>
      </c>
      <c r="DD197" s="372">
        <f t="shared" si="252"/>
        <v>214</v>
      </c>
      <c r="DE197" s="371">
        <f t="shared" si="253"/>
        <v>244</v>
      </c>
      <c r="DF197" s="372">
        <f t="shared" si="254"/>
        <v>181</v>
      </c>
      <c r="DG197" s="371">
        <f t="shared" si="255"/>
        <v>182</v>
      </c>
      <c r="DH197" s="372">
        <f t="shared" si="256"/>
        <v>0</v>
      </c>
      <c r="DI197" s="371">
        <f t="shared" si="257"/>
        <v>0</v>
      </c>
      <c r="DJ197" s="372">
        <f t="shared" si="258"/>
        <v>0</v>
      </c>
      <c r="DK197" s="371">
        <f t="shared" si="259"/>
        <v>0</v>
      </c>
      <c r="DL197" s="372">
        <f t="shared" si="260"/>
        <v>967</v>
      </c>
      <c r="DM197" s="371">
        <f t="shared" si="261"/>
        <v>991</v>
      </c>
      <c r="DN197" s="370">
        <f t="shared" si="262"/>
        <v>32629642.861265261</v>
      </c>
      <c r="DO197" s="371">
        <f t="shared" si="263"/>
        <v>31175868.797035348</v>
      </c>
      <c r="DP197" s="372">
        <f t="shared" si="264"/>
        <v>21997735.251798563</v>
      </c>
      <c r="DQ197" s="371">
        <f t="shared" si="265"/>
        <v>22783808.63066465</v>
      </c>
      <c r="DR197" s="372">
        <f t="shared" si="266"/>
        <v>15687752.990712076</v>
      </c>
      <c r="DS197" s="371">
        <f t="shared" si="267"/>
        <v>18643518.032229189</v>
      </c>
      <c r="DT197" s="372">
        <f t="shared" si="268"/>
        <v>7228744.3672347451</v>
      </c>
      <c r="DU197" s="371">
        <f t="shared" si="269"/>
        <v>7763508.9279379146</v>
      </c>
      <c r="DV197" s="372">
        <f t="shared" si="270"/>
        <v>0</v>
      </c>
      <c r="DW197" s="371">
        <f t="shared" si="271"/>
        <v>0</v>
      </c>
      <c r="DX197" s="372">
        <f t="shared" si="272"/>
        <v>0</v>
      </c>
      <c r="DY197" s="371">
        <f t="shared" si="273"/>
        <v>0</v>
      </c>
      <c r="DZ197" s="372">
        <f t="shared" si="274"/>
        <v>77543875.471010655</v>
      </c>
      <c r="EA197" s="371">
        <f t="shared" si="275"/>
        <v>80366704.387867093</v>
      </c>
    </row>
    <row r="198" spans="1:131">
      <c r="A198" s="431" t="s">
        <v>38</v>
      </c>
      <c r="B198" s="432" t="s">
        <v>396</v>
      </c>
      <c r="C198" s="433"/>
      <c r="D198" s="434">
        <v>207500</v>
      </c>
      <c r="E198" s="435">
        <v>1</v>
      </c>
      <c r="F198" s="419">
        <v>339</v>
      </c>
      <c r="G198" s="420">
        <v>340</v>
      </c>
      <c r="H198" s="419"/>
      <c r="I198" s="420"/>
      <c r="J198" s="419">
        <v>83</v>
      </c>
      <c r="K198" s="420">
        <v>85</v>
      </c>
      <c r="L198" s="419"/>
      <c r="M198" s="420"/>
      <c r="N198" s="419">
        <v>264</v>
      </c>
      <c r="O198" s="420">
        <v>252</v>
      </c>
      <c r="P198" s="419"/>
      <c r="Q198" s="420"/>
      <c r="R198" s="419">
        <v>34</v>
      </c>
      <c r="S198" s="420">
        <v>32</v>
      </c>
      <c r="T198" s="419"/>
      <c r="U198" s="420"/>
      <c r="V198" s="419">
        <v>263</v>
      </c>
      <c r="W198" s="420">
        <v>297</v>
      </c>
      <c r="X198" s="419"/>
      <c r="Y198" s="420"/>
      <c r="Z198" s="419">
        <v>12</v>
      </c>
      <c r="AA198" s="420">
        <v>15</v>
      </c>
      <c r="AB198" s="419"/>
      <c r="AC198" s="420"/>
      <c r="AD198" s="419">
        <v>139</v>
      </c>
      <c r="AE198" s="420">
        <v>143</v>
      </c>
      <c r="AF198" s="419"/>
      <c r="AG198" s="420"/>
      <c r="AH198" s="419">
        <v>8</v>
      </c>
      <c r="AI198" s="420">
        <v>13</v>
      </c>
      <c r="AJ198" s="419"/>
      <c r="AK198" s="420"/>
      <c r="AL198" s="419"/>
      <c r="AM198" s="420"/>
      <c r="AN198" s="419"/>
      <c r="AO198" s="420"/>
      <c r="AP198" s="419"/>
      <c r="AQ198" s="420"/>
      <c r="AR198" s="419"/>
      <c r="AS198" s="420"/>
      <c r="AT198" s="419"/>
      <c r="AU198" s="420"/>
      <c r="AV198" s="419"/>
      <c r="AW198" s="420"/>
      <c r="AX198" s="419"/>
      <c r="AY198" s="420"/>
      <c r="AZ198" s="419"/>
      <c r="BA198" s="421"/>
      <c r="BB198" s="422">
        <v>49155404</v>
      </c>
      <c r="BC198" s="420">
        <v>49872444</v>
      </c>
      <c r="BD198" s="419">
        <v>2297878</v>
      </c>
      <c r="BE198" s="420">
        <v>22735993</v>
      </c>
      <c r="BF198" s="419">
        <v>19671300</v>
      </c>
      <c r="BG198" s="420">
        <v>22541735</v>
      </c>
      <c r="BH198" s="419">
        <v>6270285</v>
      </c>
      <c r="BI198" s="420">
        <v>6825384</v>
      </c>
      <c r="BJ198" s="419"/>
      <c r="BK198" s="420"/>
      <c r="BL198" s="419"/>
      <c r="BM198" s="423"/>
      <c r="BN198" s="370">
        <f t="shared" si="210"/>
        <v>3964</v>
      </c>
      <c r="BO198" s="371">
        <f t="shared" si="211"/>
        <v>3995</v>
      </c>
      <c r="BP198" s="372">
        <f t="shared" si="212"/>
        <v>2750</v>
      </c>
      <c r="BQ198" s="371">
        <f t="shared" si="213"/>
        <v>2620</v>
      </c>
      <c r="BR198" s="372">
        <f t="shared" si="214"/>
        <v>2499</v>
      </c>
      <c r="BS198" s="371">
        <f t="shared" si="215"/>
        <v>2838</v>
      </c>
      <c r="BT198" s="372">
        <f t="shared" si="216"/>
        <v>1339</v>
      </c>
      <c r="BU198" s="371">
        <f t="shared" si="217"/>
        <v>1430</v>
      </c>
      <c r="BV198" s="372">
        <f t="shared" si="218"/>
        <v>0</v>
      </c>
      <c r="BW198" s="371">
        <f t="shared" si="219"/>
        <v>0</v>
      </c>
      <c r="BX198" s="372">
        <f t="shared" si="220"/>
        <v>0</v>
      </c>
      <c r="BY198" s="371">
        <f t="shared" si="221"/>
        <v>0</v>
      </c>
      <c r="BZ198" s="370">
        <f t="shared" si="222"/>
        <v>12400.455095862764</v>
      </c>
      <c r="CA198" s="371">
        <f t="shared" si="223"/>
        <v>12483.715644555694</v>
      </c>
      <c r="CB198" s="372">
        <f t="shared" si="224"/>
        <v>835.59199999999998</v>
      </c>
      <c r="CC198" s="371">
        <f t="shared" si="225"/>
        <v>8677.8599236641221</v>
      </c>
      <c r="CD198" s="372">
        <f t="shared" si="226"/>
        <v>7871.6686674669872</v>
      </c>
      <c r="CE198" s="371">
        <f t="shared" si="227"/>
        <v>7942.8241719520793</v>
      </c>
      <c r="CF198" s="372">
        <f t="shared" si="228"/>
        <v>4682.811799850635</v>
      </c>
      <c r="CG198" s="371">
        <f t="shared" si="229"/>
        <v>4772.9958041958043</v>
      </c>
      <c r="CH198" s="372">
        <f t="shared" si="230"/>
        <v>0</v>
      </c>
      <c r="CI198" s="371">
        <f t="shared" si="231"/>
        <v>0</v>
      </c>
      <c r="CJ198" s="372">
        <f t="shared" si="232"/>
        <v>0</v>
      </c>
      <c r="CK198" s="371">
        <f t="shared" si="233"/>
        <v>0</v>
      </c>
      <c r="CL198" s="370">
        <f t="shared" si="234"/>
        <v>111604.09586276488</v>
      </c>
      <c r="CM198" s="371">
        <f t="shared" si="235"/>
        <v>112353.44080100124</v>
      </c>
      <c r="CN198" s="372">
        <f t="shared" si="236"/>
        <v>7520.3279999999995</v>
      </c>
      <c r="CO198" s="371">
        <f t="shared" si="237"/>
        <v>78100.739312977094</v>
      </c>
      <c r="CP198" s="372">
        <f t="shared" si="238"/>
        <v>70845.018007202889</v>
      </c>
      <c r="CQ198" s="371">
        <f t="shared" si="239"/>
        <v>71485.417547568708</v>
      </c>
      <c r="CR198" s="372">
        <f t="shared" si="240"/>
        <v>42145.306198655715</v>
      </c>
      <c r="CS198" s="371">
        <f t="shared" si="241"/>
        <v>42956.962237762236</v>
      </c>
      <c r="CT198" s="372">
        <f t="shared" si="242"/>
        <v>0</v>
      </c>
      <c r="CU198" s="371">
        <f t="shared" si="243"/>
        <v>0</v>
      </c>
      <c r="CV198" s="372">
        <f t="shared" si="244"/>
        <v>0</v>
      </c>
      <c r="CW198" s="371">
        <f t="shared" si="245"/>
        <v>0</v>
      </c>
      <c r="CX198" s="372">
        <f t="shared" si="246"/>
        <v>65688.026410919425</v>
      </c>
      <c r="CY198" s="371">
        <f t="shared" si="247"/>
        <v>84057.399056281531</v>
      </c>
      <c r="CZ198" s="370">
        <f t="shared" si="248"/>
        <v>422</v>
      </c>
      <c r="DA198" s="371">
        <f t="shared" si="249"/>
        <v>425</v>
      </c>
      <c r="DB198" s="372">
        <f t="shared" si="250"/>
        <v>298</v>
      </c>
      <c r="DC198" s="371">
        <f t="shared" si="251"/>
        <v>284</v>
      </c>
      <c r="DD198" s="372">
        <f t="shared" si="252"/>
        <v>275</v>
      </c>
      <c r="DE198" s="371">
        <f t="shared" si="253"/>
        <v>312</v>
      </c>
      <c r="DF198" s="372">
        <f t="shared" si="254"/>
        <v>147</v>
      </c>
      <c r="DG198" s="371">
        <f t="shared" si="255"/>
        <v>156</v>
      </c>
      <c r="DH198" s="372">
        <f t="shared" si="256"/>
        <v>0</v>
      </c>
      <c r="DI198" s="371">
        <f t="shared" si="257"/>
        <v>0</v>
      </c>
      <c r="DJ198" s="372">
        <f t="shared" si="258"/>
        <v>0</v>
      </c>
      <c r="DK198" s="371">
        <f t="shared" si="259"/>
        <v>0</v>
      </c>
      <c r="DL198" s="372">
        <f t="shared" si="260"/>
        <v>1142</v>
      </c>
      <c r="DM198" s="371">
        <f t="shared" si="261"/>
        <v>1177</v>
      </c>
      <c r="DN198" s="370">
        <f t="shared" si="262"/>
        <v>47096928.454086781</v>
      </c>
      <c r="DO198" s="371">
        <f t="shared" si="263"/>
        <v>47750212.340425529</v>
      </c>
      <c r="DP198" s="372">
        <f t="shared" si="264"/>
        <v>2241057.7439999999</v>
      </c>
      <c r="DQ198" s="371">
        <f t="shared" si="265"/>
        <v>22180609.964885496</v>
      </c>
      <c r="DR198" s="372">
        <f t="shared" si="266"/>
        <v>19482379.951980796</v>
      </c>
      <c r="DS198" s="371">
        <f t="shared" si="267"/>
        <v>22303450.274841435</v>
      </c>
      <c r="DT198" s="372">
        <f t="shared" si="268"/>
        <v>6195360.0112023903</v>
      </c>
      <c r="DU198" s="371">
        <f t="shared" si="269"/>
        <v>6701286.1090909084</v>
      </c>
      <c r="DV198" s="372">
        <f t="shared" si="270"/>
        <v>0</v>
      </c>
      <c r="DW198" s="371">
        <f t="shared" si="271"/>
        <v>0</v>
      </c>
      <c r="DX198" s="372">
        <f t="shared" si="272"/>
        <v>0</v>
      </c>
      <c r="DY198" s="371">
        <f t="shared" si="273"/>
        <v>0</v>
      </c>
      <c r="DZ198" s="372">
        <f t="shared" si="274"/>
        <v>75015726.161269978</v>
      </c>
      <c r="EA198" s="371">
        <f t="shared" si="275"/>
        <v>98935558.689243361</v>
      </c>
    </row>
    <row r="199" spans="1:131">
      <c r="A199" s="431" t="s">
        <v>38</v>
      </c>
      <c r="B199" s="432" t="s">
        <v>397</v>
      </c>
      <c r="C199" s="433"/>
      <c r="D199" s="434">
        <v>207263</v>
      </c>
      <c r="E199" s="435">
        <v>3</v>
      </c>
      <c r="F199" s="419">
        <v>61</v>
      </c>
      <c r="G199" s="420">
        <v>63</v>
      </c>
      <c r="H199" s="419"/>
      <c r="I199" s="420"/>
      <c r="J199" s="419">
        <v>12</v>
      </c>
      <c r="K199" s="420">
        <v>11</v>
      </c>
      <c r="L199" s="419"/>
      <c r="M199" s="420"/>
      <c r="N199" s="419">
        <v>62</v>
      </c>
      <c r="O199" s="420">
        <v>57</v>
      </c>
      <c r="P199" s="419"/>
      <c r="Q199" s="420"/>
      <c r="R199" s="419">
        <v>4</v>
      </c>
      <c r="S199" s="420">
        <v>5</v>
      </c>
      <c r="T199" s="419"/>
      <c r="U199" s="420"/>
      <c r="V199" s="419">
        <v>89</v>
      </c>
      <c r="W199" s="420">
        <v>83</v>
      </c>
      <c r="X199" s="419"/>
      <c r="Y199" s="420"/>
      <c r="Z199" s="419">
        <v>14</v>
      </c>
      <c r="AA199" s="420">
        <v>14</v>
      </c>
      <c r="AB199" s="419"/>
      <c r="AC199" s="420"/>
      <c r="AD199" s="419">
        <v>74</v>
      </c>
      <c r="AE199" s="420">
        <v>70</v>
      </c>
      <c r="AF199" s="419"/>
      <c r="AG199" s="420"/>
      <c r="AH199" s="419">
        <v>5</v>
      </c>
      <c r="AI199" s="420">
        <v>4</v>
      </c>
      <c r="AJ199" s="419"/>
      <c r="AK199" s="420"/>
      <c r="AL199" s="419"/>
      <c r="AM199" s="420"/>
      <c r="AN199" s="419"/>
      <c r="AO199" s="420"/>
      <c r="AP199" s="419"/>
      <c r="AQ199" s="420"/>
      <c r="AR199" s="419"/>
      <c r="AS199" s="420"/>
      <c r="AT199" s="419"/>
      <c r="AU199" s="420"/>
      <c r="AV199" s="419"/>
      <c r="AW199" s="420"/>
      <c r="AX199" s="419"/>
      <c r="AY199" s="420"/>
      <c r="AZ199" s="419"/>
      <c r="BA199" s="421"/>
      <c r="BB199" s="422">
        <v>5508434</v>
      </c>
      <c r="BC199" s="420">
        <v>5548806</v>
      </c>
      <c r="BD199" s="419">
        <v>4044480</v>
      </c>
      <c r="BE199" s="420">
        <v>3833508</v>
      </c>
      <c r="BF199" s="419">
        <v>5534808</v>
      </c>
      <c r="BG199" s="420">
        <v>5194437</v>
      </c>
      <c r="BH199" s="419">
        <v>3335301</v>
      </c>
      <c r="BI199" s="420">
        <v>3470439</v>
      </c>
      <c r="BJ199" s="419"/>
      <c r="BK199" s="420"/>
      <c r="BL199" s="419"/>
      <c r="BM199" s="423"/>
      <c r="BN199" s="370">
        <f t="shared" si="210"/>
        <v>681</v>
      </c>
      <c r="BO199" s="371">
        <f t="shared" si="211"/>
        <v>688</v>
      </c>
      <c r="BP199" s="372">
        <f t="shared" si="212"/>
        <v>602</v>
      </c>
      <c r="BQ199" s="371">
        <f t="shared" si="213"/>
        <v>568</v>
      </c>
      <c r="BR199" s="372">
        <f t="shared" si="214"/>
        <v>955</v>
      </c>
      <c r="BS199" s="371">
        <f t="shared" si="215"/>
        <v>901</v>
      </c>
      <c r="BT199" s="372">
        <f t="shared" si="216"/>
        <v>721</v>
      </c>
      <c r="BU199" s="371">
        <f t="shared" si="217"/>
        <v>674</v>
      </c>
      <c r="BV199" s="372">
        <f t="shared" si="218"/>
        <v>0</v>
      </c>
      <c r="BW199" s="371">
        <f t="shared" si="219"/>
        <v>0</v>
      </c>
      <c r="BX199" s="372">
        <f t="shared" si="220"/>
        <v>0</v>
      </c>
      <c r="BY199" s="371">
        <f t="shared" si="221"/>
        <v>0</v>
      </c>
      <c r="BZ199" s="370">
        <f t="shared" si="222"/>
        <v>8088.7430249632889</v>
      </c>
      <c r="CA199" s="371">
        <f t="shared" si="223"/>
        <v>8065.125</v>
      </c>
      <c r="CB199" s="372">
        <f t="shared" si="224"/>
        <v>6718.4053156146183</v>
      </c>
      <c r="CC199" s="371">
        <f t="shared" si="225"/>
        <v>6749.1338028169012</v>
      </c>
      <c r="CD199" s="372">
        <f t="shared" si="226"/>
        <v>5795.6104712041888</v>
      </c>
      <c r="CE199" s="371">
        <f t="shared" si="227"/>
        <v>5765.1908990011098</v>
      </c>
      <c r="CF199" s="372">
        <f t="shared" si="228"/>
        <v>4625.9375866851597</v>
      </c>
      <c r="CG199" s="371">
        <f t="shared" si="229"/>
        <v>5149.0192878338275</v>
      </c>
      <c r="CH199" s="372">
        <f t="shared" si="230"/>
        <v>0</v>
      </c>
      <c r="CI199" s="371">
        <f t="shared" si="231"/>
        <v>0</v>
      </c>
      <c r="CJ199" s="372">
        <f t="shared" si="232"/>
        <v>0</v>
      </c>
      <c r="CK199" s="371">
        <f t="shared" si="233"/>
        <v>0</v>
      </c>
      <c r="CL199" s="370">
        <f t="shared" si="234"/>
        <v>72798.6872246696</v>
      </c>
      <c r="CM199" s="371">
        <f t="shared" si="235"/>
        <v>72586.125</v>
      </c>
      <c r="CN199" s="372">
        <f t="shared" si="236"/>
        <v>60465.647840531565</v>
      </c>
      <c r="CO199" s="371">
        <f t="shared" si="237"/>
        <v>60742.204225352107</v>
      </c>
      <c r="CP199" s="372">
        <f t="shared" si="238"/>
        <v>52160.494240837696</v>
      </c>
      <c r="CQ199" s="371">
        <f t="shared" si="239"/>
        <v>51886.718091009985</v>
      </c>
      <c r="CR199" s="372">
        <f t="shared" si="240"/>
        <v>41633.43828016644</v>
      </c>
      <c r="CS199" s="371">
        <f t="shared" si="241"/>
        <v>46341.173590504448</v>
      </c>
      <c r="CT199" s="372">
        <f t="shared" si="242"/>
        <v>0</v>
      </c>
      <c r="CU199" s="371">
        <f t="shared" si="243"/>
        <v>0</v>
      </c>
      <c r="CV199" s="372">
        <f t="shared" si="244"/>
        <v>0</v>
      </c>
      <c r="CW199" s="371">
        <f t="shared" si="245"/>
        <v>0</v>
      </c>
      <c r="CX199" s="372">
        <f t="shared" si="246"/>
        <v>55970.745968272255</v>
      </c>
      <c r="CY199" s="371">
        <f t="shared" si="247"/>
        <v>57327.844991847312</v>
      </c>
      <c r="CZ199" s="370">
        <f t="shared" si="248"/>
        <v>73</v>
      </c>
      <c r="DA199" s="371">
        <f t="shared" si="249"/>
        <v>74</v>
      </c>
      <c r="DB199" s="372">
        <f t="shared" si="250"/>
        <v>66</v>
      </c>
      <c r="DC199" s="371">
        <f t="shared" si="251"/>
        <v>62</v>
      </c>
      <c r="DD199" s="372">
        <f t="shared" si="252"/>
        <v>103</v>
      </c>
      <c r="DE199" s="371">
        <f t="shared" si="253"/>
        <v>97</v>
      </c>
      <c r="DF199" s="372">
        <f t="shared" si="254"/>
        <v>79</v>
      </c>
      <c r="DG199" s="371">
        <f t="shared" si="255"/>
        <v>74</v>
      </c>
      <c r="DH199" s="372">
        <f t="shared" si="256"/>
        <v>0</v>
      </c>
      <c r="DI199" s="371">
        <f t="shared" si="257"/>
        <v>0</v>
      </c>
      <c r="DJ199" s="372">
        <f t="shared" si="258"/>
        <v>0</v>
      </c>
      <c r="DK199" s="371">
        <f t="shared" si="259"/>
        <v>0</v>
      </c>
      <c r="DL199" s="372">
        <f t="shared" si="260"/>
        <v>321</v>
      </c>
      <c r="DM199" s="371">
        <f t="shared" si="261"/>
        <v>307</v>
      </c>
      <c r="DN199" s="370">
        <f t="shared" si="262"/>
        <v>5314304.1674008807</v>
      </c>
      <c r="DO199" s="371">
        <f t="shared" si="263"/>
        <v>5371373.25</v>
      </c>
      <c r="DP199" s="372">
        <f t="shared" si="264"/>
        <v>3990732.7574750832</v>
      </c>
      <c r="DQ199" s="371">
        <f t="shared" si="265"/>
        <v>3766016.6619718308</v>
      </c>
      <c r="DR199" s="372">
        <f t="shared" si="266"/>
        <v>5372530.9068062827</v>
      </c>
      <c r="DS199" s="371">
        <f t="shared" si="267"/>
        <v>5033011.6548279682</v>
      </c>
      <c r="DT199" s="372">
        <f t="shared" si="268"/>
        <v>3289041.6241331487</v>
      </c>
      <c r="DU199" s="371">
        <f t="shared" si="269"/>
        <v>3429246.8456973294</v>
      </c>
      <c r="DV199" s="372">
        <f t="shared" si="270"/>
        <v>0</v>
      </c>
      <c r="DW199" s="371">
        <f t="shared" si="271"/>
        <v>0</v>
      </c>
      <c r="DX199" s="372">
        <f t="shared" si="272"/>
        <v>0</v>
      </c>
      <c r="DY199" s="371">
        <f t="shared" si="273"/>
        <v>0</v>
      </c>
      <c r="DZ199" s="372">
        <f t="shared" si="274"/>
        <v>17966609.455815393</v>
      </c>
      <c r="EA199" s="371">
        <f t="shared" si="275"/>
        <v>17599648.412497126</v>
      </c>
    </row>
    <row r="200" spans="1:131">
      <c r="A200" s="431" t="s">
        <v>38</v>
      </c>
      <c r="B200" s="432" t="s">
        <v>398</v>
      </c>
      <c r="C200" s="433"/>
      <c r="D200" s="434">
        <v>206941</v>
      </c>
      <c r="E200" s="435">
        <v>3</v>
      </c>
      <c r="F200" s="419">
        <v>181</v>
      </c>
      <c r="G200" s="420">
        <v>187</v>
      </c>
      <c r="H200" s="419"/>
      <c r="I200" s="420"/>
      <c r="J200" s="419"/>
      <c r="K200" s="420"/>
      <c r="L200" s="419"/>
      <c r="M200" s="420"/>
      <c r="N200" s="419">
        <v>89</v>
      </c>
      <c r="O200" s="420">
        <v>80</v>
      </c>
      <c r="P200" s="419"/>
      <c r="Q200" s="420"/>
      <c r="R200" s="419"/>
      <c r="S200" s="420"/>
      <c r="T200" s="419"/>
      <c r="U200" s="420"/>
      <c r="V200" s="419">
        <v>112</v>
      </c>
      <c r="W200" s="420">
        <v>124</v>
      </c>
      <c r="X200" s="419"/>
      <c r="Y200" s="420"/>
      <c r="Z200" s="419"/>
      <c r="AA200" s="420"/>
      <c r="AB200" s="419"/>
      <c r="AC200" s="420"/>
      <c r="AD200" s="419">
        <v>109</v>
      </c>
      <c r="AE200" s="420">
        <v>122</v>
      </c>
      <c r="AF200" s="419"/>
      <c r="AG200" s="420"/>
      <c r="AH200" s="419"/>
      <c r="AI200" s="420"/>
      <c r="AJ200" s="419"/>
      <c r="AK200" s="420"/>
      <c r="AL200" s="419"/>
      <c r="AM200" s="420"/>
      <c r="AN200" s="419"/>
      <c r="AO200" s="420"/>
      <c r="AP200" s="419"/>
      <c r="AQ200" s="420"/>
      <c r="AR200" s="419"/>
      <c r="AS200" s="420"/>
      <c r="AT200" s="419"/>
      <c r="AU200" s="420"/>
      <c r="AV200" s="419"/>
      <c r="AW200" s="420"/>
      <c r="AX200" s="419"/>
      <c r="AY200" s="420"/>
      <c r="AZ200" s="419"/>
      <c r="BA200" s="421"/>
      <c r="BB200" s="422">
        <v>15586996</v>
      </c>
      <c r="BC200" s="420">
        <v>16116782</v>
      </c>
      <c r="BD200" s="419">
        <v>6541678</v>
      </c>
      <c r="BE200" s="420">
        <v>6018640</v>
      </c>
      <c r="BF200" s="419">
        <v>6916000</v>
      </c>
      <c r="BG200" s="420">
        <v>7592644</v>
      </c>
      <c r="BH200" s="419">
        <v>4650594</v>
      </c>
      <c r="BI200" s="420">
        <v>4858406</v>
      </c>
      <c r="BJ200" s="419"/>
      <c r="BK200" s="420"/>
      <c r="BL200" s="419"/>
      <c r="BM200" s="423"/>
      <c r="BN200" s="370">
        <f t="shared" si="210"/>
        <v>1629</v>
      </c>
      <c r="BO200" s="371">
        <f t="shared" si="211"/>
        <v>1683</v>
      </c>
      <c r="BP200" s="372">
        <f t="shared" si="212"/>
        <v>801</v>
      </c>
      <c r="BQ200" s="371">
        <f t="shared" si="213"/>
        <v>720</v>
      </c>
      <c r="BR200" s="372">
        <f t="shared" si="214"/>
        <v>1008</v>
      </c>
      <c r="BS200" s="371">
        <f t="shared" si="215"/>
        <v>1116</v>
      </c>
      <c r="BT200" s="372">
        <f t="shared" si="216"/>
        <v>981</v>
      </c>
      <c r="BU200" s="371">
        <f t="shared" si="217"/>
        <v>1098</v>
      </c>
      <c r="BV200" s="372">
        <f t="shared" si="218"/>
        <v>0</v>
      </c>
      <c r="BW200" s="371">
        <f t="shared" si="219"/>
        <v>0</v>
      </c>
      <c r="BX200" s="372">
        <f t="shared" si="220"/>
        <v>0</v>
      </c>
      <c r="BY200" s="371">
        <f t="shared" si="221"/>
        <v>0</v>
      </c>
      <c r="BZ200" s="370">
        <f t="shared" si="222"/>
        <v>9568.4444444444453</v>
      </c>
      <c r="CA200" s="371">
        <f t="shared" si="223"/>
        <v>9576.2222222222226</v>
      </c>
      <c r="CB200" s="372">
        <f t="shared" si="224"/>
        <v>8166.8888888888887</v>
      </c>
      <c r="CC200" s="371">
        <f t="shared" si="225"/>
        <v>8359.2222222222226</v>
      </c>
      <c r="CD200" s="372">
        <f t="shared" si="226"/>
        <v>6861.1111111111113</v>
      </c>
      <c r="CE200" s="371">
        <f t="shared" si="227"/>
        <v>6803.4444444444443</v>
      </c>
      <c r="CF200" s="372">
        <f t="shared" si="228"/>
        <v>4740.666666666667</v>
      </c>
      <c r="CG200" s="371">
        <f t="shared" si="229"/>
        <v>4424.7777777777774</v>
      </c>
      <c r="CH200" s="372">
        <f t="shared" si="230"/>
        <v>0</v>
      </c>
      <c r="CI200" s="371">
        <f t="shared" si="231"/>
        <v>0</v>
      </c>
      <c r="CJ200" s="372">
        <f t="shared" si="232"/>
        <v>0</v>
      </c>
      <c r="CK200" s="371">
        <f t="shared" si="233"/>
        <v>0</v>
      </c>
      <c r="CL200" s="370">
        <f t="shared" si="234"/>
        <v>86116</v>
      </c>
      <c r="CM200" s="371">
        <f t="shared" si="235"/>
        <v>86186</v>
      </c>
      <c r="CN200" s="372">
        <f t="shared" si="236"/>
        <v>73502</v>
      </c>
      <c r="CO200" s="371">
        <f t="shared" si="237"/>
        <v>75233</v>
      </c>
      <c r="CP200" s="372">
        <f t="shared" si="238"/>
        <v>61750</v>
      </c>
      <c r="CQ200" s="371">
        <f t="shared" si="239"/>
        <v>61231</v>
      </c>
      <c r="CR200" s="372">
        <f t="shared" si="240"/>
        <v>42666</v>
      </c>
      <c r="CS200" s="371">
        <f t="shared" si="241"/>
        <v>39823</v>
      </c>
      <c r="CT200" s="372">
        <f t="shared" si="242"/>
        <v>0</v>
      </c>
      <c r="CU200" s="371">
        <f t="shared" si="243"/>
        <v>0</v>
      </c>
      <c r="CV200" s="372">
        <f t="shared" si="244"/>
        <v>0</v>
      </c>
      <c r="CW200" s="371">
        <f t="shared" si="245"/>
        <v>0</v>
      </c>
      <c r="CX200" s="372">
        <f t="shared" si="246"/>
        <v>68625.800407331975</v>
      </c>
      <c r="CY200" s="371">
        <f t="shared" si="247"/>
        <v>67420.023391812865</v>
      </c>
      <c r="CZ200" s="370">
        <f t="shared" si="248"/>
        <v>181</v>
      </c>
      <c r="DA200" s="371">
        <f t="shared" si="249"/>
        <v>187</v>
      </c>
      <c r="DB200" s="372">
        <f t="shared" si="250"/>
        <v>89</v>
      </c>
      <c r="DC200" s="371">
        <f t="shared" si="251"/>
        <v>80</v>
      </c>
      <c r="DD200" s="372">
        <f t="shared" si="252"/>
        <v>112</v>
      </c>
      <c r="DE200" s="371">
        <f t="shared" si="253"/>
        <v>124</v>
      </c>
      <c r="DF200" s="372">
        <f t="shared" si="254"/>
        <v>109</v>
      </c>
      <c r="DG200" s="371">
        <f t="shared" si="255"/>
        <v>122</v>
      </c>
      <c r="DH200" s="372">
        <f t="shared" si="256"/>
        <v>0</v>
      </c>
      <c r="DI200" s="371">
        <f t="shared" si="257"/>
        <v>0</v>
      </c>
      <c r="DJ200" s="372">
        <f t="shared" si="258"/>
        <v>0</v>
      </c>
      <c r="DK200" s="371">
        <f t="shared" si="259"/>
        <v>0</v>
      </c>
      <c r="DL200" s="372">
        <f t="shared" si="260"/>
        <v>491</v>
      </c>
      <c r="DM200" s="371">
        <f t="shared" si="261"/>
        <v>513</v>
      </c>
      <c r="DN200" s="370">
        <f t="shared" si="262"/>
        <v>15586996</v>
      </c>
      <c r="DO200" s="371">
        <f t="shared" si="263"/>
        <v>16116782</v>
      </c>
      <c r="DP200" s="372">
        <f t="shared" si="264"/>
        <v>6541678</v>
      </c>
      <c r="DQ200" s="371">
        <f t="shared" si="265"/>
        <v>6018640</v>
      </c>
      <c r="DR200" s="372">
        <f t="shared" si="266"/>
        <v>6916000</v>
      </c>
      <c r="DS200" s="371">
        <f t="shared" si="267"/>
        <v>7592644</v>
      </c>
      <c r="DT200" s="372">
        <f t="shared" si="268"/>
        <v>4650594</v>
      </c>
      <c r="DU200" s="371">
        <f t="shared" si="269"/>
        <v>4858406</v>
      </c>
      <c r="DV200" s="372">
        <f t="shared" si="270"/>
        <v>0</v>
      </c>
      <c r="DW200" s="371">
        <f t="shared" si="271"/>
        <v>0</v>
      </c>
      <c r="DX200" s="372">
        <f t="shared" si="272"/>
        <v>0</v>
      </c>
      <c r="DY200" s="371">
        <f t="shared" si="273"/>
        <v>0</v>
      </c>
      <c r="DZ200" s="372">
        <f t="shared" si="274"/>
        <v>33695268</v>
      </c>
      <c r="EA200" s="371">
        <f t="shared" si="275"/>
        <v>34586472</v>
      </c>
    </row>
    <row r="201" spans="1:131">
      <c r="A201" s="431" t="s">
        <v>38</v>
      </c>
      <c r="B201" s="432" t="s">
        <v>399</v>
      </c>
      <c r="C201" s="436"/>
      <c r="D201" s="434">
        <v>207847</v>
      </c>
      <c r="E201" s="435">
        <v>4</v>
      </c>
      <c r="F201" s="419">
        <v>52</v>
      </c>
      <c r="G201" s="420">
        <v>49</v>
      </c>
      <c r="H201" s="419"/>
      <c r="I201" s="420"/>
      <c r="J201" s="419">
        <v>5</v>
      </c>
      <c r="K201" s="420">
        <v>6</v>
      </c>
      <c r="L201" s="419"/>
      <c r="M201" s="420"/>
      <c r="N201" s="419">
        <v>29</v>
      </c>
      <c r="O201" s="420">
        <v>26</v>
      </c>
      <c r="P201" s="419"/>
      <c r="Q201" s="420"/>
      <c r="R201" s="419">
        <v>0</v>
      </c>
      <c r="S201" s="420">
        <v>2</v>
      </c>
      <c r="T201" s="419"/>
      <c r="U201" s="420"/>
      <c r="V201" s="419">
        <v>29</v>
      </c>
      <c r="W201" s="420">
        <v>24</v>
      </c>
      <c r="X201" s="419"/>
      <c r="Y201" s="420"/>
      <c r="Z201" s="419">
        <v>3</v>
      </c>
      <c r="AA201" s="420">
        <v>5</v>
      </c>
      <c r="AB201" s="419"/>
      <c r="AC201" s="420"/>
      <c r="AD201" s="419">
        <v>13</v>
      </c>
      <c r="AE201" s="420">
        <v>18</v>
      </c>
      <c r="AF201" s="419"/>
      <c r="AG201" s="420"/>
      <c r="AH201" s="419">
        <v>4</v>
      </c>
      <c r="AI201" s="420">
        <v>0</v>
      </c>
      <c r="AJ201" s="419"/>
      <c r="AK201" s="420"/>
      <c r="AL201" s="419"/>
      <c r="AM201" s="420"/>
      <c r="AN201" s="419"/>
      <c r="AO201" s="420"/>
      <c r="AP201" s="419"/>
      <c r="AQ201" s="420"/>
      <c r="AR201" s="419"/>
      <c r="AS201" s="420"/>
      <c r="AT201" s="419"/>
      <c r="AU201" s="420"/>
      <c r="AV201" s="419"/>
      <c r="AW201" s="420"/>
      <c r="AX201" s="419"/>
      <c r="AY201" s="420"/>
      <c r="AZ201" s="419"/>
      <c r="BA201" s="421"/>
      <c r="BB201" s="422">
        <v>4561140</v>
      </c>
      <c r="BC201" s="420">
        <v>4082335</v>
      </c>
      <c r="BD201" s="419">
        <v>2076371</v>
      </c>
      <c r="BE201" s="420">
        <v>1721376</v>
      </c>
      <c r="BF201" s="419">
        <v>1733844</v>
      </c>
      <c r="BG201" s="420">
        <v>1656756</v>
      </c>
      <c r="BH201" s="419">
        <v>717995</v>
      </c>
      <c r="BI201" s="420">
        <v>753642</v>
      </c>
      <c r="BJ201" s="419"/>
      <c r="BK201" s="420"/>
      <c r="BL201" s="419"/>
      <c r="BM201" s="423"/>
      <c r="BN201" s="370">
        <f t="shared" ref="BN201:BN264" si="276">((F201*9)+(H201*10)+(J201*11)+(L201*12))</f>
        <v>523</v>
      </c>
      <c r="BO201" s="371">
        <f t="shared" ref="BO201:BO264" si="277">((G201*9)+(I201*10)+(K201*11)+(M201*12))</f>
        <v>507</v>
      </c>
      <c r="BP201" s="372">
        <f t="shared" ref="BP201:BP264" si="278">((N201*9)+(P201*10)+(R201*11)+(T201*12))</f>
        <v>261</v>
      </c>
      <c r="BQ201" s="371">
        <f t="shared" ref="BQ201:BQ264" si="279">((O201*9)+(Q201*10)+(S201*11)+(U201*12))</f>
        <v>256</v>
      </c>
      <c r="BR201" s="372">
        <f t="shared" ref="BR201:BR264" si="280">((V201*9)+(X201*10)+(Z201*11)+(AB201*12))</f>
        <v>294</v>
      </c>
      <c r="BS201" s="371">
        <f t="shared" ref="BS201:BS264" si="281">((W201*9)+(Y201*10)+(AA201*11)+(AC201*12))</f>
        <v>271</v>
      </c>
      <c r="BT201" s="372">
        <f t="shared" ref="BT201:BT264" si="282">((AD201*9)+(AF201*10)+(AH201*11)+(AJ201*12))</f>
        <v>161</v>
      </c>
      <c r="BU201" s="371">
        <f t="shared" ref="BU201:BU264" si="283">((AE201*9)+(AG201*10)+(AI201*11)+(AK201*12))</f>
        <v>162</v>
      </c>
      <c r="BV201" s="372">
        <f t="shared" ref="BV201:BV264" si="284">((AL201*9)+(AN201*10)+(AP201*11)+(AR201*12))</f>
        <v>0</v>
      </c>
      <c r="BW201" s="371">
        <f t="shared" ref="BW201:BW264" si="285">((AM201*9)+(AO201*10)+(AQ201*11)+(AS201*12))</f>
        <v>0</v>
      </c>
      <c r="BX201" s="372">
        <f t="shared" ref="BX201:BX264" si="286">((AT201*9)+(AV201*10)+(AX201*11)+(AZ201*12))</f>
        <v>0</v>
      </c>
      <c r="BY201" s="371">
        <f t="shared" ref="BY201:BY264" si="287">((AU201*9)+(AW201*10)+(AY201*11)+(BA201*12))</f>
        <v>0</v>
      </c>
      <c r="BZ201" s="370">
        <f t="shared" ref="BZ201:BZ264" si="288">IF(BN201&gt;0,BB201/BN201,)</f>
        <v>8721.1089866156781</v>
      </c>
      <c r="CA201" s="371">
        <f t="shared" ref="CA201:CA264" si="289">IF(BO201&gt;0,BC201/BO201,)</f>
        <v>8051.9428007889546</v>
      </c>
      <c r="CB201" s="372">
        <f t="shared" ref="CB201:CB264" si="290">IF(BP201&gt;0,BD201/BP201,)</f>
        <v>7955.4444444444443</v>
      </c>
      <c r="CC201" s="371">
        <f t="shared" ref="CC201:CC264" si="291">IF(BQ201&gt;0,BE201/BQ201,)</f>
        <v>6724.125</v>
      </c>
      <c r="CD201" s="372">
        <f t="shared" ref="CD201:CD264" si="292">IF(BR201&gt;0,BF201/BR201,)</f>
        <v>5897.4285714285716</v>
      </c>
      <c r="CE201" s="371">
        <f t="shared" ref="CE201:CE264" si="293">IF(BS201&gt;0,BG201/BS201,)</f>
        <v>6113.4907749077493</v>
      </c>
      <c r="CF201" s="372">
        <f t="shared" ref="CF201:CF264" si="294">IF(BT201&gt;0,BH201/BT201,)</f>
        <v>4459.5962732919252</v>
      </c>
      <c r="CG201" s="371">
        <f t="shared" ref="CG201:CG264" si="295">IF(BU201&gt;0,BI201/BU201,)</f>
        <v>4652.1111111111113</v>
      </c>
      <c r="CH201" s="372">
        <f t="shared" ref="CH201:CH264" si="296">IF(BV201&gt;0,BJ201/BV201,)</f>
        <v>0</v>
      </c>
      <c r="CI201" s="371">
        <f t="shared" ref="CI201:CI264" si="297">IF(BW201&gt;0,BK201/BW201,)</f>
        <v>0</v>
      </c>
      <c r="CJ201" s="372">
        <f t="shared" ref="CJ201:CJ264" si="298">IF(BX201&gt;0,BL201/BX201,)</f>
        <v>0</v>
      </c>
      <c r="CK201" s="371">
        <f t="shared" ref="CK201:CK264" si="299">IF(BY201&gt;0,BM201/BY201,)</f>
        <v>0</v>
      </c>
      <c r="CL201" s="370">
        <f t="shared" ref="CL201:CL264" si="300">+BZ201*9</f>
        <v>78489.980879541108</v>
      </c>
      <c r="CM201" s="371">
        <f t="shared" ref="CM201:CM264" si="301">+CA201*9</f>
        <v>72467.485207100588</v>
      </c>
      <c r="CN201" s="372">
        <f t="shared" ref="CN201:CN264" si="302">+CB201*9</f>
        <v>71599</v>
      </c>
      <c r="CO201" s="371">
        <f t="shared" ref="CO201:CO264" si="303">+CC201*9</f>
        <v>60517.125</v>
      </c>
      <c r="CP201" s="372">
        <f t="shared" ref="CP201:CP264" si="304">+CD201*9</f>
        <v>53076.857142857145</v>
      </c>
      <c r="CQ201" s="371">
        <f t="shared" ref="CQ201:CQ264" si="305">+CE201*9</f>
        <v>55021.416974169741</v>
      </c>
      <c r="CR201" s="372">
        <f t="shared" ref="CR201:CR264" si="306">+CF201*9</f>
        <v>40136.36645962733</v>
      </c>
      <c r="CS201" s="371">
        <f t="shared" ref="CS201:CS264" si="307">+CG201*9</f>
        <v>41869</v>
      </c>
      <c r="CT201" s="372">
        <f t="shared" ref="CT201:CT264" si="308">+CH201*9</f>
        <v>0</v>
      </c>
      <c r="CU201" s="371">
        <f t="shared" ref="CU201:CU264" si="309">+CI201*9</f>
        <v>0</v>
      </c>
      <c r="CV201" s="372">
        <f t="shared" ref="CV201:CV264" si="310">+CJ201*9</f>
        <v>0</v>
      </c>
      <c r="CW201" s="371">
        <f t="shared" ref="CW201:CW264" si="311">+CK201*9</f>
        <v>0</v>
      </c>
      <c r="CX201" s="372">
        <f t="shared" ref="CX201:CX264" si="312">IF(DL201&gt;0,((CL201*CZ201)+(CN201*DB201)+(CP201*DD201)+(CR201*DF201)+(CT201*DH201)+(CV201*DJ201))/DL201,)</f>
        <v>66156.130137177315</v>
      </c>
      <c r="CY201" s="371">
        <f t="shared" ref="CY201:CY264" si="313">IF(DM201&gt;0,((CM201*DA201)+(CO201*DC201)+(CQ201*DE201)+(CS201*DG201)+(CU201*DI201)+(CW201*DK201))/DM201,)</f>
        <v>61765.032912626579</v>
      </c>
      <c r="CZ201" s="370">
        <f t="shared" ref="CZ201:CZ264" si="314">+F201+H201+J201+L201</f>
        <v>57</v>
      </c>
      <c r="DA201" s="371">
        <f t="shared" ref="DA201:DA264" si="315">+G201+I201+K201+M201</f>
        <v>55</v>
      </c>
      <c r="DB201" s="372">
        <f t="shared" ref="DB201:DB264" si="316">+N201+P201+R201+T201</f>
        <v>29</v>
      </c>
      <c r="DC201" s="371">
        <f t="shared" ref="DC201:DC264" si="317">+O201+Q201+S201+U201</f>
        <v>28</v>
      </c>
      <c r="DD201" s="372">
        <f t="shared" ref="DD201:DD264" si="318">+V201+X201+Z201+AB201</f>
        <v>32</v>
      </c>
      <c r="DE201" s="371">
        <f t="shared" ref="DE201:DE264" si="319">+W201+Y201+AA201+AC201</f>
        <v>29</v>
      </c>
      <c r="DF201" s="372">
        <f t="shared" ref="DF201:DF264" si="320">+AD201+AF201+AH201+AJ201</f>
        <v>17</v>
      </c>
      <c r="DG201" s="371">
        <f t="shared" ref="DG201:DG264" si="321">+AE201+AG201+AI201+AK201</f>
        <v>18</v>
      </c>
      <c r="DH201" s="372">
        <f t="shared" ref="DH201:DH264" si="322">+AL201+AN201+AP201+AR201</f>
        <v>0</v>
      </c>
      <c r="DI201" s="371">
        <f t="shared" ref="DI201:DI264" si="323">+AM201+AO201+AQ201+AS201</f>
        <v>0</v>
      </c>
      <c r="DJ201" s="372">
        <f t="shared" ref="DJ201:DJ264" si="324">+AT201+AV201+AX201+AZ201</f>
        <v>0</v>
      </c>
      <c r="DK201" s="371">
        <f t="shared" ref="DK201:DK264" si="325">+AU201+AW201+AY201+BA201</f>
        <v>0</v>
      </c>
      <c r="DL201" s="372">
        <f t="shared" ref="DL201:DL264" si="326">+CZ201+DB201+DD201+DF201+DH201+DJ201</f>
        <v>135</v>
      </c>
      <c r="DM201" s="371">
        <f t="shared" ref="DM201:DM264" si="327">+DA201+DC201+DE201+DG201+DI201+DK201</f>
        <v>130</v>
      </c>
      <c r="DN201" s="370">
        <f t="shared" ref="DN201:DN264" si="328">+CZ201*CL201</f>
        <v>4473928.9101338433</v>
      </c>
      <c r="DO201" s="371">
        <f t="shared" ref="DO201:DO264" si="329">+DA201*CM201</f>
        <v>3985711.6863905322</v>
      </c>
      <c r="DP201" s="372">
        <f t="shared" ref="DP201:DP264" si="330">+DB201*CN201</f>
        <v>2076371</v>
      </c>
      <c r="DQ201" s="371">
        <f t="shared" ref="DQ201:DQ264" si="331">+DC201*CO201</f>
        <v>1694479.5</v>
      </c>
      <c r="DR201" s="372">
        <f t="shared" ref="DR201:DR264" si="332">+DD201*CP201</f>
        <v>1698459.4285714286</v>
      </c>
      <c r="DS201" s="371">
        <f t="shared" ref="DS201:DS264" si="333">+DE201*CQ201</f>
        <v>1595621.0922509225</v>
      </c>
      <c r="DT201" s="372">
        <f t="shared" ref="DT201:DT264" si="334">+DF201*CR201</f>
        <v>682318.22981366457</v>
      </c>
      <c r="DU201" s="371">
        <f t="shared" ref="DU201:DU264" si="335">+DG201*CS201</f>
        <v>753642</v>
      </c>
      <c r="DV201" s="372">
        <f t="shared" ref="DV201:DV264" si="336">+DH201*CT201</f>
        <v>0</v>
      </c>
      <c r="DW201" s="371">
        <f t="shared" ref="DW201:DW264" si="337">+DI201*CU201</f>
        <v>0</v>
      </c>
      <c r="DX201" s="372">
        <f t="shared" ref="DX201:DX264" si="338">+DJ201*CV201</f>
        <v>0</v>
      </c>
      <c r="DY201" s="371">
        <f t="shared" ref="DY201:DY264" si="339">+DK201*CW201</f>
        <v>0</v>
      </c>
      <c r="DZ201" s="372">
        <f t="shared" ref="DZ201:DZ264" si="340">+DL201*CX201</f>
        <v>8931077.5685189366</v>
      </c>
      <c r="EA201" s="371">
        <f t="shared" ref="EA201:EA264" si="341">+DM201*CY201</f>
        <v>8029454.2786414549</v>
      </c>
    </row>
    <row r="202" spans="1:131">
      <c r="A202" s="431" t="s">
        <v>38</v>
      </c>
      <c r="B202" s="432" t="s">
        <v>400</v>
      </c>
      <c r="C202" s="433"/>
      <c r="D202" s="434">
        <v>206914</v>
      </c>
      <c r="E202" s="435">
        <v>5</v>
      </c>
      <c r="F202" s="419">
        <v>40</v>
      </c>
      <c r="G202" s="420">
        <v>39</v>
      </c>
      <c r="H202" s="419"/>
      <c r="I202" s="420"/>
      <c r="J202" s="419"/>
      <c r="K202" s="420"/>
      <c r="L202" s="419"/>
      <c r="M202" s="420"/>
      <c r="N202" s="419">
        <v>31</v>
      </c>
      <c r="O202" s="420">
        <v>34</v>
      </c>
      <c r="P202" s="419"/>
      <c r="Q202" s="420"/>
      <c r="R202" s="419">
        <v>3</v>
      </c>
      <c r="S202" s="420">
        <v>2</v>
      </c>
      <c r="T202" s="419"/>
      <c r="U202" s="420"/>
      <c r="V202" s="419">
        <v>64</v>
      </c>
      <c r="W202" s="420">
        <v>57</v>
      </c>
      <c r="X202" s="419"/>
      <c r="Y202" s="420"/>
      <c r="Z202" s="419">
        <v>0</v>
      </c>
      <c r="AA202" s="420"/>
      <c r="AB202" s="419"/>
      <c r="AC202" s="420"/>
      <c r="AD202" s="419">
        <v>47</v>
      </c>
      <c r="AE202" s="420">
        <v>41</v>
      </c>
      <c r="AF202" s="419"/>
      <c r="AG202" s="420"/>
      <c r="AH202" s="419">
        <v>2</v>
      </c>
      <c r="AI202" s="420">
        <v>2</v>
      </c>
      <c r="AJ202" s="419"/>
      <c r="AK202" s="420"/>
      <c r="AL202" s="419"/>
      <c r="AM202" s="420"/>
      <c r="AN202" s="419"/>
      <c r="AO202" s="420"/>
      <c r="AP202" s="419"/>
      <c r="AQ202" s="420"/>
      <c r="AR202" s="419"/>
      <c r="AS202" s="420"/>
      <c r="AT202" s="419"/>
      <c r="AU202" s="420"/>
      <c r="AV202" s="419"/>
      <c r="AW202" s="420"/>
      <c r="AX202" s="419"/>
      <c r="AY202" s="420"/>
      <c r="AZ202" s="419"/>
      <c r="BA202" s="421"/>
      <c r="BB202" s="422">
        <v>2872400</v>
      </c>
      <c r="BC202" s="420">
        <v>2788110</v>
      </c>
      <c r="BD202" s="419">
        <v>2027930</v>
      </c>
      <c r="BE202" s="420">
        <v>2188949</v>
      </c>
      <c r="BF202" s="419">
        <v>5179840</v>
      </c>
      <c r="BG202" s="420">
        <v>2856669</v>
      </c>
      <c r="BH202" s="419">
        <v>1960931</v>
      </c>
      <c r="BI202" s="420">
        <v>1702493</v>
      </c>
      <c r="BJ202" s="419"/>
      <c r="BK202" s="420"/>
      <c r="BL202" s="419"/>
      <c r="BM202" s="423"/>
      <c r="BN202" s="370">
        <f t="shared" si="276"/>
        <v>360</v>
      </c>
      <c r="BO202" s="371">
        <f t="shared" si="277"/>
        <v>351</v>
      </c>
      <c r="BP202" s="372">
        <f t="shared" si="278"/>
        <v>312</v>
      </c>
      <c r="BQ202" s="371">
        <f t="shared" si="279"/>
        <v>328</v>
      </c>
      <c r="BR202" s="372">
        <f t="shared" si="280"/>
        <v>576</v>
      </c>
      <c r="BS202" s="371">
        <f t="shared" si="281"/>
        <v>513</v>
      </c>
      <c r="BT202" s="372">
        <f t="shared" si="282"/>
        <v>445</v>
      </c>
      <c r="BU202" s="371">
        <f t="shared" si="283"/>
        <v>391</v>
      </c>
      <c r="BV202" s="372">
        <f t="shared" si="284"/>
        <v>0</v>
      </c>
      <c r="BW202" s="371">
        <f t="shared" si="285"/>
        <v>0</v>
      </c>
      <c r="BX202" s="372">
        <f t="shared" si="286"/>
        <v>0</v>
      </c>
      <c r="BY202" s="371">
        <f t="shared" si="287"/>
        <v>0</v>
      </c>
      <c r="BZ202" s="370">
        <f t="shared" si="288"/>
        <v>7978.8888888888887</v>
      </c>
      <c r="CA202" s="371">
        <f t="shared" si="289"/>
        <v>7943.333333333333</v>
      </c>
      <c r="CB202" s="372">
        <f t="shared" si="290"/>
        <v>6499.7756410256407</v>
      </c>
      <c r="CC202" s="371">
        <f t="shared" si="291"/>
        <v>6673.625</v>
      </c>
      <c r="CD202" s="372">
        <f t="shared" si="292"/>
        <v>8992.7777777777774</v>
      </c>
      <c r="CE202" s="371">
        <f t="shared" si="293"/>
        <v>5568.5555555555557</v>
      </c>
      <c r="CF202" s="372">
        <f t="shared" si="294"/>
        <v>4406.5865168539322</v>
      </c>
      <c r="CG202" s="371">
        <f t="shared" si="295"/>
        <v>4354.2020460358053</v>
      </c>
      <c r="CH202" s="372">
        <f t="shared" si="296"/>
        <v>0</v>
      </c>
      <c r="CI202" s="371">
        <f t="shared" si="297"/>
        <v>0</v>
      </c>
      <c r="CJ202" s="372">
        <f t="shared" si="298"/>
        <v>0</v>
      </c>
      <c r="CK202" s="371">
        <f t="shared" si="299"/>
        <v>0</v>
      </c>
      <c r="CL202" s="370">
        <f t="shared" si="300"/>
        <v>71810</v>
      </c>
      <c r="CM202" s="371">
        <f t="shared" si="301"/>
        <v>71490</v>
      </c>
      <c r="CN202" s="372">
        <f t="shared" si="302"/>
        <v>58497.980769230766</v>
      </c>
      <c r="CO202" s="371">
        <f t="shared" si="303"/>
        <v>60062.625</v>
      </c>
      <c r="CP202" s="372">
        <f t="shared" si="304"/>
        <v>80935</v>
      </c>
      <c r="CQ202" s="371">
        <f t="shared" si="305"/>
        <v>50117</v>
      </c>
      <c r="CR202" s="372">
        <f t="shared" si="306"/>
        <v>39659.278651685388</v>
      </c>
      <c r="CS202" s="371">
        <f t="shared" si="307"/>
        <v>39187.818414322246</v>
      </c>
      <c r="CT202" s="372">
        <f t="shared" si="308"/>
        <v>0</v>
      </c>
      <c r="CU202" s="371">
        <f t="shared" si="309"/>
        <v>0</v>
      </c>
      <c r="CV202" s="372">
        <f t="shared" si="310"/>
        <v>0</v>
      </c>
      <c r="CW202" s="371">
        <f t="shared" si="311"/>
        <v>0</v>
      </c>
      <c r="CX202" s="372">
        <f t="shared" si="312"/>
        <v>64088.106952333852</v>
      </c>
      <c r="CY202" s="371">
        <f t="shared" si="313"/>
        <v>54240.626810376321</v>
      </c>
      <c r="CZ202" s="370">
        <f t="shared" si="314"/>
        <v>40</v>
      </c>
      <c r="DA202" s="371">
        <f t="shared" si="315"/>
        <v>39</v>
      </c>
      <c r="DB202" s="372">
        <f t="shared" si="316"/>
        <v>34</v>
      </c>
      <c r="DC202" s="371">
        <f t="shared" si="317"/>
        <v>36</v>
      </c>
      <c r="DD202" s="372">
        <f t="shared" si="318"/>
        <v>64</v>
      </c>
      <c r="DE202" s="371">
        <f t="shared" si="319"/>
        <v>57</v>
      </c>
      <c r="DF202" s="372">
        <f t="shared" si="320"/>
        <v>49</v>
      </c>
      <c r="DG202" s="371">
        <f t="shared" si="321"/>
        <v>43</v>
      </c>
      <c r="DH202" s="372">
        <f t="shared" si="322"/>
        <v>0</v>
      </c>
      <c r="DI202" s="371">
        <f t="shared" si="323"/>
        <v>0</v>
      </c>
      <c r="DJ202" s="372">
        <f t="shared" si="324"/>
        <v>0</v>
      </c>
      <c r="DK202" s="371">
        <f t="shared" si="325"/>
        <v>0</v>
      </c>
      <c r="DL202" s="372">
        <f t="shared" si="326"/>
        <v>187</v>
      </c>
      <c r="DM202" s="371">
        <f t="shared" si="327"/>
        <v>175</v>
      </c>
      <c r="DN202" s="370">
        <f t="shared" si="328"/>
        <v>2872400</v>
      </c>
      <c r="DO202" s="371">
        <f t="shared" si="329"/>
        <v>2788110</v>
      </c>
      <c r="DP202" s="372">
        <f t="shared" si="330"/>
        <v>1988931.346153846</v>
      </c>
      <c r="DQ202" s="371">
        <f t="shared" si="331"/>
        <v>2162254.5</v>
      </c>
      <c r="DR202" s="372">
        <f t="shared" si="332"/>
        <v>5179840</v>
      </c>
      <c r="DS202" s="371">
        <f t="shared" si="333"/>
        <v>2856669</v>
      </c>
      <c r="DT202" s="372">
        <f t="shared" si="334"/>
        <v>1943304.653932584</v>
      </c>
      <c r="DU202" s="371">
        <f t="shared" si="335"/>
        <v>1685076.1918158566</v>
      </c>
      <c r="DV202" s="372">
        <f t="shared" si="336"/>
        <v>0</v>
      </c>
      <c r="DW202" s="371">
        <f t="shared" si="337"/>
        <v>0</v>
      </c>
      <c r="DX202" s="372">
        <f t="shared" si="338"/>
        <v>0</v>
      </c>
      <c r="DY202" s="371">
        <f t="shared" si="339"/>
        <v>0</v>
      </c>
      <c r="DZ202" s="372">
        <f t="shared" si="340"/>
        <v>11984476.00008643</v>
      </c>
      <c r="EA202" s="371">
        <f t="shared" si="341"/>
        <v>9492109.6918158568</v>
      </c>
    </row>
    <row r="203" spans="1:131">
      <c r="A203" s="431" t="s">
        <v>38</v>
      </c>
      <c r="B203" s="432" t="s">
        <v>401</v>
      </c>
      <c r="C203" s="433"/>
      <c r="D203" s="434">
        <v>207041</v>
      </c>
      <c r="E203" s="435">
        <v>5</v>
      </c>
      <c r="F203" s="419">
        <v>56</v>
      </c>
      <c r="G203" s="420">
        <v>42</v>
      </c>
      <c r="H203" s="419"/>
      <c r="I203" s="420"/>
      <c r="J203" s="419">
        <v>2</v>
      </c>
      <c r="K203" s="420">
        <v>2</v>
      </c>
      <c r="L203" s="419"/>
      <c r="M203" s="420"/>
      <c r="N203" s="419">
        <v>18</v>
      </c>
      <c r="O203" s="420">
        <v>17</v>
      </c>
      <c r="P203" s="419"/>
      <c r="Q203" s="420"/>
      <c r="R203" s="419">
        <v>1</v>
      </c>
      <c r="S203" s="420">
        <v>0</v>
      </c>
      <c r="T203" s="419"/>
      <c r="U203" s="420"/>
      <c r="V203" s="419">
        <v>44</v>
      </c>
      <c r="W203" s="420">
        <v>44</v>
      </c>
      <c r="X203" s="419"/>
      <c r="Y203" s="420"/>
      <c r="Z203" s="419">
        <v>1</v>
      </c>
      <c r="AA203" s="420">
        <v>1</v>
      </c>
      <c r="AB203" s="419"/>
      <c r="AC203" s="420"/>
      <c r="AD203" s="419">
        <v>48</v>
      </c>
      <c r="AE203" s="420">
        <v>51</v>
      </c>
      <c r="AF203" s="419"/>
      <c r="AG203" s="420"/>
      <c r="AH203" s="419">
        <v>8</v>
      </c>
      <c r="AI203" s="420">
        <v>9</v>
      </c>
      <c r="AJ203" s="419"/>
      <c r="AK203" s="420"/>
      <c r="AL203" s="419"/>
      <c r="AM203" s="420"/>
      <c r="AN203" s="419"/>
      <c r="AO203" s="420"/>
      <c r="AP203" s="419"/>
      <c r="AQ203" s="420"/>
      <c r="AR203" s="419"/>
      <c r="AS203" s="420"/>
      <c r="AT203" s="419"/>
      <c r="AU203" s="420"/>
      <c r="AV203" s="419"/>
      <c r="AW203" s="420"/>
      <c r="AX203" s="419"/>
      <c r="AY203" s="420"/>
      <c r="AZ203" s="419"/>
      <c r="BA203" s="421"/>
      <c r="BB203" s="422">
        <v>4185686</v>
      </c>
      <c r="BC203" s="420">
        <v>3104691</v>
      </c>
      <c r="BD203" s="419">
        <v>1069491</v>
      </c>
      <c r="BE203" s="420">
        <v>930920</v>
      </c>
      <c r="BF203" s="419">
        <v>2268720</v>
      </c>
      <c r="BG203" s="420">
        <v>2273339</v>
      </c>
      <c r="BH203" s="419">
        <v>2411192</v>
      </c>
      <c r="BI203" s="420">
        <v>2750417</v>
      </c>
      <c r="BJ203" s="419"/>
      <c r="BK203" s="420"/>
      <c r="BL203" s="419"/>
      <c r="BM203" s="423"/>
      <c r="BN203" s="370">
        <f t="shared" si="276"/>
        <v>526</v>
      </c>
      <c r="BO203" s="371">
        <f t="shared" si="277"/>
        <v>400</v>
      </c>
      <c r="BP203" s="372">
        <f t="shared" si="278"/>
        <v>173</v>
      </c>
      <c r="BQ203" s="371">
        <f t="shared" si="279"/>
        <v>153</v>
      </c>
      <c r="BR203" s="372">
        <f t="shared" si="280"/>
        <v>407</v>
      </c>
      <c r="BS203" s="371">
        <f t="shared" si="281"/>
        <v>407</v>
      </c>
      <c r="BT203" s="372">
        <f t="shared" si="282"/>
        <v>520</v>
      </c>
      <c r="BU203" s="371">
        <f t="shared" si="283"/>
        <v>558</v>
      </c>
      <c r="BV203" s="372">
        <f t="shared" si="284"/>
        <v>0</v>
      </c>
      <c r="BW203" s="371">
        <f t="shared" si="285"/>
        <v>0</v>
      </c>
      <c r="BX203" s="372">
        <f t="shared" si="286"/>
        <v>0</v>
      </c>
      <c r="BY203" s="371">
        <f t="shared" si="287"/>
        <v>0</v>
      </c>
      <c r="BZ203" s="370">
        <f t="shared" si="288"/>
        <v>7957.5779467680604</v>
      </c>
      <c r="CA203" s="371">
        <f t="shared" si="289"/>
        <v>7761.7275</v>
      </c>
      <c r="CB203" s="372">
        <f t="shared" si="290"/>
        <v>6182.0289017341038</v>
      </c>
      <c r="CC203" s="371">
        <f t="shared" si="291"/>
        <v>6084.4444444444443</v>
      </c>
      <c r="CD203" s="372">
        <f t="shared" si="292"/>
        <v>5574.2506142506145</v>
      </c>
      <c r="CE203" s="371">
        <f t="shared" si="293"/>
        <v>5585.5995085995082</v>
      </c>
      <c r="CF203" s="372">
        <f t="shared" si="294"/>
        <v>4636.9076923076927</v>
      </c>
      <c r="CG203" s="371">
        <f t="shared" si="295"/>
        <v>4929.0627240143367</v>
      </c>
      <c r="CH203" s="372">
        <f t="shared" si="296"/>
        <v>0</v>
      </c>
      <c r="CI203" s="371">
        <f t="shared" si="297"/>
        <v>0</v>
      </c>
      <c r="CJ203" s="372">
        <f t="shared" si="298"/>
        <v>0</v>
      </c>
      <c r="CK203" s="371">
        <f t="shared" si="299"/>
        <v>0</v>
      </c>
      <c r="CL203" s="370">
        <f t="shared" si="300"/>
        <v>71618.201520912538</v>
      </c>
      <c r="CM203" s="371">
        <f t="shared" si="301"/>
        <v>69855.547500000001</v>
      </c>
      <c r="CN203" s="372">
        <f t="shared" si="302"/>
        <v>55638.260115606936</v>
      </c>
      <c r="CO203" s="371">
        <f t="shared" si="303"/>
        <v>54760</v>
      </c>
      <c r="CP203" s="372">
        <f t="shared" si="304"/>
        <v>50168.255528255533</v>
      </c>
      <c r="CQ203" s="371">
        <f t="shared" si="305"/>
        <v>50270.395577395575</v>
      </c>
      <c r="CR203" s="372">
        <f t="shared" si="306"/>
        <v>41732.169230769236</v>
      </c>
      <c r="CS203" s="371">
        <f t="shared" si="307"/>
        <v>44361.56451612903</v>
      </c>
      <c r="CT203" s="372">
        <f t="shared" si="308"/>
        <v>0</v>
      </c>
      <c r="CU203" s="371">
        <f t="shared" si="309"/>
        <v>0</v>
      </c>
      <c r="CV203" s="372">
        <f t="shared" si="310"/>
        <v>0</v>
      </c>
      <c r="CW203" s="371">
        <f t="shared" si="311"/>
        <v>0</v>
      </c>
      <c r="CX203" s="372">
        <f t="shared" si="312"/>
        <v>55087.391045528289</v>
      </c>
      <c r="CY203" s="371">
        <f t="shared" si="313"/>
        <v>53785.697361147853</v>
      </c>
      <c r="CZ203" s="370">
        <f t="shared" si="314"/>
        <v>58</v>
      </c>
      <c r="DA203" s="371">
        <f t="shared" si="315"/>
        <v>44</v>
      </c>
      <c r="DB203" s="372">
        <f t="shared" si="316"/>
        <v>19</v>
      </c>
      <c r="DC203" s="371">
        <f t="shared" si="317"/>
        <v>17</v>
      </c>
      <c r="DD203" s="372">
        <f t="shared" si="318"/>
        <v>45</v>
      </c>
      <c r="DE203" s="371">
        <f t="shared" si="319"/>
        <v>45</v>
      </c>
      <c r="DF203" s="372">
        <f t="shared" si="320"/>
        <v>56</v>
      </c>
      <c r="DG203" s="371">
        <f t="shared" si="321"/>
        <v>60</v>
      </c>
      <c r="DH203" s="372">
        <f t="shared" si="322"/>
        <v>0</v>
      </c>
      <c r="DI203" s="371">
        <f t="shared" si="323"/>
        <v>0</v>
      </c>
      <c r="DJ203" s="372">
        <f t="shared" si="324"/>
        <v>0</v>
      </c>
      <c r="DK203" s="371">
        <f t="shared" si="325"/>
        <v>0</v>
      </c>
      <c r="DL203" s="372">
        <f t="shared" si="326"/>
        <v>178</v>
      </c>
      <c r="DM203" s="371">
        <f t="shared" si="327"/>
        <v>166</v>
      </c>
      <c r="DN203" s="370">
        <f t="shared" si="328"/>
        <v>4153855.6882129274</v>
      </c>
      <c r="DO203" s="371">
        <f t="shared" si="329"/>
        <v>3073644.09</v>
      </c>
      <c r="DP203" s="372">
        <f t="shared" si="330"/>
        <v>1057126.9421965317</v>
      </c>
      <c r="DQ203" s="371">
        <f t="shared" si="331"/>
        <v>930920</v>
      </c>
      <c r="DR203" s="372">
        <f t="shared" si="332"/>
        <v>2257571.4987714989</v>
      </c>
      <c r="DS203" s="371">
        <f t="shared" si="333"/>
        <v>2262167.8009828008</v>
      </c>
      <c r="DT203" s="372">
        <f t="shared" si="334"/>
        <v>2337001.4769230774</v>
      </c>
      <c r="DU203" s="371">
        <f t="shared" si="335"/>
        <v>2661693.8709677421</v>
      </c>
      <c r="DV203" s="372">
        <f t="shared" si="336"/>
        <v>0</v>
      </c>
      <c r="DW203" s="371">
        <f t="shared" si="337"/>
        <v>0</v>
      </c>
      <c r="DX203" s="372">
        <f t="shared" si="338"/>
        <v>0</v>
      </c>
      <c r="DY203" s="371">
        <f t="shared" si="339"/>
        <v>0</v>
      </c>
      <c r="DZ203" s="372">
        <f t="shared" si="340"/>
        <v>9805555.6061040349</v>
      </c>
      <c r="EA203" s="371">
        <f t="shared" si="341"/>
        <v>8928425.7619505432</v>
      </c>
    </row>
    <row r="204" spans="1:131">
      <c r="A204" s="431" t="s">
        <v>38</v>
      </c>
      <c r="B204" s="432" t="s">
        <v>402</v>
      </c>
      <c r="C204" s="433"/>
      <c r="D204" s="434">
        <v>207209</v>
      </c>
      <c r="E204" s="435">
        <v>5</v>
      </c>
      <c r="F204" s="419">
        <v>4</v>
      </c>
      <c r="G204" s="420">
        <v>4</v>
      </c>
      <c r="H204" s="419"/>
      <c r="I204" s="420"/>
      <c r="J204" s="419">
        <v>2</v>
      </c>
      <c r="K204" s="420">
        <v>7</v>
      </c>
      <c r="L204" s="419"/>
      <c r="M204" s="420"/>
      <c r="N204" s="419">
        <v>23</v>
      </c>
      <c r="O204" s="420">
        <v>22</v>
      </c>
      <c r="P204" s="419"/>
      <c r="Q204" s="420"/>
      <c r="R204" s="419">
        <v>17</v>
      </c>
      <c r="S204" s="420">
        <v>22</v>
      </c>
      <c r="T204" s="419"/>
      <c r="U204" s="420"/>
      <c r="V204" s="419">
        <v>33</v>
      </c>
      <c r="W204" s="420">
        <v>30</v>
      </c>
      <c r="X204" s="419"/>
      <c r="Y204" s="420"/>
      <c r="Z204" s="419">
        <v>22</v>
      </c>
      <c r="AA204" s="420">
        <v>17</v>
      </c>
      <c r="AB204" s="419"/>
      <c r="AC204" s="420"/>
      <c r="AD204" s="419">
        <v>32</v>
      </c>
      <c r="AE204" s="420">
        <v>25</v>
      </c>
      <c r="AF204" s="419"/>
      <c r="AG204" s="420"/>
      <c r="AH204" s="419">
        <v>8</v>
      </c>
      <c r="AI204" s="420">
        <v>4</v>
      </c>
      <c r="AJ204" s="419"/>
      <c r="AK204" s="420"/>
      <c r="AL204" s="419"/>
      <c r="AM204" s="420"/>
      <c r="AN204" s="419"/>
      <c r="AO204" s="420"/>
      <c r="AP204" s="419"/>
      <c r="AQ204" s="420"/>
      <c r="AR204" s="419"/>
      <c r="AS204" s="420"/>
      <c r="AT204" s="419"/>
      <c r="AU204" s="420"/>
      <c r="AV204" s="419"/>
      <c r="AW204" s="420"/>
      <c r="AX204" s="419"/>
      <c r="AY204" s="420"/>
      <c r="AZ204" s="419"/>
      <c r="BA204" s="421"/>
      <c r="BB204" s="422">
        <v>489480</v>
      </c>
      <c r="BC204" s="420">
        <v>722049</v>
      </c>
      <c r="BD204" s="419">
        <v>2303640</v>
      </c>
      <c r="BE204" s="420">
        <v>2422826</v>
      </c>
      <c r="BF204" s="419">
        <v>2868030</v>
      </c>
      <c r="BG204" s="420">
        <v>2488913</v>
      </c>
      <c r="BH204" s="419">
        <v>1923320</v>
      </c>
      <c r="BI204" s="420">
        <v>1356284</v>
      </c>
      <c r="BJ204" s="419"/>
      <c r="BK204" s="420"/>
      <c r="BL204" s="419"/>
      <c r="BM204" s="423"/>
      <c r="BN204" s="370">
        <f t="shared" si="276"/>
        <v>58</v>
      </c>
      <c r="BO204" s="371">
        <f t="shared" si="277"/>
        <v>113</v>
      </c>
      <c r="BP204" s="372">
        <f t="shared" si="278"/>
        <v>394</v>
      </c>
      <c r="BQ204" s="371">
        <f t="shared" si="279"/>
        <v>440</v>
      </c>
      <c r="BR204" s="372">
        <f t="shared" si="280"/>
        <v>539</v>
      </c>
      <c r="BS204" s="371">
        <f t="shared" si="281"/>
        <v>457</v>
      </c>
      <c r="BT204" s="372">
        <f t="shared" si="282"/>
        <v>376</v>
      </c>
      <c r="BU204" s="371">
        <f t="shared" si="283"/>
        <v>269</v>
      </c>
      <c r="BV204" s="372">
        <f t="shared" si="284"/>
        <v>0</v>
      </c>
      <c r="BW204" s="371">
        <f t="shared" si="285"/>
        <v>0</v>
      </c>
      <c r="BX204" s="372">
        <f t="shared" si="286"/>
        <v>0</v>
      </c>
      <c r="BY204" s="371">
        <f t="shared" si="287"/>
        <v>0</v>
      </c>
      <c r="BZ204" s="370">
        <f t="shared" si="288"/>
        <v>8439.310344827587</v>
      </c>
      <c r="CA204" s="371">
        <f t="shared" si="289"/>
        <v>6389.8141592920356</v>
      </c>
      <c r="CB204" s="372">
        <f t="shared" si="290"/>
        <v>5846.8020304568527</v>
      </c>
      <c r="CC204" s="371">
        <f t="shared" si="291"/>
        <v>5506.4227272727276</v>
      </c>
      <c r="CD204" s="372">
        <f t="shared" si="292"/>
        <v>5321.0204081632655</v>
      </c>
      <c r="CE204" s="371">
        <f t="shared" si="293"/>
        <v>5446.1991247264768</v>
      </c>
      <c r="CF204" s="372">
        <f t="shared" si="294"/>
        <v>5115.2127659574471</v>
      </c>
      <c r="CG204" s="371">
        <f t="shared" si="295"/>
        <v>5041.9479553903348</v>
      </c>
      <c r="CH204" s="372">
        <f t="shared" si="296"/>
        <v>0</v>
      </c>
      <c r="CI204" s="371">
        <f t="shared" si="297"/>
        <v>0</v>
      </c>
      <c r="CJ204" s="372">
        <f t="shared" si="298"/>
        <v>0</v>
      </c>
      <c r="CK204" s="371">
        <f t="shared" si="299"/>
        <v>0</v>
      </c>
      <c r="CL204" s="370">
        <f t="shared" si="300"/>
        <v>75953.79310344829</v>
      </c>
      <c r="CM204" s="371">
        <f t="shared" si="301"/>
        <v>57508.327433628321</v>
      </c>
      <c r="CN204" s="372">
        <f t="shared" si="302"/>
        <v>52621.21827411167</v>
      </c>
      <c r="CO204" s="371">
        <f t="shared" si="303"/>
        <v>49557.80454545455</v>
      </c>
      <c r="CP204" s="372">
        <f t="shared" si="304"/>
        <v>47889.183673469393</v>
      </c>
      <c r="CQ204" s="371">
        <f t="shared" si="305"/>
        <v>49015.792122538289</v>
      </c>
      <c r="CR204" s="372">
        <f t="shared" si="306"/>
        <v>46036.914893617024</v>
      </c>
      <c r="CS204" s="371">
        <f t="shared" si="307"/>
        <v>45377.531598513015</v>
      </c>
      <c r="CT204" s="372">
        <f t="shared" si="308"/>
        <v>0</v>
      </c>
      <c r="CU204" s="371">
        <f t="shared" si="309"/>
        <v>0</v>
      </c>
      <c r="CV204" s="372">
        <f t="shared" si="310"/>
        <v>0</v>
      </c>
      <c r="CW204" s="371">
        <f t="shared" si="311"/>
        <v>0</v>
      </c>
      <c r="CX204" s="372">
        <f t="shared" si="312"/>
        <v>49900.377215394714</v>
      </c>
      <c r="CY204" s="371">
        <f t="shared" si="313"/>
        <v>49105.539296840376</v>
      </c>
      <c r="CZ204" s="370">
        <f t="shared" si="314"/>
        <v>6</v>
      </c>
      <c r="DA204" s="371">
        <f t="shared" si="315"/>
        <v>11</v>
      </c>
      <c r="DB204" s="372">
        <f t="shared" si="316"/>
        <v>40</v>
      </c>
      <c r="DC204" s="371">
        <f t="shared" si="317"/>
        <v>44</v>
      </c>
      <c r="DD204" s="372">
        <f t="shared" si="318"/>
        <v>55</v>
      </c>
      <c r="DE204" s="371">
        <f t="shared" si="319"/>
        <v>47</v>
      </c>
      <c r="DF204" s="372">
        <f t="shared" si="320"/>
        <v>40</v>
      </c>
      <c r="DG204" s="371">
        <f t="shared" si="321"/>
        <v>29</v>
      </c>
      <c r="DH204" s="372">
        <f t="shared" si="322"/>
        <v>0</v>
      </c>
      <c r="DI204" s="371">
        <f t="shared" si="323"/>
        <v>0</v>
      </c>
      <c r="DJ204" s="372">
        <f t="shared" si="324"/>
        <v>0</v>
      </c>
      <c r="DK204" s="371">
        <f t="shared" si="325"/>
        <v>0</v>
      </c>
      <c r="DL204" s="372">
        <f t="shared" si="326"/>
        <v>141</v>
      </c>
      <c r="DM204" s="371">
        <f t="shared" si="327"/>
        <v>131</v>
      </c>
      <c r="DN204" s="370">
        <f t="shared" si="328"/>
        <v>455722.75862068974</v>
      </c>
      <c r="DO204" s="371">
        <f t="shared" si="329"/>
        <v>632591.60176991159</v>
      </c>
      <c r="DP204" s="372">
        <f t="shared" si="330"/>
        <v>2104848.7309644669</v>
      </c>
      <c r="DQ204" s="371">
        <f t="shared" si="331"/>
        <v>2180543.4000000004</v>
      </c>
      <c r="DR204" s="372">
        <f t="shared" si="332"/>
        <v>2633905.1020408166</v>
      </c>
      <c r="DS204" s="371">
        <f t="shared" si="333"/>
        <v>2303742.2297592997</v>
      </c>
      <c r="DT204" s="372">
        <f t="shared" si="334"/>
        <v>1841476.5957446811</v>
      </c>
      <c r="DU204" s="371">
        <f t="shared" si="335"/>
        <v>1315948.4163568774</v>
      </c>
      <c r="DV204" s="372">
        <f t="shared" si="336"/>
        <v>0</v>
      </c>
      <c r="DW204" s="371">
        <f t="shared" si="337"/>
        <v>0</v>
      </c>
      <c r="DX204" s="372">
        <f t="shared" si="338"/>
        <v>0</v>
      </c>
      <c r="DY204" s="371">
        <f t="shared" si="339"/>
        <v>0</v>
      </c>
      <c r="DZ204" s="372">
        <f t="shared" si="340"/>
        <v>7035953.1873706542</v>
      </c>
      <c r="EA204" s="371">
        <f t="shared" si="341"/>
        <v>6432825.647886089</v>
      </c>
    </row>
    <row r="205" spans="1:131">
      <c r="A205" s="431" t="s">
        <v>38</v>
      </c>
      <c r="B205" s="432" t="s">
        <v>403</v>
      </c>
      <c r="C205" s="433"/>
      <c r="D205" s="434">
        <v>207306</v>
      </c>
      <c r="E205" s="435">
        <v>5</v>
      </c>
      <c r="F205" s="419">
        <v>18</v>
      </c>
      <c r="G205" s="420">
        <v>20</v>
      </c>
      <c r="H205" s="419"/>
      <c r="I205" s="420"/>
      <c r="J205" s="419">
        <v>2</v>
      </c>
      <c r="K205" s="420">
        <v>1</v>
      </c>
      <c r="L205" s="419"/>
      <c r="M205" s="420"/>
      <c r="N205" s="419">
        <v>9</v>
      </c>
      <c r="O205" s="420">
        <v>9</v>
      </c>
      <c r="P205" s="419"/>
      <c r="Q205" s="420"/>
      <c r="R205" s="419">
        <v>1</v>
      </c>
      <c r="S205" s="420">
        <v>1</v>
      </c>
      <c r="T205" s="419"/>
      <c r="U205" s="420"/>
      <c r="V205" s="419">
        <v>23</v>
      </c>
      <c r="W205" s="420">
        <v>24</v>
      </c>
      <c r="X205" s="419"/>
      <c r="Y205" s="420"/>
      <c r="Z205" s="419">
        <v>0</v>
      </c>
      <c r="AA205" s="420">
        <v>0</v>
      </c>
      <c r="AB205" s="419"/>
      <c r="AC205" s="420"/>
      <c r="AD205" s="419">
        <v>30</v>
      </c>
      <c r="AE205" s="420">
        <v>28</v>
      </c>
      <c r="AF205" s="419"/>
      <c r="AG205" s="420"/>
      <c r="AH205" s="419">
        <v>4</v>
      </c>
      <c r="AI205" s="420">
        <v>3</v>
      </c>
      <c r="AJ205" s="419"/>
      <c r="AK205" s="420"/>
      <c r="AL205" s="419"/>
      <c r="AM205" s="420"/>
      <c r="AN205" s="419"/>
      <c r="AO205" s="420"/>
      <c r="AP205" s="419"/>
      <c r="AQ205" s="420"/>
      <c r="AR205" s="419"/>
      <c r="AS205" s="420"/>
      <c r="AT205" s="419"/>
      <c r="AU205" s="420"/>
      <c r="AV205" s="419"/>
      <c r="AW205" s="420"/>
      <c r="AX205" s="419"/>
      <c r="AY205" s="420"/>
      <c r="AZ205" s="419"/>
      <c r="BA205" s="421"/>
      <c r="BB205" s="422">
        <v>1362440</v>
      </c>
      <c r="BC205" s="420">
        <v>1281434</v>
      </c>
      <c r="BD205" s="419">
        <v>613090</v>
      </c>
      <c r="BE205" s="420">
        <v>557467</v>
      </c>
      <c r="BF205" s="419">
        <v>1248601</v>
      </c>
      <c r="BG205" s="420">
        <v>1369344</v>
      </c>
      <c r="BH205" s="419">
        <v>1413924</v>
      </c>
      <c r="BI205" s="420">
        <v>1248872</v>
      </c>
      <c r="BJ205" s="419"/>
      <c r="BK205" s="420"/>
      <c r="BL205" s="419"/>
      <c r="BM205" s="423"/>
      <c r="BN205" s="370">
        <f t="shared" si="276"/>
        <v>184</v>
      </c>
      <c r="BO205" s="371">
        <f t="shared" si="277"/>
        <v>191</v>
      </c>
      <c r="BP205" s="372">
        <f t="shared" si="278"/>
        <v>92</v>
      </c>
      <c r="BQ205" s="371">
        <f t="shared" si="279"/>
        <v>92</v>
      </c>
      <c r="BR205" s="372">
        <f t="shared" si="280"/>
        <v>207</v>
      </c>
      <c r="BS205" s="371">
        <f t="shared" si="281"/>
        <v>216</v>
      </c>
      <c r="BT205" s="372">
        <f t="shared" si="282"/>
        <v>314</v>
      </c>
      <c r="BU205" s="371">
        <f t="shared" si="283"/>
        <v>285</v>
      </c>
      <c r="BV205" s="372">
        <f t="shared" si="284"/>
        <v>0</v>
      </c>
      <c r="BW205" s="371">
        <f t="shared" si="285"/>
        <v>0</v>
      </c>
      <c r="BX205" s="372">
        <f t="shared" si="286"/>
        <v>0</v>
      </c>
      <c r="BY205" s="371">
        <f t="shared" si="287"/>
        <v>0</v>
      </c>
      <c r="BZ205" s="370">
        <f t="shared" si="288"/>
        <v>7404.565217391304</v>
      </c>
      <c r="CA205" s="371">
        <f t="shared" si="289"/>
        <v>6709.0785340314133</v>
      </c>
      <c r="CB205" s="372">
        <f t="shared" si="290"/>
        <v>6664.021739130435</v>
      </c>
      <c r="CC205" s="371">
        <f t="shared" si="291"/>
        <v>6059.423913043478</v>
      </c>
      <c r="CD205" s="372">
        <f t="shared" si="292"/>
        <v>6031.8888888888887</v>
      </c>
      <c r="CE205" s="371">
        <f t="shared" si="293"/>
        <v>6339.5555555555557</v>
      </c>
      <c r="CF205" s="372">
        <f t="shared" si="294"/>
        <v>4502.9426751592355</v>
      </c>
      <c r="CG205" s="371">
        <f t="shared" si="295"/>
        <v>4382.0070175438595</v>
      </c>
      <c r="CH205" s="372">
        <f t="shared" si="296"/>
        <v>0</v>
      </c>
      <c r="CI205" s="371">
        <f t="shared" si="297"/>
        <v>0</v>
      </c>
      <c r="CJ205" s="372">
        <f t="shared" si="298"/>
        <v>0</v>
      </c>
      <c r="CK205" s="371">
        <f t="shared" si="299"/>
        <v>0</v>
      </c>
      <c r="CL205" s="370">
        <f t="shared" si="300"/>
        <v>66641.086956521729</v>
      </c>
      <c r="CM205" s="371">
        <f t="shared" si="301"/>
        <v>60381.706806282717</v>
      </c>
      <c r="CN205" s="372">
        <f t="shared" si="302"/>
        <v>59976.195652173912</v>
      </c>
      <c r="CO205" s="371">
        <f t="shared" si="303"/>
        <v>54534.815217391304</v>
      </c>
      <c r="CP205" s="372">
        <f t="shared" si="304"/>
        <v>54287</v>
      </c>
      <c r="CQ205" s="371">
        <f t="shared" si="305"/>
        <v>57056</v>
      </c>
      <c r="CR205" s="372">
        <f t="shared" si="306"/>
        <v>40526.484076433117</v>
      </c>
      <c r="CS205" s="371">
        <f t="shared" si="307"/>
        <v>39438.063157894736</v>
      </c>
      <c r="CT205" s="372">
        <f t="shared" si="308"/>
        <v>0</v>
      </c>
      <c r="CU205" s="371">
        <f t="shared" si="309"/>
        <v>0</v>
      </c>
      <c r="CV205" s="372">
        <f t="shared" si="310"/>
        <v>0</v>
      </c>
      <c r="CW205" s="371">
        <f t="shared" si="311"/>
        <v>0</v>
      </c>
      <c r="CX205" s="372">
        <f t="shared" si="312"/>
        <v>52403.27763506781</v>
      </c>
      <c r="CY205" s="371">
        <f t="shared" si="313"/>
        <v>51224.278523262634</v>
      </c>
      <c r="CZ205" s="370">
        <f t="shared" si="314"/>
        <v>20</v>
      </c>
      <c r="DA205" s="371">
        <f t="shared" si="315"/>
        <v>21</v>
      </c>
      <c r="DB205" s="372">
        <f t="shared" si="316"/>
        <v>10</v>
      </c>
      <c r="DC205" s="371">
        <f t="shared" si="317"/>
        <v>10</v>
      </c>
      <c r="DD205" s="372">
        <f t="shared" si="318"/>
        <v>23</v>
      </c>
      <c r="DE205" s="371">
        <f t="shared" si="319"/>
        <v>24</v>
      </c>
      <c r="DF205" s="372">
        <f t="shared" si="320"/>
        <v>34</v>
      </c>
      <c r="DG205" s="371">
        <f t="shared" si="321"/>
        <v>31</v>
      </c>
      <c r="DH205" s="372">
        <f t="shared" si="322"/>
        <v>0</v>
      </c>
      <c r="DI205" s="371">
        <f t="shared" si="323"/>
        <v>0</v>
      </c>
      <c r="DJ205" s="372">
        <f t="shared" si="324"/>
        <v>0</v>
      </c>
      <c r="DK205" s="371">
        <f t="shared" si="325"/>
        <v>0</v>
      </c>
      <c r="DL205" s="372">
        <f t="shared" si="326"/>
        <v>87</v>
      </c>
      <c r="DM205" s="371">
        <f t="shared" si="327"/>
        <v>86</v>
      </c>
      <c r="DN205" s="370">
        <f t="shared" si="328"/>
        <v>1332821.7391304346</v>
      </c>
      <c r="DO205" s="371">
        <f t="shared" si="329"/>
        <v>1268015.842931937</v>
      </c>
      <c r="DP205" s="372">
        <f t="shared" si="330"/>
        <v>599761.95652173914</v>
      </c>
      <c r="DQ205" s="371">
        <f t="shared" si="331"/>
        <v>545348.15217391308</v>
      </c>
      <c r="DR205" s="372">
        <f t="shared" si="332"/>
        <v>1248601</v>
      </c>
      <c r="DS205" s="371">
        <f t="shared" si="333"/>
        <v>1369344</v>
      </c>
      <c r="DT205" s="372">
        <f t="shared" si="334"/>
        <v>1377900.458598726</v>
      </c>
      <c r="DU205" s="371">
        <f t="shared" si="335"/>
        <v>1222579.9578947369</v>
      </c>
      <c r="DV205" s="372">
        <f t="shared" si="336"/>
        <v>0</v>
      </c>
      <c r="DW205" s="371">
        <f t="shared" si="337"/>
        <v>0</v>
      </c>
      <c r="DX205" s="372">
        <f t="shared" si="338"/>
        <v>0</v>
      </c>
      <c r="DY205" s="371">
        <f t="shared" si="339"/>
        <v>0</v>
      </c>
      <c r="DZ205" s="372">
        <f t="shared" si="340"/>
        <v>4559085.1542508993</v>
      </c>
      <c r="EA205" s="371">
        <f t="shared" si="341"/>
        <v>4405287.9530005865</v>
      </c>
    </row>
    <row r="206" spans="1:131">
      <c r="A206" s="431" t="s">
        <v>38</v>
      </c>
      <c r="B206" s="432" t="s">
        <v>404</v>
      </c>
      <c r="C206" s="433" t="s">
        <v>423</v>
      </c>
      <c r="D206" s="434">
        <v>207865</v>
      </c>
      <c r="E206" s="435">
        <v>5</v>
      </c>
      <c r="F206" s="419">
        <v>34</v>
      </c>
      <c r="G206" s="420">
        <v>29</v>
      </c>
      <c r="H206" s="419"/>
      <c r="I206" s="420"/>
      <c r="J206" s="419">
        <v>5</v>
      </c>
      <c r="K206" s="420">
        <v>4</v>
      </c>
      <c r="L206" s="419"/>
      <c r="M206" s="420"/>
      <c r="N206" s="419">
        <v>38</v>
      </c>
      <c r="O206" s="420">
        <v>40</v>
      </c>
      <c r="P206" s="419"/>
      <c r="Q206" s="420"/>
      <c r="R206" s="419">
        <v>8</v>
      </c>
      <c r="S206" s="420">
        <v>9</v>
      </c>
      <c r="T206" s="419"/>
      <c r="U206" s="420"/>
      <c r="V206" s="419">
        <v>45</v>
      </c>
      <c r="W206" s="420">
        <v>43</v>
      </c>
      <c r="X206" s="419"/>
      <c r="Y206" s="420"/>
      <c r="Z206" s="419">
        <v>11</v>
      </c>
      <c r="AA206" s="420">
        <v>11</v>
      </c>
      <c r="AB206" s="419"/>
      <c r="AC206" s="420"/>
      <c r="AD206" s="419">
        <v>70</v>
      </c>
      <c r="AE206" s="420">
        <v>70</v>
      </c>
      <c r="AF206" s="419"/>
      <c r="AG206" s="420"/>
      <c r="AH206" s="419">
        <v>3</v>
      </c>
      <c r="AI206" s="420">
        <v>2</v>
      </c>
      <c r="AJ206" s="419"/>
      <c r="AK206" s="420"/>
      <c r="AL206" s="419"/>
      <c r="AM206" s="420"/>
      <c r="AN206" s="419"/>
      <c r="AO206" s="420"/>
      <c r="AP206" s="419"/>
      <c r="AQ206" s="420"/>
      <c r="AR206" s="419"/>
      <c r="AS206" s="420"/>
      <c r="AT206" s="419"/>
      <c r="AU206" s="420"/>
      <c r="AV206" s="419"/>
      <c r="AW206" s="420"/>
      <c r="AX206" s="419"/>
      <c r="AY206" s="420"/>
      <c r="AZ206" s="419"/>
      <c r="BA206" s="421"/>
      <c r="BB206" s="422">
        <v>3121016</v>
      </c>
      <c r="BC206" s="420">
        <v>2751517</v>
      </c>
      <c r="BD206" s="419">
        <v>3095616</v>
      </c>
      <c r="BE206" s="420">
        <v>3269868</v>
      </c>
      <c r="BF206" s="419">
        <v>3093776</v>
      </c>
      <c r="BG206" s="420">
        <v>3057361</v>
      </c>
      <c r="BH206" s="419">
        <v>3534295</v>
      </c>
      <c r="BI206" s="420">
        <v>3435382</v>
      </c>
      <c r="BJ206" s="419"/>
      <c r="BK206" s="420"/>
      <c r="BL206" s="419"/>
      <c r="BM206" s="423"/>
      <c r="BN206" s="370">
        <f t="shared" si="276"/>
        <v>361</v>
      </c>
      <c r="BO206" s="371">
        <f t="shared" si="277"/>
        <v>305</v>
      </c>
      <c r="BP206" s="372">
        <f t="shared" si="278"/>
        <v>430</v>
      </c>
      <c r="BQ206" s="371">
        <f t="shared" si="279"/>
        <v>459</v>
      </c>
      <c r="BR206" s="372">
        <f t="shared" si="280"/>
        <v>526</v>
      </c>
      <c r="BS206" s="371">
        <f t="shared" si="281"/>
        <v>508</v>
      </c>
      <c r="BT206" s="372">
        <f t="shared" si="282"/>
        <v>663</v>
      </c>
      <c r="BU206" s="371">
        <f t="shared" si="283"/>
        <v>652</v>
      </c>
      <c r="BV206" s="372">
        <f t="shared" si="284"/>
        <v>0</v>
      </c>
      <c r="BW206" s="371">
        <f t="shared" si="285"/>
        <v>0</v>
      </c>
      <c r="BX206" s="372">
        <f t="shared" si="286"/>
        <v>0</v>
      </c>
      <c r="BY206" s="371">
        <f t="shared" si="287"/>
        <v>0</v>
      </c>
      <c r="BZ206" s="370">
        <f t="shared" si="288"/>
        <v>8645.4736842105267</v>
      </c>
      <c r="CA206" s="371">
        <f t="shared" si="289"/>
        <v>9021.3672131147541</v>
      </c>
      <c r="CB206" s="372">
        <f t="shared" si="290"/>
        <v>7199.1069767441859</v>
      </c>
      <c r="CC206" s="371">
        <f t="shared" si="291"/>
        <v>7123.8954248366017</v>
      </c>
      <c r="CD206" s="372">
        <f t="shared" si="292"/>
        <v>5881.7034220532323</v>
      </c>
      <c r="CE206" s="371">
        <f t="shared" si="293"/>
        <v>6018.427165354331</v>
      </c>
      <c r="CF206" s="372">
        <f t="shared" si="294"/>
        <v>5330.761689291101</v>
      </c>
      <c r="CG206" s="371">
        <f t="shared" si="295"/>
        <v>5268.9907975460119</v>
      </c>
      <c r="CH206" s="372">
        <f t="shared" si="296"/>
        <v>0</v>
      </c>
      <c r="CI206" s="371">
        <f t="shared" si="297"/>
        <v>0</v>
      </c>
      <c r="CJ206" s="372">
        <f t="shared" si="298"/>
        <v>0</v>
      </c>
      <c r="CK206" s="371">
        <f t="shared" si="299"/>
        <v>0</v>
      </c>
      <c r="CL206" s="370">
        <f t="shared" si="300"/>
        <v>77809.263157894748</v>
      </c>
      <c r="CM206" s="371">
        <f t="shared" si="301"/>
        <v>81192.30491803278</v>
      </c>
      <c r="CN206" s="372">
        <f t="shared" si="302"/>
        <v>64791.962790697675</v>
      </c>
      <c r="CO206" s="371">
        <f t="shared" si="303"/>
        <v>64115.058823529413</v>
      </c>
      <c r="CP206" s="372">
        <f t="shared" si="304"/>
        <v>52935.330798479088</v>
      </c>
      <c r="CQ206" s="371">
        <f t="shared" si="305"/>
        <v>54165.844488188981</v>
      </c>
      <c r="CR206" s="372">
        <f t="shared" si="306"/>
        <v>47976.855203619911</v>
      </c>
      <c r="CS206" s="371">
        <f t="shared" si="307"/>
        <v>47420.917177914103</v>
      </c>
      <c r="CT206" s="372">
        <f t="shared" si="308"/>
        <v>0</v>
      </c>
      <c r="CU206" s="371">
        <f t="shared" si="309"/>
        <v>0</v>
      </c>
      <c r="CV206" s="372">
        <f t="shared" si="310"/>
        <v>0</v>
      </c>
      <c r="CW206" s="371">
        <f t="shared" si="311"/>
        <v>0</v>
      </c>
      <c r="CX206" s="372">
        <f t="shared" si="312"/>
        <v>58325.60984163118</v>
      </c>
      <c r="CY206" s="371">
        <f t="shared" si="313"/>
        <v>58462.719152980979</v>
      </c>
      <c r="CZ206" s="370">
        <f t="shared" si="314"/>
        <v>39</v>
      </c>
      <c r="DA206" s="371">
        <f t="shared" si="315"/>
        <v>33</v>
      </c>
      <c r="DB206" s="372">
        <f t="shared" si="316"/>
        <v>46</v>
      </c>
      <c r="DC206" s="371">
        <f t="shared" si="317"/>
        <v>49</v>
      </c>
      <c r="DD206" s="372">
        <f t="shared" si="318"/>
        <v>56</v>
      </c>
      <c r="DE206" s="371">
        <f t="shared" si="319"/>
        <v>54</v>
      </c>
      <c r="DF206" s="372">
        <f t="shared" si="320"/>
        <v>73</v>
      </c>
      <c r="DG206" s="371">
        <f t="shared" si="321"/>
        <v>72</v>
      </c>
      <c r="DH206" s="372">
        <f t="shared" si="322"/>
        <v>0</v>
      </c>
      <c r="DI206" s="371">
        <f t="shared" si="323"/>
        <v>0</v>
      </c>
      <c r="DJ206" s="372">
        <f t="shared" si="324"/>
        <v>0</v>
      </c>
      <c r="DK206" s="371">
        <f t="shared" si="325"/>
        <v>0</v>
      </c>
      <c r="DL206" s="372">
        <f t="shared" si="326"/>
        <v>214</v>
      </c>
      <c r="DM206" s="371">
        <f t="shared" si="327"/>
        <v>208</v>
      </c>
      <c r="DN206" s="370">
        <f t="shared" si="328"/>
        <v>3034561.2631578953</v>
      </c>
      <c r="DO206" s="371">
        <f t="shared" si="329"/>
        <v>2679346.0622950816</v>
      </c>
      <c r="DP206" s="372">
        <f t="shared" si="330"/>
        <v>2980430.2883720929</v>
      </c>
      <c r="DQ206" s="371">
        <f t="shared" si="331"/>
        <v>3141637.8823529412</v>
      </c>
      <c r="DR206" s="372">
        <f t="shared" si="332"/>
        <v>2964378.5247148289</v>
      </c>
      <c r="DS206" s="371">
        <f t="shared" si="333"/>
        <v>2924955.6023622048</v>
      </c>
      <c r="DT206" s="372">
        <f t="shared" si="334"/>
        <v>3502310.4298642534</v>
      </c>
      <c r="DU206" s="371">
        <f t="shared" si="335"/>
        <v>3414306.0368098156</v>
      </c>
      <c r="DV206" s="372">
        <f t="shared" si="336"/>
        <v>0</v>
      </c>
      <c r="DW206" s="371">
        <f t="shared" si="337"/>
        <v>0</v>
      </c>
      <c r="DX206" s="372">
        <f t="shared" si="338"/>
        <v>0</v>
      </c>
      <c r="DY206" s="371">
        <f t="shared" si="339"/>
        <v>0</v>
      </c>
      <c r="DZ206" s="372">
        <f t="shared" si="340"/>
        <v>12481680.506109072</v>
      </c>
      <c r="EA206" s="371">
        <f t="shared" si="341"/>
        <v>12160245.583820043</v>
      </c>
    </row>
    <row r="207" spans="1:131">
      <c r="A207" s="431" t="s">
        <v>38</v>
      </c>
      <c r="B207" s="432" t="s">
        <v>405</v>
      </c>
      <c r="C207" s="433"/>
      <c r="D207" s="434">
        <v>207351</v>
      </c>
      <c r="E207" s="435">
        <v>6</v>
      </c>
      <c r="F207" s="419">
        <v>2</v>
      </c>
      <c r="G207" s="420">
        <v>3</v>
      </c>
      <c r="H207" s="419"/>
      <c r="I207" s="420"/>
      <c r="J207" s="419"/>
      <c r="K207" s="420">
        <v>1</v>
      </c>
      <c r="L207" s="419"/>
      <c r="M207" s="420"/>
      <c r="N207" s="419">
        <v>2</v>
      </c>
      <c r="O207" s="420">
        <v>9</v>
      </c>
      <c r="P207" s="419"/>
      <c r="Q207" s="420"/>
      <c r="R207" s="419">
        <v>2</v>
      </c>
      <c r="S207" s="420">
        <v>2</v>
      </c>
      <c r="T207" s="419"/>
      <c r="U207" s="420"/>
      <c r="V207" s="419">
        <v>16</v>
      </c>
      <c r="W207" s="420">
        <v>18</v>
      </c>
      <c r="X207" s="419"/>
      <c r="Y207" s="420"/>
      <c r="Z207" s="419">
        <v>1</v>
      </c>
      <c r="AA207" s="420">
        <v>1</v>
      </c>
      <c r="AB207" s="419"/>
      <c r="AC207" s="420"/>
      <c r="AD207" s="419">
        <v>17</v>
      </c>
      <c r="AE207" s="420">
        <v>17</v>
      </c>
      <c r="AF207" s="419"/>
      <c r="AG207" s="420"/>
      <c r="AH207" s="419">
        <v>2</v>
      </c>
      <c r="AI207" s="420">
        <v>3</v>
      </c>
      <c r="AJ207" s="419"/>
      <c r="AK207" s="420"/>
      <c r="AL207" s="419"/>
      <c r="AM207" s="420"/>
      <c r="AN207" s="419"/>
      <c r="AO207" s="420"/>
      <c r="AP207" s="419"/>
      <c r="AQ207" s="420"/>
      <c r="AR207" s="419"/>
      <c r="AS207" s="420"/>
      <c r="AT207" s="419"/>
      <c r="AU207" s="420"/>
      <c r="AV207" s="419"/>
      <c r="AW207" s="420"/>
      <c r="AX207" s="419"/>
      <c r="AY207" s="420"/>
      <c r="AZ207" s="419"/>
      <c r="BA207" s="421"/>
      <c r="BB207" s="422">
        <v>122019</v>
      </c>
      <c r="BC207" s="420">
        <v>172414</v>
      </c>
      <c r="BD207" s="419">
        <v>199764</v>
      </c>
      <c r="BE207" s="420">
        <v>547352</v>
      </c>
      <c r="BF207" s="419">
        <v>713490</v>
      </c>
      <c r="BG207" s="420">
        <v>811863</v>
      </c>
      <c r="BH207" s="419">
        <v>674880</v>
      </c>
      <c r="BI207" s="420">
        <v>684110</v>
      </c>
      <c r="BJ207" s="419"/>
      <c r="BK207" s="420"/>
      <c r="BL207" s="419"/>
      <c r="BM207" s="423"/>
      <c r="BN207" s="370">
        <f t="shared" si="276"/>
        <v>18</v>
      </c>
      <c r="BO207" s="371">
        <f t="shared" si="277"/>
        <v>38</v>
      </c>
      <c r="BP207" s="372">
        <f t="shared" si="278"/>
        <v>40</v>
      </c>
      <c r="BQ207" s="371">
        <f t="shared" si="279"/>
        <v>103</v>
      </c>
      <c r="BR207" s="372">
        <f t="shared" si="280"/>
        <v>155</v>
      </c>
      <c r="BS207" s="371">
        <f t="shared" si="281"/>
        <v>173</v>
      </c>
      <c r="BT207" s="372">
        <f t="shared" si="282"/>
        <v>175</v>
      </c>
      <c r="BU207" s="371">
        <f t="shared" si="283"/>
        <v>186</v>
      </c>
      <c r="BV207" s="372">
        <f t="shared" si="284"/>
        <v>0</v>
      </c>
      <c r="BW207" s="371">
        <f t="shared" si="285"/>
        <v>0</v>
      </c>
      <c r="BX207" s="372">
        <f t="shared" si="286"/>
        <v>0</v>
      </c>
      <c r="BY207" s="371">
        <f t="shared" si="287"/>
        <v>0</v>
      </c>
      <c r="BZ207" s="370">
        <f t="shared" si="288"/>
        <v>6778.833333333333</v>
      </c>
      <c r="CA207" s="371">
        <f t="shared" si="289"/>
        <v>4537.2105263157891</v>
      </c>
      <c r="CB207" s="372">
        <f t="shared" si="290"/>
        <v>4994.1000000000004</v>
      </c>
      <c r="CC207" s="371">
        <f t="shared" si="291"/>
        <v>5314.0970873786409</v>
      </c>
      <c r="CD207" s="372">
        <f t="shared" si="292"/>
        <v>4603.1612903225805</v>
      </c>
      <c r="CE207" s="371">
        <f t="shared" si="293"/>
        <v>4692.8497109826585</v>
      </c>
      <c r="CF207" s="372">
        <f t="shared" si="294"/>
        <v>3856.457142857143</v>
      </c>
      <c r="CG207" s="371">
        <f t="shared" si="295"/>
        <v>3678.010752688172</v>
      </c>
      <c r="CH207" s="372">
        <f t="shared" si="296"/>
        <v>0</v>
      </c>
      <c r="CI207" s="371">
        <f t="shared" si="297"/>
        <v>0</v>
      </c>
      <c r="CJ207" s="372">
        <f t="shared" si="298"/>
        <v>0</v>
      </c>
      <c r="CK207" s="371">
        <f t="shared" si="299"/>
        <v>0</v>
      </c>
      <c r="CL207" s="370">
        <f t="shared" si="300"/>
        <v>61009.5</v>
      </c>
      <c r="CM207" s="371">
        <f t="shared" si="301"/>
        <v>40834.8947368421</v>
      </c>
      <c r="CN207" s="372">
        <f t="shared" si="302"/>
        <v>44946.9</v>
      </c>
      <c r="CO207" s="371">
        <f t="shared" si="303"/>
        <v>47826.87378640777</v>
      </c>
      <c r="CP207" s="372">
        <f t="shared" si="304"/>
        <v>41428.451612903227</v>
      </c>
      <c r="CQ207" s="371">
        <f t="shared" si="305"/>
        <v>42235.647398843925</v>
      </c>
      <c r="CR207" s="372">
        <f t="shared" si="306"/>
        <v>34708.114285714284</v>
      </c>
      <c r="CS207" s="371">
        <f t="shared" si="307"/>
        <v>33102.096774193546</v>
      </c>
      <c r="CT207" s="372">
        <f t="shared" si="308"/>
        <v>0</v>
      </c>
      <c r="CU207" s="371">
        <f t="shared" si="309"/>
        <v>0</v>
      </c>
      <c r="CV207" s="372">
        <f t="shared" si="310"/>
        <v>0</v>
      </c>
      <c r="CW207" s="371">
        <f t="shared" si="311"/>
        <v>0</v>
      </c>
      <c r="CX207" s="372">
        <f t="shared" si="312"/>
        <v>39655.820210664911</v>
      </c>
      <c r="CY207" s="371">
        <f t="shared" si="313"/>
        <v>39888.044938143699</v>
      </c>
      <c r="CZ207" s="370">
        <f t="shared" si="314"/>
        <v>2</v>
      </c>
      <c r="DA207" s="371">
        <f t="shared" si="315"/>
        <v>4</v>
      </c>
      <c r="DB207" s="372">
        <f t="shared" si="316"/>
        <v>4</v>
      </c>
      <c r="DC207" s="371">
        <f t="shared" si="317"/>
        <v>11</v>
      </c>
      <c r="DD207" s="372">
        <f t="shared" si="318"/>
        <v>17</v>
      </c>
      <c r="DE207" s="371">
        <f t="shared" si="319"/>
        <v>19</v>
      </c>
      <c r="DF207" s="372">
        <f t="shared" si="320"/>
        <v>19</v>
      </c>
      <c r="DG207" s="371">
        <f t="shared" si="321"/>
        <v>20</v>
      </c>
      <c r="DH207" s="372">
        <f t="shared" si="322"/>
        <v>0</v>
      </c>
      <c r="DI207" s="371">
        <f t="shared" si="323"/>
        <v>0</v>
      </c>
      <c r="DJ207" s="372">
        <f t="shared" si="324"/>
        <v>0</v>
      </c>
      <c r="DK207" s="371">
        <f t="shared" si="325"/>
        <v>0</v>
      </c>
      <c r="DL207" s="372">
        <f t="shared" si="326"/>
        <v>42</v>
      </c>
      <c r="DM207" s="371">
        <f t="shared" si="327"/>
        <v>54</v>
      </c>
      <c r="DN207" s="370">
        <f t="shared" si="328"/>
        <v>122019</v>
      </c>
      <c r="DO207" s="371">
        <f t="shared" si="329"/>
        <v>163339.5789473684</v>
      </c>
      <c r="DP207" s="372">
        <f t="shared" si="330"/>
        <v>179787.6</v>
      </c>
      <c r="DQ207" s="371">
        <f t="shared" si="331"/>
        <v>526095.61165048543</v>
      </c>
      <c r="DR207" s="372">
        <f t="shared" si="332"/>
        <v>704283.67741935491</v>
      </c>
      <c r="DS207" s="371">
        <f t="shared" si="333"/>
        <v>802477.3005780346</v>
      </c>
      <c r="DT207" s="372">
        <f t="shared" si="334"/>
        <v>659454.17142857146</v>
      </c>
      <c r="DU207" s="371">
        <f t="shared" si="335"/>
        <v>662041.93548387091</v>
      </c>
      <c r="DV207" s="372">
        <f t="shared" si="336"/>
        <v>0</v>
      </c>
      <c r="DW207" s="371">
        <f t="shared" si="337"/>
        <v>0</v>
      </c>
      <c r="DX207" s="372">
        <f t="shared" si="338"/>
        <v>0</v>
      </c>
      <c r="DY207" s="371">
        <f t="shared" si="339"/>
        <v>0</v>
      </c>
      <c r="DZ207" s="372">
        <f t="shared" si="340"/>
        <v>1665544.4488479262</v>
      </c>
      <c r="EA207" s="371">
        <f t="shared" si="341"/>
        <v>2153954.4266597596</v>
      </c>
    </row>
    <row r="208" spans="1:131">
      <c r="A208" s="437" t="s">
        <v>38</v>
      </c>
      <c r="B208" s="438" t="s">
        <v>406</v>
      </c>
      <c r="C208" s="439"/>
      <c r="D208" s="440">
        <v>207661</v>
      </c>
      <c r="E208" s="441">
        <v>6</v>
      </c>
      <c r="F208" s="419">
        <v>17</v>
      </c>
      <c r="G208" s="420">
        <v>15</v>
      </c>
      <c r="H208" s="419"/>
      <c r="I208" s="420"/>
      <c r="J208" s="419">
        <v>7</v>
      </c>
      <c r="K208" s="420">
        <v>7</v>
      </c>
      <c r="L208" s="419"/>
      <c r="M208" s="420"/>
      <c r="N208" s="419">
        <v>18</v>
      </c>
      <c r="O208" s="420">
        <v>19</v>
      </c>
      <c r="P208" s="419"/>
      <c r="Q208" s="420"/>
      <c r="R208" s="419">
        <v>5</v>
      </c>
      <c r="S208" s="420">
        <v>7</v>
      </c>
      <c r="T208" s="419"/>
      <c r="U208" s="420"/>
      <c r="V208" s="419">
        <v>30</v>
      </c>
      <c r="W208" s="420">
        <v>26</v>
      </c>
      <c r="X208" s="419"/>
      <c r="Y208" s="420"/>
      <c r="Z208" s="419">
        <v>3</v>
      </c>
      <c r="AA208" s="420">
        <v>1</v>
      </c>
      <c r="AB208" s="419"/>
      <c r="AC208" s="420"/>
      <c r="AD208" s="419">
        <v>22</v>
      </c>
      <c r="AE208" s="420">
        <v>23</v>
      </c>
      <c r="AF208" s="419"/>
      <c r="AG208" s="420"/>
      <c r="AH208" s="419">
        <v>1</v>
      </c>
      <c r="AI208" s="420">
        <v>0</v>
      </c>
      <c r="AJ208" s="419"/>
      <c r="AK208" s="420"/>
      <c r="AL208" s="419"/>
      <c r="AM208" s="420"/>
      <c r="AN208" s="419"/>
      <c r="AO208" s="420"/>
      <c r="AP208" s="419"/>
      <c r="AQ208" s="420"/>
      <c r="AR208" s="419"/>
      <c r="AS208" s="420"/>
      <c r="AT208" s="419"/>
      <c r="AU208" s="420"/>
      <c r="AV208" s="419"/>
      <c r="AW208" s="420"/>
      <c r="AX208" s="419"/>
      <c r="AY208" s="420"/>
      <c r="AZ208" s="419"/>
      <c r="BA208" s="421"/>
      <c r="BB208" s="422">
        <v>1516368</v>
      </c>
      <c r="BC208" s="420">
        <v>1427189</v>
      </c>
      <c r="BD208" s="419">
        <v>1302812</v>
      </c>
      <c r="BE208" s="420">
        <v>1581895</v>
      </c>
      <c r="BF208" s="419">
        <v>1641981</v>
      </c>
      <c r="BG208" s="420">
        <v>1388417</v>
      </c>
      <c r="BH208" s="419">
        <v>929683</v>
      </c>
      <c r="BI208" s="420">
        <v>1070719</v>
      </c>
      <c r="BJ208" s="419"/>
      <c r="BK208" s="420"/>
      <c r="BL208" s="419"/>
      <c r="BM208" s="423"/>
      <c r="BN208" s="370">
        <f t="shared" si="276"/>
        <v>230</v>
      </c>
      <c r="BO208" s="371">
        <f t="shared" si="277"/>
        <v>212</v>
      </c>
      <c r="BP208" s="372">
        <f t="shared" si="278"/>
        <v>217</v>
      </c>
      <c r="BQ208" s="371">
        <f t="shared" si="279"/>
        <v>248</v>
      </c>
      <c r="BR208" s="372">
        <f t="shared" si="280"/>
        <v>303</v>
      </c>
      <c r="BS208" s="371">
        <f t="shared" si="281"/>
        <v>245</v>
      </c>
      <c r="BT208" s="372">
        <f t="shared" si="282"/>
        <v>209</v>
      </c>
      <c r="BU208" s="371">
        <f t="shared" si="283"/>
        <v>207</v>
      </c>
      <c r="BV208" s="372">
        <f t="shared" si="284"/>
        <v>0</v>
      </c>
      <c r="BW208" s="371">
        <f t="shared" si="285"/>
        <v>0</v>
      </c>
      <c r="BX208" s="372">
        <f t="shared" si="286"/>
        <v>0</v>
      </c>
      <c r="BY208" s="371">
        <f t="shared" si="287"/>
        <v>0</v>
      </c>
      <c r="BZ208" s="370">
        <f t="shared" si="288"/>
        <v>6592.9043478260874</v>
      </c>
      <c r="CA208" s="371">
        <f t="shared" si="289"/>
        <v>6732.0235849056608</v>
      </c>
      <c r="CB208" s="372">
        <f t="shared" si="290"/>
        <v>6003.7419354838712</v>
      </c>
      <c r="CC208" s="371">
        <f t="shared" si="291"/>
        <v>6378.6088709677415</v>
      </c>
      <c r="CD208" s="372">
        <f t="shared" si="292"/>
        <v>5419.0792079207922</v>
      </c>
      <c r="CE208" s="371">
        <f t="shared" si="293"/>
        <v>5667.0081632653064</v>
      </c>
      <c r="CF208" s="372">
        <f t="shared" si="294"/>
        <v>4448.2440191387559</v>
      </c>
      <c r="CG208" s="371">
        <f t="shared" si="295"/>
        <v>5172.5555555555557</v>
      </c>
      <c r="CH208" s="372">
        <f t="shared" si="296"/>
        <v>0</v>
      </c>
      <c r="CI208" s="371">
        <f t="shared" si="297"/>
        <v>0</v>
      </c>
      <c r="CJ208" s="372">
        <f t="shared" si="298"/>
        <v>0</v>
      </c>
      <c r="CK208" s="371">
        <f t="shared" si="299"/>
        <v>0</v>
      </c>
      <c r="CL208" s="370">
        <f t="shared" si="300"/>
        <v>59336.139130434785</v>
      </c>
      <c r="CM208" s="371">
        <f t="shared" si="301"/>
        <v>60588.212264150949</v>
      </c>
      <c r="CN208" s="372">
        <f t="shared" si="302"/>
        <v>54033.677419354841</v>
      </c>
      <c r="CO208" s="371">
        <f t="shared" si="303"/>
        <v>57407.479838709674</v>
      </c>
      <c r="CP208" s="372">
        <f t="shared" si="304"/>
        <v>48771.712871287127</v>
      </c>
      <c r="CQ208" s="371">
        <f t="shared" si="305"/>
        <v>51003.07346938776</v>
      </c>
      <c r="CR208" s="372">
        <f t="shared" si="306"/>
        <v>40034.196172248805</v>
      </c>
      <c r="CS208" s="371">
        <f t="shared" si="307"/>
        <v>46553</v>
      </c>
      <c r="CT208" s="372">
        <f t="shared" si="308"/>
        <v>0</v>
      </c>
      <c r="CU208" s="371">
        <f t="shared" si="309"/>
        <v>0</v>
      </c>
      <c r="CV208" s="372">
        <f t="shared" si="310"/>
        <v>0</v>
      </c>
      <c r="CW208" s="371">
        <f t="shared" si="311"/>
        <v>0</v>
      </c>
      <c r="CX208" s="372">
        <f t="shared" si="312"/>
        <v>50457.232587279555</v>
      </c>
      <c r="CY208" s="371">
        <f t="shared" si="313"/>
        <v>53809.562543788183</v>
      </c>
      <c r="CZ208" s="370">
        <f t="shared" si="314"/>
        <v>24</v>
      </c>
      <c r="DA208" s="371">
        <f t="shared" si="315"/>
        <v>22</v>
      </c>
      <c r="DB208" s="372">
        <f t="shared" si="316"/>
        <v>23</v>
      </c>
      <c r="DC208" s="371">
        <f t="shared" si="317"/>
        <v>26</v>
      </c>
      <c r="DD208" s="372">
        <f t="shared" si="318"/>
        <v>33</v>
      </c>
      <c r="DE208" s="371">
        <f t="shared" si="319"/>
        <v>27</v>
      </c>
      <c r="DF208" s="372">
        <f t="shared" si="320"/>
        <v>23</v>
      </c>
      <c r="DG208" s="371">
        <f t="shared" si="321"/>
        <v>23</v>
      </c>
      <c r="DH208" s="372">
        <f t="shared" si="322"/>
        <v>0</v>
      </c>
      <c r="DI208" s="371">
        <f t="shared" si="323"/>
        <v>0</v>
      </c>
      <c r="DJ208" s="372">
        <f t="shared" si="324"/>
        <v>0</v>
      </c>
      <c r="DK208" s="371">
        <f t="shared" si="325"/>
        <v>0</v>
      </c>
      <c r="DL208" s="372">
        <f t="shared" si="326"/>
        <v>103</v>
      </c>
      <c r="DM208" s="371">
        <f t="shared" si="327"/>
        <v>98</v>
      </c>
      <c r="DN208" s="370">
        <f t="shared" si="328"/>
        <v>1424067.3391304349</v>
      </c>
      <c r="DO208" s="371">
        <f t="shared" si="329"/>
        <v>1332940.669811321</v>
      </c>
      <c r="DP208" s="372">
        <f t="shared" si="330"/>
        <v>1242774.5806451614</v>
      </c>
      <c r="DQ208" s="371">
        <f t="shared" si="331"/>
        <v>1492594.4758064516</v>
      </c>
      <c r="DR208" s="372">
        <f t="shared" si="332"/>
        <v>1609466.5247524751</v>
      </c>
      <c r="DS208" s="371">
        <f t="shared" si="333"/>
        <v>1377082.9836734696</v>
      </c>
      <c r="DT208" s="372">
        <f t="shared" si="334"/>
        <v>920786.51196172251</v>
      </c>
      <c r="DU208" s="371">
        <f t="shared" si="335"/>
        <v>1070719</v>
      </c>
      <c r="DV208" s="372">
        <f t="shared" si="336"/>
        <v>0</v>
      </c>
      <c r="DW208" s="371">
        <f t="shared" si="337"/>
        <v>0</v>
      </c>
      <c r="DX208" s="372">
        <f t="shared" si="338"/>
        <v>0</v>
      </c>
      <c r="DY208" s="371">
        <f t="shared" si="339"/>
        <v>0</v>
      </c>
      <c r="DZ208" s="372">
        <f t="shared" si="340"/>
        <v>5197094.956489794</v>
      </c>
      <c r="EA208" s="371">
        <f t="shared" si="341"/>
        <v>5273337.129291242</v>
      </c>
    </row>
    <row r="209" spans="1:131">
      <c r="A209" s="431" t="s">
        <v>38</v>
      </c>
      <c r="B209" s="432" t="s">
        <v>407</v>
      </c>
      <c r="C209" s="433"/>
      <c r="D209" s="434">
        <v>207722</v>
      </c>
      <c r="E209" s="435">
        <v>6</v>
      </c>
      <c r="F209" s="419">
        <v>15</v>
      </c>
      <c r="G209" s="420">
        <v>13</v>
      </c>
      <c r="H209" s="419"/>
      <c r="I209" s="420"/>
      <c r="J209" s="419">
        <v>2</v>
      </c>
      <c r="K209" s="420">
        <v>2</v>
      </c>
      <c r="L209" s="419"/>
      <c r="M209" s="420"/>
      <c r="N209" s="419">
        <v>12</v>
      </c>
      <c r="O209" s="420">
        <v>13</v>
      </c>
      <c r="P209" s="419"/>
      <c r="Q209" s="420"/>
      <c r="R209" s="419">
        <v>0</v>
      </c>
      <c r="S209" s="420">
        <v>1</v>
      </c>
      <c r="T209" s="419"/>
      <c r="U209" s="420"/>
      <c r="V209" s="419">
        <v>13</v>
      </c>
      <c r="W209" s="420">
        <v>16</v>
      </c>
      <c r="X209" s="419"/>
      <c r="Y209" s="420"/>
      <c r="Z209" s="419"/>
      <c r="AA209" s="420">
        <v>1</v>
      </c>
      <c r="AB209" s="419"/>
      <c r="AC209" s="420"/>
      <c r="AD209" s="419">
        <v>8</v>
      </c>
      <c r="AE209" s="420">
        <v>8</v>
      </c>
      <c r="AF209" s="419"/>
      <c r="AG209" s="420"/>
      <c r="AH209" s="419"/>
      <c r="AI209" s="420"/>
      <c r="AJ209" s="419"/>
      <c r="AK209" s="420"/>
      <c r="AL209" s="419"/>
      <c r="AM209" s="420"/>
      <c r="AN209" s="419"/>
      <c r="AO209" s="420"/>
      <c r="AP209" s="419"/>
      <c r="AQ209" s="420"/>
      <c r="AR209" s="419"/>
      <c r="AS209" s="420"/>
      <c r="AT209" s="419"/>
      <c r="AU209" s="420"/>
      <c r="AV209" s="419"/>
      <c r="AW209" s="420"/>
      <c r="AX209" s="419"/>
      <c r="AY209" s="420"/>
      <c r="AZ209" s="419"/>
      <c r="BA209" s="421"/>
      <c r="BB209" s="422">
        <v>1026953</v>
      </c>
      <c r="BC209" s="420">
        <v>901927</v>
      </c>
      <c r="BD209" s="419">
        <v>610500</v>
      </c>
      <c r="BE209" s="420">
        <v>721036</v>
      </c>
      <c r="BF209" s="419">
        <v>650720</v>
      </c>
      <c r="BG209" s="420">
        <v>787328</v>
      </c>
      <c r="BH209" s="419">
        <v>330448</v>
      </c>
      <c r="BI209" s="420">
        <v>332448</v>
      </c>
      <c r="BJ209" s="419"/>
      <c r="BK209" s="420"/>
      <c r="BL209" s="419"/>
      <c r="BM209" s="423"/>
      <c r="BN209" s="370">
        <f t="shared" si="276"/>
        <v>157</v>
      </c>
      <c r="BO209" s="371">
        <f t="shared" si="277"/>
        <v>139</v>
      </c>
      <c r="BP209" s="372">
        <f t="shared" si="278"/>
        <v>108</v>
      </c>
      <c r="BQ209" s="371">
        <f t="shared" si="279"/>
        <v>128</v>
      </c>
      <c r="BR209" s="372">
        <f t="shared" si="280"/>
        <v>117</v>
      </c>
      <c r="BS209" s="371">
        <f t="shared" si="281"/>
        <v>155</v>
      </c>
      <c r="BT209" s="372">
        <f t="shared" si="282"/>
        <v>72</v>
      </c>
      <c r="BU209" s="371">
        <f t="shared" si="283"/>
        <v>72</v>
      </c>
      <c r="BV209" s="372">
        <f t="shared" si="284"/>
        <v>0</v>
      </c>
      <c r="BW209" s="371">
        <f t="shared" si="285"/>
        <v>0</v>
      </c>
      <c r="BX209" s="372">
        <f t="shared" si="286"/>
        <v>0</v>
      </c>
      <c r="BY209" s="371">
        <f t="shared" si="287"/>
        <v>0</v>
      </c>
      <c r="BZ209" s="370">
        <f t="shared" si="288"/>
        <v>6541.1019108280252</v>
      </c>
      <c r="CA209" s="371">
        <f t="shared" si="289"/>
        <v>6488.6834532374105</v>
      </c>
      <c r="CB209" s="372">
        <f t="shared" si="290"/>
        <v>5652.7777777777774</v>
      </c>
      <c r="CC209" s="371">
        <f t="shared" si="291"/>
        <v>5633.09375</v>
      </c>
      <c r="CD209" s="372">
        <f t="shared" si="292"/>
        <v>5561.7094017094014</v>
      </c>
      <c r="CE209" s="371">
        <f t="shared" si="293"/>
        <v>5079.5354838709682</v>
      </c>
      <c r="CF209" s="372">
        <f t="shared" si="294"/>
        <v>4589.5555555555557</v>
      </c>
      <c r="CG209" s="371">
        <f t="shared" si="295"/>
        <v>4617.333333333333</v>
      </c>
      <c r="CH209" s="372">
        <f t="shared" si="296"/>
        <v>0</v>
      </c>
      <c r="CI209" s="371">
        <f t="shared" si="297"/>
        <v>0</v>
      </c>
      <c r="CJ209" s="372">
        <f t="shared" si="298"/>
        <v>0</v>
      </c>
      <c r="CK209" s="371">
        <f t="shared" si="299"/>
        <v>0</v>
      </c>
      <c r="CL209" s="370">
        <f t="shared" si="300"/>
        <v>58869.917197452225</v>
      </c>
      <c r="CM209" s="371">
        <f t="shared" si="301"/>
        <v>58398.151079136696</v>
      </c>
      <c r="CN209" s="372">
        <f t="shared" si="302"/>
        <v>50875</v>
      </c>
      <c r="CO209" s="371">
        <f t="shared" si="303"/>
        <v>50697.84375</v>
      </c>
      <c r="CP209" s="372">
        <f t="shared" si="304"/>
        <v>50055.38461538461</v>
      </c>
      <c r="CQ209" s="371">
        <f t="shared" si="305"/>
        <v>45715.819354838713</v>
      </c>
      <c r="CR209" s="372">
        <f t="shared" si="306"/>
        <v>41306</v>
      </c>
      <c r="CS209" s="371">
        <f t="shared" si="307"/>
        <v>41556</v>
      </c>
      <c r="CT209" s="372">
        <f t="shared" si="308"/>
        <v>0</v>
      </c>
      <c r="CU209" s="371">
        <f t="shared" si="309"/>
        <v>0</v>
      </c>
      <c r="CV209" s="372">
        <f t="shared" si="310"/>
        <v>0</v>
      </c>
      <c r="CW209" s="371">
        <f t="shared" si="311"/>
        <v>0</v>
      </c>
      <c r="CX209" s="372">
        <f t="shared" si="312"/>
        <v>51849.131847133758</v>
      </c>
      <c r="CY209" s="371">
        <f t="shared" si="313"/>
        <v>49914.055698505712</v>
      </c>
      <c r="CZ209" s="370">
        <f t="shared" si="314"/>
        <v>17</v>
      </c>
      <c r="DA209" s="371">
        <f t="shared" si="315"/>
        <v>15</v>
      </c>
      <c r="DB209" s="372">
        <f t="shared" si="316"/>
        <v>12</v>
      </c>
      <c r="DC209" s="371">
        <f t="shared" si="317"/>
        <v>14</v>
      </c>
      <c r="DD209" s="372">
        <f t="shared" si="318"/>
        <v>13</v>
      </c>
      <c r="DE209" s="371">
        <f t="shared" si="319"/>
        <v>17</v>
      </c>
      <c r="DF209" s="372">
        <f t="shared" si="320"/>
        <v>8</v>
      </c>
      <c r="DG209" s="371">
        <f t="shared" si="321"/>
        <v>8</v>
      </c>
      <c r="DH209" s="372">
        <f t="shared" si="322"/>
        <v>0</v>
      </c>
      <c r="DI209" s="371">
        <f t="shared" si="323"/>
        <v>0</v>
      </c>
      <c r="DJ209" s="372">
        <f t="shared" si="324"/>
        <v>0</v>
      </c>
      <c r="DK209" s="371">
        <f t="shared" si="325"/>
        <v>0</v>
      </c>
      <c r="DL209" s="372">
        <f t="shared" si="326"/>
        <v>50</v>
      </c>
      <c r="DM209" s="371">
        <f t="shared" si="327"/>
        <v>54</v>
      </c>
      <c r="DN209" s="370">
        <f t="shared" si="328"/>
        <v>1000788.5923566879</v>
      </c>
      <c r="DO209" s="371">
        <f t="shared" si="329"/>
        <v>875972.2661870505</v>
      </c>
      <c r="DP209" s="372">
        <f t="shared" si="330"/>
        <v>610500</v>
      </c>
      <c r="DQ209" s="371">
        <f t="shared" si="331"/>
        <v>709769.8125</v>
      </c>
      <c r="DR209" s="372">
        <f t="shared" si="332"/>
        <v>650719.99999999988</v>
      </c>
      <c r="DS209" s="371">
        <f t="shared" si="333"/>
        <v>777168.92903225811</v>
      </c>
      <c r="DT209" s="372">
        <f t="shared" si="334"/>
        <v>330448</v>
      </c>
      <c r="DU209" s="371">
        <f t="shared" si="335"/>
        <v>332448</v>
      </c>
      <c r="DV209" s="372">
        <f t="shared" si="336"/>
        <v>0</v>
      </c>
      <c r="DW209" s="371">
        <f t="shared" si="337"/>
        <v>0</v>
      </c>
      <c r="DX209" s="372">
        <f t="shared" si="338"/>
        <v>0</v>
      </c>
      <c r="DY209" s="371">
        <f t="shared" si="339"/>
        <v>0</v>
      </c>
      <c r="DZ209" s="372">
        <f t="shared" si="340"/>
        <v>2592456.5923566879</v>
      </c>
      <c r="EA209" s="371">
        <f t="shared" si="341"/>
        <v>2695359.0077193086</v>
      </c>
    </row>
    <row r="210" spans="1:131">
      <c r="A210" s="437" t="s">
        <v>38</v>
      </c>
      <c r="B210" s="442" t="s">
        <v>408</v>
      </c>
      <c r="C210" s="433"/>
      <c r="D210" s="434">
        <v>207564</v>
      </c>
      <c r="E210" s="435">
        <v>7</v>
      </c>
      <c r="F210" s="419"/>
      <c r="G210" s="420"/>
      <c r="H210" s="419"/>
      <c r="I210" s="420"/>
      <c r="J210" s="419"/>
      <c r="K210" s="420"/>
      <c r="L210" s="419"/>
      <c r="M210" s="420"/>
      <c r="N210" s="419"/>
      <c r="O210" s="420"/>
      <c r="P210" s="419"/>
      <c r="Q210" s="420"/>
      <c r="R210" s="419"/>
      <c r="S210" s="420"/>
      <c r="T210" s="419"/>
      <c r="U210" s="420"/>
      <c r="V210" s="419"/>
      <c r="W210" s="420"/>
      <c r="X210" s="419"/>
      <c r="Y210" s="420"/>
      <c r="Z210" s="419"/>
      <c r="AA210" s="420"/>
      <c r="AB210" s="419"/>
      <c r="AC210" s="420"/>
      <c r="AD210" s="419"/>
      <c r="AE210" s="420"/>
      <c r="AF210" s="419"/>
      <c r="AG210" s="420"/>
      <c r="AH210" s="419"/>
      <c r="AI210" s="420"/>
      <c r="AJ210" s="419"/>
      <c r="AK210" s="420"/>
      <c r="AL210" s="419"/>
      <c r="AM210" s="420"/>
      <c r="AN210" s="419"/>
      <c r="AO210" s="420"/>
      <c r="AP210" s="419"/>
      <c r="AQ210" s="420"/>
      <c r="AR210" s="419"/>
      <c r="AS210" s="420"/>
      <c r="AT210" s="419">
        <v>122</v>
      </c>
      <c r="AU210" s="420">
        <v>121</v>
      </c>
      <c r="AV210" s="419"/>
      <c r="AW210" s="420"/>
      <c r="AX210" s="419"/>
      <c r="AY210" s="420"/>
      <c r="AZ210" s="419"/>
      <c r="BA210" s="421"/>
      <c r="BB210" s="422"/>
      <c r="BC210" s="420"/>
      <c r="BD210" s="419"/>
      <c r="BE210" s="420"/>
      <c r="BF210" s="419"/>
      <c r="BG210" s="420"/>
      <c r="BH210" s="419"/>
      <c r="BI210" s="420"/>
      <c r="BJ210" s="419"/>
      <c r="BK210" s="420"/>
      <c r="BL210" s="419">
        <v>6691578</v>
      </c>
      <c r="BM210" s="423">
        <v>6671214</v>
      </c>
      <c r="BN210" s="370">
        <f t="shared" si="276"/>
        <v>0</v>
      </c>
      <c r="BO210" s="371">
        <f t="shared" si="277"/>
        <v>0</v>
      </c>
      <c r="BP210" s="372">
        <f t="shared" si="278"/>
        <v>0</v>
      </c>
      <c r="BQ210" s="371">
        <f t="shared" si="279"/>
        <v>0</v>
      </c>
      <c r="BR210" s="372">
        <f t="shared" si="280"/>
        <v>0</v>
      </c>
      <c r="BS210" s="371">
        <f t="shared" si="281"/>
        <v>0</v>
      </c>
      <c r="BT210" s="372">
        <f t="shared" si="282"/>
        <v>0</v>
      </c>
      <c r="BU210" s="371">
        <f t="shared" si="283"/>
        <v>0</v>
      </c>
      <c r="BV210" s="372">
        <f t="shared" si="284"/>
        <v>0</v>
      </c>
      <c r="BW210" s="371">
        <f t="shared" si="285"/>
        <v>0</v>
      </c>
      <c r="BX210" s="372">
        <f t="shared" si="286"/>
        <v>1098</v>
      </c>
      <c r="BY210" s="371">
        <f t="shared" si="287"/>
        <v>1089</v>
      </c>
      <c r="BZ210" s="370">
        <f t="shared" si="288"/>
        <v>0</v>
      </c>
      <c r="CA210" s="371">
        <f t="shared" si="289"/>
        <v>0</v>
      </c>
      <c r="CB210" s="372">
        <f t="shared" si="290"/>
        <v>0</v>
      </c>
      <c r="CC210" s="371">
        <f t="shared" si="291"/>
        <v>0</v>
      </c>
      <c r="CD210" s="372">
        <f t="shared" si="292"/>
        <v>0</v>
      </c>
      <c r="CE210" s="371">
        <f t="shared" si="293"/>
        <v>0</v>
      </c>
      <c r="CF210" s="372">
        <f t="shared" si="294"/>
        <v>0</v>
      </c>
      <c r="CG210" s="371">
        <f t="shared" si="295"/>
        <v>0</v>
      </c>
      <c r="CH210" s="372">
        <f t="shared" si="296"/>
        <v>0</v>
      </c>
      <c r="CI210" s="371">
        <f t="shared" si="297"/>
        <v>0</v>
      </c>
      <c r="CJ210" s="372">
        <f t="shared" si="298"/>
        <v>6094.333333333333</v>
      </c>
      <c r="CK210" s="371">
        <f t="shared" si="299"/>
        <v>6126</v>
      </c>
      <c r="CL210" s="370">
        <f t="shared" si="300"/>
        <v>0</v>
      </c>
      <c r="CM210" s="371">
        <f t="shared" si="301"/>
        <v>0</v>
      </c>
      <c r="CN210" s="372">
        <f t="shared" si="302"/>
        <v>0</v>
      </c>
      <c r="CO210" s="371">
        <f t="shared" si="303"/>
        <v>0</v>
      </c>
      <c r="CP210" s="372">
        <f t="shared" si="304"/>
        <v>0</v>
      </c>
      <c r="CQ210" s="371">
        <f t="shared" si="305"/>
        <v>0</v>
      </c>
      <c r="CR210" s="372">
        <f t="shared" si="306"/>
        <v>0</v>
      </c>
      <c r="CS210" s="371">
        <f t="shared" si="307"/>
        <v>0</v>
      </c>
      <c r="CT210" s="372">
        <f t="shared" si="308"/>
        <v>0</v>
      </c>
      <c r="CU210" s="371">
        <f t="shared" si="309"/>
        <v>0</v>
      </c>
      <c r="CV210" s="372">
        <f t="shared" si="310"/>
        <v>54849</v>
      </c>
      <c r="CW210" s="371">
        <f t="shared" si="311"/>
        <v>55134</v>
      </c>
      <c r="CX210" s="372">
        <f t="shared" si="312"/>
        <v>54849</v>
      </c>
      <c r="CY210" s="371">
        <f t="shared" si="313"/>
        <v>55134</v>
      </c>
      <c r="CZ210" s="370">
        <f t="shared" si="314"/>
        <v>0</v>
      </c>
      <c r="DA210" s="371">
        <f t="shared" si="315"/>
        <v>0</v>
      </c>
      <c r="DB210" s="372">
        <f t="shared" si="316"/>
        <v>0</v>
      </c>
      <c r="DC210" s="371">
        <f t="shared" si="317"/>
        <v>0</v>
      </c>
      <c r="DD210" s="372">
        <f t="shared" si="318"/>
        <v>0</v>
      </c>
      <c r="DE210" s="371">
        <f t="shared" si="319"/>
        <v>0</v>
      </c>
      <c r="DF210" s="372">
        <f t="shared" si="320"/>
        <v>0</v>
      </c>
      <c r="DG210" s="371">
        <f t="shared" si="321"/>
        <v>0</v>
      </c>
      <c r="DH210" s="372">
        <f t="shared" si="322"/>
        <v>0</v>
      </c>
      <c r="DI210" s="371">
        <f t="shared" si="323"/>
        <v>0</v>
      </c>
      <c r="DJ210" s="372">
        <f t="shared" si="324"/>
        <v>122</v>
      </c>
      <c r="DK210" s="371">
        <f t="shared" si="325"/>
        <v>121</v>
      </c>
      <c r="DL210" s="372">
        <f t="shared" si="326"/>
        <v>122</v>
      </c>
      <c r="DM210" s="371">
        <f t="shared" si="327"/>
        <v>121</v>
      </c>
      <c r="DN210" s="370">
        <f t="shared" si="328"/>
        <v>0</v>
      </c>
      <c r="DO210" s="371">
        <f t="shared" si="329"/>
        <v>0</v>
      </c>
      <c r="DP210" s="372">
        <f t="shared" si="330"/>
        <v>0</v>
      </c>
      <c r="DQ210" s="371">
        <f t="shared" si="331"/>
        <v>0</v>
      </c>
      <c r="DR210" s="372">
        <f t="shared" si="332"/>
        <v>0</v>
      </c>
      <c r="DS210" s="371">
        <f t="shared" si="333"/>
        <v>0</v>
      </c>
      <c r="DT210" s="372">
        <f t="shared" si="334"/>
        <v>0</v>
      </c>
      <c r="DU210" s="371">
        <f t="shared" si="335"/>
        <v>0</v>
      </c>
      <c r="DV210" s="372">
        <f t="shared" si="336"/>
        <v>0</v>
      </c>
      <c r="DW210" s="371">
        <f t="shared" si="337"/>
        <v>0</v>
      </c>
      <c r="DX210" s="372">
        <f t="shared" si="338"/>
        <v>6691578</v>
      </c>
      <c r="DY210" s="371">
        <f t="shared" si="339"/>
        <v>6671214</v>
      </c>
      <c r="DZ210" s="372">
        <f t="shared" si="340"/>
        <v>6691578</v>
      </c>
      <c r="EA210" s="371">
        <f t="shared" si="341"/>
        <v>6671214</v>
      </c>
    </row>
    <row r="211" spans="1:131">
      <c r="A211" s="443" t="s">
        <v>38</v>
      </c>
      <c r="B211" s="432" t="s">
        <v>409</v>
      </c>
      <c r="C211" s="433"/>
      <c r="D211" s="434">
        <v>207397</v>
      </c>
      <c r="E211" s="435">
        <v>7</v>
      </c>
      <c r="F211" s="419"/>
      <c r="G211" s="420"/>
      <c r="H211" s="419"/>
      <c r="I211" s="420"/>
      <c r="J211" s="419"/>
      <c r="K211" s="420"/>
      <c r="L211" s="419"/>
      <c r="M211" s="420"/>
      <c r="N211" s="419"/>
      <c r="O211" s="420"/>
      <c r="P211" s="419"/>
      <c r="Q211" s="420"/>
      <c r="R211" s="419"/>
      <c r="S211" s="420"/>
      <c r="T211" s="419"/>
      <c r="U211" s="420"/>
      <c r="V211" s="419"/>
      <c r="W211" s="420"/>
      <c r="X211" s="419"/>
      <c r="Y211" s="420"/>
      <c r="Z211" s="419"/>
      <c r="AA211" s="420"/>
      <c r="AB211" s="419"/>
      <c r="AC211" s="420"/>
      <c r="AD211" s="419"/>
      <c r="AE211" s="420"/>
      <c r="AF211" s="419"/>
      <c r="AG211" s="420"/>
      <c r="AH211" s="419"/>
      <c r="AI211" s="420"/>
      <c r="AJ211" s="419"/>
      <c r="AK211" s="420"/>
      <c r="AL211" s="419"/>
      <c r="AM211" s="420"/>
      <c r="AN211" s="419"/>
      <c r="AO211" s="420"/>
      <c r="AP211" s="419"/>
      <c r="AQ211" s="420"/>
      <c r="AR211" s="419"/>
      <c r="AS211" s="420"/>
      <c r="AT211" s="419">
        <v>56</v>
      </c>
      <c r="AU211" s="420">
        <v>51</v>
      </c>
      <c r="AV211" s="419"/>
      <c r="AW211" s="420"/>
      <c r="AX211" s="419">
        <v>25</v>
      </c>
      <c r="AY211" s="420">
        <v>23</v>
      </c>
      <c r="AZ211" s="419"/>
      <c r="BA211" s="421"/>
      <c r="BB211" s="422"/>
      <c r="BC211" s="420"/>
      <c r="BD211" s="419"/>
      <c r="BE211" s="420"/>
      <c r="BF211" s="419"/>
      <c r="BG211" s="420"/>
      <c r="BH211" s="419"/>
      <c r="BI211" s="420"/>
      <c r="BJ211" s="419"/>
      <c r="BK211" s="420"/>
      <c r="BL211" s="419">
        <v>4248531</v>
      </c>
      <c r="BM211" s="423">
        <v>3790576</v>
      </c>
      <c r="BN211" s="370">
        <f t="shared" si="276"/>
        <v>0</v>
      </c>
      <c r="BO211" s="371">
        <f t="shared" si="277"/>
        <v>0</v>
      </c>
      <c r="BP211" s="372">
        <f t="shared" si="278"/>
        <v>0</v>
      </c>
      <c r="BQ211" s="371">
        <f t="shared" si="279"/>
        <v>0</v>
      </c>
      <c r="BR211" s="372">
        <f t="shared" si="280"/>
        <v>0</v>
      </c>
      <c r="BS211" s="371">
        <f t="shared" si="281"/>
        <v>0</v>
      </c>
      <c r="BT211" s="372">
        <f t="shared" si="282"/>
        <v>0</v>
      </c>
      <c r="BU211" s="371">
        <f t="shared" si="283"/>
        <v>0</v>
      </c>
      <c r="BV211" s="372">
        <f t="shared" si="284"/>
        <v>0</v>
      </c>
      <c r="BW211" s="371">
        <f t="shared" si="285"/>
        <v>0</v>
      </c>
      <c r="BX211" s="372">
        <f t="shared" si="286"/>
        <v>779</v>
      </c>
      <c r="BY211" s="371">
        <f t="shared" si="287"/>
        <v>712</v>
      </c>
      <c r="BZ211" s="370">
        <f t="shared" si="288"/>
        <v>0</v>
      </c>
      <c r="CA211" s="371">
        <f t="shared" si="289"/>
        <v>0</v>
      </c>
      <c r="CB211" s="372">
        <f t="shared" si="290"/>
        <v>0</v>
      </c>
      <c r="CC211" s="371">
        <f t="shared" si="291"/>
        <v>0</v>
      </c>
      <c r="CD211" s="372">
        <f t="shared" si="292"/>
        <v>0</v>
      </c>
      <c r="CE211" s="371">
        <f t="shared" si="293"/>
        <v>0</v>
      </c>
      <c r="CF211" s="372">
        <f t="shared" si="294"/>
        <v>0</v>
      </c>
      <c r="CG211" s="371">
        <f t="shared" si="295"/>
        <v>0</v>
      </c>
      <c r="CH211" s="372">
        <f t="shared" si="296"/>
        <v>0</v>
      </c>
      <c r="CI211" s="371">
        <f t="shared" si="297"/>
        <v>0</v>
      </c>
      <c r="CJ211" s="372">
        <f t="shared" si="298"/>
        <v>5453.8267008985877</v>
      </c>
      <c r="CK211" s="371">
        <f t="shared" si="299"/>
        <v>5323.8426966292136</v>
      </c>
      <c r="CL211" s="370">
        <f t="shared" si="300"/>
        <v>0</v>
      </c>
      <c r="CM211" s="371">
        <f t="shared" si="301"/>
        <v>0</v>
      </c>
      <c r="CN211" s="372">
        <f t="shared" si="302"/>
        <v>0</v>
      </c>
      <c r="CO211" s="371">
        <f t="shared" si="303"/>
        <v>0</v>
      </c>
      <c r="CP211" s="372">
        <f t="shared" si="304"/>
        <v>0</v>
      </c>
      <c r="CQ211" s="371">
        <f t="shared" si="305"/>
        <v>0</v>
      </c>
      <c r="CR211" s="372">
        <f t="shared" si="306"/>
        <v>0</v>
      </c>
      <c r="CS211" s="371">
        <f t="shared" si="307"/>
        <v>0</v>
      </c>
      <c r="CT211" s="372">
        <f t="shared" si="308"/>
        <v>0</v>
      </c>
      <c r="CU211" s="371">
        <f t="shared" si="309"/>
        <v>0</v>
      </c>
      <c r="CV211" s="372">
        <f t="shared" si="310"/>
        <v>49084.440308087287</v>
      </c>
      <c r="CW211" s="371">
        <f t="shared" si="311"/>
        <v>47914.584269662926</v>
      </c>
      <c r="CX211" s="372">
        <f t="shared" si="312"/>
        <v>49084.440308087287</v>
      </c>
      <c r="CY211" s="371">
        <f t="shared" si="313"/>
        <v>47914.584269662926</v>
      </c>
      <c r="CZ211" s="370">
        <f t="shared" si="314"/>
        <v>0</v>
      </c>
      <c r="DA211" s="371">
        <f t="shared" si="315"/>
        <v>0</v>
      </c>
      <c r="DB211" s="372">
        <f t="shared" si="316"/>
        <v>0</v>
      </c>
      <c r="DC211" s="371">
        <f t="shared" si="317"/>
        <v>0</v>
      </c>
      <c r="DD211" s="372">
        <f t="shared" si="318"/>
        <v>0</v>
      </c>
      <c r="DE211" s="371">
        <f t="shared" si="319"/>
        <v>0</v>
      </c>
      <c r="DF211" s="372">
        <f t="shared" si="320"/>
        <v>0</v>
      </c>
      <c r="DG211" s="371">
        <f t="shared" si="321"/>
        <v>0</v>
      </c>
      <c r="DH211" s="372">
        <f t="shared" si="322"/>
        <v>0</v>
      </c>
      <c r="DI211" s="371">
        <f t="shared" si="323"/>
        <v>0</v>
      </c>
      <c r="DJ211" s="372">
        <f t="shared" si="324"/>
        <v>81</v>
      </c>
      <c r="DK211" s="371">
        <f t="shared" si="325"/>
        <v>74</v>
      </c>
      <c r="DL211" s="372">
        <f t="shared" si="326"/>
        <v>81</v>
      </c>
      <c r="DM211" s="371">
        <f t="shared" si="327"/>
        <v>74</v>
      </c>
      <c r="DN211" s="370">
        <f t="shared" si="328"/>
        <v>0</v>
      </c>
      <c r="DO211" s="371">
        <f t="shared" si="329"/>
        <v>0</v>
      </c>
      <c r="DP211" s="372">
        <f t="shared" si="330"/>
        <v>0</v>
      </c>
      <c r="DQ211" s="371">
        <f t="shared" si="331"/>
        <v>0</v>
      </c>
      <c r="DR211" s="372">
        <f t="shared" si="332"/>
        <v>0</v>
      </c>
      <c r="DS211" s="371">
        <f t="shared" si="333"/>
        <v>0</v>
      </c>
      <c r="DT211" s="372">
        <f t="shared" si="334"/>
        <v>0</v>
      </c>
      <c r="DU211" s="371">
        <f t="shared" si="335"/>
        <v>0</v>
      </c>
      <c r="DV211" s="372">
        <f t="shared" si="336"/>
        <v>0</v>
      </c>
      <c r="DW211" s="371">
        <f t="shared" si="337"/>
        <v>0</v>
      </c>
      <c r="DX211" s="372">
        <f t="shared" si="338"/>
        <v>3975839.6649550702</v>
      </c>
      <c r="DY211" s="371">
        <f t="shared" si="339"/>
        <v>3545679.2359550567</v>
      </c>
      <c r="DZ211" s="372">
        <f t="shared" si="340"/>
        <v>3975839.6649550702</v>
      </c>
      <c r="EA211" s="371">
        <f t="shared" si="341"/>
        <v>3545679.2359550567</v>
      </c>
    </row>
    <row r="212" spans="1:131">
      <c r="A212" s="443" t="s">
        <v>38</v>
      </c>
      <c r="B212" s="444" t="s">
        <v>410</v>
      </c>
      <c r="C212" s="433"/>
      <c r="D212" s="434">
        <v>207449</v>
      </c>
      <c r="E212" s="435">
        <v>8</v>
      </c>
      <c r="F212" s="419"/>
      <c r="G212" s="420"/>
      <c r="H212" s="419"/>
      <c r="I212" s="420"/>
      <c r="J212" s="419"/>
      <c r="K212" s="420"/>
      <c r="L212" s="419"/>
      <c r="M212" s="420"/>
      <c r="N212" s="419"/>
      <c r="O212" s="420"/>
      <c r="P212" s="419"/>
      <c r="Q212" s="420"/>
      <c r="R212" s="419"/>
      <c r="S212" s="420"/>
      <c r="T212" s="419"/>
      <c r="U212" s="420"/>
      <c r="V212" s="419"/>
      <c r="W212" s="420"/>
      <c r="X212" s="419"/>
      <c r="Y212" s="420"/>
      <c r="Z212" s="419"/>
      <c r="AA212" s="420"/>
      <c r="AB212" s="419"/>
      <c r="AC212" s="420"/>
      <c r="AD212" s="419"/>
      <c r="AE212" s="420"/>
      <c r="AF212" s="419"/>
      <c r="AG212" s="420"/>
      <c r="AH212" s="419"/>
      <c r="AI212" s="420"/>
      <c r="AJ212" s="419"/>
      <c r="AK212" s="420"/>
      <c r="AL212" s="419"/>
      <c r="AM212" s="420"/>
      <c r="AN212" s="419"/>
      <c r="AO212" s="420"/>
      <c r="AP212" s="419"/>
      <c r="AQ212" s="420"/>
      <c r="AR212" s="419"/>
      <c r="AS212" s="420"/>
      <c r="AT212" s="419">
        <v>140</v>
      </c>
      <c r="AU212" s="420">
        <v>140</v>
      </c>
      <c r="AV212" s="419"/>
      <c r="AW212" s="420"/>
      <c r="AX212" s="419">
        <v>3</v>
      </c>
      <c r="AY212" s="420">
        <v>3</v>
      </c>
      <c r="AZ212" s="419"/>
      <c r="BA212" s="421"/>
      <c r="BB212" s="422"/>
      <c r="BC212" s="420"/>
      <c r="BD212" s="419"/>
      <c r="BE212" s="420"/>
      <c r="BF212" s="419"/>
      <c r="BG212" s="420"/>
      <c r="BH212" s="419"/>
      <c r="BI212" s="420"/>
      <c r="BJ212" s="419"/>
      <c r="BK212" s="420"/>
      <c r="BL212" s="419">
        <v>7057336</v>
      </c>
      <c r="BM212" s="423">
        <v>6984662</v>
      </c>
      <c r="BN212" s="370">
        <f t="shared" si="276"/>
        <v>0</v>
      </c>
      <c r="BO212" s="371">
        <f t="shared" si="277"/>
        <v>0</v>
      </c>
      <c r="BP212" s="372">
        <f t="shared" si="278"/>
        <v>0</v>
      </c>
      <c r="BQ212" s="371">
        <f t="shared" si="279"/>
        <v>0</v>
      </c>
      <c r="BR212" s="372">
        <f t="shared" si="280"/>
        <v>0</v>
      </c>
      <c r="BS212" s="371">
        <f t="shared" si="281"/>
        <v>0</v>
      </c>
      <c r="BT212" s="372">
        <f t="shared" si="282"/>
        <v>0</v>
      </c>
      <c r="BU212" s="371">
        <f t="shared" si="283"/>
        <v>0</v>
      </c>
      <c r="BV212" s="372">
        <f t="shared" si="284"/>
        <v>0</v>
      </c>
      <c r="BW212" s="371">
        <f t="shared" si="285"/>
        <v>0</v>
      </c>
      <c r="BX212" s="372">
        <f t="shared" si="286"/>
        <v>1293</v>
      </c>
      <c r="BY212" s="371">
        <f t="shared" si="287"/>
        <v>1293</v>
      </c>
      <c r="BZ212" s="370">
        <f t="shared" si="288"/>
        <v>0</v>
      </c>
      <c r="CA212" s="371">
        <f t="shared" si="289"/>
        <v>0</v>
      </c>
      <c r="CB212" s="372">
        <f t="shared" si="290"/>
        <v>0</v>
      </c>
      <c r="CC212" s="371">
        <f t="shared" si="291"/>
        <v>0</v>
      </c>
      <c r="CD212" s="372">
        <f t="shared" si="292"/>
        <v>0</v>
      </c>
      <c r="CE212" s="371">
        <f t="shared" si="293"/>
        <v>0</v>
      </c>
      <c r="CF212" s="372">
        <f t="shared" si="294"/>
        <v>0</v>
      </c>
      <c r="CG212" s="371">
        <f t="shared" si="295"/>
        <v>0</v>
      </c>
      <c r="CH212" s="372">
        <f t="shared" si="296"/>
        <v>0</v>
      </c>
      <c r="CI212" s="371">
        <f t="shared" si="297"/>
        <v>0</v>
      </c>
      <c r="CJ212" s="372">
        <f t="shared" si="298"/>
        <v>5458.1098221191032</v>
      </c>
      <c r="CK212" s="371">
        <f t="shared" si="299"/>
        <v>5401.9040989945861</v>
      </c>
      <c r="CL212" s="370">
        <f t="shared" si="300"/>
        <v>0</v>
      </c>
      <c r="CM212" s="371">
        <f t="shared" si="301"/>
        <v>0</v>
      </c>
      <c r="CN212" s="372">
        <f t="shared" si="302"/>
        <v>0</v>
      </c>
      <c r="CO212" s="371">
        <f t="shared" si="303"/>
        <v>0</v>
      </c>
      <c r="CP212" s="372">
        <f t="shared" si="304"/>
        <v>0</v>
      </c>
      <c r="CQ212" s="371">
        <f t="shared" si="305"/>
        <v>0</v>
      </c>
      <c r="CR212" s="372">
        <f t="shared" si="306"/>
        <v>0</v>
      </c>
      <c r="CS212" s="371">
        <f t="shared" si="307"/>
        <v>0</v>
      </c>
      <c r="CT212" s="372">
        <f t="shared" si="308"/>
        <v>0</v>
      </c>
      <c r="CU212" s="371">
        <f t="shared" si="309"/>
        <v>0</v>
      </c>
      <c r="CV212" s="372">
        <f t="shared" si="310"/>
        <v>49122.988399071932</v>
      </c>
      <c r="CW212" s="371">
        <f t="shared" si="311"/>
        <v>48617.136890951275</v>
      </c>
      <c r="CX212" s="372">
        <f t="shared" si="312"/>
        <v>49122.988399071932</v>
      </c>
      <c r="CY212" s="371">
        <f t="shared" si="313"/>
        <v>48617.136890951275</v>
      </c>
      <c r="CZ212" s="370">
        <f t="shared" si="314"/>
        <v>0</v>
      </c>
      <c r="DA212" s="371">
        <f t="shared" si="315"/>
        <v>0</v>
      </c>
      <c r="DB212" s="372">
        <f t="shared" si="316"/>
        <v>0</v>
      </c>
      <c r="DC212" s="371">
        <f t="shared" si="317"/>
        <v>0</v>
      </c>
      <c r="DD212" s="372">
        <f t="shared" si="318"/>
        <v>0</v>
      </c>
      <c r="DE212" s="371">
        <f t="shared" si="319"/>
        <v>0</v>
      </c>
      <c r="DF212" s="372">
        <f t="shared" si="320"/>
        <v>0</v>
      </c>
      <c r="DG212" s="371">
        <f t="shared" si="321"/>
        <v>0</v>
      </c>
      <c r="DH212" s="372">
        <f t="shared" si="322"/>
        <v>0</v>
      </c>
      <c r="DI212" s="371">
        <f t="shared" si="323"/>
        <v>0</v>
      </c>
      <c r="DJ212" s="372">
        <f t="shared" si="324"/>
        <v>143</v>
      </c>
      <c r="DK212" s="371">
        <f t="shared" si="325"/>
        <v>143</v>
      </c>
      <c r="DL212" s="372">
        <f t="shared" si="326"/>
        <v>143</v>
      </c>
      <c r="DM212" s="371">
        <f t="shared" si="327"/>
        <v>143</v>
      </c>
      <c r="DN212" s="370">
        <f t="shared" si="328"/>
        <v>0</v>
      </c>
      <c r="DO212" s="371">
        <f t="shared" si="329"/>
        <v>0</v>
      </c>
      <c r="DP212" s="372">
        <f t="shared" si="330"/>
        <v>0</v>
      </c>
      <c r="DQ212" s="371">
        <f t="shared" si="331"/>
        <v>0</v>
      </c>
      <c r="DR212" s="372">
        <f t="shared" si="332"/>
        <v>0</v>
      </c>
      <c r="DS212" s="371">
        <f t="shared" si="333"/>
        <v>0</v>
      </c>
      <c r="DT212" s="372">
        <f t="shared" si="334"/>
        <v>0</v>
      </c>
      <c r="DU212" s="371">
        <f t="shared" si="335"/>
        <v>0</v>
      </c>
      <c r="DV212" s="372">
        <f t="shared" si="336"/>
        <v>0</v>
      </c>
      <c r="DW212" s="371">
        <f t="shared" si="337"/>
        <v>0</v>
      </c>
      <c r="DX212" s="372">
        <f t="shared" si="338"/>
        <v>7024587.3410672862</v>
      </c>
      <c r="DY212" s="371">
        <f t="shared" si="339"/>
        <v>6952250.5754060326</v>
      </c>
      <c r="DZ212" s="372">
        <f t="shared" si="340"/>
        <v>7024587.3410672862</v>
      </c>
      <c r="EA212" s="371">
        <f t="shared" si="341"/>
        <v>6952250.5754060326</v>
      </c>
    </row>
    <row r="213" spans="1:131">
      <c r="A213" s="443" t="s">
        <v>38</v>
      </c>
      <c r="B213" s="432" t="s">
        <v>411</v>
      </c>
      <c r="C213" s="436" t="s">
        <v>424</v>
      </c>
      <c r="D213" s="434">
        <v>207670</v>
      </c>
      <c r="E213" s="445">
        <v>9</v>
      </c>
      <c r="F213" s="419"/>
      <c r="G213" s="420"/>
      <c r="H213" s="419"/>
      <c r="I213" s="420"/>
      <c r="J213" s="419"/>
      <c r="K213" s="420"/>
      <c r="L213" s="419"/>
      <c r="M213" s="420"/>
      <c r="N213" s="419"/>
      <c r="O213" s="420"/>
      <c r="P213" s="419"/>
      <c r="Q213" s="420"/>
      <c r="R213" s="419"/>
      <c r="S213" s="420"/>
      <c r="T213" s="419"/>
      <c r="U213" s="420"/>
      <c r="V213" s="419"/>
      <c r="W213" s="420"/>
      <c r="X213" s="419"/>
      <c r="Y213" s="420"/>
      <c r="Z213" s="419"/>
      <c r="AA213" s="420"/>
      <c r="AB213" s="419"/>
      <c r="AC213" s="420"/>
      <c r="AD213" s="419"/>
      <c r="AE213" s="420"/>
      <c r="AF213" s="419"/>
      <c r="AG213" s="420"/>
      <c r="AH213" s="419"/>
      <c r="AI213" s="420"/>
      <c r="AJ213" s="419"/>
      <c r="AK213" s="420"/>
      <c r="AL213" s="419"/>
      <c r="AM213" s="420"/>
      <c r="AN213" s="419"/>
      <c r="AO213" s="420"/>
      <c r="AP213" s="419"/>
      <c r="AQ213" s="420"/>
      <c r="AR213" s="419"/>
      <c r="AS213" s="420"/>
      <c r="AT213" s="419">
        <v>98</v>
      </c>
      <c r="AU213" s="420">
        <v>100</v>
      </c>
      <c r="AV213" s="419"/>
      <c r="AW213" s="420"/>
      <c r="AX213" s="419">
        <v>6</v>
      </c>
      <c r="AY213" s="420">
        <v>10</v>
      </c>
      <c r="AZ213" s="419"/>
      <c r="BA213" s="421"/>
      <c r="BB213" s="422"/>
      <c r="BC213" s="420"/>
      <c r="BD213" s="419"/>
      <c r="BE213" s="420"/>
      <c r="BF213" s="419"/>
      <c r="BG213" s="420"/>
      <c r="BH213" s="419"/>
      <c r="BI213" s="420"/>
      <c r="BJ213" s="419"/>
      <c r="BK213" s="420"/>
      <c r="BL213" s="419">
        <v>4868760</v>
      </c>
      <c r="BM213" s="423">
        <v>5122278</v>
      </c>
      <c r="BN213" s="370">
        <f t="shared" si="276"/>
        <v>0</v>
      </c>
      <c r="BO213" s="371">
        <f t="shared" si="277"/>
        <v>0</v>
      </c>
      <c r="BP213" s="372">
        <f t="shared" si="278"/>
        <v>0</v>
      </c>
      <c r="BQ213" s="371">
        <f t="shared" si="279"/>
        <v>0</v>
      </c>
      <c r="BR213" s="372">
        <f t="shared" si="280"/>
        <v>0</v>
      </c>
      <c r="BS213" s="371">
        <f t="shared" si="281"/>
        <v>0</v>
      </c>
      <c r="BT213" s="372">
        <f t="shared" si="282"/>
        <v>0</v>
      </c>
      <c r="BU213" s="371">
        <f t="shared" si="283"/>
        <v>0</v>
      </c>
      <c r="BV213" s="372">
        <f t="shared" si="284"/>
        <v>0</v>
      </c>
      <c r="BW213" s="371">
        <f t="shared" si="285"/>
        <v>0</v>
      </c>
      <c r="BX213" s="372">
        <f t="shared" si="286"/>
        <v>948</v>
      </c>
      <c r="BY213" s="371">
        <f t="shared" si="287"/>
        <v>1010</v>
      </c>
      <c r="BZ213" s="370">
        <f t="shared" si="288"/>
        <v>0</v>
      </c>
      <c r="CA213" s="371">
        <f t="shared" si="289"/>
        <v>0</v>
      </c>
      <c r="CB213" s="372">
        <f t="shared" si="290"/>
        <v>0</v>
      </c>
      <c r="CC213" s="371">
        <f t="shared" si="291"/>
        <v>0</v>
      </c>
      <c r="CD213" s="372">
        <f t="shared" si="292"/>
        <v>0</v>
      </c>
      <c r="CE213" s="371">
        <f t="shared" si="293"/>
        <v>0</v>
      </c>
      <c r="CF213" s="372">
        <f t="shared" si="294"/>
        <v>0</v>
      </c>
      <c r="CG213" s="371">
        <f t="shared" si="295"/>
        <v>0</v>
      </c>
      <c r="CH213" s="372">
        <f t="shared" si="296"/>
        <v>0</v>
      </c>
      <c r="CI213" s="371">
        <f t="shared" si="297"/>
        <v>0</v>
      </c>
      <c r="CJ213" s="372">
        <f t="shared" si="298"/>
        <v>5135.8227848101269</v>
      </c>
      <c r="CK213" s="371">
        <f t="shared" si="299"/>
        <v>5071.5623762376235</v>
      </c>
      <c r="CL213" s="370">
        <f t="shared" si="300"/>
        <v>0</v>
      </c>
      <c r="CM213" s="371">
        <f t="shared" si="301"/>
        <v>0</v>
      </c>
      <c r="CN213" s="372">
        <f t="shared" si="302"/>
        <v>0</v>
      </c>
      <c r="CO213" s="371">
        <f t="shared" si="303"/>
        <v>0</v>
      </c>
      <c r="CP213" s="372">
        <f t="shared" si="304"/>
        <v>0</v>
      </c>
      <c r="CQ213" s="371">
        <f t="shared" si="305"/>
        <v>0</v>
      </c>
      <c r="CR213" s="372">
        <f t="shared" si="306"/>
        <v>0</v>
      </c>
      <c r="CS213" s="371">
        <f t="shared" si="307"/>
        <v>0</v>
      </c>
      <c r="CT213" s="372">
        <f t="shared" si="308"/>
        <v>0</v>
      </c>
      <c r="CU213" s="371">
        <f t="shared" si="309"/>
        <v>0</v>
      </c>
      <c r="CV213" s="372">
        <f t="shared" si="310"/>
        <v>46222.405063291139</v>
      </c>
      <c r="CW213" s="371">
        <f t="shared" si="311"/>
        <v>45644.061386138608</v>
      </c>
      <c r="CX213" s="372">
        <f t="shared" si="312"/>
        <v>46222.405063291131</v>
      </c>
      <c r="CY213" s="371">
        <f t="shared" si="313"/>
        <v>45644.061386138608</v>
      </c>
      <c r="CZ213" s="370">
        <f t="shared" si="314"/>
        <v>0</v>
      </c>
      <c r="DA213" s="371">
        <f t="shared" si="315"/>
        <v>0</v>
      </c>
      <c r="DB213" s="372">
        <f t="shared" si="316"/>
        <v>0</v>
      </c>
      <c r="DC213" s="371">
        <f t="shared" si="317"/>
        <v>0</v>
      </c>
      <c r="DD213" s="372">
        <f t="shared" si="318"/>
        <v>0</v>
      </c>
      <c r="DE213" s="371">
        <f t="shared" si="319"/>
        <v>0</v>
      </c>
      <c r="DF213" s="372">
        <f t="shared" si="320"/>
        <v>0</v>
      </c>
      <c r="DG213" s="371">
        <f t="shared" si="321"/>
        <v>0</v>
      </c>
      <c r="DH213" s="372">
        <f t="shared" si="322"/>
        <v>0</v>
      </c>
      <c r="DI213" s="371">
        <f t="shared" si="323"/>
        <v>0</v>
      </c>
      <c r="DJ213" s="372">
        <f t="shared" si="324"/>
        <v>104</v>
      </c>
      <c r="DK213" s="371">
        <f t="shared" si="325"/>
        <v>110</v>
      </c>
      <c r="DL213" s="372">
        <f t="shared" si="326"/>
        <v>104</v>
      </c>
      <c r="DM213" s="371">
        <f t="shared" si="327"/>
        <v>110</v>
      </c>
      <c r="DN213" s="370">
        <f t="shared" si="328"/>
        <v>0</v>
      </c>
      <c r="DO213" s="371">
        <f t="shared" si="329"/>
        <v>0</v>
      </c>
      <c r="DP213" s="372">
        <f t="shared" si="330"/>
        <v>0</v>
      </c>
      <c r="DQ213" s="371">
        <f t="shared" si="331"/>
        <v>0</v>
      </c>
      <c r="DR213" s="372">
        <f t="shared" si="332"/>
        <v>0</v>
      </c>
      <c r="DS213" s="371">
        <f t="shared" si="333"/>
        <v>0</v>
      </c>
      <c r="DT213" s="372">
        <f t="shared" si="334"/>
        <v>0</v>
      </c>
      <c r="DU213" s="371">
        <f t="shared" si="335"/>
        <v>0</v>
      </c>
      <c r="DV213" s="372">
        <f t="shared" si="336"/>
        <v>0</v>
      </c>
      <c r="DW213" s="371">
        <f t="shared" si="337"/>
        <v>0</v>
      </c>
      <c r="DX213" s="372">
        <f t="shared" si="338"/>
        <v>4807130.1265822779</v>
      </c>
      <c r="DY213" s="371">
        <f t="shared" si="339"/>
        <v>5020846.7524752468</v>
      </c>
      <c r="DZ213" s="372">
        <f t="shared" si="340"/>
        <v>4807130.1265822779</v>
      </c>
      <c r="EA213" s="371">
        <f t="shared" si="341"/>
        <v>5020846.7524752468</v>
      </c>
    </row>
    <row r="214" spans="1:131">
      <c r="A214" s="443" t="s">
        <v>38</v>
      </c>
      <c r="B214" s="442" t="s">
        <v>412</v>
      </c>
      <c r="C214" s="433"/>
      <c r="D214" s="434">
        <v>207935</v>
      </c>
      <c r="E214" s="435">
        <v>8</v>
      </c>
      <c r="F214" s="419"/>
      <c r="G214" s="420"/>
      <c r="H214" s="419"/>
      <c r="I214" s="420"/>
      <c r="J214" s="419"/>
      <c r="K214" s="420"/>
      <c r="L214" s="419"/>
      <c r="M214" s="420"/>
      <c r="N214" s="419"/>
      <c r="O214" s="420"/>
      <c r="P214" s="419"/>
      <c r="Q214" s="420"/>
      <c r="R214" s="419"/>
      <c r="S214" s="420"/>
      <c r="T214" s="419"/>
      <c r="U214" s="420"/>
      <c r="V214" s="419"/>
      <c r="W214" s="420"/>
      <c r="X214" s="419"/>
      <c r="Y214" s="420"/>
      <c r="Z214" s="419"/>
      <c r="AA214" s="420"/>
      <c r="AB214" s="419"/>
      <c r="AC214" s="420"/>
      <c r="AD214" s="419"/>
      <c r="AE214" s="420"/>
      <c r="AF214" s="419"/>
      <c r="AG214" s="420"/>
      <c r="AH214" s="419"/>
      <c r="AI214" s="420"/>
      <c r="AJ214" s="419"/>
      <c r="AK214" s="420"/>
      <c r="AL214" s="419"/>
      <c r="AM214" s="420"/>
      <c r="AN214" s="419"/>
      <c r="AO214" s="420"/>
      <c r="AP214" s="419"/>
      <c r="AQ214" s="420"/>
      <c r="AR214" s="419"/>
      <c r="AS214" s="420"/>
      <c r="AT214" s="419">
        <v>258</v>
      </c>
      <c r="AU214" s="420">
        <v>255</v>
      </c>
      <c r="AV214" s="419"/>
      <c r="AW214" s="420"/>
      <c r="AX214" s="419">
        <v>48</v>
      </c>
      <c r="AY214" s="420">
        <v>45</v>
      </c>
      <c r="AZ214" s="419"/>
      <c r="BA214" s="421"/>
      <c r="BB214" s="422"/>
      <c r="BC214" s="420"/>
      <c r="BD214" s="419"/>
      <c r="BE214" s="420"/>
      <c r="BF214" s="419"/>
      <c r="BG214" s="420"/>
      <c r="BH214" s="419"/>
      <c r="BI214" s="420"/>
      <c r="BJ214" s="419"/>
      <c r="BK214" s="420"/>
      <c r="BL214" s="419">
        <v>17529210</v>
      </c>
      <c r="BM214" s="423">
        <v>17071849</v>
      </c>
      <c r="BN214" s="370">
        <f t="shared" si="276"/>
        <v>0</v>
      </c>
      <c r="BO214" s="371">
        <f t="shared" si="277"/>
        <v>0</v>
      </c>
      <c r="BP214" s="372">
        <f t="shared" si="278"/>
        <v>0</v>
      </c>
      <c r="BQ214" s="371">
        <f t="shared" si="279"/>
        <v>0</v>
      </c>
      <c r="BR214" s="372">
        <f t="shared" si="280"/>
        <v>0</v>
      </c>
      <c r="BS214" s="371">
        <f t="shared" si="281"/>
        <v>0</v>
      </c>
      <c r="BT214" s="372">
        <f t="shared" si="282"/>
        <v>0</v>
      </c>
      <c r="BU214" s="371">
        <f t="shared" si="283"/>
        <v>0</v>
      </c>
      <c r="BV214" s="372">
        <f t="shared" si="284"/>
        <v>0</v>
      </c>
      <c r="BW214" s="371">
        <f t="shared" si="285"/>
        <v>0</v>
      </c>
      <c r="BX214" s="372">
        <f t="shared" si="286"/>
        <v>2850</v>
      </c>
      <c r="BY214" s="371">
        <f t="shared" si="287"/>
        <v>2790</v>
      </c>
      <c r="BZ214" s="370">
        <f t="shared" si="288"/>
        <v>0</v>
      </c>
      <c r="CA214" s="371">
        <f t="shared" si="289"/>
        <v>0</v>
      </c>
      <c r="CB214" s="372">
        <f t="shared" si="290"/>
        <v>0</v>
      </c>
      <c r="CC214" s="371">
        <f t="shared" si="291"/>
        <v>0</v>
      </c>
      <c r="CD214" s="372">
        <f t="shared" si="292"/>
        <v>0</v>
      </c>
      <c r="CE214" s="371">
        <f t="shared" si="293"/>
        <v>0</v>
      </c>
      <c r="CF214" s="372">
        <f t="shared" si="294"/>
        <v>0</v>
      </c>
      <c r="CG214" s="371">
        <f t="shared" si="295"/>
        <v>0</v>
      </c>
      <c r="CH214" s="372">
        <f t="shared" si="296"/>
        <v>0</v>
      </c>
      <c r="CI214" s="371">
        <f t="shared" si="297"/>
        <v>0</v>
      </c>
      <c r="CJ214" s="372">
        <f t="shared" si="298"/>
        <v>6150.6</v>
      </c>
      <c r="CK214" s="371">
        <f t="shared" si="299"/>
        <v>6118.9422939068099</v>
      </c>
      <c r="CL214" s="370">
        <f t="shared" si="300"/>
        <v>0</v>
      </c>
      <c r="CM214" s="371">
        <f t="shared" si="301"/>
        <v>0</v>
      </c>
      <c r="CN214" s="372">
        <f t="shared" si="302"/>
        <v>0</v>
      </c>
      <c r="CO214" s="371">
        <f t="shared" si="303"/>
        <v>0</v>
      </c>
      <c r="CP214" s="372">
        <f t="shared" si="304"/>
        <v>0</v>
      </c>
      <c r="CQ214" s="371">
        <f t="shared" si="305"/>
        <v>0</v>
      </c>
      <c r="CR214" s="372">
        <f t="shared" si="306"/>
        <v>0</v>
      </c>
      <c r="CS214" s="371">
        <f t="shared" si="307"/>
        <v>0</v>
      </c>
      <c r="CT214" s="372">
        <f t="shared" si="308"/>
        <v>0</v>
      </c>
      <c r="CU214" s="371">
        <f t="shared" si="309"/>
        <v>0</v>
      </c>
      <c r="CV214" s="372">
        <f t="shared" si="310"/>
        <v>55355.4</v>
      </c>
      <c r="CW214" s="371">
        <f t="shared" si="311"/>
        <v>55070.480645161289</v>
      </c>
      <c r="CX214" s="372">
        <f t="shared" si="312"/>
        <v>55355.400000000009</v>
      </c>
      <c r="CY214" s="371">
        <f t="shared" si="313"/>
        <v>55070.480645161289</v>
      </c>
      <c r="CZ214" s="370">
        <f t="shared" si="314"/>
        <v>0</v>
      </c>
      <c r="DA214" s="371">
        <f t="shared" si="315"/>
        <v>0</v>
      </c>
      <c r="DB214" s="372">
        <f t="shared" si="316"/>
        <v>0</v>
      </c>
      <c r="DC214" s="371">
        <f t="shared" si="317"/>
        <v>0</v>
      </c>
      <c r="DD214" s="372">
        <f t="shared" si="318"/>
        <v>0</v>
      </c>
      <c r="DE214" s="371">
        <f t="shared" si="319"/>
        <v>0</v>
      </c>
      <c r="DF214" s="372">
        <f t="shared" si="320"/>
        <v>0</v>
      </c>
      <c r="DG214" s="371">
        <f t="shared" si="321"/>
        <v>0</v>
      </c>
      <c r="DH214" s="372">
        <f t="shared" si="322"/>
        <v>0</v>
      </c>
      <c r="DI214" s="371">
        <f t="shared" si="323"/>
        <v>0</v>
      </c>
      <c r="DJ214" s="372">
        <f t="shared" si="324"/>
        <v>306</v>
      </c>
      <c r="DK214" s="371">
        <f t="shared" si="325"/>
        <v>300</v>
      </c>
      <c r="DL214" s="372">
        <f t="shared" si="326"/>
        <v>306</v>
      </c>
      <c r="DM214" s="371">
        <f t="shared" si="327"/>
        <v>300</v>
      </c>
      <c r="DN214" s="370">
        <f t="shared" si="328"/>
        <v>0</v>
      </c>
      <c r="DO214" s="371">
        <f t="shared" si="329"/>
        <v>0</v>
      </c>
      <c r="DP214" s="372">
        <f t="shared" si="330"/>
        <v>0</v>
      </c>
      <c r="DQ214" s="371">
        <f t="shared" si="331"/>
        <v>0</v>
      </c>
      <c r="DR214" s="372">
        <f t="shared" si="332"/>
        <v>0</v>
      </c>
      <c r="DS214" s="371">
        <f t="shared" si="333"/>
        <v>0</v>
      </c>
      <c r="DT214" s="372">
        <f t="shared" si="334"/>
        <v>0</v>
      </c>
      <c r="DU214" s="371">
        <f t="shared" si="335"/>
        <v>0</v>
      </c>
      <c r="DV214" s="372">
        <f t="shared" si="336"/>
        <v>0</v>
      </c>
      <c r="DW214" s="371">
        <f t="shared" si="337"/>
        <v>0</v>
      </c>
      <c r="DX214" s="372">
        <f t="shared" si="338"/>
        <v>16938752.400000002</v>
      </c>
      <c r="DY214" s="371">
        <f t="shared" si="339"/>
        <v>16521144.193548387</v>
      </c>
      <c r="DZ214" s="372">
        <f t="shared" si="340"/>
        <v>16938752.400000002</v>
      </c>
      <c r="EA214" s="371">
        <f t="shared" si="341"/>
        <v>16521144.193548387</v>
      </c>
    </row>
    <row r="215" spans="1:131">
      <c r="A215" s="443" t="s">
        <v>38</v>
      </c>
      <c r="B215" s="432" t="s">
        <v>413</v>
      </c>
      <c r="C215" s="436" t="s">
        <v>425</v>
      </c>
      <c r="D215" s="434">
        <v>206923</v>
      </c>
      <c r="E215" s="445">
        <v>10</v>
      </c>
      <c r="F215" s="419"/>
      <c r="G215" s="420"/>
      <c r="H215" s="419"/>
      <c r="I215" s="420"/>
      <c r="J215" s="419"/>
      <c r="K215" s="420"/>
      <c r="L215" s="419"/>
      <c r="M215" s="420"/>
      <c r="N215" s="419"/>
      <c r="O215" s="420"/>
      <c r="P215" s="419"/>
      <c r="Q215" s="420"/>
      <c r="R215" s="419"/>
      <c r="S215" s="420"/>
      <c r="T215" s="419"/>
      <c r="U215" s="420"/>
      <c r="V215" s="419"/>
      <c r="W215" s="420"/>
      <c r="X215" s="419"/>
      <c r="Y215" s="420"/>
      <c r="Z215" s="419"/>
      <c r="AA215" s="420"/>
      <c r="AB215" s="419"/>
      <c r="AC215" s="420"/>
      <c r="AD215" s="419"/>
      <c r="AE215" s="420"/>
      <c r="AF215" s="419"/>
      <c r="AG215" s="420"/>
      <c r="AH215" s="419"/>
      <c r="AI215" s="420"/>
      <c r="AJ215" s="419"/>
      <c r="AK215" s="420"/>
      <c r="AL215" s="419"/>
      <c r="AM215" s="420"/>
      <c r="AN215" s="419"/>
      <c r="AO215" s="420"/>
      <c r="AP215" s="419"/>
      <c r="AQ215" s="420"/>
      <c r="AR215" s="419"/>
      <c r="AS215" s="420"/>
      <c r="AT215" s="419">
        <v>48</v>
      </c>
      <c r="AU215" s="420">
        <v>47</v>
      </c>
      <c r="AV215" s="419"/>
      <c r="AW215" s="420"/>
      <c r="AX215" s="419">
        <v>5</v>
      </c>
      <c r="AY215" s="420">
        <v>5</v>
      </c>
      <c r="AZ215" s="419"/>
      <c r="BA215" s="421"/>
      <c r="BB215" s="422"/>
      <c r="BC215" s="420"/>
      <c r="BD215" s="419"/>
      <c r="BE215" s="420"/>
      <c r="BF215" s="419"/>
      <c r="BG215" s="420"/>
      <c r="BH215" s="419"/>
      <c r="BI215" s="420"/>
      <c r="BJ215" s="419"/>
      <c r="BK215" s="420"/>
      <c r="BL215" s="419">
        <v>2292356</v>
      </c>
      <c r="BM215" s="423">
        <v>2196920</v>
      </c>
      <c r="BN215" s="370">
        <f t="shared" si="276"/>
        <v>0</v>
      </c>
      <c r="BO215" s="371">
        <f t="shared" si="277"/>
        <v>0</v>
      </c>
      <c r="BP215" s="372">
        <f t="shared" si="278"/>
        <v>0</v>
      </c>
      <c r="BQ215" s="371">
        <f t="shared" si="279"/>
        <v>0</v>
      </c>
      <c r="BR215" s="372">
        <f t="shared" si="280"/>
        <v>0</v>
      </c>
      <c r="BS215" s="371">
        <f t="shared" si="281"/>
        <v>0</v>
      </c>
      <c r="BT215" s="372">
        <f t="shared" si="282"/>
        <v>0</v>
      </c>
      <c r="BU215" s="371">
        <f t="shared" si="283"/>
        <v>0</v>
      </c>
      <c r="BV215" s="372">
        <f t="shared" si="284"/>
        <v>0</v>
      </c>
      <c r="BW215" s="371">
        <f t="shared" si="285"/>
        <v>0</v>
      </c>
      <c r="BX215" s="372">
        <f t="shared" si="286"/>
        <v>487</v>
      </c>
      <c r="BY215" s="371">
        <f t="shared" si="287"/>
        <v>478</v>
      </c>
      <c r="BZ215" s="370">
        <f t="shared" si="288"/>
        <v>0</v>
      </c>
      <c r="CA215" s="371">
        <f t="shared" si="289"/>
        <v>0</v>
      </c>
      <c r="CB215" s="372">
        <f t="shared" si="290"/>
        <v>0</v>
      </c>
      <c r="CC215" s="371">
        <f t="shared" si="291"/>
        <v>0</v>
      </c>
      <c r="CD215" s="372">
        <f t="shared" si="292"/>
        <v>0</v>
      </c>
      <c r="CE215" s="371">
        <f t="shared" si="293"/>
        <v>0</v>
      </c>
      <c r="CF215" s="372">
        <f t="shared" si="294"/>
        <v>0</v>
      </c>
      <c r="CG215" s="371">
        <f t="shared" si="295"/>
        <v>0</v>
      </c>
      <c r="CH215" s="372">
        <f t="shared" si="296"/>
        <v>0</v>
      </c>
      <c r="CI215" s="371">
        <f t="shared" si="297"/>
        <v>0</v>
      </c>
      <c r="CJ215" s="372">
        <f t="shared" si="298"/>
        <v>4707.0965092402466</v>
      </c>
      <c r="CK215" s="371">
        <f t="shared" si="299"/>
        <v>4596.0669456066944</v>
      </c>
      <c r="CL215" s="370">
        <f t="shared" si="300"/>
        <v>0</v>
      </c>
      <c r="CM215" s="371">
        <f t="shared" si="301"/>
        <v>0</v>
      </c>
      <c r="CN215" s="372">
        <f t="shared" si="302"/>
        <v>0</v>
      </c>
      <c r="CO215" s="371">
        <f t="shared" si="303"/>
        <v>0</v>
      </c>
      <c r="CP215" s="372">
        <f t="shared" si="304"/>
        <v>0</v>
      </c>
      <c r="CQ215" s="371">
        <f t="shared" si="305"/>
        <v>0</v>
      </c>
      <c r="CR215" s="372">
        <f t="shared" si="306"/>
        <v>0</v>
      </c>
      <c r="CS215" s="371">
        <f t="shared" si="307"/>
        <v>0</v>
      </c>
      <c r="CT215" s="372">
        <f t="shared" si="308"/>
        <v>0</v>
      </c>
      <c r="CU215" s="371">
        <f t="shared" si="309"/>
        <v>0</v>
      </c>
      <c r="CV215" s="372">
        <f t="shared" si="310"/>
        <v>42363.868583162221</v>
      </c>
      <c r="CW215" s="371">
        <f t="shared" si="311"/>
        <v>41364.602510460252</v>
      </c>
      <c r="CX215" s="372">
        <f t="shared" si="312"/>
        <v>42363.868583162221</v>
      </c>
      <c r="CY215" s="371">
        <f t="shared" si="313"/>
        <v>41364.602510460252</v>
      </c>
      <c r="CZ215" s="370">
        <f t="shared" si="314"/>
        <v>0</v>
      </c>
      <c r="DA215" s="371">
        <f t="shared" si="315"/>
        <v>0</v>
      </c>
      <c r="DB215" s="372">
        <f t="shared" si="316"/>
        <v>0</v>
      </c>
      <c r="DC215" s="371">
        <f t="shared" si="317"/>
        <v>0</v>
      </c>
      <c r="DD215" s="372">
        <f t="shared" si="318"/>
        <v>0</v>
      </c>
      <c r="DE215" s="371">
        <f t="shared" si="319"/>
        <v>0</v>
      </c>
      <c r="DF215" s="372">
        <f t="shared" si="320"/>
        <v>0</v>
      </c>
      <c r="DG215" s="371">
        <f t="shared" si="321"/>
        <v>0</v>
      </c>
      <c r="DH215" s="372">
        <f t="shared" si="322"/>
        <v>0</v>
      </c>
      <c r="DI215" s="371">
        <f t="shared" si="323"/>
        <v>0</v>
      </c>
      <c r="DJ215" s="372">
        <f t="shared" si="324"/>
        <v>53</v>
      </c>
      <c r="DK215" s="371">
        <f t="shared" si="325"/>
        <v>52</v>
      </c>
      <c r="DL215" s="372">
        <f t="shared" si="326"/>
        <v>53</v>
      </c>
      <c r="DM215" s="371">
        <f t="shared" si="327"/>
        <v>52</v>
      </c>
      <c r="DN215" s="370">
        <f t="shared" si="328"/>
        <v>0</v>
      </c>
      <c r="DO215" s="371">
        <f t="shared" si="329"/>
        <v>0</v>
      </c>
      <c r="DP215" s="372">
        <f t="shared" si="330"/>
        <v>0</v>
      </c>
      <c r="DQ215" s="371">
        <f t="shared" si="331"/>
        <v>0</v>
      </c>
      <c r="DR215" s="372">
        <f t="shared" si="332"/>
        <v>0</v>
      </c>
      <c r="DS215" s="371">
        <f t="shared" si="333"/>
        <v>0</v>
      </c>
      <c r="DT215" s="372">
        <f t="shared" si="334"/>
        <v>0</v>
      </c>
      <c r="DU215" s="371">
        <f t="shared" si="335"/>
        <v>0</v>
      </c>
      <c r="DV215" s="372">
        <f t="shared" si="336"/>
        <v>0</v>
      </c>
      <c r="DW215" s="371">
        <f t="shared" si="337"/>
        <v>0</v>
      </c>
      <c r="DX215" s="372">
        <f t="shared" si="338"/>
        <v>2245285.0349075976</v>
      </c>
      <c r="DY215" s="371">
        <f t="shared" si="339"/>
        <v>2150959.330543933</v>
      </c>
      <c r="DZ215" s="372">
        <f t="shared" si="340"/>
        <v>2245285.0349075976</v>
      </c>
      <c r="EA215" s="371">
        <f t="shared" si="341"/>
        <v>2150959.330543933</v>
      </c>
    </row>
    <row r="216" spans="1:131">
      <c r="A216" s="443" t="s">
        <v>38</v>
      </c>
      <c r="B216" s="444" t="s">
        <v>414</v>
      </c>
      <c r="C216" s="433"/>
      <c r="D216" s="434">
        <v>207281</v>
      </c>
      <c r="E216" s="435">
        <v>9</v>
      </c>
      <c r="F216" s="419"/>
      <c r="G216" s="420"/>
      <c r="H216" s="419"/>
      <c r="I216" s="420"/>
      <c r="J216" s="419"/>
      <c r="K216" s="420"/>
      <c r="L216" s="419"/>
      <c r="M216" s="420"/>
      <c r="N216" s="419"/>
      <c r="O216" s="420"/>
      <c r="P216" s="419"/>
      <c r="Q216" s="420"/>
      <c r="R216" s="419"/>
      <c r="S216" s="420"/>
      <c r="T216" s="419"/>
      <c r="U216" s="420"/>
      <c r="V216" s="419"/>
      <c r="W216" s="420"/>
      <c r="X216" s="419"/>
      <c r="Y216" s="420"/>
      <c r="Z216" s="419"/>
      <c r="AA216" s="420"/>
      <c r="AB216" s="419"/>
      <c r="AC216" s="420"/>
      <c r="AD216" s="419"/>
      <c r="AE216" s="420"/>
      <c r="AF216" s="419"/>
      <c r="AG216" s="420"/>
      <c r="AH216" s="419"/>
      <c r="AI216" s="420"/>
      <c r="AJ216" s="419"/>
      <c r="AK216" s="420"/>
      <c r="AL216" s="419"/>
      <c r="AM216" s="420"/>
      <c r="AN216" s="419"/>
      <c r="AO216" s="420"/>
      <c r="AP216" s="419"/>
      <c r="AQ216" s="420"/>
      <c r="AR216" s="419"/>
      <c r="AS216" s="420"/>
      <c r="AT216" s="419">
        <v>96</v>
      </c>
      <c r="AU216" s="420">
        <v>97</v>
      </c>
      <c r="AV216" s="419"/>
      <c r="AW216" s="420"/>
      <c r="AX216" s="419">
        <v>3</v>
      </c>
      <c r="AY216" s="420">
        <v>2</v>
      </c>
      <c r="AZ216" s="419"/>
      <c r="BA216" s="421"/>
      <c r="BB216" s="422"/>
      <c r="BC216" s="420"/>
      <c r="BD216" s="419"/>
      <c r="BE216" s="420"/>
      <c r="BF216" s="419"/>
      <c r="BG216" s="420"/>
      <c r="BH216" s="419"/>
      <c r="BI216" s="420"/>
      <c r="BJ216" s="419"/>
      <c r="BK216" s="420"/>
      <c r="BL216" s="419">
        <v>4800213</v>
      </c>
      <c r="BM216" s="423">
        <v>4896235</v>
      </c>
      <c r="BN216" s="370">
        <f t="shared" si="276"/>
        <v>0</v>
      </c>
      <c r="BO216" s="371">
        <f t="shared" si="277"/>
        <v>0</v>
      </c>
      <c r="BP216" s="372">
        <f t="shared" si="278"/>
        <v>0</v>
      </c>
      <c r="BQ216" s="371">
        <f t="shared" si="279"/>
        <v>0</v>
      </c>
      <c r="BR216" s="372">
        <f t="shared" si="280"/>
        <v>0</v>
      </c>
      <c r="BS216" s="371">
        <f t="shared" si="281"/>
        <v>0</v>
      </c>
      <c r="BT216" s="372">
        <f t="shared" si="282"/>
        <v>0</v>
      </c>
      <c r="BU216" s="371">
        <f t="shared" si="283"/>
        <v>0</v>
      </c>
      <c r="BV216" s="372">
        <f t="shared" si="284"/>
        <v>0</v>
      </c>
      <c r="BW216" s="371">
        <f t="shared" si="285"/>
        <v>0</v>
      </c>
      <c r="BX216" s="372">
        <f t="shared" si="286"/>
        <v>897</v>
      </c>
      <c r="BY216" s="371">
        <f t="shared" si="287"/>
        <v>895</v>
      </c>
      <c r="BZ216" s="370">
        <f t="shared" si="288"/>
        <v>0</v>
      </c>
      <c r="CA216" s="371">
        <f t="shared" si="289"/>
        <v>0</v>
      </c>
      <c r="CB216" s="372">
        <f t="shared" si="290"/>
        <v>0</v>
      </c>
      <c r="CC216" s="371">
        <f t="shared" si="291"/>
        <v>0</v>
      </c>
      <c r="CD216" s="372">
        <f t="shared" si="292"/>
        <v>0</v>
      </c>
      <c r="CE216" s="371">
        <f t="shared" si="293"/>
        <v>0</v>
      </c>
      <c r="CF216" s="372">
        <f t="shared" si="294"/>
        <v>0</v>
      </c>
      <c r="CG216" s="371">
        <f t="shared" si="295"/>
        <v>0</v>
      </c>
      <c r="CH216" s="372">
        <f t="shared" si="296"/>
        <v>0</v>
      </c>
      <c r="CI216" s="371">
        <f t="shared" si="297"/>
        <v>0</v>
      </c>
      <c r="CJ216" s="372">
        <f t="shared" si="298"/>
        <v>5351.4080267558529</v>
      </c>
      <c r="CK216" s="371">
        <f t="shared" si="299"/>
        <v>5470.6536312849166</v>
      </c>
      <c r="CL216" s="370">
        <f t="shared" si="300"/>
        <v>0</v>
      </c>
      <c r="CM216" s="371">
        <f t="shared" si="301"/>
        <v>0</v>
      </c>
      <c r="CN216" s="372">
        <f t="shared" si="302"/>
        <v>0</v>
      </c>
      <c r="CO216" s="371">
        <f t="shared" si="303"/>
        <v>0</v>
      </c>
      <c r="CP216" s="372">
        <f t="shared" si="304"/>
        <v>0</v>
      </c>
      <c r="CQ216" s="371">
        <f t="shared" si="305"/>
        <v>0</v>
      </c>
      <c r="CR216" s="372">
        <f t="shared" si="306"/>
        <v>0</v>
      </c>
      <c r="CS216" s="371">
        <f t="shared" si="307"/>
        <v>0</v>
      </c>
      <c r="CT216" s="372">
        <f t="shared" si="308"/>
        <v>0</v>
      </c>
      <c r="CU216" s="371">
        <f t="shared" si="309"/>
        <v>0</v>
      </c>
      <c r="CV216" s="372">
        <f t="shared" si="310"/>
        <v>48162.672240802676</v>
      </c>
      <c r="CW216" s="371">
        <f t="shared" si="311"/>
        <v>49235.882681564253</v>
      </c>
      <c r="CX216" s="372">
        <f t="shared" si="312"/>
        <v>48162.672240802676</v>
      </c>
      <c r="CY216" s="371">
        <f t="shared" si="313"/>
        <v>49235.882681564246</v>
      </c>
      <c r="CZ216" s="370">
        <f t="shared" si="314"/>
        <v>0</v>
      </c>
      <c r="DA216" s="371">
        <f t="shared" si="315"/>
        <v>0</v>
      </c>
      <c r="DB216" s="372">
        <f t="shared" si="316"/>
        <v>0</v>
      </c>
      <c r="DC216" s="371">
        <f t="shared" si="317"/>
        <v>0</v>
      </c>
      <c r="DD216" s="372">
        <f t="shared" si="318"/>
        <v>0</v>
      </c>
      <c r="DE216" s="371">
        <f t="shared" si="319"/>
        <v>0</v>
      </c>
      <c r="DF216" s="372">
        <f t="shared" si="320"/>
        <v>0</v>
      </c>
      <c r="DG216" s="371">
        <f t="shared" si="321"/>
        <v>0</v>
      </c>
      <c r="DH216" s="372">
        <f t="shared" si="322"/>
        <v>0</v>
      </c>
      <c r="DI216" s="371">
        <f t="shared" si="323"/>
        <v>0</v>
      </c>
      <c r="DJ216" s="372">
        <f t="shared" si="324"/>
        <v>99</v>
      </c>
      <c r="DK216" s="371">
        <f t="shared" si="325"/>
        <v>99</v>
      </c>
      <c r="DL216" s="372">
        <f t="shared" si="326"/>
        <v>99</v>
      </c>
      <c r="DM216" s="371">
        <f t="shared" si="327"/>
        <v>99</v>
      </c>
      <c r="DN216" s="370">
        <f t="shared" si="328"/>
        <v>0</v>
      </c>
      <c r="DO216" s="371">
        <f t="shared" si="329"/>
        <v>0</v>
      </c>
      <c r="DP216" s="372">
        <f t="shared" si="330"/>
        <v>0</v>
      </c>
      <c r="DQ216" s="371">
        <f t="shared" si="331"/>
        <v>0</v>
      </c>
      <c r="DR216" s="372">
        <f t="shared" si="332"/>
        <v>0</v>
      </c>
      <c r="DS216" s="371">
        <f t="shared" si="333"/>
        <v>0</v>
      </c>
      <c r="DT216" s="372">
        <f t="shared" si="334"/>
        <v>0</v>
      </c>
      <c r="DU216" s="371">
        <f t="shared" si="335"/>
        <v>0</v>
      </c>
      <c r="DV216" s="372">
        <f t="shared" si="336"/>
        <v>0</v>
      </c>
      <c r="DW216" s="371">
        <f t="shared" si="337"/>
        <v>0</v>
      </c>
      <c r="DX216" s="372">
        <f t="shared" si="338"/>
        <v>4768104.5518394653</v>
      </c>
      <c r="DY216" s="371">
        <f t="shared" si="339"/>
        <v>4874352.3854748607</v>
      </c>
      <c r="DZ216" s="372">
        <f t="shared" si="340"/>
        <v>4768104.5518394653</v>
      </c>
      <c r="EA216" s="371">
        <f t="shared" si="341"/>
        <v>4874352.3854748607</v>
      </c>
    </row>
    <row r="217" spans="1:131">
      <c r="A217" s="443" t="s">
        <v>38</v>
      </c>
      <c r="B217" s="442" t="s">
        <v>415</v>
      </c>
      <c r="C217" s="433"/>
      <c r="D217" s="434">
        <v>206996</v>
      </c>
      <c r="E217" s="435">
        <v>10</v>
      </c>
      <c r="F217" s="419"/>
      <c r="G217" s="420"/>
      <c r="H217" s="419"/>
      <c r="I217" s="420"/>
      <c r="J217" s="419"/>
      <c r="K217" s="420"/>
      <c r="L217" s="419"/>
      <c r="M217" s="420"/>
      <c r="N217" s="419"/>
      <c r="O217" s="420"/>
      <c r="P217" s="419"/>
      <c r="Q217" s="420"/>
      <c r="R217" s="419"/>
      <c r="S217" s="420"/>
      <c r="T217" s="419"/>
      <c r="U217" s="420"/>
      <c r="V217" s="419"/>
      <c r="W217" s="420"/>
      <c r="X217" s="419"/>
      <c r="Y217" s="420"/>
      <c r="Z217" s="419"/>
      <c r="AA217" s="420"/>
      <c r="AB217" s="419"/>
      <c r="AC217" s="420"/>
      <c r="AD217" s="419"/>
      <c r="AE217" s="420"/>
      <c r="AF217" s="419"/>
      <c r="AG217" s="420"/>
      <c r="AH217" s="419"/>
      <c r="AI217" s="420"/>
      <c r="AJ217" s="419"/>
      <c r="AK217" s="420"/>
      <c r="AL217" s="419"/>
      <c r="AM217" s="420"/>
      <c r="AN217" s="419"/>
      <c r="AO217" s="420"/>
      <c r="AP217" s="419"/>
      <c r="AQ217" s="420"/>
      <c r="AR217" s="419"/>
      <c r="AS217" s="420"/>
      <c r="AT217" s="419">
        <v>43</v>
      </c>
      <c r="AU217" s="420">
        <v>43</v>
      </c>
      <c r="AV217" s="419"/>
      <c r="AW217" s="420"/>
      <c r="AX217" s="419">
        <v>0</v>
      </c>
      <c r="AY217" s="420">
        <v>3</v>
      </c>
      <c r="AZ217" s="419"/>
      <c r="BA217" s="421"/>
      <c r="BB217" s="422"/>
      <c r="BC217" s="420"/>
      <c r="BD217" s="419"/>
      <c r="BE217" s="420"/>
      <c r="BF217" s="419"/>
      <c r="BG217" s="420"/>
      <c r="BH217" s="419"/>
      <c r="BI217" s="420"/>
      <c r="BJ217" s="419"/>
      <c r="BK217" s="420"/>
      <c r="BL217" s="419">
        <v>1998700</v>
      </c>
      <c r="BM217" s="423">
        <v>2023668</v>
      </c>
      <c r="BN217" s="370">
        <f t="shared" si="276"/>
        <v>0</v>
      </c>
      <c r="BO217" s="371">
        <f t="shared" si="277"/>
        <v>0</v>
      </c>
      <c r="BP217" s="372">
        <f t="shared" si="278"/>
        <v>0</v>
      </c>
      <c r="BQ217" s="371">
        <f t="shared" si="279"/>
        <v>0</v>
      </c>
      <c r="BR217" s="372">
        <f t="shared" si="280"/>
        <v>0</v>
      </c>
      <c r="BS217" s="371">
        <f t="shared" si="281"/>
        <v>0</v>
      </c>
      <c r="BT217" s="372">
        <f t="shared" si="282"/>
        <v>0</v>
      </c>
      <c r="BU217" s="371">
        <f t="shared" si="283"/>
        <v>0</v>
      </c>
      <c r="BV217" s="372">
        <f t="shared" si="284"/>
        <v>0</v>
      </c>
      <c r="BW217" s="371">
        <f t="shared" si="285"/>
        <v>0</v>
      </c>
      <c r="BX217" s="372">
        <f t="shared" si="286"/>
        <v>387</v>
      </c>
      <c r="BY217" s="371">
        <f t="shared" si="287"/>
        <v>420</v>
      </c>
      <c r="BZ217" s="370">
        <f t="shared" si="288"/>
        <v>0</v>
      </c>
      <c r="CA217" s="371">
        <f t="shared" si="289"/>
        <v>0</v>
      </c>
      <c r="CB217" s="372">
        <f t="shared" si="290"/>
        <v>0</v>
      </c>
      <c r="CC217" s="371">
        <f t="shared" si="291"/>
        <v>0</v>
      </c>
      <c r="CD217" s="372">
        <f t="shared" si="292"/>
        <v>0</v>
      </c>
      <c r="CE217" s="371">
        <f t="shared" si="293"/>
        <v>0</v>
      </c>
      <c r="CF217" s="372">
        <f t="shared" si="294"/>
        <v>0</v>
      </c>
      <c r="CG217" s="371">
        <f t="shared" si="295"/>
        <v>0</v>
      </c>
      <c r="CH217" s="372">
        <f t="shared" si="296"/>
        <v>0</v>
      </c>
      <c r="CI217" s="371">
        <f t="shared" si="297"/>
        <v>0</v>
      </c>
      <c r="CJ217" s="372">
        <f t="shared" si="298"/>
        <v>5164.5994832041342</v>
      </c>
      <c r="CK217" s="371">
        <f t="shared" si="299"/>
        <v>4818.2571428571428</v>
      </c>
      <c r="CL217" s="370">
        <f t="shared" si="300"/>
        <v>0</v>
      </c>
      <c r="CM217" s="371">
        <f t="shared" si="301"/>
        <v>0</v>
      </c>
      <c r="CN217" s="372">
        <f t="shared" si="302"/>
        <v>0</v>
      </c>
      <c r="CO217" s="371">
        <f t="shared" si="303"/>
        <v>0</v>
      </c>
      <c r="CP217" s="372">
        <f t="shared" si="304"/>
        <v>0</v>
      </c>
      <c r="CQ217" s="371">
        <f t="shared" si="305"/>
        <v>0</v>
      </c>
      <c r="CR217" s="372">
        <f t="shared" si="306"/>
        <v>0</v>
      </c>
      <c r="CS217" s="371">
        <f t="shared" si="307"/>
        <v>0</v>
      </c>
      <c r="CT217" s="372">
        <f t="shared" si="308"/>
        <v>0</v>
      </c>
      <c r="CU217" s="371">
        <f t="shared" si="309"/>
        <v>0</v>
      </c>
      <c r="CV217" s="372">
        <f t="shared" si="310"/>
        <v>46481.395348837206</v>
      </c>
      <c r="CW217" s="371">
        <f t="shared" si="311"/>
        <v>43364.314285714281</v>
      </c>
      <c r="CX217" s="372">
        <f t="shared" si="312"/>
        <v>46481.395348837206</v>
      </c>
      <c r="CY217" s="371">
        <f t="shared" si="313"/>
        <v>43364.314285714281</v>
      </c>
      <c r="CZ217" s="370">
        <f t="shared" si="314"/>
        <v>0</v>
      </c>
      <c r="DA217" s="371">
        <f t="shared" si="315"/>
        <v>0</v>
      </c>
      <c r="DB217" s="372">
        <f t="shared" si="316"/>
        <v>0</v>
      </c>
      <c r="DC217" s="371">
        <f t="shared" si="317"/>
        <v>0</v>
      </c>
      <c r="DD217" s="372">
        <f t="shared" si="318"/>
        <v>0</v>
      </c>
      <c r="DE217" s="371">
        <f t="shared" si="319"/>
        <v>0</v>
      </c>
      <c r="DF217" s="372">
        <f t="shared" si="320"/>
        <v>0</v>
      </c>
      <c r="DG217" s="371">
        <f t="shared" si="321"/>
        <v>0</v>
      </c>
      <c r="DH217" s="372">
        <f t="shared" si="322"/>
        <v>0</v>
      </c>
      <c r="DI217" s="371">
        <f t="shared" si="323"/>
        <v>0</v>
      </c>
      <c r="DJ217" s="372">
        <f t="shared" si="324"/>
        <v>43</v>
      </c>
      <c r="DK217" s="371">
        <f t="shared" si="325"/>
        <v>46</v>
      </c>
      <c r="DL217" s="372">
        <f t="shared" si="326"/>
        <v>43</v>
      </c>
      <c r="DM217" s="371">
        <f t="shared" si="327"/>
        <v>46</v>
      </c>
      <c r="DN217" s="370">
        <f t="shared" si="328"/>
        <v>0</v>
      </c>
      <c r="DO217" s="371">
        <f t="shared" si="329"/>
        <v>0</v>
      </c>
      <c r="DP217" s="372">
        <f t="shared" si="330"/>
        <v>0</v>
      </c>
      <c r="DQ217" s="371">
        <f t="shared" si="331"/>
        <v>0</v>
      </c>
      <c r="DR217" s="372">
        <f t="shared" si="332"/>
        <v>0</v>
      </c>
      <c r="DS217" s="371">
        <f t="shared" si="333"/>
        <v>0</v>
      </c>
      <c r="DT217" s="372">
        <f t="shared" si="334"/>
        <v>0</v>
      </c>
      <c r="DU217" s="371">
        <f t="shared" si="335"/>
        <v>0</v>
      </c>
      <c r="DV217" s="372">
        <f t="shared" si="336"/>
        <v>0</v>
      </c>
      <c r="DW217" s="371">
        <f t="shared" si="337"/>
        <v>0</v>
      </c>
      <c r="DX217" s="372">
        <f t="shared" si="338"/>
        <v>1998699.9999999998</v>
      </c>
      <c r="DY217" s="371">
        <f t="shared" si="339"/>
        <v>1994758.4571428569</v>
      </c>
      <c r="DZ217" s="372">
        <f t="shared" si="340"/>
        <v>1998699.9999999998</v>
      </c>
      <c r="EA217" s="371">
        <f t="shared" si="341"/>
        <v>1994758.4571428569</v>
      </c>
    </row>
    <row r="218" spans="1:131">
      <c r="A218" s="443" t="s">
        <v>38</v>
      </c>
      <c r="B218" s="442" t="s">
        <v>416</v>
      </c>
      <c r="C218" s="433"/>
      <c r="D218" s="434">
        <v>207050</v>
      </c>
      <c r="E218" s="435">
        <v>10</v>
      </c>
      <c r="F218" s="419"/>
      <c r="G218" s="420"/>
      <c r="H218" s="419"/>
      <c r="I218" s="420"/>
      <c r="J218" s="419"/>
      <c r="K218" s="420"/>
      <c r="L218" s="419"/>
      <c r="M218" s="420"/>
      <c r="N218" s="419"/>
      <c r="O218" s="420"/>
      <c r="P218" s="419"/>
      <c r="Q218" s="420"/>
      <c r="R218" s="419"/>
      <c r="S218" s="420"/>
      <c r="T218" s="419"/>
      <c r="U218" s="420"/>
      <c r="V218" s="419"/>
      <c r="W218" s="420"/>
      <c r="X218" s="419"/>
      <c r="Y218" s="420"/>
      <c r="Z218" s="419"/>
      <c r="AA218" s="420"/>
      <c r="AB218" s="419"/>
      <c r="AC218" s="420"/>
      <c r="AD218" s="419"/>
      <c r="AE218" s="420"/>
      <c r="AF218" s="419"/>
      <c r="AG218" s="420"/>
      <c r="AH218" s="419"/>
      <c r="AI218" s="420"/>
      <c r="AJ218" s="419"/>
      <c r="AK218" s="420"/>
      <c r="AL218" s="419"/>
      <c r="AM218" s="420"/>
      <c r="AN218" s="419"/>
      <c r="AO218" s="420"/>
      <c r="AP218" s="419"/>
      <c r="AQ218" s="420"/>
      <c r="AR218" s="419"/>
      <c r="AS218" s="420"/>
      <c r="AT218" s="419">
        <v>39</v>
      </c>
      <c r="AU218" s="420">
        <v>43</v>
      </c>
      <c r="AV218" s="419"/>
      <c r="AW218" s="420"/>
      <c r="AX218" s="419">
        <v>0</v>
      </c>
      <c r="AY218" s="420">
        <v>0</v>
      </c>
      <c r="AZ218" s="419"/>
      <c r="BA218" s="421"/>
      <c r="BB218" s="422"/>
      <c r="BC218" s="420"/>
      <c r="BD218" s="419"/>
      <c r="BE218" s="420"/>
      <c r="BF218" s="419"/>
      <c r="BG218" s="420"/>
      <c r="BH218" s="419"/>
      <c r="BI218" s="420"/>
      <c r="BJ218" s="419"/>
      <c r="BK218" s="420"/>
      <c r="BL218" s="419">
        <v>1686906</v>
      </c>
      <c r="BM218" s="423">
        <v>1827973</v>
      </c>
      <c r="BN218" s="370">
        <f t="shared" si="276"/>
        <v>0</v>
      </c>
      <c r="BO218" s="371">
        <f t="shared" si="277"/>
        <v>0</v>
      </c>
      <c r="BP218" s="372">
        <f t="shared" si="278"/>
        <v>0</v>
      </c>
      <c r="BQ218" s="371">
        <f t="shared" si="279"/>
        <v>0</v>
      </c>
      <c r="BR218" s="372">
        <f t="shared" si="280"/>
        <v>0</v>
      </c>
      <c r="BS218" s="371">
        <f t="shared" si="281"/>
        <v>0</v>
      </c>
      <c r="BT218" s="372">
        <f t="shared" si="282"/>
        <v>0</v>
      </c>
      <c r="BU218" s="371">
        <f t="shared" si="283"/>
        <v>0</v>
      </c>
      <c r="BV218" s="372">
        <f t="shared" si="284"/>
        <v>0</v>
      </c>
      <c r="BW218" s="371">
        <f t="shared" si="285"/>
        <v>0</v>
      </c>
      <c r="BX218" s="372">
        <f t="shared" si="286"/>
        <v>351</v>
      </c>
      <c r="BY218" s="371">
        <f t="shared" si="287"/>
        <v>387</v>
      </c>
      <c r="BZ218" s="370">
        <f t="shared" si="288"/>
        <v>0</v>
      </c>
      <c r="CA218" s="371">
        <f t="shared" si="289"/>
        <v>0</v>
      </c>
      <c r="CB218" s="372">
        <f t="shared" si="290"/>
        <v>0</v>
      </c>
      <c r="CC218" s="371">
        <f t="shared" si="291"/>
        <v>0</v>
      </c>
      <c r="CD218" s="372">
        <f t="shared" si="292"/>
        <v>0</v>
      </c>
      <c r="CE218" s="371">
        <f t="shared" si="293"/>
        <v>0</v>
      </c>
      <c r="CF218" s="372">
        <f t="shared" si="294"/>
        <v>0</v>
      </c>
      <c r="CG218" s="371">
        <f t="shared" si="295"/>
        <v>0</v>
      </c>
      <c r="CH218" s="372">
        <f t="shared" si="296"/>
        <v>0</v>
      </c>
      <c r="CI218" s="371">
        <f t="shared" si="297"/>
        <v>0</v>
      </c>
      <c r="CJ218" s="372">
        <f t="shared" si="298"/>
        <v>4806</v>
      </c>
      <c r="CK218" s="371">
        <f t="shared" si="299"/>
        <v>4723.4444444444443</v>
      </c>
      <c r="CL218" s="370">
        <f t="shared" si="300"/>
        <v>0</v>
      </c>
      <c r="CM218" s="371">
        <f t="shared" si="301"/>
        <v>0</v>
      </c>
      <c r="CN218" s="372">
        <f t="shared" si="302"/>
        <v>0</v>
      </c>
      <c r="CO218" s="371">
        <f t="shared" si="303"/>
        <v>0</v>
      </c>
      <c r="CP218" s="372">
        <f t="shared" si="304"/>
        <v>0</v>
      </c>
      <c r="CQ218" s="371">
        <f t="shared" si="305"/>
        <v>0</v>
      </c>
      <c r="CR218" s="372">
        <f t="shared" si="306"/>
        <v>0</v>
      </c>
      <c r="CS218" s="371">
        <f t="shared" si="307"/>
        <v>0</v>
      </c>
      <c r="CT218" s="372">
        <f t="shared" si="308"/>
        <v>0</v>
      </c>
      <c r="CU218" s="371">
        <f t="shared" si="309"/>
        <v>0</v>
      </c>
      <c r="CV218" s="372">
        <f t="shared" si="310"/>
        <v>43254</v>
      </c>
      <c r="CW218" s="371">
        <f t="shared" si="311"/>
        <v>42511</v>
      </c>
      <c r="CX218" s="372">
        <f t="shared" si="312"/>
        <v>43254</v>
      </c>
      <c r="CY218" s="371">
        <f t="shared" si="313"/>
        <v>42511</v>
      </c>
      <c r="CZ218" s="370">
        <f t="shared" si="314"/>
        <v>0</v>
      </c>
      <c r="DA218" s="371">
        <f t="shared" si="315"/>
        <v>0</v>
      </c>
      <c r="DB218" s="372">
        <f t="shared" si="316"/>
        <v>0</v>
      </c>
      <c r="DC218" s="371">
        <f t="shared" si="317"/>
        <v>0</v>
      </c>
      <c r="DD218" s="372">
        <f t="shared" si="318"/>
        <v>0</v>
      </c>
      <c r="DE218" s="371">
        <f t="shared" si="319"/>
        <v>0</v>
      </c>
      <c r="DF218" s="372">
        <f t="shared" si="320"/>
        <v>0</v>
      </c>
      <c r="DG218" s="371">
        <f t="shared" si="321"/>
        <v>0</v>
      </c>
      <c r="DH218" s="372">
        <f t="shared" si="322"/>
        <v>0</v>
      </c>
      <c r="DI218" s="371">
        <f t="shared" si="323"/>
        <v>0</v>
      </c>
      <c r="DJ218" s="372">
        <f t="shared" si="324"/>
        <v>39</v>
      </c>
      <c r="DK218" s="371">
        <f t="shared" si="325"/>
        <v>43</v>
      </c>
      <c r="DL218" s="372">
        <f t="shared" si="326"/>
        <v>39</v>
      </c>
      <c r="DM218" s="371">
        <f t="shared" si="327"/>
        <v>43</v>
      </c>
      <c r="DN218" s="370">
        <f t="shared" si="328"/>
        <v>0</v>
      </c>
      <c r="DO218" s="371">
        <f t="shared" si="329"/>
        <v>0</v>
      </c>
      <c r="DP218" s="372">
        <f t="shared" si="330"/>
        <v>0</v>
      </c>
      <c r="DQ218" s="371">
        <f t="shared" si="331"/>
        <v>0</v>
      </c>
      <c r="DR218" s="372">
        <f t="shared" si="332"/>
        <v>0</v>
      </c>
      <c r="DS218" s="371">
        <f t="shared" si="333"/>
        <v>0</v>
      </c>
      <c r="DT218" s="372">
        <f t="shared" si="334"/>
        <v>0</v>
      </c>
      <c r="DU218" s="371">
        <f t="shared" si="335"/>
        <v>0</v>
      </c>
      <c r="DV218" s="372">
        <f t="shared" si="336"/>
        <v>0</v>
      </c>
      <c r="DW218" s="371">
        <f t="shared" si="337"/>
        <v>0</v>
      </c>
      <c r="DX218" s="372">
        <f t="shared" si="338"/>
        <v>1686906</v>
      </c>
      <c r="DY218" s="371">
        <f t="shared" si="339"/>
        <v>1827973</v>
      </c>
      <c r="DZ218" s="372">
        <f t="shared" si="340"/>
        <v>1686906</v>
      </c>
      <c r="EA218" s="371">
        <f t="shared" si="341"/>
        <v>1827973</v>
      </c>
    </row>
    <row r="219" spans="1:131">
      <c r="A219" s="443" t="s">
        <v>38</v>
      </c>
      <c r="B219" s="432" t="s">
        <v>417</v>
      </c>
      <c r="C219" s="433"/>
      <c r="D219" s="434">
        <v>207236</v>
      </c>
      <c r="E219" s="435">
        <v>10</v>
      </c>
      <c r="F219" s="419"/>
      <c r="G219" s="420"/>
      <c r="H219" s="419"/>
      <c r="I219" s="420"/>
      <c r="J219" s="419"/>
      <c r="K219" s="420"/>
      <c r="L219" s="419"/>
      <c r="M219" s="420"/>
      <c r="N219" s="419"/>
      <c r="O219" s="420"/>
      <c r="P219" s="419"/>
      <c r="Q219" s="420"/>
      <c r="R219" s="419"/>
      <c r="S219" s="420"/>
      <c r="T219" s="419"/>
      <c r="U219" s="420"/>
      <c r="V219" s="419"/>
      <c r="W219" s="420"/>
      <c r="X219" s="419"/>
      <c r="Y219" s="420"/>
      <c r="Z219" s="419"/>
      <c r="AA219" s="420"/>
      <c r="AB219" s="419"/>
      <c r="AC219" s="420"/>
      <c r="AD219" s="419"/>
      <c r="AE219" s="420"/>
      <c r="AF219" s="419"/>
      <c r="AG219" s="420"/>
      <c r="AH219" s="419"/>
      <c r="AI219" s="420"/>
      <c r="AJ219" s="419"/>
      <c r="AK219" s="420"/>
      <c r="AL219" s="419"/>
      <c r="AM219" s="420"/>
      <c r="AN219" s="419"/>
      <c r="AO219" s="420"/>
      <c r="AP219" s="419"/>
      <c r="AQ219" s="420"/>
      <c r="AR219" s="419"/>
      <c r="AS219" s="420"/>
      <c r="AT219" s="419">
        <v>49</v>
      </c>
      <c r="AU219" s="420">
        <v>44</v>
      </c>
      <c r="AV219" s="419"/>
      <c r="AW219" s="420"/>
      <c r="AX219" s="419">
        <v>8</v>
      </c>
      <c r="AY219" s="420">
        <v>13</v>
      </c>
      <c r="AZ219" s="419"/>
      <c r="BA219" s="421"/>
      <c r="BB219" s="422"/>
      <c r="BC219" s="420"/>
      <c r="BD219" s="419"/>
      <c r="BE219" s="420"/>
      <c r="BF219" s="419"/>
      <c r="BG219" s="420"/>
      <c r="BH219" s="419"/>
      <c r="BI219" s="420"/>
      <c r="BJ219" s="419"/>
      <c r="BK219" s="420"/>
      <c r="BL219" s="419">
        <v>2621886</v>
      </c>
      <c r="BM219" s="423">
        <v>2648962</v>
      </c>
      <c r="BN219" s="370">
        <f t="shared" si="276"/>
        <v>0</v>
      </c>
      <c r="BO219" s="371">
        <f t="shared" si="277"/>
        <v>0</v>
      </c>
      <c r="BP219" s="372">
        <f t="shared" si="278"/>
        <v>0</v>
      </c>
      <c r="BQ219" s="371">
        <f t="shared" si="279"/>
        <v>0</v>
      </c>
      <c r="BR219" s="372">
        <f t="shared" si="280"/>
        <v>0</v>
      </c>
      <c r="BS219" s="371">
        <f t="shared" si="281"/>
        <v>0</v>
      </c>
      <c r="BT219" s="372">
        <f t="shared" si="282"/>
        <v>0</v>
      </c>
      <c r="BU219" s="371">
        <f t="shared" si="283"/>
        <v>0</v>
      </c>
      <c r="BV219" s="372">
        <f t="shared" si="284"/>
        <v>0</v>
      </c>
      <c r="BW219" s="371">
        <f t="shared" si="285"/>
        <v>0</v>
      </c>
      <c r="BX219" s="372">
        <f t="shared" si="286"/>
        <v>529</v>
      </c>
      <c r="BY219" s="371">
        <f t="shared" si="287"/>
        <v>539</v>
      </c>
      <c r="BZ219" s="370">
        <f t="shared" si="288"/>
        <v>0</v>
      </c>
      <c r="CA219" s="371">
        <f t="shared" si="289"/>
        <v>0</v>
      </c>
      <c r="CB219" s="372">
        <f t="shared" si="290"/>
        <v>0</v>
      </c>
      <c r="CC219" s="371">
        <f t="shared" si="291"/>
        <v>0</v>
      </c>
      <c r="CD219" s="372">
        <f t="shared" si="292"/>
        <v>0</v>
      </c>
      <c r="CE219" s="371">
        <f t="shared" si="293"/>
        <v>0</v>
      </c>
      <c r="CF219" s="372">
        <f t="shared" si="294"/>
        <v>0</v>
      </c>
      <c r="CG219" s="371">
        <f t="shared" si="295"/>
        <v>0</v>
      </c>
      <c r="CH219" s="372">
        <f t="shared" si="296"/>
        <v>0</v>
      </c>
      <c r="CI219" s="371">
        <f t="shared" si="297"/>
        <v>0</v>
      </c>
      <c r="CJ219" s="372">
        <f t="shared" si="298"/>
        <v>4956.3062381852551</v>
      </c>
      <c r="CK219" s="371">
        <f t="shared" si="299"/>
        <v>4914.5862708719851</v>
      </c>
      <c r="CL219" s="370">
        <f t="shared" si="300"/>
        <v>0</v>
      </c>
      <c r="CM219" s="371">
        <f t="shared" si="301"/>
        <v>0</v>
      </c>
      <c r="CN219" s="372">
        <f t="shared" si="302"/>
        <v>0</v>
      </c>
      <c r="CO219" s="371">
        <f t="shared" si="303"/>
        <v>0</v>
      </c>
      <c r="CP219" s="372">
        <f t="shared" si="304"/>
        <v>0</v>
      </c>
      <c r="CQ219" s="371">
        <f t="shared" si="305"/>
        <v>0</v>
      </c>
      <c r="CR219" s="372">
        <f t="shared" si="306"/>
        <v>0</v>
      </c>
      <c r="CS219" s="371">
        <f t="shared" si="307"/>
        <v>0</v>
      </c>
      <c r="CT219" s="372">
        <f t="shared" si="308"/>
        <v>0</v>
      </c>
      <c r="CU219" s="371">
        <f t="shared" si="309"/>
        <v>0</v>
      </c>
      <c r="CV219" s="372">
        <f t="shared" si="310"/>
        <v>44606.756143667299</v>
      </c>
      <c r="CW219" s="371">
        <f t="shared" si="311"/>
        <v>44231.276437847868</v>
      </c>
      <c r="CX219" s="372">
        <f t="shared" si="312"/>
        <v>44606.756143667299</v>
      </c>
      <c r="CY219" s="371">
        <f t="shared" si="313"/>
        <v>44231.276437847868</v>
      </c>
      <c r="CZ219" s="370">
        <f t="shared" si="314"/>
        <v>0</v>
      </c>
      <c r="DA219" s="371">
        <f t="shared" si="315"/>
        <v>0</v>
      </c>
      <c r="DB219" s="372">
        <f t="shared" si="316"/>
        <v>0</v>
      </c>
      <c r="DC219" s="371">
        <f t="shared" si="317"/>
        <v>0</v>
      </c>
      <c r="DD219" s="372">
        <f t="shared" si="318"/>
        <v>0</v>
      </c>
      <c r="DE219" s="371">
        <f t="shared" si="319"/>
        <v>0</v>
      </c>
      <c r="DF219" s="372">
        <f t="shared" si="320"/>
        <v>0</v>
      </c>
      <c r="DG219" s="371">
        <f t="shared" si="321"/>
        <v>0</v>
      </c>
      <c r="DH219" s="372">
        <f t="shared" si="322"/>
        <v>0</v>
      </c>
      <c r="DI219" s="371">
        <f t="shared" si="323"/>
        <v>0</v>
      </c>
      <c r="DJ219" s="372">
        <f t="shared" si="324"/>
        <v>57</v>
      </c>
      <c r="DK219" s="371">
        <f t="shared" si="325"/>
        <v>57</v>
      </c>
      <c r="DL219" s="372">
        <f t="shared" si="326"/>
        <v>57</v>
      </c>
      <c r="DM219" s="371">
        <f t="shared" si="327"/>
        <v>57</v>
      </c>
      <c r="DN219" s="370">
        <f t="shared" si="328"/>
        <v>0</v>
      </c>
      <c r="DO219" s="371">
        <f t="shared" si="329"/>
        <v>0</v>
      </c>
      <c r="DP219" s="372">
        <f t="shared" si="330"/>
        <v>0</v>
      </c>
      <c r="DQ219" s="371">
        <f t="shared" si="331"/>
        <v>0</v>
      </c>
      <c r="DR219" s="372">
        <f t="shared" si="332"/>
        <v>0</v>
      </c>
      <c r="DS219" s="371">
        <f t="shared" si="333"/>
        <v>0</v>
      </c>
      <c r="DT219" s="372">
        <f t="shared" si="334"/>
        <v>0</v>
      </c>
      <c r="DU219" s="371">
        <f t="shared" si="335"/>
        <v>0</v>
      </c>
      <c r="DV219" s="372">
        <f t="shared" si="336"/>
        <v>0</v>
      </c>
      <c r="DW219" s="371">
        <f t="shared" si="337"/>
        <v>0</v>
      </c>
      <c r="DX219" s="372">
        <f t="shared" si="338"/>
        <v>2542585.1001890362</v>
      </c>
      <c r="DY219" s="371">
        <f t="shared" si="339"/>
        <v>2521182.7569573284</v>
      </c>
      <c r="DZ219" s="372">
        <f t="shared" si="340"/>
        <v>2542585.1001890362</v>
      </c>
      <c r="EA219" s="371">
        <f t="shared" si="341"/>
        <v>2521182.7569573284</v>
      </c>
    </row>
    <row r="220" spans="1:131">
      <c r="A220" s="443" t="s">
        <v>38</v>
      </c>
      <c r="B220" s="442" t="s">
        <v>418</v>
      </c>
      <c r="C220" s="433"/>
      <c r="D220" s="434">
        <v>207290</v>
      </c>
      <c r="E220" s="435">
        <v>10</v>
      </c>
      <c r="F220" s="419"/>
      <c r="G220" s="420"/>
      <c r="H220" s="419"/>
      <c r="I220" s="420"/>
      <c r="J220" s="419"/>
      <c r="K220" s="420"/>
      <c r="L220" s="419"/>
      <c r="M220" s="420"/>
      <c r="N220" s="419"/>
      <c r="O220" s="420"/>
      <c r="P220" s="419"/>
      <c r="Q220" s="420"/>
      <c r="R220" s="419"/>
      <c r="S220" s="420"/>
      <c r="T220" s="419"/>
      <c r="U220" s="420"/>
      <c r="V220" s="419"/>
      <c r="W220" s="420"/>
      <c r="X220" s="419"/>
      <c r="Y220" s="420"/>
      <c r="Z220" s="419"/>
      <c r="AA220" s="420"/>
      <c r="AB220" s="419"/>
      <c r="AC220" s="420"/>
      <c r="AD220" s="419"/>
      <c r="AE220" s="420"/>
      <c r="AF220" s="419"/>
      <c r="AG220" s="420"/>
      <c r="AH220" s="419"/>
      <c r="AI220" s="420"/>
      <c r="AJ220" s="419"/>
      <c r="AK220" s="420"/>
      <c r="AL220" s="419"/>
      <c r="AM220" s="420"/>
      <c r="AN220" s="419"/>
      <c r="AO220" s="420"/>
      <c r="AP220" s="419"/>
      <c r="AQ220" s="420"/>
      <c r="AR220" s="419"/>
      <c r="AS220" s="420"/>
      <c r="AT220" s="419">
        <v>61</v>
      </c>
      <c r="AU220" s="420">
        <v>60</v>
      </c>
      <c r="AV220" s="419"/>
      <c r="AW220" s="420"/>
      <c r="AX220" s="419"/>
      <c r="AY220" s="420">
        <v>0</v>
      </c>
      <c r="AZ220" s="419"/>
      <c r="BA220" s="421"/>
      <c r="BB220" s="422"/>
      <c r="BC220" s="420"/>
      <c r="BD220" s="419"/>
      <c r="BE220" s="420"/>
      <c r="BF220" s="419"/>
      <c r="BG220" s="420"/>
      <c r="BH220" s="419"/>
      <c r="BI220" s="420"/>
      <c r="BJ220" s="419"/>
      <c r="BK220" s="420"/>
      <c r="BL220" s="419">
        <v>2749758</v>
      </c>
      <c r="BM220" s="423">
        <v>2751300</v>
      </c>
      <c r="BN220" s="370">
        <f t="shared" si="276"/>
        <v>0</v>
      </c>
      <c r="BO220" s="371">
        <f t="shared" si="277"/>
        <v>0</v>
      </c>
      <c r="BP220" s="372">
        <f t="shared" si="278"/>
        <v>0</v>
      </c>
      <c r="BQ220" s="371">
        <f t="shared" si="279"/>
        <v>0</v>
      </c>
      <c r="BR220" s="372">
        <f t="shared" si="280"/>
        <v>0</v>
      </c>
      <c r="BS220" s="371">
        <f t="shared" si="281"/>
        <v>0</v>
      </c>
      <c r="BT220" s="372">
        <f t="shared" si="282"/>
        <v>0</v>
      </c>
      <c r="BU220" s="371">
        <f t="shared" si="283"/>
        <v>0</v>
      </c>
      <c r="BV220" s="372">
        <f t="shared" si="284"/>
        <v>0</v>
      </c>
      <c r="BW220" s="371">
        <f t="shared" si="285"/>
        <v>0</v>
      </c>
      <c r="BX220" s="372">
        <f t="shared" si="286"/>
        <v>549</v>
      </c>
      <c r="BY220" s="371">
        <f t="shared" si="287"/>
        <v>540</v>
      </c>
      <c r="BZ220" s="370">
        <f t="shared" si="288"/>
        <v>0</v>
      </c>
      <c r="CA220" s="371">
        <f t="shared" si="289"/>
        <v>0</v>
      </c>
      <c r="CB220" s="372">
        <f t="shared" si="290"/>
        <v>0</v>
      </c>
      <c r="CC220" s="371">
        <f t="shared" si="291"/>
        <v>0</v>
      </c>
      <c r="CD220" s="372">
        <f t="shared" si="292"/>
        <v>0</v>
      </c>
      <c r="CE220" s="371">
        <f t="shared" si="293"/>
        <v>0</v>
      </c>
      <c r="CF220" s="372">
        <f t="shared" si="294"/>
        <v>0</v>
      </c>
      <c r="CG220" s="371">
        <f t="shared" si="295"/>
        <v>0</v>
      </c>
      <c r="CH220" s="372">
        <f t="shared" si="296"/>
        <v>0</v>
      </c>
      <c r="CI220" s="371">
        <f t="shared" si="297"/>
        <v>0</v>
      </c>
      <c r="CJ220" s="372">
        <f t="shared" si="298"/>
        <v>5008.666666666667</v>
      </c>
      <c r="CK220" s="371">
        <f t="shared" si="299"/>
        <v>5095</v>
      </c>
      <c r="CL220" s="370">
        <f t="shared" si="300"/>
        <v>0</v>
      </c>
      <c r="CM220" s="371">
        <f t="shared" si="301"/>
        <v>0</v>
      </c>
      <c r="CN220" s="372">
        <f t="shared" si="302"/>
        <v>0</v>
      </c>
      <c r="CO220" s="371">
        <f t="shared" si="303"/>
        <v>0</v>
      </c>
      <c r="CP220" s="372">
        <f t="shared" si="304"/>
        <v>0</v>
      </c>
      <c r="CQ220" s="371">
        <f t="shared" si="305"/>
        <v>0</v>
      </c>
      <c r="CR220" s="372">
        <f t="shared" si="306"/>
        <v>0</v>
      </c>
      <c r="CS220" s="371">
        <f t="shared" si="307"/>
        <v>0</v>
      </c>
      <c r="CT220" s="372">
        <f t="shared" si="308"/>
        <v>0</v>
      </c>
      <c r="CU220" s="371">
        <f t="shared" si="309"/>
        <v>0</v>
      </c>
      <c r="CV220" s="372">
        <f t="shared" si="310"/>
        <v>45078</v>
      </c>
      <c r="CW220" s="371">
        <f t="shared" si="311"/>
        <v>45855</v>
      </c>
      <c r="CX220" s="372">
        <f t="shared" si="312"/>
        <v>45078</v>
      </c>
      <c r="CY220" s="371">
        <f t="shared" si="313"/>
        <v>45855</v>
      </c>
      <c r="CZ220" s="370">
        <f t="shared" si="314"/>
        <v>0</v>
      </c>
      <c r="DA220" s="371">
        <f t="shared" si="315"/>
        <v>0</v>
      </c>
      <c r="DB220" s="372">
        <f t="shared" si="316"/>
        <v>0</v>
      </c>
      <c r="DC220" s="371">
        <f t="shared" si="317"/>
        <v>0</v>
      </c>
      <c r="DD220" s="372">
        <f t="shared" si="318"/>
        <v>0</v>
      </c>
      <c r="DE220" s="371">
        <f t="shared" si="319"/>
        <v>0</v>
      </c>
      <c r="DF220" s="372">
        <f t="shared" si="320"/>
        <v>0</v>
      </c>
      <c r="DG220" s="371">
        <f t="shared" si="321"/>
        <v>0</v>
      </c>
      <c r="DH220" s="372">
        <f t="shared" si="322"/>
        <v>0</v>
      </c>
      <c r="DI220" s="371">
        <f t="shared" si="323"/>
        <v>0</v>
      </c>
      <c r="DJ220" s="372">
        <f t="shared" si="324"/>
        <v>61</v>
      </c>
      <c r="DK220" s="371">
        <f t="shared" si="325"/>
        <v>60</v>
      </c>
      <c r="DL220" s="372">
        <f t="shared" si="326"/>
        <v>61</v>
      </c>
      <c r="DM220" s="371">
        <f t="shared" si="327"/>
        <v>60</v>
      </c>
      <c r="DN220" s="370">
        <f t="shared" si="328"/>
        <v>0</v>
      </c>
      <c r="DO220" s="371">
        <f t="shared" si="329"/>
        <v>0</v>
      </c>
      <c r="DP220" s="372">
        <f t="shared" si="330"/>
        <v>0</v>
      </c>
      <c r="DQ220" s="371">
        <f t="shared" si="331"/>
        <v>0</v>
      </c>
      <c r="DR220" s="372">
        <f t="shared" si="332"/>
        <v>0</v>
      </c>
      <c r="DS220" s="371">
        <f t="shared" si="333"/>
        <v>0</v>
      </c>
      <c r="DT220" s="372">
        <f t="shared" si="334"/>
        <v>0</v>
      </c>
      <c r="DU220" s="371">
        <f t="shared" si="335"/>
        <v>0</v>
      </c>
      <c r="DV220" s="372">
        <f t="shared" si="336"/>
        <v>0</v>
      </c>
      <c r="DW220" s="371">
        <f t="shared" si="337"/>
        <v>0</v>
      </c>
      <c r="DX220" s="372">
        <f t="shared" si="338"/>
        <v>2749758</v>
      </c>
      <c r="DY220" s="371">
        <f t="shared" si="339"/>
        <v>2751300</v>
      </c>
      <c r="DZ220" s="372">
        <f t="shared" si="340"/>
        <v>2749758</v>
      </c>
      <c r="EA220" s="371">
        <f t="shared" si="341"/>
        <v>2751300</v>
      </c>
    </row>
    <row r="221" spans="1:131">
      <c r="A221" s="443" t="s">
        <v>38</v>
      </c>
      <c r="B221" s="442" t="s">
        <v>419</v>
      </c>
      <c r="C221" s="433"/>
      <c r="D221" s="434">
        <v>207069</v>
      </c>
      <c r="E221" s="435">
        <v>10</v>
      </c>
      <c r="F221" s="419"/>
      <c r="G221" s="420"/>
      <c r="H221" s="419"/>
      <c r="I221" s="420"/>
      <c r="J221" s="419"/>
      <c r="K221" s="420"/>
      <c r="L221" s="419"/>
      <c r="M221" s="420"/>
      <c r="N221" s="419"/>
      <c r="O221" s="420"/>
      <c r="P221" s="419"/>
      <c r="Q221" s="420"/>
      <c r="R221" s="419"/>
      <c r="S221" s="420"/>
      <c r="T221" s="419"/>
      <c r="U221" s="420"/>
      <c r="V221" s="419"/>
      <c r="W221" s="420"/>
      <c r="X221" s="419"/>
      <c r="Y221" s="420"/>
      <c r="Z221" s="419"/>
      <c r="AA221" s="420"/>
      <c r="AB221" s="419"/>
      <c r="AC221" s="420"/>
      <c r="AD221" s="419"/>
      <c r="AE221" s="420"/>
      <c r="AF221" s="419"/>
      <c r="AG221" s="420"/>
      <c r="AH221" s="419"/>
      <c r="AI221" s="420"/>
      <c r="AJ221" s="419"/>
      <c r="AK221" s="420"/>
      <c r="AL221" s="419"/>
      <c r="AM221" s="420"/>
      <c r="AN221" s="419"/>
      <c r="AO221" s="420"/>
      <c r="AP221" s="419"/>
      <c r="AQ221" s="420"/>
      <c r="AR221" s="419"/>
      <c r="AS221" s="420"/>
      <c r="AT221" s="419">
        <v>23</v>
      </c>
      <c r="AU221" s="420">
        <v>26</v>
      </c>
      <c r="AV221" s="419"/>
      <c r="AW221" s="420"/>
      <c r="AX221" s="419">
        <v>4</v>
      </c>
      <c r="AY221" s="420">
        <v>1</v>
      </c>
      <c r="AZ221" s="419"/>
      <c r="BA221" s="421"/>
      <c r="BB221" s="422"/>
      <c r="BC221" s="420"/>
      <c r="BD221" s="419"/>
      <c r="BE221" s="420"/>
      <c r="BF221" s="419"/>
      <c r="BG221" s="420"/>
      <c r="BH221" s="419"/>
      <c r="BI221" s="420"/>
      <c r="BJ221" s="419"/>
      <c r="BK221" s="420"/>
      <c r="BL221" s="419">
        <v>1092987</v>
      </c>
      <c r="BM221" s="423">
        <v>1167472</v>
      </c>
      <c r="BN221" s="370">
        <f t="shared" si="276"/>
        <v>0</v>
      </c>
      <c r="BO221" s="371">
        <f t="shared" si="277"/>
        <v>0</v>
      </c>
      <c r="BP221" s="372">
        <f t="shared" si="278"/>
        <v>0</v>
      </c>
      <c r="BQ221" s="371">
        <f t="shared" si="279"/>
        <v>0</v>
      </c>
      <c r="BR221" s="372">
        <f t="shared" si="280"/>
        <v>0</v>
      </c>
      <c r="BS221" s="371">
        <f t="shared" si="281"/>
        <v>0</v>
      </c>
      <c r="BT221" s="372">
        <f t="shared" si="282"/>
        <v>0</v>
      </c>
      <c r="BU221" s="371">
        <f t="shared" si="283"/>
        <v>0</v>
      </c>
      <c r="BV221" s="372">
        <f t="shared" si="284"/>
        <v>0</v>
      </c>
      <c r="BW221" s="371">
        <f t="shared" si="285"/>
        <v>0</v>
      </c>
      <c r="BX221" s="372">
        <f t="shared" si="286"/>
        <v>251</v>
      </c>
      <c r="BY221" s="371">
        <f t="shared" si="287"/>
        <v>245</v>
      </c>
      <c r="BZ221" s="370">
        <f t="shared" si="288"/>
        <v>0</v>
      </c>
      <c r="CA221" s="371">
        <f t="shared" si="289"/>
        <v>0</v>
      </c>
      <c r="CB221" s="372">
        <f t="shared" si="290"/>
        <v>0</v>
      </c>
      <c r="CC221" s="371">
        <f t="shared" si="291"/>
        <v>0</v>
      </c>
      <c r="CD221" s="372">
        <f t="shared" si="292"/>
        <v>0</v>
      </c>
      <c r="CE221" s="371">
        <f t="shared" si="293"/>
        <v>0</v>
      </c>
      <c r="CF221" s="372">
        <f t="shared" si="294"/>
        <v>0</v>
      </c>
      <c r="CG221" s="371">
        <f t="shared" si="295"/>
        <v>0</v>
      </c>
      <c r="CH221" s="372">
        <f t="shared" si="296"/>
        <v>0</v>
      </c>
      <c r="CI221" s="371">
        <f t="shared" si="297"/>
        <v>0</v>
      </c>
      <c r="CJ221" s="372">
        <f t="shared" si="298"/>
        <v>4354.5298804780878</v>
      </c>
      <c r="CK221" s="371">
        <f t="shared" si="299"/>
        <v>4765.1918367346934</v>
      </c>
      <c r="CL221" s="370">
        <f t="shared" si="300"/>
        <v>0</v>
      </c>
      <c r="CM221" s="371">
        <f t="shared" si="301"/>
        <v>0</v>
      </c>
      <c r="CN221" s="372">
        <f t="shared" si="302"/>
        <v>0</v>
      </c>
      <c r="CO221" s="371">
        <f t="shared" si="303"/>
        <v>0</v>
      </c>
      <c r="CP221" s="372">
        <f t="shared" si="304"/>
        <v>0</v>
      </c>
      <c r="CQ221" s="371">
        <f t="shared" si="305"/>
        <v>0</v>
      </c>
      <c r="CR221" s="372">
        <f t="shared" si="306"/>
        <v>0</v>
      </c>
      <c r="CS221" s="371">
        <f t="shared" si="307"/>
        <v>0</v>
      </c>
      <c r="CT221" s="372">
        <f t="shared" si="308"/>
        <v>0</v>
      </c>
      <c r="CU221" s="371">
        <f t="shared" si="309"/>
        <v>0</v>
      </c>
      <c r="CV221" s="372">
        <f t="shared" si="310"/>
        <v>39190.768924302793</v>
      </c>
      <c r="CW221" s="371">
        <f t="shared" si="311"/>
        <v>42886.726530612243</v>
      </c>
      <c r="CX221" s="372">
        <f t="shared" si="312"/>
        <v>39190.768924302793</v>
      </c>
      <c r="CY221" s="371">
        <f t="shared" si="313"/>
        <v>42886.726530612243</v>
      </c>
      <c r="CZ221" s="370">
        <f t="shared" si="314"/>
        <v>0</v>
      </c>
      <c r="DA221" s="371">
        <f t="shared" si="315"/>
        <v>0</v>
      </c>
      <c r="DB221" s="372">
        <f t="shared" si="316"/>
        <v>0</v>
      </c>
      <c r="DC221" s="371">
        <f t="shared" si="317"/>
        <v>0</v>
      </c>
      <c r="DD221" s="372">
        <f t="shared" si="318"/>
        <v>0</v>
      </c>
      <c r="DE221" s="371">
        <f t="shared" si="319"/>
        <v>0</v>
      </c>
      <c r="DF221" s="372">
        <f t="shared" si="320"/>
        <v>0</v>
      </c>
      <c r="DG221" s="371">
        <f t="shared" si="321"/>
        <v>0</v>
      </c>
      <c r="DH221" s="372">
        <f t="shared" si="322"/>
        <v>0</v>
      </c>
      <c r="DI221" s="371">
        <f t="shared" si="323"/>
        <v>0</v>
      </c>
      <c r="DJ221" s="372">
        <f t="shared" si="324"/>
        <v>27</v>
      </c>
      <c r="DK221" s="371">
        <f t="shared" si="325"/>
        <v>27</v>
      </c>
      <c r="DL221" s="372">
        <f t="shared" si="326"/>
        <v>27</v>
      </c>
      <c r="DM221" s="371">
        <f t="shared" si="327"/>
        <v>27</v>
      </c>
      <c r="DN221" s="370">
        <f t="shared" si="328"/>
        <v>0</v>
      </c>
      <c r="DO221" s="371">
        <f t="shared" si="329"/>
        <v>0</v>
      </c>
      <c r="DP221" s="372">
        <f t="shared" si="330"/>
        <v>0</v>
      </c>
      <c r="DQ221" s="371">
        <f t="shared" si="331"/>
        <v>0</v>
      </c>
      <c r="DR221" s="372">
        <f t="shared" si="332"/>
        <v>0</v>
      </c>
      <c r="DS221" s="371">
        <f t="shared" si="333"/>
        <v>0</v>
      </c>
      <c r="DT221" s="372">
        <f t="shared" si="334"/>
        <v>0</v>
      </c>
      <c r="DU221" s="371">
        <f t="shared" si="335"/>
        <v>0</v>
      </c>
      <c r="DV221" s="372">
        <f t="shared" si="336"/>
        <v>0</v>
      </c>
      <c r="DW221" s="371">
        <f t="shared" si="337"/>
        <v>0</v>
      </c>
      <c r="DX221" s="372">
        <f t="shared" si="338"/>
        <v>1058150.7609561754</v>
      </c>
      <c r="DY221" s="371">
        <f t="shared" si="339"/>
        <v>1157941.6163265305</v>
      </c>
      <c r="DZ221" s="372">
        <f t="shared" si="340"/>
        <v>1058150.7609561754</v>
      </c>
      <c r="EA221" s="371">
        <f t="shared" si="341"/>
        <v>1157941.6163265305</v>
      </c>
    </row>
    <row r="222" spans="1:131">
      <c r="A222" s="443" t="s">
        <v>38</v>
      </c>
      <c r="B222" s="442" t="s">
        <v>420</v>
      </c>
      <c r="C222" s="433"/>
      <c r="D222" s="434">
        <v>207740</v>
      </c>
      <c r="E222" s="435">
        <v>10</v>
      </c>
      <c r="F222" s="419"/>
      <c r="G222" s="420"/>
      <c r="H222" s="419"/>
      <c r="I222" s="420"/>
      <c r="J222" s="419"/>
      <c r="K222" s="420"/>
      <c r="L222" s="419"/>
      <c r="M222" s="420"/>
      <c r="N222" s="419"/>
      <c r="O222" s="420"/>
      <c r="P222" s="419"/>
      <c r="Q222" s="420"/>
      <c r="R222" s="419"/>
      <c r="S222" s="420"/>
      <c r="T222" s="419"/>
      <c r="U222" s="420"/>
      <c r="V222" s="419"/>
      <c r="W222" s="420"/>
      <c r="X222" s="419"/>
      <c r="Y222" s="420"/>
      <c r="Z222" s="419"/>
      <c r="AA222" s="420"/>
      <c r="AB222" s="419"/>
      <c r="AC222" s="420"/>
      <c r="AD222" s="419"/>
      <c r="AE222" s="420"/>
      <c r="AF222" s="419"/>
      <c r="AG222" s="420"/>
      <c r="AH222" s="419"/>
      <c r="AI222" s="420"/>
      <c r="AJ222" s="419"/>
      <c r="AK222" s="420"/>
      <c r="AL222" s="419"/>
      <c r="AM222" s="420"/>
      <c r="AN222" s="419"/>
      <c r="AO222" s="420"/>
      <c r="AP222" s="419"/>
      <c r="AQ222" s="420"/>
      <c r="AR222" s="419"/>
      <c r="AS222" s="420"/>
      <c r="AT222" s="419">
        <v>31</v>
      </c>
      <c r="AU222" s="420">
        <v>31</v>
      </c>
      <c r="AV222" s="419"/>
      <c r="AW222" s="420"/>
      <c r="AX222" s="419">
        <v>5</v>
      </c>
      <c r="AY222" s="420">
        <v>6</v>
      </c>
      <c r="AZ222" s="419"/>
      <c r="BA222" s="421"/>
      <c r="BB222" s="422"/>
      <c r="BC222" s="420"/>
      <c r="BD222" s="419"/>
      <c r="BE222" s="420"/>
      <c r="BF222" s="419"/>
      <c r="BG222" s="420"/>
      <c r="BH222" s="419"/>
      <c r="BI222" s="420"/>
      <c r="BJ222" s="419"/>
      <c r="BK222" s="420"/>
      <c r="BL222" s="419">
        <v>1572768</v>
      </c>
      <c r="BM222" s="423">
        <v>1524055</v>
      </c>
      <c r="BN222" s="370">
        <f t="shared" si="276"/>
        <v>0</v>
      </c>
      <c r="BO222" s="371">
        <f t="shared" si="277"/>
        <v>0</v>
      </c>
      <c r="BP222" s="372">
        <f t="shared" si="278"/>
        <v>0</v>
      </c>
      <c r="BQ222" s="371">
        <f t="shared" si="279"/>
        <v>0</v>
      </c>
      <c r="BR222" s="372">
        <f t="shared" si="280"/>
        <v>0</v>
      </c>
      <c r="BS222" s="371">
        <f t="shared" si="281"/>
        <v>0</v>
      </c>
      <c r="BT222" s="372">
        <f t="shared" si="282"/>
        <v>0</v>
      </c>
      <c r="BU222" s="371">
        <f t="shared" si="283"/>
        <v>0</v>
      </c>
      <c r="BV222" s="372">
        <f t="shared" si="284"/>
        <v>0</v>
      </c>
      <c r="BW222" s="371">
        <f t="shared" si="285"/>
        <v>0</v>
      </c>
      <c r="BX222" s="372">
        <f t="shared" si="286"/>
        <v>334</v>
      </c>
      <c r="BY222" s="371">
        <f t="shared" si="287"/>
        <v>345</v>
      </c>
      <c r="BZ222" s="370">
        <f t="shared" si="288"/>
        <v>0</v>
      </c>
      <c r="CA222" s="371">
        <f t="shared" si="289"/>
        <v>0</v>
      </c>
      <c r="CB222" s="372">
        <f t="shared" si="290"/>
        <v>0</v>
      </c>
      <c r="CC222" s="371">
        <f t="shared" si="291"/>
        <v>0</v>
      </c>
      <c r="CD222" s="372">
        <f t="shared" si="292"/>
        <v>0</v>
      </c>
      <c r="CE222" s="371">
        <f t="shared" si="293"/>
        <v>0</v>
      </c>
      <c r="CF222" s="372">
        <f t="shared" si="294"/>
        <v>0</v>
      </c>
      <c r="CG222" s="371">
        <f t="shared" si="295"/>
        <v>0</v>
      </c>
      <c r="CH222" s="372">
        <f t="shared" si="296"/>
        <v>0</v>
      </c>
      <c r="CI222" s="371">
        <f t="shared" si="297"/>
        <v>0</v>
      </c>
      <c r="CJ222" s="372">
        <f t="shared" si="298"/>
        <v>4708.8862275449101</v>
      </c>
      <c r="CK222" s="371">
        <f t="shared" si="299"/>
        <v>4417.550724637681</v>
      </c>
      <c r="CL222" s="370">
        <f t="shared" si="300"/>
        <v>0</v>
      </c>
      <c r="CM222" s="371">
        <f t="shared" si="301"/>
        <v>0</v>
      </c>
      <c r="CN222" s="372">
        <f t="shared" si="302"/>
        <v>0</v>
      </c>
      <c r="CO222" s="371">
        <f t="shared" si="303"/>
        <v>0</v>
      </c>
      <c r="CP222" s="372">
        <f t="shared" si="304"/>
        <v>0</v>
      </c>
      <c r="CQ222" s="371">
        <f t="shared" si="305"/>
        <v>0</v>
      </c>
      <c r="CR222" s="372">
        <f t="shared" si="306"/>
        <v>0</v>
      </c>
      <c r="CS222" s="371">
        <f t="shared" si="307"/>
        <v>0</v>
      </c>
      <c r="CT222" s="372">
        <f t="shared" si="308"/>
        <v>0</v>
      </c>
      <c r="CU222" s="371">
        <f t="shared" si="309"/>
        <v>0</v>
      </c>
      <c r="CV222" s="372">
        <f t="shared" si="310"/>
        <v>42379.976047904187</v>
      </c>
      <c r="CW222" s="371">
        <f t="shared" si="311"/>
        <v>39757.956521739128</v>
      </c>
      <c r="CX222" s="372">
        <f t="shared" si="312"/>
        <v>42379.976047904187</v>
      </c>
      <c r="CY222" s="371">
        <f t="shared" si="313"/>
        <v>39757.956521739128</v>
      </c>
      <c r="CZ222" s="370">
        <f t="shared" si="314"/>
        <v>0</v>
      </c>
      <c r="DA222" s="371">
        <f t="shared" si="315"/>
        <v>0</v>
      </c>
      <c r="DB222" s="372">
        <f t="shared" si="316"/>
        <v>0</v>
      </c>
      <c r="DC222" s="371">
        <f t="shared" si="317"/>
        <v>0</v>
      </c>
      <c r="DD222" s="372">
        <f t="shared" si="318"/>
        <v>0</v>
      </c>
      <c r="DE222" s="371">
        <f t="shared" si="319"/>
        <v>0</v>
      </c>
      <c r="DF222" s="372">
        <f t="shared" si="320"/>
        <v>0</v>
      </c>
      <c r="DG222" s="371">
        <f t="shared" si="321"/>
        <v>0</v>
      </c>
      <c r="DH222" s="372">
        <f t="shared" si="322"/>
        <v>0</v>
      </c>
      <c r="DI222" s="371">
        <f t="shared" si="323"/>
        <v>0</v>
      </c>
      <c r="DJ222" s="372">
        <f t="shared" si="324"/>
        <v>36</v>
      </c>
      <c r="DK222" s="371">
        <f t="shared" si="325"/>
        <v>37</v>
      </c>
      <c r="DL222" s="372">
        <f t="shared" si="326"/>
        <v>36</v>
      </c>
      <c r="DM222" s="371">
        <f t="shared" si="327"/>
        <v>37</v>
      </c>
      <c r="DN222" s="370">
        <f t="shared" si="328"/>
        <v>0</v>
      </c>
      <c r="DO222" s="371">
        <f t="shared" si="329"/>
        <v>0</v>
      </c>
      <c r="DP222" s="372">
        <f t="shared" si="330"/>
        <v>0</v>
      </c>
      <c r="DQ222" s="371">
        <f t="shared" si="331"/>
        <v>0</v>
      </c>
      <c r="DR222" s="372">
        <f t="shared" si="332"/>
        <v>0</v>
      </c>
      <c r="DS222" s="371">
        <f t="shared" si="333"/>
        <v>0</v>
      </c>
      <c r="DT222" s="372">
        <f t="shared" si="334"/>
        <v>0</v>
      </c>
      <c r="DU222" s="371">
        <f t="shared" si="335"/>
        <v>0</v>
      </c>
      <c r="DV222" s="372">
        <f t="shared" si="336"/>
        <v>0</v>
      </c>
      <c r="DW222" s="371">
        <f t="shared" si="337"/>
        <v>0</v>
      </c>
      <c r="DX222" s="372">
        <f t="shared" si="338"/>
        <v>1525679.1377245507</v>
      </c>
      <c r="DY222" s="371">
        <f t="shared" si="339"/>
        <v>1471044.3913043477</v>
      </c>
      <c r="DZ222" s="372">
        <f t="shared" si="340"/>
        <v>1525679.1377245507</v>
      </c>
      <c r="EA222" s="371">
        <f t="shared" si="341"/>
        <v>1471044.3913043477</v>
      </c>
    </row>
    <row r="223" spans="1:131">
      <c r="A223" s="443" t="s">
        <v>38</v>
      </c>
      <c r="B223" s="442" t="s">
        <v>421</v>
      </c>
      <c r="C223" s="433"/>
      <c r="D223" s="434">
        <v>208035</v>
      </c>
      <c r="E223" s="435">
        <v>10</v>
      </c>
      <c r="F223" s="419"/>
      <c r="G223" s="420"/>
      <c r="H223" s="419"/>
      <c r="I223" s="420"/>
      <c r="J223" s="419"/>
      <c r="K223" s="420"/>
      <c r="L223" s="419"/>
      <c r="M223" s="420"/>
      <c r="N223" s="419"/>
      <c r="O223" s="420"/>
      <c r="P223" s="419"/>
      <c r="Q223" s="420"/>
      <c r="R223" s="419"/>
      <c r="S223" s="420"/>
      <c r="T223" s="419"/>
      <c r="U223" s="420"/>
      <c r="V223" s="419"/>
      <c r="W223" s="420"/>
      <c r="X223" s="419"/>
      <c r="Y223" s="420"/>
      <c r="Z223" s="419"/>
      <c r="AA223" s="420"/>
      <c r="AB223" s="419"/>
      <c r="AC223" s="420"/>
      <c r="AD223" s="419"/>
      <c r="AE223" s="420"/>
      <c r="AF223" s="419"/>
      <c r="AG223" s="420"/>
      <c r="AH223" s="419"/>
      <c r="AI223" s="420"/>
      <c r="AJ223" s="419"/>
      <c r="AK223" s="420"/>
      <c r="AL223" s="419"/>
      <c r="AM223" s="420"/>
      <c r="AN223" s="419"/>
      <c r="AO223" s="420"/>
      <c r="AP223" s="419"/>
      <c r="AQ223" s="420"/>
      <c r="AR223" s="419"/>
      <c r="AS223" s="420"/>
      <c r="AT223" s="419">
        <v>38</v>
      </c>
      <c r="AU223" s="420">
        <v>33</v>
      </c>
      <c r="AV223" s="419"/>
      <c r="AW223" s="420"/>
      <c r="AX223" s="419">
        <v>3</v>
      </c>
      <c r="AY223" s="420">
        <v>4</v>
      </c>
      <c r="AZ223" s="419"/>
      <c r="BA223" s="421"/>
      <c r="BB223" s="422"/>
      <c r="BC223" s="420"/>
      <c r="BD223" s="419"/>
      <c r="BE223" s="420"/>
      <c r="BF223" s="419"/>
      <c r="BG223" s="420"/>
      <c r="BH223" s="419"/>
      <c r="BI223" s="420"/>
      <c r="BJ223" s="419"/>
      <c r="BK223" s="420"/>
      <c r="BL223" s="419">
        <v>1826058</v>
      </c>
      <c r="BM223" s="423">
        <v>1611974</v>
      </c>
      <c r="BN223" s="370">
        <f t="shared" si="276"/>
        <v>0</v>
      </c>
      <c r="BO223" s="371">
        <f t="shared" si="277"/>
        <v>0</v>
      </c>
      <c r="BP223" s="372">
        <f t="shared" si="278"/>
        <v>0</v>
      </c>
      <c r="BQ223" s="371">
        <f t="shared" si="279"/>
        <v>0</v>
      </c>
      <c r="BR223" s="372">
        <f t="shared" si="280"/>
        <v>0</v>
      </c>
      <c r="BS223" s="371">
        <f t="shared" si="281"/>
        <v>0</v>
      </c>
      <c r="BT223" s="372">
        <f t="shared" si="282"/>
        <v>0</v>
      </c>
      <c r="BU223" s="371">
        <f t="shared" si="283"/>
        <v>0</v>
      </c>
      <c r="BV223" s="372">
        <f t="shared" si="284"/>
        <v>0</v>
      </c>
      <c r="BW223" s="371">
        <f t="shared" si="285"/>
        <v>0</v>
      </c>
      <c r="BX223" s="372">
        <f t="shared" si="286"/>
        <v>375</v>
      </c>
      <c r="BY223" s="371">
        <f t="shared" si="287"/>
        <v>341</v>
      </c>
      <c r="BZ223" s="370">
        <f t="shared" si="288"/>
        <v>0</v>
      </c>
      <c r="CA223" s="371">
        <f t="shared" si="289"/>
        <v>0</v>
      </c>
      <c r="CB223" s="372">
        <f t="shared" si="290"/>
        <v>0</v>
      </c>
      <c r="CC223" s="371">
        <f t="shared" si="291"/>
        <v>0</v>
      </c>
      <c r="CD223" s="372">
        <f t="shared" si="292"/>
        <v>0</v>
      </c>
      <c r="CE223" s="371">
        <f t="shared" si="293"/>
        <v>0</v>
      </c>
      <c r="CF223" s="372">
        <f t="shared" si="294"/>
        <v>0</v>
      </c>
      <c r="CG223" s="371">
        <f t="shared" si="295"/>
        <v>0</v>
      </c>
      <c r="CH223" s="372">
        <f t="shared" si="296"/>
        <v>0</v>
      </c>
      <c r="CI223" s="371">
        <f t="shared" si="297"/>
        <v>0</v>
      </c>
      <c r="CJ223" s="372">
        <f t="shared" si="298"/>
        <v>4869.4880000000003</v>
      </c>
      <c r="CK223" s="371">
        <f t="shared" si="299"/>
        <v>4727.1964809384162</v>
      </c>
      <c r="CL223" s="370">
        <f t="shared" si="300"/>
        <v>0</v>
      </c>
      <c r="CM223" s="371">
        <f t="shared" si="301"/>
        <v>0</v>
      </c>
      <c r="CN223" s="372">
        <f t="shared" si="302"/>
        <v>0</v>
      </c>
      <c r="CO223" s="371">
        <f t="shared" si="303"/>
        <v>0</v>
      </c>
      <c r="CP223" s="372">
        <f t="shared" si="304"/>
        <v>0</v>
      </c>
      <c r="CQ223" s="371">
        <f t="shared" si="305"/>
        <v>0</v>
      </c>
      <c r="CR223" s="372">
        <f t="shared" si="306"/>
        <v>0</v>
      </c>
      <c r="CS223" s="371">
        <f t="shared" si="307"/>
        <v>0</v>
      </c>
      <c r="CT223" s="372">
        <f t="shared" si="308"/>
        <v>0</v>
      </c>
      <c r="CU223" s="371">
        <f t="shared" si="309"/>
        <v>0</v>
      </c>
      <c r="CV223" s="372">
        <f t="shared" si="310"/>
        <v>43825.392</v>
      </c>
      <c r="CW223" s="371">
        <f t="shared" si="311"/>
        <v>42544.768328445745</v>
      </c>
      <c r="CX223" s="372">
        <f t="shared" si="312"/>
        <v>43825.392</v>
      </c>
      <c r="CY223" s="371">
        <f t="shared" si="313"/>
        <v>42544.768328445745</v>
      </c>
      <c r="CZ223" s="370">
        <f t="shared" si="314"/>
        <v>0</v>
      </c>
      <c r="DA223" s="371">
        <f t="shared" si="315"/>
        <v>0</v>
      </c>
      <c r="DB223" s="372">
        <f t="shared" si="316"/>
        <v>0</v>
      </c>
      <c r="DC223" s="371">
        <f t="shared" si="317"/>
        <v>0</v>
      </c>
      <c r="DD223" s="372">
        <f t="shared" si="318"/>
        <v>0</v>
      </c>
      <c r="DE223" s="371">
        <f t="shared" si="319"/>
        <v>0</v>
      </c>
      <c r="DF223" s="372">
        <f t="shared" si="320"/>
        <v>0</v>
      </c>
      <c r="DG223" s="371">
        <f t="shared" si="321"/>
        <v>0</v>
      </c>
      <c r="DH223" s="372">
        <f t="shared" si="322"/>
        <v>0</v>
      </c>
      <c r="DI223" s="371">
        <f t="shared" si="323"/>
        <v>0</v>
      </c>
      <c r="DJ223" s="372">
        <f t="shared" si="324"/>
        <v>41</v>
      </c>
      <c r="DK223" s="371">
        <f t="shared" si="325"/>
        <v>37</v>
      </c>
      <c r="DL223" s="372">
        <f t="shared" si="326"/>
        <v>41</v>
      </c>
      <c r="DM223" s="371">
        <f t="shared" si="327"/>
        <v>37</v>
      </c>
      <c r="DN223" s="370">
        <f t="shared" si="328"/>
        <v>0</v>
      </c>
      <c r="DO223" s="371">
        <f t="shared" si="329"/>
        <v>0</v>
      </c>
      <c r="DP223" s="372">
        <f t="shared" si="330"/>
        <v>0</v>
      </c>
      <c r="DQ223" s="371">
        <f t="shared" si="331"/>
        <v>0</v>
      </c>
      <c r="DR223" s="372">
        <f t="shared" si="332"/>
        <v>0</v>
      </c>
      <c r="DS223" s="371">
        <f t="shared" si="333"/>
        <v>0</v>
      </c>
      <c r="DT223" s="372">
        <f t="shared" si="334"/>
        <v>0</v>
      </c>
      <c r="DU223" s="371">
        <f t="shared" si="335"/>
        <v>0</v>
      </c>
      <c r="DV223" s="372">
        <f t="shared" si="336"/>
        <v>0</v>
      </c>
      <c r="DW223" s="371">
        <f t="shared" si="337"/>
        <v>0</v>
      </c>
      <c r="DX223" s="372">
        <f t="shared" si="338"/>
        <v>1796841.0719999999</v>
      </c>
      <c r="DY223" s="371">
        <f t="shared" si="339"/>
        <v>1574156.4281524925</v>
      </c>
      <c r="DZ223" s="372">
        <f t="shared" si="340"/>
        <v>1796841.0719999999</v>
      </c>
      <c r="EA223" s="371">
        <f t="shared" si="341"/>
        <v>1574156.4281524925</v>
      </c>
    </row>
    <row r="224" spans="1:131">
      <c r="A224" s="453" t="s">
        <v>38</v>
      </c>
      <c r="B224" s="454" t="s">
        <v>448</v>
      </c>
      <c r="C224" s="455"/>
      <c r="D224" s="456">
        <v>365374</v>
      </c>
      <c r="E224" s="457">
        <v>12</v>
      </c>
      <c r="F224" s="419"/>
      <c r="G224" s="420"/>
      <c r="H224" s="419"/>
      <c r="I224" s="420"/>
      <c r="J224" s="419"/>
      <c r="K224" s="420"/>
      <c r="L224" s="419"/>
      <c r="M224" s="420"/>
      <c r="N224" s="419"/>
      <c r="O224" s="420"/>
      <c r="P224" s="419"/>
      <c r="Q224" s="420"/>
      <c r="R224" s="419"/>
      <c r="S224" s="420"/>
      <c r="T224" s="419"/>
      <c r="U224" s="420"/>
      <c r="V224" s="419"/>
      <c r="W224" s="420"/>
      <c r="X224" s="419"/>
      <c r="Y224" s="420"/>
      <c r="Z224" s="419"/>
      <c r="AA224" s="420"/>
      <c r="AB224" s="419"/>
      <c r="AC224" s="420"/>
      <c r="AD224" s="419"/>
      <c r="AE224" s="420"/>
      <c r="AF224" s="419"/>
      <c r="AG224" s="420"/>
      <c r="AH224" s="419"/>
      <c r="AI224" s="420"/>
      <c r="AJ224" s="419"/>
      <c r="AK224" s="420"/>
      <c r="AL224" s="419"/>
      <c r="AM224" s="420"/>
      <c r="AN224" s="419"/>
      <c r="AO224" s="420"/>
      <c r="AP224" s="419"/>
      <c r="AQ224" s="420"/>
      <c r="AR224" s="419"/>
      <c r="AS224" s="420"/>
      <c r="AT224" s="419"/>
      <c r="AU224" s="420"/>
      <c r="AV224" s="419">
        <v>39</v>
      </c>
      <c r="AW224" s="420">
        <v>42</v>
      </c>
      <c r="AX224" s="419">
        <v>14</v>
      </c>
      <c r="AY224" s="420">
        <v>12</v>
      </c>
      <c r="AZ224" s="419">
        <v>3</v>
      </c>
      <c r="BA224" s="421">
        <v>4</v>
      </c>
      <c r="BB224" s="422"/>
      <c r="BC224" s="420"/>
      <c r="BD224" s="419"/>
      <c r="BE224" s="420"/>
      <c r="BF224" s="419"/>
      <c r="BG224" s="420"/>
      <c r="BH224" s="419"/>
      <c r="BI224" s="420"/>
      <c r="BJ224" s="419"/>
      <c r="BK224" s="420"/>
      <c r="BL224" s="419">
        <v>3368390</v>
      </c>
      <c r="BM224" s="423">
        <v>3490266</v>
      </c>
      <c r="BN224" s="370">
        <f t="shared" si="276"/>
        <v>0</v>
      </c>
      <c r="BO224" s="371">
        <f t="shared" si="277"/>
        <v>0</v>
      </c>
      <c r="BP224" s="372">
        <f t="shared" si="278"/>
        <v>0</v>
      </c>
      <c r="BQ224" s="371">
        <f t="shared" si="279"/>
        <v>0</v>
      </c>
      <c r="BR224" s="372">
        <f t="shared" si="280"/>
        <v>0</v>
      </c>
      <c r="BS224" s="371">
        <f t="shared" si="281"/>
        <v>0</v>
      </c>
      <c r="BT224" s="372">
        <f t="shared" si="282"/>
        <v>0</v>
      </c>
      <c r="BU224" s="371">
        <f t="shared" si="283"/>
        <v>0</v>
      </c>
      <c r="BV224" s="372">
        <f t="shared" si="284"/>
        <v>0</v>
      </c>
      <c r="BW224" s="371">
        <f t="shared" si="285"/>
        <v>0</v>
      </c>
      <c r="BX224" s="372">
        <f t="shared" si="286"/>
        <v>580</v>
      </c>
      <c r="BY224" s="371">
        <f t="shared" si="287"/>
        <v>600</v>
      </c>
      <c r="BZ224" s="370">
        <f t="shared" si="288"/>
        <v>0</v>
      </c>
      <c r="CA224" s="371">
        <f t="shared" si="289"/>
        <v>0</v>
      </c>
      <c r="CB224" s="372">
        <f t="shared" si="290"/>
        <v>0</v>
      </c>
      <c r="CC224" s="371">
        <f t="shared" si="291"/>
        <v>0</v>
      </c>
      <c r="CD224" s="372">
        <f t="shared" si="292"/>
        <v>0</v>
      </c>
      <c r="CE224" s="371">
        <f t="shared" si="293"/>
        <v>0</v>
      </c>
      <c r="CF224" s="372">
        <f t="shared" si="294"/>
        <v>0</v>
      </c>
      <c r="CG224" s="371">
        <f t="shared" si="295"/>
        <v>0</v>
      </c>
      <c r="CH224" s="372">
        <f t="shared" si="296"/>
        <v>0</v>
      </c>
      <c r="CI224" s="371">
        <f t="shared" si="297"/>
        <v>0</v>
      </c>
      <c r="CJ224" s="372">
        <f t="shared" si="298"/>
        <v>5807.5689655172409</v>
      </c>
      <c r="CK224" s="371">
        <f t="shared" si="299"/>
        <v>5817.11</v>
      </c>
      <c r="CL224" s="370">
        <f t="shared" si="300"/>
        <v>0</v>
      </c>
      <c r="CM224" s="371">
        <f t="shared" si="301"/>
        <v>0</v>
      </c>
      <c r="CN224" s="372">
        <f t="shared" si="302"/>
        <v>0</v>
      </c>
      <c r="CO224" s="371">
        <f t="shared" si="303"/>
        <v>0</v>
      </c>
      <c r="CP224" s="372">
        <f t="shared" si="304"/>
        <v>0</v>
      </c>
      <c r="CQ224" s="371">
        <f t="shared" si="305"/>
        <v>0</v>
      </c>
      <c r="CR224" s="372">
        <f t="shared" si="306"/>
        <v>0</v>
      </c>
      <c r="CS224" s="371">
        <f t="shared" si="307"/>
        <v>0</v>
      </c>
      <c r="CT224" s="372">
        <f t="shared" si="308"/>
        <v>0</v>
      </c>
      <c r="CU224" s="371">
        <f t="shared" si="309"/>
        <v>0</v>
      </c>
      <c r="CV224" s="372">
        <f t="shared" si="310"/>
        <v>52268.120689655167</v>
      </c>
      <c r="CW224" s="371">
        <f t="shared" si="311"/>
        <v>52353.99</v>
      </c>
      <c r="CX224" s="372">
        <f t="shared" si="312"/>
        <v>52268.120689655167</v>
      </c>
      <c r="CY224" s="371">
        <f t="shared" si="313"/>
        <v>52353.99</v>
      </c>
      <c r="CZ224" s="370">
        <f t="shared" si="314"/>
        <v>0</v>
      </c>
      <c r="DA224" s="371">
        <f t="shared" si="315"/>
        <v>0</v>
      </c>
      <c r="DB224" s="372">
        <f t="shared" si="316"/>
        <v>0</v>
      </c>
      <c r="DC224" s="371">
        <f t="shared" si="317"/>
        <v>0</v>
      </c>
      <c r="DD224" s="372">
        <f t="shared" si="318"/>
        <v>0</v>
      </c>
      <c r="DE224" s="371">
        <f t="shared" si="319"/>
        <v>0</v>
      </c>
      <c r="DF224" s="372">
        <f t="shared" si="320"/>
        <v>0</v>
      </c>
      <c r="DG224" s="371">
        <f t="shared" si="321"/>
        <v>0</v>
      </c>
      <c r="DH224" s="372">
        <f t="shared" si="322"/>
        <v>0</v>
      </c>
      <c r="DI224" s="371">
        <f t="shared" si="323"/>
        <v>0</v>
      </c>
      <c r="DJ224" s="372">
        <f t="shared" si="324"/>
        <v>56</v>
      </c>
      <c r="DK224" s="371">
        <f t="shared" si="325"/>
        <v>58</v>
      </c>
      <c r="DL224" s="372">
        <f t="shared" si="326"/>
        <v>56</v>
      </c>
      <c r="DM224" s="371">
        <f t="shared" si="327"/>
        <v>58</v>
      </c>
      <c r="DN224" s="370">
        <f t="shared" si="328"/>
        <v>0</v>
      </c>
      <c r="DO224" s="371">
        <f t="shared" si="329"/>
        <v>0</v>
      </c>
      <c r="DP224" s="372">
        <f t="shared" si="330"/>
        <v>0</v>
      </c>
      <c r="DQ224" s="371">
        <f t="shared" si="331"/>
        <v>0</v>
      </c>
      <c r="DR224" s="372">
        <f t="shared" si="332"/>
        <v>0</v>
      </c>
      <c r="DS224" s="371">
        <f t="shared" si="333"/>
        <v>0</v>
      </c>
      <c r="DT224" s="372">
        <f t="shared" si="334"/>
        <v>0</v>
      </c>
      <c r="DU224" s="371">
        <f t="shared" si="335"/>
        <v>0</v>
      </c>
      <c r="DV224" s="372">
        <f t="shared" si="336"/>
        <v>0</v>
      </c>
      <c r="DW224" s="371">
        <f t="shared" si="337"/>
        <v>0</v>
      </c>
      <c r="DX224" s="372">
        <f t="shared" si="338"/>
        <v>2927014.7586206892</v>
      </c>
      <c r="DY224" s="371">
        <f t="shared" si="339"/>
        <v>3036531.42</v>
      </c>
      <c r="DZ224" s="372">
        <f t="shared" si="340"/>
        <v>2927014.7586206892</v>
      </c>
      <c r="EA224" s="371">
        <f t="shared" si="341"/>
        <v>3036531.42</v>
      </c>
    </row>
    <row r="225" spans="1:131">
      <c r="A225" s="453" t="s">
        <v>38</v>
      </c>
      <c r="B225" s="454" t="s">
        <v>449</v>
      </c>
      <c r="C225" s="455"/>
      <c r="D225" s="456">
        <v>245999</v>
      </c>
      <c r="E225" s="457">
        <v>12</v>
      </c>
      <c r="F225" s="419"/>
      <c r="G225" s="420"/>
      <c r="H225" s="419"/>
      <c r="I225" s="420"/>
      <c r="J225" s="419"/>
      <c r="K225" s="420"/>
      <c r="L225" s="419"/>
      <c r="M225" s="420"/>
      <c r="N225" s="419"/>
      <c r="O225" s="420"/>
      <c r="P225" s="419"/>
      <c r="Q225" s="420"/>
      <c r="R225" s="419"/>
      <c r="S225" s="420"/>
      <c r="T225" s="419"/>
      <c r="U225" s="420"/>
      <c r="V225" s="419"/>
      <c r="W225" s="420"/>
      <c r="X225" s="419"/>
      <c r="Y225" s="420"/>
      <c r="Z225" s="419"/>
      <c r="AA225" s="420"/>
      <c r="AB225" s="419"/>
      <c r="AC225" s="420"/>
      <c r="AD225" s="419"/>
      <c r="AE225" s="420"/>
      <c r="AF225" s="419"/>
      <c r="AG225" s="420"/>
      <c r="AH225" s="419"/>
      <c r="AI225" s="420"/>
      <c r="AJ225" s="419"/>
      <c r="AK225" s="420"/>
      <c r="AL225" s="419"/>
      <c r="AM225" s="420"/>
      <c r="AN225" s="419"/>
      <c r="AO225" s="420"/>
      <c r="AP225" s="419"/>
      <c r="AQ225" s="420"/>
      <c r="AR225" s="419"/>
      <c r="AS225" s="420"/>
      <c r="AT225" s="419"/>
      <c r="AU225" s="420"/>
      <c r="AV225" s="419">
        <v>78</v>
      </c>
      <c r="AW225" s="420">
        <v>78</v>
      </c>
      <c r="AX225" s="419">
        <v>13</v>
      </c>
      <c r="AY225" s="420">
        <v>12</v>
      </c>
      <c r="AZ225" s="419">
        <v>15</v>
      </c>
      <c r="BA225" s="421">
        <v>14</v>
      </c>
      <c r="BB225" s="422"/>
      <c r="BC225" s="420"/>
      <c r="BD225" s="419"/>
      <c r="BE225" s="420"/>
      <c r="BF225" s="419"/>
      <c r="BG225" s="420"/>
      <c r="BH225" s="419"/>
      <c r="BI225" s="420"/>
      <c r="BJ225" s="419"/>
      <c r="BK225" s="420"/>
      <c r="BL225" s="419">
        <v>7131249</v>
      </c>
      <c r="BM225" s="423">
        <v>7252458</v>
      </c>
      <c r="BN225" s="370">
        <f t="shared" si="276"/>
        <v>0</v>
      </c>
      <c r="BO225" s="371">
        <f t="shared" si="277"/>
        <v>0</v>
      </c>
      <c r="BP225" s="372">
        <f t="shared" si="278"/>
        <v>0</v>
      </c>
      <c r="BQ225" s="371">
        <f t="shared" si="279"/>
        <v>0</v>
      </c>
      <c r="BR225" s="372">
        <f t="shared" si="280"/>
        <v>0</v>
      </c>
      <c r="BS225" s="371">
        <f t="shared" si="281"/>
        <v>0</v>
      </c>
      <c r="BT225" s="372">
        <f t="shared" si="282"/>
        <v>0</v>
      </c>
      <c r="BU225" s="371">
        <f t="shared" si="283"/>
        <v>0</v>
      </c>
      <c r="BV225" s="372">
        <f t="shared" si="284"/>
        <v>0</v>
      </c>
      <c r="BW225" s="371">
        <f t="shared" si="285"/>
        <v>0</v>
      </c>
      <c r="BX225" s="372">
        <f t="shared" si="286"/>
        <v>1103</v>
      </c>
      <c r="BY225" s="371">
        <f t="shared" si="287"/>
        <v>1080</v>
      </c>
      <c r="BZ225" s="370">
        <f t="shared" si="288"/>
        <v>0</v>
      </c>
      <c r="CA225" s="371">
        <f t="shared" si="289"/>
        <v>0</v>
      </c>
      <c r="CB225" s="372">
        <f t="shared" si="290"/>
        <v>0</v>
      </c>
      <c r="CC225" s="371">
        <f t="shared" si="291"/>
        <v>0</v>
      </c>
      <c r="CD225" s="372">
        <f t="shared" si="292"/>
        <v>0</v>
      </c>
      <c r="CE225" s="371">
        <f t="shared" si="293"/>
        <v>0</v>
      </c>
      <c r="CF225" s="372">
        <f t="shared" si="294"/>
        <v>0</v>
      </c>
      <c r="CG225" s="371">
        <f t="shared" si="295"/>
        <v>0</v>
      </c>
      <c r="CH225" s="372">
        <f t="shared" si="296"/>
        <v>0</v>
      </c>
      <c r="CI225" s="371">
        <f t="shared" si="297"/>
        <v>0</v>
      </c>
      <c r="CJ225" s="372">
        <f t="shared" si="298"/>
        <v>6465.320942883046</v>
      </c>
      <c r="CK225" s="371">
        <f t="shared" si="299"/>
        <v>6715.2388888888891</v>
      </c>
      <c r="CL225" s="370">
        <f t="shared" si="300"/>
        <v>0</v>
      </c>
      <c r="CM225" s="371">
        <f t="shared" si="301"/>
        <v>0</v>
      </c>
      <c r="CN225" s="372">
        <f t="shared" si="302"/>
        <v>0</v>
      </c>
      <c r="CO225" s="371">
        <f t="shared" si="303"/>
        <v>0</v>
      </c>
      <c r="CP225" s="372">
        <f t="shared" si="304"/>
        <v>0</v>
      </c>
      <c r="CQ225" s="371">
        <f t="shared" si="305"/>
        <v>0</v>
      </c>
      <c r="CR225" s="372">
        <f t="shared" si="306"/>
        <v>0</v>
      </c>
      <c r="CS225" s="371">
        <f t="shared" si="307"/>
        <v>0</v>
      </c>
      <c r="CT225" s="372">
        <f t="shared" si="308"/>
        <v>0</v>
      </c>
      <c r="CU225" s="371">
        <f t="shared" si="309"/>
        <v>0</v>
      </c>
      <c r="CV225" s="372">
        <f t="shared" si="310"/>
        <v>58187.888485947413</v>
      </c>
      <c r="CW225" s="371">
        <f t="shared" si="311"/>
        <v>60437.15</v>
      </c>
      <c r="CX225" s="372">
        <f t="shared" si="312"/>
        <v>58187.888485947413</v>
      </c>
      <c r="CY225" s="371">
        <f t="shared" si="313"/>
        <v>60437.150000000009</v>
      </c>
      <c r="CZ225" s="370">
        <f t="shared" si="314"/>
        <v>0</v>
      </c>
      <c r="DA225" s="371">
        <f t="shared" si="315"/>
        <v>0</v>
      </c>
      <c r="DB225" s="372">
        <f t="shared" si="316"/>
        <v>0</v>
      </c>
      <c r="DC225" s="371">
        <f t="shared" si="317"/>
        <v>0</v>
      </c>
      <c r="DD225" s="372">
        <f t="shared" si="318"/>
        <v>0</v>
      </c>
      <c r="DE225" s="371">
        <f t="shared" si="319"/>
        <v>0</v>
      </c>
      <c r="DF225" s="372">
        <f t="shared" si="320"/>
        <v>0</v>
      </c>
      <c r="DG225" s="371">
        <f t="shared" si="321"/>
        <v>0</v>
      </c>
      <c r="DH225" s="372">
        <f t="shared" si="322"/>
        <v>0</v>
      </c>
      <c r="DI225" s="371">
        <f t="shared" si="323"/>
        <v>0</v>
      </c>
      <c r="DJ225" s="372">
        <f t="shared" si="324"/>
        <v>106</v>
      </c>
      <c r="DK225" s="371">
        <f t="shared" si="325"/>
        <v>104</v>
      </c>
      <c r="DL225" s="372">
        <f t="shared" si="326"/>
        <v>106</v>
      </c>
      <c r="DM225" s="371">
        <f t="shared" si="327"/>
        <v>104</v>
      </c>
      <c r="DN225" s="370">
        <f t="shared" si="328"/>
        <v>0</v>
      </c>
      <c r="DO225" s="371">
        <f t="shared" si="329"/>
        <v>0</v>
      </c>
      <c r="DP225" s="372">
        <f t="shared" si="330"/>
        <v>0</v>
      </c>
      <c r="DQ225" s="371">
        <f t="shared" si="331"/>
        <v>0</v>
      </c>
      <c r="DR225" s="372">
        <f t="shared" si="332"/>
        <v>0</v>
      </c>
      <c r="DS225" s="371">
        <f t="shared" si="333"/>
        <v>0</v>
      </c>
      <c r="DT225" s="372">
        <f t="shared" si="334"/>
        <v>0</v>
      </c>
      <c r="DU225" s="371">
        <f t="shared" si="335"/>
        <v>0</v>
      </c>
      <c r="DV225" s="372">
        <f t="shared" si="336"/>
        <v>0</v>
      </c>
      <c r="DW225" s="371">
        <f t="shared" si="337"/>
        <v>0</v>
      </c>
      <c r="DX225" s="372">
        <f t="shared" si="338"/>
        <v>6167916.1795104258</v>
      </c>
      <c r="DY225" s="371">
        <f t="shared" si="339"/>
        <v>6285463.6000000006</v>
      </c>
      <c r="DZ225" s="372">
        <f t="shared" si="340"/>
        <v>6167916.1795104258</v>
      </c>
      <c r="EA225" s="371">
        <f t="shared" si="341"/>
        <v>6285463.6000000006</v>
      </c>
    </row>
    <row r="226" spans="1:131">
      <c r="A226" s="453" t="s">
        <v>38</v>
      </c>
      <c r="B226" s="454" t="s">
        <v>450</v>
      </c>
      <c r="C226" s="455" t="s">
        <v>497</v>
      </c>
      <c r="D226" s="456">
        <v>363165</v>
      </c>
      <c r="E226" s="457">
        <v>12</v>
      </c>
      <c r="F226" s="419"/>
      <c r="G226" s="420"/>
      <c r="H226" s="419"/>
      <c r="I226" s="420"/>
      <c r="J226" s="419"/>
      <c r="K226" s="420"/>
      <c r="L226" s="419"/>
      <c r="M226" s="420"/>
      <c r="N226" s="419"/>
      <c r="O226" s="420"/>
      <c r="P226" s="419"/>
      <c r="Q226" s="420"/>
      <c r="R226" s="419"/>
      <c r="S226" s="420"/>
      <c r="T226" s="419"/>
      <c r="U226" s="420"/>
      <c r="V226" s="419"/>
      <c r="W226" s="420"/>
      <c r="X226" s="419"/>
      <c r="Y226" s="420"/>
      <c r="Z226" s="419"/>
      <c r="AA226" s="420"/>
      <c r="AB226" s="419"/>
      <c r="AC226" s="420"/>
      <c r="AD226" s="419"/>
      <c r="AE226" s="420"/>
      <c r="AF226" s="419"/>
      <c r="AG226" s="420"/>
      <c r="AH226" s="419"/>
      <c r="AI226" s="420"/>
      <c r="AJ226" s="419"/>
      <c r="AK226" s="420"/>
      <c r="AL226" s="419"/>
      <c r="AM226" s="420"/>
      <c r="AN226" s="419"/>
      <c r="AO226" s="420"/>
      <c r="AP226" s="419"/>
      <c r="AQ226" s="420"/>
      <c r="AR226" s="419"/>
      <c r="AS226" s="420"/>
      <c r="AT226" s="419"/>
      <c r="AU226" s="420"/>
      <c r="AV226" s="419">
        <v>31</v>
      </c>
      <c r="AW226" s="420">
        <v>31</v>
      </c>
      <c r="AX226" s="419">
        <v>8</v>
      </c>
      <c r="AY226" s="420">
        <v>9</v>
      </c>
      <c r="AZ226" s="419">
        <v>19</v>
      </c>
      <c r="BA226" s="421">
        <v>17</v>
      </c>
      <c r="BB226" s="422"/>
      <c r="BC226" s="420"/>
      <c r="BD226" s="419"/>
      <c r="BE226" s="420"/>
      <c r="BF226" s="419"/>
      <c r="BG226" s="420"/>
      <c r="BH226" s="419"/>
      <c r="BI226" s="420"/>
      <c r="BJ226" s="419"/>
      <c r="BK226" s="420"/>
      <c r="BL226" s="419">
        <v>3321910</v>
      </c>
      <c r="BM226" s="423">
        <v>3044997</v>
      </c>
      <c r="BN226" s="370">
        <f t="shared" si="276"/>
        <v>0</v>
      </c>
      <c r="BO226" s="371">
        <f t="shared" si="277"/>
        <v>0</v>
      </c>
      <c r="BP226" s="372">
        <f t="shared" si="278"/>
        <v>0</v>
      </c>
      <c r="BQ226" s="371">
        <f t="shared" si="279"/>
        <v>0</v>
      </c>
      <c r="BR226" s="372">
        <f t="shared" si="280"/>
        <v>0</v>
      </c>
      <c r="BS226" s="371">
        <f t="shared" si="281"/>
        <v>0</v>
      </c>
      <c r="BT226" s="372">
        <f t="shared" si="282"/>
        <v>0</v>
      </c>
      <c r="BU226" s="371">
        <f t="shared" si="283"/>
        <v>0</v>
      </c>
      <c r="BV226" s="372">
        <f t="shared" si="284"/>
        <v>0</v>
      </c>
      <c r="BW226" s="371">
        <f t="shared" si="285"/>
        <v>0</v>
      </c>
      <c r="BX226" s="372">
        <f t="shared" si="286"/>
        <v>626</v>
      </c>
      <c r="BY226" s="371">
        <f t="shared" si="287"/>
        <v>613</v>
      </c>
      <c r="BZ226" s="370">
        <f t="shared" si="288"/>
        <v>0</v>
      </c>
      <c r="CA226" s="371">
        <f t="shared" si="289"/>
        <v>0</v>
      </c>
      <c r="CB226" s="372">
        <f t="shared" si="290"/>
        <v>0</v>
      </c>
      <c r="CC226" s="371">
        <f t="shared" si="291"/>
        <v>0</v>
      </c>
      <c r="CD226" s="372">
        <f t="shared" si="292"/>
        <v>0</v>
      </c>
      <c r="CE226" s="371">
        <f t="shared" si="293"/>
        <v>0</v>
      </c>
      <c r="CF226" s="372">
        <f t="shared" si="294"/>
        <v>0</v>
      </c>
      <c r="CG226" s="371">
        <f t="shared" si="295"/>
        <v>0</v>
      </c>
      <c r="CH226" s="372">
        <f t="shared" si="296"/>
        <v>0</v>
      </c>
      <c r="CI226" s="371">
        <f t="shared" si="297"/>
        <v>0</v>
      </c>
      <c r="CJ226" s="372">
        <f t="shared" si="298"/>
        <v>5306.5654952076675</v>
      </c>
      <c r="CK226" s="371">
        <f t="shared" si="299"/>
        <v>4967.3686786296903</v>
      </c>
      <c r="CL226" s="370">
        <f t="shared" si="300"/>
        <v>0</v>
      </c>
      <c r="CM226" s="371">
        <f t="shared" si="301"/>
        <v>0</v>
      </c>
      <c r="CN226" s="372">
        <f t="shared" si="302"/>
        <v>0</v>
      </c>
      <c r="CO226" s="371">
        <f t="shared" si="303"/>
        <v>0</v>
      </c>
      <c r="CP226" s="372">
        <f t="shared" si="304"/>
        <v>0</v>
      </c>
      <c r="CQ226" s="371">
        <f t="shared" si="305"/>
        <v>0</v>
      </c>
      <c r="CR226" s="372">
        <f t="shared" si="306"/>
        <v>0</v>
      </c>
      <c r="CS226" s="371">
        <f t="shared" si="307"/>
        <v>0</v>
      </c>
      <c r="CT226" s="372">
        <f t="shared" si="308"/>
        <v>0</v>
      </c>
      <c r="CU226" s="371">
        <f t="shared" si="309"/>
        <v>0</v>
      </c>
      <c r="CV226" s="372">
        <f t="shared" si="310"/>
        <v>47759.089456869006</v>
      </c>
      <c r="CW226" s="371">
        <f t="shared" si="311"/>
        <v>44706.318107667212</v>
      </c>
      <c r="CX226" s="372">
        <f t="shared" si="312"/>
        <v>47759.089456869006</v>
      </c>
      <c r="CY226" s="371">
        <f t="shared" si="313"/>
        <v>44706.318107667219</v>
      </c>
      <c r="CZ226" s="370">
        <f t="shared" si="314"/>
        <v>0</v>
      </c>
      <c r="DA226" s="371">
        <f t="shared" si="315"/>
        <v>0</v>
      </c>
      <c r="DB226" s="372">
        <f t="shared" si="316"/>
        <v>0</v>
      </c>
      <c r="DC226" s="371">
        <f t="shared" si="317"/>
        <v>0</v>
      </c>
      <c r="DD226" s="372">
        <f t="shared" si="318"/>
        <v>0</v>
      </c>
      <c r="DE226" s="371">
        <f t="shared" si="319"/>
        <v>0</v>
      </c>
      <c r="DF226" s="372">
        <f t="shared" si="320"/>
        <v>0</v>
      </c>
      <c r="DG226" s="371">
        <f t="shared" si="321"/>
        <v>0</v>
      </c>
      <c r="DH226" s="372">
        <f t="shared" si="322"/>
        <v>0</v>
      </c>
      <c r="DI226" s="371">
        <f t="shared" si="323"/>
        <v>0</v>
      </c>
      <c r="DJ226" s="372">
        <f t="shared" si="324"/>
        <v>58</v>
      </c>
      <c r="DK226" s="371">
        <f t="shared" si="325"/>
        <v>57</v>
      </c>
      <c r="DL226" s="372">
        <f t="shared" si="326"/>
        <v>58</v>
      </c>
      <c r="DM226" s="371">
        <f t="shared" si="327"/>
        <v>57</v>
      </c>
      <c r="DN226" s="370">
        <f t="shared" si="328"/>
        <v>0</v>
      </c>
      <c r="DO226" s="371">
        <f t="shared" si="329"/>
        <v>0</v>
      </c>
      <c r="DP226" s="372">
        <f t="shared" si="330"/>
        <v>0</v>
      </c>
      <c r="DQ226" s="371">
        <f t="shared" si="331"/>
        <v>0</v>
      </c>
      <c r="DR226" s="372">
        <f t="shared" si="332"/>
        <v>0</v>
      </c>
      <c r="DS226" s="371">
        <f t="shared" si="333"/>
        <v>0</v>
      </c>
      <c r="DT226" s="372">
        <f t="shared" si="334"/>
        <v>0</v>
      </c>
      <c r="DU226" s="371">
        <f t="shared" si="335"/>
        <v>0</v>
      </c>
      <c r="DV226" s="372">
        <f t="shared" si="336"/>
        <v>0</v>
      </c>
      <c r="DW226" s="371">
        <f t="shared" si="337"/>
        <v>0</v>
      </c>
      <c r="DX226" s="372">
        <f t="shared" si="338"/>
        <v>2770027.1884984025</v>
      </c>
      <c r="DY226" s="371">
        <f t="shared" si="339"/>
        <v>2548260.1321370313</v>
      </c>
      <c r="DZ226" s="372">
        <f t="shared" si="340"/>
        <v>2770027.1884984025</v>
      </c>
      <c r="EA226" s="371">
        <f t="shared" si="341"/>
        <v>2548260.1321370313</v>
      </c>
    </row>
    <row r="227" spans="1:131">
      <c r="A227" s="453" t="s">
        <v>38</v>
      </c>
      <c r="B227" s="458" t="s">
        <v>451</v>
      </c>
      <c r="C227" s="459"/>
      <c r="D227" s="456">
        <v>365213</v>
      </c>
      <c r="E227" s="457">
        <v>13</v>
      </c>
      <c r="F227" s="419"/>
      <c r="G227" s="420"/>
      <c r="H227" s="419"/>
      <c r="I227" s="420"/>
      <c r="J227" s="419"/>
      <c r="K227" s="420"/>
      <c r="L227" s="419"/>
      <c r="M227" s="420"/>
      <c r="N227" s="419"/>
      <c r="O227" s="420"/>
      <c r="P227" s="419"/>
      <c r="Q227" s="420"/>
      <c r="R227" s="419"/>
      <c r="S227" s="420"/>
      <c r="T227" s="419"/>
      <c r="U227" s="420"/>
      <c r="V227" s="419"/>
      <c r="W227" s="420"/>
      <c r="X227" s="419"/>
      <c r="Y227" s="420"/>
      <c r="Z227" s="419"/>
      <c r="AA227" s="420"/>
      <c r="AB227" s="419"/>
      <c r="AC227" s="420"/>
      <c r="AD227" s="419"/>
      <c r="AE227" s="420"/>
      <c r="AF227" s="419"/>
      <c r="AG227" s="420"/>
      <c r="AH227" s="419"/>
      <c r="AI227" s="420"/>
      <c r="AJ227" s="419"/>
      <c r="AK227" s="420"/>
      <c r="AL227" s="419"/>
      <c r="AM227" s="420"/>
      <c r="AN227" s="419"/>
      <c r="AO227" s="420"/>
      <c r="AP227" s="419"/>
      <c r="AQ227" s="420"/>
      <c r="AR227" s="419"/>
      <c r="AS227" s="420"/>
      <c r="AT227" s="419"/>
      <c r="AU227" s="420"/>
      <c r="AV227" s="419">
        <v>19</v>
      </c>
      <c r="AW227" s="420">
        <v>19</v>
      </c>
      <c r="AX227" s="419">
        <v>2</v>
      </c>
      <c r="AY227" s="420">
        <v>2</v>
      </c>
      <c r="AZ227" s="419">
        <v>8</v>
      </c>
      <c r="BA227" s="421">
        <v>8</v>
      </c>
      <c r="BB227" s="422"/>
      <c r="BC227" s="420"/>
      <c r="BD227" s="419"/>
      <c r="BE227" s="420"/>
      <c r="BF227" s="419"/>
      <c r="BG227" s="420"/>
      <c r="BH227" s="419"/>
      <c r="BI227" s="420"/>
      <c r="BJ227" s="419"/>
      <c r="BK227" s="420"/>
      <c r="BL227" s="419">
        <v>1752122</v>
      </c>
      <c r="BM227" s="423">
        <v>1812334.16</v>
      </c>
      <c r="BN227" s="370">
        <f t="shared" si="276"/>
        <v>0</v>
      </c>
      <c r="BO227" s="371">
        <f t="shared" si="277"/>
        <v>0</v>
      </c>
      <c r="BP227" s="372">
        <f t="shared" si="278"/>
        <v>0</v>
      </c>
      <c r="BQ227" s="371">
        <f t="shared" si="279"/>
        <v>0</v>
      </c>
      <c r="BR227" s="372">
        <f t="shared" si="280"/>
        <v>0</v>
      </c>
      <c r="BS227" s="371">
        <f t="shared" si="281"/>
        <v>0</v>
      </c>
      <c r="BT227" s="372">
        <f t="shared" si="282"/>
        <v>0</v>
      </c>
      <c r="BU227" s="371">
        <f t="shared" si="283"/>
        <v>0</v>
      </c>
      <c r="BV227" s="372">
        <f t="shared" si="284"/>
        <v>0</v>
      </c>
      <c r="BW227" s="371">
        <f t="shared" si="285"/>
        <v>0</v>
      </c>
      <c r="BX227" s="372">
        <f t="shared" si="286"/>
        <v>308</v>
      </c>
      <c r="BY227" s="371">
        <f t="shared" si="287"/>
        <v>308</v>
      </c>
      <c r="BZ227" s="370">
        <f t="shared" si="288"/>
        <v>0</v>
      </c>
      <c r="CA227" s="371">
        <f t="shared" si="289"/>
        <v>0</v>
      </c>
      <c r="CB227" s="372">
        <f t="shared" si="290"/>
        <v>0</v>
      </c>
      <c r="CC227" s="371">
        <f t="shared" si="291"/>
        <v>0</v>
      </c>
      <c r="CD227" s="372">
        <f t="shared" si="292"/>
        <v>0</v>
      </c>
      <c r="CE227" s="371">
        <f t="shared" si="293"/>
        <v>0</v>
      </c>
      <c r="CF227" s="372">
        <f t="shared" si="294"/>
        <v>0</v>
      </c>
      <c r="CG227" s="371">
        <f t="shared" si="295"/>
        <v>0</v>
      </c>
      <c r="CH227" s="372">
        <f t="shared" si="296"/>
        <v>0</v>
      </c>
      <c r="CI227" s="371">
        <f t="shared" si="297"/>
        <v>0</v>
      </c>
      <c r="CJ227" s="372">
        <f t="shared" si="298"/>
        <v>5688.7077922077924</v>
      </c>
      <c r="CK227" s="371">
        <f t="shared" si="299"/>
        <v>5884.2018181818175</v>
      </c>
      <c r="CL227" s="370">
        <f t="shared" si="300"/>
        <v>0</v>
      </c>
      <c r="CM227" s="371">
        <f t="shared" si="301"/>
        <v>0</v>
      </c>
      <c r="CN227" s="372">
        <f t="shared" si="302"/>
        <v>0</v>
      </c>
      <c r="CO227" s="371">
        <f t="shared" si="303"/>
        <v>0</v>
      </c>
      <c r="CP227" s="372">
        <f t="shared" si="304"/>
        <v>0</v>
      </c>
      <c r="CQ227" s="371">
        <f t="shared" si="305"/>
        <v>0</v>
      </c>
      <c r="CR227" s="372">
        <f t="shared" si="306"/>
        <v>0</v>
      </c>
      <c r="CS227" s="371">
        <f t="shared" si="307"/>
        <v>0</v>
      </c>
      <c r="CT227" s="372">
        <f t="shared" si="308"/>
        <v>0</v>
      </c>
      <c r="CU227" s="371">
        <f t="shared" si="309"/>
        <v>0</v>
      </c>
      <c r="CV227" s="372">
        <f t="shared" si="310"/>
        <v>51198.370129870134</v>
      </c>
      <c r="CW227" s="371">
        <f t="shared" si="311"/>
        <v>52957.816363636361</v>
      </c>
      <c r="CX227" s="372">
        <f t="shared" si="312"/>
        <v>51198.370129870142</v>
      </c>
      <c r="CY227" s="371">
        <f t="shared" si="313"/>
        <v>52957.816363636361</v>
      </c>
      <c r="CZ227" s="370">
        <f t="shared" si="314"/>
        <v>0</v>
      </c>
      <c r="DA227" s="371">
        <f t="shared" si="315"/>
        <v>0</v>
      </c>
      <c r="DB227" s="372">
        <f t="shared" si="316"/>
        <v>0</v>
      </c>
      <c r="DC227" s="371">
        <f t="shared" si="317"/>
        <v>0</v>
      </c>
      <c r="DD227" s="372">
        <f t="shared" si="318"/>
        <v>0</v>
      </c>
      <c r="DE227" s="371">
        <f t="shared" si="319"/>
        <v>0</v>
      </c>
      <c r="DF227" s="372">
        <f t="shared" si="320"/>
        <v>0</v>
      </c>
      <c r="DG227" s="371">
        <f t="shared" si="321"/>
        <v>0</v>
      </c>
      <c r="DH227" s="372">
        <f t="shared" si="322"/>
        <v>0</v>
      </c>
      <c r="DI227" s="371">
        <f t="shared" si="323"/>
        <v>0</v>
      </c>
      <c r="DJ227" s="372">
        <f t="shared" si="324"/>
        <v>29</v>
      </c>
      <c r="DK227" s="371">
        <f t="shared" si="325"/>
        <v>29</v>
      </c>
      <c r="DL227" s="372">
        <f t="shared" si="326"/>
        <v>29</v>
      </c>
      <c r="DM227" s="371">
        <f t="shared" si="327"/>
        <v>29</v>
      </c>
      <c r="DN227" s="370">
        <f t="shared" si="328"/>
        <v>0</v>
      </c>
      <c r="DO227" s="371">
        <f t="shared" si="329"/>
        <v>0</v>
      </c>
      <c r="DP227" s="372">
        <f t="shared" si="330"/>
        <v>0</v>
      </c>
      <c r="DQ227" s="371">
        <f t="shared" si="331"/>
        <v>0</v>
      </c>
      <c r="DR227" s="372">
        <f t="shared" si="332"/>
        <v>0</v>
      </c>
      <c r="DS227" s="371">
        <f t="shared" si="333"/>
        <v>0</v>
      </c>
      <c r="DT227" s="372">
        <f t="shared" si="334"/>
        <v>0</v>
      </c>
      <c r="DU227" s="371">
        <f t="shared" si="335"/>
        <v>0</v>
      </c>
      <c r="DV227" s="372">
        <f t="shared" si="336"/>
        <v>0</v>
      </c>
      <c r="DW227" s="371">
        <f t="shared" si="337"/>
        <v>0</v>
      </c>
      <c r="DX227" s="372">
        <f t="shared" si="338"/>
        <v>1484752.733766234</v>
      </c>
      <c r="DY227" s="371">
        <f t="shared" si="339"/>
        <v>1535776.6745454546</v>
      </c>
      <c r="DZ227" s="372">
        <f t="shared" si="340"/>
        <v>1484752.733766234</v>
      </c>
      <c r="EA227" s="371">
        <f t="shared" si="341"/>
        <v>1535776.6745454546</v>
      </c>
    </row>
    <row r="228" spans="1:131">
      <c r="A228" s="453" t="s">
        <v>38</v>
      </c>
      <c r="B228" s="458" t="s">
        <v>452</v>
      </c>
      <c r="C228" s="459"/>
      <c r="D228" s="456">
        <v>364946</v>
      </c>
      <c r="E228" s="457">
        <v>13</v>
      </c>
      <c r="F228" s="419"/>
      <c r="G228" s="420"/>
      <c r="H228" s="419"/>
      <c r="I228" s="420"/>
      <c r="J228" s="419"/>
      <c r="K228" s="420"/>
      <c r="L228" s="419"/>
      <c r="M228" s="420"/>
      <c r="N228" s="419"/>
      <c r="O228" s="420"/>
      <c r="P228" s="419"/>
      <c r="Q228" s="420"/>
      <c r="R228" s="419"/>
      <c r="S228" s="420"/>
      <c r="T228" s="419"/>
      <c r="U228" s="420"/>
      <c r="V228" s="419"/>
      <c r="W228" s="420"/>
      <c r="X228" s="419"/>
      <c r="Y228" s="420"/>
      <c r="Z228" s="419"/>
      <c r="AA228" s="420"/>
      <c r="AB228" s="419"/>
      <c r="AC228" s="420"/>
      <c r="AD228" s="419"/>
      <c r="AE228" s="420"/>
      <c r="AF228" s="419"/>
      <c r="AG228" s="420"/>
      <c r="AH228" s="419"/>
      <c r="AI228" s="420"/>
      <c r="AJ228" s="419"/>
      <c r="AK228" s="420"/>
      <c r="AL228" s="419"/>
      <c r="AM228" s="420"/>
      <c r="AN228" s="419"/>
      <c r="AO228" s="420"/>
      <c r="AP228" s="419"/>
      <c r="AQ228" s="420"/>
      <c r="AR228" s="419"/>
      <c r="AS228" s="420"/>
      <c r="AT228" s="419"/>
      <c r="AU228" s="420"/>
      <c r="AV228" s="419">
        <v>22</v>
      </c>
      <c r="AW228" s="420">
        <v>20</v>
      </c>
      <c r="AX228" s="419">
        <v>5</v>
      </c>
      <c r="AY228" s="420">
        <v>4</v>
      </c>
      <c r="AZ228" s="419">
        <v>2</v>
      </c>
      <c r="BA228" s="421">
        <v>2</v>
      </c>
      <c r="BB228" s="422"/>
      <c r="BC228" s="420"/>
      <c r="BD228" s="419"/>
      <c r="BE228" s="420"/>
      <c r="BF228" s="419"/>
      <c r="BG228" s="420"/>
      <c r="BH228" s="419"/>
      <c r="BI228" s="420"/>
      <c r="BJ228" s="419"/>
      <c r="BK228" s="420"/>
      <c r="BL228" s="419">
        <v>1473056</v>
      </c>
      <c r="BM228" s="423">
        <v>1358030</v>
      </c>
      <c r="BN228" s="370">
        <f t="shared" si="276"/>
        <v>0</v>
      </c>
      <c r="BO228" s="371">
        <f t="shared" si="277"/>
        <v>0</v>
      </c>
      <c r="BP228" s="372">
        <f t="shared" si="278"/>
        <v>0</v>
      </c>
      <c r="BQ228" s="371">
        <f t="shared" si="279"/>
        <v>0</v>
      </c>
      <c r="BR228" s="372">
        <f t="shared" si="280"/>
        <v>0</v>
      </c>
      <c r="BS228" s="371">
        <f t="shared" si="281"/>
        <v>0</v>
      </c>
      <c r="BT228" s="372">
        <f t="shared" si="282"/>
        <v>0</v>
      </c>
      <c r="BU228" s="371">
        <f t="shared" si="283"/>
        <v>0</v>
      </c>
      <c r="BV228" s="372">
        <f t="shared" si="284"/>
        <v>0</v>
      </c>
      <c r="BW228" s="371">
        <f t="shared" si="285"/>
        <v>0</v>
      </c>
      <c r="BX228" s="372">
        <f t="shared" si="286"/>
        <v>299</v>
      </c>
      <c r="BY228" s="371">
        <f t="shared" si="287"/>
        <v>268</v>
      </c>
      <c r="BZ228" s="370">
        <f t="shared" si="288"/>
        <v>0</v>
      </c>
      <c r="CA228" s="371">
        <f t="shared" si="289"/>
        <v>0</v>
      </c>
      <c r="CB228" s="372">
        <f t="shared" si="290"/>
        <v>0</v>
      </c>
      <c r="CC228" s="371">
        <f t="shared" si="291"/>
        <v>0</v>
      </c>
      <c r="CD228" s="372">
        <f t="shared" si="292"/>
        <v>0</v>
      </c>
      <c r="CE228" s="371">
        <f t="shared" si="293"/>
        <v>0</v>
      </c>
      <c r="CF228" s="372">
        <f t="shared" si="294"/>
        <v>0</v>
      </c>
      <c r="CG228" s="371">
        <f t="shared" si="295"/>
        <v>0</v>
      </c>
      <c r="CH228" s="372">
        <f t="shared" si="296"/>
        <v>0</v>
      </c>
      <c r="CI228" s="371">
        <f t="shared" si="297"/>
        <v>0</v>
      </c>
      <c r="CJ228" s="372">
        <f t="shared" si="298"/>
        <v>4926.608695652174</v>
      </c>
      <c r="CK228" s="371">
        <f t="shared" si="299"/>
        <v>5067.2761194029854</v>
      </c>
      <c r="CL228" s="370">
        <f t="shared" si="300"/>
        <v>0</v>
      </c>
      <c r="CM228" s="371">
        <f t="shared" si="301"/>
        <v>0</v>
      </c>
      <c r="CN228" s="372">
        <f t="shared" si="302"/>
        <v>0</v>
      </c>
      <c r="CO228" s="371">
        <f t="shared" si="303"/>
        <v>0</v>
      </c>
      <c r="CP228" s="372">
        <f t="shared" si="304"/>
        <v>0</v>
      </c>
      <c r="CQ228" s="371">
        <f t="shared" si="305"/>
        <v>0</v>
      </c>
      <c r="CR228" s="372">
        <f t="shared" si="306"/>
        <v>0</v>
      </c>
      <c r="CS228" s="371">
        <f t="shared" si="307"/>
        <v>0</v>
      </c>
      <c r="CT228" s="372">
        <f t="shared" si="308"/>
        <v>0</v>
      </c>
      <c r="CU228" s="371">
        <f t="shared" si="309"/>
        <v>0</v>
      </c>
      <c r="CV228" s="372">
        <f t="shared" si="310"/>
        <v>44339.478260869568</v>
      </c>
      <c r="CW228" s="371">
        <f t="shared" si="311"/>
        <v>45605.485074626871</v>
      </c>
      <c r="CX228" s="372">
        <f t="shared" si="312"/>
        <v>44339.478260869568</v>
      </c>
      <c r="CY228" s="371">
        <f t="shared" si="313"/>
        <v>45605.485074626871</v>
      </c>
      <c r="CZ228" s="370">
        <f t="shared" si="314"/>
        <v>0</v>
      </c>
      <c r="DA228" s="371">
        <f t="shared" si="315"/>
        <v>0</v>
      </c>
      <c r="DB228" s="372">
        <f t="shared" si="316"/>
        <v>0</v>
      </c>
      <c r="DC228" s="371">
        <f t="shared" si="317"/>
        <v>0</v>
      </c>
      <c r="DD228" s="372">
        <f t="shared" si="318"/>
        <v>0</v>
      </c>
      <c r="DE228" s="371">
        <f t="shared" si="319"/>
        <v>0</v>
      </c>
      <c r="DF228" s="372">
        <f t="shared" si="320"/>
        <v>0</v>
      </c>
      <c r="DG228" s="371">
        <f t="shared" si="321"/>
        <v>0</v>
      </c>
      <c r="DH228" s="372">
        <f t="shared" si="322"/>
        <v>0</v>
      </c>
      <c r="DI228" s="371">
        <f t="shared" si="323"/>
        <v>0</v>
      </c>
      <c r="DJ228" s="372">
        <f t="shared" si="324"/>
        <v>29</v>
      </c>
      <c r="DK228" s="371">
        <f t="shared" si="325"/>
        <v>26</v>
      </c>
      <c r="DL228" s="372">
        <f t="shared" si="326"/>
        <v>29</v>
      </c>
      <c r="DM228" s="371">
        <f t="shared" si="327"/>
        <v>26</v>
      </c>
      <c r="DN228" s="370">
        <f t="shared" si="328"/>
        <v>0</v>
      </c>
      <c r="DO228" s="371">
        <f t="shared" si="329"/>
        <v>0</v>
      </c>
      <c r="DP228" s="372">
        <f t="shared" si="330"/>
        <v>0</v>
      </c>
      <c r="DQ228" s="371">
        <f t="shared" si="331"/>
        <v>0</v>
      </c>
      <c r="DR228" s="372">
        <f t="shared" si="332"/>
        <v>0</v>
      </c>
      <c r="DS228" s="371">
        <f t="shared" si="333"/>
        <v>0</v>
      </c>
      <c r="DT228" s="372">
        <f t="shared" si="334"/>
        <v>0</v>
      </c>
      <c r="DU228" s="371">
        <f t="shared" si="335"/>
        <v>0</v>
      </c>
      <c r="DV228" s="372">
        <f t="shared" si="336"/>
        <v>0</v>
      </c>
      <c r="DW228" s="371">
        <f t="shared" si="337"/>
        <v>0</v>
      </c>
      <c r="DX228" s="372">
        <f t="shared" si="338"/>
        <v>1285844.8695652175</v>
      </c>
      <c r="DY228" s="371">
        <f t="shared" si="339"/>
        <v>1185742.6119402987</v>
      </c>
      <c r="DZ228" s="372">
        <f t="shared" si="340"/>
        <v>1285844.8695652175</v>
      </c>
      <c r="EA228" s="371">
        <f t="shared" si="341"/>
        <v>1185742.6119402987</v>
      </c>
    </row>
    <row r="229" spans="1:131">
      <c r="A229" s="453" t="s">
        <v>38</v>
      </c>
      <c r="B229" s="458" t="s">
        <v>453</v>
      </c>
      <c r="C229" s="459"/>
      <c r="D229" s="456">
        <v>246017</v>
      </c>
      <c r="E229" s="457">
        <v>13</v>
      </c>
      <c r="F229" s="419"/>
      <c r="G229" s="420"/>
      <c r="H229" s="419"/>
      <c r="I229" s="420"/>
      <c r="J229" s="419"/>
      <c r="K229" s="420"/>
      <c r="L229" s="419"/>
      <c r="M229" s="420"/>
      <c r="N229" s="419"/>
      <c r="O229" s="420"/>
      <c r="P229" s="419"/>
      <c r="Q229" s="420"/>
      <c r="R229" s="419"/>
      <c r="S229" s="420"/>
      <c r="T229" s="419"/>
      <c r="U229" s="420"/>
      <c r="V229" s="419"/>
      <c r="W229" s="420"/>
      <c r="X229" s="419"/>
      <c r="Y229" s="420"/>
      <c r="Z229" s="419"/>
      <c r="AA229" s="420"/>
      <c r="AB229" s="419"/>
      <c r="AC229" s="420"/>
      <c r="AD229" s="419"/>
      <c r="AE229" s="420"/>
      <c r="AF229" s="419"/>
      <c r="AG229" s="420"/>
      <c r="AH229" s="419"/>
      <c r="AI229" s="420"/>
      <c r="AJ229" s="419"/>
      <c r="AK229" s="420"/>
      <c r="AL229" s="419"/>
      <c r="AM229" s="420"/>
      <c r="AN229" s="419"/>
      <c r="AO229" s="420"/>
      <c r="AP229" s="419"/>
      <c r="AQ229" s="420"/>
      <c r="AR229" s="419"/>
      <c r="AS229" s="420"/>
      <c r="AT229" s="419"/>
      <c r="AU229" s="420"/>
      <c r="AV229" s="419">
        <v>30</v>
      </c>
      <c r="AW229" s="420">
        <v>30</v>
      </c>
      <c r="AX229" s="419">
        <v>0</v>
      </c>
      <c r="AY229" s="420">
        <v>0</v>
      </c>
      <c r="AZ229" s="419">
        <v>18</v>
      </c>
      <c r="BA229" s="421">
        <v>19</v>
      </c>
      <c r="BB229" s="422"/>
      <c r="BC229" s="420"/>
      <c r="BD229" s="419"/>
      <c r="BE229" s="420"/>
      <c r="BF229" s="419"/>
      <c r="BG229" s="420"/>
      <c r="BH229" s="419"/>
      <c r="BI229" s="420"/>
      <c r="BJ229" s="419"/>
      <c r="BK229" s="420"/>
      <c r="BL229" s="419">
        <v>2629483</v>
      </c>
      <c r="BM229" s="423">
        <v>2738248</v>
      </c>
      <c r="BN229" s="370">
        <f t="shared" si="276"/>
        <v>0</v>
      </c>
      <c r="BO229" s="371">
        <f t="shared" si="277"/>
        <v>0</v>
      </c>
      <c r="BP229" s="372">
        <f t="shared" si="278"/>
        <v>0</v>
      </c>
      <c r="BQ229" s="371">
        <f t="shared" si="279"/>
        <v>0</v>
      </c>
      <c r="BR229" s="372">
        <f t="shared" si="280"/>
        <v>0</v>
      </c>
      <c r="BS229" s="371">
        <f t="shared" si="281"/>
        <v>0</v>
      </c>
      <c r="BT229" s="372">
        <f t="shared" si="282"/>
        <v>0</v>
      </c>
      <c r="BU229" s="371">
        <f t="shared" si="283"/>
        <v>0</v>
      </c>
      <c r="BV229" s="372">
        <f t="shared" si="284"/>
        <v>0</v>
      </c>
      <c r="BW229" s="371">
        <f t="shared" si="285"/>
        <v>0</v>
      </c>
      <c r="BX229" s="372">
        <f t="shared" si="286"/>
        <v>516</v>
      </c>
      <c r="BY229" s="371">
        <f t="shared" si="287"/>
        <v>528</v>
      </c>
      <c r="BZ229" s="370">
        <f t="shared" si="288"/>
        <v>0</v>
      </c>
      <c r="CA229" s="371">
        <f t="shared" si="289"/>
        <v>0</v>
      </c>
      <c r="CB229" s="372">
        <f t="shared" si="290"/>
        <v>0</v>
      </c>
      <c r="CC229" s="371">
        <f t="shared" si="291"/>
        <v>0</v>
      </c>
      <c r="CD229" s="372">
        <f t="shared" si="292"/>
        <v>0</v>
      </c>
      <c r="CE229" s="371">
        <f t="shared" si="293"/>
        <v>0</v>
      </c>
      <c r="CF229" s="372">
        <f t="shared" si="294"/>
        <v>0</v>
      </c>
      <c r="CG229" s="371">
        <f t="shared" si="295"/>
        <v>0</v>
      </c>
      <c r="CH229" s="372">
        <f t="shared" si="296"/>
        <v>0</v>
      </c>
      <c r="CI229" s="371">
        <f t="shared" si="297"/>
        <v>0</v>
      </c>
      <c r="CJ229" s="372">
        <f t="shared" si="298"/>
        <v>5095.8972868217052</v>
      </c>
      <c r="CK229" s="371">
        <f t="shared" si="299"/>
        <v>5186.075757575758</v>
      </c>
      <c r="CL229" s="370">
        <f t="shared" si="300"/>
        <v>0</v>
      </c>
      <c r="CM229" s="371">
        <f t="shared" si="301"/>
        <v>0</v>
      </c>
      <c r="CN229" s="372">
        <f t="shared" si="302"/>
        <v>0</v>
      </c>
      <c r="CO229" s="371">
        <f t="shared" si="303"/>
        <v>0</v>
      </c>
      <c r="CP229" s="372">
        <f t="shared" si="304"/>
        <v>0</v>
      </c>
      <c r="CQ229" s="371">
        <f t="shared" si="305"/>
        <v>0</v>
      </c>
      <c r="CR229" s="372">
        <f t="shared" si="306"/>
        <v>0</v>
      </c>
      <c r="CS229" s="371">
        <f t="shared" si="307"/>
        <v>0</v>
      </c>
      <c r="CT229" s="372">
        <f t="shared" si="308"/>
        <v>0</v>
      </c>
      <c r="CU229" s="371">
        <f t="shared" si="309"/>
        <v>0</v>
      </c>
      <c r="CV229" s="372">
        <f t="shared" si="310"/>
        <v>45863.075581395344</v>
      </c>
      <c r="CW229" s="371">
        <f t="shared" si="311"/>
        <v>46674.681818181823</v>
      </c>
      <c r="CX229" s="372">
        <f t="shared" si="312"/>
        <v>45863.075581395336</v>
      </c>
      <c r="CY229" s="371">
        <f t="shared" si="313"/>
        <v>46674.681818181823</v>
      </c>
      <c r="CZ229" s="370">
        <f t="shared" si="314"/>
        <v>0</v>
      </c>
      <c r="DA229" s="371">
        <f t="shared" si="315"/>
        <v>0</v>
      </c>
      <c r="DB229" s="372">
        <f t="shared" si="316"/>
        <v>0</v>
      </c>
      <c r="DC229" s="371">
        <f t="shared" si="317"/>
        <v>0</v>
      </c>
      <c r="DD229" s="372">
        <f t="shared" si="318"/>
        <v>0</v>
      </c>
      <c r="DE229" s="371">
        <f t="shared" si="319"/>
        <v>0</v>
      </c>
      <c r="DF229" s="372">
        <f t="shared" si="320"/>
        <v>0</v>
      </c>
      <c r="DG229" s="371">
        <f t="shared" si="321"/>
        <v>0</v>
      </c>
      <c r="DH229" s="372">
        <f t="shared" si="322"/>
        <v>0</v>
      </c>
      <c r="DI229" s="371">
        <f t="shared" si="323"/>
        <v>0</v>
      </c>
      <c r="DJ229" s="372">
        <f t="shared" si="324"/>
        <v>48</v>
      </c>
      <c r="DK229" s="371">
        <f t="shared" si="325"/>
        <v>49</v>
      </c>
      <c r="DL229" s="372">
        <f t="shared" si="326"/>
        <v>48</v>
      </c>
      <c r="DM229" s="371">
        <f t="shared" si="327"/>
        <v>49</v>
      </c>
      <c r="DN229" s="370">
        <f t="shared" si="328"/>
        <v>0</v>
      </c>
      <c r="DO229" s="371">
        <f t="shared" si="329"/>
        <v>0</v>
      </c>
      <c r="DP229" s="372">
        <f t="shared" si="330"/>
        <v>0</v>
      </c>
      <c r="DQ229" s="371">
        <f t="shared" si="331"/>
        <v>0</v>
      </c>
      <c r="DR229" s="372">
        <f t="shared" si="332"/>
        <v>0</v>
      </c>
      <c r="DS229" s="371">
        <f t="shared" si="333"/>
        <v>0</v>
      </c>
      <c r="DT229" s="372">
        <f t="shared" si="334"/>
        <v>0</v>
      </c>
      <c r="DU229" s="371">
        <f t="shared" si="335"/>
        <v>0</v>
      </c>
      <c r="DV229" s="372">
        <f t="shared" si="336"/>
        <v>0</v>
      </c>
      <c r="DW229" s="371">
        <f t="shared" si="337"/>
        <v>0</v>
      </c>
      <c r="DX229" s="372">
        <f t="shared" si="338"/>
        <v>2201427.6279069763</v>
      </c>
      <c r="DY229" s="371">
        <f t="shared" si="339"/>
        <v>2287059.4090909092</v>
      </c>
      <c r="DZ229" s="372">
        <f t="shared" si="340"/>
        <v>2201427.6279069763</v>
      </c>
      <c r="EA229" s="371">
        <f t="shared" si="341"/>
        <v>2287059.4090909092</v>
      </c>
    </row>
    <row r="230" spans="1:131">
      <c r="A230" s="453" t="s">
        <v>38</v>
      </c>
      <c r="B230" s="458" t="s">
        <v>454</v>
      </c>
      <c r="C230" s="459"/>
      <c r="D230" s="456">
        <v>375656</v>
      </c>
      <c r="E230" s="457">
        <v>13</v>
      </c>
      <c r="F230" s="419"/>
      <c r="G230" s="420"/>
      <c r="H230" s="419"/>
      <c r="I230" s="420"/>
      <c r="J230" s="419"/>
      <c r="K230" s="420"/>
      <c r="L230" s="419"/>
      <c r="M230" s="420"/>
      <c r="N230" s="419"/>
      <c r="O230" s="420"/>
      <c r="P230" s="419"/>
      <c r="Q230" s="420"/>
      <c r="R230" s="419"/>
      <c r="S230" s="420"/>
      <c r="T230" s="419"/>
      <c r="U230" s="420"/>
      <c r="V230" s="419"/>
      <c r="W230" s="420"/>
      <c r="X230" s="419"/>
      <c r="Y230" s="420"/>
      <c r="Z230" s="419"/>
      <c r="AA230" s="420"/>
      <c r="AB230" s="419"/>
      <c r="AC230" s="420"/>
      <c r="AD230" s="419"/>
      <c r="AE230" s="420"/>
      <c r="AF230" s="419"/>
      <c r="AG230" s="420"/>
      <c r="AH230" s="419"/>
      <c r="AI230" s="420"/>
      <c r="AJ230" s="419"/>
      <c r="AK230" s="420"/>
      <c r="AL230" s="419"/>
      <c r="AM230" s="420"/>
      <c r="AN230" s="419"/>
      <c r="AO230" s="420"/>
      <c r="AP230" s="419"/>
      <c r="AQ230" s="420"/>
      <c r="AR230" s="419"/>
      <c r="AS230" s="420"/>
      <c r="AT230" s="419"/>
      <c r="AU230" s="420"/>
      <c r="AV230" s="419">
        <v>4</v>
      </c>
      <c r="AW230" s="420">
        <v>4</v>
      </c>
      <c r="AX230" s="419">
        <v>0</v>
      </c>
      <c r="AY230" s="420">
        <v>0</v>
      </c>
      <c r="AZ230" s="419">
        <v>2</v>
      </c>
      <c r="BA230" s="421">
        <v>1</v>
      </c>
      <c r="BB230" s="422"/>
      <c r="BC230" s="420"/>
      <c r="BD230" s="419"/>
      <c r="BE230" s="420"/>
      <c r="BF230" s="419"/>
      <c r="BG230" s="420"/>
      <c r="BH230" s="419"/>
      <c r="BI230" s="420"/>
      <c r="BJ230" s="419"/>
      <c r="BK230" s="420"/>
      <c r="BL230" s="419">
        <v>273850</v>
      </c>
      <c r="BM230" s="423">
        <v>216500</v>
      </c>
      <c r="BN230" s="370">
        <f t="shared" si="276"/>
        <v>0</v>
      </c>
      <c r="BO230" s="371">
        <f t="shared" si="277"/>
        <v>0</v>
      </c>
      <c r="BP230" s="372">
        <f t="shared" si="278"/>
        <v>0</v>
      </c>
      <c r="BQ230" s="371">
        <f t="shared" si="279"/>
        <v>0</v>
      </c>
      <c r="BR230" s="372">
        <f t="shared" si="280"/>
        <v>0</v>
      </c>
      <c r="BS230" s="371">
        <f t="shared" si="281"/>
        <v>0</v>
      </c>
      <c r="BT230" s="372">
        <f t="shared" si="282"/>
        <v>0</v>
      </c>
      <c r="BU230" s="371">
        <f t="shared" si="283"/>
        <v>0</v>
      </c>
      <c r="BV230" s="372">
        <f t="shared" si="284"/>
        <v>0</v>
      </c>
      <c r="BW230" s="371">
        <f t="shared" si="285"/>
        <v>0</v>
      </c>
      <c r="BX230" s="372">
        <f t="shared" si="286"/>
        <v>64</v>
      </c>
      <c r="BY230" s="371">
        <f t="shared" si="287"/>
        <v>52</v>
      </c>
      <c r="BZ230" s="370">
        <f t="shared" si="288"/>
        <v>0</v>
      </c>
      <c r="CA230" s="371">
        <f t="shared" si="289"/>
        <v>0</v>
      </c>
      <c r="CB230" s="372">
        <f t="shared" si="290"/>
        <v>0</v>
      </c>
      <c r="CC230" s="371">
        <f t="shared" si="291"/>
        <v>0</v>
      </c>
      <c r="CD230" s="372">
        <f t="shared" si="292"/>
        <v>0</v>
      </c>
      <c r="CE230" s="371">
        <f t="shared" si="293"/>
        <v>0</v>
      </c>
      <c r="CF230" s="372">
        <f t="shared" si="294"/>
        <v>0</v>
      </c>
      <c r="CG230" s="371">
        <f t="shared" si="295"/>
        <v>0</v>
      </c>
      <c r="CH230" s="372">
        <f t="shared" si="296"/>
        <v>0</v>
      </c>
      <c r="CI230" s="371">
        <f t="shared" si="297"/>
        <v>0</v>
      </c>
      <c r="CJ230" s="372">
        <f t="shared" si="298"/>
        <v>4278.90625</v>
      </c>
      <c r="CK230" s="371">
        <f t="shared" si="299"/>
        <v>4163.4615384615381</v>
      </c>
      <c r="CL230" s="370">
        <f t="shared" si="300"/>
        <v>0</v>
      </c>
      <c r="CM230" s="371">
        <f t="shared" si="301"/>
        <v>0</v>
      </c>
      <c r="CN230" s="372">
        <f t="shared" si="302"/>
        <v>0</v>
      </c>
      <c r="CO230" s="371">
        <f t="shared" si="303"/>
        <v>0</v>
      </c>
      <c r="CP230" s="372">
        <f t="shared" si="304"/>
        <v>0</v>
      </c>
      <c r="CQ230" s="371">
        <f t="shared" si="305"/>
        <v>0</v>
      </c>
      <c r="CR230" s="372">
        <f t="shared" si="306"/>
        <v>0</v>
      </c>
      <c r="CS230" s="371">
        <f t="shared" si="307"/>
        <v>0</v>
      </c>
      <c r="CT230" s="372">
        <f t="shared" si="308"/>
        <v>0</v>
      </c>
      <c r="CU230" s="371">
        <f t="shared" si="309"/>
        <v>0</v>
      </c>
      <c r="CV230" s="372">
        <f t="shared" si="310"/>
        <v>38510.15625</v>
      </c>
      <c r="CW230" s="371">
        <f t="shared" si="311"/>
        <v>37471.153846153844</v>
      </c>
      <c r="CX230" s="372">
        <f t="shared" si="312"/>
        <v>38510.15625</v>
      </c>
      <c r="CY230" s="371">
        <f t="shared" si="313"/>
        <v>37471.153846153844</v>
      </c>
      <c r="CZ230" s="370">
        <f t="shared" si="314"/>
        <v>0</v>
      </c>
      <c r="DA230" s="371">
        <f t="shared" si="315"/>
        <v>0</v>
      </c>
      <c r="DB230" s="372">
        <f t="shared" si="316"/>
        <v>0</v>
      </c>
      <c r="DC230" s="371">
        <f t="shared" si="317"/>
        <v>0</v>
      </c>
      <c r="DD230" s="372">
        <f t="shared" si="318"/>
        <v>0</v>
      </c>
      <c r="DE230" s="371">
        <f t="shared" si="319"/>
        <v>0</v>
      </c>
      <c r="DF230" s="372">
        <f t="shared" si="320"/>
        <v>0</v>
      </c>
      <c r="DG230" s="371">
        <f t="shared" si="321"/>
        <v>0</v>
      </c>
      <c r="DH230" s="372">
        <f t="shared" si="322"/>
        <v>0</v>
      </c>
      <c r="DI230" s="371">
        <f t="shared" si="323"/>
        <v>0</v>
      </c>
      <c r="DJ230" s="372">
        <f t="shared" si="324"/>
        <v>6</v>
      </c>
      <c r="DK230" s="371">
        <f t="shared" si="325"/>
        <v>5</v>
      </c>
      <c r="DL230" s="372">
        <f t="shared" si="326"/>
        <v>6</v>
      </c>
      <c r="DM230" s="371">
        <f t="shared" si="327"/>
        <v>5</v>
      </c>
      <c r="DN230" s="370">
        <f t="shared" si="328"/>
        <v>0</v>
      </c>
      <c r="DO230" s="371">
        <f t="shared" si="329"/>
        <v>0</v>
      </c>
      <c r="DP230" s="372">
        <f t="shared" si="330"/>
        <v>0</v>
      </c>
      <c r="DQ230" s="371">
        <f t="shared" si="331"/>
        <v>0</v>
      </c>
      <c r="DR230" s="372">
        <f t="shared" si="332"/>
        <v>0</v>
      </c>
      <c r="DS230" s="371">
        <f t="shared" si="333"/>
        <v>0</v>
      </c>
      <c r="DT230" s="372">
        <f t="shared" si="334"/>
        <v>0</v>
      </c>
      <c r="DU230" s="371">
        <f t="shared" si="335"/>
        <v>0</v>
      </c>
      <c r="DV230" s="372">
        <f t="shared" si="336"/>
        <v>0</v>
      </c>
      <c r="DW230" s="371">
        <f t="shared" si="337"/>
        <v>0</v>
      </c>
      <c r="DX230" s="372">
        <f t="shared" si="338"/>
        <v>231060.9375</v>
      </c>
      <c r="DY230" s="371">
        <f t="shared" si="339"/>
        <v>187355.76923076922</v>
      </c>
      <c r="DZ230" s="372">
        <f t="shared" si="340"/>
        <v>231060.9375</v>
      </c>
      <c r="EA230" s="371">
        <f t="shared" si="341"/>
        <v>187355.76923076922</v>
      </c>
    </row>
    <row r="231" spans="1:131">
      <c r="A231" s="453" t="s">
        <v>38</v>
      </c>
      <c r="B231" s="458" t="s">
        <v>455</v>
      </c>
      <c r="C231" s="459"/>
      <c r="D231" s="456">
        <v>418348</v>
      </c>
      <c r="E231" s="457">
        <v>13</v>
      </c>
      <c r="F231" s="419"/>
      <c r="G231" s="420"/>
      <c r="H231" s="419"/>
      <c r="I231" s="420"/>
      <c r="J231" s="419"/>
      <c r="K231" s="420"/>
      <c r="L231" s="419"/>
      <c r="M231" s="420"/>
      <c r="N231" s="419"/>
      <c r="O231" s="420"/>
      <c r="P231" s="419"/>
      <c r="Q231" s="420"/>
      <c r="R231" s="419"/>
      <c r="S231" s="420"/>
      <c r="T231" s="419"/>
      <c r="U231" s="420"/>
      <c r="V231" s="419"/>
      <c r="W231" s="420"/>
      <c r="X231" s="419"/>
      <c r="Y231" s="420"/>
      <c r="Z231" s="419"/>
      <c r="AA231" s="420"/>
      <c r="AB231" s="419"/>
      <c r="AC231" s="420"/>
      <c r="AD231" s="419"/>
      <c r="AE231" s="420"/>
      <c r="AF231" s="419"/>
      <c r="AG231" s="420"/>
      <c r="AH231" s="419"/>
      <c r="AI231" s="420"/>
      <c r="AJ231" s="419"/>
      <c r="AK231" s="420"/>
      <c r="AL231" s="419"/>
      <c r="AM231" s="420"/>
      <c r="AN231" s="419"/>
      <c r="AO231" s="420"/>
      <c r="AP231" s="419"/>
      <c r="AQ231" s="420"/>
      <c r="AR231" s="419"/>
      <c r="AS231" s="420"/>
      <c r="AT231" s="419"/>
      <c r="AU231" s="420"/>
      <c r="AV231" s="419">
        <v>15</v>
      </c>
      <c r="AW231" s="420">
        <v>16</v>
      </c>
      <c r="AX231" s="419">
        <v>2</v>
      </c>
      <c r="AY231" s="420">
        <v>2</v>
      </c>
      <c r="AZ231" s="419">
        <v>1</v>
      </c>
      <c r="BA231" s="421">
        <v>1</v>
      </c>
      <c r="BB231" s="422"/>
      <c r="BC231" s="420"/>
      <c r="BD231" s="419"/>
      <c r="BE231" s="420"/>
      <c r="BF231" s="419"/>
      <c r="BG231" s="420"/>
      <c r="BH231" s="419"/>
      <c r="BI231" s="420"/>
      <c r="BJ231" s="419"/>
      <c r="BK231" s="420"/>
      <c r="BL231" s="419">
        <v>1000825</v>
      </c>
      <c r="BM231" s="423">
        <v>1027923</v>
      </c>
      <c r="BN231" s="370">
        <f t="shared" si="276"/>
        <v>0</v>
      </c>
      <c r="BO231" s="371">
        <f t="shared" si="277"/>
        <v>0</v>
      </c>
      <c r="BP231" s="372">
        <f t="shared" si="278"/>
        <v>0</v>
      </c>
      <c r="BQ231" s="371">
        <f t="shared" si="279"/>
        <v>0</v>
      </c>
      <c r="BR231" s="372">
        <f t="shared" si="280"/>
        <v>0</v>
      </c>
      <c r="BS231" s="371">
        <f t="shared" si="281"/>
        <v>0</v>
      </c>
      <c r="BT231" s="372">
        <f t="shared" si="282"/>
        <v>0</v>
      </c>
      <c r="BU231" s="371">
        <f t="shared" si="283"/>
        <v>0</v>
      </c>
      <c r="BV231" s="372">
        <f t="shared" si="284"/>
        <v>0</v>
      </c>
      <c r="BW231" s="371">
        <f t="shared" si="285"/>
        <v>0</v>
      </c>
      <c r="BX231" s="372">
        <f t="shared" si="286"/>
        <v>184</v>
      </c>
      <c r="BY231" s="371">
        <f t="shared" si="287"/>
        <v>194</v>
      </c>
      <c r="BZ231" s="370">
        <f t="shared" si="288"/>
        <v>0</v>
      </c>
      <c r="CA231" s="371">
        <f t="shared" si="289"/>
        <v>0</v>
      </c>
      <c r="CB231" s="372">
        <f t="shared" si="290"/>
        <v>0</v>
      </c>
      <c r="CC231" s="371">
        <f t="shared" si="291"/>
        <v>0</v>
      </c>
      <c r="CD231" s="372">
        <f t="shared" si="292"/>
        <v>0</v>
      </c>
      <c r="CE231" s="371">
        <f t="shared" si="293"/>
        <v>0</v>
      </c>
      <c r="CF231" s="372">
        <f t="shared" si="294"/>
        <v>0</v>
      </c>
      <c r="CG231" s="371">
        <f t="shared" si="295"/>
        <v>0</v>
      </c>
      <c r="CH231" s="372">
        <f t="shared" si="296"/>
        <v>0</v>
      </c>
      <c r="CI231" s="371">
        <f t="shared" si="297"/>
        <v>0</v>
      </c>
      <c r="CJ231" s="372">
        <f t="shared" si="298"/>
        <v>5439.266304347826</v>
      </c>
      <c r="CK231" s="371">
        <f t="shared" si="299"/>
        <v>5298.572164948454</v>
      </c>
      <c r="CL231" s="370">
        <f t="shared" si="300"/>
        <v>0</v>
      </c>
      <c r="CM231" s="371">
        <f t="shared" si="301"/>
        <v>0</v>
      </c>
      <c r="CN231" s="372">
        <f t="shared" si="302"/>
        <v>0</v>
      </c>
      <c r="CO231" s="371">
        <f t="shared" si="303"/>
        <v>0</v>
      </c>
      <c r="CP231" s="372">
        <f t="shared" si="304"/>
        <v>0</v>
      </c>
      <c r="CQ231" s="371">
        <f t="shared" si="305"/>
        <v>0</v>
      </c>
      <c r="CR231" s="372">
        <f t="shared" si="306"/>
        <v>0</v>
      </c>
      <c r="CS231" s="371">
        <f t="shared" si="307"/>
        <v>0</v>
      </c>
      <c r="CT231" s="372">
        <f t="shared" si="308"/>
        <v>0</v>
      </c>
      <c r="CU231" s="371">
        <f t="shared" si="309"/>
        <v>0</v>
      </c>
      <c r="CV231" s="372">
        <f t="shared" si="310"/>
        <v>48953.396739130432</v>
      </c>
      <c r="CW231" s="371">
        <f t="shared" si="311"/>
        <v>47687.149484536087</v>
      </c>
      <c r="CX231" s="372">
        <f t="shared" si="312"/>
        <v>48953.396739130432</v>
      </c>
      <c r="CY231" s="371">
        <f t="shared" si="313"/>
        <v>47687.149484536087</v>
      </c>
      <c r="CZ231" s="370">
        <f t="shared" si="314"/>
        <v>0</v>
      </c>
      <c r="DA231" s="371">
        <f t="shared" si="315"/>
        <v>0</v>
      </c>
      <c r="DB231" s="372">
        <f t="shared" si="316"/>
        <v>0</v>
      </c>
      <c r="DC231" s="371">
        <f t="shared" si="317"/>
        <v>0</v>
      </c>
      <c r="DD231" s="372">
        <f t="shared" si="318"/>
        <v>0</v>
      </c>
      <c r="DE231" s="371">
        <f t="shared" si="319"/>
        <v>0</v>
      </c>
      <c r="DF231" s="372">
        <f t="shared" si="320"/>
        <v>0</v>
      </c>
      <c r="DG231" s="371">
        <f t="shared" si="321"/>
        <v>0</v>
      </c>
      <c r="DH231" s="372">
        <f t="shared" si="322"/>
        <v>0</v>
      </c>
      <c r="DI231" s="371">
        <f t="shared" si="323"/>
        <v>0</v>
      </c>
      <c r="DJ231" s="372">
        <f t="shared" si="324"/>
        <v>18</v>
      </c>
      <c r="DK231" s="371">
        <f t="shared" si="325"/>
        <v>19</v>
      </c>
      <c r="DL231" s="372">
        <f t="shared" si="326"/>
        <v>18</v>
      </c>
      <c r="DM231" s="371">
        <f t="shared" si="327"/>
        <v>19</v>
      </c>
      <c r="DN231" s="370">
        <f t="shared" si="328"/>
        <v>0</v>
      </c>
      <c r="DO231" s="371">
        <f t="shared" si="329"/>
        <v>0</v>
      </c>
      <c r="DP231" s="372">
        <f t="shared" si="330"/>
        <v>0</v>
      </c>
      <c r="DQ231" s="371">
        <f t="shared" si="331"/>
        <v>0</v>
      </c>
      <c r="DR231" s="372">
        <f t="shared" si="332"/>
        <v>0</v>
      </c>
      <c r="DS231" s="371">
        <f t="shared" si="333"/>
        <v>0</v>
      </c>
      <c r="DT231" s="372">
        <f t="shared" si="334"/>
        <v>0</v>
      </c>
      <c r="DU231" s="371">
        <f t="shared" si="335"/>
        <v>0</v>
      </c>
      <c r="DV231" s="372">
        <f t="shared" si="336"/>
        <v>0</v>
      </c>
      <c r="DW231" s="371">
        <f t="shared" si="337"/>
        <v>0</v>
      </c>
      <c r="DX231" s="372">
        <f t="shared" si="338"/>
        <v>881161.14130434778</v>
      </c>
      <c r="DY231" s="371">
        <f t="shared" si="339"/>
        <v>906055.84020618559</v>
      </c>
      <c r="DZ231" s="372">
        <f t="shared" si="340"/>
        <v>881161.14130434778</v>
      </c>
      <c r="EA231" s="371">
        <f t="shared" si="341"/>
        <v>906055.84020618559</v>
      </c>
    </row>
    <row r="232" spans="1:131">
      <c r="A232" s="453" t="s">
        <v>38</v>
      </c>
      <c r="B232" s="458" t="s">
        <v>456</v>
      </c>
      <c r="C232" s="459"/>
      <c r="D232" s="456">
        <v>375683</v>
      </c>
      <c r="E232" s="457">
        <v>13</v>
      </c>
      <c r="F232" s="419"/>
      <c r="G232" s="420"/>
      <c r="H232" s="419"/>
      <c r="I232" s="420"/>
      <c r="J232" s="419"/>
      <c r="K232" s="420"/>
      <c r="L232" s="419"/>
      <c r="M232" s="420"/>
      <c r="N232" s="419"/>
      <c r="O232" s="420"/>
      <c r="P232" s="419"/>
      <c r="Q232" s="420"/>
      <c r="R232" s="419"/>
      <c r="S232" s="420"/>
      <c r="T232" s="419"/>
      <c r="U232" s="420"/>
      <c r="V232" s="419"/>
      <c r="W232" s="420"/>
      <c r="X232" s="419"/>
      <c r="Y232" s="420"/>
      <c r="Z232" s="419"/>
      <c r="AA232" s="420"/>
      <c r="AB232" s="419"/>
      <c r="AC232" s="420"/>
      <c r="AD232" s="419"/>
      <c r="AE232" s="420"/>
      <c r="AF232" s="419"/>
      <c r="AG232" s="420"/>
      <c r="AH232" s="419"/>
      <c r="AI232" s="420"/>
      <c r="AJ232" s="419"/>
      <c r="AK232" s="420"/>
      <c r="AL232" s="419"/>
      <c r="AM232" s="420"/>
      <c r="AN232" s="419"/>
      <c r="AO232" s="420"/>
      <c r="AP232" s="419"/>
      <c r="AQ232" s="420"/>
      <c r="AR232" s="419"/>
      <c r="AS232" s="420"/>
      <c r="AT232" s="419"/>
      <c r="AU232" s="420"/>
      <c r="AV232" s="419">
        <v>25</v>
      </c>
      <c r="AW232" s="420">
        <v>25</v>
      </c>
      <c r="AX232" s="419">
        <v>0</v>
      </c>
      <c r="AY232" s="420">
        <v>0</v>
      </c>
      <c r="AZ232" s="419">
        <v>8</v>
      </c>
      <c r="BA232" s="421">
        <v>8</v>
      </c>
      <c r="BB232" s="422"/>
      <c r="BC232" s="420"/>
      <c r="BD232" s="419"/>
      <c r="BE232" s="420"/>
      <c r="BF232" s="419"/>
      <c r="BG232" s="420"/>
      <c r="BH232" s="419"/>
      <c r="BI232" s="420"/>
      <c r="BJ232" s="419"/>
      <c r="BK232" s="420"/>
      <c r="BL232" s="419">
        <v>1936891</v>
      </c>
      <c r="BM232" s="423">
        <v>2021053</v>
      </c>
      <c r="BN232" s="370">
        <f t="shared" si="276"/>
        <v>0</v>
      </c>
      <c r="BO232" s="371">
        <f t="shared" si="277"/>
        <v>0</v>
      </c>
      <c r="BP232" s="372">
        <f t="shared" si="278"/>
        <v>0</v>
      </c>
      <c r="BQ232" s="371">
        <f t="shared" si="279"/>
        <v>0</v>
      </c>
      <c r="BR232" s="372">
        <f t="shared" si="280"/>
        <v>0</v>
      </c>
      <c r="BS232" s="371">
        <f t="shared" si="281"/>
        <v>0</v>
      </c>
      <c r="BT232" s="372">
        <f t="shared" si="282"/>
        <v>0</v>
      </c>
      <c r="BU232" s="371">
        <f t="shared" si="283"/>
        <v>0</v>
      </c>
      <c r="BV232" s="372">
        <f t="shared" si="284"/>
        <v>0</v>
      </c>
      <c r="BW232" s="371">
        <f t="shared" si="285"/>
        <v>0</v>
      </c>
      <c r="BX232" s="372">
        <f t="shared" si="286"/>
        <v>346</v>
      </c>
      <c r="BY232" s="371">
        <f t="shared" si="287"/>
        <v>346</v>
      </c>
      <c r="BZ232" s="370">
        <f t="shared" si="288"/>
        <v>0</v>
      </c>
      <c r="CA232" s="371">
        <f t="shared" si="289"/>
        <v>0</v>
      </c>
      <c r="CB232" s="372">
        <f t="shared" si="290"/>
        <v>0</v>
      </c>
      <c r="CC232" s="371">
        <f t="shared" si="291"/>
        <v>0</v>
      </c>
      <c r="CD232" s="372">
        <f t="shared" si="292"/>
        <v>0</v>
      </c>
      <c r="CE232" s="371">
        <f t="shared" si="293"/>
        <v>0</v>
      </c>
      <c r="CF232" s="372">
        <f t="shared" si="294"/>
        <v>0</v>
      </c>
      <c r="CG232" s="371">
        <f t="shared" si="295"/>
        <v>0</v>
      </c>
      <c r="CH232" s="372">
        <f t="shared" si="296"/>
        <v>0</v>
      </c>
      <c r="CI232" s="371">
        <f t="shared" si="297"/>
        <v>0</v>
      </c>
      <c r="CJ232" s="372">
        <f t="shared" si="298"/>
        <v>5597.9508670520236</v>
      </c>
      <c r="CK232" s="371">
        <f t="shared" si="299"/>
        <v>5841.1936416184972</v>
      </c>
      <c r="CL232" s="370">
        <f t="shared" si="300"/>
        <v>0</v>
      </c>
      <c r="CM232" s="371">
        <f t="shared" si="301"/>
        <v>0</v>
      </c>
      <c r="CN232" s="372">
        <f t="shared" si="302"/>
        <v>0</v>
      </c>
      <c r="CO232" s="371">
        <f t="shared" si="303"/>
        <v>0</v>
      </c>
      <c r="CP232" s="372">
        <f t="shared" si="304"/>
        <v>0</v>
      </c>
      <c r="CQ232" s="371">
        <f t="shared" si="305"/>
        <v>0</v>
      </c>
      <c r="CR232" s="372">
        <f t="shared" si="306"/>
        <v>0</v>
      </c>
      <c r="CS232" s="371">
        <f t="shared" si="307"/>
        <v>0</v>
      </c>
      <c r="CT232" s="372">
        <f t="shared" si="308"/>
        <v>0</v>
      </c>
      <c r="CU232" s="371">
        <f t="shared" si="309"/>
        <v>0</v>
      </c>
      <c r="CV232" s="372">
        <f t="shared" si="310"/>
        <v>50381.557803468211</v>
      </c>
      <c r="CW232" s="371">
        <f t="shared" si="311"/>
        <v>52570.742774566475</v>
      </c>
      <c r="CX232" s="372">
        <f t="shared" si="312"/>
        <v>50381.557803468211</v>
      </c>
      <c r="CY232" s="371">
        <f t="shared" si="313"/>
        <v>52570.742774566475</v>
      </c>
      <c r="CZ232" s="370">
        <f t="shared" si="314"/>
        <v>0</v>
      </c>
      <c r="DA232" s="371">
        <f t="shared" si="315"/>
        <v>0</v>
      </c>
      <c r="DB232" s="372">
        <f t="shared" si="316"/>
        <v>0</v>
      </c>
      <c r="DC232" s="371">
        <f t="shared" si="317"/>
        <v>0</v>
      </c>
      <c r="DD232" s="372">
        <f t="shared" si="318"/>
        <v>0</v>
      </c>
      <c r="DE232" s="371">
        <f t="shared" si="319"/>
        <v>0</v>
      </c>
      <c r="DF232" s="372">
        <f t="shared" si="320"/>
        <v>0</v>
      </c>
      <c r="DG232" s="371">
        <f t="shared" si="321"/>
        <v>0</v>
      </c>
      <c r="DH232" s="372">
        <f t="shared" si="322"/>
        <v>0</v>
      </c>
      <c r="DI232" s="371">
        <f t="shared" si="323"/>
        <v>0</v>
      </c>
      <c r="DJ232" s="372">
        <f t="shared" si="324"/>
        <v>33</v>
      </c>
      <c r="DK232" s="371">
        <f t="shared" si="325"/>
        <v>33</v>
      </c>
      <c r="DL232" s="372">
        <f t="shared" si="326"/>
        <v>33</v>
      </c>
      <c r="DM232" s="371">
        <f t="shared" si="327"/>
        <v>33</v>
      </c>
      <c r="DN232" s="370">
        <f t="shared" si="328"/>
        <v>0</v>
      </c>
      <c r="DO232" s="371">
        <f t="shared" si="329"/>
        <v>0</v>
      </c>
      <c r="DP232" s="372">
        <f t="shared" si="330"/>
        <v>0</v>
      </c>
      <c r="DQ232" s="371">
        <f t="shared" si="331"/>
        <v>0</v>
      </c>
      <c r="DR232" s="372">
        <f t="shared" si="332"/>
        <v>0</v>
      </c>
      <c r="DS232" s="371">
        <f t="shared" si="333"/>
        <v>0</v>
      </c>
      <c r="DT232" s="372">
        <f t="shared" si="334"/>
        <v>0</v>
      </c>
      <c r="DU232" s="371">
        <f t="shared" si="335"/>
        <v>0</v>
      </c>
      <c r="DV232" s="372">
        <f t="shared" si="336"/>
        <v>0</v>
      </c>
      <c r="DW232" s="371">
        <f t="shared" si="337"/>
        <v>0</v>
      </c>
      <c r="DX232" s="372">
        <f t="shared" si="338"/>
        <v>1662591.4075144511</v>
      </c>
      <c r="DY232" s="371">
        <f t="shared" si="339"/>
        <v>1734834.5115606936</v>
      </c>
      <c r="DZ232" s="372">
        <f t="shared" si="340"/>
        <v>1662591.4075144511</v>
      </c>
      <c r="EA232" s="371">
        <f t="shared" si="341"/>
        <v>1734834.5115606936</v>
      </c>
    </row>
    <row r="233" spans="1:131">
      <c r="A233" s="453" t="s">
        <v>38</v>
      </c>
      <c r="B233" s="458" t="s">
        <v>457</v>
      </c>
      <c r="C233" s="460"/>
      <c r="D233" s="456">
        <v>364548</v>
      </c>
      <c r="E233" s="461">
        <v>13</v>
      </c>
      <c r="F233" s="419"/>
      <c r="G233" s="420"/>
      <c r="H233" s="419"/>
      <c r="I233" s="420"/>
      <c r="J233" s="419"/>
      <c r="K233" s="420"/>
      <c r="L233" s="419"/>
      <c r="M233" s="420"/>
      <c r="N233" s="419"/>
      <c r="O233" s="420"/>
      <c r="P233" s="419"/>
      <c r="Q233" s="420"/>
      <c r="R233" s="419"/>
      <c r="S233" s="420"/>
      <c r="T233" s="419"/>
      <c r="U233" s="420"/>
      <c r="V233" s="419"/>
      <c r="W233" s="420"/>
      <c r="X233" s="419"/>
      <c r="Y233" s="420"/>
      <c r="Z233" s="419"/>
      <c r="AA233" s="420"/>
      <c r="AB233" s="419"/>
      <c r="AC233" s="420"/>
      <c r="AD233" s="419"/>
      <c r="AE233" s="420"/>
      <c r="AF233" s="419"/>
      <c r="AG233" s="420"/>
      <c r="AH233" s="419"/>
      <c r="AI233" s="420"/>
      <c r="AJ233" s="419"/>
      <c r="AK233" s="420"/>
      <c r="AL233" s="419"/>
      <c r="AM233" s="420"/>
      <c r="AN233" s="419"/>
      <c r="AO233" s="420"/>
      <c r="AP233" s="419"/>
      <c r="AQ233" s="420"/>
      <c r="AR233" s="419"/>
      <c r="AS233" s="420"/>
      <c r="AT233" s="419"/>
      <c r="AU233" s="420"/>
      <c r="AV233" s="419">
        <v>31</v>
      </c>
      <c r="AW233" s="420">
        <v>32</v>
      </c>
      <c r="AX233" s="419">
        <v>0</v>
      </c>
      <c r="AY233" s="420">
        <v>0</v>
      </c>
      <c r="AZ233" s="419">
        <v>17</v>
      </c>
      <c r="BA233" s="421">
        <v>17</v>
      </c>
      <c r="BB233" s="422"/>
      <c r="BC233" s="420"/>
      <c r="BD233" s="419"/>
      <c r="BE233" s="420"/>
      <c r="BF233" s="419"/>
      <c r="BG233" s="420"/>
      <c r="BH233" s="419"/>
      <c r="BI233" s="420"/>
      <c r="BJ233" s="419"/>
      <c r="BK233" s="420"/>
      <c r="BL233" s="419">
        <v>2382777</v>
      </c>
      <c r="BM233" s="423">
        <v>2394282</v>
      </c>
      <c r="BN233" s="370">
        <f t="shared" si="276"/>
        <v>0</v>
      </c>
      <c r="BO233" s="371">
        <f t="shared" si="277"/>
        <v>0</v>
      </c>
      <c r="BP233" s="372">
        <f t="shared" si="278"/>
        <v>0</v>
      </c>
      <c r="BQ233" s="371">
        <f t="shared" si="279"/>
        <v>0</v>
      </c>
      <c r="BR233" s="372">
        <f t="shared" si="280"/>
        <v>0</v>
      </c>
      <c r="BS233" s="371">
        <f t="shared" si="281"/>
        <v>0</v>
      </c>
      <c r="BT233" s="372">
        <f t="shared" si="282"/>
        <v>0</v>
      </c>
      <c r="BU233" s="371">
        <f t="shared" si="283"/>
        <v>0</v>
      </c>
      <c r="BV233" s="372">
        <f t="shared" si="284"/>
        <v>0</v>
      </c>
      <c r="BW233" s="371">
        <f t="shared" si="285"/>
        <v>0</v>
      </c>
      <c r="BX233" s="372">
        <f t="shared" si="286"/>
        <v>514</v>
      </c>
      <c r="BY233" s="371">
        <f t="shared" si="287"/>
        <v>524</v>
      </c>
      <c r="BZ233" s="370">
        <f t="shared" si="288"/>
        <v>0</v>
      </c>
      <c r="CA233" s="371">
        <f t="shared" si="289"/>
        <v>0</v>
      </c>
      <c r="CB233" s="372">
        <f t="shared" si="290"/>
        <v>0</v>
      </c>
      <c r="CC233" s="371">
        <f t="shared" si="291"/>
        <v>0</v>
      </c>
      <c r="CD233" s="372">
        <f t="shared" si="292"/>
        <v>0</v>
      </c>
      <c r="CE233" s="371">
        <f t="shared" si="293"/>
        <v>0</v>
      </c>
      <c r="CF233" s="372">
        <f t="shared" si="294"/>
        <v>0</v>
      </c>
      <c r="CG233" s="371">
        <f t="shared" si="295"/>
        <v>0</v>
      </c>
      <c r="CH233" s="372">
        <f t="shared" si="296"/>
        <v>0</v>
      </c>
      <c r="CI233" s="371">
        <f t="shared" si="297"/>
        <v>0</v>
      </c>
      <c r="CJ233" s="372">
        <f t="shared" si="298"/>
        <v>4635.752918287938</v>
      </c>
      <c r="CK233" s="371">
        <f t="shared" si="299"/>
        <v>4569.240458015267</v>
      </c>
      <c r="CL233" s="370">
        <f t="shared" si="300"/>
        <v>0</v>
      </c>
      <c r="CM233" s="371">
        <f t="shared" si="301"/>
        <v>0</v>
      </c>
      <c r="CN233" s="372">
        <f t="shared" si="302"/>
        <v>0</v>
      </c>
      <c r="CO233" s="371">
        <f t="shared" si="303"/>
        <v>0</v>
      </c>
      <c r="CP233" s="372">
        <f t="shared" si="304"/>
        <v>0</v>
      </c>
      <c r="CQ233" s="371">
        <f t="shared" si="305"/>
        <v>0</v>
      </c>
      <c r="CR233" s="372">
        <f t="shared" si="306"/>
        <v>0</v>
      </c>
      <c r="CS233" s="371">
        <f t="shared" si="307"/>
        <v>0</v>
      </c>
      <c r="CT233" s="372">
        <f t="shared" si="308"/>
        <v>0</v>
      </c>
      <c r="CU233" s="371">
        <f t="shared" si="309"/>
        <v>0</v>
      </c>
      <c r="CV233" s="372">
        <f t="shared" si="310"/>
        <v>41721.776264591441</v>
      </c>
      <c r="CW233" s="371">
        <f t="shared" si="311"/>
        <v>41123.164122137401</v>
      </c>
      <c r="CX233" s="372">
        <f t="shared" si="312"/>
        <v>41721.776264591441</v>
      </c>
      <c r="CY233" s="371">
        <f t="shared" si="313"/>
        <v>41123.164122137401</v>
      </c>
      <c r="CZ233" s="370">
        <f t="shared" si="314"/>
        <v>0</v>
      </c>
      <c r="DA233" s="371">
        <f t="shared" si="315"/>
        <v>0</v>
      </c>
      <c r="DB233" s="372">
        <f t="shared" si="316"/>
        <v>0</v>
      </c>
      <c r="DC233" s="371">
        <f t="shared" si="317"/>
        <v>0</v>
      </c>
      <c r="DD233" s="372">
        <f t="shared" si="318"/>
        <v>0</v>
      </c>
      <c r="DE233" s="371">
        <f t="shared" si="319"/>
        <v>0</v>
      </c>
      <c r="DF233" s="372">
        <f t="shared" si="320"/>
        <v>0</v>
      </c>
      <c r="DG233" s="371">
        <f t="shared" si="321"/>
        <v>0</v>
      </c>
      <c r="DH233" s="372">
        <f t="shared" si="322"/>
        <v>0</v>
      </c>
      <c r="DI233" s="371">
        <f t="shared" si="323"/>
        <v>0</v>
      </c>
      <c r="DJ233" s="372">
        <f t="shared" si="324"/>
        <v>48</v>
      </c>
      <c r="DK233" s="371">
        <f t="shared" si="325"/>
        <v>49</v>
      </c>
      <c r="DL233" s="372">
        <f t="shared" si="326"/>
        <v>48</v>
      </c>
      <c r="DM233" s="371">
        <f t="shared" si="327"/>
        <v>49</v>
      </c>
      <c r="DN233" s="370">
        <f t="shared" si="328"/>
        <v>0</v>
      </c>
      <c r="DO233" s="371">
        <f t="shared" si="329"/>
        <v>0</v>
      </c>
      <c r="DP233" s="372">
        <f t="shared" si="330"/>
        <v>0</v>
      </c>
      <c r="DQ233" s="371">
        <f t="shared" si="331"/>
        <v>0</v>
      </c>
      <c r="DR233" s="372">
        <f t="shared" si="332"/>
        <v>0</v>
      </c>
      <c r="DS233" s="371">
        <f t="shared" si="333"/>
        <v>0</v>
      </c>
      <c r="DT233" s="372">
        <f t="shared" si="334"/>
        <v>0</v>
      </c>
      <c r="DU233" s="371">
        <f t="shared" si="335"/>
        <v>0</v>
      </c>
      <c r="DV233" s="372">
        <f t="shared" si="336"/>
        <v>0</v>
      </c>
      <c r="DW233" s="371">
        <f t="shared" si="337"/>
        <v>0</v>
      </c>
      <c r="DX233" s="372">
        <f t="shared" si="338"/>
        <v>2002645.2607003893</v>
      </c>
      <c r="DY233" s="371">
        <f t="shared" si="339"/>
        <v>2015035.0419847327</v>
      </c>
      <c r="DZ233" s="372">
        <f t="shared" si="340"/>
        <v>2002645.2607003893</v>
      </c>
      <c r="EA233" s="371">
        <f t="shared" si="341"/>
        <v>2015035.0419847327</v>
      </c>
    </row>
    <row r="234" spans="1:131">
      <c r="A234" s="453" t="s">
        <v>38</v>
      </c>
      <c r="B234" s="458" t="s">
        <v>458</v>
      </c>
      <c r="C234" s="459"/>
      <c r="D234" s="456">
        <v>428019</v>
      </c>
      <c r="E234" s="457">
        <v>13</v>
      </c>
      <c r="F234" s="419"/>
      <c r="G234" s="420"/>
      <c r="H234" s="419"/>
      <c r="I234" s="420"/>
      <c r="J234" s="419"/>
      <c r="K234" s="420"/>
      <c r="L234" s="419"/>
      <c r="M234" s="420"/>
      <c r="N234" s="419"/>
      <c r="O234" s="420"/>
      <c r="P234" s="419"/>
      <c r="Q234" s="420"/>
      <c r="R234" s="419"/>
      <c r="S234" s="420"/>
      <c r="T234" s="419"/>
      <c r="U234" s="420"/>
      <c r="V234" s="419"/>
      <c r="W234" s="420"/>
      <c r="X234" s="419"/>
      <c r="Y234" s="420"/>
      <c r="Z234" s="419"/>
      <c r="AA234" s="420"/>
      <c r="AB234" s="419"/>
      <c r="AC234" s="420"/>
      <c r="AD234" s="419"/>
      <c r="AE234" s="420"/>
      <c r="AF234" s="419"/>
      <c r="AG234" s="420"/>
      <c r="AH234" s="419"/>
      <c r="AI234" s="420"/>
      <c r="AJ234" s="419"/>
      <c r="AK234" s="420"/>
      <c r="AL234" s="419"/>
      <c r="AM234" s="420"/>
      <c r="AN234" s="419"/>
      <c r="AO234" s="420"/>
      <c r="AP234" s="419"/>
      <c r="AQ234" s="420"/>
      <c r="AR234" s="419"/>
      <c r="AS234" s="420"/>
      <c r="AT234" s="419"/>
      <c r="AU234" s="420"/>
      <c r="AV234" s="419">
        <v>4</v>
      </c>
      <c r="AW234" s="420">
        <v>5</v>
      </c>
      <c r="AX234" s="419">
        <v>1</v>
      </c>
      <c r="AY234" s="420">
        <v>3</v>
      </c>
      <c r="AZ234" s="419">
        <v>6</v>
      </c>
      <c r="BA234" s="421">
        <v>4</v>
      </c>
      <c r="BB234" s="422"/>
      <c r="BC234" s="420"/>
      <c r="BD234" s="419"/>
      <c r="BE234" s="420"/>
      <c r="BF234" s="419"/>
      <c r="BG234" s="420"/>
      <c r="BH234" s="419"/>
      <c r="BI234" s="420"/>
      <c r="BJ234" s="419"/>
      <c r="BK234" s="420"/>
      <c r="BL234" s="419">
        <v>539570</v>
      </c>
      <c r="BM234" s="423">
        <v>584429</v>
      </c>
      <c r="BN234" s="370">
        <f t="shared" si="276"/>
        <v>0</v>
      </c>
      <c r="BO234" s="371">
        <f t="shared" si="277"/>
        <v>0</v>
      </c>
      <c r="BP234" s="372">
        <f t="shared" si="278"/>
        <v>0</v>
      </c>
      <c r="BQ234" s="371">
        <f t="shared" si="279"/>
        <v>0</v>
      </c>
      <c r="BR234" s="372">
        <f t="shared" si="280"/>
        <v>0</v>
      </c>
      <c r="BS234" s="371">
        <f t="shared" si="281"/>
        <v>0</v>
      </c>
      <c r="BT234" s="372">
        <f t="shared" si="282"/>
        <v>0</v>
      </c>
      <c r="BU234" s="371">
        <f t="shared" si="283"/>
        <v>0</v>
      </c>
      <c r="BV234" s="372">
        <f t="shared" si="284"/>
        <v>0</v>
      </c>
      <c r="BW234" s="371">
        <f t="shared" si="285"/>
        <v>0</v>
      </c>
      <c r="BX234" s="372">
        <f t="shared" si="286"/>
        <v>123</v>
      </c>
      <c r="BY234" s="371">
        <f t="shared" si="287"/>
        <v>131</v>
      </c>
      <c r="BZ234" s="370">
        <f t="shared" si="288"/>
        <v>0</v>
      </c>
      <c r="CA234" s="371">
        <f t="shared" si="289"/>
        <v>0</v>
      </c>
      <c r="CB234" s="372">
        <f t="shared" si="290"/>
        <v>0</v>
      </c>
      <c r="CC234" s="371">
        <f t="shared" si="291"/>
        <v>0</v>
      </c>
      <c r="CD234" s="372">
        <f t="shared" si="292"/>
        <v>0</v>
      </c>
      <c r="CE234" s="371">
        <f t="shared" si="293"/>
        <v>0</v>
      </c>
      <c r="CF234" s="372">
        <f t="shared" si="294"/>
        <v>0</v>
      </c>
      <c r="CG234" s="371">
        <f t="shared" si="295"/>
        <v>0</v>
      </c>
      <c r="CH234" s="372">
        <f t="shared" si="296"/>
        <v>0</v>
      </c>
      <c r="CI234" s="371">
        <f t="shared" si="297"/>
        <v>0</v>
      </c>
      <c r="CJ234" s="372">
        <f t="shared" si="298"/>
        <v>4386.747967479675</v>
      </c>
      <c r="CK234" s="371">
        <f t="shared" si="299"/>
        <v>4461.2900763358775</v>
      </c>
      <c r="CL234" s="370">
        <f t="shared" si="300"/>
        <v>0</v>
      </c>
      <c r="CM234" s="371">
        <f t="shared" si="301"/>
        <v>0</v>
      </c>
      <c r="CN234" s="372">
        <f t="shared" si="302"/>
        <v>0</v>
      </c>
      <c r="CO234" s="371">
        <f t="shared" si="303"/>
        <v>0</v>
      </c>
      <c r="CP234" s="372">
        <f t="shared" si="304"/>
        <v>0</v>
      </c>
      <c r="CQ234" s="371">
        <f t="shared" si="305"/>
        <v>0</v>
      </c>
      <c r="CR234" s="372">
        <f t="shared" si="306"/>
        <v>0</v>
      </c>
      <c r="CS234" s="371">
        <f t="shared" si="307"/>
        <v>0</v>
      </c>
      <c r="CT234" s="372">
        <f t="shared" si="308"/>
        <v>0</v>
      </c>
      <c r="CU234" s="371">
        <f t="shared" si="309"/>
        <v>0</v>
      </c>
      <c r="CV234" s="372">
        <f t="shared" si="310"/>
        <v>39480.731707317078</v>
      </c>
      <c r="CW234" s="371">
        <f t="shared" si="311"/>
        <v>40151.610687022898</v>
      </c>
      <c r="CX234" s="372">
        <f t="shared" si="312"/>
        <v>39480.731707317078</v>
      </c>
      <c r="CY234" s="371">
        <f t="shared" si="313"/>
        <v>40151.610687022898</v>
      </c>
      <c r="CZ234" s="370">
        <f t="shared" si="314"/>
        <v>0</v>
      </c>
      <c r="DA234" s="371">
        <f t="shared" si="315"/>
        <v>0</v>
      </c>
      <c r="DB234" s="372">
        <f t="shared" si="316"/>
        <v>0</v>
      </c>
      <c r="DC234" s="371">
        <f t="shared" si="317"/>
        <v>0</v>
      </c>
      <c r="DD234" s="372">
        <f t="shared" si="318"/>
        <v>0</v>
      </c>
      <c r="DE234" s="371">
        <f t="shared" si="319"/>
        <v>0</v>
      </c>
      <c r="DF234" s="372">
        <f t="shared" si="320"/>
        <v>0</v>
      </c>
      <c r="DG234" s="371">
        <f t="shared" si="321"/>
        <v>0</v>
      </c>
      <c r="DH234" s="372">
        <f t="shared" si="322"/>
        <v>0</v>
      </c>
      <c r="DI234" s="371">
        <f t="shared" si="323"/>
        <v>0</v>
      </c>
      <c r="DJ234" s="372">
        <f t="shared" si="324"/>
        <v>11</v>
      </c>
      <c r="DK234" s="371">
        <f t="shared" si="325"/>
        <v>12</v>
      </c>
      <c r="DL234" s="372">
        <f t="shared" si="326"/>
        <v>11</v>
      </c>
      <c r="DM234" s="371">
        <f t="shared" si="327"/>
        <v>12</v>
      </c>
      <c r="DN234" s="370">
        <f t="shared" si="328"/>
        <v>0</v>
      </c>
      <c r="DO234" s="371">
        <f t="shared" si="329"/>
        <v>0</v>
      </c>
      <c r="DP234" s="372">
        <f t="shared" si="330"/>
        <v>0</v>
      </c>
      <c r="DQ234" s="371">
        <f t="shared" si="331"/>
        <v>0</v>
      </c>
      <c r="DR234" s="372">
        <f t="shared" si="332"/>
        <v>0</v>
      </c>
      <c r="DS234" s="371">
        <f t="shared" si="333"/>
        <v>0</v>
      </c>
      <c r="DT234" s="372">
        <f t="shared" si="334"/>
        <v>0</v>
      </c>
      <c r="DU234" s="371">
        <f t="shared" si="335"/>
        <v>0</v>
      </c>
      <c r="DV234" s="372">
        <f t="shared" si="336"/>
        <v>0</v>
      </c>
      <c r="DW234" s="371">
        <f t="shared" si="337"/>
        <v>0</v>
      </c>
      <c r="DX234" s="372">
        <f t="shared" si="338"/>
        <v>434288.04878048785</v>
      </c>
      <c r="DY234" s="371">
        <f t="shared" si="339"/>
        <v>481819.32824427477</v>
      </c>
      <c r="DZ234" s="372">
        <f t="shared" si="340"/>
        <v>434288.04878048785</v>
      </c>
      <c r="EA234" s="371">
        <f t="shared" si="341"/>
        <v>481819.32824427477</v>
      </c>
    </row>
    <row r="235" spans="1:131">
      <c r="A235" s="453" t="s">
        <v>38</v>
      </c>
      <c r="B235" s="458" t="s">
        <v>459</v>
      </c>
      <c r="C235" s="459"/>
      <c r="D235" s="456">
        <v>208053</v>
      </c>
      <c r="E235" s="457">
        <v>13</v>
      </c>
      <c r="F235" s="419"/>
      <c r="G235" s="420"/>
      <c r="H235" s="419"/>
      <c r="I235" s="420"/>
      <c r="J235" s="419"/>
      <c r="K235" s="420"/>
      <c r="L235" s="419"/>
      <c r="M235" s="420"/>
      <c r="N235" s="419"/>
      <c r="O235" s="420"/>
      <c r="P235" s="419"/>
      <c r="Q235" s="420"/>
      <c r="R235" s="419"/>
      <c r="S235" s="420"/>
      <c r="T235" s="419"/>
      <c r="U235" s="420"/>
      <c r="V235" s="419"/>
      <c r="W235" s="420"/>
      <c r="X235" s="419"/>
      <c r="Y235" s="420"/>
      <c r="Z235" s="419"/>
      <c r="AA235" s="420"/>
      <c r="AB235" s="419"/>
      <c r="AC235" s="420"/>
      <c r="AD235" s="419"/>
      <c r="AE235" s="420"/>
      <c r="AF235" s="419"/>
      <c r="AG235" s="420"/>
      <c r="AH235" s="419"/>
      <c r="AI235" s="420"/>
      <c r="AJ235" s="419"/>
      <c r="AK235" s="420"/>
      <c r="AL235" s="419"/>
      <c r="AM235" s="420"/>
      <c r="AN235" s="419"/>
      <c r="AO235" s="420"/>
      <c r="AP235" s="419"/>
      <c r="AQ235" s="420"/>
      <c r="AR235" s="419"/>
      <c r="AS235" s="420"/>
      <c r="AT235" s="419"/>
      <c r="AU235" s="420"/>
      <c r="AV235" s="419">
        <v>9</v>
      </c>
      <c r="AW235" s="420">
        <v>9</v>
      </c>
      <c r="AX235" s="419">
        <v>1</v>
      </c>
      <c r="AY235" s="420">
        <v>1</v>
      </c>
      <c r="AZ235" s="419">
        <v>3</v>
      </c>
      <c r="BA235" s="421">
        <v>3</v>
      </c>
      <c r="BB235" s="422"/>
      <c r="BC235" s="420"/>
      <c r="BD235" s="419"/>
      <c r="BE235" s="420"/>
      <c r="BF235" s="419"/>
      <c r="BG235" s="420"/>
      <c r="BH235" s="419"/>
      <c r="BI235" s="420"/>
      <c r="BJ235" s="419"/>
      <c r="BK235" s="420"/>
      <c r="BL235" s="419">
        <v>712436</v>
      </c>
      <c r="BM235" s="423">
        <v>757891</v>
      </c>
      <c r="BN235" s="370">
        <f t="shared" si="276"/>
        <v>0</v>
      </c>
      <c r="BO235" s="371">
        <f t="shared" si="277"/>
        <v>0</v>
      </c>
      <c r="BP235" s="372">
        <f t="shared" si="278"/>
        <v>0</v>
      </c>
      <c r="BQ235" s="371">
        <f t="shared" si="279"/>
        <v>0</v>
      </c>
      <c r="BR235" s="372">
        <f t="shared" si="280"/>
        <v>0</v>
      </c>
      <c r="BS235" s="371">
        <f t="shared" si="281"/>
        <v>0</v>
      </c>
      <c r="BT235" s="372">
        <f t="shared" si="282"/>
        <v>0</v>
      </c>
      <c r="BU235" s="371">
        <f t="shared" si="283"/>
        <v>0</v>
      </c>
      <c r="BV235" s="372">
        <f t="shared" si="284"/>
        <v>0</v>
      </c>
      <c r="BW235" s="371">
        <f t="shared" si="285"/>
        <v>0</v>
      </c>
      <c r="BX235" s="372">
        <f t="shared" si="286"/>
        <v>137</v>
      </c>
      <c r="BY235" s="371">
        <f t="shared" si="287"/>
        <v>137</v>
      </c>
      <c r="BZ235" s="370">
        <f t="shared" si="288"/>
        <v>0</v>
      </c>
      <c r="CA235" s="371">
        <f t="shared" si="289"/>
        <v>0</v>
      </c>
      <c r="CB235" s="372">
        <f t="shared" si="290"/>
        <v>0</v>
      </c>
      <c r="CC235" s="371">
        <f t="shared" si="291"/>
        <v>0</v>
      </c>
      <c r="CD235" s="372">
        <f t="shared" si="292"/>
        <v>0</v>
      </c>
      <c r="CE235" s="371">
        <f t="shared" si="293"/>
        <v>0</v>
      </c>
      <c r="CF235" s="372">
        <f t="shared" si="294"/>
        <v>0</v>
      </c>
      <c r="CG235" s="371">
        <f t="shared" si="295"/>
        <v>0</v>
      </c>
      <c r="CH235" s="372">
        <f t="shared" si="296"/>
        <v>0</v>
      </c>
      <c r="CI235" s="371">
        <f t="shared" si="297"/>
        <v>0</v>
      </c>
      <c r="CJ235" s="372">
        <f t="shared" si="298"/>
        <v>5200.2627737226276</v>
      </c>
      <c r="CK235" s="371">
        <f t="shared" si="299"/>
        <v>5532.0510948905112</v>
      </c>
      <c r="CL235" s="370">
        <f t="shared" si="300"/>
        <v>0</v>
      </c>
      <c r="CM235" s="371">
        <f t="shared" si="301"/>
        <v>0</v>
      </c>
      <c r="CN235" s="372">
        <f t="shared" si="302"/>
        <v>0</v>
      </c>
      <c r="CO235" s="371">
        <f t="shared" si="303"/>
        <v>0</v>
      </c>
      <c r="CP235" s="372">
        <f t="shared" si="304"/>
        <v>0</v>
      </c>
      <c r="CQ235" s="371">
        <f t="shared" si="305"/>
        <v>0</v>
      </c>
      <c r="CR235" s="372">
        <f t="shared" si="306"/>
        <v>0</v>
      </c>
      <c r="CS235" s="371">
        <f t="shared" si="307"/>
        <v>0</v>
      </c>
      <c r="CT235" s="372">
        <f t="shared" si="308"/>
        <v>0</v>
      </c>
      <c r="CU235" s="371">
        <f t="shared" si="309"/>
        <v>0</v>
      </c>
      <c r="CV235" s="372">
        <f t="shared" si="310"/>
        <v>46802.364963503649</v>
      </c>
      <c r="CW235" s="371">
        <f t="shared" si="311"/>
        <v>49788.459854014603</v>
      </c>
      <c r="CX235" s="372">
        <f t="shared" si="312"/>
        <v>46802.364963503656</v>
      </c>
      <c r="CY235" s="371">
        <f t="shared" si="313"/>
        <v>49788.459854014603</v>
      </c>
      <c r="CZ235" s="370">
        <f t="shared" si="314"/>
        <v>0</v>
      </c>
      <c r="DA235" s="371">
        <f t="shared" si="315"/>
        <v>0</v>
      </c>
      <c r="DB235" s="372">
        <f t="shared" si="316"/>
        <v>0</v>
      </c>
      <c r="DC235" s="371">
        <f t="shared" si="317"/>
        <v>0</v>
      </c>
      <c r="DD235" s="372">
        <f t="shared" si="318"/>
        <v>0</v>
      </c>
      <c r="DE235" s="371">
        <f t="shared" si="319"/>
        <v>0</v>
      </c>
      <c r="DF235" s="372">
        <f t="shared" si="320"/>
        <v>0</v>
      </c>
      <c r="DG235" s="371">
        <f t="shared" si="321"/>
        <v>0</v>
      </c>
      <c r="DH235" s="372">
        <f t="shared" si="322"/>
        <v>0</v>
      </c>
      <c r="DI235" s="371">
        <f t="shared" si="323"/>
        <v>0</v>
      </c>
      <c r="DJ235" s="372">
        <f t="shared" si="324"/>
        <v>13</v>
      </c>
      <c r="DK235" s="371">
        <f t="shared" si="325"/>
        <v>13</v>
      </c>
      <c r="DL235" s="372">
        <f t="shared" si="326"/>
        <v>13</v>
      </c>
      <c r="DM235" s="371">
        <f t="shared" si="327"/>
        <v>13</v>
      </c>
      <c r="DN235" s="370">
        <f t="shared" si="328"/>
        <v>0</v>
      </c>
      <c r="DO235" s="371">
        <f t="shared" si="329"/>
        <v>0</v>
      </c>
      <c r="DP235" s="372">
        <f t="shared" si="330"/>
        <v>0</v>
      </c>
      <c r="DQ235" s="371">
        <f t="shared" si="331"/>
        <v>0</v>
      </c>
      <c r="DR235" s="372">
        <f t="shared" si="332"/>
        <v>0</v>
      </c>
      <c r="DS235" s="371">
        <f t="shared" si="333"/>
        <v>0</v>
      </c>
      <c r="DT235" s="372">
        <f t="shared" si="334"/>
        <v>0</v>
      </c>
      <c r="DU235" s="371">
        <f t="shared" si="335"/>
        <v>0</v>
      </c>
      <c r="DV235" s="372">
        <f t="shared" si="336"/>
        <v>0</v>
      </c>
      <c r="DW235" s="371">
        <f t="shared" si="337"/>
        <v>0</v>
      </c>
      <c r="DX235" s="372">
        <f t="shared" si="338"/>
        <v>608430.74452554749</v>
      </c>
      <c r="DY235" s="371">
        <f t="shared" si="339"/>
        <v>647249.97810218984</v>
      </c>
      <c r="DZ235" s="372">
        <f t="shared" si="340"/>
        <v>608430.74452554749</v>
      </c>
      <c r="EA235" s="371">
        <f t="shared" si="341"/>
        <v>647249.97810218984</v>
      </c>
    </row>
    <row r="236" spans="1:131">
      <c r="A236" s="453" t="s">
        <v>38</v>
      </c>
      <c r="B236" s="458" t="s">
        <v>460</v>
      </c>
      <c r="C236" s="459"/>
      <c r="D236" s="456">
        <v>418296</v>
      </c>
      <c r="E236" s="457">
        <v>13</v>
      </c>
      <c r="F236" s="419"/>
      <c r="G236" s="420"/>
      <c r="H236" s="419"/>
      <c r="I236" s="420"/>
      <c r="J236" s="419"/>
      <c r="K236" s="420"/>
      <c r="L236" s="419"/>
      <c r="M236" s="420"/>
      <c r="N236" s="419"/>
      <c r="O236" s="420"/>
      <c r="P236" s="419"/>
      <c r="Q236" s="420"/>
      <c r="R236" s="419"/>
      <c r="S236" s="420"/>
      <c r="T236" s="419"/>
      <c r="U236" s="420"/>
      <c r="V236" s="419"/>
      <c r="W236" s="420"/>
      <c r="X236" s="419"/>
      <c r="Y236" s="420"/>
      <c r="Z236" s="419"/>
      <c r="AA236" s="420"/>
      <c r="AB236" s="419"/>
      <c r="AC236" s="420"/>
      <c r="AD236" s="419"/>
      <c r="AE236" s="420"/>
      <c r="AF236" s="419"/>
      <c r="AG236" s="420"/>
      <c r="AH236" s="419"/>
      <c r="AI236" s="420"/>
      <c r="AJ236" s="419"/>
      <c r="AK236" s="420"/>
      <c r="AL236" s="419"/>
      <c r="AM236" s="420"/>
      <c r="AN236" s="419"/>
      <c r="AO236" s="420"/>
      <c r="AP236" s="419"/>
      <c r="AQ236" s="420"/>
      <c r="AR236" s="419"/>
      <c r="AS236" s="420"/>
      <c r="AT236" s="419"/>
      <c r="AU236" s="420"/>
      <c r="AV236" s="419">
        <v>20</v>
      </c>
      <c r="AW236" s="420">
        <v>18</v>
      </c>
      <c r="AX236" s="419">
        <v>1</v>
      </c>
      <c r="AY236" s="420">
        <v>1</v>
      </c>
      <c r="AZ236" s="419">
        <v>7</v>
      </c>
      <c r="BA236" s="421">
        <v>10</v>
      </c>
      <c r="BB236" s="422"/>
      <c r="BC236" s="420"/>
      <c r="BD236" s="419"/>
      <c r="BE236" s="420"/>
      <c r="BF236" s="419"/>
      <c r="BG236" s="420"/>
      <c r="BH236" s="419"/>
      <c r="BI236" s="420"/>
      <c r="BJ236" s="419"/>
      <c r="BK236" s="420"/>
      <c r="BL236" s="419">
        <v>1469154</v>
      </c>
      <c r="BM236" s="423">
        <v>1560033</v>
      </c>
      <c r="BN236" s="370">
        <f t="shared" si="276"/>
        <v>0</v>
      </c>
      <c r="BO236" s="371">
        <f t="shared" si="277"/>
        <v>0</v>
      </c>
      <c r="BP236" s="372">
        <f t="shared" si="278"/>
        <v>0</v>
      </c>
      <c r="BQ236" s="371">
        <f t="shared" si="279"/>
        <v>0</v>
      </c>
      <c r="BR236" s="372">
        <f t="shared" si="280"/>
        <v>0</v>
      </c>
      <c r="BS236" s="371">
        <f t="shared" si="281"/>
        <v>0</v>
      </c>
      <c r="BT236" s="372">
        <f t="shared" si="282"/>
        <v>0</v>
      </c>
      <c r="BU236" s="371">
        <f t="shared" si="283"/>
        <v>0</v>
      </c>
      <c r="BV236" s="372">
        <f t="shared" si="284"/>
        <v>0</v>
      </c>
      <c r="BW236" s="371">
        <f t="shared" si="285"/>
        <v>0</v>
      </c>
      <c r="BX236" s="372">
        <f t="shared" si="286"/>
        <v>295</v>
      </c>
      <c r="BY236" s="371">
        <f t="shared" si="287"/>
        <v>311</v>
      </c>
      <c r="BZ236" s="370">
        <f t="shared" si="288"/>
        <v>0</v>
      </c>
      <c r="CA236" s="371">
        <f t="shared" si="289"/>
        <v>0</v>
      </c>
      <c r="CB236" s="372">
        <f t="shared" si="290"/>
        <v>0</v>
      </c>
      <c r="CC236" s="371">
        <f t="shared" si="291"/>
        <v>0</v>
      </c>
      <c r="CD236" s="372">
        <f t="shared" si="292"/>
        <v>0</v>
      </c>
      <c r="CE236" s="371">
        <f t="shared" si="293"/>
        <v>0</v>
      </c>
      <c r="CF236" s="372">
        <f t="shared" si="294"/>
        <v>0</v>
      </c>
      <c r="CG236" s="371">
        <f t="shared" si="295"/>
        <v>0</v>
      </c>
      <c r="CH236" s="372">
        <f t="shared" si="296"/>
        <v>0</v>
      </c>
      <c r="CI236" s="371">
        <f t="shared" si="297"/>
        <v>0</v>
      </c>
      <c r="CJ236" s="372">
        <f t="shared" si="298"/>
        <v>4980.1830508474577</v>
      </c>
      <c r="CK236" s="371">
        <f t="shared" si="299"/>
        <v>5016.1832797427651</v>
      </c>
      <c r="CL236" s="370">
        <f t="shared" si="300"/>
        <v>0</v>
      </c>
      <c r="CM236" s="371">
        <f t="shared" si="301"/>
        <v>0</v>
      </c>
      <c r="CN236" s="372">
        <f t="shared" si="302"/>
        <v>0</v>
      </c>
      <c r="CO236" s="371">
        <f t="shared" si="303"/>
        <v>0</v>
      </c>
      <c r="CP236" s="372">
        <f t="shared" si="304"/>
        <v>0</v>
      </c>
      <c r="CQ236" s="371">
        <f t="shared" si="305"/>
        <v>0</v>
      </c>
      <c r="CR236" s="372">
        <f t="shared" si="306"/>
        <v>0</v>
      </c>
      <c r="CS236" s="371">
        <f t="shared" si="307"/>
        <v>0</v>
      </c>
      <c r="CT236" s="372">
        <f t="shared" si="308"/>
        <v>0</v>
      </c>
      <c r="CU236" s="371">
        <f t="shared" si="309"/>
        <v>0</v>
      </c>
      <c r="CV236" s="372">
        <f t="shared" si="310"/>
        <v>44821.647457627121</v>
      </c>
      <c r="CW236" s="371">
        <f t="shared" si="311"/>
        <v>45145.649517684884</v>
      </c>
      <c r="CX236" s="372">
        <f t="shared" si="312"/>
        <v>44821.647457627121</v>
      </c>
      <c r="CY236" s="371">
        <f t="shared" si="313"/>
        <v>45145.649517684884</v>
      </c>
      <c r="CZ236" s="370">
        <f t="shared" si="314"/>
        <v>0</v>
      </c>
      <c r="DA236" s="371">
        <f t="shared" si="315"/>
        <v>0</v>
      </c>
      <c r="DB236" s="372">
        <f t="shared" si="316"/>
        <v>0</v>
      </c>
      <c r="DC236" s="371">
        <f t="shared" si="317"/>
        <v>0</v>
      </c>
      <c r="DD236" s="372">
        <f t="shared" si="318"/>
        <v>0</v>
      </c>
      <c r="DE236" s="371">
        <f t="shared" si="319"/>
        <v>0</v>
      </c>
      <c r="DF236" s="372">
        <f t="shared" si="320"/>
        <v>0</v>
      </c>
      <c r="DG236" s="371">
        <f t="shared" si="321"/>
        <v>0</v>
      </c>
      <c r="DH236" s="372">
        <f t="shared" si="322"/>
        <v>0</v>
      </c>
      <c r="DI236" s="371">
        <f t="shared" si="323"/>
        <v>0</v>
      </c>
      <c r="DJ236" s="372">
        <f t="shared" si="324"/>
        <v>28</v>
      </c>
      <c r="DK236" s="371">
        <f t="shared" si="325"/>
        <v>29</v>
      </c>
      <c r="DL236" s="372">
        <f t="shared" si="326"/>
        <v>28</v>
      </c>
      <c r="DM236" s="371">
        <f t="shared" si="327"/>
        <v>29</v>
      </c>
      <c r="DN236" s="370">
        <f t="shared" si="328"/>
        <v>0</v>
      </c>
      <c r="DO236" s="371">
        <f t="shared" si="329"/>
        <v>0</v>
      </c>
      <c r="DP236" s="372">
        <f t="shared" si="330"/>
        <v>0</v>
      </c>
      <c r="DQ236" s="371">
        <f t="shared" si="331"/>
        <v>0</v>
      </c>
      <c r="DR236" s="372">
        <f t="shared" si="332"/>
        <v>0</v>
      </c>
      <c r="DS236" s="371">
        <f t="shared" si="333"/>
        <v>0</v>
      </c>
      <c r="DT236" s="372">
        <f t="shared" si="334"/>
        <v>0</v>
      </c>
      <c r="DU236" s="371">
        <f t="shared" si="335"/>
        <v>0</v>
      </c>
      <c r="DV236" s="372">
        <f t="shared" si="336"/>
        <v>0</v>
      </c>
      <c r="DW236" s="371">
        <f t="shared" si="337"/>
        <v>0</v>
      </c>
      <c r="DX236" s="372">
        <f t="shared" si="338"/>
        <v>1255006.1288135594</v>
      </c>
      <c r="DY236" s="371">
        <f t="shared" si="339"/>
        <v>1309223.8360128617</v>
      </c>
      <c r="DZ236" s="372">
        <f t="shared" si="340"/>
        <v>1255006.1288135594</v>
      </c>
      <c r="EA236" s="371">
        <f t="shared" si="341"/>
        <v>1309223.8360128617</v>
      </c>
    </row>
    <row r="237" spans="1:131">
      <c r="A237" s="453" t="s">
        <v>38</v>
      </c>
      <c r="B237" s="458" t="s">
        <v>461</v>
      </c>
      <c r="C237" s="459"/>
      <c r="D237" s="456">
        <v>421540</v>
      </c>
      <c r="E237" s="457">
        <v>13</v>
      </c>
      <c r="F237" s="419"/>
      <c r="G237" s="420"/>
      <c r="H237" s="419"/>
      <c r="I237" s="420"/>
      <c r="J237" s="419"/>
      <c r="K237" s="420"/>
      <c r="L237" s="419"/>
      <c r="M237" s="420"/>
      <c r="N237" s="419"/>
      <c r="O237" s="420"/>
      <c r="P237" s="419"/>
      <c r="Q237" s="420"/>
      <c r="R237" s="419"/>
      <c r="S237" s="420"/>
      <c r="T237" s="419"/>
      <c r="U237" s="420"/>
      <c r="V237" s="419"/>
      <c r="W237" s="420"/>
      <c r="X237" s="419"/>
      <c r="Y237" s="420"/>
      <c r="Z237" s="419"/>
      <c r="AA237" s="420"/>
      <c r="AB237" s="419"/>
      <c r="AC237" s="420"/>
      <c r="AD237" s="419"/>
      <c r="AE237" s="420"/>
      <c r="AF237" s="419"/>
      <c r="AG237" s="420"/>
      <c r="AH237" s="419"/>
      <c r="AI237" s="420"/>
      <c r="AJ237" s="419"/>
      <c r="AK237" s="420"/>
      <c r="AL237" s="419"/>
      <c r="AM237" s="420"/>
      <c r="AN237" s="419"/>
      <c r="AO237" s="420"/>
      <c r="AP237" s="419"/>
      <c r="AQ237" s="420"/>
      <c r="AR237" s="419"/>
      <c r="AS237" s="420"/>
      <c r="AT237" s="419"/>
      <c r="AU237" s="420"/>
      <c r="AV237" s="419">
        <v>7</v>
      </c>
      <c r="AW237" s="420">
        <v>7</v>
      </c>
      <c r="AX237" s="419">
        <v>0</v>
      </c>
      <c r="AY237" s="420">
        <v>0</v>
      </c>
      <c r="AZ237" s="419">
        <v>3</v>
      </c>
      <c r="BA237" s="421">
        <v>3</v>
      </c>
      <c r="BB237" s="422"/>
      <c r="BC237" s="420"/>
      <c r="BD237" s="419"/>
      <c r="BE237" s="420"/>
      <c r="BF237" s="419"/>
      <c r="BG237" s="420"/>
      <c r="BH237" s="419"/>
      <c r="BI237" s="420"/>
      <c r="BJ237" s="419"/>
      <c r="BK237" s="420"/>
      <c r="BL237" s="419">
        <v>529532</v>
      </c>
      <c r="BM237" s="423">
        <v>539816</v>
      </c>
      <c r="BN237" s="370">
        <f t="shared" si="276"/>
        <v>0</v>
      </c>
      <c r="BO237" s="371">
        <f t="shared" si="277"/>
        <v>0</v>
      </c>
      <c r="BP237" s="372">
        <f t="shared" si="278"/>
        <v>0</v>
      </c>
      <c r="BQ237" s="371">
        <f t="shared" si="279"/>
        <v>0</v>
      </c>
      <c r="BR237" s="372">
        <f t="shared" si="280"/>
        <v>0</v>
      </c>
      <c r="BS237" s="371">
        <f t="shared" si="281"/>
        <v>0</v>
      </c>
      <c r="BT237" s="372">
        <f t="shared" si="282"/>
        <v>0</v>
      </c>
      <c r="BU237" s="371">
        <f t="shared" si="283"/>
        <v>0</v>
      </c>
      <c r="BV237" s="372">
        <f t="shared" si="284"/>
        <v>0</v>
      </c>
      <c r="BW237" s="371">
        <f t="shared" si="285"/>
        <v>0</v>
      </c>
      <c r="BX237" s="372">
        <f t="shared" si="286"/>
        <v>106</v>
      </c>
      <c r="BY237" s="371">
        <f t="shared" si="287"/>
        <v>106</v>
      </c>
      <c r="BZ237" s="370">
        <f t="shared" si="288"/>
        <v>0</v>
      </c>
      <c r="CA237" s="371">
        <f t="shared" si="289"/>
        <v>0</v>
      </c>
      <c r="CB237" s="372">
        <f t="shared" si="290"/>
        <v>0</v>
      </c>
      <c r="CC237" s="371">
        <f t="shared" si="291"/>
        <v>0</v>
      </c>
      <c r="CD237" s="372">
        <f t="shared" si="292"/>
        <v>0</v>
      </c>
      <c r="CE237" s="371">
        <f t="shared" si="293"/>
        <v>0</v>
      </c>
      <c r="CF237" s="372">
        <f t="shared" si="294"/>
        <v>0</v>
      </c>
      <c r="CG237" s="371">
        <f t="shared" si="295"/>
        <v>0</v>
      </c>
      <c r="CH237" s="372">
        <f t="shared" si="296"/>
        <v>0</v>
      </c>
      <c r="CI237" s="371">
        <f t="shared" si="297"/>
        <v>0</v>
      </c>
      <c r="CJ237" s="372">
        <f t="shared" si="298"/>
        <v>4995.5849056603774</v>
      </c>
      <c r="CK237" s="371">
        <f t="shared" si="299"/>
        <v>5092.6037735849059</v>
      </c>
      <c r="CL237" s="370">
        <f t="shared" si="300"/>
        <v>0</v>
      </c>
      <c r="CM237" s="371">
        <f t="shared" si="301"/>
        <v>0</v>
      </c>
      <c r="CN237" s="372">
        <f t="shared" si="302"/>
        <v>0</v>
      </c>
      <c r="CO237" s="371">
        <f t="shared" si="303"/>
        <v>0</v>
      </c>
      <c r="CP237" s="372">
        <f t="shared" si="304"/>
        <v>0</v>
      </c>
      <c r="CQ237" s="371">
        <f t="shared" si="305"/>
        <v>0</v>
      </c>
      <c r="CR237" s="372">
        <f t="shared" si="306"/>
        <v>0</v>
      </c>
      <c r="CS237" s="371">
        <f t="shared" si="307"/>
        <v>0</v>
      </c>
      <c r="CT237" s="372">
        <f t="shared" si="308"/>
        <v>0</v>
      </c>
      <c r="CU237" s="371">
        <f t="shared" si="309"/>
        <v>0</v>
      </c>
      <c r="CV237" s="372">
        <f t="shared" si="310"/>
        <v>44960.264150943396</v>
      </c>
      <c r="CW237" s="371">
        <f t="shared" si="311"/>
        <v>45833.433962264156</v>
      </c>
      <c r="CX237" s="372">
        <f t="shared" si="312"/>
        <v>44960.264150943396</v>
      </c>
      <c r="CY237" s="371">
        <f t="shared" si="313"/>
        <v>45833.433962264156</v>
      </c>
      <c r="CZ237" s="370">
        <f t="shared" si="314"/>
        <v>0</v>
      </c>
      <c r="DA237" s="371">
        <f t="shared" si="315"/>
        <v>0</v>
      </c>
      <c r="DB237" s="372">
        <f t="shared" si="316"/>
        <v>0</v>
      </c>
      <c r="DC237" s="371">
        <f t="shared" si="317"/>
        <v>0</v>
      </c>
      <c r="DD237" s="372">
        <f t="shared" si="318"/>
        <v>0</v>
      </c>
      <c r="DE237" s="371">
        <f t="shared" si="319"/>
        <v>0</v>
      </c>
      <c r="DF237" s="372">
        <f t="shared" si="320"/>
        <v>0</v>
      </c>
      <c r="DG237" s="371">
        <f t="shared" si="321"/>
        <v>0</v>
      </c>
      <c r="DH237" s="372">
        <f t="shared" si="322"/>
        <v>0</v>
      </c>
      <c r="DI237" s="371">
        <f t="shared" si="323"/>
        <v>0</v>
      </c>
      <c r="DJ237" s="372">
        <f t="shared" si="324"/>
        <v>10</v>
      </c>
      <c r="DK237" s="371">
        <f t="shared" si="325"/>
        <v>10</v>
      </c>
      <c r="DL237" s="372">
        <f t="shared" si="326"/>
        <v>10</v>
      </c>
      <c r="DM237" s="371">
        <f t="shared" si="327"/>
        <v>10</v>
      </c>
      <c r="DN237" s="370">
        <f t="shared" si="328"/>
        <v>0</v>
      </c>
      <c r="DO237" s="371">
        <f t="shared" si="329"/>
        <v>0</v>
      </c>
      <c r="DP237" s="372">
        <f t="shared" si="330"/>
        <v>0</v>
      </c>
      <c r="DQ237" s="371">
        <f t="shared" si="331"/>
        <v>0</v>
      </c>
      <c r="DR237" s="372">
        <f t="shared" si="332"/>
        <v>0</v>
      </c>
      <c r="DS237" s="371">
        <f t="shared" si="333"/>
        <v>0</v>
      </c>
      <c r="DT237" s="372">
        <f t="shared" si="334"/>
        <v>0</v>
      </c>
      <c r="DU237" s="371">
        <f t="shared" si="335"/>
        <v>0</v>
      </c>
      <c r="DV237" s="372">
        <f t="shared" si="336"/>
        <v>0</v>
      </c>
      <c r="DW237" s="371">
        <f t="shared" si="337"/>
        <v>0</v>
      </c>
      <c r="DX237" s="372">
        <f t="shared" si="338"/>
        <v>449602.64150943398</v>
      </c>
      <c r="DY237" s="371">
        <f t="shared" si="339"/>
        <v>458334.33962264156</v>
      </c>
      <c r="DZ237" s="372">
        <f t="shared" si="340"/>
        <v>449602.64150943398</v>
      </c>
      <c r="EA237" s="371">
        <f t="shared" si="341"/>
        <v>458334.33962264156</v>
      </c>
    </row>
    <row r="238" spans="1:131">
      <c r="A238" s="453" t="s">
        <v>38</v>
      </c>
      <c r="B238" s="458" t="s">
        <v>462</v>
      </c>
      <c r="C238" s="459"/>
      <c r="D238" s="456">
        <v>421559</v>
      </c>
      <c r="E238" s="457">
        <v>13</v>
      </c>
      <c r="F238" s="419"/>
      <c r="G238" s="420"/>
      <c r="H238" s="419"/>
      <c r="I238" s="420"/>
      <c r="J238" s="419"/>
      <c r="K238" s="420"/>
      <c r="L238" s="419"/>
      <c r="M238" s="420"/>
      <c r="N238" s="419"/>
      <c r="O238" s="420"/>
      <c r="P238" s="419"/>
      <c r="Q238" s="420"/>
      <c r="R238" s="419"/>
      <c r="S238" s="420"/>
      <c r="T238" s="419"/>
      <c r="U238" s="420"/>
      <c r="V238" s="419"/>
      <c r="W238" s="420"/>
      <c r="X238" s="419"/>
      <c r="Y238" s="420"/>
      <c r="Z238" s="419"/>
      <c r="AA238" s="420"/>
      <c r="AB238" s="419"/>
      <c r="AC238" s="420"/>
      <c r="AD238" s="419"/>
      <c r="AE238" s="420"/>
      <c r="AF238" s="419"/>
      <c r="AG238" s="420"/>
      <c r="AH238" s="419"/>
      <c r="AI238" s="420"/>
      <c r="AJ238" s="419"/>
      <c r="AK238" s="420"/>
      <c r="AL238" s="419"/>
      <c r="AM238" s="420"/>
      <c r="AN238" s="419"/>
      <c r="AO238" s="420"/>
      <c r="AP238" s="419"/>
      <c r="AQ238" s="420"/>
      <c r="AR238" s="419"/>
      <c r="AS238" s="420"/>
      <c r="AT238" s="419"/>
      <c r="AU238" s="420"/>
      <c r="AV238" s="419">
        <v>5</v>
      </c>
      <c r="AW238" s="420">
        <v>6</v>
      </c>
      <c r="AX238" s="419">
        <v>0</v>
      </c>
      <c r="AY238" s="420">
        <v>0</v>
      </c>
      <c r="AZ238" s="419">
        <v>2</v>
      </c>
      <c r="BA238" s="421">
        <v>2</v>
      </c>
      <c r="BB238" s="422"/>
      <c r="BC238" s="420"/>
      <c r="BD238" s="419"/>
      <c r="BE238" s="420"/>
      <c r="BF238" s="419"/>
      <c r="BG238" s="420"/>
      <c r="BH238" s="419"/>
      <c r="BI238" s="420"/>
      <c r="BJ238" s="419"/>
      <c r="BK238" s="420"/>
      <c r="BL238" s="419">
        <v>361550</v>
      </c>
      <c r="BM238" s="423">
        <v>410436</v>
      </c>
      <c r="BN238" s="370">
        <f t="shared" si="276"/>
        <v>0</v>
      </c>
      <c r="BO238" s="371">
        <f t="shared" si="277"/>
        <v>0</v>
      </c>
      <c r="BP238" s="372">
        <f t="shared" si="278"/>
        <v>0</v>
      </c>
      <c r="BQ238" s="371">
        <f t="shared" si="279"/>
        <v>0</v>
      </c>
      <c r="BR238" s="372">
        <f t="shared" si="280"/>
        <v>0</v>
      </c>
      <c r="BS238" s="371">
        <f t="shared" si="281"/>
        <v>0</v>
      </c>
      <c r="BT238" s="372">
        <f t="shared" si="282"/>
        <v>0</v>
      </c>
      <c r="BU238" s="371">
        <f t="shared" si="283"/>
        <v>0</v>
      </c>
      <c r="BV238" s="372">
        <f t="shared" si="284"/>
        <v>0</v>
      </c>
      <c r="BW238" s="371">
        <f t="shared" si="285"/>
        <v>0</v>
      </c>
      <c r="BX238" s="372">
        <f t="shared" si="286"/>
        <v>74</v>
      </c>
      <c r="BY238" s="371">
        <f t="shared" si="287"/>
        <v>84</v>
      </c>
      <c r="BZ238" s="370">
        <f t="shared" si="288"/>
        <v>0</v>
      </c>
      <c r="CA238" s="371">
        <f t="shared" si="289"/>
        <v>0</v>
      </c>
      <c r="CB238" s="372">
        <f t="shared" si="290"/>
        <v>0</v>
      </c>
      <c r="CC238" s="371">
        <f t="shared" si="291"/>
        <v>0</v>
      </c>
      <c r="CD238" s="372">
        <f t="shared" si="292"/>
        <v>0</v>
      </c>
      <c r="CE238" s="371">
        <f t="shared" si="293"/>
        <v>0</v>
      </c>
      <c r="CF238" s="372">
        <f t="shared" si="294"/>
        <v>0</v>
      </c>
      <c r="CG238" s="371">
        <f t="shared" si="295"/>
        <v>0</v>
      </c>
      <c r="CH238" s="372">
        <f t="shared" si="296"/>
        <v>0</v>
      </c>
      <c r="CI238" s="371">
        <f t="shared" si="297"/>
        <v>0</v>
      </c>
      <c r="CJ238" s="372">
        <f t="shared" si="298"/>
        <v>4885.8108108108108</v>
      </c>
      <c r="CK238" s="371">
        <f t="shared" si="299"/>
        <v>4886.1428571428569</v>
      </c>
      <c r="CL238" s="370">
        <f t="shared" si="300"/>
        <v>0</v>
      </c>
      <c r="CM238" s="371">
        <f t="shared" si="301"/>
        <v>0</v>
      </c>
      <c r="CN238" s="372">
        <f t="shared" si="302"/>
        <v>0</v>
      </c>
      <c r="CO238" s="371">
        <f t="shared" si="303"/>
        <v>0</v>
      </c>
      <c r="CP238" s="372">
        <f t="shared" si="304"/>
        <v>0</v>
      </c>
      <c r="CQ238" s="371">
        <f t="shared" si="305"/>
        <v>0</v>
      </c>
      <c r="CR238" s="372">
        <f t="shared" si="306"/>
        <v>0</v>
      </c>
      <c r="CS238" s="371">
        <f t="shared" si="307"/>
        <v>0</v>
      </c>
      <c r="CT238" s="372">
        <f t="shared" si="308"/>
        <v>0</v>
      </c>
      <c r="CU238" s="371">
        <f t="shared" si="309"/>
        <v>0</v>
      </c>
      <c r="CV238" s="372">
        <f t="shared" si="310"/>
        <v>43972.2972972973</v>
      </c>
      <c r="CW238" s="371">
        <f t="shared" si="311"/>
        <v>43975.28571428571</v>
      </c>
      <c r="CX238" s="372">
        <f t="shared" si="312"/>
        <v>43972.2972972973</v>
      </c>
      <c r="CY238" s="371">
        <f t="shared" si="313"/>
        <v>43975.28571428571</v>
      </c>
      <c r="CZ238" s="370">
        <f t="shared" si="314"/>
        <v>0</v>
      </c>
      <c r="DA238" s="371">
        <f t="shared" si="315"/>
        <v>0</v>
      </c>
      <c r="DB238" s="372">
        <f t="shared" si="316"/>
        <v>0</v>
      </c>
      <c r="DC238" s="371">
        <f t="shared" si="317"/>
        <v>0</v>
      </c>
      <c r="DD238" s="372">
        <f t="shared" si="318"/>
        <v>0</v>
      </c>
      <c r="DE238" s="371">
        <f t="shared" si="319"/>
        <v>0</v>
      </c>
      <c r="DF238" s="372">
        <f t="shared" si="320"/>
        <v>0</v>
      </c>
      <c r="DG238" s="371">
        <f t="shared" si="321"/>
        <v>0</v>
      </c>
      <c r="DH238" s="372">
        <f t="shared" si="322"/>
        <v>0</v>
      </c>
      <c r="DI238" s="371">
        <f t="shared" si="323"/>
        <v>0</v>
      </c>
      <c r="DJ238" s="372">
        <f t="shared" si="324"/>
        <v>7</v>
      </c>
      <c r="DK238" s="371">
        <f t="shared" si="325"/>
        <v>8</v>
      </c>
      <c r="DL238" s="372">
        <f t="shared" si="326"/>
        <v>7</v>
      </c>
      <c r="DM238" s="371">
        <f t="shared" si="327"/>
        <v>8</v>
      </c>
      <c r="DN238" s="370">
        <f t="shared" si="328"/>
        <v>0</v>
      </c>
      <c r="DO238" s="371">
        <f t="shared" si="329"/>
        <v>0</v>
      </c>
      <c r="DP238" s="372">
        <f t="shared" si="330"/>
        <v>0</v>
      </c>
      <c r="DQ238" s="371">
        <f t="shared" si="331"/>
        <v>0</v>
      </c>
      <c r="DR238" s="372">
        <f t="shared" si="332"/>
        <v>0</v>
      </c>
      <c r="DS238" s="371">
        <f t="shared" si="333"/>
        <v>0</v>
      </c>
      <c r="DT238" s="372">
        <f t="shared" si="334"/>
        <v>0</v>
      </c>
      <c r="DU238" s="371">
        <f t="shared" si="335"/>
        <v>0</v>
      </c>
      <c r="DV238" s="372">
        <f t="shared" si="336"/>
        <v>0</v>
      </c>
      <c r="DW238" s="371">
        <f t="shared" si="337"/>
        <v>0</v>
      </c>
      <c r="DX238" s="372">
        <f t="shared" si="338"/>
        <v>307806.08108108112</v>
      </c>
      <c r="DY238" s="371">
        <f t="shared" si="339"/>
        <v>351802.28571428568</v>
      </c>
      <c r="DZ238" s="372">
        <f t="shared" si="340"/>
        <v>307806.08108108112</v>
      </c>
      <c r="EA238" s="371">
        <f t="shared" si="341"/>
        <v>351802.28571428568</v>
      </c>
    </row>
    <row r="239" spans="1:131">
      <c r="A239" s="453" t="s">
        <v>38</v>
      </c>
      <c r="B239" s="458" t="s">
        <v>463</v>
      </c>
      <c r="C239" s="459"/>
      <c r="D239" s="456">
        <v>208026</v>
      </c>
      <c r="E239" s="457">
        <v>13</v>
      </c>
      <c r="F239" s="419"/>
      <c r="G239" s="420"/>
      <c r="H239" s="419"/>
      <c r="I239" s="420"/>
      <c r="J239" s="419"/>
      <c r="K239" s="420"/>
      <c r="L239" s="419"/>
      <c r="M239" s="420"/>
      <c r="N239" s="419"/>
      <c r="O239" s="420"/>
      <c r="P239" s="419"/>
      <c r="Q239" s="420"/>
      <c r="R239" s="419"/>
      <c r="S239" s="420"/>
      <c r="T239" s="419"/>
      <c r="U239" s="420"/>
      <c r="V239" s="419"/>
      <c r="W239" s="420"/>
      <c r="X239" s="419"/>
      <c r="Y239" s="420"/>
      <c r="Z239" s="419"/>
      <c r="AA239" s="420"/>
      <c r="AB239" s="419"/>
      <c r="AC239" s="420"/>
      <c r="AD239" s="419"/>
      <c r="AE239" s="420"/>
      <c r="AF239" s="419"/>
      <c r="AG239" s="420"/>
      <c r="AH239" s="419"/>
      <c r="AI239" s="420"/>
      <c r="AJ239" s="419"/>
      <c r="AK239" s="420"/>
      <c r="AL239" s="419"/>
      <c r="AM239" s="420"/>
      <c r="AN239" s="419"/>
      <c r="AO239" s="420"/>
      <c r="AP239" s="419"/>
      <c r="AQ239" s="420"/>
      <c r="AR239" s="419"/>
      <c r="AS239" s="420"/>
      <c r="AT239" s="419"/>
      <c r="AU239" s="420"/>
      <c r="AV239" s="419">
        <v>12</v>
      </c>
      <c r="AW239" s="420">
        <v>11</v>
      </c>
      <c r="AX239" s="419">
        <v>0</v>
      </c>
      <c r="AY239" s="420">
        <v>0</v>
      </c>
      <c r="AZ239" s="419">
        <v>2</v>
      </c>
      <c r="BA239" s="421">
        <v>2</v>
      </c>
      <c r="BB239" s="422"/>
      <c r="BC239" s="420"/>
      <c r="BD239" s="419"/>
      <c r="BE239" s="420"/>
      <c r="BF239" s="419"/>
      <c r="BG239" s="420"/>
      <c r="BH239" s="419"/>
      <c r="BI239" s="420"/>
      <c r="BJ239" s="419"/>
      <c r="BK239" s="420"/>
      <c r="BL239" s="419">
        <v>703024</v>
      </c>
      <c r="BM239" s="423">
        <v>665085</v>
      </c>
      <c r="BN239" s="370">
        <f t="shared" si="276"/>
        <v>0</v>
      </c>
      <c r="BO239" s="371">
        <f t="shared" si="277"/>
        <v>0</v>
      </c>
      <c r="BP239" s="372">
        <f t="shared" si="278"/>
        <v>0</v>
      </c>
      <c r="BQ239" s="371">
        <f t="shared" si="279"/>
        <v>0</v>
      </c>
      <c r="BR239" s="372">
        <f t="shared" si="280"/>
        <v>0</v>
      </c>
      <c r="BS239" s="371">
        <f t="shared" si="281"/>
        <v>0</v>
      </c>
      <c r="BT239" s="372">
        <f t="shared" si="282"/>
        <v>0</v>
      </c>
      <c r="BU239" s="371">
        <f t="shared" si="283"/>
        <v>0</v>
      </c>
      <c r="BV239" s="372">
        <f t="shared" si="284"/>
        <v>0</v>
      </c>
      <c r="BW239" s="371">
        <f t="shared" si="285"/>
        <v>0</v>
      </c>
      <c r="BX239" s="372">
        <f t="shared" si="286"/>
        <v>144</v>
      </c>
      <c r="BY239" s="371">
        <f t="shared" si="287"/>
        <v>134</v>
      </c>
      <c r="BZ239" s="370">
        <f t="shared" si="288"/>
        <v>0</v>
      </c>
      <c r="CA239" s="371">
        <f t="shared" si="289"/>
        <v>0</v>
      </c>
      <c r="CB239" s="372">
        <f t="shared" si="290"/>
        <v>0</v>
      </c>
      <c r="CC239" s="371">
        <f t="shared" si="291"/>
        <v>0</v>
      </c>
      <c r="CD239" s="372">
        <f t="shared" si="292"/>
        <v>0</v>
      </c>
      <c r="CE239" s="371">
        <f t="shared" si="293"/>
        <v>0</v>
      </c>
      <c r="CF239" s="372">
        <f t="shared" si="294"/>
        <v>0</v>
      </c>
      <c r="CG239" s="371">
        <f t="shared" si="295"/>
        <v>0</v>
      </c>
      <c r="CH239" s="372">
        <f t="shared" si="296"/>
        <v>0</v>
      </c>
      <c r="CI239" s="371">
        <f t="shared" si="297"/>
        <v>0</v>
      </c>
      <c r="CJ239" s="372">
        <f t="shared" si="298"/>
        <v>4882.1111111111113</v>
      </c>
      <c r="CK239" s="371">
        <f t="shared" si="299"/>
        <v>4963.3208955223881</v>
      </c>
      <c r="CL239" s="370">
        <f t="shared" si="300"/>
        <v>0</v>
      </c>
      <c r="CM239" s="371">
        <f t="shared" si="301"/>
        <v>0</v>
      </c>
      <c r="CN239" s="372">
        <f t="shared" si="302"/>
        <v>0</v>
      </c>
      <c r="CO239" s="371">
        <f t="shared" si="303"/>
        <v>0</v>
      </c>
      <c r="CP239" s="372">
        <f t="shared" si="304"/>
        <v>0</v>
      </c>
      <c r="CQ239" s="371">
        <f t="shared" si="305"/>
        <v>0</v>
      </c>
      <c r="CR239" s="372">
        <f t="shared" si="306"/>
        <v>0</v>
      </c>
      <c r="CS239" s="371">
        <f t="shared" si="307"/>
        <v>0</v>
      </c>
      <c r="CT239" s="372">
        <f t="shared" si="308"/>
        <v>0</v>
      </c>
      <c r="CU239" s="371">
        <f t="shared" si="309"/>
        <v>0</v>
      </c>
      <c r="CV239" s="372">
        <f t="shared" si="310"/>
        <v>43939</v>
      </c>
      <c r="CW239" s="371">
        <f t="shared" si="311"/>
        <v>44669.888059701494</v>
      </c>
      <c r="CX239" s="372">
        <f t="shared" si="312"/>
        <v>43939</v>
      </c>
      <c r="CY239" s="371">
        <f t="shared" si="313"/>
        <v>44669.888059701494</v>
      </c>
      <c r="CZ239" s="370">
        <f t="shared" si="314"/>
        <v>0</v>
      </c>
      <c r="DA239" s="371">
        <f t="shared" si="315"/>
        <v>0</v>
      </c>
      <c r="DB239" s="372">
        <f t="shared" si="316"/>
        <v>0</v>
      </c>
      <c r="DC239" s="371">
        <f t="shared" si="317"/>
        <v>0</v>
      </c>
      <c r="DD239" s="372">
        <f t="shared" si="318"/>
        <v>0</v>
      </c>
      <c r="DE239" s="371">
        <f t="shared" si="319"/>
        <v>0</v>
      </c>
      <c r="DF239" s="372">
        <f t="shared" si="320"/>
        <v>0</v>
      </c>
      <c r="DG239" s="371">
        <f t="shared" si="321"/>
        <v>0</v>
      </c>
      <c r="DH239" s="372">
        <f t="shared" si="322"/>
        <v>0</v>
      </c>
      <c r="DI239" s="371">
        <f t="shared" si="323"/>
        <v>0</v>
      </c>
      <c r="DJ239" s="372">
        <f t="shared" si="324"/>
        <v>14</v>
      </c>
      <c r="DK239" s="371">
        <f t="shared" si="325"/>
        <v>13</v>
      </c>
      <c r="DL239" s="372">
        <f t="shared" si="326"/>
        <v>14</v>
      </c>
      <c r="DM239" s="371">
        <f t="shared" si="327"/>
        <v>13</v>
      </c>
      <c r="DN239" s="370">
        <f t="shared" si="328"/>
        <v>0</v>
      </c>
      <c r="DO239" s="371">
        <f t="shared" si="329"/>
        <v>0</v>
      </c>
      <c r="DP239" s="372">
        <f t="shared" si="330"/>
        <v>0</v>
      </c>
      <c r="DQ239" s="371">
        <f t="shared" si="331"/>
        <v>0</v>
      </c>
      <c r="DR239" s="372">
        <f t="shared" si="332"/>
        <v>0</v>
      </c>
      <c r="DS239" s="371">
        <f t="shared" si="333"/>
        <v>0</v>
      </c>
      <c r="DT239" s="372">
        <f t="shared" si="334"/>
        <v>0</v>
      </c>
      <c r="DU239" s="371">
        <f t="shared" si="335"/>
        <v>0</v>
      </c>
      <c r="DV239" s="372">
        <f t="shared" si="336"/>
        <v>0</v>
      </c>
      <c r="DW239" s="371">
        <f t="shared" si="337"/>
        <v>0</v>
      </c>
      <c r="DX239" s="372">
        <f t="shared" si="338"/>
        <v>615146</v>
      </c>
      <c r="DY239" s="371">
        <f t="shared" si="339"/>
        <v>580708.54477611941</v>
      </c>
      <c r="DZ239" s="372">
        <f t="shared" si="340"/>
        <v>615146</v>
      </c>
      <c r="EA239" s="371">
        <f t="shared" si="341"/>
        <v>580708.54477611941</v>
      </c>
    </row>
    <row r="240" spans="1:131">
      <c r="A240" s="453" t="s">
        <v>38</v>
      </c>
      <c r="B240" s="458" t="s">
        <v>464</v>
      </c>
      <c r="C240" s="459"/>
      <c r="D240" s="456">
        <v>375692</v>
      </c>
      <c r="E240" s="457">
        <v>13</v>
      </c>
      <c r="F240" s="419"/>
      <c r="G240" s="420"/>
      <c r="H240" s="419"/>
      <c r="I240" s="420"/>
      <c r="J240" s="419"/>
      <c r="K240" s="420"/>
      <c r="L240" s="419"/>
      <c r="M240" s="420"/>
      <c r="N240" s="419"/>
      <c r="O240" s="420"/>
      <c r="P240" s="419"/>
      <c r="Q240" s="420"/>
      <c r="R240" s="419"/>
      <c r="S240" s="420"/>
      <c r="T240" s="419"/>
      <c r="U240" s="420"/>
      <c r="V240" s="419"/>
      <c r="W240" s="420"/>
      <c r="X240" s="419"/>
      <c r="Y240" s="420"/>
      <c r="Z240" s="419"/>
      <c r="AA240" s="420"/>
      <c r="AB240" s="419"/>
      <c r="AC240" s="420"/>
      <c r="AD240" s="419"/>
      <c r="AE240" s="420"/>
      <c r="AF240" s="419"/>
      <c r="AG240" s="420"/>
      <c r="AH240" s="419"/>
      <c r="AI240" s="420"/>
      <c r="AJ240" s="419"/>
      <c r="AK240" s="420"/>
      <c r="AL240" s="419"/>
      <c r="AM240" s="420"/>
      <c r="AN240" s="419"/>
      <c r="AO240" s="420"/>
      <c r="AP240" s="419"/>
      <c r="AQ240" s="420"/>
      <c r="AR240" s="419"/>
      <c r="AS240" s="420"/>
      <c r="AT240" s="419"/>
      <c r="AU240" s="420"/>
      <c r="AV240" s="419">
        <v>7</v>
      </c>
      <c r="AW240" s="420">
        <v>7</v>
      </c>
      <c r="AX240" s="419">
        <v>0</v>
      </c>
      <c r="AY240" s="420">
        <v>0</v>
      </c>
      <c r="AZ240" s="419">
        <v>1</v>
      </c>
      <c r="BA240" s="421">
        <v>1</v>
      </c>
      <c r="BB240" s="422"/>
      <c r="BC240" s="420"/>
      <c r="BD240" s="419"/>
      <c r="BE240" s="420"/>
      <c r="BF240" s="419"/>
      <c r="BG240" s="420"/>
      <c r="BH240" s="419"/>
      <c r="BI240" s="420"/>
      <c r="BJ240" s="419"/>
      <c r="BK240" s="420"/>
      <c r="BL240" s="419">
        <v>418345</v>
      </c>
      <c r="BM240" s="423">
        <v>427745</v>
      </c>
      <c r="BN240" s="370">
        <f t="shared" si="276"/>
        <v>0</v>
      </c>
      <c r="BO240" s="371">
        <f t="shared" si="277"/>
        <v>0</v>
      </c>
      <c r="BP240" s="372">
        <f t="shared" si="278"/>
        <v>0</v>
      </c>
      <c r="BQ240" s="371">
        <f t="shared" si="279"/>
        <v>0</v>
      </c>
      <c r="BR240" s="372">
        <f t="shared" si="280"/>
        <v>0</v>
      </c>
      <c r="BS240" s="371">
        <f t="shared" si="281"/>
        <v>0</v>
      </c>
      <c r="BT240" s="372">
        <f t="shared" si="282"/>
        <v>0</v>
      </c>
      <c r="BU240" s="371">
        <f t="shared" si="283"/>
        <v>0</v>
      </c>
      <c r="BV240" s="372">
        <f t="shared" si="284"/>
        <v>0</v>
      </c>
      <c r="BW240" s="371">
        <f t="shared" si="285"/>
        <v>0</v>
      </c>
      <c r="BX240" s="372">
        <f t="shared" si="286"/>
        <v>82</v>
      </c>
      <c r="BY240" s="371">
        <f t="shared" si="287"/>
        <v>82</v>
      </c>
      <c r="BZ240" s="370">
        <f t="shared" si="288"/>
        <v>0</v>
      </c>
      <c r="CA240" s="371">
        <f t="shared" si="289"/>
        <v>0</v>
      </c>
      <c r="CB240" s="372">
        <f t="shared" si="290"/>
        <v>0</v>
      </c>
      <c r="CC240" s="371">
        <f t="shared" si="291"/>
        <v>0</v>
      </c>
      <c r="CD240" s="372">
        <f t="shared" si="292"/>
        <v>0</v>
      </c>
      <c r="CE240" s="371">
        <f t="shared" si="293"/>
        <v>0</v>
      </c>
      <c r="CF240" s="372">
        <f t="shared" si="294"/>
        <v>0</v>
      </c>
      <c r="CG240" s="371">
        <f t="shared" si="295"/>
        <v>0</v>
      </c>
      <c r="CH240" s="372">
        <f t="shared" si="296"/>
        <v>0</v>
      </c>
      <c r="CI240" s="371">
        <f t="shared" si="297"/>
        <v>0</v>
      </c>
      <c r="CJ240" s="372">
        <f t="shared" si="298"/>
        <v>5101.7682926829266</v>
      </c>
      <c r="CK240" s="371">
        <f t="shared" si="299"/>
        <v>5216.4024390243903</v>
      </c>
      <c r="CL240" s="370">
        <f t="shared" si="300"/>
        <v>0</v>
      </c>
      <c r="CM240" s="371">
        <f t="shared" si="301"/>
        <v>0</v>
      </c>
      <c r="CN240" s="372">
        <f t="shared" si="302"/>
        <v>0</v>
      </c>
      <c r="CO240" s="371">
        <f t="shared" si="303"/>
        <v>0</v>
      </c>
      <c r="CP240" s="372">
        <f t="shared" si="304"/>
        <v>0</v>
      </c>
      <c r="CQ240" s="371">
        <f t="shared" si="305"/>
        <v>0</v>
      </c>
      <c r="CR240" s="372">
        <f t="shared" si="306"/>
        <v>0</v>
      </c>
      <c r="CS240" s="371">
        <f t="shared" si="307"/>
        <v>0</v>
      </c>
      <c r="CT240" s="372">
        <f t="shared" si="308"/>
        <v>0</v>
      </c>
      <c r="CU240" s="371">
        <f t="shared" si="309"/>
        <v>0</v>
      </c>
      <c r="CV240" s="372">
        <f t="shared" si="310"/>
        <v>45915.914634146342</v>
      </c>
      <c r="CW240" s="371">
        <f t="shared" si="311"/>
        <v>46947.621951219509</v>
      </c>
      <c r="CX240" s="372">
        <f t="shared" si="312"/>
        <v>45915.914634146342</v>
      </c>
      <c r="CY240" s="371">
        <f t="shared" si="313"/>
        <v>46947.621951219509</v>
      </c>
      <c r="CZ240" s="370">
        <f t="shared" si="314"/>
        <v>0</v>
      </c>
      <c r="DA240" s="371">
        <f t="shared" si="315"/>
        <v>0</v>
      </c>
      <c r="DB240" s="372">
        <f t="shared" si="316"/>
        <v>0</v>
      </c>
      <c r="DC240" s="371">
        <f t="shared" si="317"/>
        <v>0</v>
      </c>
      <c r="DD240" s="372">
        <f t="shared" si="318"/>
        <v>0</v>
      </c>
      <c r="DE240" s="371">
        <f t="shared" si="319"/>
        <v>0</v>
      </c>
      <c r="DF240" s="372">
        <f t="shared" si="320"/>
        <v>0</v>
      </c>
      <c r="DG240" s="371">
        <f t="shared" si="321"/>
        <v>0</v>
      </c>
      <c r="DH240" s="372">
        <f t="shared" si="322"/>
        <v>0</v>
      </c>
      <c r="DI240" s="371">
        <f t="shared" si="323"/>
        <v>0</v>
      </c>
      <c r="DJ240" s="372">
        <f t="shared" si="324"/>
        <v>8</v>
      </c>
      <c r="DK240" s="371">
        <f t="shared" si="325"/>
        <v>8</v>
      </c>
      <c r="DL240" s="372">
        <f t="shared" si="326"/>
        <v>8</v>
      </c>
      <c r="DM240" s="371">
        <f t="shared" si="327"/>
        <v>8</v>
      </c>
      <c r="DN240" s="370">
        <f t="shared" si="328"/>
        <v>0</v>
      </c>
      <c r="DO240" s="371">
        <f t="shared" si="329"/>
        <v>0</v>
      </c>
      <c r="DP240" s="372">
        <f t="shared" si="330"/>
        <v>0</v>
      </c>
      <c r="DQ240" s="371">
        <f t="shared" si="331"/>
        <v>0</v>
      </c>
      <c r="DR240" s="372">
        <f t="shared" si="332"/>
        <v>0</v>
      </c>
      <c r="DS240" s="371">
        <f t="shared" si="333"/>
        <v>0</v>
      </c>
      <c r="DT240" s="372">
        <f t="shared" si="334"/>
        <v>0</v>
      </c>
      <c r="DU240" s="371">
        <f t="shared" si="335"/>
        <v>0</v>
      </c>
      <c r="DV240" s="372">
        <f t="shared" si="336"/>
        <v>0</v>
      </c>
      <c r="DW240" s="371">
        <f t="shared" si="337"/>
        <v>0</v>
      </c>
      <c r="DX240" s="372">
        <f t="shared" si="338"/>
        <v>367327.31707317074</v>
      </c>
      <c r="DY240" s="371">
        <f t="shared" si="339"/>
        <v>375580.97560975607</v>
      </c>
      <c r="DZ240" s="372">
        <f t="shared" si="340"/>
        <v>367327.31707317074</v>
      </c>
      <c r="EA240" s="371">
        <f t="shared" si="341"/>
        <v>375580.97560975607</v>
      </c>
    </row>
    <row r="241" spans="1:131">
      <c r="A241" s="453" t="s">
        <v>38</v>
      </c>
      <c r="B241" s="458" t="s">
        <v>465</v>
      </c>
      <c r="C241" s="459"/>
      <c r="D241" s="456">
        <v>375708</v>
      </c>
      <c r="E241" s="457">
        <v>13</v>
      </c>
      <c r="F241" s="419"/>
      <c r="G241" s="420"/>
      <c r="H241" s="419"/>
      <c r="I241" s="420"/>
      <c r="J241" s="419"/>
      <c r="K241" s="420"/>
      <c r="L241" s="419"/>
      <c r="M241" s="420"/>
      <c r="N241" s="419"/>
      <c r="O241" s="420"/>
      <c r="P241" s="419"/>
      <c r="Q241" s="420"/>
      <c r="R241" s="419"/>
      <c r="S241" s="420"/>
      <c r="T241" s="419"/>
      <c r="U241" s="420"/>
      <c r="V241" s="419"/>
      <c r="W241" s="420"/>
      <c r="X241" s="419"/>
      <c r="Y241" s="420"/>
      <c r="Z241" s="419"/>
      <c r="AA241" s="420"/>
      <c r="AB241" s="419"/>
      <c r="AC241" s="420"/>
      <c r="AD241" s="419"/>
      <c r="AE241" s="420"/>
      <c r="AF241" s="419"/>
      <c r="AG241" s="420"/>
      <c r="AH241" s="419"/>
      <c r="AI241" s="420"/>
      <c r="AJ241" s="419"/>
      <c r="AK241" s="420"/>
      <c r="AL241" s="419"/>
      <c r="AM241" s="420"/>
      <c r="AN241" s="419"/>
      <c r="AO241" s="420"/>
      <c r="AP241" s="419"/>
      <c r="AQ241" s="420"/>
      <c r="AR241" s="419"/>
      <c r="AS241" s="420"/>
      <c r="AT241" s="419"/>
      <c r="AU241" s="420"/>
      <c r="AV241" s="419">
        <v>8</v>
      </c>
      <c r="AW241" s="420">
        <v>11</v>
      </c>
      <c r="AX241" s="419">
        <v>0</v>
      </c>
      <c r="AY241" s="420"/>
      <c r="AZ241" s="419">
        <v>2</v>
      </c>
      <c r="BA241" s="421">
        <v>1</v>
      </c>
      <c r="BB241" s="422"/>
      <c r="BC241" s="420"/>
      <c r="BD241" s="419"/>
      <c r="BE241" s="420"/>
      <c r="BF241" s="419"/>
      <c r="BG241" s="420"/>
      <c r="BH241" s="419"/>
      <c r="BI241" s="420"/>
      <c r="BJ241" s="419"/>
      <c r="BK241" s="420"/>
      <c r="BL241" s="419">
        <v>542616</v>
      </c>
      <c r="BM241" s="423">
        <v>657996</v>
      </c>
      <c r="BN241" s="370">
        <f t="shared" si="276"/>
        <v>0</v>
      </c>
      <c r="BO241" s="371">
        <f t="shared" si="277"/>
        <v>0</v>
      </c>
      <c r="BP241" s="372">
        <f t="shared" si="278"/>
        <v>0</v>
      </c>
      <c r="BQ241" s="371">
        <f t="shared" si="279"/>
        <v>0</v>
      </c>
      <c r="BR241" s="372">
        <f t="shared" si="280"/>
        <v>0</v>
      </c>
      <c r="BS241" s="371">
        <f t="shared" si="281"/>
        <v>0</v>
      </c>
      <c r="BT241" s="372">
        <f t="shared" si="282"/>
        <v>0</v>
      </c>
      <c r="BU241" s="371">
        <f t="shared" si="283"/>
        <v>0</v>
      </c>
      <c r="BV241" s="372">
        <f t="shared" si="284"/>
        <v>0</v>
      </c>
      <c r="BW241" s="371">
        <f t="shared" si="285"/>
        <v>0</v>
      </c>
      <c r="BX241" s="372">
        <f t="shared" si="286"/>
        <v>104</v>
      </c>
      <c r="BY241" s="371">
        <f t="shared" si="287"/>
        <v>122</v>
      </c>
      <c r="BZ241" s="370">
        <f t="shared" si="288"/>
        <v>0</v>
      </c>
      <c r="CA241" s="371">
        <f t="shared" si="289"/>
        <v>0</v>
      </c>
      <c r="CB241" s="372">
        <f t="shared" si="290"/>
        <v>0</v>
      </c>
      <c r="CC241" s="371">
        <f t="shared" si="291"/>
        <v>0</v>
      </c>
      <c r="CD241" s="372">
        <f t="shared" si="292"/>
        <v>0</v>
      </c>
      <c r="CE241" s="371">
        <f t="shared" si="293"/>
        <v>0</v>
      </c>
      <c r="CF241" s="372">
        <f t="shared" si="294"/>
        <v>0</v>
      </c>
      <c r="CG241" s="371">
        <f t="shared" si="295"/>
        <v>0</v>
      </c>
      <c r="CH241" s="372">
        <f t="shared" si="296"/>
        <v>0</v>
      </c>
      <c r="CI241" s="371">
        <f t="shared" si="297"/>
        <v>0</v>
      </c>
      <c r="CJ241" s="372">
        <f t="shared" si="298"/>
        <v>5217.4615384615381</v>
      </c>
      <c r="CK241" s="371">
        <f t="shared" si="299"/>
        <v>5393.4098360655735</v>
      </c>
      <c r="CL241" s="370">
        <f t="shared" si="300"/>
        <v>0</v>
      </c>
      <c r="CM241" s="371">
        <f t="shared" si="301"/>
        <v>0</v>
      </c>
      <c r="CN241" s="372">
        <f t="shared" si="302"/>
        <v>0</v>
      </c>
      <c r="CO241" s="371">
        <f t="shared" si="303"/>
        <v>0</v>
      </c>
      <c r="CP241" s="372">
        <f t="shared" si="304"/>
        <v>0</v>
      </c>
      <c r="CQ241" s="371">
        <f t="shared" si="305"/>
        <v>0</v>
      </c>
      <c r="CR241" s="372">
        <f t="shared" si="306"/>
        <v>0</v>
      </c>
      <c r="CS241" s="371">
        <f t="shared" si="307"/>
        <v>0</v>
      </c>
      <c r="CT241" s="372">
        <f t="shared" si="308"/>
        <v>0</v>
      </c>
      <c r="CU241" s="371">
        <f t="shared" si="309"/>
        <v>0</v>
      </c>
      <c r="CV241" s="372">
        <f t="shared" si="310"/>
        <v>46957.153846153844</v>
      </c>
      <c r="CW241" s="371">
        <f t="shared" si="311"/>
        <v>48540.688524590165</v>
      </c>
      <c r="CX241" s="372">
        <f t="shared" si="312"/>
        <v>46957.153846153844</v>
      </c>
      <c r="CY241" s="371">
        <f t="shared" si="313"/>
        <v>48540.688524590165</v>
      </c>
      <c r="CZ241" s="370">
        <f t="shared" si="314"/>
        <v>0</v>
      </c>
      <c r="DA241" s="371">
        <f t="shared" si="315"/>
        <v>0</v>
      </c>
      <c r="DB241" s="372">
        <f t="shared" si="316"/>
        <v>0</v>
      </c>
      <c r="DC241" s="371">
        <f t="shared" si="317"/>
        <v>0</v>
      </c>
      <c r="DD241" s="372">
        <f t="shared" si="318"/>
        <v>0</v>
      </c>
      <c r="DE241" s="371">
        <f t="shared" si="319"/>
        <v>0</v>
      </c>
      <c r="DF241" s="372">
        <f t="shared" si="320"/>
        <v>0</v>
      </c>
      <c r="DG241" s="371">
        <f t="shared" si="321"/>
        <v>0</v>
      </c>
      <c r="DH241" s="372">
        <f t="shared" si="322"/>
        <v>0</v>
      </c>
      <c r="DI241" s="371">
        <f t="shared" si="323"/>
        <v>0</v>
      </c>
      <c r="DJ241" s="372">
        <f t="shared" si="324"/>
        <v>10</v>
      </c>
      <c r="DK241" s="371">
        <f t="shared" si="325"/>
        <v>12</v>
      </c>
      <c r="DL241" s="372">
        <f t="shared" si="326"/>
        <v>10</v>
      </c>
      <c r="DM241" s="371">
        <f t="shared" si="327"/>
        <v>12</v>
      </c>
      <c r="DN241" s="370">
        <f t="shared" si="328"/>
        <v>0</v>
      </c>
      <c r="DO241" s="371">
        <f t="shared" si="329"/>
        <v>0</v>
      </c>
      <c r="DP241" s="372">
        <f t="shared" si="330"/>
        <v>0</v>
      </c>
      <c r="DQ241" s="371">
        <f t="shared" si="331"/>
        <v>0</v>
      </c>
      <c r="DR241" s="372">
        <f t="shared" si="332"/>
        <v>0</v>
      </c>
      <c r="DS241" s="371">
        <f t="shared" si="333"/>
        <v>0</v>
      </c>
      <c r="DT241" s="372">
        <f t="shared" si="334"/>
        <v>0</v>
      </c>
      <c r="DU241" s="371">
        <f t="shared" si="335"/>
        <v>0</v>
      </c>
      <c r="DV241" s="372">
        <f t="shared" si="336"/>
        <v>0</v>
      </c>
      <c r="DW241" s="371">
        <f t="shared" si="337"/>
        <v>0</v>
      </c>
      <c r="DX241" s="372">
        <f t="shared" si="338"/>
        <v>469571.53846153844</v>
      </c>
      <c r="DY241" s="371">
        <f t="shared" si="339"/>
        <v>582488.26229508198</v>
      </c>
      <c r="DZ241" s="372">
        <f t="shared" si="340"/>
        <v>469571.53846153844</v>
      </c>
      <c r="EA241" s="371">
        <f t="shared" si="341"/>
        <v>582488.26229508198</v>
      </c>
    </row>
    <row r="242" spans="1:131">
      <c r="A242" s="453" t="s">
        <v>38</v>
      </c>
      <c r="B242" s="458" t="s">
        <v>466</v>
      </c>
      <c r="C242" s="459"/>
      <c r="D242" s="456">
        <v>375717</v>
      </c>
      <c r="E242" s="457">
        <v>13</v>
      </c>
      <c r="F242" s="419"/>
      <c r="G242" s="420"/>
      <c r="H242" s="419"/>
      <c r="I242" s="420"/>
      <c r="J242" s="419"/>
      <c r="K242" s="420"/>
      <c r="L242" s="419"/>
      <c r="M242" s="420"/>
      <c r="N242" s="419"/>
      <c r="O242" s="420"/>
      <c r="P242" s="419"/>
      <c r="Q242" s="420"/>
      <c r="R242" s="419"/>
      <c r="S242" s="420"/>
      <c r="T242" s="419"/>
      <c r="U242" s="420"/>
      <c r="V242" s="419"/>
      <c r="W242" s="420"/>
      <c r="X242" s="419"/>
      <c r="Y242" s="420"/>
      <c r="Z242" s="419"/>
      <c r="AA242" s="420"/>
      <c r="AB242" s="419"/>
      <c r="AC242" s="420"/>
      <c r="AD242" s="419"/>
      <c r="AE242" s="420"/>
      <c r="AF242" s="419"/>
      <c r="AG242" s="420"/>
      <c r="AH242" s="419"/>
      <c r="AI242" s="420"/>
      <c r="AJ242" s="419"/>
      <c r="AK242" s="420"/>
      <c r="AL242" s="419"/>
      <c r="AM242" s="420"/>
      <c r="AN242" s="419"/>
      <c r="AO242" s="420"/>
      <c r="AP242" s="419"/>
      <c r="AQ242" s="420"/>
      <c r="AR242" s="419"/>
      <c r="AS242" s="420"/>
      <c r="AT242" s="419"/>
      <c r="AU242" s="420"/>
      <c r="AV242" s="419">
        <v>7</v>
      </c>
      <c r="AW242" s="420">
        <v>7</v>
      </c>
      <c r="AX242" s="419">
        <v>0</v>
      </c>
      <c r="AY242" s="420"/>
      <c r="AZ242" s="419">
        <v>2</v>
      </c>
      <c r="BA242" s="421">
        <v>2</v>
      </c>
      <c r="BB242" s="422"/>
      <c r="BC242" s="420"/>
      <c r="BD242" s="419"/>
      <c r="BE242" s="420"/>
      <c r="BF242" s="419"/>
      <c r="BG242" s="420"/>
      <c r="BH242" s="419"/>
      <c r="BI242" s="420"/>
      <c r="BJ242" s="419"/>
      <c r="BK242" s="420"/>
      <c r="BL242" s="419">
        <v>496668</v>
      </c>
      <c r="BM242" s="423">
        <v>501020</v>
      </c>
      <c r="BN242" s="370">
        <f t="shared" si="276"/>
        <v>0</v>
      </c>
      <c r="BO242" s="371">
        <f t="shared" si="277"/>
        <v>0</v>
      </c>
      <c r="BP242" s="372">
        <f t="shared" si="278"/>
        <v>0</v>
      </c>
      <c r="BQ242" s="371">
        <f t="shared" si="279"/>
        <v>0</v>
      </c>
      <c r="BR242" s="372">
        <f t="shared" si="280"/>
        <v>0</v>
      </c>
      <c r="BS242" s="371">
        <f t="shared" si="281"/>
        <v>0</v>
      </c>
      <c r="BT242" s="372">
        <f t="shared" si="282"/>
        <v>0</v>
      </c>
      <c r="BU242" s="371">
        <f t="shared" si="283"/>
        <v>0</v>
      </c>
      <c r="BV242" s="372">
        <f t="shared" si="284"/>
        <v>0</v>
      </c>
      <c r="BW242" s="371">
        <f t="shared" si="285"/>
        <v>0</v>
      </c>
      <c r="BX242" s="372">
        <f t="shared" si="286"/>
        <v>94</v>
      </c>
      <c r="BY242" s="371">
        <f t="shared" si="287"/>
        <v>94</v>
      </c>
      <c r="BZ242" s="370">
        <f t="shared" si="288"/>
        <v>0</v>
      </c>
      <c r="CA242" s="371">
        <f t="shared" si="289"/>
        <v>0</v>
      </c>
      <c r="CB242" s="372">
        <f t="shared" si="290"/>
        <v>0</v>
      </c>
      <c r="CC242" s="371">
        <f t="shared" si="291"/>
        <v>0</v>
      </c>
      <c r="CD242" s="372">
        <f t="shared" si="292"/>
        <v>0</v>
      </c>
      <c r="CE242" s="371">
        <f t="shared" si="293"/>
        <v>0</v>
      </c>
      <c r="CF242" s="372">
        <f t="shared" si="294"/>
        <v>0</v>
      </c>
      <c r="CG242" s="371">
        <f t="shared" si="295"/>
        <v>0</v>
      </c>
      <c r="CH242" s="372">
        <f t="shared" si="296"/>
        <v>0</v>
      </c>
      <c r="CI242" s="371">
        <f t="shared" si="297"/>
        <v>0</v>
      </c>
      <c r="CJ242" s="372">
        <f t="shared" si="298"/>
        <v>5283.7021276595742</v>
      </c>
      <c r="CK242" s="371">
        <f t="shared" si="299"/>
        <v>5330</v>
      </c>
      <c r="CL242" s="370">
        <f t="shared" si="300"/>
        <v>0</v>
      </c>
      <c r="CM242" s="371">
        <f t="shared" si="301"/>
        <v>0</v>
      </c>
      <c r="CN242" s="372">
        <f t="shared" si="302"/>
        <v>0</v>
      </c>
      <c r="CO242" s="371">
        <f t="shared" si="303"/>
        <v>0</v>
      </c>
      <c r="CP242" s="372">
        <f t="shared" si="304"/>
        <v>0</v>
      </c>
      <c r="CQ242" s="371">
        <f t="shared" si="305"/>
        <v>0</v>
      </c>
      <c r="CR242" s="372">
        <f t="shared" si="306"/>
        <v>0</v>
      </c>
      <c r="CS242" s="371">
        <f t="shared" si="307"/>
        <v>0</v>
      </c>
      <c r="CT242" s="372">
        <f t="shared" si="308"/>
        <v>0</v>
      </c>
      <c r="CU242" s="371">
        <f t="shared" si="309"/>
        <v>0</v>
      </c>
      <c r="CV242" s="372">
        <f t="shared" si="310"/>
        <v>47553.319148936171</v>
      </c>
      <c r="CW242" s="371">
        <f t="shared" si="311"/>
        <v>47970</v>
      </c>
      <c r="CX242" s="372">
        <f t="shared" si="312"/>
        <v>47553.319148936171</v>
      </c>
      <c r="CY242" s="371">
        <f t="shared" si="313"/>
        <v>47970</v>
      </c>
      <c r="CZ242" s="370">
        <f t="shared" si="314"/>
        <v>0</v>
      </c>
      <c r="DA242" s="371">
        <f t="shared" si="315"/>
        <v>0</v>
      </c>
      <c r="DB242" s="372">
        <f t="shared" si="316"/>
        <v>0</v>
      </c>
      <c r="DC242" s="371">
        <f t="shared" si="317"/>
        <v>0</v>
      </c>
      <c r="DD242" s="372">
        <f t="shared" si="318"/>
        <v>0</v>
      </c>
      <c r="DE242" s="371">
        <f t="shared" si="319"/>
        <v>0</v>
      </c>
      <c r="DF242" s="372">
        <f t="shared" si="320"/>
        <v>0</v>
      </c>
      <c r="DG242" s="371">
        <f t="shared" si="321"/>
        <v>0</v>
      </c>
      <c r="DH242" s="372">
        <f t="shared" si="322"/>
        <v>0</v>
      </c>
      <c r="DI242" s="371">
        <f t="shared" si="323"/>
        <v>0</v>
      </c>
      <c r="DJ242" s="372">
        <f t="shared" si="324"/>
        <v>9</v>
      </c>
      <c r="DK242" s="371">
        <f t="shared" si="325"/>
        <v>9</v>
      </c>
      <c r="DL242" s="372">
        <f t="shared" si="326"/>
        <v>9</v>
      </c>
      <c r="DM242" s="371">
        <f t="shared" si="327"/>
        <v>9</v>
      </c>
      <c r="DN242" s="370">
        <f t="shared" si="328"/>
        <v>0</v>
      </c>
      <c r="DO242" s="371">
        <f t="shared" si="329"/>
        <v>0</v>
      </c>
      <c r="DP242" s="372">
        <f t="shared" si="330"/>
        <v>0</v>
      </c>
      <c r="DQ242" s="371">
        <f t="shared" si="331"/>
        <v>0</v>
      </c>
      <c r="DR242" s="372">
        <f t="shared" si="332"/>
        <v>0</v>
      </c>
      <c r="DS242" s="371">
        <f t="shared" si="333"/>
        <v>0</v>
      </c>
      <c r="DT242" s="372">
        <f t="shared" si="334"/>
        <v>0</v>
      </c>
      <c r="DU242" s="371">
        <f t="shared" si="335"/>
        <v>0</v>
      </c>
      <c r="DV242" s="372">
        <f t="shared" si="336"/>
        <v>0</v>
      </c>
      <c r="DW242" s="371">
        <f t="shared" si="337"/>
        <v>0</v>
      </c>
      <c r="DX242" s="372">
        <f t="shared" si="338"/>
        <v>427979.87234042556</v>
      </c>
      <c r="DY242" s="371">
        <f t="shared" si="339"/>
        <v>431730</v>
      </c>
      <c r="DZ242" s="372">
        <f t="shared" si="340"/>
        <v>427979.87234042556</v>
      </c>
      <c r="EA242" s="371">
        <f t="shared" si="341"/>
        <v>431730</v>
      </c>
    </row>
    <row r="243" spans="1:131">
      <c r="A243" s="453" t="s">
        <v>38</v>
      </c>
      <c r="B243" s="458" t="s">
        <v>467</v>
      </c>
      <c r="C243" s="459"/>
      <c r="D243" s="456">
        <v>375735</v>
      </c>
      <c r="E243" s="457">
        <v>13</v>
      </c>
      <c r="F243" s="419"/>
      <c r="G243" s="420"/>
      <c r="H243" s="419"/>
      <c r="I243" s="420"/>
      <c r="J243" s="419"/>
      <c r="K243" s="420"/>
      <c r="L243" s="419"/>
      <c r="M243" s="420"/>
      <c r="N243" s="419"/>
      <c r="O243" s="420"/>
      <c r="P243" s="419"/>
      <c r="Q243" s="420"/>
      <c r="R243" s="419"/>
      <c r="S243" s="420"/>
      <c r="T243" s="419"/>
      <c r="U243" s="420"/>
      <c r="V243" s="419"/>
      <c r="W243" s="420"/>
      <c r="X243" s="419"/>
      <c r="Y243" s="420"/>
      <c r="Z243" s="419"/>
      <c r="AA243" s="420"/>
      <c r="AB243" s="419"/>
      <c r="AC243" s="420"/>
      <c r="AD243" s="419"/>
      <c r="AE243" s="420"/>
      <c r="AF243" s="419"/>
      <c r="AG243" s="420"/>
      <c r="AH243" s="419"/>
      <c r="AI243" s="420"/>
      <c r="AJ243" s="419"/>
      <c r="AK243" s="420"/>
      <c r="AL243" s="419"/>
      <c r="AM243" s="420"/>
      <c r="AN243" s="419"/>
      <c r="AO243" s="420"/>
      <c r="AP243" s="419"/>
      <c r="AQ243" s="420"/>
      <c r="AR243" s="419"/>
      <c r="AS243" s="420"/>
      <c r="AT243" s="419"/>
      <c r="AU243" s="420"/>
      <c r="AV243" s="419">
        <v>11</v>
      </c>
      <c r="AW243" s="420">
        <v>11</v>
      </c>
      <c r="AX243" s="419">
        <v>0</v>
      </c>
      <c r="AY243" s="420"/>
      <c r="AZ243" s="419">
        <v>2</v>
      </c>
      <c r="BA243" s="421">
        <v>2</v>
      </c>
      <c r="BB243" s="422"/>
      <c r="BC243" s="420"/>
      <c r="BD243" s="419"/>
      <c r="BE243" s="420"/>
      <c r="BF243" s="419"/>
      <c r="BG243" s="420"/>
      <c r="BH243" s="419"/>
      <c r="BI243" s="420"/>
      <c r="BJ243" s="419"/>
      <c r="BK243" s="420"/>
      <c r="BL243" s="419">
        <v>712886</v>
      </c>
      <c r="BM243" s="423">
        <v>730611</v>
      </c>
      <c r="BN243" s="370">
        <f t="shared" si="276"/>
        <v>0</v>
      </c>
      <c r="BO243" s="371">
        <f t="shared" si="277"/>
        <v>0</v>
      </c>
      <c r="BP243" s="372">
        <f t="shared" si="278"/>
        <v>0</v>
      </c>
      <c r="BQ243" s="371">
        <f t="shared" si="279"/>
        <v>0</v>
      </c>
      <c r="BR243" s="372">
        <f t="shared" si="280"/>
        <v>0</v>
      </c>
      <c r="BS243" s="371">
        <f t="shared" si="281"/>
        <v>0</v>
      </c>
      <c r="BT243" s="372">
        <f t="shared" si="282"/>
        <v>0</v>
      </c>
      <c r="BU243" s="371">
        <f t="shared" si="283"/>
        <v>0</v>
      </c>
      <c r="BV243" s="372">
        <f t="shared" si="284"/>
        <v>0</v>
      </c>
      <c r="BW243" s="371">
        <f t="shared" si="285"/>
        <v>0</v>
      </c>
      <c r="BX243" s="372">
        <f t="shared" si="286"/>
        <v>134</v>
      </c>
      <c r="BY243" s="371">
        <f t="shared" si="287"/>
        <v>134</v>
      </c>
      <c r="BZ243" s="370">
        <f t="shared" si="288"/>
        <v>0</v>
      </c>
      <c r="CA243" s="371">
        <f t="shared" si="289"/>
        <v>0</v>
      </c>
      <c r="CB243" s="372">
        <f t="shared" si="290"/>
        <v>0</v>
      </c>
      <c r="CC243" s="371">
        <f t="shared" si="291"/>
        <v>0</v>
      </c>
      <c r="CD243" s="372">
        <f t="shared" si="292"/>
        <v>0</v>
      </c>
      <c r="CE243" s="371">
        <f t="shared" si="293"/>
        <v>0</v>
      </c>
      <c r="CF243" s="372">
        <f t="shared" si="294"/>
        <v>0</v>
      </c>
      <c r="CG243" s="371">
        <f t="shared" si="295"/>
        <v>0</v>
      </c>
      <c r="CH243" s="372">
        <f t="shared" si="296"/>
        <v>0</v>
      </c>
      <c r="CI243" s="371">
        <f t="shared" si="297"/>
        <v>0</v>
      </c>
      <c r="CJ243" s="372">
        <f t="shared" si="298"/>
        <v>5320.0447761194027</v>
      </c>
      <c r="CK243" s="371">
        <f t="shared" si="299"/>
        <v>5452.3208955223881</v>
      </c>
      <c r="CL243" s="370">
        <f t="shared" si="300"/>
        <v>0</v>
      </c>
      <c r="CM243" s="371">
        <f t="shared" si="301"/>
        <v>0</v>
      </c>
      <c r="CN243" s="372">
        <f t="shared" si="302"/>
        <v>0</v>
      </c>
      <c r="CO243" s="371">
        <f t="shared" si="303"/>
        <v>0</v>
      </c>
      <c r="CP243" s="372">
        <f t="shared" si="304"/>
        <v>0</v>
      </c>
      <c r="CQ243" s="371">
        <f t="shared" si="305"/>
        <v>0</v>
      </c>
      <c r="CR243" s="372">
        <f t="shared" si="306"/>
        <v>0</v>
      </c>
      <c r="CS243" s="371">
        <f t="shared" si="307"/>
        <v>0</v>
      </c>
      <c r="CT243" s="372">
        <f t="shared" si="308"/>
        <v>0</v>
      </c>
      <c r="CU243" s="371">
        <f t="shared" si="309"/>
        <v>0</v>
      </c>
      <c r="CV243" s="372">
        <f t="shared" si="310"/>
        <v>47880.402985074623</v>
      </c>
      <c r="CW243" s="371">
        <f t="shared" si="311"/>
        <v>49070.888059701494</v>
      </c>
      <c r="CX243" s="372">
        <f t="shared" si="312"/>
        <v>47880.402985074623</v>
      </c>
      <c r="CY243" s="371">
        <f t="shared" si="313"/>
        <v>49070.888059701494</v>
      </c>
      <c r="CZ243" s="370">
        <f t="shared" si="314"/>
        <v>0</v>
      </c>
      <c r="DA243" s="371">
        <f t="shared" si="315"/>
        <v>0</v>
      </c>
      <c r="DB243" s="372">
        <f t="shared" si="316"/>
        <v>0</v>
      </c>
      <c r="DC243" s="371">
        <f t="shared" si="317"/>
        <v>0</v>
      </c>
      <c r="DD243" s="372">
        <f t="shared" si="318"/>
        <v>0</v>
      </c>
      <c r="DE243" s="371">
        <f t="shared" si="319"/>
        <v>0</v>
      </c>
      <c r="DF243" s="372">
        <f t="shared" si="320"/>
        <v>0</v>
      </c>
      <c r="DG243" s="371">
        <f t="shared" si="321"/>
        <v>0</v>
      </c>
      <c r="DH243" s="372">
        <f t="shared" si="322"/>
        <v>0</v>
      </c>
      <c r="DI243" s="371">
        <f t="shared" si="323"/>
        <v>0</v>
      </c>
      <c r="DJ243" s="372">
        <f t="shared" si="324"/>
        <v>13</v>
      </c>
      <c r="DK243" s="371">
        <f t="shared" si="325"/>
        <v>13</v>
      </c>
      <c r="DL243" s="372">
        <f t="shared" si="326"/>
        <v>13</v>
      </c>
      <c r="DM243" s="371">
        <f t="shared" si="327"/>
        <v>13</v>
      </c>
      <c r="DN243" s="370">
        <f t="shared" si="328"/>
        <v>0</v>
      </c>
      <c r="DO243" s="371">
        <f t="shared" si="329"/>
        <v>0</v>
      </c>
      <c r="DP243" s="372">
        <f t="shared" si="330"/>
        <v>0</v>
      </c>
      <c r="DQ243" s="371">
        <f t="shared" si="331"/>
        <v>0</v>
      </c>
      <c r="DR243" s="372">
        <f t="shared" si="332"/>
        <v>0</v>
      </c>
      <c r="DS243" s="371">
        <f t="shared" si="333"/>
        <v>0</v>
      </c>
      <c r="DT243" s="372">
        <f t="shared" si="334"/>
        <v>0</v>
      </c>
      <c r="DU243" s="371">
        <f t="shared" si="335"/>
        <v>0</v>
      </c>
      <c r="DV243" s="372">
        <f t="shared" si="336"/>
        <v>0</v>
      </c>
      <c r="DW243" s="371">
        <f t="shared" si="337"/>
        <v>0</v>
      </c>
      <c r="DX243" s="372">
        <f t="shared" si="338"/>
        <v>622445.23880597006</v>
      </c>
      <c r="DY243" s="371">
        <f t="shared" si="339"/>
        <v>637921.54477611941</v>
      </c>
      <c r="DZ243" s="372">
        <f t="shared" si="340"/>
        <v>622445.23880597006</v>
      </c>
      <c r="EA243" s="371">
        <f t="shared" si="341"/>
        <v>637921.54477611941</v>
      </c>
    </row>
    <row r="244" spans="1:131">
      <c r="A244" s="453" t="s">
        <v>38</v>
      </c>
      <c r="B244" s="458" t="s">
        <v>468</v>
      </c>
      <c r="C244" s="459"/>
      <c r="D244" s="456">
        <v>375726</v>
      </c>
      <c r="E244" s="457">
        <v>13</v>
      </c>
      <c r="F244" s="419"/>
      <c r="G244" s="420"/>
      <c r="H244" s="419"/>
      <c r="I244" s="420"/>
      <c r="J244" s="419"/>
      <c r="K244" s="420"/>
      <c r="L244" s="419"/>
      <c r="M244" s="420"/>
      <c r="N244" s="419"/>
      <c r="O244" s="420"/>
      <c r="P244" s="419"/>
      <c r="Q244" s="420"/>
      <c r="R244" s="419"/>
      <c r="S244" s="420"/>
      <c r="T244" s="419"/>
      <c r="U244" s="420"/>
      <c r="V244" s="419"/>
      <c r="W244" s="420"/>
      <c r="X244" s="419"/>
      <c r="Y244" s="420"/>
      <c r="Z244" s="419"/>
      <c r="AA244" s="420"/>
      <c r="AB244" s="419"/>
      <c r="AC244" s="420"/>
      <c r="AD244" s="419"/>
      <c r="AE244" s="420"/>
      <c r="AF244" s="419"/>
      <c r="AG244" s="420"/>
      <c r="AH244" s="419"/>
      <c r="AI244" s="420"/>
      <c r="AJ244" s="419"/>
      <c r="AK244" s="420"/>
      <c r="AL244" s="419"/>
      <c r="AM244" s="420"/>
      <c r="AN244" s="419"/>
      <c r="AO244" s="420"/>
      <c r="AP244" s="419"/>
      <c r="AQ244" s="420"/>
      <c r="AR244" s="419"/>
      <c r="AS244" s="420"/>
      <c r="AT244" s="419"/>
      <c r="AU244" s="420"/>
      <c r="AV244" s="419">
        <v>16</v>
      </c>
      <c r="AW244" s="420">
        <v>18</v>
      </c>
      <c r="AX244" s="419">
        <v>0</v>
      </c>
      <c r="AY244" s="420"/>
      <c r="AZ244" s="419">
        <v>2</v>
      </c>
      <c r="BA244" s="421">
        <v>2</v>
      </c>
      <c r="BB244" s="422"/>
      <c r="BC244" s="420"/>
      <c r="BD244" s="419"/>
      <c r="BE244" s="420"/>
      <c r="BF244" s="419"/>
      <c r="BG244" s="420"/>
      <c r="BH244" s="419"/>
      <c r="BI244" s="420"/>
      <c r="BJ244" s="419"/>
      <c r="BK244" s="420"/>
      <c r="BL244" s="419">
        <v>985286</v>
      </c>
      <c r="BM244" s="423">
        <v>1116146</v>
      </c>
      <c r="BN244" s="370">
        <f t="shared" si="276"/>
        <v>0</v>
      </c>
      <c r="BO244" s="371">
        <f t="shared" si="277"/>
        <v>0</v>
      </c>
      <c r="BP244" s="372">
        <f t="shared" si="278"/>
        <v>0</v>
      </c>
      <c r="BQ244" s="371">
        <f t="shared" si="279"/>
        <v>0</v>
      </c>
      <c r="BR244" s="372">
        <f t="shared" si="280"/>
        <v>0</v>
      </c>
      <c r="BS244" s="371">
        <f t="shared" si="281"/>
        <v>0</v>
      </c>
      <c r="BT244" s="372">
        <f t="shared" si="282"/>
        <v>0</v>
      </c>
      <c r="BU244" s="371">
        <f t="shared" si="283"/>
        <v>0</v>
      </c>
      <c r="BV244" s="372">
        <f t="shared" si="284"/>
        <v>0</v>
      </c>
      <c r="BW244" s="371">
        <f t="shared" si="285"/>
        <v>0</v>
      </c>
      <c r="BX244" s="372">
        <f t="shared" si="286"/>
        <v>184</v>
      </c>
      <c r="BY244" s="371">
        <f t="shared" si="287"/>
        <v>204</v>
      </c>
      <c r="BZ244" s="370">
        <f t="shared" si="288"/>
        <v>0</v>
      </c>
      <c r="CA244" s="371">
        <f t="shared" si="289"/>
        <v>0</v>
      </c>
      <c r="CB244" s="372">
        <f t="shared" si="290"/>
        <v>0</v>
      </c>
      <c r="CC244" s="371">
        <f t="shared" si="291"/>
        <v>0</v>
      </c>
      <c r="CD244" s="372">
        <f t="shared" si="292"/>
        <v>0</v>
      </c>
      <c r="CE244" s="371">
        <f t="shared" si="293"/>
        <v>0</v>
      </c>
      <c r="CF244" s="372">
        <f t="shared" si="294"/>
        <v>0</v>
      </c>
      <c r="CG244" s="371">
        <f t="shared" si="295"/>
        <v>0</v>
      </c>
      <c r="CH244" s="372">
        <f t="shared" si="296"/>
        <v>0</v>
      </c>
      <c r="CI244" s="371">
        <f t="shared" si="297"/>
        <v>0</v>
      </c>
      <c r="CJ244" s="372">
        <f t="shared" si="298"/>
        <v>5354.815217391304</v>
      </c>
      <c r="CK244" s="371">
        <f t="shared" si="299"/>
        <v>5471.3039215686276</v>
      </c>
      <c r="CL244" s="370">
        <f t="shared" si="300"/>
        <v>0</v>
      </c>
      <c r="CM244" s="371">
        <f t="shared" si="301"/>
        <v>0</v>
      </c>
      <c r="CN244" s="372">
        <f t="shared" si="302"/>
        <v>0</v>
      </c>
      <c r="CO244" s="371">
        <f t="shared" si="303"/>
        <v>0</v>
      </c>
      <c r="CP244" s="372">
        <f t="shared" si="304"/>
        <v>0</v>
      </c>
      <c r="CQ244" s="371">
        <f t="shared" si="305"/>
        <v>0</v>
      </c>
      <c r="CR244" s="372">
        <f t="shared" si="306"/>
        <v>0</v>
      </c>
      <c r="CS244" s="371">
        <f t="shared" si="307"/>
        <v>0</v>
      </c>
      <c r="CT244" s="372">
        <f t="shared" si="308"/>
        <v>0</v>
      </c>
      <c r="CU244" s="371">
        <f t="shared" si="309"/>
        <v>0</v>
      </c>
      <c r="CV244" s="372">
        <f t="shared" si="310"/>
        <v>48193.336956521736</v>
      </c>
      <c r="CW244" s="371">
        <f t="shared" si="311"/>
        <v>49241.73529411765</v>
      </c>
      <c r="CX244" s="372">
        <f t="shared" si="312"/>
        <v>48193.336956521736</v>
      </c>
      <c r="CY244" s="371">
        <f t="shared" si="313"/>
        <v>49241.73529411765</v>
      </c>
      <c r="CZ244" s="370">
        <f t="shared" si="314"/>
        <v>0</v>
      </c>
      <c r="DA244" s="371">
        <f t="shared" si="315"/>
        <v>0</v>
      </c>
      <c r="DB244" s="372">
        <f t="shared" si="316"/>
        <v>0</v>
      </c>
      <c r="DC244" s="371">
        <f t="shared" si="317"/>
        <v>0</v>
      </c>
      <c r="DD244" s="372">
        <f t="shared" si="318"/>
        <v>0</v>
      </c>
      <c r="DE244" s="371">
        <f t="shared" si="319"/>
        <v>0</v>
      </c>
      <c r="DF244" s="372">
        <f t="shared" si="320"/>
        <v>0</v>
      </c>
      <c r="DG244" s="371">
        <f t="shared" si="321"/>
        <v>0</v>
      </c>
      <c r="DH244" s="372">
        <f t="shared" si="322"/>
        <v>0</v>
      </c>
      <c r="DI244" s="371">
        <f t="shared" si="323"/>
        <v>0</v>
      </c>
      <c r="DJ244" s="372">
        <f t="shared" si="324"/>
        <v>18</v>
      </c>
      <c r="DK244" s="371">
        <f t="shared" si="325"/>
        <v>20</v>
      </c>
      <c r="DL244" s="372">
        <f t="shared" si="326"/>
        <v>18</v>
      </c>
      <c r="DM244" s="371">
        <f t="shared" si="327"/>
        <v>20</v>
      </c>
      <c r="DN244" s="370">
        <f t="shared" si="328"/>
        <v>0</v>
      </c>
      <c r="DO244" s="371">
        <f t="shared" si="329"/>
        <v>0</v>
      </c>
      <c r="DP244" s="372">
        <f t="shared" si="330"/>
        <v>0</v>
      </c>
      <c r="DQ244" s="371">
        <f t="shared" si="331"/>
        <v>0</v>
      </c>
      <c r="DR244" s="372">
        <f t="shared" si="332"/>
        <v>0</v>
      </c>
      <c r="DS244" s="371">
        <f t="shared" si="333"/>
        <v>0</v>
      </c>
      <c r="DT244" s="372">
        <f t="shared" si="334"/>
        <v>0</v>
      </c>
      <c r="DU244" s="371">
        <f t="shared" si="335"/>
        <v>0</v>
      </c>
      <c r="DV244" s="372">
        <f t="shared" si="336"/>
        <v>0</v>
      </c>
      <c r="DW244" s="371">
        <f t="shared" si="337"/>
        <v>0</v>
      </c>
      <c r="DX244" s="372">
        <f t="shared" si="338"/>
        <v>867480.06521739124</v>
      </c>
      <c r="DY244" s="371">
        <f t="shared" si="339"/>
        <v>984834.70588235301</v>
      </c>
      <c r="DZ244" s="372">
        <f t="shared" si="340"/>
        <v>867480.06521739124</v>
      </c>
      <c r="EA244" s="371">
        <f t="shared" si="341"/>
        <v>984834.70588235301</v>
      </c>
    </row>
    <row r="245" spans="1:131">
      <c r="A245" s="453" t="s">
        <v>38</v>
      </c>
      <c r="B245" s="458" t="s">
        <v>469</v>
      </c>
      <c r="C245" s="459"/>
      <c r="D245" s="456">
        <v>375744</v>
      </c>
      <c r="E245" s="457">
        <v>13</v>
      </c>
      <c r="F245" s="419"/>
      <c r="G245" s="420"/>
      <c r="H245" s="419"/>
      <c r="I245" s="420"/>
      <c r="J245" s="419"/>
      <c r="K245" s="420"/>
      <c r="L245" s="419"/>
      <c r="M245" s="420"/>
      <c r="N245" s="419"/>
      <c r="O245" s="420"/>
      <c r="P245" s="419"/>
      <c r="Q245" s="420"/>
      <c r="R245" s="419"/>
      <c r="S245" s="420"/>
      <c r="T245" s="419"/>
      <c r="U245" s="420"/>
      <c r="V245" s="419"/>
      <c r="W245" s="420"/>
      <c r="X245" s="419"/>
      <c r="Y245" s="420"/>
      <c r="Z245" s="419"/>
      <c r="AA245" s="420"/>
      <c r="AB245" s="419"/>
      <c r="AC245" s="420"/>
      <c r="AD245" s="419"/>
      <c r="AE245" s="420"/>
      <c r="AF245" s="419"/>
      <c r="AG245" s="420"/>
      <c r="AH245" s="419"/>
      <c r="AI245" s="420"/>
      <c r="AJ245" s="419"/>
      <c r="AK245" s="420"/>
      <c r="AL245" s="419"/>
      <c r="AM245" s="420"/>
      <c r="AN245" s="419"/>
      <c r="AO245" s="420"/>
      <c r="AP245" s="419"/>
      <c r="AQ245" s="420"/>
      <c r="AR245" s="419"/>
      <c r="AS245" s="420"/>
      <c r="AT245" s="419"/>
      <c r="AU245" s="420"/>
      <c r="AV245" s="419">
        <v>10</v>
      </c>
      <c r="AW245" s="420">
        <v>11</v>
      </c>
      <c r="AX245" s="419">
        <v>0</v>
      </c>
      <c r="AY245" s="420"/>
      <c r="AZ245" s="419">
        <v>3</v>
      </c>
      <c r="BA245" s="421">
        <v>3</v>
      </c>
      <c r="BB245" s="422"/>
      <c r="BC245" s="420"/>
      <c r="BD245" s="419"/>
      <c r="BE245" s="420"/>
      <c r="BF245" s="419"/>
      <c r="BG245" s="420"/>
      <c r="BH245" s="419"/>
      <c r="BI245" s="420"/>
      <c r="BJ245" s="419"/>
      <c r="BK245" s="420"/>
      <c r="BL245" s="419">
        <v>699709</v>
      </c>
      <c r="BM245" s="423">
        <v>727507</v>
      </c>
      <c r="BN245" s="370">
        <f t="shared" si="276"/>
        <v>0</v>
      </c>
      <c r="BO245" s="371">
        <f t="shared" si="277"/>
        <v>0</v>
      </c>
      <c r="BP245" s="372">
        <f t="shared" si="278"/>
        <v>0</v>
      </c>
      <c r="BQ245" s="371">
        <f t="shared" si="279"/>
        <v>0</v>
      </c>
      <c r="BR245" s="372">
        <f t="shared" si="280"/>
        <v>0</v>
      </c>
      <c r="BS245" s="371">
        <f t="shared" si="281"/>
        <v>0</v>
      </c>
      <c r="BT245" s="372">
        <f t="shared" si="282"/>
        <v>0</v>
      </c>
      <c r="BU245" s="371">
        <f t="shared" si="283"/>
        <v>0</v>
      </c>
      <c r="BV245" s="372">
        <f t="shared" si="284"/>
        <v>0</v>
      </c>
      <c r="BW245" s="371">
        <f t="shared" si="285"/>
        <v>0</v>
      </c>
      <c r="BX245" s="372">
        <f t="shared" si="286"/>
        <v>136</v>
      </c>
      <c r="BY245" s="371">
        <f t="shared" si="287"/>
        <v>146</v>
      </c>
      <c r="BZ245" s="370">
        <f t="shared" si="288"/>
        <v>0</v>
      </c>
      <c r="CA245" s="371">
        <f t="shared" si="289"/>
        <v>0</v>
      </c>
      <c r="CB245" s="372">
        <f t="shared" si="290"/>
        <v>0</v>
      </c>
      <c r="CC245" s="371">
        <f t="shared" si="291"/>
        <v>0</v>
      </c>
      <c r="CD245" s="372">
        <f t="shared" si="292"/>
        <v>0</v>
      </c>
      <c r="CE245" s="371">
        <f t="shared" si="293"/>
        <v>0</v>
      </c>
      <c r="CF245" s="372">
        <f t="shared" si="294"/>
        <v>0</v>
      </c>
      <c r="CG245" s="371">
        <f t="shared" si="295"/>
        <v>0</v>
      </c>
      <c r="CH245" s="372">
        <f t="shared" si="296"/>
        <v>0</v>
      </c>
      <c r="CI245" s="371">
        <f t="shared" si="297"/>
        <v>0</v>
      </c>
      <c r="CJ245" s="372">
        <f t="shared" si="298"/>
        <v>5144.9191176470586</v>
      </c>
      <c r="CK245" s="371">
        <f t="shared" si="299"/>
        <v>4982.9246575342468</v>
      </c>
      <c r="CL245" s="370">
        <f t="shared" si="300"/>
        <v>0</v>
      </c>
      <c r="CM245" s="371">
        <f t="shared" si="301"/>
        <v>0</v>
      </c>
      <c r="CN245" s="372">
        <f t="shared" si="302"/>
        <v>0</v>
      </c>
      <c r="CO245" s="371">
        <f t="shared" si="303"/>
        <v>0</v>
      </c>
      <c r="CP245" s="372">
        <f t="shared" si="304"/>
        <v>0</v>
      </c>
      <c r="CQ245" s="371">
        <f t="shared" si="305"/>
        <v>0</v>
      </c>
      <c r="CR245" s="372">
        <f t="shared" si="306"/>
        <v>0</v>
      </c>
      <c r="CS245" s="371">
        <f t="shared" si="307"/>
        <v>0</v>
      </c>
      <c r="CT245" s="372">
        <f t="shared" si="308"/>
        <v>0</v>
      </c>
      <c r="CU245" s="371">
        <f t="shared" si="309"/>
        <v>0</v>
      </c>
      <c r="CV245" s="372">
        <f t="shared" si="310"/>
        <v>46304.272058823524</v>
      </c>
      <c r="CW245" s="371">
        <f t="shared" si="311"/>
        <v>44846.321917808222</v>
      </c>
      <c r="CX245" s="372">
        <f t="shared" si="312"/>
        <v>46304.272058823524</v>
      </c>
      <c r="CY245" s="371">
        <f t="shared" si="313"/>
        <v>44846.321917808222</v>
      </c>
      <c r="CZ245" s="370">
        <f t="shared" si="314"/>
        <v>0</v>
      </c>
      <c r="DA245" s="371">
        <f t="shared" si="315"/>
        <v>0</v>
      </c>
      <c r="DB245" s="372">
        <f t="shared" si="316"/>
        <v>0</v>
      </c>
      <c r="DC245" s="371">
        <f t="shared" si="317"/>
        <v>0</v>
      </c>
      <c r="DD245" s="372">
        <f t="shared" si="318"/>
        <v>0</v>
      </c>
      <c r="DE245" s="371">
        <f t="shared" si="319"/>
        <v>0</v>
      </c>
      <c r="DF245" s="372">
        <f t="shared" si="320"/>
        <v>0</v>
      </c>
      <c r="DG245" s="371">
        <f t="shared" si="321"/>
        <v>0</v>
      </c>
      <c r="DH245" s="372">
        <f t="shared" si="322"/>
        <v>0</v>
      </c>
      <c r="DI245" s="371">
        <f t="shared" si="323"/>
        <v>0</v>
      </c>
      <c r="DJ245" s="372">
        <f t="shared" si="324"/>
        <v>13</v>
      </c>
      <c r="DK245" s="371">
        <f t="shared" si="325"/>
        <v>14</v>
      </c>
      <c r="DL245" s="372">
        <f t="shared" si="326"/>
        <v>13</v>
      </c>
      <c r="DM245" s="371">
        <f t="shared" si="327"/>
        <v>14</v>
      </c>
      <c r="DN245" s="370">
        <f t="shared" si="328"/>
        <v>0</v>
      </c>
      <c r="DO245" s="371">
        <f t="shared" si="329"/>
        <v>0</v>
      </c>
      <c r="DP245" s="372">
        <f t="shared" si="330"/>
        <v>0</v>
      </c>
      <c r="DQ245" s="371">
        <f t="shared" si="331"/>
        <v>0</v>
      </c>
      <c r="DR245" s="372">
        <f t="shared" si="332"/>
        <v>0</v>
      </c>
      <c r="DS245" s="371">
        <f t="shared" si="333"/>
        <v>0</v>
      </c>
      <c r="DT245" s="372">
        <f t="shared" si="334"/>
        <v>0</v>
      </c>
      <c r="DU245" s="371">
        <f t="shared" si="335"/>
        <v>0</v>
      </c>
      <c r="DV245" s="372">
        <f t="shared" si="336"/>
        <v>0</v>
      </c>
      <c r="DW245" s="371">
        <f t="shared" si="337"/>
        <v>0</v>
      </c>
      <c r="DX245" s="372">
        <f t="shared" si="338"/>
        <v>601955.53676470579</v>
      </c>
      <c r="DY245" s="371">
        <f t="shared" si="339"/>
        <v>627848.50684931513</v>
      </c>
      <c r="DZ245" s="372">
        <f t="shared" si="340"/>
        <v>601955.53676470579</v>
      </c>
      <c r="EA245" s="371">
        <f t="shared" si="341"/>
        <v>627848.50684931513</v>
      </c>
    </row>
    <row r="246" spans="1:131">
      <c r="A246" s="453" t="s">
        <v>38</v>
      </c>
      <c r="B246" s="458" t="s">
        <v>470</v>
      </c>
      <c r="C246" s="459"/>
      <c r="D246" s="456">
        <v>375753</v>
      </c>
      <c r="E246" s="457">
        <v>13</v>
      </c>
      <c r="F246" s="419"/>
      <c r="G246" s="420"/>
      <c r="H246" s="419"/>
      <c r="I246" s="420"/>
      <c r="J246" s="419"/>
      <c r="K246" s="420"/>
      <c r="L246" s="419"/>
      <c r="M246" s="420"/>
      <c r="N246" s="419"/>
      <c r="O246" s="420"/>
      <c r="P246" s="419"/>
      <c r="Q246" s="420"/>
      <c r="R246" s="419"/>
      <c r="S246" s="420"/>
      <c r="T246" s="419"/>
      <c r="U246" s="420"/>
      <c r="V246" s="419"/>
      <c r="W246" s="420"/>
      <c r="X246" s="419"/>
      <c r="Y246" s="420"/>
      <c r="Z246" s="419"/>
      <c r="AA246" s="420"/>
      <c r="AB246" s="419"/>
      <c r="AC246" s="420"/>
      <c r="AD246" s="419"/>
      <c r="AE246" s="420"/>
      <c r="AF246" s="419"/>
      <c r="AG246" s="420"/>
      <c r="AH246" s="419"/>
      <c r="AI246" s="420"/>
      <c r="AJ246" s="419"/>
      <c r="AK246" s="420"/>
      <c r="AL246" s="419"/>
      <c r="AM246" s="420"/>
      <c r="AN246" s="419"/>
      <c r="AO246" s="420"/>
      <c r="AP246" s="419"/>
      <c r="AQ246" s="420"/>
      <c r="AR246" s="419"/>
      <c r="AS246" s="420"/>
      <c r="AT246" s="419"/>
      <c r="AU246" s="420"/>
      <c r="AV246" s="419">
        <v>2</v>
      </c>
      <c r="AW246" s="420">
        <v>1</v>
      </c>
      <c r="AX246" s="419">
        <v>0</v>
      </c>
      <c r="AY246" s="420"/>
      <c r="AZ246" s="419">
        <v>0</v>
      </c>
      <c r="BA246" s="421"/>
      <c r="BB246" s="422"/>
      <c r="BC246" s="420"/>
      <c r="BD246" s="419"/>
      <c r="BE246" s="420"/>
      <c r="BF246" s="419"/>
      <c r="BG246" s="420"/>
      <c r="BH246" s="419"/>
      <c r="BI246" s="420"/>
      <c r="BJ246" s="419"/>
      <c r="BK246" s="420"/>
      <c r="BL246" s="419">
        <v>97900</v>
      </c>
      <c r="BM246" s="423">
        <v>47840</v>
      </c>
      <c r="BN246" s="370">
        <f t="shared" si="276"/>
        <v>0</v>
      </c>
      <c r="BO246" s="371">
        <f t="shared" si="277"/>
        <v>0</v>
      </c>
      <c r="BP246" s="372">
        <f t="shared" si="278"/>
        <v>0</v>
      </c>
      <c r="BQ246" s="371">
        <f t="shared" si="279"/>
        <v>0</v>
      </c>
      <c r="BR246" s="372">
        <f t="shared" si="280"/>
        <v>0</v>
      </c>
      <c r="BS246" s="371">
        <f t="shared" si="281"/>
        <v>0</v>
      </c>
      <c r="BT246" s="372">
        <f t="shared" si="282"/>
        <v>0</v>
      </c>
      <c r="BU246" s="371">
        <f t="shared" si="283"/>
        <v>0</v>
      </c>
      <c r="BV246" s="372">
        <f t="shared" si="284"/>
        <v>0</v>
      </c>
      <c r="BW246" s="371">
        <f t="shared" si="285"/>
        <v>0</v>
      </c>
      <c r="BX246" s="372">
        <f t="shared" si="286"/>
        <v>20</v>
      </c>
      <c r="BY246" s="371">
        <f t="shared" si="287"/>
        <v>10</v>
      </c>
      <c r="BZ246" s="370">
        <f t="shared" si="288"/>
        <v>0</v>
      </c>
      <c r="CA246" s="371">
        <f t="shared" si="289"/>
        <v>0</v>
      </c>
      <c r="CB246" s="372">
        <f t="shared" si="290"/>
        <v>0</v>
      </c>
      <c r="CC246" s="371">
        <f t="shared" si="291"/>
        <v>0</v>
      </c>
      <c r="CD246" s="372">
        <f t="shared" si="292"/>
        <v>0</v>
      </c>
      <c r="CE246" s="371">
        <f t="shared" si="293"/>
        <v>0</v>
      </c>
      <c r="CF246" s="372">
        <f t="shared" si="294"/>
        <v>0</v>
      </c>
      <c r="CG246" s="371">
        <f t="shared" si="295"/>
        <v>0</v>
      </c>
      <c r="CH246" s="372">
        <f t="shared" si="296"/>
        <v>0</v>
      </c>
      <c r="CI246" s="371">
        <f t="shared" si="297"/>
        <v>0</v>
      </c>
      <c r="CJ246" s="372">
        <f t="shared" si="298"/>
        <v>4895</v>
      </c>
      <c r="CK246" s="371">
        <f t="shared" si="299"/>
        <v>4784</v>
      </c>
      <c r="CL246" s="370">
        <f t="shared" si="300"/>
        <v>0</v>
      </c>
      <c r="CM246" s="371">
        <f t="shared" si="301"/>
        <v>0</v>
      </c>
      <c r="CN246" s="372">
        <f t="shared" si="302"/>
        <v>0</v>
      </c>
      <c r="CO246" s="371">
        <f t="shared" si="303"/>
        <v>0</v>
      </c>
      <c r="CP246" s="372">
        <f t="shared" si="304"/>
        <v>0</v>
      </c>
      <c r="CQ246" s="371">
        <f t="shared" si="305"/>
        <v>0</v>
      </c>
      <c r="CR246" s="372">
        <f t="shared" si="306"/>
        <v>0</v>
      </c>
      <c r="CS246" s="371">
        <f t="shared" si="307"/>
        <v>0</v>
      </c>
      <c r="CT246" s="372">
        <f t="shared" si="308"/>
        <v>0</v>
      </c>
      <c r="CU246" s="371">
        <f t="shared" si="309"/>
        <v>0</v>
      </c>
      <c r="CV246" s="372">
        <f t="shared" si="310"/>
        <v>44055</v>
      </c>
      <c r="CW246" s="371">
        <f t="shared" si="311"/>
        <v>43056</v>
      </c>
      <c r="CX246" s="372">
        <f t="shared" si="312"/>
        <v>44055</v>
      </c>
      <c r="CY246" s="371">
        <f t="shared" si="313"/>
        <v>43056</v>
      </c>
      <c r="CZ246" s="370">
        <f t="shared" si="314"/>
        <v>0</v>
      </c>
      <c r="DA246" s="371">
        <f t="shared" si="315"/>
        <v>0</v>
      </c>
      <c r="DB246" s="372">
        <f t="shared" si="316"/>
        <v>0</v>
      </c>
      <c r="DC246" s="371">
        <f t="shared" si="317"/>
        <v>0</v>
      </c>
      <c r="DD246" s="372">
        <f t="shared" si="318"/>
        <v>0</v>
      </c>
      <c r="DE246" s="371">
        <f t="shared" si="319"/>
        <v>0</v>
      </c>
      <c r="DF246" s="372">
        <f t="shared" si="320"/>
        <v>0</v>
      </c>
      <c r="DG246" s="371">
        <f t="shared" si="321"/>
        <v>0</v>
      </c>
      <c r="DH246" s="372">
        <f t="shared" si="322"/>
        <v>0</v>
      </c>
      <c r="DI246" s="371">
        <f t="shared" si="323"/>
        <v>0</v>
      </c>
      <c r="DJ246" s="372">
        <f t="shared" si="324"/>
        <v>2</v>
      </c>
      <c r="DK246" s="371">
        <f t="shared" si="325"/>
        <v>1</v>
      </c>
      <c r="DL246" s="372">
        <f t="shared" si="326"/>
        <v>2</v>
      </c>
      <c r="DM246" s="371">
        <f t="shared" si="327"/>
        <v>1</v>
      </c>
      <c r="DN246" s="370">
        <f t="shared" si="328"/>
        <v>0</v>
      </c>
      <c r="DO246" s="371">
        <f t="shared" si="329"/>
        <v>0</v>
      </c>
      <c r="DP246" s="372">
        <f t="shared" si="330"/>
        <v>0</v>
      </c>
      <c r="DQ246" s="371">
        <f t="shared" si="331"/>
        <v>0</v>
      </c>
      <c r="DR246" s="372">
        <f t="shared" si="332"/>
        <v>0</v>
      </c>
      <c r="DS246" s="371">
        <f t="shared" si="333"/>
        <v>0</v>
      </c>
      <c r="DT246" s="372">
        <f t="shared" si="334"/>
        <v>0</v>
      </c>
      <c r="DU246" s="371">
        <f t="shared" si="335"/>
        <v>0</v>
      </c>
      <c r="DV246" s="372">
        <f t="shared" si="336"/>
        <v>0</v>
      </c>
      <c r="DW246" s="371">
        <f t="shared" si="337"/>
        <v>0</v>
      </c>
      <c r="DX246" s="372">
        <f t="shared" si="338"/>
        <v>88110</v>
      </c>
      <c r="DY246" s="371">
        <f t="shared" si="339"/>
        <v>43056</v>
      </c>
      <c r="DZ246" s="372">
        <f t="shared" si="340"/>
        <v>88110</v>
      </c>
      <c r="EA246" s="371">
        <f t="shared" si="341"/>
        <v>43056</v>
      </c>
    </row>
    <row r="247" spans="1:131">
      <c r="A247" s="453" t="s">
        <v>38</v>
      </c>
      <c r="B247" s="458" t="s">
        <v>471</v>
      </c>
      <c r="C247" s="459"/>
      <c r="D247" s="456">
        <v>405748</v>
      </c>
      <c r="E247" s="457">
        <v>13</v>
      </c>
      <c r="F247" s="419"/>
      <c r="G247" s="420"/>
      <c r="H247" s="419"/>
      <c r="I247" s="420"/>
      <c r="J247" s="419"/>
      <c r="K247" s="420"/>
      <c r="L247" s="419"/>
      <c r="M247" s="420"/>
      <c r="N247" s="419"/>
      <c r="O247" s="420"/>
      <c r="P247" s="419"/>
      <c r="Q247" s="420"/>
      <c r="R247" s="419"/>
      <c r="S247" s="420"/>
      <c r="T247" s="419"/>
      <c r="U247" s="420"/>
      <c r="V247" s="419"/>
      <c r="W247" s="420"/>
      <c r="X247" s="419"/>
      <c r="Y247" s="420"/>
      <c r="Z247" s="419"/>
      <c r="AA247" s="420"/>
      <c r="AB247" s="419"/>
      <c r="AC247" s="420"/>
      <c r="AD247" s="419"/>
      <c r="AE247" s="420"/>
      <c r="AF247" s="419"/>
      <c r="AG247" s="420"/>
      <c r="AH247" s="419"/>
      <c r="AI247" s="420"/>
      <c r="AJ247" s="419"/>
      <c r="AK247" s="420"/>
      <c r="AL247" s="419"/>
      <c r="AM247" s="420"/>
      <c r="AN247" s="419"/>
      <c r="AO247" s="420"/>
      <c r="AP247" s="419"/>
      <c r="AQ247" s="420"/>
      <c r="AR247" s="419"/>
      <c r="AS247" s="420"/>
      <c r="AT247" s="419"/>
      <c r="AU247" s="420"/>
      <c r="AV247" s="419">
        <v>6</v>
      </c>
      <c r="AW247" s="420">
        <v>6</v>
      </c>
      <c r="AX247" s="419">
        <v>0</v>
      </c>
      <c r="AY247" s="420"/>
      <c r="AZ247" s="419">
        <v>0</v>
      </c>
      <c r="BA247" s="421"/>
      <c r="BB247" s="422"/>
      <c r="BC247" s="420"/>
      <c r="BD247" s="419"/>
      <c r="BE247" s="420"/>
      <c r="BF247" s="419"/>
      <c r="BG247" s="420"/>
      <c r="BH247" s="419"/>
      <c r="BI247" s="420"/>
      <c r="BJ247" s="419"/>
      <c r="BK247" s="420"/>
      <c r="BL247" s="419">
        <v>303940</v>
      </c>
      <c r="BM247" s="423">
        <v>315240</v>
      </c>
      <c r="BN247" s="370">
        <f t="shared" si="276"/>
        <v>0</v>
      </c>
      <c r="BO247" s="371">
        <f t="shared" si="277"/>
        <v>0</v>
      </c>
      <c r="BP247" s="372">
        <f t="shared" si="278"/>
        <v>0</v>
      </c>
      <c r="BQ247" s="371">
        <f t="shared" si="279"/>
        <v>0</v>
      </c>
      <c r="BR247" s="372">
        <f t="shared" si="280"/>
        <v>0</v>
      </c>
      <c r="BS247" s="371">
        <f t="shared" si="281"/>
        <v>0</v>
      </c>
      <c r="BT247" s="372">
        <f t="shared" si="282"/>
        <v>0</v>
      </c>
      <c r="BU247" s="371">
        <f t="shared" si="283"/>
        <v>0</v>
      </c>
      <c r="BV247" s="372">
        <f t="shared" si="284"/>
        <v>0</v>
      </c>
      <c r="BW247" s="371">
        <f t="shared" si="285"/>
        <v>0</v>
      </c>
      <c r="BX247" s="372">
        <f t="shared" si="286"/>
        <v>60</v>
      </c>
      <c r="BY247" s="371">
        <f t="shared" si="287"/>
        <v>60</v>
      </c>
      <c r="BZ247" s="370">
        <f t="shared" si="288"/>
        <v>0</v>
      </c>
      <c r="CA247" s="371">
        <f t="shared" si="289"/>
        <v>0</v>
      </c>
      <c r="CB247" s="372">
        <f t="shared" si="290"/>
        <v>0</v>
      </c>
      <c r="CC247" s="371">
        <f t="shared" si="291"/>
        <v>0</v>
      </c>
      <c r="CD247" s="372">
        <f t="shared" si="292"/>
        <v>0</v>
      </c>
      <c r="CE247" s="371">
        <f t="shared" si="293"/>
        <v>0</v>
      </c>
      <c r="CF247" s="372">
        <f t="shared" si="294"/>
        <v>0</v>
      </c>
      <c r="CG247" s="371">
        <f t="shared" si="295"/>
        <v>0</v>
      </c>
      <c r="CH247" s="372">
        <f t="shared" si="296"/>
        <v>0</v>
      </c>
      <c r="CI247" s="371">
        <f t="shared" si="297"/>
        <v>0</v>
      </c>
      <c r="CJ247" s="372">
        <f t="shared" si="298"/>
        <v>5065.666666666667</v>
      </c>
      <c r="CK247" s="371">
        <f t="shared" si="299"/>
        <v>5254</v>
      </c>
      <c r="CL247" s="370">
        <f t="shared" si="300"/>
        <v>0</v>
      </c>
      <c r="CM247" s="371">
        <f t="shared" si="301"/>
        <v>0</v>
      </c>
      <c r="CN247" s="372">
        <f t="shared" si="302"/>
        <v>0</v>
      </c>
      <c r="CO247" s="371">
        <f t="shared" si="303"/>
        <v>0</v>
      </c>
      <c r="CP247" s="372">
        <f t="shared" si="304"/>
        <v>0</v>
      </c>
      <c r="CQ247" s="371">
        <f t="shared" si="305"/>
        <v>0</v>
      </c>
      <c r="CR247" s="372">
        <f t="shared" si="306"/>
        <v>0</v>
      </c>
      <c r="CS247" s="371">
        <f t="shared" si="307"/>
        <v>0</v>
      </c>
      <c r="CT247" s="372">
        <f t="shared" si="308"/>
        <v>0</v>
      </c>
      <c r="CU247" s="371">
        <f t="shared" si="309"/>
        <v>0</v>
      </c>
      <c r="CV247" s="372">
        <f t="shared" si="310"/>
        <v>45591</v>
      </c>
      <c r="CW247" s="371">
        <f t="shared" si="311"/>
        <v>47286</v>
      </c>
      <c r="CX247" s="372">
        <f t="shared" si="312"/>
        <v>45591</v>
      </c>
      <c r="CY247" s="371">
        <f t="shared" si="313"/>
        <v>47286</v>
      </c>
      <c r="CZ247" s="370">
        <f t="shared" si="314"/>
        <v>0</v>
      </c>
      <c r="DA247" s="371">
        <f t="shared" si="315"/>
        <v>0</v>
      </c>
      <c r="DB247" s="372">
        <f t="shared" si="316"/>
        <v>0</v>
      </c>
      <c r="DC247" s="371">
        <f t="shared" si="317"/>
        <v>0</v>
      </c>
      <c r="DD247" s="372">
        <f t="shared" si="318"/>
        <v>0</v>
      </c>
      <c r="DE247" s="371">
        <f t="shared" si="319"/>
        <v>0</v>
      </c>
      <c r="DF247" s="372">
        <f t="shared" si="320"/>
        <v>0</v>
      </c>
      <c r="DG247" s="371">
        <f t="shared" si="321"/>
        <v>0</v>
      </c>
      <c r="DH247" s="372">
        <f t="shared" si="322"/>
        <v>0</v>
      </c>
      <c r="DI247" s="371">
        <f t="shared" si="323"/>
        <v>0</v>
      </c>
      <c r="DJ247" s="372">
        <f t="shared" si="324"/>
        <v>6</v>
      </c>
      <c r="DK247" s="371">
        <f t="shared" si="325"/>
        <v>6</v>
      </c>
      <c r="DL247" s="372">
        <f t="shared" si="326"/>
        <v>6</v>
      </c>
      <c r="DM247" s="371">
        <f t="shared" si="327"/>
        <v>6</v>
      </c>
      <c r="DN247" s="370">
        <f t="shared" si="328"/>
        <v>0</v>
      </c>
      <c r="DO247" s="371">
        <f t="shared" si="329"/>
        <v>0</v>
      </c>
      <c r="DP247" s="372">
        <f t="shared" si="330"/>
        <v>0</v>
      </c>
      <c r="DQ247" s="371">
        <f t="shared" si="331"/>
        <v>0</v>
      </c>
      <c r="DR247" s="372">
        <f t="shared" si="332"/>
        <v>0</v>
      </c>
      <c r="DS247" s="371">
        <f t="shared" si="333"/>
        <v>0</v>
      </c>
      <c r="DT247" s="372">
        <f t="shared" si="334"/>
        <v>0</v>
      </c>
      <c r="DU247" s="371">
        <f t="shared" si="335"/>
        <v>0</v>
      </c>
      <c r="DV247" s="372">
        <f t="shared" si="336"/>
        <v>0</v>
      </c>
      <c r="DW247" s="371">
        <f t="shared" si="337"/>
        <v>0</v>
      </c>
      <c r="DX247" s="372">
        <f t="shared" si="338"/>
        <v>273546</v>
      </c>
      <c r="DY247" s="371">
        <f t="shared" si="339"/>
        <v>283716</v>
      </c>
      <c r="DZ247" s="372">
        <f t="shared" si="340"/>
        <v>273546</v>
      </c>
      <c r="EA247" s="371">
        <f t="shared" si="341"/>
        <v>283716</v>
      </c>
    </row>
    <row r="248" spans="1:131">
      <c r="A248" s="453" t="s">
        <v>38</v>
      </c>
      <c r="B248" s="458" t="s">
        <v>472</v>
      </c>
      <c r="C248" s="459"/>
      <c r="D248" s="456">
        <v>375762</v>
      </c>
      <c r="E248" s="457">
        <v>13</v>
      </c>
      <c r="F248" s="419"/>
      <c r="G248" s="420"/>
      <c r="H248" s="419"/>
      <c r="I248" s="420"/>
      <c r="J248" s="419"/>
      <c r="K248" s="420"/>
      <c r="L248" s="419"/>
      <c r="M248" s="420"/>
      <c r="N248" s="419"/>
      <c r="O248" s="420"/>
      <c r="P248" s="419"/>
      <c r="Q248" s="420"/>
      <c r="R248" s="419"/>
      <c r="S248" s="420"/>
      <c r="T248" s="419"/>
      <c r="U248" s="420"/>
      <c r="V248" s="419"/>
      <c r="W248" s="420"/>
      <c r="X248" s="419"/>
      <c r="Y248" s="420"/>
      <c r="Z248" s="419"/>
      <c r="AA248" s="420"/>
      <c r="AB248" s="419"/>
      <c r="AC248" s="420"/>
      <c r="AD248" s="419"/>
      <c r="AE248" s="420"/>
      <c r="AF248" s="419"/>
      <c r="AG248" s="420"/>
      <c r="AH248" s="419"/>
      <c r="AI248" s="420"/>
      <c r="AJ248" s="419"/>
      <c r="AK248" s="420"/>
      <c r="AL248" s="419"/>
      <c r="AM248" s="420"/>
      <c r="AN248" s="419"/>
      <c r="AO248" s="420"/>
      <c r="AP248" s="419"/>
      <c r="AQ248" s="420"/>
      <c r="AR248" s="419"/>
      <c r="AS248" s="420"/>
      <c r="AT248" s="419"/>
      <c r="AU248" s="420"/>
      <c r="AV248" s="419">
        <v>5</v>
      </c>
      <c r="AW248" s="420">
        <v>5</v>
      </c>
      <c r="AX248" s="419">
        <v>0</v>
      </c>
      <c r="AY248" s="420"/>
      <c r="AZ248" s="419">
        <v>0</v>
      </c>
      <c r="BA248" s="421"/>
      <c r="BB248" s="422"/>
      <c r="BC248" s="420"/>
      <c r="BD248" s="419"/>
      <c r="BE248" s="420"/>
      <c r="BF248" s="419"/>
      <c r="BG248" s="420"/>
      <c r="BH248" s="419"/>
      <c r="BI248" s="420"/>
      <c r="BJ248" s="419"/>
      <c r="BK248" s="420"/>
      <c r="BL248" s="419">
        <v>254100</v>
      </c>
      <c r="BM248" s="423">
        <v>261225</v>
      </c>
      <c r="BN248" s="370">
        <f t="shared" si="276"/>
        <v>0</v>
      </c>
      <c r="BO248" s="371">
        <f t="shared" si="277"/>
        <v>0</v>
      </c>
      <c r="BP248" s="372">
        <f t="shared" si="278"/>
        <v>0</v>
      </c>
      <c r="BQ248" s="371">
        <f t="shared" si="279"/>
        <v>0</v>
      </c>
      <c r="BR248" s="372">
        <f t="shared" si="280"/>
        <v>0</v>
      </c>
      <c r="BS248" s="371">
        <f t="shared" si="281"/>
        <v>0</v>
      </c>
      <c r="BT248" s="372">
        <f t="shared" si="282"/>
        <v>0</v>
      </c>
      <c r="BU248" s="371">
        <f t="shared" si="283"/>
        <v>0</v>
      </c>
      <c r="BV248" s="372">
        <f t="shared" si="284"/>
        <v>0</v>
      </c>
      <c r="BW248" s="371">
        <f t="shared" si="285"/>
        <v>0</v>
      </c>
      <c r="BX248" s="372">
        <f t="shared" si="286"/>
        <v>50</v>
      </c>
      <c r="BY248" s="371">
        <f t="shared" si="287"/>
        <v>50</v>
      </c>
      <c r="BZ248" s="370">
        <f t="shared" si="288"/>
        <v>0</v>
      </c>
      <c r="CA248" s="371">
        <f t="shared" si="289"/>
        <v>0</v>
      </c>
      <c r="CB248" s="372">
        <f t="shared" si="290"/>
        <v>0</v>
      </c>
      <c r="CC248" s="371">
        <f t="shared" si="291"/>
        <v>0</v>
      </c>
      <c r="CD248" s="372">
        <f t="shared" si="292"/>
        <v>0</v>
      </c>
      <c r="CE248" s="371">
        <f t="shared" si="293"/>
        <v>0</v>
      </c>
      <c r="CF248" s="372">
        <f t="shared" si="294"/>
        <v>0</v>
      </c>
      <c r="CG248" s="371">
        <f t="shared" si="295"/>
        <v>0</v>
      </c>
      <c r="CH248" s="372">
        <f t="shared" si="296"/>
        <v>0</v>
      </c>
      <c r="CI248" s="371">
        <f t="shared" si="297"/>
        <v>0</v>
      </c>
      <c r="CJ248" s="372">
        <f t="shared" si="298"/>
        <v>5082</v>
      </c>
      <c r="CK248" s="371">
        <f t="shared" si="299"/>
        <v>5224.5</v>
      </c>
      <c r="CL248" s="370">
        <f t="shared" si="300"/>
        <v>0</v>
      </c>
      <c r="CM248" s="371">
        <f t="shared" si="301"/>
        <v>0</v>
      </c>
      <c r="CN248" s="372">
        <f t="shared" si="302"/>
        <v>0</v>
      </c>
      <c r="CO248" s="371">
        <f t="shared" si="303"/>
        <v>0</v>
      </c>
      <c r="CP248" s="372">
        <f t="shared" si="304"/>
        <v>0</v>
      </c>
      <c r="CQ248" s="371">
        <f t="shared" si="305"/>
        <v>0</v>
      </c>
      <c r="CR248" s="372">
        <f t="shared" si="306"/>
        <v>0</v>
      </c>
      <c r="CS248" s="371">
        <f t="shared" si="307"/>
        <v>0</v>
      </c>
      <c r="CT248" s="372">
        <f t="shared" si="308"/>
        <v>0</v>
      </c>
      <c r="CU248" s="371">
        <f t="shared" si="309"/>
        <v>0</v>
      </c>
      <c r="CV248" s="372">
        <f t="shared" si="310"/>
        <v>45738</v>
      </c>
      <c r="CW248" s="371">
        <f t="shared" si="311"/>
        <v>47020.5</v>
      </c>
      <c r="CX248" s="372">
        <f t="shared" si="312"/>
        <v>45738</v>
      </c>
      <c r="CY248" s="371">
        <f t="shared" si="313"/>
        <v>47020.5</v>
      </c>
      <c r="CZ248" s="370">
        <f t="shared" si="314"/>
        <v>0</v>
      </c>
      <c r="DA248" s="371">
        <f t="shared" si="315"/>
        <v>0</v>
      </c>
      <c r="DB248" s="372">
        <f t="shared" si="316"/>
        <v>0</v>
      </c>
      <c r="DC248" s="371">
        <f t="shared" si="317"/>
        <v>0</v>
      </c>
      <c r="DD248" s="372">
        <f t="shared" si="318"/>
        <v>0</v>
      </c>
      <c r="DE248" s="371">
        <f t="shared" si="319"/>
        <v>0</v>
      </c>
      <c r="DF248" s="372">
        <f t="shared" si="320"/>
        <v>0</v>
      </c>
      <c r="DG248" s="371">
        <f t="shared" si="321"/>
        <v>0</v>
      </c>
      <c r="DH248" s="372">
        <f t="shared" si="322"/>
        <v>0</v>
      </c>
      <c r="DI248" s="371">
        <f t="shared" si="323"/>
        <v>0</v>
      </c>
      <c r="DJ248" s="372">
        <f t="shared" si="324"/>
        <v>5</v>
      </c>
      <c r="DK248" s="371">
        <f t="shared" si="325"/>
        <v>5</v>
      </c>
      <c r="DL248" s="372">
        <f t="shared" si="326"/>
        <v>5</v>
      </c>
      <c r="DM248" s="371">
        <f t="shared" si="327"/>
        <v>5</v>
      </c>
      <c r="DN248" s="370">
        <f t="shared" si="328"/>
        <v>0</v>
      </c>
      <c r="DO248" s="371">
        <f t="shared" si="329"/>
        <v>0</v>
      </c>
      <c r="DP248" s="372">
        <f t="shared" si="330"/>
        <v>0</v>
      </c>
      <c r="DQ248" s="371">
        <f t="shared" si="331"/>
        <v>0</v>
      </c>
      <c r="DR248" s="372">
        <f t="shared" si="332"/>
        <v>0</v>
      </c>
      <c r="DS248" s="371">
        <f t="shared" si="333"/>
        <v>0</v>
      </c>
      <c r="DT248" s="372">
        <f t="shared" si="334"/>
        <v>0</v>
      </c>
      <c r="DU248" s="371">
        <f t="shared" si="335"/>
        <v>0</v>
      </c>
      <c r="DV248" s="372">
        <f t="shared" si="336"/>
        <v>0</v>
      </c>
      <c r="DW248" s="371">
        <f t="shared" si="337"/>
        <v>0</v>
      </c>
      <c r="DX248" s="372">
        <f t="shared" si="338"/>
        <v>228690</v>
      </c>
      <c r="DY248" s="371">
        <f t="shared" si="339"/>
        <v>235102.5</v>
      </c>
      <c r="DZ248" s="372">
        <f t="shared" si="340"/>
        <v>228690</v>
      </c>
      <c r="EA248" s="371">
        <f t="shared" si="341"/>
        <v>235102.5</v>
      </c>
    </row>
    <row r="249" spans="1:131">
      <c r="A249" s="453" t="s">
        <v>38</v>
      </c>
      <c r="B249" s="458" t="s">
        <v>473</v>
      </c>
      <c r="C249" s="459"/>
      <c r="D249" s="456">
        <v>365480</v>
      </c>
      <c r="E249" s="457">
        <v>13</v>
      </c>
      <c r="F249" s="419"/>
      <c r="G249" s="420"/>
      <c r="H249" s="419"/>
      <c r="I249" s="420"/>
      <c r="J249" s="419"/>
      <c r="K249" s="420"/>
      <c r="L249" s="419"/>
      <c r="M249" s="420"/>
      <c r="N249" s="419"/>
      <c r="O249" s="420"/>
      <c r="P249" s="419"/>
      <c r="Q249" s="420"/>
      <c r="R249" s="419"/>
      <c r="S249" s="420"/>
      <c r="T249" s="419"/>
      <c r="U249" s="420"/>
      <c r="V249" s="419"/>
      <c r="W249" s="420"/>
      <c r="X249" s="419"/>
      <c r="Y249" s="420"/>
      <c r="Z249" s="419"/>
      <c r="AA249" s="420"/>
      <c r="AB249" s="419"/>
      <c r="AC249" s="420"/>
      <c r="AD249" s="419"/>
      <c r="AE249" s="420"/>
      <c r="AF249" s="419"/>
      <c r="AG249" s="420"/>
      <c r="AH249" s="419"/>
      <c r="AI249" s="420"/>
      <c r="AJ249" s="419"/>
      <c r="AK249" s="420"/>
      <c r="AL249" s="419"/>
      <c r="AM249" s="420"/>
      <c r="AN249" s="419"/>
      <c r="AO249" s="420"/>
      <c r="AP249" s="419"/>
      <c r="AQ249" s="420"/>
      <c r="AR249" s="419"/>
      <c r="AS249" s="420"/>
      <c r="AT249" s="419"/>
      <c r="AU249" s="420"/>
      <c r="AV249" s="419">
        <v>27</v>
      </c>
      <c r="AW249" s="420">
        <v>29</v>
      </c>
      <c r="AX249" s="419">
        <v>0</v>
      </c>
      <c r="AY249" s="420"/>
      <c r="AZ249" s="419">
        <v>10</v>
      </c>
      <c r="BA249" s="421">
        <v>9</v>
      </c>
      <c r="BB249" s="422"/>
      <c r="BC249" s="420"/>
      <c r="BD249" s="419"/>
      <c r="BE249" s="420"/>
      <c r="BF249" s="419"/>
      <c r="BG249" s="420"/>
      <c r="BH249" s="419"/>
      <c r="BI249" s="420"/>
      <c r="BJ249" s="419"/>
      <c r="BK249" s="420"/>
      <c r="BL249" s="419">
        <v>2088878</v>
      </c>
      <c r="BM249" s="423">
        <v>2209507</v>
      </c>
      <c r="BN249" s="370">
        <f t="shared" si="276"/>
        <v>0</v>
      </c>
      <c r="BO249" s="371">
        <f t="shared" si="277"/>
        <v>0</v>
      </c>
      <c r="BP249" s="372">
        <f t="shared" si="278"/>
        <v>0</v>
      </c>
      <c r="BQ249" s="371">
        <f t="shared" si="279"/>
        <v>0</v>
      </c>
      <c r="BR249" s="372">
        <f t="shared" si="280"/>
        <v>0</v>
      </c>
      <c r="BS249" s="371">
        <f t="shared" si="281"/>
        <v>0</v>
      </c>
      <c r="BT249" s="372">
        <f t="shared" si="282"/>
        <v>0</v>
      </c>
      <c r="BU249" s="371">
        <f t="shared" si="283"/>
        <v>0</v>
      </c>
      <c r="BV249" s="372">
        <f t="shared" si="284"/>
        <v>0</v>
      </c>
      <c r="BW249" s="371">
        <f t="shared" si="285"/>
        <v>0</v>
      </c>
      <c r="BX249" s="372">
        <f t="shared" si="286"/>
        <v>390</v>
      </c>
      <c r="BY249" s="371">
        <f t="shared" si="287"/>
        <v>398</v>
      </c>
      <c r="BZ249" s="370">
        <f t="shared" si="288"/>
        <v>0</v>
      </c>
      <c r="CA249" s="371">
        <f t="shared" si="289"/>
        <v>0</v>
      </c>
      <c r="CB249" s="372">
        <f t="shared" si="290"/>
        <v>0</v>
      </c>
      <c r="CC249" s="371">
        <f t="shared" si="291"/>
        <v>0</v>
      </c>
      <c r="CD249" s="372">
        <f t="shared" si="292"/>
        <v>0</v>
      </c>
      <c r="CE249" s="371">
        <f t="shared" si="293"/>
        <v>0</v>
      </c>
      <c r="CF249" s="372">
        <f t="shared" si="294"/>
        <v>0</v>
      </c>
      <c r="CG249" s="371">
        <f t="shared" si="295"/>
        <v>0</v>
      </c>
      <c r="CH249" s="372">
        <f t="shared" si="296"/>
        <v>0</v>
      </c>
      <c r="CI249" s="371">
        <f t="shared" si="297"/>
        <v>0</v>
      </c>
      <c r="CJ249" s="372">
        <f t="shared" si="298"/>
        <v>5356.0974358974363</v>
      </c>
      <c r="CK249" s="371">
        <f t="shared" si="299"/>
        <v>5551.5251256281408</v>
      </c>
      <c r="CL249" s="370">
        <f t="shared" si="300"/>
        <v>0</v>
      </c>
      <c r="CM249" s="371">
        <f t="shared" si="301"/>
        <v>0</v>
      </c>
      <c r="CN249" s="372">
        <f t="shared" si="302"/>
        <v>0</v>
      </c>
      <c r="CO249" s="371">
        <f t="shared" si="303"/>
        <v>0</v>
      </c>
      <c r="CP249" s="372">
        <f t="shared" si="304"/>
        <v>0</v>
      </c>
      <c r="CQ249" s="371">
        <f t="shared" si="305"/>
        <v>0</v>
      </c>
      <c r="CR249" s="372">
        <f t="shared" si="306"/>
        <v>0</v>
      </c>
      <c r="CS249" s="371">
        <f t="shared" si="307"/>
        <v>0</v>
      </c>
      <c r="CT249" s="372">
        <f t="shared" si="308"/>
        <v>0</v>
      </c>
      <c r="CU249" s="371">
        <f t="shared" si="309"/>
        <v>0</v>
      </c>
      <c r="CV249" s="372">
        <f t="shared" si="310"/>
        <v>48204.876923076925</v>
      </c>
      <c r="CW249" s="371">
        <f t="shared" si="311"/>
        <v>49963.726130653267</v>
      </c>
      <c r="CX249" s="372">
        <f t="shared" si="312"/>
        <v>48204.876923076925</v>
      </c>
      <c r="CY249" s="371">
        <f t="shared" si="313"/>
        <v>49963.726130653267</v>
      </c>
      <c r="CZ249" s="370">
        <f t="shared" si="314"/>
        <v>0</v>
      </c>
      <c r="DA249" s="371">
        <f t="shared" si="315"/>
        <v>0</v>
      </c>
      <c r="DB249" s="372">
        <f t="shared" si="316"/>
        <v>0</v>
      </c>
      <c r="DC249" s="371">
        <f t="shared" si="317"/>
        <v>0</v>
      </c>
      <c r="DD249" s="372">
        <f t="shared" si="318"/>
        <v>0</v>
      </c>
      <c r="DE249" s="371">
        <f t="shared" si="319"/>
        <v>0</v>
      </c>
      <c r="DF249" s="372">
        <f t="shared" si="320"/>
        <v>0</v>
      </c>
      <c r="DG249" s="371">
        <f t="shared" si="321"/>
        <v>0</v>
      </c>
      <c r="DH249" s="372">
        <f t="shared" si="322"/>
        <v>0</v>
      </c>
      <c r="DI249" s="371">
        <f t="shared" si="323"/>
        <v>0</v>
      </c>
      <c r="DJ249" s="372">
        <f t="shared" si="324"/>
        <v>37</v>
      </c>
      <c r="DK249" s="371">
        <f t="shared" si="325"/>
        <v>38</v>
      </c>
      <c r="DL249" s="372">
        <f t="shared" si="326"/>
        <v>37</v>
      </c>
      <c r="DM249" s="371">
        <f t="shared" si="327"/>
        <v>38</v>
      </c>
      <c r="DN249" s="370">
        <f t="shared" si="328"/>
        <v>0</v>
      </c>
      <c r="DO249" s="371">
        <f t="shared" si="329"/>
        <v>0</v>
      </c>
      <c r="DP249" s="372">
        <f t="shared" si="330"/>
        <v>0</v>
      </c>
      <c r="DQ249" s="371">
        <f t="shared" si="331"/>
        <v>0</v>
      </c>
      <c r="DR249" s="372">
        <f t="shared" si="332"/>
        <v>0</v>
      </c>
      <c r="DS249" s="371">
        <f t="shared" si="333"/>
        <v>0</v>
      </c>
      <c r="DT249" s="372">
        <f t="shared" si="334"/>
        <v>0</v>
      </c>
      <c r="DU249" s="371">
        <f t="shared" si="335"/>
        <v>0</v>
      </c>
      <c r="DV249" s="372">
        <f t="shared" si="336"/>
        <v>0</v>
      </c>
      <c r="DW249" s="371">
        <f t="shared" si="337"/>
        <v>0</v>
      </c>
      <c r="DX249" s="372">
        <f t="shared" si="338"/>
        <v>1783580.4461538461</v>
      </c>
      <c r="DY249" s="371">
        <f t="shared" si="339"/>
        <v>1898621.5929648241</v>
      </c>
      <c r="DZ249" s="372">
        <f t="shared" si="340"/>
        <v>1783580.4461538461</v>
      </c>
      <c r="EA249" s="371">
        <f t="shared" si="341"/>
        <v>1898621.5929648241</v>
      </c>
    </row>
    <row r="250" spans="1:131">
      <c r="A250" s="453" t="s">
        <v>38</v>
      </c>
      <c r="B250" s="458" t="s">
        <v>474</v>
      </c>
      <c r="C250" s="459"/>
      <c r="D250" s="456">
        <v>418320</v>
      </c>
      <c r="E250" s="457">
        <v>13</v>
      </c>
      <c r="F250" s="419"/>
      <c r="G250" s="420"/>
      <c r="H250" s="419"/>
      <c r="I250" s="420"/>
      <c r="J250" s="419"/>
      <c r="K250" s="420"/>
      <c r="L250" s="419"/>
      <c r="M250" s="420"/>
      <c r="N250" s="419"/>
      <c r="O250" s="420"/>
      <c r="P250" s="419"/>
      <c r="Q250" s="420"/>
      <c r="R250" s="419"/>
      <c r="S250" s="420"/>
      <c r="T250" s="419"/>
      <c r="U250" s="420"/>
      <c r="V250" s="419"/>
      <c r="W250" s="420"/>
      <c r="X250" s="419"/>
      <c r="Y250" s="420"/>
      <c r="Z250" s="419"/>
      <c r="AA250" s="420"/>
      <c r="AB250" s="419"/>
      <c r="AC250" s="420"/>
      <c r="AD250" s="419"/>
      <c r="AE250" s="420"/>
      <c r="AF250" s="419"/>
      <c r="AG250" s="420"/>
      <c r="AH250" s="419"/>
      <c r="AI250" s="420"/>
      <c r="AJ250" s="419"/>
      <c r="AK250" s="420"/>
      <c r="AL250" s="419"/>
      <c r="AM250" s="420"/>
      <c r="AN250" s="419"/>
      <c r="AO250" s="420"/>
      <c r="AP250" s="419"/>
      <c r="AQ250" s="420"/>
      <c r="AR250" s="419"/>
      <c r="AS250" s="420"/>
      <c r="AT250" s="419"/>
      <c r="AU250" s="420"/>
      <c r="AV250" s="419">
        <v>25</v>
      </c>
      <c r="AW250" s="420">
        <v>26</v>
      </c>
      <c r="AX250" s="419">
        <v>3</v>
      </c>
      <c r="AY250" s="420">
        <v>2</v>
      </c>
      <c r="AZ250" s="419">
        <v>3</v>
      </c>
      <c r="BA250" s="421">
        <v>3</v>
      </c>
      <c r="BB250" s="422"/>
      <c r="BC250" s="420"/>
      <c r="BD250" s="419"/>
      <c r="BE250" s="420"/>
      <c r="BF250" s="419"/>
      <c r="BG250" s="420"/>
      <c r="BH250" s="419"/>
      <c r="BI250" s="420"/>
      <c r="BJ250" s="419"/>
      <c r="BK250" s="420"/>
      <c r="BL250" s="419">
        <v>1679200</v>
      </c>
      <c r="BM250" s="423">
        <v>1749348</v>
      </c>
      <c r="BN250" s="370">
        <f t="shared" si="276"/>
        <v>0</v>
      </c>
      <c r="BO250" s="371">
        <f t="shared" si="277"/>
        <v>0</v>
      </c>
      <c r="BP250" s="372">
        <f t="shared" si="278"/>
        <v>0</v>
      </c>
      <c r="BQ250" s="371">
        <f t="shared" si="279"/>
        <v>0</v>
      </c>
      <c r="BR250" s="372">
        <f t="shared" si="280"/>
        <v>0</v>
      </c>
      <c r="BS250" s="371">
        <f t="shared" si="281"/>
        <v>0</v>
      </c>
      <c r="BT250" s="372">
        <f t="shared" si="282"/>
        <v>0</v>
      </c>
      <c r="BU250" s="371">
        <f t="shared" si="283"/>
        <v>0</v>
      </c>
      <c r="BV250" s="372">
        <f t="shared" si="284"/>
        <v>0</v>
      </c>
      <c r="BW250" s="371">
        <f t="shared" si="285"/>
        <v>0</v>
      </c>
      <c r="BX250" s="372">
        <f t="shared" si="286"/>
        <v>319</v>
      </c>
      <c r="BY250" s="371">
        <f t="shared" si="287"/>
        <v>318</v>
      </c>
      <c r="BZ250" s="370">
        <f t="shared" si="288"/>
        <v>0</v>
      </c>
      <c r="CA250" s="371">
        <f t="shared" si="289"/>
        <v>0</v>
      </c>
      <c r="CB250" s="372">
        <f t="shared" si="290"/>
        <v>0</v>
      </c>
      <c r="CC250" s="371">
        <f t="shared" si="291"/>
        <v>0</v>
      </c>
      <c r="CD250" s="372">
        <f t="shared" si="292"/>
        <v>0</v>
      </c>
      <c r="CE250" s="371">
        <f t="shared" si="293"/>
        <v>0</v>
      </c>
      <c r="CF250" s="372">
        <f t="shared" si="294"/>
        <v>0</v>
      </c>
      <c r="CG250" s="371">
        <f t="shared" si="295"/>
        <v>0</v>
      </c>
      <c r="CH250" s="372">
        <f t="shared" si="296"/>
        <v>0</v>
      </c>
      <c r="CI250" s="371">
        <f t="shared" si="297"/>
        <v>0</v>
      </c>
      <c r="CJ250" s="372">
        <f t="shared" si="298"/>
        <v>5263.9498432601877</v>
      </c>
      <c r="CK250" s="371">
        <f t="shared" si="299"/>
        <v>5501.0943396226412</v>
      </c>
      <c r="CL250" s="370">
        <f t="shared" si="300"/>
        <v>0</v>
      </c>
      <c r="CM250" s="371">
        <f t="shared" si="301"/>
        <v>0</v>
      </c>
      <c r="CN250" s="372">
        <f t="shared" si="302"/>
        <v>0</v>
      </c>
      <c r="CO250" s="371">
        <f t="shared" si="303"/>
        <v>0</v>
      </c>
      <c r="CP250" s="372">
        <f t="shared" si="304"/>
        <v>0</v>
      </c>
      <c r="CQ250" s="371">
        <f t="shared" si="305"/>
        <v>0</v>
      </c>
      <c r="CR250" s="372">
        <f t="shared" si="306"/>
        <v>0</v>
      </c>
      <c r="CS250" s="371">
        <f t="shared" si="307"/>
        <v>0</v>
      </c>
      <c r="CT250" s="372">
        <f t="shared" si="308"/>
        <v>0</v>
      </c>
      <c r="CU250" s="371">
        <f t="shared" si="309"/>
        <v>0</v>
      </c>
      <c r="CV250" s="372">
        <f t="shared" si="310"/>
        <v>47375.548589341692</v>
      </c>
      <c r="CW250" s="371">
        <f t="shared" si="311"/>
        <v>49509.849056603773</v>
      </c>
      <c r="CX250" s="372">
        <f t="shared" si="312"/>
        <v>47375.548589341684</v>
      </c>
      <c r="CY250" s="371">
        <f t="shared" si="313"/>
        <v>49509.849056603773</v>
      </c>
      <c r="CZ250" s="370">
        <f t="shared" si="314"/>
        <v>0</v>
      </c>
      <c r="DA250" s="371">
        <f t="shared" si="315"/>
        <v>0</v>
      </c>
      <c r="DB250" s="372">
        <f t="shared" si="316"/>
        <v>0</v>
      </c>
      <c r="DC250" s="371">
        <f t="shared" si="317"/>
        <v>0</v>
      </c>
      <c r="DD250" s="372">
        <f t="shared" si="318"/>
        <v>0</v>
      </c>
      <c r="DE250" s="371">
        <f t="shared" si="319"/>
        <v>0</v>
      </c>
      <c r="DF250" s="372">
        <f t="shared" si="320"/>
        <v>0</v>
      </c>
      <c r="DG250" s="371">
        <f t="shared" si="321"/>
        <v>0</v>
      </c>
      <c r="DH250" s="372">
        <f t="shared" si="322"/>
        <v>0</v>
      </c>
      <c r="DI250" s="371">
        <f t="shared" si="323"/>
        <v>0</v>
      </c>
      <c r="DJ250" s="372">
        <f t="shared" si="324"/>
        <v>31</v>
      </c>
      <c r="DK250" s="371">
        <f t="shared" si="325"/>
        <v>31</v>
      </c>
      <c r="DL250" s="372">
        <f t="shared" si="326"/>
        <v>31</v>
      </c>
      <c r="DM250" s="371">
        <f t="shared" si="327"/>
        <v>31</v>
      </c>
      <c r="DN250" s="370">
        <f t="shared" si="328"/>
        <v>0</v>
      </c>
      <c r="DO250" s="371">
        <f t="shared" si="329"/>
        <v>0</v>
      </c>
      <c r="DP250" s="372">
        <f t="shared" si="330"/>
        <v>0</v>
      </c>
      <c r="DQ250" s="371">
        <f t="shared" si="331"/>
        <v>0</v>
      </c>
      <c r="DR250" s="372">
        <f t="shared" si="332"/>
        <v>0</v>
      </c>
      <c r="DS250" s="371">
        <f t="shared" si="333"/>
        <v>0</v>
      </c>
      <c r="DT250" s="372">
        <f t="shared" si="334"/>
        <v>0</v>
      </c>
      <c r="DU250" s="371">
        <f t="shared" si="335"/>
        <v>0</v>
      </c>
      <c r="DV250" s="372">
        <f t="shared" si="336"/>
        <v>0</v>
      </c>
      <c r="DW250" s="371">
        <f t="shared" si="337"/>
        <v>0</v>
      </c>
      <c r="DX250" s="372">
        <f t="shared" si="338"/>
        <v>1468642.0062695923</v>
      </c>
      <c r="DY250" s="371">
        <f t="shared" si="339"/>
        <v>1534805.3207547169</v>
      </c>
      <c r="DZ250" s="372">
        <f t="shared" si="340"/>
        <v>1468642.0062695923</v>
      </c>
      <c r="EA250" s="371">
        <f t="shared" si="341"/>
        <v>1534805.3207547169</v>
      </c>
    </row>
    <row r="251" spans="1:131">
      <c r="A251" s="453" t="s">
        <v>38</v>
      </c>
      <c r="B251" s="458" t="s">
        <v>475</v>
      </c>
      <c r="C251" s="459"/>
      <c r="D251" s="456">
        <v>431017</v>
      </c>
      <c r="E251" s="457">
        <v>13</v>
      </c>
      <c r="F251" s="419"/>
      <c r="G251" s="420"/>
      <c r="H251" s="419"/>
      <c r="I251" s="420"/>
      <c r="J251" s="419"/>
      <c r="K251" s="420"/>
      <c r="L251" s="419"/>
      <c r="M251" s="420"/>
      <c r="N251" s="419"/>
      <c r="O251" s="420"/>
      <c r="P251" s="419"/>
      <c r="Q251" s="420"/>
      <c r="R251" s="419"/>
      <c r="S251" s="420"/>
      <c r="T251" s="419"/>
      <c r="U251" s="420"/>
      <c r="V251" s="419"/>
      <c r="W251" s="420"/>
      <c r="X251" s="419"/>
      <c r="Y251" s="420"/>
      <c r="Z251" s="419"/>
      <c r="AA251" s="420"/>
      <c r="AB251" s="419"/>
      <c r="AC251" s="420"/>
      <c r="AD251" s="419"/>
      <c r="AE251" s="420"/>
      <c r="AF251" s="419"/>
      <c r="AG251" s="420"/>
      <c r="AH251" s="419"/>
      <c r="AI251" s="420"/>
      <c r="AJ251" s="419"/>
      <c r="AK251" s="420"/>
      <c r="AL251" s="419"/>
      <c r="AM251" s="420"/>
      <c r="AN251" s="419"/>
      <c r="AO251" s="420"/>
      <c r="AP251" s="419"/>
      <c r="AQ251" s="420"/>
      <c r="AR251" s="419"/>
      <c r="AS251" s="420"/>
      <c r="AT251" s="419"/>
      <c r="AU251" s="420"/>
      <c r="AV251" s="419">
        <v>22</v>
      </c>
      <c r="AW251" s="420">
        <v>19</v>
      </c>
      <c r="AX251" s="419">
        <v>0</v>
      </c>
      <c r="AY251" s="420">
        <v>0</v>
      </c>
      <c r="AZ251" s="419">
        <v>4</v>
      </c>
      <c r="BA251" s="421">
        <v>4</v>
      </c>
      <c r="BB251" s="422"/>
      <c r="BC251" s="420"/>
      <c r="BD251" s="419"/>
      <c r="BE251" s="420"/>
      <c r="BF251" s="419"/>
      <c r="BG251" s="420"/>
      <c r="BH251" s="419"/>
      <c r="BI251" s="420"/>
      <c r="BJ251" s="419"/>
      <c r="BK251" s="420"/>
      <c r="BL251" s="419">
        <v>1393488</v>
      </c>
      <c r="BM251" s="423">
        <v>1255158</v>
      </c>
      <c r="BN251" s="370">
        <f t="shared" si="276"/>
        <v>0</v>
      </c>
      <c r="BO251" s="371">
        <f t="shared" si="277"/>
        <v>0</v>
      </c>
      <c r="BP251" s="372">
        <f t="shared" si="278"/>
        <v>0</v>
      </c>
      <c r="BQ251" s="371">
        <f t="shared" si="279"/>
        <v>0</v>
      </c>
      <c r="BR251" s="372">
        <f t="shared" si="280"/>
        <v>0</v>
      </c>
      <c r="BS251" s="371">
        <f t="shared" si="281"/>
        <v>0</v>
      </c>
      <c r="BT251" s="372">
        <f t="shared" si="282"/>
        <v>0</v>
      </c>
      <c r="BU251" s="371">
        <f t="shared" si="283"/>
        <v>0</v>
      </c>
      <c r="BV251" s="372">
        <f t="shared" si="284"/>
        <v>0</v>
      </c>
      <c r="BW251" s="371">
        <f t="shared" si="285"/>
        <v>0</v>
      </c>
      <c r="BX251" s="372">
        <f t="shared" si="286"/>
        <v>268</v>
      </c>
      <c r="BY251" s="371">
        <f t="shared" si="287"/>
        <v>238</v>
      </c>
      <c r="BZ251" s="370">
        <f t="shared" si="288"/>
        <v>0</v>
      </c>
      <c r="CA251" s="371">
        <f t="shared" si="289"/>
        <v>0</v>
      </c>
      <c r="CB251" s="372">
        <f t="shared" si="290"/>
        <v>0</v>
      </c>
      <c r="CC251" s="371">
        <f t="shared" si="291"/>
        <v>0</v>
      </c>
      <c r="CD251" s="372">
        <f t="shared" si="292"/>
        <v>0</v>
      </c>
      <c r="CE251" s="371">
        <f t="shared" si="293"/>
        <v>0</v>
      </c>
      <c r="CF251" s="372">
        <f t="shared" si="294"/>
        <v>0</v>
      </c>
      <c r="CG251" s="371">
        <f t="shared" si="295"/>
        <v>0</v>
      </c>
      <c r="CH251" s="372">
        <f t="shared" si="296"/>
        <v>0</v>
      </c>
      <c r="CI251" s="371">
        <f t="shared" si="297"/>
        <v>0</v>
      </c>
      <c r="CJ251" s="372">
        <f t="shared" si="298"/>
        <v>5199.5820895522384</v>
      </c>
      <c r="CK251" s="371">
        <f t="shared" si="299"/>
        <v>5273.773109243697</v>
      </c>
      <c r="CL251" s="370">
        <f t="shared" si="300"/>
        <v>0</v>
      </c>
      <c r="CM251" s="371">
        <f t="shared" si="301"/>
        <v>0</v>
      </c>
      <c r="CN251" s="372">
        <f t="shared" si="302"/>
        <v>0</v>
      </c>
      <c r="CO251" s="371">
        <f t="shared" si="303"/>
        <v>0</v>
      </c>
      <c r="CP251" s="372">
        <f t="shared" si="304"/>
        <v>0</v>
      </c>
      <c r="CQ251" s="371">
        <f t="shared" si="305"/>
        <v>0</v>
      </c>
      <c r="CR251" s="372">
        <f t="shared" si="306"/>
        <v>0</v>
      </c>
      <c r="CS251" s="371">
        <f t="shared" si="307"/>
        <v>0</v>
      </c>
      <c r="CT251" s="372">
        <f t="shared" si="308"/>
        <v>0</v>
      </c>
      <c r="CU251" s="371">
        <f t="shared" si="309"/>
        <v>0</v>
      </c>
      <c r="CV251" s="372">
        <f t="shared" si="310"/>
        <v>46796.238805970148</v>
      </c>
      <c r="CW251" s="371">
        <f t="shared" si="311"/>
        <v>47463.957983193272</v>
      </c>
      <c r="CX251" s="372">
        <f t="shared" si="312"/>
        <v>46796.238805970148</v>
      </c>
      <c r="CY251" s="371">
        <f t="shared" si="313"/>
        <v>47463.957983193272</v>
      </c>
      <c r="CZ251" s="370">
        <f t="shared" si="314"/>
        <v>0</v>
      </c>
      <c r="DA251" s="371">
        <f t="shared" si="315"/>
        <v>0</v>
      </c>
      <c r="DB251" s="372">
        <f t="shared" si="316"/>
        <v>0</v>
      </c>
      <c r="DC251" s="371">
        <f t="shared" si="317"/>
        <v>0</v>
      </c>
      <c r="DD251" s="372">
        <f t="shared" si="318"/>
        <v>0</v>
      </c>
      <c r="DE251" s="371">
        <f t="shared" si="319"/>
        <v>0</v>
      </c>
      <c r="DF251" s="372">
        <f t="shared" si="320"/>
        <v>0</v>
      </c>
      <c r="DG251" s="371">
        <f t="shared" si="321"/>
        <v>0</v>
      </c>
      <c r="DH251" s="372">
        <f t="shared" si="322"/>
        <v>0</v>
      </c>
      <c r="DI251" s="371">
        <f t="shared" si="323"/>
        <v>0</v>
      </c>
      <c r="DJ251" s="372">
        <f t="shared" si="324"/>
        <v>26</v>
      </c>
      <c r="DK251" s="371">
        <f t="shared" si="325"/>
        <v>23</v>
      </c>
      <c r="DL251" s="372">
        <f t="shared" si="326"/>
        <v>26</v>
      </c>
      <c r="DM251" s="371">
        <f t="shared" si="327"/>
        <v>23</v>
      </c>
      <c r="DN251" s="370">
        <f t="shared" si="328"/>
        <v>0</v>
      </c>
      <c r="DO251" s="371">
        <f t="shared" si="329"/>
        <v>0</v>
      </c>
      <c r="DP251" s="372">
        <f t="shared" si="330"/>
        <v>0</v>
      </c>
      <c r="DQ251" s="371">
        <f t="shared" si="331"/>
        <v>0</v>
      </c>
      <c r="DR251" s="372">
        <f t="shared" si="332"/>
        <v>0</v>
      </c>
      <c r="DS251" s="371">
        <f t="shared" si="333"/>
        <v>0</v>
      </c>
      <c r="DT251" s="372">
        <f t="shared" si="334"/>
        <v>0</v>
      </c>
      <c r="DU251" s="371">
        <f t="shared" si="335"/>
        <v>0</v>
      </c>
      <c r="DV251" s="372">
        <f t="shared" si="336"/>
        <v>0</v>
      </c>
      <c r="DW251" s="371">
        <f t="shared" si="337"/>
        <v>0</v>
      </c>
      <c r="DX251" s="372">
        <f t="shared" si="338"/>
        <v>1216702.2089552239</v>
      </c>
      <c r="DY251" s="371">
        <f t="shared" si="339"/>
        <v>1091671.0336134452</v>
      </c>
      <c r="DZ251" s="372">
        <f t="shared" si="340"/>
        <v>1216702.2089552239</v>
      </c>
      <c r="EA251" s="371">
        <f t="shared" si="341"/>
        <v>1091671.0336134452</v>
      </c>
    </row>
    <row r="252" spans="1:131">
      <c r="A252" s="453" t="s">
        <v>38</v>
      </c>
      <c r="B252" s="462" t="s">
        <v>476</v>
      </c>
      <c r="C252" s="455" t="s">
        <v>498</v>
      </c>
      <c r="D252" s="456">
        <v>248606</v>
      </c>
      <c r="E252" s="457">
        <v>13</v>
      </c>
      <c r="F252" s="419"/>
      <c r="G252" s="420"/>
      <c r="H252" s="419"/>
      <c r="I252" s="420"/>
      <c r="J252" s="419"/>
      <c r="K252" s="420"/>
      <c r="L252" s="419"/>
      <c r="M252" s="420"/>
      <c r="N252" s="419"/>
      <c r="O252" s="420"/>
      <c r="P252" s="419"/>
      <c r="Q252" s="420"/>
      <c r="R252" s="419"/>
      <c r="S252" s="420"/>
      <c r="T252" s="419"/>
      <c r="U252" s="420"/>
      <c r="V252" s="419"/>
      <c r="W252" s="420"/>
      <c r="X252" s="419"/>
      <c r="Y252" s="420"/>
      <c r="Z252" s="419"/>
      <c r="AA252" s="420"/>
      <c r="AB252" s="419"/>
      <c r="AC252" s="420"/>
      <c r="AD252" s="419"/>
      <c r="AE252" s="420"/>
      <c r="AF252" s="419"/>
      <c r="AG252" s="420"/>
      <c r="AH252" s="419"/>
      <c r="AI252" s="420"/>
      <c r="AJ252" s="419"/>
      <c r="AK252" s="420"/>
      <c r="AL252" s="419"/>
      <c r="AM252" s="420"/>
      <c r="AN252" s="419"/>
      <c r="AO252" s="420"/>
      <c r="AP252" s="419"/>
      <c r="AQ252" s="420"/>
      <c r="AR252" s="419"/>
      <c r="AS252" s="420"/>
      <c r="AT252" s="419"/>
      <c r="AU252" s="420"/>
      <c r="AV252" s="419">
        <v>51</v>
      </c>
      <c r="AW252" s="420">
        <v>49</v>
      </c>
      <c r="AX252" s="419">
        <v>0</v>
      </c>
      <c r="AY252" s="420">
        <v>0</v>
      </c>
      <c r="AZ252" s="419">
        <v>1</v>
      </c>
      <c r="BA252" s="421">
        <v>1</v>
      </c>
      <c r="BB252" s="422"/>
      <c r="BC252" s="420"/>
      <c r="BD252" s="419"/>
      <c r="BE252" s="420"/>
      <c r="BF252" s="419"/>
      <c r="BG252" s="420"/>
      <c r="BH252" s="419"/>
      <c r="BI252" s="420"/>
      <c r="BJ252" s="419"/>
      <c r="BK252" s="420"/>
      <c r="BL252" s="419">
        <v>2972513</v>
      </c>
      <c r="BM252" s="423">
        <v>2933218</v>
      </c>
      <c r="BN252" s="370">
        <f t="shared" si="276"/>
        <v>0</v>
      </c>
      <c r="BO252" s="371">
        <f t="shared" si="277"/>
        <v>0</v>
      </c>
      <c r="BP252" s="372">
        <f t="shared" si="278"/>
        <v>0</v>
      </c>
      <c r="BQ252" s="371">
        <f t="shared" si="279"/>
        <v>0</v>
      </c>
      <c r="BR252" s="372">
        <f t="shared" si="280"/>
        <v>0</v>
      </c>
      <c r="BS252" s="371">
        <f t="shared" si="281"/>
        <v>0</v>
      </c>
      <c r="BT252" s="372">
        <f t="shared" si="282"/>
        <v>0</v>
      </c>
      <c r="BU252" s="371">
        <f t="shared" si="283"/>
        <v>0</v>
      </c>
      <c r="BV252" s="372">
        <f t="shared" si="284"/>
        <v>0</v>
      </c>
      <c r="BW252" s="371">
        <f t="shared" si="285"/>
        <v>0</v>
      </c>
      <c r="BX252" s="372">
        <f t="shared" si="286"/>
        <v>522</v>
      </c>
      <c r="BY252" s="371">
        <f t="shared" si="287"/>
        <v>502</v>
      </c>
      <c r="BZ252" s="370">
        <f t="shared" si="288"/>
        <v>0</v>
      </c>
      <c r="CA252" s="371">
        <f t="shared" si="289"/>
        <v>0</v>
      </c>
      <c r="CB252" s="372">
        <f t="shared" si="290"/>
        <v>0</v>
      </c>
      <c r="CC252" s="371">
        <f t="shared" si="291"/>
        <v>0</v>
      </c>
      <c r="CD252" s="372">
        <f t="shared" si="292"/>
        <v>0</v>
      </c>
      <c r="CE252" s="371">
        <f t="shared" si="293"/>
        <v>0</v>
      </c>
      <c r="CF252" s="372">
        <f t="shared" si="294"/>
        <v>0</v>
      </c>
      <c r="CG252" s="371">
        <f t="shared" si="295"/>
        <v>0</v>
      </c>
      <c r="CH252" s="372">
        <f t="shared" si="296"/>
        <v>0</v>
      </c>
      <c r="CI252" s="371">
        <f t="shared" si="297"/>
        <v>0</v>
      </c>
      <c r="CJ252" s="372">
        <f t="shared" si="298"/>
        <v>5694.469348659004</v>
      </c>
      <c r="CK252" s="371">
        <f t="shared" si="299"/>
        <v>5843.0637450199201</v>
      </c>
      <c r="CL252" s="370">
        <f t="shared" si="300"/>
        <v>0</v>
      </c>
      <c r="CM252" s="371">
        <f t="shared" si="301"/>
        <v>0</v>
      </c>
      <c r="CN252" s="372">
        <f t="shared" si="302"/>
        <v>0</v>
      </c>
      <c r="CO252" s="371">
        <f t="shared" si="303"/>
        <v>0</v>
      </c>
      <c r="CP252" s="372">
        <f t="shared" si="304"/>
        <v>0</v>
      </c>
      <c r="CQ252" s="371">
        <f t="shared" si="305"/>
        <v>0</v>
      </c>
      <c r="CR252" s="372">
        <f t="shared" si="306"/>
        <v>0</v>
      </c>
      <c r="CS252" s="371">
        <f t="shared" si="307"/>
        <v>0</v>
      </c>
      <c r="CT252" s="372">
        <f t="shared" si="308"/>
        <v>0</v>
      </c>
      <c r="CU252" s="371">
        <f t="shared" si="309"/>
        <v>0</v>
      </c>
      <c r="CV252" s="372">
        <f t="shared" si="310"/>
        <v>51250.224137931036</v>
      </c>
      <c r="CW252" s="371">
        <f t="shared" si="311"/>
        <v>52587.573705179282</v>
      </c>
      <c r="CX252" s="372">
        <f t="shared" si="312"/>
        <v>51250.224137931029</v>
      </c>
      <c r="CY252" s="371">
        <f t="shared" si="313"/>
        <v>52587.573705179282</v>
      </c>
      <c r="CZ252" s="370">
        <f t="shared" si="314"/>
        <v>0</v>
      </c>
      <c r="DA252" s="371">
        <f t="shared" si="315"/>
        <v>0</v>
      </c>
      <c r="DB252" s="372">
        <f t="shared" si="316"/>
        <v>0</v>
      </c>
      <c r="DC252" s="371">
        <f t="shared" si="317"/>
        <v>0</v>
      </c>
      <c r="DD252" s="372">
        <f t="shared" si="318"/>
        <v>0</v>
      </c>
      <c r="DE252" s="371">
        <f t="shared" si="319"/>
        <v>0</v>
      </c>
      <c r="DF252" s="372">
        <f t="shared" si="320"/>
        <v>0</v>
      </c>
      <c r="DG252" s="371">
        <f t="shared" si="321"/>
        <v>0</v>
      </c>
      <c r="DH252" s="372">
        <f t="shared" si="322"/>
        <v>0</v>
      </c>
      <c r="DI252" s="371">
        <f t="shared" si="323"/>
        <v>0</v>
      </c>
      <c r="DJ252" s="372">
        <f t="shared" si="324"/>
        <v>52</v>
      </c>
      <c r="DK252" s="371">
        <f t="shared" si="325"/>
        <v>50</v>
      </c>
      <c r="DL252" s="372">
        <f t="shared" si="326"/>
        <v>52</v>
      </c>
      <c r="DM252" s="371">
        <f t="shared" si="327"/>
        <v>50</v>
      </c>
      <c r="DN252" s="370">
        <f t="shared" si="328"/>
        <v>0</v>
      </c>
      <c r="DO252" s="371">
        <f t="shared" si="329"/>
        <v>0</v>
      </c>
      <c r="DP252" s="372">
        <f t="shared" si="330"/>
        <v>0</v>
      </c>
      <c r="DQ252" s="371">
        <f t="shared" si="331"/>
        <v>0</v>
      </c>
      <c r="DR252" s="372">
        <f t="shared" si="332"/>
        <v>0</v>
      </c>
      <c r="DS252" s="371">
        <f t="shared" si="333"/>
        <v>0</v>
      </c>
      <c r="DT252" s="372">
        <f t="shared" si="334"/>
        <v>0</v>
      </c>
      <c r="DU252" s="371">
        <f t="shared" si="335"/>
        <v>0</v>
      </c>
      <c r="DV252" s="372">
        <f t="shared" si="336"/>
        <v>0</v>
      </c>
      <c r="DW252" s="371">
        <f t="shared" si="337"/>
        <v>0</v>
      </c>
      <c r="DX252" s="372">
        <f t="shared" si="338"/>
        <v>2665011.6551724137</v>
      </c>
      <c r="DY252" s="371">
        <f t="shared" si="339"/>
        <v>2629378.6852589641</v>
      </c>
      <c r="DZ252" s="372">
        <f t="shared" si="340"/>
        <v>2665011.6551724137</v>
      </c>
      <c r="EA252" s="371">
        <f t="shared" si="341"/>
        <v>2629378.6852589641</v>
      </c>
    </row>
    <row r="253" spans="1:131">
      <c r="A253" s="453" t="s">
        <v>38</v>
      </c>
      <c r="B253" s="458" t="s">
        <v>477</v>
      </c>
      <c r="C253" s="459"/>
      <c r="D253" s="456">
        <v>420459</v>
      </c>
      <c r="E253" s="457">
        <v>13</v>
      </c>
      <c r="F253" s="419"/>
      <c r="G253" s="420"/>
      <c r="H253" s="419"/>
      <c r="I253" s="420"/>
      <c r="J253" s="419"/>
      <c r="K253" s="420"/>
      <c r="L253" s="419"/>
      <c r="M253" s="420"/>
      <c r="N253" s="419"/>
      <c r="O253" s="420"/>
      <c r="P253" s="419"/>
      <c r="Q253" s="420"/>
      <c r="R253" s="419"/>
      <c r="S253" s="420"/>
      <c r="T253" s="419"/>
      <c r="U253" s="420"/>
      <c r="V253" s="419"/>
      <c r="W253" s="420"/>
      <c r="X253" s="419"/>
      <c r="Y253" s="420"/>
      <c r="Z253" s="419"/>
      <c r="AA253" s="420"/>
      <c r="AB253" s="419"/>
      <c r="AC253" s="420"/>
      <c r="AD253" s="419"/>
      <c r="AE253" s="420"/>
      <c r="AF253" s="419"/>
      <c r="AG253" s="420"/>
      <c r="AH253" s="419"/>
      <c r="AI253" s="420"/>
      <c r="AJ253" s="419"/>
      <c r="AK253" s="420"/>
      <c r="AL253" s="419"/>
      <c r="AM253" s="420"/>
      <c r="AN253" s="419"/>
      <c r="AO253" s="420"/>
      <c r="AP253" s="419"/>
      <c r="AQ253" s="420"/>
      <c r="AR253" s="419"/>
      <c r="AS253" s="420"/>
      <c r="AT253" s="419"/>
      <c r="AU253" s="420"/>
      <c r="AV253" s="419">
        <v>14</v>
      </c>
      <c r="AW253" s="420">
        <v>15</v>
      </c>
      <c r="AX253" s="419">
        <v>0</v>
      </c>
      <c r="AY253" s="420"/>
      <c r="AZ253" s="419">
        <v>2</v>
      </c>
      <c r="BA253" s="421">
        <v>2</v>
      </c>
      <c r="BB253" s="422"/>
      <c r="BC253" s="420"/>
      <c r="BD253" s="419"/>
      <c r="BE253" s="420"/>
      <c r="BF253" s="419"/>
      <c r="BG253" s="420"/>
      <c r="BH253" s="419"/>
      <c r="BI253" s="420"/>
      <c r="BJ253" s="419"/>
      <c r="BK253" s="420"/>
      <c r="BL253" s="419">
        <v>914928</v>
      </c>
      <c r="BM253" s="423">
        <v>950668</v>
      </c>
      <c r="BN253" s="370">
        <f t="shared" si="276"/>
        <v>0</v>
      </c>
      <c r="BO253" s="371">
        <f t="shared" si="277"/>
        <v>0</v>
      </c>
      <c r="BP253" s="372">
        <f t="shared" si="278"/>
        <v>0</v>
      </c>
      <c r="BQ253" s="371">
        <f t="shared" si="279"/>
        <v>0</v>
      </c>
      <c r="BR253" s="372">
        <f t="shared" si="280"/>
        <v>0</v>
      </c>
      <c r="BS253" s="371">
        <f t="shared" si="281"/>
        <v>0</v>
      </c>
      <c r="BT253" s="372">
        <f t="shared" si="282"/>
        <v>0</v>
      </c>
      <c r="BU253" s="371">
        <f t="shared" si="283"/>
        <v>0</v>
      </c>
      <c r="BV253" s="372">
        <f t="shared" si="284"/>
        <v>0</v>
      </c>
      <c r="BW253" s="371">
        <f t="shared" si="285"/>
        <v>0</v>
      </c>
      <c r="BX253" s="372">
        <f t="shared" si="286"/>
        <v>164</v>
      </c>
      <c r="BY253" s="371">
        <f t="shared" si="287"/>
        <v>174</v>
      </c>
      <c r="BZ253" s="370">
        <f t="shared" si="288"/>
        <v>0</v>
      </c>
      <c r="CA253" s="371">
        <f t="shared" si="289"/>
        <v>0</v>
      </c>
      <c r="CB253" s="372">
        <f t="shared" si="290"/>
        <v>0</v>
      </c>
      <c r="CC253" s="371">
        <f t="shared" si="291"/>
        <v>0</v>
      </c>
      <c r="CD253" s="372">
        <f t="shared" si="292"/>
        <v>0</v>
      </c>
      <c r="CE253" s="371">
        <f t="shared" si="293"/>
        <v>0</v>
      </c>
      <c r="CF253" s="372">
        <f t="shared" si="294"/>
        <v>0</v>
      </c>
      <c r="CG253" s="371">
        <f t="shared" si="295"/>
        <v>0</v>
      </c>
      <c r="CH253" s="372">
        <f t="shared" si="296"/>
        <v>0</v>
      </c>
      <c r="CI253" s="371">
        <f t="shared" si="297"/>
        <v>0</v>
      </c>
      <c r="CJ253" s="372">
        <f t="shared" si="298"/>
        <v>5578.8292682926831</v>
      </c>
      <c r="CK253" s="371">
        <f t="shared" si="299"/>
        <v>5463.6091954022986</v>
      </c>
      <c r="CL253" s="370">
        <f t="shared" si="300"/>
        <v>0</v>
      </c>
      <c r="CM253" s="371">
        <f t="shared" si="301"/>
        <v>0</v>
      </c>
      <c r="CN253" s="372">
        <f t="shared" si="302"/>
        <v>0</v>
      </c>
      <c r="CO253" s="371">
        <f t="shared" si="303"/>
        <v>0</v>
      </c>
      <c r="CP253" s="372">
        <f t="shared" si="304"/>
        <v>0</v>
      </c>
      <c r="CQ253" s="371">
        <f t="shared" si="305"/>
        <v>0</v>
      </c>
      <c r="CR253" s="372">
        <f t="shared" si="306"/>
        <v>0</v>
      </c>
      <c r="CS253" s="371">
        <f t="shared" si="307"/>
        <v>0</v>
      </c>
      <c r="CT253" s="372">
        <f t="shared" si="308"/>
        <v>0</v>
      </c>
      <c r="CU253" s="371">
        <f t="shared" si="309"/>
        <v>0</v>
      </c>
      <c r="CV253" s="372">
        <f t="shared" si="310"/>
        <v>50209.463414634149</v>
      </c>
      <c r="CW253" s="371">
        <f t="shared" si="311"/>
        <v>49172.482758620688</v>
      </c>
      <c r="CX253" s="372">
        <f t="shared" si="312"/>
        <v>50209.463414634149</v>
      </c>
      <c r="CY253" s="371">
        <f t="shared" si="313"/>
        <v>49172.482758620688</v>
      </c>
      <c r="CZ253" s="370">
        <f t="shared" si="314"/>
        <v>0</v>
      </c>
      <c r="DA253" s="371">
        <f t="shared" si="315"/>
        <v>0</v>
      </c>
      <c r="DB253" s="372">
        <f t="shared" si="316"/>
        <v>0</v>
      </c>
      <c r="DC253" s="371">
        <f t="shared" si="317"/>
        <v>0</v>
      </c>
      <c r="DD253" s="372">
        <f t="shared" si="318"/>
        <v>0</v>
      </c>
      <c r="DE253" s="371">
        <f t="shared" si="319"/>
        <v>0</v>
      </c>
      <c r="DF253" s="372">
        <f t="shared" si="320"/>
        <v>0</v>
      </c>
      <c r="DG253" s="371">
        <f t="shared" si="321"/>
        <v>0</v>
      </c>
      <c r="DH253" s="372">
        <f t="shared" si="322"/>
        <v>0</v>
      </c>
      <c r="DI253" s="371">
        <f t="shared" si="323"/>
        <v>0</v>
      </c>
      <c r="DJ253" s="372">
        <f t="shared" si="324"/>
        <v>16</v>
      </c>
      <c r="DK253" s="371">
        <f t="shared" si="325"/>
        <v>17</v>
      </c>
      <c r="DL253" s="372">
        <f t="shared" si="326"/>
        <v>16</v>
      </c>
      <c r="DM253" s="371">
        <f t="shared" si="327"/>
        <v>17</v>
      </c>
      <c r="DN253" s="370">
        <f t="shared" si="328"/>
        <v>0</v>
      </c>
      <c r="DO253" s="371">
        <f t="shared" si="329"/>
        <v>0</v>
      </c>
      <c r="DP253" s="372">
        <f t="shared" si="330"/>
        <v>0</v>
      </c>
      <c r="DQ253" s="371">
        <f t="shared" si="331"/>
        <v>0</v>
      </c>
      <c r="DR253" s="372">
        <f t="shared" si="332"/>
        <v>0</v>
      </c>
      <c r="DS253" s="371">
        <f t="shared" si="333"/>
        <v>0</v>
      </c>
      <c r="DT253" s="372">
        <f t="shared" si="334"/>
        <v>0</v>
      </c>
      <c r="DU253" s="371">
        <f t="shared" si="335"/>
        <v>0</v>
      </c>
      <c r="DV253" s="372">
        <f t="shared" si="336"/>
        <v>0</v>
      </c>
      <c r="DW253" s="371">
        <f t="shared" si="337"/>
        <v>0</v>
      </c>
      <c r="DX253" s="372">
        <f t="shared" si="338"/>
        <v>803351.41463414638</v>
      </c>
      <c r="DY253" s="371">
        <f t="shared" si="339"/>
        <v>835932.20689655165</v>
      </c>
      <c r="DZ253" s="372">
        <f t="shared" si="340"/>
        <v>803351.41463414638</v>
      </c>
      <c r="EA253" s="371">
        <f t="shared" si="341"/>
        <v>835932.20689655165</v>
      </c>
    </row>
    <row r="254" spans="1:131">
      <c r="A254" s="463" t="s">
        <v>38</v>
      </c>
      <c r="B254" s="464" t="s">
        <v>478</v>
      </c>
      <c r="C254" s="465"/>
      <c r="D254" s="466">
        <v>456560</v>
      </c>
      <c r="E254" s="467">
        <v>13</v>
      </c>
      <c r="F254" s="419"/>
      <c r="G254" s="420"/>
      <c r="H254" s="419"/>
      <c r="I254" s="420"/>
      <c r="J254" s="419"/>
      <c r="K254" s="420"/>
      <c r="L254" s="419"/>
      <c r="M254" s="420"/>
      <c r="N254" s="419"/>
      <c r="O254" s="420"/>
      <c r="P254" s="419"/>
      <c r="Q254" s="420"/>
      <c r="R254" s="419"/>
      <c r="S254" s="420"/>
      <c r="T254" s="419"/>
      <c r="U254" s="420"/>
      <c r="V254" s="419"/>
      <c r="W254" s="420"/>
      <c r="X254" s="419"/>
      <c r="Y254" s="420"/>
      <c r="Z254" s="419"/>
      <c r="AA254" s="420"/>
      <c r="AB254" s="419"/>
      <c r="AC254" s="420"/>
      <c r="AD254" s="419"/>
      <c r="AE254" s="420"/>
      <c r="AF254" s="419"/>
      <c r="AG254" s="420"/>
      <c r="AH254" s="419"/>
      <c r="AI254" s="420"/>
      <c r="AJ254" s="419"/>
      <c r="AK254" s="420"/>
      <c r="AL254" s="419"/>
      <c r="AM254" s="420"/>
      <c r="AN254" s="419"/>
      <c r="AO254" s="420"/>
      <c r="AP254" s="419"/>
      <c r="AQ254" s="420"/>
      <c r="AR254" s="419"/>
      <c r="AS254" s="420"/>
      <c r="AT254" s="419"/>
      <c r="AU254" s="420"/>
      <c r="AV254" s="419">
        <v>6</v>
      </c>
      <c r="AW254" s="420">
        <v>6</v>
      </c>
      <c r="AX254" s="419">
        <v>0</v>
      </c>
      <c r="AY254" s="420"/>
      <c r="AZ254" s="419">
        <v>2</v>
      </c>
      <c r="BA254" s="421">
        <v>2</v>
      </c>
      <c r="BB254" s="422"/>
      <c r="BC254" s="420"/>
      <c r="BD254" s="419"/>
      <c r="BE254" s="420"/>
      <c r="BF254" s="419"/>
      <c r="BG254" s="420"/>
      <c r="BH254" s="419"/>
      <c r="BI254" s="420"/>
      <c r="BJ254" s="419"/>
      <c r="BK254" s="420"/>
      <c r="BL254" s="419">
        <v>463933</v>
      </c>
      <c r="BM254" s="423">
        <v>472889</v>
      </c>
      <c r="BN254" s="370">
        <f t="shared" si="276"/>
        <v>0</v>
      </c>
      <c r="BO254" s="371">
        <f t="shared" si="277"/>
        <v>0</v>
      </c>
      <c r="BP254" s="372">
        <f t="shared" si="278"/>
        <v>0</v>
      </c>
      <c r="BQ254" s="371">
        <f t="shared" si="279"/>
        <v>0</v>
      </c>
      <c r="BR254" s="372">
        <f t="shared" si="280"/>
        <v>0</v>
      </c>
      <c r="BS254" s="371">
        <f t="shared" si="281"/>
        <v>0</v>
      </c>
      <c r="BT254" s="372">
        <f t="shared" si="282"/>
        <v>0</v>
      </c>
      <c r="BU254" s="371">
        <f t="shared" si="283"/>
        <v>0</v>
      </c>
      <c r="BV254" s="372">
        <f t="shared" si="284"/>
        <v>0</v>
      </c>
      <c r="BW254" s="371">
        <f t="shared" si="285"/>
        <v>0</v>
      </c>
      <c r="BX254" s="372">
        <f t="shared" si="286"/>
        <v>84</v>
      </c>
      <c r="BY254" s="371">
        <f t="shared" si="287"/>
        <v>84</v>
      </c>
      <c r="BZ254" s="370">
        <f t="shared" si="288"/>
        <v>0</v>
      </c>
      <c r="CA254" s="371">
        <f t="shared" si="289"/>
        <v>0</v>
      </c>
      <c r="CB254" s="372">
        <f t="shared" si="290"/>
        <v>0</v>
      </c>
      <c r="CC254" s="371">
        <f t="shared" si="291"/>
        <v>0</v>
      </c>
      <c r="CD254" s="372">
        <f t="shared" si="292"/>
        <v>0</v>
      </c>
      <c r="CE254" s="371">
        <f t="shared" si="293"/>
        <v>0</v>
      </c>
      <c r="CF254" s="372">
        <f t="shared" si="294"/>
        <v>0</v>
      </c>
      <c r="CG254" s="371">
        <f t="shared" si="295"/>
        <v>0</v>
      </c>
      <c r="CH254" s="372">
        <f t="shared" si="296"/>
        <v>0</v>
      </c>
      <c r="CI254" s="371">
        <f t="shared" si="297"/>
        <v>0</v>
      </c>
      <c r="CJ254" s="372">
        <f t="shared" si="298"/>
        <v>5523.0119047619046</v>
      </c>
      <c r="CK254" s="371">
        <f t="shared" si="299"/>
        <v>5629.6309523809523</v>
      </c>
      <c r="CL254" s="370">
        <f t="shared" si="300"/>
        <v>0</v>
      </c>
      <c r="CM254" s="371">
        <f t="shared" si="301"/>
        <v>0</v>
      </c>
      <c r="CN254" s="372">
        <f t="shared" si="302"/>
        <v>0</v>
      </c>
      <c r="CO254" s="371">
        <f t="shared" si="303"/>
        <v>0</v>
      </c>
      <c r="CP254" s="372">
        <f t="shared" si="304"/>
        <v>0</v>
      </c>
      <c r="CQ254" s="371">
        <f t="shared" si="305"/>
        <v>0</v>
      </c>
      <c r="CR254" s="372">
        <f t="shared" si="306"/>
        <v>0</v>
      </c>
      <c r="CS254" s="371">
        <f t="shared" si="307"/>
        <v>0</v>
      </c>
      <c r="CT254" s="372">
        <f t="shared" si="308"/>
        <v>0</v>
      </c>
      <c r="CU254" s="371">
        <f t="shared" si="309"/>
        <v>0</v>
      </c>
      <c r="CV254" s="372">
        <f t="shared" si="310"/>
        <v>49707.107142857145</v>
      </c>
      <c r="CW254" s="371">
        <f t="shared" si="311"/>
        <v>50666.678571428572</v>
      </c>
      <c r="CX254" s="372">
        <f t="shared" si="312"/>
        <v>49707.107142857145</v>
      </c>
      <c r="CY254" s="371">
        <f t="shared" si="313"/>
        <v>50666.678571428572</v>
      </c>
      <c r="CZ254" s="370">
        <f t="shared" si="314"/>
        <v>0</v>
      </c>
      <c r="DA254" s="371">
        <f t="shared" si="315"/>
        <v>0</v>
      </c>
      <c r="DB254" s="372">
        <f t="shared" si="316"/>
        <v>0</v>
      </c>
      <c r="DC254" s="371">
        <f t="shared" si="317"/>
        <v>0</v>
      </c>
      <c r="DD254" s="372">
        <f t="shared" si="318"/>
        <v>0</v>
      </c>
      <c r="DE254" s="371">
        <f t="shared" si="319"/>
        <v>0</v>
      </c>
      <c r="DF254" s="372">
        <f t="shared" si="320"/>
        <v>0</v>
      </c>
      <c r="DG254" s="371">
        <f t="shared" si="321"/>
        <v>0</v>
      </c>
      <c r="DH254" s="372">
        <f t="shared" si="322"/>
        <v>0</v>
      </c>
      <c r="DI254" s="371">
        <f t="shared" si="323"/>
        <v>0</v>
      </c>
      <c r="DJ254" s="372">
        <f t="shared" si="324"/>
        <v>8</v>
      </c>
      <c r="DK254" s="371">
        <f t="shared" si="325"/>
        <v>8</v>
      </c>
      <c r="DL254" s="372">
        <f t="shared" si="326"/>
        <v>8</v>
      </c>
      <c r="DM254" s="371">
        <f t="shared" si="327"/>
        <v>8</v>
      </c>
      <c r="DN254" s="370">
        <f t="shared" si="328"/>
        <v>0</v>
      </c>
      <c r="DO254" s="371">
        <f t="shared" si="329"/>
        <v>0</v>
      </c>
      <c r="DP254" s="372">
        <f t="shared" si="330"/>
        <v>0</v>
      </c>
      <c r="DQ254" s="371">
        <f t="shared" si="331"/>
        <v>0</v>
      </c>
      <c r="DR254" s="372">
        <f t="shared" si="332"/>
        <v>0</v>
      </c>
      <c r="DS254" s="371">
        <f t="shared" si="333"/>
        <v>0</v>
      </c>
      <c r="DT254" s="372">
        <f t="shared" si="334"/>
        <v>0</v>
      </c>
      <c r="DU254" s="371">
        <f t="shared" si="335"/>
        <v>0</v>
      </c>
      <c r="DV254" s="372">
        <f t="shared" si="336"/>
        <v>0</v>
      </c>
      <c r="DW254" s="371">
        <f t="shared" si="337"/>
        <v>0</v>
      </c>
      <c r="DX254" s="372">
        <f t="shared" si="338"/>
        <v>397656.85714285716</v>
      </c>
      <c r="DY254" s="371">
        <f t="shared" si="339"/>
        <v>405333.42857142858</v>
      </c>
      <c r="DZ254" s="372">
        <f t="shared" si="340"/>
        <v>397656.85714285716</v>
      </c>
      <c r="EA254" s="371">
        <f t="shared" si="341"/>
        <v>405333.42857142858</v>
      </c>
    </row>
    <row r="255" spans="1:131">
      <c r="A255" s="453" t="s">
        <v>38</v>
      </c>
      <c r="B255" s="468" t="s">
        <v>479</v>
      </c>
      <c r="C255" s="469"/>
      <c r="D255" s="470">
        <v>432074</v>
      </c>
      <c r="E255" s="457">
        <v>13</v>
      </c>
      <c r="F255" s="419"/>
      <c r="G255" s="420"/>
      <c r="H255" s="419"/>
      <c r="I255" s="420"/>
      <c r="J255" s="419"/>
      <c r="K255" s="420"/>
      <c r="L255" s="419"/>
      <c r="M255" s="420"/>
      <c r="N255" s="419"/>
      <c r="O255" s="420"/>
      <c r="P255" s="419"/>
      <c r="Q255" s="420"/>
      <c r="R255" s="419"/>
      <c r="S255" s="420"/>
      <c r="T255" s="419"/>
      <c r="U255" s="420"/>
      <c r="V255" s="419"/>
      <c r="W255" s="420"/>
      <c r="X255" s="419"/>
      <c r="Y255" s="420"/>
      <c r="Z255" s="419"/>
      <c r="AA255" s="420"/>
      <c r="AB255" s="419"/>
      <c r="AC255" s="420"/>
      <c r="AD255" s="419"/>
      <c r="AE255" s="420"/>
      <c r="AF255" s="419"/>
      <c r="AG255" s="420"/>
      <c r="AH255" s="419"/>
      <c r="AI255" s="420"/>
      <c r="AJ255" s="419"/>
      <c r="AK255" s="420"/>
      <c r="AL255" s="419"/>
      <c r="AM255" s="420"/>
      <c r="AN255" s="419"/>
      <c r="AO255" s="420"/>
      <c r="AP255" s="419"/>
      <c r="AQ255" s="420"/>
      <c r="AR255" s="419"/>
      <c r="AS255" s="420"/>
      <c r="AT255" s="419"/>
      <c r="AU255" s="420"/>
      <c r="AV255" s="419">
        <v>6</v>
      </c>
      <c r="AW255" s="420">
        <v>6</v>
      </c>
      <c r="AX255" s="419">
        <v>0</v>
      </c>
      <c r="AY255" s="420"/>
      <c r="AZ255" s="419">
        <v>3</v>
      </c>
      <c r="BA255" s="421">
        <v>3</v>
      </c>
      <c r="BB255" s="422"/>
      <c r="BC255" s="420"/>
      <c r="BD255" s="419"/>
      <c r="BE255" s="420"/>
      <c r="BF255" s="419"/>
      <c r="BG255" s="420"/>
      <c r="BH255" s="419"/>
      <c r="BI255" s="420"/>
      <c r="BJ255" s="419"/>
      <c r="BK255" s="420"/>
      <c r="BL255" s="419">
        <v>539426</v>
      </c>
      <c r="BM255" s="423">
        <v>528758</v>
      </c>
      <c r="BN255" s="370">
        <f t="shared" si="276"/>
        <v>0</v>
      </c>
      <c r="BO255" s="371">
        <f t="shared" si="277"/>
        <v>0</v>
      </c>
      <c r="BP255" s="372">
        <f t="shared" si="278"/>
        <v>0</v>
      </c>
      <c r="BQ255" s="371">
        <f t="shared" si="279"/>
        <v>0</v>
      </c>
      <c r="BR255" s="372">
        <f t="shared" si="280"/>
        <v>0</v>
      </c>
      <c r="BS255" s="371">
        <f t="shared" si="281"/>
        <v>0</v>
      </c>
      <c r="BT255" s="372">
        <f t="shared" si="282"/>
        <v>0</v>
      </c>
      <c r="BU255" s="371">
        <f t="shared" si="283"/>
        <v>0</v>
      </c>
      <c r="BV255" s="372">
        <f t="shared" si="284"/>
        <v>0</v>
      </c>
      <c r="BW255" s="371">
        <f t="shared" si="285"/>
        <v>0</v>
      </c>
      <c r="BX255" s="372">
        <f t="shared" si="286"/>
        <v>96</v>
      </c>
      <c r="BY255" s="371">
        <f t="shared" si="287"/>
        <v>96</v>
      </c>
      <c r="BZ255" s="370">
        <f t="shared" si="288"/>
        <v>0</v>
      </c>
      <c r="CA255" s="371">
        <f t="shared" si="289"/>
        <v>0</v>
      </c>
      <c r="CB255" s="372">
        <f t="shared" si="290"/>
        <v>0</v>
      </c>
      <c r="CC255" s="371">
        <f t="shared" si="291"/>
        <v>0</v>
      </c>
      <c r="CD255" s="372">
        <f t="shared" si="292"/>
        <v>0</v>
      </c>
      <c r="CE255" s="371">
        <f t="shared" si="293"/>
        <v>0</v>
      </c>
      <c r="CF255" s="372">
        <f t="shared" si="294"/>
        <v>0</v>
      </c>
      <c r="CG255" s="371">
        <f t="shared" si="295"/>
        <v>0</v>
      </c>
      <c r="CH255" s="372">
        <f t="shared" si="296"/>
        <v>0</v>
      </c>
      <c r="CI255" s="371">
        <f t="shared" si="297"/>
        <v>0</v>
      </c>
      <c r="CJ255" s="372">
        <f t="shared" si="298"/>
        <v>5619.020833333333</v>
      </c>
      <c r="CK255" s="371">
        <f t="shared" si="299"/>
        <v>5507.895833333333</v>
      </c>
      <c r="CL255" s="370">
        <f t="shared" si="300"/>
        <v>0</v>
      </c>
      <c r="CM255" s="371">
        <f t="shared" si="301"/>
        <v>0</v>
      </c>
      <c r="CN255" s="372">
        <f t="shared" si="302"/>
        <v>0</v>
      </c>
      <c r="CO255" s="371">
        <f t="shared" si="303"/>
        <v>0</v>
      </c>
      <c r="CP255" s="372">
        <f t="shared" si="304"/>
        <v>0</v>
      </c>
      <c r="CQ255" s="371">
        <f t="shared" si="305"/>
        <v>0</v>
      </c>
      <c r="CR255" s="372">
        <f t="shared" si="306"/>
        <v>0</v>
      </c>
      <c r="CS255" s="371">
        <f t="shared" si="307"/>
        <v>0</v>
      </c>
      <c r="CT255" s="372">
        <f t="shared" si="308"/>
        <v>0</v>
      </c>
      <c r="CU255" s="371">
        <f t="shared" si="309"/>
        <v>0</v>
      </c>
      <c r="CV255" s="372">
        <f t="shared" si="310"/>
        <v>50571.1875</v>
      </c>
      <c r="CW255" s="371">
        <f t="shared" si="311"/>
        <v>49571.0625</v>
      </c>
      <c r="CX255" s="372">
        <f t="shared" si="312"/>
        <v>50571.1875</v>
      </c>
      <c r="CY255" s="371">
        <f t="shared" si="313"/>
        <v>49571.0625</v>
      </c>
      <c r="CZ255" s="370">
        <f t="shared" si="314"/>
        <v>0</v>
      </c>
      <c r="DA255" s="371">
        <f t="shared" si="315"/>
        <v>0</v>
      </c>
      <c r="DB255" s="372">
        <f t="shared" si="316"/>
        <v>0</v>
      </c>
      <c r="DC255" s="371">
        <f t="shared" si="317"/>
        <v>0</v>
      </c>
      <c r="DD255" s="372">
        <f t="shared" si="318"/>
        <v>0</v>
      </c>
      <c r="DE255" s="371">
        <f t="shared" si="319"/>
        <v>0</v>
      </c>
      <c r="DF255" s="372">
        <f t="shared" si="320"/>
        <v>0</v>
      </c>
      <c r="DG255" s="371">
        <f t="shared" si="321"/>
        <v>0</v>
      </c>
      <c r="DH255" s="372">
        <f t="shared" si="322"/>
        <v>0</v>
      </c>
      <c r="DI255" s="371">
        <f t="shared" si="323"/>
        <v>0</v>
      </c>
      <c r="DJ255" s="372">
        <f t="shared" si="324"/>
        <v>9</v>
      </c>
      <c r="DK255" s="371">
        <f t="shared" si="325"/>
        <v>9</v>
      </c>
      <c r="DL255" s="372">
        <f t="shared" si="326"/>
        <v>9</v>
      </c>
      <c r="DM255" s="371">
        <f t="shared" si="327"/>
        <v>9</v>
      </c>
      <c r="DN255" s="370">
        <f t="shared" si="328"/>
        <v>0</v>
      </c>
      <c r="DO255" s="371">
        <f t="shared" si="329"/>
        <v>0</v>
      </c>
      <c r="DP255" s="372">
        <f t="shared" si="330"/>
        <v>0</v>
      </c>
      <c r="DQ255" s="371">
        <f t="shared" si="331"/>
        <v>0</v>
      </c>
      <c r="DR255" s="372">
        <f t="shared" si="332"/>
        <v>0</v>
      </c>
      <c r="DS255" s="371">
        <f t="shared" si="333"/>
        <v>0</v>
      </c>
      <c r="DT255" s="372">
        <f t="shared" si="334"/>
        <v>0</v>
      </c>
      <c r="DU255" s="371">
        <f t="shared" si="335"/>
        <v>0</v>
      </c>
      <c r="DV255" s="372">
        <f t="shared" si="336"/>
        <v>0</v>
      </c>
      <c r="DW255" s="371">
        <f t="shared" si="337"/>
        <v>0</v>
      </c>
      <c r="DX255" s="372">
        <f t="shared" si="338"/>
        <v>455140.6875</v>
      </c>
      <c r="DY255" s="371">
        <f t="shared" si="339"/>
        <v>446139.5625</v>
      </c>
      <c r="DZ255" s="372">
        <f t="shared" si="340"/>
        <v>455140.6875</v>
      </c>
      <c r="EA255" s="371">
        <f t="shared" si="341"/>
        <v>446139.5625</v>
      </c>
    </row>
    <row r="256" spans="1:131">
      <c r="A256" s="453" t="s">
        <v>38</v>
      </c>
      <c r="B256" s="468" t="s">
        <v>480</v>
      </c>
      <c r="C256" s="469"/>
      <c r="D256" s="470">
        <v>418339</v>
      </c>
      <c r="E256" s="457">
        <v>13</v>
      </c>
      <c r="F256" s="419"/>
      <c r="G256" s="420"/>
      <c r="H256" s="419"/>
      <c r="I256" s="420"/>
      <c r="J256" s="419"/>
      <c r="K256" s="420"/>
      <c r="L256" s="419"/>
      <c r="M256" s="420"/>
      <c r="N256" s="419"/>
      <c r="O256" s="420"/>
      <c r="P256" s="419"/>
      <c r="Q256" s="420"/>
      <c r="R256" s="419"/>
      <c r="S256" s="420"/>
      <c r="T256" s="419"/>
      <c r="U256" s="420"/>
      <c r="V256" s="419"/>
      <c r="W256" s="420"/>
      <c r="X256" s="419"/>
      <c r="Y256" s="420"/>
      <c r="Z256" s="419"/>
      <c r="AA256" s="420"/>
      <c r="AB256" s="419"/>
      <c r="AC256" s="420"/>
      <c r="AD256" s="419"/>
      <c r="AE256" s="420"/>
      <c r="AF256" s="419"/>
      <c r="AG256" s="420"/>
      <c r="AH256" s="419"/>
      <c r="AI256" s="420"/>
      <c r="AJ256" s="419"/>
      <c r="AK256" s="420"/>
      <c r="AL256" s="419"/>
      <c r="AM256" s="420"/>
      <c r="AN256" s="419"/>
      <c r="AO256" s="420"/>
      <c r="AP256" s="419"/>
      <c r="AQ256" s="420"/>
      <c r="AR256" s="419"/>
      <c r="AS256" s="420"/>
      <c r="AT256" s="419"/>
      <c r="AU256" s="420"/>
      <c r="AV256" s="419">
        <v>13</v>
      </c>
      <c r="AW256" s="420">
        <v>13</v>
      </c>
      <c r="AX256" s="419">
        <v>0</v>
      </c>
      <c r="AY256" s="420"/>
      <c r="AZ256" s="419">
        <v>3</v>
      </c>
      <c r="BA256" s="421">
        <v>3</v>
      </c>
      <c r="BB256" s="422"/>
      <c r="BC256" s="420"/>
      <c r="BD256" s="419"/>
      <c r="BE256" s="420"/>
      <c r="BF256" s="419"/>
      <c r="BG256" s="420"/>
      <c r="BH256" s="419"/>
      <c r="BI256" s="420"/>
      <c r="BJ256" s="419"/>
      <c r="BK256" s="420"/>
      <c r="BL256" s="419">
        <v>915398</v>
      </c>
      <c r="BM256" s="423">
        <v>925982</v>
      </c>
      <c r="BN256" s="370">
        <f t="shared" si="276"/>
        <v>0</v>
      </c>
      <c r="BO256" s="371">
        <f t="shared" si="277"/>
        <v>0</v>
      </c>
      <c r="BP256" s="372">
        <f t="shared" si="278"/>
        <v>0</v>
      </c>
      <c r="BQ256" s="371">
        <f t="shared" si="279"/>
        <v>0</v>
      </c>
      <c r="BR256" s="372">
        <f t="shared" si="280"/>
        <v>0</v>
      </c>
      <c r="BS256" s="371">
        <f t="shared" si="281"/>
        <v>0</v>
      </c>
      <c r="BT256" s="372">
        <f t="shared" si="282"/>
        <v>0</v>
      </c>
      <c r="BU256" s="371">
        <f t="shared" si="283"/>
        <v>0</v>
      </c>
      <c r="BV256" s="372">
        <f t="shared" si="284"/>
        <v>0</v>
      </c>
      <c r="BW256" s="371">
        <f t="shared" si="285"/>
        <v>0</v>
      </c>
      <c r="BX256" s="372">
        <f t="shared" si="286"/>
        <v>166</v>
      </c>
      <c r="BY256" s="371">
        <f t="shared" si="287"/>
        <v>166</v>
      </c>
      <c r="BZ256" s="370">
        <f t="shared" si="288"/>
        <v>0</v>
      </c>
      <c r="CA256" s="371">
        <f t="shared" si="289"/>
        <v>0</v>
      </c>
      <c r="CB256" s="372">
        <f t="shared" si="290"/>
        <v>0</v>
      </c>
      <c r="CC256" s="371">
        <f t="shared" si="291"/>
        <v>0</v>
      </c>
      <c r="CD256" s="372">
        <f t="shared" si="292"/>
        <v>0</v>
      </c>
      <c r="CE256" s="371">
        <f t="shared" si="293"/>
        <v>0</v>
      </c>
      <c r="CF256" s="372">
        <f t="shared" si="294"/>
        <v>0</v>
      </c>
      <c r="CG256" s="371">
        <f t="shared" si="295"/>
        <v>0</v>
      </c>
      <c r="CH256" s="372">
        <f t="shared" si="296"/>
        <v>0</v>
      </c>
      <c r="CI256" s="371">
        <f t="shared" si="297"/>
        <v>0</v>
      </c>
      <c r="CJ256" s="372">
        <f t="shared" si="298"/>
        <v>5514.4457831325299</v>
      </c>
      <c r="CK256" s="371">
        <f t="shared" si="299"/>
        <v>5578.2048192771081</v>
      </c>
      <c r="CL256" s="370">
        <f t="shared" si="300"/>
        <v>0</v>
      </c>
      <c r="CM256" s="371">
        <f t="shared" si="301"/>
        <v>0</v>
      </c>
      <c r="CN256" s="372">
        <f t="shared" si="302"/>
        <v>0</v>
      </c>
      <c r="CO256" s="371">
        <f t="shared" si="303"/>
        <v>0</v>
      </c>
      <c r="CP256" s="372">
        <f t="shared" si="304"/>
        <v>0</v>
      </c>
      <c r="CQ256" s="371">
        <f t="shared" si="305"/>
        <v>0</v>
      </c>
      <c r="CR256" s="372">
        <f t="shared" si="306"/>
        <v>0</v>
      </c>
      <c r="CS256" s="371">
        <f t="shared" si="307"/>
        <v>0</v>
      </c>
      <c r="CT256" s="372">
        <f t="shared" si="308"/>
        <v>0</v>
      </c>
      <c r="CU256" s="371">
        <f t="shared" si="309"/>
        <v>0</v>
      </c>
      <c r="CV256" s="372">
        <f t="shared" si="310"/>
        <v>49630.012048192766</v>
      </c>
      <c r="CW256" s="371">
        <f t="shared" si="311"/>
        <v>50203.843373493975</v>
      </c>
      <c r="CX256" s="372">
        <f t="shared" si="312"/>
        <v>49630.012048192766</v>
      </c>
      <c r="CY256" s="371">
        <f t="shared" si="313"/>
        <v>50203.843373493975</v>
      </c>
      <c r="CZ256" s="370">
        <f t="shared" si="314"/>
        <v>0</v>
      </c>
      <c r="DA256" s="371">
        <f t="shared" si="315"/>
        <v>0</v>
      </c>
      <c r="DB256" s="372">
        <f t="shared" si="316"/>
        <v>0</v>
      </c>
      <c r="DC256" s="371">
        <f t="shared" si="317"/>
        <v>0</v>
      </c>
      <c r="DD256" s="372">
        <f t="shared" si="318"/>
        <v>0</v>
      </c>
      <c r="DE256" s="371">
        <f t="shared" si="319"/>
        <v>0</v>
      </c>
      <c r="DF256" s="372">
        <f t="shared" si="320"/>
        <v>0</v>
      </c>
      <c r="DG256" s="371">
        <f t="shared" si="321"/>
        <v>0</v>
      </c>
      <c r="DH256" s="372">
        <f t="shared" si="322"/>
        <v>0</v>
      </c>
      <c r="DI256" s="371">
        <f t="shared" si="323"/>
        <v>0</v>
      </c>
      <c r="DJ256" s="372">
        <f t="shared" si="324"/>
        <v>16</v>
      </c>
      <c r="DK256" s="371">
        <f t="shared" si="325"/>
        <v>16</v>
      </c>
      <c r="DL256" s="372">
        <f t="shared" si="326"/>
        <v>16</v>
      </c>
      <c r="DM256" s="371">
        <f t="shared" si="327"/>
        <v>16</v>
      </c>
      <c r="DN256" s="370">
        <f t="shared" si="328"/>
        <v>0</v>
      </c>
      <c r="DO256" s="371">
        <f t="shared" si="329"/>
        <v>0</v>
      </c>
      <c r="DP256" s="372">
        <f t="shared" si="330"/>
        <v>0</v>
      </c>
      <c r="DQ256" s="371">
        <f t="shared" si="331"/>
        <v>0</v>
      </c>
      <c r="DR256" s="372">
        <f t="shared" si="332"/>
        <v>0</v>
      </c>
      <c r="DS256" s="371">
        <f t="shared" si="333"/>
        <v>0</v>
      </c>
      <c r="DT256" s="372">
        <f t="shared" si="334"/>
        <v>0</v>
      </c>
      <c r="DU256" s="371">
        <f t="shared" si="335"/>
        <v>0</v>
      </c>
      <c r="DV256" s="372">
        <f t="shared" si="336"/>
        <v>0</v>
      </c>
      <c r="DW256" s="371">
        <f t="shared" si="337"/>
        <v>0</v>
      </c>
      <c r="DX256" s="372">
        <f t="shared" si="338"/>
        <v>794080.19277108426</v>
      </c>
      <c r="DY256" s="371">
        <f t="shared" si="339"/>
        <v>803261.49397590361</v>
      </c>
      <c r="DZ256" s="372">
        <f t="shared" si="340"/>
        <v>794080.19277108426</v>
      </c>
      <c r="EA256" s="371">
        <f t="shared" si="341"/>
        <v>803261.49397590361</v>
      </c>
    </row>
    <row r="257" spans="1:131">
      <c r="A257" s="453" t="s">
        <v>38</v>
      </c>
      <c r="B257" s="468" t="s">
        <v>481</v>
      </c>
      <c r="C257" s="469"/>
      <c r="D257" s="470">
        <v>366623</v>
      </c>
      <c r="E257" s="457">
        <v>13</v>
      </c>
      <c r="F257" s="419"/>
      <c r="G257" s="420"/>
      <c r="H257" s="419"/>
      <c r="I257" s="420"/>
      <c r="J257" s="419"/>
      <c r="K257" s="420"/>
      <c r="L257" s="419"/>
      <c r="M257" s="420"/>
      <c r="N257" s="419"/>
      <c r="O257" s="420"/>
      <c r="P257" s="419"/>
      <c r="Q257" s="420"/>
      <c r="R257" s="419"/>
      <c r="S257" s="420"/>
      <c r="T257" s="419"/>
      <c r="U257" s="420"/>
      <c r="V257" s="419"/>
      <c r="W257" s="420"/>
      <c r="X257" s="419"/>
      <c r="Y257" s="420"/>
      <c r="Z257" s="419"/>
      <c r="AA257" s="420"/>
      <c r="AB257" s="419"/>
      <c r="AC257" s="420"/>
      <c r="AD257" s="419"/>
      <c r="AE257" s="420"/>
      <c r="AF257" s="419"/>
      <c r="AG257" s="420"/>
      <c r="AH257" s="419"/>
      <c r="AI257" s="420"/>
      <c r="AJ257" s="419"/>
      <c r="AK257" s="420"/>
      <c r="AL257" s="419"/>
      <c r="AM257" s="420"/>
      <c r="AN257" s="419"/>
      <c r="AO257" s="420"/>
      <c r="AP257" s="419"/>
      <c r="AQ257" s="420"/>
      <c r="AR257" s="419"/>
      <c r="AS257" s="420"/>
      <c r="AT257" s="419"/>
      <c r="AU257" s="420"/>
      <c r="AV257" s="419">
        <v>8</v>
      </c>
      <c r="AW257" s="420">
        <v>8</v>
      </c>
      <c r="AX257" s="419">
        <v>0</v>
      </c>
      <c r="AY257" s="420"/>
      <c r="AZ257" s="419">
        <v>2</v>
      </c>
      <c r="BA257" s="421">
        <v>2</v>
      </c>
      <c r="BB257" s="422"/>
      <c r="BC257" s="420"/>
      <c r="BD257" s="419"/>
      <c r="BE257" s="420"/>
      <c r="BF257" s="419"/>
      <c r="BG257" s="420"/>
      <c r="BH257" s="419"/>
      <c r="BI257" s="420"/>
      <c r="BJ257" s="419"/>
      <c r="BK257" s="420"/>
      <c r="BL257" s="419">
        <v>565324</v>
      </c>
      <c r="BM257" s="423">
        <v>628424</v>
      </c>
      <c r="BN257" s="370">
        <f t="shared" si="276"/>
        <v>0</v>
      </c>
      <c r="BO257" s="371">
        <f t="shared" si="277"/>
        <v>0</v>
      </c>
      <c r="BP257" s="372">
        <f t="shared" si="278"/>
        <v>0</v>
      </c>
      <c r="BQ257" s="371">
        <f t="shared" si="279"/>
        <v>0</v>
      </c>
      <c r="BR257" s="372">
        <f t="shared" si="280"/>
        <v>0</v>
      </c>
      <c r="BS257" s="371">
        <f t="shared" si="281"/>
        <v>0</v>
      </c>
      <c r="BT257" s="372">
        <f t="shared" si="282"/>
        <v>0</v>
      </c>
      <c r="BU257" s="371">
        <f t="shared" si="283"/>
        <v>0</v>
      </c>
      <c r="BV257" s="372">
        <f t="shared" si="284"/>
        <v>0</v>
      </c>
      <c r="BW257" s="371">
        <f t="shared" si="285"/>
        <v>0</v>
      </c>
      <c r="BX257" s="372">
        <f t="shared" si="286"/>
        <v>104</v>
      </c>
      <c r="BY257" s="371">
        <f t="shared" si="287"/>
        <v>104</v>
      </c>
      <c r="BZ257" s="370">
        <f t="shared" si="288"/>
        <v>0</v>
      </c>
      <c r="CA257" s="371">
        <f t="shared" si="289"/>
        <v>0</v>
      </c>
      <c r="CB257" s="372">
        <f t="shared" si="290"/>
        <v>0</v>
      </c>
      <c r="CC257" s="371">
        <f t="shared" si="291"/>
        <v>0</v>
      </c>
      <c r="CD257" s="372">
        <f t="shared" si="292"/>
        <v>0</v>
      </c>
      <c r="CE257" s="371">
        <f t="shared" si="293"/>
        <v>0</v>
      </c>
      <c r="CF257" s="372">
        <f t="shared" si="294"/>
        <v>0</v>
      </c>
      <c r="CG257" s="371">
        <f t="shared" si="295"/>
        <v>0</v>
      </c>
      <c r="CH257" s="372">
        <f t="shared" si="296"/>
        <v>0</v>
      </c>
      <c r="CI257" s="371">
        <f t="shared" si="297"/>
        <v>0</v>
      </c>
      <c r="CJ257" s="372">
        <f t="shared" si="298"/>
        <v>5435.8076923076924</v>
      </c>
      <c r="CK257" s="371">
        <f t="shared" si="299"/>
        <v>6042.5384615384619</v>
      </c>
      <c r="CL257" s="370">
        <f t="shared" si="300"/>
        <v>0</v>
      </c>
      <c r="CM257" s="371">
        <f t="shared" si="301"/>
        <v>0</v>
      </c>
      <c r="CN257" s="372">
        <f t="shared" si="302"/>
        <v>0</v>
      </c>
      <c r="CO257" s="371">
        <f t="shared" si="303"/>
        <v>0</v>
      </c>
      <c r="CP257" s="372">
        <f t="shared" si="304"/>
        <v>0</v>
      </c>
      <c r="CQ257" s="371">
        <f t="shared" si="305"/>
        <v>0</v>
      </c>
      <c r="CR257" s="372">
        <f t="shared" si="306"/>
        <v>0</v>
      </c>
      <c r="CS257" s="371">
        <f t="shared" si="307"/>
        <v>0</v>
      </c>
      <c r="CT257" s="372">
        <f t="shared" si="308"/>
        <v>0</v>
      </c>
      <c r="CU257" s="371">
        <f t="shared" si="309"/>
        <v>0</v>
      </c>
      <c r="CV257" s="372">
        <f t="shared" si="310"/>
        <v>48922.269230769234</v>
      </c>
      <c r="CW257" s="371">
        <f t="shared" si="311"/>
        <v>54382.846153846156</v>
      </c>
      <c r="CX257" s="372">
        <f t="shared" si="312"/>
        <v>48922.269230769234</v>
      </c>
      <c r="CY257" s="371">
        <f t="shared" si="313"/>
        <v>54382.846153846149</v>
      </c>
      <c r="CZ257" s="370">
        <f t="shared" si="314"/>
        <v>0</v>
      </c>
      <c r="DA257" s="371">
        <f t="shared" si="315"/>
        <v>0</v>
      </c>
      <c r="DB257" s="372">
        <f t="shared" si="316"/>
        <v>0</v>
      </c>
      <c r="DC257" s="371">
        <f t="shared" si="317"/>
        <v>0</v>
      </c>
      <c r="DD257" s="372">
        <f t="shared" si="318"/>
        <v>0</v>
      </c>
      <c r="DE257" s="371">
        <f t="shared" si="319"/>
        <v>0</v>
      </c>
      <c r="DF257" s="372">
        <f t="shared" si="320"/>
        <v>0</v>
      </c>
      <c r="DG257" s="371">
        <f t="shared" si="321"/>
        <v>0</v>
      </c>
      <c r="DH257" s="372">
        <f t="shared" si="322"/>
        <v>0</v>
      </c>
      <c r="DI257" s="371">
        <f t="shared" si="323"/>
        <v>0</v>
      </c>
      <c r="DJ257" s="372">
        <f t="shared" si="324"/>
        <v>10</v>
      </c>
      <c r="DK257" s="371">
        <f t="shared" si="325"/>
        <v>10</v>
      </c>
      <c r="DL257" s="372">
        <f t="shared" si="326"/>
        <v>10</v>
      </c>
      <c r="DM257" s="371">
        <f t="shared" si="327"/>
        <v>10</v>
      </c>
      <c r="DN257" s="370">
        <f t="shared" si="328"/>
        <v>0</v>
      </c>
      <c r="DO257" s="371">
        <f t="shared" si="329"/>
        <v>0</v>
      </c>
      <c r="DP257" s="372">
        <f t="shared" si="330"/>
        <v>0</v>
      </c>
      <c r="DQ257" s="371">
        <f t="shared" si="331"/>
        <v>0</v>
      </c>
      <c r="DR257" s="372">
        <f t="shared" si="332"/>
        <v>0</v>
      </c>
      <c r="DS257" s="371">
        <f t="shared" si="333"/>
        <v>0</v>
      </c>
      <c r="DT257" s="372">
        <f t="shared" si="334"/>
        <v>0</v>
      </c>
      <c r="DU257" s="371">
        <f t="shared" si="335"/>
        <v>0</v>
      </c>
      <c r="DV257" s="372">
        <f t="shared" si="336"/>
        <v>0</v>
      </c>
      <c r="DW257" s="371">
        <f t="shared" si="337"/>
        <v>0</v>
      </c>
      <c r="DX257" s="372">
        <f t="shared" si="338"/>
        <v>489222.69230769237</v>
      </c>
      <c r="DY257" s="371">
        <f t="shared" si="339"/>
        <v>543828.4615384615</v>
      </c>
      <c r="DZ257" s="372">
        <f t="shared" si="340"/>
        <v>489222.69230769237</v>
      </c>
      <c r="EA257" s="371">
        <f t="shared" si="341"/>
        <v>543828.4615384615</v>
      </c>
    </row>
    <row r="258" spans="1:131">
      <c r="A258" s="453" t="s">
        <v>38</v>
      </c>
      <c r="B258" s="468" t="s">
        <v>482</v>
      </c>
      <c r="C258" s="469"/>
      <c r="D258" s="470">
        <v>407601</v>
      </c>
      <c r="E258" s="457">
        <v>13</v>
      </c>
      <c r="F258" s="419"/>
      <c r="G258" s="420"/>
      <c r="H258" s="419"/>
      <c r="I258" s="420"/>
      <c r="J258" s="419"/>
      <c r="K258" s="420"/>
      <c r="L258" s="419"/>
      <c r="M258" s="420"/>
      <c r="N258" s="419"/>
      <c r="O258" s="420"/>
      <c r="P258" s="419"/>
      <c r="Q258" s="420"/>
      <c r="R258" s="419"/>
      <c r="S258" s="420"/>
      <c r="T258" s="419"/>
      <c r="U258" s="420"/>
      <c r="V258" s="419"/>
      <c r="W258" s="420"/>
      <c r="X258" s="419"/>
      <c r="Y258" s="420"/>
      <c r="Z258" s="419"/>
      <c r="AA258" s="420"/>
      <c r="AB258" s="419"/>
      <c r="AC258" s="420"/>
      <c r="AD258" s="419"/>
      <c r="AE258" s="420"/>
      <c r="AF258" s="419"/>
      <c r="AG258" s="420"/>
      <c r="AH258" s="419"/>
      <c r="AI258" s="420"/>
      <c r="AJ258" s="419"/>
      <c r="AK258" s="420"/>
      <c r="AL258" s="419"/>
      <c r="AM258" s="420"/>
      <c r="AN258" s="419"/>
      <c r="AO258" s="420"/>
      <c r="AP258" s="419"/>
      <c r="AQ258" s="420"/>
      <c r="AR258" s="419"/>
      <c r="AS258" s="420"/>
      <c r="AT258" s="419"/>
      <c r="AU258" s="420"/>
      <c r="AV258" s="419">
        <v>6</v>
      </c>
      <c r="AW258" s="420">
        <v>7</v>
      </c>
      <c r="AX258" s="419">
        <v>0</v>
      </c>
      <c r="AY258" s="420"/>
      <c r="AZ258" s="419">
        <v>0</v>
      </c>
      <c r="BA258" s="421"/>
      <c r="BB258" s="422"/>
      <c r="BC258" s="420"/>
      <c r="BD258" s="419"/>
      <c r="BE258" s="420"/>
      <c r="BF258" s="419"/>
      <c r="BG258" s="420"/>
      <c r="BH258" s="419"/>
      <c r="BI258" s="420"/>
      <c r="BJ258" s="419"/>
      <c r="BK258" s="420"/>
      <c r="BL258" s="419">
        <v>314322</v>
      </c>
      <c r="BM258" s="423">
        <v>400609</v>
      </c>
      <c r="BN258" s="370">
        <f t="shared" si="276"/>
        <v>0</v>
      </c>
      <c r="BO258" s="371">
        <f t="shared" si="277"/>
        <v>0</v>
      </c>
      <c r="BP258" s="372">
        <f t="shared" si="278"/>
        <v>0</v>
      </c>
      <c r="BQ258" s="371">
        <f t="shared" si="279"/>
        <v>0</v>
      </c>
      <c r="BR258" s="372">
        <f t="shared" si="280"/>
        <v>0</v>
      </c>
      <c r="BS258" s="371">
        <f t="shared" si="281"/>
        <v>0</v>
      </c>
      <c r="BT258" s="372">
        <f t="shared" si="282"/>
        <v>0</v>
      </c>
      <c r="BU258" s="371">
        <f t="shared" si="283"/>
        <v>0</v>
      </c>
      <c r="BV258" s="372">
        <f t="shared" si="284"/>
        <v>0</v>
      </c>
      <c r="BW258" s="371">
        <f t="shared" si="285"/>
        <v>0</v>
      </c>
      <c r="BX258" s="372">
        <f t="shared" si="286"/>
        <v>60</v>
      </c>
      <c r="BY258" s="371">
        <f t="shared" si="287"/>
        <v>70</v>
      </c>
      <c r="BZ258" s="370">
        <f t="shared" si="288"/>
        <v>0</v>
      </c>
      <c r="CA258" s="371">
        <f t="shared" si="289"/>
        <v>0</v>
      </c>
      <c r="CB258" s="372">
        <f t="shared" si="290"/>
        <v>0</v>
      </c>
      <c r="CC258" s="371">
        <f t="shared" si="291"/>
        <v>0</v>
      </c>
      <c r="CD258" s="372">
        <f t="shared" si="292"/>
        <v>0</v>
      </c>
      <c r="CE258" s="371">
        <f t="shared" si="293"/>
        <v>0</v>
      </c>
      <c r="CF258" s="372">
        <f t="shared" si="294"/>
        <v>0</v>
      </c>
      <c r="CG258" s="371">
        <f t="shared" si="295"/>
        <v>0</v>
      </c>
      <c r="CH258" s="372">
        <f t="shared" si="296"/>
        <v>0</v>
      </c>
      <c r="CI258" s="371">
        <f t="shared" si="297"/>
        <v>0</v>
      </c>
      <c r="CJ258" s="372">
        <f t="shared" si="298"/>
        <v>5238.7</v>
      </c>
      <c r="CK258" s="371">
        <f t="shared" si="299"/>
        <v>5722.9857142857145</v>
      </c>
      <c r="CL258" s="370">
        <f t="shared" si="300"/>
        <v>0</v>
      </c>
      <c r="CM258" s="371">
        <f t="shared" si="301"/>
        <v>0</v>
      </c>
      <c r="CN258" s="372">
        <f t="shared" si="302"/>
        <v>0</v>
      </c>
      <c r="CO258" s="371">
        <f t="shared" si="303"/>
        <v>0</v>
      </c>
      <c r="CP258" s="372">
        <f t="shared" si="304"/>
        <v>0</v>
      </c>
      <c r="CQ258" s="371">
        <f t="shared" si="305"/>
        <v>0</v>
      </c>
      <c r="CR258" s="372">
        <f t="shared" si="306"/>
        <v>0</v>
      </c>
      <c r="CS258" s="371">
        <f t="shared" si="307"/>
        <v>0</v>
      </c>
      <c r="CT258" s="372">
        <f t="shared" si="308"/>
        <v>0</v>
      </c>
      <c r="CU258" s="371">
        <f t="shared" si="309"/>
        <v>0</v>
      </c>
      <c r="CV258" s="372">
        <f t="shared" si="310"/>
        <v>47148.299999999996</v>
      </c>
      <c r="CW258" s="371">
        <f t="shared" si="311"/>
        <v>51506.87142857143</v>
      </c>
      <c r="CX258" s="372">
        <f t="shared" si="312"/>
        <v>47148.299999999996</v>
      </c>
      <c r="CY258" s="371">
        <f t="shared" si="313"/>
        <v>51506.87142857143</v>
      </c>
      <c r="CZ258" s="370">
        <f t="shared" si="314"/>
        <v>0</v>
      </c>
      <c r="DA258" s="371">
        <f t="shared" si="315"/>
        <v>0</v>
      </c>
      <c r="DB258" s="372">
        <f t="shared" si="316"/>
        <v>0</v>
      </c>
      <c r="DC258" s="371">
        <f t="shared" si="317"/>
        <v>0</v>
      </c>
      <c r="DD258" s="372">
        <f t="shared" si="318"/>
        <v>0</v>
      </c>
      <c r="DE258" s="371">
        <f t="shared" si="319"/>
        <v>0</v>
      </c>
      <c r="DF258" s="372">
        <f t="shared" si="320"/>
        <v>0</v>
      </c>
      <c r="DG258" s="371">
        <f t="shared" si="321"/>
        <v>0</v>
      </c>
      <c r="DH258" s="372">
        <f t="shared" si="322"/>
        <v>0</v>
      </c>
      <c r="DI258" s="371">
        <f t="shared" si="323"/>
        <v>0</v>
      </c>
      <c r="DJ258" s="372">
        <f t="shared" si="324"/>
        <v>6</v>
      </c>
      <c r="DK258" s="371">
        <f t="shared" si="325"/>
        <v>7</v>
      </c>
      <c r="DL258" s="372">
        <f t="shared" si="326"/>
        <v>6</v>
      </c>
      <c r="DM258" s="371">
        <f t="shared" si="327"/>
        <v>7</v>
      </c>
      <c r="DN258" s="370">
        <f t="shared" si="328"/>
        <v>0</v>
      </c>
      <c r="DO258" s="371">
        <f t="shared" si="329"/>
        <v>0</v>
      </c>
      <c r="DP258" s="372">
        <f t="shared" si="330"/>
        <v>0</v>
      </c>
      <c r="DQ258" s="371">
        <f t="shared" si="331"/>
        <v>0</v>
      </c>
      <c r="DR258" s="372">
        <f t="shared" si="332"/>
        <v>0</v>
      </c>
      <c r="DS258" s="371">
        <f t="shared" si="333"/>
        <v>0</v>
      </c>
      <c r="DT258" s="372">
        <f t="shared" si="334"/>
        <v>0</v>
      </c>
      <c r="DU258" s="371">
        <f t="shared" si="335"/>
        <v>0</v>
      </c>
      <c r="DV258" s="372">
        <f t="shared" si="336"/>
        <v>0</v>
      </c>
      <c r="DW258" s="371">
        <f t="shared" si="337"/>
        <v>0</v>
      </c>
      <c r="DX258" s="372">
        <f t="shared" si="338"/>
        <v>282889.8</v>
      </c>
      <c r="DY258" s="371">
        <f t="shared" si="339"/>
        <v>360548.10000000003</v>
      </c>
      <c r="DZ258" s="372">
        <f t="shared" si="340"/>
        <v>282889.8</v>
      </c>
      <c r="EA258" s="371">
        <f t="shared" si="341"/>
        <v>360548.10000000003</v>
      </c>
    </row>
    <row r="259" spans="1:131">
      <c r="A259" s="453" t="s">
        <v>38</v>
      </c>
      <c r="B259" s="468" t="s">
        <v>483</v>
      </c>
      <c r="C259" s="469"/>
      <c r="D259" s="470">
        <v>364627</v>
      </c>
      <c r="E259" s="457">
        <v>13</v>
      </c>
      <c r="F259" s="419"/>
      <c r="G259" s="420"/>
      <c r="H259" s="419"/>
      <c r="I259" s="420"/>
      <c r="J259" s="419"/>
      <c r="K259" s="420"/>
      <c r="L259" s="419"/>
      <c r="M259" s="420"/>
      <c r="N259" s="419"/>
      <c r="O259" s="420"/>
      <c r="P259" s="419"/>
      <c r="Q259" s="420"/>
      <c r="R259" s="419"/>
      <c r="S259" s="420"/>
      <c r="T259" s="419"/>
      <c r="U259" s="420"/>
      <c r="V259" s="419"/>
      <c r="W259" s="420"/>
      <c r="X259" s="419"/>
      <c r="Y259" s="420"/>
      <c r="Z259" s="419"/>
      <c r="AA259" s="420"/>
      <c r="AB259" s="419"/>
      <c r="AC259" s="420"/>
      <c r="AD259" s="419"/>
      <c r="AE259" s="420"/>
      <c r="AF259" s="419"/>
      <c r="AG259" s="420"/>
      <c r="AH259" s="419"/>
      <c r="AI259" s="420"/>
      <c r="AJ259" s="419"/>
      <c r="AK259" s="420"/>
      <c r="AL259" s="419"/>
      <c r="AM259" s="420"/>
      <c r="AN259" s="419"/>
      <c r="AO259" s="420"/>
      <c r="AP259" s="419"/>
      <c r="AQ259" s="420"/>
      <c r="AR259" s="419"/>
      <c r="AS259" s="420"/>
      <c r="AT259" s="419"/>
      <c r="AU259" s="420"/>
      <c r="AV259" s="419">
        <v>11</v>
      </c>
      <c r="AW259" s="420">
        <v>10</v>
      </c>
      <c r="AX259" s="419">
        <v>0</v>
      </c>
      <c r="AY259" s="420"/>
      <c r="AZ259" s="419">
        <v>10</v>
      </c>
      <c r="BA259" s="421">
        <v>9</v>
      </c>
      <c r="BB259" s="422"/>
      <c r="BC259" s="420"/>
      <c r="BD259" s="419"/>
      <c r="BE259" s="420"/>
      <c r="BF259" s="419"/>
      <c r="BG259" s="420"/>
      <c r="BH259" s="419"/>
      <c r="BI259" s="420"/>
      <c r="BJ259" s="419"/>
      <c r="BK259" s="420"/>
      <c r="BL259" s="419">
        <v>1113266</v>
      </c>
      <c r="BM259" s="423">
        <v>1046522</v>
      </c>
      <c r="BN259" s="370">
        <f t="shared" si="276"/>
        <v>0</v>
      </c>
      <c r="BO259" s="371">
        <f t="shared" si="277"/>
        <v>0</v>
      </c>
      <c r="BP259" s="372">
        <f t="shared" si="278"/>
        <v>0</v>
      </c>
      <c r="BQ259" s="371">
        <f t="shared" si="279"/>
        <v>0</v>
      </c>
      <c r="BR259" s="372">
        <f t="shared" si="280"/>
        <v>0</v>
      </c>
      <c r="BS259" s="371">
        <f t="shared" si="281"/>
        <v>0</v>
      </c>
      <c r="BT259" s="372">
        <f t="shared" si="282"/>
        <v>0</v>
      </c>
      <c r="BU259" s="371">
        <f t="shared" si="283"/>
        <v>0</v>
      </c>
      <c r="BV259" s="372">
        <f t="shared" si="284"/>
        <v>0</v>
      </c>
      <c r="BW259" s="371">
        <f t="shared" si="285"/>
        <v>0</v>
      </c>
      <c r="BX259" s="372">
        <f t="shared" si="286"/>
        <v>230</v>
      </c>
      <c r="BY259" s="371">
        <f t="shared" si="287"/>
        <v>208</v>
      </c>
      <c r="BZ259" s="370">
        <f t="shared" si="288"/>
        <v>0</v>
      </c>
      <c r="CA259" s="371">
        <f t="shared" si="289"/>
        <v>0</v>
      </c>
      <c r="CB259" s="372">
        <f t="shared" si="290"/>
        <v>0</v>
      </c>
      <c r="CC259" s="371">
        <f t="shared" si="291"/>
        <v>0</v>
      </c>
      <c r="CD259" s="372">
        <f t="shared" si="292"/>
        <v>0</v>
      </c>
      <c r="CE259" s="371">
        <f t="shared" si="293"/>
        <v>0</v>
      </c>
      <c r="CF259" s="372">
        <f t="shared" si="294"/>
        <v>0</v>
      </c>
      <c r="CG259" s="371">
        <f t="shared" si="295"/>
        <v>0</v>
      </c>
      <c r="CH259" s="372">
        <f t="shared" si="296"/>
        <v>0</v>
      </c>
      <c r="CI259" s="371">
        <f t="shared" si="297"/>
        <v>0</v>
      </c>
      <c r="CJ259" s="372">
        <f t="shared" si="298"/>
        <v>4840.2869565217388</v>
      </c>
      <c r="CK259" s="371">
        <f t="shared" si="299"/>
        <v>5031.3557692307695</v>
      </c>
      <c r="CL259" s="370">
        <f t="shared" si="300"/>
        <v>0</v>
      </c>
      <c r="CM259" s="371">
        <f t="shared" si="301"/>
        <v>0</v>
      </c>
      <c r="CN259" s="372">
        <f t="shared" si="302"/>
        <v>0</v>
      </c>
      <c r="CO259" s="371">
        <f t="shared" si="303"/>
        <v>0</v>
      </c>
      <c r="CP259" s="372">
        <f t="shared" si="304"/>
        <v>0</v>
      </c>
      <c r="CQ259" s="371">
        <f t="shared" si="305"/>
        <v>0</v>
      </c>
      <c r="CR259" s="372">
        <f t="shared" si="306"/>
        <v>0</v>
      </c>
      <c r="CS259" s="371">
        <f t="shared" si="307"/>
        <v>0</v>
      </c>
      <c r="CT259" s="372">
        <f t="shared" si="308"/>
        <v>0</v>
      </c>
      <c r="CU259" s="371">
        <f t="shared" si="309"/>
        <v>0</v>
      </c>
      <c r="CV259" s="372">
        <f t="shared" si="310"/>
        <v>43562.582608695651</v>
      </c>
      <c r="CW259" s="371">
        <f t="shared" si="311"/>
        <v>45282.201923076922</v>
      </c>
      <c r="CX259" s="372">
        <f t="shared" si="312"/>
        <v>43562.582608695651</v>
      </c>
      <c r="CY259" s="371">
        <f t="shared" si="313"/>
        <v>45282.201923076922</v>
      </c>
      <c r="CZ259" s="370">
        <f t="shared" si="314"/>
        <v>0</v>
      </c>
      <c r="DA259" s="371">
        <f t="shared" si="315"/>
        <v>0</v>
      </c>
      <c r="DB259" s="372">
        <f t="shared" si="316"/>
        <v>0</v>
      </c>
      <c r="DC259" s="371">
        <f t="shared" si="317"/>
        <v>0</v>
      </c>
      <c r="DD259" s="372">
        <f t="shared" si="318"/>
        <v>0</v>
      </c>
      <c r="DE259" s="371">
        <f t="shared" si="319"/>
        <v>0</v>
      </c>
      <c r="DF259" s="372">
        <f t="shared" si="320"/>
        <v>0</v>
      </c>
      <c r="DG259" s="371">
        <f t="shared" si="321"/>
        <v>0</v>
      </c>
      <c r="DH259" s="372">
        <f t="shared" si="322"/>
        <v>0</v>
      </c>
      <c r="DI259" s="371">
        <f t="shared" si="323"/>
        <v>0</v>
      </c>
      <c r="DJ259" s="372">
        <f t="shared" si="324"/>
        <v>21</v>
      </c>
      <c r="DK259" s="371">
        <f t="shared" si="325"/>
        <v>19</v>
      </c>
      <c r="DL259" s="372">
        <f t="shared" si="326"/>
        <v>21</v>
      </c>
      <c r="DM259" s="371">
        <f t="shared" si="327"/>
        <v>19</v>
      </c>
      <c r="DN259" s="370">
        <f t="shared" si="328"/>
        <v>0</v>
      </c>
      <c r="DO259" s="371">
        <f t="shared" si="329"/>
        <v>0</v>
      </c>
      <c r="DP259" s="372">
        <f t="shared" si="330"/>
        <v>0</v>
      </c>
      <c r="DQ259" s="371">
        <f t="shared" si="331"/>
        <v>0</v>
      </c>
      <c r="DR259" s="372">
        <f t="shared" si="332"/>
        <v>0</v>
      </c>
      <c r="DS259" s="371">
        <f t="shared" si="333"/>
        <v>0</v>
      </c>
      <c r="DT259" s="372">
        <f t="shared" si="334"/>
        <v>0</v>
      </c>
      <c r="DU259" s="371">
        <f t="shared" si="335"/>
        <v>0</v>
      </c>
      <c r="DV259" s="372">
        <f t="shared" si="336"/>
        <v>0</v>
      </c>
      <c r="DW259" s="371">
        <f t="shared" si="337"/>
        <v>0</v>
      </c>
      <c r="DX259" s="372">
        <f t="shared" si="338"/>
        <v>914814.23478260869</v>
      </c>
      <c r="DY259" s="371">
        <f t="shared" si="339"/>
        <v>860361.8365384615</v>
      </c>
      <c r="DZ259" s="372">
        <f t="shared" si="340"/>
        <v>914814.23478260869</v>
      </c>
      <c r="EA259" s="371">
        <f t="shared" si="341"/>
        <v>860361.8365384615</v>
      </c>
    </row>
    <row r="260" spans="1:131">
      <c r="A260" s="453" t="s">
        <v>38</v>
      </c>
      <c r="B260" s="468" t="s">
        <v>484</v>
      </c>
      <c r="C260" s="469"/>
      <c r="D260" s="470">
        <v>206905</v>
      </c>
      <c r="E260" s="457">
        <v>13</v>
      </c>
      <c r="F260" s="419"/>
      <c r="G260" s="420"/>
      <c r="H260" s="419"/>
      <c r="I260" s="420"/>
      <c r="J260" s="419"/>
      <c r="K260" s="420"/>
      <c r="L260" s="419"/>
      <c r="M260" s="420"/>
      <c r="N260" s="419"/>
      <c r="O260" s="420"/>
      <c r="P260" s="419"/>
      <c r="Q260" s="420"/>
      <c r="R260" s="419"/>
      <c r="S260" s="420"/>
      <c r="T260" s="419"/>
      <c r="U260" s="420"/>
      <c r="V260" s="419"/>
      <c r="W260" s="420"/>
      <c r="X260" s="419"/>
      <c r="Y260" s="420"/>
      <c r="Z260" s="419"/>
      <c r="AA260" s="420"/>
      <c r="AB260" s="419"/>
      <c r="AC260" s="420"/>
      <c r="AD260" s="419"/>
      <c r="AE260" s="420"/>
      <c r="AF260" s="419"/>
      <c r="AG260" s="420"/>
      <c r="AH260" s="419"/>
      <c r="AI260" s="420"/>
      <c r="AJ260" s="419"/>
      <c r="AK260" s="420"/>
      <c r="AL260" s="419"/>
      <c r="AM260" s="420"/>
      <c r="AN260" s="419"/>
      <c r="AO260" s="420"/>
      <c r="AP260" s="419"/>
      <c r="AQ260" s="420"/>
      <c r="AR260" s="419"/>
      <c r="AS260" s="420"/>
      <c r="AT260" s="419"/>
      <c r="AU260" s="420"/>
      <c r="AV260" s="419">
        <v>8</v>
      </c>
      <c r="AW260" s="420">
        <v>8</v>
      </c>
      <c r="AX260" s="419">
        <v>0</v>
      </c>
      <c r="AY260" s="420"/>
      <c r="AZ260" s="419">
        <v>3</v>
      </c>
      <c r="BA260" s="421">
        <v>3</v>
      </c>
      <c r="BB260" s="422"/>
      <c r="BC260" s="420"/>
      <c r="BD260" s="419"/>
      <c r="BE260" s="420"/>
      <c r="BF260" s="419"/>
      <c r="BG260" s="420"/>
      <c r="BH260" s="419"/>
      <c r="BI260" s="420"/>
      <c r="BJ260" s="419"/>
      <c r="BK260" s="420"/>
      <c r="BL260" s="419">
        <v>539500</v>
      </c>
      <c r="BM260" s="423">
        <v>544084</v>
      </c>
      <c r="BN260" s="370">
        <f t="shared" si="276"/>
        <v>0</v>
      </c>
      <c r="BO260" s="371">
        <f t="shared" si="277"/>
        <v>0</v>
      </c>
      <c r="BP260" s="372">
        <f t="shared" si="278"/>
        <v>0</v>
      </c>
      <c r="BQ260" s="371">
        <f t="shared" si="279"/>
        <v>0</v>
      </c>
      <c r="BR260" s="372">
        <f t="shared" si="280"/>
        <v>0</v>
      </c>
      <c r="BS260" s="371">
        <f t="shared" si="281"/>
        <v>0</v>
      </c>
      <c r="BT260" s="372">
        <f t="shared" si="282"/>
        <v>0</v>
      </c>
      <c r="BU260" s="371">
        <f t="shared" si="283"/>
        <v>0</v>
      </c>
      <c r="BV260" s="372">
        <f t="shared" si="284"/>
        <v>0</v>
      </c>
      <c r="BW260" s="371">
        <f t="shared" si="285"/>
        <v>0</v>
      </c>
      <c r="BX260" s="372">
        <f t="shared" si="286"/>
        <v>116</v>
      </c>
      <c r="BY260" s="371">
        <f t="shared" si="287"/>
        <v>116</v>
      </c>
      <c r="BZ260" s="370">
        <f t="shared" si="288"/>
        <v>0</v>
      </c>
      <c r="CA260" s="371">
        <f t="shared" si="289"/>
        <v>0</v>
      </c>
      <c r="CB260" s="372">
        <f t="shared" si="290"/>
        <v>0</v>
      </c>
      <c r="CC260" s="371">
        <f t="shared" si="291"/>
        <v>0</v>
      </c>
      <c r="CD260" s="372">
        <f t="shared" si="292"/>
        <v>0</v>
      </c>
      <c r="CE260" s="371">
        <f t="shared" si="293"/>
        <v>0</v>
      </c>
      <c r="CF260" s="372">
        <f t="shared" si="294"/>
        <v>0</v>
      </c>
      <c r="CG260" s="371">
        <f t="shared" si="295"/>
        <v>0</v>
      </c>
      <c r="CH260" s="372">
        <f t="shared" si="296"/>
        <v>0</v>
      </c>
      <c r="CI260" s="371">
        <f t="shared" si="297"/>
        <v>0</v>
      </c>
      <c r="CJ260" s="372">
        <f t="shared" si="298"/>
        <v>4650.8620689655172</v>
      </c>
      <c r="CK260" s="371">
        <f t="shared" si="299"/>
        <v>4690.3793103448279</v>
      </c>
      <c r="CL260" s="370">
        <f t="shared" si="300"/>
        <v>0</v>
      </c>
      <c r="CM260" s="371">
        <f t="shared" si="301"/>
        <v>0</v>
      </c>
      <c r="CN260" s="372">
        <f t="shared" si="302"/>
        <v>0</v>
      </c>
      <c r="CO260" s="371">
        <f t="shared" si="303"/>
        <v>0</v>
      </c>
      <c r="CP260" s="372">
        <f t="shared" si="304"/>
        <v>0</v>
      </c>
      <c r="CQ260" s="371">
        <f t="shared" si="305"/>
        <v>0</v>
      </c>
      <c r="CR260" s="372">
        <f t="shared" si="306"/>
        <v>0</v>
      </c>
      <c r="CS260" s="371">
        <f t="shared" si="307"/>
        <v>0</v>
      </c>
      <c r="CT260" s="372">
        <f t="shared" si="308"/>
        <v>0</v>
      </c>
      <c r="CU260" s="371">
        <f t="shared" si="309"/>
        <v>0</v>
      </c>
      <c r="CV260" s="372">
        <f t="shared" si="310"/>
        <v>41857.758620689652</v>
      </c>
      <c r="CW260" s="371">
        <f t="shared" si="311"/>
        <v>42213.413793103449</v>
      </c>
      <c r="CX260" s="372">
        <f t="shared" si="312"/>
        <v>41857.758620689652</v>
      </c>
      <c r="CY260" s="371">
        <f t="shared" si="313"/>
        <v>42213.413793103449</v>
      </c>
      <c r="CZ260" s="370">
        <f t="shared" si="314"/>
        <v>0</v>
      </c>
      <c r="DA260" s="371">
        <f t="shared" si="315"/>
        <v>0</v>
      </c>
      <c r="DB260" s="372">
        <f t="shared" si="316"/>
        <v>0</v>
      </c>
      <c r="DC260" s="371">
        <f t="shared" si="317"/>
        <v>0</v>
      </c>
      <c r="DD260" s="372">
        <f t="shared" si="318"/>
        <v>0</v>
      </c>
      <c r="DE260" s="371">
        <f t="shared" si="319"/>
        <v>0</v>
      </c>
      <c r="DF260" s="372">
        <f t="shared" si="320"/>
        <v>0</v>
      </c>
      <c r="DG260" s="371">
        <f t="shared" si="321"/>
        <v>0</v>
      </c>
      <c r="DH260" s="372">
        <f t="shared" si="322"/>
        <v>0</v>
      </c>
      <c r="DI260" s="371">
        <f t="shared" si="323"/>
        <v>0</v>
      </c>
      <c r="DJ260" s="372">
        <f t="shared" si="324"/>
        <v>11</v>
      </c>
      <c r="DK260" s="371">
        <f t="shared" si="325"/>
        <v>11</v>
      </c>
      <c r="DL260" s="372">
        <f t="shared" si="326"/>
        <v>11</v>
      </c>
      <c r="DM260" s="371">
        <f t="shared" si="327"/>
        <v>11</v>
      </c>
      <c r="DN260" s="370">
        <f t="shared" si="328"/>
        <v>0</v>
      </c>
      <c r="DO260" s="371">
        <f t="shared" si="329"/>
        <v>0</v>
      </c>
      <c r="DP260" s="372">
        <f t="shared" si="330"/>
        <v>0</v>
      </c>
      <c r="DQ260" s="371">
        <f t="shared" si="331"/>
        <v>0</v>
      </c>
      <c r="DR260" s="372">
        <f t="shared" si="332"/>
        <v>0</v>
      </c>
      <c r="DS260" s="371">
        <f t="shared" si="333"/>
        <v>0</v>
      </c>
      <c r="DT260" s="372">
        <f t="shared" si="334"/>
        <v>0</v>
      </c>
      <c r="DU260" s="371">
        <f t="shared" si="335"/>
        <v>0</v>
      </c>
      <c r="DV260" s="372">
        <f t="shared" si="336"/>
        <v>0</v>
      </c>
      <c r="DW260" s="371">
        <f t="shared" si="337"/>
        <v>0</v>
      </c>
      <c r="DX260" s="372">
        <f t="shared" si="338"/>
        <v>460435.3448275862</v>
      </c>
      <c r="DY260" s="371">
        <f t="shared" si="339"/>
        <v>464347.55172413797</v>
      </c>
      <c r="DZ260" s="372">
        <f t="shared" si="340"/>
        <v>460435.3448275862</v>
      </c>
      <c r="EA260" s="371">
        <f t="shared" si="341"/>
        <v>464347.55172413797</v>
      </c>
    </row>
    <row r="261" spans="1:131">
      <c r="A261" s="453" t="s">
        <v>38</v>
      </c>
      <c r="B261" s="468" t="s">
        <v>485</v>
      </c>
      <c r="C261" s="469"/>
      <c r="D261" s="470">
        <v>250993</v>
      </c>
      <c r="E261" s="457">
        <v>13</v>
      </c>
      <c r="F261" s="419"/>
      <c r="G261" s="420"/>
      <c r="H261" s="419"/>
      <c r="I261" s="420"/>
      <c r="J261" s="419"/>
      <c r="K261" s="420"/>
      <c r="L261" s="419"/>
      <c r="M261" s="420"/>
      <c r="N261" s="419"/>
      <c r="O261" s="420"/>
      <c r="P261" s="419"/>
      <c r="Q261" s="420"/>
      <c r="R261" s="419"/>
      <c r="S261" s="420"/>
      <c r="T261" s="419"/>
      <c r="U261" s="420"/>
      <c r="V261" s="419"/>
      <c r="W261" s="420"/>
      <c r="X261" s="419"/>
      <c r="Y261" s="420"/>
      <c r="Z261" s="419"/>
      <c r="AA261" s="420"/>
      <c r="AB261" s="419"/>
      <c r="AC261" s="420"/>
      <c r="AD261" s="419"/>
      <c r="AE261" s="420"/>
      <c r="AF261" s="419"/>
      <c r="AG261" s="420"/>
      <c r="AH261" s="419"/>
      <c r="AI261" s="420"/>
      <c r="AJ261" s="419"/>
      <c r="AK261" s="420"/>
      <c r="AL261" s="419"/>
      <c r="AM261" s="420"/>
      <c r="AN261" s="419"/>
      <c r="AO261" s="420"/>
      <c r="AP261" s="419"/>
      <c r="AQ261" s="420"/>
      <c r="AR261" s="419"/>
      <c r="AS261" s="420"/>
      <c r="AT261" s="419"/>
      <c r="AU261" s="420"/>
      <c r="AV261" s="419">
        <v>17</v>
      </c>
      <c r="AW261" s="420">
        <v>16</v>
      </c>
      <c r="AX261" s="419">
        <v>1</v>
      </c>
      <c r="AY261" s="420">
        <v>1</v>
      </c>
      <c r="AZ261" s="419">
        <v>3</v>
      </c>
      <c r="BA261" s="421">
        <v>4</v>
      </c>
      <c r="BB261" s="422"/>
      <c r="BC261" s="420"/>
      <c r="BD261" s="419"/>
      <c r="BE261" s="420"/>
      <c r="BF261" s="419"/>
      <c r="BG261" s="420"/>
      <c r="BH261" s="419"/>
      <c r="BI261" s="420"/>
      <c r="BJ261" s="419"/>
      <c r="BK261" s="420"/>
      <c r="BL261" s="419">
        <v>1135626</v>
      </c>
      <c r="BM261" s="423">
        <v>1143362.44</v>
      </c>
      <c r="BN261" s="370">
        <f t="shared" si="276"/>
        <v>0</v>
      </c>
      <c r="BO261" s="371">
        <f t="shared" si="277"/>
        <v>0</v>
      </c>
      <c r="BP261" s="372">
        <f t="shared" si="278"/>
        <v>0</v>
      </c>
      <c r="BQ261" s="371">
        <f t="shared" si="279"/>
        <v>0</v>
      </c>
      <c r="BR261" s="372">
        <f t="shared" si="280"/>
        <v>0</v>
      </c>
      <c r="BS261" s="371">
        <f t="shared" si="281"/>
        <v>0</v>
      </c>
      <c r="BT261" s="372">
        <f t="shared" si="282"/>
        <v>0</v>
      </c>
      <c r="BU261" s="371">
        <f t="shared" si="283"/>
        <v>0</v>
      </c>
      <c r="BV261" s="372">
        <f t="shared" si="284"/>
        <v>0</v>
      </c>
      <c r="BW261" s="371">
        <f t="shared" si="285"/>
        <v>0</v>
      </c>
      <c r="BX261" s="372">
        <f t="shared" si="286"/>
        <v>217</v>
      </c>
      <c r="BY261" s="371">
        <f t="shared" si="287"/>
        <v>219</v>
      </c>
      <c r="BZ261" s="370">
        <f t="shared" si="288"/>
        <v>0</v>
      </c>
      <c r="CA261" s="371">
        <f t="shared" si="289"/>
        <v>0</v>
      </c>
      <c r="CB261" s="372">
        <f t="shared" si="290"/>
        <v>0</v>
      </c>
      <c r="CC261" s="371">
        <f t="shared" si="291"/>
        <v>0</v>
      </c>
      <c r="CD261" s="372">
        <f t="shared" si="292"/>
        <v>0</v>
      </c>
      <c r="CE261" s="371">
        <f t="shared" si="293"/>
        <v>0</v>
      </c>
      <c r="CF261" s="372">
        <f t="shared" si="294"/>
        <v>0</v>
      </c>
      <c r="CG261" s="371">
        <f t="shared" si="295"/>
        <v>0</v>
      </c>
      <c r="CH261" s="372">
        <f t="shared" si="296"/>
        <v>0</v>
      </c>
      <c r="CI261" s="371">
        <f t="shared" si="297"/>
        <v>0</v>
      </c>
      <c r="CJ261" s="372">
        <f t="shared" si="298"/>
        <v>5233.2995391705072</v>
      </c>
      <c r="CK261" s="371">
        <f t="shared" si="299"/>
        <v>5220.8330593607307</v>
      </c>
      <c r="CL261" s="370">
        <f t="shared" si="300"/>
        <v>0</v>
      </c>
      <c r="CM261" s="371">
        <f t="shared" si="301"/>
        <v>0</v>
      </c>
      <c r="CN261" s="372">
        <f t="shared" si="302"/>
        <v>0</v>
      </c>
      <c r="CO261" s="371">
        <f t="shared" si="303"/>
        <v>0</v>
      </c>
      <c r="CP261" s="372">
        <f t="shared" si="304"/>
        <v>0</v>
      </c>
      <c r="CQ261" s="371">
        <f t="shared" si="305"/>
        <v>0</v>
      </c>
      <c r="CR261" s="372">
        <f t="shared" si="306"/>
        <v>0</v>
      </c>
      <c r="CS261" s="371">
        <f t="shared" si="307"/>
        <v>0</v>
      </c>
      <c r="CT261" s="372">
        <f t="shared" si="308"/>
        <v>0</v>
      </c>
      <c r="CU261" s="371">
        <f t="shared" si="309"/>
        <v>0</v>
      </c>
      <c r="CV261" s="372">
        <f t="shared" si="310"/>
        <v>47099.695852534562</v>
      </c>
      <c r="CW261" s="371">
        <f t="shared" si="311"/>
        <v>46987.497534246577</v>
      </c>
      <c r="CX261" s="372">
        <f t="shared" si="312"/>
        <v>47099.695852534562</v>
      </c>
      <c r="CY261" s="371">
        <f t="shared" si="313"/>
        <v>46987.497534246577</v>
      </c>
      <c r="CZ261" s="370">
        <f t="shared" si="314"/>
        <v>0</v>
      </c>
      <c r="DA261" s="371">
        <f t="shared" si="315"/>
        <v>0</v>
      </c>
      <c r="DB261" s="372">
        <f t="shared" si="316"/>
        <v>0</v>
      </c>
      <c r="DC261" s="371">
        <f t="shared" si="317"/>
        <v>0</v>
      </c>
      <c r="DD261" s="372">
        <f t="shared" si="318"/>
        <v>0</v>
      </c>
      <c r="DE261" s="371">
        <f t="shared" si="319"/>
        <v>0</v>
      </c>
      <c r="DF261" s="372">
        <f t="shared" si="320"/>
        <v>0</v>
      </c>
      <c r="DG261" s="371">
        <f t="shared" si="321"/>
        <v>0</v>
      </c>
      <c r="DH261" s="372">
        <f t="shared" si="322"/>
        <v>0</v>
      </c>
      <c r="DI261" s="371">
        <f t="shared" si="323"/>
        <v>0</v>
      </c>
      <c r="DJ261" s="372">
        <f t="shared" si="324"/>
        <v>21</v>
      </c>
      <c r="DK261" s="371">
        <f t="shared" si="325"/>
        <v>21</v>
      </c>
      <c r="DL261" s="372">
        <f t="shared" si="326"/>
        <v>21</v>
      </c>
      <c r="DM261" s="371">
        <f t="shared" si="327"/>
        <v>21</v>
      </c>
      <c r="DN261" s="370">
        <f t="shared" si="328"/>
        <v>0</v>
      </c>
      <c r="DO261" s="371">
        <f t="shared" si="329"/>
        <v>0</v>
      </c>
      <c r="DP261" s="372">
        <f t="shared" si="330"/>
        <v>0</v>
      </c>
      <c r="DQ261" s="371">
        <f t="shared" si="331"/>
        <v>0</v>
      </c>
      <c r="DR261" s="372">
        <f t="shared" si="332"/>
        <v>0</v>
      </c>
      <c r="DS261" s="371">
        <f t="shared" si="333"/>
        <v>0</v>
      </c>
      <c r="DT261" s="372">
        <f t="shared" si="334"/>
        <v>0</v>
      </c>
      <c r="DU261" s="371">
        <f t="shared" si="335"/>
        <v>0</v>
      </c>
      <c r="DV261" s="372">
        <f t="shared" si="336"/>
        <v>0</v>
      </c>
      <c r="DW261" s="371">
        <f t="shared" si="337"/>
        <v>0</v>
      </c>
      <c r="DX261" s="372">
        <f t="shared" si="338"/>
        <v>989093.61290322582</v>
      </c>
      <c r="DY261" s="371">
        <f t="shared" si="339"/>
        <v>986737.44821917813</v>
      </c>
      <c r="DZ261" s="372">
        <f t="shared" si="340"/>
        <v>989093.61290322582</v>
      </c>
      <c r="EA261" s="371">
        <f t="shared" si="341"/>
        <v>986737.44821917813</v>
      </c>
    </row>
    <row r="262" spans="1:131">
      <c r="A262" s="453" t="s">
        <v>38</v>
      </c>
      <c r="B262" s="468" t="s">
        <v>486</v>
      </c>
      <c r="C262" s="469"/>
      <c r="D262" s="470">
        <v>365198</v>
      </c>
      <c r="E262" s="457">
        <v>13</v>
      </c>
      <c r="F262" s="419"/>
      <c r="G262" s="420"/>
      <c r="H262" s="419"/>
      <c r="I262" s="420"/>
      <c r="J262" s="419"/>
      <c r="K262" s="420"/>
      <c r="L262" s="419"/>
      <c r="M262" s="420"/>
      <c r="N262" s="419"/>
      <c r="O262" s="420"/>
      <c r="P262" s="419"/>
      <c r="Q262" s="420"/>
      <c r="R262" s="419"/>
      <c r="S262" s="420"/>
      <c r="T262" s="419"/>
      <c r="U262" s="420"/>
      <c r="V262" s="419"/>
      <c r="W262" s="420"/>
      <c r="X262" s="419"/>
      <c r="Y262" s="420"/>
      <c r="Z262" s="419"/>
      <c r="AA262" s="420"/>
      <c r="AB262" s="419"/>
      <c r="AC262" s="420"/>
      <c r="AD262" s="419"/>
      <c r="AE262" s="420"/>
      <c r="AF262" s="419"/>
      <c r="AG262" s="420"/>
      <c r="AH262" s="419"/>
      <c r="AI262" s="420"/>
      <c r="AJ262" s="419"/>
      <c r="AK262" s="420"/>
      <c r="AL262" s="419"/>
      <c r="AM262" s="420"/>
      <c r="AN262" s="419"/>
      <c r="AO262" s="420"/>
      <c r="AP262" s="419"/>
      <c r="AQ262" s="420"/>
      <c r="AR262" s="419"/>
      <c r="AS262" s="420"/>
      <c r="AT262" s="419"/>
      <c r="AU262" s="420"/>
      <c r="AV262" s="419">
        <v>5</v>
      </c>
      <c r="AW262" s="420">
        <v>1</v>
      </c>
      <c r="AX262" s="419">
        <v>0</v>
      </c>
      <c r="AY262" s="420">
        <v>25</v>
      </c>
      <c r="AZ262" s="419">
        <v>21</v>
      </c>
      <c r="BA262" s="421">
        <v>1</v>
      </c>
      <c r="BB262" s="422"/>
      <c r="BC262" s="420"/>
      <c r="BD262" s="419"/>
      <c r="BE262" s="420"/>
      <c r="BF262" s="419"/>
      <c r="BG262" s="420"/>
      <c r="BH262" s="419"/>
      <c r="BI262" s="420"/>
      <c r="BJ262" s="419"/>
      <c r="BK262" s="420"/>
      <c r="BL262" s="419">
        <v>1467723</v>
      </c>
      <c r="BM262" s="423">
        <v>1564584</v>
      </c>
      <c r="BN262" s="370">
        <f t="shared" si="276"/>
        <v>0</v>
      </c>
      <c r="BO262" s="371">
        <f t="shared" si="277"/>
        <v>0</v>
      </c>
      <c r="BP262" s="372">
        <f t="shared" si="278"/>
        <v>0</v>
      </c>
      <c r="BQ262" s="371">
        <f t="shared" si="279"/>
        <v>0</v>
      </c>
      <c r="BR262" s="372">
        <f t="shared" si="280"/>
        <v>0</v>
      </c>
      <c r="BS262" s="371">
        <f t="shared" si="281"/>
        <v>0</v>
      </c>
      <c r="BT262" s="372">
        <f t="shared" si="282"/>
        <v>0</v>
      </c>
      <c r="BU262" s="371">
        <f t="shared" si="283"/>
        <v>0</v>
      </c>
      <c r="BV262" s="372">
        <f t="shared" si="284"/>
        <v>0</v>
      </c>
      <c r="BW262" s="371">
        <f t="shared" si="285"/>
        <v>0</v>
      </c>
      <c r="BX262" s="372">
        <f t="shared" si="286"/>
        <v>302</v>
      </c>
      <c r="BY262" s="371">
        <f t="shared" si="287"/>
        <v>297</v>
      </c>
      <c r="BZ262" s="370">
        <f t="shared" si="288"/>
        <v>0</v>
      </c>
      <c r="CA262" s="371">
        <f t="shared" si="289"/>
        <v>0</v>
      </c>
      <c r="CB262" s="372">
        <f t="shared" si="290"/>
        <v>0</v>
      </c>
      <c r="CC262" s="371">
        <f t="shared" si="291"/>
        <v>0</v>
      </c>
      <c r="CD262" s="372">
        <f t="shared" si="292"/>
        <v>0</v>
      </c>
      <c r="CE262" s="371">
        <f t="shared" si="293"/>
        <v>0</v>
      </c>
      <c r="CF262" s="372">
        <f t="shared" si="294"/>
        <v>0</v>
      </c>
      <c r="CG262" s="371">
        <f t="shared" si="295"/>
        <v>0</v>
      </c>
      <c r="CH262" s="372">
        <f t="shared" si="296"/>
        <v>0</v>
      </c>
      <c r="CI262" s="371">
        <f t="shared" si="297"/>
        <v>0</v>
      </c>
      <c r="CJ262" s="372">
        <f t="shared" si="298"/>
        <v>4860.0099337748343</v>
      </c>
      <c r="CK262" s="371">
        <f t="shared" si="299"/>
        <v>5267.9595959595963</v>
      </c>
      <c r="CL262" s="370">
        <f t="shared" si="300"/>
        <v>0</v>
      </c>
      <c r="CM262" s="371">
        <f t="shared" si="301"/>
        <v>0</v>
      </c>
      <c r="CN262" s="372">
        <f t="shared" si="302"/>
        <v>0</v>
      </c>
      <c r="CO262" s="371">
        <f t="shared" si="303"/>
        <v>0</v>
      </c>
      <c r="CP262" s="372">
        <f t="shared" si="304"/>
        <v>0</v>
      </c>
      <c r="CQ262" s="371">
        <f t="shared" si="305"/>
        <v>0</v>
      </c>
      <c r="CR262" s="372">
        <f t="shared" si="306"/>
        <v>0</v>
      </c>
      <c r="CS262" s="371">
        <f t="shared" si="307"/>
        <v>0</v>
      </c>
      <c r="CT262" s="372">
        <f t="shared" si="308"/>
        <v>0</v>
      </c>
      <c r="CU262" s="371">
        <f t="shared" si="309"/>
        <v>0</v>
      </c>
      <c r="CV262" s="372">
        <f t="shared" si="310"/>
        <v>43740.089403973507</v>
      </c>
      <c r="CW262" s="371">
        <f t="shared" si="311"/>
        <v>47411.636363636368</v>
      </c>
      <c r="CX262" s="372">
        <f t="shared" si="312"/>
        <v>43740.089403973507</v>
      </c>
      <c r="CY262" s="371">
        <f t="shared" si="313"/>
        <v>47411.636363636368</v>
      </c>
      <c r="CZ262" s="370">
        <f t="shared" si="314"/>
        <v>0</v>
      </c>
      <c r="DA262" s="371">
        <f t="shared" si="315"/>
        <v>0</v>
      </c>
      <c r="DB262" s="372">
        <f t="shared" si="316"/>
        <v>0</v>
      </c>
      <c r="DC262" s="371">
        <f t="shared" si="317"/>
        <v>0</v>
      </c>
      <c r="DD262" s="372">
        <f t="shared" si="318"/>
        <v>0</v>
      </c>
      <c r="DE262" s="371">
        <f t="shared" si="319"/>
        <v>0</v>
      </c>
      <c r="DF262" s="372">
        <f t="shared" si="320"/>
        <v>0</v>
      </c>
      <c r="DG262" s="371">
        <f t="shared" si="321"/>
        <v>0</v>
      </c>
      <c r="DH262" s="372">
        <f t="shared" si="322"/>
        <v>0</v>
      </c>
      <c r="DI262" s="371">
        <f t="shared" si="323"/>
        <v>0</v>
      </c>
      <c r="DJ262" s="372">
        <f t="shared" si="324"/>
        <v>26</v>
      </c>
      <c r="DK262" s="371">
        <f t="shared" si="325"/>
        <v>27</v>
      </c>
      <c r="DL262" s="372">
        <f t="shared" si="326"/>
        <v>26</v>
      </c>
      <c r="DM262" s="371">
        <f t="shared" si="327"/>
        <v>27</v>
      </c>
      <c r="DN262" s="370">
        <f t="shared" si="328"/>
        <v>0</v>
      </c>
      <c r="DO262" s="371">
        <f t="shared" si="329"/>
        <v>0</v>
      </c>
      <c r="DP262" s="372">
        <f t="shared" si="330"/>
        <v>0</v>
      </c>
      <c r="DQ262" s="371">
        <f t="shared" si="331"/>
        <v>0</v>
      </c>
      <c r="DR262" s="372">
        <f t="shared" si="332"/>
        <v>0</v>
      </c>
      <c r="DS262" s="371">
        <f t="shared" si="333"/>
        <v>0</v>
      </c>
      <c r="DT262" s="372">
        <f t="shared" si="334"/>
        <v>0</v>
      </c>
      <c r="DU262" s="371">
        <f t="shared" si="335"/>
        <v>0</v>
      </c>
      <c r="DV262" s="372">
        <f t="shared" si="336"/>
        <v>0</v>
      </c>
      <c r="DW262" s="371">
        <f t="shared" si="337"/>
        <v>0</v>
      </c>
      <c r="DX262" s="372">
        <f t="shared" si="338"/>
        <v>1137242.3245033112</v>
      </c>
      <c r="DY262" s="371">
        <f t="shared" si="339"/>
        <v>1280114.1818181819</v>
      </c>
      <c r="DZ262" s="372">
        <f t="shared" si="340"/>
        <v>1137242.3245033112</v>
      </c>
      <c r="EA262" s="371">
        <f t="shared" si="341"/>
        <v>1280114.1818181819</v>
      </c>
    </row>
    <row r="263" spans="1:131">
      <c r="A263" s="453" t="s">
        <v>38</v>
      </c>
      <c r="B263" s="468" t="s">
        <v>487</v>
      </c>
      <c r="C263" s="469"/>
      <c r="D263" s="470">
        <v>368364</v>
      </c>
      <c r="E263" s="457">
        <v>13</v>
      </c>
      <c r="F263" s="419"/>
      <c r="G263" s="420"/>
      <c r="H263" s="419"/>
      <c r="I263" s="420"/>
      <c r="J263" s="419"/>
      <c r="K263" s="420"/>
      <c r="L263" s="419"/>
      <c r="M263" s="420"/>
      <c r="N263" s="419"/>
      <c r="O263" s="420"/>
      <c r="P263" s="419"/>
      <c r="Q263" s="420"/>
      <c r="R263" s="419"/>
      <c r="S263" s="420"/>
      <c r="T263" s="419"/>
      <c r="U263" s="420"/>
      <c r="V263" s="419"/>
      <c r="W263" s="420"/>
      <c r="X263" s="419"/>
      <c r="Y263" s="420"/>
      <c r="Z263" s="419"/>
      <c r="AA263" s="420"/>
      <c r="AB263" s="419"/>
      <c r="AC263" s="420"/>
      <c r="AD263" s="419"/>
      <c r="AE263" s="420"/>
      <c r="AF263" s="419"/>
      <c r="AG263" s="420"/>
      <c r="AH263" s="419"/>
      <c r="AI263" s="420"/>
      <c r="AJ263" s="419"/>
      <c r="AK263" s="420"/>
      <c r="AL263" s="419"/>
      <c r="AM263" s="420"/>
      <c r="AN263" s="419"/>
      <c r="AO263" s="420"/>
      <c r="AP263" s="419"/>
      <c r="AQ263" s="420"/>
      <c r="AR263" s="419"/>
      <c r="AS263" s="420"/>
      <c r="AT263" s="419"/>
      <c r="AU263" s="420"/>
      <c r="AV263" s="419">
        <v>8</v>
      </c>
      <c r="AW263" s="420">
        <v>8</v>
      </c>
      <c r="AX263" s="419">
        <v>3</v>
      </c>
      <c r="AY263" s="420">
        <v>5</v>
      </c>
      <c r="AZ263" s="419">
        <v>4</v>
      </c>
      <c r="BA263" s="421">
        <v>3</v>
      </c>
      <c r="BB263" s="422"/>
      <c r="BC263" s="420"/>
      <c r="BD263" s="419"/>
      <c r="BE263" s="420"/>
      <c r="BF263" s="419"/>
      <c r="BG263" s="420"/>
      <c r="BH263" s="419"/>
      <c r="BI263" s="420"/>
      <c r="BJ263" s="419"/>
      <c r="BK263" s="420"/>
      <c r="BL263" s="419">
        <v>744767</v>
      </c>
      <c r="BM263" s="423">
        <v>784192.05</v>
      </c>
      <c r="BN263" s="370">
        <f t="shared" si="276"/>
        <v>0</v>
      </c>
      <c r="BO263" s="371">
        <f t="shared" si="277"/>
        <v>0</v>
      </c>
      <c r="BP263" s="372">
        <f t="shared" si="278"/>
        <v>0</v>
      </c>
      <c r="BQ263" s="371">
        <f t="shared" si="279"/>
        <v>0</v>
      </c>
      <c r="BR263" s="372">
        <f t="shared" si="280"/>
        <v>0</v>
      </c>
      <c r="BS263" s="371">
        <f t="shared" si="281"/>
        <v>0</v>
      </c>
      <c r="BT263" s="372">
        <f t="shared" si="282"/>
        <v>0</v>
      </c>
      <c r="BU263" s="371">
        <f t="shared" si="283"/>
        <v>0</v>
      </c>
      <c r="BV263" s="372">
        <f t="shared" si="284"/>
        <v>0</v>
      </c>
      <c r="BW263" s="371">
        <f t="shared" si="285"/>
        <v>0</v>
      </c>
      <c r="BX263" s="372">
        <f t="shared" si="286"/>
        <v>161</v>
      </c>
      <c r="BY263" s="371">
        <f t="shared" si="287"/>
        <v>171</v>
      </c>
      <c r="BZ263" s="370">
        <f t="shared" si="288"/>
        <v>0</v>
      </c>
      <c r="CA263" s="371">
        <f t="shared" si="289"/>
        <v>0</v>
      </c>
      <c r="CB263" s="372">
        <f t="shared" si="290"/>
        <v>0</v>
      </c>
      <c r="CC263" s="371">
        <f t="shared" si="291"/>
        <v>0</v>
      </c>
      <c r="CD263" s="372">
        <f t="shared" si="292"/>
        <v>0</v>
      </c>
      <c r="CE263" s="371">
        <f t="shared" si="293"/>
        <v>0</v>
      </c>
      <c r="CF263" s="372">
        <f t="shared" si="294"/>
        <v>0</v>
      </c>
      <c r="CG263" s="371">
        <f t="shared" si="295"/>
        <v>0</v>
      </c>
      <c r="CH263" s="372">
        <f t="shared" si="296"/>
        <v>0</v>
      </c>
      <c r="CI263" s="371">
        <f t="shared" si="297"/>
        <v>0</v>
      </c>
      <c r="CJ263" s="372">
        <f t="shared" si="298"/>
        <v>4625.8819875776398</v>
      </c>
      <c r="CK263" s="371">
        <f t="shared" si="299"/>
        <v>4585.9184210526319</v>
      </c>
      <c r="CL263" s="370">
        <f t="shared" si="300"/>
        <v>0</v>
      </c>
      <c r="CM263" s="371">
        <f t="shared" si="301"/>
        <v>0</v>
      </c>
      <c r="CN263" s="372">
        <f t="shared" si="302"/>
        <v>0</v>
      </c>
      <c r="CO263" s="371">
        <f t="shared" si="303"/>
        <v>0</v>
      </c>
      <c r="CP263" s="372">
        <f t="shared" si="304"/>
        <v>0</v>
      </c>
      <c r="CQ263" s="371">
        <f t="shared" si="305"/>
        <v>0</v>
      </c>
      <c r="CR263" s="372">
        <f t="shared" si="306"/>
        <v>0</v>
      </c>
      <c r="CS263" s="371">
        <f t="shared" si="307"/>
        <v>0</v>
      </c>
      <c r="CT263" s="372">
        <f t="shared" si="308"/>
        <v>0</v>
      </c>
      <c r="CU263" s="371">
        <f t="shared" si="309"/>
        <v>0</v>
      </c>
      <c r="CV263" s="372">
        <f t="shared" si="310"/>
        <v>41632.937888198758</v>
      </c>
      <c r="CW263" s="371">
        <f t="shared" si="311"/>
        <v>41273.265789473684</v>
      </c>
      <c r="CX263" s="372">
        <f t="shared" si="312"/>
        <v>41632.937888198758</v>
      </c>
      <c r="CY263" s="371">
        <f t="shared" si="313"/>
        <v>41273.265789473684</v>
      </c>
      <c r="CZ263" s="370">
        <f t="shared" si="314"/>
        <v>0</v>
      </c>
      <c r="DA263" s="371">
        <f t="shared" si="315"/>
        <v>0</v>
      </c>
      <c r="DB263" s="372">
        <f t="shared" si="316"/>
        <v>0</v>
      </c>
      <c r="DC263" s="371">
        <f t="shared" si="317"/>
        <v>0</v>
      </c>
      <c r="DD263" s="372">
        <f t="shared" si="318"/>
        <v>0</v>
      </c>
      <c r="DE263" s="371">
        <f t="shared" si="319"/>
        <v>0</v>
      </c>
      <c r="DF263" s="372">
        <f t="shared" si="320"/>
        <v>0</v>
      </c>
      <c r="DG263" s="371">
        <f t="shared" si="321"/>
        <v>0</v>
      </c>
      <c r="DH263" s="372">
        <f t="shared" si="322"/>
        <v>0</v>
      </c>
      <c r="DI263" s="371">
        <f t="shared" si="323"/>
        <v>0</v>
      </c>
      <c r="DJ263" s="372">
        <f t="shared" si="324"/>
        <v>15</v>
      </c>
      <c r="DK263" s="371">
        <f t="shared" si="325"/>
        <v>16</v>
      </c>
      <c r="DL263" s="372">
        <f t="shared" si="326"/>
        <v>15</v>
      </c>
      <c r="DM263" s="371">
        <f t="shared" si="327"/>
        <v>16</v>
      </c>
      <c r="DN263" s="370">
        <f t="shared" si="328"/>
        <v>0</v>
      </c>
      <c r="DO263" s="371">
        <f t="shared" si="329"/>
        <v>0</v>
      </c>
      <c r="DP263" s="372">
        <f t="shared" si="330"/>
        <v>0</v>
      </c>
      <c r="DQ263" s="371">
        <f t="shared" si="331"/>
        <v>0</v>
      </c>
      <c r="DR263" s="372">
        <f t="shared" si="332"/>
        <v>0</v>
      </c>
      <c r="DS263" s="371">
        <f t="shared" si="333"/>
        <v>0</v>
      </c>
      <c r="DT263" s="372">
        <f t="shared" si="334"/>
        <v>0</v>
      </c>
      <c r="DU263" s="371">
        <f t="shared" si="335"/>
        <v>0</v>
      </c>
      <c r="DV263" s="372">
        <f t="shared" si="336"/>
        <v>0</v>
      </c>
      <c r="DW263" s="371">
        <f t="shared" si="337"/>
        <v>0</v>
      </c>
      <c r="DX263" s="372">
        <f t="shared" si="338"/>
        <v>624494.06832298136</v>
      </c>
      <c r="DY263" s="371">
        <f t="shared" si="339"/>
        <v>660372.25263157894</v>
      </c>
      <c r="DZ263" s="372">
        <f t="shared" si="340"/>
        <v>624494.06832298136</v>
      </c>
      <c r="EA263" s="371">
        <f t="shared" si="341"/>
        <v>660372.25263157894</v>
      </c>
    </row>
    <row r="264" spans="1:131">
      <c r="A264" s="453" t="s">
        <v>38</v>
      </c>
      <c r="B264" s="468" t="s">
        <v>488</v>
      </c>
      <c r="C264" s="469"/>
      <c r="D264" s="470">
        <v>418287</v>
      </c>
      <c r="E264" s="457">
        <v>13</v>
      </c>
      <c r="F264" s="419"/>
      <c r="G264" s="420"/>
      <c r="H264" s="419"/>
      <c r="I264" s="420"/>
      <c r="J264" s="419"/>
      <c r="K264" s="420"/>
      <c r="L264" s="419"/>
      <c r="M264" s="420"/>
      <c r="N264" s="419"/>
      <c r="O264" s="420"/>
      <c r="P264" s="419"/>
      <c r="Q264" s="420"/>
      <c r="R264" s="419"/>
      <c r="S264" s="420"/>
      <c r="T264" s="419"/>
      <c r="U264" s="420"/>
      <c r="V264" s="419"/>
      <c r="W264" s="420"/>
      <c r="X264" s="419"/>
      <c r="Y264" s="420"/>
      <c r="Z264" s="419"/>
      <c r="AA264" s="420"/>
      <c r="AB264" s="419"/>
      <c r="AC264" s="420"/>
      <c r="AD264" s="419"/>
      <c r="AE264" s="420"/>
      <c r="AF264" s="419"/>
      <c r="AG264" s="420"/>
      <c r="AH264" s="419"/>
      <c r="AI264" s="420"/>
      <c r="AJ264" s="419"/>
      <c r="AK264" s="420"/>
      <c r="AL264" s="419"/>
      <c r="AM264" s="420"/>
      <c r="AN264" s="419"/>
      <c r="AO264" s="420"/>
      <c r="AP264" s="419"/>
      <c r="AQ264" s="420"/>
      <c r="AR264" s="419"/>
      <c r="AS264" s="420"/>
      <c r="AT264" s="419"/>
      <c r="AU264" s="420"/>
      <c r="AV264" s="419">
        <v>19</v>
      </c>
      <c r="AW264" s="420">
        <v>20</v>
      </c>
      <c r="AX264" s="419">
        <v>7</v>
      </c>
      <c r="AY264" s="420">
        <v>6</v>
      </c>
      <c r="AZ264" s="419">
        <v>1</v>
      </c>
      <c r="BA264" s="421"/>
      <c r="BB264" s="422"/>
      <c r="BC264" s="420"/>
      <c r="BD264" s="419"/>
      <c r="BE264" s="420"/>
      <c r="BF264" s="419"/>
      <c r="BG264" s="420"/>
      <c r="BH264" s="419"/>
      <c r="BI264" s="420"/>
      <c r="BJ264" s="419"/>
      <c r="BK264" s="420"/>
      <c r="BL264" s="419">
        <v>1485168</v>
      </c>
      <c r="BM264" s="423">
        <v>1558971</v>
      </c>
      <c r="BN264" s="370">
        <f t="shared" si="276"/>
        <v>0</v>
      </c>
      <c r="BO264" s="371">
        <f t="shared" si="277"/>
        <v>0</v>
      </c>
      <c r="BP264" s="372">
        <f t="shared" si="278"/>
        <v>0</v>
      </c>
      <c r="BQ264" s="371">
        <f t="shared" si="279"/>
        <v>0</v>
      </c>
      <c r="BR264" s="372">
        <f t="shared" si="280"/>
        <v>0</v>
      </c>
      <c r="BS264" s="371">
        <f t="shared" si="281"/>
        <v>0</v>
      </c>
      <c r="BT264" s="372">
        <f t="shared" si="282"/>
        <v>0</v>
      </c>
      <c r="BU264" s="371">
        <f t="shared" si="283"/>
        <v>0</v>
      </c>
      <c r="BV264" s="372">
        <f t="shared" si="284"/>
        <v>0</v>
      </c>
      <c r="BW264" s="371">
        <f t="shared" si="285"/>
        <v>0</v>
      </c>
      <c r="BX264" s="372">
        <f t="shared" si="286"/>
        <v>279</v>
      </c>
      <c r="BY264" s="371">
        <f t="shared" si="287"/>
        <v>266</v>
      </c>
      <c r="BZ264" s="370">
        <f t="shared" si="288"/>
        <v>0</v>
      </c>
      <c r="CA264" s="371">
        <f t="shared" si="289"/>
        <v>0</v>
      </c>
      <c r="CB264" s="372">
        <f t="shared" si="290"/>
        <v>0</v>
      </c>
      <c r="CC264" s="371">
        <f t="shared" si="291"/>
        <v>0</v>
      </c>
      <c r="CD264" s="372">
        <f t="shared" si="292"/>
        <v>0</v>
      </c>
      <c r="CE264" s="371">
        <f t="shared" si="293"/>
        <v>0</v>
      </c>
      <c r="CF264" s="372">
        <f t="shared" si="294"/>
        <v>0</v>
      </c>
      <c r="CG264" s="371">
        <f t="shared" si="295"/>
        <v>0</v>
      </c>
      <c r="CH264" s="372">
        <f t="shared" si="296"/>
        <v>0</v>
      </c>
      <c r="CI264" s="371">
        <f t="shared" si="297"/>
        <v>0</v>
      </c>
      <c r="CJ264" s="372">
        <f t="shared" si="298"/>
        <v>5323.1827956989246</v>
      </c>
      <c r="CK264" s="371">
        <f t="shared" si="299"/>
        <v>5860.793233082707</v>
      </c>
      <c r="CL264" s="370">
        <f t="shared" si="300"/>
        <v>0</v>
      </c>
      <c r="CM264" s="371">
        <f t="shared" si="301"/>
        <v>0</v>
      </c>
      <c r="CN264" s="372">
        <f t="shared" si="302"/>
        <v>0</v>
      </c>
      <c r="CO264" s="371">
        <f t="shared" si="303"/>
        <v>0</v>
      </c>
      <c r="CP264" s="372">
        <f t="shared" si="304"/>
        <v>0</v>
      </c>
      <c r="CQ264" s="371">
        <f t="shared" si="305"/>
        <v>0</v>
      </c>
      <c r="CR264" s="372">
        <f t="shared" si="306"/>
        <v>0</v>
      </c>
      <c r="CS264" s="371">
        <f t="shared" si="307"/>
        <v>0</v>
      </c>
      <c r="CT264" s="372">
        <f t="shared" si="308"/>
        <v>0</v>
      </c>
      <c r="CU264" s="371">
        <f t="shared" si="309"/>
        <v>0</v>
      </c>
      <c r="CV264" s="372">
        <f t="shared" si="310"/>
        <v>47908.645161290318</v>
      </c>
      <c r="CW264" s="371">
        <f t="shared" si="311"/>
        <v>52747.139097744366</v>
      </c>
      <c r="CX264" s="372">
        <f t="shared" si="312"/>
        <v>47908.645161290318</v>
      </c>
      <c r="CY264" s="371">
        <f t="shared" si="313"/>
        <v>52747.139097744366</v>
      </c>
      <c r="CZ264" s="370">
        <f t="shared" si="314"/>
        <v>0</v>
      </c>
      <c r="DA264" s="371">
        <f t="shared" si="315"/>
        <v>0</v>
      </c>
      <c r="DB264" s="372">
        <f t="shared" si="316"/>
        <v>0</v>
      </c>
      <c r="DC264" s="371">
        <f t="shared" si="317"/>
        <v>0</v>
      </c>
      <c r="DD264" s="372">
        <f t="shared" si="318"/>
        <v>0</v>
      </c>
      <c r="DE264" s="371">
        <f t="shared" si="319"/>
        <v>0</v>
      </c>
      <c r="DF264" s="372">
        <f t="shared" si="320"/>
        <v>0</v>
      </c>
      <c r="DG264" s="371">
        <f t="shared" si="321"/>
        <v>0</v>
      </c>
      <c r="DH264" s="372">
        <f t="shared" si="322"/>
        <v>0</v>
      </c>
      <c r="DI264" s="371">
        <f t="shared" si="323"/>
        <v>0</v>
      </c>
      <c r="DJ264" s="372">
        <f t="shared" si="324"/>
        <v>27</v>
      </c>
      <c r="DK264" s="371">
        <f t="shared" si="325"/>
        <v>26</v>
      </c>
      <c r="DL264" s="372">
        <f t="shared" si="326"/>
        <v>27</v>
      </c>
      <c r="DM264" s="371">
        <f t="shared" si="327"/>
        <v>26</v>
      </c>
      <c r="DN264" s="370">
        <f t="shared" si="328"/>
        <v>0</v>
      </c>
      <c r="DO264" s="371">
        <f t="shared" si="329"/>
        <v>0</v>
      </c>
      <c r="DP264" s="372">
        <f t="shared" si="330"/>
        <v>0</v>
      </c>
      <c r="DQ264" s="371">
        <f t="shared" si="331"/>
        <v>0</v>
      </c>
      <c r="DR264" s="372">
        <f t="shared" si="332"/>
        <v>0</v>
      </c>
      <c r="DS264" s="371">
        <f t="shared" si="333"/>
        <v>0</v>
      </c>
      <c r="DT264" s="372">
        <f t="shared" si="334"/>
        <v>0</v>
      </c>
      <c r="DU264" s="371">
        <f t="shared" si="335"/>
        <v>0</v>
      </c>
      <c r="DV264" s="372">
        <f t="shared" si="336"/>
        <v>0</v>
      </c>
      <c r="DW264" s="371">
        <f t="shared" si="337"/>
        <v>0</v>
      </c>
      <c r="DX264" s="372">
        <f t="shared" si="338"/>
        <v>1293533.4193548386</v>
      </c>
      <c r="DY264" s="371">
        <f t="shared" si="339"/>
        <v>1371425.6165413535</v>
      </c>
      <c r="DZ264" s="372">
        <f t="shared" si="340"/>
        <v>1293533.4193548386</v>
      </c>
      <c r="EA264" s="371">
        <f t="shared" si="341"/>
        <v>1371425.6165413535</v>
      </c>
    </row>
    <row r="265" spans="1:131">
      <c r="A265" s="453" t="s">
        <v>38</v>
      </c>
      <c r="B265" s="468" t="s">
        <v>489</v>
      </c>
      <c r="C265" s="469"/>
      <c r="D265" s="470">
        <v>207607</v>
      </c>
      <c r="E265" s="457">
        <v>13</v>
      </c>
      <c r="F265" s="419"/>
      <c r="G265" s="420"/>
      <c r="H265" s="419"/>
      <c r="I265" s="420"/>
      <c r="J265" s="419"/>
      <c r="K265" s="420"/>
      <c r="L265" s="419"/>
      <c r="M265" s="420"/>
      <c r="N265" s="419"/>
      <c r="O265" s="420"/>
      <c r="P265" s="419"/>
      <c r="Q265" s="420"/>
      <c r="R265" s="419"/>
      <c r="S265" s="420"/>
      <c r="T265" s="419"/>
      <c r="U265" s="420"/>
      <c r="V265" s="419"/>
      <c r="W265" s="420"/>
      <c r="X265" s="419"/>
      <c r="Y265" s="420"/>
      <c r="Z265" s="419"/>
      <c r="AA265" s="420"/>
      <c r="AB265" s="419"/>
      <c r="AC265" s="420"/>
      <c r="AD265" s="419"/>
      <c r="AE265" s="420"/>
      <c r="AF265" s="419"/>
      <c r="AG265" s="420"/>
      <c r="AH265" s="419"/>
      <c r="AI265" s="420"/>
      <c r="AJ265" s="419"/>
      <c r="AK265" s="420"/>
      <c r="AL265" s="419"/>
      <c r="AM265" s="420"/>
      <c r="AN265" s="419"/>
      <c r="AO265" s="420"/>
      <c r="AP265" s="419"/>
      <c r="AQ265" s="420"/>
      <c r="AR265" s="419"/>
      <c r="AS265" s="420"/>
      <c r="AT265" s="419"/>
      <c r="AU265" s="420"/>
      <c r="AV265" s="419">
        <v>0</v>
      </c>
      <c r="AW265" s="420">
        <v>0</v>
      </c>
      <c r="AX265" s="419">
        <v>23</v>
      </c>
      <c r="AY265" s="420">
        <v>22</v>
      </c>
      <c r="AZ265" s="419">
        <v>1</v>
      </c>
      <c r="BA265" s="421">
        <v>1</v>
      </c>
      <c r="BB265" s="422"/>
      <c r="BC265" s="420"/>
      <c r="BD265" s="419"/>
      <c r="BE265" s="420"/>
      <c r="BF265" s="419"/>
      <c r="BG265" s="420"/>
      <c r="BH265" s="419"/>
      <c r="BI265" s="420"/>
      <c r="BJ265" s="419"/>
      <c r="BK265" s="420"/>
      <c r="BL265" s="419">
        <v>1332235</v>
      </c>
      <c r="BM265" s="423">
        <v>1291610</v>
      </c>
      <c r="BN265" s="370">
        <f t="shared" ref="BN265:BN328" si="342">((F265*9)+(H265*10)+(J265*11)+(L265*12))</f>
        <v>0</v>
      </c>
      <c r="BO265" s="371">
        <f t="shared" ref="BO265:BO328" si="343">((G265*9)+(I265*10)+(K265*11)+(M265*12))</f>
        <v>0</v>
      </c>
      <c r="BP265" s="372">
        <f t="shared" ref="BP265:BP328" si="344">((N265*9)+(P265*10)+(R265*11)+(T265*12))</f>
        <v>0</v>
      </c>
      <c r="BQ265" s="371">
        <f t="shared" ref="BQ265:BQ328" si="345">((O265*9)+(Q265*10)+(S265*11)+(U265*12))</f>
        <v>0</v>
      </c>
      <c r="BR265" s="372">
        <f t="shared" ref="BR265:BR328" si="346">((V265*9)+(X265*10)+(Z265*11)+(AB265*12))</f>
        <v>0</v>
      </c>
      <c r="BS265" s="371">
        <f t="shared" ref="BS265:BS328" si="347">((W265*9)+(Y265*10)+(AA265*11)+(AC265*12))</f>
        <v>0</v>
      </c>
      <c r="BT265" s="372">
        <f t="shared" ref="BT265:BT328" si="348">((AD265*9)+(AF265*10)+(AH265*11)+(AJ265*12))</f>
        <v>0</v>
      </c>
      <c r="BU265" s="371">
        <f t="shared" ref="BU265:BU328" si="349">((AE265*9)+(AG265*10)+(AI265*11)+(AK265*12))</f>
        <v>0</v>
      </c>
      <c r="BV265" s="372">
        <f t="shared" ref="BV265:BV328" si="350">((AL265*9)+(AN265*10)+(AP265*11)+(AR265*12))</f>
        <v>0</v>
      </c>
      <c r="BW265" s="371">
        <f t="shared" ref="BW265:BW328" si="351">((AM265*9)+(AO265*10)+(AQ265*11)+(AS265*12))</f>
        <v>0</v>
      </c>
      <c r="BX265" s="372">
        <f t="shared" ref="BX265:BX328" si="352">((AT265*9)+(AV265*10)+(AX265*11)+(AZ265*12))</f>
        <v>265</v>
      </c>
      <c r="BY265" s="371">
        <f t="shared" ref="BY265:BY328" si="353">((AU265*9)+(AW265*10)+(AY265*11)+(BA265*12))</f>
        <v>254</v>
      </c>
      <c r="BZ265" s="370">
        <f t="shared" ref="BZ265:BZ328" si="354">IF(BN265&gt;0,BB265/BN265,)</f>
        <v>0</v>
      </c>
      <c r="CA265" s="371">
        <f t="shared" ref="CA265:CA328" si="355">IF(BO265&gt;0,BC265/BO265,)</f>
        <v>0</v>
      </c>
      <c r="CB265" s="372">
        <f t="shared" ref="CB265:CB328" si="356">IF(BP265&gt;0,BD265/BP265,)</f>
        <v>0</v>
      </c>
      <c r="CC265" s="371">
        <f t="shared" ref="CC265:CC328" si="357">IF(BQ265&gt;0,BE265/BQ265,)</f>
        <v>0</v>
      </c>
      <c r="CD265" s="372">
        <f t="shared" ref="CD265:CD328" si="358">IF(BR265&gt;0,BF265/BR265,)</f>
        <v>0</v>
      </c>
      <c r="CE265" s="371">
        <f t="shared" ref="CE265:CE328" si="359">IF(BS265&gt;0,BG265/BS265,)</f>
        <v>0</v>
      </c>
      <c r="CF265" s="372">
        <f t="shared" ref="CF265:CF328" si="360">IF(BT265&gt;0,BH265/BT265,)</f>
        <v>0</v>
      </c>
      <c r="CG265" s="371">
        <f t="shared" ref="CG265:CG328" si="361">IF(BU265&gt;0,BI265/BU265,)</f>
        <v>0</v>
      </c>
      <c r="CH265" s="372">
        <f t="shared" ref="CH265:CH328" si="362">IF(BV265&gt;0,BJ265/BV265,)</f>
        <v>0</v>
      </c>
      <c r="CI265" s="371">
        <f t="shared" ref="CI265:CI328" si="363">IF(BW265&gt;0,BK265/BW265,)</f>
        <v>0</v>
      </c>
      <c r="CJ265" s="372">
        <f t="shared" ref="CJ265:CJ328" si="364">IF(BX265&gt;0,BL265/BX265,)</f>
        <v>5027.3018867924529</v>
      </c>
      <c r="CK265" s="371">
        <f t="shared" ref="CK265:CK328" si="365">IF(BY265&gt;0,BM265/BY265,)</f>
        <v>5085.0787401574808</v>
      </c>
      <c r="CL265" s="370">
        <f t="shared" ref="CL265:CL328" si="366">+BZ265*9</f>
        <v>0</v>
      </c>
      <c r="CM265" s="371">
        <f t="shared" ref="CM265:CM328" si="367">+CA265*9</f>
        <v>0</v>
      </c>
      <c r="CN265" s="372">
        <f t="shared" ref="CN265:CN328" si="368">+CB265*9</f>
        <v>0</v>
      </c>
      <c r="CO265" s="371">
        <f t="shared" ref="CO265:CO328" si="369">+CC265*9</f>
        <v>0</v>
      </c>
      <c r="CP265" s="372">
        <f t="shared" ref="CP265:CP328" si="370">+CD265*9</f>
        <v>0</v>
      </c>
      <c r="CQ265" s="371">
        <f t="shared" ref="CQ265:CQ328" si="371">+CE265*9</f>
        <v>0</v>
      </c>
      <c r="CR265" s="372">
        <f t="shared" ref="CR265:CR328" si="372">+CF265*9</f>
        <v>0</v>
      </c>
      <c r="CS265" s="371">
        <f t="shared" ref="CS265:CS328" si="373">+CG265*9</f>
        <v>0</v>
      </c>
      <c r="CT265" s="372">
        <f t="shared" ref="CT265:CT328" si="374">+CH265*9</f>
        <v>0</v>
      </c>
      <c r="CU265" s="371">
        <f t="shared" ref="CU265:CU328" si="375">+CI265*9</f>
        <v>0</v>
      </c>
      <c r="CV265" s="372">
        <f t="shared" ref="CV265:CV328" si="376">+CJ265*9</f>
        <v>45245.716981132078</v>
      </c>
      <c r="CW265" s="371">
        <f t="shared" ref="CW265:CW328" si="377">+CK265*9</f>
        <v>45765.708661417324</v>
      </c>
      <c r="CX265" s="372">
        <f t="shared" ref="CX265:CX328" si="378">IF(DL265&gt;0,((CL265*CZ265)+(CN265*DB265)+(CP265*DD265)+(CR265*DF265)+(CT265*DH265)+(CV265*DJ265))/DL265,)</f>
        <v>45245.716981132078</v>
      </c>
      <c r="CY265" s="371">
        <f t="shared" ref="CY265:CY328" si="379">IF(DM265&gt;0,((CM265*DA265)+(CO265*DC265)+(CQ265*DE265)+(CS265*DG265)+(CU265*DI265)+(CW265*DK265))/DM265,)</f>
        <v>45765.708661417324</v>
      </c>
      <c r="CZ265" s="370">
        <f t="shared" ref="CZ265:CZ328" si="380">+F265+H265+J265+L265</f>
        <v>0</v>
      </c>
      <c r="DA265" s="371">
        <f t="shared" ref="DA265:DA328" si="381">+G265+I265+K265+M265</f>
        <v>0</v>
      </c>
      <c r="DB265" s="372">
        <f t="shared" ref="DB265:DB328" si="382">+N265+P265+R265+T265</f>
        <v>0</v>
      </c>
      <c r="DC265" s="371">
        <f t="shared" ref="DC265:DC328" si="383">+O265+Q265+S265+U265</f>
        <v>0</v>
      </c>
      <c r="DD265" s="372">
        <f t="shared" ref="DD265:DD328" si="384">+V265+X265+Z265+AB265</f>
        <v>0</v>
      </c>
      <c r="DE265" s="371">
        <f t="shared" ref="DE265:DE328" si="385">+W265+Y265+AA265+AC265</f>
        <v>0</v>
      </c>
      <c r="DF265" s="372">
        <f t="shared" ref="DF265:DF328" si="386">+AD265+AF265+AH265+AJ265</f>
        <v>0</v>
      </c>
      <c r="DG265" s="371">
        <f t="shared" ref="DG265:DG328" si="387">+AE265+AG265+AI265+AK265</f>
        <v>0</v>
      </c>
      <c r="DH265" s="372">
        <f t="shared" ref="DH265:DH328" si="388">+AL265+AN265+AP265+AR265</f>
        <v>0</v>
      </c>
      <c r="DI265" s="371">
        <f t="shared" ref="DI265:DI328" si="389">+AM265+AO265+AQ265+AS265</f>
        <v>0</v>
      </c>
      <c r="DJ265" s="372">
        <f t="shared" ref="DJ265:DJ328" si="390">+AT265+AV265+AX265+AZ265</f>
        <v>24</v>
      </c>
      <c r="DK265" s="371">
        <f t="shared" ref="DK265:DK328" si="391">+AU265+AW265+AY265+BA265</f>
        <v>23</v>
      </c>
      <c r="DL265" s="372">
        <f t="shared" ref="DL265:DL328" si="392">+CZ265+DB265+DD265+DF265+DH265+DJ265</f>
        <v>24</v>
      </c>
      <c r="DM265" s="371">
        <f t="shared" ref="DM265:DM328" si="393">+DA265+DC265+DE265+DG265+DI265+DK265</f>
        <v>23</v>
      </c>
      <c r="DN265" s="370">
        <f t="shared" ref="DN265:DN328" si="394">+CZ265*CL265</f>
        <v>0</v>
      </c>
      <c r="DO265" s="371">
        <f t="shared" ref="DO265:DO328" si="395">+DA265*CM265</f>
        <v>0</v>
      </c>
      <c r="DP265" s="372">
        <f t="shared" ref="DP265:DP328" si="396">+DB265*CN265</f>
        <v>0</v>
      </c>
      <c r="DQ265" s="371">
        <f t="shared" ref="DQ265:DQ328" si="397">+DC265*CO265</f>
        <v>0</v>
      </c>
      <c r="DR265" s="372">
        <f t="shared" ref="DR265:DR328" si="398">+DD265*CP265</f>
        <v>0</v>
      </c>
      <c r="DS265" s="371">
        <f t="shared" ref="DS265:DS328" si="399">+DE265*CQ265</f>
        <v>0</v>
      </c>
      <c r="DT265" s="372">
        <f t="shared" ref="DT265:DT328" si="400">+DF265*CR265</f>
        <v>0</v>
      </c>
      <c r="DU265" s="371">
        <f t="shared" ref="DU265:DU328" si="401">+DG265*CS265</f>
        <v>0</v>
      </c>
      <c r="DV265" s="372">
        <f t="shared" ref="DV265:DV328" si="402">+DH265*CT265</f>
        <v>0</v>
      </c>
      <c r="DW265" s="371">
        <f t="shared" ref="DW265:DW328" si="403">+DI265*CU265</f>
        <v>0</v>
      </c>
      <c r="DX265" s="372">
        <f t="shared" ref="DX265:DX328" si="404">+DJ265*CV265</f>
        <v>1085897.2075471699</v>
      </c>
      <c r="DY265" s="371">
        <f t="shared" ref="DY265:DY328" si="405">+DK265*CW265</f>
        <v>1052611.2992125985</v>
      </c>
      <c r="DZ265" s="372">
        <f t="shared" ref="DZ265:DZ328" si="406">+DL265*CX265</f>
        <v>1085897.2075471699</v>
      </c>
      <c r="EA265" s="371">
        <f t="shared" ref="EA265:EA328" si="407">+DM265*CY265</f>
        <v>1052611.2992125985</v>
      </c>
    </row>
    <row r="266" spans="1:131">
      <c r="A266" s="453" t="s">
        <v>38</v>
      </c>
      <c r="B266" s="458" t="s">
        <v>490</v>
      </c>
      <c r="C266" s="455"/>
      <c r="D266" s="470">
        <v>261393</v>
      </c>
      <c r="E266" s="461">
        <v>13</v>
      </c>
      <c r="F266" s="419"/>
      <c r="G266" s="420"/>
      <c r="H266" s="419"/>
      <c r="I266" s="420"/>
      <c r="J266" s="419"/>
      <c r="K266" s="420"/>
      <c r="L266" s="419"/>
      <c r="M266" s="420"/>
      <c r="N266" s="419"/>
      <c r="O266" s="420"/>
      <c r="P266" s="419"/>
      <c r="Q266" s="420"/>
      <c r="R266" s="419"/>
      <c r="S266" s="420"/>
      <c r="T266" s="419"/>
      <c r="U266" s="420"/>
      <c r="V266" s="419"/>
      <c r="W266" s="420"/>
      <c r="X266" s="419"/>
      <c r="Y266" s="420"/>
      <c r="Z266" s="419"/>
      <c r="AA266" s="420"/>
      <c r="AB266" s="419"/>
      <c r="AC266" s="420"/>
      <c r="AD266" s="419"/>
      <c r="AE266" s="420"/>
      <c r="AF266" s="419"/>
      <c r="AG266" s="420"/>
      <c r="AH266" s="419"/>
      <c r="AI266" s="420"/>
      <c r="AJ266" s="419"/>
      <c r="AK266" s="420"/>
      <c r="AL266" s="419"/>
      <c r="AM266" s="420"/>
      <c r="AN266" s="419"/>
      <c r="AO266" s="420"/>
      <c r="AP266" s="419"/>
      <c r="AQ266" s="420"/>
      <c r="AR266" s="419"/>
      <c r="AS266" s="420"/>
      <c r="AT266" s="419"/>
      <c r="AU266" s="420"/>
      <c r="AV266" s="419">
        <v>0</v>
      </c>
      <c r="AW266" s="420">
        <v>0</v>
      </c>
      <c r="AX266" s="419">
        <v>30</v>
      </c>
      <c r="AY266" s="420">
        <v>31</v>
      </c>
      <c r="AZ266" s="419">
        <v>0</v>
      </c>
      <c r="BA266" s="421">
        <v>0</v>
      </c>
      <c r="BB266" s="422"/>
      <c r="BC266" s="420"/>
      <c r="BD266" s="419"/>
      <c r="BE266" s="420"/>
      <c r="BF266" s="419"/>
      <c r="BG266" s="420"/>
      <c r="BH266" s="419"/>
      <c r="BI266" s="420"/>
      <c r="BJ266" s="419"/>
      <c r="BK266" s="420"/>
      <c r="BL266" s="419">
        <v>1675930</v>
      </c>
      <c r="BM266" s="423">
        <v>1694200</v>
      </c>
      <c r="BN266" s="370">
        <f t="shared" si="342"/>
        <v>0</v>
      </c>
      <c r="BO266" s="371">
        <f t="shared" si="343"/>
        <v>0</v>
      </c>
      <c r="BP266" s="372">
        <f t="shared" si="344"/>
        <v>0</v>
      </c>
      <c r="BQ266" s="371">
        <f t="shared" si="345"/>
        <v>0</v>
      </c>
      <c r="BR266" s="372">
        <f t="shared" si="346"/>
        <v>0</v>
      </c>
      <c r="BS266" s="371">
        <f t="shared" si="347"/>
        <v>0</v>
      </c>
      <c r="BT266" s="372">
        <f t="shared" si="348"/>
        <v>0</v>
      </c>
      <c r="BU266" s="371">
        <f t="shared" si="349"/>
        <v>0</v>
      </c>
      <c r="BV266" s="372">
        <f t="shared" si="350"/>
        <v>0</v>
      </c>
      <c r="BW266" s="371">
        <f t="shared" si="351"/>
        <v>0</v>
      </c>
      <c r="BX266" s="372">
        <f t="shared" si="352"/>
        <v>330</v>
      </c>
      <c r="BY266" s="371">
        <f t="shared" si="353"/>
        <v>341</v>
      </c>
      <c r="BZ266" s="370">
        <f t="shared" si="354"/>
        <v>0</v>
      </c>
      <c r="CA266" s="371">
        <f t="shared" si="355"/>
        <v>0</v>
      </c>
      <c r="CB266" s="372">
        <f t="shared" si="356"/>
        <v>0</v>
      </c>
      <c r="CC266" s="371">
        <f t="shared" si="357"/>
        <v>0</v>
      </c>
      <c r="CD266" s="372">
        <f t="shared" si="358"/>
        <v>0</v>
      </c>
      <c r="CE266" s="371">
        <f t="shared" si="359"/>
        <v>0</v>
      </c>
      <c r="CF266" s="372">
        <f t="shared" si="360"/>
        <v>0</v>
      </c>
      <c r="CG266" s="371">
        <f t="shared" si="361"/>
        <v>0</v>
      </c>
      <c r="CH266" s="372">
        <f t="shared" si="362"/>
        <v>0</v>
      </c>
      <c r="CI266" s="371">
        <f t="shared" si="363"/>
        <v>0</v>
      </c>
      <c r="CJ266" s="372">
        <f t="shared" si="364"/>
        <v>5078.575757575758</v>
      </c>
      <c r="CK266" s="371">
        <f t="shared" si="365"/>
        <v>4968.3284457478003</v>
      </c>
      <c r="CL266" s="370">
        <f t="shared" si="366"/>
        <v>0</v>
      </c>
      <c r="CM266" s="371">
        <f t="shared" si="367"/>
        <v>0</v>
      </c>
      <c r="CN266" s="372">
        <f t="shared" si="368"/>
        <v>0</v>
      </c>
      <c r="CO266" s="371">
        <f t="shared" si="369"/>
        <v>0</v>
      </c>
      <c r="CP266" s="372">
        <f t="shared" si="370"/>
        <v>0</v>
      </c>
      <c r="CQ266" s="371">
        <f t="shared" si="371"/>
        <v>0</v>
      </c>
      <c r="CR266" s="372">
        <f t="shared" si="372"/>
        <v>0</v>
      </c>
      <c r="CS266" s="371">
        <f t="shared" si="373"/>
        <v>0</v>
      </c>
      <c r="CT266" s="372">
        <f t="shared" si="374"/>
        <v>0</v>
      </c>
      <c r="CU266" s="371">
        <f t="shared" si="375"/>
        <v>0</v>
      </c>
      <c r="CV266" s="372">
        <f t="shared" si="376"/>
        <v>45707.181818181823</v>
      </c>
      <c r="CW266" s="371">
        <f t="shared" si="377"/>
        <v>44714.956011730203</v>
      </c>
      <c r="CX266" s="372">
        <f t="shared" si="378"/>
        <v>45707.181818181816</v>
      </c>
      <c r="CY266" s="371">
        <f t="shared" si="379"/>
        <v>44714.956011730203</v>
      </c>
      <c r="CZ266" s="370">
        <f t="shared" si="380"/>
        <v>0</v>
      </c>
      <c r="DA266" s="371">
        <f t="shared" si="381"/>
        <v>0</v>
      </c>
      <c r="DB266" s="372">
        <f t="shared" si="382"/>
        <v>0</v>
      </c>
      <c r="DC266" s="371">
        <f t="shared" si="383"/>
        <v>0</v>
      </c>
      <c r="DD266" s="372">
        <f t="shared" si="384"/>
        <v>0</v>
      </c>
      <c r="DE266" s="371">
        <f t="shared" si="385"/>
        <v>0</v>
      </c>
      <c r="DF266" s="372">
        <f t="shared" si="386"/>
        <v>0</v>
      </c>
      <c r="DG266" s="371">
        <f t="shared" si="387"/>
        <v>0</v>
      </c>
      <c r="DH266" s="372">
        <f t="shared" si="388"/>
        <v>0</v>
      </c>
      <c r="DI266" s="371">
        <f t="shared" si="389"/>
        <v>0</v>
      </c>
      <c r="DJ266" s="372">
        <f t="shared" si="390"/>
        <v>30</v>
      </c>
      <c r="DK266" s="371">
        <f t="shared" si="391"/>
        <v>31</v>
      </c>
      <c r="DL266" s="372">
        <f t="shared" si="392"/>
        <v>30</v>
      </c>
      <c r="DM266" s="371">
        <f t="shared" si="393"/>
        <v>31</v>
      </c>
      <c r="DN266" s="370">
        <f t="shared" si="394"/>
        <v>0</v>
      </c>
      <c r="DO266" s="371">
        <f t="shared" si="395"/>
        <v>0</v>
      </c>
      <c r="DP266" s="372">
        <f t="shared" si="396"/>
        <v>0</v>
      </c>
      <c r="DQ266" s="371">
        <f t="shared" si="397"/>
        <v>0</v>
      </c>
      <c r="DR266" s="372">
        <f t="shared" si="398"/>
        <v>0</v>
      </c>
      <c r="DS266" s="371">
        <f t="shared" si="399"/>
        <v>0</v>
      </c>
      <c r="DT266" s="372">
        <f t="shared" si="400"/>
        <v>0</v>
      </c>
      <c r="DU266" s="371">
        <f t="shared" si="401"/>
        <v>0</v>
      </c>
      <c r="DV266" s="372">
        <f t="shared" si="402"/>
        <v>0</v>
      </c>
      <c r="DW266" s="371">
        <f t="shared" si="403"/>
        <v>0</v>
      </c>
      <c r="DX266" s="372">
        <f t="shared" si="404"/>
        <v>1371215.4545454546</v>
      </c>
      <c r="DY266" s="371">
        <f t="shared" si="405"/>
        <v>1386163.6363636362</v>
      </c>
      <c r="DZ266" s="372">
        <f t="shared" si="406"/>
        <v>1371215.4545454546</v>
      </c>
      <c r="EA266" s="371">
        <f t="shared" si="407"/>
        <v>1386163.6363636362</v>
      </c>
    </row>
    <row r="267" spans="1:131">
      <c r="A267" s="453" t="s">
        <v>38</v>
      </c>
      <c r="B267" s="468" t="s">
        <v>491</v>
      </c>
      <c r="C267" s="460" t="s">
        <v>499</v>
      </c>
      <c r="D267" s="470">
        <v>261375</v>
      </c>
      <c r="E267" s="471">
        <v>12</v>
      </c>
      <c r="F267" s="419"/>
      <c r="G267" s="420"/>
      <c r="H267" s="419"/>
      <c r="I267" s="420"/>
      <c r="J267" s="419"/>
      <c r="K267" s="420"/>
      <c r="L267" s="419"/>
      <c r="M267" s="420"/>
      <c r="N267" s="419"/>
      <c r="O267" s="420"/>
      <c r="P267" s="419"/>
      <c r="Q267" s="420"/>
      <c r="R267" s="419"/>
      <c r="S267" s="420"/>
      <c r="T267" s="419"/>
      <c r="U267" s="420"/>
      <c r="V267" s="419"/>
      <c r="W267" s="420"/>
      <c r="X267" s="419"/>
      <c r="Y267" s="420"/>
      <c r="Z267" s="419"/>
      <c r="AA267" s="420"/>
      <c r="AB267" s="419"/>
      <c r="AC267" s="420"/>
      <c r="AD267" s="419"/>
      <c r="AE267" s="420"/>
      <c r="AF267" s="419"/>
      <c r="AG267" s="420"/>
      <c r="AH267" s="419"/>
      <c r="AI267" s="420"/>
      <c r="AJ267" s="419"/>
      <c r="AK267" s="420"/>
      <c r="AL267" s="419"/>
      <c r="AM267" s="420"/>
      <c r="AN267" s="419"/>
      <c r="AO267" s="420"/>
      <c r="AP267" s="419"/>
      <c r="AQ267" s="420"/>
      <c r="AR267" s="419"/>
      <c r="AS267" s="420"/>
      <c r="AT267" s="419"/>
      <c r="AU267" s="420"/>
      <c r="AV267" s="419">
        <v>0</v>
      </c>
      <c r="AW267" s="420">
        <v>0</v>
      </c>
      <c r="AX267" s="419">
        <v>65</v>
      </c>
      <c r="AY267" s="420">
        <v>67</v>
      </c>
      <c r="AZ267" s="419">
        <v>0</v>
      </c>
      <c r="BA267" s="421">
        <v>0</v>
      </c>
      <c r="BB267" s="422"/>
      <c r="BC267" s="420"/>
      <c r="BD267" s="419"/>
      <c r="BE267" s="420"/>
      <c r="BF267" s="419"/>
      <c r="BG267" s="420"/>
      <c r="BH267" s="419"/>
      <c r="BI267" s="420"/>
      <c r="BJ267" s="419"/>
      <c r="BK267" s="420"/>
      <c r="BL267" s="419">
        <v>3787245</v>
      </c>
      <c r="BM267" s="423">
        <v>3892500</v>
      </c>
      <c r="BN267" s="370">
        <f t="shared" si="342"/>
        <v>0</v>
      </c>
      <c r="BO267" s="371">
        <f t="shared" si="343"/>
        <v>0</v>
      </c>
      <c r="BP267" s="372">
        <f t="shared" si="344"/>
        <v>0</v>
      </c>
      <c r="BQ267" s="371">
        <f t="shared" si="345"/>
        <v>0</v>
      </c>
      <c r="BR267" s="372">
        <f t="shared" si="346"/>
        <v>0</v>
      </c>
      <c r="BS267" s="371">
        <f t="shared" si="347"/>
        <v>0</v>
      </c>
      <c r="BT267" s="372">
        <f t="shared" si="348"/>
        <v>0</v>
      </c>
      <c r="BU267" s="371">
        <f t="shared" si="349"/>
        <v>0</v>
      </c>
      <c r="BV267" s="372">
        <f t="shared" si="350"/>
        <v>0</v>
      </c>
      <c r="BW267" s="371">
        <f t="shared" si="351"/>
        <v>0</v>
      </c>
      <c r="BX267" s="372">
        <f t="shared" si="352"/>
        <v>715</v>
      </c>
      <c r="BY267" s="371">
        <f t="shared" si="353"/>
        <v>737</v>
      </c>
      <c r="BZ267" s="370">
        <f t="shared" si="354"/>
        <v>0</v>
      </c>
      <c r="CA267" s="371">
        <f t="shared" si="355"/>
        <v>0</v>
      </c>
      <c r="CB267" s="372">
        <f t="shared" si="356"/>
        <v>0</v>
      </c>
      <c r="CC267" s="371">
        <f t="shared" si="357"/>
        <v>0</v>
      </c>
      <c r="CD267" s="372">
        <f t="shared" si="358"/>
        <v>0</v>
      </c>
      <c r="CE267" s="371">
        <f t="shared" si="359"/>
        <v>0</v>
      </c>
      <c r="CF267" s="372">
        <f t="shared" si="360"/>
        <v>0</v>
      </c>
      <c r="CG267" s="371">
        <f t="shared" si="361"/>
        <v>0</v>
      </c>
      <c r="CH267" s="372">
        <f t="shared" si="362"/>
        <v>0</v>
      </c>
      <c r="CI267" s="371">
        <f t="shared" si="363"/>
        <v>0</v>
      </c>
      <c r="CJ267" s="372">
        <f t="shared" si="364"/>
        <v>5296.8461538461543</v>
      </c>
      <c r="CK267" s="371">
        <f t="shared" si="365"/>
        <v>5281.5468113975576</v>
      </c>
      <c r="CL267" s="370">
        <f t="shared" si="366"/>
        <v>0</v>
      </c>
      <c r="CM267" s="371">
        <f t="shared" si="367"/>
        <v>0</v>
      </c>
      <c r="CN267" s="372">
        <f t="shared" si="368"/>
        <v>0</v>
      </c>
      <c r="CO267" s="371">
        <f t="shared" si="369"/>
        <v>0</v>
      </c>
      <c r="CP267" s="372">
        <f t="shared" si="370"/>
        <v>0</v>
      </c>
      <c r="CQ267" s="371">
        <f t="shared" si="371"/>
        <v>0</v>
      </c>
      <c r="CR267" s="372">
        <f t="shared" si="372"/>
        <v>0</v>
      </c>
      <c r="CS267" s="371">
        <f t="shared" si="373"/>
        <v>0</v>
      </c>
      <c r="CT267" s="372">
        <f t="shared" si="374"/>
        <v>0</v>
      </c>
      <c r="CU267" s="371">
        <f t="shared" si="375"/>
        <v>0</v>
      </c>
      <c r="CV267" s="372">
        <f t="shared" si="376"/>
        <v>47671.61538461539</v>
      </c>
      <c r="CW267" s="371">
        <f t="shared" si="377"/>
        <v>47533.921302578019</v>
      </c>
      <c r="CX267" s="372">
        <f t="shared" si="378"/>
        <v>47671.61538461539</v>
      </c>
      <c r="CY267" s="371">
        <f t="shared" si="379"/>
        <v>47533.921302578019</v>
      </c>
      <c r="CZ267" s="370">
        <f t="shared" si="380"/>
        <v>0</v>
      </c>
      <c r="DA267" s="371">
        <f t="shared" si="381"/>
        <v>0</v>
      </c>
      <c r="DB267" s="372">
        <f t="shared" si="382"/>
        <v>0</v>
      </c>
      <c r="DC267" s="371">
        <f t="shared" si="383"/>
        <v>0</v>
      </c>
      <c r="DD267" s="372">
        <f t="shared" si="384"/>
        <v>0</v>
      </c>
      <c r="DE267" s="371">
        <f t="shared" si="385"/>
        <v>0</v>
      </c>
      <c r="DF267" s="372">
        <f t="shared" si="386"/>
        <v>0</v>
      </c>
      <c r="DG267" s="371">
        <f t="shared" si="387"/>
        <v>0</v>
      </c>
      <c r="DH267" s="372">
        <f t="shared" si="388"/>
        <v>0</v>
      </c>
      <c r="DI267" s="371">
        <f t="shared" si="389"/>
        <v>0</v>
      </c>
      <c r="DJ267" s="372">
        <f t="shared" si="390"/>
        <v>65</v>
      </c>
      <c r="DK267" s="371">
        <f t="shared" si="391"/>
        <v>67</v>
      </c>
      <c r="DL267" s="372">
        <f t="shared" si="392"/>
        <v>65</v>
      </c>
      <c r="DM267" s="371">
        <f t="shared" si="393"/>
        <v>67</v>
      </c>
      <c r="DN267" s="370">
        <f t="shared" si="394"/>
        <v>0</v>
      </c>
      <c r="DO267" s="371">
        <f t="shared" si="395"/>
        <v>0</v>
      </c>
      <c r="DP267" s="372">
        <f t="shared" si="396"/>
        <v>0</v>
      </c>
      <c r="DQ267" s="371">
        <f t="shared" si="397"/>
        <v>0</v>
      </c>
      <c r="DR267" s="372">
        <f t="shared" si="398"/>
        <v>0</v>
      </c>
      <c r="DS267" s="371">
        <f t="shared" si="399"/>
        <v>0</v>
      </c>
      <c r="DT267" s="372">
        <f t="shared" si="400"/>
        <v>0</v>
      </c>
      <c r="DU267" s="371">
        <f t="shared" si="401"/>
        <v>0</v>
      </c>
      <c r="DV267" s="372">
        <f t="shared" si="402"/>
        <v>0</v>
      </c>
      <c r="DW267" s="371">
        <f t="shared" si="403"/>
        <v>0</v>
      </c>
      <c r="DX267" s="372">
        <f t="shared" si="404"/>
        <v>3098655.0000000005</v>
      </c>
      <c r="DY267" s="371">
        <f t="shared" si="405"/>
        <v>3184772.7272727271</v>
      </c>
      <c r="DZ267" s="372">
        <f t="shared" si="406"/>
        <v>3098655.0000000005</v>
      </c>
      <c r="EA267" s="371">
        <f t="shared" si="407"/>
        <v>3184772.7272727271</v>
      </c>
    </row>
    <row r="268" spans="1:131">
      <c r="A268" s="453" t="s">
        <v>38</v>
      </c>
      <c r="B268" s="468" t="s">
        <v>492</v>
      </c>
      <c r="C268" s="455"/>
      <c r="D268" s="470">
        <v>482264</v>
      </c>
      <c r="E268" s="457">
        <v>13</v>
      </c>
      <c r="F268" s="419"/>
      <c r="G268" s="420"/>
      <c r="H268" s="419"/>
      <c r="I268" s="420"/>
      <c r="J268" s="419"/>
      <c r="K268" s="420"/>
      <c r="L268" s="419"/>
      <c r="M268" s="420"/>
      <c r="N268" s="419"/>
      <c r="O268" s="420"/>
      <c r="P268" s="419"/>
      <c r="Q268" s="420"/>
      <c r="R268" s="419"/>
      <c r="S268" s="420"/>
      <c r="T268" s="419"/>
      <c r="U268" s="420"/>
      <c r="V268" s="419"/>
      <c r="W268" s="420"/>
      <c r="X268" s="419"/>
      <c r="Y268" s="420"/>
      <c r="Z268" s="419"/>
      <c r="AA268" s="420"/>
      <c r="AB268" s="419"/>
      <c r="AC268" s="420"/>
      <c r="AD268" s="419"/>
      <c r="AE268" s="420"/>
      <c r="AF268" s="419"/>
      <c r="AG268" s="420"/>
      <c r="AH268" s="419"/>
      <c r="AI268" s="420"/>
      <c r="AJ268" s="419"/>
      <c r="AK268" s="420"/>
      <c r="AL268" s="419"/>
      <c r="AM268" s="420"/>
      <c r="AN268" s="419"/>
      <c r="AO268" s="420"/>
      <c r="AP268" s="419"/>
      <c r="AQ268" s="420"/>
      <c r="AR268" s="419"/>
      <c r="AS268" s="420"/>
      <c r="AT268" s="419"/>
      <c r="AU268" s="420"/>
      <c r="AV268" s="419">
        <v>0</v>
      </c>
      <c r="AW268" s="420">
        <v>0</v>
      </c>
      <c r="AX268" s="419">
        <v>13</v>
      </c>
      <c r="AY268" s="420">
        <v>13</v>
      </c>
      <c r="AZ268" s="419">
        <v>0</v>
      </c>
      <c r="BA268" s="421">
        <v>0</v>
      </c>
      <c r="BB268" s="422"/>
      <c r="BC268" s="420"/>
      <c r="BD268" s="419"/>
      <c r="BE268" s="420"/>
      <c r="BF268" s="419"/>
      <c r="BG268" s="420"/>
      <c r="BH268" s="419"/>
      <c r="BI268" s="420"/>
      <c r="BJ268" s="419"/>
      <c r="BK268" s="420"/>
      <c r="BL268" s="419">
        <v>724600</v>
      </c>
      <c r="BM268" s="423">
        <v>745430</v>
      </c>
      <c r="BN268" s="370">
        <f t="shared" si="342"/>
        <v>0</v>
      </c>
      <c r="BO268" s="371">
        <f t="shared" si="343"/>
        <v>0</v>
      </c>
      <c r="BP268" s="372">
        <f t="shared" si="344"/>
        <v>0</v>
      </c>
      <c r="BQ268" s="371">
        <f t="shared" si="345"/>
        <v>0</v>
      </c>
      <c r="BR268" s="372">
        <f t="shared" si="346"/>
        <v>0</v>
      </c>
      <c r="BS268" s="371">
        <f t="shared" si="347"/>
        <v>0</v>
      </c>
      <c r="BT268" s="372">
        <f t="shared" si="348"/>
        <v>0</v>
      </c>
      <c r="BU268" s="371">
        <f t="shared" si="349"/>
        <v>0</v>
      </c>
      <c r="BV268" s="372">
        <f t="shared" si="350"/>
        <v>0</v>
      </c>
      <c r="BW268" s="371">
        <f t="shared" si="351"/>
        <v>0</v>
      </c>
      <c r="BX268" s="372">
        <f t="shared" si="352"/>
        <v>143</v>
      </c>
      <c r="BY268" s="371">
        <f t="shared" si="353"/>
        <v>143</v>
      </c>
      <c r="BZ268" s="370">
        <f t="shared" si="354"/>
        <v>0</v>
      </c>
      <c r="CA268" s="371">
        <f t="shared" si="355"/>
        <v>0</v>
      </c>
      <c r="CB268" s="372">
        <f t="shared" si="356"/>
        <v>0</v>
      </c>
      <c r="CC268" s="371">
        <f t="shared" si="357"/>
        <v>0</v>
      </c>
      <c r="CD268" s="372">
        <f t="shared" si="358"/>
        <v>0</v>
      </c>
      <c r="CE268" s="371">
        <f t="shared" si="359"/>
        <v>0</v>
      </c>
      <c r="CF268" s="372">
        <f t="shared" si="360"/>
        <v>0</v>
      </c>
      <c r="CG268" s="371">
        <f t="shared" si="361"/>
        <v>0</v>
      </c>
      <c r="CH268" s="372">
        <f t="shared" si="362"/>
        <v>0</v>
      </c>
      <c r="CI268" s="371">
        <f t="shared" si="363"/>
        <v>0</v>
      </c>
      <c r="CJ268" s="372">
        <f t="shared" si="364"/>
        <v>5067.1328671328674</v>
      </c>
      <c r="CK268" s="371">
        <f t="shared" si="365"/>
        <v>5212.7972027972028</v>
      </c>
      <c r="CL268" s="370">
        <f t="shared" si="366"/>
        <v>0</v>
      </c>
      <c r="CM268" s="371">
        <f t="shared" si="367"/>
        <v>0</v>
      </c>
      <c r="CN268" s="372">
        <f t="shared" si="368"/>
        <v>0</v>
      </c>
      <c r="CO268" s="371">
        <f t="shared" si="369"/>
        <v>0</v>
      </c>
      <c r="CP268" s="372">
        <f t="shared" si="370"/>
        <v>0</v>
      </c>
      <c r="CQ268" s="371">
        <f t="shared" si="371"/>
        <v>0</v>
      </c>
      <c r="CR268" s="372">
        <f t="shared" si="372"/>
        <v>0</v>
      </c>
      <c r="CS268" s="371">
        <f t="shared" si="373"/>
        <v>0</v>
      </c>
      <c r="CT268" s="372">
        <f t="shared" si="374"/>
        <v>0</v>
      </c>
      <c r="CU268" s="371">
        <f t="shared" si="375"/>
        <v>0</v>
      </c>
      <c r="CV268" s="372">
        <f t="shared" si="376"/>
        <v>45604.195804195806</v>
      </c>
      <c r="CW268" s="371">
        <f t="shared" si="377"/>
        <v>46915.174825174821</v>
      </c>
      <c r="CX268" s="372">
        <f t="shared" si="378"/>
        <v>45604.195804195813</v>
      </c>
      <c r="CY268" s="371">
        <f t="shared" si="379"/>
        <v>46915.174825174821</v>
      </c>
      <c r="CZ268" s="370">
        <f t="shared" si="380"/>
        <v>0</v>
      </c>
      <c r="DA268" s="371">
        <f t="shared" si="381"/>
        <v>0</v>
      </c>
      <c r="DB268" s="372">
        <f t="shared" si="382"/>
        <v>0</v>
      </c>
      <c r="DC268" s="371">
        <f t="shared" si="383"/>
        <v>0</v>
      </c>
      <c r="DD268" s="372">
        <f t="shared" si="384"/>
        <v>0</v>
      </c>
      <c r="DE268" s="371">
        <f t="shared" si="385"/>
        <v>0</v>
      </c>
      <c r="DF268" s="372">
        <f t="shared" si="386"/>
        <v>0</v>
      </c>
      <c r="DG268" s="371">
        <f t="shared" si="387"/>
        <v>0</v>
      </c>
      <c r="DH268" s="372">
        <f t="shared" si="388"/>
        <v>0</v>
      </c>
      <c r="DI268" s="371">
        <f t="shared" si="389"/>
        <v>0</v>
      </c>
      <c r="DJ268" s="372">
        <f t="shared" si="390"/>
        <v>13</v>
      </c>
      <c r="DK268" s="371">
        <f t="shared" si="391"/>
        <v>13</v>
      </c>
      <c r="DL268" s="372">
        <f t="shared" si="392"/>
        <v>13</v>
      </c>
      <c r="DM268" s="371">
        <f t="shared" si="393"/>
        <v>13</v>
      </c>
      <c r="DN268" s="370">
        <f t="shared" si="394"/>
        <v>0</v>
      </c>
      <c r="DO268" s="371">
        <f t="shared" si="395"/>
        <v>0</v>
      </c>
      <c r="DP268" s="372">
        <f t="shared" si="396"/>
        <v>0</v>
      </c>
      <c r="DQ268" s="371">
        <f t="shared" si="397"/>
        <v>0</v>
      </c>
      <c r="DR268" s="372">
        <f t="shared" si="398"/>
        <v>0</v>
      </c>
      <c r="DS268" s="371">
        <f t="shared" si="399"/>
        <v>0</v>
      </c>
      <c r="DT268" s="372">
        <f t="shared" si="400"/>
        <v>0</v>
      </c>
      <c r="DU268" s="371">
        <f t="shared" si="401"/>
        <v>0</v>
      </c>
      <c r="DV268" s="372">
        <f t="shared" si="402"/>
        <v>0</v>
      </c>
      <c r="DW268" s="371">
        <f t="shared" si="403"/>
        <v>0</v>
      </c>
      <c r="DX268" s="372">
        <f t="shared" si="404"/>
        <v>592854.54545454553</v>
      </c>
      <c r="DY268" s="371">
        <f t="shared" si="405"/>
        <v>609897.27272727271</v>
      </c>
      <c r="DZ268" s="372">
        <f t="shared" si="406"/>
        <v>592854.54545454553</v>
      </c>
      <c r="EA268" s="371">
        <f t="shared" si="407"/>
        <v>609897.27272727271</v>
      </c>
    </row>
    <row r="269" spans="1:131">
      <c r="A269" s="453" t="s">
        <v>38</v>
      </c>
      <c r="B269" s="468" t="s">
        <v>493</v>
      </c>
      <c r="C269" s="469"/>
      <c r="D269" s="470">
        <v>261384</v>
      </c>
      <c r="E269" s="457">
        <v>13</v>
      </c>
      <c r="F269" s="419"/>
      <c r="G269" s="420"/>
      <c r="H269" s="419"/>
      <c r="I269" s="420"/>
      <c r="J269" s="419"/>
      <c r="K269" s="420"/>
      <c r="L269" s="419"/>
      <c r="M269" s="420"/>
      <c r="N269" s="419"/>
      <c r="O269" s="420"/>
      <c r="P269" s="419"/>
      <c r="Q269" s="420"/>
      <c r="R269" s="419"/>
      <c r="S269" s="420"/>
      <c r="T269" s="419"/>
      <c r="U269" s="420"/>
      <c r="V269" s="419"/>
      <c r="W269" s="420"/>
      <c r="X269" s="419"/>
      <c r="Y269" s="420"/>
      <c r="Z269" s="419"/>
      <c r="AA269" s="420"/>
      <c r="AB269" s="419"/>
      <c r="AC269" s="420"/>
      <c r="AD269" s="419"/>
      <c r="AE269" s="420"/>
      <c r="AF269" s="419"/>
      <c r="AG269" s="420"/>
      <c r="AH269" s="419"/>
      <c r="AI269" s="420"/>
      <c r="AJ269" s="419"/>
      <c r="AK269" s="420"/>
      <c r="AL269" s="419"/>
      <c r="AM269" s="420"/>
      <c r="AN269" s="419"/>
      <c r="AO269" s="420"/>
      <c r="AP269" s="419"/>
      <c r="AQ269" s="420"/>
      <c r="AR269" s="419"/>
      <c r="AS269" s="420"/>
      <c r="AT269" s="419"/>
      <c r="AU269" s="420"/>
      <c r="AV269" s="419">
        <v>0</v>
      </c>
      <c r="AW269" s="420">
        <v>0</v>
      </c>
      <c r="AX269" s="419">
        <v>26</v>
      </c>
      <c r="AY269" s="420">
        <v>27</v>
      </c>
      <c r="AZ269" s="419">
        <v>0</v>
      </c>
      <c r="BA269" s="421">
        <v>0</v>
      </c>
      <c r="BB269" s="422"/>
      <c r="BC269" s="420"/>
      <c r="BD269" s="419"/>
      <c r="BE269" s="420"/>
      <c r="BF269" s="419"/>
      <c r="BG269" s="420"/>
      <c r="BH269" s="419"/>
      <c r="BI269" s="420"/>
      <c r="BJ269" s="419"/>
      <c r="BK269" s="420"/>
      <c r="BL269" s="419">
        <v>1556165</v>
      </c>
      <c r="BM269" s="423">
        <v>1567535</v>
      </c>
      <c r="BN269" s="370">
        <f t="shared" si="342"/>
        <v>0</v>
      </c>
      <c r="BO269" s="371">
        <f t="shared" si="343"/>
        <v>0</v>
      </c>
      <c r="BP269" s="372">
        <f t="shared" si="344"/>
        <v>0</v>
      </c>
      <c r="BQ269" s="371">
        <f t="shared" si="345"/>
        <v>0</v>
      </c>
      <c r="BR269" s="372">
        <f t="shared" si="346"/>
        <v>0</v>
      </c>
      <c r="BS269" s="371">
        <f t="shared" si="347"/>
        <v>0</v>
      </c>
      <c r="BT269" s="372">
        <f t="shared" si="348"/>
        <v>0</v>
      </c>
      <c r="BU269" s="371">
        <f t="shared" si="349"/>
        <v>0</v>
      </c>
      <c r="BV269" s="372">
        <f t="shared" si="350"/>
        <v>0</v>
      </c>
      <c r="BW269" s="371">
        <f t="shared" si="351"/>
        <v>0</v>
      </c>
      <c r="BX269" s="372">
        <f t="shared" si="352"/>
        <v>286</v>
      </c>
      <c r="BY269" s="371">
        <f t="shared" si="353"/>
        <v>297</v>
      </c>
      <c r="BZ269" s="370">
        <f t="shared" si="354"/>
        <v>0</v>
      </c>
      <c r="CA269" s="371">
        <f t="shared" si="355"/>
        <v>0</v>
      </c>
      <c r="CB269" s="372">
        <f t="shared" si="356"/>
        <v>0</v>
      </c>
      <c r="CC269" s="371">
        <f t="shared" si="357"/>
        <v>0</v>
      </c>
      <c r="CD269" s="372">
        <f t="shared" si="358"/>
        <v>0</v>
      </c>
      <c r="CE269" s="371">
        <f t="shared" si="359"/>
        <v>0</v>
      </c>
      <c r="CF269" s="372">
        <f t="shared" si="360"/>
        <v>0</v>
      </c>
      <c r="CG269" s="371">
        <f t="shared" si="361"/>
        <v>0</v>
      </c>
      <c r="CH269" s="372">
        <f t="shared" si="362"/>
        <v>0</v>
      </c>
      <c r="CI269" s="371">
        <f t="shared" si="363"/>
        <v>0</v>
      </c>
      <c r="CJ269" s="372">
        <f t="shared" si="364"/>
        <v>5441.136363636364</v>
      </c>
      <c r="CK269" s="371">
        <f t="shared" si="365"/>
        <v>5277.8956228956231</v>
      </c>
      <c r="CL269" s="370">
        <f t="shared" si="366"/>
        <v>0</v>
      </c>
      <c r="CM269" s="371">
        <f t="shared" si="367"/>
        <v>0</v>
      </c>
      <c r="CN269" s="372">
        <f t="shared" si="368"/>
        <v>0</v>
      </c>
      <c r="CO269" s="371">
        <f t="shared" si="369"/>
        <v>0</v>
      </c>
      <c r="CP269" s="372">
        <f t="shared" si="370"/>
        <v>0</v>
      </c>
      <c r="CQ269" s="371">
        <f t="shared" si="371"/>
        <v>0</v>
      </c>
      <c r="CR269" s="372">
        <f t="shared" si="372"/>
        <v>0</v>
      </c>
      <c r="CS269" s="371">
        <f t="shared" si="373"/>
        <v>0</v>
      </c>
      <c r="CT269" s="372">
        <f t="shared" si="374"/>
        <v>0</v>
      </c>
      <c r="CU269" s="371">
        <f t="shared" si="375"/>
        <v>0</v>
      </c>
      <c r="CV269" s="372">
        <f t="shared" si="376"/>
        <v>48970.227272727279</v>
      </c>
      <c r="CW269" s="371">
        <f t="shared" si="377"/>
        <v>47501.060606060608</v>
      </c>
      <c r="CX269" s="372">
        <f t="shared" si="378"/>
        <v>48970.227272727279</v>
      </c>
      <c r="CY269" s="371">
        <f t="shared" si="379"/>
        <v>47501.060606060608</v>
      </c>
      <c r="CZ269" s="370">
        <f t="shared" si="380"/>
        <v>0</v>
      </c>
      <c r="DA269" s="371">
        <f t="shared" si="381"/>
        <v>0</v>
      </c>
      <c r="DB269" s="372">
        <f t="shared" si="382"/>
        <v>0</v>
      </c>
      <c r="DC269" s="371">
        <f t="shared" si="383"/>
        <v>0</v>
      </c>
      <c r="DD269" s="372">
        <f t="shared" si="384"/>
        <v>0</v>
      </c>
      <c r="DE269" s="371">
        <f t="shared" si="385"/>
        <v>0</v>
      </c>
      <c r="DF269" s="372">
        <f t="shared" si="386"/>
        <v>0</v>
      </c>
      <c r="DG269" s="371">
        <f t="shared" si="387"/>
        <v>0</v>
      </c>
      <c r="DH269" s="372">
        <f t="shared" si="388"/>
        <v>0</v>
      </c>
      <c r="DI269" s="371">
        <f t="shared" si="389"/>
        <v>0</v>
      </c>
      <c r="DJ269" s="372">
        <f t="shared" si="390"/>
        <v>26</v>
      </c>
      <c r="DK269" s="371">
        <f t="shared" si="391"/>
        <v>27</v>
      </c>
      <c r="DL269" s="372">
        <f t="shared" si="392"/>
        <v>26</v>
      </c>
      <c r="DM269" s="371">
        <f t="shared" si="393"/>
        <v>27</v>
      </c>
      <c r="DN269" s="370">
        <f t="shared" si="394"/>
        <v>0</v>
      </c>
      <c r="DO269" s="371">
        <f t="shared" si="395"/>
        <v>0</v>
      </c>
      <c r="DP269" s="372">
        <f t="shared" si="396"/>
        <v>0</v>
      </c>
      <c r="DQ269" s="371">
        <f t="shared" si="397"/>
        <v>0</v>
      </c>
      <c r="DR269" s="372">
        <f t="shared" si="398"/>
        <v>0</v>
      </c>
      <c r="DS269" s="371">
        <f t="shared" si="399"/>
        <v>0</v>
      </c>
      <c r="DT269" s="372">
        <f t="shared" si="400"/>
        <v>0</v>
      </c>
      <c r="DU269" s="371">
        <f t="shared" si="401"/>
        <v>0</v>
      </c>
      <c r="DV269" s="372">
        <f t="shared" si="402"/>
        <v>0</v>
      </c>
      <c r="DW269" s="371">
        <f t="shared" si="403"/>
        <v>0</v>
      </c>
      <c r="DX269" s="372">
        <f t="shared" si="404"/>
        <v>1273225.9090909092</v>
      </c>
      <c r="DY269" s="371">
        <f t="shared" si="405"/>
        <v>1282528.6363636365</v>
      </c>
      <c r="DZ269" s="372">
        <f t="shared" si="406"/>
        <v>1273225.9090909092</v>
      </c>
      <c r="EA269" s="371">
        <f t="shared" si="407"/>
        <v>1282528.6363636365</v>
      </c>
    </row>
    <row r="270" spans="1:131">
      <c r="A270" s="453" t="s">
        <v>38</v>
      </c>
      <c r="B270" s="468" t="s">
        <v>494</v>
      </c>
      <c r="C270" s="469"/>
      <c r="D270" s="470">
        <v>482273</v>
      </c>
      <c r="E270" s="457">
        <v>13</v>
      </c>
      <c r="F270" s="419"/>
      <c r="G270" s="420"/>
      <c r="H270" s="419"/>
      <c r="I270" s="420"/>
      <c r="J270" s="419"/>
      <c r="K270" s="420"/>
      <c r="L270" s="419"/>
      <c r="M270" s="420"/>
      <c r="N270" s="419"/>
      <c r="O270" s="420"/>
      <c r="P270" s="419"/>
      <c r="Q270" s="420"/>
      <c r="R270" s="419"/>
      <c r="S270" s="420"/>
      <c r="T270" s="419"/>
      <c r="U270" s="420"/>
      <c r="V270" s="419"/>
      <c r="W270" s="420"/>
      <c r="X270" s="419"/>
      <c r="Y270" s="420"/>
      <c r="Z270" s="419"/>
      <c r="AA270" s="420"/>
      <c r="AB270" s="419"/>
      <c r="AC270" s="420"/>
      <c r="AD270" s="419"/>
      <c r="AE270" s="420"/>
      <c r="AF270" s="419"/>
      <c r="AG270" s="420"/>
      <c r="AH270" s="419"/>
      <c r="AI270" s="420"/>
      <c r="AJ270" s="419"/>
      <c r="AK270" s="420"/>
      <c r="AL270" s="419"/>
      <c r="AM270" s="420"/>
      <c r="AN270" s="419"/>
      <c r="AO270" s="420"/>
      <c r="AP270" s="419"/>
      <c r="AQ270" s="420"/>
      <c r="AR270" s="419"/>
      <c r="AS270" s="420"/>
      <c r="AT270" s="419"/>
      <c r="AU270" s="420"/>
      <c r="AV270" s="419">
        <v>0</v>
      </c>
      <c r="AW270" s="420">
        <v>0</v>
      </c>
      <c r="AX270" s="419">
        <v>8</v>
      </c>
      <c r="AY270" s="420">
        <v>8</v>
      </c>
      <c r="AZ270" s="419">
        <v>0</v>
      </c>
      <c r="BA270" s="421">
        <v>0</v>
      </c>
      <c r="BB270" s="422"/>
      <c r="BC270" s="420"/>
      <c r="BD270" s="419"/>
      <c r="BE270" s="420"/>
      <c r="BF270" s="419"/>
      <c r="BG270" s="420"/>
      <c r="BH270" s="419"/>
      <c r="BI270" s="420"/>
      <c r="BJ270" s="419"/>
      <c r="BK270" s="420"/>
      <c r="BL270" s="419">
        <v>453060</v>
      </c>
      <c r="BM270" s="423">
        <v>466200</v>
      </c>
      <c r="BN270" s="370">
        <f t="shared" si="342"/>
        <v>0</v>
      </c>
      <c r="BO270" s="371">
        <f t="shared" si="343"/>
        <v>0</v>
      </c>
      <c r="BP270" s="372">
        <f t="shared" si="344"/>
        <v>0</v>
      </c>
      <c r="BQ270" s="371">
        <f t="shared" si="345"/>
        <v>0</v>
      </c>
      <c r="BR270" s="372">
        <f t="shared" si="346"/>
        <v>0</v>
      </c>
      <c r="BS270" s="371">
        <f t="shared" si="347"/>
        <v>0</v>
      </c>
      <c r="BT270" s="372">
        <f t="shared" si="348"/>
        <v>0</v>
      </c>
      <c r="BU270" s="371">
        <f t="shared" si="349"/>
        <v>0</v>
      </c>
      <c r="BV270" s="372">
        <f t="shared" si="350"/>
        <v>0</v>
      </c>
      <c r="BW270" s="371">
        <f t="shared" si="351"/>
        <v>0</v>
      </c>
      <c r="BX270" s="372">
        <f t="shared" si="352"/>
        <v>88</v>
      </c>
      <c r="BY270" s="371">
        <f t="shared" si="353"/>
        <v>88</v>
      </c>
      <c r="BZ270" s="370">
        <f t="shared" si="354"/>
        <v>0</v>
      </c>
      <c r="CA270" s="371">
        <f t="shared" si="355"/>
        <v>0</v>
      </c>
      <c r="CB270" s="372">
        <f t="shared" si="356"/>
        <v>0</v>
      </c>
      <c r="CC270" s="371">
        <f t="shared" si="357"/>
        <v>0</v>
      </c>
      <c r="CD270" s="372">
        <f t="shared" si="358"/>
        <v>0</v>
      </c>
      <c r="CE270" s="371">
        <f t="shared" si="359"/>
        <v>0</v>
      </c>
      <c r="CF270" s="372">
        <f t="shared" si="360"/>
        <v>0</v>
      </c>
      <c r="CG270" s="371">
        <f t="shared" si="361"/>
        <v>0</v>
      </c>
      <c r="CH270" s="372">
        <f t="shared" si="362"/>
        <v>0</v>
      </c>
      <c r="CI270" s="371">
        <f t="shared" si="363"/>
        <v>0</v>
      </c>
      <c r="CJ270" s="372">
        <f t="shared" si="364"/>
        <v>5148.409090909091</v>
      </c>
      <c r="CK270" s="371">
        <f t="shared" si="365"/>
        <v>5297.727272727273</v>
      </c>
      <c r="CL270" s="370">
        <f t="shared" si="366"/>
        <v>0</v>
      </c>
      <c r="CM270" s="371">
        <f t="shared" si="367"/>
        <v>0</v>
      </c>
      <c r="CN270" s="372">
        <f t="shared" si="368"/>
        <v>0</v>
      </c>
      <c r="CO270" s="371">
        <f t="shared" si="369"/>
        <v>0</v>
      </c>
      <c r="CP270" s="372">
        <f t="shared" si="370"/>
        <v>0</v>
      </c>
      <c r="CQ270" s="371">
        <f t="shared" si="371"/>
        <v>0</v>
      </c>
      <c r="CR270" s="372">
        <f t="shared" si="372"/>
        <v>0</v>
      </c>
      <c r="CS270" s="371">
        <f t="shared" si="373"/>
        <v>0</v>
      </c>
      <c r="CT270" s="372">
        <f t="shared" si="374"/>
        <v>0</v>
      </c>
      <c r="CU270" s="371">
        <f t="shared" si="375"/>
        <v>0</v>
      </c>
      <c r="CV270" s="372">
        <f t="shared" si="376"/>
        <v>46335.681818181816</v>
      </c>
      <c r="CW270" s="371">
        <f t="shared" si="377"/>
        <v>47679.545454545456</v>
      </c>
      <c r="CX270" s="372">
        <f t="shared" si="378"/>
        <v>46335.681818181816</v>
      </c>
      <c r="CY270" s="371">
        <f t="shared" si="379"/>
        <v>47679.545454545456</v>
      </c>
      <c r="CZ270" s="370">
        <f t="shared" si="380"/>
        <v>0</v>
      </c>
      <c r="DA270" s="371">
        <f t="shared" si="381"/>
        <v>0</v>
      </c>
      <c r="DB270" s="372">
        <f t="shared" si="382"/>
        <v>0</v>
      </c>
      <c r="DC270" s="371">
        <f t="shared" si="383"/>
        <v>0</v>
      </c>
      <c r="DD270" s="372">
        <f t="shared" si="384"/>
        <v>0</v>
      </c>
      <c r="DE270" s="371">
        <f t="shared" si="385"/>
        <v>0</v>
      </c>
      <c r="DF270" s="372">
        <f t="shared" si="386"/>
        <v>0</v>
      </c>
      <c r="DG270" s="371">
        <f t="shared" si="387"/>
        <v>0</v>
      </c>
      <c r="DH270" s="372">
        <f t="shared" si="388"/>
        <v>0</v>
      </c>
      <c r="DI270" s="371">
        <f t="shared" si="389"/>
        <v>0</v>
      </c>
      <c r="DJ270" s="372">
        <f t="shared" si="390"/>
        <v>8</v>
      </c>
      <c r="DK270" s="371">
        <f t="shared" si="391"/>
        <v>8</v>
      </c>
      <c r="DL270" s="372">
        <f t="shared" si="392"/>
        <v>8</v>
      </c>
      <c r="DM270" s="371">
        <f t="shared" si="393"/>
        <v>8</v>
      </c>
      <c r="DN270" s="370">
        <f t="shared" si="394"/>
        <v>0</v>
      </c>
      <c r="DO270" s="371">
        <f t="shared" si="395"/>
        <v>0</v>
      </c>
      <c r="DP270" s="372">
        <f t="shared" si="396"/>
        <v>0</v>
      </c>
      <c r="DQ270" s="371">
        <f t="shared" si="397"/>
        <v>0</v>
      </c>
      <c r="DR270" s="372">
        <f t="shared" si="398"/>
        <v>0</v>
      </c>
      <c r="DS270" s="371">
        <f t="shared" si="399"/>
        <v>0</v>
      </c>
      <c r="DT270" s="372">
        <f t="shared" si="400"/>
        <v>0</v>
      </c>
      <c r="DU270" s="371">
        <f t="shared" si="401"/>
        <v>0</v>
      </c>
      <c r="DV270" s="372">
        <f t="shared" si="402"/>
        <v>0</v>
      </c>
      <c r="DW270" s="371">
        <f t="shared" si="403"/>
        <v>0</v>
      </c>
      <c r="DX270" s="372">
        <f t="shared" si="404"/>
        <v>370685.45454545453</v>
      </c>
      <c r="DY270" s="371">
        <f t="shared" si="405"/>
        <v>381436.36363636365</v>
      </c>
      <c r="DZ270" s="372">
        <f t="shared" si="406"/>
        <v>370685.45454545453</v>
      </c>
      <c r="EA270" s="371">
        <f t="shared" si="407"/>
        <v>381436.36363636365</v>
      </c>
    </row>
    <row r="271" spans="1:131">
      <c r="A271" s="453" t="s">
        <v>38</v>
      </c>
      <c r="B271" s="468" t="s">
        <v>495</v>
      </c>
      <c r="C271" s="469"/>
      <c r="D271" s="470">
        <v>418357</v>
      </c>
      <c r="E271" s="457">
        <v>13</v>
      </c>
      <c r="F271" s="419"/>
      <c r="G271" s="420"/>
      <c r="H271" s="419"/>
      <c r="I271" s="420"/>
      <c r="J271" s="419"/>
      <c r="K271" s="420"/>
      <c r="L271" s="419"/>
      <c r="M271" s="420"/>
      <c r="N271" s="419"/>
      <c r="O271" s="420"/>
      <c r="P271" s="419"/>
      <c r="Q271" s="420"/>
      <c r="R271" s="419"/>
      <c r="S271" s="420"/>
      <c r="T271" s="419"/>
      <c r="U271" s="420"/>
      <c r="V271" s="419"/>
      <c r="W271" s="420"/>
      <c r="X271" s="419"/>
      <c r="Y271" s="420"/>
      <c r="Z271" s="419"/>
      <c r="AA271" s="420"/>
      <c r="AB271" s="419"/>
      <c r="AC271" s="420"/>
      <c r="AD271" s="419"/>
      <c r="AE271" s="420"/>
      <c r="AF271" s="419"/>
      <c r="AG271" s="420"/>
      <c r="AH271" s="419"/>
      <c r="AI271" s="420"/>
      <c r="AJ271" s="419"/>
      <c r="AK271" s="420"/>
      <c r="AL271" s="419"/>
      <c r="AM271" s="420"/>
      <c r="AN271" s="419"/>
      <c r="AO271" s="420"/>
      <c r="AP271" s="419"/>
      <c r="AQ271" s="420"/>
      <c r="AR271" s="419"/>
      <c r="AS271" s="420"/>
      <c r="AT271" s="419"/>
      <c r="AU271" s="420"/>
      <c r="AV271" s="419">
        <v>9</v>
      </c>
      <c r="AW271" s="420">
        <v>11</v>
      </c>
      <c r="AX271" s="419">
        <v>0</v>
      </c>
      <c r="AY271" s="420">
        <v>0</v>
      </c>
      <c r="AZ271" s="419">
        <v>4</v>
      </c>
      <c r="BA271" s="421">
        <v>3</v>
      </c>
      <c r="BB271" s="422"/>
      <c r="BC271" s="420"/>
      <c r="BD271" s="419"/>
      <c r="BE271" s="420"/>
      <c r="BF271" s="419"/>
      <c r="BG271" s="420"/>
      <c r="BH271" s="419"/>
      <c r="BI271" s="420"/>
      <c r="BJ271" s="419"/>
      <c r="BK271" s="420"/>
      <c r="BL271" s="419">
        <v>596704</v>
      </c>
      <c r="BM271" s="423">
        <v>663271</v>
      </c>
      <c r="BN271" s="370">
        <f t="shared" si="342"/>
        <v>0</v>
      </c>
      <c r="BO271" s="371">
        <f t="shared" si="343"/>
        <v>0</v>
      </c>
      <c r="BP271" s="372">
        <f t="shared" si="344"/>
        <v>0</v>
      </c>
      <c r="BQ271" s="371">
        <f t="shared" si="345"/>
        <v>0</v>
      </c>
      <c r="BR271" s="372">
        <f t="shared" si="346"/>
        <v>0</v>
      </c>
      <c r="BS271" s="371">
        <f t="shared" si="347"/>
        <v>0</v>
      </c>
      <c r="BT271" s="372">
        <f t="shared" si="348"/>
        <v>0</v>
      </c>
      <c r="BU271" s="371">
        <f t="shared" si="349"/>
        <v>0</v>
      </c>
      <c r="BV271" s="372">
        <f t="shared" si="350"/>
        <v>0</v>
      </c>
      <c r="BW271" s="371">
        <f t="shared" si="351"/>
        <v>0</v>
      </c>
      <c r="BX271" s="372">
        <f t="shared" si="352"/>
        <v>138</v>
      </c>
      <c r="BY271" s="371">
        <f t="shared" si="353"/>
        <v>146</v>
      </c>
      <c r="BZ271" s="370">
        <f t="shared" si="354"/>
        <v>0</v>
      </c>
      <c r="CA271" s="371">
        <f t="shared" si="355"/>
        <v>0</v>
      </c>
      <c r="CB271" s="372">
        <f t="shared" si="356"/>
        <v>0</v>
      </c>
      <c r="CC271" s="371">
        <f t="shared" si="357"/>
        <v>0</v>
      </c>
      <c r="CD271" s="372">
        <f t="shared" si="358"/>
        <v>0</v>
      </c>
      <c r="CE271" s="371">
        <f t="shared" si="359"/>
        <v>0</v>
      </c>
      <c r="CF271" s="372">
        <f t="shared" si="360"/>
        <v>0</v>
      </c>
      <c r="CG271" s="371">
        <f t="shared" si="361"/>
        <v>0</v>
      </c>
      <c r="CH271" s="372">
        <f t="shared" si="362"/>
        <v>0</v>
      </c>
      <c r="CI271" s="371">
        <f t="shared" si="363"/>
        <v>0</v>
      </c>
      <c r="CJ271" s="372">
        <f t="shared" si="364"/>
        <v>4323.942028985507</v>
      </c>
      <c r="CK271" s="371">
        <f t="shared" si="365"/>
        <v>4542.9520547945203</v>
      </c>
      <c r="CL271" s="370">
        <f t="shared" si="366"/>
        <v>0</v>
      </c>
      <c r="CM271" s="371">
        <f t="shared" si="367"/>
        <v>0</v>
      </c>
      <c r="CN271" s="372">
        <f t="shared" si="368"/>
        <v>0</v>
      </c>
      <c r="CO271" s="371">
        <f t="shared" si="369"/>
        <v>0</v>
      </c>
      <c r="CP271" s="372">
        <f t="shared" si="370"/>
        <v>0</v>
      </c>
      <c r="CQ271" s="371">
        <f t="shared" si="371"/>
        <v>0</v>
      </c>
      <c r="CR271" s="372">
        <f t="shared" si="372"/>
        <v>0</v>
      </c>
      <c r="CS271" s="371">
        <f t="shared" si="373"/>
        <v>0</v>
      </c>
      <c r="CT271" s="372">
        <f t="shared" si="374"/>
        <v>0</v>
      </c>
      <c r="CU271" s="371">
        <f t="shared" si="375"/>
        <v>0</v>
      </c>
      <c r="CV271" s="372">
        <f t="shared" si="376"/>
        <v>38915.47826086956</v>
      </c>
      <c r="CW271" s="371">
        <f t="shared" si="377"/>
        <v>40886.568493150684</v>
      </c>
      <c r="CX271" s="372">
        <f t="shared" si="378"/>
        <v>38915.47826086956</v>
      </c>
      <c r="CY271" s="371">
        <f t="shared" si="379"/>
        <v>40886.568493150684</v>
      </c>
      <c r="CZ271" s="370">
        <f t="shared" si="380"/>
        <v>0</v>
      </c>
      <c r="DA271" s="371">
        <f t="shared" si="381"/>
        <v>0</v>
      </c>
      <c r="DB271" s="372">
        <f t="shared" si="382"/>
        <v>0</v>
      </c>
      <c r="DC271" s="371">
        <f t="shared" si="383"/>
        <v>0</v>
      </c>
      <c r="DD271" s="372">
        <f t="shared" si="384"/>
        <v>0</v>
      </c>
      <c r="DE271" s="371">
        <f t="shared" si="385"/>
        <v>0</v>
      </c>
      <c r="DF271" s="372">
        <f t="shared" si="386"/>
        <v>0</v>
      </c>
      <c r="DG271" s="371">
        <f t="shared" si="387"/>
        <v>0</v>
      </c>
      <c r="DH271" s="372">
        <f t="shared" si="388"/>
        <v>0</v>
      </c>
      <c r="DI271" s="371">
        <f t="shared" si="389"/>
        <v>0</v>
      </c>
      <c r="DJ271" s="372">
        <f t="shared" si="390"/>
        <v>13</v>
      </c>
      <c r="DK271" s="371">
        <f t="shared" si="391"/>
        <v>14</v>
      </c>
      <c r="DL271" s="372">
        <f t="shared" si="392"/>
        <v>13</v>
      </c>
      <c r="DM271" s="371">
        <f t="shared" si="393"/>
        <v>14</v>
      </c>
      <c r="DN271" s="370">
        <f t="shared" si="394"/>
        <v>0</v>
      </c>
      <c r="DO271" s="371">
        <f t="shared" si="395"/>
        <v>0</v>
      </c>
      <c r="DP271" s="372">
        <f t="shared" si="396"/>
        <v>0</v>
      </c>
      <c r="DQ271" s="371">
        <f t="shared" si="397"/>
        <v>0</v>
      </c>
      <c r="DR271" s="372">
        <f t="shared" si="398"/>
        <v>0</v>
      </c>
      <c r="DS271" s="371">
        <f t="shared" si="399"/>
        <v>0</v>
      </c>
      <c r="DT271" s="372">
        <f t="shared" si="400"/>
        <v>0</v>
      </c>
      <c r="DU271" s="371">
        <f t="shared" si="401"/>
        <v>0</v>
      </c>
      <c r="DV271" s="372">
        <f t="shared" si="402"/>
        <v>0</v>
      </c>
      <c r="DW271" s="371">
        <f t="shared" si="403"/>
        <v>0</v>
      </c>
      <c r="DX271" s="372">
        <f t="shared" si="404"/>
        <v>505901.21739130426</v>
      </c>
      <c r="DY271" s="371">
        <f t="shared" si="405"/>
        <v>572411.95890410955</v>
      </c>
      <c r="DZ271" s="372">
        <f t="shared" si="406"/>
        <v>505901.21739130426</v>
      </c>
      <c r="EA271" s="371">
        <f t="shared" si="407"/>
        <v>572411.95890410955</v>
      </c>
    </row>
    <row r="272" spans="1:131">
      <c r="A272" s="453" t="s">
        <v>38</v>
      </c>
      <c r="B272" s="468" t="s">
        <v>496</v>
      </c>
      <c r="C272" s="469"/>
      <c r="D272" s="470">
        <v>418302</v>
      </c>
      <c r="E272" s="457">
        <v>13</v>
      </c>
      <c r="F272" s="419"/>
      <c r="G272" s="420"/>
      <c r="H272" s="419"/>
      <c r="I272" s="420"/>
      <c r="J272" s="419"/>
      <c r="K272" s="420"/>
      <c r="L272" s="419"/>
      <c r="M272" s="420"/>
      <c r="N272" s="419"/>
      <c r="O272" s="420"/>
      <c r="P272" s="419"/>
      <c r="Q272" s="420"/>
      <c r="R272" s="419"/>
      <c r="S272" s="420"/>
      <c r="T272" s="419"/>
      <c r="U272" s="420"/>
      <c r="V272" s="419"/>
      <c r="W272" s="420"/>
      <c r="X272" s="419"/>
      <c r="Y272" s="420"/>
      <c r="Z272" s="419"/>
      <c r="AA272" s="420"/>
      <c r="AB272" s="419"/>
      <c r="AC272" s="420"/>
      <c r="AD272" s="419"/>
      <c r="AE272" s="420"/>
      <c r="AF272" s="419"/>
      <c r="AG272" s="420"/>
      <c r="AH272" s="419"/>
      <c r="AI272" s="420"/>
      <c r="AJ272" s="419"/>
      <c r="AK272" s="420"/>
      <c r="AL272" s="419"/>
      <c r="AM272" s="420"/>
      <c r="AN272" s="419"/>
      <c r="AO272" s="420"/>
      <c r="AP272" s="419"/>
      <c r="AQ272" s="420"/>
      <c r="AR272" s="419"/>
      <c r="AS272" s="420"/>
      <c r="AT272" s="419"/>
      <c r="AU272" s="420"/>
      <c r="AV272" s="419">
        <v>21</v>
      </c>
      <c r="AW272" s="420">
        <v>24</v>
      </c>
      <c r="AX272" s="419">
        <v>2</v>
      </c>
      <c r="AY272" s="420">
        <v>2</v>
      </c>
      <c r="AZ272" s="419">
        <v>0</v>
      </c>
      <c r="BA272" s="421">
        <v>0</v>
      </c>
      <c r="BB272" s="422"/>
      <c r="BC272" s="420"/>
      <c r="BD272" s="419"/>
      <c r="BE272" s="420"/>
      <c r="BF272" s="419"/>
      <c r="BG272" s="420"/>
      <c r="BH272" s="419"/>
      <c r="BI272" s="420"/>
      <c r="BJ272" s="419"/>
      <c r="BK272" s="420"/>
      <c r="BL272" s="419">
        <v>1101618</v>
      </c>
      <c r="BM272" s="423">
        <v>1322235</v>
      </c>
      <c r="BN272" s="370">
        <f t="shared" si="342"/>
        <v>0</v>
      </c>
      <c r="BO272" s="371">
        <f t="shared" si="343"/>
        <v>0</v>
      </c>
      <c r="BP272" s="372">
        <f t="shared" si="344"/>
        <v>0</v>
      </c>
      <c r="BQ272" s="371">
        <f t="shared" si="345"/>
        <v>0</v>
      </c>
      <c r="BR272" s="372">
        <f t="shared" si="346"/>
        <v>0</v>
      </c>
      <c r="BS272" s="371">
        <f t="shared" si="347"/>
        <v>0</v>
      </c>
      <c r="BT272" s="372">
        <f t="shared" si="348"/>
        <v>0</v>
      </c>
      <c r="BU272" s="371">
        <f t="shared" si="349"/>
        <v>0</v>
      </c>
      <c r="BV272" s="372">
        <f t="shared" si="350"/>
        <v>0</v>
      </c>
      <c r="BW272" s="371">
        <f t="shared" si="351"/>
        <v>0</v>
      </c>
      <c r="BX272" s="372">
        <f t="shared" si="352"/>
        <v>232</v>
      </c>
      <c r="BY272" s="371">
        <f t="shared" si="353"/>
        <v>262</v>
      </c>
      <c r="BZ272" s="370">
        <f t="shared" si="354"/>
        <v>0</v>
      </c>
      <c r="CA272" s="371">
        <f t="shared" si="355"/>
        <v>0</v>
      </c>
      <c r="CB272" s="372">
        <f t="shared" si="356"/>
        <v>0</v>
      </c>
      <c r="CC272" s="371">
        <f t="shared" si="357"/>
        <v>0</v>
      </c>
      <c r="CD272" s="372">
        <f t="shared" si="358"/>
        <v>0</v>
      </c>
      <c r="CE272" s="371">
        <f t="shared" si="359"/>
        <v>0</v>
      </c>
      <c r="CF272" s="372">
        <f t="shared" si="360"/>
        <v>0</v>
      </c>
      <c r="CG272" s="371">
        <f t="shared" si="361"/>
        <v>0</v>
      </c>
      <c r="CH272" s="372">
        <f t="shared" si="362"/>
        <v>0</v>
      </c>
      <c r="CI272" s="371">
        <f t="shared" si="363"/>
        <v>0</v>
      </c>
      <c r="CJ272" s="372">
        <f t="shared" si="364"/>
        <v>4748.3534482758623</v>
      </c>
      <c r="CK272" s="371">
        <f t="shared" si="365"/>
        <v>5046.698473282443</v>
      </c>
      <c r="CL272" s="370">
        <f t="shared" si="366"/>
        <v>0</v>
      </c>
      <c r="CM272" s="371">
        <f t="shared" si="367"/>
        <v>0</v>
      </c>
      <c r="CN272" s="372">
        <f t="shared" si="368"/>
        <v>0</v>
      </c>
      <c r="CO272" s="371">
        <f t="shared" si="369"/>
        <v>0</v>
      </c>
      <c r="CP272" s="372">
        <f t="shared" si="370"/>
        <v>0</v>
      </c>
      <c r="CQ272" s="371">
        <f t="shared" si="371"/>
        <v>0</v>
      </c>
      <c r="CR272" s="372">
        <f t="shared" si="372"/>
        <v>0</v>
      </c>
      <c r="CS272" s="371">
        <f t="shared" si="373"/>
        <v>0</v>
      </c>
      <c r="CT272" s="372">
        <f t="shared" si="374"/>
        <v>0</v>
      </c>
      <c r="CU272" s="371">
        <f t="shared" si="375"/>
        <v>0</v>
      </c>
      <c r="CV272" s="372">
        <f t="shared" si="376"/>
        <v>42735.181034482761</v>
      </c>
      <c r="CW272" s="371">
        <f t="shared" si="377"/>
        <v>45420.286259541987</v>
      </c>
      <c r="CX272" s="372">
        <f t="shared" si="378"/>
        <v>42735.181034482761</v>
      </c>
      <c r="CY272" s="371">
        <f t="shared" si="379"/>
        <v>45420.286259541987</v>
      </c>
      <c r="CZ272" s="370">
        <f t="shared" si="380"/>
        <v>0</v>
      </c>
      <c r="DA272" s="371">
        <f t="shared" si="381"/>
        <v>0</v>
      </c>
      <c r="DB272" s="372">
        <f t="shared" si="382"/>
        <v>0</v>
      </c>
      <c r="DC272" s="371">
        <f t="shared" si="383"/>
        <v>0</v>
      </c>
      <c r="DD272" s="372">
        <f t="shared" si="384"/>
        <v>0</v>
      </c>
      <c r="DE272" s="371">
        <f t="shared" si="385"/>
        <v>0</v>
      </c>
      <c r="DF272" s="372">
        <f t="shared" si="386"/>
        <v>0</v>
      </c>
      <c r="DG272" s="371">
        <f t="shared" si="387"/>
        <v>0</v>
      </c>
      <c r="DH272" s="372">
        <f t="shared" si="388"/>
        <v>0</v>
      </c>
      <c r="DI272" s="371">
        <f t="shared" si="389"/>
        <v>0</v>
      </c>
      <c r="DJ272" s="372">
        <f t="shared" si="390"/>
        <v>23</v>
      </c>
      <c r="DK272" s="371">
        <f t="shared" si="391"/>
        <v>26</v>
      </c>
      <c r="DL272" s="372">
        <f t="shared" si="392"/>
        <v>23</v>
      </c>
      <c r="DM272" s="371">
        <f t="shared" si="393"/>
        <v>26</v>
      </c>
      <c r="DN272" s="370">
        <f t="shared" si="394"/>
        <v>0</v>
      </c>
      <c r="DO272" s="371">
        <f t="shared" si="395"/>
        <v>0</v>
      </c>
      <c r="DP272" s="372">
        <f t="shared" si="396"/>
        <v>0</v>
      </c>
      <c r="DQ272" s="371">
        <f t="shared" si="397"/>
        <v>0</v>
      </c>
      <c r="DR272" s="372">
        <f t="shared" si="398"/>
        <v>0</v>
      </c>
      <c r="DS272" s="371">
        <f t="shared" si="399"/>
        <v>0</v>
      </c>
      <c r="DT272" s="372">
        <f t="shared" si="400"/>
        <v>0</v>
      </c>
      <c r="DU272" s="371">
        <f t="shared" si="401"/>
        <v>0</v>
      </c>
      <c r="DV272" s="372">
        <f t="shared" si="402"/>
        <v>0</v>
      </c>
      <c r="DW272" s="371">
        <f t="shared" si="403"/>
        <v>0</v>
      </c>
      <c r="DX272" s="372">
        <f t="shared" si="404"/>
        <v>982909.16379310354</v>
      </c>
      <c r="DY272" s="371">
        <f t="shared" si="405"/>
        <v>1180927.4427480916</v>
      </c>
      <c r="DZ272" s="372">
        <f t="shared" si="406"/>
        <v>982909.16379310354</v>
      </c>
      <c r="EA272" s="371">
        <f t="shared" si="407"/>
        <v>1180927.4427480916</v>
      </c>
    </row>
    <row r="273" spans="1:131">
      <c r="A273" s="577" t="s">
        <v>20</v>
      </c>
      <c r="B273" s="578" t="s">
        <v>697</v>
      </c>
      <c r="C273" s="579"/>
      <c r="D273" s="580">
        <v>217882</v>
      </c>
      <c r="E273" s="581">
        <v>1</v>
      </c>
      <c r="F273" s="419">
        <v>294</v>
      </c>
      <c r="G273" s="420">
        <v>308</v>
      </c>
      <c r="H273" s="419"/>
      <c r="I273" s="420"/>
      <c r="J273" s="419"/>
      <c r="K273" s="420"/>
      <c r="L273" s="419">
        <v>37</v>
      </c>
      <c r="M273" s="420">
        <v>36</v>
      </c>
      <c r="N273" s="419">
        <v>284</v>
      </c>
      <c r="O273" s="420">
        <v>269</v>
      </c>
      <c r="P273" s="419"/>
      <c r="Q273" s="420"/>
      <c r="R273" s="419"/>
      <c r="S273" s="420"/>
      <c r="T273" s="419">
        <v>17</v>
      </c>
      <c r="U273" s="420">
        <v>14</v>
      </c>
      <c r="V273" s="419">
        <v>248</v>
      </c>
      <c r="W273" s="420">
        <v>250</v>
      </c>
      <c r="X273" s="419"/>
      <c r="Y273" s="420"/>
      <c r="Z273" s="419"/>
      <c r="AA273" s="420"/>
      <c r="AB273" s="419">
        <v>5</v>
      </c>
      <c r="AC273" s="420">
        <v>5</v>
      </c>
      <c r="AD273" s="419">
        <v>3</v>
      </c>
      <c r="AE273" s="420">
        <v>2</v>
      </c>
      <c r="AF273" s="419"/>
      <c r="AG273" s="420"/>
      <c r="AH273" s="419"/>
      <c r="AI273" s="420"/>
      <c r="AJ273" s="419"/>
      <c r="AK273" s="420"/>
      <c r="AL273" s="419">
        <v>220</v>
      </c>
      <c r="AM273" s="420">
        <v>233</v>
      </c>
      <c r="AN273" s="419"/>
      <c r="AO273" s="420"/>
      <c r="AP273" s="419"/>
      <c r="AQ273" s="420"/>
      <c r="AR273" s="419">
        <v>13</v>
      </c>
      <c r="AS273" s="420">
        <v>17</v>
      </c>
      <c r="AT273" s="419"/>
      <c r="AU273" s="420"/>
      <c r="AV273" s="419"/>
      <c r="AW273" s="420"/>
      <c r="AX273" s="419"/>
      <c r="AY273" s="420"/>
      <c r="AZ273" s="419"/>
      <c r="BA273" s="421"/>
      <c r="BB273" s="422">
        <v>43635206</v>
      </c>
      <c r="BC273" s="420">
        <v>45350313</v>
      </c>
      <c r="BD273" s="419">
        <v>28131046</v>
      </c>
      <c r="BE273" s="420">
        <v>26173487</v>
      </c>
      <c r="BF273" s="419">
        <v>20550425</v>
      </c>
      <c r="BG273" s="420">
        <v>21070030</v>
      </c>
      <c r="BH273" s="419">
        <v>179428</v>
      </c>
      <c r="BI273" s="420">
        <v>119730</v>
      </c>
      <c r="BJ273" s="419">
        <v>12191745</v>
      </c>
      <c r="BK273" s="420">
        <v>13226596</v>
      </c>
      <c r="BL273" s="419"/>
      <c r="BM273" s="423"/>
      <c r="BN273" s="370">
        <f t="shared" si="342"/>
        <v>3090</v>
      </c>
      <c r="BO273" s="371">
        <f t="shared" si="343"/>
        <v>3204</v>
      </c>
      <c r="BP273" s="372">
        <f t="shared" si="344"/>
        <v>2760</v>
      </c>
      <c r="BQ273" s="371">
        <f t="shared" si="345"/>
        <v>2589</v>
      </c>
      <c r="BR273" s="372">
        <f t="shared" si="346"/>
        <v>2292</v>
      </c>
      <c r="BS273" s="371">
        <f t="shared" si="347"/>
        <v>2310</v>
      </c>
      <c r="BT273" s="372">
        <f t="shared" si="348"/>
        <v>27</v>
      </c>
      <c r="BU273" s="371">
        <f t="shared" si="349"/>
        <v>18</v>
      </c>
      <c r="BV273" s="372">
        <f t="shared" si="350"/>
        <v>2136</v>
      </c>
      <c r="BW273" s="371">
        <f t="shared" si="351"/>
        <v>2301</v>
      </c>
      <c r="BX273" s="372">
        <f t="shared" si="352"/>
        <v>0</v>
      </c>
      <c r="BY273" s="371">
        <f t="shared" si="353"/>
        <v>0</v>
      </c>
      <c r="BZ273" s="370">
        <f t="shared" si="354"/>
        <v>14121.425889967637</v>
      </c>
      <c r="CA273" s="371">
        <f t="shared" si="355"/>
        <v>14154.279962546816</v>
      </c>
      <c r="CB273" s="372">
        <f t="shared" si="356"/>
        <v>10192.407971014492</v>
      </c>
      <c r="CC273" s="371">
        <f t="shared" si="357"/>
        <v>10109.496716879104</v>
      </c>
      <c r="CD273" s="372">
        <f t="shared" si="358"/>
        <v>8966.1540139616063</v>
      </c>
      <c r="CE273" s="371">
        <f t="shared" si="359"/>
        <v>9121.2251082251078</v>
      </c>
      <c r="CF273" s="372">
        <f t="shared" si="360"/>
        <v>6645.4814814814818</v>
      </c>
      <c r="CG273" s="371">
        <f t="shared" si="361"/>
        <v>6651.666666666667</v>
      </c>
      <c r="CH273" s="372">
        <f t="shared" si="362"/>
        <v>5707.7457865168535</v>
      </c>
      <c r="CI273" s="371">
        <f t="shared" si="363"/>
        <v>5748.1946979574095</v>
      </c>
      <c r="CJ273" s="372">
        <f t="shared" si="364"/>
        <v>0</v>
      </c>
      <c r="CK273" s="371">
        <f t="shared" si="365"/>
        <v>0</v>
      </c>
      <c r="CL273" s="370">
        <f t="shared" si="366"/>
        <v>127092.83300970873</v>
      </c>
      <c r="CM273" s="371">
        <f t="shared" si="367"/>
        <v>127388.51966292135</v>
      </c>
      <c r="CN273" s="372">
        <f t="shared" si="368"/>
        <v>91731.671739130426</v>
      </c>
      <c r="CO273" s="371">
        <f t="shared" si="369"/>
        <v>90985.47045191194</v>
      </c>
      <c r="CP273" s="372">
        <f t="shared" si="370"/>
        <v>80695.386125654462</v>
      </c>
      <c r="CQ273" s="371">
        <f t="shared" si="371"/>
        <v>82091.025974025964</v>
      </c>
      <c r="CR273" s="372">
        <f t="shared" si="372"/>
        <v>59809.333333333336</v>
      </c>
      <c r="CS273" s="371">
        <f t="shared" si="373"/>
        <v>59865</v>
      </c>
      <c r="CT273" s="372">
        <f t="shared" si="374"/>
        <v>51369.712078651683</v>
      </c>
      <c r="CU273" s="371">
        <f t="shared" si="375"/>
        <v>51733.752281616689</v>
      </c>
      <c r="CV273" s="372">
        <f t="shared" si="376"/>
        <v>0</v>
      </c>
      <c r="CW273" s="371">
        <f t="shared" si="377"/>
        <v>0</v>
      </c>
      <c r="CX273" s="372">
        <f t="shared" si="378"/>
        <v>91207.37245656403</v>
      </c>
      <c r="CY273" s="371">
        <f t="shared" si="379"/>
        <v>91320.034035023651</v>
      </c>
      <c r="CZ273" s="370">
        <f t="shared" si="380"/>
        <v>331</v>
      </c>
      <c r="DA273" s="371">
        <f t="shared" si="381"/>
        <v>344</v>
      </c>
      <c r="DB273" s="372">
        <f t="shared" si="382"/>
        <v>301</v>
      </c>
      <c r="DC273" s="371">
        <f t="shared" si="383"/>
        <v>283</v>
      </c>
      <c r="DD273" s="372">
        <f t="shared" si="384"/>
        <v>253</v>
      </c>
      <c r="DE273" s="371">
        <f t="shared" si="385"/>
        <v>255</v>
      </c>
      <c r="DF273" s="372">
        <f t="shared" si="386"/>
        <v>3</v>
      </c>
      <c r="DG273" s="371">
        <f t="shared" si="387"/>
        <v>2</v>
      </c>
      <c r="DH273" s="372">
        <f t="shared" si="388"/>
        <v>233</v>
      </c>
      <c r="DI273" s="371">
        <f t="shared" si="389"/>
        <v>250</v>
      </c>
      <c r="DJ273" s="372">
        <f t="shared" si="390"/>
        <v>0</v>
      </c>
      <c r="DK273" s="371">
        <f t="shared" si="391"/>
        <v>0</v>
      </c>
      <c r="DL273" s="372">
        <f t="shared" si="392"/>
        <v>1121</v>
      </c>
      <c r="DM273" s="371">
        <f t="shared" si="393"/>
        <v>1134</v>
      </c>
      <c r="DN273" s="370">
        <f t="shared" si="394"/>
        <v>42067727.726213589</v>
      </c>
      <c r="DO273" s="371">
        <f t="shared" si="395"/>
        <v>43821650.76404494</v>
      </c>
      <c r="DP273" s="372">
        <f t="shared" si="396"/>
        <v>27611233.19347826</v>
      </c>
      <c r="DQ273" s="371">
        <f t="shared" si="397"/>
        <v>25748888.13789108</v>
      </c>
      <c r="DR273" s="372">
        <f t="shared" si="398"/>
        <v>20415932.68979058</v>
      </c>
      <c r="DS273" s="371">
        <f t="shared" si="399"/>
        <v>20933211.623376619</v>
      </c>
      <c r="DT273" s="372">
        <f t="shared" si="400"/>
        <v>179428</v>
      </c>
      <c r="DU273" s="371">
        <f t="shared" si="401"/>
        <v>119730</v>
      </c>
      <c r="DV273" s="372">
        <f t="shared" si="402"/>
        <v>11969142.914325843</v>
      </c>
      <c r="DW273" s="371">
        <f t="shared" si="403"/>
        <v>12933438.070404172</v>
      </c>
      <c r="DX273" s="372">
        <f t="shared" si="404"/>
        <v>0</v>
      </c>
      <c r="DY273" s="371">
        <f t="shared" si="405"/>
        <v>0</v>
      </c>
      <c r="DZ273" s="372">
        <f t="shared" si="406"/>
        <v>102243464.52380827</v>
      </c>
      <c r="EA273" s="371">
        <f t="shared" si="407"/>
        <v>103556918.59571682</v>
      </c>
    </row>
    <row r="274" spans="1:131">
      <c r="A274" s="577" t="s">
        <v>20</v>
      </c>
      <c r="B274" s="578" t="s">
        <v>698</v>
      </c>
      <c r="C274" s="579"/>
      <c r="D274" s="580">
        <v>218663</v>
      </c>
      <c r="E274" s="581">
        <v>1</v>
      </c>
      <c r="F274" s="419">
        <v>275</v>
      </c>
      <c r="G274" s="420">
        <v>278</v>
      </c>
      <c r="H274" s="419"/>
      <c r="I274" s="420"/>
      <c r="J274" s="419">
        <v>33</v>
      </c>
      <c r="K274" s="420">
        <v>37</v>
      </c>
      <c r="L274" s="419">
        <v>10</v>
      </c>
      <c r="M274" s="420">
        <v>12</v>
      </c>
      <c r="N274" s="419">
        <v>388</v>
      </c>
      <c r="O274" s="420">
        <v>371</v>
      </c>
      <c r="P274" s="419"/>
      <c r="Q274" s="420"/>
      <c r="R274" s="419">
        <v>18</v>
      </c>
      <c r="S274" s="420">
        <v>19</v>
      </c>
      <c r="T274" s="419">
        <v>11</v>
      </c>
      <c r="U274" s="420">
        <v>13</v>
      </c>
      <c r="V274" s="419">
        <v>272</v>
      </c>
      <c r="W274" s="420">
        <v>235</v>
      </c>
      <c r="X274" s="419"/>
      <c r="Y274" s="420"/>
      <c r="Z274" s="419">
        <v>10</v>
      </c>
      <c r="AA274" s="420">
        <v>11</v>
      </c>
      <c r="AB274" s="419">
        <v>30</v>
      </c>
      <c r="AC274" s="420">
        <v>42</v>
      </c>
      <c r="AD274" s="419">
        <v>98</v>
      </c>
      <c r="AE274" s="420">
        <v>105</v>
      </c>
      <c r="AF274" s="419"/>
      <c r="AG274" s="420"/>
      <c r="AH274" s="419">
        <v>41</v>
      </c>
      <c r="AI274" s="420">
        <v>31</v>
      </c>
      <c r="AJ274" s="419">
        <v>28</v>
      </c>
      <c r="AK274" s="420">
        <v>26</v>
      </c>
      <c r="AL274" s="419">
        <v>32</v>
      </c>
      <c r="AM274" s="420">
        <v>24</v>
      </c>
      <c r="AN274" s="419"/>
      <c r="AO274" s="420"/>
      <c r="AP274" s="419">
        <v>8</v>
      </c>
      <c r="AQ274" s="420">
        <v>2</v>
      </c>
      <c r="AR274" s="419">
        <v>12</v>
      </c>
      <c r="AS274" s="420">
        <v>7</v>
      </c>
      <c r="AT274" s="419"/>
      <c r="AU274" s="420"/>
      <c r="AV274" s="419"/>
      <c r="AW274" s="420"/>
      <c r="AX274" s="419"/>
      <c r="AY274" s="420"/>
      <c r="AZ274" s="419"/>
      <c r="BA274" s="421"/>
      <c r="BB274" s="422">
        <v>41453326</v>
      </c>
      <c r="BC274" s="420">
        <v>43501391</v>
      </c>
      <c r="BD274" s="419">
        <v>36638517</v>
      </c>
      <c r="BE274" s="420">
        <v>36112703</v>
      </c>
      <c r="BF274" s="419">
        <v>25078683</v>
      </c>
      <c r="BG274" s="420">
        <v>23364959</v>
      </c>
      <c r="BH274" s="419">
        <v>8936121</v>
      </c>
      <c r="BI274" s="420">
        <v>8856568</v>
      </c>
      <c r="BJ274" s="419">
        <v>3509160</v>
      </c>
      <c r="BK274" s="420">
        <v>2338145</v>
      </c>
      <c r="BL274" s="419"/>
      <c r="BM274" s="423"/>
      <c r="BN274" s="370">
        <f t="shared" si="342"/>
        <v>2958</v>
      </c>
      <c r="BO274" s="371">
        <f t="shared" si="343"/>
        <v>3053</v>
      </c>
      <c r="BP274" s="372">
        <f t="shared" si="344"/>
        <v>3822</v>
      </c>
      <c r="BQ274" s="371">
        <f t="shared" si="345"/>
        <v>3704</v>
      </c>
      <c r="BR274" s="372">
        <f t="shared" si="346"/>
        <v>2918</v>
      </c>
      <c r="BS274" s="371">
        <f t="shared" si="347"/>
        <v>2740</v>
      </c>
      <c r="BT274" s="372">
        <f t="shared" si="348"/>
        <v>1669</v>
      </c>
      <c r="BU274" s="371">
        <f t="shared" si="349"/>
        <v>1598</v>
      </c>
      <c r="BV274" s="372">
        <f t="shared" si="350"/>
        <v>520</v>
      </c>
      <c r="BW274" s="371">
        <f t="shared" si="351"/>
        <v>322</v>
      </c>
      <c r="BX274" s="372">
        <f t="shared" si="352"/>
        <v>0</v>
      </c>
      <c r="BY274" s="371">
        <f t="shared" si="353"/>
        <v>0</v>
      </c>
      <c r="BZ274" s="370">
        <f t="shared" si="354"/>
        <v>14013.970926301556</v>
      </c>
      <c r="CA274" s="371">
        <f t="shared" si="355"/>
        <v>14248.735997379626</v>
      </c>
      <c r="CB274" s="372">
        <f t="shared" si="356"/>
        <v>9586.2158555729984</v>
      </c>
      <c r="CC274" s="371">
        <f t="shared" si="357"/>
        <v>9749.6498380129597</v>
      </c>
      <c r="CD274" s="372">
        <f t="shared" si="358"/>
        <v>8594.4766963673756</v>
      </c>
      <c r="CE274" s="371">
        <f t="shared" si="359"/>
        <v>8527.3572992700738</v>
      </c>
      <c r="CF274" s="372">
        <f t="shared" si="360"/>
        <v>5354.1767525464347</v>
      </c>
      <c r="CG274" s="371">
        <f t="shared" si="361"/>
        <v>5542.2828535669587</v>
      </c>
      <c r="CH274" s="372">
        <f t="shared" si="362"/>
        <v>6748.3846153846152</v>
      </c>
      <c r="CI274" s="371">
        <f t="shared" si="363"/>
        <v>7261.3198757763976</v>
      </c>
      <c r="CJ274" s="372">
        <f t="shared" si="364"/>
        <v>0</v>
      </c>
      <c r="CK274" s="371">
        <f t="shared" si="365"/>
        <v>0</v>
      </c>
      <c r="CL274" s="370">
        <f t="shared" si="366"/>
        <v>126125.738336714</v>
      </c>
      <c r="CM274" s="371">
        <f t="shared" si="367"/>
        <v>128238.62397641664</v>
      </c>
      <c r="CN274" s="372">
        <f t="shared" si="368"/>
        <v>86275.942700156986</v>
      </c>
      <c r="CO274" s="371">
        <f t="shared" si="369"/>
        <v>87746.848542116641</v>
      </c>
      <c r="CP274" s="372">
        <f t="shared" si="370"/>
        <v>77350.29026730638</v>
      </c>
      <c r="CQ274" s="371">
        <f t="shared" si="371"/>
        <v>76746.215693430669</v>
      </c>
      <c r="CR274" s="372">
        <f t="shared" si="372"/>
        <v>48187.590772917916</v>
      </c>
      <c r="CS274" s="371">
        <f t="shared" si="373"/>
        <v>49880.545682102631</v>
      </c>
      <c r="CT274" s="372">
        <f t="shared" si="374"/>
        <v>60735.461538461539</v>
      </c>
      <c r="CU274" s="371">
        <f t="shared" si="375"/>
        <v>65351.878881987577</v>
      </c>
      <c r="CV274" s="372">
        <f t="shared" si="376"/>
        <v>0</v>
      </c>
      <c r="CW274" s="371">
        <f t="shared" si="377"/>
        <v>0</v>
      </c>
      <c r="CX274" s="372">
        <f t="shared" si="378"/>
        <v>88012.571184452914</v>
      </c>
      <c r="CY274" s="371">
        <f t="shared" si="379"/>
        <v>90384.320301793487</v>
      </c>
      <c r="CZ274" s="370">
        <f t="shared" si="380"/>
        <v>318</v>
      </c>
      <c r="DA274" s="371">
        <f t="shared" si="381"/>
        <v>327</v>
      </c>
      <c r="DB274" s="372">
        <f t="shared" si="382"/>
        <v>417</v>
      </c>
      <c r="DC274" s="371">
        <f t="shared" si="383"/>
        <v>403</v>
      </c>
      <c r="DD274" s="372">
        <f t="shared" si="384"/>
        <v>312</v>
      </c>
      <c r="DE274" s="371">
        <f t="shared" si="385"/>
        <v>288</v>
      </c>
      <c r="DF274" s="372">
        <f t="shared" si="386"/>
        <v>167</v>
      </c>
      <c r="DG274" s="371">
        <f t="shared" si="387"/>
        <v>162</v>
      </c>
      <c r="DH274" s="372">
        <f t="shared" si="388"/>
        <v>52</v>
      </c>
      <c r="DI274" s="371">
        <f t="shared" si="389"/>
        <v>33</v>
      </c>
      <c r="DJ274" s="372">
        <f t="shared" si="390"/>
        <v>0</v>
      </c>
      <c r="DK274" s="371">
        <f t="shared" si="391"/>
        <v>0</v>
      </c>
      <c r="DL274" s="372">
        <f t="shared" si="392"/>
        <v>1266</v>
      </c>
      <c r="DM274" s="371">
        <f t="shared" si="393"/>
        <v>1213</v>
      </c>
      <c r="DN274" s="370">
        <f t="shared" si="394"/>
        <v>40107984.791075051</v>
      </c>
      <c r="DO274" s="371">
        <f t="shared" si="395"/>
        <v>41934030.04028824</v>
      </c>
      <c r="DP274" s="372">
        <f t="shared" si="396"/>
        <v>35977068.105965465</v>
      </c>
      <c r="DQ274" s="371">
        <f t="shared" si="397"/>
        <v>35361979.962473005</v>
      </c>
      <c r="DR274" s="372">
        <f t="shared" si="398"/>
        <v>24133290.563399591</v>
      </c>
      <c r="DS274" s="371">
        <f t="shared" si="399"/>
        <v>22102910.119708031</v>
      </c>
      <c r="DT274" s="372">
        <f t="shared" si="400"/>
        <v>8047327.6590772923</v>
      </c>
      <c r="DU274" s="371">
        <f t="shared" si="401"/>
        <v>8080648.4005006263</v>
      </c>
      <c r="DV274" s="372">
        <f t="shared" si="402"/>
        <v>3158244</v>
      </c>
      <c r="DW274" s="371">
        <f t="shared" si="403"/>
        <v>2156612.0031055901</v>
      </c>
      <c r="DX274" s="372">
        <f t="shared" si="404"/>
        <v>0</v>
      </c>
      <c r="DY274" s="371">
        <f t="shared" si="405"/>
        <v>0</v>
      </c>
      <c r="DZ274" s="372">
        <f t="shared" si="406"/>
        <v>111423915.11951739</v>
      </c>
      <c r="EA274" s="371">
        <f t="shared" si="407"/>
        <v>109636180.5260755</v>
      </c>
    </row>
    <row r="275" spans="1:131">
      <c r="A275" s="577" t="s">
        <v>20</v>
      </c>
      <c r="B275" s="578" t="s">
        <v>699</v>
      </c>
      <c r="C275" s="579"/>
      <c r="D275" s="580">
        <v>217819</v>
      </c>
      <c r="E275" s="581">
        <v>3</v>
      </c>
      <c r="F275" s="419">
        <v>142</v>
      </c>
      <c r="G275" s="420">
        <v>152</v>
      </c>
      <c r="H275" s="419">
        <v>1</v>
      </c>
      <c r="I275" s="420"/>
      <c r="J275" s="419"/>
      <c r="K275" s="420"/>
      <c r="L275" s="419"/>
      <c r="M275" s="420"/>
      <c r="N275" s="419">
        <v>170</v>
      </c>
      <c r="O275" s="420">
        <v>178</v>
      </c>
      <c r="P275" s="419"/>
      <c r="Q275" s="420"/>
      <c r="R275" s="419"/>
      <c r="S275" s="420"/>
      <c r="T275" s="419"/>
      <c r="U275" s="420"/>
      <c r="V275" s="419">
        <v>170</v>
      </c>
      <c r="W275" s="420">
        <v>163</v>
      </c>
      <c r="X275" s="419"/>
      <c r="Y275" s="420"/>
      <c r="Z275" s="419"/>
      <c r="AA275" s="420"/>
      <c r="AB275" s="419"/>
      <c r="AC275" s="420"/>
      <c r="AD275" s="419">
        <v>59</v>
      </c>
      <c r="AE275" s="420">
        <v>55</v>
      </c>
      <c r="AF275" s="419"/>
      <c r="AG275" s="420"/>
      <c r="AH275" s="419"/>
      <c r="AI275" s="420"/>
      <c r="AJ275" s="419"/>
      <c r="AK275" s="420"/>
      <c r="AL275" s="419"/>
      <c r="AM275" s="420"/>
      <c r="AN275" s="419"/>
      <c r="AO275" s="420"/>
      <c r="AP275" s="419"/>
      <c r="AQ275" s="420"/>
      <c r="AR275" s="419"/>
      <c r="AS275" s="420"/>
      <c r="AT275" s="419"/>
      <c r="AU275" s="420"/>
      <c r="AV275" s="419"/>
      <c r="AW275" s="420"/>
      <c r="AX275" s="419"/>
      <c r="AY275" s="420"/>
      <c r="AZ275" s="419"/>
      <c r="BA275" s="421"/>
      <c r="BB275" s="422">
        <v>13195661</v>
      </c>
      <c r="BC275" s="420">
        <v>14069535</v>
      </c>
      <c r="BD275" s="419">
        <v>12421450</v>
      </c>
      <c r="BE275" s="420">
        <v>13042736</v>
      </c>
      <c r="BF275" s="419">
        <v>11074990</v>
      </c>
      <c r="BG275" s="420">
        <v>10723271</v>
      </c>
      <c r="BH275" s="419">
        <v>3229337</v>
      </c>
      <c r="BI275" s="420">
        <v>3025673</v>
      </c>
      <c r="BJ275" s="419"/>
      <c r="BK275" s="420">
        <v>0</v>
      </c>
      <c r="BL275" s="419"/>
      <c r="BM275" s="423"/>
      <c r="BN275" s="370">
        <f t="shared" si="342"/>
        <v>1288</v>
      </c>
      <c r="BO275" s="371">
        <f t="shared" si="343"/>
        <v>1368</v>
      </c>
      <c r="BP275" s="372">
        <f t="shared" si="344"/>
        <v>1530</v>
      </c>
      <c r="BQ275" s="371">
        <f t="shared" si="345"/>
        <v>1602</v>
      </c>
      <c r="BR275" s="372">
        <f t="shared" si="346"/>
        <v>1530</v>
      </c>
      <c r="BS275" s="371">
        <f t="shared" si="347"/>
        <v>1467</v>
      </c>
      <c r="BT275" s="372">
        <f t="shared" si="348"/>
        <v>531</v>
      </c>
      <c r="BU275" s="371">
        <f t="shared" si="349"/>
        <v>495</v>
      </c>
      <c r="BV275" s="372">
        <f t="shared" si="350"/>
        <v>0</v>
      </c>
      <c r="BW275" s="371">
        <f t="shared" si="351"/>
        <v>0</v>
      </c>
      <c r="BX275" s="372">
        <f t="shared" si="352"/>
        <v>0</v>
      </c>
      <c r="BY275" s="371">
        <f t="shared" si="353"/>
        <v>0</v>
      </c>
      <c r="BZ275" s="370">
        <f t="shared" si="354"/>
        <v>10245.078416149068</v>
      </c>
      <c r="CA275" s="371">
        <f t="shared" si="355"/>
        <v>10284.747807017544</v>
      </c>
      <c r="CB275" s="372">
        <f t="shared" si="356"/>
        <v>8118.5947712418301</v>
      </c>
      <c r="CC275" s="371">
        <f t="shared" si="357"/>
        <v>8141.5330836454432</v>
      </c>
      <c r="CD275" s="372">
        <f t="shared" si="358"/>
        <v>7238.5555555555557</v>
      </c>
      <c r="CE275" s="371">
        <f t="shared" si="359"/>
        <v>7309.6598500340833</v>
      </c>
      <c r="CF275" s="372">
        <f t="shared" si="360"/>
        <v>6081.6139359698682</v>
      </c>
      <c r="CG275" s="371">
        <f t="shared" si="361"/>
        <v>6112.4707070707072</v>
      </c>
      <c r="CH275" s="372">
        <f t="shared" si="362"/>
        <v>0</v>
      </c>
      <c r="CI275" s="371">
        <f t="shared" si="363"/>
        <v>0</v>
      </c>
      <c r="CJ275" s="372">
        <f t="shared" si="364"/>
        <v>0</v>
      </c>
      <c r="CK275" s="371">
        <f t="shared" si="365"/>
        <v>0</v>
      </c>
      <c r="CL275" s="370">
        <f t="shared" si="366"/>
        <v>92205.70574534162</v>
      </c>
      <c r="CM275" s="371">
        <f t="shared" si="367"/>
        <v>92562.730263157893</v>
      </c>
      <c r="CN275" s="372">
        <f t="shared" si="368"/>
        <v>73067.352941176476</v>
      </c>
      <c r="CO275" s="371">
        <f t="shared" si="369"/>
        <v>73273.797752808983</v>
      </c>
      <c r="CP275" s="372">
        <f t="shared" si="370"/>
        <v>65147</v>
      </c>
      <c r="CQ275" s="371">
        <f t="shared" si="371"/>
        <v>65786.938650306751</v>
      </c>
      <c r="CR275" s="372">
        <f t="shared" si="372"/>
        <v>54734.525423728817</v>
      </c>
      <c r="CS275" s="371">
        <f t="shared" si="373"/>
        <v>55012.236363636366</v>
      </c>
      <c r="CT275" s="372">
        <f t="shared" si="374"/>
        <v>0</v>
      </c>
      <c r="CU275" s="371">
        <f t="shared" si="375"/>
        <v>0</v>
      </c>
      <c r="CV275" s="372">
        <f t="shared" si="376"/>
        <v>0</v>
      </c>
      <c r="CW275" s="371">
        <f t="shared" si="377"/>
        <v>0</v>
      </c>
      <c r="CX275" s="372">
        <f t="shared" si="378"/>
        <v>73636.887309195299</v>
      </c>
      <c r="CY275" s="371">
        <f t="shared" si="379"/>
        <v>74564.26094890511</v>
      </c>
      <c r="CZ275" s="370">
        <f t="shared" si="380"/>
        <v>143</v>
      </c>
      <c r="DA275" s="371">
        <f t="shared" si="381"/>
        <v>152</v>
      </c>
      <c r="DB275" s="372">
        <f t="shared" si="382"/>
        <v>170</v>
      </c>
      <c r="DC275" s="371">
        <f t="shared" si="383"/>
        <v>178</v>
      </c>
      <c r="DD275" s="372">
        <f t="shared" si="384"/>
        <v>170</v>
      </c>
      <c r="DE275" s="371">
        <f t="shared" si="385"/>
        <v>163</v>
      </c>
      <c r="DF275" s="372">
        <f t="shared" si="386"/>
        <v>59</v>
      </c>
      <c r="DG275" s="371">
        <f t="shared" si="387"/>
        <v>55</v>
      </c>
      <c r="DH275" s="372">
        <f t="shared" si="388"/>
        <v>0</v>
      </c>
      <c r="DI275" s="371">
        <f t="shared" si="389"/>
        <v>0</v>
      </c>
      <c r="DJ275" s="372">
        <f t="shared" si="390"/>
        <v>0</v>
      </c>
      <c r="DK275" s="371">
        <f t="shared" si="391"/>
        <v>0</v>
      </c>
      <c r="DL275" s="372">
        <f t="shared" si="392"/>
        <v>542</v>
      </c>
      <c r="DM275" s="371">
        <f t="shared" si="393"/>
        <v>548</v>
      </c>
      <c r="DN275" s="370">
        <f t="shared" si="394"/>
        <v>13185415.921583852</v>
      </c>
      <c r="DO275" s="371">
        <f t="shared" si="395"/>
        <v>14069535</v>
      </c>
      <c r="DP275" s="372">
        <f t="shared" si="396"/>
        <v>12421450</v>
      </c>
      <c r="DQ275" s="371">
        <f t="shared" si="397"/>
        <v>13042735.999999998</v>
      </c>
      <c r="DR275" s="372">
        <f t="shared" si="398"/>
        <v>11074990</v>
      </c>
      <c r="DS275" s="371">
        <f t="shared" si="399"/>
        <v>10723271</v>
      </c>
      <c r="DT275" s="372">
        <f t="shared" si="400"/>
        <v>3229337</v>
      </c>
      <c r="DU275" s="371">
        <f t="shared" si="401"/>
        <v>3025673</v>
      </c>
      <c r="DV275" s="372">
        <f t="shared" si="402"/>
        <v>0</v>
      </c>
      <c r="DW275" s="371">
        <f t="shared" si="403"/>
        <v>0</v>
      </c>
      <c r="DX275" s="372">
        <f t="shared" si="404"/>
        <v>0</v>
      </c>
      <c r="DY275" s="371">
        <f t="shared" si="405"/>
        <v>0</v>
      </c>
      <c r="DZ275" s="372">
        <f t="shared" si="406"/>
        <v>39911192.921583854</v>
      </c>
      <c r="EA275" s="371">
        <f t="shared" si="407"/>
        <v>40861215</v>
      </c>
    </row>
    <row r="276" spans="1:131">
      <c r="A276" s="577" t="s">
        <v>20</v>
      </c>
      <c r="B276" s="578" t="s">
        <v>700</v>
      </c>
      <c r="C276" s="582"/>
      <c r="D276" s="580">
        <v>217864</v>
      </c>
      <c r="E276" s="581">
        <v>3</v>
      </c>
      <c r="F276" s="419">
        <v>59</v>
      </c>
      <c r="G276" s="420">
        <v>65</v>
      </c>
      <c r="H276" s="419"/>
      <c r="I276" s="420"/>
      <c r="J276" s="419"/>
      <c r="K276" s="420"/>
      <c r="L276" s="419"/>
      <c r="M276" s="420"/>
      <c r="N276" s="419">
        <v>65</v>
      </c>
      <c r="O276" s="420">
        <v>62</v>
      </c>
      <c r="P276" s="419"/>
      <c r="Q276" s="420"/>
      <c r="R276" s="419"/>
      <c r="S276" s="420"/>
      <c r="T276" s="419"/>
      <c r="U276" s="420"/>
      <c r="V276" s="419">
        <v>51</v>
      </c>
      <c r="W276" s="420">
        <v>49</v>
      </c>
      <c r="X276" s="419"/>
      <c r="Y276" s="420"/>
      <c r="Z276" s="419"/>
      <c r="AA276" s="420"/>
      <c r="AB276" s="419"/>
      <c r="AC276" s="420"/>
      <c r="AD276" s="419">
        <v>13</v>
      </c>
      <c r="AE276" s="420">
        <v>16</v>
      </c>
      <c r="AF276" s="419"/>
      <c r="AG276" s="420"/>
      <c r="AH276" s="419"/>
      <c r="AI276" s="420"/>
      <c r="AJ276" s="419"/>
      <c r="AK276" s="420"/>
      <c r="AL276" s="419"/>
      <c r="AM276" s="420"/>
      <c r="AN276" s="419"/>
      <c r="AO276" s="420"/>
      <c r="AP276" s="419"/>
      <c r="AQ276" s="420"/>
      <c r="AR276" s="419"/>
      <c r="AS276" s="420"/>
      <c r="AT276" s="419"/>
      <c r="AU276" s="420"/>
      <c r="AV276" s="419"/>
      <c r="AW276" s="420"/>
      <c r="AX276" s="419"/>
      <c r="AY276" s="420"/>
      <c r="AZ276" s="419"/>
      <c r="BA276" s="421"/>
      <c r="BB276" s="422">
        <v>5343919</v>
      </c>
      <c r="BC276" s="420">
        <v>5793681</v>
      </c>
      <c r="BD276" s="419">
        <v>4899387</v>
      </c>
      <c r="BE276" s="420">
        <v>4746556</v>
      </c>
      <c r="BF276" s="419">
        <v>3246294</v>
      </c>
      <c r="BG276" s="420">
        <v>3072597</v>
      </c>
      <c r="BH276" s="419">
        <v>653953</v>
      </c>
      <c r="BI276" s="420">
        <v>810338</v>
      </c>
      <c r="BJ276" s="419"/>
      <c r="BK276" s="420">
        <v>0</v>
      </c>
      <c r="BL276" s="419"/>
      <c r="BM276" s="423"/>
      <c r="BN276" s="370">
        <f t="shared" si="342"/>
        <v>531</v>
      </c>
      <c r="BO276" s="371">
        <f t="shared" si="343"/>
        <v>585</v>
      </c>
      <c r="BP276" s="372">
        <f t="shared" si="344"/>
        <v>585</v>
      </c>
      <c r="BQ276" s="371">
        <f t="shared" si="345"/>
        <v>558</v>
      </c>
      <c r="BR276" s="372">
        <f t="shared" si="346"/>
        <v>459</v>
      </c>
      <c r="BS276" s="371">
        <f t="shared" si="347"/>
        <v>441</v>
      </c>
      <c r="BT276" s="372">
        <f t="shared" si="348"/>
        <v>117</v>
      </c>
      <c r="BU276" s="371">
        <f t="shared" si="349"/>
        <v>144</v>
      </c>
      <c r="BV276" s="372">
        <f t="shared" si="350"/>
        <v>0</v>
      </c>
      <c r="BW276" s="371">
        <f t="shared" si="351"/>
        <v>0</v>
      </c>
      <c r="BX276" s="372">
        <f t="shared" si="352"/>
        <v>0</v>
      </c>
      <c r="BY276" s="371">
        <f t="shared" si="353"/>
        <v>0</v>
      </c>
      <c r="BZ276" s="370">
        <f t="shared" si="354"/>
        <v>10063.877589453861</v>
      </c>
      <c r="CA276" s="371">
        <f t="shared" si="355"/>
        <v>9903.7282051282054</v>
      </c>
      <c r="CB276" s="372">
        <f t="shared" si="356"/>
        <v>8375.0205128205125</v>
      </c>
      <c r="CC276" s="371">
        <f t="shared" si="357"/>
        <v>8506.3727598566311</v>
      </c>
      <c r="CD276" s="372">
        <f t="shared" si="358"/>
        <v>7072.5359477124184</v>
      </c>
      <c r="CE276" s="371">
        <f t="shared" si="359"/>
        <v>6967.3401360544221</v>
      </c>
      <c r="CF276" s="372">
        <f t="shared" si="360"/>
        <v>5589.3418803418799</v>
      </c>
      <c r="CG276" s="371">
        <f t="shared" si="361"/>
        <v>5627.3472222222226</v>
      </c>
      <c r="CH276" s="372">
        <f t="shared" si="362"/>
        <v>0</v>
      </c>
      <c r="CI276" s="371">
        <f t="shared" si="363"/>
        <v>0</v>
      </c>
      <c r="CJ276" s="372">
        <f t="shared" si="364"/>
        <v>0</v>
      </c>
      <c r="CK276" s="371">
        <f t="shared" si="365"/>
        <v>0</v>
      </c>
      <c r="CL276" s="370">
        <f t="shared" si="366"/>
        <v>90574.898305084746</v>
      </c>
      <c r="CM276" s="371">
        <f t="shared" si="367"/>
        <v>89133.553846153853</v>
      </c>
      <c r="CN276" s="372">
        <f t="shared" si="368"/>
        <v>75375.184615384613</v>
      </c>
      <c r="CO276" s="371">
        <f t="shared" si="369"/>
        <v>76557.354838709682</v>
      </c>
      <c r="CP276" s="372">
        <f t="shared" si="370"/>
        <v>63652.823529411762</v>
      </c>
      <c r="CQ276" s="371">
        <f t="shared" si="371"/>
        <v>62706.0612244898</v>
      </c>
      <c r="CR276" s="372">
        <f t="shared" si="372"/>
        <v>50304.076923076922</v>
      </c>
      <c r="CS276" s="371">
        <f t="shared" si="373"/>
        <v>50646.125</v>
      </c>
      <c r="CT276" s="372">
        <f t="shared" si="374"/>
        <v>0</v>
      </c>
      <c r="CU276" s="371">
        <f t="shared" si="375"/>
        <v>0</v>
      </c>
      <c r="CV276" s="372">
        <f t="shared" si="376"/>
        <v>0</v>
      </c>
      <c r="CW276" s="371">
        <f t="shared" si="377"/>
        <v>0</v>
      </c>
      <c r="CX276" s="372">
        <f t="shared" si="378"/>
        <v>75231.664893617024</v>
      </c>
      <c r="CY276" s="371">
        <f t="shared" si="379"/>
        <v>75120.6875</v>
      </c>
      <c r="CZ276" s="370">
        <f t="shared" si="380"/>
        <v>59</v>
      </c>
      <c r="DA276" s="371">
        <f t="shared" si="381"/>
        <v>65</v>
      </c>
      <c r="DB276" s="372">
        <f t="shared" si="382"/>
        <v>65</v>
      </c>
      <c r="DC276" s="371">
        <f t="shared" si="383"/>
        <v>62</v>
      </c>
      <c r="DD276" s="372">
        <f t="shared" si="384"/>
        <v>51</v>
      </c>
      <c r="DE276" s="371">
        <f t="shared" si="385"/>
        <v>49</v>
      </c>
      <c r="DF276" s="372">
        <f t="shared" si="386"/>
        <v>13</v>
      </c>
      <c r="DG276" s="371">
        <f t="shared" si="387"/>
        <v>16</v>
      </c>
      <c r="DH276" s="372">
        <f t="shared" si="388"/>
        <v>0</v>
      </c>
      <c r="DI276" s="371">
        <f t="shared" si="389"/>
        <v>0</v>
      </c>
      <c r="DJ276" s="372">
        <f t="shared" si="390"/>
        <v>0</v>
      </c>
      <c r="DK276" s="371">
        <f t="shared" si="391"/>
        <v>0</v>
      </c>
      <c r="DL276" s="372">
        <f t="shared" si="392"/>
        <v>188</v>
      </c>
      <c r="DM276" s="371">
        <f t="shared" si="393"/>
        <v>192</v>
      </c>
      <c r="DN276" s="370">
        <f t="shared" si="394"/>
        <v>5343919</v>
      </c>
      <c r="DO276" s="371">
        <f t="shared" si="395"/>
        <v>5793681</v>
      </c>
      <c r="DP276" s="372">
        <f t="shared" si="396"/>
        <v>4899387</v>
      </c>
      <c r="DQ276" s="371">
        <f t="shared" si="397"/>
        <v>4746556</v>
      </c>
      <c r="DR276" s="372">
        <f t="shared" si="398"/>
        <v>3246294</v>
      </c>
      <c r="DS276" s="371">
        <f t="shared" si="399"/>
        <v>3072597</v>
      </c>
      <c r="DT276" s="372">
        <f t="shared" si="400"/>
        <v>653953</v>
      </c>
      <c r="DU276" s="371">
        <f t="shared" si="401"/>
        <v>810338</v>
      </c>
      <c r="DV276" s="372">
        <f t="shared" si="402"/>
        <v>0</v>
      </c>
      <c r="DW276" s="371">
        <f t="shared" si="403"/>
        <v>0</v>
      </c>
      <c r="DX276" s="372">
        <f t="shared" si="404"/>
        <v>0</v>
      </c>
      <c r="DY276" s="371">
        <f t="shared" si="405"/>
        <v>0</v>
      </c>
      <c r="DZ276" s="372">
        <f t="shared" si="406"/>
        <v>14143553</v>
      </c>
      <c r="EA276" s="371">
        <f t="shared" si="407"/>
        <v>14423172</v>
      </c>
    </row>
    <row r="277" spans="1:131">
      <c r="A277" s="577" t="s">
        <v>20</v>
      </c>
      <c r="B277" s="578" t="s">
        <v>701</v>
      </c>
      <c r="C277" s="579"/>
      <c r="D277" s="580">
        <v>218964</v>
      </c>
      <c r="E277" s="581">
        <v>3</v>
      </c>
      <c r="F277" s="419">
        <v>66</v>
      </c>
      <c r="G277" s="420">
        <v>70</v>
      </c>
      <c r="H277" s="419">
        <v>17</v>
      </c>
      <c r="I277" s="420">
        <v>18</v>
      </c>
      <c r="J277" s="419"/>
      <c r="K277" s="420"/>
      <c r="L277" s="419">
        <v>1</v>
      </c>
      <c r="M277" s="420">
        <v>1</v>
      </c>
      <c r="N277" s="419">
        <v>90</v>
      </c>
      <c r="O277" s="420">
        <v>79</v>
      </c>
      <c r="P277" s="419">
        <v>9</v>
      </c>
      <c r="Q277" s="420">
        <v>11</v>
      </c>
      <c r="R277" s="419"/>
      <c r="S277" s="420"/>
      <c r="T277" s="419">
        <v>1</v>
      </c>
      <c r="U277" s="420"/>
      <c r="V277" s="419">
        <v>72</v>
      </c>
      <c r="W277" s="420">
        <v>72</v>
      </c>
      <c r="X277" s="419">
        <v>1</v>
      </c>
      <c r="Y277" s="420">
        <v>3</v>
      </c>
      <c r="Z277" s="419"/>
      <c r="AA277" s="420"/>
      <c r="AB277" s="419">
        <v>1</v>
      </c>
      <c r="AC277" s="420">
        <v>1</v>
      </c>
      <c r="AD277" s="419">
        <v>24</v>
      </c>
      <c r="AE277" s="420">
        <v>22</v>
      </c>
      <c r="AF277" s="419">
        <v>2</v>
      </c>
      <c r="AG277" s="420">
        <v>1</v>
      </c>
      <c r="AH277" s="419"/>
      <c r="AI277" s="420"/>
      <c r="AJ277" s="419">
        <v>1</v>
      </c>
      <c r="AK277" s="420">
        <v>2</v>
      </c>
      <c r="AL277" s="419"/>
      <c r="AM277" s="420"/>
      <c r="AN277" s="419">
        <v>1</v>
      </c>
      <c r="AO277" s="420">
        <v>1</v>
      </c>
      <c r="AP277" s="419"/>
      <c r="AQ277" s="420"/>
      <c r="AR277" s="419"/>
      <c r="AS277" s="420"/>
      <c r="AT277" s="419"/>
      <c r="AU277" s="420"/>
      <c r="AV277" s="419"/>
      <c r="AW277" s="420"/>
      <c r="AX277" s="419"/>
      <c r="AY277" s="420"/>
      <c r="AZ277" s="419"/>
      <c r="BA277" s="421"/>
      <c r="BB277" s="422">
        <v>6943740</v>
      </c>
      <c r="BC277" s="420">
        <v>7313875</v>
      </c>
      <c r="BD277" s="419">
        <v>6807879</v>
      </c>
      <c r="BE277" s="420">
        <v>6205953</v>
      </c>
      <c r="BF277" s="419">
        <v>4371590</v>
      </c>
      <c r="BG277" s="420">
        <v>4696730</v>
      </c>
      <c r="BH277" s="419">
        <v>1205725</v>
      </c>
      <c r="BI277" s="420">
        <v>1124081</v>
      </c>
      <c r="BJ277" s="419">
        <v>35700</v>
      </c>
      <c r="BK277" s="420">
        <v>35700</v>
      </c>
      <c r="BL277" s="419"/>
      <c r="BM277" s="423"/>
      <c r="BN277" s="370">
        <f t="shared" si="342"/>
        <v>776</v>
      </c>
      <c r="BO277" s="371">
        <f t="shared" si="343"/>
        <v>822</v>
      </c>
      <c r="BP277" s="372">
        <f t="shared" si="344"/>
        <v>912</v>
      </c>
      <c r="BQ277" s="371">
        <f t="shared" si="345"/>
        <v>821</v>
      </c>
      <c r="BR277" s="372">
        <f t="shared" si="346"/>
        <v>670</v>
      </c>
      <c r="BS277" s="371">
        <f t="shared" si="347"/>
        <v>690</v>
      </c>
      <c r="BT277" s="372">
        <f t="shared" si="348"/>
        <v>248</v>
      </c>
      <c r="BU277" s="371">
        <f t="shared" si="349"/>
        <v>232</v>
      </c>
      <c r="BV277" s="372">
        <f t="shared" si="350"/>
        <v>10</v>
      </c>
      <c r="BW277" s="371">
        <f t="shared" si="351"/>
        <v>10</v>
      </c>
      <c r="BX277" s="372">
        <f t="shared" si="352"/>
        <v>0</v>
      </c>
      <c r="BY277" s="371">
        <f t="shared" si="353"/>
        <v>0</v>
      </c>
      <c r="BZ277" s="370">
        <f t="shared" si="354"/>
        <v>8948.1185567010307</v>
      </c>
      <c r="CA277" s="371">
        <f t="shared" si="355"/>
        <v>8897.658150851581</v>
      </c>
      <c r="CB277" s="372">
        <f t="shared" si="356"/>
        <v>7464.7796052631575</v>
      </c>
      <c r="CC277" s="371">
        <f t="shared" si="357"/>
        <v>7559.0170523751522</v>
      </c>
      <c r="CD277" s="372">
        <f t="shared" si="358"/>
        <v>6524.7611940298511</v>
      </c>
      <c r="CE277" s="371">
        <f t="shared" si="359"/>
        <v>6806.855072463768</v>
      </c>
      <c r="CF277" s="372">
        <f t="shared" si="360"/>
        <v>4861.7943548387093</v>
      </c>
      <c r="CG277" s="371">
        <f t="shared" si="361"/>
        <v>4845.1767241379312</v>
      </c>
      <c r="CH277" s="372">
        <f t="shared" si="362"/>
        <v>3570</v>
      </c>
      <c r="CI277" s="371">
        <f t="shared" si="363"/>
        <v>3570</v>
      </c>
      <c r="CJ277" s="372">
        <f t="shared" si="364"/>
        <v>0</v>
      </c>
      <c r="CK277" s="371">
        <f t="shared" si="365"/>
        <v>0</v>
      </c>
      <c r="CL277" s="370">
        <f t="shared" si="366"/>
        <v>80533.067010309271</v>
      </c>
      <c r="CM277" s="371">
        <f t="shared" si="367"/>
        <v>80078.923357664229</v>
      </c>
      <c r="CN277" s="372">
        <f t="shared" si="368"/>
        <v>67183.016447368413</v>
      </c>
      <c r="CO277" s="371">
        <f t="shared" si="369"/>
        <v>68031.153471376369</v>
      </c>
      <c r="CP277" s="372">
        <f t="shared" si="370"/>
        <v>58722.850746268661</v>
      </c>
      <c r="CQ277" s="371">
        <f t="shared" si="371"/>
        <v>61261.695652173912</v>
      </c>
      <c r="CR277" s="372">
        <f t="shared" si="372"/>
        <v>43756.149193548386</v>
      </c>
      <c r="CS277" s="371">
        <f t="shared" si="373"/>
        <v>43606.590517241377</v>
      </c>
      <c r="CT277" s="372">
        <f t="shared" si="374"/>
        <v>32130</v>
      </c>
      <c r="CU277" s="371">
        <f t="shared" si="375"/>
        <v>32130</v>
      </c>
      <c r="CV277" s="372">
        <f t="shared" si="376"/>
        <v>0</v>
      </c>
      <c r="CW277" s="371">
        <f t="shared" si="377"/>
        <v>0</v>
      </c>
      <c r="CX277" s="372">
        <f t="shared" si="378"/>
        <v>66580.826073610166</v>
      </c>
      <c r="CY277" s="371">
        <f t="shared" si="379"/>
        <v>67715.343856769541</v>
      </c>
      <c r="CZ277" s="370">
        <f t="shared" si="380"/>
        <v>84</v>
      </c>
      <c r="DA277" s="371">
        <f t="shared" si="381"/>
        <v>89</v>
      </c>
      <c r="DB277" s="372">
        <f t="shared" si="382"/>
        <v>100</v>
      </c>
      <c r="DC277" s="371">
        <f t="shared" si="383"/>
        <v>90</v>
      </c>
      <c r="DD277" s="372">
        <f t="shared" si="384"/>
        <v>74</v>
      </c>
      <c r="DE277" s="371">
        <f t="shared" si="385"/>
        <v>76</v>
      </c>
      <c r="DF277" s="372">
        <f t="shared" si="386"/>
        <v>27</v>
      </c>
      <c r="DG277" s="371">
        <f t="shared" si="387"/>
        <v>25</v>
      </c>
      <c r="DH277" s="372">
        <f t="shared" si="388"/>
        <v>1</v>
      </c>
      <c r="DI277" s="371">
        <f t="shared" si="389"/>
        <v>1</v>
      </c>
      <c r="DJ277" s="372">
        <f t="shared" si="390"/>
        <v>0</v>
      </c>
      <c r="DK277" s="371">
        <f t="shared" si="391"/>
        <v>0</v>
      </c>
      <c r="DL277" s="372">
        <f t="shared" si="392"/>
        <v>286</v>
      </c>
      <c r="DM277" s="371">
        <f t="shared" si="393"/>
        <v>281</v>
      </c>
      <c r="DN277" s="370">
        <f t="shared" si="394"/>
        <v>6764777.6288659787</v>
      </c>
      <c r="DO277" s="371">
        <f t="shared" si="395"/>
        <v>7127024.1788321165</v>
      </c>
      <c r="DP277" s="372">
        <f t="shared" si="396"/>
        <v>6718301.6447368413</v>
      </c>
      <c r="DQ277" s="371">
        <f t="shared" si="397"/>
        <v>6122803.8124238728</v>
      </c>
      <c r="DR277" s="372">
        <f t="shared" si="398"/>
        <v>4345490.9552238807</v>
      </c>
      <c r="DS277" s="371">
        <f t="shared" si="399"/>
        <v>4655888.8695652178</v>
      </c>
      <c r="DT277" s="372">
        <f t="shared" si="400"/>
        <v>1181416.0282258065</v>
      </c>
      <c r="DU277" s="371">
        <f t="shared" si="401"/>
        <v>1090164.7629310344</v>
      </c>
      <c r="DV277" s="372">
        <f t="shared" si="402"/>
        <v>32130</v>
      </c>
      <c r="DW277" s="371">
        <f t="shared" si="403"/>
        <v>32130</v>
      </c>
      <c r="DX277" s="372">
        <f t="shared" si="404"/>
        <v>0</v>
      </c>
      <c r="DY277" s="371">
        <f t="shared" si="405"/>
        <v>0</v>
      </c>
      <c r="DZ277" s="372">
        <f t="shared" si="406"/>
        <v>19042116.257052507</v>
      </c>
      <c r="EA277" s="371">
        <f t="shared" si="407"/>
        <v>19028011.62375224</v>
      </c>
    </row>
    <row r="278" spans="1:131">
      <c r="A278" s="577" t="s">
        <v>20</v>
      </c>
      <c r="B278" s="578" t="s">
        <v>702</v>
      </c>
      <c r="C278" s="579"/>
      <c r="D278" s="580">
        <v>218724</v>
      </c>
      <c r="E278" s="581">
        <v>5</v>
      </c>
      <c r="F278" s="419">
        <v>72</v>
      </c>
      <c r="G278" s="420">
        <v>81</v>
      </c>
      <c r="H278" s="419"/>
      <c r="I278" s="420"/>
      <c r="J278" s="419"/>
      <c r="K278" s="420"/>
      <c r="L278" s="419">
        <v>7</v>
      </c>
      <c r="M278" s="420">
        <v>7</v>
      </c>
      <c r="N278" s="419">
        <v>105</v>
      </c>
      <c r="O278" s="420">
        <v>105</v>
      </c>
      <c r="P278" s="419"/>
      <c r="Q278" s="420"/>
      <c r="R278" s="419">
        <v>1</v>
      </c>
      <c r="S278" s="420">
        <v>1</v>
      </c>
      <c r="T278" s="419">
        <v>3</v>
      </c>
      <c r="U278" s="420">
        <v>2</v>
      </c>
      <c r="V278" s="419">
        <v>121</v>
      </c>
      <c r="W278" s="420">
        <v>116</v>
      </c>
      <c r="X278" s="419"/>
      <c r="Y278" s="420"/>
      <c r="Z278" s="419"/>
      <c r="AA278" s="420"/>
      <c r="AB278" s="419"/>
      <c r="AC278" s="420"/>
      <c r="AD278" s="419">
        <v>10</v>
      </c>
      <c r="AE278" s="420">
        <v>11</v>
      </c>
      <c r="AF278" s="419"/>
      <c r="AG278" s="420"/>
      <c r="AH278" s="419"/>
      <c r="AI278" s="420"/>
      <c r="AJ278" s="419">
        <v>1</v>
      </c>
      <c r="AK278" s="420">
        <v>1</v>
      </c>
      <c r="AL278" s="419">
        <v>89</v>
      </c>
      <c r="AM278" s="420">
        <v>102</v>
      </c>
      <c r="AN278" s="419"/>
      <c r="AO278" s="420"/>
      <c r="AP278" s="419"/>
      <c r="AQ278" s="420"/>
      <c r="AR278" s="419">
        <v>6</v>
      </c>
      <c r="AS278" s="420">
        <v>5</v>
      </c>
      <c r="AT278" s="419"/>
      <c r="AU278" s="420"/>
      <c r="AV278" s="419"/>
      <c r="AW278" s="420"/>
      <c r="AX278" s="419"/>
      <c r="AY278" s="420"/>
      <c r="AZ278" s="419"/>
      <c r="BA278" s="421"/>
      <c r="BB278" s="422">
        <v>7723147</v>
      </c>
      <c r="BC278" s="420">
        <v>8513029</v>
      </c>
      <c r="BD278" s="419">
        <v>7859844</v>
      </c>
      <c r="BE278" s="420">
        <v>7499484</v>
      </c>
      <c r="BF278" s="419">
        <v>7462616</v>
      </c>
      <c r="BG278" s="420">
        <v>6111388</v>
      </c>
      <c r="BH278" s="419">
        <v>535450</v>
      </c>
      <c r="BI278" s="420">
        <v>584430</v>
      </c>
      <c r="BJ278" s="419">
        <v>4597509</v>
      </c>
      <c r="BK278" s="420">
        <v>4320300</v>
      </c>
      <c r="BL278" s="419"/>
      <c r="BM278" s="423"/>
      <c r="BN278" s="370">
        <f t="shared" si="342"/>
        <v>732</v>
      </c>
      <c r="BO278" s="371">
        <f t="shared" si="343"/>
        <v>813</v>
      </c>
      <c r="BP278" s="372">
        <f t="shared" si="344"/>
        <v>992</v>
      </c>
      <c r="BQ278" s="371">
        <f t="shared" si="345"/>
        <v>980</v>
      </c>
      <c r="BR278" s="372">
        <f t="shared" si="346"/>
        <v>1089</v>
      </c>
      <c r="BS278" s="371">
        <f t="shared" si="347"/>
        <v>1044</v>
      </c>
      <c r="BT278" s="372">
        <f t="shared" si="348"/>
        <v>102</v>
      </c>
      <c r="BU278" s="371">
        <f t="shared" si="349"/>
        <v>111</v>
      </c>
      <c r="BV278" s="372">
        <f t="shared" si="350"/>
        <v>873</v>
      </c>
      <c r="BW278" s="371">
        <f t="shared" si="351"/>
        <v>978</v>
      </c>
      <c r="BX278" s="372">
        <f t="shared" si="352"/>
        <v>0</v>
      </c>
      <c r="BY278" s="371">
        <f t="shared" si="353"/>
        <v>0</v>
      </c>
      <c r="BZ278" s="370">
        <f t="shared" si="354"/>
        <v>10550.747267759563</v>
      </c>
      <c r="CA278" s="371">
        <f t="shared" si="355"/>
        <v>10471.130381303814</v>
      </c>
      <c r="CB278" s="372">
        <f t="shared" si="356"/>
        <v>7923.2298387096771</v>
      </c>
      <c r="CC278" s="371">
        <f t="shared" si="357"/>
        <v>7652.534693877551</v>
      </c>
      <c r="CD278" s="372">
        <f t="shared" si="358"/>
        <v>6852.7235996326908</v>
      </c>
      <c r="CE278" s="371">
        <f t="shared" si="359"/>
        <v>5853.8199233716477</v>
      </c>
      <c r="CF278" s="372">
        <f t="shared" si="360"/>
        <v>5249.5098039215691</v>
      </c>
      <c r="CG278" s="371">
        <f t="shared" si="361"/>
        <v>5265.135135135135</v>
      </c>
      <c r="CH278" s="372">
        <f t="shared" si="362"/>
        <v>5266.333333333333</v>
      </c>
      <c r="CI278" s="371">
        <f t="shared" si="363"/>
        <v>4417.4846625766868</v>
      </c>
      <c r="CJ278" s="372">
        <f t="shared" si="364"/>
        <v>0</v>
      </c>
      <c r="CK278" s="371">
        <f t="shared" si="365"/>
        <v>0</v>
      </c>
      <c r="CL278" s="370">
        <f t="shared" si="366"/>
        <v>94956.725409836072</v>
      </c>
      <c r="CM278" s="371">
        <f t="shared" si="367"/>
        <v>94240.173431734322</v>
      </c>
      <c r="CN278" s="372">
        <f t="shared" si="368"/>
        <v>71309.068548387091</v>
      </c>
      <c r="CO278" s="371">
        <f t="shared" si="369"/>
        <v>68872.812244897956</v>
      </c>
      <c r="CP278" s="372">
        <f t="shared" si="370"/>
        <v>61674.512396694219</v>
      </c>
      <c r="CQ278" s="371">
        <f t="shared" si="371"/>
        <v>52684.379310344826</v>
      </c>
      <c r="CR278" s="372">
        <f t="shared" si="372"/>
        <v>47245.588235294119</v>
      </c>
      <c r="CS278" s="371">
        <f t="shared" si="373"/>
        <v>47386.216216216213</v>
      </c>
      <c r="CT278" s="372">
        <f t="shared" si="374"/>
        <v>47397</v>
      </c>
      <c r="CU278" s="371">
        <f t="shared" si="375"/>
        <v>39757.361963190182</v>
      </c>
      <c r="CV278" s="372">
        <f t="shared" si="376"/>
        <v>0</v>
      </c>
      <c r="CW278" s="371">
        <f t="shared" si="377"/>
        <v>0</v>
      </c>
      <c r="CX278" s="372">
        <f t="shared" si="378"/>
        <v>66889.884939131269</v>
      </c>
      <c r="CY278" s="371">
        <f t="shared" si="379"/>
        <v>61868.815102314489</v>
      </c>
      <c r="CZ278" s="370">
        <f t="shared" si="380"/>
        <v>79</v>
      </c>
      <c r="DA278" s="371">
        <f t="shared" si="381"/>
        <v>88</v>
      </c>
      <c r="DB278" s="372">
        <f t="shared" si="382"/>
        <v>109</v>
      </c>
      <c r="DC278" s="371">
        <f t="shared" si="383"/>
        <v>108</v>
      </c>
      <c r="DD278" s="372">
        <f t="shared" si="384"/>
        <v>121</v>
      </c>
      <c r="DE278" s="371">
        <f t="shared" si="385"/>
        <v>116</v>
      </c>
      <c r="DF278" s="372">
        <f t="shared" si="386"/>
        <v>11</v>
      </c>
      <c r="DG278" s="371">
        <f t="shared" si="387"/>
        <v>12</v>
      </c>
      <c r="DH278" s="372">
        <f t="shared" si="388"/>
        <v>95</v>
      </c>
      <c r="DI278" s="371">
        <f t="shared" si="389"/>
        <v>107</v>
      </c>
      <c r="DJ278" s="372">
        <f t="shared" si="390"/>
        <v>0</v>
      </c>
      <c r="DK278" s="371">
        <f t="shared" si="391"/>
        <v>0</v>
      </c>
      <c r="DL278" s="372">
        <f t="shared" si="392"/>
        <v>415</v>
      </c>
      <c r="DM278" s="371">
        <f t="shared" si="393"/>
        <v>431</v>
      </c>
      <c r="DN278" s="370">
        <f t="shared" si="394"/>
        <v>7501581.3073770497</v>
      </c>
      <c r="DO278" s="371">
        <f t="shared" si="395"/>
        <v>8293135.2619926203</v>
      </c>
      <c r="DP278" s="372">
        <f t="shared" si="396"/>
        <v>7772688.4717741925</v>
      </c>
      <c r="DQ278" s="371">
        <f t="shared" si="397"/>
        <v>7438263.7224489795</v>
      </c>
      <c r="DR278" s="372">
        <f t="shared" si="398"/>
        <v>7462616.0000000009</v>
      </c>
      <c r="DS278" s="371">
        <f t="shared" si="399"/>
        <v>6111388</v>
      </c>
      <c r="DT278" s="372">
        <f t="shared" si="400"/>
        <v>519701.4705882353</v>
      </c>
      <c r="DU278" s="371">
        <f t="shared" si="401"/>
        <v>568634.59459459456</v>
      </c>
      <c r="DV278" s="372">
        <f t="shared" si="402"/>
        <v>4502715</v>
      </c>
      <c r="DW278" s="371">
        <f t="shared" si="403"/>
        <v>4254037.7300613495</v>
      </c>
      <c r="DX278" s="372">
        <f t="shared" si="404"/>
        <v>0</v>
      </c>
      <c r="DY278" s="371">
        <f t="shared" si="405"/>
        <v>0</v>
      </c>
      <c r="DZ278" s="372">
        <f t="shared" si="406"/>
        <v>27759302.249739476</v>
      </c>
      <c r="EA278" s="371">
        <f t="shared" si="407"/>
        <v>26665459.309097543</v>
      </c>
    </row>
    <row r="279" spans="1:131">
      <c r="A279" s="577" t="s">
        <v>20</v>
      </c>
      <c r="B279" s="578" t="s">
        <v>703</v>
      </c>
      <c r="C279" s="579"/>
      <c r="D279" s="580">
        <v>218061</v>
      </c>
      <c r="E279" s="581">
        <v>5</v>
      </c>
      <c r="F279" s="419">
        <v>51</v>
      </c>
      <c r="G279" s="420">
        <v>48</v>
      </c>
      <c r="H279" s="419">
        <v>3</v>
      </c>
      <c r="I279" s="420">
        <v>2</v>
      </c>
      <c r="J279" s="419">
        <v>1</v>
      </c>
      <c r="K279" s="420">
        <v>2</v>
      </c>
      <c r="L279" s="419">
        <v>6</v>
      </c>
      <c r="M279" s="420">
        <v>6</v>
      </c>
      <c r="N279" s="419">
        <v>63</v>
      </c>
      <c r="O279" s="420">
        <v>59</v>
      </c>
      <c r="P279" s="419">
        <v>3</v>
      </c>
      <c r="Q279" s="420"/>
      <c r="R279" s="419"/>
      <c r="S279" s="420">
        <v>3</v>
      </c>
      <c r="T279" s="419"/>
      <c r="U279" s="420"/>
      <c r="V279" s="419">
        <v>62</v>
      </c>
      <c r="W279" s="420">
        <v>65</v>
      </c>
      <c r="X279" s="419"/>
      <c r="Y279" s="420"/>
      <c r="Z279" s="419"/>
      <c r="AA279" s="420"/>
      <c r="AB279" s="419">
        <v>1</v>
      </c>
      <c r="AC279" s="420">
        <v>1</v>
      </c>
      <c r="AD279" s="419">
        <v>18</v>
      </c>
      <c r="AE279" s="420">
        <v>14</v>
      </c>
      <c r="AF279" s="419"/>
      <c r="AG279" s="420"/>
      <c r="AH279" s="419"/>
      <c r="AI279" s="420"/>
      <c r="AJ279" s="419"/>
      <c r="AK279" s="420"/>
      <c r="AL279" s="419"/>
      <c r="AM279" s="420"/>
      <c r="AN279" s="419"/>
      <c r="AO279" s="420"/>
      <c r="AP279" s="419"/>
      <c r="AQ279" s="420"/>
      <c r="AR279" s="419"/>
      <c r="AS279" s="420"/>
      <c r="AT279" s="419"/>
      <c r="AU279" s="420"/>
      <c r="AV279" s="419"/>
      <c r="AW279" s="420"/>
      <c r="AX279" s="419"/>
      <c r="AY279" s="420"/>
      <c r="AZ279" s="419"/>
      <c r="BA279" s="421"/>
      <c r="BB279" s="422">
        <v>5205293</v>
      </c>
      <c r="BC279" s="420">
        <v>5200224</v>
      </c>
      <c r="BD279" s="419">
        <v>4351743</v>
      </c>
      <c r="BE279" s="420">
        <v>4154920</v>
      </c>
      <c r="BF279" s="419">
        <v>3558416</v>
      </c>
      <c r="BG279" s="420">
        <v>3638142</v>
      </c>
      <c r="BH279" s="419">
        <v>945139</v>
      </c>
      <c r="BI279" s="420">
        <v>757543</v>
      </c>
      <c r="BJ279" s="419"/>
      <c r="BK279" s="420"/>
      <c r="BL279" s="419"/>
      <c r="BM279" s="423"/>
      <c r="BN279" s="370">
        <f t="shared" si="342"/>
        <v>572</v>
      </c>
      <c r="BO279" s="371">
        <f t="shared" si="343"/>
        <v>546</v>
      </c>
      <c r="BP279" s="372">
        <f t="shared" si="344"/>
        <v>597</v>
      </c>
      <c r="BQ279" s="371">
        <f t="shared" si="345"/>
        <v>564</v>
      </c>
      <c r="BR279" s="372">
        <f t="shared" si="346"/>
        <v>570</v>
      </c>
      <c r="BS279" s="371">
        <f t="shared" si="347"/>
        <v>597</v>
      </c>
      <c r="BT279" s="372">
        <f t="shared" si="348"/>
        <v>162</v>
      </c>
      <c r="BU279" s="371">
        <f t="shared" si="349"/>
        <v>126</v>
      </c>
      <c r="BV279" s="372">
        <f t="shared" si="350"/>
        <v>0</v>
      </c>
      <c r="BW279" s="371">
        <f t="shared" si="351"/>
        <v>0</v>
      </c>
      <c r="BX279" s="372">
        <f t="shared" si="352"/>
        <v>0</v>
      </c>
      <c r="BY279" s="371">
        <f t="shared" si="353"/>
        <v>0</v>
      </c>
      <c r="BZ279" s="370">
        <f t="shared" si="354"/>
        <v>9100.1625874125875</v>
      </c>
      <c r="CA279" s="371">
        <f t="shared" si="355"/>
        <v>9524.2197802197807</v>
      </c>
      <c r="CB279" s="372">
        <f t="shared" si="356"/>
        <v>7289.3517587939696</v>
      </c>
      <c r="CC279" s="371">
        <f t="shared" si="357"/>
        <v>7366.8794326241132</v>
      </c>
      <c r="CD279" s="372">
        <f t="shared" si="358"/>
        <v>6242.8350877192979</v>
      </c>
      <c r="CE279" s="371">
        <f t="shared" si="359"/>
        <v>6094.0402010050248</v>
      </c>
      <c r="CF279" s="372">
        <f t="shared" si="360"/>
        <v>5834.191358024691</v>
      </c>
      <c r="CG279" s="371">
        <f t="shared" si="361"/>
        <v>6012.2460317460318</v>
      </c>
      <c r="CH279" s="372">
        <f t="shared" si="362"/>
        <v>0</v>
      </c>
      <c r="CI279" s="371">
        <f t="shared" si="363"/>
        <v>0</v>
      </c>
      <c r="CJ279" s="372">
        <f t="shared" si="364"/>
        <v>0</v>
      </c>
      <c r="CK279" s="371">
        <f t="shared" si="365"/>
        <v>0</v>
      </c>
      <c r="CL279" s="370">
        <f t="shared" si="366"/>
        <v>81901.46328671329</v>
      </c>
      <c r="CM279" s="371">
        <f t="shared" si="367"/>
        <v>85717.978021978022</v>
      </c>
      <c r="CN279" s="372">
        <f t="shared" si="368"/>
        <v>65604.165829145728</v>
      </c>
      <c r="CO279" s="371">
        <f t="shared" si="369"/>
        <v>66301.914893617024</v>
      </c>
      <c r="CP279" s="372">
        <f t="shared" si="370"/>
        <v>56185.515789473684</v>
      </c>
      <c r="CQ279" s="371">
        <f t="shared" si="371"/>
        <v>54846.361809045222</v>
      </c>
      <c r="CR279" s="372">
        <f t="shared" si="372"/>
        <v>52507.722222222219</v>
      </c>
      <c r="CS279" s="371">
        <f t="shared" si="373"/>
        <v>54110.21428571429</v>
      </c>
      <c r="CT279" s="372">
        <f t="shared" si="374"/>
        <v>0</v>
      </c>
      <c r="CU279" s="371">
        <f t="shared" si="375"/>
        <v>0</v>
      </c>
      <c r="CV279" s="372">
        <f t="shared" si="376"/>
        <v>0</v>
      </c>
      <c r="CW279" s="371">
        <f t="shared" si="377"/>
        <v>0</v>
      </c>
      <c r="CX279" s="372">
        <f t="shared" si="378"/>
        <v>66397.551442067168</v>
      </c>
      <c r="CY279" s="371">
        <f t="shared" si="379"/>
        <v>67298.821640379829</v>
      </c>
      <c r="CZ279" s="370">
        <f t="shared" si="380"/>
        <v>61</v>
      </c>
      <c r="DA279" s="371">
        <f t="shared" si="381"/>
        <v>58</v>
      </c>
      <c r="DB279" s="372">
        <f t="shared" si="382"/>
        <v>66</v>
      </c>
      <c r="DC279" s="371">
        <f t="shared" si="383"/>
        <v>62</v>
      </c>
      <c r="DD279" s="372">
        <f t="shared" si="384"/>
        <v>63</v>
      </c>
      <c r="DE279" s="371">
        <f t="shared" si="385"/>
        <v>66</v>
      </c>
      <c r="DF279" s="372">
        <f t="shared" si="386"/>
        <v>18</v>
      </c>
      <c r="DG279" s="371">
        <f t="shared" si="387"/>
        <v>14</v>
      </c>
      <c r="DH279" s="372">
        <f t="shared" si="388"/>
        <v>0</v>
      </c>
      <c r="DI279" s="371">
        <f t="shared" si="389"/>
        <v>0</v>
      </c>
      <c r="DJ279" s="372">
        <f t="shared" si="390"/>
        <v>0</v>
      </c>
      <c r="DK279" s="371">
        <f t="shared" si="391"/>
        <v>0</v>
      </c>
      <c r="DL279" s="372">
        <f t="shared" si="392"/>
        <v>208</v>
      </c>
      <c r="DM279" s="371">
        <f t="shared" si="393"/>
        <v>200</v>
      </c>
      <c r="DN279" s="370">
        <f t="shared" si="394"/>
        <v>4995989.2604895104</v>
      </c>
      <c r="DO279" s="371">
        <f t="shared" si="395"/>
        <v>4971642.7252747249</v>
      </c>
      <c r="DP279" s="372">
        <f t="shared" si="396"/>
        <v>4329874.9447236182</v>
      </c>
      <c r="DQ279" s="371">
        <f t="shared" si="397"/>
        <v>4110718.7234042557</v>
      </c>
      <c r="DR279" s="372">
        <f t="shared" si="398"/>
        <v>3539687.4947368419</v>
      </c>
      <c r="DS279" s="371">
        <f t="shared" si="399"/>
        <v>3619859.8793969848</v>
      </c>
      <c r="DT279" s="372">
        <f t="shared" si="400"/>
        <v>945139</v>
      </c>
      <c r="DU279" s="371">
        <f t="shared" si="401"/>
        <v>757543</v>
      </c>
      <c r="DV279" s="372">
        <f t="shared" si="402"/>
        <v>0</v>
      </c>
      <c r="DW279" s="371">
        <f t="shared" si="403"/>
        <v>0</v>
      </c>
      <c r="DX279" s="372">
        <f t="shared" si="404"/>
        <v>0</v>
      </c>
      <c r="DY279" s="371">
        <f t="shared" si="405"/>
        <v>0</v>
      </c>
      <c r="DZ279" s="372">
        <f t="shared" si="406"/>
        <v>13810690.69994997</v>
      </c>
      <c r="EA279" s="371">
        <f t="shared" si="407"/>
        <v>13459764.328075966</v>
      </c>
    </row>
    <row r="280" spans="1:131">
      <c r="A280" s="577" t="s">
        <v>20</v>
      </c>
      <c r="B280" s="578" t="s">
        <v>704</v>
      </c>
      <c r="C280" s="579"/>
      <c r="D280" s="580">
        <v>218733</v>
      </c>
      <c r="E280" s="581">
        <v>5</v>
      </c>
      <c r="F280" s="419">
        <v>43</v>
      </c>
      <c r="G280" s="420">
        <v>35</v>
      </c>
      <c r="H280" s="419"/>
      <c r="I280" s="420"/>
      <c r="J280" s="419"/>
      <c r="K280" s="420"/>
      <c r="L280" s="419">
        <v>2</v>
      </c>
      <c r="M280" s="420">
        <v>1</v>
      </c>
      <c r="N280" s="419">
        <v>43</v>
      </c>
      <c r="O280" s="420">
        <v>43</v>
      </c>
      <c r="P280" s="419"/>
      <c r="Q280" s="420"/>
      <c r="R280" s="419"/>
      <c r="S280" s="420"/>
      <c r="T280" s="419">
        <v>2</v>
      </c>
      <c r="U280" s="420">
        <v>2</v>
      </c>
      <c r="V280" s="419">
        <v>55</v>
      </c>
      <c r="W280" s="420">
        <v>31</v>
      </c>
      <c r="X280" s="419"/>
      <c r="Y280" s="420">
        <v>2</v>
      </c>
      <c r="Z280" s="419"/>
      <c r="AA280" s="420"/>
      <c r="AB280" s="419">
        <v>6</v>
      </c>
      <c r="AC280" s="420"/>
      <c r="AD280" s="419">
        <v>21</v>
      </c>
      <c r="AE280" s="420">
        <v>15</v>
      </c>
      <c r="AF280" s="419"/>
      <c r="AG280" s="420">
        <v>1</v>
      </c>
      <c r="AH280" s="419"/>
      <c r="AI280" s="420"/>
      <c r="AJ280" s="419">
        <v>3</v>
      </c>
      <c r="AK280" s="420">
        <v>3</v>
      </c>
      <c r="AL280" s="419"/>
      <c r="AM280" s="420"/>
      <c r="AN280" s="419"/>
      <c r="AO280" s="420"/>
      <c r="AP280" s="419"/>
      <c r="AQ280" s="420"/>
      <c r="AR280" s="419"/>
      <c r="AS280" s="420"/>
      <c r="AT280" s="419"/>
      <c r="AU280" s="420"/>
      <c r="AV280" s="419"/>
      <c r="AW280" s="420"/>
      <c r="AX280" s="419"/>
      <c r="AY280" s="420"/>
      <c r="AZ280" s="419"/>
      <c r="BA280" s="421"/>
      <c r="BB280" s="422">
        <v>3349049</v>
      </c>
      <c r="BC280" s="420">
        <v>2597013</v>
      </c>
      <c r="BD280" s="419">
        <v>2929234</v>
      </c>
      <c r="BE280" s="420">
        <v>2916459</v>
      </c>
      <c r="BF280" s="419">
        <v>3726323</v>
      </c>
      <c r="BG280" s="420">
        <v>1990672</v>
      </c>
      <c r="BH280" s="419">
        <v>1174917</v>
      </c>
      <c r="BI280" s="420">
        <v>959525</v>
      </c>
      <c r="BJ280" s="419"/>
      <c r="BK280" s="420"/>
      <c r="BL280" s="419"/>
      <c r="BM280" s="423"/>
      <c r="BN280" s="370">
        <f t="shared" si="342"/>
        <v>411</v>
      </c>
      <c r="BO280" s="371">
        <f t="shared" si="343"/>
        <v>327</v>
      </c>
      <c r="BP280" s="372">
        <f t="shared" si="344"/>
        <v>411</v>
      </c>
      <c r="BQ280" s="371">
        <f t="shared" si="345"/>
        <v>411</v>
      </c>
      <c r="BR280" s="372">
        <f t="shared" si="346"/>
        <v>567</v>
      </c>
      <c r="BS280" s="371">
        <f t="shared" si="347"/>
        <v>299</v>
      </c>
      <c r="BT280" s="372">
        <f t="shared" si="348"/>
        <v>225</v>
      </c>
      <c r="BU280" s="371">
        <f t="shared" si="349"/>
        <v>181</v>
      </c>
      <c r="BV280" s="372">
        <f t="shared" si="350"/>
        <v>0</v>
      </c>
      <c r="BW280" s="371">
        <f t="shared" si="351"/>
        <v>0</v>
      </c>
      <c r="BX280" s="372">
        <f t="shared" si="352"/>
        <v>0</v>
      </c>
      <c r="BY280" s="371">
        <f t="shared" si="353"/>
        <v>0</v>
      </c>
      <c r="BZ280" s="370">
        <f t="shared" si="354"/>
        <v>8148.5377128953769</v>
      </c>
      <c r="CA280" s="371">
        <f t="shared" si="355"/>
        <v>7941.9357798165138</v>
      </c>
      <c r="CB280" s="372">
        <f t="shared" si="356"/>
        <v>7127.0900243309006</v>
      </c>
      <c r="CC280" s="371">
        <f t="shared" si="357"/>
        <v>7096.0072992700734</v>
      </c>
      <c r="CD280" s="372">
        <f t="shared" si="358"/>
        <v>6571.9982363315694</v>
      </c>
      <c r="CE280" s="371">
        <f t="shared" si="359"/>
        <v>6657.7658862876251</v>
      </c>
      <c r="CF280" s="372">
        <f t="shared" si="360"/>
        <v>5221.8533333333335</v>
      </c>
      <c r="CG280" s="371">
        <f t="shared" si="361"/>
        <v>5301.2430939226515</v>
      </c>
      <c r="CH280" s="372">
        <f t="shared" si="362"/>
        <v>0</v>
      </c>
      <c r="CI280" s="371">
        <f t="shared" si="363"/>
        <v>0</v>
      </c>
      <c r="CJ280" s="372">
        <f t="shared" si="364"/>
        <v>0</v>
      </c>
      <c r="CK280" s="371">
        <f t="shared" si="365"/>
        <v>0</v>
      </c>
      <c r="CL280" s="370">
        <f t="shared" si="366"/>
        <v>73336.839416058385</v>
      </c>
      <c r="CM280" s="371">
        <f t="shared" si="367"/>
        <v>71477.422018348618</v>
      </c>
      <c r="CN280" s="372">
        <f t="shared" si="368"/>
        <v>64143.810218978106</v>
      </c>
      <c r="CO280" s="371">
        <f t="shared" si="369"/>
        <v>63864.065693430661</v>
      </c>
      <c r="CP280" s="372">
        <f t="shared" si="370"/>
        <v>59147.984126984127</v>
      </c>
      <c r="CQ280" s="371">
        <f t="shared" si="371"/>
        <v>59919.892976588628</v>
      </c>
      <c r="CR280" s="372">
        <f t="shared" si="372"/>
        <v>46996.68</v>
      </c>
      <c r="CS280" s="371">
        <f t="shared" si="373"/>
        <v>47711.187845303866</v>
      </c>
      <c r="CT280" s="372">
        <f t="shared" si="374"/>
        <v>0</v>
      </c>
      <c r="CU280" s="371">
        <f t="shared" si="375"/>
        <v>0</v>
      </c>
      <c r="CV280" s="372">
        <f t="shared" si="376"/>
        <v>0</v>
      </c>
      <c r="CW280" s="371">
        <f t="shared" si="377"/>
        <v>0</v>
      </c>
      <c r="CX280" s="372">
        <f t="shared" si="378"/>
        <v>62414.723344700993</v>
      </c>
      <c r="CY280" s="371">
        <f t="shared" si="379"/>
        <v>62638.640497391949</v>
      </c>
      <c r="CZ280" s="370">
        <f t="shared" si="380"/>
        <v>45</v>
      </c>
      <c r="DA280" s="371">
        <f t="shared" si="381"/>
        <v>36</v>
      </c>
      <c r="DB280" s="372">
        <f t="shared" si="382"/>
        <v>45</v>
      </c>
      <c r="DC280" s="371">
        <f t="shared" si="383"/>
        <v>45</v>
      </c>
      <c r="DD280" s="372">
        <f t="shared" si="384"/>
        <v>61</v>
      </c>
      <c r="DE280" s="371">
        <f t="shared" si="385"/>
        <v>33</v>
      </c>
      <c r="DF280" s="372">
        <f t="shared" si="386"/>
        <v>24</v>
      </c>
      <c r="DG280" s="371">
        <f t="shared" si="387"/>
        <v>19</v>
      </c>
      <c r="DH280" s="372">
        <f t="shared" si="388"/>
        <v>0</v>
      </c>
      <c r="DI280" s="371">
        <f t="shared" si="389"/>
        <v>0</v>
      </c>
      <c r="DJ280" s="372">
        <f t="shared" si="390"/>
        <v>0</v>
      </c>
      <c r="DK280" s="371">
        <f t="shared" si="391"/>
        <v>0</v>
      </c>
      <c r="DL280" s="372">
        <f t="shared" si="392"/>
        <v>175</v>
      </c>
      <c r="DM280" s="371">
        <f t="shared" si="393"/>
        <v>133</v>
      </c>
      <c r="DN280" s="370">
        <f t="shared" si="394"/>
        <v>3300157.7737226272</v>
      </c>
      <c r="DO280" s="371">
        <f t="shared" si="395"/>
        <v>2573187.1926605501</v>
      </c>
      <c r="DP280" s="372">
        <f t="shared" si="396"/>
        <v>2886471.4598540147</v>
      </c>
      <c r="DQ280" s="371">
        <f t="shared" si="397"/>
        <v>2873882.9562043799</v>
      </c>
      <c r="DR280" s="372">
        <f t="shared" si="398"/>
        <v>3608027.0317460317</v>
      </c>
      <c r="DS280" s="371">
        <f t="shared" si="399"/>
        <v>1977356.4682274247</v>
      </c>
      <c r="DT280" s="372">
        <f t="shared" si="400"/>
        <v>1127920.32</v>
      </c>
      <c r="DU280" s="371">
        <f t="shared" si="401"/>
        <v>906512.56906077347</v>
      </c>
      <c r="DV280" s="372">
        <f t="shared" si="402"/>
        <v>0</v>
      </c>
      <c r="DW280" s="371">
        <f t="shared" si="403"/>
        <v>0</v>
      </c>
      <c r="DX280" s="372">
        <f t="shared" si="404"/>
        <v>0</v>
      </c>
      <c r="DY280" s="371">
        <f t="shared" si="405"/>
        <v>0</v>
      </c>
      <c r="DZ280" s="372">
        <f t="shared" si="406"/>
        <v>10922576.585322674</v>
      </c>
      <c r="EA280" s="371">
        <f t="shared" si="407"/>
        <v>8330939.1861531287</v>
      </c>
    </row>
    <row r="281" spans="1:131">
      <c r="A281" s="577" t="s">
        <v>20</v>
      </c>
      <c r="B281" s="578" t="s">
        <v>705</v>
      </c>
      <c r="C281" s="579"/>
      <c r="D281" s="580">
        <v>218229</v>
      </c>
      <c r="E281" s="581">
        <v>6</v>
      </c>
      <c r="F281" s="419">
        <v>22</v>
      </c>
      <c r="G281" s="420">
        <v>26</v>
      </c>
      <c r="H281" s="419"/>
      <c r="I281" s="420"/>
      <c r="J281" s="419"/>
      <c r="K281" s="420"/>
      <c r="L281" s="419"/>
      <c r="M281" s="420">
        <v>1</v>
      </c>
      <c r="N281" s="419">
        <v>40</v>
      </c>
      <c r="O281" s="420">
        <v>38</v>
      </c>
      <c r="P281" s="419">
        <v>1</v>
      </c>
      <c r="Q281" s="420"/>
      <c r="R281" s="419"/>
      <c r="S281" s="420"/>
      <c r="T281" s="419"/>
      <c r="U281" s="420">
        <v>2</v>
      </c>
      <c r="V281" s="419">
        <v>42</v>
      </c>
      <c r="W281" s="420">
        <v>34</v>
      </c>
      <c r="X281" s="419">
        <v>1</v>
      </c>
      <c r="Y281" s="420"/>
      <c r="Z281" s="419"/>
      <c r="AA281" s="420"/>
      <c r="AB281" s="419"/>
      <c r="AC281" s="420"/>
      <c r="AD281" s="419">
        <v>10</v>
      </c>
      <c r="AE281" s="420">
        <v>5</v>
      </c>
      <c r="AF281" s="419"/>
      <c r="AG281" s="420"/>
      <c r="AH281" s="419"/>
      <c r="AI281" s="420"/>
      <c r="AJ281" s="419"/>
      <c r="AK281" s="420"/>
      <c r="AL281" s="419">
        <v>22</v>
      </c>
      <c r="AM281" s="420">
        <v>20</v>
      </c>
      <c r="AN281" s="419">
        <v>1</v>
      </c>
      <c r="AO281" s="420">
        <v>1</v>
      </c>
      <c r="AP281" s="419"/>
      <c r="AQ281" s="420"/>
      <c r="AR281" s="419"/>
      <c r="AS281" s="420">
        <v>2</v>
      </c>
      <c r="AT281" s="419"/>
      <c r="AU281" s="420"/>
      <c r="AV281" s="419"/>
      <c r="AW281" s="420"/>
      <c r="AX281" s="419"/>
      <c r="AY281" s="420"/>
      <c r="AZ281" s="419"/>
      <c r="BA281" s="421"/>
      <c r="BB281" s="422">
        <v>1428666</v>
      </c>
      <c r="BC281" s="420">
        <v>1783638</v>
      </c>
      <c r="BD281" s="419">
        <v>2379680</v>
      </c>
      <c r="BE281" s="420">
        <v>2351417</v>
      </c>
      <c r="BF281" s="419">
        <v>2248930</v>
      </c>
      <c r="BG281" s="420">
        <v>1804970</v>
      </c>
      <c r="BH281" s="419">
        <v>349414</v>
      </c>
      <c r="BI281" s="420">
        <v>188723</v>
      </c>
      <c r="BJ281" s="419">
        <v>962398</v>
      </c>
      <c r="BK281" s="420">
        <v>1087750</v>
      </c>
      <c r="BL281" s="419"/>
      <c r="BM281" s="423"/>
      <c r="BN281" s="370">
        <f t="shared" si="342"/>
        <v>198</v>
      </c>
      <c r="BO281" s="371">
        <f t="shared" si="343"/>
        <v>246</v>
      </c>
      <c r="BP281" s="372">
        <f t="shared" si="344"/>
        <v>370</v>
      </c>
      <c r="BQ281" s="371">
        <f t="shared" si="345"/>
        <v>366</v>
      </c>
      <c r="BR281" s="372">
        <f t="shared" si="346"/>
        <v>388</v>
      </c>
      <c r="BS281" s="371">
        <f t="shared" si="347"/>
        <v>306</v>
      </c>
      <c r="BT281" s="372">
        <f t="shared" si="348"/>
        <v>90</v>
      </c>
      <c r="BU281" s="371">
        <f t="shared" si="349"/>
        <v>45</v>
      </c>
      <c r="BV281" s="372">
        <f t="shared" si="350"/>
        <v>208</v>
      </c>
      <c r="BW281" s="371">
        <f t="shared" si="351"/>
        <v>214</v>
      </c>
      <c r="BX281" s="372">
        <f t="shared" si="352"/>
        <v>0</v>
      </c>
      <c r="BY281" s="371">
        <f t="shared" si="353"/>
        <v>0</v>
      </c>
      <c r="BZ281" s="370">
        <f t="shared" si="354"/>
        <v>7215.484848484848</v>
      </c>
      <c r="CA281" s="371">
        <f t="shared" si="355"/>
        <v>7250.5609756097565</v>
      </c>
      <c r="CB281" s="372">
        <f t="shared" si="356"/>
        <v>6431.5675675675675</v>
      </c>
      <c r="CC281" s="371">
        <f t="shared" si="357"/>
        <v>6424.6366120218581</v>
      </c>
      <c r="CD281" s="372">
        <f t="shared" si="358"/>
        <v>5796.2113402061859</v>
      </c>
      <c r="CE281" s="371">
        <f t="shared" si="359"/>
        <v>5898.5947712418301</v>
      </c>
      <c r="CF281" s="372">
        <f t="shared" si="360"/>
        <v>3882.3777777777777</v>
      </c>
      <c r="CG281" s="371">
        <f t="shared" si="361"/>
        <v>4193.8444444444449</v>
      </c>
      <c r="CH281" s="372">
        <f t="shared" si="362"/>
        <v>4626.9134615384619</v>
      </c>
      <c r="CI281" s="371">
        <f t="shared" si="363"/>
        <v>5082.9439252336451</v>
      </c>
      <c r="CJ281" s="372">
        <f t="shared" si="364"/>
        <v>0</v>
      </c>
      <c r="CK281" s="371">
        <f t="shared" si="365"/>
        <v>0</v>
      </c>
      <c r="CL281" s="370">
        <f t="shared" si="366"/>
        <v>64939.363636363632</v>
      </c>
      <c r="CM281" s="371">
        <f t="shared" si="367"/>
        <v>65255.048780487807</v>
      </c>
      <c r="CN281" s="372">
        <f t="shared" si="368"/>
        <v>57884.108108108107</v>
      </c>
      <c r="CO281" s="371">
        <f t="shared" si="369"/>
        <v>57821.729508196724</v>
      </c>
      <c r="CP281" s="372">
        <f t="shared" si="370"/>
        <v>52165.902061855675</v>
      </c>
      <c r="CQ281" s="371">
        <f t="shared" si="371"/>
        <v>53087.352941176468</v>
      </c>
      <c r="CR281" s="372">
        <f t="shared" si="372"/>
        <v>34941.4</v>
      </c>
      <c r="CS281" s="371">
        <f t="shared" si="373"/>
        <v>37744.600000000006</v>
      </c>
      <c r="CT281" s="372">
        <f t="shared" si="374"/>
        <v>41642.221153846156</v>
      </c>
      <c r="CU281" s="371">
        <f t="shared" si="375"/>
        <v>45746.495327102806</v>
      </c>
      <c r="CV281" s="372">
        <f t="shared" si="376"/>
        <v>0</v>
      </c>
      <c r="CW281" s="371">
        <f t="shared" si="377"/>
        <v>0</v>
      </c>
      <c r="CX281" s="372">
        <f t="shared" si="378"/>
        <v>52893.764803098471</v>
      </c>
      <c r="CY281" s="371">
        <f t="shared" si="379"/>
        <v>55198.588293987639</v>
      </c>
      <c r="CZ281" s="370">
        <f t="shared" si="380"/>
        <v>22</v>
      </c>
      <c r="DA281" s="371">
        <f t="shared" si="381"/>
        <v>27</v>
      </c>
      <c r="DB281" s="372">
        <f t="shared" si="382"/>
        <v>41</v>
      </c>
      <c r="DC281" s="371">
        <f t="shared" si="383"/>
        <v>40</v>
      </c>
      <c r="DD281" s="372">
        <f t="shared" si="384"/>
        <v>43</v>
      </c>
      <c r="DE281" s="371">
        <f t="shared" si="385"/>
        <v>34</v>
      </c>
      <c r="DF281" s="372">
        <f t="shared" si="386"/>
        <v>10</v>
      </c>
      <c r="DG281" s="371">
        <f t="shared" si="387"/>
        <v>5</v>
      </c>
      <c r="DH281" s="372">
        <f t="shared" si="388"/>
        <v>23</v>
      </c>
      <c r="DI281" s="371">
        <f t="shared" si="389"/>
        <v>23</v>
      </c>
      <c r="DJ281" s="372">
        <f t="shared" si="390"/>
        <v>0</v>
      </c>
      <c r="DK281" s="371">
        <f t="shared" si="391"/>
        <v>0</v>
      </c>
      <c r="DL281" s="372">
        <f t="shared" si="392"/>
        <v>139</v>
      </c>
      <c r="DM281" s="371">
        <f t="shared" si="393"/>
        <v>129</v>
      </c>
      <c r="DN281" s="370">
        <f t="shared" si="394"/>
        <v>1428666</v>
      </c>
      <c r="DO281" s="371">
        <f t="shared" si="395"/>
        <v>1761886.3170731708</v>
      </c>
      <c r="DP281" s="372">
        <f t="shared" si="396"/>
        <v>2373248.4324324322</v>
      </c>
      <c r="DQ281" s="371">
        <f t="shared" si="397"/>
        <v>2312869.180327869</v>
      </c>
      <c r="DR281" s="372">
        <f t="shared" si="398"/>
        <v>2243133.7886597943</v>
      </c>
      <c r="DS281" s="371">
        <f t="shared" si="399"/>
        <v>1804970</v>
      </c>
      <c r="DT281" s="372">
        <f t="shared" si="400"/>
        <v>349414</v>
      </c>
      <c r="DU281" s="371">
        <f t="shared" si="401"/>
        <v>188723.00000000003</v>
      </c>
      <c r="DV281" s="372">
        <f t="shared" si="402"/>
        <v>957771.08653846162</v>
      </c>
      <c r="DW281" s="371">
        <f t="shared" si="403"/>
        <v>1052169.3925233646</v>
      </c>
      <c r="DX281" s="372">
        <f t="shared" si="404"/>
        <v>0</v>
      </c>
      <c r="DY281" s="371">
        <f t="shared" si="405"/>
        <v>0</v>
      </c>
      <c r="DZ281" s="372">
        <f t="shared" si="406"/>
        <v>7352233.307630687</v>
      </c>
      <c r="EA281" s="371">
        <f t="shared" si="407"/>
        <v>7120617.8899244051</v>
      </c>
    </row>
    <row r="282" spans="1:131">
      <c r="A282" s="577" t="s">
        <v>20</v>
      </c>
      <c r="B282" s="578" t="s">
        <v>706</v>
      </c>
      <c r="C282" s="579"/>
      <c r="D282" s="580">
        <v>218645</v>
      </c>
      <c r="E282" s="581">
        <v>6</v>
      </c>
      <c r="F282" s="419">
        <v>25</v>
      </c>
      <c r="G282" s="420">
        <v>23</v>
      </c>
      <c r="H282" s="419"/>
      <c r="I282" s="420"/>
      <c r="J282" s="419">
        <v>3</v>
      </c>
      <c r="K282" s="420">
        <v>3</v>
      </c>
      <c r="L282" s="419">
        <v>1</v>
      </c>
      <c r="M282" s="420">
        <v>2</v>
      </c>
      <c r="N282" s="419">
        <v>32</v>
      </c>
      <c r="O282" s="420">
        <v>30</v>
      </c>
      <c r="P282" s="419"/>
      <c r="Q282" s="420"/>
      <c r="R282" s="419">
        <v>1</v>
      </c>
      <c r="S282" s="420">
        <v>2</v>
      </c>
      <c r="T282" s="419">
        <v>2</v>
      </c>
      <c r="U282" s="420">
        <v>1</v>
      </c>
      <c r="V282" s="419">
        <v>31</v>
      </c>
      <c r="W282" s="420">
        <v>27</v>
      </c>
      <c r="X282" s="419"/>
      <c r="Y282" s="420"/>
      <c r="Z282" s="419">
        <v>1</v>
      </c>
      <c r="AA282" s="420">
        <v>1</v>
      </c>
      <c r="AB282" s="419"/>
      <c r="AC282" s="420"/>
      <c r="AD282" s="419">
        <v>36</v>
      </c>
      <c r="AE282" s="420">
        <v>32</v>
      </c>
      <c r="AF282" s="419"/>
      <c r="AG282" s="420"/>
      <c r="AH282" s="419"/>
      <c r="AI282" s="420"/>
      <c r="AJ282" s="419">
        <v>2</v>
      </c>
      <c r="AK282" s="420">
        <v>2</v>
      </c>
      <c r="AL282" s="419"/>
      <c r="AM282" s="420"/>
      <c r="AN282" s="419"/>
      <c r="AO282" s="420"/>
      <c r="AP282" s="419"/>
      <c r="AQ282" s="420"/>
      <c r="AR282" s="419"/>
      <c r="AS282" s="420"/>
      <c r="AT282" s="419"/>
      <c r="AU282" s="420"/>
      <c r="AV282" s="419"/>
      <c r="AW282" s="420"/>
      <c r="AX282" s="419"/>
      <c r="AY282" s="420"/>
      <c r="AZ282" s="419"/>
      <c r="BA282" s="421"/>
      <c r="BB282" s="422">
        <v>2302094</v>
      </c>
      <c r="BC282" s="420">
        <v>2237754</v>
      </c>
      <c r="BD282" s="419">
        <v>2138042</v>
      </c>
      <c r="BE282" s="420">
        <v>2082403</v>
      </c>
      <c r="BF282" s="419">
        <v>1849387</v>
      </c>
      <c r="BG282" s="420">
        <v>1624259</v>
      </c>
      <c r="BH282" s="419">
        <v>1752412</v>
      </c>
      <c r="BI282" s="420">
        <v>1577377</v>
      </c>
      <c r="BJ282" s="419"/>
      <c r="BK282" s="420"/>
      <c r="BL282" s="419"/>
      <c r="BM282" s="423"/>
      <c r="BN282" s="370">
        <f t="shared" si="342"/>
        <v>270</v>
      </c>
      <c r="BO282" s="371">
        <f t="shared" si="343"/>
        <v>264</v>
      </c>
      <c r="BP282" s="372">
        <f t="shared" si="344"/>
        <v>323</v>
      </c>
      <c r="BQ282" s="371">
        <f t="shared" si="345"/>
        <v>304</v>
      </c>
      <c r="BR282" s="372">
        <f t="shared" si="346"/>
        <v>290</v>
      </c>
      <c r="BS282" s="371">
        <f t="shared" si="347"/>
        <v>254</v>
      </c>
      <c r="BT282" s="372">
        <f t="shared" si="348"/>
        <v>348</v>
      </c>
      <c r="BU282" s="371">
        <f t="shared" si="349"/>
        <v>312</v>
      </c>
      <c r="BV282" s="372">
        <f t="shared" si="350"/>
        <v>0</v>
      </c>
      <c r="BW282" s="371">
        <f t="shared" si="351"/>
        <v>0</v>
      </c>
      <c r="BX282" s="372">
        <f t="shared" si="352"/>
        <v>0</v>
      </c>
      <c r="BY282" s="371">
        <f t="shared" si="353"/>
        <v>0</v>
      </c>
      <c r="BZ282" s="370">
        <f t="shared" si="354"/>
        <v>8526.2740740740737</v>
      </c>
      <c r="CA282" s="371">
        <f t="shared" si="355"/>
        <v>8476.3409090909099</v>
      </c>
      <c r="CB282" s="372">
        <f t="shared" si="356"/>
        <v>6619.3250773993805</v>
      </c>
      <c r="CC282" s="371">
        <f t="shared" si="357"/>
        <v>6850.0098684210525</v>
      </c>
      <c r="CD282" s="372">
        <f t="shared" si="358"/>
        <v>6377.1965517241379</v>
      </c>
      <c r="CE282" s="371">
        <f t="shared" si="359"/>
        <v>6394.7204724409448</v>
      </c>
      <c r="CF282" s="372">
        <f t="shared" si="360"/>
        <v>5035.666666666667</v>
      </c>
      <c r="CG282" s="371">
        <f t="shared" si="361"/>
        <v>5055.6955128205127</v>
      </c>
      <c r="CH282" s="372">
        <f t="shared" si="362"/>
        <v>0</v>
      </c>
      <c r="CI282" s="371">
        <f t="shared" si="363"/>
        <v>0</v>
      </c>
      <c r="CJ282" s="372">
        <f t="shared" si="364"/>
        <v>0</v>
      </c>
      <c r="CK282" s="371">
        <f t="shared" si="365"/>
        <v>0</v>
      </c>
      <c r="CL282" s="370">
        <f t="shared" si="366"/>
        <v>76736.46666666666</v>
      </c>
      <c r="CM282" s="371">
        <f t="shared" si="367"/>
        <v>76287.068181818191</v>
      </c>
      <c r="CN282" s="372">
        <f t="shared" si="368"/>
        <v>59573.925696594422</v>
      </c>
      <c r="CO282" s="371">
        <f t="shared" si="369"/>
        <v>61650.088815789473</v>
      </c>
      <c r="CP282" s="372">
        <f t="shared" si="370"/>
        <v>57394.768965517243</v>
      </c>
      <c r="CQ282" s="371">
        <f t="shared" si="371"/>
        <v>57552.484251968504</v>
      </c>
      <c r="CR282" s="372">
        <f t="shared" si="372"/>
        <v>45321</v>
      </c>
      <c r="CS282" s="371">
        <f t="shared" si="373"/>
        <v>45501.259615384617</v>
      </c>
      <c r="CT282" s="372">
        <f t="shared" si="374"/>
        <v>0</v>
      </c>
      <c r="CU282" s="371">
        <f t="shared" si="375"/>
        <v>0</v>
      </c>
      <c r="CV282" s="372">
        <f t="shared" si="376"/>
        <v>0</v>
      </c>
      <c r="CW282" s="371">
        <f t="shared" si="377"/>
        <v>0</v>
      </c>
      <c r="CX282" s="372">
        <f t="shared" si="378"/>
        <v>58725.936862766343</v>
      </c>
      <c r="CY282" s="371">
        <f t="shared" si="379"/>
        <v>59585.392081220787</v>
      </c>
      <c r="CZ282" s="370">
        <f t="shared" si="380"/>
        <v>29</v>
      </c>
      <c r="DA282" s="371">
        <f t="shared" si="381"/>
        <v>28</v>
      </c>
      <c r="DB282" s="372">
        <f t="shared" si="382"/>
        <v>35</v>
      </c>
      <c r="DC282" s="371">
        <f t="shared" si="383"/>
        <v>33</v>
      </c>
      <c r="DD282" s="372">
        <f t="shared" si="384"/>
        <v>32</v>
      </c>
      <c r="DE282" s="371">
        <f t="shared" si="385"/>
        <v>28</v>
      </c>
      <c r="DF282" s="372">
        <f t="shared" si="386"/>
        <v>38</v>
      </c>
      <c r="DG282" s="371">
        <f t="shared" si="387"/>
        <v>34</v>
      </c>
      <c r="DH282" s="372">
        <f t="shared" si="388"/>
        <v>0</v>
      </c>
      <c r="DI282" s="371">
        <f t="shared" si="389"/>
        <v>0</v>
      </c>
      <c r="DJ282" s="372">
        <f t="shared" si="390"/>
        <v>0</v>
      </c>
      <c r="DK282" s="371">
        <f t="shared" si="391"/>
        <v>0</v>
      </c>
      <c r="DL282" s="372">
        <f t="shared" si="392"/>
        <v>134</v>
      </c>
      <c r="DM282" s="371">
        <f t="shared" si="393"/>
        <v>123</v>
      </c>
      <c r="DN282" s="370">
        <f t="shared" si="394"/>
        <v>2225357.5333333332</v>
      </c>
      <c r="DO282" s="371">
        <f t="shared" si="395"/>
        <v>2136037.9090909092</v>
      </c>
      <c r="DP282" s="372">
        <f t="shared" si="396"/>
        <v>2085087.3993808047</v>
      </c>
      <c r="DQ282" s="371">
        <f t="shared" si="397"/>
        <v>2034452.9309210526</v>
      </c>
      <c r="DR282" s="372">
        <f t="shared" si="398"/>
        <v>1836632.6068965518</v>
      </c>
      <c r="DS282" s="371">
        <f t="shared" si="399"/>
        <v>1611469.5590551181</v>
      </c>
      <c r="DT282" s="372">
        <f t="shared" si="400"/>
        <v>1722198</v>
      </c>
      <c r="DU282" s="371">
        <f t="shared" si="401"/>
        <v>1547042.826923077</v>
      </c>
      <c r="DV282" s="372">
        <f t="shared" si="402"/>
        <v>0</v>
      </c>
      <c r="DW282" s="371">
        <f t="shared" si="403"/>
        <v>0</v>
      </c>
      <c r="DX282" s="372">
        <f t="shared" si="404"/>
        <v>0</v>
      </c>
      <c r="DY282" s="371">
        <f t="shared" si="405"/>
        <v>0</v>
      </c>
      <c r="DZ282" s="372">
        <f t="shared" si="406"/>
        <v>7869275.5396106895</v>
      </c>
      <c r="EA282" s="371">
        <f t="shared" si="407"/>
        <v>7329003.2259901566</v>
      </c>
    </row>
    <row r="283" spans="1:131">
      <c r="A283" s="577" t="s">
        <v>20</v>
      </c>
      <c r="B283" s="583" t="s">
        <v>707</v>
      </c>
      <c r="C283" s="584"/>
      <c r="D283" s="580">
        <v>218654</v>
      </c>
      <c r="E283" s="581">
        <v>6</v>
      </c>
      <c r="F283" s="419">
        <v>5</v>
      </c>
      <c r="G283" s="420">
        <v>6</v>
      </c>
      <c r="H283" s="419"/>
      <c r="I283" s="420"/>
      <c r="J283" s="419">
        <v>3</v>
      </c>
      <c r="K283" s="420">
        <v>2</v>
      </c>
      <c r="L283" s="419"/>
      <c r="M283" s="420"/>
      <c r="N283" s="419">
        <v>18</v>
      </c>
      <c r="O283" s="420">
        <v>17</v>
      </c>
      <c r="P283" s="419"/>
      <c r="Q283" s="420"/>
      <c r="R283" s="419">
        <v>1</v>
      </c>
      <c r="S283" s="420">
        <v>2</v>
      </c>
      <c r="T283" s="419"/>
      <c r="U283" s="420"/>
      <c r="V283" s="419">
        <v>19</v>
      </c>
      <c r="W283" s="420">
        <v>18</v>
      </c>
      <c r="X283" s="419"/>
      <c r="Y283" s="420"/>
      <c r="Z283" s="419">
        <v>1</v>
      </c>
      <c r="AA283" s="420"/>
      <c r="AB283" s="419"/>
      <c r="AC283" s="420"/>
      <c r="AD283" s="419">
        <v>17</v>
      </c>
      <c r="AE283" s="420">
        <v>21</v>
      </c>
      <c r="AF283" s="419"/>
      <c r="AG283" s="420"/>
      <c r="AH283" s="419">
        <v>2</v>
      </c>
      <c r="AI283" s="420">
        <v>2</v>
      </c>
      <c r="AJ283" s="419"/>
      <c r="AK283" s="420"/>
      <c r="AL283" s="419"/>
      <c r="AM283" s="420"/>
      <c r="AN283" s="419"/>
      <c r="AO283" s="420"/>
      <c r="AP283" s="419"/>
      <c r="AQ283" s="420"/>
      <c r="AR283" s="419"/>
      <c r="AS283" s="420"/>
      <c r="AT283" s="419"/>
      <c r="AU283" s="420"/>
      <c r="AV283" s="419"/>
      <c r="AW283" s="420"/>
      <c r="AX283" s="419"/>
      <c r="AY283" s="420"/>
      <c r="AZ283" s="419"/>
      <c r="BA283" s="421"/>
      <c r="BB283" s="422">
        <v>697422</v>
      </c>
      <c r="BC283" s="420">
        <v>670072</v>
      </c>
      <c r="BD283" s="419">
        <v>1132732</v>
      </c>
      <c r="BE283" s="420">
        <v>1252206</v>
      </c>
      <c r="BF283" s="419">
        <v>1128976</v>
      </c>
      <c r="BG283" s="420">
        <v>1015911</v>
      </c>
      <c r="BH283" s="419">
        <v>942935</v>
      </c>
      <c r="BI283" s="420">
        <v>1151245</v>
      </c>
      <c r="BJ283" s="419"/>
      <c r="BK283" s="420"/>
      <c r="BL283" s="419"/>
      <c r="BM283" s="423"/>
      <c r="BN283" s="370">
        <f t="shared" si="342"/>
        <v>78</v>
      </c>
      <c r="BO283" s="371">
        <f t="shared" si="343"/>
        <v>76</v>
      </c>
      <c r="BP283" s="372">
        <f t="shared" si="344"/>
        <v>173</v>
      </c>
      <c r="BQ283" s="371">
        <f t="shared" si="345"/>
        <v>175</v>
      </c>
      <c r="BR283" s="372">
        <f t="shared" si="346"/>
        <v>182</v>
      </c>
      <c r="BS283" s="371">
        <f t="shared" si="347"/>
        <v>162</v>
      </c>
      <c r="BT283" s="372">
        <f t="shared" si="348"/>
        <v>175</v>
      </c>
      <c r="BU283" s="371">
        <f t="shared" si="349"/>
        <v>211</v>
      </c>
      <c r="BV283" s="372">
        <f t="shared" si="350"/>
        <v>0</v>
      </c>
      <c r="BW283" s="371">
        <f t="shared" si="351"/>
        <v>0</v>
      </c>
      <c r="BX283" s="372">
        <f t="shared" si="352"/>
        <v>0</v>
      </c>
      <c r="BY283" s="371">
        <f t="shared" si="353"/>
        <v>0</v>
      </c>
      <c r="BZ283" s="370">
        <f t="shared" si="354"/>
        <v>8941.3076923076915</v>
      </c>
      <c r="CA283" s="371">
        <f t="shared" si="355"/>
        <v>8816.7368421052633</v>
      </c>
      <c r="CB283" s="372">
        <f t="shared" si="356"/>
        <v>6547.5838150289019</v>
      </c>
      <c r="CC283" s="371">
        <f t="shared" si="357"/>
        <v>7155.4628571428575</v>
      </c>
      <c r="CD283" s="372">
        <f t="shared" si="358"/>
        <v>6203.1648351648355</v>
      </c>
      <c r="CE283" s="371">
        <f t="shared" si="359"/>
        <v>6271.0555555555557</v>
      </c>
      <c r="CF283" s="372">
        <f t="shared" si="360"/>
        <v>5388.2</v>
      </c>
      <c r="CG283" s="371">
        <f t="shared" si="361"/>
        <v>5456.1374407582935</v>
      </c>
      <c r="CH283" s="372">
        <f t="shared" si="362"/>
        <v>0</v>
      </c>
      <c r="CI283" s="371">
        <f t="shared" si="363"/>
        <v>0</v>
      </c>
      <c r="CJ283" s="372">
        <f t="shared" si="364"/>
        <v>0</v>
      </c>
      <c r="CK283" s="371">
        <f t="shared" si="365"/>
        <v>0</v>
      </c>
      <c r="CL283" s="370">
        <f t="shared" si="366"/>
        <v>80471.76923076922</v>
      </c>
      <c r="CM283" s="371">
        <f t="shared" si="367"/>
        <v>79350.631578947374</v>
      </c>
      <c r="CN283" s="372">
        <f t="shared" si="368"/>
        <v>58928.254335260121</v>
      </c>
      <c r="CO283" s="371">
        <f t="shared" si="369"/>
        <v>64399.165714285715</v>
      </c>
      <c r="CP283" s="372">
        <f t="shared" si="370"/>
        <v>55828.483516483517</v>
      </c>
      <c r="CQ283" s="371">
        <f t="shared" si="371"/>
        <v>56439.5</v>
      </c>
      <c r="CR283" s="372">
        <f t="shared" si="372"/>
        <v>48493.799999999996</v>
      </c>
      <c r="CS283" s="371">
        <f t="shared" si="373"/>
        <v>49105.236966824639</v>
      </c>
      <c r="CT283" s="372">
        <f t="shared" si="374"/>
        <v>0</v>
      </c>
      <c r="CU283" s="371">
        <f t="shared" si="375"/>
        <v>0</v>
      </c>
      <c r="CV283" s="372">
        <f t="shared" si="376"/>
        <v>0</v>
      </c>
      <c r="CW283" s="371">
        <f t="shared" si="377"/>
        <v>0</v>
      </c>
      <c r="CX283" s="372">
        <f t="shared" si="378"/>
        <v>57596.406917360102</v>
      </c>
      <c r="CY283" s="371">
        <f t="shared" si="379"/>
        <v>58878.244874117263</v>
      </c>
      <c r="CZ283" s="370">
        <f t="shared" si="380"/>
        <v>8</v>
      </c>
      <c r="DA283" s="371">
        <f t="shared" si="381"/>
        <v>8</v>
      </c>
      <c r="DB283" s="372">
        <f t="shared" si="382"/>
        <v>19</v>
      </c>
      <c r="DC283" s="371">
        <f t="shared" si="383"/>
        <v>19</v>
      </c>
      <c r="DD283" s="372">
        <f t="shared" si="384"/>
        <v>20</v>
      </c>
      <c r="DE283" s="371">
        <f t="shared" si="385"/>
        <v>18</v>
      </c>
      <c r="DF283" s="372">
        <f t="shared" si="386"/>
        <v>19</v>
      </c>
      <c r="DG283" s="371">
        <f t="shared" si="387"/>
        <v>23</v>
      </c>
      <c r="DH283" s="372">
        <f t="shared" si="388"/>
        <v>0</v>
      </c>
      <c r="DI283" s="371">
        <f t="shared" si="389"/>
        <v>0</v>
      </c>
      <c r="DJ283" s="372">
        <f t="shared" si="390"/>
        <v>0</v>
      </c>
      <c r="DK283" s="371">
        <f t="shared" si="391"/>
        <v>0</v>
      </c>
      <c r="DL283" s="372">
        <f t="shared" si="392"/>
        <v>66</v>
      </c>
      <c r="DM283" s="371">
        <f t="shared" si="393"/>
        <v>68</v>
      </c>
      <c r="DN283" s="370">
        <f t="shared" si="394"/>
        <v>643774.15384615376</v>
      </c>
      <c r="DO283" s="371">
        <f t="shared" si="395"/>
        <v>634805.05263157899</v>
      </c>
      <c r="DP283" s="372">
        <f t="shared" si="396"/>
        <v>1119636.8323699422</v>
      </c>
      <c r="DQ283" s="371">
        <f t="shared" si="397"/>
        <v>1223584.1485714286</v>
      </c>
      <c r="DR283" s="372">
        <f t="shared" si="398"/>
        <v>1116569.6703296704</v>
      </c>
      <c r="DS283" s="371">
        <f t="shared" si="399"/>
        <v>1015911</v>
      </c>
      <c r="DT283" s="372">
        <f t="shared" si="400"/>
        <v>921382.2</v>
      </c>
      <c r="DU283" s="371">
        <f t="shared" si="401"/>
        <v>1129420.4502369666</v>
      </c>
      <c r="DV283" s="372">
        <f t="shared" si="402"/>
        <v>0</v>
      </c>
      <c r="DW283" s="371">
        <f t="shared" si="403"/>
        <v>0</v>
      </c>
      <c r="DX283" s="372">
        <f t="shared" si="404"/>
        <v>0</v>
      </c>
      <c r="DY283" s="371">
        <f t="shared" si="405"/>
        <v>0</v>
      </c>
      <c r="DZ283" s="372">
        <f t="shared" si="406"/>
        <v>3801362.8565457668</v>
      </c>
      <c r="EA283" s="371">
        <f t="shared" si="407"/>
        <v>4003720.6514399741</v>
      </c>
    </row>
    <row r="284" spans="1:131">
      <c r="A284" s="577" t="s">
        <v>20</v>
      </c>
      <c r="B284" s="578" t="s">
        <v>708</v>
      </c>
      <c r="C284" s="579"/>
      <c r="D284" s="580">
        <v>218742</v>
      </c>
      <c r="E284" s="581">
        <v>6</v>
      </c>
      <c r="F284" s="419">
        <v>20</v>
      </c>
      <c r="G284" s="420">
        <v>26</v>
      </c>
      <c r="H284" s="419"/>
      <c r="I284" s="420"/>
      <c r="J284" s="419"/>
      <c r="K284" s="420"/>
      <c r="L284" s="419">
        <v>2</v>
      </c>
      <c r="M284" s="420">
        <v>1</v>
      </c>
      <c r="N284" s="419">
        <v>48</v>
      </c>
      <c r="O284" s="420">
        <v>49</v>
      </c>
      <c r="P284" s="419"/>
      <c r="Q284" s="420"/>
      <c r="R284" s="419">
        <v>1</v>
      </c>
      <c r="S284" s="420">
        <v>3</v>
      </c>
      <c r="T284" s="419">
        <v>6</v>
      </c>
      <c r="U284" s="420">
        <v>1</v>
      </c>
      <c r="V284" s="419">
        <v>48</v>
      </c>
      <c r="W284" s="420">
        <v>37</v>
      </c>
      <c r="X284" s="419"/>
      <c r="Y284" s="420"/>
      <c r="Z284" s="419"/>
      <c r="AA284" s="420">
        <v>2</v>
      </c>
      <c r="AB284" s="419">
        <v>1</v>
      </c>
      <c r="AC284" s="420"/>
      <c r="AD284" s="419">
        <v>66</v>
      </c>
      <c r="AE284" s="420">
        <v>67</v>
      </c>
      <c r="AF284" s="419"/>
      <c r="AG284" s="420"/>
      <c r="AH284" s="419">
        <v>2</v>
      </c>
      <c r="AI284" s="420">
        <v>3</v>
      </c>
      <c r="AJ284" s="419">
        <v>4</v>
      </c>
      <c r="AK284" s="420">
        <v>3</v>
      </c>
      <c r="AL284" s="419">
        <v>1</v>
      </c>
      <c r="AM284" s="420"/>
      <c r="AN284" s="419"/>
      <c r="AO284" s="420"/>
      <c r="AP284" s="419"/>
      <c r="AQ284" s="420"/>
      <c r="AR284" s="419">
        <v>1</v>
      </c>
      <c r="AS284" s="420">
        <v>1</v>
      </c>
      <c r="AT284" s="419"/>
      <c r="AU284" s="420"/>
      <c r="AV284" s="419"/>
      <c r="AW284" s="420"/>
      <c r="AX284" s="419"/>
      <c r="AY284" s="420"/>
      <c r="AZ284" s="419"/>
      <c r="BA284" s="421"/>
      <c r="BB284" s="422">
        <v>1662223</v>
      </c>
      <c r="BC284" s="420">
        <v>1948486</v>
      </c>
      <c r="BD284" s="419">
        <v>3467775</v>
      </c>
      <c r="BE284" s="420">
        <v>3311402</v>
      </c>
      <c r="BF284" s="419">
        <v>2772427</v>
      </c>
      <c r="BG284" s="420">
        <v>2239394</v>
      </c>
      <c r="BH284" s="419">
        <v>3592384</v>
      </c>
      <c r="BI284" s="420">
        <v>3556900</v>
      </c>
      <c r="BJ284" s="419">
        <v>87720</v>
      </c>
      <c r="BK284" s="420">
        <v>45900</v>
      </c>
      <c r="BL284" s="419"/>
      <c r="BM284" s="423"/>
      <c r="BN284" s="370">
        <f t="shared" si="342"/>
        <v>204</v>
      </c>
      <c r="BO284" s="371">
        <f t="shared" si="343"/>
        <v>246</v>
      </c>
      <c r="BP284" s="372">
        <f t="shared" si="344"/>
        <v>515</v>
      </c>
      <c r="BQ284" s="371">
        <f t="shared" si="345"/>
        <v>486</v>
      </c>
      <c r="BR284" s="372">
        <f t="shared" si="346"/>
        <v>444</v>
      </c>
      <c r="BS284" s="371">
        <f t="shared" si="347"/>
        <v>355</v>
      </c>
      <c r="BT284" s="372">
        <f t="shared" si="348"/>
        <v>664</v>
      </c>
      <c r="BU284" s="371">
        <f t="shared" si="349"/>
        <v>672</v>
      </c>
      <c r="BV284" s="372">
        <f t="shared" si="350"/>
        <v>21</v>
      </c>
      <c r="BW284" s="371">
        <f t="shared" si="351"/>
        <v>12</v>
      </c>
      <c r="BX284" s="372">
        <f t="shared" si="352"/>
        <v>0</v>
      </c>
      <c r="BY284" s="371">
        <f t="shared" si="353"/>
        <v>0</v>
      </c>
      <c r="BZ284" s="370">
        <f t="shared" si="354"/>
        <v>8148.1519607843138</v>
      </c>
      <c r="CA284" s="371">
        <f t="shared" si="355"/>
        <v>7920.6747967479678</v>
      </c>
      <c r="CB284" s="372">
        <f t="shared" si="356"/>
        <v>6733.5436893203887</v>
      </c>
      <c r="CC284" s="371">
        <f t="shared" si="357"/>
        <v>6813.5843621399181</v>
      </c>
      <c r="CD284" s="372">
        <f t="shared" si="358"/>
        <v>6244.2049549549547</v>
      </c>
      <c r="CE284" s="371">
        <f t="shared" si="359"/>
        <v>6308.1521126760563</v>
      </c>
      <c r="CF284" s="372">
        <f t="shared" si="360"/>
        <v>5410.2168674698796</v>
      </c>
      <c r="CG284" s="371">
        <f t="shared" si="361"/>
        <v>5293.0059523809523</v>
      </c>
      <c r="CH284" s="372">
        <f t="shared" si="362"/>
        <v>4177.1428571428569</v>
      </c>
      <c r="CI284" s="371">
        <f t="shared" si="363"/>
        <v>3825</v>
      </c>
      <c r="CJ284" s="372">
        <f t="shared" si="364"/>
        <v>0</v>
      </c>
      <c r="CK284" s="371">
        <f t="shared" si="365"/>
        <v>0</v>
      </c>
      <c r="CL284" s="370">
        <f t="shared" si="366"/>
        <v>73333.367647058825</v>
      </c>
      <c r="CM284" s="371">
        <f t="shared" si="367"/>
        <v>71286.073170731717</v>
      </c>
      <c r="CN284" s="372">
        <f t="shared" si="368"/>
        <v>60601.893203883497</v>
      </c>
      <c r="CO284" s="371">
        <f t="shared" si="369"/>
        <v>61322.259259259263</v>
      </c>
      <c r="CP284" s="372">
        <f t="shared" si="370"/>
        <v>56197.844594594593</v>
      </c>
      <c r="CQ284" s="371">
        <f t="shared" si="371"/>
        <v>56773.369014084506</v>
      </c>
      <c r="CR284" s="372">
        <f t="shared" si="372"/>
        <v>48691.951807228914</v>
      </c>
      <c r="CS284" s="371">
        <f t="shared" si="373"/>
        <v>47637.053571428572</v>
      </c>
      <c r="CT284" s="372">
        <f t="shared" si="374"/>
        <v>37594.28571428571</v>
      </c>
      <c r="CU284" s="371">
        <f t="shared" si="375"/>
        <v>34425</v>
      </c>
      <c r="CV284" s="372">
        <f t="shared" si="376"/>
        <v>0</v>
      </c>
      <c r="CW284" s="371">
        <f t="shared" si="377"/>
        <v>0</v>
      </c>
      <c r="CX284" s="372">
        <f t="shared" si="378"/>
        <v>56405.708505665381</v>
      </c>
      <c r="CY284" s="371">
        <f t="shared" si="379"/>
        <v>56481.321339969327</v>
      </c>
      <c r="CZ284" s="370">
        <f t="shared" si="380"/>
        <v>22</v>
      </c>
      <c r="DA284" s="371">
        <f t="shared" si="381"/>
        <v>27</v>
      </c>
      <c r="DB284" s="372">
        <f t="shared" si="382"/>
        <v>55</v>
      </c>
      <c r="DC284" s="371">
        <f t="shared" si="383"/>
        <v>53</v>
      </c>
      <c r="DD284" s="372">
        <f t="shared" si="384"/>
        <v>49</v>
      </c>
      <c r="DE284" s="371">
        <f t="shared" si="385"/>
        <v>39</v>
      </c>
      <c r="DF284" s="372">
        <f t="shared" si="386"/>
        <v>72</v>
      </c>
      <c r="DG284" s="371">
        <f t="shared" si="387"/>
        <v>73</v>
      </c>
      <c r="DH284" s="372">
        <f t="shared" si="388"/>
        <v>2</v>
      </c>
      <c r="DI284" s="371">
        <f t="shared" si="389"/>
        <v>1</v>
      </c>
      <c r="DJ284" s="372">
        <f t="shared" si="390"/>
        <v>0</v>
      </c>
      <c r="DK284" s="371">
        <f t="shared" si="391"/>
        <v>0</v>
      </c>
      <c r="DL284" s="372">
        <f t="shared" si="392"/>
        <v>200</v>
      </c>
      <c r="DM284" s="371">
        <f t="shared" si="393"/>
        <v>193</v>
      </c>
      <c r="DN284" s="370">
        <f t="shared" si="394"/>
        <v>1613334.0882352942</v>
      </c>
      <c r="DO284" s="371">
        <f t="shared" si="395"/>
        <v>1924723.9756097563</v>
      </c>
      <c r="DP284" s="372">
        <f t="shared" si="396"/>
        <v>3333104.1262135925</v>
      </c>
      <c r="DQ284" s="371">
        <f t="shared" si="397"/>
        <v>3250079.7407407411</v>
      </c>
      <c r="DR284" s="372">
        <f t="shared" si="398"/>
        <v>2753694.3851351351</v>
      </c>
      <c r="DS284" s="371">
        <f t="shared" si="399"/>
        <v>2214161.3915492957</v>
      </c>
      <c r="DT284" s="372">
        <f t="shared" si="400"/>
        <v>3505820.5301204817</v>
      </c>
      <c r="DU284" s="371">
        <f t="shared" si="401"/>
        <v>3477504.9107142859</v>
      </c>
      <c r="DV284" s="372">
        <f t="shared" si="402"/>
        <v>75188.57142857142</v>
      </c>
      <c r="DW284" s="371">
        <f t="shared" si="403"/>
        <v>34425</v>
      </c>
      <c r="DX284" s="372">
        <f t="shared" si="404"/>
        <v>0</v>
      </c>
      <c r="DY284" s="371">
        <f t="shared" si="405"/>
        <v>0</v>
      </c>
      <c r="DZ284" s="372">
        <f t="shared" si="406"/>
        <v>11281141.701133076</v>
      </c>
      <c r="EA284" s="371">
        <f t="shared" si="407"/>
        <v>10900895.01861408</v>
      </c>
    </row>
    <row r="285" spans="1:131">
      <c r="A285" s="585" t="s">
        <v>20</v>
      </c>
      <c r="B285" s="586" t="s">
        <v>709</v>
      </c>
      <c r="C285" s="587" t="s">
        <v>592</v>
      </c>
      <c r="D285" s="580">
        <v>218025</v>
      </c>
      <c r="E285" s="581">
        <v>8</v>
      </c>
      <c r="F285" s="419"/>
      <c r="G285" s="420"/>
      <c r="H285" s="419"/>
      <c r="I285" s="420"/>
      <c r="J285" s="419"/>
      <c r="K285" s="420"/>
      <c r="L285" s="419"/>
      <c r="M285" s="420"/>
      <c r="N285" s="419"/>
      <c r="O285" s="420"/>
      <c r="P285" s="419"/>
      <c r="Q285" s="420"/>
      <c r="R285" s="419"/>
      <c r="S285" s="420"/>
      <c r="T285" s="419"/>
      <c r="U285" s="420"/>
      <c r="V285" s="419"/>
      <c r="W285" s="420"/>
      <c r="X285" s="419"/>
      <c r="Y285" s="420"/>
      <c r="Z285" s="419"/>
      <c r="AA285" s="420"/>
      <c r="AB285" s="419"/>
      <c r="AC285" s="420"/>
      <c r="AD285" s="419"/>
      <c r="AE285" s="420"/>
      <c r="AF285" s="419"/>
      <c r="AG285" s="420"/>
      <c r="AH285" s="419"/>
      <c r="AI285" s="420"/>
      <c r="AJ285" s="419"/>
      <c r="AK285" s="420"/>
      <c r="AL285" s="419">
        <v>98</v>
      </c>
      <c r="AM285" s="420">
        <v>97</v>
      </c>
      <c r="AN285" s="419"/>
      <c r="AO285" s="420"/>
      <c r="AP285" s="419"/>
      <c r="AQ285" s="420"/>
      <c r="AR285" s="419"/>
      <c r="AS285" s="420"/>
      <c r="AT285" s="419"/>
      <c r="AU285" s="420"/>
      <c r="AV285" s="419"/>
      <c r="AW285" s="420"/>
      <c r="AX285" s="419"/>
      <c r="AY285" s="420"/>
      <c r="AZ285" s="419"/>
      <c r="BA285" s="421"/>
      <c r="BB285" s="422"/>
      <c r="BC285" s="420"/>
      <c r="BD285" s="419"/>
      <c r="BE285" s="420"/>
      <c r="BF285" s="419"/>
      <c r="BG285" s="420"/>
      <c r="BH285" s="419"/>
      <c r="BI285" s="420"/>
      <c r="BJ285" s="419">
        <v>5045535</v>
      </c>
      <c r="BK285" s="420">
        <v>5047465</v>
      </c>
      <c r="BL285" s="419"/>
      <c r="BM285" s="423"/>
      <c r="BN285" s="370">
        <f t="shared" si="342"/>
        <v>0</v>
      </c>
      <c r="BO285" s="371">
        <f t="shared" si="343"/>
        <v>0</v>
      </c>
      <c r="BP285" s="372">
        <f t="shared" si="344"/>
        <v>0</v>
      </c>
      <c r="BQ285" s="371">
        <f t="shared" si="345"/>
        <v>0</v>
      </c>
      <c r="BR285" s="372">
        <f t="shared" si="346"/>
        <v>0</v>
      </c>
      <c r="BS285" s="371">
        <f t="shared" si="347"/>
        <v>0</v>
      </c>
      <c r="BT285" s="372">
        <f t="shared" si="348"/>
        <v>0</v>
      </c>
      <c r="BU285" s="371">
        <f t="shared" si="349"/>
        <v>0</v>
      </c>
      <c r="BV285" s="372">
        <f t="shared" si="350"/>
        <v>882</v>
      </c>
      <c r="BW285" s="371">
        <f t="shared" si="351"/>
        <v>873</v>
      </c>
      <c r="BX285" s="372">
        <f t="shared" si="352"/>
        <v>0</v>
      </c>
      <c r="BY285" s="371">
        <f t="shared" si="353"/>
        <v>0</v>
      </c>
      <c r="BZ285" s="370">
        <f t="shared" si="354"/>
        <v>0</v>
      </c>
      <c r="CA285" s="371">
        <f t="shared" si="355"/>
        <v>0</v>
      </c>
      <c r="CB285" s="372">
        <f t="shared" si="356"/>
        <v>0</v>
      </c>
      <c r="CC285" s="371">
        <f t="shared" si="357"/>
        <v>0</v>
      </c>
      <c r="CD285" s="372">
        <f t="shared" si="358"/>
        <v>0</v>
      </c>
      <c r="CE285" s="371">
        <f t="shared" si="359"/>
        <v>0</v>
      </c>
      <c r="CF285" s="372">
        <f t="shared" si="360"/>
        <v>0</v>
      </c>
      <c r="CG285" s="371">
        <f t="shared" si="361"/>
        <v>0</v>
      </c>
      <c r="CH285" s="372">
        <f t="shared" si="362"/>
        <v>5720.5612244897957</v>
      </c>
      <c r="CI285" s="371">
        <f t="shared" si="363"/>
        <v>5781.7468499427259</v>
      </c>
      <c r="CJ285" s="372">
        <f t="shared" si="364"/>
        <v>0</v>
      </c>
      <c r="CK285" s="371">
        <f t="shared" si="365"/>
        <v>0</v>
      </c>
      <c r="CL285" s="370">
        <f t="shared" si="366"/>
        <v>0</v>
      </c>
      <c r="CM285" s="371">
        <f t="shared" si="367"/>
        <v>0</v>
      </c>
      <c r="CN285" s="372">
        <f t="shared" si="368"/>
        <v>0</v>
      </c>
      <c r="CO285" s="371">
        <f t="shared" si="369"/>
        <v>0</v>
      </c>
      <c r="CP285" s="372">
        <f t="shared" si="370"/>
        <v>0</v>
      </c>
      <c r="CQ285" s="371">
        <f t="shared" si="371"/>
        <v>0</v>
      </c>
      <c r="CR285" s="372">
        <f t="shared" si="372"/>
        <v>0</v>
      </c>
      <c r="CS285" s="371">
        <f t="shared" si="373"/>
        <v>0</v>
      </c>
      <c r="CT285" s="372">
        <f t="shared" si="374"/>
        <v>51485.051020408158</v>
      </c>
      <c r="CU285" s="371">
        <f t="shared" si="375"/>
        <v>52035.721649484534</v>
      </c>
      <c r="CV285" s="372">
        <f t="shared" si="376"/>
        <v>0</v>
      </c>
      <c r="CW285" s="371">
        <f t="shared" si="377"/>
        <v>0</v>
      </c>
      <c r="CX285" s="372">
        <f t="shared" si="378"/>
        <v>51485.051020408151</v>
      </c>
      <c r="CY285" s="371">
        <f t="shared" si="379"/>
        <v>52035.721649484534</v>
      </c>
      <c r="CZ285" s="370">
        <f t="shared" si="380"/>
        <v>0</v>
      </c>
      <c r="DA285" s="371">
        <f t="shared" si="381"/>
        <v>0</v>
      </c>
      <c r="DB285" s="372">
        <f t="shared" si="382"/>
        <v>0</v>
      </c>
      <c r="DC285" s="371">
        <f t="shared" si="383"/>
        <v>0</v>
      </c>
      <c r="DD285" s="372">
        <f t="shared" si="384"/>
        <v>0</v>
      </c>
      <c r="DE285" s="371">
        <f t="shared" si="385"/>
        <v>0</v>
      </c>
      <c r="DF285" s="372">
        <f t="shared" si="386"/>
        <v>0</v>
      </c>
      <c r="DG285" s="371">
        <f t="shared" si="387"/>
        <v>0</v>
      </c>
      <c r="DH285" s="372">
        <f t="shared" si="388"/>
        <v>98</v>
      </c>
      <c r="DI285" s="371">
        <f t="shared" si="389"/>
        <v>97</v>
      </c>
      <c r="DJ285" s="372">
        <f t="shared" si="390"/>
        <v>0</v>
      </c>
      <c r="DK285" s="371">
        <f t="shared" si="391"/>
        <v>0</v>
      </c>
      <c r="DL285" s="372">
        <f t="shared" si="392"/>
        <v>98</v>
      </c>
      <c r="DM285" s="371">
        <f t="shared" si="393"/>
        <v>97</v>
      </c>
      <c r="DN285" s="370">
        <f t="shared" si="394"/>
        <v>0</v>
      </c>
      <c r="DO285" s="371">
        <f t="shared" si="395"/>
        <v>0</v>
      </c>
      <c r="DP285" s="372">
        <f t="shared" si="396"/>
        <v>0</v>
      </c>
      <c r="DQ285" s="371">
        <f t="shared" si="397"/>
        <v>0</v>
      </c>
      <c r="DR285" s="372">
        <f t="shared" si="398"/>
        <v>0</v>
      </c>
      <c r="DS285" s="371">
        <f t="shared" si="399"/>
        <v>0</v>
      </c>
      <c r="DT285" s="372">
        <f t="shared" si="400"/>
        <v>0</v>
      </c>
      <c r="DU285" s="371">
        <f t="shared" si="401"/>
        <v>0</v>
      </c>
      <c r="DV285" s="372">
        <f t="shared" si="402"/>
        <v>5045534.9999999991</v>
      </c>
      <c r="DW285" s="371">
        <f t="shared" si="403"/>
        <v>5047465</v>
      </c>
      <c r="DX285" s="372">
        <f t="shared" si="404"/>
        <v>0</v>
      </c>
      <c r="DY285" s="371">
        <f t="shared" si="405"/>
        <v>0</v>
      </c>
      <c r="DZ285" s="372">
        <f t="shared" si="406"/>
        <v>5045534.9999999991</v>
      </c>
      <c r="EA285" s="371">
        <f t="shared" si="407"/>
        <v>5047465</v>
      </c>
    </row>
    <row r="286" spans="1:131">
      <c r="A286" s="585" t="s">
        <v>20</v>
      </c>
      <c r="B286" s="588" t="s">
        <v>710</v>
      </c>
      <c r="C286" s="589"/>
      <c r="D286" s="580">
        <v>218113</v>
      </c>
      <c r="E286" s="581">
        <v>8</v>
      </c>
      <c r="F286" s="419"/>
      <c r="G286" s="420"/>
      <c r="H286" s="419"/>
      <c r="I286" s="420"/>
      <c r="J286" s="419"/>
      <c r="K286" s="420"/>
      <c r="L286" s="419"/>
      <c r="M286" s="420"/>
      <c r="N286" s="419"/>
      <c r="O286" s="420"/>
      <c r="P286" s="419"/>
      <c r="Q286" s="420"/>
      <c r="R286" s="419"/>
      <c r="S286" s="420"/>
      <c r="T286" s="419"/>
      <c r="U286" s="420"/>
      <c r="V286" s="419"/>
      <c r="W286" s="420"/>
      <c r="X286" s="419"/>
      <c r="Y286" s="420"/>
      <c r="Z286" s="419"/>
      <c r="AA286" s="420"/>
      <c r="AB286" s="419"/>
      <c r="AC286" s="420"/>
      <c r="AD286" s="419"/>
      <c r="AE286" s="420"/>
      <c r="AF286" s="419"/>
      <c r="AG286" s="420"/>
      <c r="AH286" s="419"/>
      <c r="AI286" s="420"/>
      <c r="AJ286" s="419"/>
      <c r="AK286" s="420"/>
      <c r="AL286" s="419">
        <v>346</v>
      </c>
      <c r="AM286" s="420">
        <v>336</v>
      </c>
      <c r="AN286" s="419"/>
      <c r="AO286" s="420"/>
      <c r="AP286" s="419"/>
      <c r="AQ286" s="420"/>
      <c r="AR286" s="419"/>
      <c r="AS286" s="420"/>
      <c r="AT286" s="419"/>
      <c r="AU286" s="420"/>
      <c r="AV286" s="419"/>
      <c r="AW286" s="420"/>
      <c r="AX286" s="419"/>
      <c r="AY286" s="420"/>
      <c r="AZ286" s="419"/>
      <c r="BA286" s="421"/>
      <c r="BB286" s="422"/>
      <c r="BC286" s="420"/>
      <c r="BD286" s="419"/>
      <c r="BE286" s="420"/>
      <c r="BF286" s="419"/>
      <c r="BG286" s="420"/>
      <c r="BH286" s="419"/>
      <c r="BI286" s="420"/>
      <c r="BJ286" s="419">
        <v>21978935</v>
      </c>
      <c r="BK286" s="420">
        <v>15857426</v>
      </c>
      <c r="BL286" s="419"/>
      <c r="BM286" s="423"/>
      <c r="BN286" s="370">
        <f t="shared" si="342"/>
        <v>0</v>
      </c>
      <c r="BO286" s="371">
        <f t="shared" si="343"/>
        <v>0</v>
      </c>
      <c r="BP286" s="372">
        <f t="shared" si="344"/>
        <v>0</v>
      </c>
      <c r="BQ286" s="371">
        <f t="shared" si="345"/>
        <v>0</v>
      </c>
      <c r="BR286" s="372">
        <f t="shared" si="346"/>
        <v>0</v>
      </c>
      <c r="BS286" s="371">
        <f t="shared" si="347"/>
        <v>0</v>
      </c>
      <c r="BT286" s="372">
        <f t="shared" si="348"/>
        <v>0</v>
      </c>
      <c r="BU286" s="371">
        <f t="shared" si="349"/>
        <v>0</v>
      </c>
      <c r="BV286" s="372">
        <f t="shared" si="350"/>
        <v>3114</v>
      </c>
      <c r="BW286" s="371">
        <f t="shared" si="351"/>
        <v>3024</v>
      </c>
      <c r="BX286" s="372">
        <f t="shared" si="352"/>
        <v>0</v>
      </c>
      <c r="BY286" s="371">
        <f t="shared" si="353"/>
        <v>0</v>
      </c>
      <c r="BZ286" s="370">
        <f t="shared" si="354"/>
        <v>0</v>
      </c>
      <c r="CA286" s="371">
        <f t="shared" si="355"/>
        <v>0</v>
      </c>
      <c r="CB286" s="372">
        <f t="shared" si="356"/>
        <v>0</v>
      </c>
      <c r="CC286" s="371">
        <f t="shared" si="357"/>
        <v>0</v>
      </c>
      <c r="CD286" s="372">
        <f t="shared" si="358"/>
        <v>0</v>
      </c>
      <c r="CE286" s="371">
        <f t="shared" si="359"/>
        <v>0</v>
      </c>
      <c r="CF286" s="372">
        <f t="shared" si="360"/>
        <v>0</v>
      </c>
      <c r="CG286" s="371">
        <f t="shared" si="361"/>
        <v>0</v>
      </c>
      <c r="CH286" s="372">
        <f t="shared" si="362"/>
        <v>7058.1037251123953</v>
      </c>
      <c r="CI286" s="371">
        <f t="shared" si="363"/>
        <v>5243.8578042328045</v>
      </c>
      <c r="CJ286" s="372">
        <f t="shared" si="364"/>
        <v>0</v>
      </c>
      <c r="CK286" s="371">
        <f t="shared" si="365"/>
        <v>0</v>
      </c>
      <c r="CL286" s="370">
        <f t="shared" si="366"/>
        <v>0</v>
      </c>
      <c r="CM286" s="371">
        <f t="shared" si="367"/>
        <v>0</v>
      </c>
      <c r="CN286" s="372">
        <f t="shared" si="368"/>
        <v>0</v>
      </c>
      <c r="CO286" s="371">
        <f t="shared" si="369"/>
        <v>0</v>
      </c>
      <c r="CP286" s="372">
        <f t="shared" si="370"/>
        <v>0</v>
      </c>
      <c r="CQ286" s="371">
        <f t="shared" si="371"/>
        <v>0</v>
      </c>
      <c r="CR286" s="372">
        <f t="shared" si="372"/>
        <v>0</v>
      </c>
      <c r="CS286" s="371">
        <f t="shared" si="373"/>
        <v>0</v>
      </c>
      <c r="CT286" s="372">
        <f t="shared" si="374"/>
        <v>63522.933526011555</v>
      </c>
      <c r="CU286" s="371">
        <f t="shared" si="375"/>
        <v>47194.720238095237</v>
      </c>
      <c r="CV286" s="372">
        <f t="shared" si="376"/>
        <v>0</v>
      </c>
      <c r="CW286" s="371">
        <f t="shared" si="377"/>
        <v>0</v>
      </c>
      <c r="CX286" s="372">
        <f t="shared" si="378"/>
        <v>63522.933526011548</v>
      </c>
      <c r="CY286" s="371">
        <f t="shared" si="379"/>
        <v>47194.720238095237</v>
      </c>
      <c r="CZ286" s="370">
        <f t="shared" si="380"/>
        <v>0</v>
      </c>
      <c r="DA286" s="371">
        <f t="shared" si="381"/>
        <v>0</v>
      </c>
      <c r="DB286" s="372">
        <f t="shared" si="382"/>
        <v>0</v>
      </c>
      <c r="DC286" s="371">
        <f t="shared" si="383"/>
        <v>0</v>
      </c>
      <c r="DD286" s="372">
        <f t="shared" si="384"/>
        <v>0</v>
      </c>
      <c r="DE286" s="371">
        <f t="shared" si="385"/>
        <v>0</v>
      </c>
      <c r="DF286" s="372">
        <f t="shared" si="386"/>
        <v>0</v>
      </c>
      <c r="DG286" s="371">
        <f t="shared" si="387"/>
        <v>0</v>
      </c>
      <c r="DH286" s="372">
        <f t="shared" si="388"/>
        <v>346</v>
      </c>
      <c r="DI286" s="371">
        <f t="shared" si="389"/>
        <v>336</v>
      </c>
      <c r="DJ286" s="372">
        <f t="shared" si="390"/>
        <v>0</v>
      </c>
      <c r="DK286" s="371">
        <f t="shared" si="391"/>
        <v>0</v>
      </c>
      <c r="DL286" s="372">
        <f t="shared" si="392"/>
        <v>346</v>
      </c>
      <c r="DM286" s="371">
        <f t="shared" si="393"/>
        <v>336</v>
      </c>
      <c r="DN286" s="370">
        <f t="shared" si="394"/>
        <v>0</v>
      </c>
      <c r="DO286" s="371">
        <f t="shared" si="395"/>
        <v>0</v>
      </c>
      <c r="DP286" s="372">
        <f t="shared" si="396"/>
        <v>0</v>
      </c>
      <c r="DQ286" s="371">
        <f t="shared" si="397"/>
        <v>0</v>
      </c>
      <c r="DR286" s="372">
        <f t="shared" si="398"/>
        <v>0</v>
      </c>
      <c r="DS286" s="371">
        <f t="shared" si="399"/>
        <v>0</v>
      </c>
      <c r="DT286" s="372">
        <f t="shared" si="400"/>
        <v>0</v>
      </c>
      <c r="DU286" s="371">
        <f t="shared" si="401"/>
        <v>0</v>
      </c>
      <c r="DV286" s="372">
        <f t="shared" si="402"/>
        <v>21978934.999999996</v>
      </c>
      <c r="DW286" s="371">
        <f t="shared" si="403"/>
        <v>15857426</v>
      </c>
      <c r="DX286" s="372">
        <f t="shared" si="404"/>
        <v>0</v>
      </c>
      <c r="DY286" s="371">
        <f t="shared" si="405"/>
        <v>0</v>
      </c>
      <c r="DZ286" s="372">
        <f t="shared" si="406"/>
        <v>21978934.999999996</v>
      </c>
      <c r="EA286" s="371">
        <f t="shared" si="407"/>
        <v>15857426</v>
      </c>
    </row>
    <row r="287" spans="1:131">
      <c r="A287" s="585" t="s">
        <v>20</v>
      </c>
      <c r="B287" s="586" t="s">
        <v>711</v>
      </c>
      <c r="C287" s="590"/>
      <c r="D287" s="580">
        <v>218140</v>
      </c>
      <c r="E287" s="581">
        <v>8</v>
      </c>
      <c r="F287" s="419"/>
      <c r="G287" s="420"/>
      <c r="H287" s="419"/>
      <c r="I287" s="420"/>
      <c r="J287" s="419"/>
      <c r="K287" s="420"/>
      <c r="L287" s="419"/>
      <c r="M287" s="420"/>
      <c r="N287" s="419"/>
      <c r="O287" s="420"/>
      <c r="P287" s="419"/>
      <c r="Q287" s="420"/>
      <c r="R287" s="419"/>
      <c r="S287" s="420"/>
      <c r="T287" s="419"/>
      <c r="U287" s="420"/>
      <c r="V287" s="419"/>
      <c r="W287" s="420"/>
      <c r="X287" s="419"/>
      <c r="Y287" s="420"/>
      <c r="Z287" s="419"/>
      <c r="AA287" s="420"/>
      <c r="AB287" s="419"/>
      <c r="AC287" s="420"/>
      <c r="AD287" s="419"/>
      <c r="AE287" s="420"/>
      <c r="AF287" s="419"/>
      <c r="AG287" s="420"/>
      <c r="AH287" s="419"/>
      <c r="AI287" s="420"/>
      <c r="AJ287" s="419"/>
      <c r="AK287" s="420"/>
      <c r="AL287" s="419">
        <v>161</v>
      </c>
      <c r="AM287" s="420">
        <v>165</v>
      </c>
      <c r="AN287" s="419"/>
      <c r="AO287" s="420"/>
      <c r="AP287" s="419"/>
      <c r="AQ287" s="420"/>
      <c r="AR287" s="419"/>
      <c r="AS287" s="420"/>
      <c r="AT287" s="419"/>
      <c r="AU287" s="420"/>
      <c r="AV287" s="419"/>
      <c r="AW287" s="420"/>
      <c r="AX287" s="419"/>
      <c r="AY287" s="420"/>
      <c r="AZ287" s="419"/>
      <c r="BA287" s="421"/>
      <c r="BB287" s="422"/>
      <c r="BC287" s="420"/>
      <c r="BD287" s="419"/>
      <c r="BE287" s="420"/>
      <c r="BF287" s="419"/>
      <c r="BG287" s="420"/>
      <c r="BH287" s="419"/>
      <c r="BI287" s="420"/>
      <c r="BJ287" s="419">
        <v>8157975</v>
      </c>
      <c r="BK287" s="420">
        <v>839764</v>
      </c>
      <c r="BL287" s="419"/>
      <c r="BM287" s="423"/>
      <c r="BN287" s="370">
        <f t="shared" si="342"/>
        <v>0</v>
      </c>
      <c r="BO287" s="371">
        <f t="shared" si="343"/>
        <v>0</v>
      </c>
      <c r="BP287" s="372">
        <f t="shared" si="344"/>
        <v>0</v>
      </c>
      <c r="BQ287" s="371">
        <f t="shared" si="345"/>
        <v>0</v>
      </c>
      <c r="BR287" s="372">
        <f t="shared" si="346"/>
        <v>0</v>
      </c>
      <c r="BS287" s="371">
        <f t="shared" si="347"/>
        <v>0</v>
      </c>
      <c r="BT287" s="372">
        <f t="shared" si="348"/>
        <v>0</v>
      </c>
      <c r="BU287" s="371">
        <f t="shared" si="349"/>
        <v>0</v>
      </c>
      <c r="BV287" s="372">
        <f t="shared" si="350"/>
        <v>1449</v>
      </c>
      <c r="BW287" s="371">
        <f t="shared" si="351"/>
        <v>1485</v>
      </c>
      <c r="BX287" s="372">
        <f t="shared" si="352"/>
        <v>0</v>
      </c>
      <c r="BY287" s="371">
        <f t="shared" si="353"/>
        <v>0</v>
      </c>
      <c r="BZ287" s="370">
        <f t="shared" si="354"/>
        <v>0</v>
      </c>
      <c r="CA287" s="371">
        <f t="shared" si="355"/>
        <v>0</v>
      </c>
      <c r="CB287" s="372">
        <f t="shared" si="356"/>
        <v>0</v>
      </c>
      <c r="CC287" s="371">
        <f t="shared" si="357"/>
        <v>0</v>
      </c>
      <c r="CD287" s="372">
        <f t="shared" si="358"/>
        <v>0</v>
      </c>
      <c r="CE287" s="371">
        <f t="shared" si="359"/>
        <v>0</v>
      </c>
      <c r="CF287" s="372">
        <f t="shared" si="360"/>
        <v>0</v>
      </c>
      <c r="CG287" s="371">
        <f t="shared" si="361"/>
        <v>0</v>
      </c>
      <c r="CH287" s="372">
        <f t="shared" si="362"/>
        <v>5630.072463768116</v>
      </c>
      <c r="CI287" s="371">
        <f t="shared" si="363"/>
        <v>565.49764309764305</v>
      </c>
      <c r="CJ287" s="372">
        <f t="shared" si="364"/>
        <v>0</v>
      </c>
      <c r="CK287" s="371">
        <f t="shared" si="365"/>
        <v>0</v>
      </c>
      <c r="CL287" s="370">
        <f t="shared" si="366"/>
        <v>0</v>
      </c>
      <c r="CM287" s="371">
        <f t="shared" si="367"/>
        <v>0</v>
      </c>
      <c r="CN287" s="372">
        <f t="shared" si="368"/>
        <v>0</v>
      </c>
      <c r="CO287" s="371">
        <f t="shared" si="369"/>
        <v>0</v>
      </c>
      <c r="CP287" s="372">
        <f t="shared" si="370"/>
        <v>0</v>
      </c>
      <c r="CQ287" s="371">
        <f t="shared" si="371"/>
        <v>0</v>
      </c>
      <c r="CR287" s="372">
        <f t="shared" si="372"/>
        <v>0</v>
      </c>
      <c r="CS287" s="371">
        <f t="shared" si="373"/>
        <v>0</v>
      </c>
      <c r="CT287" s="372">
        <f t="shared" si="374"/>
        <v>50670.65217391304</v>
      </c>
      <c r="CU287" s="371">
        <f t="shared" si="375"/>
        <v>5089.4787878787874</v>
      </c>
      <c r="CV287" s="372">
        <f t="shared" si="376"/>
        <v>0</v>
      </c>
      <c r="CW287" s="371">
        <f t="shared" si="377"/>
        <v>0</v>
      </c>
      <c r="CX287" s="372">
        <f t="shared" si="378"/>
        <v>50670.65217391304</v>
      </c>
      <c r="CY287" s="371">
        <f t="shared" si="379"/>
        <v>5089.4787878787874</v>
      </c>
      <c r="CZ287" s="370">
        <f t="shared" si="380"/>
        <v>0</v>
      </c>
      <c r="DA287" s="371">
        <f t="shared" si="381"/>
        <v>0</v>
      </c>
      <c r="DB287" s="372">
        <f t="shared" si="382"/>
        <v>0</v>
      </c>
      <c r="DC287" s="371">
        <f t="shared" si="383"/>
        <v>0</v>
      </c>
      <c r="DD287" s="372">
        <f t="shared" si="384"/>
        <v>0</v>
      </c>
      <c r="DE287" s="371">
        <f t="shared" si="385"/>
        <v>0</v>
      </c>
      <c r="DF287" s="372">
        <f t="shared" si="386"/>
        <v>0</v>
      </c>
      <c r="DG287" s="371">
        <f t="shared" si="387"/>
        <v>0</v>
      </c>
      <c r="DH287" s="372">
        <f t="shared" si="388"/>
        <v>161</v>
      </c>
      <c r="DI287" s="371">
        <f t="shared" si="389"/>
        <v>165</v>
      </c>
      <c r="DJ287" s="372">
        <f t="shared" si="390"/>
        <v>0</v>
      </c>
      <c r="DK287" s="371">
        <f t="shared" si="391"/>
        <v>0</v>
      </c>
      <c r="DL287" s="372">
        <f t="shared" si="392"/>
        <v>161</v>
      </c>
      <c r="DM287" s="371">
        <f t="shared" si="393"/>
        <v>165</v>
      </c>
      <c r="DN287" s="370">
        <f t="shared" si="394"/>
        <v>0</v>
      </c>
      <c r="DO287" s="371">
        <f t="shared" si="395"/>
        <v>0</v>
      </c>
      <c r="DP287" s="372">
        <f t="shared" si="396"/>
        <v>0</v>
      </c>
      <c r="DQ287" s="371">
        <f t="shared" si="397"/>
        <v>0</v>
      </c>
      <c r="DR287" s="372">
        <f t="shared" si="398"/>
        <v>0</v>
      </c>
      <c r="DS287" s="371">
        <f t="shared" si="399"/>
        <v>0</v>
      </c>
      <c r="DT287" s="372">
        <f t="shared" si="400"/>
        <v>0</v>
      </c>
      <c r="DU287" s="371">
        <f t="shared" si="401"/>
        <v>0</v>
      </c>
      <c r="DV287" s="372">
        <f t="shared" si="402"/>
        <v>8157974.9999999991</v>
      </c>
      <c r="DW287" s="371">
        <f t="shared" si="403"/>
        <v>839763.99999999988</v>
      </c>
      <c r="DX287" s="372">
        <f t="shared" si="404"/>
        <v>0</v>
      </c>
      <c r="DY287" s="371">
        <f t="shared" si="405"/>
        <v>0</v>
      </c>
      <c r="DZ287" s="372">
        <f t="shared" si="406"/>
        <v>8157974.9999999991</v>
      </c>
      <c r="EA287" s="371">
        <f t="shared" si="407"/>
        <v>839763.99999999988</v>
      </c>
    </row>
    <row r="288" spans="1:131">
      <c r="A288" s="585" t="s">
        <v>20</v>
      </c>
      <c r="B288" s="588" t="s">
        <v>712</v>
      </c>
      <c r="C288" s="589"/>
      <c r="D288" s="580">
        <v>218353</v>
      </c>
      <c r="E288" s="581">
        <v>8</v>
      </c>
      <c r="F288" s="419"/>
      <c r="G288" s="420"/>
      <c r="H288" s="419"/>
      <c r="I288" s="420"/>
      <c r="J288" s="419"/>
      <c r="K288" s="420"/>
      <c r="L288" s="419"/>
      <c r="M288" s="420"/>
      <c r="N288" s="419"/>
      <c r="O288" s="420"/>
      <c r="P288" s="419"/>
      <c r="Q288" s="420"/>
      <c r="R288" s="419"/>
      <c r="S288" s="420"/>
      <c r="T288" s="419"/>
      <c r="U288" s="420"/>
      <c r="V288" s="419"/>
      <c r="W288" s="420"/>
      <c r="X288" s="419"/>
      <c r="Y288" s="420"/>
      <c r="Z288" s="419"/>
      <c r="AA288" s="420"/>
      <c r="AB288" s="419"/>
      <c r="AC288" s="420"/>
      <c r="AD288" s="419"/>
      <c r="AE288" s="420"/>
      <c r="AF288" s="419"/>
      <c r="AG288" s="420"/>
      <c r="AH288" s="419"/>
      <c r="AI288" s="420"/>
      <c r="AJ288" s="419"/>
      <c r="AK288" s="420"/>
      <c r="AL288" s="419">
        <v>223</v>
      </c>
      <c r="AM288" s="420">
        <v>232</v>
      </c>
      <c r="AN288" s="419"/>
      <c r="AO288" s="420"/>
      <c r="AP288" s="419"/>
      <c r="AQ288" s="420"/>
      <c r="AR288" s="419"/>
      <c r="AS288" s="420"/>
      <c r="AT288" s="419"/>
      <c r="AU288" s="420"/>
      <c r="AV288" s="419"/>
      <c r="AW288" s="420"/>
      <c r="AX288" s="419"/>
      <c r="AY288" s="420"/>
      <c r="AZ288" s="419"/>
      <c r="BA288" s="421"/>
      <c r="BB288" s="422"/>
      <c r="BC288" s="420"/>
      <c r="BD288" s="419"/>
      <c r="BE288" s="420"/>
      <c r="BF288" s="419"/>
      <c r="BG288" s="420"/>
      <c r="BH288" s="419"/>
      <c r="BI288" s="420"/>
      <c r="BJ288" s="419">
        <v>12230319</v>
      </c>
      <c r="BK288" s="420">
        <v>12740178</v>
      </c>
      <c r="BL288" s="419"/>
      <c r="BM288" s="423"/>
      <c r="BN288" s="370">
        <f t="shared" si="342"/>
        <v>0</v>
      </c>
      <c r="BO288" s="371">
        <f t="shared" si="343"/>
        <v>0</v>
      </c>
      <c r="BP288" s="372">
        <f t="shared" si="344"/>
        <v>0</v>
      </c>
      <c r="BQ288" s="371">
        <f t="shared" si="345"/>
        <v>0</v>
      </c>
      <c r="BR288" s="372">
        <f t="shared" si="346"/>
        <v>0</v>
      </c>
      <c r="BS288" s="371">
        <f t="shared" si="347"/>
        <v>0</v>
      </c>
      <c r="BT288" s="372">
        <f t="shared" si="348"/>
        <v>0</v>
      </c>
      <c r="BU288" s="371">
        <f t="shared" si="349"/>
        <v>0</v>
      </c>
      <c r="BV288" s="372">
        <f t="shared" si="350"/>
        <v>2007</v>
      </c>
      <c r="BW288" s="371">
        <f t="shared" si="351"/>
        <v>2088</v>
      </c>
      <c r="BX288" s="372">
        <f t="shared" si="352"/>
        <v>0</v>
      </c>
      <c r="BY288" s="371">
        <f t="shared" si="353"/>
        <v>0</v>
      </c>
      <c r="BZ288" s="370">
        <f t="shared" si="354"/>
        <v>0</v>
      </c>
      <c r="CA288" s="371">
        <f t="shared" si="355"/>
        <v>0</v>
      </c>
      <c r="CB288" s="372">
        <f t="shared" si="356"/>
        <v>0</v>
      </c>
      <c r="CC288" s="371">
        <f t="shared" si="357"/>
        <v>0</v>
      </c>
      <c r="CD288" s="372">
        <f t="shared" si="358"/>
        <v>0</v>
      </c>
      <c r="CE288" s="371">
        <f t="shared" si="359"/>
        <v>0</v>
      </c>
      <c r="CF288" s="372">
        <f t="shared" si="360"/>
        <v>0</v>
      </c>
      <c r="CG288" s="371">
        <f t="shared" si="361"/>
        <v>0</v>
      </c>
      <c r="CH288" s="372">
        <f t="shared" si="362"/>
        <v>6093.8310911808667</v>
      </c>
      <c r="CI288" s="371">
        <f t="shared" si="363"/>
        <v>6101.6178160919544</v>
      </c>
      <c r="CJ288" s="372">
        <f t="shared" si="364"/>
        <v>0</v>
      </c>
      <c r="CK288" s="371">
        <f t="shared" si="365"/>
        <v>0</v>
      </c>
      <c r="CL288" s="370">
        <f t="shared" si="366"/>
        <v>0</v>
      </c>
      <c r="CM288" s="371">
        <f t="shared" si="367"/>
        <v>0</v>
      </c>
      <c r="CN288" s="372">
        <f t="shared" si="368"/>
        <v>0</v>
      </c>
      <c r="CO288" s="371">
        <f t="shared" si="369"/>
        <v>0</v>
      </c>
      <c r="CP288" s="372">
        <f t="shared" si="370"/>
        <v>0</v>
      </c>
      <c r="CQ288" s="371">
        <f t="shared" si="371"/>
        <v>0</v>
      </c>
      <c r="CR288" s="372">
        <f t="shared" si="372"/>
        <v>0</v>
      </c>
      <c r="CS288" s="371">
        <f t="shared" si="373"/>
        <v>0</v>
      </c>
      <c r="CT288" s="372">
        <f t="shared" si="374"/>
        <v>54844.479820627799</v>
      </c>
      <c r="CU288" s="371">
        <f t="shared" si="375"/>
        <v>54914.560344827587</v>
      </c>
      <c r="CV288" s="372">
        <f t="shared" si="376"/>
        <v>0</v>
      </c>
      <c r="CW288" s="371">
        <f t="shared" si="377"/>
        <v>0</v>
      </c>
      <c r="CX288" s="372">
        <f t="shared" si="378"/>
        <v>54844.479820627799</v>
      </c>
      <c r="CY288" s="371">
        <f t="shared" si="379"/>
        <v>54914.560344827587</v>
      </c>
      <c r="CZ288" s="370">
        <f t="shared" si="380"/>
        <v>0</v>
      </c>
      <c r="DA288" s="371">
        <f t="shared" si="381"/>
        <v>0</v>
      </c>
      <c r="DB288" s="372">
        <f t="shared" si="382"/>
        <v>0</v>
      </c>
      <c r="DC288" s="371">
        <f t="shared" si="383"/>
        <v>0</v>
      </c>
      <c r="DD288" s="372">
        <f t="shared" si="384"/>
        <v>0</v>
      </c>
      <c r="DE288" s="371">
        <f t="shared" si="385"/>
        <v>0</v>
      </c>
      <c r="DF288" s="372">
        <f t="shared" si="386"/>
        <v>0</v>
      </c>
      <c r="DG288" s="371">
        <f t="shared" si="387"/>
        <v>0</v>
      </c>
      <c r="DH288" s="372">
        <f t="shared" si="388"/>
        <v>223</v>
      </c>
      <c r="DI288" s="371">
        <f t="shared" si="389"/>
        <v>232</v>
      </c>
      <c r="DJ288" s="372">
        <f t="shared" si="390"/>
        <v>0</v>
      </c>
      <c r="DK288" s="371">
        <f t="shared" si="391"/>
        <v>0</v>
      </c>
      <c r="DL288" s="372">
        <f t="shared" si="392"/>
        <v>223</v>
      </c>
      <c r="DM288" s="371">
        <f t="shared" si="393"/>
        <v>232</v>
      </c>
      <c r="DN288" s="370">
        <f t="shared" si="394"/>
        <v>0</v>
      </c>
      <c r="DO288" s="371">
        <f t="shared" si="395"/>
        <v>0</v>
      </c>
      <c r="DP288" s="372">
        <f t="shared" si="396"/>
        <v>0</v>
      </c>
      <c r="DQ288" s="371">
        <f t="shared" si="397"/>
        <v>0</v>
      </c>
      <c r="DR288" s="372">
        <f t="shared" si="398"/>
        <v>0</v>
      </c>
      <c r="DS288" s="371">
        <f t="shared" si="399"/>
        <v>0</v>
      </c>
      <c r="DT288" s="372">
        <f t="shared" si="400"/>
        <v>0</v>
      </c>
      <c r="DU288" s="371">
        <f t="shared" si="401"/>
        <v>0</v>
      </c>
      <c r="DV288" s="372">
        <f t="shared" si="402"/>
        <v>12230319</v>
      </c>
      <c r="DW288" s="371">
        <f t="shared" si="403"/>
        <v>12740178</v>
      </c>
      <c r="DX288" s="372">
        <f t="shared" si="404"/>
        <v>0</v>
      </c>
      <c r="DY288" s="371">
        <f t="shared" si="405"/>
        <v>0</v>
      </c>
      <c r="DZ288" s="372">
        <f t="shared" si="406"/>
        <v>12230319</v>
      </c>
      <c r="EA288" s="371">
        <f t="shared" si="407"/>
        <v>12740178</v>
      </c>
    </row>
    <row r="289" spans="1:131">
      <c r="A289" s="585" t="s">
        <v>20</v>
      </c>
      <c r="B289" s="586" t="s">
        <v>713</v>
      </c>
      <c r="C289" s="587" t="s">
        <v>549</v>
      </c>
      <c r="D289" s="580">
        <v>218520</v>
      </c>
      <c r="E289" s="581">
        <v>8</v>
      </c>
      <c r="F289" s="419"/>
      <c r="G289" s="420"/>
      <c r="H289" s="419"/>
      <c r="I289" s="420"/>
      <c r="J289" s="419"/>
      <c r="K289" s="420"/>
      <c r="L289" s="419"/>
      <c r="M289" s="420"/>
      <c r="N289" s="419"/>
      <c r="O289" s="420"/>
      <c r="P289" s="419"/>
      <c r="Q289" s="420"/>
      <c r="R289" s="419"/>
      <c r="S289" s="420"/>
      <c r="T289" s="419"/>
      <c r="U289" s="420"/>
      <c r="V289" s="419"/>
      <c r="W289" s="420"/>
      <c r="X289" s="419"/>
      <c r="Y289" s="420"/>
      <c r="Z289" s="419"/>
      <c r="AA289" s="420"/>
      <c r="AB289" s="419"/>
      <c r="AC289" s="420"/>
      <c r="AD289" s="419"/>
      <c r="AE289" s="420"/>
      <c r="AF289" s="419"/>
      <c r="AG289" s="420"/>
      <c r="AH289" s="419"/>
      <c r="AI289" s="420"/>
      <c r="AJ289" s="419"/>
      <c r="AK289" s="420"/>
      <c r="AL289" s="419">
        <v>123</v>
      </c>
      <c r="AM289" s="420">
        <v>121</v>
      </c>
      <c r="AN289" s="419"/>
      <c r="AO289" s="420"/>
      <c r="AP289" s="419"/>
      <c r="AQ289" s="420"/>
      <c r="AR289" s="419"/>
      <c r="AS289" s="420"/>
      <c r="AT289" s="419"/>
      <c r="AU289" s="420"/>
      <c r="AV289" s="419"/>
      <c r="AW289" s="420"/>
      <c r="AX289" s="419"/>
      <c r="AY289" s="420"/>
      <c r="AZ289" s="419"/>
      <c r="BA289" s="421"/>
      <c r="BB289" s="422"/>
      <c r="BC289" s="420"/>
      <c r="BD289" s="419"/>
      <c r="BE289" s="420"/>
      <c r="BF289" s="419"/>
      <c r="BG289" s="420"/>
      <c r="BH289" s="419"/>
      <c r="BI289" s="420"/>
      <c r="BJ289" s="419">
        <v>5632357</v>
      </c>
      <c r="BK289" s="420">
        <v>5498330</v>
      </c>
      <c r="BL289" s="419"/>
      <c r="BM289" s="423"/>
      <c r="BN289" s="370">
        <f t="shared" si="342"/>
        <v>0</v>
      </c>
      <c r="BO289" s="371">
        <f t="shared" si="343"/>
        <v>0</v>
      </c>
      <c r="BP289" s="372">
        <f t="shared" si="344"/>
        <v>0</v>
      </c>
      <c r="BQ289" s="371">
        <f t="shared" si="345"/>
        <v>0</v>
      </c>
      <c r="BR289" s="372">
        <f t="shared" si="346"/>
        <v>0</v>
      </c>
      <c r="BS289" s="371">
        <f t="shared" si="347"/>
        <v>0</v>
      </c>
      <c r="BT289" s="372">
        <f t="shared" si="348"/>
        <v>0</v>
      </c>
      <c r="BU289" s="371">
        <f t="shared" si="349"/>
        <v>0</v>
      </c>
      <c r="BV289" s="372">
        <f t="shared" si="350"/>
        <v>1107</v>
      </c>
      <c r="BW289" s="371">
        <f t="shared" si="351"/>
        <v>1089</v>
      </c>
      <c r="BX289" s="372">
        <f t="shared" si="352"/>
        <v>0</v>
      </c>
      <c r="BY289" s="371">
        <f t="shared" si="353"/>
        <v>0</v>
      </c>
      <c r="BZ289" s="370">
        <f t="shared" si="354"/>
        <v>0</v>
      </c>
      <c r="CA289" s="371">
        <f t="shared" si="355"/>
        <v>0</v>
      </c>
      <c r="CB289" s="372">
        <f t="shared" si="356"/>
        <v>0</v>
      </c>
      <c r="CC289" s="371">
        <f t="shared" si="357"/>
        <v>0</v>
      </c>
      <c r="CD289" s="372">
        <f t="shared" si="358"/>
        <v>0</v>
      </c>
      <c r="CE289" s="371">
        <f t="shared" si="359"/>
        <v>0</v>
      </c>
      <c r="CF289" s="372">
        <f t="shared" si="360"/>
        <v>0</v>
      </c>
      <c r="CG289" s="371">
        <f t="shared" si="361"/>
        <v>0</v>
      </c>
      <c r="CH289" s="372">
        <f t="shared" si="362"/>
        <v>5087.946702800361</v>
      </c>
      <c r="CI289" s="371">
        <f t="shared" si="363"/>
        <v>5048.9715335169876</v>
      </c>
      <c r="CJ289" s="372">
        <f t="shared" si="364"/>
        <v>0</v>
      </c>
      <c r="CK289" s="371">
        <f t="shared" si="365"/>
        <v>0</v>
      </c>
      <c r="CL289" s="370">
        <f t="shared" si="366"/>
        <v>0</v>
      </c>
      <c r="CM289" s="371">
        <f t="shared" si="367"/>
        <v>0</v>
      </c>
      <c r="CN289" s="372">
        <f t="shared" si="368"/>
        <v>0</v>
      </c>
      <c r="CO289" s="371">
        <f t="shared" si="369"/>
        <v>0</v>
      </c>
      <c r="CP289" s="372">
        <f t="shared" si="370"/>
        <v>0</v>
      </c>
      <c r="CQ289" s="371">
        <f t="shared" si="371"/>
        <v>0</v>
      </c>
      <c r="CR289" s="372">
        <f t="shared" si="372"/>
        <v>0</v>
      </c>
      <c r="CS289" s="371">
        <f t="shared" si="373"/>
        <v>0</v>
      </c>
      <c r="CT289" s="372">
        <f t="shared" si="374"/>
        <v>45791.520325203252</v>
      </c>
      <c r="CU289" s="371">
        <f t="shared" si="375"/>
        <v>45440.74380165289</v>
      </c>
      <c r="CV289" s="372">
        <f t="shared" si="376"/>
        <v>0</v>
      </c>
      <c r="CW289" s="371">
        <f t="shared" si="377"/>
        <v>0</v>
      </c>
      <c r="CX289" s="372">
        <f t="shared" si="378"/>
        <v>45791.520325203252</v>
      </c>
      <c r="CY289" s="371">
        <f t="shared" si="379"/>
        <v>45440.74380165289</v>
      </c>
      <c r="CZ289" s="370">
        <f t="shared" si="380"/>
        <v>0</v>
      </c>
      <c r="DA289" s="371">
        <f t="shared" si="381"/>
        <v>0</v>
      </c>
      <c r="DB289" s="372">
        <f t="shared" si="382"/>
        <v>0</v>
      </c>
      <c r="DC289" s="371">
        <f t="shared" si="383"/>
        <v>0</v>
      </c>
      <c r="DD289" s="372">
        <f t="shared" si="384"/>
        <v>0</v>
      </c>
      <c r="DE289" s="371">
        <f t="shared" si="385"/>
        <v>0</v>
      </c>
      <c r="DF289" s="372">
        <f t="shared" si="386"/>
        <v>0</v>
      </c>
      <c r="DG289" s="371">
        <f t="shared" si="387"/>
        <v>0</v>
      </c>
      <c r="DH289" s="372">
        <f t="shared" si="388"/>
        <v>123</v>
      </c>
      <c r="DI289" s="371">
        <f t="shared" si="389"/>
        <v>121</v>
      </c>
      <c r="DJ289" s="372">
        <f t="shared" si="390"/>
        <v>0</v>
      </c>
      <c r="DK289" s="371">
        <f t="shared" si="391"/>
        <v>0</v>
      </c>
      <c r="DL289" s="372">
        <f t="shared" si="392"/>
        <v>123</v>
      </c>
      <c r="DM289" s="371">
        <f t="shared" si="393"/>
        <v>121</v>
      </c>
      <c r="DN289" s="370">
        <f t="shared" si="394"/>
        <v>0</v>
      </c>
      <c r="DO289" s="371">
        <f t="shared" si="395"/>
        <v>0</v>
      </c>
      <c r="DP289" s="372">
        <f t="shared" si="396"/>
        <v>0</v>
      </c>
      <c r="DQ289" s="371">
        <f t="shared" si="397"/>
        <v>0</v>
      </c>
      <c r="DR289" s="372">
        <f t="shared" si="398"/>
        <v>0</v>
      </c>
      <c r="DS289" s="371">
        <f t="shared" si="399"/>
        <v>0</v>
      </c>
      <c r="DT289" s="372">
        <f t="shared" si="400"/>
        <v>0</v>
      </c>
      <c r="DU289" s="371">
        <f t="shared" si="401"/>
        <v>0</v>
      </c>
      <c r="DV289" s="372">
        <f t="shared" si="402"/>
        <v>5632357</v>
      </c>
      <c r="DW289" s="371">
        <f t="shared" si="403"/>
        <v>5498330</v>
      </c>
      <c r="DX289" s="372">
        <f t="shared" si="404"/>
        <v>0</v>
      </c>
      <c r="DY289" s="371">
        <f t="shared" si="405"/>
        <v>0</v>
      </c>
      <c r="DZ289" s="372">
        <f t="shared" si="406"/>
        <v>5632357</v>
      </c>
      <c r="EA289" s="371">
        <f t="shared" si="407"/>
        <v>5498330</v>
      </c>
    </row>
    <row r="290" spans="1:131">
      <c r="A290" s="585" t="s">
        <v>20</v>
      </c>
      <c r="B290" s="578" t="s">
        <v>714</v>
      </c>
      <c r="C290" s="590"/>
      <c r="D290" s="580">
        <v>218885</v>
      </c>
      <c r="E290" s="581">
        <v>8</v>
      </c>
      <c r="F290" s="419"/>
      <c r="G290" s="420"/>
      <c r="H290" s="419"/>
      <c r="I290" s="420"/>
      <c r="J290" s="419"/>
      <c r="K290" s="420"/>
      <c r="L290" s="419"/>
      <c r="M290" s="420"/>
      <c r="N290" s="419"/>
      <c r="O290" s="420"/>
      <c r="P290" s="419"/>
      <c r="Q290" s="420"/>
      <c r="R290" s="419"/>
      <c r="S290" s="420"/>
      <c r="T290" s="419"/>
      <c r="U290" s="420"/>
      <c r="V290" s="419"/>
      <c r="W290" s="420"/>
      <c r="X290" s="419"/>
      <c r="Y290" s="420"/>
      <c r="Z290" s="419"/>
      <c r="AA290" s="420"/>
      <c r="AB290" s="419"/>
      <c r="AC290" s="420"/>
      <c r="AD290" s="419"/>
      <c r="AE290" s="420"/>
      <c r="AF290" s="419"/>
      <c r="AG290" s="420"/>
      <c r="AH290" s="419"/>
      <c r="AI290" s="420"/>
      <c r="AJ290" s="419"/>
      <c r="AK290" s="420"/>
      <c r="AL290" s="419">
        <v>142</v>
      </c>
      <c r="AM290" s="420">
        <v>144</v>
      </c>
      <c r="AN290" s="419"/>
      <c r="AO290" s="420"/>
      <c r="AP290" s="419"/>
      <c r="AQ290" s="420"/>
      <c r="AR290" s="419"/>
      <c r="AS290" s="420"/>
      <c r="AT290" s="419"/>
      <c r="AU290" s="420"/>
      <c r="AV290" s="419"/>
      <c r="AW290" s="420"/>
      <c r="AX290" s="419"/>
      <c r="AY290" s="420"/>
      <c r="AZ290" s="419"/>
      <c r="BA290" s="421"/>
      <c r="BB290" s="422"/>
      <c r="BC290" s="420"/>
      <c r="BD290" s="419"/>
      <c r="BE290" s="420"/>
      <c r="BF290" s="419"/>
      <c r="BG290" s="420"/>
      <c r="BH290" s="419"/>
      <c r="BI290" s="420"/>
      <c r="BJ290" s="419">
        <v>6310272</v>
      </c>
      <c r="BK290" s="420">
        <v>6362926</v>
      </c>
      <c r="BL290" s="419"/>
      <c r="BM290" s="423"/>
      <c r="BN290" s="370">
        <f t="shared" si="342"/>
        <v>0</v>
      </c>
      <c r="BO290" s="371">
        <f t="shared" si="343"/>
        <v>0</v>
      </c>
      <c r="BP290" s="372">
        <f t="shared" si="344"/>
        <v>0</v>
      </c>
      <c r="BQ290" s="371">
        <f t="shared" si="345"/>
        <v>0</v>
      </c>
      <c r="BR290" s="372">
        <f t="shared" si="346"/>
        <v>0</v>
      </c>
      <c r="BS290" s="371">
        <f t="shared" si="347"/>
        <v>0</v>
      </c>
      <c r="BT290" s="372">
        <f t="shared" si="348"/>
        <v>0</v>
      </c>
      <c r="BU290" s="371">
        <f t="shared" si="349"/>
        <v>0</v>
      </c>
      <c r="BV290" s="372">
        <f t="shared" si="350"/>
        <v>1278</v>
      </c>
      <c r="BW290" s="371">
        <f t="shared" si="351"/>
        <v>1296</v>
      </c>
      <c r="BX290" s="372">
        <f t="shared" si="352"/>
        <v>0</v>
      </c>
      <c r="BY290" s="371">
        <f t="shared" si="353"/>
        <v>0</v>
      </c>
      <c r="BZ290" s="370">
        <f t="shared" si="354"/>
        <v>0</v>
      </c>
      <c r="CA290" s="371">
        <f t="shared" si="355"/>
        <v>0</v>
      </c>
      <c r="CB290" s="372">
        <f t="shared" si="356"/>
        <v>0</v>
      </c>
      <c r="CC290" s="371">
        <f t="shared" si="357"/>
        <v>0</v>
      </c>
      <c r="CD290" s="372">
        <f t="shared" si="358"/>
        <v>0</v>
      </c>
      <c r="CE290" s="371">
        <f t="shared" si="359"/>
        <v>0</v>
      </c>
      <c r="CF290" s="372">
        <f t="shared" si="360"/>
        <v>0</v>
      </c>
      <c r="CG290" s="371">
        <f t="shared" si="361"/>
        <v>0</v>
      </c>
      <c r="CH290" s="372">
        <f t="shared" si="362"/>
        <v>4937.6150234741781</v>
      </c>
      <c r="CI290" s="371">
        <f t="shared" si="363"/>
        <v>4909.6651234567898</v>
      </c>
      <c r="CJ290" s="372">
        <f t="shared" si="364"/>
        <v>0</v>
      </c>
      <c r="CK290" s="371">
        <f t="shared" si="365"/>
        <v>0</v>
      </c>
      <c r="CL290" s="370">
        <f t="shared" si="366"/>
        <v>0</v>
      </c>
      <c r="CM290" s="371">
        <f t="shared" si="367"/>
        <v>0</v>
      </c>
      <c r="CN290" s="372">
        <f t="shared" si="368"/>
        <v>0</v>
      </c>
      <c r="CO290" s="371">
        <f t="shared" si="369"/>
        <v>0</v>
      </c>
      <c r="CP290" s="372">
        <f t="shared" si="370"/>
        <v>0</v>
      </c>
      <c r="CQ290" s="371">
        <f t="shared" si="371"/>
        <v>0</v>
      </c>
      <c r="CR290" s="372">
        <f t="shared" si="372"/>
        <v>0</v>
      </c>
      <c r="CS290" s="371">
        <f t="shared" si="373"/>
        <v>0</v>
      </c>
      <c r="CT290" s="372">
        <f t="shared" si="374"/>
        <v>44438.535211267605</v>
      </c>
      <c r="CU290" s="371">
        <f t="shared" si="375"/>
        <v>44186.986111111109</v>
      </c>
      <c r="CV290" s="372">
        <f t="shared" si="376"/>
        <v>0</v>
      </c>
      <c r="CW290" s="371">
        <f t="shared" si="377"/>
        <v>0</v>
      </c>
      <c r="CX290" s="372">
        <f t="shared" si="378"/>
        <v>44438.535211267605</v>
      </c>
      <c r="CY290" s="371">
        <f t="shared" si="379"/>
        <v>44186.986111111109</v>
      </c>
      <c r="CZ290" s="370">
        <f t="shared" si="380"/>
        <v>0</v>
      </c>
      <c r="DA290" s="371">
        <f t="shared" si="381"/>
        <v>0</v>
      </c>
      <c r="DB290" s="372">
        <f t="shared" si="382"/>
        <v>0</v>
      </c>
      <c r="DC290" s="371">
        <f t="shared" si="383"/>
        <v>0</v>
      </c>
      <c r="DD290" s="372">
        <f t="shared" si="384"/>
        <v>0</v>
      </c>
      <c r="DE290" s="371">
        <f t="shared" si="385"/>
        <v>0</v>
      </c>
      <c r="DF290" s="372">
        <f t="shared" si="386"/>
        <v>0</v>
      </c>
      <c r="DG290" s="371">
        <f t="shared" si="387"/>
        <v>0</v>
      </c>
      <c r="DH290" s="372">
        <f t="shared" si="388"/>
        <v>142</v>
      </c>
      <c r="DI290" s="371">
        <f t="shared" si="389"/>
        <v>144</v>
      </c>
      <c r="DJ290" s="372">
        <f t="shared" si="390"/>
        <v>0</v>
      </c>
      <c r="DK290" s="371">
        <f t="shared" si="391"/>
        <v>0</v>
      </c>
      <c r="DL290" s="372">
        <f t="shared" si="392"/>
        <v>142</v>
      </c>
      <c r="DM290" s="371">
        <f t="shared" si="393"/>
        <v>144</v>
      </c>
      <c r="DN290" s="370">
        <f t="shared" si="394"/>
        <v>0</v>
      </c>
      <c r="DO290" s="371">
        <f t="shared" si="395"/>
        <v>0</v>
      </c>
      <c r="DP290" s="372">
        <f t="shared" si="396"/>
        <v>0</v>
      </c>
      <c r="DQ290" s="371">
        <f t="shared" si="397"/>
        <v>0</v>
      </c>
      <c r="DR290" s="372">
        <f t="shared" si="398"/>
        <v>0</v>
      </c>
      <c r="DS290" s="371">
        <f t="shared" si="399"/>
        <v>0</v>
      </c>
      <c r="DT290" s="372">
        <f t="shared" si="400"/>
        <v>0</v>
      </c>
      <c r="DU290" s="371">
        <f t="shared" si="401"/>
        <v>0</v>
      </c>
      <c r="DV290" s="372">
        <f t="shared" si="402"/>
        <v>6310272</v>
      </c>
      <c r="DW290" s="371">
        <f t="shared" si="403"/>
        <v>6362926</v>
      </c>
      <c r="DX290" s="372">
        <f t="shared" si="404"/>
        <v>0</v>
      </c>
      <c r="DY290" s="371">
        <f t="shared" si="405"/>
        <v>0</v>
      </c>
      <c r="DZ290" s="372">
        <f t="shared" si="406"/>
        <v>6310272</v>
      </c>
      <c r="EA290" s="371">
        <f t="shared" si="407"/>
        <v>6362926</v>
      </c>
    </row>
    <row r="291" spans="1:131">
      <c r="A291" s="585" t="s">
        <v>20</v>
      </c>
      <c r="B291" s="588" t="s">
        <v>715</v>
      </c>
      <c r="C291" s="589"/>
      <c r="D291" s="580">
        <v>218894</v>
      </c>
      <c r="E291" s="581">
        <v>8</v>
      </c>
      <c r="F291" s="419"/>
      <c r="G291" s="420"/>
      <c r="H291" s="419"/>
      <c r="I291" s="420"/>
      <c r="J291" s="419"/>
      <c r="K291" s="420"/>
      <c r="L291" s="419"/>
      <c r="M291" s="420"/>
      <c r="N291" s="419"/>
      <c r="O291" s="420"/>
      <c r="P291" s="419"/>
      <c r="Q291" s="420"/>
      <c r="R291" s="419"/>
      <c r="S291" s="420"/>
      <c r="T291" s="419"/>
      <c r="U291" s="420"/>
      <c r="V291" s="419"/>
      <c r="W291" s="420"/>
      <c r="X291" s="419"/>
      <c r="Y291" s="420"/>
      <c r="Z291" s="419"/>
      <c r="AA291" s="420"/>
      <c r="AB291" s="419"/>
      <c r="AC291" s="420"/>
      <c r="AD291" s="419"/>
      <c r="AE291" s="420"/>
      <c r="AF291" s="419"/>
      <c r="AG291" s="420"/>
      <c r="AH291" s="419"/>
      <c r="AI291" s="420"/>
      <c r="AJ291" s="419"/>
      <c r="AK291" s="420"/>
      <c r="AL291" s="419">
        <v>339</v>
      </c>
      <c r="AM291" s="420">
        <v>334</v>
      </c>
      <c r="AN291" s="419"/>
      <c r="AO291" s="420"/>
      <c r="AP291" s="419"/>
      <c r="AQ291" s="420"/>
      <c r="AR291" s="419"/>
      <c r="AS291" s="420"/>
      <c r="AT291" s="419"/>
      <c r="AU291" s="420"/>
      <c r="AV291" s="419"/>
      <c r="AW291" s="420"/>
      <c r="AX291" s="419"/>
      <c r="AY291" s="420"/>
      <c r="AZ291" s="419"/>
      <c r="BA291" s="421"/>
      <c r="BB291" s="422"/>
      <c r="BC291" s="420"/>
      <c r="BD291" s="419"/>
      <c r="BE291" s="420"/>
      <c r="BF291" s="419"/>
      <c r="BG291" s="420"/>
      <c r="BH291" s="419"/>
      <c r="BI291" s="420"/>
      <c r="BJ291" s="419">
        <v>16628678</v>
      </c>
      <c r="BK291" s="420">
        <v>16273470</v>
      </c>
      <c r="BL291" s="419"/>
      <c r="BM291" s="423"/>
      <c r="BN291" s="370">
        <f t="shared" si="342"/>
        <v>0</v>
      </c>
      <c r="BO291" s="371">
        <f t="shared" si="343"/>
        <v>0</v>
      </c>
      <c r="BP291" s="372">
        <f t="shared" si="344"/>
        <v>0</v>
      </c>
      <c r="BQ291" s="371">
        <f t="shared" si="345"/>
        <v>0</v>
      </c>
      <c r="BR291" s="372">
        <f t="shared" si="346"/>
        <v>0</v>
      </c>
      <c r="BS291" s="371">
        <f t="shared" si="347"/>
        <v>0</v>
      </c>
      <c r="BT291" s="372">
        <f t="shared" si="348"/>
        <v>0</v>
      </c>
      <c r="BU291" s="371">
        <f t="shared" si="349"/>
        <v>0</v>
      </c>
      <c r="BV291" s="372">
        <f t="shared" si="350"/>
        <v>3051</v>
      </c>
      <c r="BW291" s="371">
        <f t="shared" si="351"/>
        <v>3006</v>
      </c>
      <c r="BX291" s="372">
        <f t="shared" si="352"/>
        <v>0</v>
      </c>
      <c r="BY291" s="371">
        <f t="shared" si="353"/>
        <v>0</v>
      </c>
      <c r="BZ291" s="370">
        <f t="shared" si="354"/>
        <v>0</v>
      </c>
      <c r="CA291" s="371">
        <f t="shared" si="355"/>
        <v>0</v>
      </c>
      <c r="CB291" s="372">
        <f t="shared" si="356"/>
        <v>0</v>
      </c>
      <c r="CC291" s="371">
        <f t="shared" si="357"/>
        <v>0</v>
      </c>
      <c r="CD291" s="372">
        <f t="shared" si="358"/>
        <v>0</v>
      </c>
      <c r="CE291" s="371">
        <f t="shared" si="359"/>
        <v>0</v>
      </c>
      <c r="CF291" s="372">
        <f t="shared" si="360"/>
        <v>0</v>
      </c>
      <c r="CG291" s="371">
        <f t="shared" si="361"/>
        <v>0</v>
      </c>
      <c r="CH291" s="372">
        <f t="shared" si="362"/>
        <v>5450.238610291708</v>
      </c>
      <c r="CI291" s="371">
        <f t="shared" si="363"/>
        <v>5413.662674650699</v>
      </c>
      <c r="CJ291" s="372">
        <f t="shared" si="364"/>
        <v>0</v>
      </c>
      <c r="CK291" s="371">
        <f t="shared" si="365"/>
        <v>0</v>
      </c>
      <c r="CL291" s="370">
        <f t="shared" si="366"/>
        <v>0</v>
      </c>
      <c r="CM291" s="371">
        <f t="shared" si="367"/>
        <v>0</v>
      </c>
      <c r="CN291" s="372">
        <f t="shared" si="368"/>
        <v>0</v>
      </c>
      <c r="CO291" s="371">
        <f t="shared" si="369"/>
        <v>0</v>
      </c>
      <c r="CP291" s="372">
        <f t="shared" si="370"/>
        <v>0</v>
      </c>
      <c r="CQ291" s="371">
        <f t="shared" si="371"/>
        <v>0</v>
      </c>
      <c r="CR291" s="372">
        <f t="shared" si="372"/>
        <v>0</v>
      </c>
      <c r="CS291" s="371">
        <f t="shared" si="373"/>
        <v>0</v>
      </c>
      <c r="CT291" s="372">
        <f t="shared" si="374"/>
        <v>49052.147492625372</v>
      </c>
      <c r="CU291" s="371">
        <f t="shared" si="375"/>
        <v>48722.964071856288</v>
      </c>
      <c r="CV291" s="372">
        <f t="shared" si="376"/>
        <v>0</v>
      </c>
      <c r="CW291" s="371">
        <f t="shared" si="377"/>
        <v>0</v>
      </c>
      <c r="CX291" s="372">
        <f t="shared" si="378"/>
        <v>49052.147492625372</v>
      </c>
      <c r="CY291" s="371">
        <f t="shared" si="379"/>
        <v>48722.964071856288</v>
      </c>
      <c r="CZ291" s="370">
        <f t="shared" si="380"/>
        <v>0</v>
      </c>
      <c r="DA291" s="371">
        <f t="shared" si="381"/>
        <v>0</v>
      </c>
      <c r="DB291" s="372">
        <f t="shared" si="382"/>
        <v>0</v>
      </c>
      <c r="DC291" s="371">
        <f t="shared" si="383"/>
        <v>0</v>
      </c>
      <c r="DD291" s="372">
        <f t="shared" si="384"/>
        <v>0</v>
      </c>
      <c r="DE291" s="371">
        <f t="shared" si="385"/>
        <v>0</v>
      </c>
      <c r="DF291" s="372">
        <f t="shared" si="386"/>
        <v>0</v>
      </c>
      <c r="DG291" s="371">
        <f t="shared" si="387"/>
        <v>0</v>
      </c>
      <c r="DH291" s="372">
        <f t="shared" si="388"/>
        <v>339</v>
      </c>
      <c r="DI291" s="371">
        <f t="shared" si="389"/>
        <v>334</v>
      </c>
      <c r="DJ291" s="372">
        <f t="shared" si="390"/>
        <v>0</v>
      </c>
      <c r="DK291" s="371">
        <f t="shared" si="391"/>
        <v>0</v>
      </c>
      <c r="DL291" s="372">
        <f t="shared" si="392"/>
        <v>339</v>
      </c>
      <c r="DM291" s="371">
        <f t="shared" si="393"/>
        <v>334</v>
      </c>
      <c r="DN291" s="370">
        <f t="shared" si="394"/>
        <v>0</v>
      </c>
      <c r="DO291" s="371">
        <f t="shared" si="395"/>
        <v>0</v>
      </c>
      <c r="DP291" s="372">
        <f t="shared" si="396"/>
        <v>0</v>
      </c>
      <c r="DQ291" s="371">
        <f t="shared" si="397"/>
        <v>0</v>
      </c>
      <c r="DR291" s="372">
        <f t="shared" si="398"/>
        <v>0</v>
      </c>
      <c r="DS291" s="371">
        <f t="shared" si="399"/>
        <v>0</v>
      </c>
      <c r="DT291" s="372">
        <f t="shared" si="400"/>
        <v>0</v>
      </c>
      <c r="DU291" s="371">
        <f t="shared" si="401"/>
        <v>0</v>
      </c>
      <c r="DV291" s="372">
        <f t="shared" si="402"/>
        <v>16628678.000000002</v>
      </c>
      <c r="DW291" s="371">
        <f t="shared" si="403"/>
        <v>16273470</v>
      </c>
      <c r="DX291" s="372">
        <f t="shared" si="404"/>
        <v>0</v>
      </c>
      <c r="DY291" s="371">
        <f t="shared" si="405"/>
        <v>0</v>
      </c>
      <c r="DZ291" s="372">
        <f t="shared" si="406"/>
        <v>16628678.000000002</v>
      </c>
      <c r="EA291" s="371">
        <f t="shared" si="407"/>
        <v>16273470</v>
      </c>
    </row>
    <row r="292" spans="1:131">
      <c r="A292" s="585" t="s">
        <v>20</v>
      </c>
      <c r="B292" s="591" t="s">
        <v>716</v>
      </c>
      <c r="C292" s="587" t="s">
        <v>548</v>
      </c>
      <c r="D292" s="580">
        <v>217615</v>
      </c>
      <c r="E292" s="581">
        <v>9</v>
      </c>
      <c r="F292" s="419"/>
      <c r="G292" s="420"/>
      <c r="H292" s="419"/>
      <c r="I292" s="420"/>
      <c r="J292" s="419"/>
      <c r="K292" s="420"/>
      <c r="L292" s="419"/>
      <c r="M292" s="420"/>
      <c r="N292" s="419"/>
      <c r="O292" s="420"/>
      <c r="P292" s="419"/>
      <c r="Q292" s="420"/>
      <c r="R292" s="419"/>
      <c r="S292" s="420"/>
      <c r="T292" s="419"/>
      <c r="U292" s="420"/>
      <c r="V292" s="419"/>
      <c r="W292" s="420"/>
      <c r="X292" s="419"/>
      <c r="Y292" s="420"/>
      <c r="Z292" s="419"/>
      <c r="AA292" s="420"/>
      <c r="AB292" s="419"/>
      <c r="AC292" s="420"/>
      <c r="AD292" s="419"/>
      <c r="AE292" s="420"/>
      <c r="AF292" s="419"/>
      <c r="AG292" s="420"/>
      <c r="AH292" s="419"/>
      <c r="AI292" s="420"/>
      <c r="AJ292" s="419"/>
      <c r="AK292" s="420"/>
      <c r="AL292" s="419">
        <v>56</v>
      </c>
      <c r="AM292" s="420">
        <v>53</v>
      </c>
      <c r="AN292" s="419"/>
      <c r="AO292" s="420"/>
      <c r="AP292" s="419"/>
      <c r="AQ292" s="420"/>
      <c r="AR292" s="419"/>
      <c r="AS292" s="420"/>
      <c r="AT292" s="419"/>
      <c r="AU292" s="420"/>
      <c r="AV292" s="419"/>
      <c r="AW292" s="420"/>
      <c r="AX292" s="419"/>
      <c r="AY292" s="420"/>
      <c r="AZ292" s="419"/>
      <c r="BA292" s="421"/>
      <c r="BB292" s="422"/>
      <c r="BC292" s="420"/>
      <c r="BD292" s="419"/>
      <c r="BE292" s="420"/>
      <c r="BF292" s="419"/>
      <c r="BG292" s="420"/>
      <c r="BH292" s="419"/>
      <c r="BI292" s="420"/>
      <c r="BJ292" s="419">
        <v>2807018</v>
      </c>
      <c r="BK292" s="420">
        <v>2632608</v>
      </c>
      <c r="BL292" s="419"/>
      <c r="BM292" s="423"/>
      <c r="BN292" s="370">
        <f t="shared" si="342"/>
        <v>0</v>
      </c>
      <c r="BO292" s="371">
        <f t="shared" si="343"/>
        <v>0</v>
      </c>
      <c r="BP292" s="372">
        <f t="shared" si="344"/>
        <v>0</v>
      </c>
      <c r="BQ292" s="371">
        <f t="shared" si="345"/>
        <v>0</v>
      </c>
      <c r="BR292" s="372">
        <f t="shared" si="346"/>
        <v>0</v>
      </c>
      <c r="BS292" s="371">
        <f t="shared" si="347"/>
        <v>0</v>
      </c>
      <c r="BT292" s="372">
        <f t="shared" si="348"/>
        <v>0</v>
      </c>
      <c r="BU292" s="371">
        <f t="shared" si="349"/>
        <v>0</v>
      </c>
      <c r="BV292" s="372">
        <f t="shared" si="350"/>
        <v>504</v>
      </c>
      <c r="BW292" s="371">
        <f t="shared" si="351"/>
        <v>477</v>
      </c>
      <c r="BX292" s="372">
        <f t="shared" si="352"/>
        <v>0</v>
      </c>
      <c r="BY292" s="371">
        <f t="shared" si="353"/>
        <v>0</v>
      </c>
      <c r="BZ292" s="370">
        <f t="shared" si="354"/>
        <v>0</v>
      </c>
      <c r="CA292" s="371">
        <f t="shared" si="355"/>
        <v>0</v>
      </c>
      <c r="CB292" s="372">
        <f t="shared" si="356"/>
        <v>0</v>
      </c>
      <c r="CC292" s="371">
        <f t="shared" si="357"/>
        <v>0</v>
      </c>
      <c r="CD292" s="372">
        <f t="shared" si="358"/>
        <v>0</v>
      </c>
      <c r="CE292" s="371">
        <f t="shared" si="359"/>
        <v>0</v>
      </c>
      <c r="CF292" s="372">
        <f t="shared" si="360"/>
        <v>0</v>
      </c>
      <c r="CG292" s="371">
        <f t="shared" si="361"/>
        <v>0</v>
      </c>
      <c r="CH292" s="372">
        <f t="shared" si="362"/>
        <v>5569.480158730159</v>
      </c>
      <c r="CI292" s="371">
        <f t="shared" si="363"/>
        <v>5519.0943396226412</v>
      </c>
      <c r="CJ292" s="372">
        <f t="shared" si="364"/>
        <v>0</v>
      </c>
      <c r="CK292" s="371">
        <f t="shared" si="365"/>
        <v>0</v>
      </c>
      <c r="CL292" s="370">
        <f t="shared" si="366"/>
        <v>0</v>
      </c>
      <c r="CM292" s="371">
        <f t="shared" si="367"/>
        <v>0</v>
      </c>
      <c r="CN292" s="372">
        <f t="shared" si="368"/>
        <v>0</v>
      </c>
      <c r="CO292" s="371">
        <f t="shared" si="369"/>
        <v>0</v>
      </c>
      <c r="CP292" s="372">
        <f t="shared" si="370"/>
        <v>0</v>
      </c>
      <c r="CQ292" s="371">
        <f t="shared" si="371"/>
        <v>0</v>
      </c>
      <c r="CR292" s="372">
        <f t="shared" si="372"/>
        <v>0</v>
      </c>
      <c r="CS292" s="371">
        <f t="shared" si="373"/>
        <v>0</v>
      </c>
      <c r="CT292" s="372">
        <f t="shared" si="374"/>
        <v>50125.321428571435</v>
      </c>
      <c r="CU292" s="371">
        <f t="shared" si="375"/>
        <v>49671.849056603773</v>
      </c>
      <c r="CV292" s="372">
        <f t="shared" si="376"/>
        <v>0</v>
      </c>
      <c r="CW292" s="371">
        <f t="shared" si="377"/>
        <v>0</v>
      </c>
      <c r="CX292" s="372">
        <f t="shared" si="378"/>
        <v>50125.321428571435</v>
      </c>
      <c r="CY292" s="371">
        <f t="shared" si="379"/>
        <v>49671.849056603773</v>
      </c>
      <c r="CZ292" s="370">
        <f t="shared" si="380"/>
        <v>0</v>
      </c>
      <c r="DA292" s="371">
        <f t="shared" si="381"/>
        <v>0</v>
      </c>
      <c r="DB292" s="372">
        <f t="shared" si="382"/>
        <v>0</v>
      </c>
      <c r="DC292" s="371">
        <f t="shared" si="383"/>
        <v>0</v>
      </c>
      <c r="DD292" s="372">
        <f t="shared" si="384"/>
        <v>0</v>
      </c>
      <c r="DE292" s="371">
        <f t="shared" si="385"/>
        <v>0</v>
      </c>
      <c r="DF292" s="372">
        <f t="shared" si="386"/>
        <v>0</v>
      </c>
      <c r="DG292" s="371">
        <f t="shared" si="387"/>
        <v>0</v>
      </c>
      <c r="DH292" s="372">
        <f t="shared" si="388"/>
        <v>56</v>
      </c>
      <c r="DI292" s="371">
        <f t="shared" si="389"/>
        <v>53</v>
      </c>
      <c r="DJ292" s="372">
        <f t="shared" si="390"/>
        <v>0</v>
      </c>
      <c r="DK292" s="371">
        <f t="shared" si="391"/>
        <v>0</v>
      </c>
      <c r="DL292" s="372">
        <f t="shared" si="392"/>
        <v>56</v>
      </c>
      <c r="DM292" s="371">
        <f t="shared" si="393"/>
        <v>53</v>
      </c>
      <c r="DN292" s="370">
        <f t="shared" si="394"/>
        <v>0</v>
      </c>
      <c r="DO292" s="371">
        <f t="shared" si="395"/>
        <v>0</v>
      </c>
      <c r="DP292" s="372">
        <f t="shared" si="396"/>
        <v>0</v>
      </c>
      <c r="DQ292" s="371">
        <f t="shared" si="397"/>
        <v>0</v>
      </c>
      <c r="DR292" s="372">
        <f t="shared" si="398"/>
        <v>0</v>
      </c>
      <c r="DS292" s="371">
        <f t="shared" si="399"/>
        <v>0</v>
      </c>
      <c r="DT292" s="372">
        <f t="shared" si="400"/>
        <v>0</v>
      </c>
      <c r="DU292" s="371">
        <f t="shared" si="401"/>
        <v>0</v>
      </c>
      <c r="DV292" s="372">
        <f t="shared" si="402"/>
        <v>2807018.0000000005</v>
      </c>
      <c r="DW292" s="371">
        <f t="shared" si="403"/>
        <v>2632608</v>
      </c>
      <c r="DX292" s="372">
        <f t="shared" si="404"/>
        <v>0</v>
      </c>
      <c r="DY292" s="371">
        <f t="shared" si="405"/>
        <v>0</v>
      </c>
      <c r="DZ292" s="372">
        <f t="shared" si="406"/>
        <v>2807018.0000000005</v>
      </c>
      <c r="EA292" s="371">
        <f t="shared" si="407"/>
        <v>2632608</v>
      </c>
    </row>
    <row r="293" spans="1:131">
      <c r="A293" s="585" t="s">
        <v>20</v>
      </c>
      <c r="B293" s="588" t="s">
        <v>717</v>
      </c>
      <c r="C293" s="589"/>
      <c r="D293" s="580">
        <v>218858</v>
      </c>
      <c r="E293" s="581">
        <v>9</v>
      </c>
      <c r="F293" s="419"/>
      <c r="G293" s="420"/>
      <c r="H293" s="419"/>
      <c r="I293" s="420"/>
      <c r="J293" s="419"/>
      <c r="K293" s="420"/>
      <c r="L293" s="419"/>
      <c r="M293" s="420"/>
      <c r="N293" s="419"/>
      <c r="O293" s="420"/>
      <c r="P293" s="419"/>
      <c r="Q293" s="420"/>
      <c r="R293" s="419"/>
      <c r="S293" s="420"/>
      <c r="T293" s="419"/>
      <c r="U293" s="420"/>
      <c r="V293" s="419"/>
      <c r="W293" s="420"/>
      <c r="X293" s="419"/>
      <c r="Y293" s="420"/>
      <c r="Z293" s="419"/>
      <c r="AA293" s="420"/>
      <c r="AB293" s="419"/>
      <c r="AC293" s="420"/>
      <c r="AD293" s="419"/>
      <c r="AE293" s="420"/>
      <c r="AF293" s="419"/>
      <c r="AG293" s="420"/>
      <c r="AH293" s="419"/>
      <c r="AI293" s="420"/>
      <c r="AJ293" s="419"/>
      <c r="AK293" s="420"/>
      <c r="AL293" s="419">
        <v>94</v>
      </c>
      <c r="AM293" s="420">
        <v>84</v>
      </c>
      <c r="AN293" s="419"/>
      <c r="AO293" s="420"/>
      <c r="AP293" s="419"/>
      <c r="AQ293" s="420"/>
      <c r="AR293" s="419"/>
      <c r="AS293" s="420"/>
      <c r="AT293" s="419"/>
      <c r="AU293" s="420"/>
      <c r="AV293" s="419"/>
      <c r="AW293" s="420"/>
      <c r="AX293" s="419"/>
      <c r="AY293" s="420"/>
      <c r="AZ293" s="419"/>
      <c r="BA293" s="421"/>
      <c r="BB293" s="422"/>
      <c r="BC293" s="420"/>
      <c r="BD293" s="419"/>
      <c r="BE293" s="420"/>
      <c r="BF293" s="419"/>
      <c r="BG293" s="420"/>
      <c r="BH293" s="419"/>
      <c r="BI293" s="420"/>
      <c r="BJ293" s="419">
        <v>4419752</v>
      </c>
      <c r="BK293" s="420">
        <v>3937550</v>
      </c>
      <c r="BL293" s="419"/>
      <c r="BM293" s="423"/>
      <c r="BN293" s="370">
        <f t="shared" si="342"/>
        <v>0</v>
      </c>
      <c r="BO293" s="371">
        <f t="shared" si="343"/>
        <v>0</v>
      </c>
      <c r="BP293" s="372">
        <f t="shared" si="344"/>
        <v>0</v>
      </c>
      <c r="BQ293" s="371">
        <f t="shared" si="345"/>
        <v>0</v>
      </c>
      <c r="BR293" s="372">
        <f t="shared" si="346"/>
        <v>0</v>
      </c>
      <c r="BS293" s="371">
        <f t="shared" si="347"/>
        <v>0</v>
      </c>
      <c r="BT293" s="372">
        <f t="shared" si="348"/>
        <v>0</v>
      </c>
      <c r="BU293" s="371">
        <f t="shared" si="349"/>
        <v>0</v>
      </c>
      <c r="BV293" s="372">
        <f t="shared" si="350"/>
        <v>846</v>
      </c>
      <c r="BW293" s="371">
        <f t="shared" si="351"/>
        <v>756</v>
      </c>
      <c r="BX293" s="372">
        <f t="shared" si="352"/>
        <v>0</v>
      </c>
      <c r="BY293" s="371">
        <f t="shared" si="353"/>
        <v>0</v>
      </c>
      <c r="BZ293" s="370">
        <f t="shared" si="354"/>
        <v>0</v>
      </c>
      <c r="CA293" s="371">
        <f t="shared" si="355"/>
        <v>0</v>
      </c>
      <c r="CB293" s="372">
        <f t="shared" si="356"/>
        <v>0</v>
      </c>
      <c r="CC293" s="371">
        <f t="shared" si="357"/>
        <v>0</v>
      </c>
      <c r="CD293" s="372">
        <f t="shared" si="358"/>
        <v>0</v>
      </c>
      <c r="CE293" s="371">
        <f t="shared" si="359"/>
        <v>0</v>
      </c>
      <c r="CF293" s="372">
        <f t="shared" si="360"/>
        <v>0</v>
      </c>
      <c r="CG293" s="371">
        <f t="shared" si="361"/>
        <v>0</v>
      </c>
      <c r="CH293" s="372">
        <f t="shared" si="362"/>
        <v>5224.293144208038</v>
      </c>
      <c r="CI293" s="371">
        <f t="shared" si="363"/>
        <v>5208.3994708994705</v>
      </c>
      <c r="CJ293" s="372">
        <f t="shared" si="364"/>
        <v>0</v>
      </c>
      <c r="CK293" s="371">
        <f t="shared" si="365"/>
        <v>0</v>
      </c>
      <c r="CL293" s="370">
        <f t="shared" si="366"/>
        <v>0</v>
      </c>
      <c r="CM293" s="371">
        <f t="shared" si="367"/>
        <v>0</v>
      </c>
      <c r="CN293" s="372">
        <f t="shared" si="368"/>
        <v>0</v>
      </c>
      <c r="CO293" s="371">
        <f t="shared" si="369"/>
        <v>0</v>
      </c>
      <c r="CP293" s="372">
        <f t="shared" si="370"/>
        <v>0</v>
      </c>
      <c r="CQ293" s="371">
        <f t="shared" si="371"/>
        <v>0</v>
      </c>
      <c r="CR293" s="372">
        <f t="shared" si="372"/>
        <v>0</v>
      </c>
      <c r="CS293" s="371">
        <f t="shared" si="373"/>
        <v>0</v>
      </c>
      <c r="CT293" s="372">
        <f t="shared" si="374"/>
        <v>47018.638297872341</v>
      </c>
      <c r="CU293" s="371">
        <f t="shared" si="375"/>
        <v>46875.595238095237</v>
      </c>
      <c r="CV293" s="372">
        <f t="shared" si="376"/>
        <v>0</v>
      </c>
      <c r="CW293" s="371">
        <f t="shared" si="377"/>
        <v>0</v>
      </c>
      <c r="CX293" s="372">
        <f t="shared" si="378"/>
        <v>47018.638297872341</v>
      </c>
      <c r="CY293" s="371">
        <f t="shared" si="379"/>
        <v>46875.595238095237</v>
      </c>
      <c r="CZ293" s="370">
        <f t="shared" si="380"/>
        <v>0</v>
      </c>
      <c r="DA293" s="371">
        <f t="shared" si="381"/>
        <v>0</v>
      </c>
      <c r="DB293" s="372">
        <f t="shared" si="382"/>
        <v>0</v>
      </c>
      <c r="DC293" s="371">
        <f t="shared" si="383"/>
        <v>0</v>
      </c>
      <c r="DD293" s="372">
        <f t="shared" si="384"/>
        <v>0</v>
      </c>
      <c r="DE293" s="371">
        <f t="shared" si="385"/>
        <v>0</v>
      </c>
      <c r="DF293" s="372">
        <f t="shared" si="386"/>
        <v>0</v>
      </c>
      <c r="DG293" s="371">
        <f t="shared" si="387"/>
        <v>0</v>
      </c>
      <c r="DH293" s="372">
        <f t="shared" si="388"/>
        <v>94</v>
      </c>
      <c r="DI293" s="371">
        <f t="shared" si="389"/>
        <v>84</v>
      </c>
      <c r="DJ293" s="372">
        <f t="shared" si="390"/>
        <v>0</v>
      </c>
      <c r="DK293" s="371">
        <f t="shared" si="391"/>
        <v>0</v>
      </c>
      <c r="DL293" s="372">
        <f t="shared" si="392"/>
        <v>94</v>
      </c>
      <c r="DM293" s="371">
        <f t="shared" si="393"/>
        <v>84</v>
      </c>
      <c r="DN293" s="370">
        <f t="shared" si="394"/>
        <v>0</v>
      </c>
      <c r="DO293" s="371">
        <f t="shared" si="395"/>
        <v>0</v>
      </c>
      <c r="DP293" s="372">
        <f t="shared" si="396"/>
        <v>0</v>
      </c>
      <c r="DQ293" s="371">
        <f t="shared" si="397"/>
        <v>0</v>
      </c>
      <c r="DR293" s="372">
        <f t="shared" si="398"/>
        <v>0</v>
      </c>
      <c r="DS293" s="371">
        <f t="shared" si="399"/>
        <v>0</v>
      </c>
      <c r="DT293" s="372">
        <f t="shared" si="400"/>
        <v>0</v>
      </c>
      <c r="DU293" s="371">
        <f t="shared" si="401"/>
        <v>0</v>
      </c>
      <c r="DV293" s="372">
        <f t="shared" si="402"/>
        <v>4419752</v>
      </c>
      <c r="DW293" s="371">
        <f t="shared" si="403"/>
        <v>3937550</v>
      </c>
      <c r="DX293" s="372">
        <f t="shared" si="404"/>
        <v>0</v>
      </c>
      <c r="DY293" s="371">
        <f t="shared" si="405"/>
        <v>0</v>
      </c>
      <c r="DZ293" s="372">
        <f t="shared" si="406"/>
        <v>4419752</v>
      </c>
      <c r="EA293" s="371">
        <f t="shared" si="407"/>
        <v>3937550</v>
      </c>
    </row>
    <row r="294" spans="1:131">
      <c r="A294" s="585" t="s">
        <v>20</v>
      </c>
      <c r="B294" s="588" t="s">
        <v>718</v>
      </c>
      <c r="C294" s="589"/>
      <c r="D294" s="580">
        <v>218487</v>
      </c>
      <c r="E294" s="581">
        <v>9</v>
      </c>
      <c r="F294" s="419"/>
      <c r="G294" s="420"/>
      <c r="H294" s="419"/>
      <c r="I294" s="420"/>
      <c r="J294" s="419"/>
      <c r="K294" s="420"/>
      <c r="L294" s="419"/>
      <c r="M294" s="420"/>
      <c r="N294" s="419"/>
      <c r="O294" s="420"/>
      <c r="P294" s="419"/>
      <c r="Q294" s="420"/>
      <c r="R294" s="419"/>
      <c r="S294" s="420"/>
      <c r="T294" s="419"/>
      <c r="U294" s="420"/>
      <c r="V294" s="419"/>
      <c r="W294" s="420"/>
      <c r="X294" s="419"/>
      <c r="Y294" s="420"/>
      <c r="Z294" s="419"/>
      <c r="AA294" s="420"/>
      <c r="AB294" s="419"/>
      <c r="AC294" s="420"/>
      <c r="AD294" s="419"/>
      <c r="AE294" s="420"/>
      <c r="AF294" s="419"/>
      <c r="AG294" s="420"/>
      <c r="AH294" s="419"/>
      <c r="AI294" s="420"/>
      <c r="AJ294" s="419"/>
      <c r="AK294" s="420"/>
      <c r="AL294" s="419">
        <v>82</v>
      </c>
      <c r="AM294" s="420">
        <v>82</v>
      </c>
      <c r="AN294" s="419"/>
      <c r="AO294" s="420"/>
      <c r="AP294" s="419"/>
      <c r="AQ294" s="420"/>
      <c r="AR294" s="419"/>
      <c r="AS294" s="420"/>
      <c r="AT294" s="419"/>
      <c r="AU294" s="420"/>
      <c r="AV294" s="419"/>
      <c r="AW294" s="420"/>
      <c r="AX294" s="419"/>
      <c r="AY294" s="420"/>
      <c r="AZ294" s="419"/>
      <c r="BA294" s="421"/>
      <c r="BB294" s="422"/>
      <c r="BC294" s="420"/>
      <c r="BD294" s="419"/>
      <c r="BE294" s="420"/>
      <c r="BF294" s="419"/>
      <c r="BG294" s="420"/>
      <c r="BH294" s="419"/>
      <c r="BI294" s="420"/>
      <c r="BJ294" s="419">
        <v>3642607</v>
      </c>
      <c r="BK294" s="420">
        <v>3652503</v>
      </c>
      <c r="BL294" s="419"/>
      <c r="BM294" s="423"/>
      <c r="BN294" s="370">
        <f t="shared" si="342"/>
        <v>0</v>
      </c>
      <c r="BO294" s="371">
        <f t="shared" si="343"/>
        <v>0</v>
      </c>
      <c r="BP294" s="372">
        <f t="shared" si="344"/>
        <v>0</v>
      </c>
      <c r="BQ294" s="371">
        <f t="shared" si="345"/>
        <v>0</v>
      </c>
      <c r="BR294" s="372">
        <f t="shared" si="346"/>
        <v>0</v>
      </c>
      <c r="BS294" s="371">
        <f t="shared" si="347"/>
        <v>0</v>
      </c>
      <c r="BT294" s="372">
        <f t="shared" si="348"/>
        <v>0</v>
      </c>
      <c r="BU294" s="371">
        <f t="shared" si="349"/>
        <v>0</v>
      </c>
      <c r="BV294" s="372">
        <f t="shared" si="350"/>
        <v>738</v>
      </c>
      <c r="BW294" s="371">
        <f t="shared" si="351"/>
        <v>738</v>
      </c>
      <c r="BX294" s="372">
        <f t="shared" si="352"/>
        <v>0</v>
      </c>
      <c r="BY294" s="371">
        <f t="shared" si="353"/>
        <v>0</v>
      </c>
      <c r="BZ294" s="370">
        <f t="shared" si="354"/>
        <v>0</v>
      </c>
      <c r="CA294" s="371">
        <f t="shared" si="355"/>
        <v>0</v>
      </c>
      <c r="CB294" s="372">
        <f t="shared" si="356"/>
        <v>0</v>
      </c>
      <c r="CC294" s="371">
        <f t="shared" si="357"/>
        <v>0</v>
      </c>
      <c r="CD294" s="372">
        <f t="shared" si="358"/>
        <v>0</v>
      </c>
      <c r="CE294" s="371">
        <f t="shared" si="359"/>
        <v>0</v>
      </c>
      <c r="CF294" s="372">
        <f t="shared" si="360"/>
        <v>0</v>
      </c>
      <c r="CG294" s="371">
        <f t="shared" si="361"/>
        <v>0</v>
      </c>
      <c r="CH294" s="372">
        <f t="shared" si="362"/>
        <v>4935.7818428184282</v>
      </c>
      <c r="CI294" s="371">
        <f t="shared" si="363"/>
        <v>4949.1910569105694</v>
      </c>
      <c r="CJ294" s="372">
        <f t="shared" si="364"/>
        <v>0</v>
      </c>
      <c r="CK294" s="371">
        <f t="shared" si="365"/>
        <v>0</v>
      </c>
      <c r="CL294" s="370">
        <f t="shared" si="366"/>
        <v>0</v>
      </c>
      <c r="CM294" s="371">
        <f t="shared" si="367"/>
        <v>0</v>
      </c>
      <c r="CN294" s="372">
        <f t="shared" si="368"/>
        <v>0</v>
      </c>
      <c r="CO294" s="371">
        <f t="shared" si="369"/>
        <v>0</v>
      </c>
      <c r="CP294" s="372">
        <f t="shared" si="370"/>
        <v>0</v>
      </c>
      <c r="CQ294" s="371">
        <f t="shared" si="371"/>
        <v>0</v>
      </c>
      <c r="CR294" s="372">
        <f t="shared" si="372"/>
        <v>0</v>
      </c>
      <c r="CS294" s="371">
        <f t="shared" si="373"/>
        <v>0</v>
      </c>
      <c r="CT294" s="372">
        <f t="shared" si="374"/>
        <v>44422.036585365851</v>
      </c>
      <c r="CU294" s="371">
        <f t="shared" si="375"/>
        <v>44542.719512195123</v>
      </c>
      <c r="CV294" s="372">
        <f t="shared" si="376"/>
        <v>0</v>
      </c>
      <c r="CW294" s="371">
        <f t="shared" si="377"/>
        <v>0</v>
      </c>
      <c r="CX294" s="372">
        <f t="shared" si="378"/>
        <v>44422.036585365851</v>
      </c>
      <c r="CY294" s="371">
        <f t="shared" si="379"/>
        <v>44542.719512195123</v>
      </c>
      <c r="CZ294" s="370">
        <f t="shared" si="380"/>
        <v>0</v>
      </c>
      <c r="DA294" s="371">
        <f t="shared" si="381"/>
        <v>0</v>
      </c>
      <c r="DB294" s="372">
        <f t="shared" si="382"/>
        <v>0</v>
      </c>
      <c r="DC294" s="371">
        <f t="shared" si="383"/>
        <v>0</v>
      </c>
      <c r="DD294" s="372">
        <f t="shared" si="384"/>
        <v>0</v>
      </c>
      <c r="DE294" s="371">
        <f t="shared" si="385"/>
        <v>0</v>
      </c>
      <c r="DF294" s="372">
        <f t="shared" si="386"/>
        <v>0</v>
      </c>
      <c r="DG294" s="371">
        <f t="shared" si="387"/>
        <v>0</v>
      </c>
      <c r="DH294" s="372">
        <f t="shared" si="388"/>
        <v>82</v>
      </c>
      <c r="DI294" s="371">
        <f t="shared" si="389"/>
        <v>82</v>
      </c>
      <c r="DJ294" s="372">
        <f t="shared" si="390"/>
        <v>0</v>
      </c>
      <c r="DK294" s="371">
        <f t="shared" si="391"/>
        <v>0</v>
      </c>
      <c r="DL294" s="372">
        <f t="shared" si="392"/>
        <v>82</v>
      </c>
      <c r="DM294" s="371">
        <f t="shared" si="393"/>
        <v>82</v>
      </c>
      <c r="DN294" s="370">
        <f t="shared" si="394"/>
        <v>0</v>
      </c>
      <c r="DO294" s="371">
        <f t="shared" si="395"/>
        <v>0</v>
      </c>
      <c r="DP294" s="372">
        <f t="shared" si="396"/>
        <v>0</v>
      </c>
      <c r="DQ294" s="371">
        <f t="shared" si="397"/>
        <v>0</v>
      </c>
      <c r="DR294" s="372">
        <f t="shared" si="398"/>
        <v>0</v>
      </c>
      <c r="DS294" s="371">
        <f t="shared" si="399"/>
        <v>0</v>
      </c>
      <c r="DT294" s="372">
        <f t="shared" si="400"/>
        <v>0</v>
      </c>
      <c r="DU294" s="371">
        <f t="shared" si="401"/>
        <v>0</v>
      </c>
      <c r="DV294" s="372">
        <f t="shared" si="402"/>
        <v>3642607</v>
      </c>
      <c r="DW294" s="371">
        <f t="shared" si="403"/>
        <v>3652503</v>
      </c>
      <c r="DX294" s="372">
        <f t="shared" si="404"/>
        <v>0</v>
      </c>
      <c r="DY294" s="371">
        <f t="shared" si="405"/>
        <v>0</v>
      </c>
      <c r="DZ294" s="372">
        <f t="shared" si="406"/>
        <v>3642607</v>
      </c>
      <c r="EA294" s="371">
        <f t="shared" si="407"/>
        <v>3652503</v>
      </c>
    </row>
    <row r="295" spans="1:131">
      <c r="A295" s="585" t="s">
        <v>20</v>
      </c>
      <c r="B295" s="586" t="s">
        <v>719</v>
      </c>
      <c r="C295" s="587"/>
      <c r="D295" s="580">
        <v>218830</v>
      </c>
      <c r="E295" s="581">
        <v>9</v>
      </c>
      <c r="F295" s="419"/>
      <c r="G295" s="420"/>
      <c r="H295" s="419"/>
      <c r="I295" s="420"/>
      <c r="J295" s="419"/>
      <c r="K295" s="420"/>
      <c r="L295" s="419"/>
      <c r="M295" s="420"/>
      <c r="N295" s="419"/>
      <c r="O295" s="420"/>
      <c r="P295" s="419"/>
      <c r="Q295" s="420"/>
      <c r="R295" s="419"/>
      <c r="S295" s="420"/>
      <c r="T295" s="419"/>
      <c r="U295" s="420"/>
      <c r="V295" s="419"/>
      <c r="W295" s="420"/>
      <c r="X295" s="419"/>
      <c r="Y295" s="420"/>
      <c r="Z295" s="419"/>
      <c r="AA295" s="420"/>
      <c r="AB295" s="419"/>
      <c r="AC295" s="420"/>
      <c r="AD295" s="419"/>
      <c r="AE295" s="420"/>
      <c r="AF295" s="419"/>
      <c r="AG295" s="420"/>
      <c r="AH295" s="419"/>
      <c r="AI295" s="420"/>
      <c r="AJ295" s="419"/>
      <c r="AK295" s="420"/>
      <c r="AL295" s="419">
        <v>119</v>
      </c>
      <c r="AM295" s="420">
        <v>121</v>
      </c>
      <c r="AN295" s="419"/>
      <c r="AO295" s="420"/>
      <c r="AP295" s="419"/>
      <c r="AQ295" s="420"/>
      <c r="AR295" s="419"/>
      <c r="AS295" s="420"/>
      <c r="AT295" s="419"/>
      <c r="AU295" s="420"/>
      <c r="AV295" s="419"/>
      <c r="AW295" s="420"/>
      <c r="AX295" s="419"/>
      <c r="AY295" s="420"/>
      <c r="AZ295" s="419"/>
      <c r="BA295" s="421"/>
      <c r="BB295" s="422"/>
      <c r="BC295" s="420"/>
      <c r="BD295" s="419"/>
      <c r="BE295" s="420"/>
      <c r="BF295" s="419"/>
      <c r="BG295" s="420"/>
      <c r="BH295" s="419"/>
      <c r="BI295" s="420"/>
      <c r="BJ295" s="419">
        <v>5649820</v>
      </c>
      <c r="BK295" s="420">
        <v>5820789</v>
      </c>
      <c r="BL295" s="419"/>
      <c r="BM295" s="423"/>
      <c r="BN295" s="370">
        <f t="shared" si="342"/>
        <v>0</v>
      </c>
      <c r="BO295" s="371">
        <f t="shared" si="343"/>
        <v>0</v>
      </c>
      <c r="BP295" s="372">
        <f t="shared" si="344"/>
        <v>0</v>
      </c>
      <c r="BQ295" s="371">
        <f t="shared" si="345"/>
        <v>0</v>
      </c>
      <c r="BR295" s="372">
        <f t="shared" si="346"/>
        <v>0</v>
      </c>
      <c r="BS295" s="371">
        <f t="shared" si="347"/>
        <v>0</v>
      </c>
      <c r="BT295" s="372">
        <f t="shared" si="348"/>
        <v>0</v>
      </c>
      <c r="BU295" s="371">
        <f t="shared" si="349"/>
        <v>0</v>
      </c>
      <c r="BV295" s="372">
        <f t="shared" si="350"/>
        <v>1071</v>
      </c>
      <c r="BW295" s="371">
        <f t="shared" si="351"/>
        <v>1089</v>
      </c>
      <c r="BX295" s="372">
        <f t="shared" si="352"/>
        <v>0</v>
      </c>
      <c r="BY295" s="371">
        <f t="shared" si="353"/>
        <v>0</v>
      </c>
      <c r="BZ295" s="370">
        <f t="shared" si="354"/>
        <v>0</v>
      </c>
      <c r="CA295" s="371">
        <f t="shared" si="355"/>
        <v>0</v>
      </c>
      <c r="CB295" s="372">
        <f t="shared" si="356"/>
        <v>0</v>
      </c>
      <c r="CC295" s="371">
        <f t="shared" si="357"/>
        <v>0</v>
      </c>
      <c r="CD295" s="372">
        <f t="shared" si="358"/>
        <v>0</v>
      </c>
      <c r="CE295" s="371">
        <f t="shared" si="359"/>
        <v>0</v>
      </c>
      <c r="CF295" s="372">
        <f t="shared" si="360"/>
        <v>0</v>
      </c>
      <c r="CG295" s="371">
        <f t="shared" si="361"/>
        <v>0</v>
      </c>
      <c r="CH295" s="372">
        <f t="shared" si="362"/>
        <v>5275.2754435107372</v>
      </c>
      <c r="CI295" s="371">
        <f t="shared" si="363"/>
        <v>5345.0771349862262</v>
      </c>
      <c r="CJ295" s="372">
        <f t="shared" si="364"/>
        <v>0</v>
      </c>
      <c r="CK295" s="371">
        <f t="shared" si="365"/>
        <v>0</v>
      </c>
      <c r="CL295" s="370">
        <f t="shared" si="366"/>
        <v>0</v>
      </c>
      <c r="CM295" s="371">
        <f t="shared" si="367"/>
        <v>0</v>
      </c>
      <c r="CN295" s="372">
        <f t="shared" si="368"/>
        <v>0</v>
      </c>
      <c r="CO295" s="371">
        <f t="shared" si="369"/>
        <v>0</v>
      </c>
      <c r="CP295" s="372">
        <f t="shared" si="370"/>
        <v>0</v>
      </c>
      <c r="CQ295" s="371">
        <f t="shared" si="371"/>
        <v>0</v>
      </c>
      <c r="CR295" s="372">
        <f t="shared" si="372"/>
        <v>0</v>
      </c>
      <c r="CS295" s="371">
        <f t="shared" si="373"/>
        <v>0</v>
      </c>
      <c r="CT295" s="372">
        <f t="shared" si="374"/>
        <v>47477.478991596632</v>
      </c>
      <c r="CU295" s="371">
        <f t="shared" si="375"/>
        <v>48105.694214876035</v>
      </c>
      <c r="CV295" s="372">
        <f t="shared" si="376"/>
        <v>0</v>
      </c>
      <c r="CW295" s="371">
        <f t="shared" si="377"/>
        <v>0</v>
      </c>
      <c r="CX295" s="372">
        <f t="shared" si="378"/>
        <v>47477.478991596632</v>
      </c>
      <c r="CY295" s="371">
        <f t="shared" si="379"/>
        <v>48105.694214876035</v>
      </c>
      <c r="CZ295" s="370">
        <f t="shared" si="380"/>
        <v>0</v>
      </c>
      <c r="DA295" s="371">
        <f t="shared" si="381"/>
        <v>0</v>
      </c>
      <c r="DB295" s="372">
        <f t="shared" si="382"/>
        <v>0</v>
      </c>
      <c r="DC295" s="371">
        <f t="shared" si="383"/>
        <v>0</v>
      </c>
      <c r="DD295" s="372">
        <f t="shared" si="384"/>
        <v>0</v>
      </c>
      <c r="DE295" s="371">
        <f t="shared" si="385"/>
        <v>0</v>
      </c>
      <c r="DF295" s="372">
        <f t="shared" si="386"/>
        <v>0</v>
      </c>
      <c r="DG295" s="371">
        <f t="shared" si="387"/>
        <v>0</v>
      </c>
      <c r="DH295" s="372">
        <f t="shared" si="388"/>
        <v>119</v>
      </c>
      <c r="DI295" s="371">
        <f t="shared" si="389"/>
        <v>121</v>
      </c>
      <c r="DJ295" s="372">
        <f t="shared" si="390"/>
        <v>0</v>
      </c>
      <c r="DK295" s="371">
        <f t="shared" si="391"/>
        <v>0</v>
      </c>
      <c r="DL295" s="372">
        <f t="shared" si="392"/>
        <v>119</v>
      </c>
      <c r="DM295" s="371">
        <f t="shared" si="393"/>
        <v>121</v>
      </c>
      <c r="DN295" s="370">
        <f t="shared" si="394"/>
        <v>0</v>
      </c>
      <c r="DO295" s="371">
        <f t="shared" si="395"/>
        <v>0</v>
      </c>
      <c r="DP295" s="372">
        <f t="shared" si="396"/>
        <v>0</v>
      </c>
      <c r="DQ295" s="371">
        <f t="shared" si="397"/>
        <v>0</v>
      </c>
      <c r="DR295" s="372">
        <f t="shared" si="398"/>
        <v>0</v>
      </c>
      <c r="DS295" s="371">
        <f t="shared" si="399"/>
        <v>0</v>
      </c>
      <c r="DT295" s="372">
        <f t="shared" si="400"/>
        <v>0</v>
      </c>
      <c r="DU295" s="371">
        <f t="shared" si="401"/>
        <v>0</v>
      </c>
      <c r="DV295" s="372">
        <f t="shared" si="402"/>
        <v>5649819.9999999991</v>
      </c>
      <c r="DW295" s="371">
        <f t="shared" si="403"/>
        <v>5820789</v>
      </c>
      <c r="DX295" s="372">
        <f t="shared" si="404"/>
        <v>0</v>
      </c>
      <c r="DY295" s="371">
        <f t="shared" si="405"/>
        <v>0</v>
      </c>
      <c r="DZ295" s="372">
        <f t="shared" si="406"/>
        <v>5649819.9999999991</v>
      </c>
      <c r="EA295" s="371">
        <f t="shared" si="407"/>
        <v>5820789</v>
      </c>
    </row>
    <row r="296" spans="1:131">
      <c r="A296" s="585" t="s">
        <v>20</v>
      </c>
      <c r="B296" s="586" t="s">
        <v>720</v>
      </c>
      <c r="C296" s="587"/>
      <c r="D296" s="580">
        <v>218991</v>
      </c>
      <c r="E296" s="581">
        <v>9</v>
      </c>
      <c r="F296" s="419"/>
      <c r="G296" s="420"/>
      <c r="H296" s="419"/>
      <c r="I296" s="420"/>
      <c r="J296" s="419"/>
      <c r="K296" s="420"/>
      <c r="L296" s="419"/>
      <c r="M296" s="420"/>
      <c r="N296" s="419"/>
      <c r="O296" s="420"/>
      <c r="P296" s="419"/>
      <c r="Q296" s="420"/>
      <c r="R296" s="419"/>
      <c r="S296" s="420"/>
      <c r="T296" s="419"/>
      <c r="U296" s="420"/>
      <c r="V296" s="419"/>
      <c r="W296" s="420"/>
      <c r="X296" s="419"/>
      <c r="Y296" s="420"/>
      <c r="Z296" s="419"/>
      <c r="AA296" s="420"/>
      <c r="AB296" s="419"/>
      <c r="AC296" s="420"/>
      <c r="AD296" s="419"/>
      <c r="AE296" s="420"/>
      <c r="AF296" s="419"/>
      <c r="AG296" s="420"/>
      <c r="AH296" s="419"/>
      <c r="AI296" s="420"/>
      <c r="AJ296" s="419"/>
      <c r="AK296" s="420"/>
      <c r="AL296" s="419">
        <v>119</v>
      </c>
      <c r="AM296" s="420">
        <v>119</v>
      </c>
      <c r="AN296" s="419"/>
      <c r="AO296" s="420"/>
      <c r="AP296" s="419"/>
      <c r="AQ296" s="420"/>
      <c r="AR296" s="419"/>
      <c r="AS296" s="420"/>
      <c r="AT296" s="419"/>
      <c r="AU296" s="420"/>
      <c r="AV296" s="419"/>
      <c r="AW296" s="420"/>
      <c r="AX296" s="419"/>
      <c r="AY296" s="420"/>
      <c r="AZ296" s="419"/>
      <c r="BA296" s="421"/>
      <c r="BB296" s="422"/>
      <c r="BC296" s="420"/>
      <c r="BD296" s="419"/>
      <c r="BE296" s="420"/>
      <c r="BF296" s="419"/>
      <c r="BG296" s="420"/>
      <c r="BH296" s="419"/>
      <c r="BI296" s="420"/>
      <c r="BJ296" s="419">
        <v>5864739</v>
      </c>
      <c r="BK296" s="420">
        <v>5873156</v>
      </c>
      <c r="BL296" s="419"/>
      <c r="BM296" s="423"/>
      <c r="BN296" s="370">
        <f t="shared" si="342"/>
        <v>0</v>
      </c>
      <c r="BO296" s="371">
        <f t="shared" si="343"/>
        <v>0</v>
      </c>
      <c r="BP296" s="372">
        <f t="shared" si="344"/>
        <v>0</v>
      </c>
      <c r="BQ296" s="371">
        <f t="shared" si="345"/>
        <v>0</v>
      </c>
      <c r="BR296" s="372">
        <f t="shared" si="346"/>
        <v>0</v>
      </c>
      <c r="BS296" s="371">
        <f t="shared" si="347"/>
        <v>0</v>
      </c>
      <c r="BT296" s="372">
        <f t="shared" si="348"/>
        <v>0</v>
      </c>
      <c r="BU296" s="371">
        <f t="shared" si="349"/>
        <v>0</v>
      </c>
      <c r="BV296" s="372">
        <f t="shared" si="350"/>
        <v>1071</v>
      </c>
      <c r="BW296" s="371">
        <f t="shared" si="351"/>
        <v>1071</v>
      </c>
      <c r="BX296" s="372">
        <f t="shared" si="352"/>
        <v>0</v>
      </c>
      <c r="BY296" s="371">
        <f t="shared" si="353"/>
        <v>0</v>
      </c>
      <c r="BZ296" s="370">
        <f t="shared" si="354"/>
        <v>0</v>
      </c>
      <c r="CA296" s="371">
        <f t="shared" si="355"/>
        <v>0</v>
      </c>
      <c r="CB296" s="372">
        <f t="shared" si="356"/>
        <v>0</v>
      </c>
      <c r="CC296" s="371">
        <f t="shared" si="357"/>
        <v>0</v>
      </c>
      <c r="CD296" s="372">
        <f t="shared" si="358"/>
        <v>0</v>
      </c>
      <c r="CE296" s="371">
        <f t="shared" si="359"/>
        <v>0</v>
      </c>
      <c r="CF296" s="372">
        <f t="shared" si="360"/>
        <v>0</v>
      </c>
      <c r="CG296" s="371">
        <f t="shared" si="361"/>
        <v>0</v>
      </c>
      <c r="CH296" s="372">
        <f t="shared" si="362"/>
        <v>5475.9467787114845</v>
      </c>
      <c r="CI296" s="371">
        <f t="shared" si="363"/>
        <v>5483.8057889822594</v>
      </c>
      <c r="CJ296" s="372">
        <f t="shared" si="364"/>
        <v>0</v>
      </c>
      <c r="CK296" s="371">
        <f t="shared" si="365"/>
        <v>0</v>
      </c>
      <c r="CL296" s="370">
        <f t="shared" si="366"/>
        <v>0</v>
      </c>
      <c r="CM296" s="371">
        <f t="shared" si="367"/>
        <v>0</v>
      </c>
      <c r="CN296" s="372">
        <f t="shared" si="368"/>
        <v>0</v>
      </c>
      <c r="CO296" s="371">
        <f t="shared" si="369"/>
        <v>0</v>
      </c>
      <c r="CP296" s="372">
        <f t="shared" si="370"/>
        <v>0</v>
      </c>
      <c r="CQ296" s="371">
        <f t="shared" si="371"/>
        <v>0</v>
      </c>
      <c r="CR296" s="372">
        <f t="shared" si="372"/>
        <v>0</v>
      </c>
      <c r="CS296" s="371">
        <f t="shared" si="373"/>
        <v>0</v>
      </c>
      <c r="CT296" s="372">
        <f t="shared" si="374"/>
        <v>49283.521008403361</v>
      </c>
      <c r="CU296" s="371">
        <f t="shared" si="375"/>
        <v>49354.252100840335</v>
      </c>
      <c r="CV296" s="372">
        <f t="shared" si="376"/>
        <v>0</v>
      </c>
      <c r="CW296" s="371">
        <f t="shared" si="377"/>
        <v>0</v>
      </c>
      <c r="CX296" s="372">
        <f t="shared" si="378"/>
        <v>49283.521008403361</v>
      </c>
      <c r="CY296" s="371">
        <f t="shared" si="379"/>
        <v>49354.252100840335</v>
      </c>
      <c r="CZ296" s="370">
        <f t="shared" si="380"/>
        <v>0</v>
      </c>
      <c r="DA296" s="371">
        <f t="shared" si="381"/>
        <v>0</v>
      </c>
      <c r="DB296" s="372">
        <f t="shared" si="382"/>
        <v>0</v>
      </c>
      <c r="DC296" s="371">
        <f t="shared" si="383"/>
        <v>0</v>
      </c>
      <c r="DD296" s="372">
        <f t="shared" si="384"/>
        <v>0</v>
      </c>
      <c r="DE296" s="371">
        <f t="shared" si="385"/>
        <v>0</v>
      </c>
      <c r="DF296" s="372">
        <f t="shared" si="386"/>
        <v>0</v>
      </c>
      <c r="DG296" s="371">
        <f t="shared" si="387"/>
        <v>0</v>
      </c>
      <c r="DH296" s="372">
        <f t="shared" si="388"/>
        <v>119</v>
      </c>
      <c r="DI296" s="371">
        <f t="shared" si="389"/>
        <v>119</v>
      </c>
      <c r="DJ296" s="372">
        <f t="shared" si="390"/>
        <v>0</v>
      </c>
      <c r="DK296" s="371">
        <f t="shared" si="391"/>
        <v>0</v>
      </c>
      <c r="DL296" s="372">
        <f t="shared" si="392"/>
        <v>119</v>
      </c>
      <c r="DM296" s="371">
        <f t="shared" si="393"/>
        <v>119</v>
      </c>
      <c r="DN296" s="370">
        <f t="shared" si="394"/>
        <v>0</v>
      </c>
      <c r="DO296" s="371">
        <f t="shared" si="395"/>
        <v>0</v>
      </c>
      <c r="DP296" s="372">
        <f t="shared" si="396"/>
        <v>0</v>
      </c>
      <c r="DQ296" s="371">
        <f t="shared" si="397"/>
        <v>0</v>
      </c>
      <c r="DR296" s="372">
        <f t="shared" si="398"/>
        <v>0</v>
      </c>
      <c r="DS296" s="371">
        <f t="shared" si="399"/>
        <v>0</v>
      </c>
      <c r="DT296" s="372">
        <f t="shared" si="400"/>
        <v>0</v>
      </c>
      <c r="DU296" s="371">
        <f t="shared" si="401"/>
        <v>0</v>
      </c>
      <c r="DV296" s="372">
        <f t="shared" si="402"/>
        <v>5864739</v>
      </c>
      <c r="DW296" s="371">
        <f t="shared" si="403"/>
        <v>5873156</v>
      </c>
      <c r="DX296" s="372">
        <f t="shared" si="404"/>
        <v>0</v>
      </c>
      <c r="DY296" s="371">
        <f t="shared" si="405"/>
        <v>0</v>
      </c>
      <c r="DZ296" s="372">
        <f t="shared" si="406"/>
        <v>5864739</v>
      </c>
      <c r="EA296" s="371">
        <f t="shared" si="407"/>
        <v>5873156</v>
      </c>
    </row>
    <row r="297" spans="1:131">
      <c r="A297" s="585" t="s">
        <v>20</v>
      </c>
      <c r="B297" s="588" t="s">
        <v>721</v>
      </c>
      <c r="C297" s="589"/>
      <c r="D297" s="580">
        <v>217989</v>
      </c>
      <c r="E297" s="581">
        <v>10</v>
      </c>
      <c r="F297" s="419"/>
      <c r="G297" s="420"/>
      <c r="H297" s="419"/>
      <c r="I297" s="420"/>
      <c r="J297" s="419"/>
      <c r="K297" s="420"/>
      <c r="L297" s="419"/>
      <c r="M297" s="420"/>
      <c r="N297" s="419"/>
      <c r="O297" s="420"/>
      <c r="P297" s="419"/>
      <c r="Q297" s="420"/>
      <c r="R297" s="419"/>
      <c r="S297" s="420"/>
      <c r="T297" s="419"/>
      <c r="U297" s="420"/>
      <c r="V297" s="419"/>
      <c r="W297" s="420"/>
      <c r="X297" s="419"/>
      <c r="Y297" s="420"/>
      <c r="Z297" s="419"/>
      <c r="AA297" s="420"/>
      <c r="AB297" s="419"/>
      <c r="AC297" s="420"/>
      <c r="AD297" s="419"/>
      <c r="AE297" s="420"/>
      <c r="AF297" s="419"/>
      <c r="AG297" s="420"/>
      <c r="AH297" s="419"/>
      <c r="AI297" s="420"/>
      <c r="AJ297" s="419"/>
      <c r="AK297" s="420"/>
      <c r="AL297" s="419">
        <v>37</v>
      </c>
      <c r="AM297" s="420">
        <v>31</v>
      </c>
      <c r="AN297" s="419"/>
      <c r="AO297" s="420"/>
      <c r="AP297" s="419"/>
      <c r="AQ297" s="420"/>
      <c r="AR297" s="419"/>
      <c r="AS297" s="420"/>
      <c r="AT297" s="419"/>
      <c r="AU297" s="420"/>
      <c r="AV297" s="419"/>
      <c r="AW297" s="420"/>
      <c r="AX297" s="419"/>
      <c r="AY297" s="420"/>
      <c r="AZ297" s="419"/>
      <c r="BA297" s="421"/>
      <c r="BB297" s="422"/>
      <c r="BC297" s="420"/>
      <c r="BD297" s="419"/>
      <c r="BE297" s="420"/>
      <c r="BF297" s="419"/>
      <c r="BG297" s="420"/>
      <c r="BH297" s="419"/>
      <c r="BI297" s="420"/>
      <c r="BJ297" s="419">
        <v>1517855</v>
      </c>
      <c r="BK297" s="420">
        <v>1656253</v>
      </c>
      <c r="BL297" s="419"/>
      <c r="BM297" s="423"/>
      <c r="BN297" s="370">
        <f t="shared" si="342"/>
        <v>0</v>
      </c>
      <c r="BO297" s="371">
        <f t="shared" si="343"/>
        <v>0</v>
      </c>
      <c r="BP297" s="372">
        <f t="shared" si="344"/>
        <v>0</v>
      </c>
      <c r="BQ297" s="371">
        <f t="shared" si="345"/>
        <v>0</v>
      </c>
      <c r="BR297" s="372">
        <f t="shared" si="346"/>
        <v>0</v>
      </c>
      <c r="BS297" s="371">
        <f t="shared" si="347"/>
        <v>0</v>
      </c>
      <c r="BT297" s="372">
        <f t="shared" si="348"/>
        <v>0</v>
      </c>
      <c r="BU297" s="371">
        <f t="shared" si="349"/>
        <v>0</v>
      </c>
      <c r="BV297" s="372">
        <f t="shared" si="350"/>
        <v>333</v>
      </c>
      <c r="BW297" s="371">
        <f t="shared" si="351"/>
        <v>279</v>
      </c>
      <c r="BX297" s="372">
        <f t="shared" si="352"/>
        <v>0</v>
      </c>
      <c r="BY297" s="371">
        <f t="shared" si="353"/>
        <v>0</v>
      </c>
      <c r="BZ297" s="370">
        <f t="shared" si="354"/>
        <v>0</v>
      </c>
      <c r="CA297" s="371">
        <f t="shared" si="355"/>
        <v>0</v>
      </c>
      <c r="CB297" s="372">
        <f t="shared" si="356"/>
        <v>0</v>
      </c>
      <c r="CC297" s="371">
        <f t="shared" si="357"/>
        <v>0</v>
      </c>
      <c r="CD297" s="372">
        <f t="shared" si="358"/>
        <v>0</v>
      </c>
      <c r="CE297" s="371">
        <f t="shared" si="359"/>
        <v>0</v>
      </c>
      <c r="CF297" s="372">
        <f t="shared" si="360"/>
        <v>0</v>
      </c>
      <c r="CG297" s="371">
        <f t="shared" si="361"/>
        <v>0</v>
      </c>
      <c r="CH297" s="372">
        <f t="shared" si="362"/>
        <v>4558.1231231231232</v>
      </c>
      <c r="CI297" s="371">
        <f t="shared" si="363"/>
        <v>5936.3906810035842</v>
      </c>
      <c r="CJ297" s="372">
        <f t="shared" si="364"/>
        <v>0</v>
      </c>
      <c r="CK297" s="371">
        <f t="shared" si="365"/>
        <v>0</v>
      </c>
      <c r="CL297" s="370">
        <f t="shared" si="366"/>
        <v>0</v>
      </c>
      <c r="CM297" s="371">
        <f t="shared" si="367"/>
        <v>0</v>
      </c>
      <c r="CN297" s="372">
        <f t="shared" si="368"/>
        <v>0</v>
      </c>
      <c r="CO297" s="371">
        <f t="shared" si="369"/>
        <v>0</v>
      </c>
      <c r="CP297" s="372">
        <f t="shared" si="370"/>
        <v>0</v>
      </c>
      <c r="CQ297" s="371">
        <f t="shared" si="371"/>
        <v>0</v>
      </c>
      <c r="CR297" s="372">
        <f t="shared" si="372"/>
        <v>0</v>
      </c>
      <c r="CS297" s="371">
        <f t="shared" si="373"/>
        <v>0</v>
      </c>
      <c r="CT297" s="372">
        <f t="shared" si="374"/>
        <v>41023.108108108107</v>
      </c>
      <c r="CU297" s="371">
        <f t="shared" si="375"/>
        <v>53427.516129032258</v>
      </c>
      <c r="CV297" s="372">
        <f t="shared" si="376"/>
        <v>0</v>
      </c>
      <c r="CW297" s="371">
        <f t="shared" si="377"/>
        <v>0</v>
      </c>
      <c r="CX297" s="372">
        <f t="shared" si="378"/>
        <v>41023.108108108107</v>
      </c>
      <c r="CY297" s="371">
        <f t="shared" si="379"/>
        <v>53427.516129032258</v>
      </c>
      <c r="CZ297" s="370">
        <f t="shared" si="380"/>
        <v>0</v>
      </c>
      <c r="DA297" s="371">
        <f t="shared" si="381"/>
        <v>0</v>
      </c>
      <c r="DB297" s="372">
        <f t="shared" si="382"/>
        <v>0</v>
      </c>
      <c r="DC297" s="371">
        <f t="shared" si="383"/>
        <v>0</v>
      </c>
      <c r="DD297" s="372">
        <f t="shared" si="384"/>
        <v>0</v>
      </c>
      <c r="DE297" s="371">
        <f t="shared" si="385"/>
        <v>0</v>
      </c>
      <c r="DF297" s="372">
        <f t="shared" si="386"/>
        <v>0</v>
      </c>
      <c r="DG297" s="371">
        <f t="shared" si="387"/>
        <v>0</v>
      </c>
      <c r="DH297" s="372">
        <f t="shared" si="388"/>
        <v>37</v>
      </c>
      <c r="DI297" s="371">
        <f t="shared" si="389"/>
        <v>31</v>
      </c>
      <c r="DJ297" s="372">
        <f t="shared" si="390"/>
        <v>0</v>
      </c>
      <c r="DK297" s="371">
        <f t="shared" si="391"/>
        <v>0</v>
      </c>
      <c r="DL297" s="372">
        <f t="shared" si="392"/>
        <v>37</v>
      </c>
      <c r="DM297" s="371">
        <f t="shared" si="393"/>
        <v>31</v>
      </c>
      <c r="DN297" s="370">
        <f t="shared" si="394"/>
        <v>0</v>
      </c>
      <c r="DO297" s="371">
        <f t="shared" si="395"/>
        <v>0</v>
      </c>
      <c r="DP297" s="372">
        <f t="shared" si="396"/>
        <v>0</v>
      </c>
      <c r="DQ297" s="371">
        <f t="shared" si="397"/>
        <v>0</v>
      </c>
      <c r="DR297" s="372">
        <f t="shared" si="398"/>
        <v>0</v>
      </c>
      <c r="DS297" s="371">
        <f t="shared" si="399"/>
        <v>0</v>
      </c>
      <c r="DT297" s="372">
        <f t="shared" si="400"/>
        <v>0</v>
      </c>
      <c r="DU297" s="371">
        <f t="shared" si="401"/>
        <v>0</v>
      </c>
      <c r="DV297" s="372">
        <f t="shared" si="402"/>
        <v>1517855</v>
      </c>
      <c r="DW297" s="371">
        <f t="shared" si="403"/>
        <v>1656253</v>
      </c>
      <c r="DX297" s="372">
        <f t="shared" si="404"/>
        <v>0</v>
      </c>
      <c r="DY297" s="371">
        <f t="shared" si="405"/>
        <v>0</v>
      </c>
      <c r="DZ297" s="372">
        <f t="shared" si="406"/>
        <v>1517855</v>
      </c>
      <c r="EA297" s="371">
        <f t="shared" si="407"/>
        <v>1656253</v>
      </c>
    </row>
    <row r="298" spans="1:131">
      <c r="A298" s="585" t="s">
        <v>20</v>
      </c>
      <c r="B298" s="588" t="s">
        <v>722</v>
      </c>
      <c r="C298" s="589"/>
      <c r="D298" s="580">
        <v>217837</v>
      </c>
      <c r="E298" s="581">
        <v>10</v>
      </c>
      <c r="F298" s="419"/>
      <c r="G298" s="420"/>
      <c r="H298" s="419"/>
      <c r="I298" s="420"/>
      <c r="J298" s="419"/>
      <c r="K298" s="420"/>
      <c r="L298" s="419"/>
      <c r="M298" s="420"/>
      <c r="N298" s="419"/>
      <c r="O298" s="420"/>
      <c r="P298" s="419"/>
      <c r="Q298" s="420"/>
      <c r="R298" s="419"/>
      <c r="S298" s="420"/>
      <c r="T298" s="419"/>
      <c r="U298" s="420"/>
      <c r="V298" s="419"/>
      <c r="W298" s="420"/>
      <c r="X298" s="419"/>
      <c r="Y298" s="420"/>
      <c r="Z298" s="419"/>
      <c r="AA298" s="420"/>
      <c r="AB298" s="419"/>
      <c r="AC298" s="420"/>
      <c r="AD298" s="419"/>
      <c r="AE298" s="420"/>
      <c r="AF298" s="419"/>
      <c r="AG298" s="420"/>
      <c r="AH298" s="419"/>
      <c r="AI298" s="420"/>
      <c r="AJ298" s="419"/>
      <c r="AK298" s="420"/>
      <c r="AL298" s="419">
        <v>31</v>
      </c>
      <c r="AM298" s="420">
        <v>28</v>
      </c>
      <c r="AN298" s="419"/>
      <c r="AO298" s="420"/>
      <c r="AP298" s="419"/>
      <c r="AQ298" s="420"/>
      <c r="AR298" s="419"/>
      <c r="AS298" s="420"/>
      <c r="AT298" s="419"/>
      <c r="AU298" s="420"/>
      <c r="AV298" s="419"/>
      <c r="AW298" s="420"/>
      <c r="AX298" s="419"/>
      <c r="AY298" s="420"/>
      <c r="AZ298" s="419"/>
      <c r="BA298" s="421"/>
      <c r="BB298" s="422"/>
      <c r="BC298" s="420"/>
      <c r="BD298" s="419"/>
      <c r="BE298" s="420"/>
      <c r="BF298" s="419"/>
      <c r="BG298" s="420"/>
      <c r="BH298" s="419"/>
      <c r="BI298" s="420"/>
      <c r="BJ298" s="419">
        <v>1086057</v>
      </c>
      <c r="BK298" s="420">
        <v>984640</v>
      </c>
      <c r="BL298" s="419"/>
      <c r="BM298" s="423"/>
      <c r="BN298" s="370">
        <f t="shared" si="342"/>
        <v>0</v>
      </c>
      <c r="BO298" s="371">
        <f t="shared" si="343"/>
        <v>0</v>
      </c>
      <c r="BP298" s="372">
        <f t="shared" si="344"/>
        <v>0</v>
      </c>
      <c r="BQ298" s="371">
        <f t="shared" si="345"/>
        <v>0</v>
      </c>
      <c r="BR298" s="372">
        <f t="shared" si="346"/>
        <v>0</v>
      </c>
      <c r="BS298" s="371">
        <f t="shared" si="347"/>
        <v>0</v>
      </c>
      <c r="BT298" s="372">
        <f t="shared" si="348"/>
        <v>0</v>
      </c>
      <c r="BU298" s="371">
        <f t="shared" si="349"/>
        <v>0</v>
      </c>
      <c r="BV298" s="372">
        <f t="shared" si="350"/>
        <v>279</v>
      </c>
      <c r="BW298" s="371">
        <f t="shared" si="351"/>
        <v>252</v>
      </c>
      <c r="BX298" s="372">
        <f t="shared" si="352"/>
        <v>0</v>
      </c>
      <c r="BY298" s="371">
        <f t="shared" si="353"/>
        <v>0</v>
      </c>
      <c r="BZ298" s="370">
        <f t="shared" si="354"/>
        <v>0</v>
      </c>
      <c r="CA298" s="371">
        <f t="shared" si="355"/>
        <v>0</v>
      </c>
      <c r="CB298" s="372">
        <f t="shared" si="356"/>
        <v>0</v>
      </c>
      <c r="CC298" s="371">
        <f t="shared" si="357"/>
        <v>0</v>
      </c>
      <c r="CD298" s="372">
        <f t="shared" si="358"/>
        <v>0</v>
      </c>
      <c r="CE298" s="371">
        <f t="shared" si="359"/>
        <v>0</v>
      </c>
      <c r="CF298" s="372">
        <f t="shared" si="360"/>
        <v>0</v>
      </c>
      <c r="CG298" s="371">
        <f t="shared" si="361"/>
        <v>0</v>
      </c>
      <c r="CH298" s="372">
        <f t="shared" si="362"/>
        <v>3892.6774193548385</v>
      </c>
      <c r="CI298" s="371">
        <f t="shared" si="363"/>
        <v>3907.3015873015875</v>
      </c>
      <c r="CJ298" s="372">
        <f t="shared" si="364"/>
        <v>0</v>
      </c>
      <c r="CK298" s="371">
        <f t="shared" si="365"/>
        <v>0</v>
      </c>
      <c r="CL298" s="370">
        <f t="shared" si="366"/>
        <v>0</v>
      </c>
      <c r="CM298" s="371">
        <f t="shared" si="367"/>
        <v>0</v>
      </c>
      <c r="CN298" s="372">
        <f t="shared" si="368"/>
        <v>0</v>
      </c>
      <c r="CO298" s="371">
        <f t="shared" si="369"/>
        <v>0</v>
      </c>
      <c r="CP298" s="372">
        <f t="shared" si="370"/>
        <v>0</v>
      </c>
      <c r="CQ298" s="371">
        <f t="shared" si="371"/>
        <v>0</v>
      </c>
      <c r="CR298" s="372">
        <f t="shared" si="372"/>
        <v>0</v>
      </c>
      <c r="CS298" s="371">
        <f t="shared" si="373"/>
        <v>0</v>
      </c>
      <c r="CT298" s="372">
        <f t="shared" si="374"/>
        <v>35034.096774193546</v>
      </c>
      <c r="CU298" s="371">
        <f t="shared" si="375"/>
        <v>35165.71428571429</v>
      </c>
      <c r="CV298" s="372">
        <f t="shared" si="376"/>
        <v>0</v>
      </c>
      <c r="CW298" s="371">
        <f t="shared" si="377"/>
        <v>0</v>
      </c>
      <c r="CX298" s="372">
        <f t="shared" si="378"/>
        <v>35034.096774193546</v>
      </c>
      <c r="CY298" s="371">
        <f t="shared" si="379"/>
        <v>35165.71428571429</v>
      </c>
      <c r="CZ298" s="370">
        <f t="shared" si="380"/>
        <v>0</v>
      </c>
      <c r="DA298" s="371">
        <f t="shared" si="381"/>
        <v>0</v>
      </c>
      <c r="DB298" s="372">
        <f t="shared" si="382"/>
        <v>0</v>
      </c>
      <c r="DC298" s="371">
        <f t="shared" si="383"/>
        <v>0</v>
      </c>
      <c r="DD298" s="372">
        <f t="shared" si="384"/>
        <v>0</v>
      </c>
      <c r="DE298" s="371">
        <f t="shared" si="385"/>
        <v>0</v>
      </c>
      <c r="DF298" s="372">
        <f t="shared" si="386"/>
        <v>0</v>
      </c>
      <c r="DG298" s="371">
        <f t="shared" si="387"/>
        <v>0</v>
      </c>
      <c r="DH298" s="372">
        <f t="shared" si="388"/>
        <v>31</v>
      </c>
      <c r="DI298" s="371">
        <f t="shared" si="389"/>
        <v>28</v>
      </c>
      <c r="DJ298" s="372">
        <f t="shared" si="390"/>
        <v>0</v>
      </c>
      <c r="DK298" s="371">
        <f t="shared" si="391"/>
        <v>0</v>
      </c>
      <c r="DL298" s="372">
        <f t="shared" si="392"/>
        <v>31</v>
      </c>
      <c r="DM298" s="371">
        <f t="shared" si="393"/>
        <v>28</v>
      </c>
      <c r="DN298" s="370">
        <f t="shared" si="394"/>
        <v>0</v>
      </c>
      <c r="DO298" s="371">
        <f t="shared" si="395"/>
        <v>0</v>
      </c>
      <c r="DP298" s="372">
        <f t="shared" si="396"/>
        <v>0</v>
      </c>
      <c r="DQ298" s="371">
        <f t="shared" si="397"/>
        <v>0</v>
      </c>
      <c r="DR298" s="372">
        <f t="shared" si="398"/>
        <v>0</v>
      </c>
      <c r="DS298" s="371">
        <f t="shared" si="399"/>
        <v>0</v>
      </c>
      <c r="DT298" s="372">
        <f t="shared" si="400"/>
        <v>0</v>
      </c>
      <c r="DU298" s="371">
        <f t="shared" si="401"/>
        <v>0</v>
      </c>
      <c r="DV298" s="372">
        <f t="shared" si="402"/>
        <v>1086057</v>
      </c>
      <c r="DW298" s="371">
        <f t="shared" si="403"/>
        <v>984640.00000000012</v>
      </c>
      <c r="DX298" s="372">
        <f t="shared" si="404"/>
        <v>0</v>
      </c>
      <c r="DY298" s="371">
        <f t="shared" si="405"/>
        <v>0</v>
      </c>
      <c r="DZ298" s="372">
        <f t="shared" si="406"/>
        <v>1086057</v>
      </c>
      <c r="EA298" s="371">
        <f t="shared" si="407"/>
        <v>984640.00000000012</v>
      </c>
    </row>
    <row r="299" spans="1:131">
      <c r="A299" s="585" t="s">
        <v>20</v>
      </c>
      <c r="B299" s="588" t="s">
        <v>723</v>
      </c>
      <c r="C299" s="589"/>
      <c r="D299" s="580">
        <v>217712</v>
      </c>
      <c r="E299" s="581">
        <v>10</v>
      </c>
      <c r="F299" s="419"/>
      <c r="G299" s="420"/>
      <c r="H299" s="419"/>
      <c r="I299" s="420"/>
      <c r="J299" s="419"/>
      <c r="K299" s="420"/>
      <c r="L299" s="419"/>
      <c r="M299" s="420"/>
      <c r="N299" s="419"/>
      <c r="O299" s="420"/>
      <c r="P299" s="419"/>
      <c r="Q299" s="420"/>
      <c r="R299" s="419"/>
      <c r="S299" s="420"/>
      <c r="T299" s="419"/>
      <c r="U299" s="420"/>
      <c r="V299" s="419"/>
      <c r="W299" s="420"/>
      <c r="X299" s="419"/>
      <c r="Y299" s="420"/>
      <c r="Z299" s="419"/>
      <c r="AA299" s="420"/>
      <c r="AB299" s="419"/>
      <c r="AC299" s="420"/>
      <c r="AD299" s="419"/>
      <c r="AE299" s="420"/>
      <c r="AF299" s="419"/>
      <c r="AG299" s="420"/>
      <c r="AH299" s="419"/>
      <c r="AI299" s="420"/>
      <c r="AJ299" s="419"/>
      <c r="AK299" s="420"/>
      <c r="AL299" s="419">
        <v>46</v>
      </c>
      <c r="AM299" s="420">
        <v>44</v>
      </c>
      <c r="AN299" s="419"/>
      <c r="AO299" s="420"/>
      <c r="AP299" s="419"/>
      <c r="AQ299" s="420"/>
      <c r="AR299" s="419"/>
      <c r="AS299" s="420"/>
      <c r="AT299" s="419"/>
      <c r="AU299" s="420"/>
      <c r="AV299" s="419"/>
      <c r="AW299" s="420"/>
      <c r="AX299" s="419"/>
      <c r="AY299" s="420"/>
      <c r="AZ299" s="419"/>
      <c r="BA299" s="421"/>
      <c r="BB299" s="422"/>
      <c r="BC299" s="420"/>
      <c r="BD299" s="419"/>
      <c r="BE299" s="420"/>
      <c r="BF299" s="419"/>
      <c r="BG299" s="420"/>
      <c r="BH299" s="419"/>
      <c r="BI299" s="420"/>
      <c r="BJ299" s="419">
        <v>2280074</v>
      </c>
      <c r="BK299" s="420">
        <v>2145612</v>
      </c>
      <c r="BL299" s="419"/>
      <c r="BM299" s="423"/>
      <c r="BN299" s="370">
        <f t="shared" si="342"/>
        <v>0</v>
      </c>
      <c r="BO299" s="371">
        <f t="shared" si="343"/>
        <v>0</v>
      </c>
      <c r="BP299" s="372">
        <f t="shared" si="344"/>
        <v>0</v>
      </c>
      <c r="BQ299" s="371">
        <f t="shared" si="345"/>
        <v>0</v>
      </c>
      <c r="BR299" s="372">
        <f t="shared" si="346"/>
        <v>0</v>
      </c>
      <c r="BS299" s="371">
        <f t="shared" si="347"/>
        <v>0</v>
      </c>
      <c r="BT299" s="372">
        <f t="shared" si="348"/>
        <v>0</v>
      </c>
      <c r="BU299" s="371">
        <f t="shared" si="349"/>
        <v>0</v>
      </c>
      <c r="BV299" s="372">
        <f t="shared" si="350"/>
        <v>414</v>
      </c>
      <c r="BW299" s="371">
        <f t="shared" si="351"/>
        <v>396</v>
      </c>
      <c r="BX299" s="372">
        <f t="shared" si="352"/>
        <v>0</v>
      </c>
      <c r="BY299" s="371">
        <f t="shared" si="353"/>
        <v>0</v>
      </c>
      <c r="BZ299" s="370">
        <f t="shared" si="354"/>
        <v>0</v>
      </c>
      <c r="CA299" s="371">
        <f t="shared" si="355"/>
        <v>0</v>
      </c>
      <c r="CB299" s="372">
        <f t="shared" si="356"/>
        <v>0</v>
      </c>
      <c r="CC299" s="371">
        <f t="shared" si="357"/>
        <v>0</v>
      </c>
      <c r="CD299" s="372">
        <f t="shared" si="358"/>
        <v>0</v>
      </c>
      <c r="CE299" s="371">
        <f t="shared" si="359"/>
        <v>0</v>
      </c>
      <c r="CF299" s="372">
        <f t="shared" si="360"/>
        <v>0</v>
      </c>
      <c r="CG299" s="371">
        <f t="shared" si="361"/>
        <v>0</v>
      </c>
      <c r="CH299" s="372">
        <f t="shared" si="362"/>
        <v>5507.4251207729467</v>
      </c>
      <c r="CI299" s="371">
        <f t="shared" si="363"/>
        <v>5418.212121212121</v>
      </c>
      <c r="CJ299" s="372">
        <f t="shared" si="364"/>
        <v>0</v>
      </c>
      <c r="CK299" s="371">
        <f t="shared" si="365"/>
        <v>0</v>
      </c>
      <c r="CL299" s="370">
        <f t="shared" si="366"/>
        <v>0</v>
      </c>
      <c r="CM299" s="371">
        <f t="shared" si="367"/>
        <v>0</v>
      </c>
      <c r="CN299" s="372">
        <f t="shared" si="368"/>
        <v>0</v>
      </c>
      <c r="CO299" s="371">
        <f t="shared" si="369"/>
        <v>0</v>
      </c>
      <c r="CP299" s="372">
        <f t="shared" si="370"/>
        <v>0</v>
      </c>
      <c r="CQ299" s="371">
        <f t="shared" si="371"/>
        <v>0</v>
      </c>
      <c r="CR299" s="372">
        <f t="shared" si="372"/>
        <v>0</v>
      </c>
      <c r="CS299" s="371">
        <f t="shared" si="373"/>
        <v>0</v>
      </c>
      <c r="CT299" s="372">
        <f t="shared" si="374"/>
        <v>49566.82608695652</v>
      </c>
      <c r="CU299" s="371">
        <f t="shared" si="375"/>
        <v>48763.909090909088</v>
      </c>
      <c r="CV299" s="372">
        <f t="shared" si="376"/>
        <v>0</v>
      </c>
      <c r="CW299" s="371">
        <f t="shared" si="377"/>
        <v>0</v>
      </c>
      <c r="CX299" s="372">
        <f t="shared" si="378"/>
        <v>49566.82608695652</v>
      </c>
      <c r="CY299" s="371">
        <f t="shared" si="379"/>
        <v>48763.909090909088</v>
      </c>
      <c r="CZ299" s="370">
        <f t="shared" si="380"/>
        <v>0</v>
      </c>
      <c r="DA299" s="371">
        <f t="shared" si="381"/>
        <v>0</v>
      </c>
      <c r="DB299" s="372">
        <f t="shared" si="382"/>
        <v>0</v>
      </c>
      <c r="DC299" s="371">
        <f t="shared" si="383"/>
        <v>0</v>
      </c>
      <c r="DD299" s="372">
        <f t="shared" si="384"/>
        <v>0</v>
      </c>
      <c r="DE299" s="371">
        <f t="shared" si="385"/>
        <v>0</v>
      </c>
      <c r="DF299" s="372">
        <f t="shared" si="386"/>
        <v>0</v>
      </c>
      <c r="DG299" s="371">
        <f t="shared" si="387"/>
        <v>0</v>
      </c>
      <c r="DH299" s="372">
        <f t="shared" si="388"/>
        <v>46</v>
      </c>
      <c r="DI299" s="371">
        <f t="shared" si="389"/>
        <v>44</v>
      </c>
      <c r="DJ299" s="372">
        <f t="shared" si="390"/>
        <v>0</v>
      </c>
      <c r="DK299" s="371">
        <f t="shared" si="391"/>
        <v>0</v>
      </c>
      <c r="DL299" s="372">
        <f t="shared" si="392"/>
        <v>46</v>
      </c>
      <c r="DM299" s="371">
        <f t="shared" si="393"/>
        <v>44</v>
      </c>
      <c r="DN299" s="370">
        <f t="shared" si="394"/>
        <v>0</v>
      </c>
      <c r="DO299" s="371">
        <f t="shared" si="395"/>
        <v>0</v>
      </c>
      <c r="DP299" s="372">
        <f t="shared" si="396"/>
        <v>0</v>
      </c>
      <c r="DQ299" s="371">
        <f t="shared" si="397"/>
        <v>0</v>
      </c>
      <c r="DR299" s="372">
        <f t="shared" si="398"/>
        <v>0</v>
      </c>
      <c r="DS299" s="371">
        <f t="shared" si="399"/>
        <v>0</v>
      </c>
      <c r="DT299" s="372">
        <f t="shared" si="400"/>
        <v>0</v>
      </c>
      <c r="DU299" s="371">
        <f t="shared" si="401"/>
        <v>0</v>
      </c>
      <c r="DV299" s="372">
        <f t="shared" si="402"/>
        <v>2280074</v>
      </c>
      <c r="DW299" s="371">
        <f t="shared" si="403"/>
        <v>2145612</v>
      </c>
      <c r="DX299" s="372">
        <f t="shared" si="404"/>
        <v>0</v>
      </c>
      <c r="DY299" s="371">
        <f t="shared" si="405"/>
        <v>0</v>
      </c>
      <c r="DZ299" s="372">
        <f t="shared" si="406"/>
        <v>2280074</v>
      </c>
      <c r="EA299" s="371">
        <f t="shared" si="407"/>
        <v>2145612</v>
      </c>
    </row>
    <row r="300" spans="1:131">
      <c r="A300" s="585" t="s">
        <v>20</v>
      </c>
      <c r="B300" s="588" t="s">
        <v>724</v>
      </c>
      <c r="C300" s="589"/>
      <c r="D300" s="580">
        <v>218672</v>
      </c>
      <c r="E300" s="581">
        <v>10</v>
      </c>
      <c r="F300" s="419">
        <v>2</v>
      </c>
      <c r="G300" s="420">
        <v>2</v>
      </c>
      <c r="H300" s="419"/>
      <c r="I300" s="420"/>
      <c r="J300" s="419"/>
      <c r="K300" s="420"/>
      <c r="L300" s="419"/>
      <c r="M300" s="420"/>
      <c r="N300" s="419">
        <v>14</v>
      </c>
      <c r="O300" s="420">
        <v>16</v>
      </c>
      <c r="P300" s="419"/>
      <c r="Q300" s="420"/>
      <c r="R300" s="419"/>
      <c r="S300" s="420"/>
      <c r="T300" s="419"/>
      <c r="U300" s="420"/>
      <c r="V300" s="419">
        <v>8</v>
      </c>
      <c r="W300" s="420">
        <v>7</v>
      </c>
      <c r="X300" s="419"/>
      <c r="Y300" s="420"/>
      <c r="Z300" s="419"/>
      <c r="AA300" s="420"/>
      <c r="AB300" s="419"/>
      <c r="AC300" s="420"/>
      <c r="AD300" s="419">
        <v>10</v>
      </c>
      <c r="AE300" s="420">
        <v>17</v>
      </c>
      <c r="AF300" s="419"/>
      <c r="AG300" s="420"/>
      <c r="AH300" s="419">
        <v>1</v>
      </c>
      <c r="AI300" s="420">
        <v>2</v>
      </c>
      <c r="AJ300" s="419">
        <v>11</v>
      </c>
      <c r="AK300" s="420">
        <v>2</v>
      </c>
      <c r="AL300" s="419"/>
      <c r="AM300" s="420"/>
      <c r="AN300" s="419"/>
      <c r="AO300" s="420"/>
      <c r="AP300" s="419"/>
      <c r="AQ300" s="420"/>
      <c r="AR300" s="419"/>
      <c r="AS300" s="420"/>
      <c r="AT300" s="419"/>
      <c r="AU300" s="420"/>
      <c r="AV300" s="419"/>
      <c r="AW300" s="420"/>
      <c r="AX300" s="419"/>
      <c r="AY300" s="420"/>
      <c r="AZ300" s="419"/>
      <c r="BA300" s="421"/>
      <c r="BB300" s="422">
        <v>125983</v>
      </c>
      <c r="BC300" s="420">
        <v>125983</v>
      </c>
      <c r="BD300" s="419">
        <v>771785</v>
      </c>
      <c r="BE300" s="420">
        <v>916692</v>
      </c>
      <c r="BF300" s="419">
        <v>375907</v>
      </c>
      <c r="BG300" s="420">
        <v>328185</v>
      </c>
      <c r="BH300" s="419">
        <v>1110191</v>
      </c>
      <c r="BI300" s="420">
        <v>1107040</v>
      </c>
      <c r="BJ300" s="419"/>
      <c r="BK300" s="420"/>
      <c r="BL300" s="419"/>
      <c r="BM300" s="423"/>
      <c r="BN300" s="370">
        <f t="shared" si="342"/>
        <v>18</v>
      </c>
      <c r="BO300" s="371">
        <f t="shared" si="343"/>
        <v>18</v>
      </c>
      <c r="BP300" s="372">
        <f t="shared" si="344"/>
        <v>126</v>
      </c>
      <c r="BQ300" s="371">
        <f t="shared" si="345"/>
        <v>144</v>
      </c>
      <c r="BR300" s="372">
        <f t="shared" si="346"/>
        <v>72</v>
      </c>
      <c r="BS300" s="371">
        <f t="shared" si="347"/>
        <v>63</v>
      </c>
      <c r="BT300" s="372">
        <f t="shared" si="348"/>
        <v>233</v>
      </c>
      <c r="BU300" s="371">
        <f t="shared" si="349"/>
        <v>199</v>
      </c>
      <c r="BV300" s="372">
        <f t="shared" si="350"/>
        <v>0</v>
      </c>
      <c r="BW300" s="371">
        <f t="shared" si="351"/>
        <v>0</v>
      </c>
      <c r="BX300" s="372">
        <f t="shared" si="352"/>
        <v>0</v>
      </c>
      <c r="BY300" s="371">
        <f t="shared" si="353"/>
        <v>0</v>
      </c>
      <c r="BZ300" s="370">
        <f t="shared" si="354"/>
        <v>6999.0555555555557</v>
      </c>
      <c r="CA300" s="371">
        <f t="shared" si="355"/>
        <v>6999.0555555555557</v>
      </c>
      <c r="CB300" s="372">
        <f t="shared" si="356"/>
        <v>6125.2777777777774</v>
      </c>
      <c r="CC300" s="371">
        <f t="shared" si="357"/>
        <v>6365.916666666667</v>
      </c>
      <c r="CD300" s="372">
        <f t="shared" si="358"/>
        <v>5220.9305555555557</v>
      </c>
      <c r="CE300" s="371">
        <f t="shared" si="359"/>
        <v>5209.2857142857147</v>
      </c>
      <c r="CF300" s="372">
        <f t="shared" si="360"/>
        <v>4764.7682403433473</v>
      </c>
      <c r="CG300" s="371">
        <f t="shared" si="361"/>
        <v>5563.0150753768849</v>
      </c>
      <c r="CH300" s="372">
        <f t="shared" si="362"/>
        <v>0</v>
      </c>
      <c r="CI300" s="371">
        <f t="shared" si="363"/>
        <v>0</v>
      </c>
      <c r="CJ300" s="372">
        <f t="shared" si="364"/>
        <v>0</v>
      </c>
      <c r="CK300" s="371">
        <f t="shared" si="365"/>
        <v>0</v>
      </c>
      <c r="CL300" s="370">
        <f t="shared" si="366"/>
        <v>62991.5</v>
      </c>
      <c r="CM300" s="371">
        <f t="shared" si="367"/>
        <v>62991.5</v>
      </c>
      <c r="CN300" s="372">
        <f t="shared" si="368"/>
        <v>55127.5</v>
      </c>
      <c r="CO300" s="371">
        <f t="shared" si="369"/>
        <v>57293.25</v>
      </c>
      <c r="CP300" s="372">
        <f t="shared" si="370"/>
        <v>46988.375</v>
      </c>
      <c r="CQ300" s="371">
        <f t="shared" si="371"/>
        <v>46883.571428571435</v>
      </c>
      <c r="CR300" s="372">
        <f t="shared" si="372"/>
        <v>42882.914163090129</v>
      </c>
      <c r="CS300" s="371">
        <f t="shared" si="373"/>
        <v>50067.135678391962</v>
      </c>
      <c r="CT300" s="372">
        <f t="shared" si="374"/>
        <v>0</v>
      </c>
      <c r="CU300" s="371">
        <f t="shared" si="375"/>
        <v>0</v>
      </c>
      <c r="CV300" s="372">
        <f t="shared" si="376"/>
        <v>0</v>
      </c>
      <c r="CW300" s="371">
        <f t="shared" si="377"/>
        <v>0</v>
      </c>
      <c r="CX300" s="372">
        <f t="shared" si="378"/>
        <v>48197.806773651799</v>
      </c>
      <c r="CY300" s="371">
        <f t="shared" si="379"/>
        <v>52658.040201005017</v>
      </c>
      <c r="CZ300" s="370">
        <f t="shared" si="380"/>
        <v>2</v>
      </c>
      <c r="DA300" s="371">
        <f t="shared" si="381"/>
        <v>2</v>
      </c>
      <c r="DB300" s="372">
        <f t="shared" si="382"/>
        <v>14</v>
      </c>
      <c r="DC300" s="371">
        <f t="shared" si="383"/>
        <v>16</v>
      </c>
      <c r="DD300" s="372">
        <f t="shared" si="384"/>
        <v>8</v>
      </c>
      <c r="DE300" s="371">
        <f t="shared" si="385"/>
        <v>7</v>
      </c>
      <c r="DF300" s="372">
        <f t="shared" si="386"/>
        <v>22</v>
      </c>
      <c r="DG300" s="371">
        <f t="shared" si="387"/>
        <v>21</v>
      </c>
      <c r="DH300" s="372">
        <f t="shared" si="388"/>
        <v>0</v>
      </c>
      <c r="DI300" s="371">
        <f t="shared" si="389"/>
        <v>0</v>
      </c>
      <c r="DJ300" s="372">
        <f t="shared" si="390"/>
        <v>0</v>
      </c>
      <c r="DK300" s="371">
        <f t="shared" si="391"/>
        <v>0</v>
      </c>
      <c r="DL300" s="372">
        <f t="shared" si="392"/>
        <v>46</v>
      </c>
      <c r="DM300" s="371">
        <f t="shared" si="393"/>
        <v>46</v>
      </c>
      <c r="DN300" s="370">
        <f t="shared" si="394"/>
        <v>125983</v>
      </c>
      <c r="DO300" s="371">
        <f t="shared" si="395"/>
        <v>125983</v>
      </c>
      <c r="DP300" s="372">
        <f t="shared" si="396"/>
        <v>771785</v>
      </c>
      <c r="DQ300" s="371">
        <f t="shared" si="397"/>
        <v>916692</v>
      </c>
      <c r="DR300" s="372">
        <f t="shared" si="398"/>
        <v>375907</v>
      </c>
      <c r="DS300" s="371">
        <f t="shared" si="399"/>
        <v>328185.00000000006</v>
      </c>
      <c r="DT300" s="372">
        <f t="shared" si="400"/>
        <v>943424.11158798286</v>
      </c>
      <c r="DU300" s="371">
        <f t="shared" si="401"/>
        <v>1051409.8492462311</v>
      </c>
      <c r="DV300" s="372">
        <f t="shared" si="402"/>
        <v>0</v>
      </c>
      <c r="DW300" s="371">
        <f t="shared" si="403"/>
        <v>0</v>
      </c>
      <c r="DX300" s="372">
        <f t="shared" si="404"/>
        <v>0</v>
      </c>
      <c r="DY300" s="371">
        <f t="shared" si="405"/>
        <v>0</v>
      </c>
      <c r="DZ300" s="372">
        <f t="shared" si="406"/>
        <v>2217099.1115879826</v>
      </c>
      <c r="EA300" s="371">
        <f t="shared" si="407"/>
        <v>2422269.8492462309</v>
      </c>
    </row>
    <row r="301" spans="1:131">
      <c r="A301" s="585" t="s">
        <v>20</v>
      </c>
      <c r="B301" s="588" t="s">
        <v>725</v>
      </c>
      <c r="C301" s="589"/>
      <c r="D301" s="580">
        <v>218681</v>
      </c>
      <c r="E301" s="581">
        <v>10</v>
      </c>
      <c r="F301" s="419">
        <v>1</v>
      </c>
      <c r="G301" s="420">
        <v>1</v>
      </c>
      <c r="H301" s="419"/>
      <c r="I301" s="420"/>
      <c r="J301" s="419"/>
      <c r="K301" s="420"/>
      <c r="L301" s="419"/>
      <c r="M301" s="420"/>
      <c r="N301" s="419">
        <v>6</v>
      </c>
      <c r="O301" s="420">
        <v>7</v>
      </c>
      <c r="P301" s="419"/>
      <c r="Q301" s="420"/>
      <c r="R301" s="419"/>
      <c r="S301" s="420"/>
      <c r="T301" s="419"/>
      <c r="U301" s="420"/>
      <c r="V301" s="419">
        <v>8</v>
      </c>
      <c r="W301" s="420">
        <v>6</v>
      </c>
      <c r="X301" s="419"/>
      <c r="Y301" s="420"/>
      <c r="Z301" s="419"/>
      <c r="AA301" s="420"/>
      <c r="AB301" s="419"/>
      <c r="AC301" s="420"/>
      <c r="AD301" s="419">
        <v>4</v>
      </c>
      <c r="AE301" s="420">
        <v>5</v>
      </c>
      <c r="AF301" s="419"/>
      <c r="AG301" s="420"/>
      <c r="AH301" s="419"/>
      <c r="AI301" s="420"/>
      <c r="AJ301" s="419">
        <v>1</v>
      </c>
      <c r="AK301" s="420">
        <v>1</v>
      </c>
      <c r="AL301" s="419"/>
      <c r="AM301" s="420"/>
      <c r="AN301" s="419"/>
      <c r="AO301" s="420"/>
      <c r="AP301" s="419"/>
      <c r="AQ301" s="420"/>
      <c r="AR301" s="419"/>
      <c r="AS301" s="420"/>
      <c r="AT301" s="419"/>
      <c r="AU301" s="420"/>
      <c r="AV301" s="419"/>
      <c r="AW301" s="420"/>
      <c r="AX301" s="419"/>
      <c r="AY301" s="420"/>
      <c r="AZ301" s="419"/>
      <c r="BA301" s="421"/>
      <c r="BB301" s="422">
        <v>60152</v>
      </c>
      <c r="BC301" s="420">
        <v>60152</v>
      </c>
      <c r="BD301" s="419">
        <v>322079</v>
      </c>
      <c r="BE301" s="420">
        <v>378507</v>
      </c>
      <c r="BF301" s="419">
        <v>391870</v>
      </c>
      <c r="BG301" s="420">
        <v>276942</v>
      </c>
      <c r="BH301" s="419">
        <v>212070</v>
      </c>
      <c r="BI301" s="420">
        <v>250750</v>
      </c>
      <c r="BJ301" s="419"/>
      <c r="BK301" s="420"/>
      <c r="BL301" s="419"/>
      <c r="BM301" s="423"/>
      <c r="BN301" s="370">
        <f t="shared" si="342"/>
        <v>9</v>
      </c>
      <c r="BO301" s="371">
        <f t="shared" si="343"/>
        <v>9</v>
      </c>
      <c r="BP301" s="372">
        <f t="shared" si="344"/>
        <v>54</v>
      </c>
      <c r="BQ301" s="371">
        <f t="shared" si="345"/>
        <v>63</v>
      </c>
      <c r="BR301" s="372">
        <f t="shared" si="346"/>
        <v>72</v>
      </c>
      <c r="BS301" s="371">
        <f t="shared" si="347"/>
        <v>54</v>
      </c>
      <c r="BT301" s="372">
        <f t="shared" si="348"/>
        <v>48</v>
      </c>
      <c r="BU301" s="371">
        <f t="shared" si="349"/>
        <v>57</v>
      </c>
      <c r="BV301" s="372">
        <f t="shared" si="350"/>
        <v>0</v>
      </c>
      <c r="BW301" s="371">
        <f t="shared" si="351"/>
        <v>0</v>
      </c>
      <c r="BX301" s="372">
        <f t="shared" si="352"/>
        <v>0</v>
      </c>
      <c r="BY301" s="371">
        <f t="shared" si="353"/>
        <v>0</v>
      </c>
      <c r="BZ301" s="370">
        <f t="shared" si="354"/>
        <v>6683.5555555555557</v>
      </c>
      <c r="CA301" s="371">
        <f t="shared" si="355"/>
        <v>6683.5555555555557</v>
      </c>
      <c r="CB301" s="372">
        <f t="shared" si="356"/>
        <v>5964.4259259259261</v>
      </c>
      <c r="CC301" s="371">
        <f t="shared" si="357"/>
        <v>6008.0476190476193</v>
      </c>
      <c r="CD301" s="372">
        <f t="shared" si="358"/>
        <v>5442.6388888888887</v>
      </c>
      <c r="CE301" s="371">
        <f t="shared" si="359"/>
        <v>5128.5555555555557</v>
      </c>
      <c r="CF301" s="372">
        <f t="shared" si="360"/>
        <v>4418.125</v>
      </c>
      <c r="CG301" s="371">
        <f t="shared" si="361"/>
        <v>4399.1228070175439</v>
      </c>
      <c r="CH301" s="372">
        <f t="shared" si="362"/>
        <v>0</v>
      </c>
      <c r="CI301" s="371">
        <f t="shared" si="363"/>
        <v>0</v>
      </c>
      <c r="CJ301" s="372">
        <f t="shared" si="364"/>
        <v>0</v>
      </c>
      <c r="CK301" s="371">
        <f t="shared" si="365"/>
        <v>0</v>
      </c>
      <c r="CL301" s="370">
        <f t="shared" si="366"/>
        <v>60152</v>
      </c>
      <c r="CM301" s="371">
        <f t="shared" si="367"/>
        <v>60152</v>
      </c>
      <c r="CN301" s="372">
        <f t="shared" si="368"/>
        <v>53679.833333333336</v>
      </c>
      <c r="CO301" s="371">
        <f t="shared" si="369"/>
        <v>54072.428571428572</v>
      </c>
      <c r="CP301" s="372">
        <f t="shared" si="370"/>
        <v>48983.75</v>
      </c>
      <c r="CQ301" s="371">
        <f t="shared" si="371"/>
        <v>46157</v>
      </c>
      <c r="CR301" s="372">
        <f t="shared" si="372"/>
        <v>39763.125</v>
      </c>
      <c r="CS301" s="371">
        <f t="shared" si="373"/>
        <v>39592.105263157893</v>
      </c>
      <c r="CT301" s="372">
        <f t="shared" si="374"/>
        <v>0</v>
      </c>
      <c r="CU301" s="371">
        <f t="shared" si="375"/>
        <v>0</v>
      </c>
      <c r="CV301" s="372">
        <f t="shared" si="376"/>
        <v>0</v>
      </c>
      <c r="CW301" s="371">
        <f t="shared" si="377"/>
        <v>0</v>
      </c>
      <c r="CX301" s="372">
        <f t="shared" si="378"/>
        <v>48645.831250000003</v>
      </c>
      <c r="CY301" s="371">
        <f t="shared" si="379"/>
        <v>47657.681578947369</v>
      </c>
      <c r="CZ301" s="370">
        <f t="shared" si="380"/>
        <v>1</v>
      </c>
      <c r="DA301" s="371">
        <f t="shared" si="381"/>
        <v>1</v>
      </c>
      <c r="DB301" s="372">
        <f t="shared" si="382"/>
        <v>6</v>
      </c>
      <c r="DC301" s="371">
        <f t="shared" si="383"/>
        <v>7</v>
      </c>
      <c r="DD301" s="372">
        <f t="shared" si="384"/>
        <v>8</v>
      </c>
      <c r="DE301" s="371">
        <f t="shared" si="385"/>
        <v>6</v>
      </c>
      <c r="DF301" s="372">
        <f t="shared" si="386"/>
        <v>5</v>
      </c>
      <c r="DG301" s="371">
        <f t="shared" si="387"/>
        <v>6</v>
      </c>
      <c r="DH301" s="372">
        <f t="shared" si="388"/>
        <v>0</v>
      </c>
      <c r="DI301" s="371">
        <f t="shared" si="389"/>
        <v>0</v>
      </c>
      <c r="DJ301" s="372">
        <f t="shared" si="390"/>
        <v>0</v>
      </c>
      <c r="DK301" s="371">
        <f t="shared" si="391"/>
        <v>0</v>
      </c>
      <c r="DL301" s="372">
        <f t="shared" si="392"/>
        <v>20</v>
      </c>
      <c r="DM301" s="371">
        <f t="shared" si="393"/>
        <v>20</v>
      </c>
      <c r="DN301" s="370">
        <f t="shared" si="394"/>
        <v>60152</v>
      </c>
      <c r="DO301" s="371">
        <f t="shared" si="395"/>
        <v>60152</v>
      </c>
      <c r="DP301" s="372">
        <f t="shared" si="396"/>
        <v>322079</v>
      </c>
      <c r="DQ301" s="371">
        <f t="shared" si="397"/>
        <v>378507</v>
      </c>
      <c r="DR301" s="372">
        <f t="shared" si="398"/>
        <v>391870</v>
      </c>
      <c r="DS301" s="371">
        <f t="shared" si="399"/>
        <v>276942</v>
      </c>
      <c r="DT301" s="372">
        <f t="shared" si="400"/>
        <v>198815.625</v>
      </c>
      <c r="DU301" s="371">
        <f t="shared" si="401"/>
        <v>237552.63157894736</v>
      </c>
      <c r="DV301" s="372">
        <f t="shared" si="402"/>
        <v>0</v>
      </c>
      <c r="DW301" s="371">
        <f t="shared" si="403"/>
        <v>0</v>
      </c>
      <c r="DX301" s="372">
        <f t="shared" si="404"/>
        <v>0</v>
      </c>
      <c r="DY301" s="371">
        <f t="shared" si="405"/>
        <v>0</v>
      </c>
      <c r="DZ301" s="372">
        <f t="shared" si="406"/>
        <v>972916.625</v>
      </c>
      <c r="EA301" s="371">
        <f t="shared" si="407"/>
        <v>953153.63157894742</v>
      </c>
    </row>
    <row r="302" spans="1:131">
      <c r="A302" s="585" t="s">
        <v>20</v>
      </c>
      <c r="B302" s="588" t="s">
        <v>726</v>
      </c>
      <c r="C302" s="589"/>
      <c r="D302" s="580">
        <v>218690</v>
      </c>
      <c r="E302" s="581">
        <v>10</v>
      </c>
      <c r="F302" s="419">
        <v>4</v>
      </c>
      <c r="G302" s="420">
        <v>3</v>
      </c>
      <c r="H302" s="419"/>
      <c r="I302" s="420"/>
      <c r="J302" s="419"/>
      <c r="K302" s="420"/>
      <c r="L302" s="419">
        <v>2</v>
      </c>
      <c r="M302" s="420">
        <v>2</v>
      </c>
      <c r="N302" s="419">
        <v>10</v>
      </c>
      <c r="O302" s="420">
        <v>9</v>
      </c>
      <c r="P302" s="419"/>
      <c r="Q302" s="420"/>
      <c r="R302" s="419"/>
      <c r="S302" s="420"/>
      <c r="T302" s="419"/>
      <c r="U302" s="420"/>
      <c r="V302" s="419">
        <v>1</v>
      </c>
      <c r="W302" s="420">
        <v>1</v>
      </c>
      <c r="X302" s="419"/>
      <c r="Y302" s="420"/>
      <c r="Z302" s="419"/>
      <c r="AA302" s="420"/>
      <c r="AB302" s="419"/>
      <c r="AC302" s="420"/>
      <c r="AD302" s="419">
        <v>14</v>
      </c>
      <c r="AE302" s="420">
        <v>11</v>
      </c>
      <c r="AF302" s="419"/>
      <c r="AG302" s="420"/>
      <c r="AH302" s="419"/>
      <c r="AI302" s="420"/>
      <c r="AJ302" s="419"/>
      <c r="AK302" s="420"/>
      <c r="AL302" s="419"/>
      <c r="AM302" s="420"/>
      <c r="AN302" s="419"/>
      <c r="AO302" s="420"/>
      <c r="AP302" s="419"/>
      <c r="AQ302" s="420"/>
      <c r="AR302" s="419"/>
      <c r="AS302" s="420"/>
      <c r="AT302" s="419"/>
      <c r="AU302" s="420"/>
      <c r="AV302" s="419"/>
      <c r="AW302" s="420"/>
      <c r="AX302" s="419"/>
      <c r="AY302" s="420"/>
      <c r="AZ302" s="419"/>
      <c r="BA302" s="421"/>
      <c r="BB302" s="422">
        <v>493433</v>
      </c>
      <c r="BC302" s="420">
        <v>424030</v>
      </c>
      <c r="BD302" s="419">
        <v>570455</v>
      </c>
      <c r="BE302" s="420">
        <v>517305</v>
      </c>
      <c r="BF302" s="419">
        <v>44125</v>
      </c>
      <c r="BG302" s="420">
        <v>44125</v>
      </c>
      <c r="BH302" s="419">
        <v>516631</v>
      </c>
      <c r="BI302" s="420">
        <v>424710</v>
      </c>
      <c r="BJ302" s="419"/>
      <c r="BK302" s="420"/>
      <c r="BL302" s="419"/>
      <c r="BM302" s="423"/>
      <c r="BN302" s="370">
        <f t="shared" si="342"/>
        <v>60</v>
      </c>
      <c r="BO302" s="371">
        <f t="shared" si="343"/>
        <v>51</v>
      </c>
      <c r="BP302" s="372">
        <f t="shared" si="344"/>
        <v>90</v>
      </c>
      <c r="BQ302" s="371">
        <f t="shared" si="345"/>
        <v>81</v>
      </c>
      <c r="BR302" s="372">
        <f t="shared" si="346"/>
        <v>9</v>
      </c>
      <c r="BS302" s="371">
        <f t="shared" si="347"/>
        <v>9</v>
      </c>
      <c r="BT302" s="372">
        <f t="shared" si="348"/>
        <v>126</v>
      </c>
      <c r="BU302" s="371">
        <f t="shared" si="349"/>
        <v>99</v>
      </c>
      <c r="BV302" s="372">
        <f t="shared" si="350"/>
        <v>0</v>
      </c>
      <c r="BW302" s="371">
        <f t="shared" si="351"/>
        <v>0</v>
      </c>
      <c r="BX302" s="372">
        <f t="shared" si="352"/>
        <v>0</v>
      </c>
      <c r="BY302" s="371">
        <f t="shared" si="353"/>
        <v>0</v>
      </c>
      <c r="BZ302" s="370">
        <f t="shared" si="354"/>
        <v>8223.8833333333332</v>
      </c>
      <c r="CA302" s="371">
        <f t="shared" si="355"/>
        <v>8314.3137254901958</v>
      </c>
      <c r="CB302" s="372">
        <f t="shared" si="356"/>
        <v>6338.3888888888887</v>
      </c>
      <c r="CC302" s="371">
        <f t="shared" si="357"/>
        <v>6386.4814814814818</v>
      </c>
      <c r="CD302" s="372">
        <f t="shared" si="358"/>
        <v>4902.7777777777774</v>
      </c>
      <c r="CE302" s="371">
        <f t="shared" si="359"/>
        <v>4902.7777777777774</v>
      </c>
      <c r="CF302" s="372">
        <f t="shared" si="360"/>
        <v>4100.2460317460318</v>
      </c>
      <c r="CG302" s="371">
        <f t="shared" si="361"/>
        <v>4290</v>
      </c>
      <c r="CH302" s="372">
        <f t="shared" si="362"/>
        <v>0</v>
      </c>
      <c r="CI302" s="371">
        <f t="shared" si="363"/>
        <v>0</v>
      </c>
      <c r="CJ302" s="372">
        <f t="shared" si="364"/>
        <v>0</v>
      </c>
      <c r="CK302" s="371">
        <f t="shared" si="365"/>
        <v>0</v>
      </c>
      <c r="CL302" s="370">
        <f t="shared" si="366"/>
        <v>74014.95</v>
      </c>
      <c r="CM302" s="371">
        <f t="shared" si="367"/>
        <v>74828.823529411762</v>
      </c>
      <c r="CN302" s="372">
        <f t="shared" si="368"/>
        <v>57045.5</v>
      </c>
      <c r="CO302" s="371">
        <f t="shared" si="369"/>
        <v>57478.333333333336</v>
      </c>
      <c r="CP302" s="372">
        <f t="shared" si="370"/>
        <v>44125</v>
      </c>
      <c r="CQ302" s="371">
        <f t="shared" si="371"/>
        <v>44125</v>
      </c>
      <c r="CR302" s="372">
        <f t="shared" si="372"/>
        <v>36902.21428571429</v>
      </c>
      <c r="CS302" s="371">
        <f t="shared" si="373"/>
        <v>38610</v>
      </c>
      <c r="CT302" s="372">
        <f t="shared" si="374"/>
        <v>0</v>
      </c>
      <c r="CU302" s="371">
        <f t="shared" si="375"/>
        <v>0</v>
      </c>
      <c r="CV302" s="372">
        <f t="shared" si="376"/>
        <v>0</v>
      </c>
      <c r="CW302" s="371">
        <f t="shared" si="377"/>
        <v>0</v>
      </c>
      <c r="CX302" s="372">
        <f t="shared" si="378"/>
        <v>50816.151612903224</v>
      </c>
      <c r="CY302" s="371">
        <f t="shared" si="379"/>
        <v>52318.61990950226</v>
      </c>
      <c r="CZ302" s="370">
        <f t="shared" si="380"/>
        <v>6</v>
      </c>
      <c r="DA302" s="371">
        <f t="shared" si="381"/>
        <v>5</v>
      </c>
      <c r="DB302" s="372">
        <f t="shared" si="382"/>
        <v>10</v>
      </c>
      <c r="DC302" s="371">
        <f t="shared" si="383"/>
        <v>9</v>
      </c>
      <c r="DD302" s="372">
        <f t="shared" si="384"/>
        <v>1</v>
      </c>
      <c r="DE302" s="371">
        <f t="shared" si="385"/>
        <v>1</v>
      </c>
      <c r="DF302" s="372">
        <f t="shared" si="386"/>
        <v>14</v>
      </c>
      <c r="DG302" s="371">
        <f t="shared" si="387"/>
        <v>11</v>
      </c>
      <c r="DH302" s="372">
        <f t="shared" si="388"/>
        <v>0</v>
      </c>
      <c r="DI302" s="371">
        <f t="shared" si="389"/>
        <v>0</v>
      </c>
      <c r="DJ302" s="372">
        <f t="shared" si="390"/>
        <v>0</v>
      </c>
      <c r="DK302" s="371">
        <f t="shared" si="391"/>
        <v>0</v>
      </c>
      <c r="DL302" s="372">
        <f t="shared" si="392"/>
        <v>31</v>
      </c>
      <c r="DM302" s="371">
        <f t="shared" si="393"/>
        <v>26</v>
      </c>
      <c r="DN302" s="370">
        <f t="shared" si="394"/>
        <v>444089.69999999995</v>
      </c>
      <c r="DO302" s="371">
        <f t="shared" si="395"/>
        <v>374144.1176470588</v>
      </c>
      <c r="DP302" s="372">
        <f t="shared" si="396"/>
        <v>570455</v>
      </c>
      <c r="DQ302" s="371">
        <f t="shared" si="397"/>
        <v>517305</v>
      </c>
      <c r="DR302" s="372">
        <f t="shared" si="398"/>
        <v>44125</v>
      </c>
      <c r="DS302" s="371">
        <f t="shared" si="399"/>
        <v>44125</v>
      </c>
      <c r="DT302" s="372">
        <f t="shared" si="400"/>
        <v>516631.00000000006</v>
      </c>
      <c r="DU302" s="371">
        <f t="shared" si="401"/>
        <v>424710</v>
      </c>
      <c r="DV302" s="372">
        <f t="shared" si="402"/>
        <v>0</v>
      </c>
      <c r="DW302" s="371">
        <f t="shared" si="403"/>
        <v>0</v>
      </c>
      <c r="DX302" s="372">
        <f t="shared" si="404"/>
        <v>0</v>
      </c>
      <c r="DY302" s="371">
        <f t="shared" si="405"/>
        <v>0</v>
      </c>
      <c r="DZ302" s="372">
        <f t="shared" si="406"/>
        <v>1575300.7</v>
      </c>
      <c r="EA302" s="371">
        <f t="shared" si="407"/>
        <v>1360284.1176470588</v>
      </c>
    </row>
    <row r="303" spans="1:131">
      <c r="A303" s="585" t="s">
        <v>20</v>
      </c>
      <c r="B303" s="588" t="s">
        <v>727</v>
      </c>
      <c r="C303" s="589"/>
      <c r="D303" s="580">
        <v>218706</v>
      </c>
      <c r="E303" s="581">
        <v>10</v>
      </c>
      <c r="F303" s="419"/>
      <c r="G303" s="420"/>
      <c r="H303" s="419"/>
      <c r="I303" s="420"/>
      <c r="J303" s="419"/>
      <c r="K303" s="420"/>
      <c r="L303" s="419"/>
      <c r="M303" s="420"/>
      <c r="N303" s="419">
        <v>2</v>
      </c>
      <c r="O303" s="420">
        <v>1</v>
      </c>
      <c r="P303" s="419"/>
      <c r="Q303" s="420"/>
      <c r="R303" s="419"/>
      <c r="S303" s="420"/>
      <c r="T303" s="419"/>
      <c r="U303" s="420"/>
      <c r="V303" s="419">
        <v>4</v>
      </c>
      <c r="W303" s="420">
        <v>5</v>
      </c>
      <c r="X303" s="419"/>
      <c r="Y303" s="420"/>
      <c r="Z303" s="419"/>
      <c r="AA303" s="420"/>
      <c r="AB303" s="419">
        <v>1</v>
      </c>
      <c r="AC303" s="420">
        <v>1</v>
      </c>
      <c r="AD303" s="419">
        <v>4</v>
      </c>
      <c r="AE303" s="420">
        <v>3</v>
      </c>
      <c r="AF303" s="419"/>
      <c r="AG303" s="420"/>
      <c r="AH303" s="419"/>
      <c r="AI303" s="420"/>
      <c r="AJ303" s="419"/>
      <c r="AK303" s="420"/>
      <c r="AL303" s="419"/>
      <c r="AM303" s="420"/>
      <c r="AN303" s="419"/>
      <c r="AO303" s="420"/>
      <c r="AP303" s="419"/>
      <c r="AQ303" s="420"/>
      <c r="AR303" s="419"/>
      <c r="AS303" s="420"/>
      <c r="AT303" s="419"/>
      <c r="AU303" s="420"/>
      <c r="AV303" s="419"/>
      <c r="AW303" s="420"/>
      <c r="AX303" s="419"/>
      <c r="AY303" s="420"/>
      <c r="AZ303" s="419"/>
      <c r="BA303" s="421"/>
      <c r="BB303" s="422"/>
      <c r="BC303" s="420"/>
      <c r="BD303" s="419">
        <v>120540</v>
      </c>
      <c r="BE303" s="420">
        <v>60387</v>
      </c>
      <c r="BF303" s="419">
        <v>284573</v>
      </c>
      <c r="BG303" s="420">
        <v>338537</v>
      </c>
      <c r="BH303" s="419">
        <v>207274</v>
      </c>
      <c r="BI303" s="420">
        <v>161130</v>
      </c>
      <c r="BJ303" s="419"/>
      <c r="BK303" s="420"/>
      <c r="BL303" s="419"/>
      <c r="BM303" s="423"/>
      <c r="BN303" s="370">
        <f t="shared" si="342"/>
        <v>0</v>
      </c>
      <c r="BO303" s="371">
        <f t="shared" si="343"/>
        <v>0</v>
      </c>
      <c r="BP303" s="372">
        <f t="shared" si="344"/>
        <v>18</v>
      </c>
      <c r="BQ303" s="371">
        <f t="shared" si="345"/>
        <v>9</v>
      </c>
      <c r="BR303" s="372">
        <f t="shared" si="346"/>
        <v>48</v>
      </c>
      <c r="BS303" s="371">
        <f t="shared" si="347"/>
        <v>57</v>
      </c>
      <c r="BT303" s="372">
        <f t="shared" si="348"/>
        <v>36</v>
      </c>
      <c r="BU303" s="371">
        <f t="shared" si="349"/>
        <v>27</v>
      </c>
      <c r="BV303" s="372">
        <f t="shared" si="350"/>
        <v>0</v>
      </c>
      <c r="BW303" s="371">
        <f t="shared" si="351"/>
        <v>0</v>
      </c>
      <c r="BX303" s="372">
        <f t="shared" si="352"/>
        <v>0</v>
      </c>
      <c r="BY303" s="371">
        <f t="shared" si="353"/>
        <v>0</v>
      </c>
      <c r="BZ303" s="370">
        <f t="shared" si="354"/>
        <v>0</v>
      </c>
      <c r="CA303" s="371">
        <f t="shared" si="355"/>
        <v>0</v>
      </c>
      <c r="CB303" s="372">
        <f t="shared" si="356"/>
        <v>6696.666666666667</v>
      </c>
      <c r="CC303" s="371">
        <f t="shared" si="357"/>
        <v>6709.666666666667</v>
      </c>
      <c r="CD303" s="372">
        <f t="shared" si="358"/>
        <v>5928.604166666667</v>
      </c>
      <c r="CE303" s="371">
        <f t="shared" si="359"/>
        <v>5939.2456140350878</v>
      </c>
      <c r="CF303" s="372">
        <f t="shared" si="360"/>
        <v>5757.6111111111113</v>
      </c>
      <c r="CG303" s="371">
        <f t="shared" si="361"/>
        <v>5967.7777777777774</v>
      </c>
      <c r="CH303" s="372">
        <f t="shared" si="362"/>
        <v>0</v>
      </c>
      <c r="CI303" s="371">
        <f t="shared" si="363"/>
        <v>0</v>
      </c>
      <c r="CJ303" s="372">
        <f t="shared" si="364"/>
        <v>0</v>
      </c>
      <c r="CK303" s="371">
        <f t="shared" si="365"/>
        <v>0</v>
      </c>
      <c r="CL303" s="370">
        <f t="shared" si="366"/>
        <v>0</v>
      </c>
      <c r="CM303" s="371">
        <f t="shared" si="367"/>
        <v>0</v>
      </c>
      <c r="CN303" s="372">
        <f t="shared" si="368"/>
        <v>60270</v>
      </c>
      <c r="CO303" s="371">
        <f t="shared" si="369"/>
        <v>60387</v>
      </c>
      <c r="CP303" s="372">
        <f t="shared" si="370"/>
        <v>53357.4375</v>
      </c>
      <c r="CQ303" s="371">
        <f t="shared" si="371"/>
        <v>53453.210526315786</v>
      </c>
      <c r="CR303" s="372">
        <f t="shared" si="372"/>
        <v>51818.5</v>
      </c>
      <c r="CS303" s="371">
        <f t="shared" si="373"/>
        <v>53710</v>
      </c>
      <c r="CT303" s="372">
        <f t="shared" si="374"/>
        <v>0</v>
      </c>
      <c r="CU303" s="371">
        <f t="shared" si="375"/>
        <v>0</v>
      </c>
      <c r="CV303" s="372">
        <f t="shared" si="376"/>
        <v>0</v>
      </c>
      <c r="CW303" s="371">
        <f t="shared" si="377"/>
        <v>0</v>
      </c>
      <c r="CX303" s="372">
        <f t="shared" si="378"/>
        <v>54054.653409090912</v>
      </c>
      <c r="CY303" s="371">
        <f t="shared" si="379"/>
        <v>54223.626315789472</v>
      </c>
      <c r="CZ303" s="370">
        <f t="shared" si="380"/>
        <v>0</v>
      </c>
      <c r="DA303" s="371">
        <f t="shared" si="381"/>
        <v>0</v>
      </c>
      <c r="DB303" s="372">
        <f t="shared" si="382"/>
        <v>2</v>
      </c>
      <c r="DC303" s="371">
        <f t="shared" si="383"/>
        <v>1</v>
      </c>
      <c r="DD303" s="372">
        <f t="shared" si="384"/>
        <v>5</v>
      </c>
      <c r="DE303" s="371">
        <f t="shared" si="385"/>
        <v>6</v>
      </c>
      <c r="DF303" s="372">
        <f t="shared" si="386"/>
        <v>4</v>
      </c>
      <c r="DG303" s="371">
        <f t="shared" si="387"/>
        <v>3</v>
      </c>
      <c r="DH303" s="372">
        <f t="shared" si="388"/>
        <v>0</v>
      </c>
      <c r="DI303" s="371">
        <f t="shared" si="389"/>
        <v>0</v>
      </c>
      <c r="DJ303" s="372">
        <f t="shared" si="390"/>
        <v>0</v>
      </c>
      <c r="DK303" s="371">
        <f t="shared" si="391"/>
        <v>0</v>
      </c>
      <c r="DL303" s="372">
        <f t="shared" si="392"/>
        <v>11</v>
      </c>
      <c r="DM303" s="371">
        <f t="shared" si="393"/>
        <v>10</v>
      </c>
      <c r="DN303" s="370">
        <f t="shared" si="394"/>
        <v>0</v>
      </c>
      <c r="DO303" s="371">
        <f t="shared" si="395"/>
        <v>0</v>
      </c>
      <c r="DP303" s="372">
        <f t="shared" si="396"/>
        <v>120540</v>
      </c>
      <c r="DQ303" s="371">
        <f t="shared" si="397"/>
        <v>60387</v>
      </c>
      <c r="DR303" s="372">
        <f t="shared" si="398"/>
        <v>266787.1875</v>
      </c>
      <c r="DS303" s="371">
        <f t="shared" si="399"/>
        <v>320719.26315789472</v>
      </c>
      <c r="DT303" s="372">
        <f t="shared" si="400"/>
        <v>207274</v>
      </c>
      <c r="DU303" s="371">
        <f t="shared" si="401"/>
        <v>161130</v>
      </c>
      <c r="DV303" s="372">
        <f t="shared" si="402"/>
        <v>0</v>
      </c>
      <c r="DW303" s="371">
        <f t="shared" si="403"/>
        <v>0</v>
      </c>
      <c r="DX303" s="372">
        <f t="shared" si="404"/>
        <v>0</v>
      </c>
      <c r="DY303" s="371">
        <f t="shared" si="405"/>
        <v>0</v>
      </c>
      <c r="DZ303" s="372">
        <f t="shared" si="406"/>
        <v>594601.1875</v>
      </c>
      <c r="EA303" s="371">
        <f t="shared" si="407"/>
        <v>542236.26315789472</v>
      </c>
    </row>
    <row r="304" spans="1:131">
      <c r="A304" s="585" t="s">
        <v>20</v>
      </c>
      <c r="B304" s="588" t="s">
        <v>728</v>
      </c>
      <c r="C304" s="589"/>
      <c r="D304" s="580">
        <v>218955</v>
      </c>
      <c r="E304" s="581">
        <v>10</v>
      </c>
      <c r="F304" s="419"/>
      <c r="G304" s="420"/>
      <c r="H304" s="419"/>
      <c r="I304" s="420"/>
      <c r="J304" s="419"/>
      <c r="K304" s="420"/>
      <c r="L304" s="419"/>
      <c r="M304" s="420"/>
      <c r="N304" s="419"/>
      <c r="O304" s="420"/>
      <c r="P304" s="419"/>
      <c r="Q304" s="420"/>
      <c r="R304" s="419"/>
      <c r="S304" s="420"/>
      <c r="T304" s="419"/>
      <c r="U304" s="420"/>
      <c r="V304" s="419"/>
      <c r="W304" s="420"/>
      <c r="X304" s="419"/>
      <c r="Y304" s="420"/>
      <c r="Z304" s="419"/>
      <c r="AA304" s="420"/>
      <c r="AB304" s="419"/>
      <c r="AC304" s="420"/>
      <c r="AD304" s="419"/>
      <c r="AE304" s="420"/>
      <c r="AF304" s="419"/>
      <c r="AG304" s="420"/>
      <c r="AH304" s="419"/>
      <c r="AI304" s="420"/>
      <c r="AJ304" s="419"/>
      <c r="AK304" s="420"/>
      <c r="AL304" s="419">
        <v>19</v>
      </c>
      <c r="AM304" s="420">
        <v>18</v>
      </c>
      <c r="AN304" s="419"/>
      <c r="AO304" s="420"/>
      <c r="AP304" s="419"/>
      <c r="AQ304" s="420"/>
      <c r="AR304" s="419"/>
      <c r="AS304" s="420"/>
      <c r="AT304" s="419"/>
      <c r="AU304" s="420"/>
      <c r="AV304" s="419"/>
      <c r="AW304" s="420"/>
      <c r="AX304" s="419"/>
      <c r="AY304" s="420"/>
      <c r="AZ304" s="419"/>
      <c r="BA304" s="421"/>
      <c r="BB304" s="422"/>
      <c r="BC304" s="420"/>
      <c r="BD304" s="419"/>
      <c r="BE304" s="420"/>
      <c r="BF304" s="419"/>
      <c r="BG304" s="420"/>
      <c r="BH304" s="419"/>
      <c r="BI304" s="420"/>
      <c r="BJ304" s="419">
        <v>700040</v>
      </c>
      <c r="BK304" s="420"/>
      <c r="BL304" s="419"/>
      <c r="BM304" s="423"/>
      <c r="BN304" s="370">
        <f t="shared" si="342"/>
        <v>0</v>
      </c>
      <c r="BO304" s="371">
        <f t="shared" si="343"/>
        <v>0</v>
      </c>
      <c r="BP304" s="372">
        <f t="shared" si="344"/>
        <v>0</v>
      </c>
      <c r="BQ304" s="371">
        <f t="shared" si="345"/>
        <v>0</v>
      </c>
      <c r="BR304" s="372">
        <f t="shared" si="346"/>
        <v>0</v>
      </c>
      <c r="BS304" s="371">
        <f t="shared" si="347"/>
        <v>0</v>
      </c>
      <c r="BT304" s="372">
        <f t="shared" si="348"/>
        <v>0</v>
      </c>
      <c r="BU304" s="371">
        <f t="shared" si="349"/>
        <v>0</v>
      </c>
      <c r="BV304" s="372">
        <f t="shared" si="350"/>
        <v>171</v>
      </c>
      <c r="BW304" s="371">
        <f t="shared" si="351"/>
        <v>162</v>
      </c>
      <c r="BX304" s="372">
        <f t="shared" si="352"/>
        <v>0</v>
      </c>
      <c r="BY304" s="371">
        <f t="shared" si="353"/>
        <v>0</v>
      </c>
      <c r="BZ304" s="370">
        <f t="shared" si="354"/>
        <v>0</v>
      </c>
      <c r="CA304" s="371">
        <f t="shared" si="355"/>
        <v>0</v>
      </c>
      <c r="CB304" s="372">
        <f t="shared" si="356"/>
        <v>0</v>
      </c>
      <c r="CC304" s="371">
        <f t="shared" si="357"/>
        <v>0</v>
      </c>
      <c r="CD304" s="372">
        <f t="shared" si="358"/>
        <v>0</v>
      </c>
      <c r="CE304" s="371">
        <f t="shared" si="359"/>
        <v>0</v>
      </c>
      <c r="CF304" s="372">
        <f t="shared" si="360"/>
        <v>0</v>
      </c>
      <c r="CG304" s="371">
        <f t="shared" si="361"/>
        <v>0</v>
      </c>
      <c r="CH304" s="372">
        <f t="shared" si="362"/>
        <v>4093.8011695906434</v>
      </c>
      <c r="CI304" s="371">
        <f t="shared" si="363"/>
        <v>0</v>
      </c>
      <c r="CJ304" s="372">
        <f t="shared" si="364"/>
        <v>0</v>
      </c>
      <c r="CK304" s="371">
        <f t="shared" si="365"/>
        <v>0</v>
      </c>
      <c r="CL304" s="370">
        <f t="shared" si="366"/>
        <v>0</v>
      </c>
      <c r="CM304" s="371">
        <f t="shared" si="367"/>
        <v>0</v>
      </c>
      <c r="CN304" s="372">
        <f t="shared" si="368"/>
        <v>0</v>
      </c>
      <c r="CO304" s="371">
        <f t="shared" si="369"/>
        <v>0</v>
      </c>
      <c r="CP304" s="372">
        <f t="shared" si="370"/>
        <v>0</v>
      </c>
      <c r="CQ304" s="371">
        <f t="shared" si="371"/>
        <v>0</v>
      </c>
      <c r="CR304" s="372">
        <f t="shared" si="372"/>
        <v>0</v>
      </c>
      <c r="CS304" s="371">
        <f t="shared" si="373"/>
        <v>0</v>
      </c>
      <c r="CT304" s="372">
        <f t="shared" si="374"/>
        <v>36844.210526315794</v>
      </c>
      <c r="CU304" s="371">
        <f t="shared" si="375"/>
        <v>0</v>
      </c>
      <c r="CV304" s="372">
        <f t="shared" si="376"/>
        <v>0</v>
      </c>
      <c r="CW304" s="371">
        <f t="shared" si="377"/>
        <v>0</v>
      </c>
      <c r="CX304" s="372">
        <f t="shared" si="378"/>
        <v>36844.210526315794</v>
      </c>
      <c r="CY304" s="371">
        <f t="shared" si="379"/>
        <v>0</v>
      </c>
      <c r="CZ304" s="370">
        <f t="shared" si="380"/>
        <v>0</v>
      </c>
      <c r="DA304" s="371">
        <f t="shared" si="381"/>
        <v>0</v>
      </c>
      <c r="DB304" s="372">
        <f t="shared" si="382"/>
        <v>0</v>
      </c>
      <c r="DC304" s="371">
        <f t="shared" si="383"/>
        <v>0</v>
      </c>
      <c r="DD304" s="372">
        <f t="shared" si="384"/>
        <v>0</v>
      </c>
      <c r="DE304" s="371">
        <f t="shared" si="385"/>
        <v>0</v>
      </c>
      <c r="DF304" s="372">
        <f t="shared" si="386"/>
        <v>0</v>
      </c>
      <c r="DG304" s="371">
        <f t="shared" si="387"/>
        <v>0</v>
      </c>
      <c r="DH304" s="372">
        <f t="shared" si="388"/>
        <v>19</v>
      </c>
      <c r="DI304" s="371">
        <f t="shared" si="389"/>
        <v>18</v>
      </c>
      <c r="DJ304" s="372">
        <f t="shared" si="390"/>
        <v>0</v>
      </c>
      <c r="DK304" s="371">
        <f t="shared" si="391"/>
        <v>0</v>
      </c>
      <c r="DL304" s="372">
        <f t="shared" si="392"/>
        <v>19</v>
      </c>
      <c r="DM304" s="371">
        <f t="shared" si="393"/>
        <v>18</v>
      </c>
      <c r="DN304" s="370">
        <f t="shared" si="394"/>
        <v>0</v>
      </c>
      <c r="DO304" s="371">
        <f t="shared" si="395"/>
        <v>0</v>
      </c>
      <c r="DP304" s="372">
        <f t="shared" si="396"/>
        <v>0</v>
      </c>
      <c r="DQ304" s="371">
        <f t="shared" si="397"/>
        <v>0</v>
      </c>
      <c r="DR304" s="372">
        <f t="shared" si="398"/>
        <v>0</v>
      </c>
      <c r="DS304" s="371">
        <f t="shared" si="399"/>
        <v>0</v>
      </c>
      <c r="DT304" s="372">
        <f t="shared" si="400"/>
        <v>0</v>
      </c>
      <c r="DU304" s="371">
        <f t="shared" si="401"/>
        <v>0</v>
      </c>
      <c r="DV304" s="372">
        <f t="shared" si="402"/>
        <v>700040.00000000012</v>
      </c>
      <c r="DW304" s="371">
        <f t="shared" si="403"/>
        <v>0</v>
      </c>
      <c r="DX304" s="372">
        <f t="shared" si="404"/>
        <v>0</v>
      </c>
      <c r="DY304" s="371">
        <f t="shared" si="405"/>
        <v>0</v>
      </c>
      <c r="DZ304" s="372">
        <f t="shared" si="406"/>
        <v>700040.00000000012</v>
      </c>
      <c r="EA304" s="371">
        <f t="shared" si="407"/>
        <v>0</v>
      </c>
    </row>
    <row r="305" spans="1:131">
      <c r="A305" s="592" t="s">
        <v>39</v>
      </c>
      <c r="B305" s="593" t="s">
        <v>729</v>
      </c>
      <c r="C305" s="598"/>
      <c r="D305" s="595">
        <v>220862</v>
      </c>
      <c r="E305" s="418">
        <v>1</v>
      </c>
      <c r="F305" s="419">
        <v>214</v>
      </c>
      <c r="G305" s="420">
        <v>208</v>
      </c>
      <c r="H305" s="419"/>
      <c r="I305" s="420">
        <v>0</v>
      </c>
      <c r="J305" s="419"/>
      <c r="K305" s="420">
        <v>0</v>
      </c>
      <c r="L305" s="419">
        <v>19</v>
      </c>
      <c r="M305" s="420">
        <v>16</v>
      </c>
      <c r="N305" s="419">
        <v>233</v>
      </c>
      <c r="O305" s="420">
        <v>234</v>
      </c>
      <c r="P305" s="419"/>
      <c r="Q305" s="420">
        <v>0</v>
      </c>
      <c r="R305" s="419"/>
      <c r="S305" s="420">
        <v>0</v>
      </c>
      <c r="T305" s="419">
        <v>19</v>
      </c>
      <c r="U305" s="420">
        <v>17</v>
      </c>
      <c r="V305" s="419">
        <v>232</v>
      </c>
      <c r="W305" s="420">
        <v>239</v>
      </c>
      <c r="X305" s="419"/>
      <c r="Y305" s="420">
        <v>0</v>
      </c>
      <c r="Z305" s="419"/>
      <c r="AA305" s="420">
        <v>0</v>
      </c>
      <c r="AB305" s="419">
        <v>8</v>
      </c>
      <c r="AC305" s="420">
        <v>15</v>
      </c>
      <c r="AD305" s="419">
        <v>123</v>
      </c>
      <c r="AE305" s="420">
        <v>121</v>
      </c>
      <c r="AF305" s="419"/>
      <c r="AG305" s="420">
        <v>0</v>
      </c>
      <c r="AH305" s="419"/>
      <c r="AI305" s="420">
        <v>0</v>
      </c>
      <c r="AJ305" s="419">
        <v>26</v>
      </c>
      <c r="AK305" s="420">
        <v>29</v>
      </c>
      <c r="AL305" s="419">
        <v>2</v>
      </c>
      <c r="AM305" s="420">
        <v>2</v>
      </c>
      <c r="AN305" s="419">
        <v>0</v>
      </c>
      <c r="AO305" s="420">
        <v>0</v>
      </c>
      <c r="AP305" s="419">
        <v>0</v>
      </c>
      <c r="AQ305" s="420">
        <v>0</v>
      </c>
      <c r="AR305" s="419">
        <v>0</v>
      </c>
      <c r="AS305" s="420">
        <v>0</v>
      </c>
      <c r="AT305" s="419"/>
      <c r="AU305" s="420"/>
      <c r="AV305" s="419"/>
      <c r="AW305" s="420"/>
      <c r="AX305" s="419"/>
      <c r="AY305" s="420"/>
      <c r="AZ305" s="419"/>
      <c r="BA305" s="421"/>
      <c r="BB305" s="422">
        <v>26075548</v>
      </c>
      <c r="BC305" s="420">
        <v>25719317</v>
      </c>
      <c r="BD305" s="419">
        <v>19077167</v>
      </c>
      <c r="BE305" s="420">
        <v>19360580</v>
      </c>
      <c r="BF305" s="419">
        <v>15748228</v>
      </c>
      <c r="BG305" s="420">
        <v>17160946</v>
      </c>
      <c r="BH305" s="419">
        <v>6853431</v>
      </c>
      <c r="BI305" s="420">
        <v>7083699</v>
      </c>
      <c r="BJ305" s="419">
        <v>73209</v>
      </c>
      <c r="BK305" s="420">
        <v>75950</v>
      </c>
      <c r="BL305" s="419"/>
      <c r="BM305" s="423"/>
      <c r="BN305" s="370">
        <f t="shared" si="342"/>
        <v>2154</v>
      </c>
      <c r="BO305" s="371">
        <f t="shared" si="343"/>
        <v>2064</v>
      </c>
      <c r="BP305" s="372">
        <f t="shared" si="344"/>
        <v>2325</v>
      </c>
      <c r="BQ305" s="371">
        <f t="shared" si="345"/>
        <v>2310</v>
      </c>
      <c r="BR305" s="372">
        <f t="shared" si="346"/>
        <v>2184</v>
      </c>
      <c r="BS305" s="371">
        <f t="shared" si="347"/>
        <v>2331</v>
      </c>
      <c r="BT305" s="372">
        <f t="shared" si="348"/>
        <v>1419</v>
      </c>
      <c r="BU305" s="371">
        <f t="shared" si="349"/>
        <v>1437</v>
      </c>
      <c r="BV305" s="372">
        <f t="shared" si="350"/>
        <v>18</v>
      </c>
      <c r="BW305" s="371">
        <f t="shared" si="351"/>
        <v>18</v>
      </c>
      <c r="BX305" s="372">
        <f t="shared" si="352"/>
        <v>0</v>
      </c>
      <c r="BY305" s="371">
        <f t="shared" si="353"/>
        <v>0</v>
      </c>
      <c r="BZ305" s="370">
        <f t="shared" si="354"/>
        <v>12105.639740018571</v>
      </c>
      <c r="CA305" s="371">
        <f t="shared" si="355"/>
        <v>12460.909399224805</v>
      </c>
      <c r="CB305" s="372">
        <f t="shared" si="356"/>
        <v>8205.2331182795697</v>
      </c>
      <c r="CC305" s="371">
        <f t="shared" si="357"/>
        <v>8381.2034632034629</v>
      </c>
      <c r="CD305" s="372">
        <f t="shared" si="358"/>
        <v>7210.7271062271066</v>
      </c>
      <c r="CE305" s="371">
        <f t="shared" si="359"/>
        <v>7362.0531960531962</v>
      </c>
      <c r="CF305" s="372">
        <f t="shared" si="360"/>
        <v>4829.7610993657509</v>
      </c>
      <c r="CG305" s="371">
        <f t="shared" si="361"/>
        <v>4929.5052192066805</v>
      </c>
      <c r="CH305" s="372">
        <f t="shared" si="362"/>
        <v>4067.1666666666665</v>
      </c>
      <c r="CI305" s="371">
        <f t="shared" si="363"/>
        <v>4219.4444444444443</v>
      </c>
      <c r="CJ305" s="372">
        <f t="shared" si="364"/>
        <v>0</v>
      </c>
      <c r="CK305" s="371">
        <f t="shared" si="365"/>
        <v>0</v>
      </c>
      <c r="CL305" s="370">
        <f t="shared" si="366"/>
        <v>108950.75766016713</v>
      </c>
      <c r="CM305" s="371">
        <f t="shared" si="367"/>
        <v>112148.18459302325</v>
      </c>
      <c r="CN305" s="372">
        <f t="shared" si="368"/>
        <v>73847.098064516133</v>
      </c>
      <c r="CO305" s="371">
        <f t="shared" si="369"/>
        <v>75430.831168831166</v>
      </c>
      <c r="CP305" s="372">
        <f t="shared" si="370"/>
        <v>64896.543956043955</v>
      </c>
      <c r="CQ305" s="371">
        <f t="shared" si="371"/>
        <v>66258.478764478772</v>
      </c>
      <c r="CR305" s="372">
        <f t="shared" si="372"/>
        <v>43467.849894291758</v>
      </c>
      <c r="CS305" s="371">
        <f t="shared" si="373"/>
        <v>44365.546972860124</v>
      </c>
      <c r="CT305" s="372">
        <f t="shared" si="374"/>
        <v>36604.5</v>
      </c>
      <c r="CU305" s="371">
        <f t="shared" si="375"/>
        <v>37975</v>
      </c>
      <c r="CV305" s="372">
        <f t="shared" si="376"/>
        <v>0</v>
      </c>
      <c r="CW305" s="371">
        <f t="shared" si="377"/>
        <v>0</v>
      </c>
      <c r="CX305" s="372">
        <f t="shared" si="378"/>
        <v>75479.548436960074</v>
      </c>
      <c r="CY305" s="371">
        <f t="shared" si="379"/>
        <v>76747.749857344446</v>
      </c>
      <c r="CZ305" s="370">
        <f t="shared" si="380"/>
        <v>233</v>
      </c>
      <c r="DA305" s="371">
        <f t="shared" si="381"/>
        <v>224</v>
      </c>
      <c r="DB305" s="372">
        <f t="shared" si="382"/>
        <v>252</v>
      </c>
      <c r="DC305" s="371">
        <f t="shared" si="383"/>
        <v>251</v>
      </c>
      <c r="DD305" s="372">
        <f t="shared" si="384"/>
        <v>240</v>
      </c>
      <c r="DE305" s="371">
        <f t="shared" si="385"/>
        <v>254</v>
      </c>
      <c r="DF305" s="372">
        <f t="shared" si="386"/>
        <v>149</v>
      </c>
      <c r="DG305" s="371">
        <f t="shared" si="387"/>
        <v>150</v>
      </c>
      <c r="DH305" s="372">
        <f t="shared" si="388"/>
        <v>2</v>
      </c>
      <c r="DI305" s="371">
        <f t="shared" si="389"/>
        <v>2</v>
      </c>
      <c r="DJ305" s="372">
        <f t="shared" si="390"/>
        <v>0</v>
      </c>
      <c r="DK305" s="371">
        <f t="shared" si="391"/>
        <v>0</v>
      </c>
      <c r="DL305" s="372">
        <f t="shared" si="392"/>
        <v>876</v>
      </c>
      <c r="DM305" s="371">
        <f t="shared" si="393"/>
        <v>881</v>
      </c>
      <c r="DN305" s="370">
        <f t="shared" si="394"/>
        <v>25385526.53481894</v>
      </c>
      <c r="DO305" s="371">
        <f t="shared" si="395"/>
        <v>25121193.348837208</v>
      </c>
      <c r="DP305" s="372">
        <f t="shared" si="396"/>
        <v>18609468.712258067</v>
      </c>
      <c r="DQ305" s="371">
        <f t="shared" si="397"/>
        <v>18933138.623376623</v>
      </c>
      <c r="DR305" s="372">
        <f t="shared" si="398"/>
        <v>15575170.54945055</v>
      </c>
      <c r="DS305" s="371">
        <f t="shared" si="399"/>
        <v>16829653.606177609</v>
      </c>
      <c r="DT305" s="372">
        <f t="shared" si="400"/>
        <v>6476709.6342494721</v>
      </c>
      <c r="DU305" s="371">
        <f t="shared" si="401"/>
        <v>6654832.0459290184</v>
      </c>
      <c r="DV305" s="372">
        <f t="shared" si="402"/>
        <v>73209</v>
      </c>
      <c r="DW305" s="371">
        <f t="shared" si="403"/>
        <v>75950</v>
      </c>
      <c r="DX305" s="372">
        <f t="shared" si="404"/>
        <v>0</v>
      </c>
      <c r="DY305" s="371">
        <f t="shared" si="405"/>
        <v>0</v>
      </c>
      <c r="DZ305" s="372">
        <f t="shared" si="406"/>
        <v>66120084.430777028</v>
      </c>
      <c r="EA305" s="371">
        <f t="shared" si="407"/>
        <v>67614767.624320462</v>
      </c>
    </row>
    <row r="306" spans="1:131">
      <c r="A306" s="592" t="s">
        <v>39</v>
      </c>
      <c r="B306" s="593" t="s">
        <v>730</v>
      </c>
      <c r="C306" s="598"/>
      <c r="D306" s="595">
        <v>221759</v>
      </c>
      <c r="E306" s="418">
        <v>1</v>
      </c>
      <c r="F306" s="419">
        <v>379</v>
      </c>
      <c r="G306" s="420">
        <v>379</v>
      </c>
      <c r="H306" s="419"/>
      <c r="I306" s="420"/>
      <c r="J306" s="419"/>
      <c r="K306" s="420"/>
      <c r="L306" s="419">
        <v>181</v>
      </c>
      <c r="M306" s="420">
        <v>121</v>
      </c>
      <c r="N306" s="419">
        <v>326</v>
      </c>
      <c r="O306" s="420">
        <v>317</v>
      </c>
      <c r="P306" s="419"/>
      <c r="Q306" s="420"/>
      <c r="R306" s="419"/>
      <c r="S306" s="420"/>
      <c r="T306" s="419">
        <v>131</v>
      </c>
      <c r="U306" s="420">
        <v>54</v>
      </c>
      <c r="V306" s="419">
        <v>270</v>
      </c>
      <c r="W306" s="420">
        <v>258</v>
      </c>
      <c r="X306" s="419"/>
      <c r="Y306" s="420"/>
      <c r="Z306" s="419"/>
      <c r="AA306" s="420"/>
      <c r="AB306" s="419">
        <v>147</v>
      </c>
      <c r="AC306" s="420">
        <v>75</v>
      </c>
      <c r="AD306" s="419">
        <v>19</v>
      </c>
      <c r="AE306" s="420">
        <v>23</v>
      </c>
      <c r="AF306" s="419"/>
      <c r="AG306" s="420"/>
      <c r="AH306" s="419"/>
      <c r="AI306" s="420"/>
      <c r="AJ306" s="419">
        <v>20</v>
      </c>
      <c r="AK306" s="420">
        <v>7</v>
      </c>
      <c r="AL306" s="419">
        <v>279</v>
      </c>
      <c r="AM306" s="420">
        <v>274</v>
      </c>
      <c r="AN306" s="419"/>
      <c r="AO306" s="420"/>
      <c r="AP306" s="419"/>
      <c r="AQ306" s="420"/>
      <c r="AR306" s="419">
        <v>19</v>
      </c>
      <c r="AS306" s="420">
        <v>18</v>
      </c>
      <c r="AT306" s="419"/>
      <c r="AU306" s="420"/>
      <c r="AV306" s="419"/>
      <c r="AW306" s="420"/>
      <c r="AX306" s="419"/>
      <c r="AY306" s="420"/>
      <c r="AZ306" s="419"/>
      <c r="BA306" s="421"/>
      <c r="BB306" s="422">
        <v>78262069</v>
      </c>
      <c r="BC306" s="420">
        <v>71708931</v>
      </c>
      <c r="BD306" s="419">
        <v>44891699</v>
      </c>
      <c r="BE306" s="420">
        <v>35840856</v>
      </c>
      <c r="BF306" s="419">
        <v>34751180</v>
      </c>
      <c r="BG306" s="420">
        <v>27630729</v>
      </c>
      <c r="BH306" s="419">
        <v>2633015</v>
      </c>
      <c r="BI306" s="420">
        <v>1786641</v>
      </c>
      <c r="BJ306" s="419">
        <v>14585669</v>
      </c>
      <c r="BK306" s="420">
        <f>14939498+331809</f>
        <v>15271307</v>
      </c>
      <c r="BL306" s="419"/>
      <c r="BM306" s="423"/>
      <c r="BN306" s="370">
        <f t="shared" si="342"/>
        <v>5583</v>
      </c>
      <c r="BO306" s="371">
        <f t="shared" si="343"/>
        <v>4863</v>
      </c>
      <c r="BP306" s="372">
        <f t="shared" si="344"/>
        <v>4506</v>
      </c>
      <c r="BQ306" s="371">
        <f t="shared" si="345"/>
        <v>3501</v>
      </c>
      <c r="BR306" s="372">
        <f t="shared" si="346"/>
        <v>4194</v>
      </c>
      <c r="BS306" s="371">
        <f t="shared" si="347"/>
        <v>3222</v>
      </c>
      <c r="BT306" s="372">
        <f t="shared" si="348"/>
        <v>411</v>
      </c>
      <c r="BU306" s="371">
        <f t="shared" si="349"/>
        <v>291</v>
      </c>
      <c r="BV306" s="372">
        <f t="shared" si="350"/>
        <v>2739</v>
      </c>
      <c r="BW306" s="371">
        <f t="shared" si="351"/>
        <v>2682</v>
      </c>
      <c r="BX306" s="372">
        <f t="shared" si="352"/>
        <v>0</v>
      </c>
      <c r="BY306" s="371">
        <f t="shared" si="353"/>
        <v>0</v>
      </c>
      <c r="BZ306" s="370">
        <f t="shared" si="354"/>
        <v>14017.923876052302</v>
      </c>
      <c r="CA306" s="371">
        <f t="shared" si="355"/>
        <v>14745.821714990747</v>
      </c>
      <c r="CB306" s="372">
        <f t="shared" si="356"/>
        <v>9962.6495783399914</v>
      </c>
      <c r="CC306" s="371">
        <f t="shared" si="357"/>
        <v>10237.319622964867</v>
      </c>
      <c r="CD306" s="372">
        <f t="shared" si="358"/>
        <v>8285.9275154983316</v>
      </c>
      <c r="CE306" s="371">
        <f t="shared" si="359"/>
        <v>8575.6452513966487</v>
      </c>
      <c r="CF306" s="372">
        <f t="shared" si="360"/>
        <v>6406.3625304136249</v>
      </c>
      <c r="CG306" s="371">
        <f t="shared" si="361"/>
        <v>6139.6597938144332</v>
      </c>
      <c r="CH306" s="372">
        <f t="shared" si="362"/>
        <v>5325.1803577948158</v>
      </c>
      <c r="CI306" s="371">
        <f t="shared" si="363"/>
        <v>5693.9996271439222</v>
      </c>
      <c r="CJ306" s="372">
        <f t="shared" si="364"/>
        <v>0</v>
      </c>
      <c r="CK306" s="371">
        <f t="shared" si="365"/>
        <v>0</v>
      </c>
      <c r="CL306" s="370">
        <f t="shared" si="366"/>
        <v>126161.31488447072</v>
      </c>
      <c r="CM306" s="371">
        <f t="shared" si="367"/>
        <v>132712.39543491672</v>
      </c>
      <c r="CN306" s="372">
        <f t="shared" si="368"/>
        <v>89663.846205059919</v>
      </c>
      <c r="CO306" s="371">
        <f t="shared" si="369"/>
        <v>92135.8766066838</v>
      </c>
      <c r="CP306" s="372">
        <f t="shared" si="370"/>
        <v>74573.347639484986</v>
      </c>
      <c r="CQ306" s="371">
        <f t="shared" si="371"/>
        <v>77180.807262569841</v>
      </c>
      <c r="CR306" s="372">
        <f t="shared" si="372"/>
        <v>57657.262773722621</v>
      </c>
      <c r="CS306" s="371">
        <f t="shared" si="373"/>
        <v>55256.938144329899</v>
      </c>
      <c r="CT306" s="372">
        <f t="shared" si="374"/>
        <v>47926.623220153342</v>
      </c>
      <c r="CU306" s="371">
        <f t="shared" si="375"/>
        <v>51245.996644295301</v>
      </c>
      <c r="CV306" s="372">
        <f t="shared" si="376"/>
        <v>0</v>
      </c>
      <c r="CW306" s="371">
        <f t="shared" si="377"/>
        <v>0</v>
      </c>
      <c r="CX306" s="372">
        <f t="shared" si="378"/>
        <v>89923.527376884289</v>
      </c>
      <c r="CY306" s="371">
        <f t="shared" si="379"/>
        <v>93618.188677220125</v>
      </c>
      <c r="CZ306" s="370">
        <f t="shared" si="380"/>
        <v>560</v>
      </c>
      <c r="DA306" s="371">
        <f t="shared" si="381"/>
        <v>500</v>
      </c>
      <c r="DB306" s="372">
        <f t="shared" si="382"/>
        <v>457</v>
      </c>
      <c r="DC306" s="371">
        <f t="shared" si="383"/>
        <v>371</v>
      </c>
      <c r="DD306" s="372">
        <f t="shared" si="384"/>
        <v>417</v>
      </c>
      <c r="DE306" s="371">
        <f t="shared" si="385"/>
        <v>333</v>
      </c>
      <c r="DF306" s="372">
        <f t="shared" si="386"/>
        <v>39</v>
      </c>
      <c r="DG306" s="371">
        <f t="shared" si="387"/>
        <v>30</v>
      </c>
      <c r="DH306" s="372">
        <f t="shared" si="388"/>
        <v>298</v>
      </c>
      <c r="DI306" s="371">
        <f t="shared" si="389"/>
        <v>292</v>
      </c>
      <c r="DJ306" s="372">
        <f t="shared" si="390"/>
        <v>0</v>
      </c>
      <c r="DK306" s="371">
        <f t="shared" si="391"/>
        <v>0</v>
      </c>
      <c r="DL306" s="372">
        <f t="shared" si="392"/>
        <v>1771</v>
      </c>
      <c r="DM306" s="371">
        <f t="shared" si="393"/>
        <v>1526</v>
      </c>
      <c r="DN306" s="370">
        <f t="shared" si="394"/>
        <v>70650336.335303605</v>
      </c>
      <c r="DO306" s="371">
        <f t="shared" si="395"/>
        <v>66356197.71745836</v>
      </c>
      <c r="DP306" s="372">
        <f t="shared" si="396"/>
        <v>40976377.715712383</v>
      </c>
      <c r="DQ306" s="371">
        <f t="shared" si="397"/>
        <v>34182410.221079692</v>
      </c>
      <c r="DR306" s="372">
        <f t="shared" si="398"/>
        <v>31097085.96566524</v>
      </c>
      <c r="DS306" s="371">
        <f t="shared" si="399"/>
        <v>25701208.818435758</v>
      </c>
      <c r="DT306" s="372">
        <f t="shared" si="400"/>
        <v>2248633.2481751824</v>
      </c>
      <c r="DU306" s="371">
        <f t="shared" si="401"/>
        <v>1657708.1443298969</v>
      </c>
      <c r="DV306" s="372">
        <f t="shared" si="402"/>
        <v>14282133.719605695</v>
      </c>
      <c r="DW306" s="371">
        <f t="shared" si="403"/>
        <v>14963831.020134227</v>
      </c>
      <c r="DX306" s="372">
        <f t="shared" si="404"/>
        <v>0</v>
      </c>
      <c r="DY306" s="371">
        <f t="shared" si="405"/>
        <v>0</v>
      </c>
      <c r="DZ306" s="372">
        <f t="shared" si="406"/>
        <v>159254566.98446208</v>
      </c>
      <c r="EA306" s="371">
        <f t="shared" si="407"/>
        <v>142861355.92143792</v>
      </c>
    </row>
    <row r="307" spans="1:131">
      <c r="A307" s="592" t="s">
        <v>39</v>
      </c>
      <c r="B307" s="593" t="s">
        <v>731</v>
      </c>
      <c r="C307" s="599"/>
      <c r="D307" s="595">
        <v>221838</v>
      </c>
      <c r="E307" s="418">
        <v>2</v>
      </c>
      <c r="F307" s="419">
        <v>101</v>
      </c>
      <c r="G307" s="420">
        <v>100</v>
      </c>
      <c r="H307" s="419"/>
      <c r="I307" s="420"/>
      <c r="J307" s="419"/>
      <c r="K307" s="420"/>
      <c r="L307" s="419">
        <v>3</v>
      </c>
      <c r="M307" s="420">
        <v>3</v>
      </c>
      <c r="N307" s="419">
        <v>94</v>
      </c>
      <c r="O307" s="420">
        <v>93</v>
      </c>
      <c r="P307" s="419"/>
      <c r="Q307" s="420"/>
      <c r="R307" s="419"/>
      <c r="S307" s="420"/>
      <c r="T307" s="419">
        <v>15</v>
      </c>
      <c r="U307" s="420">
        <v>12</v>
      </c>
      <c r="V307" s="419">
        <v>72</v>
      </c>
      <c r="W307" s="420">
        <v>53</v>
      </c>
      <c r="X307" s="419"/>
      <c r="Y307" s="420"/>
      <c r="Z307" s="419"/>
      <c r="AA307" s="420"/>
      <c r="AB307" s="419">
        <v>20</v>
      </c>
      <c r="AC307" s="420">
        <v>19</v>
      </c>
      <c r="AD307" s="419">
        <v>3</v>
      </c>
      <c r="AE307" s="420">
        <v>3</v>
      </c>
      <c r="AF307" s="419"/>
      <c r="AG307" s="420"/>
      <c r="AH307" s="419"/>
      <c r="AI307" s="420"/>
      <c r="AJ307" s="419">
        <v>0</v>
      </c>
      <c r="AK307" s="420">
        <v>0</v>
      </c>
      <c r="AL307" s="419">
        <v>24</v>
      </c>
      <c r="AM307" s="420">
        <v>26</v>
      </c>
      <c r="AN307" s="419"/>
      <c r="AO307" s="420"/>
      <c r="AP307" s="419"/>
      <c r="AQ307" s="420"/>
      <c r="AR307" s="419">
        <v>1</v>
      </c>
      <c r="AS307" s="420">
        <v>0</v>
      </c>
      <c r="AT307" s="419"/>
      <c r="AU307" s="420"/>
      <c r="AV307" s="419"/>
      <c r="AW307" s="420"/>
      <c r="AX307" s="419"/>
      <c r="AY307" s="420"/>
      <c r="AZ307" s="419"/>
      <c r="BA307" s="421"/>
      <c r="BB307" s="422">
        <v>8538662</v>
      </c>
      <c r="BC307" s="420">
        <v>8586832</v>
      </c>
      <c r="BD307" s="419">
        <v>7068777</v>
      </c>
      <c r="BE307" s="420">
        <v>6789506</v>
      </c>
      <c r="BF307" s="419">
        <v>5133838</v>
      </c>
      <c r="BG307" s="420">
        <v>4220731</v>
      </c>
      <c r="BH307" s="419">
        <v>150039</v>
      </c>
      <c r="BI307" s="420">
        <v>153039</v>
      </c>
      <c r="BJ307" s="419">
        <v>902580</v>
      </c>
      <c r="BK307" s="420">
        <v>787700</v>
      </c>
      <c r="BL307" s="419"/>
      <c r="BM307" s="423"/>
      <c r="BN307" s="370">
        <f t="shared" si="342"/>
        <v>945</v>
      </c>
      <c r="BO307" s="371">
        <f t="shared" si="343"/>
        <v>936</v>
      </c>
      <c r="BP307" s="372">
        <f t="shared" si="344"/>
        <v>1026</v>
      </c>
      <c r="BQ307" s="371">
        <f t="shared" si="345"/>
        <v>981</v>
      </c>
      <c r="BR307" s="372">
        <f t="shared" si="346"/>
        <v>888</v>
      </c>
      <c r="BS307" s="371">
        <f t="shared" si="347"/>
        <v>705</v>
      </c>
      <c r="BT307" s="372">
        <f t="shared" si="348"/>
        <v>27</v>
      </c>
      <c r="BU307" s="371">
        <f t="shared" si="349"/>
        <v>27</v>
      </c>
      <c r="BV307" s="372">
        <f t="shared" si="350"/>
        <v>228</v>
      </c>
      <c r="BW307" s="371">
        <f t="shared" si="351"/>
        <v>234</v>
      </c>
      <c r="BX307" s="372">
        <f t="shared" si="352"/>
        <v>0</v>
      </c>
      <c r="BY307" s="371">
        <f t="shared" si="353"/>
        <v>0</v>
      </c>
      <c r="BZ307" s="370">
        <f t="shared" si="354"/>
        <v>9035.6211640211641</v>
      </c>
      <c r="CA307" s="371">
        <f t="shared" si="355"/>
        <v>9173.9658119658125</v>
      </c>
      <c r="CB307" s="372">
        <f t="shared" si="356"/>
        <v>6889.646198830409</v>
      </c>
      <c r="CC307" s="371">
        <f t="shared" si="357"/>
        <v>6921.0050968399592</v>
      </c>
      <c r="CD307" s="372">
        <f t="shared" si="358"/>
        <v>5781.3490990990995</v>
      </c>
      <c r="CE307" s="371">
        <f t="shared" si="359"/>
        <v>5986.8524822695035</v>
      </c>
      <c r="CF307" s="372">
        <f t="shared" si="360"/>
        <v>5557</v>
      </c>
      <c r="CG307" s="371">
        <f t="shared" si="361"/>
        <v>5668.1111111111113</v>
      </c>
      <c r="CH307" s="372">
        <f t="shared" si="362"/>
        <v>3958.6842105263158</v>
      </c>
      <c r="CI307" s="371">
        <f t="shared" si="363"/>
        <v>3366.2393162393164</v>
      </c>
      <c r="CJ307" s="372">
        <f t="shared" si="364"/>
        <v>0</v>
      </c>
      <c r="CK307" s="371">
        <f t="shared" si="365"/>
        <v>0</v>
      </c>
      <c r="CL307" s="370">
        <f t="shared" si="366"/>
        <v>81320.590476190482</v>
      </c>
      <c r="CM307" s="371">
        <f t="shared" si="367"/>
        <v>82565.692307692312</v>
      </c>
      <c r="CN307" s="372">
        <f t="shared" si="368"/>
        <v>62006.81578947368</v>
      </c>
      <c r="CO307" s="371">
        <f t="shared" si="369"/>
        <v>62289.045871559632</v>
      </c>
      <c r="CP307" s="372">
        <f t="shared" si="370"/>
        <v>52032.141891891893</v>
      </c>
      <c r="CQ307" s="371">
        <f t="shared" si="371"/>
        <v>53881.672340425532</v>
      </c>
      <c r="CR307" s="372">
        <f t="shared" si="372"/>
        <v>50013</v>
      </c>
      <c r="CS307" s="371">
        <f t="shared" si="373"/>
        <v>51013</v>
      </c>
      <c r="CT307" s="372">
        <f t="shared" si="374"/>
        <v>35628.15789473684</v>
      </c>
      <c r="CU307" s="371">
        <f t="shared" si="375"/>
        <v>30296.153846153848</v>
      </c>
      <c r="CV307" s="372">
        <f t="shared" si="376"/>
        <v>0</v>
      </c>
      <c r="CW307" s="371">
        <f t="shared" si="377"/>
        <v>0</v>
      </c>
      <c r="CX307" s="372">
        <f t="shared" si="378"/>
        <v>63194.547543540284</v>
      </c>
      <c r="CY307" s="371">
        <f t="shared" si="379"/>
        <v>64287.493633387399</v>
      </c>
      <c r="CZ307" s="370">
        <f t="shared" si="380"/>
        <v>104</v>
      </c>
      <c r="DA307" s="371">
        <f t="shared" si="381"/>
        <v>103</v>
      </c>
      <c r="DB307" s="372">
        <f t="shared" si="382"/>
        <v>109</v>
      </c>
      <c r="DC307" s="371">
        <f t="shared" si="383"/>
        <v>105</v>
      </c>
      <c r="DD307" s="372">
        <f t="shared" si="384"/>
        <v>92</v>
      </c>
      <c r="DE307" s="371">
        <f t="shared" si="385"/>
        <v>72</v>
      </c>
      <c r="DF307" s="372">
        <f t="shared" si="386"/>
        <v>3</v>
      </c>
      <c r="DG307" s="371">
        <f t="shared" si="387"/>
        <v>3</v>
      </c>
      <c r="DH307" s="372">
        <f t="shared" si="388"/>
        <v>25</v>
      </c>
      <c r="DI307" s="371">
        <f t="shared" si="389"/>
        <v>26</v>
      </c>
      <c r="DJ307" s="372">
        <f t="shared" si="390"/>
        <v>0</v>
      </c>
      <c r="DK307" s="371">
        <f t="shared" si="391"/>
        <v>0</v>
      </c>
      <c r="DL307" s="372">
        <f t="shared" si="392"/>
        <v>333</v>
      </c>
      <c r="DM307" s="371">
        <f t="shared" si="393"/>
        <v>309</v>
      </c>
      <c r="DN307" s="370">
        <f t="shared" si="394"/>
        <v>8457341.4095238093</v>
      </c>
      <c r="DO307" s="371">
        <f t="shared" si="395"/>
        <v>8504266.307692308</v>
      </c>
      <c r="DP307" s="372">
        <f t="shared" si="396"/>
        <v>6758742.921052631</v>
      </c>
      <c r="DQ307" s="371">
        <f t="shared" si="397"/>
        <v>6540349.8165137609</v>
      </c>
      <c r="DR307" s="372">
        <f t="shared" si="398"/>
        <v>4786957.0540540544</v>
      </c>
      <c r="DS307" s="371">
        <f t="shared" si="399"/>
        <v>3879480.4085106384</v>
      </c>
      <c r="DT307" s="372">
        <f t="shared" si="400"/>
        <v>150039</v>
      </c>
      <c r="DU307" s="371">
        <f t="shared" si="401"/>
        <v>153039</v>
      </c>
      <c r="DV307" s="372">
        <f t="shared" si="402"/>
        <v>890703.94736842101</v>
      </c>
      <c r="DW307" s="371">
        <f t="shared" si="403"/>
        <v>787700</v>
      </c>
      <c r="DX307" s="372">
        <f t="shared" si="404"/>
        <v>0</v>
      </c>
      <c r="DY307" s="371">
        <f t="shared" si="405"/>
        <v>0</v>
      </c>
      <c r="DZ307" s="372">
        <f t="shared" si="406"/>
        <v>21043784.331998914</v>
      </c>
      <c r="EA307" s="371">
        <f t="shared" si="407"/>
        <v>19864835.532716706</v>
      </c>
    </row>
    <row r="308" spans="1:131">
      <c r="A308" s="592" t="s">
        <v>39</v>
      </c>
      <c r="B308" s="593" t="s">
        <v>732</v>
      </c>
      <c r="C308" s="598"/>
      <c r="D308" s="595">
        <v>219602</v>
      </c>
      <c r="E308" s="418">
        <v>3</v>
      </c>
      <c r="F308" s="419">
        <v>114</v>
      </c>
      <c r="G308" s="420">
        <v>130</v>
      </c>
      <c r="H308" s="419"/>
      <c r="I308" s="420"/>
      <c r="J308" s="419"/>
      <c r="K308" s="420"/>
      <c r="L308" s="419">
        <v>4</v>
      </c>
      <c r="M308" s="420">
        <v>4</v>
      </c>
      <c r="N308" s="419">
        <v>107</v>
      </c>
      <c r="O308" s="420">
        <v>98</v>
      </c>
      <c r="P308" s="419"/>
      <c r="Q308" s="420"/>
      <c r="R308" s="419"/>
      <c r="S308" s="420"/>
      <c r="T308" s="419">
        <v>1</v>
      </c>
      <c r="U308" s="420">
        <v>3</v>
      </c>
      <c r="V308" s="419">
        <v>95</v>
      </c>
      <c r="W308" s="420">
        <v>89</v>
      </c>
      <c r="X308" s="419"/>
      <c r="Y308" s="420"/>
      <c r="Z308" s="419"/>
      <c r="AA308" s="420"/>
      <c r="AB308" s="419">
        <v>0</v>
      </c>
      <c r="AC308" s="420">
        <v>0</v>
      </c>
      <c r="AD308" s="419">
        <v>41</v>
      </c>
      <c r="AE308" s="420">
        <v>42</v>
      </c>
      <c r="AF308" s="419"/>
      <c r="AG308" s="420"/>
      <c r="AH308" s="419"/>
      <c r="AI308" s="420"/>
      <c r="AJ308" s="419">
        <v>0</v>
      </c>
      <c r="AK308" s="420">
        <v>0</v>
      </c>
      <c r="AL308" s="419">
        <v>0</v>
      </c>
      <c r="AM308" s="420">
        <v>0</v>
      </c>
      <c r="AN308" s="419"/>
      <c r="AO308" s="420"/>
      <c r="AP308" s="419"/>
      <c r="AQ308" s="420"/>
      <c r="AR308" s="419">
        <v>0</v>
      </c>
      <c r="AS308" s="420">
        <v>0</v>
      </c>
      <c r="AT308" s="419"/>
      <c r="AU308" s="420"/>
      <c r="AV308" s="419"/>
      <c r="AW308" s="420"/>
      <c r="AX308" s="419"/>
      <c r="AY308" s="420"/>
      <c r="AZ308" s="419"/>
      <c r="BA308" s="421"/>
      <c r="BB308" s="422">
        <v>9111356</v>
      </c>
      <c r="BC308" s="420">
        <v>10432187</v>
      </c>
      <c r="BD308" s="419">
        <v>6674658</v>
      </c>
      <c r="BE308" s="420">
        <v>6147652</v>
      </c>
      <c r="BF308" s="419">
        <v>4858756</v>
      </c>
      <c r="BG308" s="420">
        <v>4559506</v>
      </c>
      <c r="BH308" s="419">
        <v>1728693</v>
      </c>
      <c r="BI308" s="420">
        <v>1775344</v>
      </c>
      <c r="BJ308" s="419">
        <v>0</v>
      </c>
      <c r="BK308" s="420">
        <v>0</v>
      </c>
      <c r="BL308" s="419"/>
      <c r="BM308" s="423"/>
      <c r="BN308" s="370">
        <f t="shared" si="342"/>
        <v>1074</v>
      </c>
      <c r="BO308" s="371">
        <f t="shared" si="343"/>
        <v>1218</v>
      </c>
      <c r="BP308" s="372">
        <f t="shared" si="344"/>
        <v>975</v>
      </c>
      <c r="BQ308" s="371">
        <f t="shared" si="345"/>
        <v>918</v>
      </c>
      <c r="BR308" s="372">
        <f t="shared" si="346"/>
        <v>855</v>
      </c>
      <c r="BS308" s="371">
        <f t="shared" si="347"/>
        <v>801</v>
      </c>
      <c r="BT308" s="372">
        <f t="shared" si="348"/>
        <v>369</v>
      </c>
      <c r="BU308" s="371">
        <f t="shared" si="349"/>
        <v>378</v>
      </c>
      <c r="BV308" s="372">
        <f t="shared" si="350"/>
        <v>0</v>
      </c>
      <c r="BW308" s="371">
        <f t="shared" si="351"/>
        <v>0</v>
      </c>
      <c r="BX308" s="372">
        <f t="shared" si="352"/>
        <v>0</v>
      </c>
      <c r="BY308" s="371">
        <f t="shared" si="353"/>
        <v>0</v>
      </c>
      <c r="BZ308" s="370">
        <f t="shared" si="354"/>
        <v>8483.5716945996282</v>
      </c>
      <c r="CA308" s="371">
        <f t="shared" si="355"/>
        <v>8565.013957307061</v>
      </c>
      <c r="CB308" s="372">
        <f t="shared" si="356"/>
        <v>6845.8030769230772</v>
      </c>
      <c r="CC308" s="371">
        <f t="shared" si="357"/>
        <v>6696.7886710239654</v>
      </c>
      <c r="CD308" s="372">
        <f t="shared" si="358"/>
        <v>5682.7555555555555</v>
      </c>
      <c r="CE308" s="371">
        <f t="shared" si="359"/>
        <v>5692.2671660424467</v>
      </c>
      <c r="CF308" s="372">
        <f t="shared" si="360"/>
        <v>4684.8048780487807</v>
      </c>
      <c r="CG308" s="371">
        <f t="shared" si="361"/>
        <v>4696.6772486772488</v>
      </c>
      <c r="CH308" s="372">
        <f t="shared" si="362"/>
        <v>0</v>
      </c>
      <c r="CI308" s="371">
        <f t="shared" si="363"/>
        <v>0</v>
      </c>
      <c r="CJ308" s="372">
        <f t="shared" si="364"/>
        <v>0</v>
      </c>
      <c r="CK308" s="371">
        <f t="shared" si="365"/>
        <v>0</v>
      </c>
      <c r="CL308" s="370">
        <f t="shared" si="366"/>
        <v>76352.145251396651</v>
      </c>
      <c r="CM308" s="371">
        <f t="shared" si="367"/>
        <v>77085.125615763551</v>
      </c>
      <c r="CN308" s="372">
        <f t="shared" si="368"/>
        <v>61612.227692307693</v>
      </c>
      <c r="CO308" s="371">
        <f t="shared" si="369"/>
        <v>60271.098039215693</v>
      </c>
      <c r="CP308" s="372">
        <f t="shared" si="370"/>
        <v>51144.800000000003</v>
      </c>
      <c r="CQ308" s="371">
        <f t="shared" si="371"/>
        <v>51230.404494382019</v>
      </c>
      <c r="CR308" s="372">
        <f t="shared" si="372"/>
        <v>42163.243902439026</v>
      </c>
      <c r="CS308" s="371">
        <f t="shared" si="373"/>
        <v>42270.095238095237</v>
      </c>
      <c r="CT308" s="372">
        <f t="shared" si="374"/>
        <v>0</v>
      </c>
      <c r="CU308" s="371">
        <f t="shared" si="375"/>
        <v>0</v>
      </c>
      <c r="CV308" s="372">
        <f t="shared" si="376"/>
        <v>0</v>
      </c>
      <c r="CW308" s="371">
        <f t="shared" si="377"/>
        <v>0</v>
      </c>
      <c r="CX308" s="372">
        <f t="shared" si="378"/>
        <v>61467.189863077452</v>
      </c>
      <c r="CY308" s="371">
        <f t="shared" si="379"/>
        <v>62162.944629707927</v>
      </c>
      <c r="CZ308" s="370">
        <f t="shared" si="380"/>
        <v>118</v>
      </c>
      <c r="DA308" s="371">
        <f t="shared" si="381"/>
        <v>134</v>
      </c>
      <c r="DB308" s="372">
        <f t="shared" si="382"/>
        <v>108</v>
      </c>
      <c r="DC308" s="371">
        <f t="shared" si="383"/>
        <v>101</v>
      </c>
      <c r="DD308" s="372">
        <f t="shared" si="384"/>
        <v>95</v>
      </c>
      <c r="DE308" s="371">
        <f t="shared" si="385"/>
        <v>89</v>
      </c>
      <c r="DF308" s="372">
        <f t="shared" si="386"/>
        <v>41</v>
      </c>
      <c r="DG308" s="371">
        <f t="shared" si="387"/>
        <v>42</v>
      </c>
      <c r="DH308" s="372">
        <f t="shared" si="388"/>
        <v>0</v>
      </c>
      <c r="DI308" s="371">
        <f t="shared" si="389"/>
        <v>0</v>
      </c>
      <c r="DJ308" s="372">
        <f t="shared" si="390"/>
        <v>0</v>
      </c>
      <c r="DK308" s="371">
        <f t="shared" si="391"/>
        <v>0</v>
      </c>
      <c r="DL308" s="372">
        <f t="shared" si="392"/>
        <v>362</v>
      </c>
      <c r="DM308" s="371">
        <f t="shared" si="393"/>
        <v>366</v>
      </c>
      <c r="DN308" s="370">
        <f t="shared" si="394"/>
        <v>9009553.1396648046</v>
      </c>
      <c r="DO308" s="371">
        <f t="shared" si="395"/>
        <v>10329406.832512315</v>
      </c>
      <c r="DP308" s="372">
        <f t="shared" si="396"/>
        <v>6654120.5907692313</v>
      </c>
      <c r="DQ308" s="371">
        <f t="shared" si="397"/>
        <v>6087380.9019607846</v>
      </c>
      <c r="DR308" s="372">
        <f t="shared" si="398"/>
        <v>4858756</v>
      </c>
      <c r="DS308" s="371">
        <f t="shared" si="399"/>
        <v>4559506</v>
      </c>
      <c r="DT308" s="372">
        <f t="shared" si="400"/>
        <v>1728693</v>
      </c>
      <c r="DU308" s="371">
        <f t="shared" si="401"/>
        <v>1775344</v>
      </c>
      <c r="DV308" s="372">
        <f t="shared" si="402"/>
        <v>0</v>
      </c>
      <c r="DW308" s="371">
        <f t="shared" si="403"/>
        <v>0</v>
      </c>
      <c r="DX308" s="372">
        <f t="shared" si="404"/>
        <v>0</v>
      </c>
      <c r="DY308" s="371">
        <f t="shared" si="405"/>
        <v>0</v>
      </c>
      <c r="DZ308" s="372">
        <f t="shared" si="406"/>
        <v>22251122.730434038</v>
      </c>
      <c r="EA308" s="371">
        <f t="shared" si="407"/>
        <v>22751637.734473102</v>
      </c>
    </row>
    <row r="309" spans="1:131">
      <c r="A309" s="592" t="s">
        <v>39</v>
      </c>
      <c r="B309" s="593" t="s">
        <v>733</v>
      </c>
      <c r="C309" s="599" t="s">
        <v>779</v>
      </c>
      <c r="D309" s="595">
        <v>220075</v>
      </c>
      <c r="E309" s="600">
        <v>2</v>
      </c>
      <c r="F309" s="419">
        <v>118</v>
      </c>
      <c r="G309" s="420">
        <v>114</v>
      </c>
      <c r="H309" s="419"/>
      <c r="I309" s="420"/>
      <c r="J309" s="419"/>
      <c r="K309" s="420"/>
      <c r="L309" s="419">
        <v>40</v>
      </c>
      <c r="M309" s="420">
        <v>42</v>
      </c>
      <c r="N309" s="419">
        <v>124</v>
      </c>
      <c r="O309" s="420">
        <v>125</v>
      </c>
      <c r="P309" s="419"/>
      <c r="Q309" s="420"/>
      <c r="R309" s="419"/>
      <c r="S309" s="420"/>
      <c r="T309" s="419">
        <v>31</v>
      </c>
      <c r="U309" s="420">
        <v>29</v>
      </c>
      <c r="V309" s="419">
        <v>143</v>
      </c>
      <c r="W309" s="420">
        <v>141</v>
      </c>
      <c r="X309" s="419"/>
      <c r="Y309" s="420"/>
      <c r="Z309" s="419"/>
      <c r="AA309" s="420"/>
      <c r="AB309" s="419">
        <v>34</v>
      </c>
      <c r="AC309" s="420">
        <v>31</v>
      </c>
      <c r="AD309" s="419">
        <v>25</v>
      </c>
      <c r="AE309" s="420">
        <v>24</v>
      </c>
      <c r="AF309" s="419"/>
      <c r="AG309" s="420"/>
      <c r="AH309" s="419"/>
      <c r="AI309" s="420"/>
      <c r="AJ309" s="419">
        <v>5</v>
      </c>
      <c r="AK309" s="420">
        <v>7</v>
      </c>
      <c r="AL309" s="419">
        <v>65</v>
      </c>
      <c r="AM309" s="420">
        <v>60</v>
      </c>
      <c r="AN309" s="419"/>
      <c r="AO309" s="420"/>
      <c r="AP309" s="419"/>
      <c r="AQ309" s="420"/>
      <c r="AR309" s="419">
        <v>3</v>
      </c>
      <c r="AS309" s="420">
        <v>2</v>
      </c>
      <c r="AT309" s="419"/>
      <c r="AU309" s="420"/>
      <c r="AV309" s="419"/>
      <c r="AW309" s="420"/>
      <c r="AX309" s="419"/>
      <c r="AY309" s="420"/>
      <c r="AZ309" s="419"/>
      <c r="BA309" s="421"/>
      <c r="BB309" s="422">
        <v>13605979</v>
      </c>
      <c r="BC309" s="420">
        <v>13631353</v>
      </c>
      <c r="BD309" s="419">
        <v>9992408</v>
      </c>
      <c r="BE309" s="420">
        <v>10373890</v>
      </c>
      <c r="BF309" s="419">
        <v>10288421</v>
      </c>
      <c r="BG309" s="420">
        <v>10159456</v>
      </c>
      <c r="BH309" s="419">
        <v>1477459</v>
      </c>
      <c r="BI309" s="420">
        <v>1521814</v>
      </c>
      <c r="BJ309" s="419">
        <v>2227618</v>
      </c>
      <c r="BK309" s="420">
        <f>1913476+49000</f>
        <v>1962476</v>
      </c>
      <c r="BL309" s="419"/>
      <c r="BM309" s="423"/>
      <c r="BN309" s="370">
        <f t="shared" si="342"/>
        <v>1542</v>
      </c>
      <c r="BO309" s="371">
        <f t="shared" si="343"/>
        <v>1530</v>
      </c>
      <c r="BP309" s="372">
        <f t="shared" si="344"/>
        <v>1488</v>
      </c>
      <c r="BQ309" s="371">
        <f t="shared" si="345"/>
        <v>1473</v>
      </c>
      <c r="BR309" s="372">
        <f t="shared" si="346"/>
        <v>1695</v>
      </c>
      <c r="BS309" s="371">
        <f t="shared" si="347"/>
        <v>1641</v>
      </c>
      <c r="BT309" s="372">
        <f t="shared" si="348"/>
        <v>285</v>
      </c>
      <c r="BU309" s="371">
        <f t="shared" si="349"/>
        <v>300</v>
      </c>
      <c r="BV309" s="372">
        <f t="shared" si="350"/>
        <v>621</v>
      </c>
      <c r="BW309" s="371">
        <f t="shared" si="351"/>
        <v>564</v>
      </c>
      <c r="BX309" s="372">
        <f t="shared" si="352"/>
        <v>0</v>
      </c>
      <c r="BY309" s="371">
        <f t="shared" si="353"/>
        <v>0</v>
      </c>
      <c r="BZ309" s="370">
        <f t="shared" si="354"/>
        <v>8823.5920881971469</v>
      </c>
      <c r="CA309" s="371">
        <f t="shared" si="355"/>
        <v>8909.3810457516338</v>
      </c>
      <c r="CB309" s="372">
        <f t="shared" si="356"/>
        <v>6715.3279569892475</v>
      </c>
      <c r="CC309" s="371">
        <f t="shared" si="357"/>
        <v>7042.6951799049557</v>
      </c>
      <c r="CD309" s="372">
        <f t="shared" si="358"/>
        <v>6069.8648967551626</v>
      </c>
      <c r="CE309" s="371">
        <f t="shared" si="359"/>
        <v>6191.0152346130408</v>
      </c>
      <c r="CF309" s="372">
        <f t="shared" si="360"/>
        <v>5184.0666666666666</v>
      </c>
      <c r="CG309" s="371">
        <f t="shared" si="361"/>
        <v>5072.7133333333331</v>
      </c>
      <c r="CH309" s="372">
        <f t="shared" si="362"/>
        <v>3587.1465378421899</v>
      </c>
      <c r="CI309" s="371">
        <f t="shared" si="363"/>
        <v>3479.567375886525</v>
      </c>
      <c r="CJ309" s="372">
        <f t="shared" si="364"/>
        <v>0</v>
      </c>
      <c r="CK309" s="371">
        <f t="shared" si="365"/>
        <v>0</v>
      </c>
      <c r="CL309" s="370">
        <f t="shared" si="366"/>
        <v>79412.32879377433</v>
      </c>
      <c r="CM309" s="371">
        <f t="shared" si="367"/>
        <v>80184.429411764708</v>
      </c>
      <c r="CN309" s="372">
        <f t="shared" si="368"/>
        <v>60437.951612903227</v>
      </c>
      <c r="CO309" s="371">
        <f t="shared" si="369"/>
        <v>63384.256619144602</v>
      </c>
      <c r="CP309" s="372">
        <f t="shared" si="370"/>
        <v>54628.784070796464</v>
      </c>
      <c r="CQ309" s="371">
        <f t="shared" si="371"/>
        <v>55719.137111517368</v>
      </c>
      <c r="CR309" s="372">
        <f t="shared" si="372"/>
        <v>46656.6</v>
      </c>
      <c r="CS309" s="371">
        <f t="shared" si="373"/>
        <v>45654.42</v>
      </c>
      <c r="CT309" s="372">
        <f t="shared" si="374"/>
        <v>32284.318840579708</v>
      </c>
      <c r="CU309" s="371">
        <f t="shared" si="375"/>
        <v>31316.106382978724</v>
      </c>
      <c r="CV309" s="372">
        <f t="shared" si="376"/>
        <v>0</v>
      </c>
      <c r="CW309" s="371">
        <f t="shared" si="377"/>
        <v>0</v>
      </c>
      <c r="CX309" s="372">
        <f t="shared" si="378"/>
        <v>59828.838284195139</v>
      </c>
      <c r="CY309" s="371">
        <f t="shared" si="379"/>
        <v>61235.693402624755</v>
      </c>
      <c r="CZ309" s="370">
        <f t="shared" si="380"/>
        <v>158</v>
      </c>
      <c r="DA309" s="371">
        <f t="shared" si="381"/>
        <v>156</v>
      </c>
      <c r="DB309" s="372">
        <f t="shared" si="382"/>
        <v>155</v>
      </c>
      <c r="DC309" s="371">
        <f t="shared" si="383"/>
        <v>154</v>
      </c>
      <c r="DD309" s="372">
        <f t="shared" si="384"/>
        <v>177</v>
      </c>
      <c r="DE309" s="371">
        <f t="shared" si="385"/>
        <v>172</v>
      </c>
      <c r="DF309" s="372">
        <f t="shared" si="386"/>
        <v>30</v>
      </c>
      <c r="DG309" s="371">
        <f t="shared" si="387"/>
        <v>31</v>
      </c>
      <c r="DH309" s="372">
        <f t="shared" si="388"/>
        <v>68</v>
      </c>
      <c r="DI309" s="371">
        <f t="shared" si="389"/>
        <v>62</v>
      </c>
      <c r="DJ309" s="372">
        <f t="shared" si="390"/>
        <v>0</v>
      </c>
      <c r="DK309" s="371">
        <f t="shared" si="391"/>
        <v>0</v>
      </c>
      <c r="DL309" s="372">
        <f t="shared" si="392"/>
        <v>588</v>
      </c>
      <c r="DM309" s="371">
        <f t="shared" si="393"/>
        <v>575</v>
      </c>
      <c r="DN309" s="370">
        <f t="shared" si="394"/>
        <v>12547147.949416345</v>
      </c>
      <c r="DO309" s="371">
        <f t="shared" si="395"/>
        <v>12508770.988235295</v>
      </c>
      <c r="DP309" s="372">
        <f t="shared" si="396"/>
        <v>9367882.5</v>
      </c>
      <c r="DQ309" s="371">
        <f t="shared" si="397"/>
        <v>9761175.5193482693</v>
      </c>
      <c r="DR309" s="372">
        <f t="shared" si="398"/>
        <v>9669294.7805309743</v>
      </c>
      <c r="DS309" s="371">
        <f t="shared" si="399"/>
        <v>9583691.5831809863</v>
      </c>
      <c r="DT309" s="372">
        <f t="shared" si="400"/>
        <v>1399698</v>
      </c>
      <c r="DU309" s="371">
        <f t="shared" si="401"/>
        <v>1415287.02</v>
      </c>
      <c r="DV309" s="372">
        <f t="shared" si="402"/>
        <v>2195333.6811594199</v>
      </c>
      <c r="DW309" s="371">
        <f t="shared" si="403"/>
        <v>1941598.5957446808</v>
      </c>
      <c r="DX309" s="372">
        <f t="shared" si="404"/>
        <v>0</v>
      </c>
      <c r="DY309" s="371">
        <f t="shared" si="405"/>
        <v>0</v>
      </c>
      <c r="DZ309" s="372">
        <f t="shared" si="406"/>
        <v>35179356.911106743</v>
      </c>
      <c r="EA309" s="371">
        <f t="shared" si="407"/>
        <v>35210523.706509233</v>
      </c>
    </row>
    <row r="310" spans="1:131">
      <c r="A310" s="592" t="s">
        <v>39</v>
      </c>
      <c r="B310" s="593" t="s">
        <v>734</v>
      </c>
      <c r="C310" s="598" t="s">
        <v>634</v>
      </c>
      <c r="D310" s="595">
        <v>220978</v>
      </c>
      <c r="E310" s="418">
        <v>3</v>
      </c>
      <c r="F310" s="419">
        <v>0</v>
      </c>
      <c r="G310" s="420">
        <v>0</v>
      </c>
      <c r="H310" s="419">
        <v>341</v>
      </c>
      <c r="I310" s="420">
        <v>331</v>
      </c>
      <c r="J310" s="419">
        <v>2</v>
      </c>
      <c r="K310" s="420">
        <v>2</v>
      </c>
      <c r="L310" s="419">
        <v>2</v>
      </c>
      <c r="M310" s="420">
        <v>2</v>
      </c>
      <c r="N310" s="419">
        <v>0</v>
      </c>
      <c r="O310" s="420">
        <v>0</v>
      </c>
      <c r="P310" s="419">
        <v>222</v>
      </c>
      <c r="Q310" s="420">
        <v>210</v>
      </c>
      <c r="R310" s="419">
        <v>0</v>
      </c>
      <c r="S310" s="420">
        <v>0</v>
      </c>
      <c r="T310" s="419">
        <v>2</v>
      </c>
      <c r="U310" s="420">
        <v>2</v>
      </c>
      <c r="V310" s="419">
        <v>0</v>
      </c>
      <c r="W310" s="420">
        <v>0</v>
      </c>
      <c r="X310" s="419">
        <v>149</v>
      </c>
      <c r="Y310" s="420">
        <v>159</v>
      </c>
      <c r="Z310" s="419">
        <v>0</v>
      </c>
      <c r="AA310" s="420">
        <v>0</v>
      </c>
      <c r="AB310" s="419">
        <v>0</v>
      </c>
      <c r="AC310" s="420">
        <v>0</v>
      </c>
      <c r="AD310" s="419">
        <v>0</v>
      </c>
      <c r="AE310" s="420">
        <v>0</v>
      </c>
      <c r="AF310" s="419">
        <v>11</v>
      </c>
      <c r="AG310" s="420">
        <v>14</v>
      </c>
      <c r="AH310" s="419">
        <v>0</v>
      </c>
      <c r="AI310" s="420">
        <v>0</v>
      </c>
      <c r="AJ310" s="419">
        <v>1</v>
      </c>
      <c r="AK310" s="420">
        <v>1</v>
      </c>
      <c r="AL310" s="419">
        <v>0</v>
      </c>
      <c r="AM310" s="420">
        <v>0</v>
      </c>
      <c r="AN310" s="419">
        <v>156</v>
      </c>
      <c r="AO310" s="420">
        <v>169</v>
      </c>
      <c r="AP310" s="419">
        <v>1</v>
      </c>
      <c r="AQ310" s="420">
        <v>1</v>
      </c>
      <c r="AR310" s="419">
        <v>1</v>
      </c>
      <c r="AS310" s="420">
        <v>1</v>
      </c>
      <c r="AT310" s="419"/>
      <c r="AU310" s="420"/>
      <c r="AV310" s="419"/>
      <c r="AW310" s="420"/>
      <c r="AX310" s="419"/>
      <c r="AY310" s="420"/>
      <c r="AZ310" s="419"/>
      <c r="BA310" s="421"/>
      <c r="BB310" s="422">
        <v>30693066</v>
      </c>
      <c r="BC310" s="420">
        <v>30453467</v>
      </c>
      <c r="BD310" s="419">
        <v>15903667</v>
      </c>
      <c r="BE310" s="420">
        <v>15231577</v>
      </c>
      <c r="BF310" s="419">
        <v>8882697</v>
      </c>
      <c r="BG310" s="420">
        <v>9870225</v>
      </c>
      <c r="BH310" s="419">
        <v>628606</v>
      </c>
      <c r="BI310" s="420">
        <v>799365</v>
      </c>
      <c r="BJ310" s="419">
        <v>6992788</v>
      </c>
      <c r="BK310" s="420">
        <f>7540866+38000</f>
        <v>7578866</v>
      </c>
      <c r="BL310" s="419"/>
      <c r="BM310" s="423"/>
      <c r="BN310" s="370">
        <f t="shared" si="342"/>
        <v>3456</v>
      </c>
      <c r="BO310" s="371">
        <f t="shared" si="343"/>
        <v>3356</v>
      </c>
      <c r="BP310" s="372">
        <f t="shared" si="344"/>
        <v>2244</v>
      </c>
      <c r="BQ310" s="371">
        <f t="shared" si="345"/>
        <v>2124</v>
      </c>
      <c r="BR310" s="372">
        <f t="shared" si="346"/>
        <v>1490</v>
      </c>
      <c r="BS310" s="371">
        <f t="shared" si="347"/>
        <v>1590</v>
      </c>
      <c r="BT310" s="372">
        <f t="shared" si="348"/>
        <v>122</v>
      </c>
      <c r="BU310" s="371">
        <f t="shared" si="349"/>
        <v>152</v>
      </c>
      <c r="BV310" s="372">
        <f t="shared" si="350"/>
        <v>1583</v>
      </c>
      <c r="BW310" s="371">
        <f t="shared" si="351"/>
        <v>1713</v>
      </c>
      <c r="BX310" s="372">
        <f t="shared" si="352"/>
        <v>0</v>
      </c>
      <c r="BY310" s="371">
        <f t="shared" si="353"/>
        <v>0</v>
      </c>
      <c r="BZ310" s="370">
        <f t="shared" si="354"/>
        <v>8881.0954861111113</v>
      </c>
      <c r="CA310" s="371">
        <f t="shared" si="355"/>
        <v>9074.3346245530392</v>
      </c>
      <c r="CB310" s="372">
        <f t="shared" si="356"/>
        <v>7087.1956327985736</v>
      </c>
      <c r="CC310" s="371">
        <f t="shared" si="357"/>
        <v>7171.1756120527307</v>
      </c>
      <c r="CD310" s="372">
        <f t="shared" si="358"/>
        <v>5961.5416107382553</v>
      </c>
      <c r="CE310" s="371">
        <f t="shared" si="359"/>
        <v>6207.6886792452833</v>
      </c>
      <c r="CF310" s="372">
        <f t="shared" si="360"/>
        <v>5152.5081967213118</v>
      </c>
      <c r="CG310" s="371">
        <f t="shared" si="361"/>
        <v>5258.980263157895</v>
      </c>
      <c r="CH310" s="372">
        <f t="shared" si="362"/>
        <v>4417.4276689829439</v>
      </c>
      <c r="CI310" s="371">
        <f t="shared" si="363"/>
        <v>4424.3234092235843</v>
      </c>
      <c r="CJ310" s="372">
        <f t="shared" si="364"/>
        <v>0</v>
      </c>
      <c r="CK310" s="371">
        <f t="shared" si="365"/>
        <v>0</v>
      </c>
      <c r="CL310" s="370">
        <f t="shared" si="366"/>
        <v>79929.859375</v>
      </c>
      <c r="CM310" s="371">
        <f t="shared" si="367"/>
        <v>81669.011620977355</v>
      </c>
      <c r="CN310" s="372">
        <f t="shared" si="368"/>
        <v>63784.760695187164</v>
      </c>
      <c r="CO310" s="371">
        <f t="shared" si="369"/>
        <v>64540.580508474573</v>
      </c>
      <c r="CP310" s="372">
        <f t="shared" si="370"/>
        <v>53653.874496644297</v>
      </c>
      <c r="CQ310" s="371">
        <f t="shared" si="371"/>
        <v>55869.198113207553</v>
      </c>
      <c r="CR310" s="372">
        <f t="shared" si="372"/>
        <v>46372.573770491806</v>
      </c>
      <c r="CS310" s="371">
        <f t="shared" si="373"/>
        <v>47330.822368421053</v>
      </c>
      <c r="CT310" s="372">
        <f t="shared" si="374"/>
        <v>39756.849020846494</v>
      </c>
      <c r="CU310" s="371">
        <f t="shared" si="375"/>
        <v>39818.910683012262</v>
      </c>
      <c r="CV310" s="372">
        <f t="shared" si="376"/>
        <v>0</v>
      </c>
      <c r="CW310" s="371">
        <f t="shared" si="377"/>
        <v>0</v>
      </c>
      <c r="CX310" s="372">
        <f t="shared" si="378"/>
        <v>63846.923660626766</v>
      </c>
      <c r="CY310" s="371">
        <f t="shared" si="379"/>
        <v>64399.014039400725</v>
      </c>
      <c r="CZ310" s="370">
        <f t="shared" si="380"/>
        <v>345</v>
      </c>
      <c r="DA310" s="371">
        <f t="shared" si="381"/>
        <v>335</v>
      </c>
      <c r="DB310" s="372">
        <f t="shared" si="382"/>
        <v>224</v>
      </c>
      <c r="DC310" s="371">
        <f t="shared" si="383"/>
        <v>212</v>
      </c>
      <c r="DD310" s="372">
        <f t="shared" si="384"/>
        <v>149</v>
      </c>
      <c r="DE310" s="371">
        <f t="shared" si="385"/>
        <v>159</v>
      </c>
      <c r="DF310" s="372">
        <f t="shared" si="386"/>
        <v>12</v>
      </c>
      <c r="DG310" s="371">
        <f t="shared" si="387"/>
        <v>15</v>
      </c>
      <c r="DH310" s="372">
        <f t="shared" si="388"/>
        <v>158</v>
      </c>
      <c r="DI310" s="371">
        <f t="shared" si="389"/>
        <v>171</v>
      </c>
      <c r="DJ310" s="372">
        <f t="shared" si="390"/>
        <v>0</v>
      </c>
      <c r="DK310" s="371">
        <f t="shared" si="391"/>
        <v>0</v>
      </c>
      <c r="DL310" s="372">
        <f t="shared" si="392"/>
        <v>888</v>
      </c>
      <c r="DM310" s="371">
        <f t="shared" si="393"/>
        <v>892</v>
      </c>
      <c r="DN310" s="370">
        <f t="shared" si="394"/>
        <v>27575801.484375</v>
      </c>
      <c r="DO310" s="371">
        <f t="shared" si="395"/>
        <v>27359118.893027414</v>
      </c>
      <c r="DP310" s="372">
        <f t="shared" si="396"/>
        <v>14287786.395721925</v>
      </c>
      <c r="DQ310" s="371">
        <f t="shared" si="397"/>
        <v>13682603.06779661</v>
      </c>
      <c r="DR310" s="372">
        <f t="shared" si="398"/>
        <v>7994427.3000000007</v>
      </c>
      <c r="DS310" s="371">
        <f t="shared" si="399"/>
        <v>8883202.5</v>
      </c>
      <c r="DT310" s="372">
        <f t="shared" si="400"/>
        <v>556470.88524590165</v>
      </c>
      <c r="DU310" s="371">
        <f t="shared" si="401"/>
        <v>709962.33552631584</v>
      </c>
      <c r="DV310" s="372">
        <f t="shared" si="402"/>
        <v>6281582.1452937461</v>
      </c>
      <c r="DW310" s="371">
        <f t="shared" si="403"/>
        <v>6809033.7267950969</v>
      </c>
      <c r="DX310" s="372">
        <f t="shared" si="404"/>
        <v>0</v>
      </c>
      <c r="DY310" s="371">
        <f t="shared" si="405"/>
        <v>0</v>
      </c>
      <c r="DZ310" s="372">
        <f t="shared" si="406"/>
        <v>56696068.210636571</v>
      </c>
      <c r="EA310" s="371">
        <f t="shared" si="407"/>
        <v>57443920.523145445</v>
      </c>
    </row>
    <row r="311" spans="1:131">
      <c r="A311" s="592" t="s">
        <v>39</v>
      </c>
      <c r="B311" s="593" t="s">
        <v>735</v>
      </c>
      <c r="C311" s="598"/>
      <c r="D311" s="595">
        <v>221847</v>
      </c>
      <c r="E311" s="418">
        <v>3</v>
      </c>
      <c r="F311" s="419">
        <v>144</v>
      </c>
      <c r="G311" s="420">
        <v>140</v>
      </c>
      <c r="H311" s="419"/>
      <c r="I311" s="420"/>
      <c r="J311" s="419"/>
      <c r="K311" s="420"/>
      <c r="L311" s="419">
        <v>2</v>
      </c>
      <c r="M311" s="420">
        <v>3</v>
      </c>
      <c r="N311" s="419">
        <v>74</v>
      </c>
      <c r="O311" s="420">
        <v>70</v>
      </c>
      <c r="P311" s="419"/>
      <c r="Q311" s="420"/>
      <c r="R311" s="419"/>
      <c r="S311" s="420"/>
      <c r="T311" s="419">
        <v>1</v>
      </c>
      <c r="U311" s="420">
        <v>1</v>
      </c>
      <c r="V311" s="419">
        <v>99</v>
      </c>
      <c r="W311" s="420">
        <v>111</v>
      </c>
      <c r="X311" s="419"/>
      <c r="Y311" s="420"/>
      <c r="Z311" s="419"/>
      <c r="AA311" s="420"/>
      <c r="AB311" s="419">
        <v>2</v>
      </c>
      <c r="AC311" s="420">
        <v>0</v>
      </c>
      <c r="AD311" s="419">
        <v>90</v>
      </c>
      <c r="AE311" s="420">
        <v>80</v>
      </c>
      <c r="AF311" s="419"/>
      <c r="AG311" s="420"/>
      <c r="AH311" s="419"/>
      <c r="AI311" s="420"/>
      <c r="AJ311" s="419">
        <v>1</v>
      </c>
      <c r="AK311" s="420">
        <v>1</v>
      </c>
      <c r="AL311" s="419">
        <v>1</v>
      </c>
      <c r="AM311" s="420">
        <v>16</v>
      </c>
      <c r="AN311" s="419"/>
      <c r="AO311" s="420"/>
      <c r="AP311" s="419"/>
      <c r="AQ311" s="420"/>
      <c r="AR311" s="419">
        <v>0</v>
      </c>
      <c r="AS311" s="420">
        <v>0</v>
      </c>
      <c r="AT311" s="419"/>
      <c r="AU311" s="420"/>
      <c r="AV311" s="419"/>
      <c r="AW311" s="420"/>
      <c r="AX311" s="419"/>
      <c r="AY311" s="420"/>
      <c r="AZ311" s="419"/>
      <c r="BA311" s="421"/>
      <c r="BB311" s="422">
        <v>12558998</v>
      </c>
      <c r="BC311" s="420">
        <v>12752488</v>
      </c>
      <c r="BD311" s="419">
        <v>5389519</v>
      </c>
      <c r="BE311" s="420">
        <v>5247738</v>
      </c>
      <c r="BF311" s="419">
        <v>6215431</v>
      </c>
      <c r="BG311" s="420">
        <v>7166649</v>
      </c>
      <c r="BH311" s="419">
        <v>3947330</v>
      </c>
      <c r="BI311" s="420">
        <v>3536122</v>
      </c>
      <c r="BJ311" s="419">
        <v>55000</v>
      </c>
      <c r="BK311" s="420">
        <v>754531</v>
      </c>
      <c r="BL311" s="419"/>
      <c r="BM311" s="423"/>
      <c r="BN311" s="370">
        <f t="shared" si="342"/>
        <v>1320</v>
      </c>
      <c r="BO311" s="371">
        <f t="shared" si="343"/>
        <v>1296</v>
      </c>
      <c r="BP311" s="372">
        <f t="shared" si="344"/>
        <v>678</v>
      </c>
      <c r="BQ311" s="371">
        <f t="shared" si="345"/>
        <v>642</v>
      </c>
      <c r="BR311" s="372">
        <f t="shared" si="346"/>
        <v>915</v>
      </c>
      <c r="BS311" s="371">
        <f t="shared" si="347"/>
        <v>999</v>
      </c>
      <c r="BT311" s="372">
        <f t="shared" si="348"/>
        <v>822</v>
      </c>
      <c r="BU311" s="371">
        <f t="shared" si="349"/>
        <v>732</v>
      </c>
      <c r="BV311" s="372">
        <f t="shared" si="350"/>
        <v>9</v>
      </c>
      <c r="BW311" s="371">
        <f t="shared" si="351"/>
        <v>144</v>
      </c>
      <c r="BX311" s="372">
        <f t="shared" si="352"/>
        <v>0</v>
      </c>
      <c r="BY311" s="371">
        <f t="shared" si="353"/>
        <v>0</v>
      </c>
      <c r="BZ311" s="370">
        <f t="shared" si="354"/>
        <v>9514.3924242424237</v>
      </c>
      <c r="CA311" s="371">
        <f t="shared" si="355"/>
        <v>9839.882716049382</v>
      </c>
      <c r="CB311" s="372">
        <f t="shared" si="356"/>
        <v>7949.1430678466077</v>
      </c>
      <c r="CC311" s="371">
        <f t="shared" si="357"/>
        <v>8174.0467289719627</v>
      </c>
      <c r="CD311" s="372">
        <f t="shared" si="358"/>
        <v>6792.8207650273225</v>
      </c>
      <c r="CE311" s="371">
        <f t="shared" si="359"/>
        <v>7173.8228228228227</v>
      </c>
      <c r="CF311" s="372">
        <f t="shared" si="360"/>
        <v>4802.1046228710466</v>
      </c>
      <c r="CG311" s="371">
        <f t="shared" si="361"/>
        <v>4830.7677595628411</v>
      </c>
      <c r="CH311" s="372">
        <f t="shared" si="362"/>
        <v>6111.1111111111113</v>
      </c>
      <c r="CI311" s="371">
        <f t="shared" si="363"/>
        <v>5239.7986111111113</v>
      </c>
      <c r="CJ311" s="372">
        <f t="shared" si="364"/>
        <v>0</v>
      </c>
      <c r="CK311" s="371">
        <f t="shared" si="365"/>
        <v>0</v>
      </c>
      <c r="CL311" s="370">
        <f t="shared" si="366"/>
        <v>85629.531818181815</v>
      </c>
      <c r="CM311" s="371">
        <f t="shared" si="367"/>
        <v>88558.944444444438</v>
      </c>
      <c r="CN311" s="372">
        <f t="shared" si="368"/>
        <v>71542.287610619474</v>
      </c>
      <c r="CO311" s="371">
        <f t="shared" si="369"/>
        <v>73566.420560747662</v>
      </c>
      <c r="CP311" s="372">
        <f t="shared" si="370"/>
        <v>61135.386885245905</v>
      </c>
      <c r="CQ311" s="371">
        <f t="shared" si="371"/>
        <v>64564.405405405407</v>
      </c>
      <c r="CR311" s="372">
        <f t="shared" si="372"/>
        <v>43218.94160583942</v>
      </c>
      <c r="CS311" s="371">
        <f t="shared" si="373"/>
        <v>43476.90983606557</v>
      </c>
      <c r="CT311" s="372">
        <f t="shared" si="374"/>
        <v>55000</v>
      </c>
      <c r="CU311" s="371">
        <f t="shared" si="375"/>
        <v>47158.1875</v>
      </c>
      <c r="CV311" s="372">
        <f t="shared" si="376"/>
        <v>0</v>
      </c>
      <c r="CW311" s="371">
        <f t="shared" si="377"/>
        <v>0</v>
      </c>
      <c r="CX311" s="372">
        <f t="shared" si="378"/>
        <v>67705.751154087513</v>
      </c>
      <c r="CY311" s="371">
        <f t="shared" si="379"/>
        <v>69502.262113957229</v>
      </c>
      <c r="CZ311" s="370">
        <f t="shared" si="380"/>
        <v>146</v>
      </c>
      <c r="DA311" s="371">
        <f t="shared" si="381"/>
        <v>143</v>
      </c>
      <c r="DB311" s="372">
        <f t="shared" si="382"/>
        <v>75</v>
      </c>
      <c r="DC311" s="371">
        <f t="shared" si="383"/>
        <v>71</v>
      </c>
      <c r="DD311" s="372">
        <f t="shared" si="384"/>
        <v>101</v>
      </c>
      <c r="DE311" s="371">
        <f t="shared" si="385"/>
        <v>111</v>
      </c>
      <c r="DF311" s="372">
        <f t="shared" si="386"/>
        <v>91</v>
      </c>
      <c r="DG311" s="371">
        <f t="shared" si="387"/>
        <v>81</v>
      </c>
      <c r="DH311" s="372">
        <f t="shared" si="388"/>
        <v>1</v>
      </c>
      <c r="DI311" s="371">
        <f t="shared" si="389"/>
        <v>16</v>
      </c>
      <c r="DJ311" s="372">
        <f t="shared" si="390"/>
        <v>0</v>
      </c>
      <c r="DK311" s="371">
        <f t="shared" si="391"/>
        <v>0</v>
      </c>
      <c r="DL311" s="372">
        <f t="shared" si="392"/>
        <v>414</v>
      </c>
      <c r="DM311" s="371">
        <f t="shared" si="393"/>
        <v>422</v>
      </c>
      <c r="DN311" s="370">
        <f t="shared" si="394"/>
        <v>12501911.645454545</v>
      </c>
      <c r="DO311" s="371">
        <f t="shared" si="395"/>
        <v>12663929.055555554</v>
      </c>
      <c r="DP311" s="372">
        <f t="shared" si="396"/>
        <v>5365671.5707964608</v>
      </c>
      <c r="DQ311" s="371">
        <f t="shared" si="397"/>
        <v>5223215.8598130839</v>
      </c>
      <c r="DR311" s="372">
        <f t="shared" si="398"/>
        <v>6174674.0754098361</v>
      </c>
      <c r="DS311" s="371">
        <f t="shared" si="399"/>
        <v>7166649</v>
      </c>
      <c r="DT311" s="372">
        <f t="shared" si="400"/>
        <v>3932923.686131387</v>
      </c>
      <c r="DU311" s="371">
        <f t="shared" si="401"/>
        <v>3521629.6967213112</v>
      </c>
      <c r="DV311" s="372">
        <f t="shared" si="402"/>
        <v>55000</v>
      </c>
      <c r="DW311" s="371">
        <f t="shared" si="403"/>
        <v>754531</v>
      </c>
      <c r="DX311" s="372">
        <f t="shared" si="404"/>
        <v>0</v>
      </c>
      <c r="DY311" s="371">
        <f t="shared" si="405"/>
        <v>0</v>
      </c>
      <c r="DZ311" s="372">
        <f t="shared" si="406"/>
        <v>28030180.97779223</v>
      </c>
      <c r="EA311" s="371">
        <f t="shared" si="407"/>
        <v>29329954.612089951</v>
      </c>
    </row>
    <row r="312" spans="1:131">
      <c r="A312" s="592" t="s">
        <v>39</v>
      </c>
      <c r="B312" s="593" t="s">
        <v>736</v>
      </c>
      <c r="C312" s="598"/>
      <c r="D312" s="595">
        <v>221740</v>
      </c>
      <c r="E312" s="418">
        <v>3</v>
      </c>
      <c r="F312" s="419">
        <v>124</v>
      </c>
      <c r="G312" s="420">
        <v>118</v>
      </c>
      <c r="H312" s="419"/>
      <c r="I312" s="420"/>
      <c r="J312" s="419"/>
      <c r="K312" s="420"/>
      <c r="L312" s="419">
        <v>30</v>
      </c>
      <c r="M312" s="420">
        <v>24</v>
      </c>
      <c r="N312" s="419">
        <v>75</v>
      </c>
      <c r="O312" s="420">
        <v>75</v>
      </c>
      <c r="P312" s="419"/>
      <c r="Q312" s="420"/>
      <c r="R312" s="419"/>
      <c r="S312" s="420"/>
      <c r="T312" s="419">
        <v>9</v>
      </c>
      <c r="U312" s="420">
        <v>6</v>
      </c>
      <c r="V312" s="419">
        <v>98</v>
      </c>
      <c r="W312" s="420">
        <v>104</v>
      </c>
      <c r="X312" s="419"/>
      <c r="Y312" s="420"/>
      <c r="Z312" s="419"/>
      <c r="AA312" s="420"/>
      <c r="AB312" s="419">
        <v>15</v>
      </c>
      <c r="AC312" s="420">
        <v>16</v>
      </c>
      <c r="AD312" s="419">
        <v>7</v>
      </c>
      <c r="AE312" s="420">
        <v>6</v>
      </c>
      <c r="AF312" s="419"/>
      <c r="AG312" s="420"/>
      <c r="AH312" s="419"/>
      <c r="AI312" s="420"/>
      <c r="AJ312" s="419">
        <v>2</v>
      </c>
      <c r="AK312" s="420">
        <v>2</v>
      </c>
      <c r="AL312" s="419">
        <v>100</v>
      </c>
      <c r="AM312" s="420">
        <v>88</v>
      </c>
      <c r="AN312" s="419"/>
      <c r="AO312" s="420"/>
      <c r="AP312" s="419"/>
      <c r="AQ312" s="420"/>
      <c r="AR312" s="419">
        <v>8</v>
      </c>
      <c r="AS312" s="420">
        <v>6</v>
      </c>
      <c r="AT312" s="419"/>
      <c r="AU312" s="420"/>
      <c r="AV312" s="419"/>
      <c r="AW312" s="420"/>
      <c r="AX312" s="419"/>
      <c r="AY312" s="420"/>
      <c r="AZ312" s="419"/>
      <c r="BA312" s="421"/>
      <c r="BB312" s="422">
        <v>14694193</v>
      </c>
      <c r="BC312" s="420">
        <v>13919828</v>
      </c>
      <c r="BD312" s="419">
        <v>6050970</v>
      </c>
      <c r="BE312" s="420">
        <v>5851841</v>
      </c>
      <c r="BF312" s="419">
        <v>7248868</v>
      </c>
      <c r="BG312" s="420">
        <v>7956272</v>
      </c>
      <c r="BH312" s="419">
        <v>395349</v>
      </c>
      <c r="BI312" s="420">
        <v>373570</v>
      </c>
      <c r="BJ312" s="419">
        <v>4572350</v>
      </c>
      <c r="BK312" s="420">
        <v>3965021</v>
      </c>
      <c r="BL312" s="419"/>
      <c r="BM312" s="423"/>
      <c r="BN312" s="370">
        <f t="shared" si="342"/>
        <v>1476</v>
      </c>
      <c r="BO312" s="371">
        <f t="shared" si="343"/>
        <v>1350</v>
      </c>
      <c r="BP312" s="372">
        <f t="shared" si="344"/>
        <v>783</v>
      </c>
      <c r="BQ312" s="371">
        <f t="shared" si="345"/>
        <v>747</v>
      </c>
      <c r="BR312" s="372">
        <f t="shared" si="346"/>
        <v>1062</v>
      </c>
      <c r="BS312" s="371">
        <f t="shared" si="347"/>
        <v>1128</v>
      </c>
      <c r="BT312" s="372">
        <f t="shared" si="348"/>
        <v>87</v>
      </c>
      <c r="BU312" s="371">
        <f t="shared" si="349"/>
        <v>78</v>
      </c>
      <c r="BV312" s="372">
        <f t="shared" si="350"/>
        <v>996</v>
      </c>
      <c r="BW312" s="371">
        <f t="shared" si="351"/>
        <v>864</v>
      </c>
      <c r="BX312" s="372">
        <f t="shared" si="352"/>
        <v>0</v>
      </c>
      <c r="BY312" s="371">
        <f t="shared" si="353"/>
        <v>0</v>
      </c>
      <c r="BZ312" s="370">
        <f t="shared" si="354"/>
        <v>9955.4153116531161</v>
      </c>
      <c r="CA312" s="371">
        <f t="shared" si="355"/>
        <v>10310.983703703703</v>
      </c>
      <c r="CB312" s="372">
        <f t="shared" si="356"/>
        <v>7727.9310344827591</v>
      </c>
      <c r="CC312" s="371">
        <f t="shared" si="357"/>
        <v>7833.7898259705489</v>
      </c>
      <c r="CD312" s="372">
        <f t="shared" si="358"/>
        <v>6825.6760828625238</v>
      </c>
      <c r="CE312" s="371">
        <f t="shared" si="359"/>
        <v>7053.432624113475</v>
      </c>
      <c r="CF312" s="372">
        <f t="shared" si="360"/>
        <v>4544.2413793103451</v>
      </c>
      <c r="CG312" s="371">
        <f t="shared" si="361"/>
        <v>4789.3589743589746</v>
      </c>
      <c r="CH312" s="372">
        <f t="shared" si="362"/>
        <v>4590.7128514056221</v>
      </c>
      <c r="CI312" s="371">
        <f t="shared" si="363"/>
        <v>4589.1446759259261</v>
      </c>
      <c r="CJ312" s="372">
        <f t="shared" si="364"/>
        <v>0</v>
      </c>
      <c r="CK312" s="371">
        <f t="shared" si="365"/>
        <v>0</v>
      </c>
      <c r="CL312" s="370">
        <f t="shared" si="366"/>
        <v>89598.737804878037</v>
      </c>
      <c r="CM312" s="371">
        <f t="shared" si="367"/>
        <v>92798.853333333333</v>
      </c>
      <c r="CN312" s="372">
        <f t="shared" si="368"/>
        <v>69551.379310344826</v>
      </c>
      <c r="CO312" s="371">
        <f t="shared" si="369"/>
        <v>70504.108433734946</v>
      </c>
      <c r="CP312" s="372">
        <f t="shared" si="370"/>
        <v>61431.084745762717</v>
      </c>
      <c r="CQ312" s="371">
        <f t="shared" si="371"/>
        <v>63480.893617021276</v>
      </c>
      <c r="CR312" s="372">
        <f t="shared" si="372"/>
        <v>40898.172413793109</v>
      </c>
      <c r="CS312" s="371">
        <f t="shared" si="373"/>
        <v>43104.230769230773</v>
      </c>
      <c r="CT312" s="372">
        <f t="shared" si="374"/>
        <v>41316.415662650601</v>
      </c>
      <c r="CU312" s="371">
        <f t="shared" si="375"/>
        <v>41302.302083333336</v>
      </c>
      <c r="CV312" s="372">
        <f t="shared" si="376"/>
        <v>0</v>
      </c>
      <c r="CW312" s="371">
        <f t="shared" si="377"/>
        <v>0</v>
      </c>
      <c r="CX312" s="372">
        <f t="shared" si="378"/>
        <v>67120.706204234564</v>
      </c>
      <c r="CY312" s="371">
        <f t="shared" si="379"/>
        <v>69063.43243257438</v>
      </c>
      <c r="CZ312" s="370">
        <f t="shared" si="380"/>
        <v>154</v>
      </c>
      <c r="DA312" s="371">
        <f t="shared" si="381"/>
        <v>142</v>
      </c>
      <c r="DB312" s="372">
        <f t="shared" si="382"/>
        <v>84</v>
      </c>
      <c r="DC312" s="371">
        <f t="shared" si="383"/>
        <v>81</v>
      </c>
      <c r="DD312" s="372">
        <f t="shared" si="384"/>
        <v>113</v>
      </c>
      <c r="DE312" s="371">
        <f t="shared" si="385"/>
        <v>120</v>
      </c>
      <c r="DF312" s="372">
        <f t="shared" si="386"/>
        <v>9</v>
      </c>
      <c r="DG312" s="371">
        <f t="shared" si="387"/>
        <v>8</v>
      </c>
      <c r="DH312" s="372">
        <f t="shared" si="388"/>
        <v>108</v>
      </c>
      <c r="DI312" s="371">
        <f t="shared" si="389"/>
        <v>94</v>
      </c>
      <c r="DJ312" s="372">
        <f t="shared" si="390"/>
        <v>0</v>
      </c>
      <c r="DK312" s="371">
        <f t="shared" si="391"/>
        <v>0</v>
      </c>
      <c r="DL312" s="372">
        <f t="shared" si="392"/>
        <v>468</v>
      </c>
      <c r="DM312" s="371">
        <f t="shared" si="393"/>
        <v>445</v>
      </c>
      <c r="DN312" s="370">
        <f t="shared" si="394"/>
        <v>13798205.621951219</v>
      </c>
      <c r="DO312" s="371">
        <f t="shared" si="395"/>
        <v>13177437.173333334</v>
      </c>
      <c r="DP312" s="372">
        <f t="shared" si="396"/>
        <v>5842315.8620689651</v>
      </c>
      <c r="DQ312" s="371">
        <f t="shared" si="397"/>
        <v>5710832.7831325307</v>
      </c>
      <c r="DR312" s="372">
        <f t="shared" si="398"/>
        <v>6941712.5762711866</v>
      </c>
      <c r="DS312" s="371">
        <f t="shared" si="399"/>
        <v>7617707.2340425532</v>
      </c>
      <c r="DT312" s="372">
        <f t="shared" si="400"/>
        <v>368083.55172413797</v>
      </c>
      <c r="DU312" s="371">
        <f t="shared" si="401"/>
        <v>344833.84615384619</v>
      </c>
      <c r="DV312" s="372">
        <f t="shared" si="402"/>
        <v>4462172.8915662654</v>
      </c>
      <c r="DW312" s="371">
        <f t="shared" si="403"/>
        <v>3882416.3958333335</v>
      </c>
      <c r="DX312" s="372">
        <f t="shared" si="404"/>
        <v>0</v>
      </c>
      <c r="DY312" s="371">
        <f t="shared" si="405"/>
        <v>0</v>
      </c>
      <c r="DZ312" s="372">
        <f t="shared" si="406"/>
        <v>31412490.503581777</v>
      </c>
      <c r="EA312" s="371">
        <f t="shared" si="407"/>
        <v>30733227.432495598</v>
      </c>
    </row>
    <row r="313" spans="1:131">
      <c r="A313" s="592" t="s">
        <v>39</v>
      </c>
      <c r="B313" s="593" t="s">
        <v>737</v>
      </c>
      <c r="C313" s="598"/>
      <c r="D313" s="595">
        <v>221768</v>
      </c>
      <c r="E313" s="418">
        <v>5</v>
      </c>
      <c r="F313" s="419">
        <v>62</v>
      </c>
      <c r="G313" s="420">
        <v>72</v>
      </c>
      <c r="H313" s="419"/>
      <c r="I313" s="420"/>
      <c r="J313" s="419"/>
      <c r="K313" s="420"/>
      <c r="L313" s="419">
        <v>12</v>
      </c>
      <c r="M313" s="420">
        <v>12</v>
      </c>
      <c r="N313" s="419">
        <v>70</v>
      </c>
      <c r="O313" s="420">
        <v>64</v>
      </c>
      <c r="P313" s="419"/>
      <c r="Q313" s="420"/>
      <c r="R313" s="419"/>
      <c r="S313" s="420"/>
      <c r="T313" s="419">
        <v>5</v>
      </c>
      <c r="U313" s="420">
        <v>3</v>
      </c>
      <c r="V313" s="419">
        <v>76</v>
      </c>
      <c r="W313" s="420">
        <v>66</v>
      </c>
      <c r="X313" s="419"/>
      <c r="Y313" s="420"/>
      <c r="Z313" s="419"/>
      <c r="AA313" s="420"/>
      <c r="AB313" s="419">
        <v>0</v>
      </c>
      <c r="AC313" s="420">
        <v>0</v>
      </c>
      <c r="AD313" s="419">
        <v>11</v>
      </c>
      <c r="AE313" s="420">
        <v>11</v>
      </c>
      <c r="AF313" s="419"/>
      <c r="AG313" s="420"/>
      <c r="AH313" s="419"/>
      <c r="AI313" s="420"/>
      <c r="AJ313" s="419">
        <v>2</v>
      </c>
      <c r="AK313" s="420">
        <v>2</v>
      </c>
      <c r="AL313" s="419">
        <v>47</v>
      </c>
      <c r="AM313" s="420">
        <v>56</v>
      </c>
      <c r="AN313" s="419"/>
      <c r="AO313" s="420"/>
      <c r="AP313" s="419"/>
      <c r="AQ313" s="420"/>
      <c r="AR313" s="419">
        <v>3</v>
      </c>
      <c r="AS313" s="420">
        <v>5</v>
      </c>
      <c r="AT313" s="419"/>
      <c r="AU313" s="420"/>
      <c r="AV313" s="419"/>
      <c r="AW313" s="420"/>
      <c r="AX313" s="419"/>
      <c r="AY313" s="420"/>
      <c r="AZ313" s="419"/>
      <c r="BA313" s="421"/>
      <c r="BB313" s="422">
        <v>5629985</v>
      </c>
      <c r="BC313" s="420">
        <v>6604957</v>
      </c>
      <c r="BD313" s="419">
        <v>4901286</v>
      </c>
      <c r="BE313" s="420">
        <v>4425284</v>
      </c>
      <c r="BF313" s="419">
        <v>4445151</v>
      </c>
      <c r="BG313" s="420">
        <v>3933775</v>
      </c>
      <c r="BH313" s="419">
        <v>685418</v>
      </c>
      <c r="BI313" s="420">
        <v>707554</v>
      </c>
      <c r="BJ313" s="419">
        <v>2210135</v>
      </c>
      <c r="BK313" s="420">
        <v>2781073</v>
      </c>
      <c r="BL313" s="419"/>
      <c r="BM313" s="423"/>
      <c r="BN313" s="370">
        <f t="shared" si="342"/>
        <v>702</v>
      </c>
      <c r="BO313" s="371">
        <f t="shared" si="343"/>
        <v>792</v>
      </c>
      <c r="BP313" s="372">
        <f t="shared" si="344"/>
        <v>690</v>
      </c>
      <c r="BQ313" s="371">
        <f t="shared" si="345"/>
        <v>612</v>
      </c>
      <c r="BR313" s="372">
        <f t="shared" si="346"/>
        <v>684</v>
      </c>
      <c r="BS313" s="371">
        <f t="shared" si="347"/>
        <v>594</v>
      </c>
      <c r="BT313" s="372">
        <f t="shared" si="348"/>
        <v>123</v>
      </c>
      <c r="BU313" s="371">
        <f t="shared" si="349"/>
        <v>123</v>
      </c>
      <c r="BV313" s="372">
        <f t="shared" si="350"/>
        <v>459</v>
      </c>
      <c r="BW313" s="371">
        <f t="shared" si="351"/>
        <v>564</v>
      </c>
      <c r="BX313" s="372">
        <f t="shared" si="352"/>
        <v>0</v>
      </c>
      <c r="BY313" s="371">
        <f t="shared" si="353"/>
        <v>0</v>
      </c>
      <c r="BZ313" s="370">
        <f t="shared" si="354"/>
        <v>8019.9216524216527</v>
      </c>
      <c r="CA313" s="371">
        <f t="shared" si="355"/>
        <v>8339.5921717171714</v>
      </c>
      <c r="CB313" s="372">
        <f t="shared" si="356"/>
        <v>7103.3130434782606</v>
      </c>
      <c r="CC313" s="371">
        <f t="shared" si="357"/>
        <v>7230.8562091503272</v>
      </c>
      <c r="CD313" s="372">
        <f t="shared" si="358"/>
        <v>6498.7587719298244</v>
      </c>
      <c r="CE313" s="371">
        <f t="shared" si="359"/>
        <v>6622.5168350168351</v>
      </c>
      <c r="CF313" s="372">
        <f t="shared" si="360"/>
        <v>5572.5040650406509</v>
      </c>
      <c r="CG313" s="371">
        <f t="shared" si="361"/>
        <v>5752.4715447154467</v>
      </c>
      <c r="CH313" s="372">
        <f t="shared" si="362"/>
        <v>4815.1089324618733</v>
      </c>
      <c r="CI313" s="371">
        <f t="shared" si="363"/>
        <v>4930.9804964539007</v>
      </c>
      <c r="CJ313" s="372">
        <f t="shared" si="364"/>
        <v>0</v>
      </c>
      <c r="CK313" s="371">
        <f t="shared" si="365"/>
        <v>0</v>
      </c>
      <c r="CL313" s="370">
        <f t="shared" si="366"/>
        <v>72179.294871794875</v>
      </c>
      <c r="CM313" s="371">
        <f t="shared" si="367"/>
        <v>75056.329545454544</v>
      </c>
      <c r="CN313" s="372">
        <f t="shared" si="368"/>
        <v>63929.817391304343</v>
      </c>
      <c r="CO313" s="371">
        <f t="shared" si="369"/>
        <v>65077.705882352944</v>
      </c>
      <c r="CP313" s="372">
        <f t="shared" si="370"/>
        <v>58488.82894736842</v>
      </c>
      <c r="CQ313" s="371">
        <f t="shared" si="371"/>
        <v>59602.65151515152</v>
      </c>
      <c r="CR313" s="372">
        <f t="shared" si="372"/>
        <v>50152.536585365859</v>
      </c>
      <c r="CS313" s="371">
        <f t="shared" si="373"/>
        <v>51772.243902439019</v>
      </c>
      <c r="CT313" s="372">
        <f t="shared" si="374"/>
        <v>43335.98039215686</v>
      </c>
      <c r="CU313" s="371">
        <f t="shared" si="375"/>
        <v>44378.824468085106</v>
      </c>
      <c r="CV313" s="372">
        <f t="shared" si="376"/>
        <v>0</v>
      </c>
      <c r="CW313" s="371">
        <f t="shared" si="377"/>
        <v>0</v>
      </c>
      <c r="CX313" s="372">
        <f t="shared" si="378"/>
        <v>60416.448333605025</v>
      </c>
      <c r="CY313" s="371">
        <f t="shared" si="379"/>
        <v>61783.025564332391</v>
      </c>
      <c r="CZ313" s="370">
        <f t="shared" si="380"/>
        <v>74</v>
      </c>
      <c r="DA313" s="371">
        <f t="shared" si="381"/>
        <v>84</v>
      </c>
      <c r="DB313" s="372">
        <f t="shared" si="382"/>
        <v>75</v>
      </c>
      <c r="DC313" s="371">
        <f t="shared" si="383"/>
        <v>67</v>
      </c>
      <c r="DD313" s="372">
        <f t="shared" si="384"/>
        <v>76</v>
      </c>
      <c r="DE313" s="371">
        <f t="shared" si="385"/>
        <v>66</v>
      </c>
      <c r="DF313" s="372">
        <f t="shared" si="386"/>
        <v>13</v>
      </c>
      <c r="DG313" s="371">
        <f t="shared" si="387"/>
        <v>13</v>
      </c>
      <c r="DH313" s="372">
        <f t="shared" si="388"/>
        <v>50</v>
      </c>
      <c r="DI313" s="371">
        <f t="shared" si="389"/>
        <v>61</v>
      </c>
      <c r="DJ313" s="372">
        <f t="shared" si="390"/>
        <v>0</v>
      </c>
      <c r="DK313" s="371">
        <f t="shared" si="391"/>
        <v>0</v>
      </c>
      <c r="DL313" s="372">
        <f t="shared" si="392"/>
        <v>288</v>
      </c>
      <c r="DM313" s="371">
        <f t="shared" si="393"/>
        <v>291</v>
      </c>
      <c r="DN313" s="370">
        <f t="shared" si="394"/>
        <v>5341267.820512821</v>
      </c>
      <c r="DO313" s="371">
        <f t="shared" si="395"/>
        <v>6304731.6818181816</v>
      </c>
      <c r="DP313" s="372">
        <f t="shared" si="396"/>
        <v>4794736.3043478262</v>
      </c>
      <c r="DQ313" s="371">
        <f t="shared" si="397"/>
        <v>4360206.2941176472</v>
      </c>
      <c r="DR313" s="372">
        <f t="shared" si="398"/>
        <v>4445151</v>
      </c>
      <c r="DS313" s="371">
        <f t="shared" si="399"/>
        <v>3933775.0000000005</v>
      </c>
      <c r="DT313" s="372">
        <f t="shared" si="400"/>
        <v>651982.97560975619</v>
      </c>
      <c r="DU313" s="371">
        <f t="shared" si="401"/>
        <v>673039.17073170724</v>
      </c>
      <c r="DV313" s="372">
        <f t="shared" si="402"/>
        <v>2166799.0196078429</v>
      </c>
      <c r="DW313" s="371">
        <f t="shared" si="403"/>
        <v>2707108.2925531915</v>
      </c>
      <c r="DX313" s="372">
        <f t="shared" si="404"/>
        <v>0</v>
      </c>
      <c r="DY313" s="371">
        <f t="shared" si="405"/>
        <v>0</v>
      </c>
      <c r="DZ313" s="372">
        <f t="shared" si="406"/>
        <v>17399937.120078247</v>
      </c>
      <c r="EA313" s="371">
        <f t="shared" si="407"/>
        <v>17978860.439220726</v>
      </c>
    </row>
    <row r="314" spans="1:131">
      <c r="A314" s="592" t="s">
        <v>39</v>
      </c>
      <c r="B314" s="593" t="s">
        <v>738</v>
      </c>
      <c r="C314" s="601"/>
      <c r="D314" s="596">
        <v>219824</v>
      </c>
      <c r="E314" s="425">
        <v>8</v>
      </c>
      <c r="F314" s="419">
        <v>20</v>
      </c>
      <c r="G314" s="420">
        <v>21</v>
      </c>
      <c r="H314" s="419"/>
      <c r="I314" s="420"/>
      <c r="J314" s="419"/>
      <c r="K314" s="420"/>
      <c r="L314" s="419">
        <v>5</v>
      </c>
      <c r="M314" s="420">
        <v>7</v>
      </c>
      <c r="N314" s="419">
        <v>67</v>
      </c>
      <c r="O314" s="420">
        <v>59</v>
      </c>
      <c r="P314" s="419"/>
      <c r="Q314" s="420"/>
      <c r="R314" s="419"/>
      <c r="S314" s="420"/>
      <c r="T314" s="419">
        <v>15</v>
      </c>
      <c r="U314" s="420">
        <v>15</v>
      </c>
      <c r="V314" s="419">
        <v>43</v>
      </c>
      <c r="W314" s="420">
        <v>41</v>
      </c>
      <c r="X314" s="419"/>
      <c r="Y314" s="420"/>
      <c r="Z314" s="419"/>
      <c r="AA314" s="420"/>
      <c r="AB314" s="419">
        <v>9</v>
      </c>
      <c r="AC314" s="420">
        <v>12</v>
      </c>
      <c r="AD314" s="419">
        <v>32</v>
      </c>
      <c r="AE314" s="420">
        <v>37</v>
      </c>
      <c r="AF314" s="419"/>
      <c r="AG314" s="420"/>
      <c r="AH314" s="419"/>
      <c r="AI314" s="420"/>
      <c r="AJ314" s="419">
        <v>47</v>
      </c>
      <c r="AK314" s="420">
        <v>46</v>
      </c>
      <c r="AL314" s="419">
        <v>0</v>
      </c>
      <c r="AM314" s="420">
        <v>0</v>
      </c>
      <c r="AN314" s="419"/>
      <c r="AO314" s="420"/>
      <c r="AP314" s="419"/>
      <c r="AQ314" s="420"/>
      <c r="AR314" s="419">
        <v>0</v>
      </c>
      <c r="AS314" s="420">
        <v>0</v>
      </c>
      <c r="AT314" s="419"/>
      <c r="AU314" s="420"/>
      <c r="AV314" s="419"/>
      <c r="AW314" s="420"/>
      <c r="AX314" s="419"/>
      <c r="AY314" s="420"/>
      <c r="AZ314" s="419"/>
      <c r="BA314" s="421"/>
      <c r="BB314" s="422">
        <v>1482120</v>
      </c>
      <c r="BC314" s="420">
        <v>1809120</v>
      </c>
      <c r="BD314" s="419">
        <v>4431478</v>
      </c>
      <c r="BE314" s="420">
        <v>4203105</v>
      </c>
      <c r="BF314" s="419">
        <v>2670847</v>
      </c>
      <c r="BG314" s="420">
        <v>2777255</v>
      </c>
      <c r="BH314" s="419">
        <v>3819123</v>
      </c>
      <c r="BI314" s="420">
        <v>4098978</v>
      </c>
      <c r="BJ314" s="419">
        <v>0</v>
      </c>
      <c r="BK314" s="420">
        <v>0</v>
      </c>
      <c r="BL314" s="419"/>
      <c r="BM314" s="423"/>
      <c r="BN314" s="370">
        <f t="shared" si="342"/>
        <v>240</v>
      </c>
      <c r="BO314" s="371">
        <f t="shared" si="343"/>
        <v>273</v>
      </c>
      <c r="BP314" s="372">
        <f t="shared" si="344"/>
        <v>783</v>
      </c>
      <c r="BQ314" s="371">
        <f t="shared" si="345"/>
        <v>711</v>
      </c>
      <c r="BR314" s="372">
        <f t="shared" si="346"/>
        <v>495</v>
      </c>
      <c r="BS314" s="371">
        <f t="shared" si="347"/>
        <v>513</v>
      </c>
      <c r="BT314" s="372">
        <f t="shared" si="348"/>
        <v>852</v>
      </c>
      <c r="BU314" s="371">
        <f t="shared" si="349"/>
        <v>885</v>
      </c>
      <c r="BV314" s="372">
        <f t="shared" si="350"/>
        <v>0</v>
      </c>
      <c r="BW314" s="371">
        <f t="shared" si="351"/>
        <v>0</v>
      </c>
      <c r="BX314" s="372">
        <f t="shared" si="352"/>
        <v>0</v>
      </c>
      <c r="BY314" s="371">
        <f t="shared" si="353"/>
        <v>0</v>
      </c>
      <c r="BZ314" s="370">
        <f t="shared" si="354"/>
        <v>6175.5</v>
      </c>
      <c r="CA314" s="371">
        <f t="shared" si="355"/>
        <v>6626.8131868131868</v>
      </c>
      <c r="CB314" s="372">
        <f t="shared" si="356"/>
        <v>5659.6143039591316</v>
      </c>
      <c r="CC314" s="371">
        <f t="shared" si="357"/>
        <v>5911.5400843881853</v>
      </c>
      <c r="CD314" s="372">
        <f t="shared" si="358"/>
        <v>5395.6505050505048</v>
      </c>
      <c r="CE314" s="371">
        <f t="shared" si="359"/>
        <v>5413.7524366471735</v>
      </c>
      <c r="CF314" s="372">
        <f t="shared" si="360"/>
        <v>4482.538732394366</v>
      </c>
      <c r="CG314" s="371">
        <f t="shared" si="361"/>
        <v>4631.6135593220342</v>
      </c>
      <c r="CH314" s="372">
        <f t="shared" si="362"/>
        <v>0</v>
      </c>
      <c r="CI314" s="371">
        <f t="shared" si="363"/>
        <v>0</v>
      </c>
      <c r="CJ314" s="372">
        <f t="shared" si="364"/>
        <v>0</v>
      </c>
      <c r="CK314" s="371">
        <f t="shared" si="365"/>
        <v>0</v>
      </c>
      <c r="CL314" s="370">
        <f t="shared" si="366"/>
        <v>55579.5</v>
      </c>
      <c r="CM314" s="371">
        <f t="shared" si="367"/>
        <v>59641.318681318684</v>
      </c>
      <c r="CN314" s="372">
        <f t="shared" si="368"/>
        <v>50936.528735632186</v>
      </c>
      <c r="CO314" s="371">
        <f t="shared" si="369"/>
        <v>53203.860759493669</v>
      </c>
      <c r="CP314" s="372">
        <f t="shared" si="370"/>
        <v>48560.854545454546</v>
      </c>
      <c r="CQ314" s="371">
        <f t="shared" si="371"/>
        <v>48723.771929824565</v>
      </c>
      <c r="CR314" s="372">
        <f t="shared" si="372"/>
        <v>40342.848591549293</v>
      </c>
      <c r="CS314" s="371">
        <f t="shared" si="373"/>
        <v>41684.522033898305</v>
      </c>
      <c r="CT314" s="372">
        <f t="shared" si="374"/>
        <v>0</v>
      </c>
      <c r="CU314" s="371">
        <f t="shared" si="375"/>
        <v>0</v>
      </c>
      <c r="CV314" s="372">
        <f t="shared" si="376"/>
        <v>0</v>
      </c>
      <c r="CW314" s="371">
        <f t="shared" si="377"/>
        <v>0</v>
      </c>
      <c r="CX314" s="372">
        <f t="shared" si="378"/>
        <v>47388.791308478445</v>
      </c>
      <c r="CY314" s="371">
        <f t="shared" si="379"/>
        <v>48946.293530982002</v>
      </c>
      <c r="CZ314" s="370">
        <f t="shared" si="380"/>
        <v>25</v>
      </c>
      <c r="DA314" s="371">
        <f t="shared" si="381"/>
        <v>28</v>
      </c>
      <c r="DB314" s="372">
        <f t="shared" si="382"/>
        <v>82</v>
      </c>
      <c r="DC314" s="371">
        <f t="shared" si="383"/>
        <v>74</v>
      </c>
      <c r="DD314" s="372">
        <f t="shared" si="384"/>
        <v>52</v>
      </c>
      <c r="DE314" s="371">
        <f t="shared" si="385"/>
        <v>53</v>
      </c>
      <c r="DF314" s="372">
        <f t="shared" si="386"/>
        <v>79</v>
      </c>
      <c r="DG314" s="371">
        <f t="shared" si="387"/>
        <v>83</v>
      </c>
      <c r="DH314" s="372">
        <f t="shared" si="388"/>
        <v>0</v>
      </c>
      <c r="DI314" s="371">
        <f t="shared" si="389"/>
        <v>0</v>
      </c>
      <c r="DJ314" s="372">
        <f t="shared" si="390"/>
        <v>0</v>
      </c>
      <c r="DK314" s="371">
        <f t="shared" si="391"/>
        <v>0</v>
      </c>
      <c r="DL314" s="372">
        <f t="shared" si="392"/>
        <v>238</v>
      </c>
      <c r="DM314" s="371">
        <f t="shared" si="393"/>
        <v>238</v>
      </c>
      <c r="DN314" s="370">
        <f t="shared" si="394"/>
        <v>1389487.5</v>
      </c>
      <c r="DO314" s="371">
        <f t="shared" si="395"/>
        <v>1669956.9230769232</v>
      </c>
      <c r="DP314" s="372">
        <f t="shared" si="396"/>
        <v>4176795.3563218392</v>
      </c>
      <c r="DQ314" s="371">
        <f t="shared" si="397"/>
        <v>3937085.6962025315</v>
      </c>
      <c r="DR314" s="372">
        <f t="shared" si="398"/>
        <v>2525164.4363636365</v>
      </c>
      <c r="DS314" s="371">
        <f t="shared" si="399"/>
        <v>2582359.912280702</v>
      </c>
      <c r="DT314" s="372">
        <f t="shared" si="400"/>
        <v>3187085.0387323941</v>
      </c>
      <c r="DU314" s="371">
        <f t="shared" si="401"/>
        <v>3459815.3288135594</v>
      </c>
      <c r="DV314" s="372">
        <f t="shared" si="402"/>
        <v>0</v>
      </c>
      <c r="DW314" s="371">
        <f t="shared" si="403"/>
        <v>0</v>
      </c>
      <c r="DX314" s="372">
        <f t="shared" si="404"/>
        <v>0</v>
      </c>
      <c r="DY314" s="371">
        <f t="shared" si="405"/>
        <v>0</v>
      </c>
      <c r="DZ314" s="372">
        <f t="shared" si="406"/>
        <v>11278532.33141787</v>
      </c>
      <c r="EA314" s="371">
        <f t="shared" si="407"/>
        <v>11649217.860373717</v>
      </c>
    </row>
    <row r="315" spans="1:131">
      <c r="A315" s="592" t="s">
        <v>39</v>
      </c>
      <c r="B315" s="593" t="s">
        <v>739</v>
      </c>
      <c r="C315" s="599"/>
      <c r="D315" s="596">
        <v>221184</v>
      </c>
      <c r="E315" s="418">
        <v>8</v>
      </c>
      <c r="F315" s="419">
        <v>4</v>
      </c>
      <c r="G315" s="420">
        <v>4</v>
      </c>
      <c r="H315" s="419"/>
      <c r="I315" s="420"/>
      <c r="J315" s="419"/>
      <c r="K315" s="420"/>
      <c r="L315" s="419">
        <v>0</v>
      </c>
      <c r="M315" s="420">
        <v>0</v>
      </c>
      <c r="N315" s="419">
        <v>46</v>
      </c>
      <c r="O315" s="420">
        <v>44</v>
      </c>
      <c r="P315" s="419"/>
      <c r="Q315" s="420"/>
      <c r="R315" s="419"/>
      <c r="S315" s="420"/>
      <c r="T315" s="419">
        <v>0</v>
      </c>
      <c r="U315" s="420">
        <v>0</v>
      </c>
      <c r="V315" s="419">
        <v>36</v>
      </c>
      <c r="W315" s="420">
        <v>36</v>
      </c>
      <c r="X315" s="419"/>
      <c r="Y315" s="420"/>
      <c r="Z315" s="419"/>
      <c r="AA315" s="420"/>
      <c r="AB315" s="419">
        <v>0</v>
      </c>
      <c r="AC315" s="420">
        <v>0</v>
      </c>
      <c r="AD315" s="419">
        <v>81</v>
      </c>
      <c r="AE315" s="420">
        <v>81</v>
      </c>
      <c r="AF315" s="419"/>
      <c r="AG315" s="420"/>
      <c r="AH315" s="419"/>
      <c r="AI315" s="420"/>
      <c r="AJ315" s="419">
        <v>0</v>
      </c>
      <c r="AK315" s="420">
        <v>0</v>
      </c>
      <c r="AL315" s="419">
        <v>0</v>
      </c>
      <c r="AM315" s="420">
        <v>0</v>
      </c>
      <c r="AN315" s="419"/>
      <c r="AO315" s="420"/>
      <c r="AP315" s="419"/>
      <c r="AQ315" s="420"/>
      <c r="AR315" s="419">
        <v>0</v>
      </c>
      <c r="AS315" s="420">
        <v>0</v>
      </c>
      <c r="AT315" s="419"/>
      <c r="AU315" s="420"/>
      <c r="AV315" s="419"/>
      <c r="AW315" s="420"/>
      <c r="AX315" s="419"/>
      <c r="AY315" s="420"/>
      <c r="AZ315" s="419"/>
      <c r="BA315" s="421"/>
      <c r="BB315" s="422">
        <v>288573</v>
      </c>
      <c r="BC315" s="420">
        <v>298603</v>
      </c>
      <c r="BD315" s="419">
        <v>2590805</v>
      </c>
      <c r="BE315" s="420">
        <v>2567726</v>
      </c>
      <c r="BF315" s="419">
        <v>1711511</v>
      </c>
      <c r="BG315" s="420">
        <v>1754302</v>
      </c>
      <c r="BH315" s="419">
        <v>3597515</v>
      </c>
      <c r="BI315" s="420">
        <v>3550019</v>
      </c>
      <c r="BJ315" s="419">
        <v>0</v>
      </c>
      <c r="BK315" s="420">
        <v>0</v>
      </c>
      <c r="BL315" s="419"/>
      <c r="BM315" s="423"/>
      <c r="BN315" s="370">
        <f t="shared" si="342"/>
        <v>36</v>
      </c>
      <c r="BO315" s="371">
        <f t="shared" si="343"/>
        <v>36</v>
      </c>
      <c r="BP315" s="372">
        <f t="shared" si="344"/>
        <v>414</v>
      </c>
      <c r="BQ315" s="371">
        <f t="shared" si="345"/>
        <v>396</v>
      </c>
      <c r="BR315" s="372">
        <f t="shared" si="346"/>
        <v>324</v>
      </c>
      <c r="BS315" s="371">
        <f t="shared" si="347"/>
        <v>324</v>
      </c>
      <c r="BT315" s="372">
        <f t="shared" si="348"/>
        <v>729</v>
      </c>
      <c r="BU315" s="371">
        <f t="shared" si="349"/>
        <v>729</v>
      </c>
      <c r="BV315" s="372">
        <f t="shared" si="350"/>
        <v>0</v>
      </c>
      <c r="BW315" s="371">
        <f t="shared" si="351"/>
        <v>0</v>
      </c>
      <c r="BX315" s="372">
        <f t="shared" si="352"/>
        <v>0</v>
      </c>
      <c r="BY315" s="371">
        <f t="shared" si="353"/>
        <v>0</v>
      </c>
      <c r="BZ315" s="370">
        <f t="shared" si="354"/>
        <v>8015.916666666667</v>
      </c>
      <c r="CA315" s="371">
        <f t="shared" si="355"/>
        <v>8294.5277777777774</v>
      </c>
      <c r="CB315" s="372">
        <f t="shared" si="356"/>
        <v>6257.9830917874397</v>
      </c>
      <c r="CC315" s="371">
        <f t="shared" si="357"/>
        <v>6484.1565656565654</v>
      </c>
      <c r="CD315" s="372">
        <f t="shared" si="358"/>
        <v>5282.441358024691</v>
      </c>
      <c r="CE315" s="371">
        <f t="shared" si="359"/>
        <v>5414.5123456790125</v>
      </c>
      <c r="CF315" s="372">
        <f t="shared" si="360"/>
        <v>4934.8628257887522</v>
      </c>
      <c r="CG315" s="371">
        <f t="shared" si="361"/>
        <v>4869.710562414266</v>
      </c>
      <c r="CH315" s="372">
        <f t="shared" si="362"/>
        <v>0</v>
      </c>
      <c r="CI315" s="371">
        <f t="shared" si="363"/>
        <v>0</v>
      </c>
      <c r="CJ315" s="372">
        <f t="shared" si="364"/>
        <v>0</v>
      </c>
      <c r="CK315" s="371">
        <f t="shared" si="365"/>
        <v>0</v>
      </c>
      <c r="CL315" s="370">
        <f t="shared" si="366"/>
        <v>72143.25</v>
      </c>
      <c r="CM315" s="371">
        <f t="shared" si="367"/>
        <v>74650.75</v>
      </c>
      <c r="CN315" s="372">
        <f t="shared" si="368"/>
        <v>56321.84782608696</v>
      </c>
      <c r="CO315" s="371">
        <f t="shared" si="369"/>
        <v>58357.409090909088</v>
      </c>
      <c r="CP315" s="372">
        <f t="shared" si="370"/>
        <v>47541.972222222219</v>
      </c>
      <c r="CQ315" s="371">
        <f t="shared" si="371"/>
        <v>48730.611111111109</v>
      </c>
      <c r="CR315" s="372">
        <f t="shared" si="372"/>
        <v>44413.765432098771</v>
      </c>
      <c r="CS315" s="371">
        <f t="shared" si="373"/>
        <v>43827.395061728392</v>
      </c>
      <c r="CT315" s="372">
        <f t="shared" si="374"/>
        <v>0</v>
      </c>
      <c r="CU315" s="371">
        <f t="shared" si="375"/>
        <v>0</v>
      </c>
      <c r="CV315" s="372">
        <f t="shared" si="376"/>
        <v>0</v>
      </c>
      <c r="CW315" s="371">
        <f t="shared" si="377"/>
        <v>0</v>
      </c>
      <c r="CX315" s="372">
        <f t="shared" si="378"/>
        <v>49032.359281437122</v>
      </c>
      <c r="CY315" s="371">
        <f t="shared" si="379"/>
        <v>49519.090909090912</v>
      </c>
      <c r="CZ315" s="370">
        <f t="shared" si="380"/>
        <v>4</v>
      </c>
      <c r="DA315" s="371">
        <f t="shared" si="381"/>
        <v>4</v>
      </c>
      <c r="DB315" s="372">
        <f t="shared" si="382"/>
        <v>46</v>
      </c>
      <c r="DC315" s="371">
        <f t="shared" si="383"/>
        <v>44</v>
      </c>
      <c r="DD315" s="372">
        <f t="shared" si="384"/>
        <v>36</v>
      </c>
      <c r="DE315" s="371">
        <f t="shared" si="385"/>
        <v>36</v>
      </c>
      <c r="DF315" s="372">
        <f t="shared" si="386"/>
        <v>81</v>
      </c>
      <c r="DG315" s="371">
        <f t="shared" si="387"/>
        <v>81</v>
      </c>
      <c r="DH315" s="372">
        <f t="shared" si="388"/>
        <v>0</v>
      </c>
      <c r="DI315" s="371">
        <f t="shared" si="389"/>
        <v>0</v>
      </c>
      <c r="DJ315" s="372">
        <f t="shared" si="390"/>
        <v>0</v>
      </c>
      <c r="DK315" s="371">
        <f t="shared" si="391"/>
        <v>0</v>
      </c>
      <c r="DL315" s="372">
        <f t="shared" si="392"/>
        <v>167</v>
      </c>
      <c r="DM315" s="371">
        <f t="shared" si="393"/>
        <v>165</v>
      </c>
      <c r="DN315" s="370">
        <f t="shared" si="394"/>
        <v>288573</v>
      </c>
      <c r="DO315" s="371">
        <f t="shared" si="395"/>
        <v>298603</v>
      </c>
      <c r="DP315" s="372">
        <f t="shared" si="396"/>
        <v>2590805</v>
      </c>
      <c r="DQ315" s="371">
        <f t="shared" si="397"/>
        <v>2567726</v>
      </c>
      <c r="DR315" s="372">
        <f t="shared" si="398"/>
        <v>1711511</v>
      </c>
      <c r="DS315" s="371">
        <f t="shared" si="399"/>
        <v>1754302</v>
      </c>
      <c r="DT315" s="372">
        <f t="shared" si="400"/>
        <v>3597515.0000000005</v>
      </c>
      <c r="DU315" s="371">
        <f t="shared" si="401"/>
        <v>3550018.9999999995</v>
      </c>
      <c r="DV315" s="372">
        <f t="shared" si="402"/>
        <v>0</v>
      </c>
      <c r="DW315" s="371">
        <f t="shared" si="403"/>
        <v>0</v>
      </c>
      <c r="DX315" s="372">
        <f t="shared" si="404"/>
        <v>0</v>
      </c>
      <c r="DY315" s="371">
        <f t="shared" si="405"/>
        <v>0</v>
      </c>
      <c r="DZ315" s="372">
        <f t="shared" si="406"/>
        <v>8188403.9999999991</v>
      </c>
      <c r="EA315" s="371">
        <f t="shared" si="407"/>
        <v>8170650</v>
      </c>
    </row>
    <row r="316" spans="1:131">
      <c r="A316" s="592" t="s">
        <v>39</v>
      </c>
      <c r="B316" s="593" t="s">
        <v>740</v>
      </c>
      <c r="C316" s="601"/>
      <c r="D316" s="596">
        <v>221643</v>
      </c>
      <c r="E316" s="425">
        <v>8</v>
      </c>
      <c r="F316" s="419">
        <v>37</v>
      </c>
      <c r="G316" s="420">
        <v>36</v>
      </c>
      <c r="H316" s="419"/>
      <c r="I316" s="420"/>
      <c r="J316" s="419"/>
      <c r="K316" s="420"/>
      <c r="L316" s="419">
        <v>2</v>
      </c>
      <c r="M316" s="420">
        <v>2</v>
      </c>
      <c r="N316" s="419">
        <v>101</v>
      </c>
      <c r="O316" s="420">
        <v>106</v>
      </c>
      <c r="P316" s="419"/>
      <c r="Q316" s="420"/>
      <c r="R316" s="419"/>
      <c r="S316" s="420"/>
      <c r="T316" s="419">
        <v>4</v>
      </c>
      <c r="U316" s="420">
        <v>4</v>
      </c>
      <c r="V316" s="419">
        <v>40</v>
      </c>
      <c r="W316" s="420">
        <v>46</v>
      </c>
      <c r="X316" s="419"/>
      <c r="Y316" s="420"/>
      <c r="Z316" s="419"/>
      <c r="AA316" s="420"/>
      <c r="AB316" s="419">
        <v>0</v>
      </c>
      <c r="AC316" s="420">
        <v>0</v>
      </c>
      <c r="AD316" s="419">
        <v>52</v>
      </c>
      <c r="AE316" s="420">
        <v>39</v>
      </c>
      <c r="AF316" s="419"/>
      <c r="AG316" s="420"/>
      <c r="AH316" s="419"/>
      <c r="AI316" s="420"/>
      <c r="AJ316" s="419">
        <v>0</v>
      </c>
      <c r="AK316" s="420">
        <v>4</v>
      </c>
      <c r="AL316" s="419">
        <v>0</v>
      </c>
      <c r="AM316" s="420">
        <v>0</v>
      </c>
      <c r="AN316" s="419"/>
      <c r="AO316" s="420"/>
      <c r="AP316" s="419"/>
      <c r="AQ316" s="420"/>
      <c r="AR316" s="419">
        <v>0</v>
      </c>
      <c r="AS316" s="420">
        <v>0</v>
      </c>
      <c r="AT316" s="419"/>
      <c r="AU316" s="420"/>
      <c r="AV316" s="419"/>
      <c r="AW316" s="420"/>
      <c r="AX316" s="419"/>
      <c r="AY316" s="420"/>
      <c r="AZ316" s="419"/>
      <c r="BA316" s="421"/>
      <c r="BB316" s="422">
        <v>2520040</v>
      </c>
      <c r="BC316" s="420">
        <v>2731980</v>
      </c>
      <c r="BD316" s="419">
        <v>5811430</v>
      </c>
      <c r="BE316" s="420">
        <v>6658710</v>
      </c>
      <c r="BF316" s="419">
        <v>1661630</v>
      </c>
      <c r="BG316" s="420">
        <v>2214360</v>
      </c>
      <c r="BH316" s="419">
        <v>1977010</v>
      </c>
      <c r="BI316" s="420">
        <v>1884640</v>
      </c>
      <c r="BJ316" s="419">
        <v>0</v>
      </c>
      <c r="BK316" s="420">
        <v>0</v>
      </c>
      <c r="BL316" s="419"/>
      <c r="BM316" s="423"/>
      <c r="BN316" s="370">
        <f t="shared" si="342"/>
        <v>357</v>
      </c>
      <c r="BO316" s="371">
        <f t="shared" si="343"/>
        <v>348</v>
      </c>
      <c r="BP316" s="372">
        <f t="shared" si="344"/>
        <v>957</v>
      </c>
      <c r="BQ316" s="371">
        <f t="shared" si="345"/>
        <v>1002</v>
      </c>
      <c r="BR316" s="372">
        <f t="shared" si="346"/>
        <v>360</v>
      </c>
      <c r="BS316" s="371">
        <f t="shared" si="347"/>
        <v>414</v>
      </c>
      <c r="BT316" s="372">
        <f t="shared" si="348"/>
        <v>468</v>
      </c>
      <c r="BU316" s="371">
        <f t="shared" si="349"/>
        <v>399</v>
      </c>
      <c r="BV316" s="372">
        <f t="shared" si="350"/>
        <v>0</v>
      </c>
      <c r="BW316" s="371">
        <f t="shared" si="351"/>
        <v>0</v>
      </c>
      <c r="BX316" s="372">
        <f t="shared" si="352"/>
        <v>0</v>
      </c>
      <c r="BY316" s="371">
        <f t="shared" si="353"/>
        <v>0</v>
      </c>
      <c r="BZ316" s="370">
        <f t="shared" si="354"/>
        <v>7058.9355742296921</v>
      </c>
      <c r="CA316" s="371">
        <f t="shared" si="355"/>
        <v>7850.5172413793107</v>
      </c>
      <c r="CB316" s="372">
        <f t="shared" si="356"/>
        <v>6072.5496342737724</v>
      </c>
      <c r="CC316" s="371">
        <f t="shared" si="357"/>
        <v>6645.4191616766466</v>
      </c>
      <c r="CD316" s="372">
        <f t="shared" si="358"/>
        <v>4615.6388888888887</v>
      </c>
      <c r="CE316" s="371">
        <f t="shared" si="359"/>
        <v>5348.695652173913</v>
      </c>
      <c r="CF316" s="372">
        <f t="shared" si="360"/>
        <v>4224.3803418803418</v>
      </c>
      <c r="CG316" s="371">
        <f t="shared" si="361"/>
        <v>4723.4085213032586</v>
      </c>
      <c r="CH316" s="372">
        <f t="shared" si="362"/>
        <v>0</v>
      </c>
      <c r="CI316" s="371">
        <f t="shared" si="363"/>
        <v>0</v>
      </c>
      <c r="CJ316" s="372">
        <f t="shared" si="364"/>
        <v>0</v>
      </c>
      <c r="CK316" s="371">
        <f t="shared" si="365"/>
        <v>0</v>
      </c>
      <c r="CL316" s="370">
        <f t="shared" si="366"/>
        <v>63530.420168067227</v>
      </c>
      <c r="CM316" s="371">
        <f t="shared" si="367"/>
        <v>70654.655172413797</v>
      </c>
      <c r="CN316" s="372">
        <f t="shared" si="368"/>
        <v>54652.946708463955</v>
      </c>
      <c r="CO316" s="371">
        <f t="shared" si="369"/>
        <v>59808.77245508982</v>
      </c>
      <c r="CP316" s="372">
        <f t="shared" si="370"/>
        <v>41540.75</v>
      </c>
      <c r="CQ316" s="371">
        <f t="shared" si="371"/>
        <v>48138.260869565216</v>
      </c>
      <c r="CR316" s="372">
        <f t="shared" si="372"/>
        <v>38019.423076923078</v>
      </c>
      <c r="CS316" s="371">
        <f t="shared" si="373"/>
        <v>42510.676691729328</v>
      </c>
      <c r="CT316" s="372">
        <f t="shared" si="374"/>
        <v>0</v>
      </c>
      <c r="CU316" s="371">
        <f t="shared" si="375"/>
        <v>0</v>
      </c>
      <c r="CV316" s="372">
        <f t="shared" si="376"/>
        <v>0</v>
      </c>
      <c r="CW316" s="371">
        <f t="shared" si="377"/>
        <v>0</v>
      </c>
      <c r="CX316" s="372">
        <f t="shared" si="378"/>
        <v>50232.566910776855</v>
      </c>
      <c r="CY316" s="371">
        <f t="shared" si="379"/>
        <v>56144.139090109551</v>
      </c>
      <c r="CZ316" s="370">
        <f t="shared" si="380"/>
        <v>39</v>
      </c>
      <c r="DA316" s="371">
        <f t="shared" si="381"/>
        <v>38</v>
      </c>
      <c r="DB316" s="372">
        <f t="shared" si="382"/>
        <v>105</v>
      </c>
      <c r="DC316" s="371">
        <f t="shared" si="383"/>
        <v>110</v>
      </c>
      <c r="DD316" s="372">
        <f t="shared" si="384"/>
        <v>40</v>
      </c>
      <c r="DE316" s="371">
        <f t="shared" si="385"/>
        <v>46</v>
      </c>
      <c r="DF316" s="372">
        <f t="shared" si="386"/>
        <v>52</v>
      </c>
      <c r="DG316" s="371">
        <f t="shared" si="387"/>
        <v>43</v>
      </c>
      <c r="DH316" s="372">
        <f t="shared" si="388"/>
        <v>0</v>
      </c>
      <c r="DI316" s="371">
        <f t="shared" si="389"/>
        <v>0</v>
      </c>
      <c r="DJ316" s="372">
        <f t="shared" si="390"/>
        <v>0</v>
      </c>
      <c r="DK316" s="371">
        <f t="shared" si="391"/>
        <v>0</v>
      </c>
      <c r="DL316" s="372">
        <f t="shared" si="392"/>
        <v>236</v>
      </c>
      <c r="DM316" s="371">
        <f t="shared" si="393"/>
        <v>237</v>
      </c>
      <c r="DN316" s="370">
        <f t="shared" si="394"/>
        <v>2477686.3865546216</v>
      </c>
      <c r="DO316" s="371">
        <f t="shared" si="395"/>
        <v>2684876.8965517245</v>
      </c>
      <c r="DP316" s="372">
        <f t="shared" si="396"/>
        <v>5738559.4043887155</v>
      </c>
      <c r="DQ316" s="371">
        <f t="shared" si="397"/>
        <v>6578964.9700598801</v>
      </c>
      <c r="DR316" s="372">
        <f t="shared" si="398"/>
        <v>1661630</v>
      </c>
      <c r="DS316" s="371">
        <f t="shared" si="399"/>
        <v>2214360</v>
      </c>
      <c r="DT316" s="372">
        <f t="shared" si="400"/>
        <v>1977010</v>
      </c>
      <c r="DU316" s="371">
        <f t="shared" si="401"/>
        <v>1827959.097744361</v>
      </c>
      <c r="DV316" s="372">
        <f t="shared" si="402"/>
        <v>0</v>
      </c>
      <c r="DW316" s="371">
        <f t="shared" si="403"/>
        <v>0</v>
      </c>
      <c r="DX316" s="372">
        <f t="shared" si="404"/>
        <v>0</v>
      </c>
      <c r="DY316" s="371">
        <f t="shared" si="405"/>
        <v>0</v>
      </c>
      <c r="DZ316" s="372">
        <f t="shared" si="406"/>
        <v>11854885.790943338</v>
      </c>
      <c r="EA316" s="371">
        <f t="shared" si="407"/>
        <v>13306160.964355964</v>
      </c>
    </row>
    <row r="317" spans="1:131">
      <c r="A317" s="592" t="s">
        <v>39</v>
      </c>
      <c r="B317" s="593" t="s">
        <v>741</v>
      </c>
      <c r="C317" s="601"/>
      <c r="D317" s="596">
        <v>221485</v>
      </c>
      <c r="E317" s="425">
        <v>8</v>
      </c>
      <c r="F317" s="419">
        <v>14</v>
      </c>
      <c r="G317" s="420">
        <v>15</v>
      </c>
      <c r="H317" s="419"/>
      <c r="I317" s="420"/>
      <c r="J317" s="419"/>
      <c r="K317" s="420"/>
      <c r="L317" s="419">
        <v>1</v>
      </c>
      <c r="M317" s="420">
        <v>1</v>
      </c>
      <c r="N317" s="419">
        <v>83</v>
      </c>
      <c r="O317" s="420">
        <v>78</v>
      </c>
      <c r="P317" s="419"/>
      <c r="Q317" s="420"/>
      <c r="R317" s="419"/>
      <c r="S317" s="420"/>
      <c r="T317" s="419">
        <v>4</v>
      </c>
      <c r="U317" s="420">
        <v>4</v>
      </c>
      <c r="V317" s="419">
        <v>53</v>
      </c>
      <c r="W317" s="420">
        <v>54</v>
      </c>
      <c r="X317" s="419"/>
      <c r="Y317" s="420"/>
      <c r="Z317" s="419"/>
      <c r="AA317" s="420"/>
      <c r="AB317" s="419">
        <v>4</v>
      </c>
      <c r="AC317" s="420">
        <v>3</v>
      </c>
      <c r="AD317" s="419">
        <v>43</v>
      </c>
      <c r="AE317" s="420">
        <v>47</v>
      </c>
      <c r="AF317" s="419"/>
      <c r="AG317" s="420"/>
      <c r="AH317" s="419"/>
      <c r="AI317" s="420"/>
      <c r="AJ317" s="419">
        <v>0</v>
      </c>
      <c r="AK317" s="420">
        <v>0</v>
      </c>
      <c r="AL317" s="419">
        <v>0</v>
      </c>
      <c r="AM317" s="420">
        <v>0</v>
      </c>
      <c r="AN317" s="419"/>
      <c r="AO317" s="420"/>
      <c r="AP317" s="419"/>
      <c r="AQ317" s="420"/>
      <c r="AR317" s="419">
        <v>0</v>
      </c>
      <c r="AS317" s="420">
        <v>0</v>
      </c>
      <c r="AT317" s="419"/>
      <c r="AU317" s="420"/>
      <c r="AV317" s="419"/>
      <c r="AW317" s="420"/>
      <c r="AX317" s="419"/>
      <c r="AY317" s="420"/>
      <c r="AZ317" s="419"/>
      <c r="BA317" s="421"/>
      <c r="BB317" s="422">
        <v>928920</v>
      </c>
      <c r="BC317" s="420">
        <v>1026384</v>
      </c>
      <c r="BD317" s="419">
        <v>4524024</v>
      </c>
      <c r="BE317" s="420">
        <v>4317336</v>
      </c>
      <c r="BF317" s="419">
        <v>2415804</v>
      </c>
      <c r="BG317" s="420">
        <v>2496228</v>
      </c>
      <c r="BH317" s="419">
        <v>1420624</v>
      </c>
      <c r="BI317" s="420">
        <v>1590102</v>
      </c>
      <c r="BJ317" s="419">
        <v>0</v>
      </c>
      <c r="BK317" s="420">
        <v>0</v>
      </c>
      <c r="BL317" s="419"/>
      <c r="BM317" s="423"/>
      <c r="BN317" s="370">
        <f t="shared" si="342"/>
        <v>138</v>
      </c>
      <c r="BO317" s="371">
        <f t="shared" si="343"/>
        <v>147</v>
      </c>
      <c r="BP317" s="372">
        <f t="shared" si="344"/>
        <v>795</v>
      </c>
      <c r="BQ317" s="371">
        <f t="shared" si="345"/>
        <v>750</v>
      </c>
      <c r="BR317" s="372">
        <f t="shared" si="346"/>
        <v>525</v>
      </c>
      <c r="BS317" s="371">
        <f t="shared" si="347"/>
        <v>522</v>
      </c>
      <c r="BT317" s="372">
        <f t="shared" si="348"/>
        <v>387</v>
      </c>
      <c r="BU317" s="371">
        <f t="shared" si="349"/>
        <v>423</v>
      </c>
      <c r="BV317" s="372">
        <f t="shared" si="350"/>
        <v>0</v>
      </c>
      <c r="BW317" s="371">
        <f t="shared" si="351"/>
        <v>0</v>
      </c>
      <c r="BX317" s="372">
        <f t="shared" si="352"/>
        <v>0</v>
      </c>
      <c r="BY317" s="371">
        <f t="shared" si="353"/>
        <v>0</v>
      </c>
      <c r="BZ317" s="370">
        <f t="shared" si="354"/>
        <v>6731.304347826087</v>
      </c>
      <c r="CA317" s="371">
        <f t="shared" si="355"/>
        <v>6982.2040816326535</v>
      </c>
      <c r="CB317" s="372">
        <f t="shared" si="356"/>
        <v>5690.596226415094</v>
      </c>
      <c r="CC317" s="371">
        <f t="shared" si="357"/>
        <v>5756.4480000000003</v>
      </c>
      <c r="CD317" s="372">
        <f t="shared" si="358"/>
        <v>4601.5314285714285</v>
      </c>
      <c r="CE317" s="371">
        <f t="shared" si="359"/>
        <v>4782.045977011494</v>
      </c>
      <c r="CF317" s="372">
        <f t="shared" si="360"/>
        <v>3670.863049095607</v>
      </c>
      <c r="CG317" s="371">
        <f t="shared" si="361"/>
        <v>3759.1063829787236</v>
      </c>
      <c r="CH317" s="372">
        <f t="shared" si="362"/>
        <v>0</v>
      </c>
      <c r="CI317" s="371">
        <f t="shared" si="363"/>
        <v>0</v>
      </c>
      <c r="CJ317" s="372">
        <f t="shared" si="364"/>
        <v>0</v>
      </c>
      <c r="CK317" s="371">
        <f t="shared" si="365"/>
        <v>0</v>
      </c>
      <c r="CL317" s="370">
        <f t="shared" si="366"/>
        <v>60581.739130434784</v>
      </c>
      <c r="CM317" s="371">
        <f t="shared" si="367"/>
        <v>62839.836734693883</v>
      </c>
      <c r="CN317" s="372">
        <f t="shared" si="368"/>
        <v>51215.366037735846</v>
      </c>
      <c r="CO317" s="371">
        <f t="shared" si="369"/>
        <v>51808.032000000007</v>
      </c>
      <c r="CP317" s="372">
        <f t="shared" si="370"/>
        <v>41413.782857142854</v>
      </c>
      <c r="CQ317" s="371">
        <f t="shared" si="371"/>
        <v>43038.413793103449</v>
      </c>
      <c r="CR317" s="372">
        <f t="shared" si="372"/>
        <v>33037.767441860466</v>
      </c>
      <c r="CS317" s="371">
        <f t="shared" si="373"/>
        <v>33831.957446808512</v>
      </c>
      <c r="CT317" s="372">
        <f t="shared" si="374"/>
        <v>0</v>
      </c>
      <c r="CU317" s="371">
        <f t="shared" si="375"/>
        <v>0</v>
      </c>
      <c r="CV317" s="372">
        <f t="shared" si="376"/>
        <v>0</v>
      </c>
      <c r="CW317" s="371">
        <f t="shared" si="377"/>
        <v>0</v>
      </c>
      <c r="CX317" s="372">
        <f t="shared" si="378"/>
        <v>45275.606708399413</v>
      </c>
      <c r="CY317" s="371">
        <f t="shared" si="379"/>
        <v>46024.691079019802</v>
      </c>
      <c r="CZ317" s="370">
        <f t="shared" si="380"/>
        <v>15</v>
      </c>
      <c r="DA317" s="371">
        <f t="shared" si="381"/>
        <v>16</v>
      </c>
      <c r="DB317" s="372">
        <f t="shared" si="382"/>
        <v>87</v>
      </c>
      <c r="DC317" s="371">
        <f t="shared" si="383"/>
        <v>82</v>
      </c>
      <c r="DD317" s="372">
        <f t="shared" si="384"/>
        <v>57</v>
      </c>
      <c r="DE317" s="371">
        <f t="shared" si="385"/>
        <v>57</v>
      </c>
      <c r="DF317" s="372">
        <f t="shared" si="386"/>
        <v>43</v>
      </c>
      <c r="DG317" s="371">
        <f t="shared" si="387"/>
        <v>47</v>
      </c>
      <c r="DH317" s="372">
        <f t="shared" si="388"/>
        <v>0</v>
      </c>
      <c r="DI317" s="371">
        <f t="shared" si="389"/>
        <v>0</v>
      </c>
      <c r="DJ317" s="372">
        <f t="shared" si="390"/>
        <v>0</v>
      </c>
      <c r="DK317" s="371">
        <f t="shared" si="391"/>
        <v>0</v>
      </c>
      <c r="DL317" s="372">
        <f t="shared" si="392"/>
        <v>202</v>
      </c>
      <c r="DM317" s="371">
        <f t="shared" si="393"/>
        <v>202</v>
      </c>
      <c r="DN317" s="370">
        <f t="shared" si="394"/>
        <v>908726.08695652173</v>
      </c>
      <c r="DO317" s="371">
        <f t="shared" si="395"/>
        <v>1005437.3877551021</v>
      </c>
      <c r="DP317" s="372">
        <f t="shared" si="396"/>
        <v>4455736.8452830184</v>
      </c>
      <c r="DQ317" s="371">
        <f t="shared" si="397"/>
        <v>4248258.6240000008</v>
      </c>
      <c r="DR317" s="372">
        <f t="shared" si="398"/>
        <v>2360585.6228571427</v>
      </c>
      <c r="DS317" s="371">
        <f t="shared" si="399"/>
        <v>2453189.5862068967</v>
      </c>
      <c r="DT317" s="372">
        <f t="shared" si="400"/>
        <v>1420624</v>
      </c>
      <c r="DU317" s="371">
        <f t="shared" si="401"/>
        <v>1590102</v>
      </c>
      <c r="DV317" s="372">
        <f t="shared" si="402"/>
        <v>0</v>
      </c>
      <c r="DW317" s="371">
        <f t="shared" si="403"/>
        <v>0</v>
      </c>
      <c r="DX317" s="372">
        <f t="shared" si="404"/>
        <v>0</v>
      </c>
      <c r="DY317" s="371">
        <f t="shared" si="405"/>
        <v>0</v>
      </c>
      <c r="DZ317" s="372">
        <f t="shared" si="406"/>
        <v>9145672.5550966822</v>
      </c>
      <c r="EA317" s="371">
        <f t="shared" si="407"/>
        <v>9296987.5979619995</v>
      </c>
    </row>
    <row r="318" spans="1:131">
      <c r="A318" s="592" t="s">
        <v>39</v>
      </c>
      <c r="B318" s="593" t="s">
        <v>742</v>
      </c>
      <c r="C318" s="599"/>
      <c r="D318" s="596">
        <v>222053</v>
      </c>
      <c r="E318" s="418">
        <v>8</v>
      </c>
      <c r="F318" s="419">
        <v>16</v>
      </c>
      <c r="G318" s="420">
        <v>17</v>
      </c>
      <c r="H318" s="419"/>
      <c r="I318" s="420"/>
      <c r="J318" s="419"/>
      <c r="K318" s="420"/>
      <c r="L318" s="419">
        <v>1</v>
      </c>
      <c r="M318" s="420">
        <v>1</v>
      </c>
      <c r="N318" s="419">
        <v>61</v>
      </c>
      <c r="O318" s="420">
        <v>57</v>
      </c>
      <c r="P318" s="419"/>
      <c r="Q318" s="420"/>
      <c r="R318" s="419"/>
      <c r="S318" s="420"/>
      <c r="T318" s="419">
        <v>13</v>
      </c>
      <c r="U318" s="420">
        <v>13</v>
      </c>
      <c r="V318" s="419">
        <v>16</v>
      </c>
      <c r="W318" s="420">
        <v>24</v>
      </c>
      <c r="X318" s="419"/>
      <c r="Y318" s="420"/>
      <c r="Z318" s="419"/>
      <c r="AA318" s="420"/>
      <c r="AB318" s="419">
        <v>8</v>
      </c>
      <c r="AC318" s="420">
        <v>5</v>
      </c>
      <c r="AD318" s="419">
        <v>37</v>
      </c>
      <c r="AE318" s="420">
        <v>41</v>
      </c>
      <c r="AF318" s="419"/>
      <c r="AG318" s="420"/>
      <c r="AH318" s="419"/>
      <c r="AI318" s="420"/>
      <c r="AJ318" s="419">
        <v>7</v>
      </c>
      <c r="AK318" s="420">
        <v>13</v>
      </c>
      <c r="AL318" s="419">
        <v>0</v>
      </c>
      <c r="AM318" s="420">
        <v>0</v>
      </c>
      <c r="AN318" s="419"/>
      <c r="AO318" s="420"/>
      <c r="AP318" s="419"/>
      <c r="AQ318" s="420"/>
      <c r="AR318" s="419">
        <v>0</v>
      </c>
      <c r="AS318" s="420">
        <v>0</v>
      </c>
      <c r="AT318" s="419"/>
      <c r="AU318" s="420"/>
      <c r="AV318" s="419"/>
      <c r="AW318" s="420"/>
      <c r="AX318" s="419"/>
      <c r="AY318" s="420"/>
      <c r="AZ318" s="419"/>
      <c r="BA318" s="421"/>
      <c r="BB318" s="422">
        <v>1059765</v>
      </c>
      <c r="BC318" s="420">
        <v>1127959</v>
      </c>
      <c r="BD318" s="419">
        <v>4176155</v>
      </c>
      <c r="BE318" s="420">
        <v>4101502</v>
      </c>
      <c r="BF318" s="419">
        <v>1245667</v>
      </c>
      <c r="BG318" s="420">
        <v>1424689</v>
      </c>
      <c r="BH318" s="419">
        <v>1908882</v>
      </c>
      <c r="BI318" s="420">
        <v>2360987</v>
      </c>
      <c r="BJ318" s="419">
        <v>0</v>
      </c>
      <c r="BK318" s="420">
        <v>0</v>
      </c>
      <c r="BL318" s="419"/>
      <c r="BM318" s="423"/>
      <c r="BN318" s="370">
        <f t="shared" si="342"/>
        <v>156</v>
      </c>
      <c r="BO318" s="371">
        <f t="shared" si="343"/>
        <v>165</v>
      </c>
      <c r="BP318" s="372">
        <f t="shared" si="344"/>
        <v>705</v>
      </c>
      <c r="BQ318" s="371">
        <f t="shared" si="345"/>
        <v>669</v>
      </c>
      <c r="BR318" s="372">
        <f t="shared" si="346"/>
        <v>240</v>
      </c>
      <c r="BS318" s="371">
        <f t="shared" si="347"/>
        <v>276</v>
      </c>
      <c r="BT318" s="372">
        <f t="shared" si="348"/>
        <v>417</v>
      </c>
      <c r="BU318" s="371">
        <f t="shared" si="349"/>
        <v>525</v>
      </c>
      <c r="BV318" s="372">
        <f t="shared" si="350"/>
        <v>0</v>
      </c>
      <c r="BW318" s="371">
        <f t="shared" si="351"/>
        <v>0</v>
      </c>
      <c r="BX318" s="372">
        <f t="shared" si="352"/>
        <v>0</v>
      </c>
      <c r="BY318" s="371">
        <f t="shared" si="353"/>
        <v>0</v>
      </c>
      <c r="BZ318" s="370">
        <f t="shared" si="354"/>
        <v>6793.3653846153848</v>
      </c>
      <c r="CA318" s="371">
        <f t="shared" si="355"/>
        <v>6836.1151515151514</v>
      </c>
      <c r="CB318" s="372">
        <f t="shared" si="356"/>
        <v>5923.6241134751772</v>
      </c>
      <c r="CC318" s="371">
        <f t="shared" si="357"/>
        <v>6130.7952167414051</v>
      </c>
      <c r="CD318" s="372">
        <f t="shared" si="358"/>
        <v>5190.2791666666662</v>
      </c>
      <c r="CE318" s="371">
        <f t="shared" si="359"/>
        <v>5161.916666666667</v>
      </c>
      <c r="CF318" s="372">
        <f t="shared" si="360"/>
        <v>4577.6546762589924</v>
      </c>
      <c r="CG318" s="371">
        <f t="shared" si="361"/>
        <v>4497.1180952380955</v>
      </c>
      <c r="CH318" s="372">
        <f t="shared" si="362"/>
        <v>0</v>
      </c>
      <c r="CI318" s="371">
        <f t="shared" si="363"/>
        <v>0</v>
      </c>
      <c r="CJ318" s="372">
        <f t="shared" si="364"/>
        <v>0</v>
      </c>
      <c r="CK318" s="371">
        <f t="shared" si="365"/>
        <v>0</v>
      </c>
      <c r="CL318" s="370">
        <f t="shared" si="366"/>
        <v>61140.288461538461</v>
      </c>
      <c r="CM318" s="371">
        <f t="shared" si="367"/>
        <v>61525.036363636362</v>
      </c>
      <c r="CN318" s="372">
        <f t="shared" si="368"/>
        <v>53312.617021276594</v>
      </c>
      <c r="CO318" s="371">
        <f t="shared" si="369"/>
        <v>55177.156950672645</v>
      </c>
      <c r="CP318" s="372">
        <f t="shared" si="370"/>
        <v>46712.512499999997</v>
      </c>
      <c r="CQ318" s="371">
        <f t="shared" si="371"/>
        <v>46457.25</v>
      </c>
      <c r="CR318" s="372">
        <f t="shared" si="372"/>
        <v>41198.892086330932</v>
      </c>
      <c r="CS318" s="371">
        <f t="shared" si="373"/>
        <v>40474.062857142861</v>
      </c>
      <c r="CT318" s="372">
        <f t="shared" si="374"/>
        <v>0</v>
      </c>
      <c r="CU318" s="371">
        <f t="shared" si="375"/>
        <v>0</v>
      </c>
      <c r="CV318" s="372">
        <f t="shared" si="376"/>
        <v>0</v>
      </c>
      <c r="CW318" s="371">
        <f t="shared" si="377"/>
        <v>0</v>
      </c>
      <c r="CX318" s="372">
        <f t="shared" si="378"/>
        <v>49801.06990703888</v>
      </c>
      <c r="CY318" s="371">
        <f t="shared" si="379"/>
        <v>49723.457809229563</v>
      </c>
      <c r="CZ318" s="370">
        <f t="shared" si="380"/>
        <v>17</v>
      </c>
      <c r="DA318" s="371">
        <f t="shared" si="381"/>
        <v>18</v>
      </c>
      <c r="DB318" s="372">
        <f t="shared" si="382"/>
        <v>74</v>
      </c>
      <c r="DC318" s="371">
        <f t="shared" si="383"/>
        <v>70</v>
      </c>
      <c r="DD318" s="372">
        <f t="shared" si="384"/>
        <v>24</v>
      </c>
      <c r="DE318" s="371">
        <f t="shared" si="385"/>
        <v>29</v>
      </c>
      <c r="DF318" s="372">
        <f t="shared" si="386"/>
        <v>44</v>
      </c>
      <c r="DG318" s="371">
        <f t="shared" si="387"/>
        <v>54</v>
      </c>
      <c r="DH318" s="372">
        <f t="shared" si="388"/>
        <v>0</v>
      </c>
      <c r="DI318" s="371">
        <f t="shared" si="389"/>
        <v>0</v>
      </c>
      <c r="DJ318" s="372">
        <f t="shared" si="390"/>
        <v>0</v>
      </c>
      <c r="DK318" s="371">
        <f t="shared" si="391"/>
        <v>0</v>
      </c>
      <c r="DL318" s="372">
        <f t="shared" si="392"/>
        <v>159</v>
      </c>
      <c r="DM318" s="371">
        <f t="shared" si="393"/>
        <v>171</v>
      </c>
      <c r="DN318" s="370">
        <f t="shared" si="394"/>
        <v>1039384.9038461539</v>
      </c>
      <c r="DO318" s="371">
        <f t="shared" si="395"/>
        <v>1107450.6545454545</v>
      </c>
      <c r="DP318" s="372">
        <f t="shared" si="396"/>
        <v>3945133.6595744682</v>
      </c>
      <c r="DQ318" s="371">
        <f t="shared" si="397"/>
        <v>3862400.986547085</v>
      </c>
      <c r="DR318" s="372">
        <f t="shared" si="398"/>
        <v>1121100.2999999998</v>
      </c>
      <c r="DS318" s="371">
        <f t="shared" si="399"/>
        <v>1347260.25</v>
      </c>
      <c r="DT318" s="372">
        <f t="shared" si="400"/>
        <v>1812751.2517985611</v>
      </c>
      <c r="DU318" s="371">
        <f t="shared" si="401"/>
        <v>2185599.3942857143</v>
      </c>
      <c r="DV318" s="372">
        <f t="shared" si="402"/>
        <v>0</v>
      </c>
      <c r="DW318" s="371">
        <f t="shared" si="403"/>
        <v>0</v>
      </c>
      <c r="DX318" s="372">
        <f t="shared" si="404"/>
        <v>0</v>
      </c>
      <c r="DY318" s="371">
        <f t="shared" si="405"/>
        <v>0</v>
      </c>
      <c r="DZ318" s="372">
        <f t="shared" si="406"/>
        <v>7918370.1152191823</v>
      </c>
      <c r="EA318" s="371">
        <f t="shared" si="407"/>
        <v>8502711.285378255</v>
      </c>
    </row>
    <row r="319" spans="1:131">
      <c r="A319" s="592" t="s">
        <v>39</v>
      </c>
      <c r="B319" s="593" t="s">
        <v>743</v>
      </c>
      <c r="C319" s="601"/>
      <c r="D319" s="596">
        <v>219879</v>
      </c>
      <c r="E319" s="425">
        <v>9</v>
      </c>
      <c r="F319" s="419">
        <v>3</v>
      </c>
      <c r="G319" s="420">
        <v>2</v>
      </c>
      <c r="H319" s="419"/>
      <c r="I319" s="420"/>
      <c r="J319" s="419"/>
      <c r="K319" s="420"/>
      <c r="L319" s="419">
        <v>0</v>
      </c>
      <c r="M319" s="420">
        <v>0</v>
      </c>
      <c r="N319" s="419">
        <v>35</v>
      </c>
      <c r="O319" s="420">
        <v>41</v>
      </c>
      <c r="P319" s="419"/>
      <c r="Q319" s="420"/>
      <c r="R319" s="419"/>
      <c r="S319" s="420"/>
      <c r="T319" s="419">
        <v>0</v>
      </c>
      <c r="U319" s="420">
        <v>0</v>
      </c>
      <c r="V319" s="419">
        <v>19</v>
      </c>
      <c r="W319" s="420">
        <v>14</v>
      </c>
      <c r="X319" s="419"/>
      <c r="Y319" s="420"/>
      <c r="Z319" s="419"/>
      <c r="AA319" s="420"/>
      <c r="AB319" s="419">
        <v>0</v>
      </c>
      <c r="AC319" s="420">
        <v>0</v>
      </c>
      <c r="AD319" s="419">
        <v>13</v>
      </c>
      <c r="AE319" s="420">
        <v>19</v>
      </c>
      <c r="AF319" s="419"/>
      <c r="AG319" s="420"/>
      <c r="AH319" s="419"/>
      <c r="AI319" s="420"/>
      <c r="AJ319" s="419">
        <v>0</v>
      </c>
      <c r="AK319" s="420">
        <v>0</v>
      </c>
      <c r="AL319" s="419">
        <v>0</v>
      </c>
      <c r="AM319" s="420">
        <v>0</v>
      </c>
      <c r="AN319" s="419"/>
      <c r="AO319" s="420"/>
      <c r="AP319" s="419"/>
      <c r="AQ319" s="420"/>
      <c r="AR319" s="419">
        <v>0</v>
      </c>
      <c r="AS319" s="420">
        <v>0</v>
      </c>
      <c r="AT319" s="419"/>
      <c r="AU319" s="420"/>
      <c r="AV319" s="419"/>
      <c r="AW319" s="420"/>
      <c r="AX319" s="419"/>
      <c r="AY319" s="420"/>
      <c r="AZ319" s="419"/>
      <c r="BA319" s="421"/>
      <c r="BB319" s="422">
        <v>180534</v>
      </c>
      <c r="BC319" s="420">
        <v>124226</v>
      </c>
      <c r="BD319" s="419">
        <v>1769760</v>
      </c>
      <c r="BE319" s="420">
        <v>2155727</v>
      </c>
      <c r="BF319" s="419">
        <v>816929</v>
      </c>
      <c r="BG319" s="420">
        <v>638868</v>
      </c>
      <c r="BH319" s="419">
        <v>545467</v>
      </c>
      <c r="BI319" s="420">
        <v>906573</v>
      </c>
      <c r="BJ319" s="419">
        <v>0</v>
      </c>
      <c r="BK319" s="420">
        <v>0</v>
      </c>
      <c r="BL319" s="419"/>
      <c r="BM319" s="423"/>
      <c r="BN319" s="370">
        <f t="shared" si="342"/>
        <v>27</v>
      </c>
      <c r="BO319" s="371">
        <f t="shared" si="343"/>
        <v>18</v>
      </c>
      <c r="BP319" s="372">
        <f t="shared" si="344"/>
        <v>315</v>
      </c>
      <c r="BQ319" s="371">
        <f t="shared" si="345"/>
        <v>369</v>
      </c>
      <c r="BR319" s="372">
        <f t="shared" si="346"/>
        <v>171</v>
      </c>
      <c r="BS319" s="371">
        <f t="shared" si="347"/>
        <v>126</v>
      </c>
      <c r="BT319" s="372">
        <f t="shared" si="348"/>
        <v>117</v>
      </c>
      <c r="BU319" s="371">
        <f t="shared" si="349"/>
        <v>171</v>
      </c>
      <c r="BV319" s="372">
        <f t="shared" si="350"/>
        <v>0</v>
      </c>
      <c r="BW319" s="371">
        <f t="shared" si="351"/>
        <v>0</v>
      </c>
      <c r="BX319" s="372">
        <f t="shared" si="352"/>
        <v>0</v>
      </c>
      <c r="BY319" s="371">
        <f t="shared" si="353"/>
        <v>0</v>
      </c>
      <c r="BZ319" s="370">
        <f t="shared" si="354"/>
        <v>6686.4444444444443</v>
      </c>
      <c r="CA319" s="371">
        <f t="shared" si="355"/>
        <v>6901.4444444444443</v>
      </c>
      <c r="CB319" s="372">
        <f t="shared" si="356"/>
        <v>5618.2857142857147</v>
      </c>
      <c r="CC319" s="371">
        <f t="shared" si="357"/>
        <v>5842.0785907859081</v>
      </c>
      <c r="CD319" s="372">
        <f t="shared" si="358"/>
        <v>4777.3625730994154</v>
      </c>
      <c r="CE319" s="371">
        <f t="shared" si="359"/>
        <v>5070.3809523809523</v>
      </c>
      <c r="CF319" s="372">
        <f t="shared" si="360"/>
        <v>4662.1111111111113</v>
      </c>
      <c r="CG319" s="371">
        <f t="shared" si="361"/>
        <v>5301.5964912280706</v>
      </c>
      <c r="CH319" s="372">
        <f t="shared" si="362"/>
        <v>0</v>
      </c>
      <c r="CI319" s="371">
        <f t="shared" si="363"/>
        <v>0</v>
      </c>
      <c r="CJ319" s="372">
        <f t="shared" si="364"/>
        <v>0</v>
      </c>
      <c r="CK319" s="371">
        <f t="shared" si="365"/>
        <v>0</v>
      </c>
      <c r="CL319" s="370">
        <f t="shared" si="366"/>
        <v>60178</v>
      </c>
      <c r="CM319" s="371">
        <f t="shared" si="367"/>
        <v>62113</v>
      </c>
      <c r="CN319" s="372">
        <f t="shared" si="368"/>
        <v>50564.571428571435</v>
      </c>
      <c r="CO319" s="371">
        <f t="shared" si="369"/>
        <v>52578.707317073175</v>
      </c>
      <c r="CP319" s="372">
        <f t="shared" si="370"/>
        <v>42996.26315789474</v>
      </c>
      <c r="CQ319" s="371">
        <f t="shared" si="371"/>
        <v>45633.428571428572</v>
      </c>
      <c r="CR319" s="372">
        <f t="shared" si="372"/>
        <v>41959</v>
      </c>
      <c r="CS319" s="371">
        <f t="shared" si="373"/>
        <v>47714.368421052633</v>
      </c>
      <c r="CT319" s="372">
        <f t="shared" si="374"/>
        <v>0</v>
      </c>
      <c r="CU319" s="371">
        <f t="shared" si="375"/>
        <v>0</v>
      </c>
      <c r="CV319" s="372">
        <f t="shared" si="376"/>
        <v>0</v>
      </c>
      <c r="CW319" s="371">
        <f t="shared" si="377"/>
        <v>0</v>
      </c>
      <c r="CX319" s="372">
        <f t="shared" si="378"/>
        <v>47324.142857142862</v>
      </c>
      <c r="CY319" s="371">
        <f t="shared" si="379"/>
        <v>50334.131578947367</v>
      </c>
      <c r="CZ319" s="370">
        <f t="shared" si="380"/>
        <v>3</v>
      </c>
      <c r="DA319" s="371">
        <f t="shared" si="381"/>
        <v>2</v>
      </c>
      <c r="DB319" s="372">
        <f t="shared" si="382"/>
        <v>35</v>
      </c>
      <c r="DC319" s="371">
        <f t="shared" si="383"/>
        <v>41</v>
      </c>
      <c r="DD319" s="372">
        <f t="shared" si="384"/>
        <v>19</v>
      </c>
      <c r="DE319" s="371">
        <f t="shared" si="385"/>
        <v>14</v>
      </c>
      <c r="DF319" s="372">
        <f t="shared" si="386"/>
        <v>13</v>
      </c>
      <c r="DG319" s="371">
        <f t="shared" si="387"/>
        <v>19</v>
      </c>
      <c r="DH319" s="372">
        <f t="shared" si="388"/>
        <v>0</v>
      </c>
      <c r="DI319" s="371">
        <f t="shared" si="389"/>
        <v>0</v>
      </c>
      <c r="DJ319" s="372">
        <f t="shared" si="390"/>
        <v>0</v>
      </c>
      <c r="DK319" s="371">
        <f t="shared" si="391"/>
        <v>0</v>
      </c>
      <c r="DL319" s="372">
        <f t="shared" si="392"/>
        <v>70</v>
      </c>
      <c r="DM319" s="371">
        <f t="shared" si="393"/>
        <v>76</v>
      </c>
      <c r="DN319" s="370">
        <f t="shared" si="394"/>
        <v>180534</v>
      </c>
      <c r="DO319" s="371">
        <f t="shared" si="395"/>
        <v>124226</v>
      </c>
      <c r="DP319" s="372">
        <f t="shared" si="396"/>
        <v>1769760.0000000002</v>
      </c>
      <c r="DQ319" s="371">
        <f t="shared" si="397"/>
        <v>2155727</v>
      </c>
      <c r="DR319" s="372">
        <f t="shared" si="398"/>
        <v>816929.00000000012</v>
      </c>
      <c r="DS319" s="371">
        <f t="shared" si="399"/>
        <v>638868</v>
      </c>
      <c r="DT319" s="372">
        <f t="shared" si="400"/>
        <v>545467</v>
      </c>
      <c r="DU319" s="371">
        <f t="shared" si="401"/>
        <v>906573</v>
      </c>
      <c r="DV319" s="372">
        <f t="shared" si="402"/>
        <v>0</v>
      </c>
      <c r="DW319" s="371">
        <f t="shared" si="403"/>
        <v>0</v>
      </c>
      <c r="DX319" s="372">
        <f t="shared" si="404"/>
        <v>0</v>
      </c>
      <c r="DY319" s="371">
        <f t="shared" si="405"/>
        <v>0</v>
      </c>
      <c r="DZ319" s="372">
        <f t="shared" si="406"/>
        <v>3312690.0000000005</v>
      </c>
      <c r="EA319" s="371">
        <f t="shared" si="407"/>
        <v>3825394</v>
      </c>
    </row>
    <row r="320" spans="1:131">
      <c r="A320" s="592" t="s">
        <v>39</v>
      </c>
      <c r="B320" s="593" t="s">
        <v>744</v>
      </c>
      <c r="C320" s="601"/>
      <c r="D320" s="596">
        <v>219888</v>
      </c>
      <c r="E320" s="425">
        <v>9</v>
      </c>
      <c r="F320" s="419">
        <v>0</v>
      </c>
      <c r="G320" s="420">
        <v>0</v>
      </c>
      <c r="H320" s="419">
        <v>12</v>
      </c>
      <c r="I320" s="420">
        <v>11</v>
      </c>
      <c r="J320" s="419"/>
      <c r="K320" s="420"/>
      <c r="L320" s="419">
        <v>1</v>
      </c>
      <c r="M320" s="420">
        <v>2</v>
      </c>
      <c r="N320" s="419">
        <v>0</v>
      </c>
      <c r="O320" s="420">
        <v>0</v>
      </c>
      <c r="P320" s="419">
        <v>27</v>
      </c>
      <c r="Q320" s="420">
        <v>32</v>
      </c>
      <c r="R320" s="419"/>
      <c r="S320" s="420"/>
      <c r="T320" s="419">
        <v>7</v>
      </c>
      <c r="U320" s="420">
        <v>7</v>
      </c>
      <c r="V320" s="419">
        <v>0</v>
      </c>
      <c r="W320" s="420">
        <v>0</v>
      </c>
      <c r="X320" s="419">
        <v>26</v>
      </c>
      <c r="Y320" s="420">
        <v>28</v>
      </c>
      <c r="Z320" s="419"/>
      <c r="AA320" s="420"/>
      <c r="AB320" s="419">
        <v>3</v>
      </c>
      <c r="AC320" s="420">
        <v>4</v>
      </c>
      <c r="AD320" s="419">
        <v>0</v>
      </c>
      <c r="AE320" s="420">
        <v>0</v>
      </c>
      <c r="AF320" s="419">
        <v>14</v>
      </c>
      <c r="AG320" s="420">
        <v>14</v>
      </c>
      <c r="AH320" s="419"/>
      <c r="AI320" s="420"/>
      <c r="AJ320" s="419">
        <v>4</v>
      </c>
      <c r="AK320" s="420">
        <v>4</v>
      </c>
      <c r="AL320" s="419">
        <v>0</v>
      </c>
      <c r="AM320" s="420">
        <v>0</v>
      </c>
      <c r="AN320" s="419">
        <v>0</v>
      </c>
      <c r="AO320" s="420">
        <v>0</v>
      </c>
      <c r="AP320" s="419"/>
      <c r="AQ320" s="420"/>
      <c r="AR320" s="419">
        <v>0</v>
      </c>
      <c r="AS320" s="420">
        <v>0</v>
      </c>
      <c r="AT320" s="419"/>
      <c r="AU320" s="420"/>
      <c r="AV320" s="419"/>
      <c r="AW320" s="420"/>
      <c r="AX320" s="419"/>
      <c r="AY320" s="420"/>
      <c r="AZ320" s="419"/>
      <c r="BA320" s="421"/>
      <c r="BB320" s="422">
        <v>890650</v>
      </c>
      <c r="BC320" s="420">
        <v>924210</v>
      </c>
      <c r="BD320" s="419">
        <v>1784730</v>
      </c>
      <c r="BE320" s="420">
        <v>2152440</v>
      </c>
      <c r="BF320" s="419">
        <v>1491330</v>
      </c>
      <c r="BG320" s="420">
        <v>1554770</v>
      </c>
      <c r="BH320" s="419">
        <v>762260</v>
      </c>
      <c r="BI320" s="420">
        <v>746840</v>
      </c>
      <c r="BJ320" s="419">
        <v>0</v>
      </c>
      <c r="BK320" s="420">
        <v>0</v>
      </c>
      <c r="BL320" s="419"/>
      <c r="BM320" s="423"/>
      <c r="BN320" s="370">
        <f t="shared" si="342"/>
        <v>132</v>
      </c>
      <c r="BO320" s="371">
        <f t="shared" si="343"/>
        <v>134</v>
      </c>
      <c r="BP320" s="372">
        <f t="shared" si="344"/>
        <v>354</v>
      </c>
      <c r="BQ320" s="371">
        <f t="shared" si="345"/>
        <v>404</v>
      </c>
      <c r="BR320" s="372">
        <f t="shared" si="346"/>
        <v>296</v>
      </c>
      <c r="BS320" s="371">
        <f t="shared" si="347"/>
        <v>328</v>
      </c>
      <c r="BT320" s="372">
        <f t="shared" si="348"/>
        <v>188</v>
      </c>
      <c r="BU320" s="371">
        <f t="shared" si="349"/>
        <v>188</v>
      </c>
      <c r="BV320" s="372">
        <f t="shared" si="350"/>
        <v>0</v>
      </c>
      <c r="BW320" s="371">
        <f t="shared" si="351"/>
        <v>0</v>
      </c>
      <c r="BX320" s="372">
        <f t="shared" si="352"/>
        <v>0</v>
      </c>
      <c r="BY320" s="371">
        <f t="shared" si="353"/>
        <v>0</v>
      </c>
      <c r="BZ320" s="370">
        <f t="shared" si="354"/>
        <v>6747.348484848485</v>
      </c>
      <c r="CA320" s="371">
        <f t="shared" si="355"/>
        <v>6897.0895522388064</v>
      </c>
      <c r="CB320" s="372">
        <f t="shared" si="356"/>
        <v>5041.6101694915251</v>
      </c>
      <c r="CC320" s="371">
        <f t="shared" si="357"/>
        <v>5327.8217821782182</v>
      </c>
      <c r="CD320" s="372">
        <f t="shared" si="358"/>
        <v>5038.2770270270266</v>
      </c>
      <c r="CE320" s="371">
        <f t="shared" si="359"/>
        <v>4740.1524390243903</v>
      </c>
      <c r="CF320" s="372">
        <f t="shared" si="360"/>
        <v>4054.5744680851062</v>
      </c>
      <c r="CG320" s="371">
        <f t="shared" si="361"/>
        <v>3972.5531914893618</v>
      </c>
      <c r="CH320" s="372">
        <f t="shared" si="362"/>
        <v>0</v>
      </c>
      <c r="CI320" s="371">
        <f t="shared" si="363"/>
        <v>0</v>
      </c>
      <c r="CJ320" s="372">
        <f t="shared" si="364"/>
        <v>0</v>
      </c>
      <c r="CK320" s="371">
        <f t="shared" si="365"/>
        <v>0</v>
      </c>
      <c r="CL320" s="370">
        <f t="shared" si="366"/>
        <v>60726.136363636368</v>
      </c>
      <c r="CM320" s="371">
        <f t="shared" si="367"/>
        <v>62073.80597014926</v>
      </c>
      <c r="CN320" s="372">
        <f t="shared" si="368"/>
        <v>45374.491525423728</v>
      </c>
      <c r="CO320" s="371">
        <f t="shared" si="369"/>
        <v>47950.396039603962</v>
      </c>
      <c r="CP320" s="372">
        <f t="shared" si="370"/>
        <v>45344.49324324324</v>
      </c>
      <c r="CQ320" s="371">
        <f t="shared" si="371"/>
        <v>42661.371951219509</v>
      </c>
      <c r="CR320" s="372">
        <f t="shared" si="372"/>
        <v>36491.170212765959</v>
      </c>
      <c r="CS320" s="371">
        <f t="shared" si="373"/>
        <v>35752.97872340426</v>
      </c>
      <c r="CT320" s="372">
        <f t="shared" si="374"/>
        <v>0</v>
      </c>
      <c r="CU320" s="371">
        <f t="shared" si="375"/>
        <v>0</v>
      </c>
      <c r="CV320" s="372">
        <f t="shared" si="376"/>
        <v>0</v>
      </c>
      <c r="CW320" s="371">
        <f t="shared" si="377"/>
        <v>0</v>
      </c>
      <c r="CX320" s="372">
        <f t="shared" si="378"/>
        <v>45787.27502633533</v>
      </c>
      <c r="CY320" s="371">
        <f t="shared" si="379"/>
        <v>45938.651398203881</v>
      </c>
      <c r="CZ320" s="370">
        <f t="shared" si="380"/>
        <v>13</v>
      </c>
      <c r="DA320" s="371">
        <f t="shared" si="381"/>
        <v>13</v>
      </c>
      <c r="DB320" s="372">
        <f t="shared" si="382"/>
        <v>34</v>
      </c>
      <c r="DC320" s="371">
        <f t="shared" si="383"/>
        <v>39</v>
      </c>
      <c r="DD320" s="372">
        <f t="shared" si="384"/>
        <v>29</v>
      </c>
      <c r="DE320" s="371">
        <f t="shared" si="385"/>
        <v>32</v>
      </c>
      <c r="DF320" s="372">
        <f t="shared" si="386"/>
        <v>18</v>
      </c>
      <c r="DG320" s="371">
        <f t="shared" si="387"/>
        <v>18</v>
      </c>
      <c r="DH320" s="372">
        <f t="shared" si="388"/>
        <v>0</v>
      </c>
      <c r="DI320" s="371">
        <f t="shared" si="389"/>
        <v>0</v>
      </c>
      <c r="DJ320" s="372">
        <f t="shared" si="390"/>
        <v>0</v>
      </c>
      <c r="DK320" s="371">
        <f t="shared" si="391"/>
        <v>0</v>
      </c>
      <c r="DL320" s="372">
        <f t="shared" si="392"/>
        <v>94</v>
      </c>
      <c r="DM320" s="371">
        <f t="shared" si="393"/>
        <v>102</v>
      </c>
      <c r="DN320" s="370">
        <f t="shared" si="394"/>
        <v>789439.77272727282</v>
      </c>
      <c r="DO320" s="371">
        <f t="shared" si="395"/>
        <v>806959.47761194035</v>
      </c>
      <c r="DP320" s="372">
        <f t="shared" si="396"/>
        <v>1542732.7118644067</v>
      </c>
      <c r="DQ320" s="371">
        <f t="shared" si="397"/>
        <v>1870065.4455445546</v>
      </c>
      <c r="DR320" s="372">
        <f t="shared" si="398"/>
        <v>1314990.304054054</v>
      </c>
      <c r="DS320" s="371">
        <f t="shared" si="399"/>
        <v>1365163.9024390243</v>
      </c>
      <c r="DT320" s="372">
        <f t="shared" si="400"/>
        <v>656841.06382978731</v>
      </c>
      <c r="DU320" s="371">
        <f t="shared" si="401"/>
        <v>643553.61702127662</v>
      </c>
      <c r="DV320" s="372">
        <f t="shared" si="402"/>
        <v>0</v>
      </c>
      <c r="DW320" s="371">
        <f t="shared" si="403"/>
        <v>0</v>
      </c>
      <c r="DX320" s="372">
        <f t="shared" si="404"/>
        <v>0</v>
      </c>
      <c r="DY320" s="371">
        <f t="shared" si="405"/>
        <v>0</v>
      </c>
      <c r="DZ320" s="372">
        <f t="shared" si="406"/>
        <v>4304003.8524755212</v>
      </c>
      <c r="EA320" s="371">
        <f t="shared" si="407"/>
        <v>4685742.4426167961</v>
      </c>
    </row>
    <row r="321" spans="1:131">
      <c r="A321" s="592" t="s">
        <v>39</v>
      </c>
      <c r="B321" s="593" t="s">
        <v>745</v>
      </c>
      <c r="C321" s="594" t="s">
        <v>548</v>
      </c>
      <c r="D321" s="596">
        <v>220057</v>
      </c>
      <c r="E321" s="418">
        <v>9</v>
      </c>
      <c r="F321" s="419">
        <v>8</v>
      </c>
      <c r="G321" s="420">
        <v>7</v>
      </c>
      <c r="H321" s="419"/>
      <c r="I321" s="420"/>
      <c r="J321" s="419"/>
      <c r="K321" s="420"/>
      <c r="L321" s="419">
        <v>0</v>
      </c>
      <c r="M321" s="420">
        <v>0</v>
      </c>
      <c r="N321" s="419">
        <v>21</v>
      </c>
      <c r="O321" s="420">
        <v>20</v>
      </c>
      <c r="P321" s="419">
        <v>0</v>
      </c>
      <c r="Q321" s="420">
        <v>0</v>
      </c>
      <c r="R321" s="419">
        <v>0</v>
      </c>
      <c r="S321" s="420">
        <v>0</v>
      </c>
      <c r="T321" s="419">
        <v>1</v>
      </c>
      <c r="U321" s="420">
        <v>1</v>
      </c>
      <c r="V321" s="419">
        <v>7</v>
      </c>
      <c r="W321" s="420">
        <v>14</v>
      </c>
      <c r="X321" s="419">
        <v>0</v>
      </c>
      <c r="Y321" s="420">
        <v>0</v>
      </c>
      <c r="Z321" s="419">
        <v>0</v>
      </c>
      <c r="AA321" s="420">
        <v>0</v>
      </c>
      <c r="AB321" s="419">
        <v>1</v>
      </c>
      <c r="AC321" s="420">
        <v>1</v>
      </c>
      <c r="AD321" s="419">
        <v>11</v>
      </c>
      <c r="AE321" s="420">
        <v>5</v>
      </c>
      <c r="AF321" s="419">
        <v>0</v>
      </c>
      <c r="AG321" s="420">
        <v>0</v>
      </c>
      <c r="AH321" s="419">
        <v>0</v>
      </c>
      <c r="AI321" s="420">
        <v>0</v>
      </c>
      <c r="AJ321" s="419">
        <v>3</v>
      </c>
      <c r="AK321" s="420">
        <v>4</v>
      </c>
      <c r="AL321" s="419">
        <v>0</v>
      </c>
      <c r="AM321" s="420">
        <v>0</v>
      </c>
      <c r="AN321" s="419">
        <v>0</v>
      </c>
      <c r="AO321" s="420">
        <v>0</v>
      </c>
      <c r="AP321" s="419">
        <v>0</v>
      </c>
      <c r="AQ321" s="420">
        <v>0</v>
      </c>
      <c r="AR321" s="419">
        <v>0</v>
      </c>
      <c r="AS321" s="420">
        <v>0</v>
      </c>
      <c r="AT321" s="419"/>
      <c r="AU321" s="420"/>
      <c r="AV321" s="419"/>
      <c r="AW321" s="420"/>
      <c r="AX321" s="419"/>
      <c r="AY321" s="420"/>
      <c r="AZ321" s="419"/>
      <c r="BA321" s="421"/>
      <c r="BB321" s="422">
        <v>477029</v>
      </c>
      <c r="BC321" s="420">
        <v>421889</v>
      </c>
      <c r="BD321" s="419">
        <v>1167432</v>
      </c>
      <c r="BE321" s="420">
        <v>1133433</v>
      </c>
      <c r="BF321" s="419">
        <v>425842</v>
      </c>
      <c r="BG321" s="420">
        <v>826676</v>
      </c>
      <c r="BH321" s="419">
        <v>746095</v>
      </c>
      <c r="BI321" s="420">
        <v>479763</v>
      </c>
      <c r="BJ321" s="419">
        <v>0</v>
      </c>
      <c r="BK321" s="420">
        <v>0</v>
      </c>
      <c r="BL321" s="419"/>
      <c r="BM321" s="423"/>
      <c r="BN321" s="370">
        <f t="shared" si="342"/>
        <v>72</v>
      </c>
      <c r="BO321" s="371">
        <f t="shared" si="343"/>
        <v>63</v>
      </c>
      <c r="BP321" s="372">
        <f t="shared" si="344"/>
        <v>201</v>
      </c>
      <c r="BQ321" s="371">
        <f t="shared" si="345"/>
        <v>192</v>
      </c>
      <c r="BR321" s="372">
        <f t="shared" si="346"/>
        <v>75</v>
      </c>
      <c r="BS321" s="371">
        <f t="shared" si="347"/>
        <v>138</v>
      </c>
      <c r="BT321" s="372">
        <f t="shared" si="348"/>
        <v>135</v>
      </c>
      <c r="BU321" s="371">
        <f t="shared" si="349"/>
        <v>93</v>
      </c>
      <c r="BV321" s="372">
        <f t="shared" si="350"/>
        <v>0</v>
      </c>
      <c r="BW321" s="371">
        <f t="shared" si="351"/>
        <v>0</v>
      </c>
      <c r="BX321" s="372">
        <f t="shared" si="352"/>
        <v>0</v>
      </c>
      <c r="BY321" s="371">
        <f t="shared" si="353"/>
        <v>0</v>
      </c>
      <c r="BZ321" s="370">
        <f t="shared" si="354"/>
        <v>6625.4027777777774</v>
      </c>
      <c r="CA321" s="371">
        <f t="shared" si="355"/>
        <v>6696.6507936507933</v>
      </c>
      <c r="CB321" s="372">
        <f t="shared" si="356"/>
        <v>5808.1194029850749</v>
      </c>
      <c r="CC321" s="371">
        <f t="shared" si="357"/>
        <v>5903.296875</v>
      </c>
      <c r="CD321" s="372">
        <f t="shared" si="358"/>
        <v>5677.8933333333334</v>
      </c>
      <c r="CE321" s="371">
        <f t="shared" si="359"/>
        <v>5990.405797101449</v>
      </c>
      <c r="CF321" s="372">
        <f t="shared" si="360"/>
        <v>5526.6296296296296</v>
      </c>
      <c r="CG321" s="371">
        <f t="shared" si="361"/>
        <v>5158.7419354838712</v>
      </c>
      <c r="CH321" s="372">
        <f t="shared" si="362"/>
        <v>0</v>
      </c>
      <c r="CI321" s="371">
        <f t="shared" si="363"/>
        <v>0</v>
      </c>
      <c r="CJ321" s="372">
        <f t="shared" si="364"/>
        <v>0</v>
      </c>
      <c r="CK321" s="371">
        <f t="shared" si="365"/>
        <v>0</v>
      </c>
      <c r="CL321" s="370">
        <f t="shared" si="366"/>
        <v>59628.625</v>
      </c>
      <c r="CM321" s="371">
        <f t="shared" si="367"/>
        <v>60269.857142857138</v>
      </c>
      <c r="CN321" s="372">
        <f t="shared" si="368"/>
        <v>52273.074626865673</v>
      </c>
      <c r="CO321" s="371">
        <f t="shared" si="369"/>
        <v>53129.671875</v>
      </c>
      <c r="CP321" s="372">
        <f t="shared" si="370"/>
        <v>51101.04</v>
      </c>
      <c r="CQ321" s="371">
        <f t="shared" si="371"/>
        <v>53913.65217391304</v>
      </c>
      <c r="CR321" s="372">
        <f t="shared" si="372"/>
        <v>49739.666666666664</v>
      </c>
      <c r="CS321" s="371">
        <f t="shared" si="373"/>
        <v>46428.677419354841</v>
      </c>
      <c r="CT321" s="372">
        <f t="shared" si="374"/>
        <v>0</v>
      </c>
      <c r="CU321" s="371">
        <f t="shared" si="375"/>
        <v>0</v>
      </c>
      <c r="CV321" s="372">
        <f t="shared" si="376"/>
        <v>0</v>
      </c>
      <c r="CW321" s="371">
        <f t="shared" si="377"/>
        <v>0</v>
      </c>
      <c r="CX321" s="372">
        <f t="shared" si="378"/>
        <v>52542.3133677765</v>
      </c>
      <c r="CY321" s="371">
        <f t="shared" si="379"/>
        <v>53157.211322267089</v>
      </c>
      <c r="CZ321" s="370">
        <f t="shared" si="380"/>
        <v>8</v>
      </c>
      <c r="DA321" s="371">
        <f t="shared" si="381"/>
        <v>7</v>
      </c>
      <c r="DB321" s="372">
        <f t="shared" si="382"/>
        <v>22</v>
      </c>
      <c r="DC321" s="371">
        <f t="shared" si="383"/>
        <v>21</v>
      </c>
      <c r="DD321" s="372">
        <f t="shared" si="384"/>
        <v>8</v>
      </c>
      <c r="DE321" s="371">
        <f t="shared" si="385"/>
        <v>15</v>
      </c>
      <c r="DF321" s="372">
        <f t="shared" si="386"/>
        <v>14</v>
      </c>
      <c r="DG321" s="371">
        <f t="shared" si="387"/>
        <v>9</v>
      </c>
      <c r="DH321" s="372">
        <f t="shared" si="388"/>
        <v>0</v>
      </c>
      <c r="DI321" s="371">
        <f t="shared" si="389"/>
        <v>0</v>
      </c>
      <c r="DJ321" s="372">
        <f t="shared" si="390"/>
        <v>0</v>
      </c>
      <c r="DK321" s="371">
        <f t="shared" si="391"/>
        <v>0</v>
      </c>
      <c r="DL321" s="372">
        <f t="shared" si="392"/>
        <v>52</v>
      </c>
      <c r="DM321" s="371">
        <f t="shared" si="393"/>
        <v>52</v>
      </c>
      <c r="DN321" s="370">
        <f t="shared" si="394"/>
        <v>477029</v>
      </c>
      <c r="DO321" s="371">
        <f t="shared" si="395"/>
        <v>421888.99999999994</v>
      </c>
      <c r="DP321" s="372">
        <f t="shared" si="396"/>
        <v>1150007.6417910447</v>
      </c>
      <c r="DQ321" s="371">
        <f t="shared" si="397"/>
        <v>1115723.109375</v>
      </c>
      <c r="DR321" s="372">
        <f t="shared" si="398"/>
        <v>408808.32</v>
      </c>
      <c r="DS321" s="371">
        <f t="shared" si="399"/>
        <v>808704.78260869556</v>
      </c>
      <c r="DT321" s="372">
        <f t="shared" si="400"/>
        <v>696355.33333333326</v>
      </c>
      <c r="DU321" s="371">
        <f t="shared" si="401"/>
        <v>417858.09677419357</v>
      </c>
      <c r="DV321" s="372">
        <f t="shared" si="402"/>
        <v>0</v>
      </c>
      <c r="DW321" s="371">
        <f t="shared" si="403"/>
        <v>0</v>
      </c>
      <c r="DX321" s="372">
        <f t="shared" si="404"/>
        <v>0</v>
      </c>
      <c r="DY321" s="371">
        <f t="shared" si="405"/>
        <v>0</v>
      </c>
      <c r="DZ321" s="372">
        <f t="shared" si="406"/>
        <v>2732200.2951243781</v>
      </c>
      <c r="EA321" s="371">
        <f t="shared" si="407"/>
        <v>2764174.9887578888</v>
      </c>
    </row>
    <row r="322" spans="1:131">
      <c r="A322" s="592" t="s">
        <v>39</v>
      </c>
      <c r="B322" s="593" t="s">
        <v>746</v>
      </c>
      <c r="C322" s="601"/>
      <c r="D322" s="596">
        <v>220400</v>
      </c>
      <c r="E322" s="425">
        <v>9</v>
      </c>
      <c r="F322" s="419">
        <v>8</v>
      </c>
      <c r="G322" s="420">
        <v>7</v>
      </c>
      <c r="H322" s="419"/>
      <c r="I322" s="420"/>
      <c r="J322" s="419"/>
      <c r="K322" s="420"/>
      <c r="L322" s="419">
        <v>4</v>
      </c>
      <c r="M322" s="420">
        <v>1</v>
      </c>
      <c r="N322" s="419">
        <v>45</v>
      </c>
      <c r="O322" s="420">
        <v>43</v>
      </c>
      <c r="P322" s="419">
        <v>0</v>
      </c>
      <c r="Q322" s="420">
        <v>0</v>
      </c>
      <c r="R322" s="419">
        <v>0</v>
      </c>
      <c r="S322" s="420">
        <v>7</v>
      </c>
      <c r="T322" s="419">
        <v>6</v>
      </c>
      <c r="U322" s="420">
        <v>1</v>
      </c>
      <c r="V322" s="419">
        <v>13</v>
      </c>
      <c r="W322" s="420">
        <v>15</v>
      </c>
      <c r="X322" s="419">
        <v>0</v>
      </c>
      <c r="Y322" s="420">
        <v>0</v>
      </c>
      <c r="Z322" s="419">
        <v>0</v>
      </c>
      <c r="AA322" s="420">
        <v>3</v>
      </c>
      <c r="AB322" s="419">
        <v>0</v>
      </c>
      <c r="AC322" s="420">
        <v>0</v>
      </c>
      <c r="AD322" s="419">
        <v>2</v>
      </c>
      <c r="AE322" s="420">
        <v>5</v>
      </c>
      <c r="AF322" s="419">
        <v>0</v>
      </c>
      <c r="AG322" s="420">
        <v>0</v>
      </c>
      <c r="AH322" s="419">
        <v>0</v>
      </c>
      <c r="AI322" s="420">
        <v>0</v>
      </c>
      <c r="AJ322" s="419">
        <v>1</v>
      </c>
      <c r="AK322" s="420">
        <v>0</v>
      </c>
      <c r="AL322" s="419">
        <v>0</v>
      </c>
      <c r="AM322" s="420">
        <v>0</v>
      </c>
      <c r="AN322" s="419">
        <v>0</v>
      </c>
      <c r="AO322" s="420">
        <v>0</v>
      </c>
      <c r="AP322" s="419">
        <v>0</v>
      </c>
      <c r="AQ322" s="420">
        <v>0</v>
      </c>
      <c r="AR322" s="419">
        <v>0</v>
      </c>
      <c r="AS322" s="420">
        <v>0</v>
      </c>
      <c r="AT322" s="419"/>
      <c r="AU322" s="420"/>
      <c r="AV322" s="419"/>
      <c r="AW322" s="420"/>
      <c r="AX322" s="419"/>
      <c r="AY322" s="420"/>
      <c r="AZ322" s="419"/>
      <c r="BA322" s="421"/>
      <c r="BB322" s="422">
        <v>840784</v>
      </c>
      <c r="BC322" s="420">
        <v>528665</v>
      </c>
      <c r="BD322" s="419">
        <v>2769410</v>
      </c>
      <c r="BE322" s="420">
        <v>2856894</v>
      </c>
      <c r="BF322" s="419">
        <v>706870</v>
      </c>
      <c r="BG322" s="420">
        <v>932096</v>
      </c>
      <c r="BH322" s="419">
        <v>147568</v>
      </c>
      <c r="BI322" s="420">
        <v>212741</v>
      </c>
      <c r="BJ322" s="419">
        <v>0</v>
      </c>
      <c r="BK322" s="420">
        <v>0</v>
      </c>
      <c r="BL322" s="419"/>
      <c r="BM322" s="423"/>
      <c r="BN322" s="370">
        <f t="shared" si="342"/>
        <v>120</v>
      </c>
      <c r="BO322" s="371">
        <f t="shared" si="343"/>
        <v>75</v>
      </c>
      <c r="BP322" s="372">
        <f t="shared" si="344"/>
        <v>477</v>
      </c>
      <c r="BQ322" s="371">
        <f t="shared" si="345"/>
        <v>476</v>
      </c>
      <c r="BR322" s="372">
        <f t="shared" si="346"/>
        <v>117</v>
      </c>
      <c r="BS322" s="371">
        <f t="shared" si="347"/>
        <v>168</v>
      </c>
      <c r="BT322" s="372">
        <f t="shared" si="348"/>
        <v>30</v>
      </c>
      <c r="BU322" s="371">
        <f t="shared" si="349"/>
        <v>45</v>
      </c>
      <c r="BV322" s="372">
        <f t="shared" si="350"/>
        <v>0</v>
      </c>
      <c r="BW322" s="371">
        <f t="shared" si="351"/>
        <v>0</v>
      </c>
      <c r="BX322" s="372">
        <f t="shared" si="352"/>
        <v>0</v>
      </c>
      <c r="BY322" s="371">
        <f t="shared" si="353"/>
        <v>0</v>
      </c>
      <c r="BZ322" s="370">
        <f t="shared" si="354"/>
        <v>7006.5333333333338</v>
      </c>
      <c r="CA322" s="371">
        <f t="shared" si="355"/>
        <v>7048.8666666666668</v>
      </c>
      <c r="CB322" s="372">
        <f t="shared" si="356"/>
        <v>5805.8909853249479</v>
      </c>
      <c r="CC322" s="371">
        <f t="shared" si="357"/>
        <v>6001.8781512605046</v>
      </c>
      <c r="CD322" s="372">
        <f t="shared" si="358"/>
        <v>6041.6239316239316</v>
      </c>
      <c r="CE322" s="371">
        <f t="shared" si="359"/>
        <v>5548.1904761904761</v>
      </c>
      <c r="CF322" s="372">
        <f t="shared" si="360"/>
        <v>4918.9333333333334</v>
      </c>
      <c r="CG322" s="371">
        <f t="shared" si="361"/>
        <v>4727.5777777777776</v>
      </c>
      <c r="CH322" s="372">
        <f t="shared" si="362"/>
        <v>0</v>
      </c>
      <c r="CI322" s="371">
        <f t="shared" si="363"/>
        <v>0</v>
      </c>
      <c r="CJ322" s="372">
        <f t="shared" si="364"/>
        <v>0</v>
      </c>
      <c r="CK322" s="371">
        <f t="shared" si="365"/>
        <v>0</v>
      </c>
      <c r="CL322" s="370">
        <f t="shared" si="366"/>
        <v>63058.8</v>
      </c>
      <c r="CM322" s="371">
        <f t="shared" si="367"/>
        <v>63439.8</v>
      </c>
      <c r="CN322" s="372">
        <f t="shared" si="368"/>
        <v>52253.018867924533</v>
      </c>
      <c r="CO322" s="371">
        <f t="shared" si="369"/>
        <v>54016.903361344543</v>
      </c>
      <c r="CP322" s="372">
        <f t="shared" si="370"/>
        <v>54374.615384615383</v>
      </c>
      <c r="CQ322" s="371">
        <f t="shared" si="371"/>
        <v>49933.714285714283</v>
      </c>
      <c r="CR322" s="372">
        <f t="shared" si="372"/>
        <v>44270.400000000001</v>
      </c>
      <c r="CS322" s="371">
        <f t="shared" si="373"/>
        <v>42548.2</v>
      </c>
      <c r="CT322" s="372">
        <f t="shared" si="374"/>
        <v>0</v>
      </c>
      <c r="CU322" s="371">
        <f t="shared" si="375"/>
        <v>0</v>
      </c>
      <c r="CV322" s="372">
        <f t="shared" si="376"/>
        <v>0</v>
      </c>
      <c r="CW322" s="371">
        <f t="shared" si="377"/>
        <v>0</v>
      </c>
      <c r="CX322" s="372">
        <f t="shared" si="378"/>
        <v>53940.389395748745</v>
      </c>
      <c r="CY322" s="371">
        <f t="shared" si="379"/>
        <v>53340.589372822302</v>
      </c>
      <c r="CZ322" s="370">
        <f t="shared" si="380"/>
        <v>12</v>
      </c>
      <c r="DA322" s="371">
        <f t="shared" si="381"/>
        <v>8</v>
      </c>
      <c r="DB322" s="372">
        <f t="shared" si="382"/>
        <v>51</v>
      </c>
      <c r="DC322" s="371">
        <f t="shared" si="383"/>
        <v>51</v>
      </c>
      <c r="DD322" s="372">
        <f t="shared" si="384"/>
        <v>13</v>
      </c>
      <c r="DE322" s="371">
        <f t="shared" si="385"/>
        <v>18</v>
      </c>
      <c r="DF322" s="372">
        <f t="shared" si="386"/>
        <v>3</v>
      </c>
      <c r="DG322" s="371">
        <f t="shared" si="387"/>
        <v>5</v>
      </c>
      <c r="DH322" s="372">
        <f t="shared" si="388"/>
        <v>0</v>
      </c>
      <c r="DI322" s="371">
        <f t="shared" si="389"/>
        <v>0</v>
      </c>
      <c r="DJ322" s="372">
        <f t="shared" si="390"/>
        <v>0</v>
      </c>
      <c r="DK322" s="371">
        <f t="shared" si="391"/>
        <v>0</v>
      </c>
      <c r="DL322" s="372">
        <f t="shared" si="392"/>
        <v>79</v>
      </c>
      <c r="DM322" s="371">
        <f t="shared" si="393"/>
        <v>82</v>
      </c>
      <c r="DN322" s="370">
        <f t="shared" si="394"/>
        <v>756705.60000000009</v>
      </c>
      <c r="DO322" s="371">
        <f t="shared" si="395"/>
        <v>507518.4</v>
      </c>
      <c r="DP322" s="372">
        <f t="shared" si="396"/>
        <v>2664903.9622641513</v>
      </c>
      <c r="DQ322" s="371">
        <f t="shared" si="397"/>
        <v>2754862.0714285718</v>
      </c>
      <c r="DR322" s="372">
        <f t="shared" si="398"/>
        <v>706870</v>
      </c>
      <c r="DS322" s="371">
        <f t="shared" si="399"/>
        <v>898806.85714285704</v>
      </c>
      <c r="DT322" s="372">
        <f t="shared" si="400"/>
        <v>132811.20000000001</v>
      </c>
      <c r="DU322" s="371">
        <f t="shared" si="401"/>
        <v>212741</v>
      </c>
      <c r="DV322" s="372">
        <f t="shared" si="402"/>
        <v>0</v>
      </c>
      <c r="DW322" s="371">
        <f t="shared" si="403"/>
        <v>0</v>
      </c>
      <c r="DX322" s="372">
        <f t="shared" si="404"/>
        <v>0</v>
      </c>
      <c r="DY322" s="371">
        <f t="shared" si="405"/>
        <v>0</v>
      </c>
      <c r="DZ322" s="372">
        <f t="shared" si="406"/>
        <v>4261290.7622641511</v>
      </c>
      <c r="EA322" s="371">
        <f t="shared" si="407"/>
        <v>4373928.3285714285</v>
      </c>
    </row>
    <row r="323" spans="1:131">
      <c r="A323" s="592" t="s">
        <v>39</v>
      </c>
      <c r="B323" s="593" t="s">
        <v>747</v>
      </c>
      <c r="C323" s="601"/>
      <c r="D323" s="596">
        <v>221096</v>
      </c>
      <c r="E323" s="425">
        <v>9</v>
      </c>
      <c r="F323" s="419">
        <v>11</v>
      </c>
      <c r="G323" s="420">
        <v>9</v>
      </c>
      <c r="H323" s="419"/>
      <c r="I323" s="420"/>
      <c r="J323" s="419"/>
      <c r="K323" s="420"/>
      <c r="L323" s="419">
        <v>0</v>
      </c>
      <c r="M323" s="420">
        <v>0</v>
      </c>
      <c r="N323" s="419">
        <v>29</v>
      </c>
      <c r="O323" s="420">
        <v>26</v>
      </c>
      <c r="P323" s="419"/>
      <c r="Q323" s="420"/>
      <c r="R323" s="419"/>
      <c r="S323" s="420"/>
      <c r="T323" s="419">
        <v>0</v>
      </c>
      <c r="U323" s="420">
        <v>0</v>
      </c>
      <c r="V323" s="419">
        <v>22</v>
      </c>
      <c r="W323" s="420">
        <v>20</v>
      </c>
      <c r="X323" s="419"/>
      <c r="Y323" s="420"/>
      <c r="Z323" s="419"/>
      <c r="AA323" s="420"/>
      <c r="AB323" s="419">
        <v>0</v>
      </c>
      <c r="AC323" s="420">
        <v>0</v>
      </c>
      <c r="AD323" s="419">
        <v>21</v>
      </c>
      <c r="AE323" s="420">
        <v>29</v>
      </c>
      <c r="AF323" s="419"/>
      <c r="AG323" s="420"/>
      <c r="AH323" s="419"/>
      <c r="AI323" s="420"/>
      <c r="AJ323" s="419">
        <v>8</v>
      </c>
      <c r="AK323" s="420">
        <v>7</v>
      </c>
      <c r="AL323" s="419">
        <v>0</v>
      </c>
      <c r="AM323" s="420">
        <v>1</v>
      </c>
      <c r="AN323" s="419"/>
      <c r="AO323" s="420"/>
      <c r="AP323" s="419"/>
      <c r="AQ323" s="420"/>
      <c r="AR323" s="419">
        <v>0</v>
      </c>
      <c r="AS323" s="420">
        <v>0</v>
      </c>
      <c r="AT323" s="419"/>
      <c r="AU323" s="420"/>
      <c r="AV323" s="419"/>
      <c r="AW323" s="420"/>
      <c r="AX323" s="419"/>
      <c r="AY323" s="420"/>
      <c r="AZ323" s="419"/>
      <c r="BA323" s="421"/>
      <c r="BB323" s="422">
        <v>727144</v>
      </c>
      <c r="BC323" s="420">
        <v>599448</v>
      </c>
      <c r="BD323" s="419">
        <v>1471169</v>
      </c>
      <c r="BE323" s="420">
        <v>1319433</v>
      </c>
      <c r="BF323" s="419">
        <v>575015</v>
      </c>
      <c r="BG323" s="420">
        <v>922583</v>
      </c>
      <c r="BH323" s="419">
        <v>1268786</v>
      </c>
      <c r="BI323" s="420">
        <v>1605773</v>
      </c>
      <c r="BJ323" s="419">
        <v>0</v>
      </c>
      <c r="BK323" s="420">
        <v>42840</v>
      </c>
      <c r="BL323" s="419"/>
      <c r="BM323" s="423"/>
      <c r="BN323" s="370">
        <f t="shared" si="342"/>
        <v>99</v>
      </c>
      <c r="BO323" s="371">
        <f t="shared" si="343"/>
        <v>81</v>
      </c>
      <c r="BP323" s="372">
        <f t="shared" si="344"/>
        <v>261</v>
      </c>
      <c r="BQ323" s="371">
        <f t="shared" si="345"/>
        <v>234</v>
      </c>
      <c r="BR323" s="372">
        <f t="shared" si="346"/>
        <v>198</v>
      </c>
      <c r="BS323" s="371">
        <f t="shared" si="347"/>
        <v>180</v>
      </c>
      <c r="BT323" s="372">
        <f t="shared" si="348"/>
        <v>285</v>
      </c>
      <c r="BU323" s="371">
        <f t="shared" si="349"/>
        <v>345</v>
      </c>
      <c r="BV323" s="372">
        <f t="shared" si="350"/>
        <v>0</v>
      </c>
      <c r="BW323" s="371">
        <f t="shared" si="351"/>
        <v>9</v>
      </c>
      <c r="BX323" s="372">
        <f t="shared" si="352"/>
        <v>0</v>
      </c>
      <c r="BY323" s="371">
        <f t="shared" si="353"/>
        <v>0</v>
      </c>
      <c r="BZ323" s="370">
        <f t="shared" si="354"/>
        <v>7344.8888888888887</v>
      </c>
      <c r="CA323" s="371">
        <f t="shared" si="355"/>
        <v>7400.5925925925922</v>
      </c>
      <c r="CB323" s="372">
        <f t="shared" si="356"/>
        <v>5636.6628352490425</v>
      </c>
      <c r="CC323" s="371">
        <f t="shared" si="357"/>
        <v>5638.6025641025644</v>
      </c>
      <c r="CD323" s="372">
        <f t="shared" si="358"/>
        <v>2904.1161616161617</v>
      </c>
      <c r="CE323" s="371">
        <f t="shared" si="359"/>
        <v>5125.4611111111108</v>
      </c>
      <c r="CF323" s="372">
        <f t="shared" si="360"/>
        <v>4451.8807017543859</v>
      </c>
      <c r="CG323" s="371">
        <f t="shared" si="361"/>
        <v>4654.4144927536236</v>
      </c>
      <c r="CH323" s="372">
        <f t="shared" si="362"/>
        <v>0</v>
      </c>
      <c r="CI323" s="371">
        <f t="shared" si="363"/>
        <v>4760</v>
      </c>
      <c r="CJ323" s="372">
        <f t="shared" si="364"/>
        <v>0</v>
      </c>
      <c r="CK323" s="371">
        <f t="shared" si="365"/>
        <v>0</v>
      </c>
      <c r="CL323" s="370">
        <f t="shared" si="366"/>
        <v>66104</v>
      </c>
      <c r="CM323" s="371">
        <f t="shared" si="367"/>
        <v>66605.333333333328</v>
      </c>
      <c r="CN323" s="372">
        <f t="shared" si="368"/>
        <v>50729.965517241384</v>
      </c>
      <c r="CO323" s="371">
        <f t="shared" si="369"/>
        <v>50747.423076923078</v>
      </c>
      <c r="CP323" s="372">
        <f t="shared" si="370"/>
        <v>26137.045454545456</v>
      </c>
      <c r="CQ323" s="371">
        <f t="shared" si="371"/>
        <v>46129.149999999994</v>
      </c>
      <c r="CR323" s="372">
        <f t="shared" si="372"/>
        <v>40066.926315789475</v>
      </c>
      <c r="CS323" s="371">
        <f t="shared" si="373"/>
        <v>41889.730434782614</v>
      </c>
      <c r="CT323" s="372">
        <f t="shared" si="374"/>
        <v>0</v>
      </c>
      <c r="CU323" s="371">
        <f t="shared" si="375"/>
        <v>42840</v>
      </c>
      <c r="CV323" s="372">
        <f t="shared" si="376"/>
        <v>0</v>
      </c>
      <c r="CW323" s="371">
        <f t="shared" si="377"/>
        <v>0</v>
      </c>
      <c r="CX323" s="372">
        <f t="shared" si="378"/>
        <v>43244.712781954884</v>
      </c>
      <c r="CY323" s="371">
        <f t="shared" si="379"/>
        <v>47742.764083175811</v>
      </c>
      <c r="CZ323" s="370">
        <f t="shared" si="380"/>
        <v>11</v>
      </c>
      <c r="DA323" s="371">
        <f t="shared" si="381"/>
        <v>9</v>
      </c>
      <c r="DB323" s="372">
        <f t="shared" si="382"/>
        <v>29</v>
      </c>
      <c r="DC323" s="371">
        <f t="shared" si="383"/>
        <v>26</v>
      </c>
      <c r="DD323" s="372">
        <f t="shared" si="384"/>
        <v>22</v>
      </c>
      <c r="DE323" s="371">
        <f t="shared" si="385"/>
        <v>20</v>
      </c>
      <c r="DF323" s="372">
        <f t="shared" si="386"/>
        <v>29</v>
      </c>
      <c r="DG323" s="371">
        <f t="shared" si="387"/>
        <v>36</v>
      </c>
      <c r="DH323" s="372">
        <f t="shared" si="388"/>
        <v>0</v>
      </c>
      <c r="DI323" s="371">
        <f t="shared" si="389"/>
        <v>1</v>
      </c>
      <c r="DJ323" s="372">
        <f t="shared" si="390"/>
        <v>0</v>
      </c>
      <c r="DK323" s="371">
        <f t="shared" si="391"/>
        <v>0</v>
      </c>
      <c r="DL323" s="372">
        <f t="shared" si="392"/>
        <v>91</v>
      </c>
      <c r="DM323" s="371">
        <f t="shared" si="393"/>
        <v>92</v>
      </c>
      <c r="DN323" s="370">
        <f t="shared" si="394"/>
        <v>727144</v>
      </c>
      <c r="DO323" s="371">
        <f t="shared" si="395"/>
        <v>599448</v>
      </c>
      <c r="DP323" s="372">
        <f t="shared" si="396"/>
        <v>1471169.0000000002</v>
      </c>
      <c r="DQ323" s="371">
        <f t="shared" si="397"/>
        <v>1319433</v>
      </c>
      <c r="DR323" s="372">
        <f t="shared" si="398"/>
        <v>575015</v>
      </c>
      <c r="DS323" s="371">
        <f t="shared" si="399"/>
        <v>922582.99999999988</v>
      </c>
      <c r="DT323" s="372">
        <f t="shared" si="400"/>
        <v>1161940.8631578947</v>
      </c>
      <c r="DU323" s="371">
        <f t="shared" si="401"/>
        <v>1508030.2956521742</v>
      </c>
      <c r="DV323" s="372">
        <f t="shared" si="402"/>
        <v>0</v>
      </c>
      <c r="DW323" s="371">
        <f t="shared" si="403"/>
        <v>42840</v>
      </c>
      <c r="DX323" s="372">
        <f t="shared" si="404"/>
        <v>0</v>
      </c>
      <c r="DY323" s="371">
        <f t="shared" si="405"/>
        <v>0</v>
      </c>
      <c r="DZ323" s="372">
        <f t="shared" si="406"/>
        <v>3935268.8631578945</v>
      </c>
      <c r="EA323" s="371">
        <f t="shared" si="407"/>
        <v>4392334.2956521744</v>
      </c>
    </row>
    <row r="324" spans="1:131">
      <c r="A324" s="592" t="s">
        <v>39</v>
      </c>
      <c r="B324" s="593" t="s">
        <v>748</v>
      </c>
      <c r="C324" s="601"/>
      <c r="D324" s="596">
        <v>221908</v>
      </c>
      <c r="E324" s="425">
        <v>9</v>
      </c>
      <c r="F324" s="419">
        <v>12</v>
      </c>
      <c r="G324" s="420">
        <v>12</v>
      </c>
      <c r="H324" s="419"/>
      <c r="I324" s="420"/>
      <c r="J324" s="419"/>
      <c r="K324" s="420"/>
      <c r="L324" s="419">
        <v>3</v>
      </c>
      <c r="M324" s="420">
        <v>3</v>
      </c>
      <c r="N324" s="419">
        <v>46</v>
      </c>
      <c r="O324" s="420">
        <v>47</v>
      </c>
      <c r="P324" s="419"/>
      <c r="Q324" s="420"/>
      <c r="R324" s="419"/>
      <c r="S324" s="420"/>
      <c r="T324" s="419">
        <v>6</v>
      </c>
      <c r="U324" s="420">
        <v>5</v>
      </c>
      <c r="V324" s="419">
        <v>22</v>
      </c>
      <c r="W324" s="420">
        <v>23</v>
      </c>
      <c r="X324" s="419"/>
      <c r="Y324" s="420"/>
      <c r="Z324" s="419"/>
      <c r="AA324" s="420"/>
      <c r="AB324" s="419">
        <v>2</v>
      </c>
      <c r="AC324" s="420">
        <v>3</v>
      </c>
      <c r="AD324" s="419">
        <v>28</v>
      </c>
      <c r="AE324" s="420">
        <v>29</v>
      </c>
      <c r="AF324" s="419"/>
      <c r="AG324" s="420"/>
      <c r="AH324" s="419"/>
      <c r="AI324" s="420"/>
      <c r="AJ324" s="419">
        <v>7</v>
      </c>
      <c r="AK324" s="420">
        <v>7</v>
      </c>
      <c r="AL324" s="419">
        <v>0</v>
      </c>
      <c r="AM324" s="420">
        <v>0</v>
      </c>
      <c r="AN324" s="419"/>
      <c r="AO324" s="420"/>
      <c r="AP324" s="419"/>
      <c r="AQ324" s="420"/>
      <c r="AR324" s="419">
        <v>0</v>
      </c>
      <c r="AS324" s="420">
        <v>0</v>
      </c>
      <c r="AT324" s="419"/>
      <c r="AU324" s="420"/>
      <c r="AV324" s="419"/>
      <c r="AW324" s="420"/>
      <c r="AX324" s="419"/>
      <c r="AY324" s="420"/>
      <c r="AZ324" s="419"/>
      <c r="BA324" s="421"/>
      <c r="BB324" s="422">
        <v>918161</v>
      </c>
      <c r="BC324" s="420">
        <v>984555</v>
      </c>
      <c r="BD324" s="419">
        <v>2722711</v>
      </c>
      <c r="BE324" s="420">
        <v>2888640</v>
      </c>
      <c r="BF324" s="419">
        <v>1071793</v>
      </c>
      <c r="BG324" s="420">
        <v>1234422</v>
      </c>
      <c r="BH324" s="419">
        <v>1554743</v>
      </c>
      <c r="BI324" s="420">
        <v>1694255</v>
      </c>
      <c r="BJ324" s="419">
        <v>0</v>
      </c>
      <c r="BK324" s="420">
        <v>0</v>
      </c>
      <c r="BL324" s="419"/>
      <c r="BM324" s="423"/>
      <c r="BN324" s="370">
        <f t="shared" si="342"/>
        <v>144</v>
      </c>
      <c r="BO324" s="371">
        <f t="shared" si="343"/>
        <v>144</v>
      </c>
      <c r="BP324" s="372">
        <f t="shared" si="344"/>
        <v>486</v>
      </c>
      <c r="BQ324" s="371">
        <f t="shared" si="345"/>
        <v>483</v>
      </c>
      <c r="BR324" s="372">
        <f t="shared" si="346"/>
        <v>222</v>
      </c>
      <c r="BS324" s="371">
        <f t="shared" si="347"/>
        <v>243</v>
      </c>
      <c r="BT324" s="372">
        <f t="shared" si="348"/>
        <v>336</v>
      </c>
      <c r="BU324" s="371">
        <f t="shared" si="349"/>
        <v>345</v>
      </c>
      <c r="BV324" s="372">
        <f t="shared" si="350"/>
        <v>0</v>
      </c>
      <c r="BW324" s="371">
        <f t="shared" si="351"/>
        <v>0</v>
      </c>
      <c r="BX324" s="372">
        <f t="shared" si="352"/>
        <v>0</v>
      </c>
      <c r="BY324" s="371">
        <f t="shared" si="353"/>
        <v>0</v>
      </c>
      <c r="BZ324" s="370">
        <f t="shared" si="354"/>
        <v>6376.1180555555557</v>
      </c>
      <c r="CA324" s="371">
        <f t="shared" si="355"/>
        <v>6837.1875</v>
      </c>
      <c r="CB324" s="372">
        <f t="shared" si="356"/>
        <v>5602.2860082304524</v>
      </c>
      <c r="CC324" s="371">
        <f t="shared" si="357"/>
        <v>5980.6211180124228</v>
      </c>
      <c r="CD324" s="372">
        <f t="shared" si="358"/>
        <v>4827.8963963963961</v>
      </c>
      <c r="CE324" s="371">
        <f t="shared" si="359"/>
        <v>5079.9259259259261</v>
      </c>
      <c r="CF324" s="372">
        <f t="shared" si="360"/>
        <v>4627.2113095238092</v>
      </c>
      <c r="CG324" s="371">
        <f t="shared" si="361"/>
        <v>4910.884057971014</v>
      </c>
      <c r="CH324" s="372">
        <f t="shared" si="362"/>
        <v>0</v>
      </c>
      <c r="CI324" s="371">
        <f t="shared" si="363"/>
        <v>0</v>
      </c>
      <c r="CJ324" s="372">
        <f t="shared" si="364"/>
        <v>0</v>
      </c>
      <c r="CK324" s="371">
        <f t="shared" si="365"/>
        <v>0</v>
      </c>
      <c r="CL324" s="370">
        <f t="shared" si="366"/>
        <v>57385.0625</v>
      </c>
      <c r="CM324" s="371">
        <f t="shared" si="367"/>
        <v>61534.6875</v>
      </c>
      <c r="CN324" s="372">
        <f t="shared" si="368"/>
        <v>50420.574074074073</v>
      </c>
      <c r="CO324" s="371">
        <f t="shared" si="369"/>
        <v>53825.590062111805</v>
      </c>
      <c r="CP324" s="372">
        <f t="shared" si="370"/>
        <v>43451.067567567567</v>
      </c>
      <c r="CQ324" s="371">
        <f t="shared" si="371"/>
        <v>45719.333333333336</v>
      </c>
      <c r="CR324" s="372">
        <f t="shared" si="372"/>
        <v>41644.901785714283</v>
      </c>
      <c r="CS324" s="371">
        <f t="shared" si="373"/>
        <v>44197.956521739128</v>
      </c>
      <c r="CT324" s="372">
        <f t="shared" si="374"/>
        <v>0</v>
      </c>
      <c r="CU324" s="371">
        <f t="shared" si="375"/>
        <v>0</v>
      </c>
      <c r="CV324" s="372">
        <f t="shared" si="376"/>
        <v>0</v>
      </c>
      <c r="CW324" s="371">
        <f t="shared" si="377"/>
        <v>0</v>
      </c>
      <c r="CX324" s="372">
        <f t="shared" si="378"/>
        <v>47484.468043440269</v>
      </c>
      <c r="CY324" s="371">
        <f t="shared" si="379"/>
        <v>50401.396102163475</v>
      </c>
      <c r="CZ324" s="370">
        <f t="shared" si="380"/>
        <v>15</v>
      </c>
      <c r="DA324" s="371">
        <f t="shared" si="381"/>
        <v>15</v>
      </c>
      <c r="DB324" s="372">
        <f t="shared" si="382"/>
        <v>52</v>
      </c>
      <c r="DC324" s="371">
        <f t="shared" si="383"/>
        <v>52</v>
      </c>
      <c r="DD324" s="372">
        <f t="shared" si="384"/>
        <v>24</v>
      </c>
      <c r="DE324" s="371">
        <f t="shared" si="385"/>
        <v>26</v>
      </c>
      <c r="DF324" s="372">
        <f t="shared" si="386"/>
        <v>35</v>
      </c>
      <c r="DG324" s="371">
        <f t="shared" si="387"/>
        <v>36</v>
      </c>
      <c r="DH324" s="372">
        <f t="shared" si="388"/>
        <v>0</v>
      </c>
      <c r="DI324" s="371">
        <f t="shared" si="389"/>
        <v>0</v>
      </c>
      <c r="DJ324" s="372">
        <f t="shared" si="390"/>
        <v>0</v>
      </c>
      <c r="DK324" s="371">
        <f t="shared" si="391"/>
        <v>0</v>
      </c>
      <c r="DL324" s="372">
        <f t="shared" si="392"/>
        <v>126</v>
      </c>
      <c r="DM324" s="371">
        <f t="shared" si="393"/>
        <v>129</v>
      </c>
      <c r="DN324" s="370">
        <f t="shared" si="394"/>
        <v>860775.9375</v>
      </c>
      <c r="DO324" s="371">
        <f t="shared" si="395"/>
        <v>923020.3125</v>
      </c>
      <c r="DP324" s="372">
        <f t="shared" si="396"/>
        <v>2621869.8518518517</v>
      </c>
      <c r="DQ324" s="371">
        <f t="shared" si="397"/>
        <v>2798930.6832298138</v>
      </c>
      <c r="DR324" s="372">
        <f t="shared" si="398"/>
        <v>1042825.6216216215</v>
      </c>
      <c r="DS324" s="371">
        <f t="shared" si="399"/>
        <v>1188702.6666666667</v>
      </c>
      <c r="DT324" s="372">
        <f t="shared" si="400"/>
        <v>1457571.5625</v>
      </c>
      <c r="DU324" s="371">
        <f t="shared" si="401"/>
        <v>1591126.4347826086</v>
      </c>
      <c r="DV324" s="372">
        <f t="shared" si="402"/>
        <v>0</v>
      </c>
      <c r="DW324" s="371">
        <f t="shared" si="403"/>
        <v>0</v>
      </c>
      <c r="DX324" s="372">
        <f t="shared" si="404"/>
        <v>0</v>
      </c>
      <c r="DY324" s="371">
        <f t="shared" si="405"/>
        <v>0</v>
      </c>
      <c r="DZ324" s="372">
        <f t="shared" si="406"/>
        <v>5983042.9734734735</v>
      </c>
      <c r="EA324" s="371">
        <f t="shared" si="407"/>
        <v>6501780.0971790887</v>
      </c>
    </row>
    <row r="325" spans="1:131">
      <c r="A325" s="592" t="s">
        <v>39</v>
      </c>
      <c r="B325" s="593" t="s">
        <v>749</v>
      </c>
      <c r="C325" s="601"/>
      <c r="D325" s="596">
        <v>221397</v>
      </c>
      <c r="E325" s="425">
        <v>9</v>
      </c>
      <c r="F325" s="419">
        <v>14</v>
      </c>
      <c r="G325" s="420">
        <v>13</v>
      </c>
      <c r="H325" s="419"/>
      <c r="I325" s="420"/>
      <c r="J325" s="419"/>
      <c r="K325" s="420"/>
      <c r="L325" s="419">
        <v>3</v>
      </c>
      <c r="M325" s="420">
        <v>4</v>
      </c>
      <c r="N325" s="419">
        <v>60</v>
      </c>
      <c r="O325" s="420">
        <v>56</v>
      </c>
      <c r="P325" s="419"/>
      <c r="Q325" s="420"/>
      <c r="R325" s="419"/>
      <c r="S325" s="420"/>
      <c r="T325" s="419">
        <v>7</v>
      </c>
      <c r="U325" s="420">
        <v>7</v>
      </c>
      <c r="V325" s="419">
        <v>32</v>
      </c>
      <c r="W325" s="420">
        <v>39</v>
      </c>
      <c r="X325" s="419"/>
      <c r="Y325" s="420"/>
      <c r="Z325" s="419"/>
      <c r="AA325" s="420"/>
      <c r="AB325" s="419">
        <v>7</v>
      </c>
      <c r="AC325" s="420">
        <v>6</v>
      </c>
      <c r="AD325" s="419">
        <v>3</v>
      </c>
      <c r="AE325" s="420">
        <v>7</v>
      </c>
      <c r="AF325" s="419"/>
      <c r="AG325" s="420"/>
      <c r="AH325" s="419"/>
      <c r="AI325" s="420"/>
      <c r="AJ325" s="419">
        <v>1</v>
      </c>
      <c r="AK325" s="420">
        <v>1</v>
      </c>
      <c r="AL325" s="419">
        <v>0</v>
      </c>
      <c r="AM325" s="420">
        <v>0</v>
      </c>
      <c r="AN325" s="419"/>
      <c r="AO325" s="420"/>
      <c r="AP325" s="419"/>
      <c r="AQ325" s="420"/>
      <c r="AR325" s="419">
        <v>0</v>
      </c>
      <c r="AS325" s="420">
        <v>0</v>
      </c>
      <c r="AT325" s="419"/>
      <c r="AU325" s="420"/>
      <c r="AV325" s="419"/>
      <c r="AW325" s="420"/>
      <c r="AX325" s="419"/>
      <c r="AY325" s="420"/>
      <c r="AZ325" s="419"/>
      <c r="BA325" s="421"/>
      <c r="BB325" s="422">
        <v>1263028</v>
      </c>
      <c r="BC325" s="420">
        <v>1226921</v>
      </c>
      <c r="BD325" s="419">
        <v>4002360</v>
      </c>
      <c r="BE325" s="420">
        <v>3743223</v>
      </c>
      <c r="BF325" s="419">
        <v>1838605</v>
      </c>
      <c r="BG325" s="420">
        <v>2146412</v>
      </c>
      <c r="BH325" s="419">
        <v>188805</v>
      </c>
      <c r="BI325" s="420">
        <v>384816</v>
      </c>
      <c r="BJ325" s="419">
        <v>0</v>
      </c>
      <c r="BK325" s="420">
        <v>0</v>
      </c>
      <c r="BL325" s="419"/>
      <c r="BM325" s="423"/>
      <c r="BN325" s="370">
        <f t="shared" si="342"/>
        <v>162</v>
      </c>
      <c r="BO325" s="371">
        <f t="shared" si="343"/>
        <v>165</v>
      </c>
      <c r="BP325" s="372">
        <f t="shared" si="344"/>
        <v>624</v>
      </c>
      <c r="BQ325" s="371">
        <f t="shared" si="345"/>
        <v>588</v>
      </c>
      <c r="BR325" s="372">
        <f t="shared" si="346"/>
        <v>372</v>
      </c>
      <c r="BS325" s="371">
        <f t="shared" si="347"/>
        <v>423</v>
      </c>
      <c r="BT325" s="372">
        <f t="shared" si="348"/>
        <v>39</v>
      </c>
      <c r="BU325" s="371">
        <f t="shared" si="349"/>
        <v>75</v>
      </c>
      <c r="BV325" s="372">
        <f t="shared" si="350"/>
        <v>0</v>
      </c>
      <c r="BW325" s="371">
        <f t="shared" si="351"/>
        <v>0</v>
      </c>
      <c r="BX325" s="372">
        <f t="shared" si="352"/>
        <v>0</v>
      </c>
      <c r="BY325" s="371">
        <f t="shared" si="353"/>
        <v>0</v>
      </c>
      <c r="BZ325" s="370">
        <f t="shared" si="354"/>
        <v>7796.4691358024693</v>
      </c>
      <c r="CA325" s="371">
        <f t="shared" si="355"/>
        <v>7435.8848484848486</v>
      </c>
      <c r="CB325" s="372">
        <f t="shared" si="356"/>
        <v>6414.0384615384619</v>
      </c>
      <c r="CC325" s="371">
        <f t="shared" si="357"/>
        <v>6366.0255102040819</v>
      </c>
      <c r="CD325" s="372">
        <f t="shared" si="358"/>
        <v>4942.4865591397847</v>
      </c>
      <c r="CE325" s="371">
        <f t="shared" si="359"/>
        <v>5074.2600472813238</v>
      </c>
      <c r="CF325" s="372">
        <f t="shared" si="360"/>
        <v>4841.1538461538457</v>
      </c>
      <c r="CG325" s="371">
        <f t="shared" si="361"/>
        <v>5130.88</v>
      </c>
      <c r="CH325" s="372">
        <f t="shared" si="362"/>
        <v>0</v>
      </c>
      <c r="CI325" s="371">
        <f t="shared" si="363"/>
        <v>0</v>
      </c>
      <c r="CJ325" s="372">
        <f t="shared" si="364"/>
        <v>0</v>
      </c>
      <c r="CK325" s="371">
        <f t="shared" si="365"/>
        <v>0</v>
      </c>
      <c r="CL325" s="370">
        <f t="shared" si="366"/>
        <v>70168.222222222219</v>
      </c>
      <c r="CM325" s="371">
        <f t="shared" si="367"/>
        <v>66922.963636363638</v>
      </c>
      <c r="CN325" s="372">
        <f t="shared" si="368"/>
        <v>57726.346153846156</v>
      </c>
      <c r="CO325" s="371">
        <f t="shared" si="369"/>
        <v>57294.229591836738</v>
      </c>
      <c r="CP325" s="372">
        <f t="shared" si="370"/>
        <v>44482.379032258061</v>
      </c>
      <c r="CQ325" s="371">
        <f t="shared" si="371"/>
        <v>45668.340425531911</v>
      </c>
      <c r="CR325" s="372">
        <f t="shared" si="372"/>
        <v>43570.38461538461</v>
      </c>
      <c r="CS325" s="371">
        <f t="shared" si="373"/>
        <v>46177.919999999998</v>
      </c>
      <c r="CT325" s="372">
        <f t="shared" si="374"/>
        <v>0</v>
      </c>
      <c r="CU325" s="371">
        <f t="shared" si="375"/>
        <v>0</v>
      </c>
      <c r="CV325" s="372">
        <f t="shared" si="376"/>
        <v>0</v>
      </c>
      <c r="CW325" s="371">
        <f t="shared" si="377"/>
        <v>0</v>
      </c>
      <c r="CX325" s="372">
        <f t="shared" si="378"/>
        <v>54878.892053583251</v>
      </c>
      <c r="CY325" s="371">
        <f t="shared" si="379"/>
        <v>53922.748310171679</v>
      </c>
      <c r="CZ325" s="370">
        <f t="shared" si="380"/>
        <v>17</v>
      </c>
      <c r="DA325" s="371">
        <f t="shared" si="381"/>
        <v>17</v>
      </c>
      <c r="DB325" s="372">
        <f t="shared" si="382"/>
        <v>67</v>
      </c>
      <c r="DC325" s="371">
        <f t="shared" si="383"/>
        <v>63</v>
      </c>
      <c r="DD325" s="372">
        <f t="shared" si="384"/>
        <v>39</v>
      </c>
      <c r="DE325" s="371">
        <f t="shared" si="385"/>
        <v>45</v>
      </c>
      <c r="DF325" s="372">
        <f t="shared" si="386"/>
        <v>4</v>
      </c>
      <c r="DG325" s="371">
        <f t="shared" si="387"/>
        <v>8</v>
      </c>
      <c r="DH325" s="372">
        <f t="shared" si="388"/>
        <v>0</v>
      </c>
      <c r="DI325" s="371">
        <f t="shared" si="389"/>
        <v>0</v>
      </c>
      <c r="DJ325" s="372">
        <f t="shared" si="390"/>
        <v>0</v>
      </c>
      <c r="DK325" s="371">
        <f t="shared" si="391"/>
        <v>0</v>
      </c>
      <c r="DL325" s="372">
        <f t="shared" si="392"/>
        <v>127</v>
      </c>
      <c r="DM325" s="371">
        <f t="shared" si="393"/>
        <v>133</v>
      </c>
      <c r="DN325" s="370">
        <f t="shared" si="394"/>
        <v>1192859.7777777778</v>
      </c>
      <c r="DO325" s="371">
        <f t="shared" si="395"/>
        <v>1137690.3818181818</v>
      </c>
      <c r="DP325" s="372">
        <f t="shared" si="396"/>
        <v>3867665.1923076925</v>
      </c>
      <c r="DQ325" s="371">
        <f t="shared" si="397"/>
        <v>3609536.4642857146</v>
      </c>
      <c r="DR325" s="372">
        <f t="shared" si="398"/>
        <v>1734812.7822580645</v>
      </c>
      <c r="DS325" s="371">
        <f t="shared" si="399"/>
        <v>2055075.3191489361</v>
      </c>
      <c r="DT325" s="372">
        <f t="shared" si="400"/>
        <v>174281.53846153844</v>
      </c>
      <c r="DU325" s="371">
        <f t="shared" si="401"/>
        <v>369423.35999999999</v>
      </c>
      <c r="DV325" s="372">
        <f t="shared" si="402"/>
        <v>0</v>
      </c>
      <c r="DW325" s="371">
        <f t="shared" si="403"/>
        <v>0</v>
      </c>
      <c r="DX325" s="372">
        <f t="shared" si="404"/>
        <v>0</v>
      </c>
      <c r="DY325" s="371">
        <f t="shared" si="405"/>
        <v>0</v>
      </c>
      <c r="DZ325" s="372">
        <f t="shared" si="406"/>
        <v>6969619.2908050725</v>
      </c>
      <c r="EA325" s="371">
        <f t="shared" si="407"/>
        <v>7171725.525252833</v>
      </c>
    </row>
    <row r="326" spans="1:131">
      <c r="A326" s="592" t="s">
        <v>39</v>
      </c>
      <c r="B326" s="593" t="s">
        <v>750</v>
      </c>
      <c r="C326" s="598"/>
      <c r="D326" s="596">
        <v>222062</v>
      </c>
      <c r="E326" s="425">
        <v>9</v>
      </c>
      <c r="F326" s="419">
        <v>18</v>
      </c>
      <c r="G326" s="420">
        <v>20</v>
      </c>
      <c r="H326" s="419"/>
      <c r="I326" s="420"/>
      <c r="J326" s="419"/>
      <c r="K326" s="420"/>
      <c r="L326" s="419">
        <v>5</v>
      </c>
      <c r="M326" s="420">
        <v>5</v>
      </c>
      <c r="N326" s="419">
        <v>70</v>
      </c>
      <c r="O326" s="420">
        <v>72</v>
      </c>
      <c r="P326" s="419"/>
      <c r="Q326" s="420"/>
      <c r="R326" s="419"/>
      <c r="S326" s="420"/>
      <c r="T326" s="419">
        <v>13</v>
      </c>
      <c r="U326" s="420">
        <v>12</v>
      </c>
      <c r="V326" s="419">
        <v>26</v>
      </c>
      <c r="W326" s="420">
        <v>21</v>
      </c>
      <c r="X326" s="419"/>
      <c r="Y326" s="420"/>
      <c r="Z326" s="419"/>
      <c r="AA326" s="420"/>
      <c r="AB326" s="419">
        <v>6</v>
      </c>
      <c r="AC326" s="420">
        <v>6</v>
      </c>
      <c r="AD326" s="419">
        <v>16</v>
      </c>
      <c r="AE326" s="420">
        <v>22</v>
      </c>
      <c r="AF326" s="419"/>
      <c r="AG326" s="420"/>
      <c r="AH326" s="419"/>
      <c r="AI326" s="420"/>
      <c r="AJ326" s="419">
        <v>6</v>
      </c>
      <c r="AK326" s="420">
        <v>6</v>
      </c>
      <c r="AL326" s="419">
        <v>0</v>
      </c>
      <c r="AM326" s="420">
        <v>0</v>
      </c>
      <c r="AN326" s="419"/>
      <c r="AO326" s="420"/>
      <c r="AP326" s="419"/>
      <c r="AQ326" s="420"/>
      <c r="AR326" s="419">
        <v>0</v>
      </c>
      <c r="AS326" s="420">
        <v>0</v>
      </c>
      <c r="AT326" s="419"/>
      <c r="AU326" s="420"/>
      <c r="AV326" s="419"/>
      <c r="AW326" s="420"/>
      <c r="AX326" s="419"/>
      <c r="AY326" s="420"/>
      <c r="AZ326" s="419"/>
      <c r="BA326" s="421"/>
      <c r="BB326" s="422">
        <v>1548546</v>
      </c>
      <c r="BC326" s="420">
        <v>1702285</v>
      </c>
      <c r="BD326" s="419">
        <v>4699259</v>
      </c>
      <c r="BE326" s="420">
        <v>4827389</v>
      </c>
      <c r="BF326" s="419">
        <v>1537597</v>
      </c>
      <c r="BG326" s="420">
        <v>1356130</v>
      </c>
      <c r="BH326" s="419">
        <v>941856</v>
      </c>
      <c r="BI326" s="420">
        <v>1219300</v>
      </c>
      <c r="BJ326" s="419">
        <v>0</v>
      </c>
      <c r="BK326" s="420">
        <v>0</v>
      </c>
      <c r="BL326" s="419"/>
      <c r="BM326" s="423"/>
      <c r="BN326" s="370">
        <f t="shared" si="342"/>
        <v>222</v>
      </c>
      <c r="BO326" s="371">
        <f t="shared" si="343"/>
        <v>240</v>
      </c>
      <c r="BP326" s="372">
        <f t="shared" si="344"/>
        <v>786</v>
      </c>
      <c r="BQ326" s="371">
        <f t="shared" si="345"/>
        <v>792</v>
      </c>
      <c r="BR326" s="372">
        <f t="shared" si="346"/>
        <v>306</v>
      </c>
      <c r="BS326" s="371">
        <f t="shared" si="347"/>
        <v>261</v>
      </c>
      <c r="BT326" s="372">
        <f t="shared" si="348"/>
        <v>216</v>
      </c>
      <c r="BU326" s="371">
        <f t="shared" si="349"/>
        <v>270</v>
      </c>
      <c r="BV326" s="372">
        <f t="shared" si="350"/>
        <v>0</v>
      </c>
      <c r="BW326" s="371">
        <f t="shared" si="351"/>
        <v>0</v>
      </c>
      <c r="BX326" s="372">
        <f t="shared" si="352"/>
        <v>0</v>
      </c>
      <c r="BY326" s="371">
        <f t="shared" si="353"/>
        <v>0</v>
      </c>
      <c r="BZ326" s="370">
        <f t="shared" si="354"/>
        <v>6975.4324324324325</v>
      </c>
      <c r="CA326" s="371">
        <f t="shared" si="355"/>
        <v>7092.854166666667</v>
      </c>
      <c r="CB326" s="372">
        <f t="shared" si="356"/>
        <v>5978.7010178117052</v>
      </c>
      <c r="CC326" s="371">
        <f t="shared" si="357"/>
        <v>6095.1881313131316</v>
      </c>
      <c r="CD326" s="372">
        <f t="shared" si="358"/>
        <v>5024.8267973856209</v>
      </c>
      <c r="CE326" s="371">
        <f t="shared" si="359"/>
        <v>5195.9003831417622</v>
      </c>
      <c r="CF326" s="372">
        <f t="shared" si="360"/>
        <v>4360.4444444444443</v>
      </c>
      <c r="CG326" s="371">
        <f t="shared" si="361"/>
        <v>4515.9259259259261</v>
      </c>
      <c r="CH326" s="372">
        <f t="shared" si="362"/>
        <v>0</v>
      </c>
      <c r="CI326" s="371">
        <f t="shared" si="363"/>
        <v>0</v>
      </c>
      <c r="CJ326" s="372">
        <f t="shared" si="364"/>
        <v>0</v>
      </c>
      <c r="CK326" s="371">
        <f t="shared" si="365"/>
        <v>0</v>
      </c>
      <c r="CL326" s="370">
        <f t="shared" si="366"/>
        <v>62778.891891891893</v>
      </c>
      <c r="CM326" s="371">
        <f t="shared" si="367"/>
        <v>63835.6875</v>
      </c>
      <c r="CN326" s="372">
        <f t="shared" si="368"/>
        <v>53808.309160305347</v>
      </c>
      <c r="CO326" s="371">
        <f t="shared" si="369"/>
        <v>54856.693181818184</v>
      </c>
      <c r="CP326" s="372">
        <f t="shared" si="370"/>
        <v>45223.441176470587</v>
      </c>
      <c r="CQ326" s="371">
        <f t="shared" si="371"/>
        <v>46763.103448275862</v>
      </c>
      <c r="CR326" s="372">
        <f t="shared" si="372"/>
        <v>39244</v>
      </c>
      <c r="CS326" s="371">
        <f t="shared" si="373"/>
        <v>40643.333333333336</v>
      </c>
      <c r="CT326" s="372">
        <f t="shared" si="374"/>
        <v>0</v>
      </c>
      <c r="CU326" s="371">
        <f t="shared" si="375"/>
        <v>0</v>
      </c>
      <c r="CV326" s="372">
        <f t="shared" si="376"/>
        <v>0</v>
      </c>
      <c r="CW326" s="371">
        <f t="shared" si="377"/>
        <v>0</v>
      </c>
      <c r="CX326" s="372">
        <f t="shared" si="378"/>
        <v>51378.264321661976</v>
      </c>
      <c r="CY326" s="371">
        <f t="shared" si="379"/>
        <v>52466.289885423837</v>
      </c>
      <c r="CZ326" s="370">
        <f t="shared" si="380"/>
        <v>23</v>
      </c>
      <c r="DA326" s="371">
        <f t="shared" si="381"/>
        <v>25</v>
      </c>
      <c r="DB326" s="372">
        <f t="shared" si="382"/>
        <v>83</v>
      </c>
      <c r="DC326" s="371">
        <f t="shared" si="383"/>
        <v>84</v>
      </c>
      <c r="DD326" s="372">
        <f t="shared" si="384"/>
        <v>32</v>
      </c>
      <c r="DE326" s="371">
        <f t="shared" si="385"/>
        <v>27</v>
      </c>
      <c r="DF326" s="372">
        <f t="shared" si="386"/>
        <v>22</v>
      </c>
      <c r="DG326" s="371">
        <f t="shared" si="387"/>
        <v>28</v>
      </c>
      <c r="DH326" s="372">
        <f t="shared" si="388"/>
        <v>0</v>
      </c>
      <c r="DI326" s="371">
        <f t="shared" si="389"/>
        <v>0</v>
      </c>
      <c r="DJ326" s="372">
        <f t="shared" si="390"/>
        <v>0</v>
      </c>
      <c r="DK326" s="371">
        <f t="shared" si="391"/>
        <v>0</v>
      </c>
      <c r="DL326" s="372">
        <f t="shared" si="392"/>
        <v>160</v>
      </c>
      <c r="DM326" s="371">
        <f t="shared" si="393"/>
        <v>164</v>
      </c>
      <c r="DN326" s="370">
        <f t="shared" si="394"/>
        <v>1443914.5135135136</v>
      </c>
      <c r="DO326" s="371">
        <f t="shared" si="395"/>
        <v>1595892.1875</v>
      </c>
      <c r="DP326" s="372">
        <f t="shared" si="396"/>
        <v>4466089.6603053436</v>
      </c>
      <c r="DQ326" s="371">
        <f t="shared" si="397"/>
        <v>4607962.2272727275</v>
      </c>
      <c r="DR326" s="372">
        <f t="shared" si="398"/>
        <v>1447150.1176470588</v>
      </c>
      <c r="DS326" s="371">
        <f t="shared" si="399"/>
        <v>1262603.7931034483</v>
      </c>
      <c r="DT326" s="372">
        <f t="shared" si="400"/>
        <v>863368</v>
      </c>
      <c r="DU326" s="371">
        <f t="shared" si="401"/>
        <v>1138013.3333333335</v>
      </c>
      <c r="DV326" s="372">
        <f t="shared" si="402"/>
        <v>0</v>
      </c>
      <c r="DW326" s="371">
        <f t="shared" si="403"/>
        <v>0</v>
      </c>
      <c r="DX326" s="372">
        <f t="shared" si="404"/>
        <v>0</v>
      </c>
      <c r="DY326" s="371">
        <f t="shared" si="405"/>
        <v>0</v>
      </c>
      <c r="DZ326" s="372">
        <f t="shared" si="406"/>
        <v>8220522.2914659157</v>
      </c>
      <c r="EA326" s="371">
        <f t="shared" si="407"/>
        <v>8604471.5412095096</v>
      </c>
    </row>
    <row r="327" spans="1:131">
      <c r="A327" s="592" t="s">
        <v>39</v>
      </c>
      <c r="B327" s="593" t="s">
        <v>751</v>
      </c>
      <c r="C327" s="599"/>
      <c r="D327" s="596" t="s">
        <v>752</v>
      </c>
      <c r="E327" s="425">
        <v>12</v>
      </c>
      <c r="F327" s="419"/>
      <c r="G327" s="420"/>
      <c r="H327" s="419"/>
      <c r="I327" s="420"/>
      <c r="J327" s="419"/>
      <c r="K327" s="420"/>
      <c r="L327" s="419"/>
      <c r="M327" s="420"/>
      <c r="N327" s="419"/>
      <c r="O327" s="420"/>
      <c r="P327" s="419"/>
      <c r="Q327" s="420"/>
      <c r="R327" s="419"/>
      <c r="S327" s="420"/>
      <c r="T327" s="419"/>
      <c r="U327" s="420"/>
      <c r="V327" s="419"/>
      <c r="W327" s="420"/>
      <c r="X327" s="419"/>
      <c r="Y327" s="420"/>
      <c r="Z327" s="419"/>
      <c r="AA327" s="420"/>
      <c r="AB327" s="419"/>
      <c r="AC327" s="420"/>
      <c r="AD327" s="419"/>
      <c r="AE327" s="420"/>
      <c r="AF327" s="419"/>
      <c r="AG327" s="420"/>
      <c r="AH327" s="419"/>
      <c r="AI327" s="420"/>
      <c r="AJ327" s="419"/>
      <c r="AK327" s="420"/>
      <c r="AL327" s="419"/>
      <c r="AM327" s="420"/>
      <c r="AN327" s="419"/>
      <c r="AO327" s="420"/>
      <c r="AP327" s="419"/>
      <c r="AQ327" s="420"/>
      <c r="AR327" s="419"/>
      <c r="AS327" s="420"/>
      <c r="AT327" s="419"/>
      <c r="AU327" s="420"/>
      <c r="AV327" s="419"/>
      <c r="AW327" s="420"/>
      <c r="AX327" s="419"/>
      <c r="AY327" s="420"/>
      <c r="AZ327" s="419">
        <v>38</v>
      </c>
      <c r="BA327" s="421">
        <v>39</v>
      </c>
      <c r="BB327" s="422"/>
      <c r="BC327" s="420"/>
      <c r="BD327" s="419"/>
      <c r="BE327" s="420"/>
      <c r="BF327" s="419"/>
      <c r="BG327" s="420"/>
      <c r="BH327" s="419"/>
      <c r="BI327" s="420"/>
      <c r="BJ327" s="419"/>
      <c r="BK327" s="420"/>
      <c r="BL327" s="419">
        <v>1883722</v>
      </c>
      <c r="BM327" s="423">
        <v>1996297</v>
      </c>
      <c r="BN327" s="370">
        <f t="shared" si="342"/>
        <v>0</v>
      </c>
      <c r="BO327" s="371">
        <f t="shared" si="343"/>
        <v>0</v>
      </c>
      <c r="BP327" s="372">
        <f t="shared" si="344"/>
        <v>0</v>
      </c>
      <c r="BQ327" s="371">
        <f t="shared" si="345"/>
        <v>0</v>
      </c>
      <c r="BR327" s="372">
        <f t="shared" si="346"/>
        <v>0</v>
      </c>
      <c r="BS327" s="371">
        <f t="shared" si="347"/>
        <v>0</v>
      </c>
      <c r="BT327" s="372">
        <f t="shared" si="348"/>
        <v>0</v>
      </c>
      <c r="BU327" s="371">
        <f t="shared" si="349"/>
        <v>0</v>
      </c>
      <c r="BV327" s="372">
        <f t="shared" si="350"/>
        <v>0</v>
      </c>
      <c r="BW327" s="371">
        <f t="shared" si="351"/>
        <v>0</v>
      </c>
      <c r="BX327" s="372">
        <f t="shared" si="352"/>
        <v>456</v>
      </c>
      <c r="BY327" s="371">
        <f t="shared" si="353"/>
        <v>468</v>
      </c>
      <c r="BZ327" s="370">
        <f t="shared" si="354"/>
        <v>0</v>
      </c>
      <c r="CA327" s="371">
        <f t="shared" si="355"/>
        <v>0</v>
      </c>
      <c r="CB327" s="372">
        <f t="shared" si="356"/>
        <v>0</v>
      </c>
      <c r="CC327" s="371">
        <f t="shared" si="357"/>
        <v>0</v>
      </c>
      <c r="CD327" s="372">
        <f t="shared" si="358"/>
        <v>0</v>
      </c>
      <c r="CE327" s="371">
        <f t="shared" si="359"/>
        <v>0</v>
      </c>
      <c r="CF327" s="372">
        <f t="shared" si="360"/>
        <v>0</v>
      </c>
      <c r="CG327" s="371">
        <f t="shared" si="361"/>
        <v>0</v>
      </c>
      <c r="CH327" s="372">
        <f t="shared" si="362"/>
        <v>0</v>
      </c>
      <c r="CI327" s="371">
        <f t="shared" si="363"/>
        <v>0</v>
      </c>
      <c r="CJ327" s="372">
        <f t="shared" si="364"/>
        <v>4130.9692982456145</v>
      </c>
      <c r="CK327" s="371">
        <f t="shared" si="365"/>
        <v>4265.5918803418799</v>
      </c>
      <c r="CL327" s="370">
        <f t="shared" si="366"/>
        <v>0</v>
      </c>
      <c r="CM327" s="371">
        <f t="shared" si="367"/>
        <v>0</v>
      </c>
      <c r="CN327" s="372">
        <f t="shared" si="368"/>
        <v>0</v>
      </c>
      <c r="CO327" s="371">
        <f t="shared" si="369"/>
        <v>0</v>
      </c>
      <c r="CP327" s="372">
        <f t="shared" si="370"/>
        <v>0</v>
      </c>
      <c r="CQ327" s="371">
        <f t="shared" si="371"/>
        <v>0</v>
      </c>
      <c r="CR327" s="372">
        <f t="shared" si="372"/>
        <v>0</v>
      </c>
      <c r="CS327" s="371">
        <f t="shared" si="373"/>
        <v>0</v>
      </c>
      <c r="CT327" s="372">
        <f t="shared" si="374"/>
        <v>0</v>
      </c>
      <c r="CU327" s="371">
        <f t="shared" si="375"/>
        <v>0</v>
      </c>
      <c r="CV327" s="372">
        <f t="shared" si="376"/>
        <v>37178.723684210534</v>
      </c>
      <c r="CW327" s="371">
        <f t="shared" si="377"/>
        <v>38390.326923076922</v>
      </c>
      <c r="CX327" s="372">
        <f t="shared" si="378"/>
        <v>37178.723684210534</v>
      </c>
      <c r="CY327" s="371">
        <f t="shared" si="379"/>
        <v>38390.326923076922</v>
      </c>
      <c r="CZ327" s="370">
        <f t="shared" si="380"/>
        <v>0</v>
      </c>
      <c r="DA327" s="371">
        <f t="shared" si="381"/>
        <v>0</v>
      </c>
      <c r="DB327" s="372">
        <f t="shared" si="382"/>
        <v>0</v>
      </c>
      <c r="DC327" s="371">
        <f t="shared" si="383"/>
        <v>0</v>
      </c>
      <c r="DD327" s="372">
        <f t="shared" si="384"/>
        <v>0</v>
      </c>
      <c r="DE327" s="371">
        <f t="shared" si="385"/>
        <v>0</v>
      </c>
      <c r="DF327" s="372">
        <f t="shared" si="386"/>
        <v>0</v>
      </c>
      <c r="DG327" s="371">
        <f t="shared" si="387"/>
        <v>0</v>
      </c>
      <c r="DH327" s="372">
        <f t="shared" si="388"/>
        <v>0</v>
      </c>
      <c r="DI327" s="371">
        <f t="shared" si="389"/>
        <v>0</v>
      </c>
      <c r="DJ327" s="372">
        <f t="shared" si="390"/>
        <v>38</v>
      </c>
      <c r="DK327" s="371">
        <f t="shared" si="391"/>
        <v>39</v>
      </c>
      <c r="DL327" s="372">
        <f t="shared" si="392"/>
        <v>38</v>
      </c>
      <c r="DM327" s="371">
        <f t="shared" si="393"/>
        <v>39</v>
      </c>
      <c r="DN327" s="370">
        <f t="shared" si="394"/>
        <v>0</v>
      </c>
      <c r="DO327" s="371">
        <f t="shared" si="395"/>
        <v>0</v>
      </c>
      <c r="DP327" s="372">
        <f t="shared" si="396"/>
        <v>0</v>
      </c>
      <c r="DQ327" s="371">
        <f t="shared" si="397"/>
        <v>0</v>
      </c>
      <c r="DR327" s="372">
        <f t="shared" si="398"/>
        <v>0</v>
      </c>
      <c r="DS327" s="371">
        <f t="shared" si="399"/>
        <v>0</v>
      </c>
      <c r="DT327" s="372">
        <f t="shared" si="400"/>
        <v>0</v>
      </c>
      <c r="DU327" s="371">
        <f t="shared" si="401"/>
        <v>0</v>
      </c>
      <c r="DV327" s="372">
        <f t="shared" si="402"/>
        <v>0</v>
      </c>
      <c r="DW327" s="371">
        <f t="shared" si="403"/>
        <v>0</v>
      </c>
      <c r="DX327" s="372">
        <f t="shared" si="404"/>
        <v>1412791.5000000002</v>
      </c>
      <c r="DY327" s="371">
        <f t="shared" si="405"/>
        <v>1497222.75</v>
      </c>
      <c r="DZ327" s="372">
        <f t="shared" si="406"/>
        <v>1412791.5000000002</v>
      </c>
      <c r="EA327" s="371">
        <f t="shared" si="407"/>
        <v>1497222.75</v>
      </c>
    </row>
    <row r="328" spans="1:131">
      <c r="A328" s="592" t="s">
        <v>39</v>
      </c>
      <c r="B328" s="597" t="s">
        <v>753</v>
      </c>
      <c r="C328" s="601"/>
      <c r="D328" s="596">
        <v>219596</v>
      </c>
      <c r="E328" s="425">
        <v>13</v>
      </c>
      <c r="F328" s="419"/>
      <c r="G328" s="420"/>
      <c r="H328" s="419"/>
      <c r="I328" s="420"/>
      <c r="J328" s="419"/>
      <c r="K328" s="420"/>
      <c r="L328" s="419"/>
      <c r="M328" s="420"/>
      <c r="N328" s="419"/>
      <c r="O328" s="420"/>
      <c r="P328" s="419"/>
      <c r="Q328" s="420"/>
      <c r="R328" s="419"/>
      <c r="S328" s="420"/>
      <c r="T328" s="419"/>
      <c r="U328" s="420"/>
      <c r="V328" s="419"/>
      <c r="W328" s="420"/>
      <c r="X328" s="419"/>
      <c r="Y328" s="420"/>
      <c r="Z328" s="419"/>
      <c r="AA328" s="420"/>
      <c r="AB328" s="419"/>
      <c r="AC328" s="420"/>
      <c r="AD328" s="419"/>
      <c r="AE328" s="420"/>
      <c r="AF328" s="419"/>
      <c r="AG328" s="420"/>
      <c r="AH328" s="419"/>
      <c r="AI328" s="420"/>
      <c r="AJ328" s="419"/>
      <c r="AK328" s="420"/>
      <c r="AL328" s="419"/>
      <c r="AM328" s="420"/>
      <c r="AN328" s="419"/>
      <c r="AO328" s="420"/>
      <c r="AP328" s="419"/>
      <c r="AQ328" s="420"/>
      <c r="AR328" s="419"/>
      <c r="AS328" s="420"/>
      <c r="AT328" s="419"/>
      <c r="AU328" s="420"/>
      <c r="AV328" s="419"/>
      <c r="AW328" s="420"/>
      <c r="AX328" s="419"/>
      <c r="AY328" s="420"/>
      <c r="AZ328" s="419">
        <v>12</v>
      </c>
      <c r="BA328" s="421">
        <v>12</v>
      </c>
      <c r="BB328" s="422"/>
      <c r="BC328" s="420"/>
      <c r="BD328" s="419"/>
      <c r="BE328" s="420"/>
      <c r="BF328" s="419"/>
      <c r="BG328" s="420"/>
      <c r="BH328" s="419"/>
      <c r="BI328" s="420"/>
      <c r="BJ328" s="419"/>
      <c r="BK328" s="420"/>
      <c r="BL328" s="419">
        <v>569281</v>
      </c>
      <c r="BM328" s="423">
        <v>567816</v>
      </c>
      <c r="BN328" s="370">
        <f t="shared" si="342"/>
        <v>0</v>
      </c>
      <c r="BO328" s="371">
        <f t="shared" si="343"/>
        <v>0</v>
      </c>
      <c r="BP328" s="372">
        <f t="shared" si="344"/>
        <v>0</v>
      </c>
      <c r="BQ328" s="371">
        <f t="shared" si="345"/>
        <v>0</v>
      </c>
      <c r="BR328" s="372">
        <f t="shared" si="346"/>
        <v>0</v>
      </c>
      <c r="BS328" s="371">
        <f t="shared" si="347"/>
        <v>0</v>
      </c>
      <c r="BT328" s="372">
        <f t="shared" si="348"/>
        <v>0</v>
      </c>
      <c r="BU328" s="371">
        <f t="shared" si="349"/>
        <v>0</v>
      </c>
      <c r="BV328" s="372">
        <f t="shared" si="350"/>
        <v>0</v>
      </c>
      <c r="BW328" s="371">
        <f t="shared" si="351"/>
        <v>0</v>
      </c>
      <c r="BX328" s="372">
        <f t="shared" si="352"/>
        <v>144</v>
      </c>
      <c r="BY328" s="371">
        <f t="shared" si="353"/>
        <v>144</v>
      </c>
      <c r="BZ328" s="370">
        <f t="shared" si="354"/>
        <v>0</v>
      </c>
      <c r="CA328" s="371">
        <f t="shared" si="355"/>
        <v>0</v>
      </c>
      <c r="CB328" s="372">
        <f t="shared" si="356"/>
        <v>0</v>
      </c>
      <c r="CC328" s="371">
        <f t="shared" si="357"/>
        <v>0</v>
      </c>
      <c r="CD328" s="372">
        <f t="shared" si="358"/>
        <v>0</v>
      </c>
      <c r="CE328" s="371">
        <f t="shared" si="359"/>
        <v>0</v>
      </c>
      <c r="CF328" s="372">
        <f t="shared" si="360"/>
        <v>0</v>
      </c>
      <c r="CG328" s="371">
        <f t="shared" si="361"/>
        <v>0</v>
      </c>
      <c r="CH328" s="372">
        <f t="shared" si="362"/>
        <v>0</v>
      </c>
      <c r="CI328" s="371">
        <f t="shared" si="363"/>
        <v>0</v>
      </c>
      <c r="CJ328" s="372">
        <f t="shared" si="364"/>
        <v>3953.3402777777778</v>
      </c>
      <c r="CK328" s="371">
        <f t="shared" si="365"/>
        <v>3943.1666666666665</v>
      </c>
      <c r="CL328" s="370">
        <f t="shared" si="366"/>
        <v>0</v>
      </c>
      <c r="CM328" s="371">
        <f t="shared" si="367"/>
        <v>0</v>
      </c>
      <c r="CN328" s="372">
        <f t="shared" si="368"/>
        <v>0</v>
      </c>
      <c r="CO328" s="371">
        <f t="shared" si="369"/>
        <v>0</v>
      </c>
      <c r="CP328" s="372">
        <f t="shared" si="370"/>
        <v>0</v>
      </c>
      <c r="CQ328" s="371">
        <f t="shared" si="371"/>
        <v>0</v>
      </c>
      <c r="CR328" s="372">
        <f t="shared" si="372"/>
        <v>0</v>
      </c>
      <c r="CS328" s="371">
        <f t="shared" si="373"/>
        <v>0</v>
      </c>
      <c r="CT328" s="372">
        <f t="shared" si="374"/>
        <v>0</v>
      </c>
      <c r="CU328" s="371">
        <f t="shared" si="375"/>
        <v>0</v>
      </c>
      <c r="CV328" s="372">
        <f t="shared" si="376"/>
        <v>35580.0625</v>
      </c>
      <c r="CW328" s="371">
        <f t="shared" si="377"/>
        <v>35488.5</v>
      </c>
      <c r="CX328" s="372">
        <f t="shared" si="378"/>
        <v>35580.0625</v>
      </c>
      <c r="CY328" s="371">
        <f t="shared" si="379"/>
        <v>35488.5</v>
      </c>
      <c r="CZ328" s="370">
        <f t="shared" si="380"/>
        <v>0</v>
      </c>
      <c r="DA328" s="371">
        <f t="shared" si="381"/>
        <v>0</v>
      </c>
      <c r="DB328" s="372">
        <f t="shared" si="382"/>
        <v>0</v>
      </c>
      <c r="DC328" s="371">
        <f t="shared" si="383"/>
        <v>0</v>
      </c>
      <c r="DD328" s="372">
        <f t="shared" si="384"/>
        <v>0</v>
      </c>
      <c r="DE328" s="371">
        <f t="shared" si="385"/>
        <v>0</v>
      </c>
      <c r="DF328" s="372">
        <f t="shared" si="386"/>
        <v>0</v>
      </c>
      <c r="DG328" s="371">
        <f t="shared" si="387"/>
        <v>0</v>
      </c>
      <c r="DH328" s="372">
        <f t="shared" si="388"/>
        <v>0</v>
      </c>
      <c r="DI328" s="371">
        <f t="shared" si="389"/>
        <v>0</v>
      </c>
      <c r="DJ328" s="372">
        <f t="shared" si="390"/>
        <v>12</v>
      </c>
      <c r="DK328" s="371">
        <f t="shared" si="391"/>
        <v>12</v>
      </c>
      <c r="DL328" s="372">
        <f t="shared" si="392"/>
        <v>12</v>
      </c>
      <c r="DM328" s="371">
        <f t="shared" si="393"/>
        <v>12</v>
      </c>
      <c r="DN328" s="370">
        <f t="shared" si="394"/>
        <v>0</v>
      </c>
      <c r="DO328" s="371">
        <f t="shared" si="395"/>
        <v>0</v>
      </c>
      <c r="DP328" s="372">
        <f t="shared" si="396"/>
        <v>0</v>
      </c>
      <c r="DQ328" s="371">
        <f t="shared" si="397"/>
        <v>0</v>
      </c>
      <c r="DR328" s="372">
        <f t="shared" si="398"/>
        <v>0</v>
      </c>
      <c r="DS328" s="371">
        <f t="shared" si="399"/>
        <v>0</v>
      </c>
      <c r="DT328" s="372">
        <f t="shared" si="400"/>
        <v>0</v>
      </c>
      <c r="DU328" s="371">
        <f t="shared" si="401"/>
        <v>0</v>
      </c>
      <c r="DV328" s="372">
        <f t="shared" si="402"/>
        <v>0</v>
      </c>
      <c r="DW328" s="371">
        <f t="shared" si="403"/>
        <v>0</v>
      </c>
      <c r="DX328" s="372">
        <f t="shared" si="404"/>
        <v>426960.75</v>
      </c>
      <c r="DY328" s="371">
        <f t="shared" si="405"/>
        <v>425862</v>
      </c>
      <c r="DZ328" s="372">
        <f t="shared" si="406"/>
        <v>426960.75</v>
      </c>
      <c r="EA328" s="371">
        <f t="shared" si="407"/>
        <v>425862</v>
      </c>
    </row>
    <row r="329" spans="1:131">
      <c r="A329" s="592" t="s">
        <v>39</v>
      </c>
      <c r="B329" s="597" t="s">
        <v>754</v>
      </c>
      <c r="C329" s="601"/>
      <c r="D329" s="596">
        <v>219921</v>
      </c>
      <c r="E329" s="425">
        <v>13</v>
      </c>
      <c r="F329" s="419"/>
      <c r="G329" s="420"/>
      <c r="H329" s="419"/>
      <c r="I329" s="420"/>
      <c r="J329" s="419"/>
      <c r="K329" s="420"/>
      <c r="L329" s="419"/>
      <c r="M329" s="420"/>
      <c r="N329" s="419"/>
      <c r="O329" s="420"/>
      <c r="P329" s="419"/>
      <c r="Q329" s="420"/>
      <c r="R329" s="419"/>
      <c r="S329" s="420"/>
      <c r="T329" s="419"/>
      <c r="U329" s="420"/>
      <c r="V329" s="419"/>
      <c r="W329" s="420"/>
      <c r="X329" s="419"/>
      <c r="Y329" s="420"/>
      <c r="Z329" s="419"/>
      <c r="AA329" s="420"/>
      <c r="AB329" s="419"/>
      <c r="AC329" s="420"/>
      <c r="AD329" s="419"/>
      <c r="AE329" s="420"/>
      <c r="AF329" s="419"/>
      <c r="AG329" s="420"/>
      <c r="AH329" s="419"/>
      <c r="AI329" s="420"/>
      <c r="AJ329" s="419"/>
      <c r="AK329" s="420"/>
      <c r="AL329" s="419"/>
      <c r="AM329" s="420"/>
      <c r="AN329" s="419"/>
      <c r="AO329" s="420"/>
      <c r="AP329" s="419"/>
      <c r="AQ329" s="420"/>
      <c r="AR329" s="419"/>
      <c r="AS329" s="420"/>
      <c r="AT329" s="419"/>
      <c r="AU329" s="420"/>
      <c r="AV329" s="419"/>
      <c r="AW329" s="420"/>
      <c r="AX329" s="419"/>
      <c r="AY329" s="420"/>
      <c r="AZ329" s="419">
        <v>9</v>
      </c>
      <c r="BA329" s="421">
        <v>9</v>
      </c>
      <c r="BB329" s="422"/>
      <c r="BC329" s="420"/>
      <c r="BD329" s="419"/>
      <c r="BE329" s="420"/>
      <c r="BF329" s="419"/>
      <c r="BG329" s="420"/>
      <c r="BH329" s="419"/>
      <c r="BI329" s="420"/>
      <c r="BJ329" s="419"/>
      <c r="BK329" s="420"/>
      <c r="BL329" s="419">
        <v>432024</v>
      </c>
      <c r="BM329" s="423">
        <v>451187</v>
      </c>
      <c r="BN329" s="370">
        <f t="shared" ref="BN329:BN392" si="408">((F329*9)+(H329*10)+(J329*11)+(L329*12))</f>
        <v>0</v>
      </c>
      <c r="BO329" s="371">
        <f t="shared" ref="BO329:BO392" si="409">((G329*9)+(I329*10)+(K329*11)+(M329*12))</f>
        <v>0</v>
      </c>
      <c r="BP329" s="372">
        <f t="shared" ref="BP329:BP392" si="410">((N329*9)+(P329*10)+(R329*11)+(T329*12))</f>
        <v>0</v>
      </c>
      <c r="BQ329" s="371">
        <f t="shared" ref="BQ329:BQ392" si="411">((O329*9)+(Q329*10)+(S329*11)+(U329*12))</f>
        <v>0</v>
      </c>
      <c r="BR329" s="372">
        <f t="shared" ref="BR329:BR392" si="412">((V329*9)+(X329*10)+(Z329*11)+(AB329*12))</f>
        <v>0</v>
      </c>
      <c r="BS329" s="371">
        <f t="shared" ref="BS329:BS392" si="413">((W329*9)+(Y329*10)+(AA329*11)+(AC329*12))</f>
        <v>0</v>
      </c>
      <c r="BT329" s="372">
        <f t="shared" ref="BT329:BT392" si="414">((AD329*9)+(AF329*10)+(AH329*11)+(AJ329*12))</f>
        <v>0</v>
      </c>
      <c r="BU329" s="371">
        <f t="shared" ref="BU329:BU392" si="415">((AE329*9)+(AG329*10)+(AI329*11)+(AK329*12))</f>
        <v>0</v>
      </c>
      <c r="BV329" s="372">
        <f t="shared" ref="BV329:BV392" si="416">((AL329*9)+(AN329*10)+(AP329*11)+(AR329*12))</f>
        <v>0</v>
      </c>
      <c r="BW329" s="371">
        <f t="shared" ref="BW329:BW392" si="417">((AM329*9)+(AO329*10)+(AQ329*11)+(AS329*12))</f>
        <v>0</v>
      </c>
      <c r="BX329" s="372">
        <f t="shared" ref="BX329:BX392" si="418">((AT329*9)+(AV329*10)+(AX329*11)+(AZ329*12))</f>
        <v>108</v>
      </c>
      <c r="BY329" s="371">
        <f t="shared" ref="BY329:BY392" si="419">((AU329*9)+(AW329*10)+(AY329*11)+(BA329*12))</f>
        <v>108</v>
      </c>
      <c r="BZ329" s="370">
        <f t="shared" ref="BZ329:BZ392" si="420">IF(BN329&gt;0,BB329/BN329,)</f>
        <v>0</v>
      </c>
      <c r="CA329" s="371">
        <f t="shared" ref="CA329:CA392" si="421">IF(BO329&gt;0,BC329/BO329,)</f>
        <v>0</v>
      </c>
      <c r="CB329" s="372">
        <f t="shared" ref="CB329:CB392" si="422">IF(BP329&gt;0,BD329/BP329,)</f>
        <v>0</v>
      </c>
      <c r="CC329" s="371">
        <f t="shared" ref="CC329:CC392" si="423">IF(BQ329&gt;0,BE329/BQ329,)</f>
        <v>0</v>
      </c>
      <c r="CD329" s="372">
        <f t="shared" ref="CD329:CD392" si="424">IF(BR329&gt;0,BF329/BR329,)</f>
        <v>0</v>
      </c>
      <c r="CE329" s="371">
        <f t="shared" ref="CE329:CE392" si="425">IF(BS329&gt;0,BG329/BS329,)</f>
        <v>0</v>
      </c>
      <c r="CF329" s="372">
        <f t="shared" ref="CF329:CF392" si="426">IF(BT329&gt;0,BH329/BT329,)</f>
        <v>0</v>
      </c>
      <c r="CG329" s="371">
        <f t="shared" ref="CG329:CG392" si="427">IF(BU329&gt;0,BI329/BU329,)</f>
        <v>0</v>
      </c>
      <c r="CH329" s="372">
        <f t="shared" ref="CH329:CH392" si="428">IF(BV329&gt;0,BJ329/BV329,)</f>
        <v>0</v>
      </c>
      <c r="CI329" s="371">
        <f t="shared" ref="CI329:CI392" si="429">IF(BW329&gt;0,BK329/BW329,)</f>
        <v>0</v>
      </c>
      <c r="CJ329" s="372">
        <f t="shared" ref="CJ329:CJ392" si="430">IF(BX329&gt;0,BL329/BX329,)</f>
        <v>4000.2222222222222</v>
      </c>
      <c r="CK329" s="371">
        <f t="shared" ref="CK329:CK392" si="431">IF(BY329&gt;0,BM329/BY329,)</f>
        <v>4177.6574074074078</v>
      </c>
      <c r="CL329" s="370">
        <f t="shared" ref="CL329:CL392" si="432">+BZ329*9</f>
        <v>0</v>
      </c>
      <c r="CM329" s="371">
        <f t="shared" ref="CM329:CM392" si="433">+CA329*9</f>
        <v>0</v>
      </c>
      <c r="CN329" s="372">
        <f t="shared" ref="CN329:CN392" si="434">+CB329*9</f>
        <v>0</v>
      </c>
      <c r="CO329" s="371">
        <f t="shared" ref="CO329:CO392" si="435">+CC329*9</f>
        <v>0</v>
      </c>
      <c r="CP329" s="372">
        <f t="shared" ref="CP329:CP392" si="436">+CD329*9</f>
        <v>0</v>
      </c>
      <c r="CQ329" s="371">
        <f t="shared" ref="CQ329:CQ392" si="437">+CE329*9</f>
        <v>0</v>
      </c>
      <c r="CR329" s="372">
        <f t="shared" ref="CR329:CR392" si="438">+CF329*9</f>
        <v>0</v>
      </c>
      <c r="CS329" s="371">
        <f t="shared" ref="CS329:CS392" si="439">+CG329*9</f>
        <v>0</v>
      </c>
      <c r="CT329" s="372">
        <f t="shared" ref="CT329:CT392" si="440">+CH329*9</f>
        <v>0</v>
      </c>
      <c r="CU329" s="371">
        <f t="shared" ref="CU329:CU392" si="441">+CI329*9</f>
        <v>0</v>
      </c>
      <c r="CV329" s="372">
        <f t="shared" ref="CV329:CV392" si="442">+CJ329*9</f>
        <v>36002</v>
      </c>
      <c r="CW329" s="371">
        <f t="shared" ref="CW329:CW392" si="443">+CK329*9</f>
        <v>37598.916666666672</v>
      </c>
      <c r="CX329" s="372">
        <f t="shared" ref="CX329:CX392" si="444">IF(DL329&gt;0,((CL329*CZ329)+(CN329*DB329)+(CP329*DD329)+(CR329*DF329)+(CT329*DH329)+(CV329*DJ329))/DL329,)</f>
        <v>36002</v>
      </c>
      <c r="CY329" s="371">
        <f t="shared" ref="CY329:CY392" si="445">IF(DM329&gt;0,((CM329*DA329)+(CO329*DC329)+(CQ329*DE329)+(CS329*DG329)+(CU329*DI329)+(CW329*DK329))/DM329,)</f>
        <v>37598.916666666672</v>
      </c>
      <c r="CZ329" s="370">
        <f t="shared" ref="CZ329:CZ392" si="446">+F329+H329+J329+L329</f>
        <v>0</v>
      </c>
      <c r="DA329" s="371">
        <f t="shared" ref="DA329:DA392" si="447">+G329+I329+K329+M329</f>
        <v>0</v>
      </c>
      <c r="DB329" s="372">
        <f t="shared" ref="DB329:DB392" si="448">+N329+P329+R329+T329</f>
        <v>0</v>
      </c>
      <c r="DC329" s="371">
        <f t="shared" ref="DC329:DC392" si="449">+O329+Q329+S329+U329</f>
        <v>0</v>
      </c>
      <c r="DD329" s="372">
        <f t="shared" ref="DD329:DD392" si="450">+V329+X329+Z329+AB329</f>
        <v>0</v>
      </c>
      <c r="DE329" s="371">
        <f t="shared" ref="DE329:DE392" si="451">+W329+Y329+AA329+AC329</f>
        <v>0</v>
      </c>
      <c r="DF329" s="372">
        <f t="shared" ref="DF329:DF392" si="452">+AD329+AF329+AH329+AJ329</f>
        <v>0</v>
      </c>
      <c r="DG329" s="371">
        <f t="shared" ref="DG329:DG392" si="453">+AE329+AG329+AI329+AK329</f>
        <v>0</v>
      </c>
      <c r="DH329" s="372">
        <f t="shared" ref="DH329:DH392" si="454">+AL329+AN329+AP329+AR329</f>
        <v>0</v>
      </c>
      <c r="DI329" s="371">
        <f t="shared" ref="DI329:DI392" si="455">+AM329+AO329+AQ329+AS329</f>
        <v>0</v>
      </c>
      <c r="DJ329" s="372">
        <f t="shared" ref="DJ329:DJ392" si="456">+AT329+AV329+AX329+AZ329</f>
        <v>9</v>
      </c>
      <c r="DK329" s="371">
        <f t="shared" ref="DK329:DK392" si="457">+AU329+AW329+AY329+BA329</f>
        <v>9</v>
      </c>
      <c r="DL329" s="372">
        <f t="shared" ref="DL329:DL392" si="458">+CZ329+DB329+DD329+DF329+DH329+DJ329</f>
        <v>9</v>
      </c>
      <c r="DM329" s="371">
        <f t="shared" ref="DM329:DM392" si="459">+DA329+DC329+DE329+DG329+DI329+DK329</f>
        <v>9</v>
      </c>
      <c r="DN329" s="370">
        <f t="shared" ref="DN329:DN392" si="460">+CZ329*CL329</f>
        <v>0</v>
      </c>
      <c r="DO329" s="371">
        <f t="shared" ref="DO329:DO392" si="461">+DA329*CM329</f>
        <v>0</v>
      </c>
      <c r="DP329" s="372">
        <f t="shared" ref="DP329:DP392" si="462">+DB329*CN329</f>
        <v>0</v>
      </c>
      <c r="DQ329" s="371">
        <f t="shared" ref="DQ329:DQ392" si="463">+DC329*CO329</f>
        <v>0</v>
      </c>
      <c r="DR329" s="372">
        <f t="shared" ref="DR329:DR392" si="464">+DD329*CP329</f>
        <v>0</v>
      </c>
      <c r="DS329" s="371">
        <f t="shared" ref="DS329:DS392" si="465">+DE329*CQ329</f>
        <v>0</v>
      </c>
      <c r="DT329" s="372">
        <f t="shared" ref="DT329:DT392" si="466">+DF329*CR329</f>
        <v>0</v>
      </c>
      <c r="DU329" s="371">
        <f t="shared" ref="DU329:DU392" si="467">+DG329*CS329</f>
        <v>0</v>
      </c>
      <c r="DV329" s="372">
        <f t="shared" ref="DV329:DV392" si="468">+DH329*CT329</f>
        <v>0</v>
      </c>
      <c r="DW329" s="371">
        <f t="shared" ref="DW329:DW392" si="469">+DI329*CU329</f>
        <v>0</v>
      </c>
      <c r="DX329" s="372">
        <f t="shared" ref="DX329:DX392" si="470">+DJ329*CV329</f>
        <v>324018</v>
      </c>
      <c r="DY329" s="371">
        <f t="shared" ref="DY329:DY392" si="471">+DK329*CW329</f>
        <v>338390.25000000006</v>
      </c>
      <c r="DZ329" s="372">
        <f t="shared" ref="DZ329:DZ392" si="472">+DL329*CX329</f>
        <v>324018</v>
      </c>
      <c r="EA329" s="371">
        <f t="shared" ref="EA329:EA392" si="473">+DM329*CY329</f>
        <v>338390.25000000006</v>
      </c>
    </row>
    <row r="330" spans="1:131">
      <c r="A330" s="592" t="s">
        <v>39</v>
      </c>
      <c r="B330" s="597" t="s">
        <v>755</v>
      </c>
      <c r="C330" s="601"/>
      <c r="D330" s="596">
        <v>221591</v>
      </c>
      <c r="E330" s="425">
        <v>13</v>
      </c>
      <c r="F330" s="419"/>
      <c r="G330" s="420"/>
      <c r="H330" s="419"/>
      <c r="I330" s="420"/>
      <c r="J330" s="419"/>
      <c r="K330" s="420"/>
      <c r="L330" s="419"/>
      <c r="M330" s="420"/>
      <c r="N330" s="419"/>
      <c r="O330" s="420"/>
      <c r="P330" s="419"/>
      <c r="Q330" s="420"/>
      <c r="R330" s="419"/>
      <c r="S330" s="420"/>
      <c r="T330" s="419"/>
      <c r="U330" s="420"/>
      <c r="V330" s="419"/>
      <c r="W330" s="420"/>
      <c r="X330" s="419"/>
      <c r="Y330" s="420"/>
      <c r="Z330" s="419"/>
      <c r="AA330" s="420"/>
      <c r="AB330" s="419"/>
      <c r="AC330" s="420"/>
      <c r="AD330" s="419"/>
      <c r="AE330" s="420"/>
      <c r="AF330" s="419"/>
      <c r="AG330" s="420"/>
      <c r="AH330" s="419"/>
      <c r="AI330" s="420"/>
      <c r="AJ330" s="419"/>
      <c r="AK330" s="420"/>
      <c r="AL330" s="419"/>
      <c r="AM330" s="420"/>
      <c r="AN330" s="419"/>
      <c r="AO330" s="420"/>
      <c r="AP330" s="419"/>
      <c r="AQ330" s="420"/>
      <c r="AR330" s="419"/>
      <c r="AS330" s="420"/>
      <c r="AT330" s="419"/>
      <c r="AU330" s="420"/>
      <c r="AV330" s="419"/>
      <c r="AW330" s="420"/>
      <c r="AX330" s="419"/>
      <c r="AY330" s="420"/>
      <c r="AZ330" s="419">
        <v>17</v>
      </c>
      <c r="BA330" s="421">
        <v>19</v>
      </c>
      <c r="BB330" s="422"/>
      <c r="BC330" s="420"/>
      <c r="BD330" s="419"/>
      <c r="BE330" s="420"/>
      <c r="BF330" s="419"/>
      <c r="BG330" s="420"/>
      <c r="BH330" s="419"/>
      <c r="BI330" s="420"/>
      <c r="BJ330" s="419"/>
      <c r="BK330" s="420"/>
      <c r="BL330" s="419">
        <v>806117</v>
      </c>
      <c r="BM330" s="423">
        <v>914726</v>
      </c>
      <c r="BN330" s="370">
        <f t="shared" si="408"/>
        <v>0</v>
      </c>
      <c r="BO330" s="371">
        <f t="shared" si="409"/>
        <v>0</v>
      </c>
      <c r="BP330" s="372">
        <f t="shared" si="410"/>
        <v>0</v>
      </c>
      <c r="BQ330" s="371">
        <f t="shared" si="411"/>
        <v>0</v>
      </c>
      <c r="BR330" s="372">
        <f t="shared" si="412"/>
        <v>0</v>
      </c>
      <c r="BS330" s="371">
        <f t="shared" si="413"/>
        <v>0</v>
      </c>
      <c r="BT330" s="372">
        <f t="shared" si="414"/>
        <v>0</v>
      </c>
      <c r="BU330" s="371">
        <f t="shared" si="415"/>
        <v>0</v>
      </c>
      <c r="BV330" s="372">
        <f t="shared" si="416"/>
        <v>0</v>
      </c>
      <c r="BW330" s="371">
        <f t="shared" si="417"/>
        <v>0</v>
      </c>
      <c r="BX330" s="372">
        <f t="shared" si="418"/>
        <v>204</v>
      </c>
      <c r="BY330" s="371">
        <f t="shared" si="419"/>
        <v>228</v>
      </c>
      <c r="BZ330" s="370">
        <f t="shared" si="420"/>
        <v>0</v>
      </c>
      <c r="CA330" s="371">
        <f t="shared" si="421"/>
        <v>0</v>
      </c>
      <c r="CB330" s="372">
        <f t="shared" si="422"/>
        <v>0</v>
      </c>
      <c r="CC330" s="371">
        <f t="shared" si="423"/>
        <v>0</v>
      </c>
      <c r="CD330" s="372">
        <f t="shared" si="424"/>
        <v>0</v>
      </c>
      <c r="CE330" s="371">
        <f t="shared" si="425"/>
        <v>0</v>
      </c>
      <c r="CF330" s="372">
        <f t="shared" si="426"/>
        <v>0</v>
      </c>
      <c r="CG330" s="371">
        <f t="shared" si="427"/>
        <v>0</v>
      </c>
      <c r="CH330" s="372">
        <f t="shared" si="428"/>
        <v>0</v>
      </c>
      <c r="CI330" s="371">
        <f t="shared" si="429"/>
        <v>0</v>
      </c>
      <c r="CJ330" s="372">
        <f t="shared" si="430"/>
        <v>3951.5539215686276</v>
      </c>
      <c r="CK330" s="371">
        <f t="shared" si="431"/>
        <v>4011.9561403508774</v>
      </c>
      <c r="CL330" s="370">
        <f t="shared" si="432"/>
        <v>0</v>
      </c>
      <c r="CM330" s="371">
        <f t="shared" si="433"/>
        <v>0</v>
      </c>
      <c r="CN330" s="372">
        <f t="shared" si="434"/>
        <v>0</v>
      </c>
      <c r="CO330" s="371">
        <f t="shared" si="435"/>
        <v>0</v>
      </c>
      <c r="CP330" s="372">
        <f t="shared" si="436"/>
        <v>0</v>
      </c>
      <c r="CQ330" s="371">
        <f t="shared" si="437"/>
        <v>0</v>
      </c>
      <c r="CR330" s="372">
        <f t="shared" si="438"/>
        <v>0</v>
      </c>
      <c r="CS330" s="371">
        <f t="shared" si="439"/>
        <v>0</v>
      </c>
      <c r="CT330" s="372">
        <f t="shared" si="440"/>
        <v>0</v>
      </c>
      <c r="CU330" s="371">
        <f t="shared" si="441"/>
        <v>0</v>
      </c>
      <c r="CV330" s="372">
        <f t="shared" si="442"/>
        <v>35563.98529411765</v>
      </c>
      <c r="CW330" s="371">
        <f t="shared" si="443"/>
        <v>36107.605263157893</v>
      </c>
      <c r="CX330" s="372">
        <f t="shared" si="444"/>
        <v>35563.98529411765</v>
      </c>
      <c r="CY330" s="371">
        <f t="shared" si="445"/>
        <v>36107.605263157893</v>
      </c>
      <c r="CZ330" s="370">
        <f t="shared" si="446"/>
        <v>0</v>
      </c>
      <c r="DA330" s="371">
        <f t="shared" si="447"/>
        <v>0</v>
      </c>
      <c r="DB330" s="372">
        <f t="shared" si="448"/>
        <v>0</v>
      </c>
      <c r="DC330" s="371">
        <f t="shared" si="449"/>
        <v>0</v>
      </c>
      <c r="DD330" s="372">
        <f t="shared" si="450"/>
        <v>0</v>
      </c>
      <c r="DE330" s="371">
        <f t="shared" si="451"/>
        <v>0</v>
      </c>
      <c r="DF330" s="372">
        <f t="shared" si="452"/>
        <v>0</v>
      </c>
      <c r="DG330" s="371">
        <f t="shared" si="453"/>
        <v>0</v>
      </c>
      <c r="DH330" s="372">
        <f t="shared" si="454"/>
        <v>0</v>
      </c>
      <c r="DI330" s="371">
        <f t="shared" si="455"/>
        <v>0</v>
      </c>
      <c r="DJ330" s="372">
        <f t="shared" si="456"/>
        <v>17</v>
      </c>
      <c r="DK330" s="371">
        <f t="shared" si="457"/>
        <v>19</v>
      </c>
      <c r="DL330" s="372">
        <f t="shared" si="458"/>
        <v>17</v>
      </c>
      <c r="DM330" s="371">
        <f t="shared" si="459"/>
        <v>19</v>
      </c>
      <c r="DN330" s="370">
        <f t="shared" si="460"/>
        <v>0</v>
      </c>
      <c r="DO330" s="371">
        <f t="shared" si="461"/>
        <v>0</v>
      </c>
      <c r="DP330" s="372">
        <f t="shared" si="462"/>
        <v>0</v>
      </c>
      <c r="DQ330" s="371">
        <f t="shared" si="463"/>
        <v>0</v>
      </c>
      <c r="DR330" s="372">
        <f t="shared" si="464"/>
        <v>0</v>
      </c>
      <c r="DS330" s="371">
        <f t="shared" si="465"/>
        <v>0</v>
      </c>
      <c r="DT330" s="372">
        <f t="shared" si="466"/>
        <v>0</v>
      </c>
      <c r="DU330" s="371">
        <f t="shared" si="467"/>
        <v>0</v>
      </c>
      <c r="DV330" s="372">
        <f t="shared" si="468"/>
        <v>0</v>
      </c>
      <c r="DW330" s="371">
        <f t="shared" si="469"/>
        <v>0</v>
      </c>
      <c r="DX330" s="372">
        <f t="shared" si="470"/>
        <v>604587.75</v>
      </c>
      <c r="DY330" s="371">
        <f t="shared" si="471"/>
        <v>686044.5</v>
      </c>
      <c r="DZ330" s="372">
        <f t="shared" si="472"/>
        <v>604587.75</v>
      </c>
      <c r="EA330" s="371">
        <f t="shared" si="473"/>
        <v>686044.5</v>
      </c>
    </row>
    <row r="331" spans="1:131">
      <c r="A331" s="592" t="s">
        <v>39</v>
      </c>
      <c r="B331" s="597" t="s">
        <v>756</v>
      </c>
      <c r="C331" s="601"/>
      <c r="D331" s="596">
        <v>221430</v>
      </c>
      <c r="E331" s="425">
        <v>13</v>
      </c>
      <c r="F331" s="419"/>
      <c r="G331" s="420"/>
      <c r="H331" s="419"/>
      <c r="I331" s="420"/>
      <c r="J331" s="419"/>
      <c r="K331" s="420"/>
      <c r="L331" s="419"/>
      <c r="M331" s="420"/>
      <c r="N331" s="419"/>
      <c r="O331" s="420"/>
      <c r="P331" s="419"/>
      <c r="Q331" s="420"/>
      <c r="R331" s="419"/>
      <c r="S331" s="420"/>
      <c r="T331" s="419"/>
      <c r="U331" s="420"/>
      <c r="V331" s="419"/>
      <c r="W331" s="420"/>
      <c r="X331" s="419"/>
      <c r="Y331" s="420"/>
      <c r="Z331" s="419"/>
      <c r="AA331" s="420"/>
      <c r="AB331" s="419"/>
      <c r="AC331" s="420"/>
      <c r="AD331" s="419"/>
      <c r="AE331" s="420"/>
      <c r="AF331" s="419"/>
      <c r="AG331" s="420"/>
      <c r="AH331" s="419"/>
      <c r="AI331" s="420"/>
      <c r="AJ331" s="419"/>
      <c r="AK331" s="420"/>
      <c r="AL331" s="419"/>
      <c r="AM331" s="420"/>
      <c r="AN331" s="419"/>
      <c r="AO331" s="420"/>
      <c r="AP331" s="419"/>
      <c r="AQ331" s="420"/>
      <c r="AR331" s="419"/>
      <c r="AS331" s="420"/>
      <c r="AT331" s="419"/>
      <c r="AU331" s="420"/>
      <c r="AV331" s="419"/>
      <c r="AW331" s="420"/>
      <c r="AX331" s="419"/>
      <c r="AY331" s="420"/>
      <c r="AZ331" s="419">
        <v>11</v>
      </c>
      <c r="BA331" s="421">
        <v>11</v>
      </c>
      <c r="BB331" s="422"/>
      <c r="BC331" s="420"/>
      <c r="BD331" s="419"/>
      <c r="BE331" s="420"/>
      <c r="BF331" s="419"/>
      <c r="BG331" s="420"/>
      <c r="BH331" s="419"/>
      <c r="BI331" s="420"/>
      <c r="BJ331" s="419"/>
      <c r="BK331" s="420"/>
      <c r="BL331" s="419">
        <v>552693</v>
      </c>
      <c r="BM331" s="423">
        <v>573861</v>
      </c>
      <c r="BN331" s="370">
        <f t="shared" si="408"/>
        <v>0</v>
      </c>
      <c r="BO331" s="371">
        <f t="shared" si="409"/>
        <v>0</v>
      </c>
      <c r="BP331" s="372">
        <f t="shared" si="410"/>
        <v>0</v>
      </c>
      <c r="BQ331" s="371">
        <f t="shared" si="411"/>
        <v>0</v>
      </c>
      <c r="BR331" s="372">
        <f t="shared" si="412"/>
        <v>0</v>
      </c>
      <c r="BS331" s="371">
        <f t="shared" si="413"/>
        <v>0</v>
      </c>
      <c r="BT331" s="372">
        <f t="shared" si="414"/>
        <v>0</v>
      </c>
      <c r="BU331" s="371">
        <f t="shared" si="415"/>
        <v>0</v>
      </c>
      <c r="BV331" s="372">
        <f t="shared" si="416"/>
        <v>0</v>
      </c>
      <c r="BW331" s="371">
        <f t="shared" si="417"/>
        <v>0</v>
      </c>
      <c r="BX331" s="372">
        <f t="shared" si="418"/>
        <v>132</v>
      </c>
      <c r="BY331" s="371">
        <f t="shared" si="419"/>
        <v>132</v>
      </c>
      <c r="BZ331" s="370">
        <f t="shared" si="420"/>
        <v>0</v>
      </c>
      <c r="CA331" s="371">
        <f t="shared" si="421"/>
        <v>0</v>
      </c>
      <c r="CB331" s="372">
        <f t="shared" si="422"/>
        <v>0</v>
      </c>
      <c r="CC331" s="371">
        <f t="shared" si="423"/>
        <v>0</v>
      </c>
      <c r="CD331" s="372">
        <f t="shared" si="424"/>
        <v>0</v>
      </c>
      <c r="CE331" s="371">
        <f t="shared" si="425"/>
        <v>0</v>
      </c>
      <c r="CF331" s="372">
        <f t="shared" si="426"/>
        <v>0</v>
      </c>
      <c r="CG331" s="371">
        <f t="shared" si="427"/>
        <v>0</v>
      </c>
      <c r="CH331" s="372">
        <f t="shared" si="428"/>
        <v>0</v>
      </c>
      <c r="CI331" s="371">
        <f t="shared" si="429"/>
        <v>0</v>
      </c>
      <c r="CJ331" s="372">
        <f t="shared" si="430"/>
        <v>4187.068181818182</v>
      </c>
      <c r="CK331" s="371">
        <f t="shared" si="431"/>
        <v>4347.431818181818</v>
      </c>
      <c r="CL331" s="370">
        <f t="shared" si="432"/>
        <v>0</v>
      </c>
      <c r="CM331" s="371">
        <f t="shared" si="433"/>
        <v>0</v>
      </c>
      <c r="CN331" s="372">
        <f t="shared" si="434"/>
        <v>0</v>
      </c>
      <c r="CO331" s="371">
        <f t="shared" si="435"/>
        <v>0</v>
      </c>
      <c r="CP331" s="372">
        <f t="shared" si="436"/>
        <v>0</v>
      </c>
      <c r="CQ331" s="371">
        <f t="shared" si="437"/>
        <v>0</v>
      </c>
      <c r="CR331" s="372">
        <f t="shared" si="438"/>
        <v>0</v>
      </c>
      <c r="CS331" s="371">
        <f t="shared" si="439"/>
        <v>0</v>
      </c>
      <c r="CT331" s="372">
        <f t="shared" si="440"/>
        <v>0</v>
      </c>
      <c r="CU331" s="371">
        <f t="shared" si="441"/>
        <v>0</v>
      </c>
      <c r="CV331" s="372">
        <f t="shared" si="442"/>
        <v>37683.61363636364</v>
      </c>
      <c r="CW331" s="371">
        <f t="shared" si="443"/>
        <v>39126.88636363636</v>
      </c>
      <c r="CX331" s="372">
        <f t="shared" si="444"/>
        <v>37683.61363636364</v>
      </c>
      <c r="CY331" s="371">
        <f t="shared" si="445"/>
        <v>39126.88636363636</v>
      </c>
      <c r="CZ331" s="370">
        <f t="shared" si="446"/>
        <v>0</v>
      </c>
      <c r="DA331" s="371">
        <f t="shared" si="447"/>
        <v>0</v>
      </c>
      <c r="DB331" s="372">
        <f t="shared" si="448"/>
        <v>0</v>
      </c>
      <c r="DC331" s="371">
        <f t="shared" si="449"/>
        <v>0</v>
      </c>
      <c r="DD331" s="372">
        <f t="shared" si="450"/>
        <v>0</v>
      </c>
      <c r="DE331" s="371">
        <f t="shared" si="451"/>
        <v>0</v>
      </c>
      <c r="DF331" s="372">
        <f t="shared" si="452"/>
        <v>0</v>
      </c>
      <c r="DG331" s="371">
        <f t="shared" si="453"/>
        <v>0</v>
      </c>
      <c r="DH331" s="372">
        <f t="shared" si="454"/>
        <v>0</v>
      </c>
      <c r="DI331" s="371">
        <f t="shared" si="455"/>
        <v>0</v>
      </c>
      <c r="DJ331" s="372">
        <f t="shared" si="456"/>
        <v>11</v>
      </c>
      <c r="DK331" s="371">
        <f t="shared" si="457"/>
        <v>11</v>
      </c>
      <c r="DL331" s="372">
        <f t="shared" si="458"/>
        <v>11</v>
      </c>
      <c r="DM331" s="371">
        <f t="shared" si="459"/>
        <v>11</v>
      </c>
      <c r="DN331" s="370">
        <f t="shared" si="460"/>
        <v>0</v>
      </c>
      <c r="DO331" s="371">
        <f t="shared" si="461"/>
        <v>0</v>
      </c>
      <c r="DP331" s="372">
        <f t="shared" si="462"/>
        <v>0</v>
      </c>
      <c r="DQ331" s="371">
        <f t="shared" si="463"/>
        <v>0</v>
      </c>
      <c r="DR331" s="372">
        <f t="shared" si="464"/>
        <v>0</v>
      </c>
      <c r="DS331" s="371">
        <f t="shared" si="465"/>
        <v>0</v>
      </c>
      <c r="DT331" s="372">
        <f t="shared" si="466"/>
        <v>0</v>
      </c>
      <c r="DU331" s="371">
        <f t="shared" si="467"/>
        <v>0</v>
      </c>
      <c r="DV331" s="372">
        <f t="shared" si="468"/>
        <v>0</v>
      </c>
      <c r="DW331" s="371">
        <f t="shared" si="469"/>
        <v>0</v>
      </c>
      <c r="DX331" s="372">
        <f t="shared" si="470"/>
        <v>414519.75000000006</v>
      </c>
      <c r="DY331" s="371">
        <f t="shared" si="471"/>
        <v>430395.74999999994</v>
      </c>
      <c r="DZ331" s="372">
        <f t="shared" si="472"/>
        <v>414519.75000000006</v>
      </c>
      <c r="EA331" s="371">
        <f t="shared" si="473"/>
        <v>430395.74999999994</v>
      </c>
    </row>
    <row r="332" spans="1:131">
      <c r="A332" s="592" t="s">
        <v>39</v>
      </c>
      <c r="B332" s="597" t="s">
        <v>757</v>
      </c>
      <c r="C332" s="601"/>
      <c r="D332" s="596">
        <v>219994</v>
      </c>
      <c r="E332" s="425">
        <v>13</v>
      </c>
      <c r="F332" s="419"/>
      <c r="G332" s="420"/>
      <c r="H332" s="419"/>
      <c r="I332" s="420"/>
      <c r="J332" s="419"/>
      <c r="K332" s="420"/>
      <c r="L332" s="419"/>
      <c r="M332" s="420"/>
      <c r="N332" s="419"/>
      <c r="O332" s="420"/>
      <c r="P332" s="419"/>
      <c r="Q332" s="420"/>
      <c r="R332" s="419"/>
      <c r="S332" s="420"/>
      <c r="T332" s="419"/>
      <c r="U332" s="420"/>
      <c r="V332" s="419"/>
      <c r="W332" s="420"/>
      <c r="X332" s="419"/>
      <c r="Y332" s="420"/>
      <c r="Z332" s="419"/>
      <c r="AA332" s="420"/>
      <c r="AB332" s="419"/>
      <c r="AC332" s="420"/>
      <c r="AD332" s="419"/>
      <c r="AE332" s="420"/>
      <c r="AF332" s="419"/>
      <c r="AG332" s="420"/>
      <c r="AH332" s="419"/>
      <c r="AI332" s="420"/>
      <c r="AJ332" s="419"/>
      <c r="AK332" s="420"/>
      <c r="AL332" s="419"/>
      <c r="AM332" s="420"/>
      <c r="AN332" s="419"/>
      <c r="AO332" s="420"/>
      <c r="AP332" s="419"/>
      <c r="AQ332" s="420"/>
      <c r="AR332" s="419"/>
      <c r="AS332" s="420"/>
      <c r="AT332" s="419"/>
      <c r="AU332" s="420"/>
      <c r="AV332" s="419"/>
      <c r="AW332" s="420"/>
      <c r="AX332" s="419"/>
      <c r="AY332" s="420"/>
      <c r="AZ332" s="419">
        <v>28</v>
      </c>
      <c r="BA332" s="421">
        <v>30</v>
      </c>
      <c r="BB332" s="422"/>
      <c r="BC332" s="420"/>
      <c r="BD332" s="419"/>
      <c r="BE332" s="420"/>
      <c r="BF332" s="419"/>
      <c r="BG332" s="420"/>
      <c r="BH332" s="419"/>
      <c r="BI332" s="420"/>
      <c r="BJ332" s="419"/>
      <c r="BK332" s="420"/>
      <c r="BL332" s="419">
        <v>1364925</v>
      </c>
      <c r="BM332" s="423">
        <v>1470005</v>
      </c>
      <c r="BN332" s="370">
        <f t="shared" si="408"/>
        <v>0</v>
      </c>
      <c r="BO332" s="371">
        <f t="shared" si="409"/>
        <v>0</v>
      </c>
      <c r="BP332" s="372">
        <f t="shared" si="410"/>
        <v>0</v>
      </c>
      <c r="BQ332" s="371">
        <f t="shared" si="411"/>
        <v>0</v>
      </c>
      <c r="BR332" s="372">
        <f t="shared" si="412"/>
        <v>0</v>
      </c>
      <c r="BS332" s="371">
        <f t="shared" si="413"/>
        <v>0</v>
      </c>
      <c r="BT332" s="372">
        <f t="shared" si="414"/>
        <v>0</v>
      </c>
      <c r="BU332" s="371">
        <f t="shared" si="415"/>
        <v>0</v>
      </c>
      <c r="BV332" s="372">
        <f t="shared" si="416"/>
        <v>0</v>
      </c>
      <c r="BW332" s="371">
        <f t="shared" si="417"/>
        <v>0</v>
      </c>
      <c r="BX332" s="372">
        <f t="shared" si="418"/>
        <v>336</v>
      </c>
      <c r="BY332" s="371">
        <f t="shared" si="419"/>
        <v>360</v>
      </c>
      <c r="BZ332" s="370">
        <f t="shared" si="420"/>
        <v>0</v>
      </c>
      <c r="CA332" s="371">
        <f t="shared" si="421"/>
        <v>0</v>
      </c>
      <c r="CB332" s="372">
        <f t="shared" si="422"/>
        <v>0</v>
      </c>
      <c r="CC332" s="371">
        <f t="shared" si="423"/>
        <v>0</v>
      </c>
      <c r="CD332" s="372">
        <f t="shared" si="424"/>
        <v>0</v>
      </c>
      <c r="CE332" s="371">
        <f t="shared" si="425"/>
        <v>0</v>
      </c>
      <c r="CF332" s="372">
        <f t="shared" si="426"/>
        <v>0</v>
      </c>
      <c r="CG332" s="371">
        <f t="shared" si="427"/>
        <v>0</v>
      </c>
      <c r="CH332" s="372">
        <f t="shared" si="428"/>
        <v>0</v>
      </c>
      <c r="CI332" s="371">
        <f t="shared" si="429"/>
        <v>0</v>
      </c>
      <c r="CJ332" s="372">
        <f t="shared" si="430"/>
        <v>4062.2767857142858</v>
      </c>
      <c r="CK332" s="371">
        <f t="shared" si="431"/>
        <v>4083.3472222222222</v>
      </c>
      <c r="CL332" s="370">
        <f t="shared" si="432"/>
        <v>0</v>
      </c>
      <c r="CM332" s="371">
        <f t="shared" si="433"/>
        <v>0</v>
      </c>
      <c r="CN332" s="372">
        <f t="shared" si="434"/>
        <v>0</v>
      </c>
      <c r="CO332" s="371">
        <f t="shared" si="435"/>
        <v>0</v>
      </c>
      <c r="CP332" s="372">
        <f t="shared" si="436"/>
        <v>0</v>
      </c>
      <c r="CQ332" s="371">
        <f t="shared" si="437"/>
        <v>0</v>
      </c>
      <c r="CR332" s="372">
        <f t="shared" si="438"/>
        <v>0</v>
      </c>
      <c r="CS332" s="371">
        <f t="shared" si="439"/>
        <v>0</v>
      </c>
      <c r="CT332" s="372">
        <f t="shared" si="440"/>
        <v>0</v>
      </c>
      <c r="CU332" s="371">
        <f t="shared" si="441"/>
        <v>0</v>
      </c>
      <c r="CV332" s="372">
        <f t="shared" si="442"/>
        <v>36560.491071428572</v>
      </c>
      <c r="CW332" s="371">
        <f t="shared" si="443"/>
        <v>36750.125</v>
      </c>
      <c r="CX332" s="372">
        <f t="shared" si="444"/>
        <v>36560.491071428572</v>
      </c>
      <c r="CY332" s="371">
        <f t="shared" si="445"/>
        <v>36750.125</v>
      </c>
      <c r="CZ332" s="370">
        <f t="shared" si="446"/>
        <v>0</v>
      </c>
      <c r="DA332" s="371">
        <f t="shared" si="447"/>
        <v>0</v>
      </c>
      <c r="DB332" s="372">
        <f t="shared" si="448"/>
        <v>0</v>
      </c>
      <c r="DC332" s="371">
        <f t="shared" si="449"/>
        <v>0</v>
      </c>
      <c r="DD332" s="372">
        <f t="shared" si="450"/>
        <v>0</v>
      </c>
      <c r="DE332" s="371">
        <f t="shared" si="451"/>
        <v>0</v>
      </c>
      <c r="DF332" s="372">
        <f t="shared" si="452"/>
        <v>0</v>
      </c>
      <c r="DG332" s="371">
        <f t="shared" si="453"/>
        <v>0</v>
      </c>
      <c r="DH332" s="372">
        <f t="shared" si="454"/>
        <v>0</v>
      </c>
      <c r="DI332" s="371">
        <f t="shared" si="455"/>
        <v>0</v>
      </c>
      <c r="DJ332" s="372">
        <f t="shared" si="456"/>
        <v>28</v>
      </c>
      <c r="DK332" s="371">
        <f t="shared" si="457"/>
        <v>30</v>
      </c>
      <c r="DL332" s="372">
        <f t="shared" si="458"/>
        <v>28</v>
      </c>
      <c r="DM332" s="371">
        <f t="shared" si="459"/>
        <v>30</v>
      </c>
      <c r="DN332" s="370">
        <f t="shared" si="460"/>
        <v>0</v>
      </c>
      <c r="DO332" s="371">
        <f t="shared" si="461"/>
        <v>0</v>
      </c>
      <c r="DP332" s="372">
        <f t="shared" si="462"/>
        <v>0</v>
      </c>
      <c r="DQ332" s="371">
        <f t="shared" si="463"/>
        <v>0</v>
      </c>
      <c r="DR332" s="372">
        <f t="shared" si="464"/>
        <v>0</v>
      </c>
      <c r="DS332" s="371">
        <f t="shared" si="465"/>
        <v>0</v>
      </c>
      <c r="DT332" s="372">
        <f t="shared" si="466"/>
        <v>0</v>
      </c>
      <c r="DU332" s="371">
        <f t="shared" si="467"/>
        <v>0</v>
      </c>
      <c r="DV332" s="372">
        <f t="shared" si="468"/>
        <v>0</v>
      </c>
      <c r="DW332" s="371">
        <f t="shared" si="469"/>
        <v>0</v>
      </c>
      <c r="DX332" s="372">
        <f t="shared" si="470"/>
        <v>1023693.75</v>
      </c>
      <c r="DY332" s="371">
        <f t="shared" si="471"/>
        <v>1102503.75</v>
      </c>
      <c r="DZ332" s="372">
        <f t="shared" si="472"/>
        <v>1023693.75</v>
      </c>
      <c r="EA332" s="371">
        <f t="shared" si="473"/>
        <v>1102503.75</v>
      </c>
    </row>
    <row r="333" spans="1:131">
      <c r="A333" s="592" t="s">
        <v>39</v>
      </c>
      <c r="B333" s="597" t="s">
        <v>758</v>
      </c>
      <c r="C333" s="601"/>
      <c r="D333" s="596">
        <v>220127</v>
      </c>
      <c r="E333" s="425">
        <v>13</v>
      </c>
      <c r="F333" s="419"/>
      <c r="G333" s="420"/>
      <c r="H333" s="419"/>
      <c r="I333" s="420"/>
      <c r="J333" s="419"/>
      <c r="K333" s="420"/>
      <c r="L333" s="419"/>
      <c r="M333" s="420"/>
      <c r="N333" s="419"/>
      <c r="O333" s="420"/>
      <c r="P333" s="419"/>
      <c r="Q333" s="420"/>
      <c r="R333" s="419"/>
      <c r="S333" s="420"/>
      <c r="T333" s="419"/>
      <c r="U333" s="420"/>
      <c r="V333" s="419"/>
      <c r="W333" s="420"/>
      <c r="X333" s="419"/>
      <c r="Y333" s="420"/>
      <c r="Z333" s="419"/>
      <c r="AA333" s="420"/>
      <c r="AB333" s="419"/>
      <c r="AC333" s="420"/>
      <c r="AD333" s="419"/>
      <c r="AE333" s="420"/>
      <c r="AF333" s="419"/>
      <c r="AG333" s="420"/>
      <c r="AH333" s="419"/>
      <c r="AI333" s="420"/>
      <c r="AJ333" s="419"/>
      <c r="AK333" s="420"/>
      <c r="AL333" s="419"/>
      <c r="AM333" s="420"/>
      <c r="AN333" s="419"/>
      <c r="AO333" s="420"/>
      <c r="AP333" s="419"/>
      <c r="AQ333" s="420"/>
      <c r="AR333" s="419"/>
      <c r="AS333" s="420"/>
      <c r="AT333" s="419"/>
      <c r="AU333" s="420"/>
      <c r="AV333" s="419"/>
      <c r="AW333" s="420"/>
      <c r="AX333" s="419"/>
      <c r="AY333" s="420"/>
      <c r="AZ333" s="419">
        <v>19</v>
      </c>
      <c r="BA333" s="421">
        <v>19</v>
      </c>
      <c r="BB333" s="422"/>
      <c r="BC333" s="420"/>
      <c r="BD333" s="419"/>
      <c r="BE333" s="420"/>
      <c r="BF333" s="419"/>
      <c r="BG333" s="420"/>
      <c r="BH333" s="419"/>
      <c r="BI333" s="420"/>
      <c r="BJ333" s="419"/>
      <c r="BK333" s="420"/>
      <c r="BL333" s="419">
        <v>922237</v>
      </c>
      <c r="BM333" s="423">
        <v>940787</v>
      </c>
      <c r="BN333" s="370">
        <f t="shared" si="408"/>
        <v>0</v>
      </c>
      <c r="BO333" s="371">
        <f t="shared" si="409"/>
        <v>0</v>
      </c>
      <c r="BP333" s="372">
        <f t="shared" si="410"/>
        <v>0</v>
      </c>
      <c r="BQ333" s="371">
        <f t="shared" si="411"/>
        <v>0</v>
      </c>
      <c r="BR333" s="372">
        <f t="shared" si="412"/>
        <v>0</v>
      </c>
      <c r="BS333" s="371">
        <f t="shared" si="413"/>
        <v>0</v>
      </c>
      <c r="BT333" s="372">
        <f t="shared" si="414"/>
        <v>0</v>
      </c>
      <c r="BU333" s="371">
        <f t="shared" si="415"/>
        <v>0</v>
      </c>
      <c r="BV333" s="372">
        <f t="shared" si="416"/>
        <v>0</v>
      </c>
      <c r="BW333" s="371">
        <f t="shared" si="417"/>
        <v>0</v>
      </c>
      <c r="BX333" s="372">
        <f t="shared" si="418"/>
        <v>228</v>
      </c>
      <c r="BY333" s="371">
        <f t="shared" si="419"/>
        <v>228</v>
      </c>
      <c r="BZ333" s="370">
        <f t="shared" si="420"/>
        <v>0</v>
      </c>
      <c r="CA333" s="371">
        <f t="shared" si="421"/>
        <v>0</v>
      </c>
      <c r="CB333" s="372">
        <f t="shared" si="422"/>
        <v>0</v>
      </c>
      <c r="CC333" s="371">
        <f t="shared" si="423"/>
        <v>0</v>
      </c>
      <c r="CD333" s="372">
        <f t="shared" si="424"/>
        <v>0</v>
      </c>
      <c r="CE333" s="371">
        <f t="shared" si="425"/>
        <v>0</v>
      </c>
      <c r="CF333" s="372">
        <f t="shared" si="426"/>
        <v>0</v>
      </c>
      <c r="CG333" s="371">
        <f t="shared" si="427"/>
        <v>0</v>
      </c>
      <c r="CH333" s="372">
        <f t="shared" si="428"/>
        <v>0</v>
      </c>
      <c r="CI333" s="371">
        <f t="shared" si="429"/>
        <v>0</v>
      </c>
      <c r="CJ333" s="372">
        <f t="shared" si="430"/>
        <v>4044.8991228070176</v>
      </c>
      <c r="CK333" s="371">
        <f t="shared" si="431"/>
        <v>4126.2587719298244</v>
      </c>
      <c r="CL333" s="370">
        <f t="shared" si="432"/>
        <v>0</v>
      </c>
      <c r="CM333" s="371">
        <f t="shared" si="433"/>
        <v>0</v>
      </c>
      <c r="CN333" s="372">
        <f t="shared" si="434"/>
        <v>0</v>
      </c>
      <c r="CO333" s="371">
        <f t="shared" si="435"/>
        <v>0</v>
      </c>
      <c r="CP333" s="372">
        <f t="shared" si="436"/>
        <v>0</v>
      </c>
      <c r="CQ333" s="371">
        <f t="shared" si="437"/>
        <v>0</v>
      </c>
      <c r="CR333" s="372">
        <f t="shared" si="438"/>
        <v>0</v>
      </c>
      <c r="CS333" s="371">
        <f t="shared" si="439"/>
        <v>0</v>
      </c>
      <c r="CT333" s="372">
        <f t="shared" si="440"/>
        <v>0</v>
      </c>
      <c r="CU333" s="371">
        <f t="shared" si="441"/>
        <v>0</v>
      </c>
      <c r="CV333" s="372">
        <f t="shared" si="442"/>
        <v>36404.09210526316</v>
      </c>
      <c r="CW333" s="371">
        <f t="shared" si="443"/>
        <v>37136.32894736842</v>
      </c>
      <c r="CX333" s="372">
        <f t="shared" si="444"/>
        <v>36404.09210526316</v>
      </c>
      <c r="CY333" s="371">
        <f t="shared" si="445"/>
        <v>37136.32894736842</v>
      </c>
      <c r="CZ333" s="370">
        <f t="shared" si="446"/>
        <v>0</v>
      </c>
      <c r="DA333" s="371">
        <f t="shared" si="447"/>
        <v>0</v>
      </c>
      <c r="DB333" s="372">
        <f t="shared" si="448"/>
        <v>0</v>
      </c>
      <c r="DC333" s="371">
        <f t="shared" si="449"/>
        <v>0</v>
      </c>
      <c r="DD333" s="372">
        <f t="shared" si="450"/>
        <v>0</v>
      </c>
      <c r="DE333" s="371">
        <f t="shared" si="451"/>
        <v>0</v>
      </c>
      <c r="DF333" s="372">
        <f t="shared" si="452"/>
        <v>0</v>
      </c>
      <c r="DG333" s="371">
        <f t="shared" si="453"/>
        <v>0</v>
      </c>
      <c r="DH333" s="372">
        <f t="shared" si="454"/>
        <v>0</v>
      </c>
      <c r="DI333" s="371">
        <f t="shared" si="455"/>
        <v>0</v>
      </c>
      <c r="DJ333" s="372">
        <f t="shared" si="456"/>
        <v>19</v>
      </c>
      <c r="DK333" s="371">
        <f t="shared" si="457"/>
        <v>19</v>
      </c>
      <c r="DL333" s="372">
        <f t="shared" si="458"/>
        <v>19</v>
      </c>
      <c r="DM333" s="371">
        <f t="shared" si="459"/>
        <v>19</v>
      </c>
      <c r="DN333" s="370">
        <f t="shared" si="460"/>
        <v>0</v>
      </c>
      <c r="DO333" s="371">
        <f t="shared" si="461"/>
        <v>0</v>
      </c>
      <c r="DP333" s="372">
        <f t="shared" si="462"/>
        <v>0</v>
      </c>
      <c r="DQ333" s="371">
        <f t="shared" si="463"/>
        <v>0</v>
      </c>
      <c r="DR333" s="372">
        <f t="shared" si="464"/>
        <v>0</v>
      </c>
      <c r="DS333" s="371">
        <f t="shared" si="465"/>
        <v>0</v>
      </c>
      <c r="DT333" s="372">
        <f t="shared" si="466"/>
        <v>0</v>
      </c>
      <c r="DU333" s="371">
        <f t="shared" si="467"/>
        <v>0</v>
      </c>
      <c r="DV333" s="372">
        <f t="shared" si="468"/>
        <v>0</v>
      </c>
      <c r="DW333" s="371">
        <f t="shared" si="469"/>
        <v>0</v>
      </c>
      <c r="DX333" s="372">
        <f t="shared" si="470"/>
        <v>691677.75</v>
      </c>
      <c r="DY333" s="371">
        <f t="shared" si="471"/>
        <v>705590.25</v>
      </c>
      <c r="DZ333" s="372">
        <f t="shared" si="472"/>
        <v>691677.75</v>
      </c>
      <c r="EA333" s="371">
        <f t="shared" si="473"/>
        <v>705590.25</v>
      </c>
    </row>
    <row r="334" spans="1:131">
      <c r="A334" s="592" t="s">
        <v>39</v>
      </c>
      <c r="B334" s="597" t="s">
        <v>759</v>
      </c>
      <c r="C334" s="601"/>
      <c r="D334" s="596">
        <v>220251</v>
      </c>
      <c r="E334" s="425">
        <v>13</v>
      </c>
      <c r="F334" s="419"/>
      <c r="G334" s="420"/>
      <c r="H334" s="419"/>
      <c r="I334" s="420"/>
      <c r="J334" s="419"/>
      <c r="K334" s="420"/>
      <c r="L334" s="419"/>
      <c r="M334" s="420"/>
      <c r="N334" s="419"/>
      <c r="O334" s="420"/>
      <c r="P334" s="419"/>
      <c r="Q334" s="420"/>
      <c r="R334" s="419"/>
      <c r="S334" s="420"/>
      <c r="T334" s="419"/>
      <c r="U334" s="420"/>
      <c r="V334" s="419"/>
      <c r="W334" s="420"/>
      <c r="X334" s="419"/>
      <c r="Y334" s="420"/>
      <c r="Z334" s="419"/>
      <c r="AA334" s="420"/>
      <c r="AB334" s="419"/>
      <c r="AC334" s="420"/>
      <c r="AD334" s="419"/>
      <c r="AE334" s="420"/>
      <c r="AF334" s="419"/>
      <c r="AG334" s="420"/>
      <c r="AH334" s="419"/>
      <c r="AI334" s="420"/>
      <c r="AJ334" s="419"/>
      <c r="AK334" s="420"/>
      <c r="AL334" s="419"/>
      <c r="AM334" s="420"/>
      <c r="AN334" s="419"/>
      <c r="AO334" s="420"/>
      <c r="AP334" s="419"/>
      <c r="AQ334" s="420"/>
      <c r="AR334" s="419"/>
      <c r="AS334" s="420"/>
      <c r="AT334" s="419"/>
      <c r="AU334" s="420"/>
      <c r="AV334" s="419"/>
      <c r="AW334" s="420"/>
      <c r="AX334" s="419"/>
      <c r="AY334" s="420"/>
      <c r="AZ334" s="419">
        <v>12</v>
      </c>
      <c r="BA334" s="421">
        <v>13</v>
      </c>
      <c r="BB334" s="422"/>
      <c r="BC334" s="420"/>
      <c r="BD334" s="419"/>
      <c r="BE334" s="420"/>
      <c r="BF334" s="419"/>
      <c r="BG334" s="420"/>
      <c r="BH334" s="419"/>
      <c r="BI334" s="420"/>
      <c r="BJ334" s="419"/>
      <c r="BK334" s="420"/>
      <c r="BL334" s="419">
        <v>564329</v>
      </c>
      <c r="BM334" s="423">
        <v>612737</v>
      </c>
      <c r="BN334" s="370">
        <f t="shared" si="408"/>
        <v>0</v>
      </c>
      <c r="BO334" s="371">
        <f t="shared" si="409"/>
        <v>0</v>
      </c>
      <c r="BP334" s="372">
        <f t="shared" si="410"/>
        <v>0</v>
      </c>
      <c r="BQ334" s="371">
        <f t="shared" si="411"/>
        <v>0</v>
      </c>
      <c r="BR334" s="372">
        <f t="shared" si="412"/>
        <v>0</v>
      </c>
      <c r="BS334" s="371">
        <f t="shared" si="413"/>
        <v>0</v>
      </c>
      <c r="BT334" s="372">
        <f t="shared" si="414"/>
        <v>0</v>
      </c>
      <c r="BU334" s="371">
        <f t="shared" si="415"/>
        <v>0</v>
      </c>
      <c r="BV334" s="372">
        <f t="shared" si="416"/>
        <v>0</v>
      </c>
      <c r="BW334" s="371">
        <f t="shared" si="417"/>
        <v>0</v>
      </c>
      <c r="BX334" s="372">
        <f t="shared" si="418"/>
        <v>144</v>
      </c>
      <c r="BY334" s="371">
        <f t="shared" si="419"/>
        <v>156</v>
      </c>
      <c r="BZ334" s="370">
        <f t="shared" si="420"/>
        <v>0</v>
      </c>
      <c r="CA334" s="371">
        <f t="shared" si="421"/>
        <v>0</v>
      </c>
      <c r="CB334" s="372">
        <f t="shared" si="422"/>
        <v>0</v>
      </c>
      <c r="CC334" s="371">
        <f t="shared" si="423"/>
        <v>0</v>
      </c>
      <c r="CD334" s="372">
        <f t="shared" si="424"/>
        <v>0</v>
      </c>
      <c r="CE334" s="371">
        <f t="shared" si="425"/>
        <v>0</v>
      </c>
      <c r="CF334" s="372">
        <f t="shared" si="426"/>
        <v>0</v>
      </c>
      <c r="CG334" s="371">
        <f t="shared" si="427"/>
        <v>0</v>
      </c>
      <c r="CH334" s="372">
        <f t="shared" si="428"/>
        <v>0</v>
      </c>
      <c r="CI334" s="371">
        <f t="shared" si="429"/>
        <v>0</v>
      </c>
      <c r="CJ334" s="372">
        <f t="shared" si="430"/>
        <v>3918.9513888888887</v>
      </c>
      <c r="CK334" s="371">
        <f t="shared" si="431"/>
        <v>3927.8012820512822</v>
      </c>
      <c r="CL334" s="370">
        <f t="shared" si="432"/>
        <v>0</v>
      </c>
      <c r="CM334" s="371">
        <f t="shared" si="433"/>
        <v>0</v>
      </c>
      <c r="CN334" s="372">
        <f t="shared" si="434"/>
        <v>0</v>
      </c>
      <c r="CO334" s="371">
        <f t="shared" si="435"/>
        <v>0</v>
      </c>
      <c r="CP334" s="372">
        <f t="shared" si="436"/>
        <v>0</v>
      </c>
      <c r="CQ334" s="371">
        <f t="shared" si="437"/>
        <v>0</v>
      </c>
      <c r="CR334" s="372">
        <f t="shared" si="438"/>
        <v>0</v>
      </c>
      <c r="CS334" s="371">
        <f t="shared" si="439"/>
        <v>0</v>
      </c>
      <c r="CT334" s="372">
        <f t="shared" si="440"/>
        <v>0</v>
      </c>
      <c r="CU334" s="371">
        <f t="shared" si="441"/>
        <v>0</v>
      </c>
      <c r="CV334" s="372">
        <f t="shared" si="442"/>
        <v>35270.5625</v>
      </c>
      <c r="CW334" s="371">
        <f t="shared" si="443"/>
        <v>35350.211538461539</v>
      </c>
      <c r="CX334" s="372">
        <f t="shared" si="444"/>
        <v>35270.5625</v>
      </c>
      <c r="CY334" s="371">
        <f t="shared" si="445"/>
        <v>35350.211538461539</v>
      </c>
      <c r="CZ334" s="370">
        <f t="shared" si="446"/>
        <v>0</v>
      </c>
      <c r="DA334" s="371">
        <f t="shared" si="447"/>
        <v>0</v>
      </c>
      <c r="DB334" s="372">
        <f t="shared" si="448"/>
        <v>0</v>
      </c>
      <c r="DC334" s="371">
        <f t="shared" si="449"/>
        <v>0</v>
      </c>
      <c r="DD334" s="372">
        <f t="shared" si="450"/>
        <v>0</v>
      </c>
      <c r="DE334" s="371">
        <f t="shared" si="451"/>
        <v>0</v>
      </c>
      <c r="DF334" s="372">
        <f t="shared" si="452"/>
        <v>0</v>
      </c>
      <c r="DG334" s="371">
        <f t="shared" si="453"/>
        <v>0</v>
      </c>
      <c r="DH334" s="372">
        <f t="shared" si="454"/>
        <v>0</v>
      </c>
      <c r="DI334" s="371">
        <f t="shared" si="455"/>
        <v>0</v>
      </c>
      <c r="DJ334" s="372">
        <f t="shared" si="456"/>
        <v>12</v>
      </c>
      <c r="DK334" s="371">
        <f t="shared" si="457"/>
        <v>13</v>
      </c>
      <c r="DL334" s="372">
        <f t="shared" si="458"/>
        <v>12</v>
      </c>
      <c r="DM334" s="371">
        <f t="shared" si="459"/>
        <v>13</v>
      </c>
      <c r="DN334" s="370">
        <f t="shared" si="460"/>
        <v>0</v>
      </c>
      <c r="DO334" s="371">
        <f t="shared" si="461"/>
        <v>0</v>
      </c>
      <c r="DP334" s="372">
        <f t="shared" si="462"/>
        <v>0</v>
      </c>
      <c r="DQ334" s="371">
        <f t="shared" si="463"/>
        <v>0</v>
      </c>
      <c r="DR334" s="372">
        <f t="shared" si="464"/>
        <v>0</v>
      </c>
      <c r="DS334" s="371">
        <f t="shared" si="465"/>
        <v>0</v>
      </c>
      <c r="DT334" s="372">
        <f t="shared" si="466"/>
        <v>0</v>
      </c>
      <c r="DU334" s="371">
        <f t="shared" si="467"/>
        <v>0</v>
      </c>
      <c r="DV334" s="372">
        <f t="shared" si="468"/>
        <v>0</v>
      </c>
      <c r="DW334" s="371">
        <f t="shared" si="469"/>
        <v>0</v>
      </c>
      <c r="DX334" s="372">
        <f t="shared" si="470"/>
        <v>423246.75</v>
      </c>
      <c r="DY334" s="371">
        <f t="shared" si="471"/>
        <v>459552.75</v>
      </c>
      <c r="DZ334" s="372">
        <f t="shared" si="472"/>
        <v>423246.75</v>
      </c>
      <c r="EA334" s="371">
        <f t="shared" si="473"/>
        <v>459552.75</v>
      </c>
    </row>
    <row r="335" spans="1:131">
      <c r="A335" s="592" t="s">
        <v>39</v>
      </c>
      <c r="B335" s="597" t="s">
        <v>760</v>
      </c>
      <c r="C335" s="601"/>
      <c r="D335" s="596">
        <v>220279</v>
      </c>
      <c r="E335" s="425">
        <v>13</v>
      </c>
      <c r="F335" s="419"/>
      <c r="G335" s="420"/>
      <c r="H335" s="419"/>
      <c r="I335" s="420"/>
      <c r="J335" s="419"/>
      <c r="K335" s="420"/>
      <c r="L335" s="419"/>
      <c r="M335" s="420"/>
      <c r="N335" s="419"/>
      <c r="O335" s="420"/>
      <c r="P335" s="419"/>
      <c r="Q335" s="420"/>
      <c r="R335" s="419"/>
      <c r="S335" s="420"/>
      <c r="T335" s="419"/>
      <c r="U335" s="420"/>
      <c r="V335" s="419"/>
      <c r="W335" s="420"/>
      <c r="X335" s="419"/>
      <c r="Y335" s="420"/>
      <c r="Z335" s="419"/>
      <c r="AA335" s="420"/>
      <c r="AB335" s="419"/>
      <c r="AC335" s="420"/>
      <c r="AD335" s="419"/>
      <c r="AE335" s="420"/>
      <c r="AF335" s="419"/>
      <c r="AG335" s="420"/>
      <c r="AH335" s="419"/>
      <c r="AI335" s="420"/>
      <c r="AJ335" s="419"/>
      <c r="AK335" s="420"/>
      <c r="AL335" s="419"/>
      <c r="AM335" s="420"/>
      <c r="AN335" s="419"/>
      <c r="AO335" s="420"/>
      <c r="AP335" s="419"/>
      <c r="AQ335" s="420"/>
      <c r="AR335" s="419"/>
      <c r="AS335" s="420"/>
      <c r="AT335" s="419"/>
      <c r="AU335" s="420"/>
      <c r="AV335" s="419"/>
      <c r="AW335" s="420"/>
      <c r="AX335" s="419"/>
      <c r="AY335" s="420"/>
      <c r="AZ335" s="419">
        <v>22</v>
      </c>
      <c r="BA335" s="421">
        <v>22</v>
      </c>
      <c r="BB335" s="422"/>
      <c r="BC335" s="420"/>
      <c r="BD335" s="419"/>
      <c r="BE335" s="420"/>
      <c r="BF335" s="419"/>
      <c r="BG335" s="420"/>
      <c r="BH335" s="419"/>
      <c r="BI335" s="420"/>
      <c r="BJ335" s="419"/>
      <c r="BK335" s="420"/>
      <c r="BL335" s="419">
        <v>966204</v>
      </c>
      <c r="BM335" s="423">
        <v>948428</v>
      </c>
      <c r="BN335" s="370">
        <f t="shared" si="408"/>
        <v>0</v>
      </c>
      <c r="BO335" s="371">
        <f t="shared" si="409"/>
        <v>0</v>
      </c>
      <c r="BP335" s="372">
        <f t="shared" si="410"/>
        <v>0</v>
      </c>
      <c r="BQ335" s="371">
        <f t="shared" si="411"/>
        <v>0</v>
      </c>
      <c r="BR335" s="372">
        <f t="shared" si="412"/>
        <v>0</v>
      </c>
      <c r="BS335" s="371">
        <f t="shared" si="413"/>
        <v>0</v>
      </c>
      <c r="BT335" s="372">
        <f t="shared" si="414"/>
        <v>0</v>
      </c>
      <c r="BU335" s="371">
        <f t="shared" si="415"/>
        <v>0</v>
      </c>
      <c r="BV335" s="372">
        <f t="shared" si="416"/>
        <v>0</v>
      </c>
      <c r="BW335" s="371">
        <f t="shared" si="417"/>
        <v>0</v>
      </c>
      <c r="BX335" s="372">
        <f t="shared" si="418"/>
        <v>264</v>
      </c>
      <c r="BY335" s="371">
        <f t="shared" si="419"/>
        <v>264</v>
      </c>
      <c r="BZ335" s="370">
        <f t="shared" si="420"/>
        <v>0</v>
      </c>
      <c r="CA335" s="371">
        <f t="shared" si="421"/>
        <v>0</v>
      </c>
      <c r="CB335" s="372">
        <f t="shared" si="422"/>
        <v>0</v>
      </c>
      <c r="CC335" s="371">
        <f t="shared" si="423"/>
        <v>0</v>
      </c>
      <c r="CD335" s="372">
        <f t="shared" si="424"/>
        <v>0</v>
      </c>
      <c r="CE335" s="371">
        <f t="shared" si="425"/>
        <v>0</v>
      </c>
      <c r="CF335" s="372">
        <f t="shared" si="426"/>
        <v>0</v>
      </c>
      <c r="CG335" s="371">
        <f t="shared" si="427"/>
        <v>0</v>
      </c>
      <c r="CH335" s="372">
        <f t="shared" si="428"/>
        <v>0</v>
      </c>
      <c r="CI335" s="371">
        <f t="shared" si="429"/>
        <v>0</v>
      </c>
      <c r="CJ335" s="372">
        <f t="shared" si="430"/>
        <v>3659.8636363636365</v>
      </c>
      <c r="CK335" s="371">
        <f t="shared" si="431"/>
        <v>3592.530303030303</v>
      </c>
      <c r="CL335" s="370">
        <f t="shared" si="432"/>
        <v>0</v>
      </c>
      <c r="CM335" s="371">
        <f t="shared" si="433"/>
        <v>0</v>
      </c>
      <c r="CN335" s="372">
        <f t="shared" si="434"/>
        <v>0</v>
      </c>
      <c r="CO335" s="371">
        <f t="shared" si="435"/>
        <v>0</v>
      </c>
      <c r="CP335" s="372">
        <f t="shared" si="436"/>
        <v>0</v>
      </c>
      <c r="CQ335" s="371">
        <f t="shared" si="437"/>
        <v>0</v>
      </c>
      <c r="CR335" s="372">
        <f t="shared" si="438"/>
        <v>0</v>
      </c>
      <c r="CS335" s="371">
        <f t="shared" si="439"/>
        <v>0</v>
      </c>
      <c r="CT335" s="372">
        <f t="shared" si="440"/>
        <v>0</v>
      </c>
      <c r="CU335" s="371">
        <f t="shared" si="441"/>
        <v>0</v>
      </c>
      <c r="CV335" s="372">
        <f t="shared" si="442"/>
        <v>32938.772727272728</v>
      </c>
      <c r="CW335" s="371">
        <f t="shared" si="443"/>
        <v>32332.772727272728</v>
      </c>
      <c r="CX335" s="372">
        <f t="shared" si="444"/>
        <v>32938.772727272728</v>
      </c>
      <c r="CY335" s="371">
        <f t="shared" si="445"/>
        <v>32332.772727272728</v>
      </c>
      <c r="CZ335" s="370">
        <f t="shared" si="446"/>
        <v>0</v>
      </c>
      <c r="DA335" s="371">
        <f t="shared" si="447"/>
        <v>0</v>
      </c>
      <c r="DB335" s="372">
        <f t="shared" si="448"/>
        <v>0</v>
      </c>
      <c r="DC335" s="371">
        <f t="shared" si="449"/>
        <v>0</v>
      </c>
      <c r="DD335" s="372">
        <f t="shared" si="450"/>
        <v>0</v>
      </c>
      <c r="DE335" s="371">
        <f t="shared" si="451"/>
        <v>0</v>
      </c>
      <c r="DF335" s="372">
        <f t="shared" si="452"/>
        <v>0</v>
      </c>
      <c r="DG335" s="371">
        <f t="shared" si="453"/>
        <v>0</v>
      </c>
      <c r="DH335" s="372">
        <f t="shared" si="454"/>
        <v>0</v>
      </c>
      <c r="DI335" s="371">
        <f t="shared" si="455"/>
        <v>0</v>
      </c>
      <c r="DJ335" s="372">
        <f t="shared" si="456"/>
        <v>22</v>
      </c>
      <c r="DK335" s="371">
        <f t="shared" si="457"/>
        <v>22</v>
      </c>
      <c r="DL335" s="372">
        <f t="shared" si="458"/>
        <v>22</v>
      </c>
      <c r="DM335" s="371">
        <f t="shared" si="459"/>
        <v>22</v>
      </c>
      <c r="DN335" s="370">
        <f t="shared" si="460"/>
        <v>0</v>
      </c>
      <c r="DO335" s="371">
        <f t="shared" si="461"/>
        <v>0</v>
      </c>
      <c r="DP335" s="372">
        <f t="shared" si="462"/>
        <v>0</v>
      </c>
      <c r="DQ335" s="371">
        <f t="shared" si="463"/>
        <v>0</v>
      </c>
      <c r="DR335" s="372">
        <f t="shared" si="464"/>
        <v>0</v>
      </c>
      <c r="DS335" s="371">
        <f t="shared" si="465"/>
        <v>0</v>
      </c>
      <c r="DT335" s="372">
        <f t="shared" si="466"/>
        <v>0</v>
      </c>
      <c r="DU335" s="371">
        <f t="shared" si="467"/>
        <v>0</v>
      </c>
      <c r="DV335" s="372">
        <f t="shared" si="468"/>
        <v>0</v>
      </c>
      <c r="DW335" s="371">
        <f t="shared" si="469"/>
        <v>0</v>
      </c>
      <c r="DX335" s="372">
        <f t="shared" si="470"/>
        <v>724653</v>
      </c>
      <c r="DY335" s="371">
        <f t="shared" si="471"/>
        <v>711321</v>
      </c>
      <c r="DZ335" s="372">
        <f t="shared" si="472"/>
        <v>724653</v>
      </c>
      <c r="EA335" s="371">
        <f t="shared" si="473"/>
        <v>711321</v>
      </c>
    </row>
    <row r="336" spans="1:131">
      <c r="A336" s="592" t="s">
        <v>39</v>
      </c>
      <c r="B336" s="597" t="s">
        <v>761</v>
      </c>
      <c r="C336" s="601"/>
      <c r="D336" s="596">
        <v>220321</v>
      </c>
      <c r="E336" s="425">
        <v>13</v>
      </c>
      <c r="F336" s="419"/>
      <c r="G336" s="420"/>
      <c r="H336" s="419"/>
      <c r="I336" s="420"/>
      <c r="J336" s="419"/>
      <c r="K336" s="420"/>
      <c r="L336" s="419"/>
      <c r="M336" s="420"/>
      <c r="N336" s="419"/>
      <c r="O336" s="420"/>
      <c r="P336" s="419"/>
      <c r="Q336" s="420"/>
      <c r="R336" s="419"/>
      <c r="S336" s="420"/>
      <c r="T336" s="419"/>
      <c r="U336" s="420"/>
      <c r="V336" s="419"/>
      <c r="W336" s="420"/>
      <c r="X336" s="419"/>
      <c r="Y336" s="420"/>
      <c r="Z336" s="419"/>
      <c r="AA336" s="420"/>
      <c r="AB336" s="419"/>
      <c r="AC336" s="420"/>
      <c r="AD336" s="419"/>
      <c r="AE336" s="420"/>
      <c r="AF336" s="419"/>
      <c r="AG336" s="420"/>
      <c r="AH336" s="419"/>
      <c r="AI336" s="420"/>
      <c r="AJ336" s="419"/>
      <c r="AK336" s="420"/>
      <c r="AL336" s="419"/>
      <c r="AM336" s="420"/>
      <c r="AN336" s="419"/>
      <c r="AO336" s="420"/>
      <c r="AP336" s="419"/>
      <c r="AQ336" s="420"/>
      <c r="AR336" s="419"/>
      <c r="AS336" s="420"/>
      <c r="AT336" s="419"/>
      <c r="AU336" s="420"/>
      <c r="AV336" s="419"/>
      <c r="AW336" s="420"/>
      <c r="AX336" s="419"/>
      <c r="AY336" s="420"/>
      <c r="AZ336" s="419">
        <v>17</v>
      </c>
      <c r="BA336" s="421">
        <v>18</v>
      </c>
      <c r="BB336" s="422"/>
      <c r="BC336" s="420"/>
      <c r="BD336" s="419"/>
      <c r="BE336" s="420"/>
      <c r="BF336" s="419"/>
      <c r="BG336" s="420"/>
      <c r="BH336" s="419"/>
      <c r="BI336" s="420"/>
      <c r="BJ336" s="419"/>
      <c r="BK336" s="420"/>
      <c r="BL336" s="419">
        <v>812072</v>
      </c>
      <c r="BM336" s="423">
        <v>848904</v>
      </c>
      <c r="BN336" s="370">
        <f t="shared" si="408"/>
        <v>0</v>
      </c>
      <c r="BO336" s="371">
        <f t="shared" si="409"/>
        <v>0</v>
      </c>
      <c r="BP336" s="372">
        <f t="shared" si="410"/>
        <v>0</v>
      </c>
      <c r="BQ336" s="371">
        <f t="shared" si="411"/>
        <v>0</v>
      </c>
      <c r="BR336" s="372">
        <f t="shared" si="412"/>
        <v>0</v>
      </c>
      <c r="BS336" s="371">
        <f t="shared" si="413"/>
        <v>0</v>
      </c>
      <c r="BT336" s="372">
        <f t="shared" si="414"/>
        <v>0</v>
      </c>
      <c r="BU336" s="371">
        <f t="shared" si="415"/>
        <v>0</v>
      </c>
      <c r="BV336" s="372">
        <f t="shared" si="416"/>
        <v>0</v>
      </c>
      <c r="BW336" s="371">
        <f t="shared" si="417"/>
        <v>0</v>
      </c>
      <c r="BX336" s="372">
        <f t="shared" si="418"/>
        <v>204</v>
      </c>
      <c r="BY336" s="371">
        <f t="shared" si="419"/>
        <v>216</v>
      </c>
      <c r="BZ336" s="370">
        <f t="shared" si="420"/>
        <v>0</v>
      </c>
      <c r="CA336" s="371">
        <f t="shared" si="421"/>
        <v>0</v>
      </c>
      <c r="CB336" s="372">
        <f t="shared" si="422"/>
        <v>0</v>
      </c>
      <c r="CC336" s="371">
        <f t="shared" si="423"/>
        <v>0</v>
      </c>
      <c r="CD336" s="372">
        <f t="shared" si="424"/>
        <v>0</v>
      </c>
      <c r="CE336" s="371">
        <f t="shared" si="425"/>
        <v>0</v>
      </c>
      <c r="CF336" s="372">
        <f t="shared" si="426"/>
        <v>0</v>
      </c>
      <c r="CG336" s="371">
        <f t="shared" si="427"/>
        <v>0</v>
      </c>
      <c r="CH336" s="372">
        <f t="shared" si="428"/>
        <v>0</v>
      </c>
      <c r="CI336" s="371">
        <f t="shared" si="429"/>
        <v>0</v>
      </c>
      <c r="CJ336" s="372">
        <f t="shared" si="430"/>
        <v>3980.7450980392155</v>
      </c>
      <c r="CK336" s="371">
        <f t="shared" si="431"/>
        <v>3930.1111111111113</v>
      </c>
      <c r="CL336" s="370">
        <f t="shared" si="432"/>
        <v>0</v>
      </c>
      <c r="CM336" s="371">
        <f t="shared" si="433"/>
        <v>0</v>
      </c>
      <c r="CN336" s="372">
        <f t="shared" si="434"/>
        <v>0</v>
      </c>
      <c r="CO336" s="371">
        <f t="shared" si="435"/>
        <v>0</v>
      </c>
      <c r="CP336" s="372">
        <f t="shared" si="436"/>
        <v>0</v>
      </c>
      <c r="CQ336" s="371">
        <f t="shared" si="437"/>
        <v>0</v>
      </c>
      <c r="CR336" s="372">
        <f t="shared" si="438"/>
        <v>0</v>
      </c>
      <c r="CS336" s="371">
        <f t="shared" si="439"/>
        <v>0</v>
      </c>
      <c r="CT336" s="372">
        <f t="shared" si="440"/>
        <v>0</v>
      </c>
      <c r="CU336" s="371">
        <f t="shared" si="441"/>
        <v>0</v>
      </c>
      <c r="CV336" s="372">
        <f t="shared" si="442"/>
        <v>35826.705882352937</v>
      </c>
      <c r="CW336" s="371">
        <f t="shared" si="443"/>
        <v>35371</v>
      </c>
      <c r="CX336" s="372">
        <f t="shared" si="444"/>
        <v>35826.705882352937</v>
      </c>
      <c r="CY336" s="371">
        <f t="shared" si="445"/>
        <v>35371</v>
      </c>
      <c r="CZ336" s="370">
        <f t="shared" si="446"/>
        <v>0</v>
      </c>
      <c r="DA336" s="371">
        <f t="shared" si="447"/>
        <v>0</v>
      </c>
      <c r="DB336" s="372">
        <f t="shared" si="448"/>
        <v>0</v>
      </c>
      <c r="DC336" s="371">
        <f t="shared" si="449"/>
        <v>0</v>
      </c>
      <c r="DD336" s="372">
        <f t="shared" si="450"/>
        <v>0</v>
      </c>
      <c r="DE336" s="371">
        <f t="shared" si="451"/>
        <v>0</v>
      </c>
      <c r="DF336" s="372">
        <f t="shared" si="452"/>
        <v>0</v>
      </c>
      <c r="DG336" s="371">
        <f t="shared" si="453"/>
        <v>0</v>
      </c>
      <c r="DH336" s="372">
        <f t="shared" si="454"/>
        <v>0</v>
      </c>
      <c r="DI336" s="371">
        <f t="shared" si="455"/>
        <v>0</v>
      </c>
      <c r="DJ336" s="372">
        <f t="shared" si="456"/>
        <v>17</v>
      </c>
      <c r="DK336" s="371">
        <f t="shared" si="457"/>
        <v>18</v>
      </c>
      <c r="DL336" s="372">
        <f t="shared" si="458"/>
        <v>17</v>
      </c>
      <c r="DM336" s="371">
        <f t="shared" si="459"/>
        <v>18</v>
      </c>
      <c r="DN336" s="370">
        <f t="shared" si="460"/>
        <v>0</v>
      </c>
      <c r="DO336" s="371">
        <f t="shared" si="461"/>
        <v>0</v>
      </c>
      <c r="DP336" s="372">
        <f t="shared" si="462"/>
        <v>0</v>
      </c>
      <c r="DQ336" s="371">
        <f t="shared" si="463"/>
        <v>0</v>
      </c>
      <c r="DR336" s="372">
        <f t="shared" si="464"/>
        <v>0</v>
      </c>
      <c r="DS336" s="371">
        <f t="shared" si="465"/>
        <v>0</v>
      </c>
      <c r="DT336" s="372">
        <f t="shared" si="466"/>
        <v>0</v>
      </c>
      <c r="DU336" s="371">
        <f t="shared" si="467"/>
        <v>0</v>
      </c>
      <c r="DV336" s="372">
        <f t="shared" si="468"/>
        <v>0</v>
      </c>
      <c r="DW336" s="371">
        <f t="shared" si="469"/>
        <v>0</v>
      </c>
      <c r="DX336" s="372">
        <f t="shared" si="470"/>
        <v>609053.99999999988</v>
      </c>
      <c r="DY336" s="371">
        <f t="shared" si="471"/>
        <v>636678</v>
      </c>
      <c r="DZ336" s="372">
        <f t="shared" si="472"/>
        <v>609053.99999999988</v>
      </c>
      <c r="EA336" s="371">
        <f t="shared" si="473"/>
        <v>636678</v>
      </c>
    </row>
    <row r="337" spans="1:131">
      <c r="A337" s="592" t="s">
        <v>39</v>
      </c>
      <c r="B337" s="597" t="s">
        <v>762</v>
      </c>
      <c r="C337" s="601"/>
      <c r="D337" s="596">
        <v>220394</v>
      </c>
      <c r="E337" s="425">
        <v>13</v>
      </c>
      <c r="F337" s="419"/>
      <c r="G337" s="420"/>
      <c r="H337" s="419"/>
      <c r="I337" s="420"/>
      <c r="J337" s="419"/>
      <c r="K337" s="420"/>
      <c r="L337" s="419"/>
      <c r="M337" s="420"/>
      <c r="N337" s="419"/>
      <c r="O337" s="420"/>
      <c r="P337" s="419"/>
      <c r="Q337" s="420"/>
      <c r="R337" s="419"/>
      <c r="S337" s="420"/>
      <c r="T337" s="419"/>
      <c r="U337" s="420"/>
      <c r="V337" s="419"/>
      <c r="W337" s="420"/>
      <c r="X337" s="419"/>
      <c r="Y337" s="420"/>
      <c r="Z337" s="419"/>
      <c r="AA337" s="420"/>
      <c r="AB337" s="419"/>
      <c r="AC337" s="420"/>
      <c r="AD337" s="419"/>
      <c r="AE337" s="420"/>
      <c r="AF337" s="419"/>
      <c r="AG337" s="420"/>
      <c r="AH337" s="419"/>
      <c r="AI337" s="420"/>
      <c r="AJ337" s="419"/>
      <c r="AK337" s="420"/>
      <c r="AL337" s="419"/>
      <c r="AM337" s="420"/>
      <c r="AN337" s="419"/>
      <c r="AO337" s="420"/>
      <c r="AP337" s="419"/>
      <c r="AQ337" s="420"/>
      <c r="AR337" s="419"/>
      <c r="AS337" s="420"/>
      <c r="AT337" s="419"/>
      <c r="AU337" s="420"/>
      <c r="AV337" s="419"/>
      <c r="AW337" s="420"/>
      <c r="AX337" s="419"/>
      <c r="AY337" s="420"/>
      <c r="AZ337" s="419">
        <v>9</v>
      </c>
      <c r="BA337" s="421">
        <v>12</v>
      </c>
      <c r="BB337" s="422"/>
      <c r="BC337" s="420"/>
      <c r="BD337" s="419"/>
      <c r="BE337" s="420"/>
      <c r="BF337" s="419"/>
      <c r="BG337" s="420"/>
      <c r="BH337" s="419"/>
      <c r="BI337" s="420"/>
      <c r="BJ337" s="419"/>
      <c r="BK337" s="420"/>
      <c r="BL337" s="419">
        <v>467820</v>
      </c>
      <c r="BM337" s="423">
        <v>601565</v>
      </c>
      <c r="BN337" s="370">
        <f t="shared" si="408"/>
        <v>0</v>
      </c>
      <c r="BO337" s="371">
        <f t="shared" si="409"/>
        <v>0</v>
      </c>
      <c r="BP337" s="372">
        <f t="shared" si="410"/>
        <v>0</v>
      </c>
      <c r="BQ337" s="371">
        <f t="shared" si="411"/>
        <v>0</v>
      </c>
      <c r="BR337" s="372">
        <f t="shared" si="412"/>
        <v>0</v>
      </c>
      <c r="BS337" s="371">
        <f t="shared" si="413"/>
        <v>0</v>
      </c>
      <c r="BT337" s="372">
        <f t="shared" si="414"/>
        <v>0</v>
      </c>
      <c r="BU337" s="371">
        <f t="shared" si="415"/>
        <v>0</v>
      </c>
      <c r="BV337" s="372">
        <f t="shared" si="416"/>
        <v>0</v>
      </c>
      <c r="BW337" s="371">
        <f t="shared" si="417"/>
        <v>0</v>
      </c>
      <c r="BX337" s="372">
        <f t="shared" si="418"/>
        <v>108</v>
      </c>
      <c r="BY337" s="371">
        <f t="shared" si="419"/>
        <v>144</v>
      </c>
      <c r="BZ337" s="370">
        <f t="shared" si="420"/>
        <v>0</v>
      </c>
      <c r="CA337" s="371">
        <f t="shared" si="421"/>
        <v>0</v>
      </c>
      <c r="CB337" s="372">
        <f t="shared" si="422"/>
        <v>0</v>
      </c>
      <c r="CC337" s="371">
        <f t="shared" si="423"/>
        <v>0</v>
      </c>
      <c r="CD337" s="372">
        <f t="shared" si="424"/>
        <v>0</v>
      </c>
      <c r="CE337" s="371">
        <f t="shared" si="425"/>
        <v>0</v>
      </c>
      <c r="CF337" s="372">
        <f t="shared" si="426"/>
        <v>0</v>
      </c>
      <c r="CG337" s="371">
        <f t="shared" si="427"/>
        <v>0</v>
      </c>
      <c r="CH337" s="372">
        <f t="shared" si="428"/>
        <v>0</v>
      </c>
      <c r="CI337" s="371">
        <f t="shared" si="429"/>
        <v>0</v>
      </c>
      <c r="CJ337" s="372">
        <f t="shared" si="430"/>
        <v>4331.666666666667</v>
      </c>
      <c r="CK337" s="371">
        <f t="shared" si="431"/>
        <v>4177.5347222222226</v>
      </c>
      <c r="CL337" s="370">
        <f t="shared" si="432"/>
        <v>0</v>
      </c>
      <c r="CM337" s="371">
        <f t="shared" si="433"/>
        <v>0</v>
      </c>
      <c r="CN337" s="372">
        <f t="shared" si="434"/>
        <v>0</v>
      </c>
      <c r="CO337" s="371">
        <f t="shared" si="435"/>
        <v>0</v>
      </c>
      <c r="CP337" s="372">
        <f t="shared" si="436"/>
        <v>0</v>
      </c>
      <c r="CQ337" s="371">
        <f t="shared" si="437"/>
        <v>0</v>
      </c>
      <c r="CR337" s="372">
        <f t="shared" si="438"/>
        <v>0</v>
      </c>
      <c r="CS337" s="371">
        <f t="shared" si="439"/>
        <v>0</v>
      </c>
      <c r="CT337" s="372">
        <f t="shared" si="440"/>
        <v>0</v>
      </c>
      <c r="CU337" s="371">
        <f t="shared" si="441"/>
        <v>0</v>
      </c>
      <c r="CV337" s="372">
        <f t="shared" si="442"/>
        <v>38985</v>
      </c>
      <c r="CW337" s="371">
        <f t="shared" si="443"/>
        <v>37597.8125</v>
      </c>
      <c r="CX337" s="372">
        <f t="shared" si="444"/>
        <v>38985</v>
      </c>
      <c r="CY337" s="371">
        <f t="shared" si="445"/>
        <v>37597.8125</v>
      </c>
      <c r="CZ337" s="370">
        <f t="shared" si="446"/>
        <v>0</v>
      </c>
      <c r="DA337" s="371">
        <f t="shared" si="447"/>
        <v>0</v>
      </c>
      <c r="DB337" s="372">
        <f t="shared" si="448"/>
        <v>0</v>
      </c>
      <c r="DC337" s="371">
        <f t="shared" si="449"/>
        <v>0</v>
      </c>
      <c r="DD337" s="372">
        <f t="shared" si="450"/>
        <v>0</v>
      </c>
      <c r="DE337" s="371">
        <f t="shared" si="451"/>
        <v>0</v>
      </c>
      <c r="DF337" s="372">
        <f t="shared" si="452"/>
        <v>0</v>
      </c>
      <c r="DG337" s="371">
        <f t="shared" si="453"/>
        <v>0</v>
      </c>
      <c r="DH337" s="372">
        <f t="shared" si="454"/>
        <v>0</v>
      </c>
      <c r="DI337" s="371">
        <f t="shared" si="455"/>
        <v>0</v>
      </c>
      <c r="DJ337" s="372">
        <f t="shared" si="456"/>
        <v>9</v>
      </c>
      <c r="DK337" s="371">
        <f t="shared" si="457"/>
        <v>12</v>
      </c>
      <c r="DL337" s="372">
        <f t="shared" si="458"/>
        <v>9</v>
      </c>
      <c r="DM337" s="371">
        <f t="shared" si="459"/>
        <v>12</v>
      </c>
      <c r="DN337" s="370">
        <f t="shared" si="460"/>
        <v>0</v>
      </c>
      <c r="DO337" s="371">
        <f t="shared" si="461"/>
        <v>0</v>
      </c>
      <c r="DP337" s="372">
        <f t="shared" si="462"/>
        <v>0</v>
      </c>
      <c r="DQ337" s="371">
        <f t="shared" si="463"/>
        <v>0</v>
      </c>
      <c r="DR337" s="372">
        <f t="shared" si="464"/>
        <v>0</v>
      </c>
      <c r="DS337" s="371">
        <f t="shared" si="465"/>
        <v>0</v>
      </c>
      <c r="DT337" s="372">
        <f t="shared" si="466"/>
        <v>0</v>
      </c>
      <c r="DU337" s="371">
        <f t="shared" si="467"/>
        <v>0</v>
      </c>
      <c r="DV337" s="372">
        <f t="shared" si="468"/>
        <v>0</v>
      </c>
      <c r="DW337" s="371">
        <f t="shared" si="469"/>
        <v>0</v>
      </c>
      <c r="DX337" s="372">
        <f t="shared" si="470"/>
        <v>350865</v>
      </c>
      <c r="DY337" s="371">
        <f t="shared" si="471"/>
        <v>451173.75</v>
      </c>
      <c r="DZ337" s="372">
        <f t="shared" si="472"/>
        <v>350865</v>
      </c>
      <c r="EA337" s="371">
        <f t="shared" si="473"/>
        <v>451173.75</v>
      </c>
    </row>
    <row r="338" spans="1:131">
      <c r="A338" s="592" t="s">
        <v>39</v>
      </c>
      <c r="B338" s="597" t="s">
        <v>763</v>
      </c>
      <c r="C338" s="601"/>
      <c r="D338" s="596">
        <v>221616</v>
      </c>
      <c r="E338" s="425">
        <v>13</v>
      </c>
      <c r="F338" s="419"/>
      <c r="G338" s="420"/>
      <c r="H338" s="419"/>
      <c r="I338" s="420"/>
      <c r="J338" s="419"/>
      <c r="K338" s="420"/>
      <c r="L338" s="419"/>
      <c r="M338" s="420"/>
      <c r="N338" s="419"/>
      <c r="O338" s="420"/>
      <c r="P338" s="419"/>
      <c r="Q338" s="420"/>
      <c r="R338" s="419"/>
      <c r="S338" s="420"/>
      <c r="T338" s="419"/>
      <c r="U338" s="420"/>
      <c r="V338" s="419"/>
      <c r="W338" s="420"/>
      <c r="X338" s="419"/>
      <c r="Y338" s="420"/>
      <c r="Z338" s="419"/>
      <c r="AA338" s="420"/>
      <c r="AB338" s="419"/>
      <c r="AC338" s="420"/>
      <c r="AD338" s="419"/>
      <c r="AE338" s="420"/>
      <c r="AF338" s="419"/>
      <c r="AG338" s="420"/>
      <c r="AH338" s="419"/>
      <c r="AI338" s="420"/>
      <c r="AJ338" s="419"/>
      <c r="AK338" s="420"/>
      <c r="AL338" s="419"/>
      <c r="AM338" s="420"/>
      <c r="AN338" s="419"/>
      <c r="AO338" s="420"/>
      <c r="AP338" s="419"/>
      <c r="AQ338" s="420"/>
      <c r="AR338" s="419"/>
      <c r="AS338" s="420"/>
      <c r="AT338" s="419"/>
      <c r="AU338" s="420"/>
      <c r="AV338" s="419"/>
      <c r="AW338" s="420"/>
      <c r="AX338" s="419"/>
      <c r="AY338" s="420"/>
      <c r="AZ338" s="419">
        <v>22</v>
      </c>
      <c r="BA338" s="421">
        <v>25</v>
      </c>
      <c r="BB338" s="422"/>
      <c r="BC338" s="420"/>
      <c r="BD338" s="419"/>
      <c r="BE338" s="420"/>
      <c r="BF338" s="419"/>
      <c r="BG338" s="420"/>
      <c r="BH338" s="419"/>
      <c r="BI338" s="420"/>
      <c r="BJ338" s="419"/>
      <c r="BK338" s="420"/>
      <c r="BL338" s="419">
        <v>1109668</v>
      </c>
      <c r="BM338" s="423">
        <v>1257814</v>
      </c>
      <c r="BN338" s="370">
        <f t="shared" si="408"/>
        <v>0</v>
      </c>
      <c r="BO338" s="371">
        <f t="shared" si="409"/>
        <v>0</v>
      </c>
      <c r="BP338" s="372">
        <f t="shared" si="410"/>
        <v>0</v>
      </c>
      <c r="BQ338" s="371">
        <f t="shared" si="411"/>
        <v>0</v>
      </c>
      <c r="BR338" s="372">
        <f t="shared" si="412"/>
        <v>0</v>
      </c>
      <c r="BS338" s="371">
        <f t="shared" si="413"/>
        <v>0</v>
      </c>
      <c r="BT338" s="372">
        <f t="shared" si="414"/>
        <v>0</v>
      </c>
      <c r="BU338" s="371">
        <f t="shared" si="415"/>
        <v>0</v>
      </c>
      <c r="BV338" s="372">
        <f t="shared" si="416"/>
        <v>0</v>
      </c>
      <c r="BW338" s="371">
        <f t="shared" si="417"/>
        <v>0</v>
      </c>
      <c r="BX338" s="372">
        <f t="shared" si="418"/>
        <v>264</v>
      </c>
      <c r="BY338" s="371">
        <f t="shared" si="419"/>
        <v>300</v>
      </c>
      <c r="BZ338" s="370">
        <f t="shared" si="420"/>
        <v>0</v>
      </c>
      <c r="CA338" s="371">
        <f t="shared" si="421"/>
        <v>0</v>
      </c>
      <c r="CB338" s="372">
        <f t="shared" si="422"/>
        <v>0</v>
      </c>
      <c r="CC338" s="371">
        <f t="shared" si="423"/>
        <v>0</v>
      </c>
      <c r="CD338" s="372">
        <f t="shared" si="424"/>
        <v>0</v>
      </c>
      <c r="CE338" s="371">
        <f t="shared" si="425"/>
        <v>0</v>
      </c>
      <c r="CF338" s="372">
        <f t="shared" si="426"/>
        <v>0</v>
      </c>
      <c r="CG338" s="371">
        <f t="shared" si="427"/>
        <v>0</v>
      </c>
      <c r="CH338" s="372">
        <f t="shared" si="428"/>
        <v>0</v>
      </c>
      <c r="CI338" s="371">
        <f t="shared" si="429"/>
        <v>0</v>
      </c>
      <c r="CJ338" s="372">
        <f t="shared" si="430"/>
        <v>4203.287878787879</v>
      </c>
      <c r="CK338" s="371">
        <f t="shared" si="431"/>
        <v>4192.7133333333331</v>
      </c>
      <c r="CL338" s="370">
        <f t="shared" si="432"/>
        <v>0</v>
      </c>
      <c r="CM338" s="371">
        <f t="shared" si="433"/>
        <v>0</v>
      </c>
      <c r="CN338" s="372">
        <f t="shared" si="434"/>
        <v>0</v>
      </c>
      <c r="CO338" s="371">
        <f t="shared" si="435"/>
        <v>0</v>
      </c>
      <c r="CP338" s="372">
        <f t="shared" si="436"/>
        <v>0</v>
      </c>
      <c r="CQ338" s="371">
        <f t="shared" si="437"/>
        <v>0</v>
      </c>
      <c r="CR338" s="372">
        <f t="shared" si="438"/>
        <v>0</v>
      </c>
      <c r="CS338" s="371">
        <f t="shared" si="439"/>
        <v>0</v>
      </c>
      <c r="CT338" s="372">
        <f t="shared" si="440"/>
        <v>0</v>
      </c>
      <c r="CU338" s="371">
        <f t="shared" si="441"/>
        <v>0</v>
      </c>
      <c r="CV338" s="372">
        <f t="shared" si="442"/>
        <v>37829.590909090912</v>
      </c>
      <c r="CW338" s="371">
        <f t="shared" si="443"/>
        <v>37734.42</v>
      </c>
      <c r="CX338" s="372">
        <f t="shared" si="444"/>
        <v>37829.590909090912</v>
      </c>
      <c r="CY338" s="371">
        <f t="shared" si="445"/>
        <v>37734.42</v>
      </c>
      <c r="CZ338" s="370">
        <f t="shared" si="446"/>
        <v>0</v>
      </c>
      <c r="DA338" s="371">
        <f t="shared" si="447"/>
        <v>0</v>
      </c>
      <c r="DB338" s="372">
        <f t="shared" si="448"/>
        <v>0</v>
      </c>
      <c r="DC338" s="371">
        <f t="shared" si="449"/>
        <v>0</v>
      </c>
      <c r="DD338" s="372">
        <f t="shared" si="450"/>
        <v>0</v>
      </c>
      <c r="DE338" s="371">
        <f t="shared" si="451"/>
        <v>0</v>
      </c>
      <c r="DF338" s="372">
        <f t="shared" si="452"/>
        <v>0</v>
      </c>
      <c r="DG338" s="371">
        <f t="shared" si="453"/>
        <v>0</v>
      </c>
      <c r="DH338" s="372">
        <f t="shared" si="454"/>
        <v>0</v>
      </c>
      <c r="DI338" s="371">
        <f t="shared" si="455"/>
        <v>0</v>
      </c>
      <c r="DJ338" s="372">
        <f t="shared" si="456"/>
        <v>22</v>
      </c>
      <c r="DK338" s="371">
        <f t="shared" si="457"/>
        <v>25</v>
      </c>
      <c r="DL338" s="372">
        <f t="shared" si="458"/>
        <v>22</v>
      </c>
      <c r="DM338" s="371">
        <f t="shared" si="459"/>
        <v>25</v>
      </c>
      <c r="DN338" s="370">
        <f t="shared" si="460"/>
        <v>0</v>
      </c>
      <c r="DO338" s="371">
        <f t="shared" si="461"/>
        <v>0</v>
      </c>
      <c r="DP338" s="372">
        <f t="shared" si="462"/>
        <v>0</v>
      </c>
      <c r="DQ338" s="371">
        <f t="shared" si="463"/>
        <v>0</v>
      </c>
      <c r="DR338" s="372">
        <f t="shared" si="464"/>
        <v>0</v>
      </c>
      <c r="DS338" s="371">
        <f t="shared" si="465"/>
        <v>0</v>
      </c>
      <c r="DT338" s="372">
        <f t="shared" si="466"/>
        <v>0</v>
      </c>
      <c r="DU338" s="371">
        <f t="shared" si="467"/>
        <v>0</v>
      </c>
      <c r="DV338" s="372">
        <f t="shared" si="468"/>
        <v>0</v>
      </c>
      <c r="DW338" s="371">
        <f t="shared" si="469"/>
        <v>0</v>
      </c>
      <c r="DX338" s="372">
        <f t="shared" si="470"/>
        <v>832251</v>
      </c>
      <c r="DY338" s="371">
        <f t="shared" si="471"/>
        <v>943360.5</v>
      </c>
      <c r="DZ338" s="372">
        <f t="shared" si="472"/>
        <v>832251</v>
      </c>
      <c r="EA338" s="371">
        <f t="shared" si="473"/>
        <v>943360.5</v>
      </c>
    </row>
    <row r="339" spans="1:131">
      <c r="A339" s="592" t="s">
        <v>39</v>
      </c>
      <c r="B339" s="597" t="s">
        <v>764</v>
      </c>
      <c r="C339" s="601"/>
      <c r="D339" s="596">
        <v>221625</v>
      </c>
      <c r="E339" s="425">
        <v>13</v>
      </c>
      <c r="F339" s="419"/>
      <c r="G339" s="420"/>
      <c r="H339" s="419"/>
      <c r="I339" s="420"/>
      <c r="J339" s="419"/>
      <c r="K339" s="420"/>
      <c r="L339" s="419"/>
      <c r="M339" s="420"/>
      <c r="N339" s="419"/>
      <c r="O339" s="420"/>
      <c r="P339" s="419"/>
      <c r="Q339" s="420"/>
      <c r="R339" s="419"/>
      <c r="S339" s="420"/>
      <c r="T339" s="419"/>
      <c r="U339" s="420"/>
      <c r="V339" s="419"/>
      <c r="W339" s="420"/>
      <c r="X339" s="419"/>
      <c r="Y339" s="420"/>
      <c r="Z339" s="419"/>
      <c r="AA339" s="420"/>
      <c r="AB339" s="419"/>
      <c r="AC339" s="420"/>
      <c r="AD339" s="419"/>
      <c r="AE339" s="420"/>
      <c r="AF339" s="419"/>
      <c r="AG339" s="420"/>
      <c r="AH339" s="419"/>
      <c r="AI339" s="420"/>
      <c r="AJ339" s="419"/>
      <c r="AK339" s="420"/>
      <c r="AL339" s="419"/>
      <c r="AM339" s="420"/>
      <c r="AN339" s="419"/>
      <c r="AO339" s="420"/>
      <c r="AP339" s="419"/>
      <c r="AQ339" s="420"/>
      <c r="AR339" s="419"/>
      <c r="AS339" s="420"/>
      <c r="AT339" s="419"/>
      <c r="AU339" s="420"/>
      <c r="AV339" s="419"/>
      <c r="AW339" s="420"/>
      <c r="AX339" s="419"/>
      <c r="AY339" s="420"/>
      <c r="AZ339" s="419">
        <v>23</v>
      </c>
      <c r="BA339" s="421">
        <v>29</v>
      </c>
      <c r="BB339" s="422"/>
      <c r="BC339" s="420"/>
      <c r="BD339" s="419"/>
      <c r="BE339" s="420"/>
      <c r="BF339" s="419"/>
      <c r="BG339" s="420"/>
      <c r="BH339" s="419"/>
      <c r="BI339" s="420"/>
      <c r="BJ339" s="419"/>
      <c r="BK339" s="420"/>
      <c r="BL339" s="419">
        <v>1124875</v>
      </c>
      <c r="BM339" s="423">
        <v>1385423</v>
      </c>
      <c r="BN339" s="370">
        <f t="shared" si="408"/>
        <v>0</v>
      </c>
      <c r="BO339" s="371">
        <f t="shared" si="409"/>
        <v>0</v>
      </c>
      <c r="BP339" s="372">
        <f t="shared" si="410"/>
        <v>0</v>
      </c>
      <c r="BQ339" s="371">
        <f t="shared" si="411"/>
        <v>0</v>
      </c>
      <c r="BR339" s="372">
        <f t="shared" si="412"/>
        <v>0</v>
      </c>
      <c r="BS339" s="371">
        <f t="shared" si="413"/>
        <v>0</v>
      </c>
      <c r="BT339" s="372">
        <f t="shared" si="414"/>
        <v>0</v>
      </c>
      <c r="BU339" s="371">
        <f t="shared" si="415"/>
        <v>0</v>
      </c>
      <c r="BV339" s="372">
        <f t="shared" si="416"/>
        <v>0</v>
      </c>
      <c r="BW339" s="371">
        <f t="shared" si="417"/>
        <v>0</v>
      </c>
      <c r="BX339" s="372">
        <f t="shared" si="418"/>
        <v>276</v>
      </c>
      <c r="BY339" s="371">
        <f t="shared" si="419"/>
        <v>348</v>
      </c>
      <c r="BZ339" s="370">
        <f t="shared" si="420"/>
        <v>0</v>
      </c>
      <c r="CA339" s="371">
        <f t="shared" si="421"/>
        <v>0</v>
      </c>
      <c r="CB339" s="372">
        <f t="shared" si="422"/>
        <v>0</v>
      </c>
      <c r="CC339" s="371">
        <f t="shared" si="423"/>
        <v>0</v>
      </c>
      <c r="CD339" s="372">
        <f t="shared" si="424"/>
        <v>0</v>
      </c>
      <c r="CE339" s="371">
        <f t="shared" si="425"/>
        <v>0</v>
      </c>
      <c r="CF339" s="372">
        <f t="shared" si="426"/>
        <v>0</v>
      </c>
      <c r="CG339" s="371">
        <f t="shared" si="427"/>
        <v>0</v>
      </c>
      <c r="CH339" s="372">
        <f t="shared" si="428"/>
        <v>0</v>
      </c>
      <c r="CI339" s="371">
        <f t="shared" si="429"/>
        <v>0</v>
      </c>
      <c r="CJ339" s="372">
        <f t="shared" si="430"/>
        <v>4075.6340579710145</v>
      </c>
      <c r="CK339" s="371">
        <f t="shared" si="431"/>
        <v>3981.1005747126437</v>
      </c>
      <c r="CL339" s="370">
        <f t="shared" si="432"/>
        <v>0</v>
      </c>
      <c r="CM339" s="371">
        <f t="shared" si="433"/>
        <v>0</v>
      </c>
      <c r="CN339" s="372">
        <f t="shared" si="434"/>
        <v>0</v>
      </c>
      <c r="CO339" s="371">
        <f t="shared" si="435"/>
        <v>0</v>
      </c>
      <c r="CP339" s="372">
        <f t="shared" si="436"/>
        <v>0</v>
      </c>
      <c r="CQ339" s="371">
        <f t="shared" si="437"/>
        <v>0</v>
      </c>
      <c r="CR339" s="372">
        <f t="shared" si="438"/>
        <v>0</v>
      </c>
      <c r="CS339" s="371">
        <f t="shared" si="439"/>
        <v>0</v>
      </c>
      <c r="CT339" s="372">
        <f t="shared" si="440"/>
        <v>0</v>
      </c>
      <c r="CU339" s="371">
        <f t="shared" si="441"/>
        <v>0</v>
      </c>
      <c r="CV339" s="372">
        <f t="shared" si="442"/>
        <v>36680.706521739128</v>
      </c>
      <c r="CW339" s="371">
        <f t="shared" si="443"/>
        <v>35829.905172413797</v>
      </c>
      <c r="CX339" s="372">
        <f t="shared" si="444"/>
        <v>36680.706521739128</v>
      </c>
      <c r="CY339" s="371">
        <f t="shared" si="445"/>
        <v>35829.905172413797</v>
      </c>
      <c r="CZ339" s="370">
        <f t="shared" si="446"/>
        <v>0</v>
      </c>
      <c r="DA339" s="371">
        <f t="shared" si="447"/>
        <v>0</v>
      </c>
      <c r="DB339" s="372">
        <f t="shared" si="448"/>
        <v>0</v>
      </c>
      <c r="DC339" s="371">
        <f t="shared" si="449"/>
        <v>0</v>
      </c>
      <c r="DD339" s="372">
        <f t="shared" si="450"/>
        <v>0</v>
      </c>
      <c r="DE339" s="371">
        <f t="shared" si="451"/>
        <v>0</v>
      </c>
      <c r="DF339" s="372">
        <f t="shared" si="452"/>
        <v>0</v>
      </c>
      <c r="DG339" s="371">
        <f t="shared" si="453"/>
        <v>0</v>
      </c>
      <c r="DH339" s="372">
        <f t="shared" si="454"/>
        <v>0</v>
      </c>
      <c r="DI339" s="371">
        <f t="shared" si="455"/>
        <v>0</v>
      </c>
      <c r="DJ339" s="372">
        <f t="shared" si="456"/>
        <v>23</v>
      </c>
      <c r="DK339" s="371">
        <f t="shared" si="457"/>
        <v>29</v>
      </c>
      <c r="DL339" s="372">
        <f t="shared" si="458"/>
        <v>23</v>
      </c>
      <c r="DM339" s="371">
        <f t="shared" si="459"/>
        <v>29</v>
      </c>
      <c r="DN339" s="370">
        <f t="shared" si="460"/>
        <v>0</v>
      </c>
      <c r="DO339" s="371">
        <f t="shared" si="461"/>
        <v>0</v>
      </c>
      <c r="DP339" s="372">
        <f t="shared" si="462"/>
        <v>0</v>
      </c>
      <c r="DQ339" s="371">
        <f t="shared" si="463"/>
        <v>0</v>
      </c>
      <c r="DR339" s="372">
        <f t="shared" si="464"/>
        <v>0</v>
      </c>
      <c r="DS339" s="371">
        <f t="shared" si="465"/>
        <v>0</v>
      </c>
      <c r="DT339" s="372">
        <f t="shared" si="466"/>
        <v>0</v>
      </c>
      <c r="DU339" s="371">
        <f t="shared" si="467"/>
        <v>0</v>
      </c>
      <c r="DV339" s="372">
        <f t="shared" si="468"/>
        <v>0</v>
      </c>
      <c r="DW339" s="371">
        <f t="shared" si="469"/>
        <v>0</v>
      </c>
      <c r="DX339" s="372">
        <f t="shared" si="470"/>
        <v>843656.25</v>
      </c>
      <c r="DY339" s="371">
        <f t="shared" si="471"/>
        <v>1039067.2500000001</v>
      </c>
      <c r="DZ339" s="372">
        <f t="shared" si="472"/>
        <v>843656.25</v>
      </c>
      <c r="EA339" s="371">
        <f t="shared" si="473"/>
        <v>1039067.2500000001</v>
      </c>
    </row>
    <row r="340" spans="1:131">
      <c r="A340" s="592" t="s">
        <v>39</v>
      </c>
      <c r="B340" s="597" t="s">
        <v>765</v>
      </c>
      <c r="C340" s="601"/>
      <c r="D340" s="596">
        <v>220640</v>
      </c>
      <c r="E340" s="425">
        <v>13</v>
      </c>
      <c r="F340" s="419"/>
      <c r="G340" s="420"/>
      <c r="H340" s="419"/>
      <c r="I340" s="420"/>
      <c r="J340" s="419"/>
      <c r="K340" s="420"/>
      <c r="L340" s="419"/>
      <c r="M340" s="420"/>
      <c r="N340" s="419"/>
      <c r="O340" s="420"/>
      <c r="P340" s="419"/>
      <c r="Q340" s="420"/>
      <c r="R340" s="419"/>
      <c r="S340" s="420"/>
      <c r="T340" s="419"/>
      <c r="U340" s="420"/>
      <c r="V340" s="419"/>
      <c r="W340" s="420"/>
      <c r="X340" s="419"/>
      <c r="Y340" s="420"/>
      <c r="Z340" s="419"/>
      <c r="AA340" s="420"/>
      <c r="AB340" s="419"/>
      <c r="AC340" s="420"/>
      <c r="AD340" s="419"/>
      <c r="AE340" s="420"/>
      <c r="AF340" s="419"/>
      <c r="AG340" s="420"/>
      <c r="AH340" s="419"/>
      <c r="AI340" s="420"/>
      <c r="AJ340" s="419"/>
      <c r="AK340" s="420"/>
      <c r="AL340" s="419"/>
      <c r="AM340" s="420"/>
      <c r="AN340" s="419"/>
      <c r="AO340" s="420"/>
      <c r="AP340" s="419"/>
      <c r="AQ340" s="420"/>
      <c r="AR340" s="419"/>
      <c r="AS340" s="420"/>
      <c r="AT340" s="419"/>
      <c r="AU340" s="420"/>
      <c r="AV340" s="419"/>
      <c r="AW340" s="420"/>
      <c r="AX340" s="419"/>
      <c r="AY340" s="420"/>
      <c r="AZ340" s="419">
        <v>16</v>
      </c>
      <c r="BA340" s="421">
        <v>18</v>
      </c>
      <c r="BB340" s="422"/>
      <c r="BC340" s="420"/>
      <c r="BD340" s="419"/>
      <c r="BE340" s="420"/>
      <c r="BF340" s="419"/>
      <c r="BG340" s="420"/>
      <c r="BH340" s="419"/>
      <c r="BI340" s="420"/>
      <c r="BJ340" s="419"/>
      <c r="BK340" s="420"/>
      <c r="BL340" s="419">
        <v>763747</v>
      </c>
      <c r="BM340" s="423">
        <v>865588</v>
      </c>
      <c r="BN340" s="370">
        <f t="shared" si="408"/>
        <v>0</v>
      </c>
      <c r="BO340" s="371">
        <f t="shared" si="409"/>
        <v>0</v>
      </c>
      <c r="BP340" s="372">
        <f t="shared" si="410"/>
        <v>0</v>
      </c>
      <c r="BQ340" s="371">
        <f t="shared" si="411"/>
        <v>0</v>
      </c>
      <c r="BR340" s="372">
        <f t="shared" si="412"/>
        <v>0</v>
      </c>
      <c r="BS340" s="371">
        <f t="shared" si="413"/>
        <v>0</v>
      </c>
      <c r="BT340" s="372">
        <f t="shared" si="414"/>
        <v>0</v>
      </c>
      <c r="BU340" s="371">
        <f t="shared" si="415"/>
        <v>0</v>
      </c>
      <c r="BV340" s="372">
        <f t="shared" si="416"/>
        <v>0</v>
      </c>
      <c r="BW340" s="371">
        <f t="shared" si="417"/>
        <v>0</v>
      </c>
      <c r="BX340" s="372">
        <f t="shared" si="418"/>
        <v>192</v>
      </c>
      <c r="BY340" s="371">
        <f t="shared" si="419"/>
        <v>216</v>
      </c>
      <c r="BZ340" s="370">
        <f t="shared" si="420"/>
        <v>0</v>
      </c>
      <c r="CA340" s="371">
        <f t="shared" si="421"/>
        <v>0</v>
      </c>
      <c r="CB340" s="372">
        <f t="shared" si="422"/>
        <v>0</v>
      </c>
      <c r="CC340" s="371">
        <f t="shared" si="423"/>
        <v>0</v>
      </c>
      <c r="CD340" s="372">
        <f t="shared" si="424"/>
        <v>0</v>
      </c>
      <c r="CE340" s="371">
        <f t="shared" si="425"/>
        <v>0</v>
      </c>
      <c r="CF340" s="372">
        <f t="shared" si="426"/>
        <v>0</v>
      </c>
      <c r="CG340" s="371">
        <f t="shared" si="427"/>
        <v>0</v>
      </c>
      <c r="CH340" s="372">
        <f t="shared" si="428"/>
        <v>0</v>
      </c>
      <c r="CI340" s="371">
        <f t="shared" si="429"/>
        <v>0</v>
      </c>
      <c r="CJ340" s="372">
        <f t="shared" si="430"/>
        <v>3977.8489583333335</v>
      </c>
      <c r="CK340" s="371">
        <f t="shared" si="431"/>
        <v>4007.3518518518517</v>
      </c>
      <c r="CL340" s="370">
        <f t="shared" si="432"/>
        <v>0</v>
      </c>
      <c r="CM340" s="371">
        <f t="shared" si="433"/>
        <v>0</v>
      </c>
      <c r="CN340" s="372">
        <f t="shared" si="434"/>
        <v>0</v>
      </c>
      <c r="CO340" s="371">
        <f t="shared" si="435"/>
        <v>0</v>
      </c>
      <c r="CP340" s="372">
        <f t="shared" si="436"/>
        <v>0</v>
      </c>
      <c r="CQ340" s="371">
        <f t="shared" si="437"/>
        <v>0</v>
      </c>
      <c r="CR340" s="372">
        <f t="shared" si="438"/>
        <v>0</v>
      </c>
      <c r="CS340" s="371">
        <f t="shared" si="439"/>
        <v>0</v>
      </c>
      <c r="CT340" s="372">
        <f t="shared" si="440"/>
        <v>0</v>
      </c>
      <c r="CU340" s="371">
        <f t="shared" si="441"/>
        <v>0</v>
      </c>
      <c r="CV340" s="372">
        <f t="shared" si="442"/>
        <v>35800.640625</v>
      </c>
      <c r="CW340" s="371">
        <f t="shared" si="443"/>
        <v>36066.166666666664</v>
      </c>
      <c r="CX340" s="372">
        <f t="shared" si="444"/>
        <v>35800.640625</v>
      </c>
      <c r="CY340" s="371">
        <f t="shared" si="445"/>
        <v>36066.166666666664</v>
      </c>
      <c r="CZ340" s="370">
        <f t="shared" si="446"/>
        <v>0</v>
      </c>
      <c r="DA340" s="371">
        <f t="shared" si="447"/>
        <v>0</v>
      </c>
      <c r="DB340" s="372">
        <f t="shared" si="448"/>
        <v>0</v>
      </c>
      <c r="DC340" s="371">
        <f t="shared" si="449"/>
        <v>0</v>
      </c>
      <c r="DD340" s="372">
        <f t="shared" si="450"/>
        <v>0</v>
      </c>
      <c r="DE340" s="371">
        <f t="shared" si="451"/>
        <v>0</v>
      </c>
      <c r="DF340" s="372">
        <f t="shared" si="452"/>
        <v>0</v>
      </c>
      <c r="DG340" s="371">
        <f t="shared" si="453"/>
        <v>0</v>
      </c>
      <c r="DH340" s="372">
        <f t="shared" si="454"/>
        <v>0</v>
      </c>
      <c r="DI340" s="371">
        <f t="shared" si="455"/>
        <v>0</v>
      </c>
      <c r="DJ340" s="372">
        <f t="shared" si="456"/>
        <v>16</v>
      </c>
      <c r="DK340" s="371">
        <f t="shared" si="457"/>
        <v>18</v>
      </c>
      <c r="DL340" s="372">
        <f t="shared" si="458"/>
        <v>16</v>
      </c>
      <c r="DM340" s="371">
        <f t="shared" si="459"/>
        <v>18</v>
      </c>
      <c r="DN340" s="370">
        <f t="shared" si="460"/>
        <v>0</v>
      </c>
      <c r="DO340" s="371">
        <f t="shared" si="461"/>
        <v>0</v>
      </c>
      <c r="DP340" s="372">
        <f t="shared" si="462"/>
        <v>0</v>
      </c>
      <c r="DQ340" s="371">
        <f t="shared" si="463"/>
        <v>0</v>
      </c>
      <c r="DR340" s="372">
        <f t="shared" si="464"/>
        <v>0</v>
      </c>
      <c r="DS340" s="371">
        <f t="shared" si="465"/>
        <v>0</v>
      </c>
      <c r="DT340" s="372">
        <f t="shared" si="466"/>
        <v>0</v>
      </c>
      <c r="DU340" s="371">
        <f t="shared" si="467"/>
        <v>0</v>
      </c>
      <c r="DV340" s="372">
        <f t="shared" si="468"/>
        <v>0</v>
      </c>
      <c r="DW340" s="371">
        <f t="shared" si="469"/>
        <v>0</v>
      </c>
      <c r="DX340" s="372">
        <f t="shared" si="470"/>
        <v>572810.25</v>
      </c>
      <c r="DY340" s="371">
        <f t="shared" si="471"/>
        <v>649191</v>
      </c>
      <c r="DZ340" s="372">
        <f t="shared" si="472"/>
        <v>572810.25</v>
      </c>
      <c r="EA340" s="371">
        <f t="shared" si="473"/>
        <v>649191</v>
      </c>
    </row>
    <row r="341" spans="1:131">
      <c r="A341" s="592" t="s">
        <v>39</v>
      </c>
      <c r="B341" s="597" t="s">
        <v>766</v>
      </c>
      <c r="C341" s="601"/>
      <c r="D341" s="596">
        <v>220756</v>
      </c>
      <c r="E341" s="425">
        <v>13</v>
      </c>
      <c r="F341" s="419"/>
      <c r="G341" s="420"/>
      <c r="H341" s="419"/>
      <c r="I341" s="420"/>
      <c r="J341" s="419"/>
      <c r="K341" s="420"/>
      <c r="L341" s="419"/>
      <c r="M341" s="420"/>
      <c r="N341" s="419"/>
      <c r="O341" s="420"/>
      <c r="P341" s="419"/>
      <c r="Q341" s="420"/>
      <c r="R341" s="419"/>
      <c r="S341" s="420"/>
      <c r="T341" s="419"/>
      <c r="U341" s="420"/>
      <c r="V341" s="419"/>
      <c r="W341" s="420"/>
      <c r="X341" s="419"/>
      <c r="Y341" s="420"/>
      <c r="Z341" s="419"/>
      <c r="AA341" s="420"/>
      <c r="AB341" s="419"/>
      <c r="AC341" s="420"/>
      <c r="AD341" s="419"/>
      <c r="AE341" s="420"/>
      <c r="AF341" s="419"/>
      <c r="AG341" s="420"/>
      <c r="AH341" s="419"/>
      <c r="AI341" s="420"/>
      <c r="AJ341" s="419"/>
      <c r="AK341" s="420"/>
      <c r="AL341" s="419"/>
      <c r="AM341" s="420"/>
      <c r="AN341" s="419"/>
      <c r="AO341" s="420"/>
      <c r="AP341" s="419"/>
      <c r="AQ341" s="420"/>
      <c r="AR341" s="419"/>
      <c r="AS341" s="420"/>
      <c r="AT341" s="419"/>
      <c r="AU341" s="420"/>
      <c r="AV341" s="419"/>
      <c r="AW341" s="420"/>
      <c r="AX341" s="419"/>
      <c r="AY341" s="420"/>
      <c r="AZ341" s="419">
        <v>10</v>
      </c>
      <c r="BA341" s="421">
        <v>8</v>
      </c>
      <c r="BB341" s="422"/>
      <c r="BC341" s="420"/>
      <c r="BD341" s="419"/>
      <c r="BE341" s="420"/>
      <c r="BF341" s="419"/>
      <c r="BG341" s="420"/>
      <c r="BH341" s="419"/>
      <c r="BI341" s="420"/>
      <c r="BJ341" s="419"/>
      <c r="BK341" s="420"/>
      <c r="BL341" s="419">
        <v>493432</v>
      </c>
      <c r="BM341" s="423">
        <v>396128</v>
      </c>
      <c r="BN341" s="370">
        <f t="shared" si="408"/>
        <v>0</v>
      </c>
      <c r="BO341" s="371">
        <f t="shared" si="409"/>
        <v>0</v>
      </c>
      <c r="BP341" s="372">
        <f t="shared" si="410"/>
        <v>0</v>
      </c>
      <c r="BQ341" s="371">
        <f t="shared" si="411"/>
        <v>0</v>
      </c>
      <c r="BR341" s="372">
        <f t="shared" si="412"/>
        <v>0</v>
      </c>
      <c r="BS341" s="371">
        <f t="shared" si="413"/>
        <v>0</v>
      </c>
      <c r="BT341" s="372">
        <f t="shared" si="414"/>
        <v>0</v>
      </c>
      <c r="BU341" s="371">
        <f t="shared" si="415"/>
        <v>0</v>
      </c>
      <c r="BV341" s="372">
        <f t="shared" si="416"/>
        <v>0</v>
      </c>
      <c r="BW341" s="371">
        <f t="shared" si="417"/>
        <v>0</v>
      </c>
      <c r="BX341" s="372">
        <f t="shared" si="418"/>
        <v>120</v>
      </c>
      <c r="BY341" s="371">
        <f t="shared" si="419"/>
        <v>96</v>
      </c>
      <c r="BZ341" s="370">
        <f t="shared" si="420"/>
        <v>0</v>
      </c>
      <c r="CA341" s="371">
        <f t="shared" si="421"/>
        <v>0</v>
      </c>
      <c r="CB341" s="372">
        <f t="shared" si="422"/>
        <v>0</v>
      </c>
      <c r="CC341" s="371">
        <f t="shared" si="423"/>
        <v>0</v>
      </c>
      <c r="CD341" s="372">
        <f t="shared" si="424"/>
        <v>0</v>
      </c>
      <c r="CE341" s="371">
        <f t="shared" si="425"/>
        <v>0</v>
      </c>
      <c r="CF341" s="372">
        <f t="shared" si="426"/>
        <v>0</v>
      </c>
      <c r="CG341" s="371">
        <f t="shared" si="427"/>
        <v>0</v>
      </c>
      <c r="CH341" s="372">
        <f t="shared" si="428"/>
        <v>0</v>
      </c>
      <c r="CI341" s="371">
        <f t="shared" si="429"/>
        <v>0</v>
      </c>
      <c r="CJ341" s="372">
        <f t="shared" si="430"/>
        <v>4111.9333333333334</v>
      </c>
      <c r="CK341" s="371">
        <f t="shared" si="431"/>
        <v>4126.333333333333</v>
      </c>
      <c r="CL341" s="370">
        <f t="shared" si="432"/>
        <v>0</v>
      </c>
      <c r="CM341" s="371">
        <f t="shared" si="433"/>
        <v>0</v>
      </c>
      <c r="CN341" s="372">
        <f t="shared" si="434"/>
        <v>0</v>
      </c>
      <c r="CO341" s="371">
        <f t="shared" si="435"/>
        <v>0</v>
      </c>
      <c r="CP341" s="372">
        <f t="shared" si="436"/>
        <v>0</v>
      </c>
      <c r="CQ341" s="371">
        <f t="shared" si="437"/>
        <v>0</v>
      </c>
      <c r="CR341" s="372">
        <f t="shared" si="438"/>
        <v>0</v>
      </c>
      <c r="CS341" s="371">
        <f t="shared" si="439"/>
        <v>0</v>
      </c>
      <c r="CT341" s="372">
        <f t="shared" si="440"/>
        <v>0</v>
      </c>
      <c r="CU341" s="371">
        <f t="shared" si="441"/>
        <v>0</v>
      </c>
      <c r="CV341" s="372">
        <f t="shared" si="442"/>
        <v>37007.4</v>
      </c>
      <c r="CW341" s="371">
        <f t="shared" si="443"/>
        <v>37137</v>
      </c>
      <c r="CX341" s="372">
        <f t="shared" si="444"/>
        <v>37007.4</v>
      </c>
      <c r="CY341" s="371">
        <f t="shared" si="445"/>
        <v>37137</v>
      </c>
      <c r="CZ341" s="370">
        <f t="shared" si="446"/>
        <v>0</v>
      </c>
      <c r="DA341" s="371">
        <f t="shared" si="447"/>
        <v>0</v>
      </c>
      <c r="DB341" s="372">
        <f t="shared" si="448"/>
        <v>0</v>
      </c>
      <c r="DC341" s="371">
        <f t="shared" si="449"/>
        <v>0</v>
      </c>
      <c r="DD341" s="372">
        <f t="shared" si="450"/>
        <v>0</v>
      </c>
      <c r="DE341" s="371">
        <f t="shared" si="451"/>
        <v>0</v>
      </c>
      <c r="DF341" s="372">
        <f t="shared" si="452"/>
        <v>0</v>
      </c>
      <c r="DG341" s="371">
        <f t="shared" si="453"/>
        <v>0</v>
      </c>
      <c r="DH341" s="372">
        <f t="shared" si="454"/>
        <v>0</v>
      </c>
      <c r="DI341" s="371">
        <f t="shared" si="455"/>
        <v>0</v>
      </c>
      <c r="DJ341" s="372">
        <f t="shared" si="456"/>
        <v>10</v>
      </c>
      <c r="DK341" s="371">
        <f t="shared" si="457"/>
        <v>8</v>
      </c>
      <c r="DL341" s="372">
        <f t="shared" si="458"/>
        <v>10</v>
      </c>
      <c r="DM341" s="371">
        <f t="shared" si="459"/>
        <v>8</v>
      </c>
      <c r="DN341" s="370">
        <f t="shared" si="460"/>
        <v>0</v>
      </c>
      <c r="DO341" s="371">
        <f t="shared" si="461"/>
        <v>0</v>
      </c>
      <c r="DP341" s="372">
        <f t="shared" si="462"/>
        <v>0</v>
      </c>
      <c r="DQ341" s="371">
        <f t="shared" si="463"/>
        <v>0</v>
      </c>
      <c r="DR341" s="372">
        <f t="shared" si="464"/>
        <v>0</v>
      </c>
      <c r="DS341" s="371">
        <f t="shared" si="465"/>
        <v>0</v>
      </c>
      <c r="DT341" s="372">
        <f t="shared" si="466"/>
        <v>0</v>
      </c>
      <c r="DU341" s="371">
        <f t="shared" si="467"/>
        <v>0</v>
      </c>
      <c r="DV341" s="372">
        <f t="shared" si="468"/>
        <v>0</v>
      </c>
      <c r="DW341" s="371">
        <f t="shared" si="469"/>
        <v>0</v>
      </c>
      <c r="DX341" s="372">
        <f t="shared" si="470"/>
        <v>370074</v>
      </c>
      <c r="DY341" s="371">
        <f t="shared" si="471"/>
        <v>297096</v>
      </c>
      <c r="DZ341" s="372">
        <f t="shared" si="472"/>
        <v>370074</v>
      </c>
      <c r="EA341" s="371">
        <f t="shared" si="473"/>
        <v>297096</v>
      </c>
    </row>
    <row r="342" spans="1:131">
      <c r="A342" s="592" t="s">
        <v>39</v>
      </c>
      <c r="B342" s="597" t="s">
        <v>767</v>
      </c>
      <c r="C342" s="601"/>
      <c r="D342" s="596">
        <v>221607</v>
      </c>
      <c r="E342" s="425">
        <v>13</v>
      </c>
      <c r="F342" s="419"/>
      <c r="G342" s="420"/>
      <c r="H342" s="419"/>
      <c r="I342" s="420"/>
      <c r="J342" s="419"/>
      <c r="K342" s="420"/>
      <c r="L342" s="419"/>
      <c r="M342" s="420"/>
      <c r="N342" s="419"/>
      <c r="O342" s="420"/>
      <c r="P342" s="419"/>
      <c r="Q342" s="420"/>
      <c r="R342" s="419"/>
      <c r="S342" s="420"/>
      <c r="T342" s="419"/>
      <c r="U342" s="420"/>
      <c r="V342" s="419"/>
      <c r="W342" s="420"/>
      <c r="X342" s="419"/>
      <c r="Y342" s="420"/>
      <c r="Z342" s="419"/>
      <c r="AA342" s="420"/>
      <c r="AB342" s="419"/>
      <c r="AC342" s="420"/>
      <c r="AD342" s="419"/>
      <c r="AE342" s="420"/>
      <c r="AF342" s="419"/>
      <c r="AG342" s="420"/>
      <c r="AH342" s="419"/>
      <c r="AI342" s="420"/>
      <c r="AJ342" s="419"/>
      <c r="AK342" s="420"/>
      <c r="AL342" s="419"/>
      <c r="AM342" s="420"/>
      <c r="AN342" s="419"/>
      <c r="AO342" s="420"/>
      <c r="AP342" s="419"/>
      <c r="AQ342" s="420"/>
      <c r="AR342" s="419"/>
      <c r="AS342" s="420"/>
      <c r="AT342" s="419"/>
      <c r="AU342" s="420"/>
      <c r="AV342" s="419"/>
      <c r="AW342" s="420"/>
      <c r="AX342" s="419"/>
      <c r="AY342" s="420"/>
      <c r="AZ342" s="419">
        <v>10</v>
      </c>
      <c r="BA342" s="421">
        <v>11</v>
      </c>
      <c r="BB342" s="422"/>
      <c r="BC342" s="420"/>
      <c r="BD342" s="419"/>
      <c r="BE342" s="420"/>
      <c r="BF342" s="419"/>
      <c r="BG342" s="420"/>
      <c r="BH342" s="419"/>
      <c r="BI342" s="420"/>
      <c r="BJ342" s="419"/>
      <c r="BK342" s="420"/>
      <c r="BL342" s="419">
        <v>490002</v>
      </c>
      <c r="BM342" s="423">
        <v>540102</v>
      </c>
      <c r="BN342" s="370">
        <f t="shared" si="408"/>
        <v>0</v>
      </c>
      <c r="BO342" s="371">
        <f t="shared" si="409"/>
        <v>0</v>
      </c>
      <c r="BP342" s="372">
        <f t="shared" si="410"/>
        <v>0</v>
      </c>
      <c r="BQ342" s="371">
        <f t="shared" si="411"/>
        <v>0</v>
      </c>
      <c r="BR342" s="372">
        <f t="shared" si="412"/>
        <v>0</v>
      </c>
      <c r="BS342" s="371">
        <f t="shared" si="413"/>
        <v>0</v>
      </c>
      <c r="BT342" s="372">
        <f t="shared" si="414"/>
        <v>0</v>
      </c>
      <c r="BU342" s="371">
        <f t="shared" si="415"/>
        <v>0</v>
      </c>
      <c r="BV342" s="372">
        <f t="shared" si="416"/>
        <v>0</v>
      </c>
      <c r="BW342" s="371">
        <f t="shared" si="417"/>
        <v>0</v>
      </c>
      <c r="BX342" s="372">
        <f t="shared" si="418"/>
        <v>120</v>
      </c>
      <c r="BY342" s="371">
        <f t="shared" si="419"/>
        <v>132</v>
      </c>
      <c r="BZ342" s="370">
        <f t="shared" si="420"/>
        <v>0</v>
      </c>
      <c r="CA342" s="371">
        <f t="shared" si="421"/>
        <v>0</v>
      </c>
      <c r="CB342" s="372">
        <f t="shared" si="422"/>
        <v>0</v>
      </c>
      <c r="CC342" s="371">
        <f t="shared" si="423"/>
        <v>0</v>
      </c>
      <c r="CD342" s="372">
        <f t="shared" si="424"/>
        <v>0</v>
      </c>
      <c r="CE342" s="371">
        <f t="shared" si="425"/>
        <v>0</v>
      </c>
      <c r="CF342" s="372">
        <f t="shared" si="426"/>
        <v>0</v>
      </c>
      <c r="CG342" s="371">
        <f t="shared" si="427"/>
        <v>0</v>
      </c>
      <c r="CH342" s="372">
        <f t="shared" si="428"/>
        <v>0</v>
      </c>
      <c r="CI342" s="371">
        <f t="shared" si="429"/>
        <v>0</v>
      </c>
      <c r="CJ342" s="372">
        <f t="shared" si="430"/>
        <v>4083.35</v>
      </c>
      <c r="CK342" s="371">
        <f t="shared" si="431"/>
        <v>4091.681818181818</v>
      </c>
      <c r="CL342" s="370">
        <f t="shared" si="432"/>
        <v>0</v>
      </c>
      <c r="CM342" s="371">
        <f t="shared" si="433"/>
        <v>0</v>
      </c>
      <c r="CN342" s="372">
        <f t="shared" si="434"/>
        <v>0</v>
      </c>
      <c r="CO342" s="371">
        <f t="shared" si="435"/>
        <v>0</v>
      </c>
      <c r="CP342" s="372">
        <f t="shared" si="436"/>
        <v>0</v>
      </c>
      <c r="CQ342" s="371">
        <f t="shared" si="437"/>
        <v>0</v>
      </c>
      <c r="CR342" s="372">
        <f t="shared" si="438"/>
        <v>0</v>
      </c>
      <c r="CS342" s="371">
        <f t="shared" si="439"/>
        <v>0</v>
      </c>
      <c r="CT342" s="372">
        <f t="shared" si="440"/>
        <v>0</v>
      </c>
      <c r="CU342" s="371">
        <f t="shared" si="441"/>
        <v>0</v>
      </c>
      <c r="CV342" s="372">
        <f t="shared" si="442"/>
        <v>36750.15</v>
      </c>
      <c r="CW342" s="371">
        <f t="shared" si="443"/>
        <v>36825.13636363636</v>
      </c>
      <c r="CX342" s="372">
        <f t="shared" si="444"/>
        <v>36750.15</v>
      </c>
      <c r="CY342" s="371">
        <f t="shared" si="445"/>
        <v>36825.13636363636</v>
      </c>
      <c r="CZ342" s="370">
        <f t="shared" si="446"/>
        <v>0</v>
      </c>
      <c r="DA342" s="371">
        <f t="shared" si="447"/>
        <v>0</v>
      </c>
      <c r="DB342" s="372">
        <f t="shared" si="448"/>
        <v>0</v>
      </c>
      <c r="DC342" s="371">
        <f t="shared" si="449"/>
        <v>0</v>
      </c>
      <c r="DD342" s="372">
        <f t="shared" si="450"/>
        <v>0</v>
      </c>
      <c r="DE342" s="371">
        <f t="shared" si="451"/>
        <v>0</v>
      </c>
      <c r="DF342" s="372">
        <f t="shared" si="452"/>
        <v>0</v>
      </c>
      <c r="DG342" s="371">
        <f t="shared" si="453"/>
        <v>0</v>
      </c>
      <c r="DH342" s="372">
        <f t="shared" si="454"/>
        <v>0</v>
      </c>
      <c r="DI342" s="371">
        <f t="shared" si="455"/>
        <v>0</v>
      </c>
      <c r="DJ342" s="372">
        <f t="shared" si="456"/>
        <v>10</v>
      </c>
      <c r="DK342" s="371">
        <f t="shared" si="457"/>
        <v>11</v>
      </c>
      <c r="DL342" s="372">
        <f t="shared" si="458"/>
        <v>10</v>
      </c>
      <c r="DM342" s="371">
        <f t="shared" si="459"/>
        <v>11</v>
      </c>
      <c r="DN342" s="370">
        <f t="shared" si="460"/>
        <v>0</v>
      </c>
      <c r="DO342" s="371">
        <f t="shared" si="461"/>
        <v>0</v>
      </c>
      <c r="DP342" s="372">
        <f t="shared" si="462"/>
        <v>0</v>
      </c>
      <c r="DQ342" s="371">
        <f t="shared" si="463"/>
        <v>0</v>
      </c>
      <c r="DR342" s="372">
        <f t="shared" si="464"/>
        <v>0</v>
      </c>
      <c r="DS342" s="371">
        <f t="shared" si="465"/>
        <v>0</v>
      </c>
      <c r="DT342" s="372">
        <f t="shared" si="466"/>
        <v>0</v>
      </c>
      <c r="DU342" s="371">
        <f t="shared" si="467"/>
        <v>0</v>
      </c>
      <c r="DV342" s="372">
        <f t="shared" si="468"/>
        <v>0</v>
      </c>
      <c r="DW342" s="371">
        <f t="shared" si="469"/>
        <v>0</v>
      </c>
      <c r="DX342" s="372">
        <f t="shared" si="470"/>
        <v>367501.5</v>
      </c>
      <c r="DY342" s="371">
        <f t="shared" si="471"/>
        <v>405076.49999999994</v>
      </c>
      <c r="DZ342" s="372">
        <f t="shared" si="472"/>
        <v>367501.5</v>
      </c>
      <c r="EA342" s="371">
        <f t="shared" si="473"/>
        <v>405076.49999999994</v>
      </c>
    </row>
    <row r="343" spans="1:131">
      <c r="A343" s="592" t="s">
        <v>39</v>
      </c>
      <c r="B343" s="597" t="s">
        <v>768</v>
      </c>
      <c r="C343" s="598"/>
      <c r="D343" s="596">
        <v>220853</v>
      </c>
      <c r="E343" s="425">
        <v>13</v>
      </c>
      <c r="F343" s="419"/>
      <c r="G343" s="420"/>
      <c r="H343" s="419"/>
      <c r="I343" s="420"/>
      <c r="J343" s="419"/>
      <c r="K343" s="420"/>
      <c r="L343" s="419"/>
      <c r="M343" s="420"/>
      <c r="N343" s="419"/>
      <c r="O343" s="420"/>
      <c r="P343" s="419"/>
      <c r="Q343" s="420"/>
      <c r="R343" s="419"/>
      <c r="S343" s="420"/>
      <c r="T343" s="419"/>
      <c r="U343" s="420"/>
      <c r="V343" s="419"/>
      <c r="W343" s="420"/>
      <c r="X343" s="419"/>
      <c r="Y343" s="420"/>
      <c r="Z343" s="419"/>
      <c r="AA343" s="420"/>
      <c r="AB343" s="419"/>
      <c r="AC343" s="420"/>
      <c r="AD343" s="419"/>
      <c r="AE343" s="420"/>
      <c r="AF343" s="419"/>
      <c r="AG343" s="420"/>
      <c r="AH343" s="419"/>
      <c r="AI343" s="420"/>
      <c r="AJ343" s="419"/>
      <c r="AK343" s="420"/>
      <c r="AL343" s="419"/>
      <c r="AM343" s="420"/>
      <c r="AN343" s="419"/>
      <c r="AO343" s="420"/>
      <c r="AP343" s="419"/>
      <c r="AQ343" s="420"/>
      <c r="AR343" s="419"/>
      <c r="AS343" s="420"/>
      <c r="AT343" s="419"/>
      <c r="AU343" s="420"/>
      <c r="AV343" s="419"/>
      <c r="AW343" s="420"/>
      <c r="AX343" s="419"/>
      <c r="AY343" s="420"/>
      <c r="AZ343" s="419">
        <v>36</v>
      </c>
      <c r="BA343" s="421">
        <v>41</v>
      </c>
      <c r="BB343" s="422"/>
      <c r="BC343" s="420"/>
      <c r="BD343" s="419"/>
      <c r="BE343" s="420"/>
      <c r="BF343" s="419"/>
      <c r="BG343" s="420"/>
      <c r="BH343" s="419"/>
      <c r="BI343" s="420"/>
      <c r="BJ343" s="419"/>
      <c r="BK343" s="420"/>
      <c r="BL343" s="419">
        <v>1786567</v>
      </c>
      <c r="BM343" s="423">
        <v>2039955</v>
      </c>
      <c r="BN343" s="370">
        <f t="shared" si="408"/>
        <v>0</v>
      </c>
      <c r="BO343" s="371">
        <f t="shared" si="409"/>
        <v>0</v>
      </c>
      <c r="BP343" s="372">
        <f t="shared" si="410"/>
        <v>0</v>
      </c>
      <c r="BQ343" s="371">
        <f t="shared" si="411"/>
        <v>0</v>
      </c>
      <c r="BR343" s="372">
        <f t="shared" si="412"/>
        <v>0</v>
      </c>
      <c r="BS343" s="371">
        <f t="shared" si="413"/>
        <v>0</v>
      </c>
      <c r="BT343" s="372">
        <f t="shared" si="414"/>
        <v>0</v>
      </c>
      <c r="BU343" s="371">
        <f t="shared" si="415"/>
        <v>0</v>
      </c>
      <c r="BV343" s="372">
        <f t="shared" si="416"/>
        <v>0</v>
      </c>
      <c r="BW343" s="371">
        <f t="shared" si="417"/>
        <v>0</v>
      </c>
      <c r="BX343" s="372">
        <f t="shared" si="418"/>
        <v>432</v>
      </c>
      <c r="BY343" s="371">
        <f t="shared" si="419"/>
        <v>492</v>
      </c>
      <c r="BZ343" s="370">
        <f t="shared" si="420"/>
        <v>0</v>
      </c>
      <c r="CA343" s="371">
        <f t="shared" si="421"/>
        <v>0</v>
      </c>
      <c r="CB343" s="372">
        <f t="shared" si="422"/>
        <v>0</v>
      </c>
      <c r="CC343" s="371">
        <f t="shared" si="423"/>
        <v>0</v>
      </c>
      <c r="CD343" s="372">
        <f t="shared" si="424"/>
        <v>0</v>
      </c>
      <c r="CE343" s="371">
        <f t="shared" si="425"/>
        <v>0</v>
      </c>
      <c r="CF343" s="372">
        <f t="shared" si="426"/>
        <v>0</v>
      </c>
      <c r="CG343" s="371">
        <f t="shared" si="427"/>
        <v>0</v>
      </c>
      <c r="CH343" s="372">
        <f t="shared" si="428"/>
        <v>0</v>
      </c>
      <c r="CI343" s="371">
        <f t="shared" si="429"/>
        <v>0</v>
      </c>
      <c r="CJ343" s="372">
        <f t="shared" si="430"/>
        <v>4135.5717592592591</v>
      </c>
      <c r="CK343" s="371">
        <f t="shared" si="431"/>
        <v>4146.25</v>
      </c>
      <c r="CL343" s="370">
        <f t="shared" si="432"/>
        <v>0</v>
      </c>
      <c r="CM343" s="371">
        <f t="shared" si="433"/>
        <v>0</v>
      </c>
      <c r="CN343" s="372">
        <f t="shared" si="434"/>
        <v>0</v>
      </c>
      <c r="CO343" s="371">
        <f t="shared" si="435"/>
        <v>0</v>
      </c>
      <c r="CP343" s="372">
        <f t="shared" si="436"/>
        <v>0</v>
      </c>
      <c r="CQ343" s="371">
        <f t="shared" si="437"/>
        <v>0</v>
      </c>
      <c r="CR343" s="372">
        <f t="shared" si="438"/>
        <v>0</v>
      </c>
      <c r="CS343" s="371">
        <f t="shared" si="439"/>
        <v>0</v>
      </c>
      <c r="CT343" s="372">
        <f t="shared" si="440"/>
        <v>0</v>
      </c>
      <c r="CU343" s="371">
        <f t="shared" si="441"/>
        <v>0</v>
      </c>
      <c r="CV343" s="372">
        <f t="shared" si="442"/>
        <v>37220.145833333328</v>
      </c>
      <c r="CW343" s="371">
        <f t="shared" si="443"/>
        <v>37316.25</v>
      </c>
      <c r="CX343" s="372">
        <f t="shared" si="444"/>
        <v>37220.145833333328</v>
      </c>
      <c r="CY343" s="371">
        <f t="shared" si="445"/>
        <v>37316.25</v>
      </c>
      <c r="CZ343" s="370">
        <f t="shared" si="446"/>
        <v>0</v>
      </c>
      <c r="DA343" s="371">
        <f t="shared" si="447"/>
        <v>0</v>
      </c>
      <c r="DB343" s="372">
        <f t="shared" si="448"/>
        <v>0</v>
      </c>
      <c r="DC343" s="371">
        <f t="shared" si="449"/>
        <v>0</v>
      </c>
      <c r="DD343" s="372">
        <f t="shared" si="450"/>
        <v>0</v>
      </c>
      <c r="DE343" s="371">
        <f t="shared" si="451"/>
        <v>0</v>
      </c>
      <c r="DF343" s="372">
        <f t="shared" si="452"/>
        <v>0</v>
      </c>
      <c r="DG343" s="371">
        <f t="shared" si="453"/>
        <v>0</v>
      </c>
      <c r="DH343" s="372">
        <f t="shared" si="454"/>
        <v>0</v>
      </c>
      <c r="DI343" s="371">
        <f t="shared" si="455"/>
        <v>0</v>
      </c>
      <c r="DJ343" s="372">
        <f t="shared" si="456"/>
        <v>36</v>
      </c>
      <c r="DK343" s="371">
        <f t="shared" si="457"/>
        <v>41</v>
      </c>
      <c r="DL343" s="372">
        <f t="shared" si="458"/>
        <v>36</v>
      </c>
      <c r="DM343" s="371">
        <f t="shared" si="459"/>
        <v>41</v>
      </c>
      <c r="DN343" s="370">
        <f t="shared" si="460"/>
        <v>0</v>
      </c>
      <c r="DO343" s="371">
        <f t="shared" si="461"/>
        <v>0</v>
      </c>
      <c r="DP343" s="372">
        <f t="shared" si="462"/>
        <v>0</v>
      </c>
      <c r="DQ343" s="371">
        <f t="shared" si="463"/>
        <v>0</v>
      </c>
      <c r="DR343" s="372">
        <f t="shared" si="464"/>
        <v>0</v>
      </c>
      <c r="DS343" s="371">
        <f t="shared" si="465"/>
        <v>0</v>
      </c>
      <c r="DT343" s="372">
        <f t="shared" si="466"/>
        <v>0</v>
      </c>
      <c r="DU343" s="371">
        <f t="shared" si="467"/>
        <v>0</v>
      </c>
      <c r="DV343" s="372">
        <f t="shared" si="468"/>
        <v>0</v>
      </c>
      <c r="DW343" s="371">
        <f t="shared" si="469"/>
        <v>0</v>
      </c>
      <c r="DX343" s="372">
        <f t="shared" si="470"/>
        <v>1339925.2499999998</v>
      </c>
      <c r="DY343" s="371">
        <f t="shared" si="471"/>
        <v>1529966.25</v>
      </c>
      <c r="DZ343" s="372">
        <f t="shared" si="472"/>
        <v>1339925.2499999998</v>
      </c>
      <c r="EA343" s="371">
        <f t="shared" si="473"/>
        <v>1529966.25</v>
      </c>
    </row>
    <row r="344" spans="1:131">
      <c r="A344" s="592" t="s">
        <v>39</v>
      </c>
      <c r="B344" s="597" t="s">
        <v>769</v>
      </c>
      <c r="C344" s="601"/>
      <c r="D344" s="596">
        <v>221050</v>
      </c>
      <c r="E344" s="425">
        <v>13</v>
      </c>
      <c r="F344" s="419"/>
      <c r="G344" s="420"/>
      <c r="H344" s="419"/>
      <c r="I344" s="420"/>
      <c r="J344" s="419"/>
      <c r="K344" s="420"/>
      <c r="L344" s="419"/>
      <c r="M344" s="420"/>
      <c r="N344" s="419"/>
      <c r="O344" s="420"/>
      <c r="P344" s="419"/>
      <c r="Q344" s="420"/>
      <c r="R344" s="419"/>
      <c r="S344" s="420"/>
      <c r="T344" s="419"/>
      <c r="U344" s="420"/>
      <c r="V344" s="419"/>
      <c r="W344" s="420"/>
      <c r="X344" s="419"/>
      <c r="Y344" s="420"/>
      <c r="Z344" s="419"/>
      <c r="AA344" s="420"/>
      <c r="AB344" s="419"/>
      <c r="AC344" s="420"/>
      <c r="AD344" s="419"/>
      <c r="AE344" s="420"/>
      <c r="AF344" s="419"/>
      <c r="AG344" s="420"/>
      <c r="AH344" s="419"/>
      <c r="AI344" s="420"/>
      <c r="AJ344" s="419"/>
      <c r="AK344" s="420"/>
      <c r="AL344" s="419"/>
      <c r="AM344" s="420"/>
      <c r="AN344" s="419"/>
      <c r="AO344" s="420"/>
      <c r="AP344" s="419"/>
      <c r="AQ344" s="420"/>
      <c r="AR344" s="419"/>
      <c r="AS344" s="420"/>
      <c r="AT344" s="419"/>
      <c r="AU344" s="420"/>
      <c r="AV344" s="419"/>
      <c r="AW344" s="420"/>
      <c r="AX344" s="419"/>
      <c r="AY344" s="420"/>
      <c r="AZ344" s="419">
        <v>30</v>
      </c>
      <c r="BA344" s="421">
        <v>35</v>
      </c>
      <c r="BB344" s="422"/>
      <c r="BC344" s="420"/>
      <c r="BD344" s="419"/>
      <c r="BE344" s="420"/>
      <c r="BF344" s="419"/>
      <c r="BG344" s="420"/>
      <c r="BH344" s="419"/>
      <c r="BI344" s="420"/>
      <c r="BJ344" s="419"/>
      <c r="BK344" s="420"/>
      <c r="BL344" s="419">
        <v>1614302</v>
      </c>
      <c r="BM344" s="423">
        <v>1752563</v>
      </c>
      <c r="BN344" s="370">
        <f t="shared" si="408"/>
        <v>0</v>
      </c>
      <c r="BO344" s="371">
        <f t="shared" si="409"/>
        <v>0</v>
      </c>
      <c r="BP344" s="372">
        <f t="shared" si="410"/>
        <v>0</v>
      </c>
      <c r="BQ344" s="371">
        <f t="shared" si="411"/>
        <v>0</v>
      </c>
      <c r="BR344" s="372">
        <f t="shared" si="412"/>
        <v>0</v>
      </c>
      <c r="BS344" s="371">
        <f t="shared" si="413"/>
        <v>0</v>
      </c>
      <c r="BT344" s="372">
        <f t="shared" si="414"/>
        <v>0</v>
      </c>
      <c r="BU344" s="371">
        <f t="shared" si="415"/>
        <v>0</v>
      </c>
      <c r="BV344" s="372">
        <f t="shared" si="416"/>
        <v>0</v>
      </c>
      <c r="BW344" s="371">
        <f t="shared" si="417"/>
        <v>0</v>
      </c>
      <c r="BX344" s="372">
        <f t="shared" si="418"/>
        <v>360</v>
      </c>
      <c r="BY344" s="371">
        <f t="shared" si="419"/>
        <v>420</v>
      </c>
      <c r="BZ344" s="370">
        <f t="shared" si="420"/>
        <v>0</v>
      </c>
      <c r="CA344" s="371">
        <f t="shared" si="421"/>
        <v>0</v>
      </c>
      <c r="CB344" s="372">
        <f t="shared" si="422"/>
        <v>0</v>
      </c>
      <c r="CC344" s="371">
        <f t="shared" si="423"/>
        <v>0</v>
      </c>
      <c r="CD344" s="372">
        <f t="shared" si="424"/>
        <v>0</v>
      </c>
      <c r="CE344" s="371">
        <f t="shared" si="425"/>
        <v>0</v>
      </c>
      <c r="CF344" s="372">
        <f t="shared" si="426"/>
        <v>0</v>
      </c>
      <c r="CG344" s="371">
        <f t="shared" si="427"/>
        <v>0</v>
      </c>
      <c r="CH344" s="372">
        <f t="shared" si="428"/>
        <v>0</v>
      </c>
      <c r="CI344" s="371">
        <f t="shared" si="429"/>
        <v>0</v>
      </c>
      <c r="CJ344" s="372">
        <f t="shared" si="430"/>
        <v>4484.1722222222224</v>
      </c>
      <c r="CK344" s="371">
        <f t="shared" si="431"/>
        <v>4172.7690476190473</v>
      </c>
      <c r="CL344" s="370">
        <f t="shared" si="432"/>
        <v>0</v>
      </c>
      <c r="CM344" s="371">
        <f t="shared" si="433"/>
        <v>0</v>
      </c>
      <c r="CN344" s="372">
        <f t="shared" si="434"/>
        <v>0</v>
      </c>
      <c r="CO344" s="371">
        <f t="shared" si="435"/>
        <v>0</v>
      </c>
      <c r="CP344" s="372">
        <f t="shared" si="436"/>
        <v>0</v>
      </c>
      <c r="CQ344" s="371">
        <f t="shared" si="437"/>
        <v>0</v>
      </c>
      <c r="CR344" s="372">
        <f t="shared" si="438"/>
        <v>0</v>
      </c>
      <c r="CS344" s="371">
        <f t="shared" si="439"/>
        <v>0</v>
      </c>
      <c r="CT344" s="372">
        <f t="shared" si="440"/>
        <v>0</v>
      </c>
      <c r="CU344" s="371">
        <f t="shared" si="441"/>
        <v>0</v>
      </c>
      <c r="CV344" s="372">
        <f t="shared" si="442"/>
        <v>40357.550000000003</v>
      </c>
      <c r="CW344" s="371">
        <f t="shared" si="443"/>
        <v>37554.921428571426</v>
      </c>
      <c r="CX344" s="372">
        <f t="shared" si="444"/>
        <v>40357.550000000003</v>
      </c>
      <c r="CY344" s="371">
        <f t="shared" si="445"/>
        <v>37554.921428571426</v>
      </c>
      <c r="CZ344" s="370">
        <f t="shared" si="446"/>
        <v>0</v>
      </c>
      <c r="DA344" s="371">
        <f t="shared" si="447"/>
        <v>0</v>
      </c>
      <c r="DB344" s="372">
        <f t="shared" si="448"/>
        <v>0</v>
      </c>
      <c r="DC344" s="371">
        <f t="shared" si="449"/>
        <v>0</v>
      </c>
      <c r="DD344" s="372">
        <f t="shared" si="450"/>
        <v>0</v>
      </c>
      <c r="DE344" s="371">
        <f t="shared" si="451"/>
        <v>0</v>
      </c>
      <c r="DF344" s="372">
        <f t="shared" si="452"/>
        <v>0</v>
      </c>
      <c r="DG344" s="371">
        <f t="shared" si="453"/>
        <v>0</v>
      </c>
      <c r="DH344" s="372">
        <f t="shared" si="454"/>
        <v>0</v>
      </c>
      <c r="DI344" s="371">
        <f t="shared" si="455"/>
        <v>0</v>
      </c>
      <c r="DJ344" s="372">
        <f t="shared" si="456"/>
        <v>30</v>
      </c>
      <c r="DK344" s="371">
        <f t="shared" si="457"/>
        <v>35</v>
      </c>
      <c r="DL344" s="372">
        <f t="shared" si="458"/>
        <v>30</v>
      </c>
      <c r="DM344" s="371">
        <f t="shared" si="459"/>
        <v>35</v>
      </c>
      <c r="DN344" s="370">
        <f t="shared" si="460"/>
        <v>0</v>
      </c>
      <c r="DO344" s="371">
        <f t="shared" si="461"/>
        <v>0</v>
      </c>
      <c r="DP344" s="372">
        <f t="shared" si="462"/>
        <v>0</v>
      </c>
      <c r="DQ344" s="371">
        <f t="shared" si="463"/>
        <v>0</v>
      </c>
      <c r="DR344" s="372">
        <f t="shared" si="464"/>
        <v>0</v>
      </c>
      <c r="DS344" s="371">
        <f t="shared" si="465"/>
        <v>0</v>
      </c>
      <c r="DT344" s="372">
        <f t="shared" si="466"/>
        <v>0</v>
      </c>
      <c r="DU344" s="371">
        <f t="shared" si="467"/>
        <v>0</v>
      </c>
      <c r="DV344" s="372">
        <f t="shared" si="468"/>
        <v>0</v>
      </c>
      <c r="DW344" s="371">
        <f t="shared" si="469"/>
        <v>0</v>
      </c>
      <c r="DX344" s="372">
        <f t="shared" si="470"/>
        <v>1210726.5</v>
      </c>
      <c r="DY344" s="371">
        <f t="shared" si="471"/>
        <v>1314422.25</v>
      </c>
      <c r="DZ344" s="372">
        <f t="shared" si="472"/>
        <v>1210726.5</v>
      </c>
      <c r="EA344" s="371">
        <f t="shared" si="473"/>
        <v>1314422.25</v>
      </c>
    </row>
    <row r="345" spans="1:131">
      <c r="A345" s="592" t="s">
        <v>39</v>
      </c>
      <c r="B345" s="597" t="s">
        <v>770</v>
      </c>
      <c r="C345" s="601"/>
      <c r="D345" s="596">
        <v>221102</v>
      </c>
      <c r="E345" s="425">
        <v>13</v>
      </c>
      <c r="F345" s="419"/>
      <c r="G345" s="420"/>
      <c r="H345" s="419"/>
      <c r="I345" s="420"/>
      <c r="J345" s="419"/>
      <c r="K345" s="420"/>
      <c r="L345" s="419"/>
      <c r="M345" s="420"/>
      <c r="N345" s="419"/>
      <c r="O345" s="420"/>
      <c r="P345" s="419"/>
      <c r="Q345" s="420"/>
      <c r="R345" s="419"/>
      <c r="S345" s="420"/>
      <c r="T345" s="419"/>
      <c r="U345" s="420"/>
      <c r="V345" s="419"/>
      <c r="W345" s="420"/>
      <c r="X345" s="419"/>
      <c r="Y345" s="420"/>
      <c r="Z345" s="419"/>
      <c r="AA345" s="420"/>
      <c r="AB345" s="419"/>
      <c r="AC345" s="420"/>
      <c r="AD345" s="419"/>
      <c r="AE345" s="420"/>
      <c r="AF345" s="419"/>
      <c r="AG345" s="420"/>
      <c r="AH345" s="419"/>
      <c r="AI345" s="420"/>
      <c r="AJ345" s="419"/>
      <c r="AK345" s="420"/>
      <c r="AL345" s="419"/>
      <c r="AM345" s="420"/>
      <c r="AN345" s="419"/>
      <c r="AO345" s="420"/>
      <c r="AP345" s="419"/>
      <c r="AQ345" s="420"/>
      <c r="AR345" s="419"/>
      <c r="AS345" s="420"/>
      <c r="AT345" s="419"/>
      <c r="AU345" s="420"/>
      <c r="AV345" s="419"/>
      <c r="AW345" s="420"/>
      <c r="AX345" s="419"/>
      <c r="AY345" s="420"/>
      <c r="AZ345" s="419">
        <v>21</v>
      </c>
      <c r="BA345" s="421">
        <v>24</v>
      </c>
      <c r="BB345" s="422"/>
      <c r="BC345" s="420"/>
      <c r="BD345" s="419"/>
      <c r="BE345" s="420"/>
      <c r="BF345" s="419"/>
      <c r="BG345" s="420"/>
      <c r="BH345" s="419"/>
      <c r="BI345" s="420"/>
      <c r="BJ345" s="419"/>
      <c r="BK345" s="420"/>
      <c r="BL345" s="419">
        <v>1167557</v>
      </c>
      <c r="BM345" s="423">
        <v>1347616</v>
      </c>
      <c r="BN345" s="370">
        <f t="shared" si="408"/>
        <v>0</v>
      </c>
      <c r="BO345" s="371">
        <f t="shared" si="409"/>
        <v>0</v>
      </c>
      <c r="BP345" s="372">
        <f t="shared" si="410"/>
        <v>0</v>
      </c>
      <c r="BQ345" s="371">
        <f t="shared" si="411"/>
        <v>0</v>
      </c>
      <c r="BR345" s="372">
        <f t="shared" si="412"/>
        <v>0</v>
      </c>
      <c r="BS345" s="371">
        <f t="shared" si="413"/>
        <v>0</v>
      </c>
      <c r="BT345" s="372">
        <f t="shared" si="414"/>
        <v>0</v>
      </c>
      <c r="BU345" s="371">
        <f t="shared" si="415"/>
        <v>0</v>
      </c>
      <c r="BV345" s="372">
        <f t="shared" si="416"/>
        <v>0</v>
      </c>
      <c r="BW345" s="371">
        <f t="shared" si="417"/>
        <v>0</v>
      </c>
      <c r="BX345" s="372">
        <f t="shared" si="418"/>
        <v>252</v>
      </c>
      <c r="BY345" s="371">
        <f t="shared" si="419"/>
        <v>288</v>
      </c>
      <c r="BZ345" s="370">
        <f t="shared" si="420"/>
        <v>0</v>
      </c>
      <c r="CA345" s="371">
        <f t="shared" si="421"/>
        <v>0</v>
      </c>
      <c r="CB345" s="372">
        <f t="shared" si="422"/>
        <v>0</v>
      </c>
      <c r="CC345" s="371">
        <f t="shared" si="423"/>
        <v>0</v>
      </c>
      <c r="CD345" s="372">
        <f t="shared" si="424"/>
        <v>0</v>
      </c>
      <c r="CE345" s="371">
        <f t="shared" si="425"/>
        <v>0</v>
      </c>
      <c r="CF345" s="372">
        <f t="shared" si="426"/>
        <v>0</v>
      </c>
      <c r="CG345" s="371">
        <f t="shared" si="427"/>
        <v>0</v>
      </c>
      <c r="CH345" s="372">
        <f t="shared" si="428"/>
        <v>0</v>
      </c>
      <c r="CI345" s="371">
        <f t="shared" si="429"/>
        <v>0</v>
      </c>
      <c r="CJ345" s="372">
        <f t="shared" si="430"/>
        <v>4633.1626984126988</v>
      </c>
      <c r="CK345" s="371">
        <f t="shared" si="431"/>
        <v>4679.2222222222226</v>
      </c>
      <c r="CL345" s="370">
        <f t="shared" si="432"/>
        <v>0</v>
      </c>
      <c r="CM345" s="371">
        <f t="shared" si="433"/>
        <v>0</v>
      </c>
      <c r="CN345" s="372">
        <f t="shared" si="434"/>
        <v>0</v>
      </c>
      <c r="CO345" s="371">
        <f t="shared" si="435"/>
        <v>0</v>
      </c>
      <c r="CP345" s="372">
        <f t="shared" si="436"/>
        <v>0</v>
      </c>
      <c r="CQ345" s="371">
        <f t="shared" si="437"/>
        <v>0</v>
      </c>
      <c r="CR345" s="372">
        <f t="shared" si="438"/>
        <v>0</v>
      </c>
      <c r="CS345" s="371">
        <f t="shared" si="439"/>
        <v>0</v>
      </c>
      <c r="CT345" s="372">
        <f t="shared" si="440"/>
        <v>0</v>
      </c>
      <c r="CU345" s="371">
        <f t="shared" si="441"/>
        <v>0</v>
      </c>
      <c r="CV345" s="372">
        <f t="shared" si="442"/>
        <v>41698.46428571429</v>
      </c>
      <c r="CW345" s="371">
        <f t="shared" si="443"/>
        <v>42113</v>
      </c>
      <c r="CX345" s="372">
        <f t="shared" si="444"/>
        <v>41698.46428571429</v>
      </c>
      <c r="CY345" s="371">
        <f t="shared" si="445"/>
        <v>42113</v>
      </c>
      <c r="CZ345" s="370">
        <f t="shared" si="446"/>
        <v>0</v>
      </c>
      <c r="DA345" s="371">
        <f t="shared" si="447"/>
        <v>0</v>
      </c>
      <c r="DB345" s="372">
        <f t="shared" si="448"/>
        <v>0</v>
      </c>
      <c r="DC345" s="371">
        <f t="shared" si="449"/>
        <v>0</v>
      </c>
      <c r="DD345" s="372">
        <f t="shared" si="450"/>
        <v>0</v>
      </c>
      <c r="DE345" s="371">
        <f t="shared" si="451"/>
        <v>0</v>
      </c>
      <c r="DF345" s="372">
        <f t="shared" si="452"/>
        <v>0</v>
      </c>
      <c r="DG345" s="371">
        <f t="shared" si="453"/>
        <v>0</v>
      </c>
      <c r="DH345" s="372">
        <f t="shared" si="454"/>
        <v>0</v>
      </c>
      <c r="DI345" s="371">
        <f t="shared" si="455"/>
        <v>0</v>
      </c>
      <c r="DJ345" s="372">
        <f t="shared" si="456"/>
        <v>21</v>
      </c>
      <c r="DK345" s="371">
        <f t="shared" si="457"/>
        <v>24</v>
      </c>
      <c r="DL345" s="372">
        <f t="shared" si="458"/>
        <v>21</v>
      </c>
      <c r="DM345" s="371">
        <f t="shared" si="459"/>
        <v>24</v>
      </c>
      <c r="DN345" s="370">
        <f t="shared" si="460"/>
        <v>0</v>
      </c>
      <c r="DO345" s="371">
        <f t="shared" si="461"/>
        <v>0</v>
      </c>
      <c r="DP345" s="372">
        <f t="shared" si="462"/>
        <v>0</v>
      </c>
      <c r="DQ345" s="371">
        <f t="shared" si="463"/>
        <v>0</v>
      </c>
      <c r="DR345" s="372">
        <f t="shared" si="464"/>
        <v>0</v>
      </c>
      <c r="DS345" s="371">
        <f t="shared" si="465"/>
        <v>0</v>
      </c>
      <c r="DT345" s="372">
        <f t="shared" si="466"/>
        <v>0</v>
      </c>
      <c r="DU345" s="371">
        <f t="shared" si="467"/>
        <v>0</v>
      </c>
      <c r="DV345" s="372">
        <f t="shared" si="468"/>
        <v>0</v>
      </c>
      <c r="DW345" s="371">
        <f t="shared" si="469"/>
        <v>0</v>
      </c>
      <c r="DX345" s="372">
        <f t="shared" si="470"/>
        <v>875667.75000000012</v>
      </c>
      <c r="DY345" s="371">
        <f t="shared" si="471"/>
        <v>1010712</v>
      </c>
      <c r="DZ345" s="372">
        <f t="shared" si="472"/>
        <v>875667.75000000012</v>
      </c>
      <c r="EA345" s="371">
        <f t="shared" si="473"/>
        <v>1010712</v>
      </c>
    </row>
    <row r="346" spans="1:131">
      <c r="A346" s="592" t="s">
        <v>39</v>
      </c>
      <c r="B346" s="597" t="s">
        <v>771</v>
      </c>
      <c r="C346" s="598"/>
      <c r="D346" s="596">
        <v>248925</v>
      </c>
      <c r="E346" s="425">
        <v>13</v>
      </c>
      <c r="F346" s="419"/>
      <c r="G346" s="420"/>
      <c r="H346" s="419"/>
      <c r="I346" s="420"/>
      <c r="J346" s="419"/>
      <c r="K346" s="420"/>
      <c r="L346" s="419"/>
      <c r="M346" s="420"/>
      <c r="N346" s="419"/>
      <c r="O346" s="420"/>
      <c r="P346" s="419"/>
      <c r="Q346" s="420"/>
      <c r="R346" s="419"/>
      <c r="S346" s="420"/>
      <c r="T346" s="419"/>
      <c r="U346" s="420"/>
      <c r="V346" s="419"/>
      <c r="W346" s="420"/>
      <c r="X346" s="419"/>
      <c r="Y346" s="420"/>
      <c r="Z346" s="419"/>
      <c r="AA346" s="420"/>
      <c r="AB346" s="419"/>
      <c r="AC346" s="420"/>
      <c r="AD346" s="419"/>
      <c r="AE346" s="420"/>
      <c r="AF346" s="419"/>
      <c r="AG346" s="420"/>
      <c r="AH346" s="419"/>
      <c r="AI346" s="420"/>
      <c r="AJ346" s="419"/>
      <c r="AK346" s="420"/>
      <c r="AL346" s="419"/>
      <c r="AM346" s="420"/>
      <c r="AN346" s="419"/>
      <c r="AO346" s="420"/>
      <c r="AP346" s="419"/>
      <c r="AQ346" s="420"/>
      <c r="AR346" s="419"/>
      <c r="AS346" s="420"/>
      <c r="AT346" s="419"/>
      <c r="AU346" s="420"/>
      <c r="AV346" s="419"/>
      <c r="AW346" s="420"/>
      <c r="AX346" s="419"/>
      <c r="AY346" s="420"/>
      <c r="AZ346" s="419">
        <v>18</v>
      </c>
      <c r="BA346" s="421">
        <v>42</v>
      </c>
      <c r="BB346" s="422"/>
      <c r="BC346" s="420"/>
      <c r="BD346" s="419"/>
      <c r="BE346" s="420"/>
      <c r="BF346" s="419"/>
      <c r="BG346" s="420"/>
      <c r="BH346" s="419"/>
      <c r="BI346" s="420"/>
      <c r="BJ346" s="419"/>
      <c r="BK346" s="420"/>
      <c r="BL346" s="419">
        <v>927645</v>
      </c>
      <c r="BM346" s="423">
        <v>1937374</v>
      </c>
      <c r="BN346" s="370">
        <f t="shared" si="408"/>
        <v>0</v>
      </c>
      <c r="BO346" s="371">
        <f t="shared" si="409"/>
        <v>0</v>
      </c>
      <c r="BP346" s="372">
        <f t="shared" si="410"/>
        <v>0</v>
      </c>
      <c r="BQ346" s="371">
        <f t="shared" si="411"/>
        <v>0</v>
      </c>
      <c r="BR346" s="372">
        <f t="shared" si="412"/>
        <v>0</v>
      </c>
      <c r="BS346" s="371">
        <f t="shared" si="413"/>
        <v>0</v>
      </c>
      <c r="BT346" s="372">
        <f t="shared" si="414"/>
        <v>0</v>
      </c>
      <c r="BU346" s="371">
        <f t="shared" si="415"/>
        <v>0</v>
      </c>
      <c r="BV346" s="372">
        <f t="shared" si="416"/>
        <v>0</v>
      </c>
      <c r="BW346" s="371">
        <f t="shared" si="417"/>
        <v>0</v>
      </c>
      <c r="BX346" s="372">
        <f t="shared" si="418"/>
        <v>216</v>
      </c>
      <c r="BY346" s="371">
        <f t="shared" si="419"/>
        <v>504</v>
      </c>
      <c r="BZ346" s="370">
        <f t="shared" si="420"/>
        <v>0</v>
      </c>
      <c r="CA346" s="371">
        <f t="shared" si="421"/>
        <v>0</v>
      </c>
      <c r="CB346" s="372">
        <f t="shared" si="422"/>
        <v>0</v>
      </c>
      <c r="CC346" s="371">
        <f t="shared" si="423"/>
        <v>0</v>
      </c>
      <c r="CD346" s="372">
        <f t="shared" si="424"/>
        <v>0</v>
      </c>
      <c r="CE346" s="371">
        <f t="shared" si="425"/>
        <v>0</v>
      </c>
      <c r="CF346" s="372">
        <f t="shared" si="426"/>
        <v>0</v>
      </c>
      <c r="CG346" s="371">
        <f t="shared" si="427"/>
        <v>0</v>
      </c>
      <c r="CH346" s="372">
        <f t="shared" si="428"/>
        <v>0</v>
      </c>
      <c r="CI346" s="371">
        <f t="shared" si="429"/>
        <v>0</v>
      </c>
      <c r="CJ346" s="372">
        <f t="shared" si="430"/>
        <v>4294.6527777777774</v>
      </c>
      <c r="CK346" s="371">
        <f t="shared" si="431"/>
        <v>3843.9960317460318</v>
      </c>
      <c r="CL346" s="370">
        <f t="shared" si="432"/>
        <v>0</v>
      </c>
      <c r="CM346" s="371">
        <f t="shared" si="433"/>
        <v>0</v>
      </c>
      <c r="CN346" s="372">
        <f t="shared" si="434"/>
        <v>0</v>
      </c>
      <c r="CO346" s="371">
        <f t="shared" si="435"/>
        <v>0</v>
      </c>
      <c r="CP346" s="372">
        <f t="shared" si="436"/>
        <v>0</v>
      </c>
      <c r="CQ346" s="371">
        <f t="shared" si="437"/>
        <v>0</v>
      </c>
      <c r="CR346" s="372">
        <f t="shared" si="438"/>
        <v>0</v>
      </c>
      <c r="CS346" s="371">
        <f t="shared" si="439"/>
        <v>0</v>
      </c>
      <c r="CT346" s="372">
        <f t="shared" si="440"/>
        <v>0</v>
      </c>
      <c r="CU346" s="371">
        <f t="shared" si="441"/>
        <v>0</v>
      </c>
      <c r="CV346" s="372">
        <f t="shared" si="442"/>
        <v>38651.875</v>
      </c>
      <c r="CW346" s="371">
        <f t="shared" si="443"/>
        <v>34595.96428571429</v>
      </c>
      <c r="CX346" s="372">
        <f t="shared" si="444"/>
        <v>38651.875</v>
      </c>
      <c r="CY346" s="371">
        <f t="shared" si="445"/>
        <v>34595.96428571429</v>
      </c>
      <c r="CZ346" s="370">
        <f t="shared" si="446"/>
        <v>0</v>
      </c>
      <c r="DA346" s="371">
        <f t="shared" si="447"/>
        <v>0</v>
      </c>
      <c r="DB346" s="372">
        <f t="shared" si="448"/>
        <v>0</v>
      </c>
      <c r="DC346" s="371">
        <f t="shared" si="449"/>
        <v>0</v>
      </c>
      <c r="DD346" s="372">
        <f t="shared" si="450"/>
        <v>0</v>
      </c>
      <c r="DE346" s="371">
        <f t="shared" si="451"/>
        <v>0</v>
      </c>
      <c r="DF346" s="372">
        <f t="shared" si="452"/>
        <v>0</v>
      </c>
      <c r="DG346" s="371">
        <f t="shared" si="453"/>
        <v>0</v>
      </c>
      <c r="DH346" s="372">
        <f t="shared" si="454"/>
        <v>0</v>
      </c>
      <c r="DI346" s="371">
        <f t="shared" si="455"/>
        <v>0</v>
      </c>
      <c r="DJ346" s="372">
        <f t="shared" si="456"/>
        <v>18</v>
      </c>
      <c r="DK346" s="371">
        <f t="shared" si="457"/>
        <v>42</v>
      </c>
      <c r="DL346" s="372">
        <f t="shared" si="458"/>
        <v>18</v>
      </c>
      <c r="DM346" s="371">
        <f t="shared" si="459"/>
        <v>42</v>
      </c>
      <c r="DN346" s="370">
        <f t="shared" si="460"/>
        <v>0</v>
      </c>
      <c r="DO346" s="371">
        <f t="shared" si="461"/>
        <v>0</v>
      </c>
      <c r="DP346" s="372">
        <f t="shared" si="462"/>
        <v>0</v>
      </c>
      <c r="DQ346" s="371">
        <f t="shared" si="463"/>
        <v>0</v>
      </c>
      <c r="DR346" s="372">
        <f t="shared" si="464"/>
        <v>0</v>
      </c>
      <c r="DS346" s="371">
        <f t="shared" si="465"/>
        <v>0</v>
      </c>
      <c r="DT346" s="372">
        <f t="shared" si="466"/>
        <v>0</v>
      </c>
      <c r="DU346" s="371">
        <f t="shared" si="467"/>
        <v>0</v>
      </c>
      <c r="DV346" s="372">
        <f t="shared" si="468"/>
        <v>0</v>
      </c>
      <c r="DW346" s="371">
        <f t="shared" si="469"/>
        <v>0</v>
      </c>
      <c r="DX346" s="372">
        <f t="shared" si="470"/>
        <v>695733.75</v>
      </c>
      <c r="DY346" s="371">
        <f t="shared" si="471"/>
        <v>1453030.5000000002</v>
      </c>
      <c r="DZ346" s="372">
        <f t="shared" si="472"/>
        <v>695733.75</v>
      </c>
      <c r="EA346" s="371">
        <f t="shared" si="473"/>
        <v>1453030.5000000002</v>
      </c>
    </row>
    <row r="347" spans="1:131">
      <c r="A347" s="592" t="s">
        <v>39</v>
      </c>
      <c r="B347" s="597" t="s">
        <v>772</v>
      </c>
      <c r="C347" s="601"/>
      <c r="D347" s="596">
        <v>221236</v>
      </c>
      <c r="E347" s="425">
        <v>13</v>
      </c>
      <c r="F347" s="419"/>
      <c r="G347" s="420"/>
      <c r="H347" s="419"/>
      <c r="I347" s="420"/>
      <c r="J347" s="419"/>
      <c r="K347" s="420"/>
      <c r="L347" s="419"/>
      <c r="M347" s="420"/>
      <c r="N347" s="419"/>
      <c r="O347" s="420"/>
      <c r="P347" s="419"/>
      <c r="Q347" s="420"/>
      <c r="R347" s="419"/>
      <c r="S347" s="420"/>
      <c r="T347" s="419"/>
      <c r="U347" s="420"/>
      <c r="V347" s="419"/>
      <c r="W347" s="420"/>
      <c r="X347" s="419"/>
      <c r="Y347" s="420"/>
      <c r="Z347" s="419"/>
      <c r="AA347" s="420"/>
      <c r="AB347" s="419"/>
      <c r="AC347" s="420"/>
      <c r="AD347" s="419"/>
      <c r="AE347" s="420"/>
      <c r="AF347" s="419"/>
      <c r="AG347" s="420"/>
      <c r="AH347" s="419"/>
      <c r="AI347" s="420"/>
      <c r="AJ347" s="419"/>
      <c r="AK347" s="420"/>
      <c r="AL347" s="419"/>
      <c r="AM347" s="420"/>
      <c r="AN347" s="419"/>
      <c r="AO347" s="420"/>
      <c r="AP347" s="419"/>
      <c r="AQ347" s="420"/>
      <c r="AR347" s="419"/>
      <c r="AS347" s="420"/>
      <c r="AT347" s="419"/>
      <c r="AU347" s="420"/>
      <c r="AV347" s="419"/>
      <c r="AW347" s="420"/>
      <c r="AX347" s="419"/>
      <c r="AY347" s="420"/>
      <c r="AZ347" s="419">
        <v>11</v>
      </c>
      <c r="BA347" s="421">
        <v>16</v>
      </c>
      <c r="BB347" s="422"/>
      <c r="BC347" s="420"/>
      <c r="BD347" s="419"/>
      <c r="BE347" s="420"/>
      <c r="BF347" s="419"/>
      <c r="BG347" s="420"/>
      <c r="BH347" s="419"/>
      <c r="BI347" s="420"/>
      <c r="BJ347" s="419"/>
      <c r="BK347" s="420"/>
      <c r="BL347" s="419">
        <v>529216</v>
      </c>
      <c r="BM347" s="423">
        <v>788471</v>
      </c>
      <c r="BN347" s="370">
        <f t="shared" si="408"/>
        <v>0</v>
      </c>
      <c r="BO347" s="371">
        <f t="shared" si="409"/>
        <v>0</v>
      </c>
      <c r="BP347" s="372">
        <f t="shared" si="410"/>
        <v>0</v>
      </c>
      <c r="BQ347" s="371">
        <f t="shared" si="411"/>
        <v>0</v>
      </c>
      <c r="BR347" s="372">
        <f t="shared" si="412"/>
        <v>0</v>
      </c>
      <c r="BS347" s="371">
        <f t="shared" si="413"/>
        <v>0</v>
      </c>
      <c r="BT347" s="372">
        <f t="shared" si="414"/>
        <v>0</v>
      </c>
      <c r="BU347" s="371">
        <f t="shared" si="415"/>
        <v>0</v>
      </c>
      <c r="BV347" s="372">
        <f t="shared" si="416"/>
        <v>0</v>
      </c>
      <c r="BW347" s="371">
        <f t="shared" si="417"/>
        <v>0</v>
      </c>
      <c r="BX347" s="372">
        <f t="shared" si="418"/>
        <v>132</v>
      </c>
      <c r="BY347" s="371">
        <f t="shared" si="419"/>
        <v>192</v>
      </c>
      <c r="BZ347" s="370">
        <f t="shared" si="420"/>
        <v>0</v>
      </c>
      <c r="CA347" s="371">
        <f t="shared" si="421"/>
        <v>0</v>
      </c>
      <c r="CB347" s="372">
        <f t="shared" si="422"/>
        <v>0</v>
      </c>
      <c r="CC347" s="371">
        <f t="shared" si="423"/>
        <v>0</v>
      </c>
      <c r="CD347" s="372">
        <f t="shared" si="424"/>
        <v>0</v>
      </c>
      <c r="CE347" s="371">
        <f t="shared" si="425"/>
        <v>0</v>
      </c>
      <c r="CF347" s="372">
        <f t="shared" si="426"/>
        <v>0</v>
      </c>
      <c r="CG347" s="371">
        <f t="shared" si="427"/>
        <v>0</v>
      </c>
      <c r="CH347" s="372">
        <f t="shared" si="428"/>
        <v>0</v>
      </c>
      <c r="CI347" s="371">
        <f t="shared" si="429"/>
        <v>0</v>
      </c>
      <c r="CJ347" s="372">
        <f t="shared" si="430"/>
        <v>4009.212121212121</v>
      </c>
      <c r="CK347" s="371">
        <f t="shared" si="431"/>
        <v>4106.619791666667</v>
      </c>
      <c r="CL347" s="370">
        <f t="shared" si="432"/>
        <v>0</v>
      </c>
      <c r="CM347" s="371">
        <f t="shared" si="433"/>
        <v>0</v>
      </c>
      <c r="CN347" s="372">
        <f t="shared" si="434"/>
        <v>0</v>
      </c>
      <c r="CO347" s="371">
        <f t="shared" si="435"/>
        <v>0</v>
      </c>
      <c r="CP347" s="372">
        <f t="shared" si="436"/>
        <v>0</v>
      </c>
      <c r="CQ347" s="371">
        <f t="shared" si="437"/>
        <v>0</v>
      </c>
      <c r="CR347" s="372">
        <f t="shared" si="438"/>
        <v>0</v>
      </c>
      <c r="CS347" s="371">
        <f t="shared" si="439"/>
        <v>0</v>
      </c>
      <c r="CT347" s="372">
        <f t="shared" si="440"/>
        <v>0</v>
      </c>
      <c r="CU347" s="371">
        <f t="shared" si="441"/>
        <v>0</v>
      </c>
      <c r="CV347" s="372">
        <f t="shared" si="442"/>
        <v>36082.909090909088</v>
      </c>
      <c r="CW347" s="371">
        <f t="shared" si="443"/>
        <v>36959.578125</v>
      </c>
      <c r="CX347" s="372">
        <f t="shared" si="444"/>
        <v>36082.909090909088</v>
      </c>
      <c r="CY347" s="371">
        <f t="shared" si="445"/>
        <v>36959.578125</v>
      </c>
      <c r="CZ347" s="370">
        <f t="shared" si="446"/>
        <v>0</v>
      </c>
      <c r="DA347" s="371">
        <f t="shared" si="447"/>
        <v>0</v>
      </c>
      <c r="DB347" s="372">
        <f t="shared" si="448"/>
        <v>0</v>
      </c>
      <c r="DC347" s="371">
        <f t="shared" si="449"/>
        <v>0</v>
      </c>
      <c r="DD347" s="372">
        <f t="shared" si="450"/>
        <v>0</v>
      </c>
      <c r="DE347" s="371">
        <f t="shared" si="451"/>
        <v>0</v>
      </c>
      <c r="DF347" s="372">
        <f t="shared" si="452"/>
        <v>0</v>
      </c>
      <c r="DG347" s="371">
        <f t="shared" si="453"/>
        <v>0</v>
      </c>
      <c r="DH347" s="372">
        <f t="shared" si="454"/>
        <v>0</v>
      </c>
      <c r="DI347" s="371">
        <f t="shared" si="455"/>
        <v>0</v>
      </c>
      <c r="DJ347" s="372">
        <f t="shared" si="456"/>
        <v>11</v>
      </c>
      <c r="DK347" s="371">
        <f t="shared" si="457"/>
        <v>16</v>
      </c>
      <c r="DL347" s="372">
        <f t="shared" si="458"/>
        <v>11</v>
      </c>
      <c r="DM347" s="371">
        <f t="shared" si="459"/>
        <v>16</v>
      </c>
      <c r="DN347" s="370">
        <f t="shared" si="460"/>
        <v>0</v>
      </c>
      <c r="DO347" s="371">
        <f t="shared" si="461"/>
        <v>0</v>
      </c>
      <c r="DP347" s="372">
        <f t="shared" si="462"/>
        <v>0</v>
      </c>
      <c r="DQ347" s="371">
        <f t="shared" si="463"/>
        <v>0</v>
      </c>
      <c r="DR347" s="372">
        <f t="shared" si="464"/>
        <v>0</v>
      </c>
      <c r="DS347" s="371">
        <f t="shared" si="465"/>
        <v>0</v>
      </c>
      <c r="DT347" s="372">
        <f t="shared" si="466"/>
        <v>0</v>
      </c>
      <c r="DU347" s="371">
        <f t="shared" si="467"/>
        <v>0</v>
      </c>
      <c r="DV347" s="372">
        <f t="shared" si="468"/>
        <v>0</v>
      </c>
      <c r="DW347" s="371">
        <f t="shared" si="469"/>
        <v>0</v>
      </c>
      <c r="DX347" s="372">
        <f t="shared" si="470"/>
        <v>396912</v>
      </c>
      <c r="DY347" s="371">
        <f t="shared" si="471"/>
        <v>591353.25</v>
      </c>
      <c r="DZ347" s="372">
        <f t="shared" si="472"/>
        <v>396912</v>
      </c>
      <c r="EA347" s="371">
        <f t="shared" si="473"/>
        <v>591353.25</v>
      </c>
    </row>
    <row r="348" spans="1:131">
      <c r="A348" s="592" t="s">
        <v>39</v>
      </c>
      <c r="B348" s="597" t="s">
        <v>773</v>
      </c>
      <c r="C348" s="601"/>
      <c r="D348" s="596">
        <v>221582</v>
      </c>
      <c r="E348" s="425">
        <v>13</v>
      </c>
      <c r="F348" s="419"/>
      <c r="G348" s="420"/>
      <c r="H348" s="419"/>
      <c r="I348" s="420"/>
      <c r="J348" s="419"/>
      <c r="K348" s="420"/>
      <c r="L348" s="419"/>
      <c r="M348" s="420"/>
      <c r="N348" s="419"/>
      <c r="O348" s="420"/>
      <c r="P348" s="419"/>
      <c r="Q348" s="420"/>
      <c r="R348" s="419"/>
      <c r="S348" s="420"/>
      <c r="T348" s="419"/>
      <c r="U348" s="420"/>
      <c r="V348" s="419"/>
      <c r="W348" s="420"/>
      <c r="X348" s="419"/>
      <c r="Y348" s="420"/>
      <c r="Z348" s="419"/>
      <c r="AA348" s="420"/>
      <c r="AB348" s="419"/>
      <c r="AC348" s="420"/>
      <c r="AD348" s="419"/>
      <c r="AE348" s="420"/>
      <c r="AF348" s="419"/>
      <c r="AG348" s="420"/>
      <c r="AH348" s="419"/>
      <c r="AI348" s="420"/>
      <c r="AJ348" s="419"/>
      <c r="AK348" s="420"/>
      <c r="AL348" s="419"/>
      <c r="AM348" s="420"/>
      <c r="AN348" s="419"/>
      <c r="AO348" s="420"/>
      <c r="AP348" s="419"/>
      <c r="AQ348" s="420"/>
      <c r="AR348" s="419"/>
      <c r="AS348" s="420"/>
      <c r="AT348" s="419"/>
      <c r="AU348" s="420"/>
      <c r="AV348" s="419"/>
      <c r="AW348" s="420"/>
      <c r="AX348" s="419"/>
      <c r="AY348" s="420"/>
      <c r="AZ348" s="419">
        <v>13</v>
      </c>
      <c r="BA348" s="421">
        <v>13</v>
      </c>
      <c r="BB348" s="422"/>
      <c r="BC348" s="420"/>
      <c r="BD348" s="419"/>
      <c r="BE348" s="420"/>
      <c r="BF348" s="419"/>
      <c r="BG348" s="420"/>
      <c r="BH348" s="419"/>
      <c r="BI348" s="420"/>
      <c r="BJ348" s="419"/>
      <c r="BK348" s="420"/>
      <c r="BL348" s="419">
        <v>609300</v>
      </c>
      <c r="BM348" s="423">
        <v>633575</v>
      </c>
      <c r="BN348" s="370">
        <f t="shared" si="408"/>
        <v>0</v>
      </c>
      <c r="BO348" s="371">
        <f t="shared" si="409"/>
        <v>0</v>
      </c>
      <c r="BP348" s="372">
        <f t="shared" si="410"/>
        <v>0</v>
      </c>
      <c r="BQ348" s="371">
        <f t="shared" si="411"/>
        <v>0</v>
      </c>
      <c r="BR348" s="372">
        <f t="shared" si="412"/>
        <v>0</v>
      </c>
      <c r="BS348" s="371">
        <f t="shared" si="413"/>
        <v>0</v>
      </c>
      <c r="BT348" s="372">
        <f t="shared" si="414"/>
        <v>0</v>
      </c>
      <c r="BU348" s="371">
        <f t="shared" si="415"/>
        <v>0</v>
      </c>
      <c r="BV348" s="372">
        <f t="shared" si="416"/>
        <v>0</v>
      </c>
      <c r="BW348" s="371">
        <f t="shared" si="417"/>
        <v>0</v>
      </c>
      <c r="BX348" s="372">
        <f t="shared" si="418"/>
        <v>156</v>
      </c>
      <c r="BY348" s="371">
        <f t="shared" si="419"/>
        <v>156</v>
      </c>
      <c r="BZ348" s="370">
        <f t="shared" si="420"/>
        <v>0</v>
      </c>
      <c r="CA348" s="371">
        <f t="shared" si="421"/>
        <v>0</v>
      </c>
      <c r="CB348" s="372">
        <f t="shared" si="422"/>
        <v>0</v>
      </c>
      <c r="CC348" s="371">
        <f t="shared" si="423"/>
        <v>0</v>
      </c>
      <c r="CD348" s="372">
        <f t="shared" si="424"/>
        <v>0</v>
      </c>
      <c r="CE348" s="371">
        <f t="shared" si="425"/>
        <v>0</v>
      </c>
      <c r="CF348" s="372">
        <f t="shared" si="426"/>
        <v>0</v>
      </c>
      <c r="CG348" s="371">
        <f t="shared" si="427"/>
        <v>0</v>
      </c>
      <c r="CH348" s="372">
        <f t="shared" si="428"/>
        <v>0</v>
      </c>
      <c r="CI348" s="371">
        <f t="shared" si="429"/>
        <v>0</v>
      </c>
      <c r="CJ348" s="372">
        <f t="shared" si="430"/>
        <v>3905.7692307692309</v>
      </c>
      <c r="CK348" s="371">
        <f t="shared" si="431"/>
        <v>4061.3782051282051</v>
      </c>
      <c r="CL348" s="370">
        <f t="shared" si="432"/>
        <v>0</v>
      </c>
      <c r="CM348" s="371">
        <f t="shared" si="433"/>
        <v>0</v>
      </c>
      <c r="CN348" s="372">
        <f t="shared" si="434"/>
        <v>0</v>
      </c>
      <c r="CO348" s="371">
        <f t="shared" si="435"/>
        <v>0</v>
      </c>
      <c r="CP348" s="372">
        <f t="shared" si="436"/>
        <v>0</v>
      </c>
      <c r="CQ348" s="371">
        <f t="shared" si="437"/>
        <v>0</v>
      </c>
      <c r="CR348" s="372">
        <f t="shared" si="438"/>
        <v>0</v>
      </c>
      <c r="CS348" s="371">
        <f t="shared" si="439"/>
        <v>0</v>
      </c>
      <c r="CT348" s="372">
        <f t="shared" si="440"/>
        <v>0</v>
      </c>
      <c r="CU348" s="371">
        <f t="shared" si="441"/>
        <v>0</v>
      </c>
      <c r="CV348" s="372">
        <f t="shared" si="442"/>
        <v>35151.923076923078</v>
      </c>
      <c r="CW348" s="371">
        <f t="shared" si="443"/>
        <v>36552.403846153844</v>
      </c>
      <c r="CX348" s="372">
        <f t="shared" si="444"/>
        <v>35151.923076923078</v>
      </c>
      <c r="CY348" s="371">
        <f t="shared" si="445"/>
        <v>36552.403846153844</v>
      </c>
      <c r="CZ348" s="370">
        <f t="shared" si="446"/>
        <v>0</v>
      </c>
      <c r="DA348" s="371">
        <f t="shared" si="447"/>
        <v>0</v>
      </c>
      <c r="DB348" s="372">
        <f t="shared" si="448"/>
        <v>0</v>
      </c>
      <c r="DC348" s="371">
        <f t="shared" si="449"/>
        <v>0</v>
      </c>
      <c r="DD348" s="372">
        <f t="shared" si="450"/>
        <v>0</v>
      </c>
      <c r="DE348" s="371">
        <f t="shared" si="451"/>
        <v>0</v>
      </c>
      <c r="DF348" s="372">
        <f t="shared" si="452"/>
        <v>0</v>
      </c>
      <c r="DG348" s="371">
        <f t="shared" si="453"/>
        <v>0</v>
      </c>
      <c r="DH348" s="372">
        <f t="shared" si="454"/>
        <v>0</v>
      </c>
      <c r="DI348" s="371">
        <f t="shared" si="455"/>
        <v>0</v>
      </c>
      <c r="DJ348" s="372">
        <f t="shared" si="456"/>
        <v>13</v>
      </c>
      <c r="DK348" s="371">
        <f t="shared" si="457"/>
        <v>13</v>
      </c>
      <c r="DL348" s="372">
        <f t="shared" si="458"/>
        <v>13</v>
      </c>
      <c r="DM348" s="371">
        <f t="shared" si="459"/>
        <v>13</v>
      </c>
      <c r="DN348" s="370">
        <f t="shared" si="460"/>
        <v>0</v>
      </c>
      <c r="DO348" s="371">
        <f t="shared" si="461"/>
        <v>0</v>
      </c>
      <c r="DP348" s="372">
        <f t="shared" si="462"/>
        <v>0</v>
      </c>
      <c r="DQ348" s="371">
        <f t="shared" si="463"/>
        <v>0</v>
      </c>
      <c r="DR348" s="372">
        <f t="shared" si="464"/>
        <v>0</v>
      </c>
      <c r="DS348" s="371">
        <f t="shared" si="465"/>
        <v>0</v>
      </c>
      <c r="DT348" s="372">
        <f t="shared" si="466"/>
        <v>0</v>
      </c>
      <c r="DU348" s="371">
        <f t="shared" si="467"/>
        <v>0</v>
      </c>
      <c r="DV348" s="372">
        <f t="shared" si="468"/>
        <v>0</v>
      </c>
      <c r="DW348" s="371">
        <f t="shared" si="469"/>
        <v>0</v>
      </c>
      <c r="DX348" s="372">
        <f t="shared" si="470"/>
        <v>456975</v>
      </c>
      <c r="DY348" s="371">
        <f t="shared" si="471"/>
        <v>475181.25</v>
      </c>
      <c r="DZ348" s="372">
        <f t="shared" si="472"/>
        <v>456975</v>
      </c>
      <c r="EA348" s="371">
        <f t="shared" si="473"/>
        <v>475181.25</v>
      </c>
    </row>
    <row r="349" spans="1:131">
      <c r="A349" s="592" t="s">
        <v>39</v>
      </c>
      <c r="B349" s="597" t="s">
        <v>774</v>
      </c>
      <c r="C349" s="601"/>
      <c r="D349" s="596">
        <v>221281</v>
      </c>
      <c r="E349" s="425">
        <v>13</v>
      </c>
      <c r="F349" s="419"/>
      <c r="G349" s="420"/>
      <c r="H349" s="419"/>
      <c r="I349" s="420"/>
      <c r="J349" s="419"/>
      <c r="K349" s="420"/>
      <c r="L349" s="419"/>
      <c r="M349" s="420"/>
      <c r="N349" s="419"/>
      <c r="O349" s="420"/>
      <c r="P349" s="419"/>
      <c r="Q349" s="420"/>
      <c r="R349" s="419"/>
      <c r="S349" s="420"/>
      <c r="T349" s="419"/>
      <c r="U349" s="420"/>
      <c r="V349" s="419"/>
      <c r="W349" s="420"/>
      <c r="X349" s="419"/>
      <c r="Y349" s="420"/>
      <c r="Z349" s="419"/>
      <c r="AA349" s="420"/>
      <c r="AB349" s="419"/>
      <c r="AC349" s="420"/>
      <c r="AD349" s="419"/>
      <c r="AE349" s="420"/>
      <c r="AF349" s="419"/>
      <c r="AG349" s="420"/>
      <c r="AH349" s="419"/>
      <c r="AI349" s="420"/>
      <c r="AJ349" s="419"/>
      <c r="AK349" s="420"/>
      <c r="AL349" s="419"/>
      <c r="AM349" s="420"/>
      <c r="AN349" s="419"/>
      <c r="AO349" s="420"/>
      <c r="AP349" s="419"/>
      <c r="AQ349" s="420"/>
      <c r="AR349" s="419"/>
      <c r="AS349" s="420"/>
      <c r="AT349" s="419"/>
      <c r="AU349" s="420"/>
      <c r="AV349" s="419"/>
      <c r="AW349" s="420"/>
      <c r="AX349" s="419"/>
      <c r="AY349" s="420"/>
      <c r="AZ349" s="419">
        <v>16</v>
      </c>
      <c r="BA349" s="421">
        <v>15</v>
      </c>
      <c r="BB349" s="422"/>
      <c r="BC349" s="420"/>
      <c r="BD349" s="419"/>
      <c r="BE349" s="420"/>
      <c r="BF349" s="419"/>
      <c r="BG349" s="420"/>
      <c r="BH349" s="419"/>
      <c r="BI349" s="420"/>
      <c r="BJ349" s="419"/>
      <c r="BK349" s="420"/>
      <c r="BL349" s="419">
        <v>780543</v>
      </c>
      <c r="BM349" s="423">
        <v>738847</v>
      </c>
      <c r="BN349" s="370">
        <f t="shared" si="408"/>
        <v>0</v>
      </c>
      <c r="BO349" s="371">
        <f t="shared" si="409"/>
        <v>0</v>
      </c>
      <c r="BP349" s="372">
        <f t="shared" si="410"/>
        <v>0</v>
      </c>
      <c r="BQ349" s="371">
        <f t="shared" si="411"/>
        <v>0</v>
      </c>
      <c r="BR349" s="372">
        <f t="shared" si="412"/>
        <v>0</v>
      </c>
      <c r="BS349" s="371">
        <f t="shared" si="413"/>
        <v>0</v>
      </c>
      <c r="BT349" s="372">
        <f t="shared" si="414"/>
        <v>0</v>
      </c>
      <c r="BU349" s="371">
        <f t="shared" si="415"/>
        <v>0</v>
      </c>
      <c r="BV349" s="372">
        <f t="shared" si="416"/>
        <v>0</v>
      </c>
      <c r="BW349" s="371">
        <f t="shared" si="417"/>
        <v>0</v>
      </c>
      <c r="BX349" s="372">
        <f t="shared" si="418"/>
        <v>192</v>
      </c>
      <c r="BY349" s="371">
        <f t="shared" si="419"/>
        <v>180</v>
      </c>
      <c r="BZ349" s="370">
        <f t="shared" si="420"/>
        <v>0</v>
      </c>
      <c r="CA349" s="371">
        <f t="shared" si="421"/>
        <v>0</v>
      </c>
      <c r="CB349" s="372">
        <f t="shared" si="422"/>
        <v>0</v>
      </c>
      <c r="CC349" s="371">
        <f t="shared" si="423"/>
        <v>0</v>
      </c>
      <c r="CD349" s="372">
        <f t="shared" si="424"/>
        <v>0</v>
      </c>
      <c r="CE349" s="371">
        <f t="shared" si="425"/>
        <v>0</v>
      </c>
      <c r="CF349" s="372">
        <f t="shared" si="426"/>
        <v>0</v>
      </c>
      <c r="CG349" s="371">
        <f t="shared" si="427"/>
        <v>0</v>
      </c>
      <c r="CH349" s="372">
        <f t="shared" si="428"/>
        <v>0</v>
      </c>
      <c r="CI349" s="371">
        <f t="shared" si="429"/>
        <v>0</v>
      </c>
      <c r="CJ349" s="372">
        <f t="shared" si="430"/>
        <v>4065.328125</v>
      </c>
      <c r="CK349" s="371">
        <f t="shared" si="431"/>
        <v>4104.7055555555553</v>
      </c>
      <c r="CL349" s="370">
        <f t="shared" si="432"/>
        <v>0</v>
      </c>
      <c r="CM349" s="371">
        <f t="shared" si="433"/>
        <v>0</v>
      </c>
      <c r="CN349" s="372">
        <f t="shared" si="434"/>
        <v>0</v>
      </c>
      <c r="CO349" s="371">
        <f t="shared" si="435"/>
        <v>0</v>
      </c>
      <c r="CP349" s="372">
        <f t="shared" si="436"/>
        <v>0</v>
      </c>
      <c r="CQ349" s="371">
        <f t="shared" si="437"/>
        <v>0</v>
      </c>
      <c r="CR349" s="372">
        <f t="shared" si="438"/>
        <v>0</v>
      </c>
      <c r="CS349" s="371">
        <f t="shared" si="439"/>
        <v>0</v>
      </c>
      <c r="CT349" s="372">
        <f t="shared" si="440"/>
        <v>0</v>
      </c>
      <c r="CU349" s="371">
        <f t="shared" si="441"/>
        <v>0</v>
      </c>
      <c r="CV349" s="372">
        <f t="shared" si="442"/>
        <v>36587.953125</v>
      </c>
      <c r="CW349" s="371">
        <f t="shared" si="443"/>
        <v>36942.35</v>
      </c>
      <c r="CX349" s="372">
        <f t="shared" si="444"/>
        <v>36587.953125</v>
      </c>
      <c r="CY349" s="371">
        <f t="shared" si="445"/>
        <v>36942.35</v>
      </c>
      <c r="CZ349" s="370">
        <f t="shared" si="446"/>
        <v>0</v>
      </c>
      <c r="DA349" s="371">
        <f t="shared" si="447"/>
        <v>0</v>
      </c>
      <c r="DB349" s="372">
        <f t="shared" si="448"/>
        <v>0</v>
      </c>
      <c r="DC349" s="371">
        <f t="shared" si="449"/>
        <v>0</v>
      </c>
      <c r="DD349" s="372">
        <f t="shared" si="450"/>
        <v>0</v>
      </c>
      <c r="DE349" s="371">
        <f t="shared" si="451"/>
        <v>0</v>
      </c>
      <c r="DF349" s="372">
        <f t="shared" si="452"/>
        <v>0</v>
      </c>
      <c r="DG349" s="371">
        <f t="shared" si="453"/>
        <v>0</v>
      </c>
      <c r="DH349" s="372">
        <f t="shared" si="454"/>
        <v>0</v>
      </c>
      <c r="DI349" s="371">
        <f t="shared" si="455"/>
        <v>0</v>
      </c>
      <c r="DJ349" s="372">
        <f t="shared" si="456"/>
        <v>16</v>
      </c>
      <c r="DK349" s="371">
        <f t="shared" si="457"/>
        <v>15</v>
      </c>
      <c r="DL349" s="372">
        <f t="shared" si="458"/>
        <v>16</v>
      </c>
      <c r="DM349" s="371">
        <f t="shared" si="459"/>
        <v>15</v>
      </c>
      <c r="DN349" s="370">
        <f t="shared" si="460"/>
        <v>0</v>
      </c>
      <c r="DO349" s="371">
        <f t="shared" si="461"/>
        <v>0</v>
      </c>
      <c r="DP349" s="372">
        <f t="shared" si="462"/>
        <v>0</v>
      </c>
      <c r="DQ349" s="371">
        <f t="shared" si="463"/>
        <v>0</v>
      </c>
      <c r="DR349" s="372">
        <f t="shared" si="464"/>
        <v>0</v>
      </c>
      <c r="DS349" s="371">
        <f t="shared" si="465"/>
        <v>0</v>
      </c>
      <c r="DT349" s="372">
        <f t="shared" si="466"/>
        <v>0</v>
      </c>
      <c r="DU349" s="371">
        <f t="shared" si="467"/>
        <v>0</v>
      </c>
      <c r="DV349" s="372">
        <f t="shared" si="468"/>
        <v>0</v>
      </c>
      <c r="DW349" s="371">
        <f t="shared" si="469"/>
        <v>0</v>
      </c>
      <c r="DX349" s="372">
        <f t="shared" si="470"/>
        <v>585407.25</v>
      </c>
      <c r="DY349" s="371">
        <f t="shared" si="471"/>
        <v>554135.25</v>
      </c>
      <c r="DZ349" s="372">
        <f t="shared" si="472"/>
        <v>585407.25</v>
      </c>
      <c r="EA349" s="371">
        <f t="shared" si="473"/>
        <v>554135.25</v>
      </c>
    </row>
    <row r="350" spans="1:131">
      <c r="A350" s="592" t="s">
        <v>39</v>
      </c>
      <c r="B350" s="597" t="s">
        <v>775</v>
      </c>
      <c r="C350" s="601"/>
      <c r="D350" s="596">
        <v>221333</v>
      </c>
      <c r="E350" s="425">
        <v>13</v>
      </c>
      <c r="F350" s="419"/>
      <c r="G350" s="420"/>
      <c r="H350" s="419"/>
      <c r="I350" s="420"/>
      <c r="J350" s="419"/>
      <c r="K350" s="420"/>
      <c r="L350" s="419"/>
      <c r="M350" s="420"/>
      <c r="N350" s="419"/>
      <c r="O350" s="420"/>
      <c r="P350" s="419"/>
      <c r="Q350" s="420"/>
      <c r="R350" s="419"/>
      <c r="S350" s="420"/>
      <c r="T350" s="419"/>
      <c r="U350" s="420"/>
      <c r="V350" s="419"/>
      <c r="W350" s="420"/>
      <c r="X350" s="419"/>
      <c r="Y350" s="420"/>
      <c r="Z350" s="419"/>
      <c r="AA350" s="420"/>
      <c r="AB350" s="419"/>
      <c r="AC350" s="420"/>
      <c r="AD350" s="419"/>
      <c r="AE350" s="420"/>
      <c r="AF350" s="419"/>
      <c r="AG350" s="420"/>
      <c r="AH350" s="419"/>
      <c r="AI350" s="420"/>
      <c r="AJ350" s="419"/>
      <c r="AK350" s="420"/>
      <c r="AL350" s="419"/>
      <c r="AM350" s="420"/>
      <c r="AN350" s="419"/>
      <c r="AO350" s="420"/>
      <c r="AP350" s="419"/>
      <c r="AQ350" s="420"/>
      <c r="AR350" s="419"/>
      <c r="AS350" s="420"/>
      <c r="AT350" s="419"/>
      <c r="AU350" s="420"/>
      <c r="AV350" s="419"/>
      <c r="AW350" s="420"/>
      <c r="AX350" s="419"/>
      <c r="AY350" s="420"/>
      <c r="AZ350" s="419">
        <v>18</v>
      </c>
      <c r="BA350" s="421">
        <v>11</v>
      </c>
      <c r="BB350" s="422"/>
      <c r="BC350" s="420"/>
      <c r="BD350" s="419"/>
      <c r="BE350" s="420"/>
      <c r="BF350" s="419"/>
      <c r="BG350" s="420"/>
      <c r="BH350" s="419"/>
      <c r="BI350" s="420"/>
      <c r="BJ350" s="419"/>
      <c r="BK350" s="420"/>
      <c r="BL350" s="419">
        <v>884763</v>
      </c>
      <c r="BM350" s="423">
        <v>583119</v>
      </c>
      <c r="BN350" s="370">
        <f t="shared" si="408"/>
        <v>0</v>
      </c>
      <c r="BO350" s="371">
        <f t="shared" si="409"/>
        <v>0</v>
      </c>
      <c r="BP350" s="372">
        <f t="shared" si="410"/>
        <v>0</v>
      </c>
      <c r="BQ350" s="371">
        <f t="shared" si="411"/>
        <v>0</v>
      </c>
      <c r="BR350" s="372">
        <f t="shared" si="412"/>
        <v>0</v>
      </c>
      <c r="BS350" s="371">
        <f t="shared" si="413"/>
        <v>0</v>
      </c>
      <c r="BT350" s="372">
        <f t="shared" si="414"/>
        <v>0</v>
      </c>
      <c r="BU350" s="371">
        <f t="shared" si="415"/>
        <v>0</v>
      </c>
      <c r="BV350" s="372">
        <f t="shared" si="416"/>
        <v>0</v>
      </c>
      <c r="BW350" s="371">
        <f t="shared" si="417"/>
        <v>0</v>
      </c>
      <c r="BX350" s="372">
        <f t="shared" si="418"/>
        <v>216</v>
      </c>
      <c r="BY350" s="371">
        <f t="shared" si="419"/>
        <v>132</v>
      </c>
      <c r="BZ350" s="370">
        <f t="shared" si="420"/>
        <v>0</v>
      </c>
      <c r="CA350" s="371">
        <f t="shared" si="421"/>
        <v>0</v>
      </c>
      <c r="CB350" s="372">
        <f t="shared" si="422"/>
        <v>0</v>
      </c>
      <c r="CC350" s="371">
        <f t="shared" si="423"/>
        <v>0</v>
      </c>
      <c r="CD350" s="372">
        <f t="shared" si="424"/>
        <v>0</v>
      </c>
      <c r="CE350" s="371">
        <f t="shared" si="425"/>
        <v>0</v>
      </c>
      <c r="CF350" s="372">
        <f t="shared" si="426"/>
        <v>0</v>
      </c>
      <c r="CG350" s="371">
        <f t="shared" si="427"/>
        <v>0</v>
      </c>
      <c r="CH350" s="372">
        <f t="shared" si="428"/>
        <v>0</v>
      </c>
      <c r="CI350" s="371">
        <f t="shared" si="429"/>
        <v>0</v>
      </c>
      <c r="CJ350" s="372">
        <f t="shared" si="430"/>
        <v>4096.125</v>
      </c>
      <c r="CK350" s="371">
        <f t="shared" si="431"/>
        <v>4417.568181818182</v>
      </c>
      <c r="CL350" s="370">
        <f t="shared" si="432"/>
        <v>0</v>
      </c>
      <c r="CM350" s="371">
        <f t="shared" si="433"/>
        <v>0</v>
      </c>
      <c r="CN350" s="372">
        <f t="shared" si="434"/>
        <v>0</v>
      </c>
      <c r="CO350" s="371">
        <f t="shared" si="435"/>
        <v>0</v>
      </c>
      <c r="CP350" s="372">
        <f t="shared" si="436"/>
        <v>0</v>
      </c>
      <c r="CQ350" s="371">
        <f t="shared" si="437"/>
        <v>0</v>
      </c>
      <c r="CR350" s="372">
        <f t="shared" si="438"/>
        <v>0</v>
      </c>
      <c r="CS350" s="371">
        <f t="shared" si="439"/>
        <v>0</v>
      </c>
      <c r="CT350" s="372">
        <f t="shared" si="440"/>
        <v>0</v>
      </c>
      <c r="CU350" s="371">
        <f t="shared" si="441"/>
        <v>0</v>
      </c>
      <c r="CV350" s="372">
        <f t="shared" si="442"/>
        <v>36865.125</v>
      </c>
      <c r="CW350" s="371">
        <f t="shared" si="443"/>
        <v>39758.11363636364</v>
      </c>
      <c r="CX350" s="372">
        <f t="shared" si="444"/>
        <v>36865.125</v>
      </c>
      <c r="CY350" s="371">
        <f t="shared" si="445"/>
        <v>39758.11363636364</v>
      </c>
      <c r="CZ350" s="370">
        <f t="shared" si="446"/>
        <v>0</v>
      </c>
      <c r="DA350" s="371">
        <f t="shared" si="447"/>
        <v>0</v>
      </c>
      <c r="DB350" s="372">
        <f t="shared" si="448"/>
        <v>0</v>
      </c>
      <c r="DC350" s="371">
        <f t="shared" si="449"/>
        <v>0</v>
      </c>
      <c r="DD350" s="372">
        <f t="shared" si="450"/>
        <v>0</v>
      </c>
      <c r="DE350" s="371">
        <f t="shared" si="451"/>
        <v>0</v>
      </c>
      <c r="DF350" s="372">
        <f t="shared" si="452"/>
        <v>0</v>
      </c>
      <c r="DG350" s="371">
        <f t="shared" si="453"/>
        <v>0</v>
      </c>
      <c r="DH350" s="372">
        <f t="shared" si="454"/>
        <v>0</v>
      </c>
      <c r="DI350" s="371">
        <f t="shared" si="455"/>
        <v>0</v>
      </c>
      <c r="DJ350" s="372">
        <f t="shared" si="456"/>
        <v>18</v>
      </c>
      <c r="DK350" s="371">
        <f t="shared" si="457"/>
        <v>11</v>
      </c>
      <c r="DL350" s="372">
        <f t="shared" si="458"/>
        <v>18</v>
      </c>
      <c r="DM350" s="371">
        <f t="shared" si="459"/>
        <v>11</v>
      </c>
      <c r="DN350" s="370">
        <f t="shared" si="460"/>
        <v>0</v>
      </c>
      <c r="DO350" s="371">
        <f t="shared" si="461"/>
        <v>0</v>
      </c>
      <c r="DP350" s="372">
        <f t="shared" si="462"/>
        <v>0</v>
      </c>
      <c r="DQ350" s="371">
        <f t="shared" si="463"/>
        <v>0</v>
      </c>
      <c r="DR350" s="372">
        <f t="shared" si="464"/>
        <v>0</v>
      </c>
      <c r="DS350" s="371">
        <f t="shared" si="465"/>
        <v>0</v>
      </c>
      <c r="DT350" s="372">
        <f t="shared" si="466"/>
        <v>0</v>
      </c>
      <c r="DU350" s="371">
        <f t="shared" si="467"/>
        <v>0</v>
      </c>
      <c r="DV350" s="372">
        <f t="shared" si="468"/>
        <v>0</v>
      </c>
      <c r="DW350" s="371">
        <f t="shared" si="469"/>
        <v>0</v>
      </c>
      <c r="DX350" s="372">
        <f t="shared" si="470"/>
        <v>663572.25</v>
      </c>
      <c r="DY350" s="371">
        <f t="shared" si="471"/>
        <v>437339.25000000006</v>
      </c>
      <c r="DZ350" s="372">
        <f t="shared" si="472"/>
        <v>663572.25</v>
      </c>
      <c r="EA350" s="371">
        <f t="shared" si="473"/>
        <v>437339.25000000006</v>
      </c>
    </row>
    <row r="351" spans="1:131">
      <c r="A351" s="592" t="s">
        <v>39</v>
      </c>
      <c r="B351" s="597" t="s">
        <v>776</v>
      </c>
      <c r="C351" s="601"/>
      <c r="D351" s="596">
        <v>221388</v>
      </c>
      <c r="E351" s="425">
        <v>13</v>
      </c>
      <c r="F351" s="419"/>
      <c r="G351" s="420"/>
      <c r="H351" s="419"/>
      <c r="I351" s="420"/>
      <c r="J351" s="419"/>
      <c r="K351" s="420"/>
      <c r="L351" s="419"/>
      <c r="M351" s="420"/>
      <c r="N351" s="419"/>
      <c r="O351" s="420"/>
      <c r="P351" s="419"/>
      <c r="Q351" s="420"/>
      <c r="R351" s="419"/>
      <c r="S351" s="420"/>
      <c r="T351" s="419"/>
      <c r="U351" s="420"/>
      <c r="V351" s="419"/>
      <c r="W351" s="420"/>
      <c r="X351" s="419"/>
      <c r="Y351" s="420"/>
      <c r="Z351" s="419"/>
      <c r="AA351" s="420"/>
      <c r="AB351" s="419"/>
      <c r="AC351" s="420"/>
      <c r="AD351" s="419"/>
      <c r="AE351" s="420"/>
      <c r="AF351" s="419"/>
      <c r="AG351" s="420"/>
      <c r="AH351" s="419"/>
      <c r="AI351" s="420"/>
      <c r="AJ351" s="419"/>
      <c r="AK351" s="420"/>
      <c r="AL351" s="419"/>
      <c r="AM351" s="420"/>
      <c r="AN351" s="419"/>
      <c r="AO351" s="420"/>
      <c r="AP351" s="419"/>
      <c r="AQ351" s="420"/>
      <c r="AR351" s="419"/>
      <c r="AS351" s="420"/>
      <c r="AT351" s="419"/>
      <c r="AU351" s="420"/>
      <c r="AV351" s="419"/>
      <c r="AW351" s="420"/>
      <c r="AX351" s="419"/>
      <c r="AY351" s="420"/>
      <c r="AZ351" s="419">
        <v>7</v>
      </c>
      <c r="BA351" s="421">
        <v>7</v>
      </c>
      <c r="BB351" s="422"/>
      <c r="BC351" s="420"/>
      <c r="BD351" s="419"/>
      <c r="BE351" s="420"/>
      <c r="BF351" s="419"/>
      <c r="BG351" s="420"/>
      <c r="BH351" s="419"/>
      <c r="BI351" s="420"/>
      <c r="BJ351" s="419"/>
      <c r="BK351" s="420"/>
      <c r="BL351" s="419">
        <v>346322</v>
      </c>
      <c r="BM351" s="423">
        <v>346322</v>
      </c>
      <c r="BN351" s="370">
        <f t="shared" si="408"/>
        <v>0</v>
      </c>
      <c r="BO351" s="371">
        <f t="shared" si="409"/>
        <v>0</v>
      </c>
      <c r="BP351" s="372">
        <f t="shared" si="410"/>
        <v>0</v>
      </c>
      <c r="BQ351" s="371">
        <f t="shared" si="411"/>
        <v>0</v>
      </c>
      <c r="BR351" s="372">
        <f t="shared" si="412"/>
        <v>0</v>
      </c>
      <c r="BS351" s="371">
        <f t="shared" si="413"/>
        <v>0</v>
      </c>
      <c r="BT351" s="372">
        <f t="shared" si="414"/>
        <v>0</v>
      </c>
      <c r="BU351" s="371">
        <f t="shared" si="415"/>
        <v>0</v>
      </c>
      <c r="BV351" s="372">
        <f t="shared" si="416"/>
        <v>0</v>
      </c>
      <c r="BW351" s="371">
        <f t="shared" si="417"/>
        <v>0</v>
      </c>
      <c r="BX351" s="372">
        <f t="shared" si="418"/>
        <v>84</v>
      </c>
      <c r="BY351" s="371">
        <f t="shared" si="419"/>
        <v>84</v>
      </c>
      <c r="BZ351" s="370">
        <f t="shared" si="420"/>
        <v>0</v>
      </c>
      <c r="CA351" s="371">
        <f t="shared" si="421"/>
        <v>0</v>
      </c>
      <c r="CB351" s="372">
        <f t="shared" si="422"/>
        <v>0</v>
      </c>
      <c r="CC351" s="371">
        <f t="shared" si="423"/>
        <v>0</v>
      </c>
      <c r="CD351" s="372">
        <f t="shared" si="424"/>
        <v>0</v>
      </c>
      <c r="CE351" s="371">
        <f t="shared" si="425"/>
        <v>0</v>
      </c>
      <c r="CF351" s="372">
        <f t="shared" si="426"/>
        <v>0</v>
      </c>
      <c r="CG351" s="371">
        <f t="shared" si="427"/>
        <v>0</v>
      </c>
      <c r="CH351" s="372">
        <f t="shared" si="428"/>
        <v>0</v>
      </c>
      <c r="CI351" s="371">
        <f t="shared" si="429"/>
        <v>0</v>
      </c>
      <c r="CJ351" s="372">
        <f t="shared" si="430"/>
        <v>4122.8809523809523</v>
      </c>
      <c r="CK351" s="371">
        <f t="shared" si="431"/>
        <v>4122.8809523809523</v>
      </c>
      <c r="CL351" s="370">
        <f t="shared" si="432"/>
        <v>0</v>
      </c>
      <c r="CM351" s="371">
        <f t="shared" si="433"/>
        <v>0</v>
      </c>
      <c r="CN351" s="372">
        <f t="shared" si="434"/>
        <v>0</v>
      </c>
      <c r="CO351" s="371">
        <f t="shared" si="435"/>
        <v>0</v>
      </c>
      <c r="CP351" s="372">
        <f t="shared" si="436"/>
        <v>0</v>
      </c>
      <c r="CQ351" s="371">
        <f t="shared" si="437"/>
        <v>0</v>
      </c>
      <c r="CR351" s="372">
        <f t="shared" si="438"/>
        <v>0</v>
      </c>
      <c r="CS351" s="371">
        <f t="shared" si="439"/>
        <v>0</v>
      </c>
      <c r="CT351" s="372">
        <f t="shared" si="440"/>
        <v>0</v>
      </c>
      <c r="CU351" s="371">
        <f t="shared" si="441"/>
        <v>0</v>
      </c>
      <c r="CV351" s="372">
        <f t="shared" si="442"/>
        <v>37105.928571428572</v>
      </c>
      <c r="CW351" s="371">
        <f t="shared" si="443"/>
        <v>37105.928571428572</v>
      </c>
      <c r="CX351" s="372">
        <f t="shared" si="444"/>
        <v>37105.928571428572</v>
      </c>
      <c r="CY351" s="371">
        <f t="shared" si="445"/>
        <v>37105.928571428572</v>
      </c>
      <c r="CZ351" s="370">
        <f t="shared" si="446"/>
        <v>0</v>
      </c>
      <c r="DA351" s="371">
        <f t="shared" si="447"/>
        <v>0</v>
      </c>
      <c r="DB351" s="372">
        <f t="shared" si="448"/>
        <v>0</v>
      </c>
      <c r="DC351" s="371">
        <f t="shared" si="449"/>
        <v>0</v>
      </c>
      <c r="DD351" s="372">
        <f t="shared" si="450"/>
        <v>0</v>
      </c>
      <c r="DE351" s="371">
        <f t="shared" si="451"/>
        <v>0</v>
      </c>
      <c r="DF351" s="372">
        <f t="shared" si="452"/>
        <v>0</v>
      </c>
      <c r="DG351" s="371">
        <f t="shared" si="453"/>
        <v>0</v>
      </c>
      <c r="DH351" s="372">
        <f t="shared" si="454"/>
        <v>0</v>
      </c>
      <c r="DI351" s="371">
        <f t="shared" si="455"/>
        <v>0</v>
      </c>
      <c r="DJ351" s="372">
        <f t="shared" si="456"/>
        <v>7</v>
      </c>
      <c r="DK351" s="371">
        <f t="shared" si="457"/>
        <v>7</v>
      </c>
      <c r="DL351" s="372">
        <f t="shared" si="458"/>
        <v>7</v>
      </c>
      <c r="DM351" s="371">
        <f t="shared" si="459"/>
        <v>7</v>
      </c>
      <c r="DN351" s="370">
        <f t="shared" si="460"/>
        <v>0</v>
      </c>
      <c r="DO351" s="371">
        <f t="shared" si="461"/>
        <v>0</v>
      </c>
      <c r="DP351" s="372">
        <f t="shared" si="462"/>
        <v>0</v>
      </c>
      <c r="DQ351" s="371">
        <f t="shared" si="463"/>
        <v>0</v>
      </c>
      <c r="DR351" s="372">
        <f t="shared" si="464"/>
        <v>0</v>
      </c>
      <c r="DS351" s="371">
        <f t="shared" si="465"/>
        <v>0</v>
      </c>
      <c r="DT351" s="372">
        <f t="shared" si="466"/>
        <v>0</v>
      </c>
      <c r="DU351" s="371">
        <f t="shared" si="467"/>
        <v>0</v>
      </c>
      <c r="DV351" s="372">
        <f t="shared" si="468"/>
        <v>0</v>
      </c>
      <c r="DW351" s="371">
        <f t="shared" si="469"/>
        <v>0</v>
      </c>
      <c r="DX351" s="372">
        <f t="shared" si="470"/>
        <v>259741.5</v>
      </c>
      <c r="DY351" s="371">
        <f t="shared" si="471"/>
        <v>259741.5</v>
      </c>
      <c r="DZ351" s="372">
        <f t="shared" si="472"/>
        <v>259741.5</v>
      </c>
      <c r="EA351" s="371">
        <f t="shared" si="473"/>
        <v>259741.5</v>
      </c>
    </row>
    <row r="352" spans="1:131">
      <c r="A352" s="592" t="s">
        <v>39</v>
      </c>
      <c r="B352" s="597" t="s">
        <v>777</v>
      </c>
      <c r="C352" s="601"/>
      <c r="D352" s="596">
        <v>221494</v>
      </c>
      <c r="E352" s="425">
        <v>13</v>
      </c>
      <c r="F352" s="419"/>
      <c r="G352" s="420"/>
      <c r="H352" s="419"/>
      <c r="I352" s="420"/>
      <c r="J352" s="419"/>
      <c r="K352" s="420"/>
      <c r="L352" s="419"/>
      <c r="M352" s="420"/>
      <c r="N352" s="419"/>
      <c r="O352" s="420"/>
      <c r="P352" s="419"/>
      <c r="Q352" s="420"/>
      <c r="R352" s="419"/>
      <c r="S352" s="420"/>
      <c r="T352" s="419"/>
      <c r="U352" s="420"/>
      <c r="V352" s="419"/>
      <c r="W352" s="420"/>
      <c r="X352" s="419"/>
      <c r="Y352" s="420"/>
      <c r="Z352" s="419"/>
      <c r="AA352" s="420"/>
      <c r="AB352" s="419"/>
      <c r="AC352" s="420"/>
      <c r="AD352" s="419"/>
      <c r="AE352" s="420"/>
      <c r="AF352" s="419"/>
      <c r="AG352" s="420"/>
      <c r="AH352" s="419"/>
      <c r="AI352" s="420"/>
      <c r="AJ352" s="419"/>
      <c r="AK352" s="420"/>
      <c r="AL352" s="419"/>
      <c r="AM352" s="420"/>
      <c r="AN352" s="419"/>
      <c r="AO352" s="420"/>
      <c r="AP352" s="419"/>
      <c r="AQ352" s="420"/>
      <c r="AR352" s="419"/>
      <c r="AS352" s="420"/>
      <c r="AT352" s="419"/>
      <c r="AU352" s="420"/>
      <c r="AV352" s="419"/>
      <c r="AW352" s="420"/>
      <c r="AX352" s="419"/>
      <c r="AY352" s="420"/>
      <c r="AZ352" s="419">
        <v>19</v>
      </c>
      <c r="BA352" s="421">
        <v>22</v>
      </c>
      <c r="BB352" s="422"/>
      <c r="BC352" s="420"/>
      <c r="BD352" s="419"/>
      <c r="BE352" s="420"/>
      <c r="BF352" s="419"/>
      <c r="BG352" s="420"/>
      <c r="BH352" s="419"/>
      <c r="BI352" s="420"/>
      <c r="BJ352" s="419"/>
      <c r="BK352" s="420"/>
      <c r="BL352" s="419">
        <v>904508</v>
      </c>
      <c r="BM352" s="423">
        <v>1055172</v>
      </c>
      <c r="BN352" s="370">
        <f t="shared" si="408"/>
        <v>0</v>
      </c>
      <c r="BO352" s="371">
        <f t="shared" si="409"/>
        <v>0</v>
      </c>
      <c r="BP352" s="372">
        <f t="shared" si="410"/>
        <v>0</v>
      </c>
      <c r="BQ352" s="371">
        <f t="shared" si="411"/>
        <v>0</v>
      </c>
      <c r="BR352" s="372">
        <f t="shared" si="412"/>
        <v>0</v>
      </c>
      <c r="BS352" s="371">
        <f t="shared" si="413"/>
        <v>0</v>
      </c>
      <c r="BT352" s="372">
        <f t="shared" si="414"/>
        <v>0</v>
      </c>
      <c r="BU352" s="371">
        <f t="shared" si="415"/>
        <v>0</v>
      </c>
      <c r="BV352" s="372">
        <f t="shared" si="416"/>
        <v>0</v>
      </c>
      <c r="BW352" s="371">
        <f t="shared" si="417"/>
        <v>0</v>
      </c>
      <c r="BX352" s="372">
        <f t="shared" si="418"/>
        <v>228</v>
      </c>
      <c r="BY352" s="371">
        <f t="shared" si="419"/>
        <v>264</v>
      </c>
      <c r="BZ352" s="370">
        <f t="shared" si="420"/>
        <v>0</v>
      </c>
      <c r="CA352" s="371">
        <f t="shared" si="421"/>
        <v>0</v>
      </c>
      <c r="CB352" s="372">
        <f t="shared" si="422"/>
        <v>0</v>
      </c>
      <c r="CC352" s="371">
        <f t="shared" si="423"/>
        <v>0</v>
      </c>
      <c r="CD352" s="372">
        <f t="shared" si="424"/>
        <v>0</v>
      </c>
      <c r="CE352" s="371">
        <f t="shared" si="425"/>
        <v>0</v>
      </c>
      <c r="CF352" s="372">
        <f t="shared" si="426"/>
        <v>0</v>
      </c>
      <c r="CG352" s="371">
        <f t="shared" si="427"/>
        <v>0</v>
      </c>
      <c r="CH352" s="372">
        <f t="shared" si="428"/>
        <v>0</v>
      </c>
      <c r="CI352" s="371">
        <f t="shared" si="429"/>
        <v>0</v>
      </c>
      <c r="CJ352" s="372">
        <f t="shared" si="430"/>
        <v>3967.1403508771928</v>
      </c>
      <c r="CK352" s="371">
        <f t="shared" si="431"/>
        <v>3996.8636363636365</v>
      </c>
      <c r="CL352" s="370">
        <f t="shared" si="432"/>
        <v>0</v>
      </c>
      <c r="CM352" s="371">
        <f t="shared" si="433"/>
        <v>0</v>
      </c>
      <c r="CN352" s="372">
        <f t="shared" si="434"/>
        <v>0</v>
      </c>
      <c r="CO352" s="371">
        <f t="shared" si="435"/>
        <v>0</v>
      </c>
      <c r="CP352" s="372">
        <f t="shared" si="436"/>
        <v>0</v>
      </c>
      <c r="CQ352" s="371">
        <f t="shared" si="437"/>
        <v>0</v>
      </c>
      <c r="CR352" s="372">
        <f t="shared" si="438"/>
        <v>0</v>
      </c>
      <c r="CS352" s="371">
        <f t="shared" si="439"/>
        <v>0</v>
      </c>
      <c r="CT352" s="372">
        <f t="shared" si="440"/>
        <v>0</v>
      </c>
      <c r="CU352" s="371">
        <f t="shared" si="441"/>
        <v>0</v>
      </c>
      <c r="CV352" s="372">
        <f t="shared" si="442"/>
        <v>35704.263157894733</v>
      </c>
      <c r="CW352" s="371">
        <f t="shared" si="443"/>
        <v>35971.772727272728</v>
      </c>
      <c r="CX352" s="372">
        <f t="shared" si="444"/>
        <v>35704.263157894733</v>
      </c>
      <c r="CY352" s="371">
        <f t="shared" si="445"/>
        <v>35971.772727272728</v>
      </c>
      <c r="CZ352" s="370">
        <f t="shared" si="446"/>
        <v>0</v>
      </c>
      <c r="DA352" s="371">
        <f t="shared" si="447"/>
        <v>0</v>
      </c>
      <c r="DB352" s="372">
        <f t="shared" si="448"/>
        <v>0</v>
      </c>
      <c r="DC352" s="371">
        <f t="shared" si="449"/>
        <v>0</v>
      </c>
      <c r="DD352" s="372">
        <f t="shared" si="450"/>
        <v>0</v>
      </c>
      <c r="DE352" s="371">
        <f t="shared" si="451"/>
        <v>0</v>
      </c>
      <c r="DF352" s="372">
        <f t="shared" si="452"/>
        <v>0</v>
      </c>
      <c r="DG352" s="371">
        <f t="shared" si="453"/>
        <v>0</v>
      </c>
      <c r="DH352" s="372">
        <f t="shared" si="454"/>
        <v>0</v>
      </c>
      <c r="DI352" s="371">
        <f t="shared" si="455"/>
        <v>0</v>
      </c>
      <c r="DJ352" s="372">
        <f t="shared" si="456"/>
        <v>19</v>
      </c>
      <c r="DK352" s="371">
        <f t="shared" si="457"/>
        <v>22</v>
      </c>
      <c r="DL352" s="372">
        <f t="shared" si="458"/>
        <v>19</v>
      </c>
      <c r="DM352" s="371">
        <f t="shared" si="459"/>
        <v>22</v>
      </c>
      <c r="DN352" s="370">
        <f t="shared" si="460"/>
        <v>0</v>
      </c>
      <c r="DO352" s="371">
        <f t="shared" si="461"/>
        <v>0</v>
      </c>
      <c r="DP352" s="372">
        <f t="shared" si="462"/>
        <v>0</v>
      </c>
      <c r="DQ352" s="371">
        <f t="shared" si="463"/>
        <v>0</v>
      </c>
      <c r="DR352" s="372">
        <f t="shared" si="464"/>
        <v>0</v>
      </c>
      <c r="DS352" s="371">
        <f t="shared" si="465"/>
        <v>0</v>
      </c>
      <c r="DT352" s="372">
        <f t="shared" si="466"/>
        <v>0</v>
      </c>
      <c r="DU352" s="371">
        <f t="shared" si="467"/>
        <v>0</v>
      </c>
      <c r="DV352" s="372">
        <f t="shared" si="468"/>
        <v>0</v>
      </c>
      <c r="DW352" s="371">
        <f t="shared" si="469"/>
        <v>0</v>
      </c>
      <c r="DX352" s="372">
        <f t="shared" si="470"/>
        <v>678380.99999999988</v>
      </c>
      <c r="DY352" s="371">
        <f t="shared" si="471"/>
        <v>791379</v>
      </c>
      <c r="DZ352" s="372">
        <f t="shared" si="472"/>
        <v>678380.99999999988</v>
      </c>
      <c r="EA352" s="371">
        <f t="shared" si="473"/>
        <v>791379</v>
      </c>
    </row>
    <row r="353" spans="1:131">
      <c r="A353" s="592" t="s">
        <v>39</v>
      </c>
      <c r="B353" s="597" t="s">
        <v>778</v>
      </c>
      <c r="C353" s="601"/>
      <c r="D353" s="596">
        <v>221634</v>
      </c>
      <c r="E353" s="425">
        <v>13</v>
      </c>
      <c r="F353" s="419"/>
      <c r="G353" s="420"/>
      <c r="H353" s="419"/>
      <c r="I353" s="420"/>
      <c r="J353" s="419"/>
      <c r="K353" s="420"/>
      <c r="L353" s="419"/>
      <c r="M353" s="420"/>
      <c r="N353" s="419"/>
      <c r="O353" s="420"/>
      <c r="P353" s="419"/>
      <c r="Q353" s="420"/>
      <c r="R353" s="419"/>
      <c r="S353" s="420"/>
      <c r="T353" s="419"/>
      <c r="U353" s="420"/>
      <c r="V353" s="419"/>
      <c r="W353" s="420"/>
      <c r="X353" s="419"/>
      <c r="Y353" s="420"/>
      <c r="Z353" s="419"/>
      <c r="AA353" s="420"/>
      <c r="AB353" s="419"/>
      <c r="AC353" s="420"/>
      <c r="AD353" s="419"/>
      <c r="AE353" s="420"/>
      <c r="AF353" s="419"/>
      <c r="AG353" s="420"/>
      <c r="AH353" s="419"/>
      <c r="AI353" s="420"/>
      <c r="AJ353" s="419"/>
      <c r="AK353" s="420"/>
      <c r="AL353" s="419"/>
      <c r="AM353" s="420"/>
      <c r="AN353" s="419"/>
      <c r="AO353" s="420"/>
      <c r="AP353" s="419"/>
      <c r="AQ353" s="420"/>
      <c r="AR353" s="419"/>
      <c r="AS353" s="420"/>
      <c r="AT353" s="419"/>
      <c r="AU353" s="420"/>
      <c r="AV353" s="419"/>
      <c r="AW353" s="420"/>
      <c r="AX353" s="419"/>
      <c r="AY353" s="420"/>
      <c r="AZ353" s="419">
        <v>9</v>
      </c>
      <c r="BA353" s="421">
        <v>10</v>
      </c>
      <c r="BB353" s="422"/>
      <c r="BC353" s="420"/>
      <c r="BD353" s="419"/>
      <c r="BE353" s="420"/>
      <c r="BF353" s="419"/>
      <c r="BG353" s="420"/>
      <c r="BH353" s="419"/>
      <c r="BI353" s="420"/>
      <c r="BJ353" s="419"/>
      <c r="BK353" s="420"/>
      <c r="BL353" s="419">
        <v>468751</v>
      </c>
      <c r="BM353" s="423">
        <v>504686</v>
      </c>
      <c r="BN353" s="370">
        <f t="shared" si="408"/>
        <v>0</v>
      </c>
      <c r="BO353" s="371">
        <f t="shared" si="409"/>
        <v>0</v>
      </c>
      <c r="BP353" s="372">
        <f t="shared" si="410"/>
        <v>0</v>
      </c>
      <c r="BQ353" s="371">
        <f t="shared" si="411"/>
        <v>0</v>
      </c>
      <c r="BR353" s="372">
        <f t="shared" si="412"/>
        <v>0</v>
      </c>
      <c r="BS353" s="371">
        <f t="shared" si="413"/>
        <v>0</v>
      </c>
      <c r="BT353" s="372">
        <f t="shared" si="414"/>
        <v>0</v>
      </c>
      <c r="BU353" s="371">
        <f t="shared" si="415"/>
        <v>0</v>
      </c>
      <c r="BV353" s="372">
        <f t="shared" si="416"/>
        <v>0</v>
      </c>
      <c r="BW353" s="371">
        <f t="shared" si="417"/>
        <v>0</v>
      </c>
      <c r="BX353" s="372">
        <f t="shared" si="418"/>
        <v>108</v>
      </c>
      <c r="BY353" s="371">
        <f t="shared" si="419"/>
        <v>120</v>
      </c>
      <c r="BZ353" s="370">
        <f t="shared" si="420"/>
        <v>0</v>
      </c>
      <c r="CA353" s="371">
        <f t="shared" si="421"/>
        <v>0</v>
      </c>
      <c r="CB353" s="372">
        <f t="shared" si="422"/>
        <v>0</v>
      </c>
      <c r="CC353" s="371">
        <f t="shared" si="423"/>
        <v>0</v>
      </c>
      <c r="CD353" s="372">
        <f t="shared" si="424"/>
        <v>0</v>
      </c>
      <c r="CE353" s="371">
        <f t="shared" si="425"/>
        <v>0</v>
      </c>
      <c r="CF353" s="372">
        <f t="shared" si="426"/>
        <v>0</v>
      </c>
      <c r="CG353" s="371">
        <f t="shared" si="427"/>
        <v>0</v>
      </c>
      <c r="CH353" s="372">
        <f t="shared" si="428"/>
        <v>0</v>
      </c>
      <c r="CI353" s="371">
        <f t="shared" si="429"/>
        <v>0</v>
      </c>
      <c r="CJ353" s="372">
        <f t="shared" si="430"/>
        <v>4340.2870370370374</v>
      </c>
      <c r="CK353" s="371">
        <f t="shared" si="431"/>
        <v>4205.7166666666662</v>
      </c>
      <c r="CL353" s="370">
        <f t="shared" si="432"/>
        <v>0</v>
      </c>
      <c r="CM353" s="371">
        <f t="shared" si="433"/>
        <v>0</v>
      </c>
      <c r="CN353" s="372">
        <f t="shared" si="434"/>
        <v>0</v>
      </c>
      <c r="CO353" s="371">
        <f t="shared" si="435"/>
        <v>0</v>
      </c>
      <c r="CP353" s="372">
        <f t="shared" si="436"/>
        <v>0</v>
      </c>
      <c r="CQ353" s="371">
        <f t="shared" si="437"/>
        <v>0</v>
      </c>
      <c r="CR353" s="372">
        <f t="shared" si="438"/>
        <v>0</v>
      </c>
      <c r="CS353" s="371">
        <f t="shared" si="439"/>
        <v>0</v>
      </c>
      <c r="CT353" s="372">
        <f t="shared" si="440"/>
        <v>0</v>
      </c>
      <c r="CU353" s="371">
        <f t="shared" si="441"/>
        <v>0</v>
      </c>
      <c r="CV353" s="372">
        <f t="shared" si="442"/>
        <v>39062.583333333336</v>
      </c>
      <c r="CW353" s="371">
        <f t="shared" si="443"/>
        <v>37851.449999999997</v>
      </c>
      <c r="CX353" s="372">
        <f t="shared" si="444"/>
        <v>39062.583333333336</v>
      </c>
      <c r="CY353" s="371">
        <f t="shared" si="445"/>
        <v>37851.449999999997</v>
      </c>
      <c r="CZ353" s="370">
        <f t="shared" si="446"/>
        <v>0</v>
      </c>
      <c r="DA353" s="371">
        <f t="shared" si="447"/>
        <v>0</v>
      </c>
      <c r="DB353" s="372">
        <f t="shared" si="448"/>
        <v>0</v>
      </c>
      <c r="DC353" s="371">
        <f t="shared" si="449"/>
        <v>0</v>
      </c>
      <c r="DD353" s="372">
        <f t="shared" si="450"/>
        <v>0</v>
      </c>
      <c r="DE353" s="371">
        <f t="shared" si="451"/>
        <v>0</v>
      </c>
      <c r="DF353" s="372">
        <f t="shared" si="452"/>
        <v>0</v>
      </c>
      <c r="DG353" s="371">
        <f t="shared" si="453"/>
        <v>0</v>
      </c>
      <c r="DH353" s="372">
        <f t="shared" si="454"/>
        <v>0</v>
      </c>
      <c r="DI353" s="371">
        <f t="shared" si="455"/>
        <v>0</v>
      </c>
      <c r="DJ353" s="372">
        <f t="shared" si="456"/>
        <v>9</v>
      </c>
      <c r="DK353" s="371">
        <f t="shared" si="457"/>
        <v>10</v>
      </c>
      <c r="DL353" s="372">
        <f t="shared" si="458"/>
        <v>9</v>
      </c>
      <c r="DM353" s="371">
        <f t="shared" si="459"/>
        <v>10</v>
      </c>
      <c r="DN353" s="370">
        <f t="shared" si="460"/>
        <v>0</v>
      </c>
      <c r="DO353" s="371">
        <f t="shared" si="461"/>
        <v>0</v>
      </c>
      <c r="DP353" s="372">
        <f t="shared" si="462"/>
        <v>0</v>
      </c>
      <c r="DQ353" s="371">
        <f t="shared" si="463"/>
        <v>0</v>
      </c>
      <c r="DR353" s="372">
        <f t="shared" si="464"/>
        <v>0</v>
      </c>
      <c r="DS353" s="371">
        <f t="shared" si="465"/>
        <v>0</v>
      </c>
      <c r="DT353" s="372">
        <f t="shared" si="466"/>
        <v>0</v>
      </c>
      <c r="DU353" s="371">
        <f t="shared" si="467"/>
        <v>0</v>
      </c>
      <c r="DV353" s="372">
        <f t="shared" si="468"/>
        <v>0</v>
      </c>
      <c r="DW353" s="371">
        <f t="shared" si="469"/>
        <v>0</v>
      </c>
      <c r="DX353" s="372">
        <f t="shared" si="470"/>
        <v>351563.25</v>
      </c>
      <c r="DY353" s="371">
        <f t="shared" si="471"/>
        <v>378514.5</v>
      </c>
      <c r="DZ353" s="372">
        <f t="shared" si="472"/>
        <v>351563.25</v>
      </c>
      <c r="EA353" s="371">
        <f t="shared" si="473"/>
        <v>378514.5</v>
      </c>
    </row>
    <row r="354" spans="1:131">
      <c r="A354" s="482" t="s">
        <v>40</v>
      </c>
      <c r="B354" s="487" t="s">
        <v>780</v>
      </c>
      <c r="C354" s="484"/>
      <c r="D354" s="485">
        <v>228723</v>
      </c>
      <c r="E354" s="486">
        <v>1</v>
      </c>
      <c r="F354" s="419">
        <v>611</v>
      </c>
      <c r="G354" s="420">
        <v>629</v>
      </c>
      <c r="H354" s="419">
        <v>58</v>
      </c>
      <c r="I354" s="420">
        <v>66</v>
      </c>
      <c r="J354" s="419">
        <v>49</v>
      </c>
      <c r="K354" s="420">
        <v>71</v>
      </c>
      <c r="L354" s="419">
        <v>227</v>
      </c>
      <c r="M354" s="420">
        <v>212</v>
      </c>
      <c r="N354" s="419">
        <v>437</v>
      </c>
      <c r="O354" s="420">
        <v>449</v>
      </c>
      <c r="P354" s="419">
        <v>57</v>
      </c>
      <c r="Q354" s="420">
        <v>45</v>
      </c>
      <c r="R354" s="419">
        <v>11</v>
      </c>
      <c r="S354" s="420">
        <v>21</v>
      </c>
      <c r="T354" s="419">
        <v>182</v>
      </c>
      <c r="U354" s="420">
        <v>169</v>
      </c>
      <c r="V354" s="419">
        <v>197</v>
      </c>
      <c r="W354" s="420">
        <v>244</v>
      </c>
      <c r="X354" s="419">
        <v>21</v>
      </c>
      <c r="Y354" s="420">
        <v>13</v>
      </c>
      <c r="Z354" s="419">
        <v>17</v>
      </c>
      <c r="AA354" s="420">
        <v>23</v>
      </c>
      <c r="AB354" s="419">
        <v>162</v>
      </c>
      <c r="AC354" s="420">
        <v>134</v>
      </c>
      <c r="AD354" s="419">
        <v>35</v>
      </c>
      <c r="AE354" s="420">
        <v>117</v>
      </c>
      <c r="AF354" s="419">
        <v>3</v>
      </c>
      <c r="AG354" s="420">
        <v>3</v>
      </c>
      <c r="AH354" s="419">
        <v>1</v>
      </c>
      <c r="AI354" s="420">
        <v>4</v>
      </c>
      <c r="AJ354" s="419">
        <v>190</v>
      </c>
      <c r="AK354" s="420">
        <v>156</v>
      </c>
      <c r="AL354" s="419">
        <v>21</v>
      </c>
      <c r="AM354" s="420">
        <v>103</v>
      </c>
      <c r="AN354" s="419">
        <v>0</v>
      </c>
      <c r="AO354" s="420">
        <v>2</v>
      </c>
      <c r="AP354" s="419">
        <v>0</v>
      </c>
      <c r="AQ354" s="420">
        <v>2</v>
      </c>
      <c r="AR354" s="419">
        <v>257</v>
      </c>
      <c r="AS354" s="420">
        <v>136</v>
      </c>
      <c r="AT354" s="419"/>
      <c r="AU354" s="420"/>
      <c r="AV354" s="419"/>
      <c r="AW354" s="420"/>
      <c r="AX354" s="419"/>
      <c r="AY354" s="420"/>
      <c r="AZ354" s="419"/>
      <c r="BA354" s="421"/>
      <c r="BB354" s="422">
        <v>134267030</v>
      </c>
      <c r="BC354" s="420">
        <v>146049922</v>
      </c>
      <c r="BD354" s="419">
        <v>65717034</v>
      </c>
      <c r="BE354" s="420">
        <v>68673124</v>
      </c>
      <c r="BF354" s="419">
        <v>33733245</v>
      </c>
      <c r="BG354" s="420">
        <v>36921518</v>
      </c>
      <c r="BH354" s="419">
        <v>13495746</v>
      </c>
      <c r="BI354" s="420">
        <v>17920367</v>
      </c>
      <c r="BJ354" s="419">
        <v>13498409</v>
      </c>
      <c r="BK354" s="420">
        <v>12935901</v>
      </c>
      <c r="BL354" s="419"/>
      <c r="BM354" s="423"/>
      <c r="BN354" s="370">
        <f t="shared" si="408"/>
        <v>9342</v>
      </c>
      <c r="BO354" s="371">
        <f t="shared" si="409"/>
        <v>9646</v>
      </c>
      <c r="BP354" s="372">
        <f t="shared" si="410"/>
        <v>6808</v>
      </c>
      <c r="BQ354" s="371">
        <f t="shared" si="411"/>
        <v>6750</v>
      </c>
      <c r="BR354" s="372">
        <f t="shared" si="412"/>
        <v>4114</v>
      </c>
      <c r="BS354" s="371">
        <f t="shared" si="413"/>
        <v>4187</v>
      </c>
      <c r="BT354" s="372">
        <f t="shared" si="414"/>
        <v>2636</v>
      </c>
      <c r="BU354" s="371">
        <f t="shared" si="415"/>
        <v>2999</v>
      </c>
      <c r="BV354" s="372">
        <f t="shared" si="416"/>
        <v>3273</v>
      </c>
      <c r="BW354" s="371">
        <f t="shared" si="417"/>
        <v>2601</v>
      </c>
      <c r="BX354" s="372">
        <f t="shared" si="418"/>
        <v>0</v>
      </c>
      <c r="BY354" s="371">
        <f t="shared" si="419"/>
        <v>0</v>
      </c>
      <c r="BZ354" s="370">
        <f t="shared" si="420"/>
        <v>14372.407407407407</v>
      </c>
      <c r="CA354" s="371">
        <f t="shared" si="421"/>
        <v>15140.982998133941</v>
      </c>
      <c r="CB354" s="372">
        <f t="shared" si="422"/>
        <v>9652.9133372502929</v>
      </c>
      <c r="CC354" s="371">
        <f t="shared" si="423"/>
        <v>10173.796148148149</v>
      </c>
      <c r="CD354" s="372">
        <f t="shared" si="424"/>
        <v>8199.6220223626642</v>
      </c>
      <c r="CE354" s="371">
        <f t="shared" si="425"/>
        <v>8818.1318366372107</v>
      </c>
      <c r="CF354" s="372">
        <f t="shared" si="426"/>
        <v>5119.7822458270102</v>
      </c>
      <c r="CG354" s="371">
        <f t="shared" si="427"/>
        <v>5975.4474824941644</v>
      </c>
      <c r="CH354" s="372">
        <f t="shared" si="428"/>
        <v>4124.1701802627558</v>
      </c>
      <c r="CI354" s="371">
        <f t="shared" si="429"/>
        <v>4973.4336793540942</v>
      </c>
      <c r="CJ354" s="372">
        <f t="shared" si="430"/>
        <v>0</v>
      </c>
      <c r="CK354" s="371">
        <f t="shared" si="431"/>
        <v>0</v>
      </c>
      <c r="CL354" s="370">
        <f t="shared" si="432"/>
        <v>129351.66666666666</v>
      </c>
      <c r="CM354" s="371">
        <f t="shared" si="433"/>
        <v>136268.84698320547</v>
      </c>
      <c r="CN354" s="372">
        <f t="shared" si="434"/>
        <v>86876.220035252642</v>
      </c>
      <c r="CO354" s="371">
        <f t="shared" si="435"/>
        <v>91564.165333333338</v>
      </c>
      <c r="CP354" s="372">
        <f t="shared" si="436"/>
        <v>73796.598201263972</v>
      </c>
      <c r="CQ354" s="371">
        <f t="shared" si="437"/>
        <v>79363.1865297349</v>
      </c>
      <c r="CR354" s="372">
        <f t="shared" si="438"/>
        <v>46078.040212443091</v>
      </c>
      <c r="CS354" s="371">
        <f t="shared" si="439"/>
        <v>53779.02734244748</v>
      </c>
      <c r="CT354" s="372">
        <f t="shared" si="440"/>
        <v>37117.531622364804</v>
      </c>
      <c r="CU354" s="371">
        <f t="shared" si="441"/>
        <v>44760.903114186847</v>
      </c>
      <c r="CV354" s="372">
        <f t="shared" si="442"/>
        <v>0</v>
      </c>
      <c r="CW354" s="371">
        <f t="shared" si="443"/>
        <v>0</v>
      </c>
      <c r="CX354" s="372">
        <f t="shared" si="444"/>
        <v>91517.777070105367</v>
      </c>
      <c r="CY354" s="371">
        <f t="shared" si="445"/>
        <v>97996.232309933781</v>
      </c>
      <c r="CZ354" s="370">
        <f t="shared" si="446"/>
        <v>945</v>
      </c>
      <c r="DA354" s="371">
        <f t="shared" si="447"/>
        <v>978</v>
      </c>
      <c r="DB354" s="372">
        <f t="shared" si="448"/>
        <v>687</v>
      </c>
      <c r="DC354" s="371">
        <f t="shared" si="449"/>
        <v>684</v>
      </c>
      <c r="DD354" s="372">
        <f t="shared" si="450"/>
        <v>397</v>
      </c>
      <c r="DE354" s="371">
        <f t="shared" si="451"/>
        <v>414</v>
      </c>
      <c r="DF354" s="372">
        <f t="shared" si="452"/>
        <v>229</v>
      </c>
      <c r="DG354" s="371">
        <f t="shared" si="453"/>
        <v>280</v>
      </c>
      <c r="DH354" s="372">
        <f t="shared" si="454"/>
        <v>278</v>
      </c>
      <c r="DI354" s="371">
        <f t="shared" si="455"/>
        <v>243</v>
      </c>
      <c r="DJ354" s="372">
        <f t="shared" si="456"/>
        <v>0</v>
      </c>
      <c r="DK354" s="371">
        <f t="shared" si="457"/>
        <v>0</v>
      </c>
      <c r="DL354" s="372">
        <f t="shared" si="458"/>
        <v>2536</v>
      </c>
      <c r="DM354" s="371">
        <f t="shared" si="459"/>
        <v>2599</v>
      </c>
      <c r="DN354" s="370">
        <f t="shared" si="460"/>
        <v>122237324.99999999</v>
      </c>
      <c r="DO354" s="371">
        <f t="shared" si="461"/>
        <v>133270932.34957495</v>
      </c>
      <c r="DP354" s="372">
        <f t="shared" si="462"/>
        <v>59683963.164218567</v>
      </c>
      <c r="DQ354" s="371">
        <f t="shared" si="463"/>
        <v>62629889.088</v>
      </c>
      <c r="DR354" s="372">
        <f t="shared" si="464"/>
        <v>29297249.485901795</v>
      </c>
      <c r="DS354" s="371">
        <f t="shared" si="465"/>
        <v>32856359.223310247</v>
      </c>
      <c r="DT354" s="372">
        <f t="shared" si="466"/>
        <v>10551871.208649468</v>
      </c>
      <c r="DU354" s="371">
        <f t="shared" si="467"/>
        <v>15058127.655885294</v>
      </c>
      <c r="DV354" s="372">
        <f t="shared" si="468"/>
        <v>10318673.791017415</v>
      </c>
      <c r="DW354" s="371">
        <f t="shared" si="469"/>
        <v>10876899.456747403</v>
      </c>
      <c r="DX354" s="372">
        <f t="shared" si="470"/>
        <v>0</v>
      </c>
      <c r="DY354" s="371">
        <f t="shared" si="471"/>
        <v>0</v>
      </c>
      <c r="DZ354" s="372">
        <f t="shared" si="472"/>
        <v>232089082.64978722</v>
      </c>
      <c r="EA354" s="371">
        <f t="shared" si="473"/>
        <v>254692207.77351791</v>
      </c>
    </row>
    <row r="355" spans="1:131">
      <c r="A355" s="482" t="s">
        <v>40</v>
      </c>
      <c r="B355" s="487" t="s">
        <v>781</v>
      </c>
      <c r="C355" s="484"/>
      <c r="D355" s="485">
        <v>229115</v>
      </c>
      <c r="E355" s="486">
        <v>1</v>
      </c>
      <c r="F355" s="419">
        <v>316</v>
      </c>
      <c r="G355" s="420">
        <v>319</v>
      </c>
      <c r="H355" s="419">
        <v>0</v>
      </c>
      <c r="I355" s="420">
        <v>0</v>
      </c>
      <c r="J355" s="419">
        <v>0</v>
      </c>
      <c r="K355" s="420">
        <v>0</v>
      </c>
      <c r="L355" s="419">
        <v>51</v>
      </c>
      <c r="M355" s="420">
        <v>44</v>
      </c>
      <c r="N355" s="419">
        <v>386</v>
      </c>
      <c r="O355" s="420">
        <v>382</v>
      </c>
      <c r="P355" s="419">
        <v>0</v>
      </c>
      <c r="Q355" s="420">
        <v>0</v>
      </c>
      <c r="R355" s="419">
        <v>0</v>
      </c>
      <c r="S355" s="420">
        <v>0</v>
      </c>
      <c r="T355" s="419">
        <v>25</v>
      </c>
      <c r="U355" s="420">
        <v>22</v>
      </c>
      <c r="V355" s="419">
        <v>303</v>
      </c>
      <c r="W355" s="420">
        <v>297</v>
      </c>
      <c r="X355" s="419">
        <v>0</v>
      </c>
      <c r="Y355" s="420">
        <v>0</v>
      </c>
      <c r="Z355" s="419">
        <v>0</v>
      </c>
      <c r="AA355" s="420">
        <v>0</v>
      </c>
      <c r="AB355" s="419">
        <v>12</v>
      </c>
      <c r="AC355" s="420">
        <v>7</v>
      </c>
      <c r="AD355" s="419">
        <v>215</v>
      </c>
      <c r="AE355" s="420">
        <v>222</v>
      </c>
      <c r="AF355" s="419">
        <v>0</v>
      </c>
      <c r="AG355" s="420">
        <v>0</v>
      </c>
      <c r="AH355" s="419">
        <v>0</v>
      </c>
      <c r="AI355" s="420">
        <v>0</v>
      </c>
      <c r="AJ355" s="419">
        <v>32</v>
      </c>
      <c r="AK355" s="420">
        <v>39</v>
      </c>
      <c r="AL355" s="419">
        <v>13</v>
      </c>
      <c r="AM355" s="420">
        <v>11</v>
      </c>
      <c r="AN355" s="419">
        <v>0</v>
      </c>
      <c r="AO355" s="420">
        <v>0</v>
      </c>
      <c r="AP355" s="419">
        <v>0</v>
      </c>
      <c r="AQ355" s="420">
        <v>0</v>
      </c>
      <c r="AR355" s="419">
        <v>59</v>
      </c>
      <c r="AS355" s="420">
        <v>40</v>
      </c>
      <c r="AT355" s="419"/>
      <c r="AU355" s="420"/>
      <c r="AV355" s="419"/>
      <c r="AW355" s="420"/>
      <c r="AX355" s="419"/>
      <c r="AY355" s="420"/>
      <c r="AZ355" s="419"/>
      <c r="BA355" s="421"/>
      <c r="BB355" s="422">
        <v>44535253</v>
      </c>
      <c r="BC355" s="420">
        <v>43737016</v>
      </c>
      <c r="BD355" s="419">
        <v>33622764</v>
      </c>
      <c r="BE355" s="420">
        <v>34257494</v>
      </c>
      <c r="BF355" s="419">
        <v>22528183</v>
      </c>
      <c r="BG355" s="420">
        <v>22508701</v>
      </c>
      <c r="BH355" s="419">
        <v>12123127</v>
      </c>
      <c r="BI355" s="420">
        <v>12785758</v>
      </c>
      <c r="BJ355" s="419">
        <v>4943106</v>
      </c>
      <c r="BK355" s="420">
        <v>3587137</v>
      </c>
      <c r="BL355" s="419"/>
      <c r="BM355" s="423"/>
      <c r="BN355" s="370">
        <f t="shared" si="408"/>
        <v>3456</v>
      </c>
      <c r="BO355" s="371">
        <f t="shared" si="409"/>
        <v>3399</v>
      </c>
      <c r="BP355" s="372">
        <f t="shared" si="410"/>
        <v>3774</v>
      </c>
      <c r="BQ355" s="371">
        <f t="shared" si="411"/>
        <v>3702</v>
      </c>
      <c r="BR355" s="372">
        <f t="shared" si="412"/>
        <v>2871</v>
      </c>
      <c r="BS355" s="371">
        <f t="shared" si="413"/>
        <v>2757</v>
      </c>
      <c r="BT355" s="372">
        <f t="shared" si="414"/>
        <v>2319</v>
      </c>
      <c r="BU355" s="371">
        <f t="shared" si="415"/>
        <v>2466</v>
      </c>
      <c r="BV355" s="372">
        <f t="shared" si="416"/>
        <v>825</v>
      </c>
      <c r="BW355" s="371">
        <f t="shared" si="417"/>
        <v>579</v>
      </c>
      <c r="BX355" s="372">
        <f t="shared" si="418"/>
        <v>0</v>
      </c>
      <c r="BY355" s="371">
        <f t="shared" si="419"/>
        <v>0</v>
      </c>
      <c r="BZ355" s="370">
        <f t="shared" si="420"/>
        <v>12886.357928240741</v>
      </c>
      <c r="CA355" s="371">
        <f t="shared" si="421"/>
        <v>12867.612827302148</v>
      </c>
      <c r="CB355" s="372">
        <f t="shared" si="422"/>
        <v>8909.0524642289347</v>
      </c>
      <c r="CC355" s="371">
        <f t="shared" si="423"/>
        <v>9253.7801188546728</v>
      </c>
      <c r="CD355" s="372">
        <f t="shared" si="424"/>
        <v>7846.8070358760015</v>
      </c>
      <c r="CE355" s="371">
        <f t="shared" si="425"/>
        <v>8164.2005803409502</v>
      </c>
      <c r="CF355" s="372">
        <f t="shared" si="426"/>
        <v>5227.7391116860717</v>
      </c>
      <c r="CG355" s="371">
        <f t="shared" si="427"/>
        <v>5184.8167072181668</v>
      </c>
      <c r="CH355" s="372">
        <f t="shared" si="428"/>
        <v>5991.6436363636367</v>
      </c>
      <c r="CI355" s="371">
        <f t="shared" si="429"/>
        <v>6195.400690846287</v>
      </c>
      <c r="CJ355" s="372">
        <f t="shared" si="430"/>
        <v>0</v>
      </c>
      <c r="CK355" s="371">
        <f t="shared" si="431"/>
        <v>0</v>
      </c>
      <c r="CL355" s="370">
        <f t="shared" si="432"/>
        <v>115977.22135416667</v>
      </c>
      <c r="CM355" s="371">
        <f t="shared" si="433"/>
        <v>115808.51544571933</v>
      </c>
      <c r="CN355" s="372">
        <f t="shared" si="434"/>
        <v>80181.472178060416</v>
      </c>
      <c r="CO355" s="371">
        <f t="shared" si="435"/>
        <v>83284.021069692055</v>
      </c>
      <c r="CP355" s="372">
        <f t="shared" si="436"/>
        <v>70621.263322884013</v>
      </c>
      <c r="CQ355" s="371">
        <f t="shared" si="437"/>
        <v>73477.805223068557</v>
      </c>
      <c r="CR355" s="372">
        <f t="shared" si="438"/>
        <v>47049.652005174648</v>
      </c>
      <c r="CS355" s="371">
        <f t="shared" si="439"/>
        <v>46663.350364963502</v>
      </c>
      <c r="CT355" s="372">
        <f t="shared" si="440"/>
        <v>53924.792727272732</v>
      </c>
      <c r="CU355" s="371">
        <f t="shared" si="441"/>
        <v>55758.606217616587</v>
      </c>
      <c r="CV355" s="372">
        <f t="shared" si="442"/>
        <v>0</v>
      </c>
      <c r="CW355" s="371">
        <f t="shared" si="443"/>
        <v>0</v>
      </c>
      <c r="CX355" s="372">
        <f t="shared" si="444"/>
        <v>80217.969100929346</v>
      </c>
      <c r="CY355" s="371">
        <f t="shared" si="445"/>
        <v>81739.198676152184</v>
      </c>
      <c r="CZ355" s="370">
        <f t="shared" si="446"/>
        <v>367</v>
      </c>
      <c r="DA355" s="371">
        <f t="shared" si="447"/>
        <v>363</v>
      </c>
      <c r="DB355" s="372">
        <f t="shared" si="448"/>
        <v>411</v>
      </c>
      <c r="DC355" s="371">
        <f t="shared" si="449"/>
        <v>404</v>
      </c>
      <c r="DD355" s="372">
        <f t="shared" si="450"/>
        <v>315</v>
      </c>
      <c r="DE355" s="371">
        <f t="shared" si="451"/>
        <v>304</v>
      </c>
      <c r="DF355" s="372">
        <f t="shared" si="452"/>
        <v>247</v>
      </c>
      <c r="DG355" s="371">
        <f t="shared" si="453"/>
        <v>261</v>
      </c>
      <c r="DH355" s="372">
        <f t="shared" si="454"/>
        <v>72</v>
      </c>
      <c r="DI355" s="371">
        <f t="shared" si="455"/>
        <v>51</v>
      </c>
      <c r="DJ355" s="372">
        <f t="shared" si="456"/>
        <v>0</v>
      </c>
      <c r="DK355" s="371">
        <f t="shared" si="457"/>
        <v>0</v>
      </c>
      <c r="DL355" s="372">
        <f t="shared" si="458"/>
        <v>1412</v>
      </c>
      <c r="DM355" s="371">
        <f t="shared" si="459"/>
        <v>1383</v>
      </c>
      <c r="DN355" s="370">
        <f t="shared" si="460"/>
        <v>42563640.236979172</v>
      </c>
      <c r="DO355" s="371">
        <f t="shared" si="461"/>
        <v>42038491.106796116</v>
      </c>
      <c r="DP355" s="372">
        <f t="shared" si="462"/>
        <v>32954585.065182831</v>
      </c>
      <c r="DQ355" s="371">
        <f t="shared" si="463"/>
        <v>33646744.512155592</v>
      </c>
      <c r="DR355" s="372">
        <f t="shared" si="464"/>
        <v>22245697.946708463</v>
      </c>
      <c r="DS355" s="371">
        <f t="shared" si="465"/>
        <v>22337252.78781284</v>
      </c>
      <c r="DT355" s="372">
        <f t="shared" si="466"/>
        <v>11621264.045278138</v>
      </c>
      <c r="DU355" s="371">
        <f t="shared" si="467"/>
        <v>12179134.445255473</v>
      </c>
      <c r="DV355" s="372">
        <f t="shared" si="468"/>
        <v>3882585.0763636366</v>
      </c>
      <c r="DW355" s="371">
        <f t="shared" si="469"/>
        <v>2843688.9170984458</v>
      </c>
      <c r="DX355" s="372">
        <f t="shared" si="470"/>
        <v>0</v>
      </c>
      <c r="DY355" s="371">
        <f t="shared" si="471"/>
        <v>0</v>
      </c>
      <c r="DZ355" s="372">
        <f t="shared" si="472"/>
        <v>113267772.37051223</v>
      </c>
      <c r="EA355" s="371">
        <f t="shared" si="473"/>
        <v>113045311.76911847</v>
      </c>
    </row>
    <row r="356" spans="1:131">
      <c r="A356" s="482" t="s">
        <v>40</v>
      </c>
      <c r="B356" s="487" t="s">
        <v>782</v>
      </c>
      <c r="C356" s="484"/>
      <c r="D356" s="485">
        <v>225511</v>
      </c>
      <c r="E356" s="486">
        <v>1</v>
      </c>
      <c r="F356" s="419">
        <v>381</v>
      </c>
      <c r="G356" s="420">
        <v>380</v>
      </c>
      <c r="H356" s="419">
        <v>0</v>
      </c>
      <c r="I356" s="420">
        <v>1</v>
      </c>
      <c r="J356" s="419">
        <v>10</v>
      </c>
      <c r="K356" s="420">
        <v>9</v>
      </c>
      <c r="L356" s="419">
        <v>6</v>
      </c>
      <c r="M356" s="420">
        <v>5</v>
      </c>
      <c r="N356" s="419">
        <v>321</v>
      </c>
      <c r="O356" s="420">
        <v>320</v>
      </c>
      <c r="P356" s="419">
        <v>1</v>
      </c>
      <c r="Q356" s="420">
        <v>1</v>
      </c>
      <c r="R356" s="419">
        <v>13</v>
      </c>
      <c r="S356" s="420">
        <v>13</v>
      </c>
      <c r="T356" s="419">
        <v>4</v>
      </c>
      <c r="U356" s="420">
        <v>4</v>
      </c>
      <c r="V356" s="419">
        <v>203</v>
      </c>
      <c r="W356" s="420">
        <v>234</v>
      </c>
      <c r="X356" s="419">
        <v>0</v>
      </c>
      <c r="Y356" s="420">
        <v>0</v>
      </c>
      <c r="Z356" s="419">
        <v>8</v>
      </c>
      <c r="AA356" s="420">
        <v>8</v>
      </c>
      <c r="AB356" s="419">
        <v>0</v>
      </c>
      <c r="AC356" s="420">
        <v>0</v>
      </c>
      <c r="AD356" s="419">
        <v>0</v>
      </c>
      <c r="AE356" s="420">
        <v>0</v>
      </c>
      <c r="AF356" s="419">
        <v>0</v>
      </c>
      <c r="AG356" s="420">
        <v>0</v>
      </c>
      <c r="AH356" s="419">
        <v>0</v>
      </c>
      <c r="AI356" s="420">
        <v>0</v>
      </c>
      <c r="AJ356" s="419">
        <v>0</v>
      </c>
      <c r="AK356" s="420">
        <v>0</v>
      </c>
      <c r="AL356" s="419">
        <v>277</v>
      </c>
      <c r="AM356" s="420">
        <v>284</v>
      </c>
      <c r="AN356" s="419">
        <v>1</v>
      </c>
      <c r="AO356" s="420">
        <v>4</v>
      </c>
      <c r="AP356" s="419">
        <v>27</v>
      </c>
      <c r="AQ356" s="420">
        <v>26</v>
      </c>
      <c r="AR356" s="419">
        <v>81</v>
      </c>
      <c r="AS356" s="420">
        <v>94</v>
      </c>
      <c r="AT356" s="419"/>
      <c r="AU356" s="420"/>
      <c r="AV356" s="419"/>
      <c r="AW356" s="420"/>
      <c r="AX356" s="419"/>
      <c r="AY356" s="420"/>
      <c r="AZ356" s="419"/>
      <c r="BA356" s="421"/>
      <c r="BB356" s="422">
        <v>54938071</v>
      </c>
      <c r="BC356" s="420">
        <v>56443863</v>
      </c>
      <c r="BD356" s="419">
        <v>31319972</v>
      </c>
      <c r="BE356" s="420">
        <v>32540013</v>
      </c>
      <c r="BF356" s="419">
        <v>18464349</v>
      </c>
      <c r="BG356" s="420">
        <v>22037060</v>
      </c>
      <c r="BH356" s="419">
        <v>0</v>
      </c>
      <c r="BI356" s="420">
        <v>0</v>
      </c>
      <c r="BJ356" s="419">
        <v>25866433</v>
      </c>
      <c r="BK356" s="420">
        <v>29063313</v>
      </c>
      <c r="BL356" s="419"/>
      <c r="BM356" s="423"/>
      <c r="BN356" s="370">
        <f t="shared" si="408"/>
        <v>3611</v>
      </c>
      <c r="BO356" s="371">
        <f t="shared" si="409"/>
        <v>3589</v>
      </c>
      <c r="BP356" s="372">
        <f t="shared" si="410"/>
        <v>3090</v>
      </c>
      <c r="BQ356" s="371">
        <f t="shared" si="411"/>
        <v>3081</v>
      </c>
      <c r="BR356" s="372">
        <f t="shared" si="412"/>
        <v>1915</v>
      </c>
      <c r="BS356" s="371">
        <f t="shared" si="413"/>
        <v>2194</v>
      </c>
      <c r="BT356" s="372">
        <f t="shared" si="414"/>
        <v>0</v>
      </c>
      <c r="BU356" s="371">
        <f t="shared" si="415"/>
        <v>0</v>
      </c>
      <c r="BV356" s="372">
        <f t="shared" si="416"/>
        <v>3772</v>
      </c>
      <c r="BW356" s="371">
        <f t="shared" si="417"/>
        <v>4010</v>
      </c>
      <c r="BX356" s="372">
        <f t="shared" si="418"/>
        <v>0</v>
      </c>
      <c r="BY356" s="371">
        <f t="shared" si="419"/>
        <v>0</v>
      </c>
      <c r="BZ356" s="370">
        <f t="shared" si="420"/>
        <v>15214.087787316534</v>
      </c>
      <c r="CA356" s="371">
        <f t="shared" si="421"/>
        <v>15726.905266090833</v>
      </c>
      <c r="CB356" s="372">
        <f t="shared" si="422"/>
        <v>10135.913268608414</v>
      </c>
      <c r="CC356" s="371">
        <f t="shared" si="423"/>
        <v>10561.510223953263</v>
      </c>
      <c r="CD356" s="372">
        <f t="shared" si="424"/>
        <v>9641.9577023498696</v>
      </c>
      <c r="CE356" s="371">
        <f t="shared" si="425"/>
        <v>10044.238833181404</v>
      </c>
      <c r="CF356" s="372">
        <f t="shared" si="426"/>
        <v>0</v>
      </c>
      <c r="CG356" s="371">
        <f t="shared" si="427"/>
        <v>0</v>
      </c>
      <c r="CH356" s="372">
        <f t="shared" si="428"/>
        <v>6857.4848886532345</v>
      </c>
      <c r="CI356" s="371">
        <f t="shared" si="429"/>
        <v>7247.7089775561099</v>
      </c>
      <c r="CJ356" s="372">
        <f t="shared" si="430"/>
        <v>0</v>
      </c>
      <c r="CK356" s="371">
        <f t="shared" si="431"/>
        <v>0</v>
      </c>
      <c r="CL356" s="370">
        <f t="shared" si="432"/>
        <v>136926.7900858488</v>
      </c>
      <c r="CM356" s="371">
        <f t="shared" si="433"/>
        <v>141542.1473948175</v>
      </c>
      <c r="CN356" s="372">
        <f t="shared" si="434"/>
        <v>91223.219417475731</v>
      </c>
      <c r="CO356" s="371">
        <f t="shared" si="435"/>
        <v>95053.592015579357</v>
      </c>
      <c r="CP356" s="372">
        <f t="shared" si="436"/>
        <v>86777.619321148828</v>
      </c>
      <c r="CQ356" s="371">
        <f t="shared" si="437"/>
        <v>90398.149498632629</v>
      </c>
      <c r="CR356" s="372">
        <f t="shared" si="438"/>
        <v>0</v>
      </c>
      <c r="CS356" s="371">
        <f t="shared" si="439"/>
        <v>0</v>
      </c>
      <c r="CT356" s="372">
        <f t="shared" si="440"/>
        <v>61717.363997879111</v>
      </c>
      <c r="CU356" s="371">
        <f t="shared" si="441"/>
        <v>65229.38079800499</v>
      </c>
      <c r="CV356" s="372">
        <f t="shared" si="442"/>
        <v>0</v>
      </c>
      <c r="CW356" s="371">
        <f t="shared" si="443"/>
        <v>0</v>
      </c>
      <c r="CX356" s="372">
        <f t="shared" si="444"/>
        <v>95587.087191710409</v>
      </c>
      <c r="CY356" s="371">
        <f t="shared" si="445"/>
        <v>98718.150301137997</v>
      </c>
      <c r="CZ356" s="370">
        <f t="shared" si="446"/>
        <v>397</v>
      </c>
      <c r="DA356" s="371">
        <f t="shared" si="447"/>
        <v>395</v>
      </c>
      <c r="DB356" s="372">
        <f t="shared" si="448"/>
        <v>339</v>
      </c>
      <c r="DC356" s="371">
        <f t="shared" si="449"/>
        <v>338</v>
      </c>
      <c r="DD356" s="372">
        <f t="shared" si="450"/>
        <v>211</v>
      </c>
      <c r="DE356" s="371">
        <f t="shared" si="451"/>
        <v>242</v>
      </c>
      <c r="DF356" s="372">
        <f t="shared" si="452"/>
        <v>0</v>
      </c>
      <c r="DG356" s="371">
        <f t="shared" si="453"/>
        <v>0</v>
      </c>
      <c r="DH356" s="372">
        <f t="shared" si="454"/>
        <v>386</v>
      </c>
      <c r="DI356" s="371">
        <f t="shared" si="455"/>
        <v>408</v>
      </c>
      <c r="DJ356" s="372">
        <f t="shared" si="456"/>
        <v>0</v>
      </c>
      <c r="DK356" s="371">
        <f t="shared" si="457"/>
        <v>0</v>
      </c>
      <c r="DL356" s="372">
        <f t="shared" si="458"/>
        <v>1333</v>
      </c>
      <c r="DM356" s="371">
        <f t="shared" si="459"/>
        <v>1383</v>
      </c>
      <c r="DN356" s="370">
        <f t="shared" si="460"/>
        <v>54359935.664081976</v>
      </c>
      <c r="DO356" s="371">
        <f t="shared" si="461"/>
        <v>55909148.220952913</v>
      </c>
      <c r="DP356" s="372">
        <f t="shared" si="462"/>
        <v>30924671.382524274</v>
      </c>
      <c r="DQ356" s="371">
        <f t="shared" si="463"/>
        <v>32128114.101265822</v>
      </c>
      <c r="DR356" s="372">
        <f t="shared" si="464"/>
        <v>18310077.676762402</v>
      </c>
      <c r="DS356" s="371">
        <f t="shared" si="465"/>
        <v>21876352.178669095</v>
      </c>
      <c r="DT356" s="372">
        <f t="shared" si="466"/>
        <v>0</v>
      </c>
      <c r="DU356" s="371">
        <f t="shared" si="467"/>
        <v>0</v>
      </c>
      <c r="DV356" s="372">
        <f t="shared" si="468"/>
        <v>23822902.503181338</v>
      </c>
      <c r="DW356" s="371">
        <f t="shared" si="469"/>
        <v>26613587.365586035</v>
      </c>
      <c r="DX356" s="372">
        <f t="shared" si="470"/>
        <v>0</v>
      </c>
      <c r="DY356" s="371">
        <f t="shared" si="471"/>
        <v>0</v>
      </c>
      <c r="DZ356" s="372">
        <f t="shared" si="472"/>
        <v>127417587.22654997</v>
      </c>
      <c r="EA356" s="371">
        <f t="shared" si="473"/>
        <v>136527201.86647385</v>
      </c>
    </row>
    <row r="357" spans="1:131">
      <c r="A357" s="482" t="s">
        <v>40</v>
      </c>
      <c r="B357" s="487" t="s">
        <v>783</v>
      </c>
      <c r="C357" s="484"/>
      <c r="D357" s="485">
        <v>227216</v>
      </c>
      <c r="E357" s="486">
        <v>1</v>
      </c>
      <c r="F357" s="419">
        <v>256</v>
      </c>
      <c r="G357" s="420">
        <v>265</v>
      </c>
      <c r="H357" s="419">
        <v>0</v>
      </c>
      <c r="I357" s="420">
        <v>0</v>
      </c>
      <c r="J357" s="419">
        <v>0</v>
      </c>
      <c r="K357" s="420">
        <v>0</v>
      </c>
      <c r="L357" s="419">
        <v>35</v>
      </c>
      <c r="M357" s="420">
        <v>35</v>
      </c>
      <c r="N357" s="419">
        <v>290</v>
      </c>
      <c r="O357" s="420">
        <v>295</v>
      </c>
      <c r="P357" s="419">
        <v>0</v>
      </c>
      <c r="Q357" s="420">
        <v>0</v>
      </c>
      <c r="R357" s="419">
        <v>0</v>
      </c>
      <c r="S357" s="420">
        <v>0</v>
      </c>
      <c r="T357" s="419">
        <v>14</v>
      </c>
      <c r="U357" s="420">
        <v>15</v>
      </c>
      <c r="V357" s="419">
        <v>140</v>
      </c>
      <c r="W357" s="420">
        <v>118</v>
      </c>
      <c r="X357" s="419">
        <v>0</v>
      </c>
      <c r="Y357" s="420">
        <v>0</v>
      </c>
      <c r="Z357" s="419">
        <v>0</v>
      </c>
      <c r="AA357" s="420">
        <v>0</v>
      </c>
      <c r="AB357" s="419">
        <v>0</v>
      </c>
      <c r="AC357" s="420">
        <v>0</v>
      </c>
      <c r="AD357" s="419">
        <v>37</v>
      </c>
      <c r="AE357" s="420">
        <v>26</v>
      </c>
      <c r="AF357" s="419">
        <v>0</v>
      </c>
      <c r="AG357" s="420">
        <v>0</v>
      </c>
      <c r="AH357" s="419">
        <v>0</v>
      </c>
      <c r="AI357" s="420">
        <v>0</v>
      </c>
      <c r="AJ357" s="419">
        <v>0</v>
      </c>
      <c r="AK357" s="420">
        <v>0</v>
      </c>
      <c r="AL357" s="419">
        <v>298</v>
      </c>
      <c r="AM357" s="420">
        <v>273</v>
      </c>
      <c r="AN357" s="419">
        <v>0</v>
      </c>
      <c r="AO357" s="420">
        <v>0</v>
      </c>
      <c r="AP357" s="419">
        <v>0</v>
      </c>
      <c r="AQ357" s="420">
        <v>0</v>
      </c>
      <c r="AR357" s="419">
        <v>2</v>
      </c>
      <c r="AS357" s="420">
        <v>5</v>
      </c>
      <c r="AT357" s="419"/>
      <c r="AU357" s="420"/>
      <c r="AV357" s="419"/>
      <c r="AW357" s="420"/>
      <c r="AX357" s="419"/>
      <c r="AY357" s="420"/>
      <c r="AZ357" s="419"/>
      <c r="BA357" s="421"/>
      <c r="BB357" s="422">
        <v>37454797</v>
      </c>
      <c r="BC357" s="420">
        <v>38982381</v>
      </c>
      <c r="BD357" s="419">
        <v>29074339</v>
      </c>
      <c r="BE357" s="420">
        <v>30263738</v>
      </c>
      <c r="BF357" s="419">
        <v>10666549</v>
      </c>
      <c r="BG357" s="420">
        <v>9614291</v>
      </c>
      <c r="BH357" s="419">
        <v>600717</v>
      </c>
      <c r="BI357" s="420">
        <v>1607206</v>
      </c>
      <c r="BJ357" s="419">
        <v>17699375</v>
      </c>
      <c r="BK357" s="420">
        <v>17667531</v>
      </c>
      <c r="BL357" s="419"/>
      <c r="BM357" s="423"/>
      <c r="BN357" s="370">
        <f t="shared" si="408"/>
        <v>2724</v>
      </c>
      <c r="BO357" s="371">
        <f t="shared" si="409"/>
        <v>2805</v>
      </c>
      <c r="BP357" s="372">
        <f t="shared" si="410"/>
        <v>2778</v>
      </c>
      <c r="BQ357" s="371">
        <f t="shared" si="411"/>
        <v>2835</v>
      </c>
      <c r="BR357" s="372">
        <f t="shared" si="412"/>
        <v>1260</v>
      </c>
      <c r="BS357" s="371">
        <f t="shared" si="413"/>
        <v>1062</v>
      </c>
      <c r="BT357" s="372">
        <f t="shared" si="414"/>
        <v>333</v>
      </c>
      <c r="BU357" s="371">
        <f t="shared" si="415"/>
        <v>234</v>
      </c>
      <c r="BV357" s="372">
        <f t="shared" si="416"/>
        <v>2706</v>
      </c>
      <c r="BW357" s="371">
        <f t="shared" si="417"/>
        <v>2517</v>
      </c>
      <c r="BX357" s="372">
        <f t="shared" si="418"/>
        <v>0</v>
      </c>
      <c r="BY357" s="371">
        <f t="shared" si="419"/>
        <v>0</v>
      </c>
      <c r="BZ357" s="370">
        <f t="shared" si="420"/>
        <v>13749.925477239354</v>
      </c>
      <c r="CA357" s="371">
        <f t="shared" si="421"/>
        <v>13897.462032085561</v>
      </c>
      <c r="CB357" s="372">
        <f t="shared" si="422"/>
        <v>10465.924766018719</v>
      </c>
      <c r="CC357" s="371">
        <f t="shared" si="423"/>
        <v>10675.039858906526</v>
      </c>
      <c r="CD357" s="372">
        <f t="shared" si="424"/>
        <v>8465.5150793650791</v>
      </c>
      <c r="CE357" s="371">
        <f t="shared" si="425"/>
        <v>9053.0047080979293</v>
      </c>
      <c r="CF357" s="372">
        <f t="shared" si="426"/>
        <v>1803.9549549549549</v>
      </c>
      <c r="CG357" s="371">
        <f t="shared" si="427"/>
        <v>6868.401709401709</v>
      </c>
      <c r="CH357" s="372">
        <f t="shared" si="428"/>
        <v>6540.7889874353286</v>
      </c>
      <c r="CI357" s="371">
        <f t="shared" si="429"/>
        <v>7019.2812872467221</v>
      </c>
      <c r="CJ357" s="372">
        <f t="shared" si="430"/>
        <v>0</v>
      </c>
      <c r="CK357" s="371">
        <f t="shared" si="431"/>
        <v>0</v>
      </c>
      <c r="CL357" s="370">
        <f t="shared" si="432"/>
        <v>123749.3292951542</v>
      </c>
      <c r="CM357" s="371">
        <f t="shared" si="433"/>
        <v>125077.15828877005</v>
      </c>
      <c r="CN357" s="372">
        <f t="shared" si="434"/>
        <v>94193.322894168479</v>
      </c>
      <c r="CO357" s="371">
        <f t="shared" si="435"/>
        <v>96075.358730158739</v>
      </c>
      <c r="CP357" s="372">
        <f t="shared" si="436"/>
        <v>76189.635714285716</v>
      </c>
      <c r="CQ357" s="371">
        <f t="shared" si="437"/>
        <v>81477.042372881362</v>
      </c>
      <c r="CR357" s="372">
        <f t="shared" si="438"/>
        <v>16235.594594594595</v>
      </c>
      <c r="CS357" s="371">
        <f t="shared" si="439"/>
        <v>61815.615384615383</v>
      </c>
      <c r="CT357" s="372">
        <f t="shared" si="440"/>
        <v>58867.100886917957</v>
      </c>
      <c r="CU357" s="371">
        <f t="shared" si="441"/>
        <v>63173.531585220495</v>
      </c>
      <c r="CV357" s="372">
        <f t="shared" si="442"/>
        <v>0</v>
      </c>
      <c r="CW357" s="371">
        <f t="shared" si="443"/>
        <v>0</v>
      </c>
      <c r="CX357" s="372">
        <f t="shared" si="444"/>
        <v>87288.452659321338</v>
      </c>
      <c r="CY357" s="371">
        <f t="shared" si="445"/>
        <v>93110.704916348375</v>
      </c>
      <c r="CZ357" s="370">
        <f t="shared" si="446"/>
        <v>291</v>
      </c>
      <c r="DA357" s="371">
        <f t="shared" si="447"/>
        <v>300</v>
      </c>
      <c r="DB357" s="372">
        <f t="shared" si="448"/>
        <v>304</v>
      </c>
      <c r="DC357" s="371">
        <f t="shared" si="449"/>
        <v>310</v>
      </c>
      <c r="DD357" s="372">
        <f t="shared" si="450"/>
        <v>140</v>
      </c>
      <c r="DE357" s="371">
        <f t="shared" si="451"/>
        <v>118</v>
      </c>
      <c r="DF357" s="372">
        <f t="shared" si="452"/>
        <v>37</v>
      </c>
      <c r="DG357" s="371">
        <f t="shared" si="453"/>
        <v>26</v>
      </c>
      <c r="DH357" s="372">
        <f t="shared" si="454"/>
        <v>300</v>
      </c>
      <c r="DI357" s="371">
        <f t="shared" si="455"/>
        <v>278</v>
      </c>
      <c r="DJ357" s="372">
        <f t="shared" si="456"/>
        <v>0</v>
      </c>
      <c r="DK357" s="371">
        <f t="shared" si="457"/>
        <v>0</v>
      </c>
      <c r="DL357" s="372">
        <f t="shared" si="458"/>
        <v>1072</v>
      </c>
      <c r="DM357" s="371">
        <f t="shared" si="459"/>
        <v>1032</v>
      </c>
      <c r="DN357" s="370">
        <f t="shared" si="460"/>
        <v>36011054.824889868</v>
      </c>
      <c r="DO357" s="371">
        <f t="shared" si="461"/>
        <v>37523147.486631013</v>
      </c>
      <c r="DP357" s="372">
        <f t="shared" si="462"/>
        <v>28634770.159827217</v>
      </c>
      <c r="DQ357" s="371">
        <f t="shared" si="463"/>
        <v>29783361.206349209</v>
      </c>
      <c r="DR357" s="372">
        <f t="shared" si="464"/>
        <v>10666549</v>
      </c>
      <c r="DS357" s="371">
        <f t="shared" si="465"/>
        <v>9614291</v>
      </c>
      <c r="DT357" s="372">
        <f t="shared" si="466"/>
        <v>600717</v>
      </c>
      <c r="DU357" s="371">
        <f t="shared" si="467"/>
        <v>1607206</v>
      </c>
      <c r="DV357" s="372">
        <f t="shared" si="468"/>
        <v>17660130.266075388</v>
      </c>
      <c r="DW357" s="371">
        <f t="shared" si="469"/>
        <v>17562241.780691296</v>
      </c>
      <c r="DX357" s="372">
        <f t="shared" si="470"/>
        <v>0</v>
      </c>
      <c r="DY357" s="371">
        <f t="shared" si="471"/>
        <v>0</v>
      </c>
      <c r="DZ357" s="372">
        <f t="shared" si="472"/>
        <v>93573221.250792474</v>
      </c>
      <c r="EA357" s="371">
        <f t="shared" si="473"/>
        <v>96090247.473671526</v>
      </c>
    </row>
    <row r="358" spans="1:131">
      <c r="A358" s="482" t="s">
        <v>40</v>
      </c>
      <c r="B358" s="483" t="s">
        <v>784</v>
      </c>
      <c r="C358" s="484"/>
      <c r="D358" s="485">
        <v>228769</v>
      </c>
      <c r="E358" s="486">
        <v>1</v>
      </c>
      <c r="F358" s="419">
        <v>190</v>
      </c>
      <c r="G358" s="420">
        <v>211</v>
      </c>
      <c r="H358" s="419">
        <v>0</v>
      </c>
      <c r="I358" s="420">
        <v>0</v>
      </c>
      <c r="J358" s="419">
        <v>0</v>
      </c>
      <c r="K358" s="420">
        <v>0</v>
      </c>
      <c r="L358" s="419">
        <v>0</v>
      </c>
      <c r="M358" s="420">
        <v>0</v>
      </c>
      <c r="N358" s="419">
        <v>219</v>
      </c>
      <c r="O358" s="420">
        <v>231</v>
      </c>
      <c r="P358" s="419">
        <v>0</v>
      </c>
      <c r="Q358" s="420">
        <v>0</v>
      </c>
      <c r="R358" s="419">
        <v>0</v>
      </c>
      <c r="S358" s="420">
        <v>0</v>
      </c>
      <c r="T358" s="419">
        <v>0</v>
      </c>
      <c r="U358" s="420">
        <v>0</v>
      </c>
      <c r="V358" s="419">
        <v>163</v>
      </c>
      <c r="W358" s="420">
        <v>114</v>
      </c>
      <c r="X358" s="419">
        <v>0</v>
      </c>
      <c r="Y358" s="420">
        <v>0</v>
      </c>
      <c r="Z358" s="419">
        <v>0</v>
      </c>
      <c r="AA358" s="420">
        <v>0</v>
      </c>
      <c r="AB358" s="419">
        <v>0</v>
      </c>
      <c r="AC358" s="420">
        <v>0</v>
      </c>
      <c r="AD358" s="419">
        <v>0</v>
      </c>
      <c r="AE358" s="420">
        <v>0</v>
      </c>
      <c r="AF358" s="419">
        <v>0</v>
      </c>
      <c r="AG358" s="420">
        <v>0</v>
      </c>
      <c r="AH358" s="419">
        <v>0</v>
      </c>
      <c r="AI358" s="420">
        <v>0</v>
      </c>
      <c r="AJ358" s="419">
        <v>0</v>
      </c>
      <c r="AK358" s="420">
        <v>0</v>
      </c>
      <c r="AL358" s="419">
        <v>281</v>
      </c>
      <c r="AM358" s="420">
        <v>404</v>
      </c>
      <c r="AN358" s="419">
        <v>0</v>
      </c>
      <c r="AO358" s="420">
        <v>0</v>
      </c>
      <c r="AP358" s="419">
        <v>0</v>
      </c>
      <c r="AQ358" s="420">
        <v>0</v>
      </c>
      <c r="AR358" s="419">
        <v>0</v>
      </c>
      <c r="AS358" s="420">
        <v>0</v>
      </c>
      <c r="AT358" s="419"/>
      <c r="AU358" s="420"/>
      <c r="AV358" s="419"/>
      <c r="AW358" s="420"/>
      <c r="AX358" s="419"/>
      <c r="AY358" s="420"/>
      <c r="AZ358" s="419"/>
      <c r="BA358" s="421"/>
      <c r="BB358" s="422">
        <v>22469520</v>
      </c>
      <c r="BC358" s="420">
        <v>26196224</v>
      </c>
      <c r="BD358" s="419">
        <v>19551562</v>
      </c>
      <c r="BE358" s="420">
        <v>21202439</v>
      </c>
      <c r="BF358" s="419">
        <v>11203711</v>
      </c>
      <c r="BG358" s="420">
        <v>8383622</v>
      </c>
      <c r="BH358" s="419">
        <v>0</v>
      </c>
      <c r="BI358" s="420">
        <v>0</v>
      </c>
      <c r="BJ358" s="419">
        <v>15450935</v>
      </c>
      <c r="BK358" s="420">
        <v>20159389</v>
      </c>
      <c r="BL358" s="419"/>
      <c r="BM358" s="423"/>
      <c r="BN358" s="370">
        <f t="shared" si="408"/>
        <v>1710</v>
      </c>
      <c r="BO358" s="371">
        <f t="shared" si="409"/>
        <v>1899</v>
      </c>
      <c r="BP358" s="372">
        <f t="shared" si="410"/>
        <v>1971</v>
      </c>
      <c r="BQ358" s="371">
        <f t="shared" si="411"/>
        <v>2079</v>
      </c>
      <c r="BR358" s="372">
        <f t="shared" si="412"/>
        <v>1467</v>
      </c>
      <c r="BS358" s="371">
        <f t="shared" si="413"/>
        <v>1026</v>
      </c>
      <c r="BT358" s="372">
        <f t="shared" si="414"/>
        <v>0</v>
      </c>
      <c r="BU358" s="371">
        <f t="shared" si="415"/>
        <v>0</v>
      </c>
      <c r="BV358" s="372">
        <f t="shared" si="416"/>
        <v>2529</v>
      </c>
      <c r="BW358" s="371">
        <f t="shared" si="417"/>
        <v>3636</v>
      </c>
      <c r="BX358" s="372">
        <f t="shared" si="418"/>
        <v>0</v>
      </c>
      <c r="BY358" s="371">
        <f t="shared" si="419"/>
        <v>0</v>
      </c>
      <c r="BZ358" s="370">
        <f t="shared" si="420"/>
        <v>13140.070175438597</v>
      </c>
      <c r="CA358" s="371">
        <f t="shared" si="421"/>
        <v>13794.746708794102</v>
      </c>
      <c r="CB358" s="372">
        <f t="shared" si="422"/>
        <v>9919.615423642821</v>
      </c>
      <c r="CC358" s="371">
        <f t="shared" si="423"/>
        <v>10198.383357383358</v>
      </c>
      <c r="CD358" s="372">
        <f t="shared" si="424"/>
        <v>7637.1581458759374</v>
      </c>
      <c r="CE358" s="371">
        <f t="shared" si="425"/>
        <v>8171.1715399610139</v>
      </c>
      <c r="CF358" s="372">
        <f t="shared" si="426"/>
        <v>0</v>
      </c>
      <c r="CG358" s="371">
        <f t="shared" si="427"/>
        <v>0</v>
      </c>
      <c r="CH358" s="372">
        <f t="shared" si="428"/>
        <v>6109.5037564254644</v>
      </c>
      <c r="CI358" s="371">
        <f t="shared" si="429"/>
        <v>5544.386413641364</v>
      </c>
      <c r="CJ358" s="372">
        <f t="shared" si="430"/>
        <v>0</v>
      </c>
      <c r="CK358" s="371">
        <f t="shared" si="431"/>
        <v>0</v>
      </c>
      <c r="CL358" s="370">
        <f t="shared" si="432"/>
        <v>118260.63157894737</v>
      </c>
      <c r="CM358" s="371">
        <f t="shared" si="433"/>
        <v>124152.72037914692</v>
      </c>
      <c r="CN358" s="372">
        <f t="shared" si="434"/>
        <v>89276.538812785395</v>
      </c>
      <c r="CO358" s="371">
        <f t="shared" si="435"/>
        <v>91785.450216450219</v>
      </c>
      <c r="CP358" s="372">
        <f t="shared" si="436"/>
        <v>68734.423312883431</v>
      </c>
      <c r="CQ358" s="371">
        <f t="shared" si="437"/>
        <v>73540.543859649129</v>
      </c>
      <c r="CR358" s="372">
        <f t="shared" si="438"/>
        <v>0</v>
      </c>
      <c r="CS358" s="371">
        <f t="shared" si="439"/>
        <v>0</v>
      </c>
      <c r="CT358" s="372">
        <f t="shared" si="440"/>
        <v>54985.533807829182</v>
      </c>
      <c r="CU358" s="371">
        <f t="shared" si="441"/>
        <v>49899.477722772273</v>
      </c>
      <c r="CV358" s="372">
        <f t="shared" si="442"/>
        <v>0</v>
      </c>
      <c r="CW358" s="371">
        <f t="shared" si="443"/>
        <v>0</v>
      </c>
      <c r="CX358" s="372">
        <f t="shared" si="444"/>
        <v>80510.818288393901</v>
      </c>
      <c r="CY358" s="371">
        <f t="shared" si="445"/>
        <v>79105.910416666666</v>
      </c>
      <c r="CZ358" s="370">
        <f t="shared" si="446"/>
        <v>190</v>
      </c>
      <c r="DA358" s="371">
        <f t="shared" si="447"/>
        <v>211</v>
      </c>
      <c r="DB358" s="372">
        <f t="shared" si="448"/>
        <v>219</v>
      </c>
      <c r="DC358" s="371">
        <f t="shared" si="449"/>
        <v>231</v>
      </c>
      <c r="DD358" s="372">
        <f t="shared" si="450"/>
        <v>163</v>
      </c>
      <c r="DE358" s="371">
        <f t="shared" si="451"/>
        <v>114</v>
      </c>
      <c r="DF358" s="372">
        <f t="shared" si="452"/>
        <v>0</v>
      </c>
      <c r="DG358" s="371">
        <f t="shared" si="453"/>
        <v>0</v>
      </c>
      <c r="DH358" s="372">
        <f t="shared" si="454"/>
        <v>281</v>
      </c>
      <c r="DI358" s="371">
        <f t="shared" si="455"/>
        <v>404</v>
      </c>
      <c r="DJ358" s="372">
        <f t="shared" si="456"/>
        <v>0</v>
      </c>
      <c r="DK358" s="371">
        <f t="shared" si="457"/>
        <v>0</v>
      </c>
      <c r="DL358" s="372">
        <f t="shared" si="458"/>
        <v>853</v>
      </c>
      <c r="DM358" s="371">
        <f t="shared" si="459"/>
        <v>960</v>
      </c>
      <c r="DN358" s="370">
        <f t="shared" si="460"/>
        <v>22469520</v>
      </c>
      <c r="DO358" s="371">
        <f t="shared" si="461"/>
        <v>26196224</v>
      </c>
      <c r="DP358" s="372">
        <f t="shared" si="462"/>
        <v>19551562</v>
      </c>
      <c r="DQ358" s="371">
        <f t="shared" si="463"/>
        <v>21202439</v>
      </c>
      <c r="DR358" s="372">
        <f t="shared" si="464"/>
        <v>11203711</v>
      </c>
      <c r="DS358" s="371">
        <f t="shared" si="465"/>
        <v>8383622.0000000009</v>
      </c>
      <c r="DT358" s="372">
        <f t="shared" si="466"/>
        <v>0</v>
      </c>
      <c r="DU358" s="371">
        <f t="shared" si="467"/>
        <v>0</v>
      </c>
      <c r="DV358" s="372">
        <f t="shared" si="468"/>
        <v>15450935</v>
      </c>
      <c r="DW358" s="371">
        <f t="shared" si="469"/>
        <v>20159389</v>
      </c>
      <c r="DX358" s="372">
        <f t="shared" si="470"/>
        <v>0</v>
      </c>
      <c r="DY358" s="371">
        <f t="shared" si="471"/>
        <v>0</v>
      </c>
      <c r="DZ358" s="372">
        <f t="shared" si="472"/>
        <v>68675728</v>
      </c>
      <c r="EA358" s="371">
        <f t="shared" si="473"/>
        <v>75941674</v>
      </c>
    </row>
    <row r="359" spans="1:131">
      <c r="A359" s="482" t="s">
        <v>40</v>
      </c>
      <c r="B359" s="483" t="s">
        <v>785</v>
      </c>
      <c r="C359" s="484"/>
      <c r="D359" s="485">
        <v>228778</v>
      </c>
      <c r="E359" s="486">
        <v>1</v>
      </c>
      <c r="F359" s="419">
        <v>992</v>
      </c>
      <c r="G359" s="420">
        <v>980</v>
      </c>
      <c r="H359" s="419">
        <v>0</v>
      </c>
      <c r="I359" s="420">
        <v>0</v>
      </c>
      <c r="J359" s="419">
        <v>0</v>
      </c>
      <c r="K359" s="420">
        <v>0</v>
      </c>
      <c r="L359" s="419">
        <v>0</v>
      </c>
      <c r="M359" s="420">
        <v>0</v>
      </c>
      <c r="N359" s="419">
        <v>527</v>
      </c>
      <c r="O359" s="420">
        <v>530</v>
      </c>
      <c r="P359" s="419">
        <v>0</v>
      </c>
      <c r="Q359" s="420">
        <v>0</v>
      </c>
      <c r="R359" s="419">
        <v>0</v>
      </c>
      <c r="S359" s="420">
        <v>0</v>
      </c>
      <c r="T359" s="419">
        <v>0</v>
      </c>
      <c r="U359" s="420">
        <v>0</v>
      </c>
      <c r="V359" s="419">
        <v>380</v>
      </c>
      <c r="W359" s="420">
        <v>345</v>
      </c>
      <c r="X359" s="419">
        <v>0</v>
      </c>
      <c r="Y359" s="420">
        <v>0</v>
      </c>
      <c r="Z359" s="419">
        <v>0</v>
      </c>
      <c r="AA359" s="420">
        <v>0</v>
      </c>
      <c r="AB359" s="419">
        <v>0</v>
      </c>
      <c r="AC359" s="420">
        <v>0</v>
      </c>
      <c r="AD359" s="419">
        <v>0</v>
      </c>
      <c r="AE359" s="420">
        <v>0</v>
      </c>
      <c r="AF359" s="419">
        <v>0</v>
      </c>
      <c r="AG359" s="420">
        <v>0</v>
      </c>
      <c r="AH359" s="419">
        <v>0</v>
      </c>
      <c r="AI359" s="420">
        <v>0</v>
      </c>
      <c r="AJ359" s="419">
        <v>0</v>
      </c>
      <c r="AK359" s="420">
        <v>0</v>
      </c>
      <c r="AL359" s="419">
        <v>846</v>
      </c>
      <c r="AM359" s="420">
        <v>873</v>
      </c>
      <c r="AN359" s="419">
        <v>0</v>
      </c>
      <c r="AO359" s="420">
        <v>0</v>
      </c>
      <c r="AP359" s="419">
        <v>0</v>
      </c>
      <c r="AQ359" s="420">
        <v>0</v>
      </c>
      <c r="AR359" s="419">
        <v>0</v>
      </c>
      <c r="AS359" s="420">
        <v>0</v>
      </c>
      <c r="AT359" s="419"/>
      <c r="AU359" s="420"/>
      <c r="AV359" s="419"/>
      <c r="AW359" s="420"/>
      <c r="AX359" s="419"/>
      <c r="AY359" s="420"/>
      <c r="AZ359" s="419"/>
      <c r="BA359" s="421"/>
      <c r="BB359" s="422">
        <v>139749060</v>
      </c>
      <c r="BC359" s="420">
        <v>143501114</v>
      </c>
      <c r="BD359" s="419">
        <v>50217527</v>
      </c>
      <c r="BE359" s="420">
        <v>52484145</v>
      </c>
      <c r="BF359" s="419">
        <v>34004323</v>
      </c>
      <c r="BG359" s="420">
        <v>32353232</v>
      </c>
      <c r="BH359" s="419">
        <v>0</v>
      </c>
      <c r="BI359" s="420">
        <v>0</v>
      </c>
      <c r="BJ359" s="419">
        <v>52023146</v>
      </c>
      <c r="BK359" s="420">
        <v>53324245</v>
      </c>
      <c r="BL359" s="419"/>
      <c r="BM359" s="423"/>
      <c r="BN359" s="370">
        <f t="shared" si="408"/>
        <v>8928</v>
      </c>
      <c r="BO359" s="371">
        <f t="shared" si="409"/>
        <v>8820</v>
      </c>
      <c r="BP359" s="372">
        <f t="shared" si="410"/>
        <v>4743</v>
      </c>
      <c r="BQ359" s="371">
        <f t="shared" si="411"/>
        <v>4770</v>
      </c>
      <c r="BR359" s="372">
        <f t="shared" si="412"/>
        <v>3420</v>
      </c>
      <c r="BS359" s="371">
        <f t="shared" si="413"/>
        <v>3105</v>
      </c>
      <c r="BT359" s="372">
        <f t="shared" si="414"/>
        <v>0</v>
      </c>
      <c r="BU359" s="371">
        <f t="shared" si="415"/>
        <v>0</v>
      </c>
      <c r="BV359" s="372">
        <f t="shared" si="416"/>
        <v>7614</v>
      </c>
      <c r="BW359" s="371">
        <f t="shared" si="417"/>
        <v>7857</v>
      </c>
      <c r="BX359" s="372">
        <f t="shared" si="418"/>
        <v>0</v>
      </c>
      <c r="BY359" s="371">
        <f t="shared" si="419"/>
        <v>0</v>
      </c>
      <c r="BZ359" s="370">
        <f t="shared" si="420"/>
        <v>15652.896505376344</v>
      </c>
      <c r="CA359" s="371">
        <f t="shared" si="421"/>
        <v>16269.967573696145</v>
      </c>
      <c r="CB359" s="372">
        <f t="shared" si="422"/>
        <v>10587.713894159815</v>
      </c>
      <c r="CC359" s="371">
        <f t="shared" si="423"/>
        <v>11002.965408805032</v>
      </c>
      <c r="CD359" s="372">
        <f t="shared" si="424"/>
        <v>9942.7845029239761</v>
      </c>
      <c r="CE359" s="371">
        <f t="shared" si="425"/>
        <v>10419.720450885668</v>
      </c>
      <c r="CF359" s="372">
        <f t="shared" si="426"/>
        <v>0</v>
      </c>
      <c r="CG359" s="371">
        <f t="shared" si="427"/>
        <v>0</v>
      </c>
      <c r="CH359" s="372">
        <f t="shared" si="428"/>
        <v>6832.5644864722881</v>
      </c>
      <c r="CI359" s="371">
        <f t="shared" si="429"/>
        <v>6786.8454880997833</v>
      </c>
      <c r="CJ359" s="372">
        <f t="shared" si="430"/>
        <v>0</v>
      </c>
      <c r="CK359" s="371">
        <f t="shared" si="431"/>
        <v>0</v>
      </c>
      <c r="CL359" s="370">
        <f t="shared" si="432"/>
        <v>140876.06854838709</v>
      </c>
      <c r="CM359" s="371">
        <f t="shared" si="433"/>
        <v>146429.70816326531</v>
      </c>
      <c r="CN359" s="372">
        <f t="shared" si="434"/>
        <v>95289.42504743833</v>
      </c>
      <c r="CO359" s="371">
        <f t="shared" si="435"/>
        <v>99026.688679245286</v>
      </c>
      <c r="CP359" s="372">
        <f t="shared" si="436"/>
        <v>89485.060526315792</v>
      </c>
      <c r="CQ359" s="371">
        <f t="shared" si="437"/>
        <v>93777.484057971014</v>
      </c>
      <c r="CR359" s="372">
        <f t="shared" si="438"/>
        <v>0</v>
      </c>
      <c r="CS359" s="371">
        <f t="shared" si="439"/>
        <v>0</v>
      </c>
      <c r="CT359" s="372">
        <f t="shared" si="440"/>
        <v>61493.08037825059</v>
      </c>
      <c r="CU359" s="371">
        <f t="shared" si="441"/>
        <v>61081.609392898048</v>
      </c>
      <c r="CV359" s="372">
        <f t="shared" si="442"/>
        <v>0</v>
      </c>
      <c r="CW359" s="371">
        <f t="shared" si="443"/>
        <v>0</v>
      </c>
      <c r="CX359" s="372">
        <f t="shared" si="444"/>
        <v>100544.28269581056</v>
      </c>
      <c r="CY359" s="371">
        <f t="shared" si="445"/>
        <v>103248.80351906158</v>
      </c>
      <c r="CZ359" s="370">
        <f t="shared" si="446"/>
        <v>992</v>
      </c>
      <c r="DA359" s="371">
        <f t="shared" si="447"/>
        <v>980</v>
      </c>
      <c r="DB359" s="372">
        <f t="shared" si="448"/>
        <v>527</v>
      </c>
      <c r="DC359" s="371">
        <f t="shared" si="449"/>
        <v>530</v>
      </c>
      <c r="DD359" s="372">
        <f t="shared" si="450"/>
        <v>380</v>
      </c>
      <c r="DE359" s="371">
        <f t="shared" si="451"/>
        <v>345</v>
      </c>
      <c r="DF359" s="372">
        <f t="shared" si="452"/>
        <v>0</v>
      </c>
      <c r="DG359" s="371">
        <f t="shared" si="453"/>
        <v>0</v>
      </c>
      <c r="DH359" s="372">
        <f t="shared" si="454"/>
        <v>846</v>
      </c>
      <c r="DI359" s="371">
        <f t="shared" si="455"/>
        <v>873</v>
      </c>
      <c r="DJ359" s="372">
        <f t="shared" si="456"/>
        <v>0</v>
      </c>
      <c r="DK359" s="371">
        <f t="shared" si="457"/>
        <v>0</v>
      </c>
      <c r="DL359" s="372">
        <f t="shared" si="458"/>
        <v>2745</v>
      </c>
      <c r="DM359" s="371">
        <f t="shared" si="459"/>
        <v>2728</v>
      </c>
      <c r="DN359" s="370">
        <f t="shared" si="460"/>
        <v>139749060</v>
      </c>
      <c r="DO359" s="371">
        <f t="shared" si="461"/>
        <v>143501114</v>
      </c>
      <c r="DP359" s="372">
        <f t="shared" si="462"/>
        <v>50217527</v>
      </c>
      <c r="DQ359" s="371">
        <f t="shared" si="463"/>
        <v>52484145</v>
      </c>
      <c r="DR359" s="372">
        <f t="shared" si="464"/>
        <v>34004323</v>
      </c>
      <c r="DS359" s="371">
        <f t="shared" si="465"/>
        <v>32353232</v>
      </c>
      <c r="DT359" s="372">
        <f t="shared" si="466"/>
        <v>0</v>
      </c>
      <c r="DU359" s="371">
        <f t="shared" si="467"/>
        <v>0</v>
      </c>
      <c r="DV359" s="372">
        <f t="shared" si="468"/>
        <v>52023146</v>
      </c>
      <c r="DW359" s="371">
        <f t="shared" si="469"/>
        <v>53324244.999999993</v>
      </c>
      <c r="DX359" s="372">
        <f t="shared" si="470"/>
        <v>0</v>
      </c>
      <c r="DY359" s="371">
        <f t="shared" si="471"/>
        <v>0</v>
      </c>
      <c r="DZ359" s="372">
        <f t="shared" si="472"/>
        <v>275994056</v>
      </c>
      <c r="EA359" s="371">
        <f t="shared" si="473"/>
        <v>281662736</v>
      </c>
    </row>
    <row r="360" spans="1:131">
      <c r="A360" s="482" t="s">
        <v>40</v>
      </c>
      <c r="B360" s="483" t="s">
        <v>786</v>
      </c>
      <c r="C360" s="484"/>
      <c r="D360" s="485">
        <v>228787</v>
      </c>
      <c r="E360" s="486">
        <v>1</v>
      </c>
      <c r="F360" s="419">
        <v>250</v>
      </c>
      <c r="G360" s="420">
        <v>234</v>
      </c>
      <c r="H360" s="419">
        <v>0</v>
      </c>
      <c r="I360" s="420">
        <v>0</v>
      </c>
      <c r="J360" s="419">
        <v>0</v>
      </c>
      <c r="K360" s="420">
        <v>0</v>
      </c>
      <c r="L360" s="419">
        <v>0</v>
      </c>
      <c r="M360" s="420">
        <v>0</v>
      </c>
      <c r="N360" s="419">
        <v>148</v>
      </c>
      <c r="O360" s="420">
        <v>150</v>
      </c>
      <c r="P360" s="419">
        <v>0</v>
      </c>
      <c r="Q360" s="420">
        <v>0</v>
      </c>
      <c r="R360" s="419">
        <v>0</v>
      </c>
      <c r="S360" s="420">
        <v>0</v>
      </c>
      <c r="T360" s="419">
        <v>0</v>
      </c>
      <c r="U360" s="420">
        <v>0</v>
      </c>
      <c r="V360" s="419">
        <v>127</v>
      </c>
      <c r="W360" s="420">
        <v>130</v>
      </c>
      <c r="X360" s="419">
        <v>0</v>
      </c>
      <c r="Y360" s="420">
        <v>0</v>
      </c>
      <c r="Z360" s="419">
        <v>0</v>
      </c>
      <c r="AA360" s="420">
        <v>0</v>
      </c>
      <c r="AB360" s="419">
        <v>0</v>
      </c>
      <c r="AC360" s="420">
        <v>0</v>
      </c>
      <c r="AD360" s="419">
        <v>0</v>
      </c>
      <c r="AE360" s="420">
        <v>0</v>
      </c>
      <c r="AF360" s="419">
        <v>0</v>
      </c>
      <c r="AG360" s="420">
        <v>0</v>
      </c>
      <c r="AH360" s="419">
        <v>0</v>
      </c>
      <c r="AI360" s="420">
        <v>0</v>
      </c>
      <c r="AJ360" s="419">
        <v>0</v>
      </c>
      <c r="AK360" s="420">
        <v>0</v>
      </c>
      <c r="AL360" s="419">
        <v>269</v>
      </c>
      <c r="AM360" s="420">
        <v>298</v>
      </c>
      <c r="AN360" s="419">
        <v>0</v>
      </c>
      <c r="AO360" s="420">
        <v>0</v>
      </c>
      <c r="AP360" s="419">
        <v>0</v>
      </c>
      <c r="AQ360" s="420">
        <v>0</v>
      </c>
      <c r="AR360" s="419">
        <v>0</v>
      </c>
      <c r="AS360" s="420">
        <v>0</v>
      </c>
      <c r="AT360" s="419"/>
      <c r="AU360" s="420"/>
      <c r="AV360" s="419"/>
      <c r="AW360" s="420"/>
      <c r="AX360" s="419"/>
      <c r="AY360" s="420"/>
      <c r="AZ360" s="419"/>
      <c r="BA360" s="421"/>
      <c r="BB360" s="422">
        <v>39594729</v>
      </c>
      <c r="BC360" s="420">
        <v>36459108</v>
      </c>
      <c r="BD360" s="419">
        <v>16431433</v>
      </c>
      <c r="BE360" s="420">
        <v>17256411</v>
      </c>
      <c r="BF360" s="419">
        <v>13334155</v>
      </c>
      <c r="BG360" s="420">
        <v>14418904</v>
      </c>
      <c r="BH360" s="419">
        <v>0</v>
      </c>
      <c r="BI360" s="420">
        <v>0</v>
      </c>
      <c r="BJ360" s="419">
        <v>18584459</v>
      </c>
      <c r="BK360" s="420">
        <v>21655804</v>
      </c>
      <c r="BL360" s="419"/>
      <c r="BM360" s="423"/>
      <c r="BN360" s="370">
        <f t="shared" si="408"/>
        <v>2250</v>
      </c>
      <c r="BO360" s="371">
        <f t="shared" si="409"/>
        <v>2106</v>
      </c>
      <c r="BP360" s="372">
        <f t="shared" si="410"/>
        <v>1332</v>
      </c>
      <c r="BQ360" s="371">
        <f t="shared" si="411"/>
        <v>1350</v>
      </c>
      <c r="BR360" s="372">
        <f t="shared" si="412"/>
        <v>1143</v>
      </c>
      <c r="BS360" s="371">
        <f t="shared" si="413"/>
        <v>1170</v>
      </c>
      <c r="BT360" s="372">
        <f t="shared" si="414"/>
        <v>0</v>
      </c>
      <c r="BU360" s="371">
        <f t="shared" si="415"/>
        <v>0</v>
      </c>
      <c r="BV360" s="372">
        <f t="shared" si="416"/>
        <v>2421</v>
      </c>
      <c r="BW360" s="371">
        <f t="shared" si="417"/>
        <v>2682</v>
      </c>
      <c r="BX360" s="372">
        <f t="shared" si="418"/>
        <v>0</v>
      </c>
      <c r="BY360" s="371">
        <f t="shared" si="419"/>
        <v>0</v>
      </c>
      <c r="BZ360" s="370">
        <f t="shared" si="420"/>
        <v>17597.657333333333</v>
      </c>
      <c r="CA360" s="371">
        <f t="shared" si="421"/>
        <v>17312.017094017094</v>
      </c>
      <c r="CB360" s="372">
        <f t="shared" si="422"/>
        <v>12335.91066066066</v>
      </c>
      <c r="CC360" s="371">
        <f t="shared" si="423"/>
        <v>12782.526666666667</v>
      </c>
      <c r="CD360" s="372">
        <f t="shared" si="424"/>
        <v>11665.927384076991</v>
      </c>
      <c r="CE360" s="371">
        <f t="shared" si="425"/>
        <v>12323.849572649573</v>
      </c>
      <c r="CF360" s="372">
        <f t="shared" si="426"/>
        <v>0</v>
      </c>
      <c r="CG360" s="371">
        <f t="shared" si="427"/>
        <v>0</v>
      </c>
      <c r="CH360" s="372">
        <f t="shared" si="428"/>
        <v>7676.3564642709625</v>
      </c>
      <c r="CI360" s="371">
        <f t="shared" si="429"/>
        <v>8074.498135719612</v>
      </c>
      <c r="CJ360" s="372">
        <f t="shared" si="430"/>
        <v>0</v>
      </c>
      <c r="CK360" s="371">
        <f t="shared" si="431"/>
        <v>0</v>
      </c>
      <c r="CL360" s="370">
        <f t="shared" si="432"/>
        <v>158378.916</v>
      </c>
      <c r="CM360" s="371">
        <f t="shared" si="433"/>
        <v>155808.15384615384</v>
      </c>
      <c r="CN360" s="372">
        <f t="shared" si="434"/>
        <v>111023.19594594595</v>
      </c>
      <c r="CO360" s="371">
        <f t="shared" si="435"/>
        <v>115042.74</v>
      </c>
      <c r="CP360" s="372">
        <f t="shared" si="436"/>
        <v>104993.34645669292</v>
      </c>
      <c r="CQ360" s="371">
        <f t="shared" si="437"/>
        <v>110914.64615384616</v>
      </c>
      <c r="CR360" s="372">
        <f t="shared" si="438"/>
        <v>0</v>
      </c>
      <c r="CS360" s="371">
        <f t="shared" si="439"/>
        <v>0</v>
      </c>
      <c r="CT360" s="372">
        <f t="shared" si="440"/>
        <v>69087.208178438668</v>
      </c>
      <c r="CU360" s="371">
        <f t="shared" si="441"/>
        <v>72670.483221476505</v>
      </c>
      <c r="CV360" s="372">
        <f t="shared" si="442"/>
        <v>0</v>
      </c>
      <c r="CW360" s="371">
        <f t="shared" si="443"/>
        <v>0</v>
      </c>
      <c r="CX360" s="372">
        <f t="shared" si="444"/>
        <v>110761.68261964736</v>
      </c>
      <c r="CY360" s="371">
        <f t="shared" si="445"/>
        <v>110579.09729064039</v>
      </c>
      <c r="CZ360" s="370">
        <f t="shared" si="446"/>
        <v>250</v>
      </c>
      <c r="DA360" s="371">
        <f t="shared" si="447"/>
        <v>234</v>
      </c>
      <c r="DB360" s="372">
        <f t="shared" si="448"/>
        <v>148</v>
      </c>
      <c r="DC360" s="371">
        <f t="shared" si="449"/>
        <v>150</v>
      </c>
      <c r="DD360" s="372">
        <f t="shared" si="450"/>
        <v>127</v>
      </c>
      <c r="DE360" s="371">
        <f t="shared" si="451"/>
        <v>130</v>
      </c>
      <c r="DF360" s="372">
        <f t="shared" si="452"/>
        <v>0</v>
      </c>
      <c r="DG360" s="371">
        <f t="shared" si="453"/>
        <v>0</v>
      </c>
      <c r="DH360" s="372">
        <f t="shared" si="454"/>
        <v>269</v>
      </c>
      <c r="DI360" s="371">
        <f t="shared" si="455"/>
        <v>298</v>
      </c>
      <c r="DJ360" s="372">
        <f t="shared" si="456"/>
        <v>0</v>
      </c>
      <c r="DK360" s="371">
        <f t="shared" si="457"/>
        <v>0</v>
      </c>
      <c r="DL360" s="372">
        <f t="shared" si="458"/>
        <v>794</v>
      </c>
      <c r="DM360" s="371">
        <f t="shared" si="459"/>
        <v>812</v>
      </c>
      <c r="DN360" s="370">
        <f t="shared" si="460"/>
        <v>39594729</v>
      </c>
      <c r="DO360" s="371">
        <f t="shared" si="461"/>
        <v>36459108</v>
      </c>
      <c r="DP360" s="372">
        <f t="shared" si="462"/>
        <v>16431433</v>
      </c>
      <c r="DQ360" s="371">
        <f t="shared" si="463"/>
        <v>17256411</v>
      </c>
      <c r="DR360" s="372">
        <f t="shared" si="464"/>
        <v>13334155</v>
      </c>
      <c r="DS360" s="371">
        <f t="shared" si="465"/>
        <v>14418904</v>
      </c>
      <c r="DT360" s="372">
        <f t="shared" si="466"/>
        <v>0</v>
      </c>
      <c r="DU360" s="371">
        <f t="shared" si="467"/>
        <v>0</v>
      </c>
      <c r="DV360" s="372">
        <f t="shared" si="468"/>
        <v>18584459</v>
      </c>
      <c r="DW360" s="371">
        <f t="shared" si="469"/>
        <v>21655804</v>
      </c>
      <c r="DX360" s="372">
        <f t="shared" si="470"/>
        <v>0</v>
      </c>
      <c r="DY360" s="371">
        <f t="shared" si="471"/>
        <v>0</v>
      </c>
      <c r="DZ360" s="372">
        <f t="shared" si="472"/>
        <v>87944776</v>
      </c>
      <c r="EA360" s="371">
        <f t="shared" si="473"/>
        <v>89790227</v>
      </c>
    </row>
    <row r="361" spans="1:131">
      <c r="A361" s="482" t="s">
        <v>40</v>
      </c>
      <c r="B361" s="487" t="s">
        <v>787</v>
      </c>
      <c r="C361" s="484"/>
      <c r="D361" s="485">
        <v>229179</v>
      </c>
      <c r="E361" s="486">
        <v>2</v>
      </c>
      <c r="F361" s="419">
        <v>114</v>
      </c>
      <c r="G361" s="420">
        <v>111</v>
      </c>
      <c r="H361" s="419">
        <v>0</v>
      </c>
      <c r="I361" s="420">
        <v>0</v>
      </c>
      <c r="J361" s="419">
        <v>0</v>
      </c>
      <c r="K361" s="420">
        <v>0</v>
      </c>
      <c r="L361" s="419">
        <v>0</v>
      </c>
      <c r="M361" s="420">
        <v>0</v>
      </c>
      <c r="N361" s="419">
        <v>148</v>
      </c>
      <c r="O361" s="420">
        <v>160</v>
      </c>
      <c r="P361" s="419">
        <v>0</v>
      </c>
      <c r="Q361" s="420">
        <v>0</v>
      </c>
      <c r="R361" s="419">
        <v>0</v>
      </c>
      <c r="S361" s="420">
        <v>0</v>
      </c>
      <c r="T361" s="419">
        <v>0</v>
      </c>
      <c r="U361" s="420">
        <v>0</v>
      </c>
      <c r="V361" s="419">
        <v>150</v>
      </c>
      <c r="W361" s="420">
        <v>154</v>
      </c>
      <c r="X361" s="419">
        <v>0</v>
      </c>
      <c r="Y361" s="420">
        <v>0</v>
      </c>
      <c r="Z361" s="419">
        <v>0</v>
      </c>
      <c r="AA361" s="420">
        <v>0</v>
      </c>
      <c r="AB361" s="419">
        <v>0</v>
      </c>
      <c r="AC361" s="420">
        <v>0</v>
      </c>
      <c r="AD361" s="419">
        <v>3</v>
      </c>
      <c r="AE361" s="420">
        <v>3</v>
      </c>
      <c r="AF361" s="419">
        <v>0</v>
      </c>
      <c r="AG361" s="420">
        <v>0</v>
      </c>
      <c r="AH361" s="419">
        <v>0</v>
      </c>
      <c r="AI361" s="420">
        <v>0</v>
      </c>
      <c r="AJ361" s="419">
        <v>0</v>
      </c>
      <c r="AK361" s="420">
        <v>0</v>
      </c>
      <c r="AL361" s="419">
        <v>11</v>
      </c>
      <c r="AM361" s="420">
        <v>10</v>
      </c>
      <c r="AN361" s="419">
        <v>0</v>
      </c>
      <c r="AO361" s="420">
        <v>0</v>
      </c>
      <c r="AP361" s="419">
        <v>0</v>
      </c>
      <c r="AQ361" s="420">
        <v>0</v>
      </c>
      <c r="AR361" s="419">
        <v>0</v>
      </c>
      <c r="AS361" s="420">
        <v>0</v>
      </c>
      <c r="AT361" s="419"/>
      <c r="AU361" s="420"/>
      <c r="AV361" s="419"/>
      <c r="AW361" s="420"/>
      <c r="AX361" s="419"/>
      <c r="AY361" s="420"/>
      <c r="AZ361" s="419"/>
      <c r="BA361" s="421"/>
      <c r="BB361" s="422">
        <v>10603642</v>
      </c>
      <c r="BC361" s="420">
        <v>11038710</v>
      </c>
      <c r="BD361" s="419">
        <v>10791383</v>
      </c>
      <c r="BE361" s="420">
        <v>11650601</v>
      </c>
      <c r="BF361" s="419">
        <v>8747489</v>
      </c>
      <c r="BG361" s="420">
        <v>8885041</v>
      </c>
      <c r="BH361" s="419">
        <v>173432</v>
      </c>
      <c r="BI361" s="420">
        <v>157446</v>
      </c>
      <c r="BJ361" s="419">
        <v>682292</v>
      </c>
      <c r="BK361" s="420">
        <v>622694</v>
      </c>
      <c r="BL361" s="419"/>
      <c r="BM361" s="423"/>
      <c r="BN361" s="370">
        <f t="shared" si="408"/>
        <v>1026</v>
      </c>
      <c r="BO361" s="371">
        <f t="shared" si="409"/>
        <v>999</v>
      </c>
      <c r="BP361" s="372">
        <f t="shared" si="410"/>
        <v>1332</v>
      </c>
      <c r="BQ361" s="371">
        <f t="shared" si="411"/>
        <v>1440</v>
      </c>
      <c r="BR361" s="372">
        <f t="shared" si="412"/>
        <v>1350</v>
      </c>
      <c r="BS361" s="371">
        <f t="shared" si="413"/>
        <v>1386</v>
      </c>
      <c r="BT361" s="372">
        <f t="shared" si="414"/>
        <v>27</v>
      </c>
      <c r="BU361" s="371">
        <f t="shared" si="415"/>
        <v>27</v>
      </c>
      <c r="BV361" s="372">
        <f t="shared" si="416"/>
        <v>99</v>
      </c>
      <c r="BW361" s="371">
        <f t="shared" si="417"/>
        <v>90</v>
      </c>
      <c r="BX361" s="372">
        <f t="shared" si="418"/>
        <v>0</v>
      </c>
      <c r="BY361" s="371">
        <f t="shared" si="419"/>
        <v>0</v>
      </c>
      <c r="BZ361" s="370">
        <f t="shared" si="420"/>
        <v>10334.93372319688</v>
      </c>
      <c r="CA361" s="371">
        <f t="shared" si="421"/>
        <v>11049.75975975976</v>
      </c>
      <c r="CB361" s="372">
        <f t="shared" si="422"/>
        <v>8101.6388888888887</v>
      </c>
      <c r="CC361" s="371">
        <f t="shared" si="423"/>
        <v>8090.6951388888892</v>
      </c>
      <c r="CD361" s="372">
        <f t="shared" si="424"/>
        <v>6479.6214814814812</v>
      </c>
      <c r="CE361" s="371">
        <f t="shared" si="425"/>
        <v>6410.563492063492</v>
      </c>
      <c r="CF361" s="372">
        <f t="shared" si="426"/>
        <v>6423.4074074074078</v>
      </c>
      <c r="CG361" s="371">
        <f t="shared" si="427"/>
        <v>5831.333333333333</v>
      </c>
      <c r="CH361" s="372">
        <f t="shared" si="428"/>
        <v>6891.8383838383843</v>
      </c>
      <c r="CI361" s="371">
        <f t="shared" si="429"/>
        <v>6918.8222222222221</v>
      </c>
      <c r="CJ361" s="372">
        <f t="shared" si="430"/>
        <v>0</v>
      </c>
      <c r="CK361" s="371">
        <f t="shared" si="431"/>
        <v>0</v>
      </c>
      <c r="CL361" s="370">
        <f t="shared" si="432"/>
        <v>93014.403508771924</v>
      </c>
      <c r="CM361" s="371">
        <f t="shared" si="433"/>
        <v>99447.83783783784</v>
      </c>
      <c r="CN361" s="372">
        <f t="shared" si="434"/>
        <v>72914.75</v>
      </c>
      <c r="CO361" s="371">
        <f t="shared" si="435"/>
        <v>72816.256250000006</v>
      </c>
      <c r="CP361" s="372">
        <f t="shared" si="436"/>
        <v>58316.593333333331</v>
      </c>
      <c r="CQ361" s="371">
        <f t="shared" si="437"/>
        <v>57695.071428571428</v>
      </c>
      <c r="CR361" s="372">
        <f t="shared" si="438"/>
        <v>57810.666666666672</v>
      </c>
      <c r="CS361" s="371">
        <f t="shared" si="439"/>
        <v>52482</v>
      </c>
      <c r="CT361" s="372">
        <f t="shared" si="440"/>
        <v>62026.545454545456</v>
      </c>
      <c r="CU361" s="371">
        <f t="shared" si="441"/>
        <v>62269.4</v>
      </c>
      <c r="CV361" s="372">
        <f t="shared" si="442"/>
        <v>0</v>
      </c>
      <c r="CW361" s="371">
        <f t="shared" si="443"/>
        <v>0</v>
      </c>
      <c r="CX361" s="372">
        <f t="shared" si="444"/>
        <v>72765.816901408456</v>
      </c>
      <c r="CY361" s="371">
        <f t="shared" si="445"/>
        <v>73868.703196347036</v>
      </c>
      <c r="CZ361" s="370">
        <f t="shared" si="446"/>
        <v>114</v>
      </c>
      <c r="DA361" s="371">
        <f t="shared" si="447"/>
        <v>111</v>
      </c>
      <c r="DB361" s="372">
        <f t="shared" si="448"/>
        <v>148</v>
      </c>
      <c r="DC361" s="371">
        <f t="shared" si="449"/>
        <v>160</v>
      </c>
      <c r="DD361" s="372">
        <f t="shared" si="450"/>
        <v>150</v>
      </c>
      <c r="DE361" s="371">
        <f t="shared" si="451"/>
        <v>154</v>
      </c>
      <c r="DF361" s="372">
        <f t="shared" si="452"/>
        <v>3</v>
      </c>
      <c r="DG361" s="371">
        <f t="shared" si="453"/>
        <v>3</v>
      </c>
      <c r="DH361" s="372">
        <f t="shared" si="454"/>
        <v>11</v>
      </c>
      <c r="DI361" s="371">
        <f t="shared" si="455"/>
        <v>10</v>
      </c>
      <c r="DJ361" s="372">
        <f t="shared" si="456"/>
        <v>0</v>
      </c>
      <c r="DK361" s="371">
        <f t="shared" si="457"/>
        <v>0</v>
      </c>
      <c r="DL361" s="372">
        <f t="shared" si="458"/>
        <v>426</v>
      </c>
      <c r="DM361" s="371">
        <f t="shared" si="459"/>
        <v>438</v>
      </c>
      <c r="DN361" s="370">
        <f t="shared" si="460"/>
        <v>10603642</v>
      </c>
      <c r="DO361" s="371">
        <f t="shared" si="461"/>
        <v>11038710</v>
      </c>
      <c r="DP361" s="372">
        <f t="shared" si="462"/>
        <v>10791383</v>
      </c>
      <c r="DQ361" s="371">
        <f t="shared" si="463"/>
        <v>11650601</v>
      </c>
      <c r="DR361" s="372">
        <f t="shared" si="464"/>
        <v>8747489</v>
      </c>
      <c r="DS361" s="371">
        <f t="shared" si="465"/>
        <v>8885041</v>
      </c>
      <c r="DT361" s="372">
        <f t="shared" si="466"/>
        <v>173432</v>
      </c>
      <c r="DU361" s="371">
        <f t="shared" si="467"/>
        <v>157446</v>
      </c>
      <c r="DV361" s="372">
        <f t="shared" si="468"/>
        <v>682292</v>
      </c>
      <c r="DW361" s="371">
        <f t="shared" si="469"/>
        <v>622694</v>
      </c>
      <c r="DX361" s="372">
        <f t="shared" si="470"/>
        <v>0</v>
      </c>
      <c r="DY361" s="371">
        <f t="shared" si="471"/>
        <v>0</v>
      </c>
      <c r="DZ361" s="372">
        <f t="shared" si="472"/>
        <v>30998238.000000004</v>
      </c>
      <c r="EA361" s="371">
        <f t="shared" si="473"/>
        <v>32354492.000000004</v>
      </c>
    </row>
    <row r="362" spans="1:131">
      <c r="A362" s="482" t="s">
        <v>40</v>
      </c>
      <c r="B362" s="483" t="s">
        <v>788</v>
      </c>
      <c r="C362" s="484"/>
      <c r="D362" s="485">
        <v>228796</v>
      </c>
      <c r="E362" s="486">
        <v>2</v>
      </c>
      <c r="F362" s="419">
        <v>164</v>
      </c>
      <c r="G362" s="420">
        <v>164</v>
      </c>
      <c r="H362" s="419">
        <v>0</v>
      </c>
      <c r="I362" s="420">
        <v>0</v>
      </c>
      <c r="J362" s="419">
        <v>0</v>
      </c>
      <c r="K362" s="420">
        <v>0</v>
      </c>
      <c r="L362" s="419">
        <v>0</v>
      </c>
      <c r="M362" s="420">
        <v>0</v>
      </c>
      <c r="N362" s="419">
        <v>190</v>
      </c>
      <c r="O362" s="420">
        <v>186</v>
      </c>
      <c r="P362" s="419">
        <v>0</v>
      </c>
      <c r="Q362" s="420">
        <v>0</v>
      </c>
      <c r="R362" s="419">
        <v>0</v>
      </c>
      <c r="S362" s="420">
        <v>0</v>
      </c>
      <c r="T362" s="419">
        <v>0</v>
      </c>
      <c r="U362" s="420">
        <v>0</v>
      </c>
      <c r="V362" s="419">
        <v>124</v>
      </c>
      <c r="W362" s="420">
        <v>133</v>
      </c>
      <c r="X362" s="419">
        <v>0</v>
      </c>
      <c r="Y362" s="420">
        <v>0</v>
      </c>
      <c r="Z362" s="419">
        <v>0</v>
      </c>
      <c r="AA362" s="420">
        <v>0</v>
      </c>
      <c r="AB362" s="419">
        <v>0</v>
      </c>
      <c r="AC362" s="420">
        <v>0</v>
      </c>
      <c r="AD362" s="419">
        <v>0</v>
      </c>
      <c r="AE362" s="420">
        <v>0</v>
      </c>
      <c r="AF362" s="419">
        <v>0</v>
      </c>
      <c r="AG362" s="420">
        <v>0</v>
      </c>
      <c r="AH362" s="419">
        <v>0</v>
      </c>
      <c r="AI362" s="420">
        <v>0</v>
      </c>
      <c r="AJ362" s="419">
        <v>0</v>
      </c>
      <c r="AK362" s="420">
        <v>0</v>
      </c>
      <c r="AL362" s="419">
        <v>231</v>
      </c>
      <c r="AM362" s="420">
        <v>236</v>
      </c>
      <c r="AN362" s="419">
        <v>0</v>
      </c>
      <c r="AO362" s="420">
        <v>0</v>
      </c>
      <c r="AP362" s="419">
        <v>0</v>
      </c>
      <c r="AQ362" s="420">
        <v>0</v>
      </c>
      <c r="AR362" s="419">
        <v>0</v>
      </c>
      <c r="AS362" s="420">
        <v>0</v>
      </c>
      <c r="AT362" s="419"/>
      <c r="AU362" s="420"/>
      <c r="AV362" s="419"/>
      <c r="AW362" s="420"/>
      <c r="AX362" s="419"/>
      <c r="AY362" s="420"/>
      <c r="AZ362" s="419"/>
      <c r="BA362" s="421"/>
      <c r="BB362" s="422">
        <v>18065400</v>
      </c>
      <c r="BC362" s="420">
        <v>18384326</v>
      </c>
      <c r="BD362" s="419">
        <v>15150000</v>
      </c>
      <c r="BE362" s="420">
        <v>15412036</v>
      </c>
      <c r="BF362" s="419">
        <v>8915800</v>
      </c>
      <c r="BG362" s="420">
        <v>9836966</v>
      </c>
      <c r="BH362" s="419">
        <v>0</v>
      </c>
      <c r="BI362" s="420">
        <v>0</v>
      </c>
      <c r="BJ362" s="419">
        <v>11585600</v>
      </c>
      <c r="BK362" s="420">
        <v>12198566</v>
      </c>
      <c r="BL362" s="419"/>
      <c r="BM362" s="423"/>
      <c r="BN362" s="370">
        <f t="shared" si="408"/>
        <v>1476</v>
      </c>
      <c r="BO362" s="371">
        <f t="shared" si="409"/>
        <v>1476</v>
      </c>
      <c r="BP362" s="372">
        <f t="shared" si="410"/>
        <v>1710</v>
      </c>
      <c r="BQ362" s="371">
        <f t="shared" si="411"/>
        <v>1674</v>
      </c>
      <c r="BR362" s="372">
        <f t="shared" si="412"/>
        <v>1116</v>
      </c>
      <c r="BS362" s="371">
        <f t="shared" si="413"/>
        <v>1197</v>
      </c>
      <c r="BT362" s="372">
        <f t="shared" si="414"/>
        <v>0</v>
      </c>
      <c r="BU362" s="371">
        <f t="shared" si="415"/>
        <v>0</v>
      </c>
      <c r="BV362" s="372">
        <f t="shared" si="416"/>
        <v>2079</v>
      </c>
      <c r="BW362" s="371">
        <f t="shared" si="417"/>
        <v>2124</v>
      </c>
      <c r="BX362" s="372">
        <f t="shared" si="418"/>
        <v>0</v>
      </c>
      <c r="BY362" s="371">
        <f t="shared" si="419"/>
        <v>0</v>
      </c>
      <c r="BZ362" s="370">
        <f t="shared" si="420"/>
        <v>12239.430894308944</v>
      </c>
      <c r="CA362" s="371">
        <f t="shared" si="421"/>
        <v>12455.5054200542</v>
      </c>
      <c r="CB362" s="372">
        <f t="shared" si="422"/>
        <v>8859.6491228070172</v>
      </c>
      <c r="CC362" s="371">
        <f t="shared" si="423"/>
        <v>9206.7120669056148</v>
      </c>
      <c r="CD362" s="372">
        <f t="shared" si="424"/>
        <v>7989.0681003584232</v>
      </c>
      <c r="CE362" s="371">
        <f t="shared" si="425"/>
        <v>8218.0167084377608</v>
      </c>
      <c r="CF362" s="372">
        <f t="shared" si="426"/>
        <v>0</v>
      </c>
      <c r="CG362" s="371">
        <f t="shared" si="427"/>
        <v>0</v>
      </c>
      <c r="CH362" s="372">
        <f t="shared" si="428"/>
        <v>5572.6791726791726</v>
      </c>
      <c r="CI362" s="371">
        <f t="shared" si="429"/>
        <v>5743.2043314500943</v>
      </c>
      <c r="CJ362" s="372">
        <f t="shared" si="430"/>
        <v>0</v>
      </c>
      <c r="CK362" s="371">
        <f t="shared" si="431"/>
        <v>0</v>
      </c>
      <c r="CL362" s="370">
        <f t="shared" si="432"/>
        <v>110154.87804878049</v>
      </c>
      <c r="CM362" s="371">
        <f t="shared" si="433"/>
        <v>112099.54878048779</v>
      </c>
      <c r="CN362" s="372">
        <f t="shared" si="434"/>
        <v>79736.84210526316</v>
      </c>
      <c r="CO362" s="371">
        <f t="shared" si="435"/>
        <v>82860.408602150535</v>
      </c>
      <c r="CP362" s="372">
        <f t="shared" si="436"/>
        <v>71901.612903225803</v>
      </c>
      <c r="CQ362" s="371">
        <f t="shared" si="437"/>
        <v>73962.150375939847</v>
      </c>
      <c r="CR362" s="372">
        <f t="shared" si="438"/>
        <v>0</v>
      </c>
      <c r="CS362" s="371">
        <f t="shared" si="439"/>
        <v>0</v>
      </c>
      <c r="CT362" s="372">
        <f t="shared" si="440"/>
        <v>50154.112554112551</v>
      </c>
      <c r="CU362" s="371">
        <f t="shared" si="441"/>
        <v>51688.838983050846</v>
      </c>
      <c r="CV362" s="372">
        <f t="shared" si="442"/>
        <v>0</v>
      </c>
      <c r="CW362" s="371">
        <f t="shared" si="443"/>
        <v>0</v>
      </c>
      <c r="CX362" s="372">
        <f t="shared" si="444"/>
        <v>75764.174894217213</v>
      </c>
      <c r="CY362" s="371">
        <f t="shared" si="445"/>
        <v>77652.147426981915</v>
      </c>
      <c r="CZ362" s="370">
        <f t="shared" si="446"/>
        <v>164</v>
      </c>
      <c r="DA362" s="371">
        <f t="shared" si="447"/>
        <v>164</v>
      </c>
      <c r="DB362" s="372">
        <f t="shared" si="448"/>
        <v>190</v>
      </c>
      <c r="DC362" s="371">
        <f t="shared" si="449"/>
        <v>186</v>
      </c>
      <c r="DD362" s="372">
        <f t="shared" si="450"/>
        <v>124</v>
      </c>
      <c r="DE362" s="371">
        <f t="shared" si="451"/>
        <v>133</v>
      </c>
      <c r="DF362" s="372">
        <f t="shared" si="452"/>
        <v>0</v>
      </c>
      <c r="DG362" s="371">
        <f t="shared" si="453"/>
        <v>0</v>
      </c>
      <c r="DH362" s="372">
        <f t="shared" si="454"/>
        <v>231</v>
      </c>
      <c r="DI362" s="371">
        <f t="shared" si="455"/>
        <v>236</v>
      </c>
      <c r="DJ362" s="372">
        <f t="shared" si="456"/>
        <v>0</v>
      </c>
      <c r="DK362" s="371">
        <f t="shared" si="457"/>
        <v>0</v>
      </c>
      <c r="DL362" s="372">
        <f t="shared" si="458"/>
        <v>709</v>
      </c>
      <c r="DM362" s="371">
        <f t="shared" si="459"/>
        <v>719</v>
      </c>
      <c r="DN362" s="370">
        <f t="shared" si="460"/>
        <v>18065400</v>
      </c>
      <c r="DO362" s="371">
        <f t="shared" si="461"/>
        <v>18384325.999999996</v>
      </c>
      <c r="DP362" s="372">
        <f t="shared" si="462"/>
        <v>15150000</v>
      </c>
      <c r="DQ362" s="371">
        <f t="shared" si="463"/>
        <v>15412036</v>
      </c>
      <c r="DR362" s="372">
        <f t="shared" si="464"/>
        <v>8915800</v>
      </c>
      <c r="DS362" s="371">
        <f t="shared" si="465"/>
        <v>9836966</v>
      </c>
      <c r="DT362" s="372">
        <f t="shared" si="466"/>
        <v>0</v>
      </c>
      <c r="DU362" s="371">
        <f t="shared" si="467"/>
        <v>0</v>
      </c>
      <c r="DV362" s="372">
        <f t="shared" si="468"/>
        <v>11585600</v>
      </c>
      <c r="DW362" s="371">
        <f t="shared" si="469"/>
        <v>12198566</v>
      </c>
      <c r="DX362" s="372">
        <f t="shared" si="470"/>
        <v>0</v>
      </c>
      <c r="DY362" s="371">
        <f t="shared" si="471"/>
        <v>0</v>
      </c>
      <c r="DZ362" s="372">
        <f t="shared" si="472"/>
        <v>53716800</v>
      </c>
      <c r="EA362" s="371">
        <f t="shared" si="473"/>
        <v>55831894</v>
      </c>
    </row>
    <row r="363" spans="1:131">
      <c r="A363" s="482" t="s">
        <v>40</v>
      </c>
      <c r="B363" s="483" t="s">
        <v>789</v>
      </c>
      <c r="C363" s="484" t="s">
        <v>889</v>
      </c>
      <c r="D363" s="485">
        <v>229027</v>
      </c>
      <c r="E363" s="486">
        <v>2</v>
      </c>
      <c r="F363" s="419">
        <v>213</v>
      </c>
      <c r="G363" s="420">
        <v>217</v>
      </c>
      <c r="H363" s="419">
        <v>0</v>
      </c>
      <c r="I363" s="420">
        <v>0</v>
      </c>
      <c r="J363" s="419">
        <v>0</v>
      </c>
      <c r="K363" s="420">
        <v>0</v>
      </c>
      <c r="L363" s="419">
        <v>0</v>
      </c>
      <c r="M363" s="420">
        <v>0</v>
      </c>
      <c r="N363" s="419">
        <v>232</v>
      </c>
      <c r="O363" s="420">
        <v>242</v>
      </c>
      <c r="P363" s="419">
        <v>0</v>
      </c>
      <c r="Q363" s="420">
        <v>0</v>
      </c>
      <c r="R363" s="419">
        <v>0</v>
      </c>
      <c r="S363" s="420">
        <v>0</v>
      </c>
      <c r="T363" s="419">
        <v>0</v>
      </c>
      <c r="U363" s="420">
        <v>0</v>
      </c>
      <c r="V363" s="419">
        <v>169</v>
      </c>
      <c r="W363" s="420">
        <v>162</v>
      </c>
      <c r="X363" s="419">
        <v>0</v>
      </c>
      <c r="Y363" s="420">
        <v>0</v>
      </c>
      <c r="Z363" s="419">
        <v>0</v>
      </c>
      <c r="AA363" s="420">
        <v>0</v>
      </c>
      <c r="AB363" s="419">
        <v>0</v>
      </c>
      <c r="AC363" s="420">
        <v>0</v>
      </c>
      <c r="AD363" s="419">
        <v>0</v>
      </c>
      <c r="AE363" s="420">
        <v>0</v>
      </c>
      <c r="AF363" s="419">
        <v>0</v>
      </c>
      <c r="AG363" s="420">
        <v>0</v>
      </c>
      <c r="AH363" s="419">
        <v>0</v>
      </c>
      <c r="AI363" s="420">
        <v>0</v>
      </c>
      <c r="AJ363" s="419">
        <v>0</v>
      </c>
      <c r="AK363" s="420">
        <v>0</v>
      </c>
      <c r="AL363" s="419">
        <v>348</v>
      </c>
      <c r="AM363" s="420">
        <v>156</v>
      </c>
      <c r="AN363" s="419">
        <v>0</v>
      </c>
      <c r="AO363" s="420">
        <v>0</v>
      </c>
      <c r="AP363" s="419">
        <v>0</v>
      </c>
      <c r="AQ363" s="420">
        <v>0</v>
      </c>
      <c r="AR363" s="419">
        <v>0</v>
      </c>
      <c r="AS363" s="420">
        <v>0</v>
      </c>
      <c r="AT363" s="419"/>
      <c r="AU363" s="420"/>
      <c r="AV363" s="419"/>
      <c r="AW363" s="420"/>
      <c r="AX363" s="419"/>
      <c r="AY363" s="420"/>
      <c r="AZ363" s="419"/>
      <c r="BA363" s="421"/>
      <c r="BB363" s="422">
        <v>25289271</v>
      </c>
      <c r="BC363" s="420">
        <v>26007262</v>
      </c>
      <c r="BD363" s="419">
        <v>19312859</v>
      </c>
      <c r="BE363" s="420">
        <v>19974126</v>
      </c>
      <c r="BF363" s="419">
        <v>12148236</v>
      </c>
      <c r="BG363" s="420">
        <v>12139448</v>
      </c>
      <c r="BH363" s="419">
        <v>0</v>
      </c>
      <c r="BI363" s="420">
        <v>0</v>
      </c>
      <c r="BJ363" s="419">
        <v>8764313</v>
      </c>
      <c r="BK363" s="420">
        <v>7522021</v>
      </c>
      <c r="BL363" s="419"/>
      <c r="BM363" s="423"/>
      <c r="BN363" s="370">
        <f t="shared" si="408"/>
        <v>1917</v>
      </c>
      <c r="BO363" s="371">
        <f t="shared" si="409"/>
        <v>1953</v>
      </c>
      <c r="BP363" s="372">
        <f t="shared" si="410"/>
        <v>2088</v>
      </c>
      <c r="BQ363" s="371">
        <f t="shared" si="411"/>
        <v>2178</v>
      </c>
      <c r="BR363" s="372">
        <f t="shared" si="412"/>
        <v>1521</v>
      </c>
      <c r="BS363" s="371">
        <f t="shared" si="413"/>
        <v>1458</v>
      </c>
      <c r="BT363" s="372">
        <f t="shared" si="414"/>
        <v>0</v>
      </c>
      <c r="BU363" s="371">
        <f t="shared" si="415"/>
        <v>0</v>
      </c>
      <c r="BV363" s="372">
        <f t="shared" si="416"/>
        <v>3132</v>
      </c>
      <c r="BW363" s="371">
        <f t="shared" si="417"/>
        <v>1404</v>
      </c>
      <c r="BX363" s="372">
        <f t="shared" si="418"/>
        <v>0</v>
      </c>
      <c r="BY363" s="371">
        <f t="shared" si="419"/>
        <v>0</v>
      </c>
      <c r="BZ363" s="370">
        <f t="shared" si="420"/>
        <v>13192.107981220657</v>
      </c>
      <c r="CA363" s="371">
        <f t="shared" si="421"/>
        <v>13316.570404505888</v>
      </c>
      <c r="CB363" s="372">
        <f t="shared" si="422"/>
        <v>9249.4535440613035</v>
      </c>
      <c r="CC363" s="371">
        <f t="shared" si="423"/>
        <v>9170.8567493112951</v>
      </c>
      <c r="CD363" s="372">
        <f t="shared" si="424"/>
        <v>7987.0059171597632</v>
      </c>
      <c r="CE363" s="371">
        <f t="shared" si="425"/>
        <v>8326.0960219478729</v>
      </c>
      <c r="CF363" s="372">
        <f t="shared" si="426"/>
        <v>0</v>
      </c>
      <c r="CG363" s="371">
        <f t="shared" si="427"/>
        <v>0</v>
      </c>
      <c r="CH363" s="372">
        <f t="shared" si="428"/>
        <v>2798.3119412515966</v>
      </c>
      <c r="CI363" s="371">
        <f t="shared" si="429"/>
        <v>5357.5648148148148</v>
      </c>
      <c r="CJ363" s="372">
        <f t="shared" si="430"/>
        <v>0</v>
      </c>
      <c r="CK363" s="371">
        <f t="shared" si="431"/>
        <v>0</v>
      </c>
      <c r="CL363" s="370">
        <f t="shared" si="432"/>
        <v>118728.97183098592</v>
      </c>
      <c r="CM363" s="371">
        <f t="shared" si="433"/>
        <v>119849.13364055299</v>
      </c>
      <c r="CN363" s="372">
        <f t="shared" si="434"/>
        <v>83245.081896551739</v>
      </c>
      <c r="CO363" s="371">
        <f t="shared" si="435"/>
        <v>82537.710743801654</v>
      </c>
      <c r="CP363" s="372">
        <f t="shared" si="436"/>
        <v>71883.053254437866</v>
      </c>
      <c r="CQ363" s="371">
        <f t="shared" si="437"/>
        <v>74934.864197530856</v>
      </c>
      <c r="CR363" s="372">
        <f t="shared" si="438"/>
        <v>0</v>
      </c>
      <c r="CS363" s="371">
        <f t="shared" si="439"/>
        <v>0</v>
      </c>
      <c r="CT363" s="372">
        <f t="shared" si="440"/>
        <v>25184.807471264368</v>
      </c>
      <c r="CU363" s="371">
        <f t="shared" si="441"/>
        <v>48218.083333333336</v>
      </c>
      <c r="CV363" s="372">
        <f t="shared" si="442"/>
        <v>0</v>
      </c>
      <c r="CW363" s="371">
        <f t="shared" si="443"/>
        <v>0</v>
      </c>
      <c r="CX363" s="372">
        <f t="shared" si="444"/>
        <v>68102.576923076922</v>
      </c>
      <c r="CY363" s="371">
        <f t="shared" si="445"/>
        <v>84482.441441441435</v>
      </c>
      <c r="CZ363" s="370">
        <f t="shared" si="446"/>
        <v>213</v>
      </c>
      <c r="DA363" s="371">
        <f t="shared" si="447"/>
        <v>217</v>
      </c>
      <c r="DB363" s="372">
        <f t="shared" si="448"/>
        <v>232</v>
      </c>
      <c r="DC363" s="371">
        <f t="shared" si="449"/>
        <v>242</v>
      </c>
      <c r="DD363" s="372">
        <f t="shared" si="450"/>
        <v>169</v>
      </c>
      <c r="DE363" s="371">
        <f t="shared" si="451"/>
        <v>162</v>
      </c>
      <c r="DF363" s="372">
        <f t="shared" si="452"/>
        <v>0</v>
      </c>
      <c r="DG363" s="371">
        <f t="shared" si="453"/>
        <v>0</v>
      </c>
      <c r="DH363" s="372">
        <f t="shared" si="454"/>
        <v>348</v>
      </c>
      <c r="DI363" s="371">
        <f t="shared" si="455"/>
        <v>156</v>
      </c>
      <c r="DJ363" s="372">
        <f t="shared" si="456"/>
        <v>0</v>
      </c>
      <c r="DK363" s="371">
        <f t="shared" si="457"/>
        <v>0</v>
      </c>
      <c r="DL363" s="372">
        <f t="shared" si="458"/>
        <v>962</v>
      </c>
      <c r="DM363" s="371">
        <f t="shared" si="459"/>
        <v>777</v>
      </c>
      <c r="DN363" s="370">
        <f t="shared" si="460"/>
        <v>25289271</v>
      </c>
      <c r="DO363" s="371">
        <f t="shared" si="461"/>
        <v>26007262</v>
      </c>
      <c r="DP363" s="372">
        <f t="shared" si="462"/>
        <v>19312859.000000004</v>
      </c>
      <c r="DQ363" s="371">
        <f t="shared" si="463"/>
        <v>19974126</v>
      </c>
      <c r="DR363" s="372">
        <f t="shared" si="464"/>
        <v>12148236</v>
      </c>
      <c r="DS363" s="371">
        <f t="shared" si="465"/>
        <v>12139447.999999998</v>
      </c>
      <c r="DT363" s="372">
        <f t="shared" si="466"/>
        <v>0</v>
      </c>
      <c r="DU363" s="371">
        <f t="shared" si="467"/>
        <v>0</v>
      </c>
      <c r="DV363" s="372">
        <f t="shared" si="468"/>
        <v>8764313</v>
      </c>
      <c r="DW363" s="371">
        <f t="shared" si="469"/>
        <v>7522021</v>
      </c>
      <c r="DX363" s="372">
        <f t="shared" si="470"/>
        <v>0</v>
      </c>
      <c r="DY363" s="371">
        <f t="shared" si="471"/>
        <v>0</v>
      </c>
      <c r="DZ363" s="372">
        <f t="shared" si="472"/>
        <v>65514679</v>
      </c>
      <c r="EA363" s="371">
        <f t="shared" si="473"/>
        <v>65642856.999999993</v>
      </c>
    </row>
    <row r="364" spans="1:131">
      <c r="A364" s="482" t="s">
        <v>40</v>
      </c>
      <c r="B364" s="487" t="s">
        <v>790</v>
      </c>
      <c r="C364" s="484"/>
      <c r="D364" s="485">
        <v>222831</v>
      </c>
      <c r="E364" s="486">
        <v>3</v>
      </c>
      <c r="F364" s="419">
        <v>68</v>
      </c>
      <c r="G364" s="420">
        <v>71</v>
      </c>
      <c r="H364" s="419">
        <v>0</v>
      </c>
      <c r="I364" s="420">
        <v>0</v>
      </c>
      <c r="J364" s="419">
        <v>1</v>
      </c>
      <c r="K364" s="420">
        <v>1</v>
      </c>
      <c r="L364" s="419">
        <v>5</v>
      </c>
      <c r="M364" s="420">
        <v>3</v>
      </c>
      <c r="N364" s="419">
        <v>40</v>
      </c>
      <c r="O364" s="420">
        <v>42</v>
      </c>
      <c r="P364" s="419">
        <v>0</v>
      </c>
      <c r="Q364" s="420">
        <v>0</v>
      </c>
      <c r="R364" s="419">
        <v>4</v>
      </c>
      <c r="S364" s="420">
        <v>1</v>
      </c>
      <c r="T364" s="419">
        <v>2</v>
      </c>
      <c r="U364" s="420">
        <v>2</v>
      </c>
      <c r="V364" s="419">
        <v>68</v>
      </c>
      <c r="W364" s="420">
        <v>61</v>
      </c>
      <c r="X364" s="419">
        <v>0</v>
      </c>
      <c r="Y364" s="420">
        <v>0</v>
      </c>
      <c r="Z364" s="419">
        <v>2</v>
      </c>
      <c r="AA364" s="420">
        <v>3</v>
      </c>
      <c r="AB364" s="419">
        <v>2</v>
      </c>
      <c r="AC364" s="420">
        <v>1</v>
      </c>
      <c r="AD364" s="419">
        <v>41</v>
      </c>
      <c r="AE364" s="420">
        <v>44</v>
      </c>
      <c r="AF364" s="419">
        <v>0</v>
      </c>
      <c r="AG364" s="420">
        <v>0</v>
      </c>
      <c r="AH364" s="419">
        <v>0</v>
      </c>
      <c r="AI364" s="420">
        <v>4</v>
      </c>
      <c r="AJ364" s="419">
        <v>3</v>
      </c>
      <c r="AK364" s="420">
        <v>3</v>
      </c>
      <c r="AL364" s="419">
        <v>28</v>
      </c>
      <c r="AM364" s="420">
        <v>27</v>
      </c>
      <c r="AN364" s="419">
        <v>0</v>
      </c>
      <c r="AO364" s="420">
        <v>0</v>
      </c>
      <c r="AP364" s="419">
        <v>0</v>
      </c>
      <c r="AQ364" s="420">
        <v>0</v>
      </c>
      <c r="AR364" s="419">
        <v>1</v>
      </c>
      <c r="AS364" s="420">
        <v>1</v>
      </c>
      <c r="AT364" s="419"/>
      <c r="AU364" s="420"/>
      <c r="AV364" s="419"/>
      <c r="AW364" s="420"/>
      <c r="AX364" s="419"/>
      <c r="AY364" s="420"/>
      <c r="AZ364" s="419"/>
      <c r="BA364" s="421"/>
      <c r="BB364" s="422">
        <v>5890113</v>
      </c>
      <c r="BC364" s="420">
        <v>6068829</v>
      </c>
      <c r="BD364" s="419">
        <v>3117627</v>
      </c>
      <c r="BE364" s="420">
        <v>3171828</v>
      </c>
      <c r="BF364" s="419">
        <v>4496334</v>
      </c>
      <c r="BG364" s="420">
        <v>3985065</v>
      </c>
      <c r="BH364" s="419">
        <v>1788325</v>
      </c>
      <c r="BI364" s="420">
        <v>2092320</v>
      </c>
      <c r="BJ364" s="419">
        <v>1500542</v>
      </c>
      <c r="BK364" s="420">
        <v>1693770</v>
      </c>
      <c r="BL364" s="419"/>
      <c r="BM364" s="423"/>
      <c r="BN364" s="370">
        <f t="shared" si="408"/>
        <v>683</v>
      </c>
      <c r="BO364" s="371">
        <f t="shared" si="409"/>
        <v>686</v>
      </c>
      <c r="BP364" s="372">
        <f t="shared" si="410"/>
        <v>428</v>
      </c>
      <c r="BQ364" s="371">
        <f t="shared" si="411"/>
        <v>413</v>
      </c>
      <c r="BR364" s="372">
        <f t="shared" si="412"/>
        <v>658</v>
      </c>
      <c r="BS364" s="371">
        <f t="shared" si="413"/>
        <v>594</v>
      </c>
      <c r="BT364" s="372">
        <f t="shared" si="414"/>
        <v>405</v>
      </c>
      <c r="BU364" s="371">
        <f t="shared" si="415"/>
        <v>476</v>
      </c>
      <c r="BV364" s="372">
        <f t="shared" si="416"/>
        <v>264</v>
      </c>
      <c r="BW364" s="371">
        <f t="shared" si="417"/>
        <v>255</v>
      </c>
      <c r="BX364" s="372">
        <f t="shared" si="418"/>
        <v>0</v>
      </c>
      <c r="BY364" s="371">
        <f t="shared" si="419"/>
        <v>0</v>
      </c>
      <c r="BZ364" s="370">
        <f t="shared" si="420"/>
        <v>8623.8843338213755</v>
      </c>
      <c r="CA364" s="371">
        <f t="shared" si="421"/>
        <v>8846.6895043731784</v>
      </c>
      <c r="CB364" s="372">
        <f t="shared" si="422"/>
        <v>7284.1752336448599</v>
      </c>
      <c r="CC364" s="371">
        <f t="shared" si="423"/>
        <v>7679.9709443099273</v>
      </c>
      <c r="CD364" s="372">
        <f t="shared" si="424"/>
        <v>6833.3343465045591</v>
      </c>
      <c r="CE364" s="371">
        <f t="shared" si="425"/>
        <v>6708.863636363636</v>
      </c>
      <c r="CF364" s="372">
        <f t="shared" si="426"/>
        <v>4415.6172839506171</v>
      </c>
      <c r="CG364" s="371">
        <f t="shared" si="427"/>
        <v>4395.6302521008402</v>
      </c>
      <c r="CH364" s="372">
        <f t="shared" si="428"/>
        <v>5683.871212121212</v>
      </c>
      <c r="CI364" s="371">
        <f t="shared" si="429"/>
        <v>6642.2352941176468</v>
      </c>
      <c r="CJ364" s="372">
        <f t="shared" si="430"/>
        <v>0</v>
      </c>
      <c r="CK364" s="371">
        <f t="shared" si="431"/>
        <v>0</v>
      </c>
      <c r="CL364" s="370">
        <f t="shared" si="432"/>
        <v>77614.959004392382</v>
      </c>
      <c r="CM364" s="371">
        <f t="shared" si="433"/>
        <v>79620.205539358605</v>
      </c>
      <c r="CN364" s="372">
        <f t="shared" si="434"/>
        <v>65557.577102803742</v>
      </c>
      <c r="CO364" s="371">
        <f t="shared" si="435"/>
        <v>69119.738498789346</v>
      </c>
      <c r="CP364" s="372">
        <f t="shared" si="436"/>
        <v>61500.009118541035</v>
      </c>
      <c r="CQ364" s="371">
        <f t="shared" si="437"/>
        <v>60379.772727272721</v>
      </c>
      <c r="CR364" s="372">
        <f t="shared" si="438"/>
        <v>39740.555555555555</v>
      </c>
      <c r="CS364" s="371">
        <f t="shared" si="439"/>
        <v>39560.672268907561</v>
      </c>
      <c r="CT364" s="372">
        <f t="shared" si="440"/>
        <v>51154.840909090912</v>
      </c>
      <c r="CU364" s="371">
        <f t="shared" si="441"/>
        <v>59780.117647058825</v>
      </c>
      <c r="CV364" s="372">
        <f t="shared" si="442"/>
        <v>0</v>
      </c>
      <c r="CW364" s="371">
        <f t="shared" si="443"/>
        <v>0</v>
      </c>
      <c r="CX364" s="372">
        <f t="shared" si="444"/>
        <v>61959.36226564923</v>
      </c>
      <c r="CY364" s="371">
        <f t="shared" si="445"/>
        <v>63250.100208341188</v>
      </c>
      <c r="CZ364" s="370">
        <f t="shared" si="446"/>
        <v>74</v>
      </c>
      <c r="DA364" s="371">
        <f t="shared" si="447"/>
        <v>75</v>
      </c>
      <c r="DB364" s="372">
        <f t="shared" si="448"/>
        <v>46</v>
      </c>
      <c r="DC364" s="371">
        <f t="shared" si="449"/>
        <v>45</v>
      </c>
      <c r="DD364" s="372">
        <f t="shared" si="450"/>
        <v>72</v>
      </c>
      <c r="DE364" s="371">
        <f t="shared" si="451"/>
        <v>65</v>
      </c>
      <c r="DF364" s="372">
        <f t="shared" si="452"/>
        <v>44</v>
      </c>
      <c r="DG364" s="371">
        <f t="shared" si="453"/>
        <v>51</v>
      </c>
      <c r="DH364" s="372">
        <f t="shared" si="454"/>
        <v>29</v>
      </c>
      <c r="DI364" s="371">
        <f t="shared" si="455"/>
        <v>28</v>
      </c>
      <c r="DJ364" s="372">
        <f t="shared" si="456"/>
        <v>0</v>
      </c>
      <c r="DK364" s="371">
        <f t="shared" si="457"/>
        <v>0</v>
      </c>
      <c r="DL364" s="372">
        <f t="shared" si="458"/>
        <v>265</v>
      </c>
      <c r="DM364" s="371">
        <f t="shared" si="459"/>
        <v>264</v>
      </c>
      <c r="DN364" s="370">
        <f t="shared" si="460"/>
        <v>5743506.9663250363</v>
      </c>
      <c r="DO364" s="371">
        <f t="shared" si="461"/>
        <v>5971515.4154518954</v>
      </c>
      <c r="DP364" s="372">
        <f t="shared" si="462"/>
        <v>3015648.5467289723</v>
      </c>
      <c r="DQ364" s="371">
        <f t="shared" si="463"/>
        <v>3110388.2324455203</v>
      </c>
      <c r="DR364" s="372">
        <f t="shared" si="464"/>
        <v>4428000.6565349549</v>
      </c>
      <c r="DS364" s="371">
        <f t="shared" si="465"/>
        <v>3924685.2272727271</v>
      </c>
      <c r="DT364" s="372">
        <f t="shared" si="466"/>
        <v>1748584.4444444445</v>
      </c>
      <c r="DU364" s="371">
        <f t="shared" si="467"/>
        <v>2017594.2857142857</v>
      </c>
      <c r="DV364" s="372">
        <f t="shared" si="468"/>
        <v>1483490.3863636365</v>
      </c>
      <c r="DW364" s="371">
        <f t="shared" si="469"/>
        <v>1673843.2941176472</v>
      </c>
      <c r="DX364" s="372">
        <f t="shared" si="470"/>
        <v>0</v>
      </c>
      <c r="DY364" s="371">
        <f t="shared" si="471"/>
        <v>0</v>
      </c>
      <c r="DZ364" s="372">
        <f t="shared" si="472"/>
        <v>16419231.000397045</v>
      </c>
      <c r="EA364" s="371">
        <f t="shared" si="473"/>
        <v>16698026.455002073</v>
      </c>
    </row>
    <row r="365" spans="1:131">
      <c r="A365" s="482" t="s">
        <v>40</v>
      </c>
      <c r="B365" s="487" t="s">
        <v>791</v>
      </c>
      <c r="C365" s="484"/>
      <c r="D365" s="485">
        <v>226091</v>
      </c>
      <c r="E365" s="486">
        <v>3</v>
      </c>
      <c r="F365" s="419">
        <v>93</v>
      </c>
      <c r="G365" s="420">
        <v>96</v>
      </c>
      <c r="H365" s="419">
        <v>0</v>
      </c>
      <c r="I365" s="420">
        <v>0</v>
      </c>
      <c r="J365" s="419">
        <v>0</v>
      </c>
      <c r="K365" s="420">
        <v>0</v>
      </c>
      <c r="L365" s="419">
        <v>0</v>
      </c>
      <c r="M365" s="420">
        <v>11</v>
      </c>
      <c r="N365" s="419">
        <v>109</v>
      </c>
      <c r="O365" s="420">
        <v>116</v>
      </c>
      <c r="P365" s="419">
        <v>0</v>
      </c>
      <c r="Q365" s="420">
        <v>0</v>
      </c>
      <c r="R365" s="419">
        <v>0</v>
      </c>
      <c r="S365" s="420">
        <v>0</v>
      </c>
      <c r="T365" s="419">
        <v>1</v>
      </c>
      <c r="U365" s="420">
        <v>8</v>
      </c>
      <c r="V365" s="419">
        <v>107</v>
      </c>
      <c r="W365" s="420">
        <v>126</v>
      </c>
      <c r="X365" s="419">
        <v>0</v>
      </c>
      <c r="Y365" s="420">
        <v>0</v>
      </c>
      <c r="Z365" s="419">
        <v>0</v>
      </c>
      <c r="AA365" s="420">
        <v>0</v>
      </c>
      <c r="AB365" s="419">
        <v>0</v>
      </c>
      <c r="AC365" s="420">
        <v>5</v>
      </c>
      <c r="AD365" s="419">
        <v>117</v>
      </c>
      <c r="AE365" s="420">
        <v>115</v>
      </c>
      <c r="AF365" s="419">
        <v>0</v>
      </c>
      <c r="AG365" s="420">
        <v>0</v>
      </c>
      <c r="AH365" s="419">
        <v>0</v>
      </c>
      <c r="AI365" s="420">
        <v>0</v>
      </c>
      <c r="AJ365" s="419">
        <v>0</v>
      </c>
      <c r="AK365" s="420">
        <v>0</v>
      </c>
      <c r="AL365" s="419">
        <v>0</v>
      </c>
      <c r="AM365" s="420">
        <v>9</v>
      </c>
      <c r="AN365" s="419">
        <v>0</v>
      </c>
      <c r="AO365" s="420">
        <v>0</v>
      </c>
      <c r="AP365" s="419">
        <v>0</v>
      </c>
      <c r="AQ365" s="420">
        <v>0</v>
      </c>
      <c r="AR365" s="419">
        <v>1</v>
      </c>
      <c r="AS365" s="420">
        <v>0</v>
      </c>
      <c r="AT365" s="419"/>
      <c r="AU365" s="420"/>
      <c r="AV365" s="419"/>
      <c r="AW365" s="420"/>
      <c r="AX365" s="419"/>
      <c r="AY365" s="420"/>
      <c r="AZ365" s="419"/>
      <c r="BA365" s="421"/>
      <c r="BB365" s="422">
        <v>8798444</v>
      </c>
      <c r="BC365" s="420">
        <v>10966799</v>
      </c>
      <c r="BD365" s="419">
        <v>8424283</v>
      </c>
      <c r="BE365" s="420">
        <v>9703534</v>
      </c>
      <c r="BF365" s="419">
        <v>6696145</v>
      </c>
      <c r="BG365" s="420">
        <v>8301681</v>
      </c>
      <c r="BH365" s="419">
        <v>5313523</v>
      </c>
      <c r="BI365" s="420">
        <v>5401642</v>
      </c>
      <c r="BJ365" s="419">
        <v>37871</v>
      </c>
      <c r="BK365" s="420">
        <v>264605</v>
      </c>
      <c r="BL365" s="419"/>
      <c r="BM365" s="423"/>
      <c r="BN365" s="370">
        <f t="shared" si="408"/>
        <v>837</v>
      </c>
      <c r="BO365" s="371">
        <f t="shared" si="409"/>
        <v>996</v>
      </c>
      <c r="BP365" s="372">
        <f t="shared" si="410"/>
        <v>993</v>
      </c>
      <c r="BQ365" s="371">
        <f t="shared" si="411"/>
        <v>1140</v>
      </c>
      <c r="BR365" s="372">
        <f t="shared" si="412"/>
        <v>963</v>
      </c>
      <c r="BS365" s="371">
        <f t="shared" si="413"/>
        <v>1194</v>
      </c>
      <c r="BT365" s="372">
        <f t="shared" si="414"/>
        <v>1053</v>
      </c>
      <c r="BU365" s="371">
        <f t="shared" si="415"/>
        <v>1035</v>
      </c>
      <c r="BV365" s="372">
        <f t="shared" si="416"/>
        <v>12</v>
      </c>
      <c r="BW365" s="371">
        <f t="shared" si="417"/>
        <v>81</v>
      </c>
      <c r="BX365" s="372">
        <f t="shared" si="418"/>
        <v>0</v>
      </c>
      <c r="BY365" s="371">
        <f t="shared" si="419"/>
        <v>0</v>
      </c>
      <c r="BZ365" s="370">
        <f t="shared" si="420"/>
        <v>10511.880525686976</v>
      </c>
      <c r="CA365" s="371">
        <f t="shared" si="421"/>
        <v>11010.842369477912</v>
      </c>
      <c r="CB365" s="372">
        <f t="shared" si="422"/>
        <v>8483.6686807653568</v>
      </c>
      <c r="CC365" s="371">
        <f t="shared" si="423"/>
        <v>8511.8719298245614</v>
      </c>
      <c r="CD365" s="372">
        <f t="shared" si="424"/>
        <v>6953.4215991692627</v>
      </c>
      <c r="CE365" s="371">
        <f t="shared" si="425"/>
        <v>6952.8316582914576</v>
      </c>
      <c r="CF365" s="372">
        <f t="shared" si="426"/>
        <v>5046.0807217473885</v>
      </c>
      <c r="CG365" s="371">
        <f t="shared" si="427"/>
        <v>5218.9777777777781</v>
      </c>
      <c r="CH365" s="372">
        <f t="shared" si="428"/>
        <v>3155.9166666666665</v>
      </c>
      <c r="CI365" s="371">
        <f t="shared" si="429"/>
        <v>3266.7283950617284</v>
      </c>
      <c r="CJ365" s="372">
        <f t="shared" si="430"/>
        <v>0</v>
      </c>
      <c r="CK365" s="371">
        <f t="shared" si="431"/>
        <v>0</v>
      </c>
      <c r="CL365" s="370">
        <f t="shared" si="432"/>
        <v>94606.924731182793</v>
      </c>
      <c r="CM365" s="371">
        <f t="shared" si="433"/>
        <v>99097.581325301202</v>
      </c>
      <c r="CN365" s="372">
        <f t="shared" si="434"/>
        <v>76353.018126888215</v>
      </c>
      <c r="CO365" s="371">
        <f t="shared" si="435"/>
        <v>76606.847368421048</v>
      </c>
      <c r="CP365" s="372">
        <f t="shared" si="436"/>
        <v>62580.794392523363</v>
      </c>
      <c r="CQ365" s="371">
        <f t="shared" si="437"/>
        <v>62575.484924623117</v>
      </c>
      <c r="CR365" s="372">
        <f t="shared" si="438"/>
        <v>45414.7264957265</v>
      </c>
      <c r="CS365" s="371">
        <f t="shared" si="439"/>
        <v>46970.8</v>
      </c>
      <c r="CT365" s="372">
        <f t="shared" si="440"/>
        <v>28403.25</v>
      </c>
      <c r="CU365" s="371">
        <f t="shared" si="441"/>
        <v>29400.555555555555</v>
      </c>
      <c r="CV365" s="372">
        <f t="shared" si="442"/>
        <v>0</v>
      </c>
      <c r="CW365" s="371">
        <f t="shared" si="443"/>
        <v>0</v>
      </c>
      <c r="CX365" s="372">
        <f t="shared" si="444"/>
        <v>68306.886084013327</v>
      </c>
      <c r="CY365" s="371">
        <f t="shared" si="445"/>
        <v>69889.559260528942</v>
      </c>
      <c r="CZ365" s="370">
        <f t="shared" si="446"/>
        <v>93</v>
      </c>
      <c r="DA365" s="371">
        <f t="shared" si="447"/>
        <v>107</v>
      </c>
      <c r="DB365" s="372">
        <f t="shared" si="448"/>
        <v>110</v>
      </c>
      <c r="DC365" s="371">
        <f t="shared" si="449"/>
        <v>124</v>
      </c>
      <c r="DD365" s="372">
        <f t="shared" si="450"/>
        <v>107</v>
      </c>
      <c r="DE365" s="371">
        <f t="shared" si="451"/>
        <v>131</v>
      </c>
      <c r="DF365" s="372">
        <f t="shared" si="452"/>
        <v>117</v>
      </c>
      <c r="DG365" s="371">
        <f t="shared" si="453"/>
        <v>115</v>
      </c>
      <c r="DH365" s="372">
        <f t="shared" si="454"/>
        <v>1</v>
      </c>
      <c r="DI365" s="371">
        <f t="shared" si="455"/>
        <v>9</v>
      </c>
      <c r="DJ365" s="372">
        <f t="shared" si="456"/>
        <v>0</v>
      </c>
      <c r="DK365" s="371">
        <f t="shared" si="457"/>
        <v>0</v>
      </c>
      <c r="DL365" s="372">
        <f t="shared" si="458"/>
        <v>428</v>
      </c>
      <c r="DM365" s="371">
        <f t="shared" si="459"/>
        <v>486</v>
      </c>
      <c r="DN365" s="370">
        <f t="shared" si="460"/>
        <v>8798444</v>
      </c>
      <c r="DO365" s="371">
        <f t="shared" si="461"/>
        <v>10603441.201807229</v>
      </c>
      <c r="DP365" s="372">
        <f t="shared" si="462"/>
        <v>8398831.9939577039</v>
      </c>
      <c r="DQ365" s="371">
        <f t="shared" si="463"/>
        <v>9499249.07368421</v>
      </c>
      <c r="DR365" s="372">
        <f t="shared" si="464"/>
        <v>6696145</v>
      </c>
      <c r="DS365" s="371">
        <f t="shared" si="465"/>
        <v>8197388.5251256283</v>
      </c>
      <c r="DT365" s="372">
        <f t="shared" si="466"/>
        <v>5313523</v>
      </c>
      <c r="DU365" s="371">
        <f t="shared" si="467"/>
        <v>5401642</v>
      </c>
      <c r="DV365" s="372">
        <f t="shared" si="468"/>
        <v>28403.25</v>
      </c>
      <c r="DW365" s="371">
        <f t="shared" si="469"/>
        <v>264605</v>
      </c>
      <c r="DX365" s="372">
        <f t="shared" si="470"/>
        <v>0</v>
      </c>
      <c r="DY365" s="371">
        <f t="shared" si="471"/>
        <v>0</v>
      </c>
      <c r="DZ365" s="372">
        <f t="shared" si="472"/>
        <v>29235347.243957706</v>
      </c>
      <c r="EA365" s="371">
        <f t="shared" si="473"/>
        <v>33966325.800617069</v>
      </c>
    </row>
    <row r="366" spans="1:131">
      <c r="A366" s="482" t="s">
        <v>40</v>
      </c>
      <c r="B366" s="487" t="s">
        <v>792</v>
      </c>
      <c r="C366" s="484"/>
      <c r="D366" s="485">
        <v>226833</v>
      </c>
      <c r="E366" s="486">
        <v>3</v>
      </c>
      <c r="F366" s="419">
        <v>40</v>
      </c>
      <c r="G366" s="420">
        <v>38</v>
      </c>
      <c r="H366" s="419">
        <v>0</v>
      </c>
      <c r="I366" s="420">
        <v>0</v>
      </c>
      <c r="J366" s="419">
        <v>1</v>
      </c>
      <c r="K366" s="420">
        <v>2</v>
      </c>
      <c r="L366" s="419">
        <v>0</v>
      </c>
      <c r="M366" s="420">
        <v>0</v>
      </c>
      <c r="N366" s="419">
        <v>60</v>
      </c>
      <c r="O366" s="420">
        <v>65</v>
      </c>
      <c r="P366" s="419">
        <v>0</v>
      </c>
      <c r="Q366" s="420">
        <v>0</v>
      </c>
      <c r="R366" s="419">
        <v>4</v>
      </c>
      <c r="S366" s="420">
        <v>3</v>
      </c>
      <c r="T366" s="419">
        <v>1</v>
      </c>
      <c r="U366" s="420">
        <v>1</v>
      </c>
      <c r="V366" s="419">
        <v>78</v>
      </c>
      <c r="W366" s="420">
        <v>82</v>
      </c>
      <c r="X366" s="419">
        <v>0</v>
      </c>
      <c r="Y366" s="420">
        <v>0</v>
      </c>
      <c r="Z366" s="419">
        <v>19</v>
      </c>
      <c r="AA366" s="420">
        <v>18</v>
      </c>
      <c r="AB366" s="419">
        <v>0</v>
      </c>
      <c r="AC366" s="420">
        <v>0</v>
      </c>
      <c r="AD366" s="419">
        <v>22</v>
      </c>
      <c r="AE366" s="420">
        <v>20</v>
      </c>
      <c r="AF366" s="419">
        <v>0</v>
      </c>
      <c r="AG366" s="420">
        <v>0</v>
      </c>
      <c r="AH366" s="419">
        <v>1</v>
      </c>
      <c r="AI366" s="420">
        <v>1</v>
      </c>
      <c r="AJ366" s="419">
        <v>0</v>
      </c>
      <c r="AK366" s="420">
        <v>0</v>
      </c>
      <c r="AL366" s="419">
        <v>1</v>
      </c>
      <c r="AM366" s="420">
        <v>6</v>
      </c>
      <c r="AN366" s="419">
        <v>0</v>
      </c>
      <c r="AO366" s="420">
        <v>0</v>
      </c>
      <c r="AP366" s="419">
        <v>0</v>
      </c>
      <c r="AQ366" s="420">
        <v>0</v>
      </c>
      <c r="AR366" s="419">
        <v>0</v>
      </c>
      <c r="AS366" s="420">
        <v>0</v>
      </c>
      <c r="AT366" s="419"/>
      <c r="AU366" s="420"/>
      <c r="AV366" s="419"/>
      <c r="AW366" s="420"/>
      <c r="AX366" s="419"/>
      <c r="AY366" s="420"/>
      <c r="AZ366" s="419"/>
      <c r="BA366" s="421"/>
      <c r="BB366" s="422">
        <v>3549324</v>
      </c>
      <c r="BC366" s="420">
        <v>3664724</v>
      </c>
      <c r="BD366" s="419">
        <v>4742801</v>
      </c>
      <c r="BE366" s="420">
        <v>5284445</v>
      </c>
      <c r="BF366" s="419">
        <v>5972699</v>
      </c>
      <c r="BG366" s="420">
        <v>6382118</v>
      </c>
      <c r="BH366" s="419">
        <v>1037281</v>
      </c>
      <c r="BI366" s="420">
        <v>974713</v>
      </c>
      <c r="BJ366" s="419">
        <v>50232</v>
      </c>
      <c r="BK366" s="420">
        <v>224000</v>
      </c>
      <c r="BL366" s="419"/>
      <c r="BM366" s="423"/>
      <c r="BN366" s="370">
        <f t="shared" si="408"/>
        <v>371</v>
      </c>
      <c r="BO366" s="371">
        <f t="shared" si="409"/>
        <v>364</v>
      </c>
      <c r="BP366" s="372">
        <f t="shared" si="410"/>
        <v>596</v>
      </c>
      <c r="BQ366" s="371">
        <f t="shared" si="411"/>
        <v>630</v>
      </c>
      <c r="BR366" s="372">
        <f t="shared" si="412"/>
        <v>911</v>
      </c>
      <c r="BS366" s="371">
        <f t="shared" si="413"/>
        <v>936</v>
      </c>
      <c r="BT366" s="372">
        <f t="shared" si="414"/>
        <v>209</v>
      </c>
      <c r="BU366" s="371">
        <f t="shared" si="415"/>
        <v>191</v>
      </c>
      <c r="BV366" s="372">
        <f t="shared" si="416"/>
        <v>9</v>
      </c>
      <c r="BW366" s="371">
        <f t="shared" si="417"/>
        <v>54</v>
      </c>
      <c r="BX366" s="372">
        <f t="shared" si="418"/>
        <v>0</v>
      </c>
      <c r="BY366" s="371">
        <f t="shared" si="419"/>
        <v>0</v>
      </c>
      <c r="BZ366" s="370">
        <f t="shared" si="420"/>
        <v>9566.9110512129373</v>
      </c>
      <c r="CA366" s="371">
        <f t="shared" si="421"/>
        <v>10067.923076923076</v>
      </c>
      <c r="CB366" s="372">
        <f t="shared" si="422"/>
        <v>7957.7197986577185</v>
      </c>
      <c r="CC366" s="371">
        <f t="shared" si="423"/>
        <v>8388.0079365079364</v>
      </c>
      <c r="CD366" s="372">
        <f t="shared" si="424"/>
        <v>6556.2008781558725</v>
      </c>
      <c r="CE366" s="371">
        <f t="shared" si="425"/>
        <v>6818.5021367521367</v>
      </c>
      <c r="CF366" s="372">
        <f t="shared" si="426"/>
        <v>4963.0669856459326</v>
      </c>
      <c r="CG366" s="371">
        <f t="shared" si="427"/>
        <v>5103.2094240837696</v>
      </c>
      <c r="CH366" s="372">
        <f t="shared" si="428"/>
        <v>5581.333333333333</v>
      </c>
      <c r="CI366" s="371">
        <f t="shared" si="429"/>
        <v>4148.1481481481478</v>
      </c>
      <c r="CJ366" s="372">
        <f t="shared" si="430"/>
        <v>0</v>
      </c>
      <c r="CK366" s="371">
        <f t="shared" si="431"/>
        <v>0</v>
      </c>
      <c r="CL366" s="370">
        <f t="shared" si="432"/>
        <v>86102.199460916439</v>
      </c>
      <c r="CM366" s="371">
        <f t="shared" si="433"/>
        <v>90611.307692307688</v>
      </c>
      <c r="CN366" s="372">
        <f t="shared" si="434"/>
        <v>71619.478187919463</v>
      </c>
      <c r="CO366" s="371">
        <f t="shared" si="435"/>
        <v>75492.07142857142</v>
      </c>
      <c r="CP366" s="372">
        <f t="shared" si="436"/>
        <v>59005.807903402849</v>
      </c>
      <c r="CQ366" s="371">
        <f t="shared" si="437"/>
        <v>61366.519230769234</v>
      </c>
      <c r="CR366" s="372">
        <f t="shared" si="438"/>
        <v>44667.602870813396</v>
      </c>
      <c r="CS366" s="371">
        <f t="shared" si="439"/>
        <v>45928.884816753925</v>
      </c>
      <c r="CT366" s="372">
        <f t="shared" si="440"/>
        <v>50232</v>
      </c>
      <c r="CU366" s="371">
        <f t="shared" si="441"/>
        <v>37333.333333333328</v>
      </c>
      <c r="CV366" s="372">
        <f t="shared" si="442"/>
        <v>0</v>
      </c>
      <c r="CW366" s="371">
        <f t="shared" si="443"/>
        <v>0</v>
      </c>
      <c r="CX366" s="372">
        <f t="shared" si="444"/>
        <v>66020.292919696571</v>
      </c>
      <c r="CY366" s="371">
        <f t="shared" si="445"/>
        <v>68468.490425815631</v>
      </c>
      <c r="CZ366" s="370">
        <f t="shared" si="446"/>
        <v>41</v>
      </c>
      <c r="DA366" s="371">
        <f t="shared" si="447"/>
        <v>40</v>
      </c>
      <c r="DB366" s="372">
        <f t="shared" si="448"/>
        <v>65</v>
      </c>
      <c r="DC366" s="371">
        <f t="shared" si="449"/>
        <v>69</v>
      </c>
      <c r="DD366" s="372">
        <f t="shared" si="450"/>
        <v>97</v>
      </c>
      <c r="DE366" s="371">
        <f t="shared" si="451"/>
        <v>100</v>
      </c>
      <c r="DF366" s="372">
        <f t="shared" si="452"/>
        <v>23</v>
      </c>
      <c r="DG366" s="371">
        <f t="shared" si="453"/>
        <v>21</v>
      </c>
      <c r="DH366" s="372">
        <f t="shared" si="454"/>
        <v>1</v>
      </c>
      <c r="DI366" s="371">
        <f t="shared" si="455"/>
        <v>6</v>
      </c>
      <c r="DJ366" s="372">
        <f t="shared" si="456"/>
        <v>0</v>
      </c>
      <c r="DK366" s="371">
        <f t="shared" si="457"/>
        <v>0</v>
      </c>
      <c r="DL366" s="372">
        <f t="shared" si="458"/>
        <v>227</v>
      </c>
      <c r="DM366" s="371">
        <f t="shared" si="459"/>
        <v>236</v>
      </c>
      <c r="DN366" s="370">
        <f t="shared" si="460"/>
        <v>3530190.1778975739</v>
      </c>
      <c r="DO366" s="371">
        <f t="shared" si="461"/>
        <v>3624452.3076923075</v>
      </c>
      <c r="DP366" s="372">
        <f t="shared" si="462"/>
        <v>4655266.0822147653</v>
      </c>
      <c r="DQ366" s="371">
        <f t="shared" si="463"/>
        <v>5208952.9285714282</v>
      </c>
      <c r="DR366" s="372">
        <f t="shared" si="464"/>
        <v>5723563.3666300764</v>
      </c>
      <c r="DS366" s="371">
        <f t="shared" si="465"/>
        <v>6136651.923076923</v>
      </c>
      <c r="DT366" s="372">
        <f t="shared" si="466"/>
        <v>1027354.8660287082</v>
      </c>
      <c r="DU366" s="371">
        <f t="shared" si="467"/>
        <v>964506.58115183248</v>
      </c>
      <c r="DV366" s="372">
        <f t="shared" si="468"/>
        <v>50232</v>
      </c>
      <c r="DW366" s="371">
        <f t="shared" si="469"/>
        <v>223999.99999999997</v>
      </c>
      <c r="DX366" s="372">
        <f t="shared" si="470"/>
        <v>0</v>
      </c>
      <c r="DY366" s="371">
        <f t="shared" si="471"/>
        <v>0</v>
      </c>
      <c r="DZ366" s="372">
        <f t="shared" si="472"/>
        <v>14986606.492771121</v>
      </c>
      <c r="EA366" s="371">
        <f t="shared" si="473"/>
        <v>16158563.740492489</v>
      </c>
    </row>
    <row r="367" spans="1:131">
      <c r="A367" s="482" t="s">
        <v>40</v>
      </c>
      <c r="B367" s="487" t="s">
        <v>793</v>
      </c>
      <c r="C367" s="484"/>
      <c r="D367" s="485">
        <v>227526</v>
      </c>
      <c r="E367" s="486">
        <v>3</v>
      </c>
      <c r="F367" s="419">
        <v>48</v>
      </c>
      <c r="G367" s="420">
        <v>49</v>
      </c>
      <c r="H367" s="419">
        <v>0</v>
      </c>
      <c r="I367" s="420">
        <v>0</v>
      </c>
      <c r="J367" s="419">
        <v>0</v>
      </c>
      <c r="K367" s="420">
        <v>0</v>
      </c>
      <c r="L367" s="419">
        <v>13</v>
      </c>
      <c r="M367" s="420">
        <v>15</v>
      </c>
      <c r="N367" s="419">
        <v>68</v>
      </c>
      <c r="O367" s="420">
        <v>63</v>
      </c>
      <c r="P367" s="419">
        <v>0</v>
      </c>
      <c r="Q367" s="420">
        <v>0</v>
      </c>
      <c r="R367" s="419">
        <v>0</v>
      </c>
      <c r="S367" s="420">
        <v>0</v>
      </c>
      <c r="T367" s="419">
        <v>11</v>
      </c>
      <c r="U367" s="420">
        <v>10</v>
      </c>
      <c r="V367" s="419">
        <v>51</v>
      </c>
      <c r="W367" s="420">
        <v>55</v>
      </c>
      <c r="X367" s="419">
        <v>0</v>
      </c>
      <c r="Y367" s="420">
        <v>0</v>
      </c>
      <c r="Z367" s="419">
        <v>0</v>
      </c>
      <c r="AA367" s="420">
        <v>0</v>
      </c>
      <c r="AB367" s="419">
        <v>7</v>
      </c>
      <c r="AC367" s="420">
        <v>4</v>
      </c>
      <c r="AD367" s="419">
        <v>2</v>
      </c>
      <c r="AE367" s="420">
        <v>2</v>
      </c>
      <c r="AF367" s="419">
        <v>0</v>
      </c>
      <c r="AG367" s="420">
        <v>0</v>
      </c>
      <c r="AH367" s="419">
        <v>0</v>
      </c>
      <c r="AI367" s="420">
        <v>0</v>
      </c>
      <c r="AJ367" s="419">
        <v>0</v>
      </c>
      <c r="AK367" s="420">
        <v>0</v>
      </c>
      <c r="AL367" s="419">
        <v>137</v>
      </c>
      <c r="AM367" s="420">
        <v>126</v>
      </c>
      <c r="AN367" s="419">
        <v>0</v>
      </c>
      <c r="AO367" s="420">
        <v>0</v>
      </c>
      <c r="AP367" s="419">
        <v>0</v>
      </c>
      <c r="AQ367" s="420">
        <v>0</v>
      </c>
      <c r="AR367" s="419">
        <v>31</v>
      </c>
      <c r="AS367" s="420">
        <v>18</v>
      </c>
      <c r="AT367" s="419"/>
      <c r="AU367" s="420"/>
      <c r="AV367" s="419"/>
      <c r="AW367" s="420"/>
      <c r="AX367" s="419"/>
      <c r="AY367" s="420"/>
      <c r="AZ367" s="419"/>
      <c r="BA367" s="421"/>
      <c r="BB367" s="422">
        <v>5749174</v>
      </c>
      <c r="BC367" s="420">
        <v>6151223</v>
      </c>
      <c r="BD367" s="419">
        <v>5968518</v>
      </c>
      <c r="BE367" s="420">
        <v>5525257</v>
      </c>
      <c r="BF367" s="419">
        <v>3951902</v>
      </c>
      <c r="BG367" s="420">
        <v>4048246</v>
      </c>
      <c r="BH367" s="419">
        <v>109434</v>
      </c>
      <c r="BI367" s="420">
        <v>111264</v>
      </c>
      <c r="BJ367" s="419">
        <v>10978795</v>
      </c>
      <c r="BK367" s="420">
        <v>7869007</v>
      </c>
      <c r="BL367" s="419"/>
      <c r="BM367" s="423"/>
      <c r="BN367" s="370">
        <f t="shared" si="408"/>
        <v>588</v>
      </c>
      <c r="BO367" s="371">
        <f t="shared" si="409"/>
        <v>621</v>
      </c>
      <c r="BP367" s="372">
        <f t="shared" si="410"/>
        <v>744</v>
      </c>
      <c r="BQ367" s="371">
        <f t="shared" si="411"/>
        <v>687</v>
      </c>
      <c r="BR367" s="372">
        <f t="shared" si="412"/>
        <v>543</v>
      </c>
      <c r="BS367" s="371">
        <f t="shared" si="413"/>
        <v>543</v>
      </c>
      <c r="BT367" s="372">
        <f t="shared" si="414"/>
        <v>18</v>
      </c>
      <c r="BU367" s="371">
        <f t="shared" si="415"/>
        <v>18</v>
      </c>
      <c r="BV367" s="372">
        <f t="shared" si="416"/>
        <v>1605</v>
      </c>
      <c r="BW367" s="371">
        <f t="shared" si="417"/>
        <v>1350</v>
      </c>
      <c r="BX367" s="372">
        <f t="shared" si="418"/>
        <v>0</v>
      </c>
      <c r="BY367" s="371">
        <f t="shared" si="419"/>
        <v>0</v>
      </c>
      <c r="BZ367" s="370">
        <f t="shared" si="420"/>
        <v>9777.5068027210891</v>
      </c>
      <c r="CA367" s="371">
        <f t="shared" si="421"/>
        <v>9905.3510466988737</v>
      </c>
      <c r="CB367" s="372">
        <f t="shared" si="422"/>
        <v>8022.2016129032254</v>
      </c>
      <c r="CC367" s="371">
        <f t="shared" si="423"/>
        <v>8042.5866084425033</v>
      </c>
      <c r="CD367" s="372">
        <f t="shared" si="424"/>
        <v>7277.9042357274402</v>
      </c>
      <c r="CE367" s="371">
        <f t="shared" si="425"/>
        <v>7455.333333333333</v>
      </c>
      <c r="CF367" s="372">
        <f t="shared" si="426"/>
        <v>6079.666666666667</v>
      </c>
      <c r="CG367" s="371">
        <f t="shared" si="427"/>
        <v>6181.333333333333</v>
      </c>
      <c r="CH367" s="372">
        <f t="shared" si="428"/>
        <v>6840.3707165109035</v>
      </c>
      <c r="CI367" s="371">
        <f t="shared" si="429"/>
        <v>5828.8940740740745</v>
      </c>
      <c r="CJ367" s="372">
        <f t="shared" si="430"/>
        <v>0</v>
      </c>
      <c r="CK367" s="371">
        <f t="shared" si="431"/>
        <v>0</v>
      </c>
      <c r="CL367" s="370">
        <f t="shared" si="432"/>
        <v>87997.561224489808</v>
      </c>
      <c r="CM367" s="371">
        <f t="shared" si="433"/>
        <v>89148.159420289856</v>
      </c>
      <c r="CN367" s="372">
        <f t="shared" si="434"/>
        <v>72199.81451612903</v>
      </c>
      <c r="CO367" s="371">
        <f t="shared" si="435"/>
        <v>72383.279475982534</v>
      </c>
      <c r="CP367" s="372">
        <f t="shared" si="436"/>
        <v>65501.138121546959</v>
      </c>
      <c r="CQ367" s="371">
        <f t="shared" si="437"/>
        <v>67098</v>
      </c>
      <c r="CR367" s="372">
        <f t="shared" si="438"/>
        <v>54717</v>
      </c>
      <c r="CS367" s="371">
        <f t="shared" si="439"/>
        <v>55632</v>
      </c>
      <c r="CT367" s="372">
        <f t="shared" si="440"/>
        <v>61563.336448598129</v>
      </c>
      <c r="CU367" s="371">
        <f t="shared" si="441"/>
        <v>52460.046666666669</v>
      </c>
      <c r="CV367" s="372">
        <f t="shared" si="442"/>
        <v>0</v>
      </c>
      <c r="CW367" s="371">
        <f t="shared" si="443"/>
        <v>0</v>
      </c>
      <c r="CX367" s="372">
        <f t="shared" si="444"/>
        <v>68811.894336636629</v>
      </c>
      <c r="CY367" s="371">
        <f t="shared" si="445"/>
        <v>66122.088668553435</v>
      </c>
      <c r="CZ367" s="370">
        <f t="shared" si="446"/>
        <v>61</v>
      </c>
      <c r="DA367" s="371">
        <f t="shared" si="447"/>
        <v>64</v>
      </c>
      <c r="DB367" s="372">
        <f t="shared" si="448"/>
        <v>79</v>
      </c>
      <c r="DC367" s="371">
        <f t="shared" si="449"/>
        <v>73</v>
      </c>
      <c r="DD367" s="372">
        <f t="shared" si="450"/>
        <v>58</v>
      </c>
      <c r="DE367" s="371">
        <f t="shared" si="451"/>
        <v>59</v>
      </c>
      <c r="DF367" s="372">
        <f t="shared" si="452"/>
        <v>2</v>
      </c>
      <c r="DG367" s="371">
        <f t="shared" si="453"/>
        <v>2</v>
      </c>
      <c r="DH367" s="372">
        <f t="shared" si="454"/>
        <v>168</v>
      </c>
      <c r="DI367" s="371">
        <f t="shared" si="455"/>
        <v>144</v>
      </c>
      <c r="DJ367" s="372">
        <f t="shared" si="456"/>
        <v>0</v>
      </c>
      <c r="DK367" s="371">
        <f t="shared" si="457"/>
        <v>0</v>
      </c>
      <c r="DL367" s="372">
        <f t="shared" si="458"/>
        <v>368</v>
      </c>
      <c r="DM367" s="371">
        <f t="shared" si="459"/>
        <v>342</v>
      </c>
      <c r="DN367" s="370">
        <f t="shared" si="460"/>
        <v>5367851.2346938783</v>
      </c>
      <c r="DO367" s="371">
        <f t="shared" si="461"/>
        <v>5705482.2028985508</v>
      </c>
      <c r="DP367" s="372">
        <f t="shared" si="462"/>
        <v>5703785.3467741935</v>
      </c>
      <c r="DQ367" s="371">
        <f t="shared" si="463"/>
        <v>5283979.4017467247</v>
      </c>
      <c r="DR367" s="372">
        <f t="shared" si="464"/>
        <v>3799066.0110497237</v>
      </c>
      <c r="DS367" s="371">
        <f t="shared" si="465"/>
        <v>3958782</v>
      </c>
      <c r="DT367" s="372">
        <f t="shared" si="466"/>
        <v>109434</v>
      </c>
      <c r="DU367" s="371">
        <f t="shared" si="467"/>
        <v>111264</v>
      </c>
      <c r="DV367" s="372">
        <f t="shared" si="468"/>
        <v>10342640.523364486</v>
      </c>
      <c r="DW367" s="371">
        <f t="shared" si="469"/>
        <v>7554246.7200000007</v>
      </c>
      <c r="DX367" s="372">
        <f t="shared" si="470"/>
        <v>0</v>
      </c>
      <c r="DY367" s="371">
        <f t="shared" si="471"/>
        <v>0</v>
      </c>
      <c r="DZ367" s="372">
        <f t="shared" si="472"/>
        <v>25322777.115882281</v>
      </c>
      <c r="EA367" s="371">
        <f t="shared" si="473"/>
        <v>22613754.324645273</v>
      </c>
    </row>
    <row r="368" spans="1:131">
      <c r="A368" s="482" t="s">
        <v>40</v>
      </c>
      <c r="B368" s="487" t="s">
        <v>794</v>
      </c>
      <c r="C368" s="484"/>
      <c r="D368" s="485">
        <v>227881</v>
      </c>
      <c r="E368" s="486">
        <v>3</v>
      </c>
      <c r="F368" s="419">
        <v>158</v>
      </c>
      <c r="G368" s="420">
        <v>160</v>
      </c>
      <c r="H368" s="419">
        <v>0</v>
      </c>
      <c r="I368" s="420">
        <v>0</v>
      </c>
      <c r="J368" s="419">
        <v>0</v>
      </c>
      <c r="K368" s="420">
        <v>0</v>
      </c>
      <c r="L368" s="419">
        <v>0</v>
      </c>
      <c r="M368" s="420">
        <v>0</v>
      </c>
      <c r="N368" s="419">
        <v>184</v>
      </c>
      <c r="O368" s="420">
        <v>185</v>
      </c>
      <c r="P368" s="419">
        <v>0</v>
      </c>
      <c r="Q368" s="420">
        <v>0</v>
      </c>
      <c r="R368" s="419">
        <v>0</v>
      </c>
      <c r="S368" s="420">
        <v>0</v>
      </c>
      <c r="T368" s="419">
        <v>0</v>
      </c>
      <c r="U368" s="420">
        <v>0</v>
      </c>
      <c r="V368" s="419">
        <v>168</v>
      </c>
      <c r="W368" s="420">
        <v>169</v>
      </c>
      <c r="X368" s="419">
        <v>0</v>
      </c>
      <c r="Y368" s="420">
        <v>0</v>
      </c>
      <c r="Z368" s="419">
        <v>0</v>
      </c>
      <c r="AA368" s="420">
        <v>0</v>
      </c>
      <c r="AB368" s="419">
        <v>0</v>
      </c>
      <c r="AC368" s="420">
        <v>0</v>
      </c>
      <c r="AD368" s="419">
        <v>1</v>
      </c>
      <c r="AE368" s="420">
        <v>1</v>
      </c>
      <c r="AF368" s="419">
        <v>0</v>
      </c>
      <c r="AG368" s="420">
        <v>0</v>
      </c>
      <c r="AH368" s="419">
        <v>0</v>
      </c>
      <c r="AI368" s="420">
        <v>0</v>
      </c>
      <c r="AJ368" s="419">
        <v>0</v>
      </c>
      <c r="AK368" s="420">
        <v>0</v>
      </c>
      <c r="AL368" s="419">
        <v>175</v>
      </c>
      <c r="AM368" s="420">
        <v>203</v>
      </c>
      <c r="AN368" s="419">
        <v>0</v>
      </c>
      <c r="AO368" s="420">
        <v>0</v>
      </c>
      <c r="AP368" s="419">
        <v>0</v>
      </c>
      <c r="AQ368" s="420">
        <v>0</v>
      </c>
      <c r="AR368" s="419">
        <v>0</v>
      </c>
      <c r="AS368" s="420">
        <v>0</v>
      </c>
      <c r="AT368" s="419"/>
      <c r="AU368" s="420"/>
      <c r="AV368" s="419"/>
      <c r="AW368" s="420"/>
      <c r="AX368" s="419"/>
      <c r="AY368" s="420"/>
      <c r="AZ368" s="419"/>
      <c r="BA368" s="421"/>
      <c r="BB368" s="422">
        <v>14997402</v>
      </c>
      <c r="BC368" s="420">
        <v>15601680</v>
      </c>
      <c r="BD368" s="419">
        <v>13496864</v>
      </c>
      <c r="BE368" s="420">
        <v>14075494</v>
      </c>
      <c r="BF368" s="419">
        <v>10654434</v>
      </c>
      <c r="BG368" s="420">
        <v>10984014</v>
      </c>
      <c r="BH368" s="419">
        <v>60282</v>
      </c>
      <c r="BI368" s="420">
        <v>62694</v>
      </c>
      <c r="BJ368" s="419">
        <v>6093873</v>
      </c>
      <c r="BK368" s="420">
        <v>7156872</v>
      </c>
      <c r="BL368" s="419"/>
      <c r="BM368" s="423"/>
      <c r="BN368" s="370">
        <f t="shared" si="408"/>
        <v>1422</v>
      </c>
      <c r="BO368" s="371">
        <f t="shared" si="409"/>
        <v>1440</v>
      </c>
      <c r="BP368" s="372">
        <f t="shared" si="410"/>
        <v>1656</v>
      </c>
      <c r="BQ368" s="371">
        <f t="shared" si="411"/>
        <v>1665</v>
      </c>
      <c r="BR368" s="372">
        <f t="shared" si="412"/>
        <v>1512</v>
      </c>
      <c r="BS368" s="371">
        <f t="shared" si="413"/>
        <v>1521</v>
      </c>
      <c r="BT368" s="372">
        <f t="shared" si="414"/>
        <v>9</v>
      </c>
      <c r="BU368" s="371">
        <f t="shared" si="415"/>
        <v>9</v>
      </c>
      <c r="BV368" s="372">
        <f t="shared" si="416"/>
        <v>1575</v>
      </c>
      <c r="BW368" s="371">
        <f t="shared" si="417"/>
        <v>1827</v>
      </c>
      <c r="BX368" s="372">
        <f t="shared" si="418"/>
        <v>0</v>
      </c>
      <c r="BY368" s="371">
        <f t="shared" si="419"/>
        <v>0</v>
      </c>
      <c r="BZ368" s="370">
        <f t="shared" si="420"/>
        <v>10546.696202531646</v>
      </c>
      <c r="CA368" s="371">
        <f t="shared" si="421"/>
        <v>10834.5</v>
      </c>
      <c r="CB368" s="372">
        <f t="shared" si="422"/>
        <v>8150.2801932367147</v>
      </c>
      <c r="CC368" s="371">
        <f t="shared" si="423"/>
        <v>8453.7501501501501</v>
      </c>
      <c r="CD368" s="372">
        <f t="shared" si="424"/>
        <v>7046.583333333333</v>
      </c>
      <c r="CE368" s="371">
        <f t="shared" si="425"/>
        <v>7221.5739644970417</v>
      </c>
      <c r="CF368" s="372">
        <f t="shared" si="426"/>
        <v>6698</v>
      </c>
      <c r="CG368" s="371">
        <f t="shared" si="427"/>
        <v>6966</v>
      </c>
      <c r="CH368" s="372">
        <f t="shared" si="428"/>
        <v>3869.1257142857144</v>
      </c>
      <c r="CI368" s="371">
        <f t="shared" si="429"/>
        <v>3917.2807881773401</v>
      </c>
      <c r="CJ368" s="372">
        <f t="shared" si="430"/>
        <v>0</v>
      </c>
      <c r="CK368" s="371">
        <f t="shared" si="431"/>
        <v>0</v>
      </c>
      <c r="CL368" s="370">
        <f t="shared" si="432"/>
        <v>94920.265822784815</v>
      </c>
      <c r="CM368" s="371">
        <f t="shared" si="433"/>
        <v>97510.5</v>
      </c>
      <c r="CN368" s="372">
        <f t="shared" si="434"/>
        <v>73352.521739130432</v>
      </c>
      <c r="CO368" s="371">
        <f t="shared" si="435"/>
        <v>76083.751351351355</v>
      </c>
      <c r="CP368" s="372">
        <f t="shared" si="436"/>
        <v>63419.25</v>
      </c>
      <c r="CQ368" s="371">
        <f t="shared" si="437"/>
        <v>64994.165680473379</v>
      </c>
      <c r="CR368" s="372">
        <f t="shared" si="438"/>
        <v>60282</v>
      </c>
      <c r="CS368" s="371">
        <f t="shared" si="439"/>
        <v>62694</v>
      </c>
      <c r="CT368" s="372">
        <f t="shared" si="440"/>
        <v>34822.131428571432</v>
      </c>
      <c r="CU368" s="371">
        <f t="shared" si="441"/>
        <v>35255.527093596058</v>
      </c>
      <c r="CV368" s="372">
        <f t="shared" si="442"/>
        <v>0</v>
      </c>
      <c r="CW368" s="371">
        <f t="shared" si="443"/>
        <v>0</v>
      </c>
      <c r="CX368" s="372">
        <f t="shared" si="444"/>
        <v>66039.147230320697</v>
      </c>
      <c r="CY368" s="371">
        <f t="shared" si="445"/>
        <v>66686.286908077993</v>
      </c>
      <c r="CZ368" s="370">
        <f t="shared" si="446"/>
        <v>158</v>
      </c>
      <c r="DA368" s="371">
        <f t="shared" si="447"/>
        <v>160</v>
      </c>
      <c r="DB368" s="372">
        <f t="shared" si="448"/>
        <v>184</v>
      </c>
      <c r="DC368" s="371">
        <f t="shared" si="449"/>
        <v>185</v>
      </c>
      <c r="DD368" s="372">
        <f t="shared" si="450"/>
        <v>168</v>
      </c>
      <c r="DE368" s="371">
        <f t="shared" si="451"/>
        <v>169</v>
      </c>
      <c r="DF368" s="372">
        <f t="shared" si="452"/>
        <v>1</v>
      </c>
      <c r="DG368" s="371">
        <f t="shared" si="453"/>
        <v>1</v>
      </c>
      <c r="DH368" s="372">
        <f t="shared" si="454"/>
        <v>175</v>
      </c>
      <c r="DI368" s="371">
        <f t="shared" si="455"/>
        <v>203</v>
      </c>
      <c r="DJ368" s="372">
        <f t="shared" si="456"/>
        <v>0</v>
      </c>
      <c r="DK368" s="371">
        <f t="shared" si="457"/>
        <v>0</v>
      </c>
      <c r="DL368" s="372">
        <f t="shared" si="458"/>
        <v>686</v>
      </c>
      <c r="DM368" s="371">
        <f t="shared" si="459"/>
        <v>718</v>
      </c>
      <c r="DN368" s="370">
        <f t="shared" si="460"/>
        <v>14997402</v>
      </c>
      <c r="DO368" s="371">
        <f t="shared" si="461"/>
        <v>15601680</v>
      </c>
      <c r="DP368" s="372">
        <f t="shared" si="462"/>
        <v>13496864</v>
      </c>
      <c r="DQ368" s="371">
        <f t="shared" si="463"/>
        <v>14075494</v>
      </c>
      <c r="DR368" s="372">
        <f t="shared" si="464"/>
        <v>10654434</v>
      </c>
      <c r="DS368" s="371">
        <f t="shared" si="465"/>
        <v>10984014.000000002</v>
      </c>
      <c r="DT368" s="372">
        <f t="shared" si="466"/>
        <v>60282</v>
      </c>
      <c r="DU368" s="371">
        <f t="shared" si="467"/>
        <v>62694</v>
      </c>
      <c r="DV368" s="372">
        <f t="shared" si="468"/>
        <v>6093873.0000000009</v>
      </c>
      <c r="DW368" s="371">
        <f t="shared" si="469"/>
        <v>7156872</v>
      </c>
      <c r="DX368" s="372">
        <f t="shared" si="470"/>
        <v>0</v>
      </c>
      <c r="DY368" s="371">
        <f t="shared" si="471"/>
        <v>0</v>
      </c>
      <c r="DZ368" s="372">
        <f t="shared" si="472"/>
        <v>45302855</v>
      </c>
      <c r="EA368" s="371">
        <f t="shared" si="473"/>
        <v>47880754</v>
      </c>
    </row>
    <row r="369" spans="1:131">
      <c r="A369" s="488" t="s">
        <v>40</v>
      </c>
      <c r="B369" s="487" t="s">
        <v>795</v>
      </c>
      <c r="C369" s="484"/>
      <c r="D369" s="485">
        <v>228431</v>
      </c>
      <c r="E369" s="486">
        <v>3</v>
      </c>
      <c r="F369" s="419">
        <v>95</v>
      </c>
      <c r="G369" s="420">
        <v>96</v>
      </c>
      <c r="H369" s="419">
        <v>0</v>
      </c>
      <c r="I369" s="420">
        <v>0</v>
      </c>
      <c r="J369" s="419">
        <v>8</v>
      </c>
      <c r="K369" s="420">
        <v>11</v>
      </c>
      <c r="L369" s="419">
        <v>17</v>
      </c>
      <c r="M369" s="420">
        <v>21</v>
      </c>
      <c r="N369" s="419">
        <v>134</v>
      </c>
      <c r="O369" s="420">
        <v>128</v>
      </c>
      <c r="P369" s="419">
        <v>0</v>
      </c>
      <c r="Q369" s="420">
        <v>0</v>
      </c>
      <c r="R369" s="419">
        <v>3</v>
      </c>
      <c r="S369" s="420">
        <v>5</v>
      </c>
      <c r="T369" s="419">
        <v>6</v>
      </c>
      <c r="U369" s="420">
        <v>7</v>
      </c>
      <c r="V369" s="419">
        <v>134</v>
      </c>
      <c r="W369" s="420">
        <v>133</v>
      </c>
      <c r="X369" s="419">
        <v>0</v>
      </c>
      <c r="Y369" s="420">
        <v>0</v>
      </c>
      <c r="Z369" s="419">
        <v>0</v>
      </c>
      <c r="AA369" s="420">
        <v>1</v>
      </c>
      <c r="AB369" s="419">
        <v>1</v>
      </c>
      <c r="AC369" s="420">
        <v>0</v>
      </c>
      <c r="AD369" s="419">
        <v>41</v>
      </c>
      <c r="AE369" s="420">
        <v>40</v>
      </c>
      <c r="AF369" s="419">
        <v>0</v>
      </c>
      <c r="AG369" s="420">
        <v>0</v>
      </c>
      <c r="AH369" s="419">
        <v>0</v>
      </c>
      <c r="AI369" s="420">
        <v>1</v>
      </c>
      <c r="AJ369" s="419">
        <v>1</v>
      </c>
      <c r="AK369" s="420">
        <v>2</v>
      </c>
      <c r="AL369" s="419">
        <v>54</v>
      </c>
      <c r="AM369" s="420">
        <v>48</v>
      </c>
      <c r="AN369" s="419">
        <v>0</v>
      </c>
      <c r="AO369" s="420">
        <v>2</v>
      </c>
      <c r="AP369" s="419">
        <v>0</v>
      </c>
      <c r="AQ369" s="420">
        <v>0</v>
      </c>
      <c r="AR369" s="419">
        <v>1</v>
      </c>
      <c r="AS369" s="420">
        <v>2</v>
      </c>
      <c r="AT369" s="419"/>
      <c r="AU369" s="420"/>
      <c r="AV369" s="419"/>
      <c r="AW369" s="420"/>
      <c r="AX369" s="419"/>
      <c r="AY369" s="420"/>
      <c r="AZ369" s="419"/>
      <c r="BA369" s="421"/>
      <c r="BB369" s="422">
        <v>10543449</v>
      </c>
      <c r="BC369" s="420">
        <v>11656588</v>
      </c>
      <c r="BD369" s="419">
        <v>9657745</v>
      </c>
      <c r="BE369" s="420">
        <v>9653097</v>
      </c>
      <c r="BF369" s="419">
        <v>7783533</v>
      </c>
      <c r="BG369" s="420">
        <v>7848582</v>
      </c>
      <c r="BH369" s="419">
        <v>2298481</v>
      </c>
      <c r="BI369" s="420">
        <v>2447768</v>
      </c>
      <c r="BJ369" s="419">
        <v>2343866</v>
      </c>
      <c r="BK369" s="420">
        <v>2323196</v>
      </c>
      <c r="BL369" s="419"/>
      <c r="BM369" s="423"/>
      <c r="BN369" s="370">
        <f t="shared" si="408"/>
        <v>1147</v>
      </c>
      <c r="BO369" s="371">
        <f t="shared" si="409"/>
        <v>1237</v>
      </c>
      <c r="BP369" s="372">
        <f t="shared" si="410"/>
        <v>1311</v>
      </c>
      <c r="BQ369" s="371">
        <f t="shared" si="411"/>
        <v>1291</v>
      </c>
      <c r="BR369" s="372">
        <f t="shared" si="412"/>
        <v>1218</v>
      </c>
      <c r="BS369" s="371">
        <f t="shared" si="413"/>
        <v>1208</v>
      </c>
      <c r="BT369" s="372">
        <f t="shared" si="414"/>
        <v>381</v>
      </c>
      <c r="BU369" s="371">
        <f t="shared" si="415"/>
        <v>395</v>
      </c>
      <c r="BV369" s="372">
        <f t="shared" si="416"/>
        <v>498</v>
      </c>
      <c r="BW369" s="371">
        <f t="shared" si="417"/>
        <v>476</v>
      </c>
      <c r="BX369" s="372">
        <f t="shared" si="418"/>
        <v>0</v>
      </c>
      <c r="BY369" s="371">
        <f t="shared" si="419"/>
        <v>0</v>
      </c>
      <c r="BZ369" s="370">
        <f t="shared" si="420"/>
        <v>9192.1961639058409</v>
      </c>
      <c r="CA369" s="371">
        <f t="shared" si="421"/>
        <v>9423.272433306387</v>
      </c>
      <c r="CB369" s="372">
        <f t="shared" si="422"/>
        <v>7366.7009916094585</v>
      </c>
      <c r="CC369" s="371">
        <f t="shared" si="423"/>
        <v>7477.2246320681643</v>
      </c>
      <c r="CD369" s="372">
        <f t="shared" si="424"/>
        <v>6390.42118226601</v>
      </c>
      <c r="CE369" s="371">
        <f t="shared" si="425"/>
        <v>6497.1705298013248</v>
      </c>
      <c r="CF369" s="372">
        <f t="shared" si="426"/>
        <v>6032.7585301837271</v>
      </c>
      <c r="CG369" s="371">
        <f t="shared" si="427"/>
        <v>6196.8810126582275</v>
      </c>
      <c r="CH369" s="372">
        <f t="shared" si="428"/>
        <v>4706.5582329317267</v>
      </c>
      <c r="CI369" s="371">
        <f t="shared" si="429"/>
        <v>4880.6638655462184</v>
      </c>
      <c r="CJ369" s="372">
        <f t="shared" si="430"/>
        <v>0</v>
      </c>
      <c r="CK369" s="371">
        <f t="shared" si="431"/>
        <v>0</v>
      </c>
      <c r="CL369" s="370">
        <f t="shared" si="432"/>
        <v>82729.76547515257</v>
      </c>
      <c r="CM369" s="371">
        <f t="shared" si="433"/>
        <v>84809.451899757478</v>
      </c>
      <c r="CN369" s="372">
        <f t="shared" si="434"/>
        <v>66300.308924485129</v>
      </c>
      <c r="CO369" s="371">
        <f t="shared" si="435"/>
        <v>67295.021688613473</v>
      </c>
      <c r="CP369" s="372">
        <f t="shared" si="436"/>
        <v>57513.790640394087</v>
      </c>
      <c r="CQ369" s="371">
        <f t="shared" si="437"/>
        <v>58474.534768211925</v>
      </c>
      <c r="CR369" s="372">
        <f t="shared" si="438"/>
        <v>54294.826771653541</v>
      </c>
      <c r="CS369" s="371">
        <f t="shared" si="439"/>
        <v>55771.929113924045</v>
      </c>
      <c r="CT369" s="372">
        <f t="shared" si="440"/>
        <v>42359.024096385539</v>
      </c>
      <c r="CU369" s="371">
        <f t="shared" si="441"/>
        <v>43925.974789915963</v>
      </c>
      <c r="CV369" s="372">
        <f t="shared" si="442"/>
        <v>0</v>
      </c>
      <c r="CW369" s="371">
        <f t="shared" si="443"/>
        <v>0</v>
      </c>
      <c r="CX369" s="372">
        <f t="shared" si="444"/>
        <v>64208.094584613202</v>
      </c>
      <c r="CY369" s="371">
        <f t="shared" si="445"/>
        <v>65985.60197080404</v>
      </c>
      <c r="CZ369" s="370">
        <f t="shared" si="446"/>
        <v>120</v>
      </c>
      <c r="DA369" s="371">
        <f t="shared" si="447"/>
        <v>128</v>
      </c>
      <c r="DB369" s="372">
        <f t="shared" si="448"/>
        <v>143</v>
      </c>
      <c r="DC369" s="371">
        <f t="shared" si="449"/>
        <v>140</v>
      </c>
      <c r="DD369" s="372">
        <f t="shared" si="450"/>
        <v>135</v>
      </c>
      <c r="DE369" s="371">
        <f t="shared" si="451"/>
        <v>134</v>
      </c>
      <c r="DF369" s="372">
        <f t="shared" si="452"/>
        <v>42</v>
      </c>
      <c r="DG369" s="371">
        <f t="shared" si="453"/>
        <v>43</v>
      </c>
      <c r="DH369" s="372">
        <f t="shared" si="454"/>
        <v>55</v>
      </c>
      <c r="DI369" s="371">
        <f t="shared" si="455"/>
        <v>52</v>
      </c>
      <c r="DJ369" s="372">
        <f t="shared" si="456"/>
        <v>0</v>
      </c>
      <c r="DK369" s="371">
        <f t="shared" si="457"/>
        <v>0</v>
      </c>
      <c r="DL369" s="372">
        <f t="shared" si="458"/>
        <v>495</v>
      </c>
      <c r="DM369" s="371">
        <f t="shared" si="459"/>
        <v>497</v>
      </c>
      <c r="DN369" s="370">
        <f t="shared" si="460"/>
        <v>9927571.8570183087</v>
      </c>
      <c r="DO369" s="371">
        <f t="shared" si="461"/>
        <v>10855609.843168957</v>
      </c>
      <c r="DP369" s="372">
        <f t="shared" si="462"/>
        <v>9480944.1762013733</v>
      </c>
      <c r="DQ369" s="371">
        <f t="shared" si="463"/>
        <v>9421303.0364058856</v>
      </c>
      <c r="DR369" s="372">
        <f t="shared" si="464"/>
        <v>7764361.7364532016</v>
      </c>
      <c r="DS369" s="371">
        <f t="shared" si="465"/>
        <v>7835587.6589403981</v>
      </c>
      <c r="DT369" s="372">
        <f t="shared" si="466"/>
        <v>2280382.7244094489</v>
      </c>
      <c r="DU369" s="371">
        <f t="shared" si="467"/>
        <v>2398192.9518987341</v>
      </c>
      <c r="DV369" s="372">
        <f t="shared" si="468"/>
        <v>2329746.3253012048</v>
      </c>
      <c r="DW369" s="371">
        <f t="shared" si="469"/>
        <v>2284150.6890756302</v>
      </c>
      <c r="DX369" s="372">
        <f t="shared" si="470"/>
        <v>0</v>
      </c>
      <c r="DY369" s="371">
        <f t="shared" si="471"/>
        <v>0</v>
      </c>
      <c r="DZ369" s="372">
        <f t="shared" si="472"/>
        <v>31783006.819383536</v>
      </c>
      <c r="EA369" s="371">
        <f t="shared" si="473"/>
        <v>32794844.179489609</v>
      </c>
    </row>
    <row r="370" spans="1:131">
      <c r="A370" s="488" t="s">
        <v>40</v>
      </c>
      <c r="B370" s="483" t="s">
        <v>796</v>
      </c>
      <c r="C370" s="484"/>
      <c r="D370" s="602">
        <v>228501</v>
      </c>
      <c r="E370" s="541">
        <v>3</v>
      </c>
      <c r="F370" s="419">
        <v>40</v>
      </c>
      <c r="G370" s="420">
        <v>37</v>
      </c>
      <c r="H370" s="419">
        <v>0</v>
      </c>
      <c r="I370" s="420">
        <v>0</v>
      </c>
      <c r="J370" s="419">
        <v>0</v>
      </c>
      <c r="K370" s="420">
        <v>0</v>
      </c>
      <c r="L370" s="419">
        <v>3</v>
      </c>
      <c r="M370" s="420">
        <v>5</v>
      </c>
      <c r="N370" s="419">
        <v>17</v>
      </c>
      <c r="O370" s="420">
        <v>16</v>
      </c>
      <c r="P370" s="419">
        <v>0</v>
      </c>
      <c r="Q370" s="420">
        <v>0</v>
      </c>
      <c r="R370" s="419">
        <v>0</v>
      </c>
      <c r="S370" s="420">
        <v>0</v>
      </c>
      <c r="T370" s="419">
        <v>1</v>
      </c>
      <c r="U370" s="420">
        <v>0</v>
      </c>
      <c r="V370" s="419">
        <v>25</v>
      </c>
      <c r="W370" s="420">
        <v>33</v>
      </c>
      <c r="X370" s="419">
        <v>0</v>
      </c>
      <c r="Y370" s="420">
        <v>0</v>
      </c>
      <c r="Z370" s="419">
        <v>0</v>
      </c>
      <c r="AA370" s="420">
        <v>0</v>
      </c>
      <c r="AB370" s="419">
        <v>1</v>
      </c>
      <c r="AC370" s="420">
        <v>1</v>
      </c>
      <c r="AD370" s="419">
        <v>3</v>
      </c>
      <c r="AE370" s="420">
        <v>3</v>
      </c>
      <c r="AF370" s="419">
        <v>0</v>
      </c>
      <c r="AG370" s="420">
        <v>0</v>
      </c>
      <c r="AH370" s="419">
        <v>0</v>
      </c>
      <c r="AI370" s="420">
        <v>0</v>
      </c>
      <c r="AJ370" s="419">
        <v>1</v>
      </c>
      <c r="AK370" s="420">
        <v>2</v>
      </c>
      <c r="AL370" s="419">
        <v>25</v>
      </c>
      <c r="AM370" s="420">
        <v>22</v>
      </c>
      <c r="AN370" s="419">
        <v>0</v>
      </c>
      <c r="AO370" s="420">
        <v>0</v>
      </c>
      <c r="AP370" s="419">
        <v>0</v>
      </c>
      <c r="AQ370" s="420">
        <v>0</v>
      </c>
      <c r="AR370" s="419">
        <v>2</v>
      </c>
      <c r="AS370" s="420">
        <v>3</v>
      </c>
      <c r="AT370" s="419"/>
      <c r="AU370" s="420"/>
      <c r="AV370" s="419"/>
      <c r="AW370" s="420"/>
      <c r="AX370" s="419"/>
      <c r="AY370" s="420"/>
      <c r="AZ370" s="419"/>
      <c r="BA370" s="421"/>
      <c r="BB370" s="422">
        <v>2940238</v>
      </c>
      <c r="BC370" s="420">
        <v>2868918</v>
      </c>
      <c r="BD370" s="419">
        <v>1076773</v>
      </c>
      <c r="BE370" s="420">
        <v>933477</v>
      </c>
      <c r="BF370" s="419">
        <v>1246121</v>
      </c>
      <c r="BG370" s="420">
        <v>1661689</v>
      </c>
      <c r="BH370" s="419">
        <v>169799</v>
      </c>
      <c r="BI370" s="420">
        <v>220550</v>
      </c>
      <c r="BJ370" s="419">
        <v>1113073</v>
      </c>
      <c r="BK370" s="420">
        <v>1051735</v>
      </c>
      <c r="BL370" s="419"/>
      <c r="BM370" s="423"/>
      <c r="BN370" s="370">
        <f t="shared" si="408"/>
        <v>396</v>
      </c>
      <c r="BO370" s="371">
        <f t="shared" si="409"/>
        <v>393</v>
      </c>
      <c r="BP370" s="372">
        <f t="shared" si="410"/>
        <v>165</v>
      </c>
      <c r="BQ370" s="371">
        <f t="shared" si="411"/>
        <v>144</v>
      </c>
      <c r="BR370" s="372">
        <f t="shared" si="412"/>
        <v>237</v>
      </c>
      <c r="BS370" s="371">
        <f t="shared" si="413"/>
        <v>309</v>
      </c>
      <c r="BT370" s="372">
        <f t="shared" si="414"/>
        <v>39</v>
      </c>
      <c r="BU370" s="371">
        <f t="shared" si="415"/>
        <v>51</v>
      </c>
      <c r="BV370" s="372">
        <f t="shared" si="416"/>
        <v>249</v>
      </c>
      <c r="BW370" s="371">
        <f t="shared" si="417"/>
        <v>234</v>
      </c>
      <c r="BX370" s="372">
        <f t="shared" si="418"/>
        <v>0</v>
      </c>
      <c r="BY370" s="371">
        <f t="shared" si="419"/>
        <v>0</v>
      </c>
      <c r="BZ370" s="370">
        <f t="shared" si="420"/>
        <v>7424.8434343434346</v>
      </c>
      <c r="CA370" s="371">
        <f t="shared" si="421"/>
        <v>7300.0458015267177</v>
      </c>
      <c r="CB370" s="372">
        <f t="shared" si="422"/>
        <v>6525.8969696969698</v>
      </c>
      <c r="CC370" s="371">
        <f t="shared" si="423"/>
        <v>6482.479166666667</v>
      </c>
      <c r="CD370" s="372">
        <f t="shared" si="424"/>
        <v>5257.8945147679324</v>
      </c>
      <c r="CE370" s="371">
        <f t="shared" si="425"/>
        <v>5377.6343042071194</v>
      </c>
      <c r="CF370" s="372">
        <f t="shared" si="426"/>
        <v>4353.8205128205127</v>
      </c>
      <c r="CG370" s="371">
        <f t="shared" si="427"/>
        <v>4324.5098039215691</v>
      </c>
      <c r="CH370" s="372">
        <f t="shared" si="428"/>
        <v>4470.1726907630518</v>
      </c>
      <c r="CI370" s="371">
        <f t="shared" si="429"/>
        <v>4494.5940170940175</v>
      </c>
      <c r="CJ370" s="372">
        <f t="shared" si="430"/>
        <v>0</v>
      </c>
      <c r="CK370" s="371">
        <f t="shared" si="431"/>
        <v>0</v>
      </c>
      <c r="CL370" s="370">
        <f t="shared" si="432"/>
        <v>66823.590909090912</v>
      </c>
      <c r="CM370" s="371">
        <f t="shared" si="433"/>
        <v>65700.412213740463</v>
      </c>
      <c r="CN370" s="372">
        <f t="shared" si="434"/>
        <v>58733.072727272731</v>
      </c>
      <c r="CO370" s="371">
        <f t="shared" si="435"/>
        <v>58342.3125</v>
      </c>
      <c r="CP370" s="372">
        <f t="shared" si="436"/>
        <v>47321.050632911392</v>
      </c>
      <c r="CQ370" s="371">
        <f t="shared" si="437"/>
        <v>48398.708737864072</v>
      </c>
      <c r="CR370" s="372">
        <f t="shared" si="438"/>
        <v>39184.384615384617</v>
      </c>
      <c r="CS370" s="371">
        <f t="shared" si="439"/>
        <v>38920.588235294119</v>
      </c>
      <c r="CT370" s="372">
        <f t="shared" si="440"/>
        <v>40231.554216867466</v>
      </c>
      <c r="CU370" s="371">
        <f t="shared" si="441"/>
        <v>40451.346153846156</v>
      </c>
      <c r="CV370" s="372">
        <f t="shared" si="442"/>
        <v>0</v>
      </c>
      <c r="CW370" s="371">
        <f t="shared" si="443"/>
        <v>0</v>
      </c>
      <c r="CX370" s="372">
        <f t="shared" si="444"/>
        <v>54270.733364020962</v>
      </c>
      <c r="CY370" s="371">
        <f t="shared" si="445"/>
        <v>53642.106599074606</v>
      </c>
      <c r="CZ370" s="370">
        <f t="shared" si="446"/>
        <v>43</v>
      </c>
      <c r="DA370" s="371">
        <f t="shared" si="447"/>
        <v>42</v>
      </c>
      <c r="DB370" s="372">
        <f t="shared" si="448"/>
        <v>18</v>
      </c>
      <c r="DC370" s="371">
        <f t="shared" si="449"/>
        <v>16</v>
      </c>
      <c r="DD370" s="372">
        <f t="shared" si="450"/>
        <v>26</v>
      </c>
      <c r="DE370" s="371">
        <f t="shared" si="451"/>
        <v>34</v>
      </c>
      <c r="DF370" s="372">
        <f t="shared" si="452"/>
        <v>4</v>
      </c>
      <c r="DG370" s="371">
        <f t="shared" si="453"/>
        <v>5</v>
      </c>
      <c r="DH370" s="372">
        <f t="shared" si="454"/>
        <v>27</v>
      </c>
      <c r="DI370" s="371">
        <f t="shared" si="455"/>
        <v>25</v>
      </c>
      <c r="DJ370" s="372">
        <f t="shared" si="456"/>
        <v>0</v>
      </c>
      <c r="DK370" s="371">
        <f t="shared" si="457"/>
        <v>0</v>
      </c>
      <c r="DL370" s="372">
        <f t="shared" si="458"/>
        <v>118</v>
      </c>
      <c r="DM370" s="371">
        <f t="shared" si="459"/>
        <v>122</v>
      </c>
      <c r="DN370" s="370">
        <f t="shared" si="460"/>
        <v>2873414.4090909092</v>
      </c>
      <c r="DO370" s="371">
        <f t="shared" si="461"/>
        <v>2759417.3129770993</v>
      </c>
      <c r="DP370" s="372">
        <f t="shared" si="462"/>
        <v>1057195.3090909091</v>
      </c>
      <c r="DQ370" s="371">
        <f t="shared" si="463"/>
        <v>933477</v>
      </c>
      <c r="DR370" s="372">
        <f t="shared" si="464"/>
        <v>1230347.3164556962</v>
      </c>
      <c r="DS370" s="371">
        <f t="shared" si="465"/>
        <v>1645556.0970873784</v>
      </c>
      <c r="DT370" s="372">
        <f t="shared" si="466"/>
        <v>156737.53846153847</v>
      </c>
      <c r="DU370" s="371">
        <f t="shared" si="467"/>
        <v>194602.9411764706</v>
      </c>
      <c r="DV370" s="372">
        <f t="shared" si="468"/>
        <v>1086251.9638554216</v>
      </c>
      <c r="DW370" s="371">
        <f t="shared" si="469"/>
        <v>1011283.6538461539</v>
      </c>
      <c r="DX370" s="372">
        <f t="shared" si="470"/>
        <v>0</v>
      </c>
      <c r="DY370" s="371">
        <f t="shared" si="471"/>
        <v>0</v>
      </c>
      <c r="DZ370" s="372">
        <f t="shared" si="472"/>
        <v>6403946.5369544737</v>
      </c>
      <c r="EA370" s="371">
        <f t="shared" si="473"/>
        <v>6544337.0050871018</v>
      </c>
    </row>
    <row r="371" spans="1:131">
      <c r="A371" s="488" t="s">
        <v>40</v>
      </c>
      <c r="B371" s="487" t="s">
        <v>797</v>
      </c>
      <c r="C371" s="484"/>
      <c r="D371" s="602">
        <v>228529</v>
      </c>
      <c r="E371" s="541">
        <v>3</v>
      </c>
      <c r="F371" s="419">
        <v>45</v>
      </c>
      <c r="G371" s="420">
        <v>43</v>
      </c>
      <c r="H371" s="419">
        <v>0</v>
      </c>
      <c r="I371" s="420">
        <v>1</v>
      </c>
      <c r="J371" s="419">
        <v>0</v>
      </c>
      <c r="K371" s="420">
        <v>0</v>
      </c>
      <c r="L371" s="419">
        <v>20</v>
      </c>
      <c r="M371" s="420">
        <v>22</v>
      </c>
      <c r="N371" s="419">
        <v>41</v>
      </c>
      <c r="O371" s="420">
        <v>51</v>
      </c>
      <c r="P371" s="419">
        <v>5</v>
      </c>
      <c r="Q371" s="420">
        <v>4</v>
      </c>
      <c r="R371" s="419">
        <v>0</v>
      </c>
      <c r="S371" s="420">
        <v>0</v>
      </c>
      <c r="T371" s="419">
        <v>27</v>
      </c>
      <c r="U371" s="420">
        <v>17</v>
      </c>
      <c r="V371" s="419">
        <v>130</v>
      </c>
      <c r="W371" s="420">
        <v>152</v>
      </c>
      <c r="X371" s="419">
        <v>3</v>
      </c>
      <c r="Y371" s="420">
        <v>3</v>
      </c>
      <c r="Z371" s="419">
        <v>0</v>
      </c>
      <c r="AA371" s="420">
        <v>0</v>
      </c>
      <c r="AB371" s="419">
        <v>30</v>
      </c>
      <c r="AC371" s="420">
        <v>25</v>
      </c>
      <c r="AD371" s="419">
        <v>54</v>
      </c>
      <c r="AE371" s="420">
        <v>64</v>
      </c>
      <c r="AF371" s="419">
        <v>2</v>
      </c>
      <c r="AG371" s="420">
        <v>1</v>
      </c>
      <c r="AH371" s="419">
        <v>0</v>
      </c>
      <c r="AI371" s="420">
        <v>0</v>
      </c>
      <c r="AJ371" s="419">
        <v>22</v>
      </c>
      <c r="AK371" s="420">
        <v>6</v>
      </c>
      <c r="AL371" s="419">
        <v>0</v>
      </c>
      <c r="AM371" s="420">
        <v>0</v>
      </c>
      <c r="AN371" s="419">
        <v>0</v>
      </c>
      <c r="AO371" s="420">
        <v>0</v>
      </c>
      <c r="AP371" s="419">
        <v>0</v>
      </c>
      <c r="AQ371" s="420">
        <v>0</v>
      </c>
      <c r="AR371" s="419">
        <v>1</v>
      </c>
      <c r="AS371" s="420">
        <v>0</v>
      </c>
      <c r="AT371" s="419"/>
      <c r="AU371" s="420"/>
      <c r="AV371" s="419"/>
      <c r="AW371" s="420"/>
      <c r="AX371" s="419"/>
      <c r="AY371" s="420"/>
      <c r="AZ371" s="419"/>
      <c r="BA371" s="421"/>
      <c r="BB371" s="422">
        <v>6639344</v>
      </c>
      <c r="BC371" s="420">
        <v>6849779</v>
      </c>
      <c r="BD371" s="419">
        <v>6333602</v>
      </c>
      <c r="BE371" s="420">
        <v>6036234</v>
      </c>
      <c r="BF371" s="419">
        <v>10813925</v>
      </c>
      <c r="BG371" s="420">
        <v>11850957</v>
      </c>
      <c r="BH371" s="419">
        <v>3847678</v>
      </c>
      <c r="BI371" s="420">
        <v>3351167</v>
      </c>
      <c r="BJ371" s="419">
        <v>72202</v>
      </c>
      <c r="BK371" s="420">
        <v>0</v>
      </c>
      <c r="BL371" s="419"/>
      <c r="BM371" s="423"/>
      <c r="BN371" s="370">
        <f t="shared" si="408"/>
        <v>645</v>
      </c>
      <c r="BO371" s="371">
        <f t="shared" si="409"/>
        <v>661</v>
      </c>
      <c r="BP371" s="372">
        <f t="shared" si="410"/>
        <v>743</v>
      </c>
      <c r="BQ371" s="371">
        <f t="shared" si="411"/>
        <v>703</v>
      </c>
      <c r="BR371" s="372">
        <f t="shared" si="412"/>
        <v>1560</v>
      </c>
      <c r="BS371" s="371">
        <f t="shared" si="413"/>
        <v>1698</v>
      </c>
      <c r="BT371" s="372">
        <f t="shared" si="414"/>
        <v>770</v>
      </c>
      <c r="BU371" s="371">
        <f t="shared" si="415"/>
        <v>658</v>
      </c>
      <c r="BV371" s="372">
        <f t="shared" si="416"/>
        <v>12</v>
      </c>
      <c r="BW371" s="371">
        <f t="shared" si="417"/>
        <v>0</v>
      </c>
      <c r="BX371" s="372">
        <f t="shared" si="418"/>
        <v>0</v>
      </c>
      <c r="BY371" s="371">
        <f t="shared" si="419"/>
        <v>0</v>
      </c>
      <c r="BZ371" s="370">
        <f t="shared" si="420"/>
        <v>10293.556589147287</v>
      </c>
      <c r="CA371" s="371">
        <f t="shared" si="421"/>
        <v>10362.751891074131</v>
      </c>
      <c r="CB371" s="372">
        <f t="shared" si="422"/>
        <v>8524.3633916554518</v>
      </c>
      <c r="CC371" s="371">
        <f t="shared" si="423"/>
        <v>8586.392603129445</v>
      </c>
      <c r="CD371" s="372">
        <f t="shared" si="424"/>
        <v>6932.0032051282051</v>
      </c>
      <c r="CE371" s="371">
        <f t="shared" si="425"/>
        <v>6979.3621908127207</v>
      </c>
      <c r="CF371" s="372">
        <f t="shared" si="426"/>
        <v>4996.9844155844157</v>
      </c>
      <c r="CG371" s="371">
        <f t="shared" si="427"/>
        <v>5092.9589665653493</v>
      </c>
      <c r="CH371" s="372">
        <f t="shared" si="428"/>
        <v>6016.833333333333</v>
      </c>
      <c r="CI371" s="371">
        <f t="shared" si="429"/>
        <v>0</v>
      </c>
      <c r="CJ371" s="372">
        <f t="shared" si="430"/>
        <v>0</v>
      </c>
      <c r="CK371" s="371">
        <f t="shared" si="431"/>
        <v>0</v>
      </c>
      <c r="CL371" s="370">
        <f t="shared" si="432"/>
        <v>92642.009302325576</v>
      </c>
      <c r="CM371" s="371">
        <f t="shared" si="433"/>
        <v>93264.767019667182</v>
      </c>
      <c r="CN371" s="372">
        <f t="shared" si="434"/>
        <v>76719.270524899068</v>
      </c>
      <c r="CO371" s="371">
        <f t="shared" si="435"/>
        <v>77277.533428164999</v>
      </c>
      <c r="CP371" s="372">
        <f t="shared" si="436"/>
        <v>62388.028846153844</v>
      </c>
      <c r="CQ371" s="371">
        <f t="shared" si="437"/>
        <v>62814.25971731449</v>
      </c>
      <c r="CR371" s="372">
        <f t="shared" si="438"/>
        <v>44972.859740259744</v>
      </c>
      <c r="CS371" s="371">
        <f t="shared" si="439"/>
        <v>45836.630699088142</v>
      </c>
      <c r="CT371" s="372">
        <f t="shared" si="440"/>
        <v>54151.5</v>
      </c>
      <c r="CU371" s="371">
        <f t="shared" si="441"/>
        <v>0</v>
      </c>
      <c r="CV371" s="372">
        <f t="shared" si="442"/>
        <v>0</v>
      </c>
      <c r="CW371" s="371">
        <f t="shared" si="443"/>
        <v>0</v>
      </c>
      <c r="CX371" s="372">
        <f t="shared" si="444"/>
        <v>66719.791091137187</v>
      </c>
      <c r="CY371" s="371">
        <f t="shared" si="445"/>
        <v>67558.932027963441</v>
      </c>
      <c r="CZ371" s="370">
        <f t="shared" si="446"/>
        <v>65</v>
      </c>
      <c r="DA371" s="371">
        <f t="shared" si="447"/>
        <v>66</v>
      </c>
      <c r="DB371" s="372">
        <f t="shared" si="448"/>
        <v>73</v>
      </c>
      <c r="DC371" s="371">
        <f t="shared" si="449"/>
        <v>72</v>
      </c>
      <c r="DD371" s="372">
        <f t="shared" si="450"/>
        <v>163</v>
      </c>
      <c r="DE371" s="371">
        <f t="shared" si="451"/>
        <v>180</v>
      </c>
      <c r="DF371" s="372">
        <f t="shared" si="452"/>
        <v>78</v>
      </c>
      <c r="DG371" s="371">
        <f t="shared" si="453"/>
        <v>71</v>
      </c>
      <c r="DH371" s="372">
        <f t="shared" si="454"/>
        <v>1</v>
      </c>
      <c r="DI371" s="371">
        <f t="shared" si="455"/>
        <v>0</v>
      </c>
      <c r="DJ371" s="372">
        <f t="shared" si="456"/>
        <v>0</v>
      </c>
      <c r="DK371" s="371">
        <f t="shared" si="457"/>
        <v>0</v>
      </c>
      <c r="DL371" s="372">
        <f t="shared" si="458"/>
        <v>380</v>
      </c>
      <c r="DM371" s="371">
        <f t="shared" si="459"/>
        <v>389</v>
      </c>
      <c r="DN371" s="370">
        <f t="shared" si="460"/>
        <v>6021730.6046511624</v>
      </c>
      <c r="DO371" s="371">
        <f t="shared" si="461"/>
        <v>6155474.6232980341</v>
      </c>
      <c r="DP371" s="372">
        <f t="shared" si="462"/>
        <v>5600506.7483176319</v>
      </c>
      <c r="DQ371" s="371">
        <f t="shared" si="463"/>
        <v>5563982.4068278801</v>
      </c>
      <c r="DR371" s="372">
        <f t="shared" si="464"/>
        <v>10169248.701923076</v>
      </c>
      <c r="DS371" s="371">
        <f t="shared" si="465"/>
        <v>11306566.749116609</v>
      </c>
      <c r="DT371" s="372">
        <f t="shared" si="466"/>
        <v>3507883.0597402602</v>
      </c>
      <c r="DU371" s="371">
        <f t="shared" si="467"/>
        <v>3254400.779635258</v>
      </c>
      <c r="DV371" s="372">
        <f t="shared" si="468"/>
        <v>54151.5</v>
      </c>
      <c r="DW371" s="371">
        <f t="shared" si="469"/>
        <v>0</v>
      </c>
      <c r="DX371" s="372">
        <f t="shared" si="470"/>
        <v>0</v>
      </c>
      <c r="DY371" s="371">
        <f t="shared" si="471"/>
        <v>0</v>
      </c>
      <c r="DZ371" s="372">
        <f t="shared" si="472"/>
        <v>25353520.61463213</v>
      </c>
      <c r="EA371" s="371">
        <f t="shared" si="473"/>
        <v>26280424.558877777</v>
      </c>
    </row>
    <row r="372" spans="1:131">
      <c r="A372" s="482" t="s">
        <v>40</v>
      </c>
      <c r="B372" s="483" t="s">
        <v>798</v>
      </c>
      <c r="C372" s="484"/>
      <c r="D372" s="602">
        <v>226152</v>
      </c>
      <c r="E372" s="541">
        <v>3</v>
      </c>
      <c r="F372" s="419">
        <v>16</v>
      </c>
      <c r="G372" s="420">
        <v>15</v>
      </c>
      <c r="H372" s="419">
        <v>2</v>
      </c>
      <c r="I372" s="420">
        <v>1</v>
      </c>
      <c r="J372" s="419">
        <v>0</v>
      </c>
      <c r="K372" s="420">
        <v>0</v>
      </c>
      <c r="L372" s="419">
        <v>6</v>
      </c>
      <c r="M372" s="420">
        <v>7</v>
      </c>
      <c r="N372" s="419">
        <v>42</v>
      </c>
      <c r="O372" s="420">
        <v>46</v>
      </c>
      <c r="P372" s="419">
        <v>1</v>
      </c>
      <c r="Q372" s="420">
        <v>4</v>
      </c>
      <c r="R372" s="419">
        <v>0</v>
      </c>
      <c r="S372" s="420">
        <v>0</v>
      </c>
      <c r="T372" s="419">
        <v>7</v>
      </c>
      <c r="U372" s="420">
        <v>8</v>
      </c>
      <c r="V372" s="419">
        <v>71</v>
      </c>
      <c r="W372" s="420">
        <v>84</v>
      </c>
      <c r="X372" s="419">
        <v>4</v>
      </c>
      <c r="Y372" s="420">
        <v>3</v>
      </c>
      <c r="Z372" s="419">
        <v>0</v>
      </c>
      <c r="AA372" s="420">
        <v>0</v>
      </c>
      <c r="AB372" s="419">
        <v>5</v>
      </c>
      <c r="AC372" s="420">
        <v>3</v>
      </c>
      <c r="AD372" s="419">
        <v>32</v>
      </c>
      <c r="AE372" s="420">
        <v>29</v>
      </c>
      <c r="AF372" s="419">
        <v>0</v>
      </c>
      <c r="AG372" s="420">
        <v>0</v>
      </c>
      <c r="AH372" s="419">
        <v>0</v>
      </c>
      <c r="AI372" s="420">
        <v>0</v>
      </c>
      <c r="AJ372" s="419">
        <v>2</v>
      </c>
      <c r="AK372" s="420">
        <v>2</v>
      </c>
      <c r="AL372" s="419">
        <v>2</v>
      </c>
      <c r="AM372" s="420">
        <v>0</v>
      </c>
      <c r="AN372" s="419">
        <v>0</v>
      </c>
      <c r="AO372" s="420">
        <v>0</v>
      </c>
      <c r="AP372" s="419">
        <v>0</v>
      </c>
      <c r="AQ372" s="420">
        <v>0</v>
      </c>
      <c r="AR372" s="419">
        <v>0</v>
      </c>
      <c r="AS372" s="420">
        <v>0</v>
      </c>
      <c r="AT372" s="419"/>
      <c r="AU372" s="420"/>
      <c r="AV372" s="419"/>
      <c r="AW372" s="420"/>
      <c r="AX372" s="419"/>
      <c r="AY372" s="420"/>
      <c r="AZ372" s="419"/>
      <c r="BA372" s="421"/>
      <c r="BB372" s="422">
        <v>2525550</v>
      </c>
      <c r="BC372" s="420">
        <v>2615514</v>
      </c>
      <c r="BD372" s="419">
        <v>4038506</v>
      </c>
      <c r="BE372" s="420">
        <v>4858690</v>
      </c>
      <c r="BF372" s="419">
        <v>5847305</v>
      </c>
      <c r="BG372" s="420">
        <v>6570751</v>
      </c>
      <c r="BH372" s="419">
        <v>1599181</v>
      </c>
      <c r="BI372" s="420">
        <v>1524109</v>
      </c>
      <c r="BJ372" s="419">
        <v>72555</v>
      </c>
      <c r="BK372" s="420">
        <v>0</v>
      </c>
      <c r="BL372" s="419"/>
      <c r="BM372" s="423"/>
      <c r="BN372" s="370">
        <f t="shared" si="408"/>
        <v>236</v>
      </c>
      <c r="BO372" s="371">
        <f t="shared" si="409"/>
        <v>229</v>
      </c>
      <c r="BP372" s="372">
        <f t="shared" si="410"/>
        <v>472</v>
      </c>
      <c r="BQ372" s="371">
        <f t="shared" si="411"/>
        <v>550</v>
      </c>
      <c r="BR372" s="372">
        <f t="shared" si="412"/>
        <v>739</v>
      </c>
      <c r="BS372" s="371">
        <f t="shared" si="413"/>
        <v>822</v>
      </c>
      <c r="BT372" s="372">
        <f t="shared" si="414"/>
        <v>312</v>
      </c>
      <c r="BU372" s="371">
        <f t="shared" si="415"/>
        <v>285</v>
      </c>
      <c r="BV372" s="372">
        <f t="shared" si="416"/>
        <v>18</v>
      </c>
      <c r="BW372" s="371">
        <f t="shared" si="417"/>
        <v>0</v>
      </c>
      <c r="BX372" s="372">
        <f t="shared" si="418"/>
        <v>0</v>
      </c>
      <c r="BY372" s="371">
        <f t="shared" si="419"/>
        <v>0</v>
      </c>
      <c r="BZ372" s="370">
        <f t="shared" si="420"/>
        <v>10701.483050847457</v>
      </c>
      <c r="CA372" s="371">
        <f t="shared" si="421"/>
        <v>11421.458515283843</v>
      </c>
      <c r="CB372" s="372">
        <f t="shared" si="422"/>
        <v>8556.1567796610161</v>
      </c>
      <c r="CC372" s="371">
        <f t="shared" si="423"/>
        <v>8833.9818181818173</v>
      </c>
      <c r="CD372" s="372">
        <f t="shared" si="424"/>
        <v>7912.4560216508798</v>
      </c>
      <c r="CE372" s="371">
        <f t="shared" si="425"/>
        <v>7993.6143552311432</v>
      </c>
      <c r="CF372" s="372">
        <f t="shared" si="426"/>
        <v>5125.5801282051279</v>
      </c>
      <c r="CG372" s="371">
        <f t="shared" si="427"/>
        <v>5347.7508771929824</v>
      </c>
      <c r="CH372" s="372">
        <f t="shared" si="428"/>
        <v>4030.8333333333335</v>
      </c>
      <c r="CI372" s="371">
        <f t="shared" si="429"/>
        <v>0</v>
      </c>
      <c r="CJ372" s="372">
        <f t="shared" si="430"/>
        <v>0</v>
      </c>
      <c r="CK372" s="371">
        <f t="shared" si="431"/>
        <v>0</v>
      </c>
      <c r="CL372" s="370">
        <f t="shared" si="432"/>
        <v>96313.347457627111</v>
      </c>
      <c r="CM372" s="371">
        <f t="shared" si="433"/>
        <v>102793.12663755458</v>
      </c>
      <c r="CN372" s="372">
        <f t="shared" si="434"/>
        <v>77005.411016949147</v>
      </c>
      <c r="CO372" s="371">
        <f t="shared" si="435"/>
        <v>79505.83636363635</v>
      </c>
      <c r="CP372" s="372">
        <f t="shared" si="436"/>
        <v>71212.104194857922</v>
      </c>
      <c r="CQ372" s="371">
        <f t="shared" si="437"/>
        <v>71942.529197080294</v>
      </c>
      <c r="CR372" s="372">
        <f t="shared" si="438"/>
        <v>46130.221153846149</v>
      </c>
      <c r="CS372" s="371">
        <f t="shared" si="439"/>
        <v>48129.757894736846</v>
      </c>
      <c r="CT372" s="372">
        <f t="shared" si="440"/>
        <v>36277.5</v>
      </c>
      <c r="CU372" s="371">
        <f t="shared" si="441"/>
        <v>0</v>
      </c>
      <c r="CV372" s="372">
        <f t="shared" si="442"/>
        <v>0</v>
      </c>
      <c r="CW372" s="371">
        <f t="shared" si="443"/>
        <v>0</v>
      </c>
      <c r="CX372" s="372">
        <f t="shared" si="444"/>
        <v>71051.272340262687</v>
      </c>
      <c r="CY372" s="371">
        <f t="shared" si="445"/>
        <v>73972.42843677591</v>
      </c>
      <c r="CZ372" s="370">
        <f t="shared" si="446"/>
        <v>24</v>
      </c>
      <c r="DA372" s="371">
        <f t="shared" si="447"/>
        <v>23</v>
      </c>
      <c r="DB372" s="372">
        <f t="shared" si="448"/>
        <v>50</v>
      </c>
      <c r="DC372" s="371">
        <f t="shared" si="449"/>
        <v>58</v>
      </c>
      <c r="DD372" s="372">
        <f t="shared" si="450"/>
        <v>80</v>
      </c>
      <c r="DE372" s="371">
        <f t="shared" si="451"/>
        <v>90</v>
      </c>
      <c r="DF372" s="372">
        <f t="shared" si="452"/>
        <v>34</v>
      </c>
      <c r="DG372" s="371">
        <f t="shared" si="453"/>
        <v>31</v>
      </c>
      <c r="DH372" s="372">
        <f t="shared" si="454"/>
        <v>2</v>
      </c>
      <c r="DI372" s="371">
        <f t="shared" si="455"/>
        <v>0</v>
      </c>
      <c r="DJ372" s="372">
        <f t="shared" si="456"/>
        <v>0</v>
      </c>
      <c r="DK372" s="371">
        <f t="shared" si="457"/>
        <v>0</v>
      </c>
      <c r="DL372" s="372">
        <f t="shared" si="458"/>
        <v>190</v>
      </c>
      <c r="DM372" s="371">
        <f t="shared" si="459"/>
        <v>202</v>
      </c>
      <c r="DN372" s="370">
        <f t="shared" si="460"/>
        <v>2311520.3389830505</v>
      </c>
      <c r="DO372" s="371">
        <f t="shared" si="461"/>
        <v>2364241.9126637555</v>
      </c>
      <c r="DP372" s="372">
        <f t="shared" si="462"/>
        <v>3850270.5508474573</v>
      </c>
      <c r="DQ372" s="371">
        <f t="shared" si="463"/>
        <v>4611338.5090909079</v>
      </c>
      <c r="DR372" s="372">
        <f t="shared" si="464"/>
        <v>5696968.335588634</v>
      </c>
      <c r="DS372" s="371">
        <f t="shared" si="465"/>
        <v>6474827.627737226</v>
      </c>
      <c r="DT372" s="372">
        <f t="shared" si="466"/>
        <v>1568427.519230769</v>
      </c>
      <c r="DU372" s="371">
        <f t="shared" si="467"/>
        <v>1492022.4947368421</v>
      </c>
      <c r="DV372" s="372">
        <f t="shared" si="468"/>
        <v>72555</v>
      </c>
      <c r="DW372" s="371">
        <f t="shared" si="469"/>
        <v>0</v>
      </c>
      <c r="DX372" s="372">
        <f t="shared" si="470"/>
        <v>0</v>
      </c>
      <c r="DY372" s="371">
        <f t="shared" si="471"/>
        <v>0</v>
      </c>
      <c r="DZ372" s="372">
        <f t="shared" si="472"/>
        <v>13499741.744649911</v>
      </c>
      <c r="EA372" s="371">
        <f t="shared" si="473"/>
        <v>14942430.544228734</v>
      </c>
    </row>
    <row r="373" spans="1:131">
      <c r="A373" s="482" t="s">
        <v>40</v>
      </c>
      <c r="B373" s="487" t="s">
        <v>799</v>
      </c>
      <c r="C373" s="484"/>
      <c r="D373" s="602">
        <v>224554</v>
      </c>
      <c r="E373" s="541">
        <v>3</v>
      </c>
      <c r="F373" s="419">
        <v>62</v>
      </c>
      <c r="G373" s="420">
        <v>68</v>
      </c>
      <c r="H373" s="419">
        <v>0</v>
      </c>
      <c r="I373" s="420">
        <v>0</v>
      </c>
      <c r="J373" s="419">
        <v>0</v>
      </c>
      <c r="K373" s="420">
        <v>0</v>
      </c>
      <c r="L373" s="419">
        <v>0</v>
      </c>
      <c r="M373" s="420">
        <v>0</v>
      </c>
      <c r="N373" s="419">
        <v>75</v>
      </c>
      <c r="O373" s="420">
        <v>70</v>
      </c>
      <c r="P373" s="419">
        <v>0</v>
      </c>
      <c r="Q373" s="420">
        <v>0</v>
      </c>
      <c r="R373" s="419">
        <v>0</v>
      </c>
      <c r="S373" s="420">
        <v>0</v>
      </c>
      <c r="T373" s="419">
        <v>1</v>
      </c>
      <c r="U373" s="420">
        <v>1</v>
      </c>
      <c r="V373" s="419">
        <v>143</v>
      </c>
      <c r="W373" s="420">
        <v>132</v>
      </c>
      <c r="X373" s="419">
        <v>0</v>
      </c>
      <c r="Y373" s="420">
        <v>0</v>
      </c>
      <c r="Z373" s="419">
        <v>0</v>
      </c>
      <c r="AA373" s="420">
        <v>1</v>
      </c>
      <c r="AB373" s="419">
        <v>0</v>
      </c>
      <c r="AC373" s="420">
        <v>2</v>
      </c>
      <c r="AD373" s="419">
        <v>54</v>
      </c>
      <c r="AE373" s="420">
        <v>2</v>
      </c>
      <c r="AF373" s="419">
        <v>0</v>
      </c>
      <c r="AG373" s="420">
        <v>0</v>
      </c>
      <c r="AH373" s="419">
        <v>1</v>
      </c>
      <c r="AI373" s="420">
        <v>0</v>
      </c>
      <c r="AJ373" s="419">
        <v>1</v>
      </c>
      <c r="AK373" s="420">
        <v>0</v>
      </c>
      <c r="AL373" s="419">
        <v>6</v>
      </c>
      <c r="AM373" s="420">
        <v>0</v>
      </c>
      <c r="AN373" s="419">
        <v>0</v>
      </c>
      <c r="AO373" s="420">
        <v>0</v>
      </c>
      <c r="AP373" s="419">
        <v>0</v>
      </c>
      <c r="AQ373" s="420">
        <v>0</v>
      </c>
      <c r="AR373" s="419">
        <v>0</v>
      </c>
      <c r="AS373" s="420">
        <v>0</v>
      </c>
      <c r="AT373" s="419"/>
      <c r="AU373" s="420"/>
      <c r="AV373" s="419"/>
      <c r="AW373" s="420"/>
      <c r="AX373" s="419"/>
      <c r="AY373" s="420"/>
      <c r="AZ373" s="419"/>
      <c r="BA373" s="421"/>
      <c r="BB373" s="422">
        <v>4710886</v>
      </c>
      <c r="BC373" s="420">
        <v>6447649</v>
      </c>
      <c r="BD373" s="419">
        <v>4877290</v>
      </c>
      <c r="BE373" s="420">
        <v>4904388</v>
      </c>
      <c r="BF373" s="419">
        <v>8138959</v>
      </c>
      <c r="BG373" s="420">
        <v>8767981</v>
      </c>
      <c r="BH373" s="419">
        <v>1307315</v>
      </c>
      <c r="BI373" s="420">
        <v>148722</v>
      </c>
      <c r="BJ373" s="419">
        <v>390885</v>
      </c>
      <c r="BK373" s="420">
        <v>0</v>
      </c>
      <c r="BL373" s="419"/>
      <c r="BM373" s="423"/>
      <c r="BN373" s="370">
        <f t="shared" si="408"/>
        <v>558</v>
      </c>
      <c r="BO373" s="371">
        <f t="shared" si="409"/>
        <v>612</v>
      </c>
      <c r="BP373" s="372">
        <f t="shared" si="410"/>
        <v>687</v>
      </c>
      <c r="BQ373" s="371">
        <f t="shared" si="411"/>
        <v>642</v>
      </c>
      <c r="BR373" s="372">
        <f t="shared" si="412"/>
        <v>1287</v>
      </c>
      <c r="BS373" s="371">
        <f t="shared" si="413"/>
        <v>1223</v>
      </c>
      <c r="BT373" s="372">
        <f t="shared" si="414"/>
        <v>509</v>
      </c>
      <c r="BU373" s="371">
        <f t="shared" si="415"/>
        <v>18</v>
      </c>
      <c r="BV373" s="372">
        <f t="shared" si="416"/>
        <v>54</v>
      </c>
      <c r="BW373" s="371">
        <f t="shared" si="417"/>
        <v>0</v>
      </c>
      <c r="BX373" s="372">
        <f t="shared" si="418"/>
        <v>0</v>
      </c>
      <c r="BY373" s="371">
        <f t="shared" si="419"/>
        <v>0</v>
      </c>
      <c r="BZ373" s="370">
        <f t="shared" si="420"/>
        <v>8442.4480286738344</v>
      </c>
      <c r="CA373" s="371">
        <f t="shared" si="421"/>
        <v>10535.374183006536</v>
      </c>
      <c r="CB373" s="372">
        <f t="shared" si="422"/>
        <v>7099.4032023289665</v>
      </c>
      <c r="CC373" s="371">
        <f t="shared" si="423"/>
        <v>7639.2336448598135</v>
      </c>
      <c r="CD373" s="372">
        <f t="shared" si="424"/>
        <v>6323.977466977467</v>
      </c>
      <c r="CE373" s="371">
        <f t="shared" si="425"/>
        <v>7169.2403924775144</v>
      </c>
      <c r="CF373" s="372">
        <f t="shared" si="426"/>
        <v>2568.3988212180748</v>
      </c>
      <c r="CG373" s="371">
        <f t="shared" si="427"/>
        <v>8262.3333333333339</v>
      </c>
      <c r="CH373" s="372">
        <f t="shared" si="428"/>
        <v>7238.6111111111113</v>
      </c>
      <c r="CI373" s="371">
        <f t="shared" si="429"/>
        <v>0</v>
      </c>
      <c r="CJ373" s="372">
        <f t="shared" si="430"/>
        <v>0</v>
      </c>
      <c r="CK373" s="371">
        <f t="shared" si="431"/>
        <v>0</v>
      </c>
      <c r="CL373" s="370">
        <f t="shared" si="432"/>
        <v>75982.032258064515</v>
      </c>
      <c r="CM373" s="371">
        <f t="shared" si="433"/>
        <v>94818.367647058825</v>
      </c>
      <c r="CN373" s="372">
        <f t="shared" si="434"/>
        <v>63894.628820960701</v>
      </c>
      <c r="CO373" s="371">
        <f t="shared" si="435"/>
        <v>68753.102803738322</v>
      </c>
      <c r="CP373" s="372">
        <f t="shared" si="436"/>
        <v>56915.797202797199</v>
      </c>
      <c r="CQ373" s="371">
        <f t="shared" si="437"/>
        <v>64523.163532297629</v>
      </c>
      <c r="CR373" s="372">
        <f t="shared" si="438"/>
        <v>23115.589390962672</v>
      </c>
      <c r="CS373" s="371">
        <f t="shared" si="439"/>
        <v>74361</v>
      </c>
      <c r="CT373" s="372">
        <f t="shared" si="440"/>
        <v>65147.5</v>
      </c>
      <c r="CU373" s="371">
        <f t="shared" si="441"/>
        <v>0</v>
      </c>
      <c r="CV373" s="372">
        <f t="shared" si="442"/>
        <v>0</v>
      </c>
      <c r="CW373" s="371">
        <f t="shared" si="443"/>
        <v>0</v>
      </c>
      <c r="CX373" s="372">
        <f t="shared" si="444"/>
        <v>56534.095615996855</v>
      </c>
      <c r="CY373" s="371">
        <f t="shared" si="445"/>
        <v>73146.624550455075</v>
      </c>
      <c r="CZ373" s="370">
        <f t="shared" si="446"/>
        <v>62</v>
      </c>
      <c r="DA373" s="371">
        <f t="shared" si="447"/>
        <v>68</v>
      </c>
      <c r="DB373" s="372">
        <f t="shared" si="448"/>
        <v>76</v>
      </c>
      <c r="DC373" s="371">
        <f t="shared" si="449"/>
        <v>71</v>
      </c>
      <c r="DD373" s="372">
        <f t="shared" si="450"/>
        <v>143</v>
      </c>
      <c r="DE373" s="371">
        <f t="shared" si="451"/>
        <v>135</v>
      </c>
      <c r="DF373" s="372">
        <f t="shared" si="452"/>
        <v>56</v>
      </c>
      <c r="DG373" s="371">
        <f t="shared" si="453"/>
        <v>2</v>
      </c>
      <c r="DH373" s="372">
        <f t="shared" si="454"/>
        <v>6</v>
      </c>
      <c r="DI373" s="371">
        <f t="shared" si="455"/>
        <v>0</v>
      </c>
      <c r="DJ373" s="372">
        <f t="shared" si="456"/>
        <v>0</v>
      </c>
      <c r="DK373" s="371">
        <f t="shared" si="457"/>
        <v>0</v>
      </c>
      <c r="DL373" s="372">
        <f t="shared" si="458"/>
        <v>343</v>
      </c>
      <c r="DM373" s="371">
        <f t="shared" si="459"/>
        <v>276</v>
      </c>
      <c r="DN373" s="370">
        <f t="shared" si="460"/>
        <v>4710886</v>
      </c>
      <c r="DO373" s="371">
        <f t="shared" si="461"/>
        <v>6447649</v>
      </c>
      <c r="DP373" s="372">
        <f t="shared" si="462"/>
        <v>4855991.7903930135</v>
      </c>
      <c r="DQ373" s="371">
        <f t="shared" si="463"/>
        <v>4881470.2990654204</v>
      </c>
      <c r="DR373" s="372">
        <f t="shared" si="464"/>
        <v>8138958.9999999991</v>
      </c>
      <c r="DS373" s="371">
        <f t="shared" si="465"/>
        <v>8710627.0768601801</v>
      </c>
      <c r="DT373" s="372">
        <f t="shared" si="466"/>
        <v>1294473.0058939096</v>
      </c>
      <c r="DU373" s="371">
        <f t="shared" si="467"/>
        <v>148722</v>
      </c>
      <c r="DV373" s="372">
        <f t="shared" si="468"/>
        <v>390885</v>
      </c>
      <c r="DW373" s="371">
        <f t="shared" si="469"/>
        <v>0</v>
      </c>
      <c r="DX373" s="372">
        <f t="shared" si="470"/>
        <v>0</v>
      </c>
      <c r="DY373" s="371">
        <f t="shared" si="471"/>
        <v>0</v>
      </c>
      <c r="DZ373" s="372">
        <f t="shared" si="472"/>
        <v>19391194.796286922</v>
      </c>
      <c r="EA373" s="371">
        <f t="shared" si="473"/>
        <v>20188468.375925601</v>
      </c>
    </row>
    <row r="374" spans="1:131">
      <c r="A374" s="482" t="s">
        <v>40</v>
      </c>
      <c r="B374" s="487" t="s">
        <v>800</v>
      </c>
      <c r="C374" s="484"/>
      <c r="D374" s="602">
        <v>224147</v>
      </c>
      <c r="E374" s="541">
        <v>3</v>
      </c>
      <c r="F374" s="419">
        <v>70</v>
      </c>
      <c r="G374" s="420">
        <v>71</v>
      </c>
      <c r="H374" s="419">
        <v>0</v>
      </c>
      <c r="I374" s="420">
        <v>0</v>
      </c>
      <c r="J374" s="419">
        <v>0</v>
      </c>
      <c r="K374" s="420">
        <v>0</v>
      </c>
      <c r="L374" s="419">
        <v>7</v>
      </c>
      <c r="M374" s="420">
        <v>10</v>
      </c>
      <c r="N374" s="419">
        <v>93</v>
      </c>
      <c r="O374" s="420">
        <v>90</v>
      </c>
      <c r="P374" s="419">
        <v>0</v>
      </c>
      <c r="Q374" s="420">
        <v>0</v>
      </c>
      <c r="R374" s="419">
        <v>0</v>
      </c>
      <c r="S374" s="420">
        <v>0</v>
      </c>
      <c r="T374" s="419">
        <v>8</v>
      </c>
      <c r="U374" s="420">
        <v>8</v>
      </c>
      <c r="V374" s="419">
        <v>186</v>
      </c>
      <c r="W374" s="420">
        <v>190</v>
      </c>
      <c r="X374" s="419">
        <v>0</v>
      </c>
      <c r="Y374" s="420">
        <v>0</v>
      </c>
      <c r="Z374" s="419">
        <v>0</v>
      </c>
      <c r="AA374" s="420">
        <v>0</v>
      </c>
      <c r="AB374" s="419">
        <v>2</v>
      </c>
      <c r="AC374" s="420">
        <v>6</v>
      </c>
      <c r="AD374" s="419">
        <v>15</v>
      </c>
      <c r="AE374" s="420">
        <v>17</v>
      </c>
      <c r="AF374" s="419">
        <v>0</v>
      </c>
      <c r="AG374" s="420">
        <v>0</v>
      </c>
      <c r="AH374" s="419">
        <v>0</v>
      </c>
      <c r="AI374" s="420">
        <v>0</v>
      </c>
      <c r="AJ374" s="419">
        <v>0</v>
      </c>
      <c r="AK374" s="420">
        <v>0</v>
      </c>
      <c r="AL374" s="419">
        <v>0</v>
      </c>
      <c r="AM374" s="420">
        <v>1</v>
      </c>
      <c r="AN374" s="419">
        <v>0</v>
      </c>
      <c r="AO374" s="420">
        <v>0</v>
      </c>
      <c r="AP374" s="419">
        <v>0</v>
      </c>
      <c r="AQ374" s="420">
        <v>0</v>
      </c>
      <c r="AR374" s="419">
        <v>0</v>
      </c>
      <c r="AS374" s="420">
        <v>0</v>
      </c>
      <c r="AT374" s="419"/>
      <c r="AU374" s="420"/>
      <c r="AV374" s="419"/>
      <c r="AW374" s="420"/>
      <c r="AX374" s="419"/>
      <c r="AY374" s="420"/>
      <c r="AZ374" s="419"/>
      <c r="BA374" s="421"/>
      <c r="BB374" s="422">
        <v>7573491</v>
      </c>
      <c r="BC374" s="420">
        <v>8233429</v>
      </c>
      <c r="BD374" s="419">
        <v>7480824</v>
      </c>
      <c r="BE374" s="420">
        <v>7430293</v>
      </c>
      <c r="BF374" s="419">
        <v>10624876</v>
      </c>
      <c r="BG374" s="420">
        <v>11840223</v>
      </c>
      <c r="BH374" s="419">
        <v>639453</v>
      </c>
      <c r="BI374" s="420">
        <v>746711</v>
      </c>
      <c r="BJ374" s="419">
        <v>0</v>
      </c>
      <c r="BK374" s="420">
        <v>65000</v>
      </c>
      <c r="BL374" s="419"/>
      <c r="BM374" s="423"/>
      <c r="BN374" s="370">
        <f t="shared" si="408"/>
        <v>714</v>
      </c>
      <c r="BO374" s="371">
        <f t="shared" si="409"/>
        <v>759</v>
      </c>
      <c r="BP374" s="372">
        <f t="shared" si="410"/>
        <v>933</v>
      </c>
      <c r="BQ374" s="371">
        <f t="shared" si="411"/>
        <v>906</v>
      </c>
      <c r="BR374" s="372">
        <f t="shared" si="412"/>
        <v>1698</v>
      </c>
      <c r="BS374" s="371">
        <f t="shared" si="413"/>
        <v>1782</v>
      </c>
      <c r="BT374" s="372">
        <f t="shared" si="414"/>
        <v>135</v>
      </c>
      <c r="BU374" s="371">
        <f t="shared" si="415"/>
        <v>153</v>
      </c>
      <c r="BV374" s="372">
        <f t="shared" si="416"/>
        <v>0</v>
      </c>
      <c r="BW374" s="371">
        <f t="shared" si="417"/>
        <v>9</v>
      </c>
      <c r="BX374" s="372">
        <f t="shared" si="418"/>
        <v>0</v>
      </c>
      <c r="BY374" s="371">
        <f t="shared" si="419"/>
        <v>0</v>
      </c>
      <c r="BZ374" s="370">
        <f t="shared" si="420"/>
        <v>10607.13025210084</v>
      </c>
      <c r="CA374" s="371">
        <f t="shared" si="421"/>
        <v>10847.7325428195</v>
      </c>
      <c r="CB374" s="372">
        <f t="shared" si="422"/>
        <v>8018.0321543408363</v>
      </c>
      <c r="CC374" s="371">
        <f t="shared" si="423"/>
        <v>8201.206401766005</v>
      </c>
      <c r="CD374" s="372">
        <f t="shared" si="424"/>
        <v>6257.2885747938753</v>
      </c>
      <c r="CE374" s="371">
        <f t="shared" si="425"/>
        <v>6644.3451178451178</v>
      </c>
      <c r="CF374" s="372">
        <f t="shared" si="426"/>
        <v>4736.6888888888889</v>
      </c>
      <c r="CG374" s="371">
        <f t="shared" si="427"/>
        <v>4880.4640522875816</v>
      </c>
      <c r="CH374" s="372">
        <f t="shared" si="428"/>
        <v>0</v>
      </c>
      <c r="CI374" s="371">
        <f t="shared" si="429"/>
        <v>7222.2222222222226</v>
      </c>
      <c r="CJ374" s="372">
        <f t="shared" si="430"/>
        <v>0</v>
      </c>
      <c r="CK374" s="371">
        <f t="shared" si="431"/>
        <v>0</v>
      </c>
      <c r="CL374" s="370">
        <f t="shared" si="432"/>
        <v>95464.172268907569</v>
      </c>
      <c r="CM374" s="371">
        <f t="shared" si="433"/>
        <v>97629.592885375503</v>
      </c>
      <c r="CN374" s="372">
        <f t="shared" si="434"/>
        <v>72162.289389067533</v>
      </c>
      <c r="CO374" s="371">
        <f t="shared" si="435"/>
        <v>73810.857615894041</v>
      </c>
      <c r="CP374" s="372">
        <f t="shared" si="436"/>
        <v>56315.597173144881</v>
      </c>
      <c r="CQ374" s="371">
        <f t="shared" si="437"/>
        <v>59799.106060606064</v>
      </c>
      <c r="CR374" s="372">
        <f t="shared" si="438"/>
        <v>42630.2</v>
      </c>
      <c r="CS374" s="371">
        <f t="shared" si="439"/>
        <v>43924.176470588238</v>
      </c>
      <c r="CT374" s="372">
        <f t="shared" si="440"/>
        <v>0</v>
      </c>
      <c r="CU374" s="371">
        <f t="shared" si="441"/>
        <v>65000</v>
      </c>
      <c r="CV374" s="372">
        <f t="shared" si="442"/>
        <v>0</v>
      </c>
      <c r="CW374" s="371">
        <f t="shared" si="443"/>
        <v>0</v>
      </c>
      <c r="CX374" s="372">
        <f t="shared" si="444"/>
        <v>67889.547930585148</v>
      </c>
      <c r="CY374" s="371">
        <f t="shared" si="445"/>
        <v>70416.785898096234</v>
      </c>
      <c r="CZ374" s="370">
        <f t="shared" si="446"/>
        <v>77</v>
      </c>
      <c r="DA374" s="371">
        <f t="shared" si="447"/>
        <v>81</v>
      </c>
      <c r="DB374" s="372">
        <f t="shared" si="448"/>
        <v>101</v>
      </c>
      <c r="DC374" s="371">
        <f t="shared" si="449"/>
        <v>98</v>
      </c>
      <c r="DD374" s="372">
        <f t="shared" si="450"/>
        <v>188</v>
      </c>
      <c r="DE374" s="371">
        <f t="shared" si="451"/>
        <v>196</v>
      </c>
      <c r="DF374" s="372">
        <f t="shared" si="452"/>
        <v>15</v>
      </c>
      <c r="DG374" s="371">
        <f t="shared" si="453"/>
        <v>17</v>
      </c>
      <c r="DH374" s="372">
        <f t="shared" si="454"/>
        <v>0</v>
      </c>
      <c r="DI374" s="371">
        <f t="shared" si="455"/>
        <v>1</v>
      </c>
      <c r="DJ374" s="372">
        <f t="shared" si="456"/>
        <v>0</v>
      </c>
      <c r="DK374" s="371">
        <f t="shared" si="457"/>
        <v>0</v>
      </c>
      <c r="DL374" s="372">
        <f t="shared" si="458"/>
        <v>381</v>
      </c>
      <c r="DM374" s="371">
        <f t="shared" si="459"/>
        <v>393</v>
      </c>
      <c r="DN374" s="370">
        <f t="shared" si="460"/>
        <v>7350741.2647058824</v>
      </c>
      <c r="DO374" s="371">
        <f t="shared" si="461"/>
        <v>7907997.023715416</v>
      </c>
      <c r="DP374" s="372">
        <f t="shared" si="462"/>
        <v>7288391.2282958208</v>
      </c>
      <c r="DQ374" s="371">
        <f t="shared" si="463"/>
        <v>7233464.0463576159</v>
      </c>
      <c r="DR374" s="372">
        <f t="shared" si="464"/>
        <v>10587332.268551238</v>
      </c>
      <c r="DS374" s="371">
        <f t="shared" si="465"/>
        <v>11720624.787878789</v>
      </c>
      <c r="DT374" s="372">
        <f t="shared" si="466"/>
        <v>639453</v>
      </c>
      <c r="DU374" s="371">
        <f t="shared" si="467"/>
        <v>746711</v>
      </c>
      <c r="DV374" s="372">
        <f t="shared" si="468"/>
        <v>0</v>
      </c>
      <c r="DW374" s="371">
        <f t="shared" si="469"/>
        <v>65000</v>
      </c>
      <c r="DX374" s="372">
        <f t="shared" si="470"/>
        <v>0</v>
      </c>
      <c r="DY374" s="371">
        <f t="shared" si="471"/>
        <v>0</v>
      </c>
      <c r="DZ374" s="372">
        <f t="shared" si="472"/>
        <v>25865917.761552941</v>
      </c>
      <c r="EA374" s="371">
        <f t="shared" si="473"/>
        <v>27673796.85795182</v>
      </c>
    </row>
    <row r="375" spans="1:131">
      <c r="A375" s="482" t="s">
        <v>40</v>
      </c>
      <c r="B375" s="487" t="s">
        <v>801</v>
      </c>
      <c r="C375" s="484"/>
      <c r="D375" s="602">
        <v>228705</v>
      </c>
      <c r="E375" s="541">
        <v>3</v>
      </c>
      <c r="F375" s="419">
        <v>79</v>
      </c>
      <c r="G375" s="420">
        <v>76</v>
      </c>
      <c r="H375" s="419">
        <v>0</v>
      </c>
      <c r="I375" s="420">
        <v>0</v>
      </c>
      <c r="J375" s="419">
        <v>0</v>
      </c>
      <c r="K375" s="420">
        <v>0</v>
      </c>
      <c r="L375" s="419">
        <v>25</v>
      </c>
      <c r="M375" s="420">
        <v>22</v>
      </c>
      <c r="N375" s="419">
        <v>140</v>
      </c>
      <c r="O375" s="420">
        <v>72</v>
      </c>
      <c r="P375" s="419">
        <v>0</v>
      </c>
      <c r="Q375" s="420">
        <v>0</v>
      </c>
      <c r="R375" s="419">
        <v>0</v>
      </c>
      <c r="S375" s="420">
        <v>0</v>
      </c>
      <c r="T375" s="419">
        <v>8</v>
      </c>
      <c r="U375" s="420">
        <v>8</v>
      </c>
      <c r="V375" s="419">
        <v>194</v>
      </c>
      <c r="W375" s="420">
        <v>110</v>
      </c>
      <c r="X375" s="419">
        <v>0</v>
      </c>
      <c r="Y375" s="420">
        <v>0</v>
      </c>
      <c r="Z375" s="419">
        <v>0</v>
      </c>
      <c r="AA375" s="420">
        <v>0</v>
      </c>
      <c r="AB375" s="419">
        <v>5</v>
      </c>
      <c r="AC375" s="420">
        <v>4</v>
      </c>
      <c r="AD375" s="419">
        <v>16</v>
      </c>
      <c r="AE375" s="420">
        <v>1</v>
      </c>
      <c r="AF375" s="419">
        <v>0</v>
      </c>
      <c r="AG375" s="420">
        <v>0</v>
      </c>
      <c r="AH375" s="419">
        <v>0</v>
      </c>
      <c r="AI375" s="420">
        <v>0</v>
      </c>
      <c r="AJ375" s="419">
        <v>0</v>
      </c>
      <c r="AK375" s="420">
        <v>0</v>
      </c>
      <c r="AL375" s="419">
        <v>88</v>
      </c>
      <c r="AM375" s="420">
        <v>55</v>
      </c>
      <c r="AN375" s="419">
        <v>0</v>
      </c>
      <c r="AO375" s="420">
        <v>0</v>
      </c>
      <c r="AP375" s="419">
        <v>0</v>
      </c>
      <c r="AQ375" s="420">
        <v>0</v>
      </c>
      <c r="AR375" s="419">
        <v>0</v>
      </c>
      <c r="AS375" s="420">
        <v>13</v>
      </c>
      <c r="AT375" s="419"/>
      <c r="AU375" s="420"/>
      <c r="AV375" s="419"/>
      <c r="AW375" s="420"/>
      <c r="AX375" s="419"/>
      <c r="AY375" s="420"/>
      <c r="AZ375" s="419"/>
      <c r="BA375" s="421"/>
      <c r="BB375" s="422">
        <v>9184114</v>
      </c>
      <c r="BC375" s="420">
        <v>8826949</v>
      </c>
      <c r="BD375" s="419">
        <v>10364843</v>
      </c>
      <c r="BE375" s="420">
        <v>6137521</v>
      </c>
      <c r="BF375" s="419">
        <v>12421970</v>
      </c>
      <c r="BG375" s="420">
        <v>7566822</v>
      </c>
      <c r="BH375" s="419">
        <v>282000</v>
      </c>
      <c r="BI375" s="420">
        <v>28800</v>
      </c>
      <c r="BJ375" s="419">
        <v>3245750</v>
      </c>
      <c r="BK375" s="420">
        <v>3293949</v>
      </c>
      <c r="BL375" s="419"/>
      <c r="BM375" s="423"/>
      <c r="BN375" s="370">
        <f t="shared" si="408"/>
        <v>1011</v>
      </c>
      <c r="BO375" s="371">
        <f t="shared" si="409"/>
        <v>948</v>
      </c>
      <c r="BP375" s="372">
        <f t="shared" si="410"/>
        <v>1356</v>
      </c>
      <c r="BQ375" s="371">
        <f t="shared" si="411"/>
        <v>744</v>
      </c>
      <c r="BR375" s="372">
        <f t="shared" si="412"/>
        <v>1806</v>
      </c>
      <c r="BS375" s="371">
        <f t="shared" si="413"/>
        <v>1038</v>
      </c>
      <c r="BT375" s="372">
        <f t="shared" si="414"/>
        <v>144</v>
      </c>
      <c r="BU375" s="371">
        <f t="shared" si="415"/>
        <v>9</v>
      </c>
      <c r="BV375" s="372">
        <f t="shared" si="416"/>
        <v>792</v>
      </c>
      <c r="BW375" s="371">
        <f t="shared" si="417"/>
        <v>651</v>
      </c>
      <c r="BX375" s="372">
        <f t="shared" si="418"/>
        <v>0</v>
      </c>
      <c r="BY375" s="371">
        <f t="shared" si="419"/>
        <v>0</v>
      </c>
      <c r="BZ375" s="370">
        <f t="shared" si="420"/>
        <v>9084.1879327398619</v>
      </c>
      <c r="CA375" s="371">
        <f t="shared" si="421"/>
        <v>9311.1276371308013</v>
      </c>
      <c r="CB375" s="372">
        <f t="shared" si="422"/>
        <v>7643.6895280235985</v>
      </c>
      <c r="CC375" s="371">
        <f t="shared" si="423"/>
        <v>8249.3561827956983</v>
      </c>
      <c r="CD375" s="372">
        <f t="shared" si="424"/>
        <v>6878.1672203765229</v>
      </c>
      <c r="CE375" s="371">
        <f t="shared" si="425"/>
        <v>7289.8092485549132</v>
      </c>
      <c r="CF375" s="372">
        <f t="shared" si="426"/>
        <v>1958.3333333333333</v>
      </c>
      <c r="CG375" s="371">
        <f t="shared" si="427"/>
        <v>3200</v>
      </c>
      <c r="CH375" s="372">
        <f t="shared" si="428"/>
        <v>4098.1691919191917</v>
      </c>
      <c r="CI375" s="371">
        <f t="shared" si="429"/>
        <v>5059.8294930875572</v>
      </c>
      <c r="CJ375" s="372">
        <f t="shared" si="430"/>
        <v>0</v>
      </c>
      <c r="CK375" s="371">
        <f t="shared" si="431"/>
        <v>0</v>
      </c>
      <c r="CL375" s="370">
        <f t="shared" si="432"/>
        <v>81757.691394658759</v>
      </c>
      <c r="CM375" s="371">
        <f t="shared" si="433"/>
        <v>83800.148734177215</v>
      </c>
      <c r="CN375" s="372">
        <f t="shared" si="434"/>
        <v>68793.20575221238</v>
      </c>
      <c r="CO375" s="371">
        <f t="shared" si="435"/>
        <v>74244.205645161288</v>
      </c>
      <c r="CP375" s="372">
        <f t="shared" si="436"/>
        <v>61903.504983388702</v>
      </c>
      <c r="CQ375" s="371">
        <f t="shared" si="437"/>
        <v>65608.283236994219</v>
      </c>
      <c r="CR375" s="372">
        <f t="shared" si="438"/>
        <v>17625</v>
      </c>
      <c r="CS375" s="371">
        <f t="shared" si="439"/>
        <v>28800</v>
      </c>
      <c r="CT375" s="372">
        <f t="shared" si="440"/>
        <v>36883.522727272728</v>
      </c>
      <c r="CU375" s="371">
        <f t="shared" si="441"/>
        <v>45538.465437788014</v>
      </c>
      <c r="CV375" s="372">
        <f t="shared" si="442"/>
        <v>0</v>
      </c>
      <c r="CW375" s="371">
        <f t="shared" si="443"/>
        <v>0</v>
      </c>
      <c r="CX375" s="372">
        <f t="shared" si="444"/>
        <v>62217.552879398725</v>
      </c>
      <c r="CY375" s="371">
        <f t="shared" si="445"/>
        <v>68578.14672118891</v>
      </c>
      <c r="CZ375" s="370">
        <f t="shared" si="446"/>
        <v>104</v>
      </c>
      <c r="DA375" s="371">
        <f t="shared" si="447"/>
        <v>98</v>
      </c>
      <c r="DB375" s="372">
        <f t="shared" si="448"/>
        <v>148</v>
      </c>
      <c r="DC375" s="371">
        <f t="shared" si="449"/>
        <v>80</v>
      </c>
      <c r="DD375" s="372">
        <f t="shared" si="450"/>
        <v>199</v>
      </c>
      <c r="DE375" s="371">
        <f t="shared" si="451"/>
        <v>114</v>
      </c>
      <c r="DF375" s="372">
        <f t="shared" si="452"/>
        <v>16</v>
      </c>
      <c r="DG375" s="371">
        <f t="shared" si="453"/>
        <v>1</v>
      </c>
      <c r="DH375" s="372">
        <f t="shared" si="454"/>
        <v>88</v>
      </c>
      <c r="DI375" s="371">
        <f t="shared" si="455"/>
        <v>68</v>
      </c>
      <c r="DJ375" s="372">
        <f t="shared" si="456"/>
        <v>0</v>
      </c>
      <c r="DK375" s="371">
        <f t="shared" si="457"/>
        <v>0</v>
      </c>
      <c r="DL375" s="372">
        <f t="shared" si="458"/>
        <v>555</v>
      </c>
      <c r="DM375" s="371">
        <f t="shared" si="459"/>
        <v>361</v>
      </c>
      <c r="DN375" s="370">
        <f t="shared" si="460"/>
        <v>8502799.905044511</v>
      </c>
      <c r="DO375" s="371">
        <f t="shared" si="461"/>
        <v>8212414.5759493671</v>
      </c>
      <c r="DP375" s="372">
        <f t="shared" si="462"/>
        <v>10181394.451327432</v>
      </c>
      <c r="DQ375" s="371">
        <f t="shared" si="463"/>
        <v>5939536.4516129028</v>
      </c>
      <c r="DR375" s="372">
        <f t="shared" si="464"/>
        <v>12318797.491694352</v>
      </c>
      <c r="DS375" s="371">
        <f t="shared" si="465"/>
        <v>7479344.2890173411</v>
      </c>
      <c r="DT375" s="372">
        <f t="shared" si="466"/>
        <v>282000</v>
      </c>
      <c r="DU375" s="371">
        <f t="shared" si="467"/>
        <v>28800</v>
      </c>
      <c r="DV375" s="372">
        <f t="shared" si="468"/>
        <v>3245750</v>
      </c>
      <c r="DW375" s="371">
        <f t="shared" si="469"/>
        <v>3096615.6497695851</v>
      </c>
      <c r="DX375" s="372">
        <f t="shared" si="470"/>
        <v>0</v>
      </c>
      <c r="DY375" s="371">
        <f t="shared" si="471"/>
        <v>0</v>
      </c>
      <c r="DZ375" s="372">
        <f t="shared" si="472"/>
        <v>34530741.848066293</v>
      </c>
      <c r="EA375" s="371">
        <f t="shared" si="473"/>
        <v>24756710.966349196</v>
      </c>
    </row>
    <row r="376" spans="1:131">
      <c r="A376" s="482" t="s">
        <v>40</v>
      </c>
      <c r="B376" s="487" t="s">
        <v>802</v>
      </c>
      <c r="C376" s="484"/>
      <c r="D376" s="602">
        <v>229063</v>
      </c>
      <c r="E376" s="541">
        <v>3</v>
      </c>
      <c r="F376" s="419">
        <v>21</v>
      </c>
      <c r="G376" s="420">
        <v>20</v>
      </c>
      <c r="H376" s="419">
        <v>0</v>
      </c>
      <c r="I376" s="420">
        <v>0</v>
      </c>
      <c r="J376" s="419">
        <v>1</v>
      </c>
      <c r="K376" s="420">
        <v>0</v>
      </c>
      <c r="L376" s="419">
        <v>88</v>
      </c>
      <c r="M376" s="420">
        <v>83</v>
      </c>
      <c r="N376" s="419">
        <v>32</v>
      </c>
      <c r="O376" s="420">
        <v>26</v>
      </c>
      <c r="P376" s="419">
        <v>0</v>
      </c>
      <c r="Q376" s="420">
        <v>0</v>
      </c>
      <c r="R376" s="419">
        <v>0</v>
      </c>
      <c r="S376" s="420">
        <v>1</v>
      </c>
      <c r="T376" s="419">
        <v>81</v>
      </c>
      <c r="U376" s="420">
        <v>80</v>
      </c>
      <c r="V376" s="419">
        <v>17</v>
      </c>
      <c r="W376" s="420">
        <v>16</v>
      </c>
      <c r="X376" s="419">
        <v>0</v>
      </c>
      <c r="Y376" s="420">
        <v>0</v>
      </c>
      <c r="Z376" s="419">
        <v>0</v>
      </c>
      <c r="AA376" s="420">
        <v>0</v>
      </c>
      <c r="AB376" s="419">
        <v>38</v>
      </c>
      <c r="AC376" s="420">
        <v>35</v>
      </c>
      <c r="AD376" s="419">
        <v>3</v>
      </c>
      <c r="AE376" s="420">
        <v>3</v>
      </c>
      <c r="AF376" s="419">
        <v>0</v>
      </c>
      <c r="AG376" s="420">
        <v>0</v>
      </c>
      <c r="AH376" s="419">
        <v>0</v>
      </c>
      <c r="AI376" s="420">
        <v>0</v>
      </c>
      <c r="AJ376" s="419">
        <v>5</v>
      </c>
      <c r="AK376" s="420">
        <v>2</v>
      </c>
      <c r="AL376" s="419">
        <v>43</v>
      </c>
      <c r="AM376" s="420">
        <v>59</v>
      </c>
      <c r="AN376" s="419">
        <v>0</v>
      </c>
      <c r="AO376" s="420">
        <v>1</v>
      </c>
      <c r="AP376" s="419">
        <v>0</v>
      </c>
      <c r="AQ376" s="420">
        <v>3</v>
      </c>
      <c r="AR376" s="419">
        <v>93</v>
      </c>
      <c r="AS376" s="420">
        <v>71</v>
      </c>
      <c r="AT376" s="419"/>
      <c r="AU376" s="420"/>
      <c r="AV376" s="419"/>
      <c r="AW376" s="420"/>
      <c r="AX376" s="419"/>
      <c r="AY376" s="420"/>
      <c r="AZ376" s="419"/>
      <c r="BA376" s="421"/>
      <c r="BB376" s="422">
        <v>13448533</v>
      </c>
      <c r="BC376" s="420">
        <v>12504649</v>
      </c>
      <c r="BD376" s="419">
        <v>10339976</v>
      </c>
      <c r="BE376" s="420">
        <v>9936124</v>
      </c>
      <c r="BF376" s="419">
        <v>3745350</v>
      </c>
      <c r="BG376" s="420">
        <v>3698257</v>
      </c>
      <c r="BH376" s="419">
        <v>414431</v>
      </c>
      <c r="BI376" s="420">
        <v>314431</v>
      </c>
      <c r="BJ376" s="419">
        <v>6119236</v>
      </c>
      <c r="BK376" s="420">
        <v>6943005</v>
      </c>
      <c r="BL376" s="419"/>
      <c r="BM376" s="423"/>
      <c r="BN376" s="370">
        <f t="shared" si="408"/>
        <v>1256</v>
      </c>
      <c r="BO376" s="371">
        <f t="shared" si="409"/>
        <v>1176</v>
      </c>
      <c r="BP376" s="372">
        <f t="shared" si="410"/>
        <v>1260</v>
      </c>
      <c r="BQ376" s="371">
        <f t="shared" si="411"/>
        <v>1205</v>
      </c>
      <c r="BR376" s="372">
        <f t="shared" si="412"/>
        <v>609</v>
      </c>
      <c r="BS376" s="371">
        <f t="shared" si="413"/>
        <v>564</v>
      </c>
      <c r="BT376" s="372">
        <f t="shared" si="414"/>
        <v>87</v>
      </c>
      <c r="BU376" s="371">
        <f t="shared" si="415"/>
        <v>51</v>
      </c>
      <c r="BV376" s="372">
        <f t="shared" si="416"/>
        <v>1503</v>
      </c>
      <c r="BW376" s="371">
        <f t="shared" si="417"/>
        <v>1426</v>
      </c>
      <c r="BX376" s="372">
        <f t="shared" si="418"/>
        <v>0</v>
      </c>
      <c r="BY376" s="371">
        <f t="shared" si="419"/>
        <v>0</v>
      </c>
      <c r="BZ376" s="370">
        <f t="shared" si="420"/>
        <v>10707.430732484076</v>
      </c>
      <c r="CA376" s="371">
        <f t="shared" si="421"/>
        <v>10633.204931972788</v>
      </c>
      <c r="CB376" s="372">
        <f t="shared" si="422"/>
        <v>8206.3301587301594</v>
      </c>
      <c r="CC376" s="371">
        <f t="shared" si="423"/>
        <v>8245.7460580912866</v>
      </c>
      <c r="CD376" s="372">
        <f t="shared" si="424"/>
        <v>6150</v>
      </c>
      <c r="CE376" s="371">
        <f t="shared" si="425"/>
        <v>6557.1932624113479</v>
      </c>
      <c r="CF376" s="372">
        <f t="shared" si="426"/>
        <v>4763.5747126436781</v>
      </c>
      <c r="CG376" s="371">
        <f t="shared" si="427"/>
        <v>6165.3137254901958</v>
      </c>
      <c r="CH376" s="372">
        <f t="shared" si="428"/>
        <v>4071.3479707252163</v>
      </c>
      <c r="CI376" s="371">
        <f t="shared" si="429"/>
        <v>4868.8674614305746</v>
      </c>
      <c r="CJ376" s="372">
        <f t="shared" si="430"/>
        <v>0</v>
      </c>
      <c r="CK376" s="371">
        <f t="shared" si="431"/>
        <v>0</v>
      </c>
      <c r="CL376" s="370">
        <f t="shared" si="432"/>
        <v>96366.876592356683</v>
      </c>
      <c r="CM376" s="371">
        <f t="shared" si="433"/>
        <v>95698.844387755089</v>
      </c>
      <c r="CN376" s="372">
        <f t="shared" si="434"/>
        <v>73856.971428571429</v>
      </c>
      <c r="CO376" s="371">
        <f t="shared" si="435"/>
        <v>74211.714522821581</v>
      </c>
      <c r="CP376" s="372">
        <f t="shared" si="436"/>
        <v>55350</v>
      </c>
      <c r="CQ376" s="371">
        <f t="shared" si="437"/>
        <v>59014.73936170213</v>
      </c>
      <c r="CR376" s="372">
        <f t="shared" si="438"/>
        <v>42872.172413793101</v>
      </c>
      <c r="CS376" s="371">
        <f t="shared" si="439"/>
        <v>55487.823529411762</v>
      </c>
      <c r="CT376" s="372">
        <f t="shared" si="440"/>
        <v>36642.13173652695</v>
      </c>
      <c r="CU376" s="371">
        <f t="shared" si="441"/>
        <v>43819.807152875175</v>
      </c>
      <c r="CV376" s="372">
        <f t="shared" si="442"/>
        <v>0</v>
      </c>
      <c r="CW376" s="371">
        <f t="shared" si="443"/>
        <v>0</v>
      </c>
      <c r="CX376" s="372">
        <f t="shared" si="444"/>
        <v>64731.638606791028</v>
      </c>
      <c r="CY376" s="371">
        <f t="shared" si="445"/>
        <v>67391.698523649568</v>
      </c>
      <c r="CZ376" s="370">
        <f t="shared" si="446"/>
        <v>110</v>
      </c>
      <c r="DA376" s="371">
        <f t="shared" si="447"/>
        <v>103</v>
      </c>
      <c r="DB376" s="372">
        <f t="shared" si="448"/>
        <v>113</v>
      </c>
      <c r="DC376" s="371">
        <f t="shared" si="449"/>
        <v>107</v>
      </c>
      <c r="DD376" s="372">
        <f t="shared" si="450"/>
        <v>55</v>
      </c>
      <c r="DE376" s="371">
        <f t="shared" si="451"/>
        <v>51</v>
      </c>
      <c r="DF376" s="372">
        <f t="shared" si="452"/>
        <v>8</v>
      </c>
      <c r="DG376" s="371">
        <f t="shared" si="453"/>
        <v>5</v>
      </c>
      <c r="DH376" s="372">
        <f t="shared" si="454"/>
        <v>136</v>
      </c>
      <c r="DI376" s="371">
        <f t="shared" si="455"/>
        <v>134</v>
      </c>
      <c r="DJ376" s="372">
        <f t="shared" si="456"/>
        <v>0</v>
      </c>
      <c r="DK376" s="371">
        <f t="shared" si="457"/>
        <v>0</v>
      </c>
      <c r="DL376" s="372">
        <f t="shared" si="458"/>
        <v>422</v>
      </c>
      <c r="DM376" s="371">
        <f t="shared" si="459"/>
        <v>400</v>
      </c>
      <c r="DN376" s="370">
        <f t="shared" si="460"/>
        <v>10600356.425159235</v>
      </c>
      <c r="DO376" s="371">
        <f t="shared" si="461"/>
        <v>9856980.971938774</v>
      </c>
      <c r="DP376" s="372">
        <f t="shared" si="462"/>
        <v>8345837.7714285711</v>
      </c>
      <c r="DQ376" s="371">
        <f t="shared" si="463"/>
        <v>7940653.4539419096</v>
      </c>
      <c r="DR376" s="372">
        <f t="shared" si="464"/>
        <v>3044250</v>
      </c>
      <c r="DS376" s="371">
        <f t="shared" si="465"/>
        <v>3009751.7074468085</v>
      </c>
      <c r="DT376" s="372">
        <f t="shared" si="466"/>
        <v>342977.37931034481</v>
      </c>
      <c r="DU376" s="371">
        <f t="shared" si="467"/>
        <v>277439.1176470588</v>
      </c>
      <c r="DV376" s="372">
        <f t="shared" si="468"/>
        <v>4983329.9161676653</v>
      </c>
      <c r="DW376" s="371">
        <f t="shared" si="469"/>
        <v>5871854.1584852738</v>
      </c>
      <c r="DX376" s="372">
        <f t="shared" si="470"/>
        <v>0</v>
      </c>
      <c r="DY376" s="371">
        <f t="shared" si="471"/>
        <v>0</v>
      </c>
      <c r="DZ376" s="372">
        <f t="shared" si="472"/>
        <v>27316751.492065813</v>
      </c>
      <c r="EA376" s="371">
        <f t="shared" si="473"/>
        <v>26956679.409459826</v>
      </c>
    </row>
    <row r="377" spans="1:131">
      <c r="A377" s="482" t="s">
        <v>40</v>
      </c>
      <c r="B377" s="603" t="s">
        <v>803</v>
      </c>
      <c r="C377" s="484" t="s">
        <v>890</v>
      </c>
      <c r="D377" s="602">
        <v>228459</v>
      </c>
      <c r="E377" s="541">
        <v>3</v>
      </c>
      <c r="F377" s="419">
        <v>241</v>
      </c>
      <c r="G377" s="420">
        <v>239</v>
      </c>
      <c r="H377" s="419">
        <v>0</v>
      </c>
      <c r="I377" s="420">
        <v>0</v>
      </c>
      <c r="J377" s="419">
        <v>0</v>
      </c>
      <c r="K377" s="420">
        <v>0</v>
      </c>
      <c r="L377" s="419">
        <v>32</v>
      </c>
      <c r="M377" s="420">
        <v>29</v>
      </c>
      <c r="N377" s="419">
        <v>250</v>
      </c>
      <c r="O377" s="420">
        <v>268</v>
      </c>
      <c r="P377" s="419">
        <v>0</v>
      </c>
      <c r="Q377" s="420">
        <v>0</v>
      </c>
      <c r="R377" s="419">
        <v>0</v>
      </c>
      <c r="S377" s="420">
        <v>0</v>
      </c>
      <c r="T377" s="419">
        <v>19</v>
      </c>
      <c r="U377" s="420">
        <v>10</v>
      </c>
      <c r="V377" s="419">
        <v>186</v>
      </c>
      <c r="W377" s="420">
        <v>207</v>
      </c>
      <c r="X377" s="419">
        <v>0</v>
      </c>
      <c r="Y377" s="420">
        <v>0</v>
      </c>
      <c r="Z377" s="419">
        <v>0</v>
      </c>
      <c r="AA377" s="420">
        <v>0</v>
      </c>
      <c r="AB377" s="419">
        <v>18</v>
      </c>
      <c r="AC377" s="420">
        <v>0</v>
      </c>
      <c r="AD377" s="419">
        <v>2</v>
      </c>
      <c r="AE377" s="420">
        <v>1</v>
      </c>
      <c r="AF377" s="419">
        <v>0</v>
      </c>
      <c r="AG377" s="420">
        <v>0</v>
      </c>
      <c r="AH377" s="419">
        <v>0</v>
      </c>
      <c r="AI377" s="420">
        <v>0</v>
      </c>
      <c r="AJ377" s="419">
        <v>0</v>
      </c>
      <c r="AK377" s="420">
        <v>0</v>
      </c>
      <c r="AL377" s="419">
        <v>398</v>
      </c>
      <c r="AM377" s="420">
        <v>485</v>
      </c>
      <c r="AN377" s="419">
        <v>0</v>
      </c>
      <c r="AO377" s="420">
        <v>0</v>
      </c>
      <c r="AP377" s="419">
        <v>0</v>
      </c>
      <c r="AQ377" s="420">
        <v>0</v>
      </c>
      <c r="AR377" s="419">
        <v>33</v>
      </c>
      <c r="AS377" s="420">
        <v>0</v>
      </c>
      <c r="AT377" s="419"/>
      <c r="AU377" s="420"/>
      <c r="AV377" s="419"/>
      <c r="AW377" s="420"/>
      <c r="AX377" s="419"/>
      <c r="AY377" s="420"/>
      <c r="AZ377" s="419"/>
      <c r="BA377" s="421"/>
      <c r="BB377" s="422">
        <v>28191168</v>
      </c>
      <c r="BC377" s="420">
        <v>27956662</v>
      </c>
      <c r="BD377" s="419">
        <v>21146446</v>
      </c>
      <c r="BE377" s="420">
        <v>22728442</v>
      </c>
      <c r="BF377" s="419">
        <v>13846319</v>
      </c>
      <c r="BG377" s="420">
        <v>14266814</v>
      </c>
      <c r="BH377" s="419">
        <v>63009</v>
      </c>
      <c r="BI377" s="420">
        <v>63810</v>
      </c>
      <c r="BJ377" s="419">
        <v>19522563</v>
      </c>
      <c r="BK377" s="420">
        <v>23494979</v>
      </c>
      <c r="BL377" s="419"/>
      <c r="BM377" s="423"/>
      <c r="BN377" s="370">
        <f t="shared" si="408"/>
        <v>2553</v>
      </c>
      <c r="BO377" s="371">
        <f t="shared" si="409"/>
        <v>2499</v>
      </c>
      <c r="BP377" s="372">
        <f t="shared" si="410"/>
        <v>2478</v>
      </c>
      <c r="BQ377" s="371">
        <f t="shared" si="411"/>
        <v>2532</v>
      </c>
      <c r="BR377" s="372">
        <f t="shared" si="412"/>
        <v>1890</v>
      </c>
      <c r="BS377" s="371">
        <f t="shared" si="413"/>
        <v>1863</v>
      </c>
      <c r="BT377" s="372">
        <f t="shared" si="414"/>
        <v>18</v>
      </c>
      <c r="BU377" s="371">
        <f t="shared" si="415"/>
        <v>9</v>
      </c>
      <c r="BV377" s="372">
        <f t="shared" si="416"/>
        <v>3978</v>
      </c>
      <c r="BW377" s="371">
        <f t="shared" si="417"/>
        <v>4365</v>
      </c>
      <c r="BX377" s="372">
        <f t="shared" si="418"/>
        <v>0</v>
      </c>
      <c r="BY377" s="371">
        <f t="shared" si="419"/>
        <v>0</v>
      </c>
      <c r="BZ377" s="370">
        <f t="shared" si="420"/>
        <v>11042.368977673326</v>
      </c>
      <c r="CA377" s="371">
        <f t="shared" si="421"/>
        <v>11187.139655862346</v>
      </c>
      <c r="CB377" s="372">
        <f t="shared" si="422"/>
        <v>8533.6747376916865</v>
      </c>
      <c r="CC377" s="371">
        <f t="shared" si="423"/>
        <v>8976.477883096366</v>
      </c>
      <c r="CD377" s="372">
        <f t="shared" si="424"/>
        <v>7326.0947089947094</v>
      </c>
      <c r="CE377" s="371">
        <f t="shared" si="425"/>
        <v>7657.9785292538918</v>
      </c>
      <c r="CF377" s="372">
        <f t="shared" si="426"/>
        <v>3500.5</v>
      </c>
      <c r="CG377" s="371">
        <f t="shared" si="427"/>
        <v>7090</v>
      </c>
      <c r="CH377" s="372">
        <f t="shared" si="428"/>
        <v>4907.6327300150833</v>
      </c>
      <c r="CI377" s="371">
        <f t="shared" si="429"/>
        <v>5382.5839633447877</v>
      </c>
      <c r="CJ377" s="372">
        <f t="shared" si="430"/>
        <v>0</v>
      </c>
      <c r="CK377" s="371">
        <f t="shared" si="431"/>
        <v>0</v>
      </c>
      <c r="CL377" s="370">
        <f t="shared" si="432"/>
        <v>99381.320799059933</v>
      </c>
      <c r="CM377" s="371">
        <f t="shared" si="433"/>
        <v>100684.25690276112</v>
      </c>
      <c r="CN377" s="372">
        <f t="shared" si="434"/>
        <v>76803.072639225182</v>
      </c>
      <c r="CO377" s="371">
        <f t="shared" si="435"/>
        <v>80788.30094786729</v>
      </c>
      <c r="CP377" s="372">
        <f t="shared" si="436"/>
        <v>65934.85238095239</v>
      </c>
      <c r="CQ377" s="371">
        <f t="shared" si="437"/>
        <v>68921.806763285029</v>
      </c>
      <c r="CR377" s="372">
        <f t="shared" si="438"/>
        <v>31504.5</v>
      </c>
      <c r="CS377" s="371">
        <f t="shared" si="439"/>
        <v>63810</v>
      </c>
      <c r="CT377" s="372">
        <f t="shared" si="440"/>
        <v>44168.694570135747</v>
      </c>
      <c r="CU377" s="371">
        <f t="shared" si="441"/>
        <v>48443.255670103092</v>
      </c>
      <c r="CV377" s="372">
        <f t="shared" si="442"/>
        <v>0</v>
      </c>
      <c r="CW377" s="371">
        <f t="shared" si="443"/>
        <v>0</v>
      </c>
      <c r="CX377" s="372">
        <f t="shared" si="444"/>
        <v>68143.81116500232</v>
      </c>
      <c r="CY377" s="371">
        <f t="shared" si="445"/>
        <v>70434.327290917747</v>
      </c>
      <c r="CZ377" s="370">
        <f t="shared" si="446"/>
        <v>273</v>
      </c>
      <c r="DA377" s="371">
        <f t="shared" si="447"/>
        <v>268</v>
      </c>
      <c r="DB377" s="372">
        <f t="shared" si="448"/>
        <v>269</v>
      </c>
      <c r="DC377" s="371">
        <f t="shared" si="449"/>
        <v>278</v>
      </c>
      <c r="DD377" s="372">
        <f t="shared" si="450"/>
        <v>204</v>
      </c>
      <c r="DE377" s="371">
        <f t="shared" si="451"/>
        <v>207</v>
      </c>
      <c r="DF377" s="372">
        <f t="shared" si="452"/>
        <v>2</v>
      </c>
      <c r="DG377" s="371">
        <f t="shared" si="453"/>
        <v>1</v>
      </c>
      <c r="DH377" s="372">
        <f t="shared" si="454"/>
        <v>431</v>
      </c>
      <c r="DI377" s="371">
        <f t="shared" si="455"/>
        <v>485</v>
      </c>
      <c r="DJ377" s="372">
        <f t="shared" si="456"/>
        <v>0</v>
      </c>
      <c r="DK377" s="371">
        <f t="shared" si="457"/>
        <v>0</v>
      </c>
      <c r="DL377" s="372">
        <f t="shared" si="458"/>
        <v>1179</v>
      </c>
      <c r="DM377" s="371">
        <f t="shared" si="459"/>
        <v>1239</v>
      </c>
      <c r="DN377" s="370">
        <f t="shared" si="460"/>
        <v>27131100.578143362</v>
      </c>
      <c r="DO377" s="371">
        <f t="shared" si="461"/>
        <v>26983380.84993998</v>
      </c>
      <c r="DP377" s="372">
        <f t="shared" si="462"/>
        <v>20660026.539951574</v>
      </c>
      <c r="DQ377" s="371">
        <f t="shared" si="463"/>
        <v>22459147.663507108</v>
      </c>
      <c r="DR377" s="372">
        <f t="shared" si="464"/>
        <v>13450709.885714287</v>
      </c>
      <c r="DS377" s="371">
        <f t="shared" si="465"/>
        <v>14266814.000000002</v>
      </c>
      <c r="DT377" s="372">
        <f t="shared" si="466"/>
        <v>63009</v>
      </c>
      <c r="DU377" s="371">
        <f t="shared" si="467"/>
        <v>63810</v>
      </c>
      <c r="DV377" s="372">
        <f t="shared" si="468"/>
        <v>19036707.359728508</v>
      </c>
      <c r="DW377" s="371">
        <f t="shared" si="469"/>
        <v>23494979</v>
      </c>
      <c r="DX377" s="372">
        <f t="shared" si="470"/>
        <v>0</v>
      </c>
      <c r="DY377" s="371">
        <f t="shared" si="471"/>
        <v>0</v>
      </c>
      <c r="DZ377" s="372">
        <f t="shared" si="472"/>
        <v>80341553.363537729</v>
      </c>
      <c r="EA377" s="371">
        <f t="shared" si="473"/>
        <v>87268131.513447091</v>
      </c>
    </row>
    <row r="378" spans="1:131">
      <c r="A378" s="482" t="s">
        <v>40</v>
      </c>
      <c r="B378" s="487" t="s">
        <v>804</v>
      </c>
      <c r="C378" s="484"/>
      <c r="D378" s="602">
        <v>225414</v>
      </c>
      <c r="E378" s="541">
        <v>3</v>
      </c>
      <c r="F378" s="419">
        <v>51</v>
      </c>
      <c r="G378" s="420">
        <v>52</v>
      </c>
      <c r="H378" s="419">
        <v>0</v>
      </c>
      <c r="I378" s="420">
        <v>0</v>
      </c>
      <c r="J378" s="419">
        <v>0</v>
      </c>
      <c r="K378" s="420">
        <v>0</v>
      </c>
      <c r="L378" s="419">
        <v>0</v>
      </c>
      <c r="M378" s="420">
        <v>0</v>
      </c>
      <c r="N378" s="419">
        <v>102</v>
      </c>
      <c r="O378" s="420">
        <v>101</v>
      </c>
      <c r="P378" s="419">
        <v>0</v>
      </c>
      <c r="Q378" s="420">
        <v>0</v>
      </c>
      <c r="R378" s="419">
        <v>0</v>
      </c>
      <c r="S378" s="420">
        <v>0</v>
      </c>
      <c r="T378" s="419">
        <v>0</v>
      </c>
      <c r="U378" s="420">
        <v>0</v>
      </c>
      <c r="V378" s="419">
        <v>76</v>
      </c>
      <c r="W378" s="420">
        <v>89</v>
      </c>
      <c r="X378" s="419">
        <v>0</v>
      </c>
      <c r="Y378" s="420">
        <v>0</v>
      </c>
      <c r="Z378" s="419">
        <v>0</v>
      </c>
      <c r="AA378" s="420">
        <v>0</v>
      </c>
      <c r="AB378" s="419">
        <v>0</v>
      </c>
      <c r="AC378" s="420">
        <v>0</v>
      </c>
      <c r="AD378" s="419">
        <v>0</v>
      </c>
      <c r="AE378" s="420">
        <v>0</v>
      </c>
      <c r="AF378" s="419">
        <v>0</v>
      </c>
      <c r="AG378" s="420">
        <v>0</v>
      </c>
      <c r="AH378" s="419">
        <v>0</v>
      </c>
      <c r="AI378" s="420">
        <v>0</v>
      </c>
      <c r="AJ378" s="419">
        <v>0</v>
      </c>
      <c r="AK378" s="420">
        <v>0</v>
      </c>
      <c r="AL378" s="419">
        <v>42</v>
      </c>
      <c r="AM378" s="420">
        <v>48</v>
      </c>
      <c r="AN378" s="419">
        <v>0</v>
      </c>
      <c r="AO378" s="420">
        <v>0</v>
      </c>
      <c r="AP378" s="419">
        <v>0</v>
      </c>
      <c r="AQ378" s="420">
        <v>0</v>
      </c>
      <c r="AR378" s="419">
        <v>3</v>
      </c>
      <c r="AS378" s="420">
        <v>3</v>
      </c>
      <c r="AT378" s="419"/>
      <c r="AU378" s="420"/>
      <c r="AV378" s="419"/>
      <c r="AW378" s="420"/>
      <c r="AX378" s="419"/>
      <c r="AY378" s="420"/>
      <c r="AZ378" s="419"/>
      <c r="BA378" s="421"/>
      <c r="BB378" s="422">
        <v>4844672</v>
      </c>
      <c r="BC378" s="420">
        <v>5092354</v>
      </c>
      <c r="BD378" s="419">
        <v>7875332</v>
      </c>
      <c r="BE378" s="420">
        <v>8395257</v>
      </c>
      <c r="BF378" s="419">
        <v>4995227</v>
      </c>
      <c r="BG378" s="420">
        <v>6370226</v>
      </c>
      <c r="BH378" s="419">
        <v>0</v>
      </c>
      <c r="BI378" s="420">
        <v>0</v>
      </c>
      <c r="BJ378" s="419">
        <v>2541464</v>
      </c>
      <c r="BK378" s="420">
        <v>3262596</v>
      </c>
      <c r="BL378" s="419"/>
      <c r="BM378" s="423"/>
      <c r="BN378" s="370">
        <f t="shared" si="408"/>
        <v>459</v>
      </c>
      <c r="BO378" s="371">
        <f t="shared" si="409"/>
        <v>468</v>
      </c>
      <c r="BP378" s="372">
        <f t="shared" si="410"/>
        <v>918</v>
      </c>
      <c r="BQ378" s="371">
        <f t="shared" si="411"/>
        <v>909</v>
      </c>
      <c r="BR378" s="372">
        <f t="shared" si="412"/>
        <v>684</v>
      </c>
      <c r="BS378" s="371">
        <f t="shared" si="413"/>
        <v>801</v>
      </c>
      <c r="BT378" s="372">
        <f t="shared" si="414"/>
        <v>0</v>
      </c>
      <c r="BU378" s="371">
        <f t="shared" si="415"/>
        <v>0</v>
      </c>
      <c r="BV378" s="372">
        <f t="shared" si="416"/>
        <v>414</v>
      </c>
      <c r="BW378" s="371">
        <f t="shared" si="417"/>
        <v>468</v>
      </c>
      <c r="BX378" s="372">
        <f t="shared" si="418"/>
        <v>0</v>
      </c>
      <c r="BY378" s="371">
        <f t="shared" si="419"/>
        <v>0</v>
      </c>
      <c r="BZ378" s="370">
        <f t="shared" si="420"/>
        <v>10554.840958605664</v>
      </c>
      <c r="CA378" s="371">
        <f t="shared" si="421"/>
        <v>10881.098290598291</v>
      </c>
      <c r="CB378" s="372">
        <f t="shared" si="422"/>
        <v>8578.7930283224396</v>
      </c>
      <c r="CC378" s="371">
        <f t="shared" si="423"/>
        <v>9235.7062706270626</v>
      </c>
      <c r="CD378" s="372">
        <f t="shared" si="424"/>
        <v>7302.9634502923973</v>
      </c>
      <c r="CE378" s="371">
        <f t="shared" si="425"/>
        <v>7952.8414481897626</v>
      </c>
      <c r="CF378" s="372">
        <f t="shared" si="426"/>
        <v>0</v>
      </c>
      <c r="CG378" s="371">
        <f t="shared" si="427"/>
        <v>0</v>
      </c>
      <c r="CH378" s="372">
        <f t="shared" si="428"/>
        <v>6138.8019323671497</v>
      </c>
      <c r="CI378" s="371">
        <f t="shared" si="429"/>
        <v>6971.3589743589746</v>
      </c>
      <c r="CJ378" s="372">
        <f t="shared" si="430"/>
        <v>0</v>
      </c>
      <c r="CK378" s="371">
        <f t="shared" si="431"/>
        <v>0</v>
      </c>
      <c r="CL378" s="370">
        <f t="shared" si="432"/>
        <v>94993.568627450979</v>
      </c>
      <c r="CM378" s="371">
        <f t="shared" si="433"/>
        <v>97929.884615384624</v>
      </c>
      <c r="CN378" s="372">
        <f t="shared" si="434"/>
        <v>77209.137254901958</v>
      </c>
      <c r="CO378" s="371">
        <f t="shared" si="435"/>
        <v>83121.356435643567</v>
      </c>
      <c r="CP378" s="372">
        <f t="shared" si="436"/>
        <v>65726.671052631573</v>
      </c>
      <c r="CQ378" s="371">
        <f t="shared" si="437"/>
        <v>71575.573033707857</v>
      </c>
      <c r="CR378" s="372">
        <f t="shared" si="438"/>
        <v>0</v>
      </c>
      <c r="CS378" s="371">
        <f t="shared" si="439"/>
        <v>0</v>
      </c>
      <c r="CT378" s="372">
        <f t="shared" si="440"/>
        <v>55249.217391304344</v>
      </c>
      <c r="CU378" s="371">
        <f t="shared" si="441"/>
        <v>62742.230769230773</v>
      </c>
      <c r="CV378" s="372">
        <f t="shared" si="442"/>
        <v>0</v>
      </c>
      <c r="CW378" s="371">
        <f t="shared" si="443"/>
        <v>0</v>
      </c>
      <c r="CX378" s="372">
        <f t="shared" si="444"/>
        <v>73727.904316090135</v>
      </c>
      <c r="CY378" s="371">
        <f t="shared" si="445"/>
        <v>78695.190338671557</v>
      </c>
      <c r="CZ378" s="370">
        <f t="shared" si="446"/>
        <v>51</v>
      </c>
      <c r="DA378" s="371">
        <f t="shared" si="447"/>
        <v>52</v>
      </c>
      <c r="DB378" s="372">
        <f t="shared" si="448"/>
        <v>102</v>
      </c>
      <c r="DC378" s="371">
        <f t="shared" si="449"/>
        <v>101</v>
      </c>
      <c r="DD378" s="372">
        <f t="shared" si="450"/>
        <v>76</v>
      </c>
      <c r="DE378" s="371">
        <f t="shared" si="451"/>
        <v>89</v>
      </c>
      <c r="DF378" s="372">
        <f t="shared" si="452"/>
        <v>0</v>
      </c>
      <c r="DG378" s="371">
        <f t="shared" si="453"/>
        <v>0</v>
      </c>
      <c r="DH378" s="372">
        <f t="shared" si="454"/>
        <v>45</v>
      </c>
      <c r="DI378" s="371">
        <f t="shared" si="455"/>
        <v>51</v>
      </c>
      <c r="DJ378" s="372">
        <f t="shared" si="456"/>
        <v>0</v>
      </c>
      <c r="DK378" s="371">
        <f t="shared" si="457"/>
        <v>0</v>
      </c>
      <c r="DL378" s="372">
        <f t="shared" si="458"/>
        <v>274</v>
      </c>
      <c r="DM378" s="371">
        <f t="shared" si="459"/>
        <v>293</v>
      </c>
      <c r="DN378" s="370">
        <f t="shared" si="460"/>
        <v>4844672</v>
      </c>
      <c r="DO378" s="371">
        <f t="shared" si="461"/>
        <v>5092354</v>
      </c>
      <c r="DP378" s="372">
        <f t="shared" si="462"/>
        <v>7875332</v>
      </c>
      <c r="DQ378" s="371">
        <f t="shared" si="463"/>
        <v>8395257</v>
      </c>
      <c r="DR378" s="372">
        <f t="shared" si="464"/>
        <v>4995227</v>
      </c>
      <c r="DS378" s="371">
        <f t="shared" si="465"/>
        <v>6370225.9999999991</v>
      </c>
      <c r="DT378" s="372">
        <f t="shared" si="466"/>
        <v>0</v>
      </c>
      <c r="DU378" s="371">
        <f t="shared" si="467"/>
        <v>0</v>
      </c>
      <c r="DV378" s="372">
        <f t="shared" si="468"/>
        <v>2486214.7826086953</v>
      </c>
      <c r="DW378" s="371">
        <f t="shared" si="469"/>
        <v>3199853.7692307695</v>
      </c>
      <c r="DX378" s="372">
        <f t="shared" si="470"/>
        <v>0</v>
      </c>
      <c r="DY378" s="371">
        <f t="shared" si="471"/>
        <v>0</v>
      </c>
      <c r="DZ378" s="372">
        <f t="shared" si="472"/>
        <v>20201445.782608695</v>
      </c>
      <c r="EA378" s="371">
        <f t="shared" si="473"/>
        <v>23057690.769230764</v>
      </c>
    </row>
    <row r="379" spans="1:131">
      <c r="A379" s="482" t="s">
        <v>40</v>
      </c>
      <c r="B379" s="604" t="s">
        <v>805</v>
      </c>
      <c r="C379" s="605"/>
      <c r="D379" s="606">
        <v>227368</v>
      </c>
      <c r="E379" s="541">
        <v>3</v>
      </c>
      <c r="F379" s="428">
        <v>142</v>
      </c>
      <c r="G379" s="420">
        <v>144</v>
      </c>
      <c r="H379" s="428">
        <v>0</v>
      </c>
      <c r="I379" s="420">
        <v>0</v>
      </c>
      <c r="J379" s="428">
        <v>0</v>
      </c>
      <c r="K379" s="420">
        <v>0</v>
      </c>
      <c r="L379" s="428">
        <v>8</v>
      </c>
      <c r="M379" s="420">
        <v>10</v>
      </c>
      <c r="N379" s="428">
        <v>259</v>
      </c>
      <c r="O379" s="420">
        <v>299</v>
      </c>
      <c r="P379" s="428">
        <v>0</v>
      </c>
      <c r="Q379" s="420">
        <v>0</v>
      </c>
      <c r="R379" s="428">
        <v>0</v>
      </c>
      <c r="S379" s="420">
        <v>0</v>
      </c>
      <c r="T379" s="428">
        <v>12</v>
      </c>
      <c r="U379" s="420">
        <v>2</v>
      </c>
      <c r="V379" s="428">
        <v>222</v>
      </c>
      <c r="W379" s="420">
        <v>192</v>
      </c>
      <c r="X379" s="428">
        <v>0</v>
      </c>
      <c r="Y379" s="420">
        <v>0</v>
      </c>
      <c r="Z379" s="428">
        <v>0</v>
      </c>
      <c r="AA379" s="420">
        <v>0</v>
      </c>
      <c r="AB379" s="428">
        <v>19</v>
      </c>
      <c r="AC379" s="420">
        <v>3</v>
      </c>
      <c r="AD379" s="428">
        <v>8</v>
      </c>
      <c r="AE379" s="420">
        <v>0</v>
      </c>
      <c r="AF379" s="428">
        <v>0</v>
      </c>
      <c r="AG379" s="420">
        <v>0</v>
      </c>
      <c r="AH379" s="428">
        <v>0</v>
      </c>
      <c r="AI379" s="420">
        <v>0</v>
      </c>
      <c r="AJ379" s="428">
        <v>4</v>
      </c>
      <c r="AK379" s="420">
        <v>0</v>
      </c>
      <c r="AL379" s="428">
        <v>376</v>
      </c>
      <c r="AM379" s="420">
        <v>447</v>
      </c>
      <c r="AN379" s="428">
        <v>0</v>
      </c>
      <c r="AO379" s="420">
        <v>0</v>
      </c>
      <c r="AP379" s="428">
        <v>0</v>
      </c>
      <c r="AQ379" s="420">
        <v>0</v>
      </c>
      <c r="AR379" s="428">
        <v>29</v>
      </c>
      <c r="AS379" s="420">
        <v>73</v>
      </c>
      <c r="AT379" s="419"/>
      <c r="AU379" s="420"/>
      <c r="AV379" s="419"/>
      <c r="AW379" s="420"/>
      <c r="AX379" s="419"/>
      <c r="AY379" s="420"/>
      <c r="AZ379" s="419"/>
      <c r="BA379" s="421"/>
      <c r="BB379" s="428">
        <v>14013451</v>
      </c>
      <c r="BC379" s="420">
        <v>16181983</v>
      </c>
      <c r="BD379" s="428">
        <v>19631461</v>
      </c>
      <c r="BE379" s="420">
        <v>21700664</v>
      </c>
      <c r="BF379" s="428">
        <v>16707807</v>
      </c>
      <c r="BG379" s="420">
        <v>13268496</v>
      </c>
      <c r="BH379" s="428">
        <v>1043893</v>
      </c>
      <c r="BI379" s="420">
        <v>0</v>
      </c>
      <c r="BJ379" s="428">
        <v>18686566</v>
      </c>
      <c r="BK379" s="420">
        <v>32058192</v>
      </c>
      <c r="BL379" s="419"/>
      <c r="BM379" s="423"/>
      <c r="BN379" s="370">
        <f t="shared" si="408"/>
        <v>1374</v>
      </c>
      <c r="BO379" s="371">
        <f t="shared" si="409"/>
        <v>1416</v>
      </c>
      <c r="BP379" s="372">
        <f t="shared" si="410"/>
        <v>2475</v>
      </c>
      <c r="BQ379" s="371">
        <f t="shared" si="411"/>
        <v>2715</v>
      </c>
      <c r="BR379" s="372">
        <f t="shared" si="412"/>
        <v>2226</v>
      </c>
      <c r="BS379" s="371">
        <f t="shared" si="413"/>
        <v>1764</v>
      </c>
      <c r="BT379" s="372">
        <f t="shared" si="414"/>
        <v>120</v>
      </c>
      <c r="BU379" s="371">
        <f t="shared" si="415"/>
        <v>0</v>
      </c>
      <c r="BV379" s="372">
        <f t="shared" si="416"/>
        <v>3732</v>
      </c>
      <c r="BW379" s="371">
        <f t="shared" si="417"/>
        <v>4899</v>
      </c>
      <c r="BX379" s="372">
        <f t="shared" si="418"/>
        <v>0</v>
      </c>
      <c r="BY379" s="371">
        <f t="shared" si="419"/>
        <v>0</v>
      </c>
      <c r="BZ379" s="370">
        <f t="shared" si="420"/>
        <v>10199.018195050947</v>
      </c>
      <c r="CA379" s="371">
        <f t="shared" si="421"/>
        <v>11427.954096045198</v>
      </c>
      <c r="CB379" s="372">
        <f t="shared" si="422"/>
        <v>7931.9034343434341</v>
      </c>
      <c r="CC379" s="371">
        <f t="shared" si="423"/>
        <v>7992.878084714549</v>
      </c>
      <c r="CD379" s="372">
        <f t="shared" si="424"/>
        <v>7505.7533692722373</v>
      </c>
      <c r="CE379" s="371">
        <f t="shared" si="425"/>
        <v>7521.8231292517003</v>
      </c>
      <c r="CF379" s="372">
        <f t="shared" si="426"/>
        <v>8699.1083333333336</v>
      </c>
      <c r="CG379" s="371">
        <f t="shared" si="427"/>
        <v>0</v>
      </c>
      <c r="CH379" s="372">
        <f t="shared" si="428"/>
        <v>5007.118435155413</v>
      </c>
      <c r="CI379" s="371">
        <f t="shared" si="429"/>
        <v>6543.8236374770358</v>
      </c>
      <c r="CJ379" s="372">
        <f t="shared" si="430"/>
        <v>0</v>
      </c>
      <c r="CK379" s="371">
        <f t="shared" si="431"/>
        <v>0</v>
      </c>
      <c r="CL379" s="370">
        <f t="shared" si="432"/>
        <v>91791.163755458518</v>
      </c>
      <c r="CM379" s="371">
        <f t="shared" si="433"/>
        <v>102851.58686440678</v>
      </c>
      <c r="CN379" s="372">
        <f t="shared" si="434"/>
        <v>71387.130909090905</v>
      </c>
      <c r="CO379" s="371">
        <f t="shared" si="435"/>
        <v>71935.902762430938</v>
      </c>
      <c r="CP379" s="372">
        <f t="shared" si="436"/>
        <v>67551.780323450133</v>
      </c>
      <c r="CQ379" s="371">
        <f t="shared" si="437"/>
        <v>67696.408163265296</v>
      </c>
      <c r="CR379" s="372">
        <f t="shared" si="438"/>
        <v>78291.975000000006</v>
      </c>
      <c r="CS379" s="371">
        <f t="shared" si="439"/>
        <v>0</v>
      </c>
      <c r="CT379" s="372">
        <f t="shared" si="440"/>
        <v>45064.065916398715</v>
      </c>
      <c r="CU379" s="371">
        <f t="shared" si="441"/>
        <v>58894.412737293322</v>
      </c>
      <c r="CV379" s="372">
        <f t="shared" si="442"/>
        <v>0</v>
      </c>
      <c r="CW379" s="371">
        <f t="shared" si="443"/>
        <v>0</v>
      </c>
      <c r="CX379" s="372">
        <f t="shared" si="444"/>
        <v>63563.499994231126</v>
      </c>
      <c r="CY379" s="371">
        <f t="shared" si="445"/>
        <v>69502.34643063214</v>
      </c>
      <c r="CZ379" s="370">
        <f t="shared" si="446"/>
        <v>150</v>
      </c>
      <c r="DA379" s="371">
        <f t="shared" si="447"/>
        <v>154</v>
      </c>
      <c r="DB379" s="372">
        <f t="shared" si="448"/>
        <v>271</v>
      </c>
      <c r="DC379" s="371">
        <f t="shared" si="449"/>
        <v>301</v>
      </c>
      <c r="DD379" s="372">
        <f t="shared" si="450"/>
        <v>241</v>
      </c>
      <c r="DE379" s="371">
        <f t="shared" si="451"/>
        <v>195</v>
      </c>
      <c r="DF379" s="372">
        <f t="shared" si="452"/>
        <v>12</v>
      </c>
      <c r="DG379" s="371">
        <f t="shared" si="453"/>
        <v>0</v>
      </c>
      <c r="DH379" s="372">
        <f t="shared" si="454"/>
        <v>405</v>
      </c>
      <c r="DI379" s="371">
        <f t="shared" si="455"/>
        <v>520</v>
      </c>
      <c r="DJ379" s="372">
        <f t="shared" si="456"/>
        <v>0</v>
      </c>
      <c r="DK379" s="371">
        <f t="shared" si="457"/>
        <v>0</v>
      </c>
      <c r="DL379" s="372">
        <f t="shared" si="458"/>
        <v>1079</v>
      </c>
      <c r="DM379" s="371">
        <f t="shared" si="459"/>
        <v>1170</v>
      </c>
      <c r="DN379" s="370">
        <f t="shared" si="460"/>
        <v>13768674.563318778</v>
      </c>
      <c r="DO379" s="371">
        <f t="shared" si="461"/>
        <v>15839144.377118645</v>
      </c>
      <c r="DP379" s="372">
        <f t="shared" si="462"/>
        <v>19345912.476363637</v>
      </c>
      <c r="DQ379" s="371">
        <f t="shared" si="463"/>
        <v>21652706.731491711</v>
      </c>
      <c r="DR379" s="372">
        <f t="shared" si="464"/>
        <v>16279979.057951482</v>
      </c>
      <c r="DS379" s="371">
        <f t="shared" si="465"/>
        <v>13200799.591836732</v>
      </c>
      <c r="DT379" s="372">
        <f t="shared" si="466"/>
        <v>939503.70000000007</v>
      </c>
      <c r="DU379" s="371">
        <f t="shared" si="467"/>
        <v>0</v>
      </c>
      <c r="DV379" s="372">
        <f t="shared" si="468"/>
        <v>18250946.696141478</v>
      </c>
      <c r="DW379" s="371">
        <f t="shared" si="469"/>
        <v>30625094.623392526</v>
      </c>
      <c r="DX379" s="372">
        <f t="shared" si="470"/>
        <v>0</v>
      </c>
      <c r="DY379" s="371">
        <f t="shared" si="471"/>
        <v>0</v>
      </c>
      <c r="DZ379" s="372">
        <f t="shared" si="472"/>
        <v>68585016.493775383</v>
      </c>
      <c r="EA379" s="371">
        <f t="shared" si="473"/>
        <v>81317745.323839605</v>
      </c>
    </row>
    <row r="380" spans="1:131">
      <c r="A380" s="482" t="s">
        <v>40</v>
      </c>
      <c r="B380" s="487" t="s">
        <v>806</v>
      </c>
      <c r="C380" s="484"/>
      <c r="D380" s="602">
        <v>228802</v>
      </c>
      <c r="E380" s="541">
        <v>3</v>
      </c>
      <c r="F380" s="419">
        <v>53</v>
      </c>
      <c r="G380" s="420">
        <v>54</v>
      </c>
      <c r="H380" s="419">
        <v>0</v>
      </c>
      <c r="I380" s="420">
        <v>0</v>
      </c>
      <c r="J380" s="419">
        <v>0</v>
      </c>
      <c r="K380" s="420">
        <v>0</v>
      </c>
      <c r="L380" s="419">
        <v>0</v>
      </c>
      <c r="M380" s="420">
        <v>0</v>
      </c>
      <c r="N380" s="419">
        <v>73</v>
      </c>
      <c r="O380" s="420">
        <v>73</v>
      </c>
      <c r="P380" s="419">
        <v>0</v>
      </c>
      <c r="Q380" s="420">
        <v>0</v>
      </c>
      <c r="R380" s="419">
        <v>0</v>
      </c>
      <c r="S380" s="420">
        <v>0</v>
      </c>
      <c r="T380" s="419">
        <v>0</v>
      </c>
      <c r="U380" s="420">
        <v>0</v>
      </c>
      <c r="V380" s="419">
        <v>95</v>
      </c>
      <c r="W380" s="420">
        <v>105</v>
      </c>
      <c r="X380" s="419">
        <v>0</v>
      </c>
      <c r="Y380" s="420">
        <v>0</v>
      </c>
      <c r="Z380" s="419">
        <v>0</v>
      </c>
      <c r="AA380" s="420">
        <v>0</v>
      </c>
      <c r="AB380" s="419">
        <v>0</v>
      </c>
      <c r="AC380" s="420">
        <v>0</v>
      </c>
      <c r="AD380" s="419">
        <v>51</v>
      </c>
      <c r="AE380" s="420">
        <v>51</v>
      </c>
      <c r="AF380" s="419">
        <v>0</v>
      </c>
      <c r="AG380" s="420">
        <v>0</v>
      </c>
      <c r="AH380" s="419">
        <v>0</v>
      </c>
      <c r="AI380" s="420">
        <v>0</v>
      </c>
      <c r="AJ380" s="419">
        <v>0</v>
      </c>
      <c r="AK380" s="420">
        <v>0</v>
      </c>
      <c r="AL380" s="419">
        <v>67</v>
      </c>
      <c r="AM380" s="420">
        <v>44</v>
      </c>
      <c r="AN380" s="419">
        <v>0</v>
      </c>
      <c r="AO380" s="420">
        <v>0</v>
      </c>
      <c r="AP380" s="419">
        <v>0</v>
      </c>
      <c r="AQ380" s="420">
        <v>0</v>
      </c>
      <c r="AR380" s="419">
        <v>0</v>
      </c>
      <c r="AS380" s="420">
        <v>0</v>
      </c>
      <c r="AT380" s="419"/>
      <c r="AU380" s="420"/>
      <c r="AV380" s="419"/>
      <c r="AW380" s="420"/>
      <c r="AX380" s="419"/>
      <c r="AY380" s="420"/>
      <c r="AZ380" s="419"/>
      <c r="BA380" s="421"/>
      <c r="BB380" s="422">
        <v>5188116</v>
      </c>
      <c r="BC380" s="420">
        <v>5334953</v>
      </c>
      <c r="BD380" s="419">
        <v>5442818</v>
      </c>
      <c r="BE380" s="420">
        <v>5763112</v>
      </c>
      <c r="BF380" s="419">
        <v>6477410</v>
      </c>
      <c r="BG380" s="420">
        <v>7291010</v>
      </c>
      <c r="BH380" s="419">
        <v>2720883</v>
      </c>
      <c r="BI380" s="420">
        <v>2793349</v>
      </c>
      <c r="BJ380" s="419">
        <v>2684753</v>
      </c>
      <c r="BK380" s="420">
        <v>2275981</v>
      </c>
      <c r="BL380" s="419"/>
      <c r="BM380" s="423"/>
      <c r="BN380" s="370">
        <f t="shared" si="408"/>
        <v>477</v>
      </c>
      <c r="BO380" s="371">
        <f t="shared" si="409"/>
        <v>486</v>
      </c>
      <c r="BP380" s="372">
        <f t="shared" si="410"/>
        <v>657</v>
      </c>
      <c r="BQ380" s="371">
        <f t="shared" si="411"/>
        <v>657</v>
      </c>
      <c r="BR380" s="372">
        <f t="shared" si="412"/>
        <v>855</v>
      </c>
      <c r="BS380" s="371">
        <f t="shared" si="413"/>
        <v>945</v>
      </c>
      <c r="BT380" s="372">
        <f t="shared" si="414"/>
        <v>459</v>
      </c>
      <c r="BU380" s="371">
        <f t="shared" si="415"/>
        <v>459</v>
      </c>
      <c r="BV380" s="372">
        <f t="shared" si="416"/>
        <v>603</v>
      </c>
      <c r="BW380" s="371">
        <f t="shared" si="417"/>
        <v>396</v>
      </c>
      <c r="BX380" s="372">
        <f t="shared" si="418"/>
        <v>0</v>
      </c>
      <c r="BY380" s="371">
        <f t="shared" si="419"/>
        <v>0</v>
      </c>
      <c r="BZ380" s="370">
        <f t="shared" si="420"/>
        <v>10876.553459119497</v>
      </c>
      <c r="CA380" s="371">
        <f t="shared" si="421"/>
        <v>10977.269547325102</v>
      </c>
      <c r="CB380" s="372">
        <f t="shared" si="422"/>
        <v>8284.3500761035011</v>
      </c>
      <c r="CC380" s="371">
        <f t="shared" si="423"/>
        <v>8771.8599695585999</v>
      </c>
      <c r="CD380" s="372">
        <f t="shared" si="424"/>
        <v>7575.918128654971</v>
      </c>
      <c r="CE380" s="371">
        <f t="shared" si="425"/>
        <v>7715.3544973544977</v>
      </c>
      <c r="CF380" s="372">
        <f t="shared" si="426"/>
        <v>5927.8496732026142</v>
      </c>
      <c r="CG380" s="371">
        <f t="shared" si="427"/>
        <v>6085.7276688453157</v>
      </c>
      <c r="CH380" s="372">
        <f t="shared" si="428"/>
        <v>4452.3266998341624</v>
      </c>
      <c r="CI380" s="371">
        <f t="shared" si="429"/>
        <v>5747.4267676767677</v>
      </c>
      <c r="CJ380" s="372">
        <f t="shared" si="430"/>
        <v>0</v>
      </c>
      <c r="CK380" s="371">
        <f t="shared" si="431"/>
        <v>0</v>
      </c>
      <c r="CL380" s="370">
        <f t="shared" si="432"/>
        <v>97888.981132075482</v>
      </c>
      <c r="CM380" s="371">
        <f t="shared" si="433"/>
        <v>98795.425925925927</v>
      </c>
      <c r="CN380" s="372">
        <f t="shared" si="434"/>
        <v>74559.150684931505</v>
      </c>
      <c r="CO380" s="371">
        <f t="shared" si="435"/>
        <v>78946.739726027401</v>
      </c>
      <c r="CP380" s="372">
        <f t="shared" si="436"/>
        <v>68183.263157894733</v>
      </c>
      <c r="CQ380" s="371">
        <f t="shared" si="437"/>
        <v>69438.190476190473</v>
      </c>
      <c r="CR380" s="372">
        <f t="shared" si="438"/>
        <v>53350.647058823524</v>
      </c>
      <c r="CS380" s="371">
        <f t="shared" si="439"/>
        <v>54771.549019607839</v>
      </c>
      <c r="CT380" s="372">
        <f t="shared" si="440"/>
        <v>40070.940298507463</v>
      </c>
      <c r="CU380" s="371">
        <f t="shared" si="441"/>
        <v>51726.840909090912</v>
      </c>
      <c r="CV380" s="372">
        <f t="shared" si="442"/>
        <v>0</v>
      </c>
      <c r="CW380" s="371">
        <f t="shared" si="443"/>
        <v>0</v>
      </c>
      <c r="CX380" s="372">
        <f t="shared" si="444"/>
        <v>66412.920353982307</v>
      </c>
      <c r="CY380" s="371">
        <f t="shared" si="445"/>
        <v>71738.241590214064</v>
      </c>
      <c r="CZ380" s="370">
        <f t="shared" si="446"/>
        <v>53</v>
      </c>
      <c r="DA380" s="371">
        <f t="shared" si="447"/>
        <v>54</v>
      </c>
      <c r="DB380" s="372">
        <f t="shared" si="448"/>
        <v>73</v>
      </c>
      <c r="DC380" s="371">
        <f t="shared" si="449"/>
        <v>73</v>
      </c>
      <c r="DD380" s="372">
        <f t="shared" si="450"/>
        <v>95</v>
      </c>
      <c r="DE380" s="371">
        <f t="shared" si="451"/>
        <v>105</v>
      </c>
      <c r="DF380" s="372">
        <f t="shared" si="452"/>
        <v>51</v>
      </c>
      <c r="DG380" s="371">
        <f t="shared" si="453"/>
        <v>51</v>
      </c>
      <c r="DH380" s="372">
        <f t="shared" si="454"/>
        <v>67</v>
      </c>
      <c r="DI380" s="371">
        <f t="shared" si="455"/>
        <v>44</v>
      </c>
      <c r="DJ380" s="372">
        <f t="shared" si="456"/>
        <v>0</v>
      </c>
      <c r="DK380" s="371">
        <f t="shared" si="457"/>
        <v>0</v>
      </c>
      <c r="DL380" s="372">
        <f t="shared" si="458"/>
        <v>339</v>
      </c>
      <c r="DM380" s="371">
        <f t="shared" si="459"/>
        <v>327</v>
      </c>
      <c r="DN380" s="370">
        <f t="shared" si="460"/>
        <v>5188116.0000000009</v>
      </c>
      <c r="DO380" s="371">
        <f t="shared" si="461"/>
        <v>5334953</v>
      </c>
      <c r="DP380" s="372">
        <f t="shared" si="462"/>
        <v>5442818</v>
      </c>
      <c r="DQ380" s="371">
        <f t="shared" si="463"/>
        <v>5763112</v>
      </c>
      <c r="DR380" s="372">
        <f t="shared" si="464"/>
        <v>6477410</v>
      </c>
      <c r="DS380" s="371">
        <f t="shared" si="465"/>
        <v>7291010</v>
      </c>
      <c r="DT380" s="372">
        <f t="shared" si="466"/>
        <v>2720882.9999999995</v>
      </c>
      <c r="DU380" s="371">
        <f t="shared" si="467"/>
        <v>2793349</v>
      </c>
      <c r="DV380" s="372">
        <f t="shared" si="468"/>
        <v>2684753</v>
      </c>
      <c r="DW380" s="371">
        <f t="shared" si="469"/>
        <v>2275981</v>
      </c>
      <c r="DX380" s="372">
        <f t="shared" si="470"/>
        <v>0</v>
      </c>
      <c r="DY380" s="371">
        <f t="shared" si="471"/>
        <v>0</v>
      </c>
      <c r="DZ380" s="372">
        <f t="shared" si="472"/>
        <v>22513980.000000004</v>
      </c>
      <c r="EA380" s="371">
        <f t="shared" si="473"/>
        <v>23458405</v>
      </c>
    </row>
    <row r="381" spans="1:131">
      <c r="A381" s="482" t="s">
        <v>40</v>
      </c>
      <c r="B381" s="483" t="s">
        <v>807</v>
      </c>
      <c r="C381" s="607"/>
      <c r="D381" s="602">
        <v>229018</v>
      </c>
      <c r="E381" s="541">
        <v>3</v>
      </c>
      <c r="F381" s="419">
        <v>18</v>
      </c>
      <c r="G381" s="420">
        <v>19</v>
      </c>
      <c r="H381" s="419">
        <v>0</v>
      </c>
      <c r="I381" s="420">
        <v>0</v>
      </c>
      <c r="J381" s="419">
        <v>0</v>
      </c>
      <c r="K381" s="420">
        <v>0</v>
      </c>
      <c r="L381" s="419">
        <v>0</v>
      </c>
      <c r="M381" s="420">
        <v>0</v>
      </c>
      <c r="N381" s="419">
        <v>41</v>
      </c>
      <c r="O381" s="420">
        <v>39</v>
      </c>
      <c r="P381" s="419">
        <v>0</v>
      </c>
      <c r="Q381" s="420">
        <v>0</v>
      </c>
      <c r="R381" s="419">
        <v>0</v>
      </c>
      <c r="S381" s="420">
        <v>0</v>
      </c>
      <c r="T381" s="419">
        <v>0</v>
      </c>
      <c r="U381" s="420">
        <v>0</v>
      </c>
      <c r="V381" s="419">
        <v>29</v>
      </c>
      <c r="W381" s="420">
        <v>29</v>
      </c>
      <c r="X381" s="419">
        <v>0</v>
      </c>
      <c r="Y381" s="420">
        <v>0</v>
      </c>
      <c r="Z381" s="419">
        <v>0</v>
      </c>
      <c r="AA381" s="420">
        <v>0</v>
      </c>
      <c r="AB381" s="419">
        <v>0</v>
      </c>
      <c r="AC381" s="420">
        <v>0</v>
      </c>
      <c r="AD381" s="419">
        <v>2</v>
      </c>
      <c r="AE381" s="420">
        <v>2</v>
      </c>
      <c r="AF381" s="419">
        <v>0</v>
      </c>
      <c r="AG381" s="420">
        <v>0</v>
      </c>
      <c r="AH381" s="419">
        <v>0</v>
      </c>
      <c r="AI381" s="420">
        <v>0</v>
      </c>
      <c r="AJ381" s="419">
        <v>0</v>
      </c>
      <c r="AK381" s="420">
        <v>0</v>
      </c>
      <c r="AL381" s="419">
        <v>31</v>
      </c>
      <c r="AM381" s="420">
        <v>37</v>
      </c>
      <c r="AN381" s="419">
        <v>0</v>
      </c>
      <c r="AO381" s="420">
        <v>0</v>
      </c>
      <c r="AP381" s="419">
        <v>0</v>
      </c>
      <c r="AQ381" s="420">
        <v>0</v>
      </c>
      <c r="AR381" s="419">
        <v>0</v>
      </c>
      <c r="AS381" s="420">
        <v>0</v>
      </c>
      <c r="AT381" s="419"/>
      <c r="AU381" s="420"/>
      <c r="AV381" s="419"/>
      <c r="AW381" s="420"/>
      <c r="AX381" s="419"/>
      <c r="AY381" s="420"/>
      <c r="AZ381" s="419"/>
      <c r="BA381" s="421"/>
      <c r="BB381" s="422">
        <v>1522083</v>
      </c>
      <c r="BC381" s="420">
        <v>1693406</v>
      </c>
      <c r="BD381" s="419">
        <v>3046000</v>
      </c>
      <c r="BE381" s="420">
        <v>3094519</v>
      </c>
      <c r="BF381" s="419">
        <v>1819647</v>
      </c>
      <c r="BG381" s="420">
        <v>1963955</v>
      </c>
      <c r="BH381" s="419">
        <v>113680</v>
      </c>
      <c r="BI381" s="420">
        <v>115960</v>
      </c>
      <c r="BJ381" s="419">
        <v>1420704</v>
      </c>
      <c r="BK381" s="420">
        <v>1784624</v>
      </c>
      <c r="BL381" s="419"/>
      <c r="BM381" s="423"/>
      <c r="BN381" s="370">
        <f t="shared" si="408"/>
        <v>162</v>
      </c>
      <c r="BO381" s="371">
        <f t="shared" si="409"/>
        <v>171</v>
      </c>
      <c r="BP381" s="372">
        <f t="shared" si="410"/>
        <v>369</v>
      </c>
      <c r="BQ381" s="371">
        <f t="shared" si="411"/>
        <v>351</v>
      </c>
      <c r="BR381" s="372">
        <f t="shared" si="412"/>
        <v>261</v>
      </c>
      <c r="BS381" s="371">
        <f t="shared" si="413"/>
        <v>261</v>
      </c>
      <c r="BT381" s="372">
        <f t="shared" si="414"/>
        <v>18</v>
      </c>
      <c r="BU381" s="371">
        <f t="shared" si="415"/>
        <v>18</v>
      </c>
      <c r="BV381" s="372">
        <f t="shared" si="416"/>
        <v>279</v>
      </c>
      <c r="BW381" s="371">
        <f t="shared" si="417"/>
        <v>333</v>
      </c>
      <c r="BX381" s="372">
        <f t="shared" si="418"/>
        <v>0</v>
      </c>
      <c r="BY381" s="371">
        <f t="shared" si="419"/>
        <v>0</v>
      </c>
      <c r="BZ381" s="370">
        <f t="shared" si="420"/>
        <v>9395.5740740740748</v>
      </c>
      <c r="CA381" s="371">
        <f t="shared" si="421"/>
        <v>9902.959064327486</v>
      </c>
      <c r="CB381" s="372">
        <f t="shared" si="422"/>
        <v>8254.7425474254742</v>
      </c>
      <c r="CC381" s="371">
        <f t="shared" si="423"/>
        <v>8816.2934472934467</v>
      </c>
      <c r="CD381" s="372">
        <f t="shared" si="424"/>
        <v>6971.8275862068967</v>
      </c>
      <c r="CE381" s="371">
        <f t="shared" si="425"/>
        <v>7524.7318007662834</v>
      </c>
      <c r="CF381" s="372">
        <f t="shared" si="426"/>
        <v>6315.5555555555557</v>
      </c>
      <c r="CG381" s="371">
        <f t="shared" si="427"/>
        <v>6442.2222222222226</v>
      </c>
      <c r="CH381" s="372">
        <f t="shared" si="428"/>
        <v>5092.1290322580644</v>
      </c>
      <c r="CI381" s="371">
        <f t="shared" si="429"/>
        <v>5359.2312312312315</v>
      </c>
      <c r="CJ381" s="372">
        <f t="shared" si="430"/>
        <v>0</v>
      </c>
      <c r="CK381" s="371">
        <f t="shared" si="431"/>
        <v>0</v>
      </c>
      <c r="CL381" s="370">
        <f t="shared" si="432"/>
        <v>84560.166666666672</v>
      </c>
      <c r="CM381" s="371">
        <f t="shared" si="433"/>
        <v>89126.631578947374</v>
      </c>
      <c r="CN381" s="372">
        <f t="shared" si="434"/>
        <v>74292.682926829264</v>
      </c>
      <c r="CO381" s="371">
        <f t="shared" si="435"/>
        <v>79346.641025641016</v>
      </c>
      <c r="CP381" s="372">
        <f t="shared" si="436"/>
        <v>62746.448275862072</v>
      </c>
      <c r="CQ381" s="371">
        <f t="shared" si="437"/>
        <v>67722.586206896551</v>
      </c>
      <c r="CR381" s="372">
        <f t="shared" si="438"/>
        <v>56840</v>
      </c>
      <c r="CS381" s="371">
        <f t="shared" si="439"/>
        <v>57980</v>
      </c>
      <c r="CT381" s="372">
        <f t="shared" si="440"/>
        <v>45829.161290322576</v>
      </c>
      <c r="CU381" s="371">
        <f t="shared" si="441"/>
        <v>48233.08108108108</v>
      </c>
      <c r="CV381" s="372">
        <f t="shared" si="442"/>
        <v>0</v>
      </c>
      <c r="CW381" s="371">
        <f t="shared" si="443"/>
        <v>0</v>
      </c>
      <c r="CX381" s="372">
        <f t="shared" si="444"/>
        <v>65472.016528925618</v>
      </c>
      <c r="CY381" s="371">
        <f t="shared" si="445"/>
        <v>68670.349206349201</v>
      </c>
      <c r="CZ381" s="370">
        <f t="shared" si="446"/>
        <v>18</v>
      </c>
      <c r="DA381" s="371">
        <f t="shared" si="447"/>
        <v>19</v>
      </c>
      <c r="DB381" s="372">
        <f t="shared" si="448"/>
        <v>41</v>
      </c>
      <c r="DC381" s="371">
        <f t="shared" si="449"/>
        <v>39</v>
      </c>
      <c r="DD381" s="372">
        <f t="shared" si="450"/>
        <v>29</v>
      </c>
      <c r="DE381" s="371">
        <f t="shared" si="451"/>
        <v>29</v>
      </c>
      <c r="DF381" s="372">
        <f t="shared" si="452"/>
        <v>2</v>
      </c>
      <c r="DG381" s="371">
        <f t="shared" si="453"/>
        <v>2</v>
      </c>
      <c r="DH381" s="372">
        <f t="shared" si="454"/>
        <v>31</v>
      </c>
      <c r="DI381" s="371">
        <f t="shared" si="455"/>
        <v>37</v>
      </c>
      <c r="DJ381" s="372">
        <f t="shared" si="456"/>
        <v>0</v>
      </c>
      <c r="DK381" s="371">
        <f t="shared" si="457"/>
        <v>0</v>
      </c>
      <c r="DL381" s="372">
        <f t="shared" si="458"/>
        <v>121</v>
      </c>
      <c r="DM381" s="371">
        <f t="shared" si="459"/>
        <v>126</v>
      </c>
      <c r="DN381" s="370">
        <f t="shared" si="460"/>
        <v>1522083</v>
      </c>
      <c r="DO381" s="371">
        <f t="shared" si="461"/>
        <v>1693406</v>
      </c>
      <c r="DP381" s="372">
        <f t="shared" si="462"/>
        <v>3046000</v>
      </c>
      <c r="DQ381" s="371">
        <f t="shared" si="463"/>
        <v>3094518.9999999995</v>
      </c>
      <c r="DR381" s="372">
        <f t="shared" si="464"/>
        <v>1819647</v>
      </c>
      <c r="DS381" s="371">
        <f t="shared" si="465"/>
        <v>1963955</v>
      </c>
      <c r="DT381" s="372">
        <f t="shared" si="466"/>
        <v>113680</v>
      </c>
      <c r="DU381" s="371">
        <f t="shared" si="467"/>
        <v>115960</v>
      </c>
      <c r="DV381" s="372">
        <f t="shared" si="468"/>
        <v>1420703.9999999998</v>
      </c>
      <c r="DW381" s="371">
        <f t="shared" si="469"/>
        <v>1784624</v>
      </c>
      <c r="DX381" s="372">
        <f t="shared" si="470"/>
        <v>0</v>
      </c>
      <c r="DY381" s="371">
        <f t="shared" si="471"/>
        <v>0</v>
      </c>
      <c r="DZ381" s="372">
        <f t="shared" si="472"/>
        <v>7922114</v>
      </c>
      <c r="EA381" s="371">
        <f t="shared" si="473"/>
        <v>8652464</v>
      </c>
    </row>
    <row r="382" spans="1:131">
      <c r="A382" s="482" t="s">
        <v>40</v>
      </c>
      <c r="B382" s="487" t="s">
        <v>808</v>
      </c>
      <c r="C382" s="484"/>
      <c r="D382" s="602">
        <v>229814</v>
      </c>
      <c r="E382" s="541">
        <v>3</v>
      </c>
      <c r="F382" s="419">
        <v>47</v>
      </c>
      <c r="G382" s="420">
        <v>45</v>
      </c>
      <c r="H382" s="419">
        <v>0</v>
      </c>
      <c r="I382" s="420">
        <v>0</v>
      </c>
      <c r="J382" s="419">
        <v>0</v>
      </c>
      <c r="K382" s="420">
        <v>0</v>
      </c>
      <c r="L382" s="419">
        <v>6</v>
      </c>
      <c r="M382" s="420">
        <v>21</v>
      </c>
      <c r="N382" s="419">
        <v>57</v>
      </c>
      <c r="O382" s="420">
        <v>61</v>
      </c>
      <c r="P382" s="419">
        <v>0</v>
      </c>
      <c r="Q382" s="420">
        <v>0</v>
      </c>
      <c r="R382" s="419">
        <v>0</v>
      </c>
      <c r="S382" s="420">
        <v>0</v>
      </c>
      <c r="T382" s="419">
        <v>6</v>
      </c>
      <c r="U382" s="420">
        <v>6</v>
      </c>
      <c r="V382" s="419">
        <v>78</v>
      </c>
      <c r="W382" s="420">
        <v>81</v>
      </c>
      <c r="X382" s="419">
        <v>0</v>
      </c>
      <c r="Y382" s="420">
        <v>0</v>
      </c>
      <c r="Z382" s="419">
        <v>0</v>
      </c>
      <c r="AA382" s="420">
        <v>0</v>
      </c>
      <c r="AB382" s="419">
        <v>8</v>
      </c>
      <c r="AC382" s="420">
        <v>6</v>
      </c>
      <c r="AD382" s="419">
        <v>79</v>
      </c>
      <c r="AE382" s="420">
        <v>89</v>
      </c>
      <c r="AF382" s="419">
        <v>1</v>
      </c>
      <c r="AG382" s="420">
        <v>1</v>
      </c>
      <c r="AH382" s="419">
        <v>0</v>
      </c>
      <c r="AI382" s="420">
        <v>0</v>
      </c>
      <c r="AJ382" s="419">
        <v>3</v>
      </c>
      <c r="AK382" s="420">
        <v>6</v>
      </c>
      <c r="AL382" s="419">
        <v>0</v>
      </c>
      <c r="AM382" s="420">
        <v>1</v>
      </c>
      <c r="AN382" s="419">
        <v>0</v>
      </c>
      <c r="AO382" s="420">
        <v>0</v>
      </c>
      <c r="AP382" s="419">
        <v>0</v>
      </c>
      <c r="AQ382" s="420">
        <v>0</v>
      </c>
      <c r="AR382" s="419">
        <v>0</v>
      </c>
      <c r="AS382" s="420">
        <v>0</v>
      </c>
      <c r="AT382" s="419"/>
      <c r="AU382" s="420"/>
      <c r="AV382" s="419"/>
      <c r="AW382" s="420"/>
      <c r="AX382" s="419"/>
      <c r="AY382" s="420"/>
      <c r="AZ382" s="419"/>
      <c r="BA382" s="421"/>
      <c r="BB382" s="422">
        <v>4662819</v>
      </c>
      <c r="BC382" s="420">
        <v>6761419</v>
      </c>
      <c r="BD382" s="419">
        <v>4709583</v>
      </c>
      <c r="BE382" s="420">
        <v>5122647</v>
      </c>
      <c r="BF382" s="419">
        <v>5541191</v>
      </c>
      <c r="BG382" s="420">
        <v>5752251</v>
      </c>
      <c r="BH382" s="419">
        <v>4701382</v>
      </c>
      <c r="BI382" s="420">
        <v>4853789</v>
      </c>
      <c r="BJ382" s="419">
        <v>0</v>
      </c>
      <c r="BK382" s="420">
        <v>10000</v>
      </c>
      <c r="BL382" s="419"/>
      <c r="BM382" s="423"/>
      <c r="BN382" s="370">
        <f t="shared" si="408"/>
        <v>495</v>
      </c>
      <c r="BO382" s="371">
        <f t="shared" si="409"/>
        <v>657</v>
      </c>
      <c r="BP382" s="372">
        <f t="shared" si="410"/>
        <v>585</v>
      </c>
      <c r="BQ382" s="371">
        <f t="shared" si="411"/>
        <v>621</v>
      </c>
      <c r="BR382" s="372">
        <f t="shared" si="412"/>
        <v>798</v>
      </c>
      <c r="BS382" s="371">
        <f t="shared" si="413"/>
        <v>801</v>
      </c>
      <c r="BT382" s="372">
        <f t="shared" si="414"/>
        <v>757</v>
      </c>
      <c r="BU382" s="371">
        <f t="shared" si="415"/>
        <v>883</v>
      </c>
      <c r="BV382" s="372">
        <f t="shared" si="416"/>
        <v>0</v>
      </c>
      <c r="BW382" s="371">
        <f t="shared" si="417"/>
        <v>9</v>
      </c>
      <c r="BX382" s="372">
        <f t="shared" si="418"/>
        <v>0</v>
      </c>
      <c r="BY382" s="371">
        <f t="shared" si="419"/>
        <v>0</v>
      </c>
      <c r="BZ382" s="370">
        <f t="shared" si="420"/>
        <v>9419.8363636363629</v>
      </c>
      <c r="CA382" s="371">
        <f t="shared" si="421"/>
        <v>10291.353120243532</v>
      </c>
      <c r="CB382" s="372">
        <f t="shared" si="422"/>
        <v>8050.5692307692307</v>
      </c>
      <c r="CC382" s="371">
        <f t="shared" si="423"/>
        <v>8249.028985507246</v>
      </c>
      <c r="CD382" s="372">
        <f t="shared" si="424"/>
        <v>6943.8483709273187</v>
      </c>
      <c r="CE382" s="371">
        <f t="shared" si="425"/>
        <v>7181.3370786516853</v>
      </c>
      <c r="CF382" s="372">
        <f t="shared" si="426"/>
        <v>6210.544253632761</v>
      </c>
      <c r="CG382" s="371">
        <f t="shared" si="427"/>
        <v>5496.9297848244623</v>
      </c>
      <c r="CH382" s="372">
        <f t="shared" si="428"/>
        <v>0</v>
      </c>
      <c r="CI382" s="371">
        <f t="shared" si="429"/>
        <v>1111.1111111111111</v>
      </c>
      <c r="CJ382" s="372">
        <f t="shared" si="430"/>
        <v>0</v>
      </c>
      <c r="CK382" s="371">
        <f t="shared" si="431"/>
        <v>0</v>
      </c>
      <c r="CL382" s="370">
        <f t="shared" si="432"/>
        <v>84778.527272727268</v>
      </c>
      <c r="CM382" s="371">
        <f t="shared" si="433"/>
        <v>92622.178082191778</v>
      </c>
      <c r="CN382" s="372">
        <f t="shared" si="434"/>
        <v>72455.123076923075</v>
      </c>
      <c r="CO382" s="371">
        <f t="shared" si="435"/>
        <v>74241.260869565216</v>
      </c>
      <c r="CP382" s="372">
        <f t="shared" si="436"/>
        <v>62494.63533834587</v>
      </c>
      <c r="CQ382" s="371">
        <f t="shared" si="437"/>
        <v>64632.033707865165</v>
      </c>
      <c r="CR382" s="372">
        <f t="shared" si="438"/>
        <v>55894.898282694849</v>
      </c>
      <c r="CS382" s="371">
        <f t="shared" si="439"/>
        <v>49472.368063420159</v>
      </c>
      <c r="CT382" s="372">
        <f t="shared" si="440"/>
        <v>0</v>
      </c>
      <c r="CU382" s="371">
        <f t="shared" si="441"/>
        <v>10000</v>
      </c>
      <c r="CV382" s="372">
        <f t="shared" si="442"/>
        <v>0</v>
      </c>
      <c r="CW382" s="371">
        <f t="shared" si="443"/>
        <v>0</v>
      </c>
      <c r="CX382" s="372">
        <f t="shared" si="444"/>
        <v>66918.420687235499</v>
      </c>
      <c r="CY382" s="371">
        <f t="shared" si="445"/>
        <v>67727.326493243309</v>
      </c>
      <c r="CZ382" s="370">
        <f t="shared" si="446"/>
        <v>53</v>
      </c>
      <c r="DA382" s="371">
        <f t="shared" si="447"/>
        <v>66</v>
      </c>
      <c r="DB382" s="372">
        <f t="shared" si="448"/>
        <v>63</v>
      </c>
      <c r="DC382" s="371">
        <f t="shared" si="449"/>
        <v>67</v>
      </c>
      <c r="DD382" s="372">
        <f t="shared" si="450"/>
        <v>86</v>
      </c>
      <c r="DE382" s="371">
        <f t="shared" si="451"/>
        <v>87</v>
      </c>
      <c r="DF382" s="372">
        <f t="shared" si="452"/>
        <v>83</v>
      </c>
      <c r="DG382" s="371">
        <f t="shared" si="453"/>
        <v>96</v>
      </c>
      <c r="DH382" s="372">
        <f t="shared" si="454"/>
        <v>0</v>
      </c>
      <c r="DI382" s="371">
        <f t="shared" si="455"/>
        <v>1</v>
      </c>
      <c r="DJ382" s="372">
        <f t="shared" si="456"/>
        <v>0</v>
      </c>
      <c r="DK382" s="371">
        <f t="shared" si="457"/>
        <v>0</v>
      </c>
      <c r="DL382" s="372">
        <f t="shared" si="458"/>
        <v>285</v>
      </c>
      <c r="DM382" s="371">
        <f t="shared" si="459"/>
        <v>317</v>
      </c>
      <c r="DN382" s="370">
        <f t="shared" si="460"/>
        <v>4493261.9454545453</v>
      </c>
      <c r="DO382" s="371">
        <f t="shared" si="461"/>
        <v>6113063.7534246575</v>
      </c>
      <c r="DP382" s="372">
        <f t="shared" si="462"/>
        <v>4564672.7538461536</v>
      </c>
      <c r="DQ382" s="371">
        <f t="shared" si="463"/>
        <v>4974164.4782608692</v>
      </c>
      <c r="DR382" s="372">
        <f t="shared" si="464"/>
        <v>5374538.6390977446</v>
      </c>
      <c r="DS382" s="371">
        <f t="shared" si="465"/>
        <v>5622986.932584269</v>
      </c>
      <c r="DT382" s="372">
        <f t="shared" si="466"/>
        <v>4639276.557463672</v>
      </c>
      <c r="DU382" s="371">
        <f t="shared" si="467"/>
        <v>4749347.3340883348</v>
      </c>
      <c r="DV382" s="372">
        <f t="shared" si="468"/>
        <v>0</v>
      </c>
      <c r="DW382" s="371">
        <f t="shared" si="469"/>
        <v>10000</v>
      </c>
      <c r="DX382" s="372">
        <f t="shared" si="470"/>
        <v>0</v>
      </c>
      <c r="DY382" s="371">
        <f t="shared" si="471"/>
        <v>0</v>
      </c>
      <c r="DZ382" s="372">
        <f t="shared" si="472"/>
        <v>19071749.895862117</v>
      </c>
      <c r="EA382" s="371">
        <f t="shared" si="473"/>
        <v>21469562.49835813</v>
      </c>
    </row>
    <row r="383" spans="1:131">
      <c r="A383" s="608" t="s">
        <v>40</v>
      </c>
      <c r="B383" s="483" t="s">
        <v>809</v>
      </c>
      <c r="C383" s="484"/>
      <c r="D383" s="609">
        <v>483036</v>
      </c>
      <c r="E383" s="486">
        <v>4</v>
      </c>
      <c r="F383" s="419">
        <v>17</v>
      </c>
      <c r="G383" s="420">
        <v>19</v>
      </c>
      <c r="H383" s="419">
        <v>0</v>
      </c>
      <c r="I383" s="420">
        <v>0</v>
      </c>
      <c r="J383" s="419">
        <v>0</v>
      </c>
      <c r="K383" s="420">
        <v>0</v>
      </c>
      <c r="L383" s="419">
        <v>4</v>
      </c>
      <c r="M383" s="420">
        <v>4</v>
      </c>
      <c r="N383" s="419">
        <v>22</v>
      </c>
      <c r="O383" s="420">
        <v>22</v>
      </c>
      <c r="P383" s="419">
        <v>0</v>
      </c>
      <c r="Q383" s="420">
        <v>0</v>
      </c>
      <c r="R383" s="419">
        <v>0</v>
      </c>
      <c r="S383" s="420">
        <v>0</v>
      </c>
      <c r="T383" s="419">
        <v>2</v>
      </c>
      <c r="U383" s="420">
        <v>2</v>
      </c>
      <c r="V383" s="419">
        <v>20</v>
      </c>
      <c r="W383" s="420">
        <v>22</v>
      </c>
      <c r="X383" s="419">
        <v>0</v>
      </c>
      <c r="Y383" s="420">
        <v>0</v>
      </c>
      <c r="Z383" s="419">
        <v>0</v>
      </c>
      <c r="AA383" s="420">
        <v>0</v>
      </c>
      <c r="AB383" s="419">
        <v>1</v>
      </c>
      <c r="AC383" s="420">
        <v>1</v>
      </c>
      <c r="AD383" s="419">
        <v>10</v>
      </c>
      <c r="AE383" s="420">
        <v>7</v>
      </c>
      <c r="AF383" s="419">
        <v>0</v>
      </c>
      <c r="AG383" s="420">
        <v>0</v>
      </c>
      <c r="AH383" s="419">
        <v>0</v>
      </c>
      <c r="AI383" s="420">
        <v>0</v>
      </c>
      <c r="AJ383" s="419">
        <v>0</v>
      </c>
      <c r="AK383" s="420">
        <v>0</v>
      </c>
      <c r="AL383" s="419">
        <v>1</v>
      </c>
      <c r="AM383" s="420">
        <v>1</v>
      </c>
      <c r="AN383" s="419">
        <v>0</v>
      </c>
      <c r="AO383" s="420">
        <v>0</v>
      </c>
      <c r="AP383" s="419">
        <v>0</v>
      </c>
      <c r="AQ383" s="420">
        <v>0</v>
      </c>
      <c r="AR383" s="419">
        <v>0</v>
      </c>
      <c r="AS383" s="420">
        <v>0</v>
      </c>
      <c r="AT383" s="419"/>
      <c r="AU383" s="420"/>
      <c r="AV383" s="419"/>
      <c r="AW383" s="420"/>
      <c r="AX383" s="419"/>
      <c r="AY383" s="420"/>
      <c r="AZ383" s="419"/>
      <c r="BA383" s="421"/>
      <c r="BB383" s="422">
        <v>2186421</v>
      </c>
      <c r="BC383" s="420">
        <v>2338657</v>
      </c>
      <c r="BD383" s="419">
        <v>1806153</v>
      </c>
      <c r="BE383" s="420">
        <v>1821771</v>
      </c>
      <c r="BF383" s="419">
        <v>1398168</v>
      </c>
      <c r="BG383" s="420">
        <v>1509614</v>
      </c>
      <c r="BH383" s="419">
        <v>532957</v>
      </c>
      <c r="BI383" s="420">
        <v>382792</v>
      </c>
      <c r="BJ383" s="419">
        <v>70000</v>
      </c>
      <c r="BK383" s="420">
        <v>69999</v>
      </c>
      <c r="BL383" s="419"/>
      <c r="BM383" s="423"/>
      <c r="BN383" s="370">
        <f t="shared" si="408"/>
        <v>201</v>
      </c>
      <c r="BO383" s="371">
        <f t="shared" si="409"/>
        <v>219</v>
      </c>
      <c r="BP383" s="372">
        <f t="shared" si="410"/>
        <v>222</v>
      </c>
      <c r="BQ383" s="371">
        <f t="shared" si="411"/>
        <v>222</v>
      </c>
      <c r="BR383" s="372">
        <f t="shared" si="412"/>
        <v>192</v>
      </c>
      <c r="BS383" s="371">
        <f t="shared" si="413"/>
        <v>210</v>
      </c>
      <c r="BT383" s="372">
        <f t="shared" si="414"/>
        <v>90</v>
      </c>
      <c r="BU383" s="371">
        <f t="shared" si="415"/>
        <v>63</v>
      </c>
      <c r="BV383" s="372">
        <f t="shared" si="416"/>
        <v>9</v>
      </c>
      <c r="BW383" s="371">
        <f t="shared" si="417"/>
        <v>9</v>
      </c>
      <c r="BX383" s="372">
        <f t="shared" si="418"/>
        <v>0</v>
      </c>
      <c r="BY383" s="371">
        <f t="shared" si="419"/>
        <v>0</v>
      </c>
      <c r="BZ383" s="370">
        <f t="shared" si="420"/>
        <v>10877.716417910447</v>
      </c>
      <c r="CA383" s="371">
        <f t="shared" si="421"/>
        <v>10678.79908675799</v>
      </c>
      <c r="CB383" s="372">
        <f t="shared" si="422"/>
        <v>8135.8243243243242</v>
      </c>
      <c r="CC383" s="371">
        <f t="shared" si="423"/>
        <v>8206.1756756756749</v>
      </c>
      <c r="CD383" s="372">
        <f t="shared" si="424"/>
        <v>7282.125</v>
      </c>
      <c r="CE383" s="371">
        <f t="shared" si="425"/>
        <v>7188.638095238095</v>
      </c>
      <c r="CF383" s="372">
        <f t="shared" si="426"/>
        <v>5921.7444444444445</v>
      </c>
      <c r="CG383" s="371">
        <f t="shared" si="427"/>
        <v>6076.063492063492</v>
      </c>
      <c r="CH383" s="372">
        <f t="shared" si="428"/>
        <v>7777.7777777777774</v>
      </c>
      <c r="CI383" s="371">
        <f t="shared" si="429"/>
        <v>7777.666666666667</v>
      </c>
      <c r="CJ383" s="372">
        <f t="shared" si="430"/>
        <v>0</v>
      </c>
      <c r="CK383" s="371">
        <f t="shared" si="431"/>
        <v>0</v>
      </c>
      <c r="CL383" s="370">
        <f t="shared" si="432"/>
        <v>97899.447761194024</v>
      </c>
      <c r="CM383" s="371">
        <f t="shared" si="433"/>
        <v>96109.191780821915</v>
      </c>
      <c r="CN383" s="372">
        <f t="shared" si="434"/>
        <v>73222.41891891892</v>
      </c>
      <c r="CO383" s="371">
        <f t="shared" si="435"/>
        <v>73855.58108108108</v>
      </c>
      <c r="CP383" s="372">
        <f t="shared" si="436"/>
        <v>65539.125</v>
      </c>
      <c r="CQ383" s="371">
        <f t="shared" si="437"/>
        <v>64697.742857142854</v>
      </c>
      <c r="CR383" s="372">
        <f t="shared" si="438"/>
        <v>53295.7</v>
      </c>
      <c r="CS383" s="371">
        <f t="shared" si="439"/>
        <v>54684.571428571428</v>
      </c>
      <c r="CT383" s="372">
        <f t="shared" si="440"/>
        <v>70000</v>
      </c>
      <c r="CU383" s="371">
        <f t="shared" si="441"/>
        <v>69999</v>
      </c>
      <c r="CV383" s="372">
        <f t="shared" si="442"/>
        <v>0</v>
      </c>
      <c r="CW383" s="371">
        <f t="shared" si="443"/>
        <v>0</v>
      </c>
      <c r="CX383" s="372">
        <f t="shared" si="444"/>
        <v>75227.338727780894</v>
      </c>
      <c r="CY383" s="371">
        <f t="shared" si="445"/>
        <v>75947.236443835078</v>
      </c>
      <c r="CZ383" s="370">
        <f t="shared" si="446"/>
        <v>21</v>
      </c>
      <c r="DA383" s="371">
        <f t="shared" si="447"/>
        <v>23</v>
      </c>
      <c r="DB383" s="372">
        <f t="shared" si="448"/>
        <v>24</v>
      </c>
      <c r="DC383" s="371">
        <f t="shared" si="449"/>
        <v>24</v>
      </c>
      <c r="DD383" s="372">
        <f t="shared" si="450"/>
        <v>21</v>
      </c>
      <c r="DE383" s="371">
        <f t="shared" si="451"/>
        <v>23</v>
      </c>
      <c r="DF383" s="372">
        <f t="shared" si="452"/>
        <v>10</v>
      </c>
      <c r="DG383" s="371">
        <f t="shared" si="453"/>
        <v>7</v>
      </c>
      <c r="DH383" s="372">
        <f t="shared" si="454"/>
        <v>1</v>
      </c>
      <c r="DI383" s="371">
        <f t="shared" si="455"/>
        <v>1</v>
      </c>
      <c r="DJ383" s="372">
        <f t="shared" si="456"/>
        <v>0</v>
      </c>
      <c r="DK383" s="371">
        <f t="shared" si="457"/>
        <v>0</v>
      </c>
      <c r="DL383" s="372">
        <f t="shared" si="458"/>
        <v>77</v>
      </c>
      <c r="DM383" s="371">
        <f t="shared" si="459"/>
        <v>78</v>
      </c>
      <c r="DN383" s="370">
        <f t="shared" si="460"/>
        <v>2055888.4029850746</v>
      </c>
      <c r="DO383" s="371">
        <f t="shared" si="461"/>
        <v>2210511.4109589038</v>
      </c>
      <c r="DP383" s="372">
        <f t="shared" si="462"/>
        <v>1757338.054054054</v>
      </c>
      <c r="DQ383" s="371">
        <f t="shared" si="463"/>
        <v>1772533.945945946</v>
      </c>
      <c r="DR383" s="372">
        <f t="shared" si="464"/>
        <v>1376321.625</v>
      </c>
      <c r="DS383" s="371">
        <f t="shared" si="465"/>
        <v>1488048.0857142857</v>
      </c>
      <c r="DT383" s="372">
        <f t="shared" si="466"/>
        <v>532957</v>
      </c>
      <c r="DU383" s="371">
        <f t="shared" si="467"/>
        <v>382792</v>
      </c>
      <c r="DV383" s="372">
        <f t="shared" si="468"/>
        <v>70000</v>
      </c>
      <c r="DW383" s="371">
        <f t="shared" si="469"/>
        <v>69999</v>
      </c>
      <c r="DX383" s="372">
        <f t="shared" si="470"/>
        <v>0</v>
      </c>
      <c r="DY383" s="371">
        <f t="shared" si="471"/>
        <v>0</v>
      </c>
      <c r="DZ383" s="372">
        <f t="shared" si="472"/>
        <v>5792505.082039129</v>
      </c>
      <c r="EA383" s="371">
        <f t="shared" si="473"/>
        <v>5923884.4426191356</v>
      </c>
    </row>
    <row r="384" spans="1:131">
      <c r="A384" s="482" t="s">
        <v>40</v>
      </c>
      <c r="B384" s="487" t="s">
        <v>810</v>
      </c>
      <c r="C384" s="484"/>
      <c r="D384" s="602">
        <v>224545</v>
      </c>
      <c r="E384" s="541">
        <v>4</v>
      </c>
      <c r="F384" s="419">
        <v>0</v>
      </c>
      <c r="G384" s="420">
        <v>3</v>
      </c>
      <c r="H384" s="419">
        <v>0</v>
      </c>
      <c r="I384" s="420">
        <v>0</v>
      </c>
      <c r="J384" s="419">
        <v>0</v>
      </c>
      <c r="K384" s="420">
        <v>0</v>
      </c>
      <c r="L384" s="419">
        <v>0</v>
      </c>
      <c r="M384" s="420">
        <v>1</v>
      </c>
      <c r="N384" s="419">
        <v>0</v>
      </c>
      <c r="O384" s="420">
        <v>12</v>
      </c>
      <c r="P384" s="419">
        <v>0</v>
      </c>
      <c r="Q384" s="420">
        <v>0</v>
      </c>
      <c r="R384" s="419">
        <v>0</v>
      </c>
      <c r="S384" s="420">
        <v>0</v>
      </c>
      <c r="T384" s="419">
        <v>0</v>
      </c>
      <c r="U384" s="420">
        <v>6</v>
      </c>
      <c r="V384" s="419">
        <v>0</v>
      </c>
      <c r="W384" s="420">
        <v>37</v>
      </c>
      <c r="X384" s="419">
        <v>0</v>
      </c>
      <c r="Y384" s="420">
        <v>0</v>
      </c>
      <c r="Z384" s="419">
        <v>0</v>
      </c>
      <c r="AA384" s="420">
        <v>0</v>
      </c>
      <c r="AB384" s="419">
        <v>0</v>
      </c>
      <c r="AC384" s="420">
        <v>7</v>
      </c>
      <c r="AD384" s="419">
        <v>0</v>
      </c>
      <c r="AE384" s="420">
        <v>5</v>
      </c>
      <c r="AF384" s="419">
        <v>0</v>
      </c>
      <c r="AG384" s="420">
        <v>0</v>
      </c>
      <c r="AH384" s="419">
        <v>0</v>
      </c>
      <c r="AI384" s="420">
        <v>0</v>
      </c>
      <c r="AJ384" s="419">
        <v>0</v>
      </c>
      <c r="AK384" s="420">
        <v>0</v>
      </c>
      <c r="AL384" s="419">
        <v>0</v>
      </c>
      <c r="AM384" s="420">
        <v>6</v>
      </c>
      <c r="AN384" s="419">
        <v>0</v>
      </c>
      <c r="AO384" s="420">
        <v>0</v>
      </c>
      <c r="AP384" s="419">
        <v>0</v>
      </c>
      <c r="AQ384" s="420">
        <v>0</v>
      </c>
      <c r="AR384" s="419">
        <v>0</v>
      </c>
      <c r="AS384" s="420">
        <v>6</v>
      </c>
      <c r="AT384" s="419"/>
      <c r="AU384" s="420"/>
      <c r="AV384" s="419"/>
      <c r="AW384" s="420"/>
      <c r="AX384" s="419"/>
      <c r="AY384" s="420"/>
      <c r="AZ384" s="419"/>
      <c r="BA384" s="421"/>
      <c r="BB384" s="422">
        <v>0</v>
      </c>
      <c r="BC384" s="420">
        <v>376785</v>
      </c>
      <c r="BD384" s="419">
        <v>0</v>
      </c>
      <c r="BE384" s="420">
        <v>1486033</v>
      </c>
      <c r="BF384" s="419">
        <v>0</v>
      </c>
      <c r="BG384" s="420">
        <v>3074843</v>
      </c>
      <c r="BH384" s="419">
        <v>0</v>
      </c>
      <c r="BI384" s="420">
        <v>213264</v>
      </c>
      <c r="BJ384" s="419">
        <v>0</v>
      </c>
      <c r="BK384" s="420">
        <v>931882</v>
      </c>
      <c r="BL384" s="419"/>
      <c r="BM384" s="423"/>
      <c r="BN384" s="370">
        <f t="shared" si="408"/>
        <v>0</v>
      </c>
      <c r="BO384" s="371">
        <f t="shared" si="409"/>
        <v>39</v>
      </c>
      <c r="BP384" s="372">
        <f t="shared" si="410"/>
        <v>0</v>
      </c>
      <c r="BQ384" s="371">
        <f t="shared" si="411"/>
        <v>180</v>
      </c>
      <c r="BR384" s="372">
        <f t="shared" si="412"/>
        <v>0</v>
      </c>
      <c r="BS384" s="371">
        <f t="shared" si="413"/>
        <v>417</v>
      </c>
      <c r="BT384" s="372">
        <f t="shared" si="414"/>
        <v>0</v>
      </c>
      <c r="BU384" s="371">
        <f t="shared" si="415"/>
        <v>45</v>
      </c>
      <c r="BV384" s="372">
        <f t="shared" si="416"/>
        <v>0</v>
      </c>
      <c r="BW384" s="371">
        <f t="shared" si="417"/>
        <v>126</v>
      </c>
      <c r="BX384" s="372">
        <f t="shared" si="418"/>
        <v>0</v>
      </c>
      <c r="BY384" s="371">
        <f t="shared" si="419"/>
        <v>0</v>
      </c>
      <c r="BZ384" s="370">
        <f t="shared" si="420"/>
        <v>0</v>
      </c>
      <c r="CA384" s="371">
        <f t="shared" si="421"/>
        <v>9661.1538461538457</v>
      </c>
      <c r="CB384" s="372">
        <f t="shared" si="422"/>
        <v>0</v>
      </c>
      <c r="CC384" s="371">
        <f t="shared" si="423"/>
        <v>8255.7388888888891</v>
      </c>
      <c r="CD384" s="372">
        <f t="shared" si="424"/>
        <v>0</v>
      </c>
      <c r="CE384" s="371">
        <f t="shared" si="425"/>
        <v>7373.7242206235014</v>
      </c>
      <c r="CF384" s="372">
        <f t="shared" si="426"/>
        <v>0</v>
      </c>
      <c r="CG384" s="371">
        <f t="shared" si="427"/>
        <v>4739.2</v>
      </c>
      <c r="CH384" s="372">
        <f t="shared" si="428"/>
        <v>0</v>
      </c>
      <c r="CI384" s="371">
        <f t="shared" si="429"/>
        <v>7395.8888888888887</v>
      </c>
      <c r="CJ384" s="372">
        <f t="shared" si="430"/>
        <v>0</v>
      </c>
      <c r="CK384" s="371">
        <f t="shared" si="431"/>
        <v>0</v>
      </c>
      <c r="CL384" s="370">
        <f t="shared" si="432"/>
        <v>0</v>
      </c>
      <c r="CM384" s="371">
        <f t="shared" si="433"/>
        <v>86950.38461538461</v>
      </c>
      <c r="CN384" s="372">
        <f t="shared" si="434"/>
        <v>0</v>
      </c>
      <c r="CO384" s="371">
        <f t="shared" si="435"/>
        <v>74301.649999999994</v>
      </c>
      <c r="CP384" s="372">
        <f t="shared" si="436"/>
        <v>0</v>
      </c>
      <c r="CQ384" s="371">
        <f t="shared" si="437"/>
        <v>66363.517985611514</v>
      </c>
      <c r="CR384" s="372">
        <f t="shared" si="438"/>
        <v>0</v>
      </c>
      <c r="CS384" s="371">
        <f t="shared" si="439"/>
        <v>42652.799999999996</v>
      </c>
      <c r="CT384" s="372">
        <f t="shared" si="440"/>
        <v>0</v>
      </c>
      <c r="CU384" s="371">
        <f t="shared" si="441"/>
        <v>66563</v>
      </c>
      <c r="CV384" s="372">
        <f t="shared" si="442"/>
        <v>0</v>
      </c>
      <c r="CW384" s="371">
        <f t="shared" si="443"/>
        <v>0</v>
      </c>
      <c r="CX384" s="372">
        <f t="shared" si="444"/>
        <v>0</v>
      </c>
      <c r="CY384" s="371">
        <f t="shared" si="445"/>
        <v>67677.663009981261</v>
      </c>
      <c r="CZ384" s="370">
        <f t="shared" si="446"/>
        <v>0</v>
      </c>
      <c r="DA384" s="371">
        <f t="shared" si="447"/>
        <v>4</v>
      </c>
      <c r="DB384" s="372">
        <f t="shared" si="448"/>
        <v>0</v>
      </c>
      <c r="DC384" s="371">
        <f t="shared" si="449"/>
        <v>18</v>
      </c>
      <c r="DD384" s="372">
        <f t="shared" si="450"/>
        <v>0</v>
      </c>
      <c r="DE384" s="371">
        <f t="shared" si="451"/>
        <v>44</v>
      </c>
      <c r="DF384" s="372">
        <f t="shared" si="452"/>
        <v>0</v>
      </c>
      <c r="DG384" s="371">
        <f t="shared" si="453"/>
        <v>5</v>
      </c>
      <c r="DH384" s="372">
        <f t="shared" si="454"/>
        <v>0</v>
      </c>
      <c r="DI384" s="371">
        <f t="shared" si="455"/>
        <v>12</v>
      </c>
      <c r="DJ384" s="372">
        <f t="shared" si="456"/>
        <v>0</v>
      </c>
      <c r="DK384" s="371">
        <f t="shared" si="457"/>
        <v>0</v>
      </c>
      <c r="DL384" s="372">
        <f t="shared" si="458"/>
        <v>0</v>
      </c>
      <c r="DM384" s="371">
        <f t="shared" si="459"/>
        <v>83</v>
      </c>
      <c r="DN384" s="370">
        <f t="shared" si="460"/>
        <v>0</v>
      </c>
      <c r="DO384" s="371">
        <f t="shared" si="461"/>
        <v>347801.53846153844</v>
      </c>
      <c r="DP384" s="372">
        <f t="shared" si="462"/>
        <v>0</v>
      </c>
      <c r="DQ384" s="371">
        <f t="shared" si="463"/>
        <v>1337429.7</v>
      </c>
      <c r="DR384" s="372">
        <f t="shared" si="464"/>
        <v>0</v>
      </c>
      <c r="DS384" s="371">
        <f t="shared" si="465"/>
        <v>2919994.7913669068</v>
      </c>
      <c r="DT384" s="372">
        <f t="shared" si="466"/>
        <v>0</v>
      </c>
      <c r="DU384" s="371">
        <f t="shared" si="467"/>
        <v>213263.99999999997</v>
      </c>
      <c r="DV384" s="372">
        <f t="shared" si="468"/>
        <v>0</v>
      </c>
      <c r="DW384" s="371">
        <f t="shared" si="469"/>
        <v>798756</v>
      </c>
      <c r="DX384" s="372">
        <f t="shared" si="470"/>
        <v>0</v>
      </c>
      <c r="DY384" s="371">
        <f t="shared" si="471"/>
        <v>0</v>
      </c>
      <c r="DZ384" s="372">
        <f t="shared" si="472"/>
        <v>0</v>
      </c>
      <c r="EA384" s="371">
        <f t="shared" si="473"/>
        <v>5617246.0298284451</v>
      </c>
    </row>
    <row r="385" spans="1:131">
      <c r="A385" s="482" t="s">
        <v>40</v>
      </c>
      <c r="B385" s="487" t="s">
        <v>811</v>
      </c>
      <c r="C385" s="484"/>
      <c r="D385" s="602">
        <v>225502</v>
      </c>
      <c r="E385" s="541">
        <v>4</v>
      </c>
      <c r="F385" s="419">
        <v>22</v>
      </c>
      <c r="G385" s="420">
        <v>20</v>
      </c>
      <c r="H385" s="419">
        <v>0</v>
      </c>
      <c r="I385" s="420">
        <v>0</v>
      </c>
      <c r="J385" s="419">
        <v>0</v>
      </c>
      <c r="K385" s="420">
        <v>0</v>
      </c>
      <c r="L385" s="419">
        <v>0</v>
      </c>
      <c r="M385" s="420">
        <v>0</v>
      </c>
      <c r="N385" s="419">
        <v>28</v>
      </c>
      <c r="O385" s="420">
        <v>27</v>
      </c>
      <c r="P385" s="419">
        <v>0</v>
      </c>
      <c r="Q385" s="420">
        <v>0</v>
      </c>
      <c r="R385" s="419">
        <v>0</v>
      </c>
      <c r="S385" s="420">
        <v>0</v>
      </c>
      <c r="T385" s="419">
        <v>0</v>
      </c>
      <c r="U385" s="420">
        <v>0</v>
      </c>
      <c r="V385" s="419">
        <v>39</v>
      </c>
      <c r="W385" s="420">
        <v>34</v>
      </c>
      <c r="X385" s="419">
        <v>0</v>
      </c>
      <c r="Y385" s="420">
        <v>0</v>
      </c>
      <c r="Z385" s="419">
        <v>0</v>
      </c>
      <c r="AA385" s="420">
        <v>0</v>
      </c>
      <c r="AB385" s="419">
        <v>0</v>
      </c>
      <c r="AC385" s="420">
        <v>0</v>
      </c>
      <c r="AD385" s="419">
        <v>6</v>
      </c>
      <c r="AE385" s="420">
        <v>6</v>
      </c>
      <c r="AF385" s="419">
        <v>0</v>
      </c>
      <c r="AG385" s="420">
        <v>0</v>
      </c>
      <c r="AH385" s="419">
        <v>0</v>
      </c>
      <c r="AI385" s="420">
        <v>0</v>
      </c>
      <c r="AJ385" s="419">
        <v>0</v>
      </c>
      <c r="AK385" s="420">
        <v>0</v>
      </c>
      <c r="AL385" s="419">
        <v>34</v>
      </c>
      <c r="AM385" s="420">
        <v>37</v>
      </c>
      <c r="AN385" s="419">
        <v>0</v>
      </c>
      <c r="AO385" s="420">
        <v>0</v>
      </c>
      <c r="AP385" s="419">
        <v>0</v>
      </c>
      <c r="AQ385" s="420">
        <v>0</v>
      </c>
      <c r="AR385" s="419">
        <v>0</v>
      </c>
      <c r="AS385" s="420">
        <v>0</v>
      </c>
      <c r="AT385" s="419"/>
      <c r="AU385" s="420"/>
      <c r="AV385" s="419"/>
      <c r="AW385" s="420"/>
      <c r="AX385" s="419"/>
      <c r="AY385" s="420"/>
      <c r="AZ385" s="419"/>
      <c r="BA385" s="421"/>
      <c r="BB385" s="422">
        <v>2092384</v>
      </c>
      <c r="BC385" s="420">
        <v>1974572</v>
      </c>
      <c r="BD385" s="419">
        <v>2311633</v>
      </c>
      <c r="BE385" s="420">
        <v>2279091</v>
      </c>
      <c r="BF385" s="419">
        <v>1909718</v>
      </c>
      <c r="BG385" s="420">
        <v>2669321</v>
      </c>
      <c r="BH385" s="419">
        <v>289084</v>
      </c>
      <c r="BI385" s="420">
        <v>299157</v>
      </c>
      <c r="BJ385" s="419">
        <v>1904134</v>
      </c>
      <c r="BK385" s="420">
        <v>2020054</v>
      </c>
      <c r="BL385" s="419"/>
      <c r="BM385" s="423"/>
      <c r="BN385" s="370">
        <f t="shared" si="408"/>
        <v>198</v>
      </c>
      <c r="BO385" s="371">
        <f t="shared" si="409"/>
        <v>180</v>
      </c>
      <c r="BP385" s="372">
        <f t="shared" si="410"/>
        <v>252</v>
      </c>
      <c r="BQ385" s="371">
        <f t="shared" si="411"/>
        <v>243</v>
      </c>
      <c r="BR385" s="372">
        <f t="shared" si="412"/>
        <v>351</v>
      </c>
      <c r="BS385" s="371">
        <f t="shared" si="413"/>
        <v>306</v>
      </c>
      <c r="BT385" s="372">
        <f t="shared" si="414"/>
        <v>54</v>
      </c>
      <c r="BU385" s="371">
        <f t="shared" si="415"/>
        <v>54</v>
      </c>
      <c r="BV385" s="372">
        <f t="shared" si="416"/>
        <v>306</v>
      </c>
      <c r="BW385" s="371">
        <f t="shared" si="417"/>
        <v>333</v>
      </c>
      <c r="BX385" s="372">
        <f t="shared" si="418"/>
        <v>0</v>
      </c>
      <c r="BY385" s="371">
        <f t="shared" si="419"/>
        <v>0</v>
      </c>
      <c r="BZ385" s="370">
        <f t="shared" si="420"/>
        <v>10567.595959595959</v>
      </c>
      <c r="CA385" s="371">
        <f t="shared" si="421"/>
        <v>10969.844444444445</v>
      </c>
      <c r="CB385" s="372">
        <f t="shared" si="422"/>
        <v>9173.1468253968251</v>
      </c>
      <c r="CC385" s="371">
        <f t="shared" si="423"/>
        <v>9378.9753086419751</v>
      </c>
      <c r="CD385" s="372">
        <f t="shared" si="424"/>
        <v>5440.7920227920231</v>
      </c>
      <c r="CE385" s="371">
        <f t="shared" si="425"/>
        <v>8723.2712418300653</v>
      </c>
      <c r="CF385" s="372">
        <f t="shared" si="426"/>
        <v>5353.4074074074078</v>
      </c>
      <c r="CG385" s="371">
        <f t="shared" si="427"/>
        <v>5539.9444444444443</v>
      </c>
      <c r="CH385" s="372">
        <f t="shared" si="428"/>
        <v>6222.660130718954</v>
      </c>
      <c r="CI385" s="371">
        <f t="shared" si="429"/>
        <v>6066.2282282282285</v>
      </c>
      <c r="CJ385" s="372">
        <f t="shared" si="430"/>
        <v>0</v>
      </c>
      <c r="CK385" s="371">
        <f t="shared" si="431"/>
        <v>0</v>
      </c>
      <c r="CL385" s="370">
        <f t="shared" si="432"/>
        <v>95108.363636363632</v>
      </c>
      <c r="CM385" s="371">
        <f t="shared" si="433"/>
        <v>98728.6</v>
      </c>
      <c r="CN385" s="372">
        <f t="shared" si="434"/>
        <v>82558.32142857142</v>
      </c>
      <c r="CO385" s="371">
        <f t="shared" si="435"/>
        <v>84410.777777777781</v>
      </c>
      <c r="CP385" s="372">
        <f t="shared" si="436"/>
        <v>48967.128205128211</v>
      </c>
      <c r="CQ385" s="371">
        <f t="shared" si="437"/>
        <v>78509.441176470587</v>
      </c>
      <c r="CR385" s="372">
        <f t="shared" si="438"/>
        <v>48180.666666666672</v>
      </c>
      <c r="CS385" s="371">
        <f t="shared" si="439"/>
        <v>49859.5</v>
      </c>
      <c r="CT385" s="372">
        <f t="shared" si="440"/>
        <v>56003.941176470587</v>
      </c>
      <c r="CU385" s="371">
        <f t="shared" si="441"/>
        <v>54596.054054054053</v>
      </c>
      <c r="CV385" s="372">
        <f t="shared" si="442"/>
        <v>0</v>
      </c>
      <c r="CW385" s="371">
        <f t="shared" si="443"/>
        <v>0</v>
      </c>
      <c r="CX385" s="372">
        <f t="shared" si="444"/>
        <v>65945.372093023252</v>
      </c>
      <c r="CY385" s="371">
        <f t="shared" si="445"/>
        <v>74533.830645161288</v>
      </c>
      <c r="CZ385" s="370">
        <f t="shared" si="446"/>
        <v>22</v>
      </c>
      <c r="DA385" s="371">
        <f t="shared" si="447"/>
        <v>20</v>
      </c>
      <c r="DB385" s="372">
        <f t="shared" si="448"/>
        <v>28</v>
      </c>
      <c r="DC385" s="371">
        <f t="shared" si="449"/>
        <v>27</v>
      </c>
      <c r="DD385" s="372">
        <f t="shared" si="450"/>
        <v>39</v>
      </c>
      <c r="DE385" s="371">
        <f t="shared" si="451"/>
        <v>34</v>
      </c>
      <c r="DF385" s="372">
        <f t="shared" si="452"/>
        <v>6</v>
      </c>
      <c r="DG385" s="371">
        <f t="shared" si="453"/>
        <v>6</v>
      </c>
      <c r="DH385" s="372">
        <f t="shared" si="454"/>
        <v>34</v>
      </c>
      <c r="DI385" s="371">
        <f t="shared" si="455"/>
        <v>37</v>
      </c>
      <c r="DJ385" s="372">
        <f t="shared" si="456"/>
        <v>0</v>
      </c>
      <c r="DK385" s="371">
        <f t="shared" si="457"/>
        <v>0</v>
      </c>
      <c r="DL385" s="372">
        <f t="shared" si="458"/>
        <v>129</v>
      </c>
      <c r="DM385" s="371">
        <f t="shared" si="459"/>
        <v>124</v>
      </c>
      <c r="DN385" s="370">
        <f t="shared" si="460"/>
        <v>2092384</v>
      </c>
      <c r="DO385" s="371">
        <f t="shared" si="461"/>
        <v>1974572</v>
      </c>
      <c r="DP385" s="372">
        <f t="shared" si="462"/>
        <v>2311633</v>
      </c>
      <c r="DQ385" s="371">
        <f t="shared" si="463"/>
        <v>2279091</v>
      </c>
      <c r="DR385" s="372">
        <f t="shared" si="464"/>
        <v>1909718.0000000002</v>
      </c>
      <c r="DS385" s="371">
        <f t="shared" si="465"/>
        <v>2669321</v>
      </c>
      <c r="DT385" s="372">
        <f t="shared" si="466"/>
        <v>289084</v>
      </c>
      <c r="DU385" s="371">
        <f t="shared" si="467"/>
        <v>299157</v>
      </c>
      <c r="DV385" s="372">
        <f t="shared" si="468"/>
        <v>1904134</v>
      </c>
      <c r="DW385" s="371">
        <f t="shared" si="469"/>
        <v>2020054</v>
      </c>
      <c r="DX385" s="372">
        <f t="shared" si="470"/>
        <v>0</v>
      </c>
      <c r="DY385" s="371">
        <f t="shared" si="471"/>
        <v>0</v>
      </c>
      <c r="DZ385" s="372">
        <f t="shared" si="472"/>
        <v>8506953</v>
      </c>
      <c r="EA385" s="371">
        <f t="shared" si="473"/>
        <v>9242195</v>
      </c>
    </row>
    <row r="386" spans="1:131">
      <c r="A386" s="482" t="s">
        <v>40</v>
      </c>
      <c r="B386" s="487" t="s">
        <v>812</v>
      </c>
      <c r="C386" s="484"/>
      <c r="D386" s="602" t="s">
        <v>813</v>
      </c>
      <c r="E386" s="541">
        <v>5</v>
      </c>
      <c r="F386" s="419">
        <v>0</v>
      </c>
      <c r="G386" s="420">
        <v>0</v>
      </c>
      <c r="H386" s="419">
        <v>0</v>
      </c>
      <c r="I386" s="420">
        <v>0</v>
      </c>
      <c r="J386" s="419">
        <v>0</v>
      </c>
      <c r="K386" s="420">
        <v>0</v>
      </c>
      <c r="L386" s="419">
        <v>0</v>
      </c>
      <c r="M386" s="420">
        <v>0</v>
      </c>
      <c r="N386" s="419">
        <v>0</v>
      </c>
      <c r="O386" s="420">
        <v>0</v>
      </c>
      <c r="P386" s="419">
        <v>0</v>
      </c>
      <c r="Q386" s="420">
        <v>0</v>
      </c>
      <c r="R386" s="419">
        <v>0</v>
      </c>
      <c r="S386" s="420">
        <v>0</v>
      </c>
      <c r="T386" s="419">
        <v>0</v>
      </c>
      <c r="U386" s="420">
        <v>0</v>
      </c>
      <c r="V386" s="419">
        <v>0</v>
      </c>
      <c r="W386" s="420">
        <v>0</v>
      </c>
      <c r="X386" s="419">
        <v>0</v>
      </c>
      <c r="Y386" s="420">
        <v>0</v>
      </c>
      <c r="Z386" s="419">
        <v>0</v>
      </c>
      <c r="AA386" s="420">
        <v>0</v>
      </c>
      <c r="AB386" s="419">
        <v>0</v>
      </c>
      <c r="AC386" s="420">
        <v>0</v>
      </c>
      <c r="AD386" s="419">
        <v>0</v>
      </c>
      <c r="AE386" s="420">
        <v>0</v>
      </c>
      <c r="AF386" s="419">
        <v>0</v>
      </c>
      <c r="AG386" s="420">
        <v>0</v>
      </c>
      <c r="AH386" s="419">
        <v>0</v>
      </c>
      <c r="AI386" s="420">
        <v>0</v>
      </c>
      <c r="AJ386" s="419">
        <v>0</v>
      </c>
      <c r="AK386" s="420">
        <v>0</v>
      </c>
      <c r="AL386" s="419">
        <v>0</v>
      </c>
      <c r="AM386" s="420">
        <v>0</v>
      </c>
      <c r="AN386" s="419">
        <v>0</v>
      </c>
      <c r="AO386" s="420">
        <v>0</v>
      </c>
      <c r="AP386" s="419">
        <v>0</v>
      </c>
      <c r="AQ386" s="420">
        <v>0</v>
      </c>
      <c r="AR386" s="419">
        <v>0</v>
      </c>
      <c r="AS386" s="420">
        <v>0</v>
      </c>
      <c r="AT386" s="419"/>
      <c r="AU386" s="420"/>
      <c r="AV386" s="419"/>
      <c r="AW386" s="420"/>
      <c r="AX386" s="419"/>
      <c r="AY386" s="420"/>
      <c r="AZ386" s="419"/>
      <c r="BA386" s="421"/>
      <c r="BB386" s="422">
        <v>0</v>
      </c>
      <c r="BC386" s="420">
        <v>0</v>
      </c>
      <c r="BD386" s="419">
        <v>0</v>
      </c>
      <c r="BE386" s="420">
        <v>0</v>
      </c>
      <c r="BF386" s="419">
        <v>0</v>
      </c>
      <c r="BG386" s="420">
        <v>0</v>
      </c>
      <c r="BH386" s="419">
        <v>0</v>
      </c>
      <c r="BI386" s="420">
        <v>0</v>
      </c>
      <c r="BJ386" s="419">
        <v>0</v>
      </c>
      <c r="BK386" s="420">
        <v>0</v>
      </c>
      <c r="BL386" s="419"/>
      <c r="BM386" s="423"/>
      <c r="BN386" s="370">
        <f t="shared" si="408"/>
        <v>0</v>
      </c>
      <c r="BO386" s="371">
        <f t="shared" si="409"/>
        <v>0</v>
      </c>
      <c r="BP386" s="372">
        <f t="shared" si="410"/>
        <v>0</v>
      </c>
      <c r="BQ386" s="371">
        <f t="shared" si="411"/>
        <v>0</v>
      </c>
      <c r="BR386" s="372">
        <f t="shared" si="412"/>
        <v>0</v>
      </c>
      <c r="BS386" s="371">
        <f t="shared" si="413"/>
        <v>0</v>
      </c>
      <c r="BT386" s="372">
        <f t="shared" si="414"/>
        <v>0</v>
      </c>
      <c r="BU386" s="371">
        <f t="shared" si="415"/>
        <v>0</v>
      </c>
      <c r="BV386" s="372">
        <f t="shared" si="416"/>
        <v>0</v>
      </c>
      <c r="BW386" s="371">
        <f t="shared" si="417"/>
        <v>0</v>
      </c>
      <c r="BX386" s="372">
        <f t="shared" si="418"/>
        <v>0</v>
      </c>
      <c r="BY386" s="371">
        <f t="shared" si="419"/>
        <v>0</v>
      </c>
      <c r="BZ386" s="370">
        <f t="shared" si="420"/>
        <v>0</v>
      </c>
      <c r="CA386" s="371">
        <f t="shared" si="421"/>
        <v>0</v>
      </c>
      <c r="CB386" s="372">
        <f t="shared" si="422"/>
        <v>0</v>
      </c>
      <c r="CC386" s="371">
        <f t="shared" si="423"/>
        <v>0</v>
      </c>
      <c r="CD386" s="372">
        <f t="shared" si="424"/>
        <v>0</v>
      </c>
      <c r="CE386" s="371">
        <f t="shared" si="425"/>
        <v>0</v>
      </c>
      <c r="CF386" s="372">
        <f t="shared" si="426"/>
        <v>0</v>
      </c>
      <c r="CG386" s="371">
        <f t="shared" si="427"/>
        <v>0</v>
      </c>
      <c r="CH386" s="372">
        <f t="shared" si="428"/>
        <v>0</v>
      </c>
      <c r="CI386" s="371">
        <f t="shared" si="429"/>
        <v>0</v>
      </c>
      <c r="CJ386" s="372">
        <f t="shared" si="430"/>
        <v>0</v>
      </c>
      <c r="CK386" s="371">
        <f t="shared" si="431"/>
        <v>0</v>
      </c>
      <c r="CL386" s="370">
        <f t="shared" si="432"/>
        <v>0</v>
      </c>
      <c r="CM386" s="371">
        <f t="shared" si="433"/>
        <v>0</v>
      </c>
      <c r="CN386" s="372">
        <f t="shared" si="434"/>
        <v>0</v>
      </c>
      <c r="CO386" s="371">
        <f t="shared" si="435"/>
        <v>0</v>
      </c>
      <c r="CP386" s="372">
        <f t="shared" si="436"/>
        <v>0</v>
      </c>
      <c r="CQ386" s="371">
        <f t="shared" si="437"/>
        <v>0</v>
      </c>
      <c r="CR386" s="372">
        <f t="shared" si="438"/>
        <v>0</v>
      </c>
      <c r="CS386" s="371">
        <f t="shared" si="439"/>
        <v>0</v>
      </c>
      <c r="CT386" s="372">
        <f t="shared" si="440"/>
        <v>0</v>
      </c>
      <c r="CU386" s="371">
        <f t="shared" si="441"/>
        <v>0</v>
      </c>
      <c r="CV386" s="372">
        <f t="shared" si="442"/>
        <v>0</v>
      </c>
      <c r="CW386" s="371">
        <f t="shared" si="443"/>
        <v>0</v>
      </c>
      <c r="CX386" s="372">
        <f t="shared" si="444"/>
        <v>0</v>
      </c>
      <c r="CY386" s="371">
        <f t="shared" si="445"/>
        <v>0</v>
      </c>
      <c r="CZ386" s="370">
        <f t="shared" si="446"/>
        <v>0</v>
      </c>
      <c r="DA386" s="371">
        <f t="shared" si="447"/>
        <v>0</v>
      </c>
      <c r="DB386" s="372">
        <f t="shared" si="448"/>
        <v>0</v>
      </c>
      <c r="DC386" s="371">
        <f t="shared" si="449"/>
        <v>0</v>
      </c>
      <c r="DD386" s="372">
        <f t="shared" si="450"/>
        <v>0</v>
      </c>
      <c r="DE386" s="371">
        <f t="shared" si="451"/>
        <v>0</v>
      </c>
      <c r="DF386" s="372">
        <f t="shared" si="452"/>
        <v>0</v>
      </c>
      <c r="DG386" s="371">
        <f t="shared" si="453"/>
        <v>0</v>
      </c>
      <c r="DH386" s="372">
        <f t="shared" si="454"/>
        <v>0</v>
      </c>
      <c r="DI386" s="371">
        <f t="shared" si="455"/>
        <v>0</v>
      </c>
      <c r="DJ386" s="372">
        <f t="shared" si="456"/>
        <v>0</v>
      </c>
      <c r="DK386" s="371">
        <f t="shared" si="457"/>
        <v>0</v>
      </c>
      <c r="DL386" s="372">
        <f t="shared" si="458"/>
        <v>0</v>
      </c>
      <c r="DM386" s="371">
        <f t="shared" si="459"/>
        <v>0</v>
      </c>
      <c r="DN386" s="370">
        <f t="shared" si="460"/>
        <v>0</v>
      </c>
      <c r="DO386" s="371">
        <f t="shared" si="461"/>
        <v>0</v>
      </c>
      <c r="DP386" s="372">
        <f t="shared" si="462"/>
        <v>0</v>
      </c>
      <c r="DQ386" s="371">
        <f t="shared" si="463"/>
        <v>0</v>
      </c>
      <c r="DR386" s="372">
        <f t="shared" si="464"/>
        <v>0</v>
      </c>
      <c r="DS386" s="371">
        <f t="shared" si="465"/>
        <v>0</v>
      </c>
      <c r="DT386" s="372">
        <f t="shared" si="466"/>
        <v>0</v>
      </c>
      <c r="DU386" s="371">
        <f t="shared" si="467"/>
        <v>0</v>
      </c>
      <c r="DV386" s="372">
        <f t="shared" si="468"/>
        <v>0</v>
      </c>
      <c r="DW386" s="371">
        <f t="shared" si="469"/>
        <v>0</v>
      </c>
      <c r="DX386" s="372">
        <f t="shared" si="470"/>
        <v>0</v>
      </c>
      <c r="DY386" s="371">
        <f t="shared" si="471"/>
        <v>0</v>
      </c>
      <c r="DZ386" s="372">
        <f t="shared" si="472"/>
        <v>0</v>
      </c>
      <c r="EA386" s="371">
        <f t="shared" si="473"/>
        <v>0</v>
      </c>
    </row>
    <row r="387" spans="1:131">
      <c r="A387" s="608" t="s">
        <v>40</v>
      </c>
      <c r="B387" s="483" t="s">
        <v>814</v>
      </c>
      <c r="C387" s="607"/>
      <c r="D387" s="485">
        <v>870501</v>
      </c>
      <c r="E387" s="486">
        <v>5</v>
      </c>
      <c r="F387" s="419">
        <v>0</v>
      </c>
      <c r="G387" s="420">
        <v>5</v>
      </c>
      <c r="H387" s="419">
        <v>0</v>
      </c>
      <c r="I387" s="420">
        <v>0</v>
      </c>
      <c r="J387" s="419">
        <v>0</v>
      </c>
      <c r="K387" s="420">
        <v>0</v>
      </c>
      <c r="L387" s="419">
        <v>0</v>
      </c>
      <c r="M387" s="420">
        <v>1</v>
      </c>
      <c r="N387" s="419">
        <v>0</v>
      </c>
      <c r="O387" s="420">
        <v>34</v>
      </c>
      <c r="P387" s="419">
        <v>0</v>
      </c>
      <c r="Q387" s="420">
        <v>0</v>
      </c>
      <c r="R387" s="419">
        <v>0</v>
      </c>
      <c r="S387" s="420">
        <v>0</v>
      </c>
      <c r="T387" s="419">
        <v>0</v>
      </c>
      <c r="U387" s="420">
        <v>2</v>
      </c>
      <c r="V387" s="419">
        <v>0</v>
      </c>
      <c r="W387" s="420">
        <v>60</v>
      </c>
      <c r="X387" s="419">
        <v>0</v>
      </c>
      <c r="Y387" s="420">
        <v>0</v>
      </c>
      <c r="Z387" s="419">
        <v>0</v>
      </c>
      <c r="AA387" s="420">
        <v>0</v>
      </c>
      <c r="AB387" s="419">
        <v>0</v>
      </c>
      <c r="AC387" s="420">
        <v>0</v>
      </c>
      <c r="AD387" s="419">
        <v>0</v>
      </c>
      <c r="AE387" s="420">
        <v>0</v>
      </c>
      <c r="AF387" s="419">
        <v>0</v>
      </c>
      <c r="AG387" s="420">
        <v>0</v>
      </c>
      <c r="AH387" s="419">
        <v>0</v>
      </c>
      <c r="AI387" s="420">
        <v>0</v>
      </c>
      <c r="AJ387" s="419">
        <v>0</v>
      </c>
      <c r="AK387" s="420">
        <v>0</v>
      </c>
      <c r="AL387" s="419">
        <v>0</v>
      </c>
      <c r="AM387" s="420">
        <v>8</v>
      </c>
      <c r="AN387" s="419">
        <v>0</v>
      </c>
      <c r="AO387" s="420">
        <v>0</v>
      </c>
      <c r="AP387" s="419">
        <v>0</v>
      </c>
      <c r="AQ387" s="420">
        <v>0</v>
      </c>
      <c r="AR387" s="419">
        <v>0</v>
      </c>
      <c r="AS387" s="420">
        <v>0</v>
      </c>
      <c r="AT387" s="419"/>
      <c r="AU387" s="420"/>
      <c r="AV387" s="419"/>
      <c r="AW387" s="420"/>
      <c r="AX387" s="419"/>
      <c r="AY387" s="420"/>
      <c r="AZ387" s="419"/>
      <c r="BA387" s="421"/>
      <c r="BB387" s="422">
        <v>0</v>
      </c>
      <c r="BC387" s="420">
        <v>505001</v>
      </c>
      <c r="BD387" s="419">
        <v>0</v>
      </c>
      <c r="BE387" s="420">
        <v>2562173</v>
      </c>
      <c r="BF387" s="419">
        <v>0</v>
      </c>
      <c r="BG387" s="420">
        <v>3861831</v>
      </c>
      <c r="BH387" s="419">
        <v>0</v>
      </c>
      <c r="BI387" s="420">
        <v>0</v>
      </c>
      <c r="BJ387" s="419">
        <v>0</v>
      </c>
      <c r="BK387" s="420">
        <v>364605</v>
      </c>
      <c r="BL387" s="419"/>
      <c r="BM387" s="423"/>
      <c r="BN387" s="370">
        <f t="shared" si="408"/>
        <v>0</v>
      </c>
      <c r="BO387" s="371">
        <f t="shared" si="409"/>
        <v>57</v>
      </c>
      <c r="BP387" s="372">
        <f t="shared" si="410"/>
        <v>0</v>
      </c>
      <c r="BQ387" s="371">
        <f t="shared" si="411"/>
        <v>330</v>
      </c>
      <c r="BR387" s="372">
        <f t="shared" si="412"/>
        <v>0</v>
      </c>
      <c r="BS387" s="371">
        <f t="shared" si="413"/>
        <v>540</v>
      </c>
      <c r="BT387" s="372">
        <f t="shared" si="414"/>
        <v>0</v>
      </c>
      <c r="BU387" s="371">
        <f t="shared" si="415"/>
        <v>0</v>
      </c>
      <c r="BV387" s="372">
        <f t="shared" si="416"/>
        <v>0</v>
      </c>
      <c r="BW387" s="371">
        <f t="shared" si="417"/>
        <v>72</v>
      </c>
      <c r="BX387" s="372">
        <f t="shared" si="418"/>
        <v>0</v>
      </c>
      <c r="BY387" s="371">
        <f t="shared" si="419"/>
        <v>0</v>
      </c>
      <c r="BZ387" s="370">
        <f t="shared" si="420"/>
        <v>0</v>
      </c>
      <c r="CA387" s="371">
        <f t="shared" si="421"/>
        <v>8859.6666666666661</v>
      </c>
      <c r="CB387" s="372">
        <f t="shared" si="422"/>
        <v>0</v>
      </c>
      <c r="CC387" s="371">
        <f t="shared" si="423"/>
        <v>7764.1606060606064</v>
      </c>
      <c r="CD387" s="372">
        <f t="shared" si="424"/>
        <v>0</v>
      </c>
      <c r="CE387" s="371">
        <f t="shared" si="425"/>
        <v>7151.5388888888892</v>
      </c>
      <c r="CF387" s="372">
        <f t="shared" si="426"/>
        <v>0</v>
      </c>
      <c r="CG387" s="371">
        <f t="shared" si="427"/>
        <v>0</v>
      </c>
      <c r="CH387" s="372">
        <f t="shared" si="428"/>
        <v>0</v>
      </c>
      <c r="CI387" s="371">
        <f t="shared" si="429"/>
        <v>5063.958333333333</v>
      </c>
      <c r="CJ387" s="372">
        <f t="shared" si="430"/>
        <v>0</v>
      </c>
      <c r="CK387" s="371">
        <f t="shared" si="431"/>
        <v>0</v>
      </c>
      <c r="CL387" s="370">
        <f t="shared" si="432"/>
        <v>0</v>
      </c>
      <c r="CM387" s="371">
        <f t="shared" si="433"/>
        <v>79737</v>
      </c>
      <c r="CN387" s="372">
        <f t="shared" si="434"/>
        <v>0</v>
      </c>
      <c r="CO387" s="371">
        <f t="shared" si="435"/>
        <v>69877.445454545465</v>
      </c>
      <c r="CP387" s="372">
        <f t="shared" si="436"/>
        <v>0</v>
      </c>
      <c r="CQ387" s="371">
        <f t="shared" si="437"/>
        <v>64363.850000000006</v>
      </c>
      <c r="CR387" s="372">
        <f t="shared" si="438"/>
        <v>0</v>
      </c>
      <c r="CS387" s="371">
        <f t="shared" si="439"/>
        <v>0</v>
      </c>
      <c r="CT387" s="372">
        <f t="shared" si="440"/>
        <v>0</v>
      </c>
      <c r="CU387" s="371">
        <f t="shared" si="441"/>
        <v>45575.625</v>
      </c>
      <c r="CV387" s="372">
        <f t="shared" si="442"/>
        <v>0</v>
      </c>
      <c r="CW387" s="371">
        <f t="shared" si="443"/>
        <v>0</v>
      </c>
      <c r="CX387" s="372">
        <f t="shared" si="444"/>
        <v>0</v>
      </c>
      <c r="CY387" s="371">
        <f t="shared" si="445"/>
        <v>65640.418512396704</v>
      </c>
      <c r="CZ387" s="370">
        <f t="shared" si="446"/>
        <v>0</v>
      </c>
      <c r="DA387" s="371">
        <f t="shared" si="447"/>
        <v>6</v>
      </c>
      <c r="DB387" s="372">
        <f t="shared" si="448"/>
        <v>0</v>
      </c>
      <c r="DC387" s="371">
        <f t="shared" si="449"/>
        <v>36</v>
      </c>
      <c r="DD387" s="372">
        <f t="shared" si="450"/>
        <v>0</v>
      </c>
      <c r="DE387" s="371">
        <f t="shared" si="451"/>
        <v>60</v>
      </c>
      <c r="DF387" s="372">
        <f t="shared" si="452"/>
        <v>0</v>
      </c>
      <c r="DG387" s="371">
        <f t="shared" si="453"/>
        <v>0</v>
      </c>
      <c r="DH387" s="372">
        <f t="shared" si="454"/>
        <v>0</v>
      </c>
      <c r="DI387" s="371">
        <f t="shared" si="455"/>
        <v>8</v>
      </c>
      <c r="DJ387" s="372">
        <f t="shared" si="456"/>
        <v>0</v>
      </c>
      <c r="DK387" s="371">
        <f t="shared" si="457"/>
        <v>0</v>
      </c>
      <c r="DL387" s="372">
        <f t="shared" si="458"/>
        <v>0</v>
      </c>
      <c r="DM387" s="371">
        <f t="shared" si="459"/>
        <v>110</v>
      </c>
      <c r="DN387" s="370">
        <f t="shared" si="460"/>
        <v>0</v>
      </c>
      <c r="DO387" s="371">
        <f t="shared" si="461"/>
        <v>478422</v>
      </c>
      <c r="DP387" s="372">
        <f t="shared" si="462"/>
        <v>0</v>
      </c>
      <c r="DQ387" s="371">
        <f t="shared" si="463"/>
        <v>2515588.0363636366</v>
      </c>
      <c r="DR387" s="372">
        <f t="shared" si="464"/>
        <v>0</v>
      </c>
      <c r="DS387" s="371">
        <f t="shared" si="465"/>
        <v>3861831.0000000005</v>
      </c>
      <c r="DT387" s="372">
        <f t="shared" si="466"/>
        <v>0</v>
      </c>
      <c r="DU387" s="371">
        <f t="shared" si="467"/>
        <v>0</v>
      </c>
      <c r="DV387" s="372">
        <f t="shared" si="468"/>
        <v>0</v>
      </c>
      <c r="DW387" s="371">
        <f t="shared" si="469"/>
        <v>364605</v>
      </c>
      <c r="DX387" s="372">
        <f t="shared" si="470"/>
        <v>0</v>
      </c>
      <c r="DY387" s="371">
        <f t="shared" si="471"/>
        <v>0</v>
      </c>
      <c r="DZ387" s="372">
        <f t="shared" si="472"/>
        <v>0</v>
      </c>
      <c r="EA387" s="371">
        <f t="shared" si="473"/>
        <v>7220446.0363636371</v>
      </c>
    </row>
    <row r="388" spans="1:131">
      <c r="A388" s="482" t="s">
        <v>40</v>
      </c>
      <c r="B388" s="483" t="s">
        <v>815</v>
      </c>
      <c r="C388" s="484"/>
      <c r="D388" s="602">
        <v>225432</v>
      </c>
      <c r="E388" s="541">
        <v>5</v>
      </c>
      <c r="F388" s="419">
        <v>48</v>
      </c>
      <c r="G388" s="420">
        <v>46</v>
      </c>
      <c r="H388" s="419">
        <v>0</v>
      </c>
      <c r="I388" s="420">
        <v>0</v>
      </c>
      <c r="J388" s="419">
        <v>0</v>
      </c>
      <c r="K388" s="420">
        <v>0</v>
      </c>
      <c r="L388" s="419">
        <v>5</v>
      </c>
      <c r="M388" s="420">
        <v>4</v>
      </c>
      <c r="N388" s="419">
        <v>96</v>
      </c>
      <c r="O388" s="420">
        <v>106</v>
      </c>
      <c r="P388" s="419">
        <v>0</v>
      </c>
      <c r="Q388" s="420">
        <v>0</v>
      </c>
      <c r="R388" s="419">
        <v>0</v>
      </c>
      <c r="S388" s="420">
        <v>0</v>
      </c>
      <c r="T388" s="419">
        <v>5</v>
      </c>
      <c r="U388" s="420">
        <v>7</v>
      </c>
      <c r="V388" s="419">
        <v>68</v>
      </c>
      <c r="W388" s="420">
        <v>64</v>
      </c>
      <c r="X388" s="419">
        <v>0</v>
      </c>
      <c r="Y388" s="420">
        <v>0</v>
      </c>
      <c r="Z388" s="419">
        <v>0</v>
      </c>
      <c r="AA388" s="420">
        <v>0</v>
      </c>
      <c r="AB388" s="419">
        <v>0</v>
      </c>
      <c r="AC388" s="420">
        <v>0</v>
      </c>
      <c r="AD388" s="419">
        <v>0</v>
      </c>
      <c r="AE388" s="420">
        <v>5</v>
      </c>
      <c r="AF388" s="419">
        <v>0</v>
      </c>
      <c r="AG388" s="420">
        <v>0</v>
      </c>
      <c r="AH388" s="419">
        <v>0</v>
      </c>
      <c r="AI388" s="420">
        <v>0</v>
      </c>
      <c r="AJ388" s="419">
        <v>1</v>
      </c>
      <c r="AK388" s="420">
        <v>2</v>
      </c>
      <c r="AL388" s="419">
        <v>92</v>
      </c>
      <c r="AM388" s="420">
        <v>101</v>
      </c>
      <c r="AN388" s="419">
        <v>0</v>
      </c>
      <c r="AO388" s="420">
        <v>0</v>
      </c>
      <c r="AP388" s="419">
        <v>0</v>
      </c>
      <c r="AQ388" s="420">
        <v>0</v>
      </c>
      <c r="AR388" s="419">
        <v>7</v>
      </c>
      <c r="AS388" s="420">
        <v>6</v>
      </c>
      <c r="AT388" s="419"/>
      <c r="AU388" s="420"/>
      <c r="AV388" s="419"/>
      <c r="AW388" s="420"/>
      <c r="AX388" s="419"/>
      <c r="AY388" s="420"/>
      <c r="AZ388" s="419"/>
      <c r="BA388" s="421"/>
      <c r="BB388" s="422">
        <v>4955921</v>
      </c>
      <c r="BC388" s="420">
        <v>4768057</v>
      </c>
      <c r="BD388" s="419">
        <v>7470070</v>
      </c>
      <c r="BE388" s="420">
        <v>8653889</v>
      </c>
      <c r="BF388" s="419">
        <v>4444896</v>
      </c>
      <c r="BG388" s="420">
        <v>4474344</v>
      </c>
      <c r="BH388" s="419">
        <v>61981</v>
      </c>
      <c r="BI388" s="420">
        <v>621792</v>
      </c>
      <c r="BJ388" s="419">
        <v>5083347</v>
      </c>
      <c r="BK388" s="420">
        <v>5598015</v>
      </c>
      <c r="BL388" s="419"/>
      <c r="BM388" s="423"/>
      <c r="BN388" s="370">
        <f t="shared" si="408"/>
        <v>492</v>
      </c>
      <c r="BO388" s="371">
        <f t="shared" si="409"/>
        <v>462</v>
      </c>
      <c r="BP388" s="372">
        <f t="shared" si="410"/>
        <v>924</v>
      </c>
      <c r="BQ388" s="371">
        <f t="shared" si="411"/>
        <v>1038</v>
      </c>
      <c r="BR388" s="372">
        <f t="shared" si="412"/>
        <v>612</v>
      </c>
      <c r="BS388" s="371">
        <f t="shared" si="413"/>
        <v>576</v>
      </c>
      <c r="BT388" s="372">
        <f t="shared" si="414"/>
        <v>12</v>
      </c>
      <c r="BU388" s="371">
        <f t="shared" si="415"/>
        <v>69</v>
      </c>
      <c r="BV388" s="372">
        <f t="shared" si="416"/>
        <v>912</v>
      </c>
      <c r="BW388" s="371">
        <f t="shared" si="417"/>
        <v>981</v>
      </c>
      <c r="BX388" s="372">
        <f t="shared" si="418"/>
        <v>0</v>
      </c>
      <c r="BY388" s="371">
        <f t="shared" si="419"/>
        <v>0</v>
      </c>
      <c r="BZ388" s="370">
        <f t="shared" si="420"/>
        <v>10073.010162601626</v>
      </c>
      <c r="CA388" s="371">
        <f t="shared" si="421"/>
        <v>10320.469696969696</v>
      </c>
      <c r="CB388" s="372">
        <f t="shared" si="422"/>
        <v>8084.4913419913419</v>
      </c>
      <c r="CC388" s="371">
        <f t="shared" si="423"/>
        <v>8337.0799614643547</v>
      </c>
      <c r="CD388" s="372">
        <f t="shared" si="424"/>
        <v>7262.9019607843138</v>
      </c>
      <c r="CE388" s="371">
        <f t="shared" si="425"/>
        <v>7767.958333333333</v>
      </c>
      <c r="CF388" s="372">
        <f t="shared" si="426"/>
        <v>5165.083333333333</v>
      </c>
      <c r="CG388" s="371">
        <f t="shared" si="427"/>
        <v>9011.4782608695659</v>
      </c>
      <c r="CH388" s="372">
        <f t="shared" si="428"/>
        <v>5573.8453947368425</v>
      </c>
      <c r="CI388" s="371">
        <f t="shared" si="429"/>
        <v>5706.4373088685015</v>
      </c>
      <c r="CJ388" s="372">
        <f t="shared" si="430"/>
        <v>0</v>
      </c>
      <c r="CK388" s="371">
        <f t="shared" si="431"/>
        <v>0</v>
      </c>
      <c r="CL388" s="370">
        <f t="shared" si="432"/>
        <v>90657.091463414632</v>
      </c>
      <c r="CM388" s="371">
        <f t="shared" si="433"/>
        <v>92884.227272727265</v>
      </c>
      <c r="CN388" s="372">
        <f t="shared" si="434"/>
        <v>72760.422077922078</v>
      </c>
      <c r="CO388" s="371">
        <f t="shared" si="435"/>
        <v>75033.7196531792</v>
      </c>
      <c r="CP388" s="372">
        <f t="shared" si="436"/>
        <v>65366.117647058825</v>
      </c>
      <c r="CQ388" s="371">
        <f t="shared" si="437"/>
        <v>69911.625</v>
      </c>
      <c r="CR388" s="372">
        <f t="shared" si="438"/>
        <v>46485.75</v>
      </c>
      <c r="CS388" s="371">
        <f t="shared" si="439"/>
        <v>81103.304347826095</v>
      </c>
      <c r="CT388" s="372">
        <f t="shared" si="440"/>
        <v>50164.60855263158</v>
      </c>
      <c r="CU388" s="371">
        <f t="shared" si="441"/>
        <v>51357.935779816515</v>
      </c>
      <c r="CV388" s="372">
        <f t="shared" si="442"/>
        <v>0</v>
      </c>
      <c r="CW388" s="371">
        <f t="shared" si="443"/>
        <v>0</v>
      </c>
      <c r="CX388" s="372">
        <f t="shared" si="444"/>
        <v>67115.858615346675</v>
      </c>
      <c r="CY388" s="371">
        <f t="shared" si="445"/>
        <v>69385.301886571135</v>
      </c>
      <c r="CZ388" s="370">
        <f t="shared" si="446"/>
        <v>53</v>
      </c>
      <c r="DA388" s="371">
        <f t="shared" si="447"/>
        <v>50</v>
      </c>
      <c r="DB388" s="372">
        <f t="shared" si="448"/>
        <v>101</v>
      </c>
      <c r="DC388" s="371">
        <f t="shared" si="449"/>
        <v>113</v>
      </c>
      <c r="DD388" s="372">
        <f t="shared" si="450"/>
        <v>68</v>
      </c>
      <c r="DE388" s="371">
        <f t="shared" si="451"/>
        <v>64</v>
      </c>
      <c r="DF388" s="372">
        <f t="shared" si="452"/>
        <v>1</v>
      </c>
      <c r="DG388" s="371">
        <f t="shared" si="453"/>
        <v>7</v>
      </c>
      <c r="DH388" s="372">
        <f t="shared" si="454"/>
        <v>99</v>
      </c>
      <c r="DI388" s="371">
        <f t="shared" si="455"/>
        <v>107</v>
      </c>
      <c r="DJ388" s="372">
        <f t="shared" si="456"/>
        <v>0</v>
      </c>
      <c r="DK388" s="371">
        <f t="shared" si="457"/>
        <v>0</v>
      </c>
      <c r="DL388" s="372">
        <f t="shared" si="458"/>
        <v>322</v>
      </c>
      <c r="DM388" s="371">
        <f t="shared" si="459"/>
        <v>341</v>
      </c>
      <c r="DN388" s="370">
        <f t="shared" si="460"/>
        <v>4804825.8475609757</v>
      </c>
      <c r="DO388" s="371">
        <f t="shared" si="461"/>
        <v>4644211.3636363633</v>
      </c>
      <c r="DP388" s="372">
        <f t="shared" si="462"/>
        <v>7348802.6298701297</v>
      </c>
      <c r="DQ388" s="371">
        <f t="shared" si="463"/>
        <v>8478810.3208092488</v>
      </c>
      <c r="DR388" s="372">
        <f t="shared" si="464"/>
        <v>4444896</v>
      </c>
      <c r="DS388" s="371">
        <f t="shared" si="465"/>
        <v>4474344</v>
      </c>
      <c r="DT388" s="372">
        <f t="shared" si="466"/>
        <v>46485.75</v>
      </c>
      <c r="DU388" s="371">
        <f t="shared" si="467"/>
        <v>567723.13043478271</v>
      </c>
      <c r="DV388" s="372">
        <f t="shared" si="468"/>
        <v>4966296.2467105268</v>
      </c>
      <c r="DW388" s="371">
        <f t="shared" si="469"/>
        <v>5495299.1284403671</v>
      </c>
      <c r="DX388" s="372">
        <f t="shared" si="470"/>
        <v>0</v>
      </c>
      <c r="DY388" s="371">
        <f t="shared" si="471"/>
        <v>0</v>
      </c>
      <c r="DZ388" s="372">
        <f t="shared" si="472"/>
        <v>21611306.474141628</v>
      </c>
      <c r="EA388" s="371">
        <f t="shared" si="473"/>
        <v>23660387.943320759</v>
      </c>
    </row>
    <row r="389" spans="1:131">
      <c r="A389" s="482" t="s">
        <v>40</v>
      </c>
      <c r="B389" s="487" t="s">
        <v>816</v>
      </c>
      <c r="C389" s="484" t="s">
        <v>546</v>
      </c>
      <c r="D389" s="602">
        <v>228714</v>
      </c>
      <c r="E389" s="541">
        <v>6</v>
      </c>
      <c r="F389" s="419">
        <v>0</v>
      </c>
      <c r="G389" s="420">
        <v>0</v>
      </c>
      <c r="H389" s="419">
        <v>0</v>
      </c>
      <c r="I389" s="420">
        <v>0</v>
      </c>
      <c r="J389" s="419">
        <v>0</v>
      </c>
      <c r="K389" s="420">
        <v>0</v>
      </c>
      <c r="L389" s="419">
        <v>0</v>
      </c>
      <c r="M389" s="420">
        <v>0</v>
      </c>
      <c r="N389" s="419">
        <v>0</v>
      </c>
      <c r="O389" s="420">
        <v>0</v>
      </c>
      <c r="P389" s="419">
        <v>0</v>
      </c>
      <c r="Q389" s="420">
        <v>0</v>
      </c>
      <c r="R389" s="419">
        <v>0</v>
      </c>
      <c r="S389" s="420">
        <v>0</v>
      </c>
      <c r="T389" s="419">
        <v>0</v>
      </c>
      <c r="U389" s="420">
        <v>0</v>
      </c>
      <c r="V389" s="419">
        <v>0</v>
      </c>
      <c r="W389" s="420">
        <v>0</v>
      </c>
      <c r="X389" s="419">
        <v>0</v>
      </c>
      <c r="Y389" s="420">
        <v>0</v>
      </c>
      <c r="Z389" s="419">
        <v>0</v>
      </c>
      <c r="AA389" s="420">
        <v>0</v>
      </c>
      <c r="AB389" s="419">
        <v>0</v>
      </c>
      <c r="AC389" s="420">
        <v>0</v>
      </c>
      <c r="AD389" s="419">
        <v>0</v>
      </c>
      <c r="AE389" s="420">
        <v>0</v>
      </c>
      <c r="AF389" s="419">
        <v>0</v>
      </c>
      <c r="AG389" s="420">
        <v>0</v>
      </c>
      <c r="AH389" s="419">
        <v>0</v>
      </c>
      <c r="AI389" s="420">
        <v>0</v>
      </c>
      <c r="AJ389" s="419">
        <v>0</v>
      </c>
      <c r="AK389" s="420">
        <v>0</v>
      </c>
      <c r="AL389" s="419">
        <v>0</v>
      </c>
      <c r="AM389" s="420">
        <v>0</v>
      </c>
      <c r="AN389" s="419">
        <v>0</v>
      </c>
      <c r="AO389" s="420">
        <v>0</v>
      </c>
      <c r="AP389" s="419">
        <v>0</v>
      </c>
      <c r="AQ389" s="420">
        <v>0</v>
      </c>
      <c r="AR389" s="419">
        <v>0</v>
      </c>
      <c r="AS389" s="420">
        <v>0</v>
      </c>
      <c r="AT389" s="419"/>
      <c r="AU389" s="420"/>
      <c r="AV389" s="419"/>
      <c r="AW389" s="420"/>
      <c r="AX389" s="419"/>
      <c r="AY389" s="420"/>
      <c r="AZ389" s="419"/>
      <c r="BA389" s="421"/>
      <c r="BB389" s="422">
        <v>0</v>
      </c>
      <c r="BC389" s="420">
        <v>0</v>
      </c>
      <c r="BD389" s="419">
        <v>0</v>
      </c>
      <c r="BE389" s="420">
        <v>0</v>
      </c>
      <c r="BF389" s="419">
        <v>0</v>
      </c>
      <c r="BG389" s="420">
        <v>0</v>
      </c>
      <c r="BH389" s="419">
        <v>0</v>
      </c>
      <c r="BI389" s="420">
        <v>0</v>
      </c>
      <c r="BJ389" s="419">
        <v>0</v>
      </c>
      <c r="BK389" s="420">
        <v>0</v>
      </c>
      <c r="BL389" s="419"/>
      <c r="BM389" s="423"/>
      <c r="BN389" s="370">
        <f t="shared" si="408"/>
        <v>0</v>
      </c>
      <c r="BO389" s="371">
        <f t="shared" si="409"/>
        <v>0</v>
      </c>
      <c r="BP389" s="372">
        <f t="shared" si="410"/>
        <v>0</v>
      </c>
      <c r="BQ389" s="371">
        <f t="shared" si="411"/>
        <v>0</v>
      </c>
      <c r="BR389" s="372">
        <f t="shared" si="412"/>
        <v>0</v>
      </c>
      <c r="BS389" s="371">
        <f t="shared" si="413"/>
        <v>0</v>
      </c>
      <c r="BT389" s="372">
        <f t="shared" si="414"/>
        <v>0</v>
      </c>
      <c r="BU389" s="371">
        <f t="shared" si="415"/>
        <v>0</v>
      </c>
      <c r="BV389" s="372">
        <f t="shared" si="416"/>
        <v>0</v>
      </c>
      <c r="BW389" s="371">
        <f t="shared" si="417"/>
        <v>0</v>
      </c>
      <c r="BX389" s="372">
        <f t="shared" si="418"/>
        <v>0</v>
      </c>
      <c r="BY389" s="371">
        <f t="shared" si="419"/>
        <v>0</v>
      </c>
      <c r="BZ389" s="370">
        <f t="shared" si="420"/>
        <v>0</v>
      </c>
      <c r="CA389" s="371">
        <f t="shared" si="421"/>
        <v>0</v>
      </c>
      <c r="CB389" s="372">
        <f t="shared" si="422"/>
        <v>0</v>
      </c>
      <c r="CC389" s="371">
        <f t="shared" si="423"/>
        <v>0</v>
      </c>
      <c r="CD389" s="372">
        <f t="shared" si="424"/>
        <v>0</v>
      </c>
      <c r="CE389" s="371">
        <f t="shared" si="425"/>
        <v>0</v>
      </c>
      <c r="CF389" s="372">
        <f t="shared" si="426"/>
        <v>0</v>
      </c>
      <c r="CG389" s="371">
        <f t="shared" si="427"/>
        <v>0</v>
      </c>
      <c r="CH389" s="372">
        <f t="shared" si="428"/>
        <v>0</v>
      </c>
      <c r="CI389" s="371">
        <f t="shared" si="429"/>
        <v>0</v>
      </c>
      <c r="CJ389" s="372">
        <f t="shared" si="430"/>
        <v>0</v>
      </c>
      <c r="CK389" s="371">
        <f t="shared" si="431"/>
        <v>0</v>
      </c>
      <c r="CL389" s="370">
        <f t="shared" si="432"/>
        <v>0</v>
      </c>
      <c r="CM389" s="371">
        <f t="shared" si="433"/>
        <v>0</v>
      </c>
      <c r="CN389" s="372">
        <f t="shared" si="434"/>
        <v>0</v>
      </c>
      <c r="CO389" s="371">
        <f t="shared" si="435"/>
        <v>0</v>
      </c>
      <c r="CP389" s="372">
        <f t="shared" si="436"/>
        <v>0</v>
      </c>
      <c r="CQ389" s="371">
        <f t="shared" si="437"/>
        <v>0</v>
      </c>
      <c r="CR389" s="372">
        <f t="shared" si="438"/>
        <v>0</v>
      </c>
      <c r="CS389" s="371">
        <f t="shared" si="439"/>
        <v>0</v>
      </c>
      <c r="CT389" s="372">
        <f t="shared" si="440"/>
        <v>0</v>
      </c>
      <c r="CU389" s="371">
        <f t="shared" si="441"/>
        <v>0</v>
      </c>
      <c r="CV389" s="372">
        <f t="shared" si="442"/>
        <v>0</v>
      </c>
      <c r="CW389" s="371">
        <f t="shared" si="443"/>
        <v>0</v>
      </c>
      <c r="CX389" s="372">
        <f t="shared" si="444"/>
        <v>0</v>
      </c>
      <c r="CY389" s="371">
        <f t="shared" si="445"/>
        <v>0</v>
      </c>
      <c r="CZ389" s="370">
        <f t="shared" si="446"/>
        <v>0</v>
      </c>
      <c r="DA389" s="371">
        <f t="shared" si="447"/>
        <v>0</v>
      </c>
      <c r="DB389" s="372">
        <f t="shared" si="448"/>
        <v>0</v>
      </c>
      <c r="DC389" s="371">
        <f t="shared" si="449"/>
        <v>0</v>
      </c>
      <c r="DD389" s="372">
        <f t="shared" si="450"/>
        <v>0</v>
      </c>
      <c r="DE389" s="371">
        <f t="shared" si="451"/>
        <v>0</v>
      </c>
      <c r="DF389" s="372">
        <f t="shared" si="452"/>
        <v>0</v>
      </c>
      <c r="DG389" s="371">
        <f t="shared" si="453"/>
        <v>0</v>
      </c>
      <c r="DH389" s="372">
        <f t="shared" si="454"/>
        <v>0</v>
      </c>
      <c r="DI389" s="371">
        <f t="shared" si="455"/>
        <v>0</v>
      </c>
      <c r="DJ389" s="372">
        <f t="shared" si="456"/>
        <v>0</v>
      </c>
      <c r="DK389" s="371">
        <f t="shared" si="457"/>
        <v>0</v>
      </c>
      <c r="DL389" s="372">
        <f t="shared" si="458"/>
        <v>0</v>
      </c>
      <c r="DM389" s="371">
        <f t="shared" si="459"/>
        <v>0</v>
      </c>
      <c r="DN389" s="370">
        <f t="shared" si="460"/>
        <v>0</v>
      </c>
      <c r="DO389" s="371">
        <f t="shared" si="461"/>
        <v>0</v>
      </c>
      <c r="DP389" s="372">
        <f t="shared" si="462"/>
        <v>0</v>
      </c>
      <c r="DQ389" s="371">
        <f t="shared" si="463"/>
        <v>0</v>
      </c>
      <c r="DR389" s="372">
        <f t="shared" si="464"/>
        <v>0</v>
      </c>
      <c r="DS389" s="371">
        <f t="shared" si="465"/>
        <v>0</v>
      </c>
      <c r="DT389" s="372">
        <f t="shared" si="466"/>
        <v>0</v>
      </c>
      <c r="DU389" s="371">
        <f t="shared" si="467"/>
        <v>0</v>
      </c>
      <c r="DV389" s="372">
        <f t="shared" si="468"/>
        <v>0</v>
      </c>
      <c r="DW389" s="371">
        <f t="shared" si="469"/>
        <v>0</v>
      </c>
      <c r="DX389" s="372">
        <f t="shared" si="470"/>
        <v>0</v>
      </c>
      <c r="DY389" s="371">
        <f t="shared" si="471"/>
        <v>0</v>
      </c>
      <c r="DZ389" s="372">
        <f t="shared" si="472"/>
        <v>0</v>
      </c>
      <c r="EA389" s="371">
        <f t="shared" si="473"/>
        <v>0</v>
      </c>
    </row>
    <row r="390" spans="1:131">
      <c r="A390" s="482" t="s">
        <v>40</v>
      </c>
      <c r="B390" s="610" t="s">
        <v>817</v>
      </c>
      <c r="C390" s="611"/>
      <c r="D390" s="485">
        <v>223506</v>
      </c>
      <c r="E390" s="486">
        <v>7</v>
      </c>
      <c r="F390" s="419">
        <v>15</v>
      </c>
      <c r="G390" s="420">
        <v>18</v>
      </c>
      <c r="H390" s="419">
        <v>0</v>
      </c>
      <c r="I390" s="420">
        <v>0</v>
      </c>
      <c r="J390" s="419">
        <v>0</v>
      </c>
      <c r="K390" s="420">
        <v>0</v>
      </c>
      <c r="L390" s="419">
        <v>0</v>
      </c>
      <c r="M390" s="420">
        <v>0</v>
      </c>
      <c r="N390" s="419">
        <v>19</v>
      </c>
      <c r="O390" s="420">
        <v>23</v>
      </c>
      <c r="P390" s="419">
        <v>0</v>
      </c>
      <c r="Q390" s="420">
        <v>0</v>
      </c>
      <c r="R390" s="419">
        <v>1</v>
      </c>
      <c r="S390" s="420">
        <v>1</v>
      </c>
      <c r="T390" s="419">
        <v>0</v>
      </c>
      <c r="U390" s="420">
        <v>0</v>
      </c>
      <c r="V390" s="419">
        <v>27</v>
      </c>
      <c r="W390" s="420">
        <v>23</v>
      </c>
      <c r="X390" s="419">
        <v>0</v>
      </c>
      <c r="Y390" s="420">
        <v>0</v>
      </c>
      <c r="Z390" s="419">
        <v>0</v>
      </c>
      <c r="AA390" s="420">
        <v>0</v>
      </c>
      <c r="AB390" s="419">
        <v>0</v>
      </c>
      <c r="AC390" s="420">
        <v>0</v>
      </c>
      <c r="AD390" s="419">
        <v>29</v>
      </c>
      <c r="AE390" s="420">
        <v>30</v>
      </c>
      <c r="AF390" s="419">
        <v>0</v>
      </c>
      <c r="AG390" s="420">
        <v>0</v>
      </c>
      <c r="AH390" s="419">
        <v>0</v>
      </c>
      <c r="AI390" s="420">
        <v>0</v>
      </c>
      <c r="AJ390" s="419">
        <v>0</v>
      </c>
      <c r="AK390" s="420">
        <v>0</v>
      </c>
      <c r="AL390" s="419"/>
      <c r="AM390" s="420"/>
      <c r="AN390" s="419"/>
      <c r="AO390" s="420"/>
      <c r="AP390" s="419"/>
      <c r="AQ390" s="420"/>
      <c r="AR390" s="419"/>
      <c r="AS390" s="420"/>
      <c r="AT390" s="419">
        <v>0</v>
      </c>
      <c r="AU390" s="420">
        <v>0</v>
      </c>
      <c r="AV390" s="419">
        <v>0</v>
      </c>
      <c r="AW390" s="420">
        <v>0</v>
      </c>
      <c r="AX390" s="419">
        <v>0</v>
      </c>
      <c r="AY390" s="420">
        <v>0</v>
      </c>
      <c r="AZ390" s="419">
        <v>0</v>
      </c>
      <c r="BA390" s="421">
        <v>0</v>
      </c>
      <c r="BB390" s="422">
        <v>1177323</v>
      </c>
      <c r="BC390" s="420">
        <v>1422895</v>
      </c>
      <c r="BD390" s="419">
        <v>1210168</v>
      </c>
      <c r="BE390" s="420">
        <v>1556728</v>
      </c>
      <c r="BF390" s="419">
        <v>1432479</v>
      </c>
      <c r="BG390" s="420">
        <v>1327850</v>
      </c>
      <c r="BH390" s="419">
        <v>1357352</v>
      </c>
      <c r="BI390" s="420">
        <v>1435490</v>
      </c>
      <c r="BJ390" s="419"/>
      <c r="BK390" s="420"/>
      <c r="BL390" s="419"/>
      <c r="BM390" s="423">
        <v>0</v>
      </c>
      <c r="BN390" s="370">
        <f t="shared" si="408"/>
        <v>135</v>
      </c>
      <c r="BO390" s="371">
        <f t="shared" si="409"/>
        <v>162</v>
      </c>
      <c r="BP390" s="372">
        <f t="shared" si="410"/>
        <v>182</v>
      </c>
      <c r="BQ390" s="371">
        <f t="shared" si="411"/>
        <v>218</v>
      </c>
      <c r="BR390" s="372">
        <f t="shared" si="412"/>
        <v>243</v>
      </c>
      <c r="BS390" s="371">
        <f t="shared" si="413"/>
        <v>207</v>
      </c>
      <c r="BT390" s="372">
        <f t="shared" si="414"/>
        <v>261</v>
      </c>
      <c r="BU390" s="371">
        <f t="shared" si="415"/>
        <v>270</v>
      </c>
      <c r="BV390" s="372">
        <f t="shared" si="416"/>
        <v>0</v>
      </c>
      <c r="BW390" s="371">
        <f t="shared" si="417"/>
        <v>0</v>
      </c>
      <c r="BX390" s="372">
        <f t="shared" si="418"/>
        <v>0</v>
      </c>
      <c r="BY390" s="371">
        <f t="shared" si="419"/>
        <v>0</v>
      </c>
      <c r="BZ390" s="370">
        <f t="shared" si="420"/>
        <v>8720.9111111111106</v>
      </c>
      <c r="CA390" s="371">
        <f t="shared" si="421"/>
        <v>8783.3024691358023</v>
      </c>
      <c r="CB390" s="372">
        <f t="shared" si="422"/>
        <v>6649.2747252747249</v>
      </c>
      <c r="CC390" s="371">
        <f t="shared" si="423"/>
        <v>7140.9541284403667</v>
      </c>
      <c r="CD390" s="372">
        <f t="shared" si="424"/>
        <v>5894.9753086419751</v>
      </c>
      <c r="CE390" s="371">
        <f t="shared" si="425"/>
        <v>6414.7342995169083</v>
      </c>
      <c r="CF390" s="372">
        <f t="shared" si="426"/>
        <v>5200.5823754789271</v>
      </c>
      <c r="CG390" s="371">
        <f t="shared" si="427"/>
        <v>5316.6296296296296</v>
      </c>
      <c r="CH390" s="372">
        <f t="shared" si="428"/>
        <v>0</v>
      </c>
      <c r="CI390" s="371">
        <f t="shared" si="429"/>
        <v>0</v>
      </c>
      <c r="CJ390" s="372">
        <f t="shared" si="430"/>
        <v>0</v>
      </c>
      <c r="CK390" s="371">
        <f t="shared" si="431"/>
        <v>0</v>
      </c>
      <c r="CL390" s="370">
        <f t="shared" si="432"/>
        <v>78488.2</v>
      </c>
      <c r="CM390" s="371">
        <f t="shared" si="433"/>
        <v>79049.722222222219</v>
      </c>
      <c r="CN390" s="372">
        <f t="shared" si="434"/>
        <v>59843.472527472521</v>
      </c>
      <c r="CO390" s="371">
        <f t="shared" si="435"/>
        <v>64268.587155963301</v>
      </c>
      <c r="CP390" s="372">
        <f t="shared" si="436"/>
        <v>53054.777777777774</v>
      </c>
      <c r="CQ390" s="371">
        <f t="shared" si="437"/>
        <v>57732.608695652176</v>
      </c>
      <c r="CR390" s="372">
        <f t="shared" si="438"/>
        <v>46805.241379310348</v>
      </c>
      <c r="CS390" s="371">
        <f t="shared" si="439"/>
        <v>47849.666666666664</v>
      </c>
      <c r="CT390" s="372">
        <f t="shared" si="440"/>
        <v>0</v>
      </c>
      <c r="CU390" s="371">
        <f t="shared" si="441"/>
        <v>0</v>
      </c>
      <c r="CV390" s="372">
        <f t="shared" si="442"/>
        <v>0</v>
      </c>
      <c r="CW390" s="371">
        <f t="shared" si="443"/>
        <v>0</v>
      </c>
      <c r="CX390" s="372">
        <f t="shared" si="444"/>
        <v>56747.51044559836</v>
      </c>
      <c r="CY390" s="371">
        <f t="shared" si="445"/>
        <v>60301.906228874941</v>
      </c>
      <c r="CZ390" s="370">
        <f t="shared" si="446"/>
        <v>15</v>
      </c>
      <c r="DA390" s="371">
        <f t="shared" si="447"/>
        <v>18</v>
      </c>
      <c r="DB390" s="372">
        <f t="shared" si="448"/>
        <v>20</v>
      </c>
      <c r="DC390" s="371">
        <f t="shared" si="449"/>
        <v>24</v>
      </c>
      <c r="DD390" s="372">
        <f t="shared" si="450"/>
        <v>27</v>
      </c>
      <c r="DE390" s="371">
        <f t="shared" si="451"/>
        <v>23</v>
      </c>
      <c r="DF390" s="372">
        <f t="shared" si="452"/>
        <v>29</v>
      </c>
      <c r="DG390" s="371">
        <f t="shared" si="453"/>
        <v>30</v>
      </c>
      <c r="DH390" s="372">
        <f t="shared" si="454"/>
        <v>0</v>
      </c>
      <c r="DI390" s="371">
        <f t="shared" si="455"/>
        <v>0</v>
      </c>
      <c r="DJ390" s="372">
        <f t="shared" si="456"/>
        <v>0</v>
      </c>
      <c r="DK390" s="371">
        <f t="shared" si="457"/>
        <v>0</v>
      </c>
      <c r="DL390" s="372">
        <f t="shared" si="458"/>
        <v>91</v>
      </c>
      <c r="DM390" s="371">
        <f t="shared" si="459"/>
        <v>95</v>
      </c>
      <c r="DN390" s="370">
        <f t="shared" si="460"/>
        <v>1177323</v>
      </c>
      <c r="DO390" s="371">
        <f t="shared" si="461"/>
        <v>1422895</v>
      </c>
      <c r="DP390" s="372">
        <f t="shared" si="462"/>
        <v>1196869.4505494505</v>
      </c>
      <c r="DQ390" s="371">
        <f t="shared" si="463"/>
        <v>1542446.0917431193</v>
      </c>
      <c r="DR390" s="372">
        <f t="shared" si="464"/>
        <v>1432479</v>
      </c>
      <c r="DS390" s="371">
        <f t="shared" si="465"/>
        <v>1327850</v>
      </c>
      <c r="DT390" s="372">
        <f t="shared" si="466"/>
        <v>1357352</v>
      </c>
      <c r="DU390" s="371">
        <f t="shared" si="467"/>
        <v>1435490</v>
      </c>
      <c r="DV390" s="372">
        <f t="shared" si="468"/>
        <v>0</v>
      </c>
      <c r="DW390" s="371">
        <f t="shared" si="469"/>
        <v>0</v>
      </c>
      <c r="DX390" s="372">
        <f t="shared" si="470"/>
        <v>0</v>
      </c>
      <c r="DY390" s="371">
        <f t="shared" si="471"/>
        <v>0</v>
      </c>
      <c r="DZ390" s="372">
        <f t="shared" si="472"/>
        <v>5164023.4505494507</v>
      </c>
      <c r="EA390" s="371">
        <f t="shared" si="473"/>
        <v>5728681.0917431191</v>
      </c>
    </row>
    <row r="391" spans="1:131">
      <c r="A391" s="482" t="s">
        <v>40</v>
      </c>
      <c r="B391" s="610" t="s">
        <v>818</v>
      </c>
      <c r="C391" s="611"/>
      <c r="D391" s="485">
        <v>226806</v>
      </c>
      <c r="E391" s="486">
        <v>7</v>
      </c>
      <c r="F391" s="419">
        <v>34</v>
      </c>
      <c r="G391" s="420">
        <v>31</v>
      </c>
      <c r="H391" s="419">
        <v>2</v>
      </c>
      <c r="I391" s="420">
        <v>3</v>
      </c>
      <c r="J391" s="419">
        <v>1</v>
      </c>
      <c r="K391" s="420">
        <v>1</v>
      </c>
      <c r="L391" s="419">
        <v>9</v>
      </c>
      <c r="M391" s="420">
        <v>8</v>
      </c>
      <c r="N391" s="419">
        <v>38</v>
      </c>
      <c r="O391" s="420">
        <v>36</v>
      </c>
      <c r="P391" s="419">
        <v>3</v>
      </c>
      <c r="Q391" s="420">
        <v>1</v>
      </c>
      <c r="R391" s="419">
        <v>1</v>
      </c>
      <c r="S391" s="420">
        <v>1</v>
      </c>
      <c r="T391" s="419">
        <v>5</v>
      </c>
      <c r="U391" s="420">
        <v>6</v>
      </c>
      <c r="V391" s="419">
        <v>4</v>
      </c>
      <c r="W391" s="420">
        <v>9</v>
      </c>
      <c r="X391" s="419">
        <v>2</v>
      </c>
      <c r="Y391" s="420">
        <v>2</v>
      </c>
      <c r="Z391" s="419">
        <v>0</v>
      </c>
      <c r="AA391" s="420">
        <v>0</v>
      </c>
      <c r="AB391" s="419">
        <v>0</v>
      </c>
      <c r="AC391" s="420">
        <v>0</v>
      </c>
      <c r="AD391" s="419">
        <v>14</v>
      </c>
      <c r="AE391" s="420">
        <v>15</v>
      </c>
      <c r="AF391" s="419">
        <v>2</v>
      </c>
      <c r="AG391" s="420">
        <v>6</v>
      </c>
      <c r="AH391" s="419">
        <v>0</v>
      </c>
      <c r="AI391" s="420">
        <v>0</v>
      </c>
      <c r="AJ391" s="419">
        <v>7</v>
      </c>
      <c r="AK391" s="420">
        <v>7</v>
      </c>
      <c r="AL391" s="419"/>
      <c r="AM391" s="420"/>
      <c r="AN391" s="419"/>
      <c r="AO391" s="420"/>
      <c r="AP391" s="419"/>
      <c r="AQ391" s="420"/>
      <c r="AR391" s="419"/>
      <c r="AS391" s="420"/>
      <c r="AT391" s="419">
        <v>0</v>
      </c>
      <c r="AU391" s="420">
        <v>0</v>
      </c>
      <c r="AV391" s="419">
        <v>0</v>
      </c>
      <c r="AW391" s="420">
        <v>0</v>
      </c>
      <c r="AX391" s="419">
        <v>0</v>
      </c>
      <c r="AY391" s="420">
        <v>0</v>
      </c>
      <c r="AZ391" s="419">
        <v>0</v>
      </c>
      <c r="BA391" s="421">
        <v>0</v>
      </c>
      <c r="BB391" s="422">
        <v>3311129</v>
      </c>
      <c r="BC391" s="420">
        <v>3174195</v>
      </c>
      <c r="BD391" s="419">
        <v>2828825</v>
      </c>
      <c r="BE391" s="420">
        <v>2721296</v>
      </c>
      <c r="BF391" s="419">
        <v>325235</v>
      </c>
      <c r="BG391" s="420">
        <v>592509</v>
      </c>
      <c r="BH391" s="419">
        <v>1277442</v>
      </c>
      <c r="BI391" s="420">
        <v>1554407</v>
      </c>
      <c r="BJ391" s="419"/>
      <c r="BK391" s="420"/>
      <c r="BL391" s="419"/>
      <c r="BM391" s="423">
        <v>0</v>
      </c>
      <c r="BN391" s="370">
        <f t="shared" si="408"/>
        <v>445</v>
      </c>
      <c r="BO391" s="371">
        <f t="shared" si="409"/>
        <v>416</v>
      </c>
      <c r="BP391" s="372">
        <f t="shared" si="410"/>
        <v>443</v>
      </c>
      <c r="BQ391" s="371">
        <f t="shared" si="411"/>
        <v>417</v>
      </c>
      <c r="BR391" s="372">
        <f t="shared" si="412"/>
        <v>56</v>
      </c>
      <c r="BS391" s="371">
        <f t="shared" si="413"/>
        <v>101</v>
      </c>
      <c r="BT391" s="372">
        <f t="shared" si="414"/>
        <v>230</v>
      </c>
      <c r="BU391" s="371">
        <f t="shared" si="415"/>
        <v>279</v>
      </c>
      <c r="BV391" s="372">
        <f t="shared" si="416"/>
        <v>0</v>
      </c>
      <c r="BW391" s="371">
        <f t="shared" si="417"/>
        <v>0</v>
      </c>
      <c r="BX391" s="372">
        <f t="shared" si="418"/>
        <v>0</v>
      </c>
      <c r="BY391" s="371">
        <f t="shared" si="419"/>
        <v>0</v>
      </c>
      <c r="BZ391" s="370">
        <f t="shared" si="420"/>
        <v>7440.7393258426964</v>
      </c>
      <c r="CA391" s="371">
        <f t="shared" si="421"/>
        <v>7630.2764423076924</v>
      </c>
      <c r="CB391" s="372">
        <f t="shared" si="422"/>
        <v>6385.6094808126409</v>
      </c>
      <c r="CC391" s="371">
        <f t="shared" si="423"/>
        <v>6525.8896882494009</v>
      </c>
      <c r="CD391" s="372">
        <f t="shared" si="424"/>
        <v>5807.7678571428569</v>
      </c>
      <c r="CE391" s="371">
        <f t="shared" si="425"/>
        <v>5866.4257425742571</v>
      </c>
      <c r="CF391" s="372">
        <f t="shared" si="426"/>
        <v>5554.0956521739126</v>
      </c>
      <c r="CG391" s="371">
        <f t="shared" si="427"/>
        <v>5571.351254480287</v>
      </c>
      <c r="CH391" s="372">
        <f t="shared" si="428"/>
        <v>0</v>
      </c>
      <c r="CI391" s="371">
        <f t="shared" si="429"/>
        <v>0</v>
      </c>
      <c r="CJ391" s="372">
        <f t="shared" si="430"/>
        <v>0</v>
      </c>
      <c r="CK391" s="371">
        <f t="shared" si="431"/>
        <v>0</v>
      </c>
      <c r="CL391" s="370">
        <f t="shared" si="432"/>
        <v>66966.653932584275</v>
      </c>
      <c r="CM391" s="371">
        <f t="shared" si="433"/>
        <v>68672.487980769234</v>
      </c>
      <c r="CN391" s="372">
        <f t="shared" si="434"/>
        <v>57470.485327313771</v>
      </c>
      <c r="CO391" s="371">
        <f t="shared" si="435"/>
        <v>58733.007194244608</v>
      </c>
      <c r="CP391" s="372">
        <f t="shared" si="436"/>
        <v>52269.91071428571</v>
      </c>
      <c r="CQ391" s="371">
        <f t="shared" si="437"/>
        <v>52797.831683168311</v>
      </c>
      <c r="CR391" s="372">
        <f t="shared" si="438"/>
        <v>49986.860869565215</v>
      </c>
      <c r="CS391" s="371">
        <f t="shared" si="439"/>
        <v>50142.161290322583</v>
      </c>
      <c r="CT391" s="372">
        <f t="shared" si="440"/>
        <v>0</v>
      </c>
      <c r="CU391" s="371">
        <f t="shared" si="441"/>
        <v>0</v>
      </c>
      <c r="CV391" s="372">
        <f t="shared" si="442"/>
        <v>0</v>
      </c>
      <c r="CW391" s="371">
        <f t="shared" si="443"/>
        <v>0</v>
      </c>
      <c r="CX391" s="372">
        <f t="shared" si="444"/>
        <v>59384.394717773263</v>
      </c>
      <c r="CY391" s="371">
        <f t="shared" si="445"/>
        <v>59697.825113997809</v>
      </c>
      <c r="CZ391" s="370">
        <f t="shared" si="446"/>
        <v>46</v>
      </c>
      <c r="DA391" s="371">
        <f t="shared" si="447"/>
        <v>43</v>
      </c>
      <c r="DB391" s="372">
        <f t="shared" si="448"/>
        <v>47</v>
      </c>
      <c r="DC391" s="371">
        <f t="shared" si="449"/>
        <v>44</v>
      </c>
      <c r="DD391" s="372">
        <f t="shared" si="450"/>
        <v>6</v>
      </c>
      <c r="DE391" s="371">
        <f t="shared" si="451"/>
        <v>11</v>
      </c>
      <c r="DF391" s="372">
        <f t="shared" si="452"/>
        <v>23</v>
      </c>
      <c r="DG391" s="371">
        <f t="shared" si="453"/>
        <v>28</v>
      </c>
      <c r="DH391" s="372">
        <f t="shared" si="454"/>
        <v>0</v>
      </c>
      <c r="DI391" s="371">
        <f t="shared" si="455"/>
        <v>0</v>
      </c>
      <c r="DJ391" s="372">
        <f t="shared" si="456"/>
        <v>0</v>
      </c>
      <c r="DK391" s="371">
        <f t="shared" si="457"/>
        <v>0</v>
      </c>
      <c r="DL391" s="372">
        <f t="shared" si="458"/>
        <v>122</v>
      </c>
      <c r="DM391" s="371">
        <f t="shared" si="459"/>
        <v>126</v>
      </c>
      <c r="DN391" s="370">
        <f t="shared" si="460"/>
        <v>3080466.0808988768</v>
      </c>
      <c r="DO391" s="371">
        <f t="shared" si="461"/>
        <v>2952916.983173077</v>
      </c>
      <c r="DP391" s="372">
        <f t="shared" si="462"/>
        <v>2701112.8103837473</v>
      </c>
      <c r="DQ391" s="371">
        <f t="shared" si="463"/>
        <v>2584252.3165467628</v>
      </c>
      <c r="DR391" s="372">
        <f t="shared" si="464"/>
        <v>313619.46428571426</v>
      </c>
      <c r="DS391" s="371">
        <f t="shared" si="465"/>
        <v>580776.14851485146</v>
      </c>
      <c r="DT391" s="372">
        <f t="shared" si="466"/>
        <v>1149697.8</v>
      </c>
      <c r="DU391" s="371">
        <f t="shared" si="467"/>
        <v>1403980.5161290322</v>
      </c>
      <c r="DV391" s="372">
        <f t="shared" si="468"/>
        <v>0</v>
      </c>
      <c r="DW391" s="371">
        <f t="shared" si="469"/>
        <v>0</v>
      </c>
      <c r="DX391" s="372">
        <f t="shared" si="470"/>
        <v>0</v>
      </c>
      <c r="DY391" s="371">
        <f t="shared" si="471"/>
        <v>0</v>
      </c>
      <c r="DZ391" s="372">
        <f t="shared" si="472"/>
        <v>7244896.155568338</v>
      </c>
      <c r="EA391" s="371">
        <f t="shared" si="473"/>
        <v>7521925.964363724</v>
      </c>
    </row>
    <row r="392" spans="1:131">
      <c r="A392" s="482" t="s">
        <v>40</v>
      </c>
      <c r="B392" s="610" t="s">
        <v>819</v>
      </c>
      <c r="C392" s="611"/>
      <c r="D392" s="612">
        <v>409315</v>
      </c>
      <c r="E392" s="613">
        <v>7</v>
      </c>
      <c r="F392" s="419">
        <v>7</v>
      </c>
      <c r="G392" s="420">
        <v>10</v>
      </c>
      <c r="H392" s="419">
        <v>0</v>
      </c>
      <c r="I392" s="420">
        <v>0</v>
      </c>
      <c r="J392" s="419">
        <v>0</v>
      </c>
      <c r="K392" s="420">
        <v>0</v>
      </c>
      <c r="L392" s="419">
        <v>0</v>
      </c>
      <c r="M392" s="420">
        <v>0</v>
      </c>
      <c r="N392" s="419">
        <v>27</v>
      </c>
      <c r="O392" s="420">
        <v>25</v>
      </c>
      <c r="P392" s="419">
        <v>0</v>
      </c>
      <c r="Q392" s="420">
        <v>0</v>
      </c>
      <c r="R392" s="419">
        <v>0</v>
      </c>
      <c r="S392" s="420">
        <v>0</v>
      </c>
      <c r="T392" s="419">
        <v>0</v>
      </c>
      <c r="U392" s="420">
        <v>0</v>
      </c>
      <c r="V392" s="419">
        <v>35</v>
      </c>
      <c r="W392" s="420">
        <v>36</v>
      </c>
      <c r="X392" s="419">
        <v>0</v>
      </c>
      <c r="Y392" s="420">
        <v>0</v>
      </c>
      <c r="Z392" s="419">
        <v>0</v>
      </c>
      <c r="AA392" s="420">
        <v>0</v>
      </c>
      <c r="AB392" s="419">
        <v>0</v>
      </c>
      <c r="AC392" s="420">
        <v>0</v>
      </c>
      <c r="AD392" s="419">
        <v>432</v>
      </c>
      <c r="AE392" s="420">
        <v>462</v>
      </c>
      <c r="AF392" s="419">
        <v>18</v>
      </c>
      <c r="AG392" s="420">
        <v>17</v>
      </c>
      <c r="AH392" s="419">
        <v>11</v>
      </c>
      <c r="AI392" s="420">
        <v>16</v>
      </c>
      <c r="AJ392" s="419">
        <v>1</v>
      </c>
      <c r="AK392" s="420">
        <v>2</v>
      </c>
      <c r="AL392" s="419"/>
      <c r="AM392" s="420"/>
      <c r="AN392" s="419"/>
      <c r="AO392" s="420"/>
      <c r="AP392" s="419"/>
      <c r="AQ392" s="420"/>
      <c r="AR392" s="419"/>
      <c r="AS392" s="420"/>
      <c r="AT392" s="419">
        <v>0</v>
      </c>
      <c r="AU392" s="420">
        <v>0</v>
      </c>
      <c r="AV392" s="419">
        <v>0</v>
      </c>
      <c r="AW392" s="420">
        <v>0</v>
      </c>
      <c r="AX392" s="419">
        <v>0</v>
      </c>
      <c r="AY392" s="420">
        <v>0</v>
      </c>
      <c r="AZ392" s="419">
        <v>0</v>
      </c>
      <c r="BA392" s="421">
        <v>0</v>
      </c>
      <c r="BB392" s="422">
        <v>464756</v>
      </c>
      <c r="BC392" s="420">
        <v>655485</v>
      </c>
      <c r="BD392" s="419">
        <v>1645198</v>
      </c>
      <c r="BE392" s="420">
        <v>1537062</v>
      </c>
      <c r="BF392" s="419">
        <v>1868901</v>
      </c>
      <c r="BG392" s="420">
        <v>1932367</v>
      </c>
      <c r="BH392" s="419">
        <v>24765129</v>
      </c>
      <c r="BI392" s="420">
        <v>26750661</v>
      </c>
      <c r="BJ392" s="419"/>
      <c r="BK392" s="420"/>
      <c r="BL392" s="419"/>
      <c r="BM392" s="423">
        <v>0</v>
      </c>
      <c r="BN392" s="370">
        <f t="shared" si="408"/>
        <v>63</v>
      </c>
      <c r="BO392" s="371">
        <f t="shared" si="409"/>
        <v>90</v>
      </c>
      <c r="BP392" s="372">
        <f t="shared" si="410"/>
        <v>243</v>
      </c>
      <c r="BQ392" s="371">
        <f t="shared" si="411"/>
        <v>225</v>
      </c>
      <c r="BR392" s="372">
        <f t="shared" si="412"/>
        <v>315</v>
      </c>
      <c r="BS392" s="371">
        <f t="shared" si="413"/>
        <v>324</v>
      </c>
      <c r="BT392" s="372">
        <f t="shared" si="414"/>
        <v>4201</v>
      </c>
      <c r="BU392" s="371">
        <f t="shared" si="415"/>
        <v>4528</v>
      </c>
      <c r="BV392" s="372">
        <f t="shared" si="416"/>
        <v>0</v>
      </c>
      <c r="BW392" s="371">
        <f t="shared" si="417"/>
        <v>0</v>
      </c>
      <c r="BX392" s="372">
        <f t="shared" si="418"/>
        <v>0</v>
      </c>
      <c r="BY392" s="371">
        <f t="shared" si="419"/>
        <v>0</v>
      </c>
      <c r="BZ392" s="370">
        <f t="shared" si="420"/>
        <v>7377.0793650793648</v>
      </c>
      <c r="CA392" s="371">
        <f t="shared" si="421"/>
        <v>7283.166666666667</v>
      </c>
      <c r="CB392" s="372">
        <f t="shared" si="422"/>
        <v>6770.3621399176955</v>
      </c>
      <c r="CC392" s="371">
        <f t="shared" si="423"/>
        <v>6831.3866666666663</v>
      </c>
      <c r="CD392" s="372">
        <f t="shared" si="424"/>
        <v>5933.0190476190473</v>
      </c>
      <c r="CE392" s="371">
        <f t="shared" si="425"/>
        <v>5964.0956790123455</v>
      </c>
      <c r="CF392" s="372">
        <f t="shared" si="426"/>
        <v>5895.0557010235661</v>
      </c>
      <c r="CG392" s="371">
        <f t="shared" si="427"/>
        <v>5907.8314929328626</v>
      </c>
      <c r="CH392" s="372">
        <f t="shared" si="428"/>
        <v>0</v>
      </c>
      <c r="CI392" s="371">
        <f t="shared" si="429"/>
        <v>0</v>
      </c>
      <c r="CJ392" s="372">
        <f t="shared" si="430"/>
        <v>0</v>
      </c>
      <c r="CK392" s="371">
        <f t="shared" si="431"/>
        <v>0</v>
      </c>
      <c r="CL392" s="370">
        <f t="shared" si="432"/>
        <v>66393.71428571429</v>
      </c>
      <c r="CM392" s="371">
        <f t="shared" si="433"/>
        <v>65548.5</v>
      </c>
      <c r="CN392" s="372">
        <f t="shared" si="434"/>
        <v>60933.259259259255</v>
      </c>
      <c r="CO392" s="371">
        <f t="shared" si="435"/>
        <v>61482.479999999996</v>
      </c>
      <c r="CP392" s="372">
        <f t="shared" si="436"/>
        <v>53397.171428571426</v>
      </c>
      <c r="CQ392" s="371">
        <f t="shared" si="437"/>
        <v>53676.861111111109</v>
      </c>
      <c r="CR392" s="372">
        <f t="shared" si="438"/>
        <v>53055.501309212093</v>
      </c>
      <c r="CS392" s="371">
        <f t="shared" si="439"/>
        <v>53170.483436395763</v>
      </c>
      <c r="CT392" s="372">
        <f t="shared" si="440"/>
        <v>0</v>
      </c>
      <c r="CU392" s="371">
        <f t="shared" si="441"/>
        <v>0</v>
      </c>
      <c r="CV392" s="372">
        <f t="shared" si="442"/>
        <v>0</v>
      </c>
      <c r="CW392" s="371">
        <f t="shared" si="443"/>
        <v>0</v>
      </c>
      <c r="CX392" s="372">
        <f t="shared" si="444"/>
        <v>53654.419218184536</v>
      </c>
      <c r="CY392" s="371">
        <f t="shared" si="445"/>
        <v>53786.345542057563</v>
      </c>
      <c r="CZ392" s="370">
        <f t="shared" si="446"/>
        <v>7</v>
      </c>
      <c r="DA392" s="371">
        <f t="shared" si="447"/>
        <v>10</v>
      </c>
      <c r="DB392" s="372">
        <f t="shared" si="448"/>
        <v>27</v>
      </c>
      <c r="DC392" s="371">
        <f t="shared" si="449"/>
        <v>25</v>
      </c>
      <c r="DD392" s="372">
        <f t="shared" si="450"/>
        <v>35</v>
      </c>
      <c r="DE392" s="371">
        <f t="shared" si="451"/>
        <v>36</v>
      </c>
      <c r="DF392" s="372">
        <f t="shared" si="452"/>
        <v>462</v>
      </c>
      <c r="DG392" s="371">
        <f t="shared" si="453"/>
        <v>497</v>
      </c>
      <c r="DH392" s="372">
        <f t="shared" si="454"/>
        <v>0</v>
      </c>
      <c r="DI392" s="371">
        <f t="shared" si="455"/>
        <v>0</v>
      </c>
      <c r="DJ392" s="372">
        <f t="shared" si="456"/>
        <v>0</v>
      </c>
      <c r="DK392" s="371">
        <f t="shared" si="457"/>
        <v>0</v>
      </c>
      <c r="DL392" s="372">
        <f t="shared" si="458"/>
        <v>531</v>
      </c>
      <c r="DM392" s="371">
        <f t="shared" si="459"/>
        <v>568</v>
      </c>
      <c r="DN392" s="370">
        <f t="shared" si="460"/>
        <v>464756</v>
      </c>
      <c r="DO392" s="371">
        <f t="shared" si="461"/>
        <v>655485</v>
      </c>
      <c r="DP392" s="372">
        <f t="shared" si="462"/>
        <v>1645198</v>
      </c>
      <c r="DQ392" s="371">
        <f t="shared" si="463"/>
        <v>1537062</v>
      </c>
      <c r="DR392" s="372">
        <f t="shared" si="464"/>
        <v>1868901</v>
      </c>
      <c r="DS392" s="371">
        <f t="shared" si="465"/>
        <v>1932367</v>
      </c>
      <c r="DT392" s="372">
        <f t="shared" si="466"/>
        <v>24511641.604855988</v>
      </c>
      <c r="DU392" s="371">
        <f t="shared" si="467"/>
        <v>26425730.267888695</v>
      </c>
      <c r="DV392" s="372">
        <f t="shared" si="468"/>
        <v>0</v>
      </c>
      <c r="DW392" s="371">
        <f t="shared" si="469"/>
        <v>0</v>
      </c>
      <c r="DX392" s="372">
        <f t="shared" si="470"/>
        <v>0</v>
      </c>
      <c r="DY392" s="371">
        <f t="shared" si="471"/>
        <v>0</v>
      </c>
      <c r="DZ392" s="372">
        <f t="shared" si="472"/>
        <v>28490496.604855988</v>
      </c>
      <c r="EA392" s="371">
        <f t="shared" si="473"/>
        <v>30550644.267888695</v>
      </c>
    </row>
    <row r="393" spans="1:131">
      <c r="A393" s="482" t="s">
        <v>40</v>
      </c>
      <c r="B393" s="487" t="s">
        <v>820</v>
      </c>
      <c r="C393" s="614"/>
      <c r="D393" s="485">
        <v>222576</v>
      </c>
      <c r="E393" s="486">
        <v>8</v>
      </c>
      <c r="F393" s="419">
        <v>22</v>
      </c>
      <c r="G393" s="420">
        <v>21</v>
      </c>
      <c r="H393" s="419">
        <v>6</v>
      </c>
      <c r="I393" s="420">
        <v>6</v>
      </c>
      <c r="J393" s="419">
        <v>3</v>
      </c>
      <c r="K393" s="420">
        <v>2</v>
      </c>
      <c r="L393" s="419">
        <v>0</v>
      </c>
      <c r="M393" s="420">
        <v>0</v>
      </c>
      <c r="N393" s="419">
        <v>15</v>
      </c>
      <c r="O393" s="420">
        <v>12</v>
      </c>
      <c r="P393" s="419">
        <v>1</v>
      </c>
      <c r="Q393" s="420">
        <v>0</v>
      </c>
      <c r="R393" s="419">
        <v>2</v>
      </c>
      <c r="S393" s="420">
        <v>2</v>
      </c>
      <c r="T393" s="419">
        <v>0</v>
      </c>
      <c r="U393" s="420">
        <v>0</v>
      </c>
      <c r="V393" s="419">
        <v>28</v>
      </c>
      <c r="W393" s="420">
        <v>23</v>
      </c>
      <c r="X393" s="419">
        <v>3</v>
      </c>
      <c r="Y393" s="420">
        <v>3</v>
      </c>
      <c r="Z393" s="419">
        <v>8</v>
      </c>
      <c r="AA393" s="420">
        <v>8</v>
      </c>
      <c r="AB393" s="419">
        <v>1</v>
      </c>
      <c r="AC393" s="420">
        <v>1</v>
      </c>
      <c r="AD393" s="419">
        <v>92</v>
      </c>
      <c r="AE393" s="420">
        <v>90</v>
      </c>
      <c r="AF393" s="419">
        <v>9</v>
      </c>
      <c r="AG393" s="420">
        <v>9</v>
      </c>
      <c r="AH393" s="419">
        <v>24</v>
      </c>
      <c r="AI393" s="420">
        <v>21</v>
      </c>
      <c r="AJ393" s="419">
        <v>3</v>
      </c>
      <c r="AK393" s="420">
        <v>7</v>
      </c>
      <c r="AL393" s="419"/>
      <c r="AM393" s="420"/>
      <c r="AN393" s="419"/>
      <c r="AO393" s="420"/>
      <c r="AP393" s="419"/>
      <c r="AQ393" s="420"/>
      <c r="AR393" s="419"/>
      <c r="AS393" s="420"/>
      <c r="AT393" s="419">
        <v>0</v>
      </c>
      <c r="AU393" s="420">
        <v>0</v>
      </c>
      <c r="AV393" s="419">
        <v>0</v>
      </c>
      <c r="AW393" s="420">
        <v>0</v>
      </c>
      <c r="AX393" s="419">
        <v>0</v>
      </c>
      <c r="AY393" s="420">
        <v>0</v>
      </c>
      <c r="AZ393" s="419">
        <v>0</v>
      </c>
      <c r="BA393" s="421">
        <v>0</v>
      </c>
      <c r="BB393" s="422">
        <v>2166877</v>
      </c>
      <c r="BC393" s="420">
        <v>2036483</v>
      </c>
      <c r="BD393" s="419">
        <v>1095062</v>
      </c>
      <c r="BE393" s="420">
        <v>857491</v>
      </c>
      <c r="BF393" s="419">
        <v>2401937</v>
      </c>
      <c r="BG393" s="420">
        <v>2074739</v>
      </c>
      <c r="BH393" s="419">
        <v>6618703</v>
      </c>
      <c r="BI393" s="420">
        <v>6713168</v>
      </c>
      <c r="BJ393" s="419"/>
      <c r="BK393" s="420"/>
      <c r="BL393" s="419"/>
      <c r="BM393" s="423">
        <v>0</v>
      </c>
      <c r="BN393" s="370">
        <f t="shared" ref="BN393:BN456" si="474">((F393*9)+(H393*10)+(J393*11)+(L393*12))</f>
        <v>291</v>
      </c>
      <c r="BO393" s="371">
        <f t="shared" ref="BO393:BO456" si="475">((G393*9)+(I393*10)+(K393*11)+(M393*12))</f>
        <v>271</v>
      </c>
      <c r="BP393" s="372">
        <f t="shared" ref="BP393:BP456" si="476">((N393*9)+(P393*10)+(R393*11)+(T393*12))</f>
        <v>167</v>
      </c>
      <c r="BQ393" s="371">
        <f t="shared" ref="BQ393:BQ456" si="477">((O393*9)+(Q393*10)+(S393*11)+(U393*12))</f>
        <v>130</v>
      </c>
      <c r="BR393" s="372">
        <f t="shared" ref="BR393:BR456" si="478">((V393*9)+(X393*10)+(Z393*11)+(AB393*12))</f>
        <v>382</v>
      </c>
      <c r="BS393" s="371">
        <f t="shared" ref="BS393:BS456" si="479">((W393*9)+(Y393*10)+(AA393*11)+(AC393*12))</f>
        <v>337</v>
      </c>
      <c r="BT393" s="372">
        <f t="shared" ref="BT393:BT456" si="480">((AD393*9)+(AF393*10)+(AH393*11)+(AJ393*12))</f>
        <v>1218</v>
      </c>
      <c r="BU393" s="371">
        <f t="shared" ref="BU393:BU456" si="481">((AE393*9)+(AG393*10)+(AI393*11)+(AK393*12))</f>
        <v>1215</v>
      </c>
      <c r="BV393" s="372">
        <f t="shared" ref="BV393:BV456" si="482">((AL393*9)+(AN393*10)+(AP393*11)+(AR393*12))</f>
        <v>0</v>
      </c>
      <c r="BW393" s="371">
        <f t="shared" ref="BW393:BW456" si="483">((AM393*9)+(AO393*10)+(AQ393*11)+(AS393*12))</f>
        <v>0</v>
      </c>
      <c r="BX393" s="372">
        <f t="shared" ref="BX393:BX456" si="484">((AT393*9)+(AV393*10)+(AX393*11)+(AZ393*12))</f>
        <v>0</v>
      </c>
      <c r="BY393" s="371">
        <f t="shared" ref="BY393:BY456" si="485">((AU393*9)+(AW393*10)+(AY393*11)+(BA393*12))</f>
        <v>0</v>
      </c>
      <c r="BZ393" s="370">
        <f t="shared" ref="BZ393:BZ456" si="486">IF(BN393&gt;0,BB393/BN393,)</f>
        <v>7446.3127147766327</v>
      </c>
      <c r="CA393" s="371">
        <f t="shared" ref="CA393:CA456" si="487">IF(BO393&gt;0,BC393/BO393,)</f>
        <v>7514.6974169741698</v>
      </c>
      <c r="CB393" s="372">
        <f t="shared" ref="CB393:CB456" si="488">IF(BP393&gt;0,BD393/BP393,)</f>
        <v>6557.2574850299397</v>
      </c>
      <c r="CC393" s="371">
        <f t="shared" ref="CC393:CC456" si="489">IF(BQ393&gt;0,BE393/BQ393,)</f>
        <v>6596.0846153846151</v>
      </c>
      <c r="CD393" s="372">
        <f t="shared" ref="CD393:CD456" si="490">IF(BR393&gt;0,BF393/BR393,)</f>
        <v>6287.7931937172771</v>
      </c>
      <c r="CE393" s="371">
        <f t="shared" ref="CE393:CE456" si="491">IF(BS393&gt;0,BG393/BS393,)</f>
        <v>6156.495548961424</v>
      </c>
      <c r="CF393" s="372">
        <f t="shared" ref="CF393:CF456" si="492">IF(BT393&gt;0,BH393/BT393,)</f>
        <v>5434.0747126436781</v>
      </c>
      <c r="CG393" s="371">
        <f t="shared" ref="CG393:CG456" si="493">IF(BU393&gt;0,BI393/BU393,)</f>
        <v>5525.2411522633747</v>
      </c>
      <c r="CH393" s="372">
        <f t="shared" ref="CH393:CH456" si="494">IF(BV393&gt;0,BJ393/BV393,)</f>
        <v>0</v>
      </c>
      <c r="CI393" s="371">
        <f t="shared" ref="CI393:CI456" si="495">IF(BW393&gt;0,BK393/BW393,)</f>
        <v>0</v>
      </c>
      <c r="CJ393" s="372">
        <f t="shared" ref="CJ393:CJ456" si="496">IF(BX393&gt;0,BL393/BX393,)</f>
        <v>0</v>
      </c>
      <c r="CK393" s="371">
        <f t="shared" ref="CK393:CK456" si="497">IF(BY393&gt;0,BM393/BY393,)</f>
        <v>0</v>
      </c>
      <c r="CL393" s="370">
        <f t="shared" ref="CL393:CL456" si="498">+BZ393*9</f>
        <v>67016.81443298969</v>
      </c>
      <c r="CM393" s="371">
        <f t="shared" ref="CM393:CM456" si="499">+CA393*9</f>
        <v>67632.276752767531</v>
      </c>
      <c r="CN393" s="372">
        <f t="shared" ref="CN393:CN456" si="500">+CB393*9</f>
        <v>59015.31736526946</v>
      </c>
      <c r="CO393" s="371">
        <f t="shared" ref="CO393:CO456" si="501">+CC393*9</f>
        <v>59364.761538461535</v>
      </c>
      <c r="CP393" s="372">
        <f t="shared" ref="CP393:CP456" si="502">+CD393*9</f>
        <v>56590.138743455493</v>
      </c>
      <c r="CQ393" s="371">
        <f t="shared" ref="CQ393:CQ456" si="503">+CE393*9</f>
        <v>55408.459940652814</v>
      </c>
      <c r="CR393" s="372">
        <f t="shared" ref="CR393:CR456" si="504">+CF393*9</f>
        <v>48906.672413793101</v>
      </c>
      <c r="CS393" s="371">
        <f t="shared" ref="CS393:CS456" si="505">+CG393*9</f>
        <v>49727.170370370375</v>
      </c>
      <c r="CT393" s="372">
        <f t="shared" ref="CT393:CT456" si="506">+CH393*9</f>
        <v>0</v>
      </c>
      <c r="CU393" s="371">
        <f t="shared" ref="CU393:CU456" si="507">+CI393*9</f>
        <v>0</v>
      </c>
      <c r="CV393" s="372">
        <f t="shared" ref="CV393:CV456" si="508">+CJ393*9</f>
        <v>0</v>
      </c>
      <c r="CW393" s="371">
        <f t="shared" ref="CW393:CW456" si="509">+CK393*9</f>
        <v>0</v>
      </c>
      <c r="CX393" s="372">
        <f t="shared" ref="CX393:CX456" si="510">IF(DL393&gt;0,((CL393*CZ393)+(CN393*DB393)+(CP393*DD393)+(CR393*DF393)+(CT393*DH393)+(CV393*DJ393))/DL393,)</f>
        <v>53748.647828116438</v>
      </c>
      <c r="CY393" s="371">
        <f t="shared" ref="CY393:CY456" si="511">IF(DM393&gt;0,((CM393*DA393)+(CO393*DC393)+(CQ393*DE393)+(CS393*DG393)+(CU393*DI393)+(CW393*DK393))/DM393,)</f>
        <v>53888.241084529785</v>
      </c>
      <c r="CZ393" s="370">
        <f t="shared" ref="CZ393:CZ456" si="512">+F393+H393+J393+L393</f>
        <v>31</v>
      </c>
      <c r="DA393" s="371">
        <f t="shared" ref="DA393:DA456" si="513">+G393+I393+K393+M393</f>
        <v>29</v>
      </c>
      <c r="DB393" s="372">
        <f t="shared" ref="DB393:DB456" si="514">+N393+P393+R393+T393</f>
        <v>18</v>
      </c>
      <c r="DC393" s="371">
        <f t="shared" ref="DC393:DC456" si="515">+O393+Q393+S393+U393</f>
        <v>14</v>
      </c>
      <c r="DD393" s="372">
        <f t="shared" ref="DD393:DD456" si="516">+V393+X393+Z393+AB393</f>
        <v>40</v>
      </c>
      <c r="DE393" s="371">
        <f t="shared" ref="DE393:DE456" si="517">+W393+Y393+AA393+AC393</f>
        <v>35</v>
      </c>
      <c r="DF393" s="372">
        <f t="shared" ref="DF393:DF456" si="518">+AD393+AF393+AH393+AJ393</f>
        <v>128</v>
      </c>
      <c r="DG393" s="371">
        <f t="shared" ref="DG393:DG456" si="519">+AE393+AG393+AI393+AK393</f>
        <v>127</v>
      </c>
      <c r="DH393" s="372">
        <f t="shared" ref="DH393:DH456" si="520">+AL393+AN393+AP393+AR393</f>
        <v>0</v>
      </c>
      <c r="DI393" s="371">
        <f t="shared" ref="DI393:DI456" si="521">+AM393+AO393+AQ393+AS393</f>
        <v>0</v>
      </c>
      <c r="DJ393" s="372">
        <f t="shared" ref="DJ393:DJ456" si="522">+AT393+AV393+AX393+AZ393</f>
        <v>0</v>
      </c>
      <c r="DK393" s="371">
        <f t="shared" ref="DK393:DK456" si="523">+AU393+AW393+AY393+BA393</f>
        <v>0</v>
      </c>
      <c r="DL393" s="372">
        <f t="shared" ref="DL393:DL456" si="524">+CZ393+DB393+DD393+DF393+DH393+DJ393</f>
        <v>217</v>
      </c>
      <c r="DM393" s="371">
        <f t="shared" ref="DM393:DM456" si="525">+DA393+DC393+DE393+DG393+DI393+DK393</f>
        <v>205</v>
      </c>
      <c r="DN393" s="370">
        <f t="shared" ref="DN393:DN456" si="526">+CZ393*CL393</f>
        <v>2077521.2474226803</v>
      </c>
      <c r="DO393" s="371">
        <f t="shared" ref="DO393:DO456" si="527">+DA393*CM393</f>
        <v>1961336.0258302584</v>
      </c>
      <c r="DP393" s="372">
        <f t="shared" ref="DP393:DP456" si="528">+DB393*CN393</f>
        <v>1062275.7125748503</v>
      </c>
      <c r="DQ393" s="371">
        <f t="shared" ref="DQ393:DQ456" si="529">+DC393*CO393</f>
        <v>831106.66153846146</v>
      </c>
      <c r="DR393" s="372">
        <f t="shared" ref="DR393:DR456" si="530">+DD393*CP393</f>
        <v>2263605.5497382199</v>
      </c>
      <c r="DS393" s="371">
        <f t="shared" ref="DS393:DS456" si="531">+DE393*CQ393</f>
        <v>1939296.0979228485</v>
      </c>
      <c r="DT393" s="372">
        <f t="shared" ref="DT393:DT456" si="532">+DF393*CR393</f>
        <v>6260054.068965517</v>
      </c>
      <c r="DU393" s="371">
        <f t="shared" ref="DU393:DU456" si="533">+DG393*CS393</f>
        <v>6315350.6370370379</v>
      </c>
      <c r="DV393" s="372">
        <f t="shared" ref="DV393:DV456" si="534">+DH393*CT393</f>
        <v>0</v>
      </c>
      <c r="DW393" s="371">
        <f t="shared" ref="DW393:DW456" si="535">+DI393*CU393</f>
        <v>0</v>
      </c>
      <c r="DX393" s="372">
        <f t="shared" ref="DX393:DX456" si="536">+DJ393*CV393</f>
        <v>0</v>
      </c>
      <c r="DY393" s="371">
        <f t="shared" ref="DY393:DY456" si="537">+DK393*CW393</f>
        <v>0</v>
      </c>
      <c r="DZ393" s="372">
        <f t="shared" ref="DZ393:DZ456" si="538">+DL393*CX393</f>
        <v>11663456.578701267</v>
      </c>
      <c r="EA393" s="371">
        <f t="shared" ref="EA393:EA456" si="539">+DM393*CY393</f>
        <v>11047089.422328606</v>
      </c>
    </row>
    <row r="394" spans="1:131">
      <c r="A394" s="482" t="s">
        <v>40</v>
      </c>
      <c r="B394" s="487" t="s">
        <v>821</v>
      </c>
      <c r="C394" s="614"/>
      <c r="D394" s="485">
        <v>222992</v>
      </c>
      <c r="E394" s="486">
        <v>8</v>
      </c>
      <c r="F394" s="419">
        <v>39</v>
      </c>
      <c r="G394" s="420">
        <v>46</v>
      </c>
      <c r="H394" s="419">
        <v>0</v>
      </c>
      <c r="I394" s="420">
        <v>0</v>
      </c>
      <c r="J394" s="419">
        <v>260</v>
      </c>
      <c r="K394" s="420">
        <v>252</v>
      </c>
      <c r="L394" s="419">
        <v>23</v>
      </c>
      <c r="M394" s="420">
        <v>26</v>
      </c>
      <c r="N394" s="419">
        <v>27</v>
      </c>
      <c r="O394" s="420">
        <v>26</v>
      </c>
      <c r="P394" s="419">
        <v>0</v>
      </c>
      <c r="Q394" s="420">
        <v>0</v>
      </c>
      <c r="R394" s="419">
        <v>114</v>
      </c>
      <c r="S394" s="420">
        <v>100</v>
      </c>
      <c r="T394" s="419">
        <v>19</v>
      </c>
      <c r="U394" s="420">
        <v>21</v>
      </c>
      <c r="V394" s="419">
        <v>15</v>
      </c>
      <c r="W394" s="420">
        <v>10</v>
      </c>
      <c r="X394" s="419">
        <v>0</v>
      </c>
      <c r="Y394" s="420">
        <v>0</v>
      </c>
      <c r="Z394" s="419">
        <v>36</v>
      </c>
      <c r="AA394" s="420">
        <v>35</v>
      </c>
      <c r="AB394" s="419">
        <v>5</v>
      </c>
      <c r="AC394" s="420">
        <v>6</v>
      </c>
      <c r="AD394" s="419">
        <v>1</v>
      </c>
      <c r="AE394" s="420">
        <v>0</v>
      </c>
      <c r="AF394" s="419">
        <v>0</v>
      </c>
      <c r="AG394" s="420">
        <v>0</v>
      </c>
      <c r="AH394" s="419">
        <v>0</v>
      </c>
      <c r="AI394" s="420">
        <v>1</v>
      </c>
      <c r="AJ394" s="419">
        <v>1</v>
      </c>
      <c r="AK394" s="420">
        <v>1</v>
      </c>
      <c r="AL394" s="419"/>
      <c r="AM394" s="420"/>
      <c r="AN394" s="419"/>
      <c r="AO394" s="420"/>
      <c r="AP394" s="419"/>
      <c r="AQ394" s="420"/>
      <c r="AR394" s="419"/>
      <c r="AS394" s="420"/>
      <c r="AT394" s="419">
        <v>0</v>
      </c>
      <c r="AU394" s="420">
        <v>0</v>
      </c>
      <c r="AV394" s="419">
        <v>0</v>
      </c>
      <c r="AW394" s="420">
        <v>0</v>
      </c>
      <c r="AX394" s="419">
        <v>0</v>
      </c>
      <c r="AY394" s="420">
        <v>10</v>
      </c>
      <c r="AZ394" s="419">
        <v>0</v>
      </c>
      <c r="BA394" s="421">
        <v>0</v>
      </c>
      <c r="BB394" s="422">
        <v>27492051</v>
      </c>
      <c r="BC394" s="420">
        <v>28265698</v>
      </c>
      <c r="BD394" s="419">
        <v>10663786</v>
      </c>
      <c r="BE394" s="420">
        <v>10264401</v>
      </c>
      <c r="BF394" s="419">
        <v>3192839</v>
      </c>
      <c r="BG394" s="420">
        <v>3172738</v>
      </c>
      <c r="BH394" s="419">
        <v>147558</v>
      </c>
      <c r="BI394" s="420">
        <v>166338</v>
      </c>
      <c r="BJ394" s="419"/>
      <c r="BK394" s="420"/>
      <c r="BL394" s="419"/>
      <c r="BM394" s="423">
        <v>673663</v>
      </c>
      <c r="BN394" s="370">
        <f t="shared" si="474"/>
        <v>3487</v>
      </c>
      <c r="BO394" s="371">
        <f t="shared" si="475"/>
        <v>3498</v>
      </c>
      <c r="BP394" s="372">
        <f t="shared" si="476"/>
        <v>1725</v>
      </c>
      <c r="BQ394" s="371">
        <f t="shared" si="477"/>
        <v>1586</v>
      </c>
      <c r="BR394" s="372">
        <f t="shared" si="478"/>
        <v>591</v>
      </c>
      <c r="BS394" s="371">
        <f t="shared" si="479"/>
        <v>547</v>
      </c>
      <c r="BT394" s="372">
        <f t="shared" si="480"/>
        <v>21</v>
      </c>
      <c r="BU394" s="371">
        <f t="shared" si="481"/>
        <v>23</v>
      </c>
      <c r="BV394" s="372">
        <f t="shared" si="482"/>
        <v>0</v>
      </c>
      <c r="BW394" s="371">
        <f t="shared" si="483"/>
        <v>0</v>
      </c>
      <c r="BX394" s="372">
        <f t="shared" si="484"/>
        <v>0</v>
      </c>
      <c r="BY394" s="371">
        <f t="shared" si="485"/>
        <v>110</v>
      </c>
      <c r="BZ394" s="370">
        <f t="shared" si="486"/>
        <v>7884.1557212503585</v>
      </c>
      <c r="CA394" s="371">
        <f t="shared" si="487"/>
        <v>8080.5311606632358</v>
      </c>
      <c r="CB394" s="372">
        <f t="shared" si="488"/>
        <v>6181.9049275362322</v>
      </c>
      <c r="CC394" s="371">
        <f t="shared" si="489"/>
        <v>6471.8795712484234</v>
      </c>
      <c r="CD394" s="372">
        <f t="shared" si="490"/>
        <v>5402.4348561759725</v>
      </c>
      <c r="CE394" s="371">
        <f t="shared" si="491"/>
        <v>5800.2522851919557</v>
      </c>
      <c r="CF394" s="372">
        <f t="shared" si="492"/>
        <v>7026.5714285714284</v>
      </c>
      <c r="CG394" s="371">
        <f t="shared" si="493"/>
        <v>7232.086956521739</v>
      </c>
      <c r="CH394" s="372">
        <f t="shared" si="494"/>
        <v>0</v>
      </c>
      <c r="CI394" s="371">
        <f t="shared" si="495"/>
        <v>0</v>
      </c>
      <c r="CJ394" s="372">
        <f t="shared" si="496"/>
        <v>0</v>
      </c>
      <c r="CK394" s="371">
        <f t="shared" si="497"/>
        <v>6124.2090909090912</v>
      </c>
      <c r="CL394" s="370">
        <f t="shared" si="498"/>
        <v>70957.401491253229</v>
      </c>
      <c r="CM394" s="371">
        <f t="shared" si="499"/>
        <v>72724.780445969125</v>
      </c>
      <c r="CN394" s="372">
        <f t="shared" si="500"/>
        <v>55637.144347826092</v>
      </c>
      <c r="CO394" s="371">
        <f t="shared" si="501"/>
        <v>58246.916141235808</v>
      </c>
      <c r="CP394" s="372">
        <f t="shared" si="502"/>
        <v>48621.913705583749</v>
      </c>
      <c r="CQ394" s="371">
        <f t="shared" si="503"/>
        <v>52202.270566727602</v>
      </c>
      <c r="CR394" s="372">
        <f t="shared" si="504"/>
        <v>63239.142857142855</v>
      </c>
      <c r="CS394" s="371">
        <f t="shared" si="505"/>
        <v>65088.782608695648</v>
      </c>
      <c r="CT394" s="372">
        <f t="shared" si="506"/>
        <v>0</v>
      </c>
      <c r="CU394" s="371">
        <f t="shared" si="507"/>
        <v>0</v>
      </c>
      <c r="CV394" s="372">
        <f t="shared" si="508"/>
        <v>0</v>
      </c>
      <c r="CW394" s="371">
        <f t="shared" si="509"/>
        <v>55117.881818181821</v>
      </c>
      <c r="CX394" s="372">
        <f t="shared" si="510"/>
        <v>64073.207090856828</v>
      </c>
      <c r="CY394" s="371">
        <f t="shared" si="511"/>
        <v>66420.969512280863</v>
      </c>
      <c r="CZ394" s="370">
        <f t="shared" si="512"/>
        <v>322</v>
      </c>
      <c r="DA394" s="371">
        <f t="shared" si="513"/>
        <v>324</v>
      </c>
      <c r="DB394" s="372">
        <f t="shared" si="514"/>
        <v>160</v>
      </c>
      <c r="DC394" s="371">
        <f t="shared" si="515"/>
        <v>147</v>
      </c>
      <c r="DD394" s="372">
        <f t="shared" si="516"/>
        <v>56</v>
      </c>
      <c r="DE394" s="371">
        <f t="shared" si="517"/>
        <v>51</v>
      </c>
      <c r="DF394" s="372">
        <f t="shared" si="518"/>
        <v>2</v>
      </c>
      <c r="DG394" s="371">
        <f t="shared" si="519"/>
        <v>2</v>
      </c>
      <c r="DH394" s="372">
        <f t="shared" si="520"/>
        <v>0</v>
      </c>
      <c r="DI394" s="371">
        <f t="shared" si="521"/>
        <v>0</v>
      </c>
      <c r="DJ394" s="372">
        <f t="shared" si="522"/>
        <v>0</v>
      </c>
      <c r="DK394" s="371">
        <f t="shared" si="523"/>
        <v>10</v>
      </c>
      <c r="DL394" s="372">
        <f t="shared" si="524"/>
        <v>540</v>
      </c>
      <c r="DM394" s="371">
        <f t="shared" si="525"/>
        <v>534</v>
      </c>
      <c r="DN394" s="370">
        <f t="shared" si="526"/>
        <v>22848283.280183539</v>
      </c>
      <c r="DO394" s="371">
        <f t="shared" si="527"/>
        <v>23562828.864493996</v>
      </c>
      <c r="DP394" s="372">
        <f t="shared" si="528"/>
        <v>8901943.0956521742</v>
      </c>
      <c r="DQ394" s="371">
        <f t="shared" si="529"/>
        <v>8562296.6727616638</v>
      </c>
      <c r="DR394" s="372">
        <f t="shared" si="530"/>
        <v>2722827.1675126897</v>
      </c>
      <c r="DS394" s="371">
        <f t="shared" si="531"/>
        <v>2662315.7989031076</v>
      </c>
      <c r="DT394" s="372">
        <f t="shared" si="532"/>
        <v>126478.28571428571</v>
      </c>
      <c r="DU394" s="371">
        <f t="shared" si="533"/>
        <v>130177.5652173913</v>
      </c>
      <c r="DV394" s="372">
        <f t="shared" si="534"/>
        <v>0</v>
      </c>
      <c r="DW394" s="371">
        <f t="shared" si="535"/>
        <v>0</v>
      </c>
      <c r="DX394" s="372">
        <f t="shared" si="536"/>
        <v>0</v>
      </c>
      <c r="DY394" s="371">
        <f t="shared" si="537"/>
        <v>551178.81818181823</v>
      </c>
      <c r="DZ394" s="372">
        <f t="shared" si="538"/>
        <v>34599531.829062685</v>
      </c>
      <c r="EA394" s="371">
        <f t="shared" si="539"/>
        <v>35468797.719557978</v>
      </c>
    </row>
    <row r="395" spans="1:131">
      <c r="A395" s="482" t="s">
        <v>40</v>
      </c>
      <c r="B395" s="487" t="s">
        <v>822</v>
      </c>
      <c r="C395" s="614"/>
      <c r="D395" s="485">
        <v>223427</v>
      </c>
      <c r="E395" s="486">
        <v>8</v>
      </c>
      <c r="F395" s="419">
        <v>0</v>
      </c>
      <c r="G395" s="420">
        <v>0</v>
      </c>
      <c r="H395" s="419">
        <v>0</v>
      </c>
      <c r="I395" s="420">
        <v>0</v>
      </c>
      <c r="J395" s="419">
        <v>0</v>
      </c>
      <c r="K395" s="420">
        <v>0</v>
      </c>
      <c r="L395" s="419">
        <v>0</v>
      </c>
      <c r="M395" s="420">
        <v>0</v>
      </c>
      <c r="N395" s="419">
        <v>0</v>
      </c>
      <c r="O395" s="420">
        <v>0</v>
      </c>
      <c r="P395" s="419">
        <v>0</v>
      </c>
      <c r="Q395" s="420">
        <v>0</v>
      </c>
      <c r="R395" s="419">
        <v>0</v>
      </c>
      <c r="S395" s="420">
        <v>0</v>
      </c>
      <c r="T395" s="419">
        <v>0</v>
      </c>
      <c r="U395" s="420">
        <v>0</v>
      </c>
      <c r="V395" s="419">
        <v>0</v>
      </c>
      <c r="W395" s="420">
        <v>0</v>
      </c>
      <c r="X395" s="419">
        <v>0</v>
      </c>
      <c r="Y395" s="420">
        <v>0</v>
      </c>
      <c r="Z395" s="419">
        <v>0</v>
      </c>
      <c r="AA395" s="420">
        <v>0</v>
      </c>
      <c r="AB395" s="419">
        <v>0</v>
      </c>
      <c r="AC395" s="420">
        <v>0</v>
      </c>
      <c r="AD395" s="419">
        <v>0</v>
      </c>
      <c r="AE395" s="420">
        <v>0</v>
      </c>
      <c r="AF395" s="419">
        <v>0</v>
      </c>
      <c r="AG395" s="420">
        <v>0</v>
      </c>
      <c r="AH395" s="419">
        <v>0</v>
      </c>
      <c r="AI395" s="420">
        <v>0</v>
      </c>
      <c r="AJ395" s="419">
        <v>0</v>
      </c>
      <c r="AK395" s="420">
        <v>0</v>
      </c>
      <c r="AL395" s="419"/>
      <c r="AM395" s="420"/>
      <c r="AN395" s="419"/>
      <c r="AO395" s="420"/>
      <c r="AP395" s="419"/>
      <c r="AQ395" s="420"/>
      <c r="AR395" s="419"/>
      <c r="AS395" s="420"/>
      <c r="AT395" s="419">
        <v>341</v>
      </c>
      <c r="AU395" s="420">
        <v>341</v>
      </c>
      <c r="AV395" s="419">
        <v>2</v>
      </c>
      <c r="AW395" s="420">
        <v>3</v>
      </c>
      <c r="AX395" s="419">
        <v>10</v>
      </c>
      <c r="AY395" s="420">
        <v>13</v>
      </c>
      <c r="AZ395" s="419">
        <v>40</v>
      </c>
      <c r="BA395" s="421">
        <v>41</v>
      </c>
      <c r="BB395" s="422">
        <v>0</v>
      </c>
      <c r="BC395" s="420">
        <v>0</v>
      </c>
      <c r="BD395" s="419">
        <v>0</v>
      </c>
      <c r="BE395" s="420">
        <v>0</v>
      </c>
      <c r="BF395" s="419">
        <v>0</v>
      </c>
      <c r="BG395" s="420">
        <v>0</v>
      </c>
      <c r="BH395" s="419">
        <v>0</v>
      </c>
      <c r="BI395" s="420">
        <v>0</v>
      </c>
      <c r="BJ395" s="419"/>
      <c r="BK395" s="420"/>
      <c r="BL395" s="419">
        <v>20272210</v>
      </c>
      <c r="BM395" s="423">
        <v>21078888</v>
      </c>
      <c r="BN395" s="370">
        <f t="shared" si="474"/>
        <v>0</v>
      </c>
      <c r="BO395" s="371">
        <f t="shared" si="475"/>
        <v>0</v>
      </c>
      <c r="BP395" s="372">
        <f t="shared" si="476"/>
        <v>0</v>
      </c>
      <c r="BQ395" s="371">
        <f t="shared" si="477"/>
        <v>0</v>
      </c>
      <c r="BR395" s="372">
        <f t="shared" si="478"/>
        <v>0</v>
      </c>
      <c r="BS395" s="371">
        <f t="shared" si="479"/>
        <v>0</v>
      </c>
      <c r="BT395" s="372">
        <f t="shared" si="480"/>
        <v>0</v>
      </c>
      <c r="BU395" s="371">
        <f t="shared" si="481"/>
        <v>0</v>
      </c>
      <c r="BV395" s="372">
        <f t="shared" si="482"/>
        <v>0</v>
      </c>
      <c r="BW395" s="371">
        <f t="shared" si="483"/>
        <v>0</v>
      </c>
      <c r="BX395" s="372">
        <f t="shared" si="484"/>
        <v>3679</v>
      </c>
      <c r="BY395" s="371">
        <f t="shared" si="485"/>
        <v>3734</v>
      </c>
      <c r="BZ395" s="370">
        <f t="shared" si="486"/>
        <v>0</v>
      </c>
      <c r="CA395" s="371">
        <f t="shared" si="487"/>
        <v>0</v>
      </c>
      <c r="CB395" s="372">
        <f t="shared" si="488"/>
        <v>0</v>
      </c>
      <c r="CC395" s="371">
        <f t="shared" si="489"/>
        <v>0</v>
      </c>
      <c r="CD395" s="372">
        <f t="shared" si="490"/>
        <v>0</v>
      </c>
      <c r="CE395" s="371">
        <f t="shared" si="491"/>
        <v>0</v>
      </c>
      <c r="CF395" s="372">
        <f t="shared" si="492"/>
        <v>0</v>
      </c>
      <c r="CG395" s="371">
        <f t="shared" si="493"/>
        <v>0</v>
      </c>
      <c r="CH395" s="372">
        <f t="shared" si="494"/>
        <v>0</v>
      </c>
      <c r="CI395" s="371">
        <f t="shared" si="495"/>
        <v>0</v>
      </c>
      <c r="CJ395" s="372">
        <f t="shared" si="496"/>
        <v>5510.2500679532486</v>
      </c>
      <c r="CK395" s="371">
        <f t="shared" si="497"/>
        <v>5645.1226566684518</v>
      </c>
      <c r="CL395" s="370">
        <f t="shared" si="498"/>
        <v>0</v>
      </c>
      <c r="CM395" s="371">
        <f t="shared" si="499"/>
        <v>0</v>
      </c>
      <c r="CN395" s="372">
        <f t="shared" si="500"/>
        <v>0</v>
      </c>
      <c r="CO395" s="371">
        <f t="shared" si="501"/>
        <v>0</v>
      </c>
      <c r="CP395" s="372">
        <f t="shared" si="502"/>
        <v>0</v>
      </c>
      <c r="CQ395" s="371">
        <f t="shared" si="503"/>
        <v>0</v>
      </c>
      <c r="CR395" s="372">
        <f t="shared" si="504"/>
        <v>0</v>
      </c>
      <c r="CS395" s="371">
        <f t="shared" si="505"/>
        <v>0</v>
      </c>
      <c r="CT395" s="372">
        <f t="shared" si="506"/>
        <v>0</v>
      </c>
      <c r="CU395" s="371">
        <f t="shared" si="507"/>
        <v>0</v>
      </c>
      <c r="CV395" s="372">
        <f t="shared" si="508"/>
        <v>49592.250611579235</v>
      </c>
      <c r="CW395" s="371">
        <f t="shared" si="509"/>
        <v>50806.103910016063</v>
      </c>
      <c r="CX395" s="372">
        <f t="shared" si="510"/>
        <v>49592.250611579228</v>
      </c>
      <c r="CY395" s="371">
        <f t="shared" si="511"/>
        <v>50806.103910016063</v>
      </c>
      <c r="CZ395" s="370">
        <f t="shared" si="512"/>
        <v>0</v>
      </c>
      <c r="DA395" s="371">
        <f t="shared" si="513"/>
        <v>0</v>
      </c>
      <c r="DB395" s="372">
        <f t="shared" si="514"/>
        <v>0</v>
      </c>
      <c r="DC395" s="371">
        <f t="shared" si="515"/>
        <v>0</v>
      </c>
      <c r="DD395" s="372">
        <f t="shared" si="516"/>
        <v>0</v>
      </c>
      <c r="DE395" s="371">
        <f t="shared" si="517"/>
        <v>0</v>
      </c>
      <c r="DF395" s="372">
        <f t="shared" si="518"/>
        <v>0</v>
      </c>
      <c r="DG395" s="371">
        <f t="shared" si="519"/>
        <v>0</v>
      </c>
      <c r="DH395" s="372">
        <f t="shared" si="520"/>
        <v>0</v>
      </c>
      <c r="DI395" s="371">
        <f t="shared" si="521"/>
        <v>0</v>
      </c>
      <c r="DJ395" s="372">
        <f t="shared" si="522"/>
        <v>393</v>
      </c>
      <c r="DK395" s="371">
        <f t="shared" si="523"/>
        <v>398</v>
      </c>
      <c r="DL395" s="372">
        <f t="shared" si="524"/>
        <v>393</v>
      </c>
      <c r="DM395" s="371">
        <f t="shared" si="525"/>
        <v>398</v>
      </c>
      <c r="DN395" s="370">
        <f t="shared" si="526"/>
        <v>0</v>
      </c>
      <c r="DO395" s="371">
        <f t="shared" si="527"/>
        <v>0</v>
      </c>
      <c r="DP395" s="372">
        <f t="shared" si="528"/>
        <v>0</v>
      </c>
      <c r="DQ395" s="371">
        <f t="shared" si="529"/>
        <v>0</v>
      </c>
      <c r="DR395" s="372">
        <f t="shared" si="530"/>
        <v>0</v>
      </c>
      <c r="DS395" s="371">
        <f t="shared" si="531"/>
        <v>0</v>
      </c>
      <c r="DT395" s="372">
        <f t="shared" si="532"/>
        <v>0</v>
      </c>
      <c r="DU395" s="371">
        <f t="shared" si="533"/>
        <v>0</v>
      </c>
      <c r="DV395" s="372">
        <f t="shared" si="534"/>
        <v>0</v>
      </c>
      <c r="DW395" s="371">
        <f t="shared" si="535"/>
        <v>0</v>
      </c>
      <c r="DX395" s="372">
        <f t="shared" si="536"/>
        <v>19489754.490350638</v>
      </c>
      <c r="DY395" s="371">
        <f t="shared" si="537"/>
        <v>20220829.356186394</v>
      </c>
      <c r="DZ395" s="372">
        <f t="shared" si="538"/>
        <v>19489754.490350638</v>
      </c>
      <c r="EA395" s="371">
        <f t="shared" si="539"/>
        <v>20220829.356186394</v>
      </c>
    </row>
    <row r="396" spans="1:131">
      <c r="A396" s="482" t="s">
        <v>40</v>
      </c>
      <c r="B396" s="487" t="s">
        <v>823</v>
      </c>
      <c r="C396" s="614"/>
      <c r="D396" s="485">
        <v>223524</v>
      </c>
      <c r="E396" s="486">
        <v>8</v>
      </c>
      <c r="F396" s="419">
        <v>0</v>
      </c>
      <c r="G396" s="420">
        <v>0</v>
      </c>
      <c r="H396" s="419">
        <v>0</v>
      </c>
      <c r="I396" s="420">
        <v>0</v>
      </c>
      <c r="J396" s="419">
        <v>0</v>
      </c>
      <c r="K396" s="420">
        <v>0</v>
      </c>
      <c r="L396" s="419">
        <v>0</v>
      </c>
      <c r="M396" s="420">
        <v>0</v>
      </c>
      <c r="N396" s="419">
        <v>0</v>
      </c>
      <c r="O396" s="420">
        <v>0</v>
      </c>
      <c r="P396" s="419">
        <v>0</v>
      </c>
      <c r="Q396" s="420">
        <v>0</v>
      </c>
      <c r="R396" s="419">
        <v>0</v>
      </c>
      <c r="S396" s="420">
        <v>0</v>
      </c>
      <c r="T396" s="419">
        <v>0</v>
      </c>
      <c r="U396" s="420">
        <v>0</v>
      </c>
      <c r="V396" s="419">
        <v>0</v>
      </c>
      <c r="W396" s="420">
        <v>0</v>
      </c>
      <c r="X396" s="419">
        <v>0</v>
      </c>
      <c r="Y396" s="420">
        <v>0</v>
      </c>
      <c r="Z396" s="419">
        <v>0</v>
      </c>
      <c r="AA396" s="420">
        <v>0</v>
      </c>
      <c r="AB396" s="419">
        <v>0</v>
      </c>
      <c r="AC396" s="420">
        <v>0</v>
      </c>
      <c r="AD396" s="419">
        <v>139</v>
      </c>
      <c r="AE396" s="420">
        <v>133</v>
      </c>
      <c r="AF396" s="419">
        <v>0</v>
      </c>
      <c r="AG396" s="420">
        <v>0</v>
      </c>
      <c r="AH396" s="419">
        <v>0</v>
      </c>
      <c r="AI396" s="420">
        <v>0</v>
      </c>
      <c r="AJ396" s="419">
        <v>0</v>
      </c>
      <c r="AK396" s="420">
        <v>0</v>
      </c>
      <c r="AL396" s="419"/>
      <c r="AM396" s="420"/>
      <c r="AN396" s="419"/>
      <c r="AO396" s="420"/>
      <c r="AP396" s="419"/>
      <c r="AQ396" s="420"/>
      <c r="AR396" s="419"/>
      <c r="AS396" s="420"/>
      <c r="AT396" s="419">
        <v>0</v>
      </c>
      <c r="AU396" s="420">
        <v>0</v>
      </c>
      <c r="AV396" s="419">
        <v>0</v>
      </c>
      <c r="AW396" s="420">
        <v>0</v>
      </c>
      <c r="AX396" s="419">
        <v>0</v>
      </c>
      <c r="AY396" s="420">
        <v>0</v>
      </c>
      <c r="AZ396" s="419">
        <v>0</v>
      </c>
      <c r="BA396" s="421">
        <v>0</v>
      </c>
      <c r="BB396" s="422">
        <v>0</v>
      </c>
      <c r="BC396" s="420">
        <v>0</v>
      </c>
      <c r="BD396" s="419">
        <v>0</v>
      </c>
      <c r="BE396" s="420">
        <v>0</v>
      </c>
      <c r="BF396" s="419">
        <v>0</v>
      </c>
      <c r="BG396" s="420">
        <v>0</v>
      </c>
      <c r="BH396" s="419">
        <v>8522199</v>
      </c>
      <c r="BI396" s="420">
        <v>8599918</v>
      </c>
      <c r="BJ396" s="419"/>
      <c r="BK396" s="420"/>
      <c r="BL396" s="419"/>
      <c r="BM396" s="423">
        <v>0</v>
      </c>
      <c r="BN396" s="370">
        <f t="shared" si="474"/>
        <v>0</v>
      </c>
      <c r="BO396" s="371">
        <f t="shared" si="475"/>
        <v>0</v>
      </c>
      <c r="BP396" s="372">
        <f t="shared" si="476"/>
        <v>0</v>
      </c>
      <c r="BQ396" s="371">
        <f t="shared" si="477"/>
        <v>0</v>
      </c>
      <c r="BR396" s="372">
        <f t="shared" si="478"/>
        <v>0</v>
      </c>
      <c r="BS396" s="371">
        <f t="shared" si="479"/>
        <v>0</v>
      </c>
      <c r="BT396" s="372">
        <f t="shared" si="480"/>
        <v>1251</v>
      </c>
      <c r="BU396" s="371">
        <f t="shared" si="481"/>
        <v>1197</v>
      </c>
      <c r="BV396" s="372">
        <f t="shared" si="482"/>
        <v>0</v>
      </c>
      <c r="BW396" s="371">
        <f t="shared" si="483"/>
        <v>0</v>
      </c>
      <c r="BX396" s="372">
        <f t="shared" si="484"/>
        <v>0</v>
      </c>
      <c r="BY396" s="371">
        <f t="shared" si="485"/>
        <v>0</v>
      </c>
      <c r="BZ396" s="370">
        <f t="shared" si="486"/>
        <v>0</v>
      </c>
      <c r="CA396" s="371">
        <f t="shared" si="487"/>
        <v>0</v>
      </c>
      <c r="CB396" s="372">
        <f t="shared" si="488"/>
        <v>0</v>
      </c>
      <c r="CC396" s="371">
        <f t="shared" si="489"/>
        <v>0</v>
      </c>
      <c r="CD396" s="372">
        <f t="shared" si="490"/>
        <v>0</v>
      </c>
      <c r="CE396" s="371">
        <f t="shared" si="491"/>
        <v>0</v>
      </c>
      <c r="CF396" s="372">
        <f t="shared" si="492"/>
        <v>6812.3093525179856</v>
      </c>
      <c r="CG396" s="371">
        <f t="shared" si="493"/>
        <v>7184.5597326649959</v>
      </c>
      <c r="CH396" s="372">
        <f t="shared" si="494"/>
        <v>0</v>
      </c>
      <c r="CI396" s="371">
        <f t="shared" si="495"/>
        <v>0</v>
      </c>
      <c r="CJ396" s="372">
        <f t="shared" si="496"/>
        <v>0</v>
      </c>
      <c r="CK396" s="371">
        <f t="shared" si="497"/>
        <v>0</v>
      </c>
      <c r="CL396" s="370">
        <f t="shared" si="498"/>
        <v>0</v>
      </c>
      <c r="CM396" s="371">
        <f t="shared" si="499"/>
        <v>0</v>
      </c>
      <c r="CN396" s="372">
        <f t="shared" si="500"/>
        <v>0</v>
      </c>
      <c r="CO396" s="371">
        <f t="shared" si="501"/>
        <v>0</v>
      </c>
      <c r="CP396" s="372">
        <f t="shared" si="502"/>
        <v>0</v>
      </c>
      <c r="CQ396" s="371">
        <f t="shared" si="503"/>
        <v>0</v>
      </c>
      <c r="CR396" s="372">
        <f t="shared" si="504"/>
        <v>61310.784172661872</v>
      </c>
      <c r="CS396" s="371">
        <f t="shared" si="505"/>
        <v>64661.037593984962</v>
      </c>
      <c r="CT396" s="372">
        <f t="shared" si="506"/>
        <v>0</v>
      </c>
      <c r="CU396" s="371">
        <f t="shared" si="507"/>
        <v>0</v>
      </c>
      <c r="CV396" s="372">
        <f t="shared" si="508"/>
        <v>0</v>
      </c>
      <c r="CW396" s="371">
        <f t="shared" si="509"/>
        <v>0</v>
      </c>
      <c r="CX396" s="372">
        <f t="shared" si="510"/>
        <v>61310.784172661872</v>
      </c>
      <c r="CY396" s="371">
        <f t="shared" si="511"/>
        <v>64661.037593984962</v>
      </c>
      <c r="CZ396" s="370">
        <f t="shared" si="512"/>
        <v>0</v>
      </c>
      <c r="DA396" s="371">
        <f t="shared" si="513"/>
        <v>0</v>
      </c>
      <c r="DB396" s="372">
        <f t="shared" si="514"/>
        <v>0</v>
      </c>
      <c r="DC396" s="371">
        <f t="shared" si="515"/>
        <v>0</v>
      </c>
      <c r="DD396" s="372">
        <f t="shared" si="516"/>
        <v>0</v>
      </c>
      <c r="DE396" s="371">
        <f t="shared" si="517"/>
        <v>0</v>
      </c>
      <c r="DF396" s="372">
        <f t="shared" si="518"/>
        <v>139</v>
      </c>
      <c r="DG396" s="371">
        <f t="shared" si="519"/>
        <v>133</v>
      </c>
      <c r="DH396" s="372">
        <f t="shared" si="520"/>
        <v>0</v>
      </c>
      <c r="DI396" s="371">
        <f t="shared" si="521"/>
        <v>0</v>
      </c>
      <c r="DJ396" s="372">
        <f t="shared" si="522"/>
        <v>0</v>
      </c>
      <c r="DK396" s="371">
        <f t="shared" si="523"/>
        <v>0</v>
      </c>
      <c r="DL396" s="372">
        <f t="shared" si="524"/>
        <v>139</v>
      </c>
      <c r="DM396" s="371">
        <f t="shared" si="525"/>
        <v>133</v>
      </c>
      <c r="DN396" s="370">
        <f t="shared" si="526"/>
        <v>0</v>
      </c>
      <c r="DO396" s="371">
        <f t="shared" si="527"/>
        <v>0</v>
      </c>
      <c r="DP396" s="372">
        <f t="shared" si="528"/>
        <v>0</v>
      </c>
      <c r="DQ396" s="371">
        <f t="shared" si="529"/>
        <v>0</v>
      </c>
      <c r="DR396" s="372">
        <f t="shared" si="530"/>
        <v>0</v>
      </c>
      <c r="DS396" s="371">
        <f t="shared" si="531"/>
        <v>0</v>
      </c>
      <c r="DT396" s="372">
        <f t="shared" si="532"/>
        <v>8522199</v>
      </c>
      <c r="DU396" s="371">
        <f t="shared" si="533"/>
        <v>8599918</v>
      </c>
      <c r="DV396" s="372">
        <f t="shared" si="534"/>
        <v>0</v>
      </c>
      <c r="DW396" s="371">
        <f t="shared" si="535"/>
        <v>0</v>
      </c>
      <c r="DX396" s="372">
        <f t="shared" si="536"/>
        <v>0</v>
      </c>
      <c r="DY396" s="371">
        <f t="shared" si="537"/>
        <v>0</v>
      </c>
      <c r="DZ396" s="372">
        <f t="shared" si="538"/>
        <v>8522199</v>
      </c>
      <c r="EA396" s="371">
        <f t="shared" si="539"/>
        <v>8599918</v>
      </c>
    </row>
    <row r="397" spans="1:131">
      <c r="A397" s="482" t="s">
        <v>40</v>
      </c>
      <c r="B397" s="487" t="s">
        <v>824</v>
      </c>
      <c r="C397" s="614"/>
      <c r="D397" s="485">
        <v>223816</v>
      </c>
      <c r="E397" s="486">
        <v>8</v>
      </c>
      <c r="F397" s="419">
        <v>79</v>
      </c>
      <c r="G397" s="420">
        <v>76</v>
      </c>
      <c r="H397" s="419">
        <v>6</v>
      </c>
      <c r="I397" s="420">
        <v>6</v>
      </c>
      <c r="J397" s="419">
        <v>11</v>
      </c>
      <c r="K397" s="420">
        <v>10</v>
      </c>
      <c r="L397" s="419">
        <v>70</v>
      </c>
      <c r="M397" s="420">
        <v>69</v>
      </c>
      <c r="N397" s="419">
        <v>0</v>
      </c>
      <c r="O397" s="420">
        <v>0</v>
      </c>
      <c r="P397" s="419">
        <v>0</v>
      </c>
      <c r="Q397" s="420">
        <v>0</v>
      </c>
      <c r="R397" s="419">
        <v>0</v>
      </c>
      <c r="S397" s="420">
        <v>0</v>
      </c>
      <c r="T397" s="419">
        <v>0</v>
      </c>
      <c r="U397" s="420">
        <v>0</v>
      </c>
      <c r="V397" s="419">
        <v>0</v>
      </c>
      <c r="W397" s="420">
        <v>0</v>
      </c>
      <c r="X397" s="419">
        <v>0</v>
      </c>
      <c r="Y397" s="420">
        <v>0</v>
      </c>
      <c r="Z397" s="419">
        <v>0</v>
      </c>
      <c r="AA397" s="420">
        <v>0</v>
      </c>
      <c r="AB397" s="419">
        <v>0</v>
      </c>
      <c r="AC397" s="420">
        <v>0</v>
      </c>
      <c r="AD397" s="419">
        <v>0</v>
      </c>
      <c r="AE397" s="420">
        <v>0</v>
      </c>
      <c r="AF397" s="419">
        <v>0</v>
      </c>
      <c r="AG397" s="420">
        <v>0</v>
      </c>
      <c r="AH397" s="419">
        <v>0</v>
      </c>
      <c r="AI397" s="420">
        <v>0</v>
      </c>
      <c r="AJ397" s="419">
        <v>0</v>
      </c>
      <c r="AK397" s="420">
        <v>0</v>
      </c>
      <c r="AL397" s="419"/>
      <c r="AM397" s="420"/>
      <c r="AN397" s="419"/>
      <c r="AO397" s="420"/>
      <c r="AP397" s="419"/>
      <c r="AQ397" s="420"/>
      <c r="AR397" s="419"/>
      <c r="AS397" s="420"/>
      <c r="AT397" s="419">
        <v>65</v>
      </c>
      <c r="AU397" s="420">
        <v>0</v>
      </c>
      <c r="AV397" s="419">
        <v>0</v>
      </c>
      <c r="AW397" s="420">
        <v>0</v>
      </c>
      <c r="AX397" s="419">
        <v>0</v>
      </c>
      <c r="AY397" s="420">
        <v>0</v>
      </c>
      <c r="AZ397" s="419">
        <v>0</v>
      </c>
      <c r="BA397" s="421">
        <v>68</v>
      </c>
      <c r="BB397" s="422">
        <v>10996225</v>
      </c>
      <c r="BC397" s="420">
        <v>10705963</v>
      </c>
      <c r="BD397" s="419">
        <v>0</v>
      </c>
      <c r="BE397" s="420">
        <v>0</v>
      </c>
      <c r="BF397" s="419">
        <v>0</v>
      </c>
      <c r="BG397" s="420">
        <v>0</v>
      </c>
      <c r="BH397" s="419">
        <v>0</v>
      </c>
      <c r="BI397" s="420">
        <v>0</v>
      </c>
      <c r="BJ397" s="419"/>
      <c r="BK397" s="420"/>
      <c r="BL397" s="419">
        <v>2590885</v>
      </c>
      <c r="BM397" s="423">
        <v>2633892</v>
      </c>
      <c r="BN397" s="370">
        <f t="shared" si="474"/>
        <v>1732</v>
      </c>
      <c r="BO397" s="371">
        <f t="shared" si="475"/>
        <v>1682</v>
      </c>
      <c r="BP397" s="372">
        <f t="shared" si="476"/>
        <v>0</v>
      </c>
      <c r="BQ397" s="371">
        <f t="shared" si="477"/>
        <v>0</v>
      </c>
      <c r="BR397" s="372">
        <f t="shared" si="478"/>
        <v>0</v>
      </c>
      <c r="BS397" s="371">
        <f t="shared" si="479"/>
        <v>0</v>
      </c>
      <c r="BT397" s="372">
        <f t="shared" si="480"/>
        <v>0</v>
      </c>
      <c r="BU397" s="371">
        <f t="shared" si="481"/>
        <v>0</v>
      </c>
      <c r="BV397" s="372">
        <f t="shared" si="482"/>
        <v>0</v>
      </c>
      <c r="BW397" s="371">
        <f t="shared" si="483"/>
        <v>0</v>
      </c>
      <c r="BX397" s="372">
        <f t="shared" si="484"/>
        <v>585</v>
      </c>
      <c r="BY397" s="371">
        <f t="shared" si="485"/>
        <v>816</v>
      </c>
      <c r="BZ397" s="370">
        <f t="shared" si="486"/>
        <v>6348.8596997690529</v>
      </c>
      <c r="CA397" s="371">
        <f t="shared" si="487"/>
        <v>6365.0196195005947</v>
      </c>
      <c r="CB397" s="372">
        <f t="shared" si="488"/>
        <v>0</v>
      </c>
      <c r="CC397" s="371">
        <f t="shared" si="489"/>
        <v>0</v>
      </c>
      <c r="CD397" s="372">
        <f t="shared" si="490"/>
        <v>0</v>
      </c>
      <c r="CE397" s="371">
        <f t="shared" si="491"/>
        <v>0</v>
      </c>
      <c r="CF397" s="372">
        <f t="shared" si="492"/>
        <v>0</v>
      </c>
      <c r="CG397" s="371">
        <f t="shared" si="493"/>
        <v>0</v>
      </c>
      <c r="CH397" s="372">
        <f t="shared" si="494"/>
        <v>0</v>
      </c>
      <c r="CI397" s="371">
        <f t="shared" si="495"/>
        <v>0</v>
      </c>
      <c r="CJ397" s="372">
        <f t="shared" si="496"/>
        <v>4428.863247863248</v>
      </c>
      <c r="CK397" s="371">
        <f t="shared" si="497"/>
        <v>3227.8088235294117</v>
      </c>
      <c r="CL397" s="370">
        <f t="shared" si="498"/>
        <v>57139.737297921478</v>
      </c>
      <c r="CM397" s="371">
        <f t="shared" si="499"/>
        <v>57285.176575505349</v>
      </c>
      <c r="CN397" s="372">
        <f t="shared" si="500"/>
        <v>0</v>
      </c>
      <c r="CO397" s="371">
        <f t="shared" si="501"/>
        <v>0</v>
      </c>
      <c r="CP397" s="372">
        <f t="shared" si="502"/>
        <v>0</v>
      </c>
      <c r="CQ397" s="371">
        <f t="shared" si="503"/>
        <v>0</v>
      </c>
      <c r="CR397" s="372">
        <f t="shared" si="504"/>
        <v>0</v>
      </c>
      <c r="CS397" s="371">
        <f t="shared" si="505"/>
        <v>0</v>
      </c>
      <c r="CT397" s="372">
        <f t="shared" si="506"/>
        <v>0</v>
      </c>
      <c r="CU397" s="371">
        <f t="shared" si="507"/>
        <v>0</v>
      </c>
      <c r="CV397" s="372">
        <f t="shared" si="508"/>
        <v>39859.769230769234</v>
      </c>
      <c r="CW397" s="371">
        <f t="shared" si="509"/>
        <v>29050.279411764706</v>
      </c>
      <c r="CX397" s="372">
        <f t="shared" si="510"/>
        <v>52277.408621017166</v>
      </c>
      <c r="CY397" s="371">
        <f t="shared" si="511"/>
        <v>48901.014972298522</v>
      </c>
      <c r="CZ397" s="370">
        <f t="shared" si="512"/>
        <v>166</v>
      </c>
      <c r="DA397" s="371">
        <f t="shared" si="513"/>
        <v>161</v>
      </c>
      <c r="DB397" s="372">
        <f t="shared" si="514"/>
        <v>0</v>
      </c>
      <c r="DC397" s="371">
        <f t="shared" si="515"/>
        <v>0</v>
      </c>
      <c r="DD397" s="372">
        <f t="shared" si="516"/>
        <v>0</v>
      </c>
      <c r="DE397" s="371">
        <f t="shared" si="517"/>
        <v>0</v>
      </c>
      <c r="DF397" s="372">
        <f t="shared" si="518"/>
        <v>0</v>
      </c>
      <c r="DG397" s="371">
        <f t="shared" si="519"/>
        <v>0</v>
      </c>
      <c r="DH397" s="372">
        <f t="shared" si="520"/>
        <v>0</v>
      </c>
      <c r="DI397" s="371">
        <f t="shared" si="521"/>
        <v>0</v>
      </c>
      <c r="DJ397" s="372">
        <f t="shared" si="522"/>
        <v>65</v>
      </c>
      <c r="DK397" s="371">
        <f t="shared" si="523"/>
        <v>68</v>
      </c>
      <c r="DL397" s="372">
        <f t="shared" si="524"/>
        <v>231</v>
      </c>
      <c r="DM397" s="371">
        <f t="shared" si="525"/>
        <v>229</v>
      </c>
      <c r="DN397" s="370">
        <f t="shared" si="526"/>
        <v>9485196.3914549649</v>
      </c>
      <c r="DO397" s="371">
        <f t="shared" si="527"/>
        <v>9222913.428656362</v>
      </c>
      <c r="DP397" s="372">
        <f t="shared" si="528"/>
        <v>0</v>
      </c>
      <c r="DQ397" s="371">
        <f t="shared" si="529"/>
        <v>0</v>
      </c>
      <c r="DR397" s="372">
        <f t="shared" si="530"/>
        <v>0</v>
      </c>
      <c r="DS397" s="371">
        <f t="shared" si="531"/>
        <v>0</v>
      </c>
      <c r="DT397" s="372">
        <f t="shared" si="532"/>
        <v>0</v>
      </c>
      <c r="DU397" s="371">
        <f t="shared" si="533"/>
        <v>0</v>
      </c>
      <c r="DV397" s="372">
        <f t="shared" si="534"/>
        <v>0</v>
      </c>
      <c r="DW397" s="371">
        <f t="shared" si="535"/>
        <v>0</v>
      </c>
      <c r="DX397" s="372">
        <f t="shared" si="536"/>
        <v>2590885</v>
      </c>
      <c r="DY397" s="371">
        <f t="shared" si="537"/>
        <v>1975419</v>
      </c>
      <c r="DZ397" s="372">
        <f t="shared" si="538"/>
        <v>12076081.391454965</v>
      </c>
      <c r="EA397" s="371">
        <f t="shared" si="539"/>
        <v>11198332.428656362</v>
      </c>
    </row>
    <row r="398" spans="1:131">
      <c r="A398" s="482" t="s">
        <v>40</v>
      </c>
      <c r="B398" s="487" t="s">
        <v>825</v>
      </c>
      <c r="C398" s="614"/>
      <c r="D398" s="485">
        <v>247834</v>
      </c>
      <c r="E398" s="486">
        <v>8</v>
      </c>
      <c r="F398" s="419">
        <v>0</v>
      </c>
      <c r="G398" s="420">
        <v>0</v>
      </c>
      <c r="H398" s="419">
        <v>0</v>
      </c>
      <c r="I398" s="420">
        <v>0</v>
      </c>
      <c r="J398" s="419">
        <v>0</v>
      </c>
      <c r="K398" s="420">
        <v>0</v>
      </c>
      <c r="L398" s="419">
        <v>0</v>
      </c>
      <c r="M398" s="420">
        <v>0</v>
      </c>
      <c r="N398" s="419">
        <v>0</v>
      </c>
      <c r="O398" s="420">
        <v>0</v>
      </c>
      <c r="P398" s="419">
        <v>0</v>
      </c>
      <c r="Q398" s="420">
        <v>0</v>
      </c>
      <c r="R398" s="419">
        <v>0</v>
      </c>
      <c r="S398" s="420">
        <v>0</v>
      </c>
      <c r="T398" s="419">
        <v>0</v>
      </c>
      <c r="U398" s="420">
        <v>0</v>
      </c>
      <c r="V398" s="419">
        <v>0</v>
      </c>
      <c r="W398" s="420">
        <v>0</v>
      </c>
      <c r="X398" s="419">
        <v>0</v>
      </c>
      <c r="Y398" s="420">
        <v>0</v>
      </c>
      <c r="Z398" s="419">
        <v>0</v>
      </c>
      <c r="AA398" s="420">
        <v>0</v>
      </c>
      <c r="AB398" s="419">
        <v>0</v>
      </c>
      <c r="AC398" s="420">
        <v>0</v>
      </c>
      <c r="AD398" s="419">
        <v>0</v>
      </c>
      <c r="AE398" s="420">
        <v>0</v>
      </c>
      <c r="AF398" s="419">
        <v>0</v>
      </c>
      <c r="AG398" s="420">
        <v>0</v>
      </c>
      <c r="AH398" s="419">
        <v>0</v>
      </c>
      <c r="AI398" s="420">
        <v>0</v>
      </c>
      <c r="AJ398" s="419">
        <v>0</v>
      </c>
      <c r="AK398" s="420">
        <v>0</v>
      </c>
      <c r="AL398" s="419"/>
      <c r="AM398" s="420"/>
      <c r="AN398" s="419"/>
      <c r="AO398" s="420"/>
      <c r="AP398" s="419"/>
      <c r="AQ398" s="420"/>
      <c r="AR398" s="419"/>
      <c r="AS398" s="420"/>
      <c r="AT398" s="419">
        <v>400</v>
      </c>
      <c r="AU398" s="420">
        <v>412</v>
      </c>
      <c r="AV398" s="419">
        <v>0</v>
      </c>
      <c r="AW398" s="420">
        <v>3</v>
      </c>
      <c r="AX398" s="419">
        <v>0</v>
      </c>
      <c r="AY398" s="420">
        <v>0</v>
      </c>
      <c r="AZ398" s="419">
        <v>2</v>
      </c>
      <c r="BA398" s="421">
        <v>2</v>
      </c>
      <c r="BB398" s="422">
        <v>0</v>
      </c>
      <c r="BC398" s="420">
        <v>0</v>
      </c>
      <c r="BD398" s="419">
        <v>0</v>
      </c>
      <c r="BE398" s="420">
        <v>0</v>
      </c>
      <c r="BF398" s="419">
        <v>0</v>
      </c>
      <c r="BG398" s="420">
        <v>0</v>
      </c>
      <c r="BH398" s="419">
        <v>0</v>
      </c>
      <c r="BI398" s="420">
        <v>0</v>
      </c>
      <c r="BJ398" s="419"/>
      <c r="BK398" s="420"/>
      <c r="BL398" s="419"/>
      <c r="BM398" s="423">
        <v>25859320</v>
      </c>
      <c r="BN398" s="370">
        <f t="shared" si="474"/>
        <v>0</v>
      </c>
      <c r="BO398" s="371">
        <f t="shared" si="475"/>
        <v>0</v>
      </c>
      <c r="BP398" s="372">
        <f t="shared" si="476"/>
        <v>0</v>
      </c>
      <c r="BQ398" s="371">
        <f t="shared" si="477"/>
        <v>0</v>
      </c>
      <c r="BR398" s="372">
        <f t="shared" si="478"/>
        <v>0</v>
      </c>
      <c r="BS398" s="371">
        <f t="shared" si="479"/>
        <v>0</v>
      </c>
      <c r="BT398" s="372">
        <f t="shared" si="480"/>
        <v>0</v>
      </c>
      <c r="BU398" s="371">
        <f t="shared" si="481"/>
        <v>0</v>
      </c>
      <c r="BV398" s="372">
        <f t="shared" si="482"/>
        <v>0</v>
      </c>
      <c r="BW398" s="371">
        <f t="shared" si="483"/>
        <v>0</v>
      </c>
      <c r="BX398" s="372">
        <f t="shared" si="484"/>
        <v>3624</v>
      </c>
      <c r="BY398" s="371">
        <f t="shared" si="485"/>
        <v>3762</v>
      </c>
      <c r="BZ398" s="370">
        <f t="shared" si="486"/>
        <v>0</v>
      </c>
      <c r="CA398" s="371">
        <f t="shared" si="487"/>
        <v>0</v>
      </c>
      <c r="CB398" s="372">
        <f t="shared" si="488"/>
        <v>0</v>
      </c>
      <c r="CC398" s="371">
        <f t="shared" si="489"/>
        <v>0</v>
      </c>
      <c r="CD398" s="372">
        <f t="shared" si="490"/>
        <v>0</v>
      </c>
      <c r="CE398" s="371">
        <f t="shared" si="491"/>
        <v>0</v>
      </c>
      <c r="CF398" s="372">
        <f t="shared" si="492"/>
        <v>0</v>
      </c>
      <c r="CG398" s="371">
        <f t="shared" si="493"/>
        <v>0</v>
      </c>
      <c r="CH398" s="372">
        <f t="shared" si="494"/>
        <v>0</v>
      </c>
      <c r="CI398" s="371">
        <f t="shared" si="495"/>
        <v>0</v>
      </c>
      <c r="CJ398" s="372">
        <f t="shared" si="496"/>
        <v>0</v>
      </c>
      <c r="CK398" s="371">
        <f t="shared" si="497"/>
        <v>6873.8224348750664</v>
      </c>
      <c r="CL398" s="370">
        <f t="shared" si="498"/>
        <v>0</v>
      </c>
      <c r="CM398" s="371">
        <f t="shared" si="499"/>
        <v>0</v>
      </c>
      <c r="CN398" s="372">
        <f t="shared" si="500"/>
        <v>0</v>
      </c>
      <c r="CO398" s="371">
        <f t="shared" si="501"/>
        <v>0</v>
      </c>
      <c r="CP398" s="372">
        <f t="shared" si="502"/>
        <v>0</v>
      </c>
      <c r="CQ398" s="371">
        <f t="shared" si="503"/>
        <v>0</v>
      </c>
      <c r="CR398" s="372">
        <f t="shared" si="504"/>
        <v>0</v>
      </c>
      <c r="CS398" s="371">
        <f t="shared" si="505"/>
        <v>0</v>
      </c>
      <c r="CT398" s="372">
        <f t="shared" si="506"/>
        <v>0</v>
      </c>
      <c r="CU398" s="371">
        <f t="shared" si="507"/>
        <v>0</v>
      </c>
      <c r="CV398" s="372">
        <f t="shared" si="508"/>
        <v>0</v>
      </c>
      <c r="CW398" s="371">
        <f t="shared" si="509"/>
        <v>61864.401913875598</v>
      </c>
      <c r="CX398" s="372">
        <f t="shared" si="510"/>
        <v>0</v>
      </c>
      <c r="CY398" s="371">
        <f t="shared" si="511"/>
        <v>61864.40191387559</v>
      </c>
      <c r="CZ398" s="370">
        <f t="shared" si="512"/>
        <v>0</v>
      </c>
      <c r="DA398" s="371">
        <f t="shared" si="513"/>
        <v>0</v>
      </c>
      <c r="DB398" s="372">
        <f t="shared" si="514"/>
        <v>0</v>
      </c>
      <c r="DC398" s="371">
        <f t="shared" si="515"/>
        <v>0</v>
      </c>
      <c r="DD398" s="372">
        <f t="shared" si="516"/>
        <v>0</v>
      </c>
      <c r="DE398" s="371">
        <f t="shared" si="517"/>
        <v>0</v>
      </c>
      <c r="DF398" s="372">
        <f t="shared" si="518"/>
        <v>0</v>
      </c>
      <c r="DG398" s="371">
        <f t="shared" si="519"/>
        <v>0</v>
      </c>
      <c r="DH398" s="372">
        <f t="shared" si="520"/>
        <v>0</v>
      </c>
      <c r="DI398" s="371">
        <f t="shared" si="521"/>
        <v>0</v>
      </c>
      <c r="DJ398" s="372">
        <f t="shared" si="522"/>
        <v>402</v>
      </c>
      <c r="DK398" s="371">
        <f t="shared" si="523"/>
        <v>417</v>
      </c>
      <c r="DL398" s="372">
        <f t="shared" si="524"/>
        <v>402</v>
      </c>
      <c r="DM398" s="371">
        <f t="shared" si="525"/>
        <v>417</v>
      </c>
      <c r="DN398" s="370">
        <f t="shared" si="526"/>
        <v>0</v>
      </c>
      <c r="DO398" s="371">
        <f t="shared" si="527"/>
        <v>0</v>
      </c>
      <c r="DP398" s="372">
        <f t="shared" si="528"/>
        <v>0</v>
      </c>
      <c r="DQ398" s="371">
        <f t="shared" si="529"/>
        <v>0</v>
      </c>
      <c r="DR398" s="372">
        <f t="shared" si="530"/>
        <v>0</v>
      </c>
      <c r="DS398" s="371">
        <f t="shared" si="531"/>
        <v>0</v>
      </c>
      <c r="DT398" s="372">
        <f t="shared" si="532"/>
        <v>0</v>
      </c>
      <c r="DU398" s="371">
        <f t="shared" si="533"/>
        <v>0</v>
      </c>
      <c r="DV398" s="372">
        <f t="shared" si="534"/>
        <v>0</v>
      </c>
      <c r="DW398" s="371">
        <f t="shared" si="535"/>
        <v>0</v>
      </c>
      <c r="DX398" s="372">
        <f t="shared" si="536"/>
        <v>0</v>
      </c>
      <c r="DY398" s="371">
        <f t="shared" si="537"/>
        <v>25797455.598086122</v>
      </c>
      <c r="DZ398" s="372">
        <f t="shared" si="538"/>
        <v>0</v>
      </c>
      <c r="EA398" s="371">
        <f t="shared" si="539"/>
        <v>25797455.598086122</v>
      </c>
    </row>
    <row r="399" spans="1:131">
      <c r="A399" s="482" t="s">
        <v>40</v>
      </c>
      <c r="B399" s="487" t="s">
        <v>826</v>
      </c>
      <c r="C399" s="614"/>
      <c r="D399" s="485">
        <v>224350</v>
      </c>
      <c r="E399" s="486">
        <v>8</v>
      </c>
      <c r="F399" s="419">
        <v>63</v>
      </c>
      <c r="G399" s="420">
        <v>74</v>
      </c>
      <c r="H399" s="419">
        <v>0</v>
      </c>
      <c r="I399" s="420">
        <v>0</v>
      </c>
      <c r="J399" s="419">
        <v>0</v>
      </c>
      <c r="K399" s="420">
        <v>0</v>
      </c>
      <c r="L399" s="419">
        <v>7</v>
      </c>
      <c r="M399" s="420">
        <v>7</v>
      </c>
      <c r="N399" s="419">
        <v>65</v>
      </c>
      <c r="O399" s="420">
        <v>59</v>
      </c>
      <c r="P399" s="419">
        <v>0</v>
      </c>
      <c r="Q399" s="420">
        <v>0</v>
      </c>
      <c r="R399" s="419">
        <v>0</v>
      </c>
      <c r="S399" s="420">
        <v>0</v>
      </c>
      <c r="T399" s="419">
        <v>5</v>
      </c>
      <c r="U399" s="420">
        <v>7</v>
      </c>
      <c r="V399" s="419">
        <v>65</v>
      </c>
      <c r="W399" s="420">
        <v>57</v>
      </c>
      <c r="X399" s="419">
        <v>0</v>
      </c>
      <c r="Y399" s="420">
        <v>0</v>
      </c>
      <c r="Z399" s="419">
        <v>0</v>
      </c>
      <c r="AA399" s="420">
        <v>0</v>
      </c>
      <c r="AB399" s="419">
        <v>4</v>
      </c>
      <c r="AC399" s="420">
        <v>3</v>
      </c>
      <c r="AD399" s="419">
        <v>71</v>
      </c>
      <c r="AE399" s="420">
        <v>89</v>
      </c>
      <c r="AF399" s="419">
        <v>1</v>
      </c>
      <c r="AG399" s="420">
        <v>0</v>
      </c>
      <c r="AH399" s="419">
        <v>0</v>
      </c>
      <c r="AI399" s="420">
        <v>0</v>
      </c>
      <c r="AJ399" s="419">
        <v>1</v>
      </c>
      <c r="AK399" s="420">
        <v>3</v>
      </c>
      <c r="AL399" s="419"/>
      <c r="AM399" s="420"/>
      <c r="AN399" s="419"/>
      <c r="AO399" s="420"/>
      <c r="AP399" s="419"/>
      <c r="AQ399" s="420"/>
      <c r="AR399" s="419"/>
      <c r="AS399" s="420"/>
      <c r="AT399" s="419">
        <v>0</v>
      </c>
      <c r="AU399" s="420">
        <v>1</v>
      </c>
      <c r="AV399" s="419">
        <v>0</v>
      </c>
      <c r="AW399" s="420">
        <v>0</v>
      </c>
      <c r="AX399" s="419">
        <v>0</v>
      </c>
      <c r="AY399" s="420">
        <v>0</v>
      </c>
      <c r="AZ399" s="419">
        <v>7</v>
      </c>
      <c r="BA399" s="421">
        <v>7</v>
      </c>
      <c r="BB399" s="422">
        <v>5382362</v>
      </c>
      <c r="BC399" s="420">
        <v>6420355</v>
      </c>
      <c r="BD399" s="419">
        <v>4463050</v>
      </c>
      <c r="BE399" s="420">
        <v>4449598</v>
      </c>
      <c r="BF399" s="419">
        <v>3776244</v>
      </c>
      <c r="BG399" s="420">
        <v>3455064</v>
      </c>
      <c r="BH399" s="419">
        <v>3361554</v>
      </c>
      <c r="BI399" s="420">
        <v>4497388</v>
      </c>
      <c r="BJ399" s="419"/>
      <c r="BK399" s="420"/>
      <c r="BL399" s="419">
        <v>383636</v>
      </c>
      <c r="BM399" s="423">
        <v>433505</v>
      </c>
      <c r="BN399" s="370">
        <f t="shared" si="474"/>
        <v>651</v>
      </c>
      <c r="BO399" s="371">
        <f t="shared" si="475"/>
        <v>750</v>
      </c>
      <c r="BP399" s="372">
        <f t="shared" si="476"/>
        <v>645</v>
      </c>
      <c r="BQ399" s="371">
        <f t="shared" si="477"/>
        <v>615</v>
      </c>
      <c r="BR399" s="372">
        <f t="shared" si="478"/>
        <v>633</v>
      </c>
      <c r="BS399" s="371">
        <f t="shared" si="479"/>
        <v>549</v>
      </c>
      <c r="BT399" s="372">
        <f t="shared" si="480"/>
        <v>661</v>
      </c>
      <c r="BU399" s="371">
        <f t="shared" si="481"/>
        <v>837</v>
      </c>
      <c r="BV399" s="372">
        <f t="shared" si="482"/>
        <v>0</v>
      </c>
      <c r="BW399" s="371">
        <f t="shared" si="483"/>
        <v>0</v>
      </c>
      <c r="BX399" s="372">
        <f t="shared" si="484"/>
        <v>84</v>
      </c>
      <c r="BY399" s="371">
        <f t="shared" si="485"/>
        <v>93</v>
      </c>
      <c r="BZ399" s="370">
        <f t="shared" si="486"/>
        <v>8267.8371735791097</v>
      </c>
      <c r="CA399" s="371">
        <f t="shared" si="487"/>
        <v>8560.4733333333334</v>
      </c>
      <c r="CB399" s="372">
        <f t="shared" si="488"/>
        <v>6919.4573643410849</v>
      </c>
      <c r="CC399" s="371">
        <f t="shared" si="489"/>
        <v>7235.1186991869918</v>
      </c>
      <c r="CD399" s="372">
        <f t="shared" si="490"/>
        <v>5965.6303317535549</v>
      </c>
      <c r="CE399" s="371">
        <f t="shared" si="491"/>
        <v>6293.377049180328</v>
      </c>
      <c r="CF399" s="372">
        <f t="shared" si="492"/>
        <v>5085.5582450832071</v>
      </c>
      <c r="CG399" s="371">
        <f t="shared" si="493"/>
        <v>5373.223416965352</v>
      </c>
      <c r="CH399" s="372">
        <f t="shared" si="494"/>
        <v>0</v>
      </c>
      <c r="CI399" s="371">
        <f t="shared" si="495"/>
        <v>0</v>
      </c>
      <c r="CJ399" s="372">
        <f t="shared" si="496"/>
        <v>4567.0952380952385</v>
      </c>
      <c r="CK399" s="371">
        <f t="shared" si="497"/>
        <v>4661.3440860215051</v>
      </c>
      <c r="CL399" s="370">
        <f t="shared" si="498"/>
        <v>74410.534562211993</v>
      </c>
      <c r="CM399" s="371">
        <f t="shared" si="499"/>
        <v>77044.259999999995</v>
      </c>
      <c r="CN399" s="372">
        <f t="shared" si="500"/>
        <v>62275.116279069764</v>
      </c>
      <c r="CO399" s="371">
        <f t="shared" si="501"/>
        <v>65116.068292682925</v>
      </c>
      <c r="CP399" s="372">
        <f t="shared" si="502"/>
        <v>53690.672985781996</v>
      </c>
      <c r="CQ399" s="371">
        <f t="shared" si="503"/>
        <v>56640.393442622953</v>
      </c>
      <c r="CR399" s="372">
        <f t="shared" si="504"/>
        <v>45770.024205748865</v>
      </c>
      <c r="CS399" s="371">
        <f t="shared" si="505"/>
        <v>48359.010752688169</v>
      </c>
      <c r="CT399" s="372">
        <f t="shared" si="506"/>
        <v>0</v>
      </c>
      <c r="CU399" s="371">
        <f t="shared" si="507"/>
        <v>0</v>
      </c>
      <c r="CV399" s="372">
        <f t="shared" si="508"/>
        <v>41103.857142857145</v>
      </c>
      <c r="CW399" s="371">
        <f t="shared" si="509"/>
        <v>41952.096774193546</v>
      </c>
      <c r="CX399" s="372">
        <f t="shared" si="510"/>
        <v>58483.013017053097</v>
      </c>
      <c r="CY399" s="371">
        <f t="shared" si="511"/>
        <v>60981.481880505889</v>
      </c>
      <c r="CZ399" s="370">
        <f t="shared" si="512"/>
        <v>70</v>
      </c>
      <c r="DA399" s="371">
        <f t="shared" si="513"/>
        <v>81</v>
      </c>
      <c r="DB399" s="372">
        <f t="shared" si="514"/>
        <v>70</v>
      </c>
      <c r="DC399" s="371">
        <f t="shared" si="515"/>
        <v>66</v>
      </c>
      <c r="DD399" s="372">
        <f t="shared" si="516"/>
        <v>69</v>
      </c>
      <c r="DE399" s="371">
        <f t="shared" si="517"/>
        <v>60</v>
      </c>
      <c r="DF399" s="372">
        <f t="shared" si="518"/>
        <v>73</v>
      </c>
      <c r="DG399" s="371">
        <f t="shared" si="519"/>
        <v>92</v>
      </c>
      <c r="DH399" s="372">
        <f t="shared" si="520"/>
        <v>0</v>
      </c>
      <c r="DI399" s="371">
        <f t="shared" si="521"/>
        <v>0</v>
      </c>
      <c r="DJ399" s="372">
        <f t="shared" si="522"/>
        <v>7</v>
      </c>
      <c r="DK399" s="371">
        <f t="shared" si="523"/>
        <v>8</v>
      </c>
      <c r="DL399" s="372">
        <f t="shared" si="524"/>
        <v>289</v>
      </c>
      <c r="DM399" s="371">
        <f t="shared" si="525"/>
        <v>307</v>
      </c>
      <c r="DN399" s="370">
        <f t="shared" si="526"/>
        <v>5208737.4193548393</v>
      </c>
      <c r="DO399" s="371">
        <f t="shared" si="527"/>
        <v>6240585.0599999996</v>
      </c>
      <c r="DP399" s="372">
        <f t="shared" si="528"/>
        <v>4359258.1395348832</v>
      </c>
      <c r="DQ399" s="371">
        <f t="shared" si="529"/>
        <v>4297660.5073170727</v>
      </c>
      <c r="DR399" s="372">
        <f t="shared" si="530"/>
        <v>3704656.4360189578</v>
      </c>
      <c r="DS399" s="371">
        <f t="shared" si="531"/>
        <v>3398423.6065573771</v>
      </c>
      <c r="DT399" s="372">
        <f t="shared" si="532"/>
        <v>3341211.7670196672</v>
      </c>
      <c r="DU399" s="371">
        <f t="shared" si="533"/>
        <v>4449028.9892473118</v>
      </c>
      <c r="DV399" s="372">
        <f t="shared" si="534"/>
        <v>0</v>
      </c>
      <c r="DW399" s="371">
        <f t="shared" si="535"/>
        <v>0</v>
      </c>
      <c r="DX399" s="372">
        <f t="shared" si="536"/>
        <v>287727</v>
      </c>
      <c r="DY399" s="371">
        <f t="shared" si="537"/>
        <v>335616.77419354836</v>
      </c>
      <c r="DZ399" s="372">
        <f t="shared" si="538"/>
        <v>16901590.761928346</v>
      </c>
      <c r="EA399" s="371">
        <f t="shared" si="539"/>
        <v>18721314.937315308</v>
      </c>
    </row>
    <row r="400" spans="1:131">
      <c r="A400" s="482" t="s">
        <v>40</v>
      </c>
      <c r="B400" s="487" t="s">
        <v>827</v>
      </c>
      <c r="C400" s="614"/>
      <c r="D400" s="485">
        <v>224572</v>
      </c>
      <c r="E400" s="486">
        <v>8</v>
      </c>
      <c r="F400" s="419">
        <v>0</v>
      </c>
      <c r="G400" s="420">
        <v>0</v>
      </c>
      <c r="H400" s="419">
        <v>0</v>
      </c>
      <c r="I400" s="420">
        <v>0</v>
      </c>
      <c r="J400" s="419">
        <v>0</v>
      </c>
      <c r="K400" s="420">
        <v>0</v>
      </c>
      <c r="L400" s="419">
        <v>0</v>
      </c>
      <c r="M400" s="420">
        <v>0</v>
      </c>
      <c r="N400" s="419">
        <v>0</v>
      </c>
      <c r="O400" s="420">
        <v>0</v>
      </c>
      <c r="P400" s="419">
        <v>0</v>
      </c>
      <c r="Q400" s="420">
        <v>0</v>
      </c>
      <c r="R400" s="419">
        <v>0</v>
      </c>
      <c r="S400" s="420">
        <v>0</v>
      </c>
      <c r="T400" s="419">
        <v>0</v>
      </c>
      <c r="U400" s="420">
        <v>0</v>
      </c>
      <c r="V400" s="419">
        <v>0</v>
      </c>
      <c r="W400" s="420">
        <v>0</v>
      </c>
      <c r="X400" s="419">
        <v>0</v>
      </c>
      <c r="Y400" s="420">
        <v>0</v>
      </c>
      <c r="Z400" s="419">
        <v>0</v>
      </c>
      <c r="AA400" s="420">
        <v>0</v>
      </c>
      <c r="AB400" s="419">
        <v>0</v>
      </c>
      <c r="AC400" s="420">
        <v>0</v>
      </c>
      <c r="AD400" s="419">
        <v>131</v>
      </c>
      <c r="AE400" s="420">
        <v>131</v>
      </c>
      <c r="AF400" s="419">
        <v>0</v>
      </c>
      <c r="AG400" s="420">
        <v>0</v>
      </c>
      <c r="AH400" s="419">
        <v>0</v>
      </c>
      <c r="AI400" s="420">
        <v>0</v>
      </c>
      <c r="AJ400" s="419">
        <v>0</v>
      </c>
      <c r="AK400" s="420">
        <v>0</v>
      </c>
      <c r="AL400" s="419"/>
      <c r="AM400" s="420"/>
      <c r="AN400" s="419"/>
      <c r="AO400" s="420"/>
      <c r="AP400" s="419"/>
      <c r="AQ400" s="420"/>
      <c r="AR400" s="419"/>
      <c r="AS400" s="420"/>
      <c r="AT400" s="419">
        <v>0</v>
      </c>
      <c r="AU400" s="420">
        <v>0</v>
      </c>
      <c r="AV400" s="419">
        <v>0</v>
      </c>
      <c r="AW400" s="420">
        <v>0</v>
      </c>
      <c r="AX400" s="419">
        <v>0</v>
      </c>
      <c r="AY400" s="420">
        <v>0</v>
      </c>
      <c r="AZ400" s="419">
        <v>0</v>
      </c>
      <c r="BA400" s="421">
        <v>0</v>
      </c>
      <c r="BB400" s="422">
        <v>0</v>
      </c>
      <c r="BC400" s="420">
        <v>0</v>
      </c>
      <c r="BD400" s="419">
        <v>0</v>
      </c>
      <c r="BE400" s="420">
        <v>0</v>
      </c>
      <c r="BF400" s="419">
        <v>0</v>
      </c>
      <c r="BG400" s="420">
        <v>0</v>
      </c>
      <c r="BH400" s="419">
        <v>8016225</v>
      </c>
      <c r="BI400" s="420">
        <v>8390799</v>
      </c>
      <c r="BJ400" s="419"/>
      <c r="BK400" s="420"/>
      <c r="BL400" s="419"/>
      <c r="BM400" s="423">
        <v>0</v>
      </c>
      <c r="BN400" s="370">
        <f t="shared" si="474"/>
        <v>0</v>
      </c>
      <c r="BO400" s="371">
        <f t="shared" si="475"/>
        <v>0</v>
      </c>
      <c r="BP400" s="372">
        <f t="shared" si="476"/>
        <v>0</v>
      </c>
      <c r="BQ400" s="371">
        <f t="shared" si="477"/>
        <v>0</v>
      </c>
      <c r="BR400" s="372">
        <f t="shared" si="478"/>
        <v>0</v>
      </c>
      <c r="BS400" s="371">
        <f t="shared" si="479"/>
        <v>0</v>
      </c>
      <c r="BT400" s="372">
        <f t="shared" si="480"/>
        <v>1179</v>
      </c>
      <c r="BU400" s="371">
        <f t="shared" si="481"/>
        <v>1179</v>
      </c>
      <c r="BV400" s="372">
        <f t="shared" si="482"/>
        <v>0</v>
      </c>
      <c r="BW400" s="371">
        <f t="shared" si="483"/>
        <v>0</v>
      </c>
      <c r="BX400" s="372">
        <f t="shared" si="484"/>
        <v>0</v>
      </c>
      <c r="BY400" s="371">
        <f t="shared" si="485"/>
        <v>0</v>
      </c>
      <c r="BZ400" s="370">
        <f t="shared" si="486"/>
        <v>0</v>
      </c>
      <c r="CA400" s="371">
        <f t="shared" si="487"/>
        <v>0</v>
      </c>
      <c r="CB400" s="372">
        <f t="shared" si="488"/>
        <v>0</v>
      </c>
      <c r="CC400" s="371">
        <f t="shared" si="489"/>
        <v>0</v>
      </c>
      <c r="CD400" s="372">
        <f t="shared" si="490"/>
        <v>0</v>
      </c>
      <c r="CE400" s="371">
        <f t="shared" si="491"/>
        <v>0</v>
      </c>
      <c r="CF400" s="372">
        <f t="shared" si="492"/>
        <v>6799.173027989822</v>
      </c>
      <c r="CG400" s="371">
        <f t="shared" si="493"/>
        <v>7116.8778625954201</v>
      </c>
      <c r="CH400" s="372">
        <f t="shared" si="494"/>
        <v>0</v>
      </c>
      <c r="CI400" s="371">
        <f t="shared" si="495"/>
        <v>0</v>
      </c>
      <c r="CJ400" s="372">
        <f t="shared" si="496"/>
        <v>0</v>
      </c>
      <c r="CK400" s="371">
        <f t="shared" si="497"/>
        <v>0</v>
      </c>
      <c r="CL400" s="370">
        <f t="shared" si="498"/>
        <v>0</v>
      </c>
      <c r="CM400" s="371">
        <f t="shared" si="499"/>
        <v>0</v>
      </c>
      <c r="CN400" s="372">
        <f t="shared" si="500"/>
        <v>0</v>
      </c>
      <c r="CO400" s="371">
        <f t="shared" si="501"/>
        <v>0</v>
      </c>
      <c r="CP400" s="372">
        <f t="shared" si="502"/>
        <v>0</v>
      </c>
      <c r="CQ400" s="371">
        <f t="shared" si="503"/>
        <v>0</v>
      </c>
      <c r="CR400" s="372">
        <f t="shared" si="504"/>
        <v>61192.557251908394</v>
      </c>
      <c r="CS400" s="371">
        <f t="shared" si="505"/>
        <v>64051.900763358783</v>
      </c>
      <c r="CT400" s="372">
        <f t="shared" si="506"/>
        <v>0</v>
      </c>
      <c r="CU400" s="371">
        <f t="shared" si="507"/>
        <v>0</v>
      </c>
      <c r="CV400" s="372">
        <f t="shared" si="508"/>
        <v>0</v>
      </c>
      <c r="CW400" s="371">
        <f t="shared" si="509"/>
        <v>0</v>
      </c>
      <c r="CX400" s="372">
        <f t="shared" si="510"/>
        <v>61192.557251908394</v>
      </c>
      <c r="CY400" s="371">
        <f t="shared" si="511"/>
        <v>64051.900763358775</v>
      </c>
      <c r="CZ400" s="370">
        <f t="shared" si="512"/>
        <v>0</v>
      </c>
      <c r="DA400" s="371">
        <f t="shared" si="513"/>
        <v>0</v>
      </c>
      <c r="DB400" s="372">
        <f t="shared" si="514"/>
        <v>0</v>
      </c>
      <c r="DC400" s="371">
        <f t="shared" si="515"/>
        <v>0</v>
      </c>
      <c r="DD400" s="372">
        <f t="shared" si="516"/>
        <v>0</v>
      </c>
      <c r="DE400" s="371">
        <f t="shared" si="517"/>
        <v>0</v>
      </c>
      <c r="DF400" s="372">
        <f t="shared" si="518"/>
        <v>131</v>
      </c>
      <c r="DG400" s="371">
        <f t="shared" si="519"/>
        <v>131</v>
      </c>
      <c r="DH400" s="372">
        <f t="shared" si="520"/>
        <v>0</v>
      </c>
      <c r="DI400" s="371">
        <f t="shared" si="521"/>
        <v>0</v>
      </c>
      <c r="DJ400" s="372">
        <f t="shared" si="522"/>
        <v>0</v>
      </c>
      <c r="DK400" s="371">
        <f t="shared" si="523"/>
        <v>0</v>
      </c>
      <c r="DL400" s="372">
        <f t="shared" si="524"/>
        <v>131</v>
      </c>
      <c r="DM400" s="371">
        <f t="shared" si="525"/>
        <v>131</v>
      </c>
      <c r="DN400" s="370">
        <f t="shared" si="526"/>
        <v>0</v>
      </c>
      <c r="DO400" s="371">
        <f t="shared" si="527"/>
        <v>0</v>
      </c>
      <c r="DP400" s="372">
        <f t="shared" si="528"/>
        <v>0</v>
      </c>
      <c r="DQ400" s="371">
        <f t="shared" si="529"/>
        <v>0</v>
      </c>
      <c r="DR400" s="372">
        <f t="shared" si="530"/>
        <v>0</v>
      </c>
      <c r="DS400" s="371">
        <f t="shared" si="531"/>
        <v>0</v>
      </c>
      <c r="DT400" s="372">
        <f t="shared" si="532"/>
        <v>8016225</v>
      </c>
      <c r="DU400" s="371">
        <f t="shared" si="533"/>
        <v>8390799</v>
      </c>
      <c r="DV400" s="372">
        <f t="shared" si="534"/>
        <v>0</v>
      </c>
      <c r="DW400" s="371">
        <f t="shared" si="535"/>
        <v>0</v>
      </c>
      <c r="DX400" s="372">
        <f t="shared" si="536"/>
        <v>0</v>
      </c>
      <c r="DY400" s="371">
        <f t="shared" si="537"/>
        <v>0</v>
      </c>
      <c r="DZ400" s="372">
        <f t="shared" si="538"/>
        <v>8016225</v>
      </c>
      <c r="EA400" s="371">
        <f t="shared" si="539"/>
        <v>8390799</v>
      </c>
    </row>
    <row r="401" spans="1:131">
      <c r="A401" s="482" t="s">
        <v>40</v>
      </c>
      <c r="B401" s="610" t="s">
        <v>828</v>
      </c>
      <c r="C401" s="611"/>
      <c r="D401" s="602">
        <v>224615</v>
      </c>
      <c r="E401" s="541">
        <v>8</v>
      </c>
      <c r="F401" s="419">
        <v>0</v>
      </c>
      <c r="G401" s="420">
        <v>0</v>
      </c>
      <c r="H401" s="419">
        <v>0</v>
      </c>
      <c r="I401" s="420">
        <v>0</v>
      </c>
      <c r="J401" s="419">
        <v>0</v>
      </c>
      <c r="K401" s="420">
        <v>0</v>
      </c>
      <c r="L401" s="419">
        <v>0</v>
      </c>
      <c r="M401" s="420">
        <v>0</v>
      </c>
      <c r="N401" s="419">
        <v>0</v>
      </c>
      <c r="O401" s="420">
        <v>0</v>
      </c>
      <c r="P401" s="419">
        <v>0</v>
      </c>
      <c r="Q401" s="420">
        <v>0</v>
      </c>
      <c r="R401" s="419">
        <v>0</v>
      </c>
      <c r="S401" s="420">
        <v>0</v>
      </c>
      <c r="T401" s="419">
        <v>0</v>
      </c>
      <c r="U401" s="420">
        <v>0</v>
      </c>
      <c r="V401" s="419">
        <v>0</v>
      </c>
      <c r="W401" s="420">
        <v>0</v>
      </c>
      <c r="X401" s="419">
        <v>0</v>
      </c>
      <c r="Y401" s="420">
        <v>0</v>
      </c>
      <c r="Z401" s="419">
        <v>0</v>
      </c>
      <c r="AA401" s="420">
        <v>0</v>
      </c>
      <c r="AB401" s="419">
        <v>0</v>
      </c>
      <c r="AC401" s="420">
        <v>0</v>
      </c>
      <c r="AD401" s="419">
        <v>148</v>
      </c>
      <c r="AE401" s="420">
        <v>149</v>
      </c>
      <c r="AF401" s="419">
        <v>0</v>
      </c>
      <c r="AG401" s="420">
        <v>0</v>
      </c>
      <c r="AH401" s="419">
        <v>0</v>
      </c>
      <c r="AI401" s="420">
        <v>0</v>
      </c>
      <c r="AJ401" s="419">
        <v>0</v>
      </c>
      <c r="AK401" s="420">
        <v>0</v>
      </c>
      <c r="AL401" s="419"/>
      <c r="AM401" s="420"/>
      <c r="AN401" s="419"/>
      <c r="AO401" s="420"/>
      <c r="AP401" s="419"/>
      <c r="AQ401" s="420"/>
      <c r="AR401" s="419"/>
      <c r="AS401" s="420"/>
      <c r="AT401" s="419">
        <v>0</v>
      </c>
      <c r="AU401" s="420">
        <v>0</v>
      </c>
      <c r="AV401" s="419">
        <v>0</v>
      </c>
      <c r="AW401" s="420">
        <v>0</v>
      </c>
      <c r="AX401" s="419">
        <v>0</v>
      </c>
      <c r="AY401" s="420">
        <v>0</v>
      </c>
      <c r="AZ401" s="419">
        <v>0</v>
      </c>
      <c r="BA401" s="421">
        <v>0</v>
      </c>
      <c r="BB401" s="422">
        <v>0</v>
      </c>
      <c r="BC401" s="420">
        <v>0</v>
      </c>
      <c r="BD401" s="419">
        <v>0</v>
      </c>
      <c r="BE401" s="420">
        <v>0</v>
      </c>
      <c r="BF401" s="419">
        <v>0</v>
      </c>
      <c r="BG401" s="420">
        <v>0</v>
      </c>
      <c r="BH401" s="419">
        <v>8330514</v>
      </c>
      <c r="BI401" s="420">
        <v>8744341</v>
      </c>
      <c r="BJ401" s="419"/>
      <c r="BK401" s="420"/>
      <c r="BL401" s="419"/>
      <c r="BM401" s="423">
        <v>0</v>
      </c>
      <c r="BN401" s="370">
        <f t="shared" si="474"/>
        <v>0</v>
      </c>
      <c r="BO401" s="371">
        <f t="shared" si="475"/>
        <v>0</v>
      </c>
      <c r="BP401" s="372">
        <f t="shared" si="476"/>
        <v>0</v>
      </c>
      <c r="BQ401" s="371">
        <f t="shared" si="477"/>
        <v>0</v>
      </c>
      <c r="BR401" s="372">
        <f t="shared" si="478"/>
        <v>0</v>
      </c>
      <c r="BS401" s="371">
        <f t="shared" si="479"/>
        <v>0</v>
      </c>
      <c r="BT401" s="372">
        <f t="shared" si="480"/>
        <v>1332</v>
      </c>
      <c r="BU401" s="371">
        <f t="shared" si="481"/>
        <v>1341</v>
      </c>
      <c r="BV401" s="372">
        <f t="shared" si="482"/>
        <v>0</v>
      </c>
      <c r="BW401" s="371">
        <f t="shared" si="483"/>
        <v>0</v>
      </c>
      <c r="BX401" s="372">
        <f t="shared" si="484"/>
        <v>0</v>
      </c>
      <c r="BY401" s="371">
        <f t="shared" si="485"/>
        <v>0</v>
      </c>
      <c r="BZ401" s="370">
        <f t="shared" si="486"/>
        <v>0</v>
      </c>
      <c r="CA401" s="371">
        <f t="shared" si="487"/>
        <v>0</v>
      </c>
      <c r="CB401" s="372">
        <f t="shared" si="488"/>
        <v>0</v>
      </c>
      <c r="CC401" s="371">
        <f t="shared" si="489"/>
        <v>0</v>
      </c>
      <c r="CD401" s="372">
        <f t="shared" si="490"/>
        <v>0</v>
      </c>
      <c r="CE401" s="371">
        <f t="shared" si="491"/>
        <v>0</v>
      </c>
      <c r="CF401" s="372">
        <f t="shared" si="492"/>
        <v>6254.1396396396394</v>
      </c>
      <c r="CG401" s="371">
        <f t="shared" si="493"/>
        <v>6520.7613721103653</v>
      </c>
      <c r="CH401" s="372">
        <f t="shared" si="494"/>
        <v>0</v>
      </c>
      <c r="CI401" s="371">
        <f t="shared" si="495"/>
        <v>0</v>
      </c>
      <c r="CJ401" s="372">
        <f t="shared" si="496"/>
        <v>0</v>
      </c>
      <c r="CK401" s="371">
        <f t="shared" si="497"/>
        <v>0</v>
      </c>
      <c r="CL401" s="370">
        <f t="shared" si="498"/>
        <v>0</v>
      </c>
      <c r="CM401" s="371">
        <f t="shared" si="499"/>
        <v>0</v>
      </c>
      <c r="CN401" s="372">
        <f t="shared" si="500"/>
        <v>0</v>
      </c>
      <c r="CO401" s="371">
        <f t="shared" si="501"/>
        <v>0</v>
      </c>
      <c r="CP401" s="372">
        <f t="shared" si="502"/>
        <v>0</v>
      </c>
      <c r="CQ401" s="371">
        <f t="shared" si="503"/>
        <v>0</v>
      </c>
      <c r="CR401" s="372">
        <f t="shared" si="504"/>
        <v>56287.256756756753</v>
      </c>
      <c r="CS401" s="371">
        <f t="shared" si="505"/>
        <v>58686.852348993285</v>
      </c>
      <c r="CT401" s="372">
        <f t="shared" si="506"/>
        <v>0</v>
      </c>
      <c r="CU401" s="371">
        <f t="shared" si="507"/>
        <v>0</v>
      </c>
      <c r="CV401" s="372">
        <f t="shared" si="508"/>
        <v>0</v>
      </c>
      <c r="CW401" s="371">
        <f t="shared" si="509"/>
        <v>0</v>
      </c>
      <c r="CX401" s="372">
        <f t="shared" si="510"/>
        <v>56287.256756756753</v>
      </c>
      <c r="CY401" s="371">
        <f t="shared" si="511"/>
        <v>58686.852348993285</v>
      </c>
      <c r="CZ401" s="370">
        <f t="shared" si="512"/>
        <v>0</v>
      </c>
      <c r="DA401" s="371">
        <f t="shared" si="513"/>
        <v>0</v>
      </c>
      <c r="DB401" s="372">
        <f t="shared" si="514"/>
        <v>0</v>
      </c>
      <c r="DC401" s="371">
        <f t="shared" si="515"/>
        <v>0</v>
      </c>
      <c r="DD401" s="372">
        <f t="shared" si="516"/>
        <v>0</v>
      </c>
      <c r="DE401" s="371">
        <f t="shared" si="517"/>
        <v>0</v>
      </c>
      <c r="DF401" s="372">
        <f t="shared" si="518"/>
        <v>148</v>
      </c>
      <c r="DG401" s="371">
        <f t="shared" si="519"/>
        <v>149</v>
      </c>
      <c r="DH401" s="372">
        <f t="shared" si="520"/>
        <v>0</v>
      </c>
      <c r="DI401" s="371">
        <f t="shared" si="521"/>
        <v>0</v>
      </c>
      <c r="DJ401" s="372">
        <f t="shared" si="522"/>
        <v>0</v>
      </c>
      <c r="DK401" s="371">
        <f t="shared" si="523"/>
        <v>0</v>
      </c>
      <c r="DL401" s="372">
        <f t="shared" si="524"/>
        <v>148</v>
      </c>
      <c r="DM401" s="371">
        <f t="shared" si="525"/>
        <v>149</v>
      </c>
      <c r="DN401" s="370">
        <f t="shared" si="526"/>
        <v>0</v>
      </c>
      <c r="DO401" s="371">
        <f t="shared" si="527"/>
        <v>0</v>
      </c>
      <c r="DP401" s="372">
        <f t="shared" si="528"/>
        <v>0</v>
      </c>
      <c r="DQ401" s="371">
        <f t="shared" si="529"/>
        <v>0</v>
      </c>
      <c r="DR401" s="372">
        <f t="shared" si="530"/>
        <v>0</v>
      </c>
      <c r="DS401" s="371">
        <f t="shared" si="531"/>
        <v>0</v>
      </c>
      <c r="DT401" s="372">
        <f t="shared" si="532"/>
        <v>8330513.9999999991</v>
      </c>
      <c r="DU401" s="371">
        <f t="shared" si="533"/>
        <v>8744341</v>
      </c>
      <c r="DV401" s="372">
        <f t="shared" si="534"/>
        <v>0</v>
      </c>
      <c r="DW401" s="371">
        <f t="shared" si="535"/>
        <v>0</v>
      </c>
      <c r="DX401" s="372">
        <f t="shared" si="536"/>
        <v>0</v>
      </c>
      <c r="DY401" s="371">
        <f t="shared" si="537"/>
        <v>0</v>
      </c>
      <c r="DZ401" s="372">
        <f t="shared" si="538"/>
        <v>8330513.9999999991</v>
      </c>
      <c r="EA401" s="371">
        <f t="shared" si="539"/>
        <v>8744341</v>
      </c>
    </row>
    <row r="402" spans="1:131">
      <c r="A402" s="482" t="s">
        <v>40</v>
      </c>
      <c r="B402" s="487" t="s">
        <v>829</v>
      </c>
      <c r="C402" s="614"/>
      <c r="D402" s="485">
        <v>224642</v>
      </c>
      <c r="E402" s="486">
        <v>8</v>
      </c>
      <c r="F402" s="419">
        <v>189</v>
      </c>
      <c r="G402" s="420">
        <v>200</v>
      </c>
      <c r="H402" s="419">
        <v>0</v>
      </c>
      <c r="I402" s="420">
        <v>0</v>
      </c>
      <c r="J402" s="419">
        <v>0</v>
      </c>
      <c r="K402" s="420">
        <v>0</v>
      </c>
      <c r="L402" s="419">
        <v>0</v>
      </c>
      <c r="M402" s="420">
        <v>0</v>
      </c>
      <c r="N402" s="419">
        <v>50</v>
      </c>
      <c r="O402" s="420">
        <v>29</v>
      </c>
      <c r="P402" s="419">
        <v>0</v>
      </c>
      <c r="Q402" s="420">
        <v>0</v>
      </c>
      <c r="R402" s="419">
        <v>0</v>
      </c>
      <c r="S402" s="420">
        <v>0</v>
      </c>
      <c r="T402" s="419">
        <v>0</v>
      </c>
      <c r="U402" s="420">
        <v>0</v>
      </c>
      <c r="V402" s="419">
        <v>84</v>
      </c>
      <c r="W402" s="420">
        <v>90</v>
      </c>
      <c r="X402" s="419">
        <v>0</v>
      </c>
      <c r="Y402" s="420">
        <v>0</v>
      </c>
      <c r="Z402" s="419">
        <v>0</v>
      </c>
      <c r="AA402" s="420">
        <v>0</v>
      </c>
      <c r="AB402" s="419">
        <v>0</v>
      </c>
      <c r="AC402" s="420">
        <v>0</v>
      </c>
      <c r="AD402" s="419">
        <v>0</v>
      </c>
      <c r="AE402" s="420">
        <v>0</v>
      </c>
      <c r="AF402" s="419">
        <v>0</v>
      </c>
      <c r="AG402" s="420">
        <v>0</v>
      </c>
      <c r="AH402" s="419">
        <v>0</v>
      </c>
      <c r="AI402" s="420">
        <v>0</v>
      </c>
      <c r="AJ402" s="419">
        <v>0</v>
      </c>
      <c r="AK402" s="420">
        <v>0</v>
      </c>
      <c r="AL402" s="419"/>
      <c r="AM402" s="420"/>
      <c r="AN402" s="419"/>
      <c r="AO402" s="420"/>
      <c r="AP402" s="419"/>
      <c r="AQ402" s="420"/>
      <c r="AR402" s="419"/>
      <c r="AS402" s="420"/>
      <c r="AT402" s="419">
        <v>77</v>
      </c>
      <c r="AU402" s="420">
        <v>73</v>
      </c>
      <c r="AV402" s="419">
        <v>0</v>
      </c>
      <c r="AW402" s="420">
        <v>0</v>
      </c>
      <c r="AX402" s="419">
        <v>0</v>
      </c>
      <c r="AY402" s="420">
        <v>0</v>
      </c>
      <c r="AZ402" s="419">
        <v>23</v>
      </c>
      <c r="BA402" s="421">
        <v>29</v>
      </c>
      <c r="BB402" s="422">
        <v>11744447</v>
      </c>
      <c r="BC402" s="420">
        <v>12245160</v>
      </c>
      <c r="BD402" s="419">
        <v>2409752</v>
      </c>
      <c r="BE402" s="420">
        <v>1381014</v>
      </c>
      <c r="BF402" s="419">
        <v>3779971</v>
      </c>
      <c r="BG402" s="420">
        <v>4102183</v>
      </c>
      <c r="BH402" s="419">
        <v>0</v>
      </c>
      <c r="BI402" s="420">
        <v>0</v>
      </c>
      <c r="BJ402" s="419"/>
      <c r="BK402" s="420"/>
      <c r="BL402" s="419">
        <v>4421648</v>
      </c>
      <c r="BM402" s="423">
        <v>4594801</v>
      </c>
      <c r="BN402" s="370">
        <f t="shared" si="474"/>
        <v>1701</v>
      </c>
      <c r="BO402" s="371">
        <f t="shared" si="475"/>
        <v>1800</v>
      </c>
      <c r="BP402" s="372">
        <f t="shared" si="476"/>
        <v>450</v>
      </c>
      <c r="BQ402" s="371">
        <f t="shared" si="477"/>
        <v>261</v>
      </c>
      <c r="BR402" s="372">
        <f t="shared" si="478"/>
        <v>756</v>
      </c>
      <c r="BS402" s="371">
        <f t="shared" si="479"/>
        <v>810</v>
      </c>
      <c r="BT402" s="372">
        <f t="shared" si="480"/>
        <v>0</v>
      </c>
      <c r="BU402" s="371">
        <f t="shared" si="481"/>
        <v>0</v>
      </c>
      <c r="BV402" s="372">
        <f t="shared" si="482"/>
        <v>0</v>
      </c>
      <c r="BW402" s="371">
        <f t="shared" si="483"/>
        <v>0</v>
      </c>
      <c r="BX402" s="372">
        <f t="shared" si="484"/>
        <v>969</v>
      </c>
      <c r="BY402" s="371">
        <f t="shared" si="485"/>
        <v>1005</v>
      </c>
      <c r="BZ402" s="370">
        <f t="shared" si="486"/>
        <v>6904.4368018812465</v>
      </c>
      <c r="CA402" s="371">
        <f t="shared" si="487"/>
        <v>6802.8666666666668</v>
      </c>
      <c r="CB402" s="372">
        <f t="shared" si="488"/>
        <v>5355.0044444444447</v>
      </c>
      <c r="CC402" s="371">
        <f t="shared" si="489"/>
        <v>5291.2413793103451</v>
      </c>
      <c r="CD402" s="372">
        <f t="shared" si="490"/>
        <v>4999.9616402116399</v>
      </c>
      <c r="CE402" s="371">
        <f t="shared" si="491"/>
        <v>5064.4234567901231</v>
      </c>
      <c r="CF402" s="372">
        <f t="shared" si="492"/>
        <v>0</v>
      </c>
      <c r="CG402" s="371">
        <f t="shared" si="493"/>
        <v>0</v>
      </c>
      <c r="CH402" s="372">
        <f t="shared" si="494"/>
        <v>0</v>
      </c>
      <c r="CI402" s="371">
        <f t="shared" si="495"/>
        <v>0</v>
      </c>
      <c r="CJ402" s="372">
        <f t="shared" si="496"/>
        <v>4563.1042311661504</v>
      </c>
      <c r="CK402" s="371">
        <f t="shared" si="497"/>
        <v>4571.941293532338</v>
      </c>
      <c r="CL402" s="370">
        <f t="shared" si="498"/>
        <v>62139.931216931218</v>
      </c>
      <c r="CM402" s="371">
        <f t="shared" si="499"/>
        <v>61225.8</v>
      </c>
      <c r="CN402" s="372">
        <f t="shared" si="500"/>
        <v>48195.040000000001</v>
      </c>
      <c r="CO402" s="371">
        <f t="shared" si="501"/>
        <v>47621.172413793109</v>
      </c>
      <c r="CP402" s="372">
        <f t="shared" si="502"/>
        <v>44999.654761904756</v>
      </c>
      <c r="CQ402" s="371">
        <f t="shared" si="503"/>
        <v>45579.811111111107</v>
      </c>
      <c r="CR402" s="372">
        <f t="shared" si="504"/>
        <v>0</v>
      </c>
      <c r="CS402" s="371">
        <f t="shared" si="505"/>
        <v>0</v>
      </c>
      <c r="CT402" s="372">
        <f t="shared" si="506"/>
        <v>0</v>
      </c>
      <c r="CU402" s="371">
        <f t="shared" si="507"/>
        <v>0</v>
      </c>
      <c r="CV402" s="372">
        <f t="shared" si="508"/>
        <v>41067.938080495354</v>
      </c>
      <c r="CW402" s="371">
        <f t="shared" si="509"/>
        <v>41147.471641791039</v>
      </c>
      <c r="CX402" s="372">
        <f t="shared" si="510"/>
        <v>52106.297418556824</v>
      </c>
      <c r="CY402" s="371">
        <f t="shared" si="511"/>
        <v>52079.332796823481</v>
      </c>
      <c r="CZ402" s="370">
        <f t="shared" si="512"/>
        <v>189</v>
      </c>
      <c r="DA402" s="371">
        <f t="shared" si="513"/>
        <v>200</v>
      </c>
      <c r="DB402" s="372">
        <f t="shared" si="514"/>
        <v>50</v>
      </c>
      <c r="DC402" s="371">
        <f t="shared" si="515"/>
        <v>29</v>
      </c>
      <c r="DD402" s="372">
        <f t="shared" si="516"/>
        <v>84</v>
      </c>
      <c r="DE402" s="371">
        <f t="shared" si="517"/>
        <v>90</v>
      </c>
      <c r="DF402" s="372">
        <f t="shared" si="518"/>
        <v>0</v>
      </c>
      <c r="DG402" s="371">
        <f t="shared" si="519"/>
        <v>0</v>
      </c>
      <c r="DH402" s="372">
        <f t="shared" si="520"/>
        <v>0</v>
      </c>
      <c r="DI402" s="371">
        <f t="shared" si="521"/>
        <v>0</v>
      </c>
      <c r="DJ402" s="372">
        <f t="shared" si="522"/>
        <v>100</v>
      </c>
      <c r="DK402" s="371">
        <f t="shared" si="523"/>
        <v>102</v>
      </c>
      <c r="DL402" s="372">
        <f t="shared" si="524"/>
        <v>423</v>
      </c>
      <c r="DM402" s="371">
        <f t="shared" si="525"/>
        <v>421</v>
      </c>
      <c r="DN402" s="370">
        <f t="shared" si="526"/>
        <v>11744447</v>
      </c>
      <c r="DO402" s="371">
        <f t="shared" si="527"/>
        <v>12245160</v>
      </c>
      <c r="DP402" s="372">
        <f t="shared" si="528"/>
        <v>2409752</v>
      </c>
      <c r="DQ402" s="371">
        <f t="shared" si="529"/>
        <v>1381014.0000000002</v>
      </c>
      <c r="DR402" s="372">
        <f t="shared" si="530"/>
        <v>3779970.9999999995</v>
      </c>
      <c r="DS402" s="371">
        <f t="shared" si="531"/>
        <v>4102182.9999999995</v>
      </c>
      <c r="DT402" s="372">
        <f t="shared" si="532"/>
        <v>0</v>
      </c>
      <c r="DU402" s="371">
        <f t="shared" si="533"/>
        <v>0</v>
      </c>
      <c r="DV402" s="372">
        <f t="shared" si="534"/>
        <v>0</v>
      </c>
      <c r="DW402" s="371">
        <f t="shared" si="535"/>
        <v>0</v>
      </c>
      <c r="DX402" s="372">
        <f t="shared" si="536"/>
        <v>4106793.8080495354</v>
      </c>
      <c r="DY402" s="371">
        <f t="shared" si="537"/>
        <v>4197042.1074626856</v>
      </c>
      <c r="DZ402" s="372">
        <f t="shared" si="538"/>
        <v>22040963.808049537</v>
      </c>
      <c r="EA402" s="371">
        <f t="shared" si="539"/>
        <v>21925399.107462686</v>
      </c>
    </row>
    <row r="403" spans="1:131">
      <c r="A403" s="482" t="s">
        <v>40</v>
      </c>
      <c r="B403" s="487" t="s">
        <v>830</v>
      </c>
      <c r="C403" s="614"/>
      <c r="D403" s="485">
        <v>225423</v>
      </c>
      <c r="E403" s="486">
        <v>8</v>
      </c>
      <c r="F403" s="419">
        <v>0</v>
      </c>
      <c r="G403" s="420">
        <v>0</v>
      </c>
      <c r="H403" s="419">
        <v>0</v>
      </c>
      <c r="I403" s="420">
        <v>0</v>
      </c>
      <c r="J403" s="419">
        <v>0</v>
      </c>
      <c r="K403" s="420">
        <v>0</v>
      </c>
      <c r="L403" s="419">
        <v>0</v>
      </c>
      <c r="M403" s="420">
        <v>0</v>
      </c>
      <c r="N403" s="419">
        <v>0</v>
      </c>
      <c r="O403" s="420">
        <v>0</v>
      </c>
      <c r="P403" s="419">
        <v>0</v>
      </c>
      <c r="Q403" s="420">
        <v>0</v>
      </c>
      <c r="R403" s="419">
        <v>0</v>
      </c>
      <c r="S403" s="420">
        <v>0</v>
      </c>
      <c r="T403" s="419">
        <v>0</v>
      </c>
      <c r="U403" s="420">
        <v>0</v>
      </c>
      <c r="V403" s="419">
        <v>0</v>
      </c>
      <c r="W403" s="420">
        <v>0</v>
      </c>
      <c r="X403" s="419">
        <v>0</v>
      </c>
      <c r="Y403" s="420">
        <v>0</v>
      </c>
      <c r="Z403" s="419">
        <v>0</v>
      </c>
      <c r="AA403" s="420">
        <v>0</v>
      </c>
      <c r="AB403" s="419">
        <v>0</v>
      </c>
      <c r="AC403" s="420">
        <v>0</v>
      </c>
      <c r="AD403" s="419">
        <v>109</v>
      </c>
      <c r="AE403" s="420">
        <v>116</v>
      </c>
      <c r="AF403" s="419">
        <v>549</v>
      </c>
      <c r="AG403" s="420">
        <v>590</v>
      </c>
      <c r="AH403" s="419">
        <v>0</v>
      </c>
      <c r="AI403" s="420">
        <v>0</v>
      </c>
      <c r="AJ403" s="419">
        <v>101</v>
      </c>
      <c r="AK403" s="420">
        <v>112</v>
      </c>
      <c r="AL403" s="419"/>
      <c r="AM403" s="420"/>
      <c r="AN403" s="419"/>
      <c r="AO403" s="420"/>
      <c r="AP403" s="419"/>
      <c r="AQ403" s="420"/>
      <c r="AR403" s="419"/>
      <c r="AS403" s="420"/>
      <c r="AT403" s="419">
        <v>0</v>
      </c>
      <c r="AU403" s="420">
        <v>0</v>
      </c>
      <c r="AV403" s="419">
        <v>0</v>
      </c>
      <c r="AW403" s="420">
        <v>0</v>
      </c>
      <c r="AX403" s="419">
        <v>0</v>
      </c>
      <c r="AY403" s="420">
        <v>0</v>
      </c>
      <c r="AZ403" s="419">
        <v>0</v>
      </c>
      <c r="BA403" s="421">
        <v>0</v>
      </c>
      <c r="BB403" s="422">
        <v>0</v>
      </c>
      <c r="BC403" s="420">
        <v>0</v>
      </c>
      <c r="BD403" s="419">
        <v>0</v>
      </c>
      <c r="BE403" s="420">
        <v>0</v>
      </c>
      <c r="BF403" s="419">
        <v>0</v>
      </c>
      <c r="BG403" s="420">
        <v>0</v>
      </c>
      <c r="BH403" s="419">
        <v>50827710</v>
      </c>
      <c r="BI403" s="420">
        <v>57708481</v>
      </c>
      <c r="BJ403" s="419"/>
      <c r="BK403" s="420"/>
      <c r="BL403" s="419"/>
      <c r="BM403" s="423">
        <v>0</v>
      </c>
      <c r="BN403" s="370">
        <f t="shared" si="474"/>
        <v>0</v>
      </c>
      <c r="BO403" s="371">
        <f t="shared" si="475"/>
        <v>0</v>
      </c>
      <c r="BP403" s="372">
        <f t="shared" si="476"/>
        <v>0</v>
      </c>
      <c r="BQ403" s="371">
        <f t="shared" si="477"/>
        <v>0</v>
      </c>
      <c r="BR403" s="372">
        <f t="shared" si="478"/>
        <v>0</v>
      </c>
      <c r="BS403" s="371">
        <f t="shared" si="479"/>
        <v>0</v>
      </c>
      <c r="BT403" s="372">
        <f t="shared" si="480"/>
        <v>7683</v>
      </c>
      <c r="BU403" s="371">
        <f t="shared" si="481"/>
        <v>8288</v>
      </c>
      <c r="BV403" s="372">
        <f t="shared" si="482"/>
        <v>0</v>
      </c>
      <c r="BW403" s="371">
        <f t="shared" si="483"/>
        <v>0</v>
      </c>
      <c r="BX403" s="372">
        <f t="shared" si="484"/>
        <v>0</v>
      </c>
      <c r="BY403" s="371">
        <f t="shared" si="485"/>
        <v>0</v>
      </c>
      <c r="BZ403" s="370">
        <f t="shared" si="486"/>
        <v>0</v>
      </c>
      <c r="CA403" s="371">
        <f t="shared" si="487"/>
        <v>0</v>
      </c>
      <c r="CB403" s="372">
        <f t="shared" si="488"/>
        <v>0</v>
      </c>
      <c r="CC403" s="371">
        <f t="shared" si="489"/>
        <v>0</v>
      </c>
      <c r="CD403" s="372">
        <f t="shared" si="490"/>
        <v>0</v>
      </c>
      <c r="CE403" s="371">
        <f t="shared" si="491"/>
        <v>0</v>
      </c>
      <c r="CF403" s="372">
        <f t="shared" si="492"/>
        <v>6615.6071846934792</v>
      </c>
      <c r="CG403" s="371">
        <f t="shared" si="493"/>
        <v>6962.8958735521237</v>
      </c>
      <c r="CH403" s="372">
        <f t="shared" si="494"/>
        <v>0</v>
      </c>
      <c r="CI403" s="371">
        <f t="shared" si="495"/>
        <v>0</v>
      </c>
      <c r="CJ403" s="372">
        <f t="shared" si="496"/>
        <v>0</v>
      </c>
      <c r="CK403" s="371">
        <f t="shared" si="497"/>
        <v>0</v>
      </c>
      <c r="CL403" s="370">
        <f t="shared" si="498"/>
        <v>0</v>
      </c>
      <c r="CM403" s="371">
        <f t="shared" si="499"/>
        <v>0</v>
      </c>
      <c r="CN403" s="372">
        <f t="shared" si="500"/>
        <v>0</v>
      </c>
      <c r="CO403" s="371">
        <f t="shared" si="501"/>
        <v>0</v>
      </c>
      <c r="CP403" s="372">
        <f t="shared" si="502"/>
        <v>0</v>
      </c>
      <c r="CQ403" s="371">
        <f t="shared" si="503"/>
        <v>0</v>
      </c>
      <c r="CR403" s="372">
        <f t="shared" si="504"/>
        <v>59540.464662241313</v>
      </c>
      <c r="CS403" s="371">
        <f t="shared" si="505"/>
        <v>62666.062861969112</v>
      </c>
      <c r="CT403" s="372">
        <f t="shared" si="506"/>
        <v>0</v>
      </c>
      <c r="CU403" s="371">
        <f t="shared" si="507"/>
        <v>0</v>
      </c>
      <c r="CV403" s="372">
        <f t="shared" si="508"/>
        <v>0</v>
      </c>
      <c r="CW403" s="371">
        <f t="shared" si="509"/>
        <v>0</v>
      </c>
      <c r="CX403" s="372">
        <f t="shared" si="510"/>
        <v>59540.464662241313</v>
      </c>
      <c r="CY403" s="371">
        <f t="shared" si="511"/>
        <v>62666.06286196912</v>
      </c>
      <c r="CZ403" s="370">
        <f t="shared" si="512"/>
        <v>0</v>
      </c>
      <c r="DA403" s="371">
        <f t="shared" si="513"/>
        <v>0</v>
      </c>
      <c r="DB403" s="372">
        <f t="shared" si="514"/>
        <v>0</v>
      </c>
      <c r="DC403" s="371">
        <f t="shared" si="515"/>
        <v>0</v>
      </c>
      <c r="DD403" s="372">
        <f t="shared" si="516"/>
        <v>0</v>
      </c>
      <c r="DE403" s="371">
        <f t="shared" si="517"/>
        <v>0</v>
      </c>
      <c r="DF403" s="372">
        <f t="shared" si="518"/>
        <v>759</v>
      </c>
      <c r="DG403" s="371">
        <f t="shared" si="519"/>
        <v>818</v>
      </c>
      <c r="DH403" s="372">
        <f t="shared" si="520"/>
        <v>0</v>
      </c>
      <c r="DI403" s="371">
        <f t="shared" si="521"/>
        <v>0</v>
      </c>
      <c r="DJ403" s="372">
        <f t="shared" si="522"/>
        <v>0</v>
      </c>
      <c r="DK403" s="371">
        <f t="shared" si="523"/>
        <v>0</v>
      </c>
      <c r="DL403" s="372">
        <f t="shared" si="524"/>
        <v>759</v>
      </c>
      <c r="DM403" s="371">
        <f t="shared" si="525"/>
        <v>818</v>
      </c>
      <c r="DN403" s="370">
        <f t="shared" si="526"/>
        <v>0</v>
      </c>
      <c r="DO403" s="371">
        <f t="shared" si="527"/>
        <v>0</v>
      </c>
      <c r="DP403" s="372">
        <f t="shared" si="528"/>
        <v>0</v>
      </c>
      <c r="DQ403" s="371">
        <f t="shared" si="529"/>
        <v>0</v>
      </c>
      <c r="DR403" s="372">
        <f t="shared" si="530"/>
        <v>0</v>
      </c>
      <c r="DS403" s="371">
        <f t="shared" si="531"/>
        <v>0</v>
      </c>
      <c r="DT403" s="372">
        <f t="shared" si="532"/>
        <v>45191212.678641155</v>
      </c>
      <c r="DU403" s="371">
        <f t="shared" si="533"/>
        <v>51260839.421090737</v>
      </c>
      <c r="DV403" s="372">
        <f t="shared" si="534"/>
        <v>0</v>
      </c>
      <c r="DW403" s="371">
        <f t="shared" si="535"/>
        <v>0</v>
      </c>
      <c r="DX403" s="372">
        <f t="shared" si="536"/>
        <v>0</v>
      </c>
      <c r="DY403" s="371">
        <f t="shared" si="537"/>
        <v>0</v>
      </c>
      <c r="DZ403" s="372">
        <f t="shared" si="538"/>
        <v>45191212.678641155</v>
      </c>
      <c r="EA403" s="371">
        <f t="shared" si="539"/>
        <v>51260839.421090737</v>
      </c>
    </row>
    <row r="404" spans="1:131">
      <c r="A404" s="482" t="s">
        <v>40</v>
      </c>
      <c r="B404" s="487" t="s">
        <v>831</v>
      </c>
      <c r="C404" s="607" t="s">
        <v>590</v>
      </c>
      <c r="D404" s="485">
        <v>226019</v>
      </c>
      <c r="E404" s="618">
        <v>9</v>
      </c>
      <c r="F404" s="419">
        <v>0</v>
      </c>
      <c r="G404" s="420">
        <v>0</v>
      </c>
      <c r="H404" s="419">
        <v>0</v>
      </c>
      <c r="I404" s="420">
        <v>0</v>
      </c>
      <c r="J404" s="419">
        <v>0</v>
      </c>
      <c r="K404" s="420">
        <v>0</v>
      </c>
      <c r="L404" s="419">
        <v>0</v>
      </c>
      <c r="M404" s="420">
        <v>0</v>
      </c>
      <c r="N404" s="419">
        <v>0</v>
      </c>
      <c r="O404" s="420">
        <v>0</v>
      </c>
      <c r="P404" s="419">
        <v>0</v>
      </c>
      <c r="Q404" s="420">
        <v>0</v>
      </c>
      <c r="R404" s="419">
        <v>0</v>
      </c>
      <c r="S404" s="420">
        <v>0</v>
      </c>
      <c r="T404" s="419">
        <v>0</v>
      </c>
      <c r="U404" s="420">
        <v>0</v>
      </c>
      <c r="V404" s="419">
        <v>0</v>
      </c>
      <c r="W404" s="420">
        <v>0</v>
      </c>
      <c r="X404" s="419">
        <v>0</v>
      </c>
      <c r="Y404" s="420">
        <v>0</v>
      </c>
      <c r="Z404" s="419">
        <v>0</v>
      </c>
      <c r="AA404" s="420">
        <v>0</v>
      </c>
      <c r="AB404" s="419">
        <v>0</v>
      </c>
      <c r="AC404" s="420">
        <v>0</v>
      </c>
      <c r="AD404" s="419">
        <v>99</v>
      </c>
      <c r="AE404" s="420">
        <v>88</v>
      </c>
      <c r="AF404" s="419">
        <v>27</v>
      </c>
      <c r="AG404" s="420">
        <v>2</v>
      </c>
      <c r="AH404" s="419">
        <v>4</v>
      </c>
      <c r="AI404" s="420">
        <v>29</v>
      </c>
      <c r="AJ404" s="419">
        <v>30</v>
      </c>
      <c r="AK404" s="420">
        <v>29</v>
      </c>
      <c r="AL404" s="419"/>
      <c r="AM404" s="420"/>
      <c r="AN404" s="419"/>
      <c r="AO404" s="420"/>
      <c r="AP404" s="419"/>
      <c r="AQ404" s="420"/>
      <c r="AR404" s="419"/>
      <c r="AS404" s="420"/>
      <c r="AT404" s="419">
        <v>0</v>
      </c>
      <c r="AU404" s="420">
        <v>0</v>
      </c>
      <c r="AV404" s="419">
        <v>0</v>
      </c>
      <c r="AW404" s="420">
        <v>0</v>
      </c>
      <c r="AX404" s="419">
        <v>0</v>
      </c>
      <c r="AY404" s="420">
        <v>0</v>
      </c>
      <c r="AZ404" s="419">
        <v>0</v>
      </c>
      <c r="BA404" s="421">
        <v>0</v>
      </c>
      <c r="BB404" s="422">
        <v>0</v>
      </c>
      <c r="BC404" s="420">
        <v>0</v>
      </c>
      <c r="BD404" s="419">
        <v>0</v>
      </c>
      <c r="BE404" s="420">
        <v>0</v>
      </c>
      <c r="BF404" s="419">
        <v>0</v>
      </c>
      <c r="BG404" s="420">
        <v>0</v>
      </c>
      <c r="BH404" s="419">
        <v>9226674</v>
      </c>
      <c r="BI404" s="420">
        <v>8503968</v>
      </c>
      <c r="BJ404" s="419"/>
      <c r="BK404" s="420"/>
      <c r="BL404" s="419"/>
      <c r="BM404" s="423">
        <v>0</v>
      </c>
      <c r="BN404" s="370">
        <f t="shared" si="474"/>
        <v>0</v>
      </c>
      <c r="BO404" s="371">
        <f t="shared" si="475"/>
        <v>0</v>
      </c>
      <c r="BP404" s="372">
        <f t="shared" si="476"/>
        <v>0</v>
      </c>
      <c r="BQ404" s="371">
        <f t="shared" si="477"/>
        <v>0</v>
      </c>
      <c r="BR404" s="372">
        <f t="shared" si="478"/>
        <v>0</v>
      </c>
      <c r="BS404" s="371">
        <f t="shared" si="479"/>
        <v>0</v>
      </c>
      <c r="BT404" s="372">
        <f t="shared" si="480"/>
        <v>1565</v>
      </c>
      <c r="BU404" s="371">
        <f t="shared" si="481"/>
        <v>1479</v>
      </c>
      <c r="BV404" s="372">
        <f t="shared" si="482"/>
        <v>0</v>
      </c>
      <c r="BW404" s="371">
        <f t="shared" si="483"/>
        <v>0</v>
      </c>
      <c r="BX404" s="372">
        <f t="shared" si="484"/>
        <v>0</v>
      </c>
      <c r="BY404" s="371">
        <f t="shared" si="485"/>
        <v>0</v>
      </c>
      <c r="BZ404" s="370">
        <f t="shared" si="486"/>
        <v>0</v>
      </c>
      <c r="CA404" s="371">
        <f t="shared" si="487"/>
        <v>0</v>
      </c>
      <c r="CB404" s="372">
        <f t="shared" si="488"/>
        <v>0</v>
      </c>
      <c r="CC404" s="371">
        <f t="shared" si="489"/>
        <v>0</v>
      </c>
      <c r="CD404" s="372">
        <f t="shared" si="490"/>
        <v>0</v>
      </c>
      <c r="CE404" s="371">
        <f t="shared" si="491"/>
        <v>0</v>
      </c>
      <c r="CF404" s="372">
        <f t="shared" si="492"/>
        <v>5895.6383386581474</v>
      </c>
      <c r="CG404" s="371">
        <f t="shared" si="493"/>
        <v>5749.8093306288029</v>
      </c>
      <c r="CH404" s="372">
        <f t="shared" si="494"/>
        <v>0</v>
      </c>
      <c r="CI404" s="371">
        <f t="shared" si="495"/>
        <v>0</v>
      </c>
      <c r="CJ404" s="372">
        <f t="shared" si="496"/>
        <v>0</v>
      </c>
      <c r="CK404" s="371">
        <f t="shared" si="497"/>
        <v>0</v>
      </c>
      <c r="CL404" s="370">
        <f t="shared" si="498"/>
        <v>0</v>
      </c>
      <c r="CM404" s="371">
        <f t="shared" si="499"/>
        <v>0</v>
      </c>
      <c r="CN404" s="372">
        <f t="shared" si="500"/>
        <v>0</v>
      </c>
      <c r="CO404" s="371">
        <f t="shared" si="501"/>
        <v>0</v>
      </c>
      <c r="CP404" s="372">
        <f t="shared" si="502"/>
        <v>0</v>
      </c>
      <c r="CQ404" s="371">
        <f t="shared" si="503"/>
        <v>0</v>
      </c>
      <c r="CR404" s="372">
        <f t="shared" si="504"/>
        <v>53060.745047923323</v>
      </c>
      <c r="CS404" s="371">
        <f t="shared" si="505"/>
        <v>51748.283975659229</v>
      </c>
      <c r="CT404" s="372">
        <f t="shared" si="506"/>
        <v>0</v>
      </c>
      <c r="CU404" s="371">
        <f t="shared" si="507"/>
        <v>0</v>
      </c>
      <c r="CV404" s="372">
        <f t="shared" si="508"/>
        <v>0</v>
      </c>
      <c r="CW404" s="371">
        <f t="shared" si="509"/>
        <v>0</v>
      </c>
      <c r="CX404" s="372">
        <f t="shared" si="510"/>
        <v>53060.745047923316</v>
      </c>
      <c r="CY404" s="371">
        <f t="shared" si="511"/>
        <v>51748.283975659229</v>
      </c>
      <c r="CZ404" s="370">
        <f t="shared" si="512"/>
        <v>0</v>
      </c>
      <c r="DA404" s="371">
        <f t="shared" si="513"/>
        <v>0</v>
      </c>
      <c r="DB404" s="372">
        <f t="shared" si="514"/>
        <v>0</v>
      </c>
      <c r="DC404" s="371">
        <f t="shared" si="515"/>
        <v>0</v>
      </c>
      <c r="DD404" s="372">
        <f t="shared" si="516"/>
        <v>0</v>
      </c>
      <c r="DE404" s="371">
        <f t="shared" si="517"/>
        <v>0</v>
      </c>
      <c r="DF404" s="372">
        <f t="shared" si="518"/>
        <v>160</v>
      </c>
      <c r="DG404" s="371">
        <f t="shared" si="519"/>
        <v>148</v>
      </c>
      <c r="DH404" s="372">
        <f t="shared" si="520"/>
        <v>0</v>
      </c>
      <c r="DI404" s="371">
        <f t="shared" si="521"/>
        <v>0</v>
      </c>
      <c r="DJ404" s="372">
        <f t="shared" si="522"/>
        <v>0</v>
      </c>
      <c r="DK404" s="371">
        <f t="shared" si="523"/>
        <v>0</v>
      </c>
      <c r="DL404" s="372">
        <f t="shared" si="524"/>
        <v>160</v>
      </c>
      <c r="DM404" s="371">
        <f t="shared" si="525"/>
        <v>148</v>
      </c>
      <c r="DN404" s="370">
        <f t="shared" si="526"/>
        <v>0</v>
      </c>
      <c r="DO404" s="371">
        <f t="shared" si="527"/>
        <v>0</v>
      </c>
      <c r="DP404" s="372">
        <f t="shared" si="528"/>
        <v>0</v>
      </c>
      <c r="DQ404" s="371">
        <f t="shared" si="529"/>
        <v>0</v>
      </c>
      <c r="DR404" s="372">
        <f t="shared" si="530"/>
        <v>0</v>
      </c>
      <c r="DS404" s="371">
        <f t="shared" si="531"/>
        <v>0</v>
      </c>
      <c r="DT404" s="372">
        <f t="shared" si="532"/>
        <v>8489719.2076677307</v>
      </c>
      <c r="DU404" s="371">
        <f t="shared" si="533"/>
        <v>7658746.0283975657</v>
      </c>
      <c r="DV404" s="372">
        <f t="shared" si="534"/>
        <v>0</v>
      </c>
      <c r="DW404" s="371">
        <f t="shared" si="535"/>
        <v>0</v>
      </c>
      <c r="DX404" s="372">
        <f t="shared" si="536"/>
        <v>0</v>
      </c>
      <c r="DY404" s="371">
        <f t="shared" si="537"/>
        <v>0</v>
      </c>
      <c r="DZ404" s="372">
        <f t="shared" si="538"/>
        <v>8489719.2076677307</v>
      </c>
      <c r="EA404" s="371">
        <f t="shared" si="539"/>
        <v>7658746.0283975657</v>
      </c>
    </row>
    <row r="405" spans="1:131">
      <c r="A405" s="482" t="s">
        <v>40</v>
      </c>
      <c r="B405" s="487" t="s">
        <v>832</v>
      </c>
      <c r="C405" s="614"/>
      <c r="D405" s="485">
        <v>226134</v>
      </c>
      <c r="E405" s="486">
        <v>8</v>
      </c>
      <c r="F405" s="419">
        <v>0</v>
      </c>
      <c r="G405" s="420">
        <v>0</v>
      </c>
      <c r="H405" s="419">
        <v>0</v>
      </c>
      <c r="I405" s="420">
        <v>0</v>
      </c>
      <c r="J405" s="419">
        <v>0</v>
      </c>
      <c r="K405" s="420">
        <v>0</v>
      </c>
      <c r="L405" s="419">
        <v>0</v>
      </c>
      <c r="M405" s="420">
        <v>0</v>
      </c>
      <c r="N405" s="419">
        <v>0</v>
      </c>
      <c r="O405" s="420">
        <v>0</v>
      </c>
      <c r="P405" s="419">
        <v>0</v>
      </c>
      <c r="Q405" s="420">
        <v>0</v>
      </c>
      <c r="R405" s="419">
        <v>0</v>
      </c>
      <c r="S405" s="420">
        <v>0</v>
      </c>
      <c r="T405" s="419">
        <v>0</v>
      </c>
      <c r="U405" s="420">
        <v>0</v>
      </c>
      <c r="V405" s="419">
        <v>0</v>
      </c>
      <c r="W405" s="420">
        <v>0</v>
      </c>
      <c r="X405" s="419">
        <v>0</v>
      </c>
      <c r="Y405" s="420">
        <v>0</v>
      </c>
      <c r="Z405" s="419">
        <v>0</v>
      </c>
      <c r="AA405" s="420">
        <v>0</v>
      </c>
      <c r="AB405" s="419">
        <v>0</v>
      </c>
      <c r="AC405" s="420">
        <v>0</v>
      </c>
      <c r="AD405" s="419">
        <v>156</v>
      </c>
      <c r="AE405" s="420">
        <v>152</v>
      </c>
      <c r="AF405" s="419">
        <v>0</v>
      </c>
      <c r="AG405" s="420">
        <v>0</v>
      </c>
      <c r="AH405" s="419">
        <v>15</v>
      </c>
      <c r="AI405" s="420">
        <v>13</v>
      </c>
      <c r="AJ405" s="419">
        <v>12</v>
      </c>
      <c r="AK405" s="420">
        <v>12</v>
      </c>
      <c r="AL405" s="419"/>
      <c r="AM405" s="420"/>
      <c r="AN405" s="419"/>
      <c r="AO405" s="420"/>
      <c r="AP405" s="419"/>
      <c r="AQ405" s="420"/>
      <c r="AR405" s="419"/>
      <c r="AS405" s="420"/>
      <c r="AT405" s="419">
        <v>0</v>
      </c>
      <c r="AU405" s="420">
        <v>0</v>
      </c>
      <c r="AV405" s="419">
        <v>0</v>
      </c>
      <c r="AW405" s="420">
        <v>0</v>
      </c>
      <c r="AX405" s="419">
        <v>0</v>
      </c>
      <c r="AY405" s="420">
        <v>0</v>
      </c>
      <c r="AZ405" s="419">
        <v>0</v>
      </c>
      <c r="BA405" s="421">
        <v>0</v>
      </c>
      <c r="BB405" s="422">
        <v>0</v>
      </c>
      <c r="BC405" s="420">
        <v>0</v>
      </c>
      <c r="BD405" s="419">
        <v>0</v>
      </c>
      <c r="BE405" s="420">
        <v>0</v>
      </c>
      <c r="BF405" s="419">
        <v>0</v>
      </c>
      <c r="BG405" s="420">
        <v>0</v>
      </c>
      <c r="BH405" s="419">
        <v>10411167</v>
      </c>
      <c r="BI405" s="420">
        <v>10853125</v>
      </c>
      <c r="BJ405" s="419"/>
      <c r="BK405" s="420"/>
      <c r="BL405" s="419"/>
      <c r="BM405" s="423">
        <v>0</v>
      </c>
      <c r="BN405" s="370">
        <f t="shared" si="474"/>
        <v>0</v>
      </c>
      <c r="BO405" s="371">
        <f t="shared" si="475"/>
        <v>0</v>
      </c>
      <c r="BP405" s="372">
        <f t="shared" si="476"/>
        <v>0</v>
      </c>
      <c r="BQ405" s="371">
        <f t="shared" si="477"/>
        <v>0</v>
      </c>
      <c r="BR405" s="372">
        <f t="shared" si="478"/>
        <v>0</v>
      </c>
      <c r="BS405" s="371">
        <f t="shared" si="479"/>
        <v>0</v>
      </c>
      <c r="BT405" s="372">
        <f t="shared" si="480"/>
        <v>1713</v>
      </c>
      <c r="BU405" s="371">
        <f t="shared" si="481"/>
        <v>1655</v>
      </c>
      <c r="BV405" s="372">
        <f t="shared" si="482"/>
        <v>0</v>
      </c>
      <c r="BW405" s="371">
        <f t="shared" si="483"/>
        <v>0</v>
      </c>
      <c r="BX405" s="372">
        <f t="shared" si="484"/>
        <v>0</v>
      </c>
      <c r="BY405" s="371">
        <f t="shared" si="485"/>
        <v>0</v>
      </c>
      <c r="BZ405" s="370">
        <f t="shared" si="486"/>
        <v>0</v>
      </c>
      <c r="CA405" s="371">
        <f t="shared" si="487"/>
        <v>0</v>
      </c>
      <c r="CB405" s="372">
        <f t="shared" si="488"/>
        <v>0</v>
      </c>
      <c r="CC405" s="371">
        <f t="shared" si="489"/>
        <v>0</v>
      </c>
      <c r="CD405" s="372">
        <f t="shared" si="490"/>
        <v>0</v>
      </c>
      <c r="CE405" s="371">
        <f t="shared" si="491"/>
        <v>0</v>
      </c>
      <c r="CF405" s="372">
        <f t="shared" si="492"/>
        <v>6077.7390542907178</v>
      </c>
      <c r="CG405" s="371">
        <f t="shared" si="493"/>
        <v>6557.7794561933533</v>
      </c>
      <c r="CH405" s="372">
        <f t="shared" si="494"/>
        <v>0</v>
      </c>
      <c r="CI405" s="371">
        <f t="shared" si="495"/>
        <v>0</v>
      </c>
      <c r="CJ405" s="372">
        <f t="shared" si="496"/>
        <v>0</v>
      </c>
      <c r="CK405" s="371">
        <f t="shared" si="497"/>
        <v>0</v>
      </c>
      <c r="CL405" s="370">
        <f t="shared" si="498"/>
        <v>0</v>
      </c>
      <c r="CM405" s="371">
        <f t="shared" si="499"/>
        <v>0</v>
      </c>
      <c r="CN405" s="372">
        <f t="shared" si="500"/>
        <v>0</v>
      </c>
      <c r="CO405" s="371">
        <f t="shared" si="501"/>
        <v>0</v>
      </c>
      <c r="CP405" s="372">
        <f t="shared" si="502"/>
        <v>0</v>
      </c>
      <c r="CQ405" s="371">
        <f t="shared" si="503"/>
        <v>0</v>
      </c>
      <c r="CR405" s="372">
        <f t="shared" si="504"/>
        <v>54699.651488616459</v>
      </c>
      <c r="CS405" s="371">
        <f t="shared" si="505"/>
        <v>59020.015105740182</v>
      </c>
      <c r="CT405" s="372">
        <f t="shared" si="506"/>
        <v>0</v>
      </c>
      <c r="CU405" s="371">
        <f t="shared" si="507"/>
        <v>0</v>
      </c>
      <c r="CV405" s="372">
        <f t="shared" si="508"/>
        <v>0</v>
      </c>
      <c r="CW405" s="371">
        <f t="shared" si="509"/>
        <v>0</v>
      </c>
      <c r="CX405" s="372">
        <f t="shared" si="510"/>
        <v>54699.651488616459</v>
      </c>
      <c r="CY405" s="371">
        <f t="shared" si="511"/>
        <v>59020.015105740182</v>
      </c>
      <c r="CZ405" s="370">
        <f t="shared" si="512"/>
        <v>0</v>
      </c>
      <c r="DA405" s="371">
        <f t="shared" si="513"/>
        <v>0</v>
      </c>
      <c r="DB405" s="372">
        <f t="shared" si="514"/>
        <v>0</v>
      </c>
      <c r="DC405" s="371">
        <f t="shared" si="515"/>
        <v>0</v>
      </c>
      <c r="DD405" s="372">
        <f t="shared" si="516"/>
        <v>0</v>
      </c>
      <c r="DE405" s="371">
        <f t="shared" si="517"/>
        <v>0</v>
      </c>
      <c r="DF405" s="372">
        <f t="shared" si="518"/>
        <v>183</v>
      </c>
      <c r="DG405" s="371">
        <f t="shared" si="519"/>
        <v>177</v>
      </c>
      <c r="DH405" s="372">
        <f t="shared" si="520"/>
        <v>0</v>
      </c>
      <c r="DI405" s="371">
        <f t="shared" si="521"/>
        <v>0</v>
      </c>
      <c r="DJ405" s="372">
        <f t="shared" si="522"/>
        <v>0</v>
      </c>
      <c r="DK405" s="371">
        <f t="shared" si="523"/>
        <v>0</v>
      </c>
      <c r="DL405" s="372">
        <f t="shared" si="524"/>
        <v>183</v>
      </c>
      <c r="DM405" s="371">
        <f t="shared" si="525"/>
        <v>177</v>
      </c>
      <c r="DN405" s="370">
        <f t="shared" si="526"/>
        <v>0</v>
      </c>
      <c r="DO405" s="371">
        <f t="shared" si="527"/>
        <v>0</v>
      </c>
      <c r="DP405" s="372">
        <f t="shared" si="528"/>
        <v>0</v>
      </c>
      <c r="DQ405" s="371">
        <f t="shared" si="529"/>
        <v>0</v>
      </c>
      <c r="DR405" s="372">
        <f t="shared" si="530"/>
        <v>0</v>
      </c>
      <c r="DS405" s="371">
        <f t="shared" si="531"/>
        <v>0</v>
      </c>
      <c r="DT405" s="372">
        <f t="shared" si="532"/>
        <v>10010036.222416813</v>
      </c>
      <c r="DU405" s="371">
        <f t="shared" si="533"/>
        <v>10446542.673716012</v>
      </c>
      <c r="DV405" s="372">
        <f t="shared" si="534"/>
        <v>0</v>
      </c>
      <c r="DW405" s="371">
        <f t="shared" si="535"/>
        <v>0</v>
      </c>
      <c r="DX405" s="372">
        <f t="shared" si="536"/>
        <v>0</v>
      </c>
      <c r="DY405" s="371">
        <f t="shared" si="537"/>
        <v>0</v>
      </c>
      <c r="DZ405" s="372">
        <f t="shared" si="538"/>
        <v>10010036.222416813</v>
      </c>
      <c r="EA405" s="371">
        <f t="shared" si="539"/>
        <v>10446542.673716012</v>
      </c>
    </row>
    <row r="406" spans="1:131">
      <c r="A406" s="488" t="s">
        <v>40</v>
      </c>
      <c r="B406" s="483" t="s">
        <v>833</v>
      </c>
      <c r="C406" s="484"/>
      <c r="D406" s="485">
        <v>227182</v>
      </c>
      <c r="E406" s="486">
        <v>8</v>
      </c>
      <c r="F406" s="419">
        <v>61</v>
      </c>
      <c r="G406" s="420">
        <v>51</v>
      </c>
      <c r="H406" s="419">
        <v>434</v>
      </c>
      <c r="I406" s="420">
        <v>417</v>
      </c>
      <c r="J406" s="419">
        <v>0</v>
      </c>
      <c r="K406" s="420">
        <v>0</v>
      </c>
      <c r="L406" s="419">
        <v>51</v>
      </c>
      <c r="M406" s="420">
        <v>69</v>
      </c>
      <c r="N406" s="419">
        <v>4</v>
      </c>
      <c r="O406" s="420">
        <v>8</v>
      </c>
      <c r="P406" s="419">
        <v>107</v>
      </c>
      <c r="Q406" s="420">
        <v>132</v>
      </c>
      <c r="R406" s="419">
        <v>0</v>
      </c>
      <c r="S406" s="420">
        <v>0</v>
      </c>
      <c r="T406" s="419">
        <v>11</v>
      </c>
      <c r="U406" s="420">
        <v>12</v>
      </c>
      <c r="V406" s="419">
        <v>1</v>
      </c>
      <c r="W406" s="420">
        <v>4</v>
      </c>
      <c r="X406" s="419">
        <v>48</v>
      </c>
      <c r="Y406" s="420">
        <v>81</v>
      </c>
      <c r="Z406" s="419">
        <v>0</v>
      </c>
      <c r="AA406" s="420">
        <v>0</v>
      </c>
      <c r="AB406" s="419">
        <v>6</v>
      </c>
      <c r="AC406" s="420">
        <v>17</v>
      </c>
      <c r="AD406" s="419">
        <v>0</v>
      </c>
      <c r="AE406" s="420">
        <v>11</v>
      </c>
      <c r="AF406" s="419">
        <v>0</v>
      </c>
      <c r="AG406" s="420">
        <v>0</v>
      </c>
      <c r="AH406" s="419">
        <v>0</v>
      </c>
      <c r="AI406" s="420">
        <v>0</v>
      </c>
      <c r="AJ406" s="419">
        <v>5</v>
      </c>
      <c r="AK406" s="420">
        <v>7</v>
      </c>
      <c r="AL406" s="419"/>
      <c r="AM406" s="420"/>
      <c r="AN406" s="419"/>
      <c r="AO406" s="420"/>
      <c r="AP406" s="419"/>
      <c r="AQ406" s="420"/>
      <c r="AR406" s="419"/>
      <c r="AS406" s="420"/>
      <c r="AT406" s="419">
        <v>9</v>
      </c>
      <c r="AU406" s="420">
        <v>0</v>
      </c>
      <c r="AV406" s="419">
        <v>9</v>
      </c>
      <c r="AW406" s="420">
        <v>0</v>
      </c>
      <c r="AX406" s="419">
        <v>0</v>
      </c>
      <c r="AY406" s="420">
        <v>0</v>
      </c>
      <c r="AZ406" s="419">
        <v>9</v>
      </c>
      <c r="BA406" s="421">
        <v>0</v>
      </c>
      <c r="BB406" s="422">
        <v>39374353</v>
      </c>
      <c r="BC406" s="420">
        <v>38102089</v>
      </c>
      <c r="BD406" s="419">
        <v>7787561</v>
      </c>
      <c r="BE406" s="420">
        <v>9838018</v>
      </c>
      <c r="BF406" s="419">
        <v>3642611</v>
      </c>
      <c r="BG406" s="420">
        <v>6339748</v>
      </c>
      <c r="BH406" s="419">
        <v>68230</v>
      </c>
      <c r="BI406" s="420">
        <v>789053</v>
      </c>
      <c r="BJ406" s="419"/>
      <c r="BK406" s="420"/>
      <c r="BL406" s="419">
        <v>1057731</v>
      </c>
      <c r="BM406" s="423">
        <v>0</v>
      </c>
      <c r="BN406" s="370">
        <f t="shared" si="474"/>
        <v>5501</v>
      </c>
      <c r="BO406" s="371">
        <f t="shared" si="475"/>
        <v>5457</v>
      </c>
      <c r="BP406" s="372">
        <f t="shared" si="476"/>
        <v>1238</v>
      </c>
      <c r="BQ406" s="371">
        <f t="shared" si="477"/>
        <v>1536</v>
      </c>
      <c r="BR406" s="372">
        <f t="shared" si="478"/>
        <v>561</v>
      </c>
      <c r="BS406" s="371">
        <f t="shared" si="479"/>
        <v>1050</v>
      </c>
      <c r="BT406" s="372">
        <f t="shared" si="480"/>
        <v>60</v>
      </c>
      <c r="BU406" s="371">
        <f t="shared" si="481"/>
        <v>183</v>
      </c>
      <c r="BV406" s="372">
        <f t="shared" si="482"/>
        <v>0</v>
      </c>
      <c r="BW406" s="371">
        <f t="shared" si="483"/>
        <v>0</v>
      </c>
      <c r="BX406" s="372">
        <f t="shared" si="484"/>
        <v>279</v>
      </c>
      <c r="BY406" s="371">
        <f t="shared" si="485"/>
        <v>0</v>
      </c>
      <c r="BZ406" s="370">
        <f t="shared" si="486"/>
        <v>7157.6718778403929</v>
      </c>
      <c r="CA406" s="371">
        <f t="shared" si="487"/>
        <v>6982.2409748946311</v>
      </c>
      <c r="CB406" s="372">
        <f t="shared" si="488"/>
        <v>6290.4369951534736</v>
      </c>
      <c r="CC406" s="371">
        <f t="shared" si="489"/>
        <v>6404.959635416667</v>
      </c>
      <c r="CD406" s="372">
        <f t="shared" si="490"/>
        <v>6493.0677361853832</v>
      </c>
      <c r="CE406" s="371">
        <f t="shared" si="491"/>
        <v>6037.8552380952378</v>
      </c>
      <c r="CF406" s="372">
        <f t="shared" si="492"/>
        <v>1137.1666666666667</v>
      </c>
      <c r="CG406" s="371">
        <f t="shared" si="493"/>
        <v>4311.7650273224044</v>
      </c>
      <c r="CH406" s="372">
        <f t="shared" si="494"/>
        <v>0</v>
      </c>
      <c r="CI406" s="371">
        <f t="shared" si="495"/>
        <v>0</v>
      </c>
      <c r="CJ406" s="372">
        <f t="shared" si="496"/>
        <v>3791.1505376344085</v>
      </c>
      <c r="CK406" s="371">
        <f t="shared" si="497"/>
        <v>0</v>
      </c>
      <c r="CL406" s="370">
        <f t="shared" si="498"/>
        <v>64419.046900563539</v>
      </c>
      <c r="CM406" s="371">
        <f t="shared" si="499"/>
        <v>62840.168774051679</v>
      </c>
      <c r="CN406" s="372">
        <f t="shared" si="500"/>
        <v>56613.932956381264</v>
      </c>
      <c r="CO406" s="371">
        <f t="shared" si="501"/>
        <v>57644.63671875</v>
      </c>
      <c r="CP406" s="372">
        <f t="shared" si="502"/>
        <v>58437.609625668447</v>
      </c>
      <c r="CQ406" s="371">
        <f t="shared" si="503"/>
        <v>54340.697142857141</v>
      </c>
      <c r="CR406" s="372">
        <f t="shared" si="504"/>
        <v>10234.5</v>
      </c>
      <c r="CS406" s="371">
        <f t="shared" si="505"/>
        <v>38805.885245901642</v>
      </c>
      <c r="CT406" s="372">
        <f t="shared" si="506"/>
        <v>0</v>
      </c>
      <c r="CU406" s="371">
        <f t="shared" si="507"/>
        <v>0</v>
      </c>
      <c r="CV406" s="372">
        <f t="shared" si="508"/>
        <v>34120.354838709674</v>
      </c>
      <c r="CW406" s="371">
        <f t="shared" si="509"/>
        <v>0</v>
      </c>
      <c r="CX406" s="372">
        <f t="shared" si="510"/>
        <v>61279.721905222694</v>
      </c>
      <c r="CY406" s="371">
        <f t="shared" si="511"/>
        <v>60257.617374429428</v>
      </c>
      <c r="CZ406" s="370">
        <f t="shared" si="512"/>
        <v>546</v>
      </c>
      <c r="DA406" s="371">
        <f t="shared" si="513"/>
        <v>537</v>
      </c>
      <c r="DB406" s="372">
        <f t="shared" si="514"/>
        <v>122</v>
      </c>
      <c r="DC406" s="371">
        <f t="shared" si="515"/>
        <v>152</v>
      </c>
      <c r="DD406" s="372">
        <f t="shared" si="516"/>
        <v>55</v>
      </c>
      <c r="DE406" s="371">
        <f t="shared" si="517"/>
        <v>102</v>
      </c>
      <c r="DF406" s="372">
        <f t="shared" si="518"/>
        <v>5</v>
      </c>
      <c r="DG406" s="371">
        <f t="shared" si="519"/>
        <v>18</v>
      </c>
      <c r="DH406" s="372">
        <f t="shared" si="520"/>
        <v>0</v>
      </c>
      <c r="DI406" s="371">
        <f t="shared" si="521"/>
        <v>0</v>
      </c>
      <c r="DJ406" s="372">
        <f t="shared" si="522"/>
        <v>27</v>
      </c>
      <c r="DK406" s="371">
        <f t="shared" si="523"/>
        <v>0</v>
      </c>
      <c r="DL406" s="372">
        <f t="shared" si="524"/>
        <v>755</v>
      </c>
      <c r="DM406" s="371">
        <f t="shared" si="525"/>
        <v>809</v>
      </c>
      <c r="DN406" s="370">
        <f t="shared" si="526"/>
        <v>35172799.607707694</v>
      </c>
      <c r="DO406" s="371">
        <f t="shared" si="527"/>
        <v>33745170.631665751</v>
      </c>
      <c r="DP406" s="372">
        <f t="shared" si="528"/>
        <v>6906899.8206785144</v>
      </c>
      <c r="DQ406" s="371">
        <f t="shared" si="529"/>
        <v>8761984.78125</v>
      </c>
      <c r="DR406" s="372">
        <f t="shared" si="530"/>
        <v>3214068.5294117643</v>
      </c>
      <c r="DS406" s="371">
        <f t="shared" si="531"/>
        <v>5542751.1085714288</v>
      </c>
      <c r="DT406" s="372">
        <f t="shared" si="532"/>
        <v>51172.5</v>
      </c>
      <c r="DU406" s="371">
        <f t="shared" si="533"/>
        <v>698505.93442622956</v>
      </c>
      <c r="DV406" s="372">
        <f t="shared" si="534"/>
        <v>0</v>
      </c>
      <c r="DW406" s="371">
        <f t="shared" si="535"/>
        <v>0</v>
      </c>
      <c r="DX406" s="372">
        <f t="shared" si="536"/>
        <v>921249.58064516122</v>
      </c>
      <c r="DY406" s="371">
        <f t="shared" si="537"/>
        <v>0</v>
      </c>
      <c r="DZ406" s="372">
        <f t="shared" si="538"/>
        <v>46266190.038443133</v>
      </c>
      <c r="EA406" s="371">
        <f t="shared" si="539"/>
        <v>48748412.45591341</v>
      </c>
    </row>
    <row r="407" spans="1:131">
      <c r="A407" s="488" t="s">
        <v>40</v>
      </c>
      <c r="B407" s="487" t="s">
        <v>834</v>
      </c>
      <c r="C407" s="614"/>
      <c r="D407" s="485">
        <v>226578</v>
      </c>
      <c r="E407" s="486">
        <v>8</v>
      </c>
      <c r="F407" s="419">
        <v>95</v>
      </c>
      <c r="G407" s="420">
        <v>103</v>
      </c>
      <c r="H407" s="419">
        <v>0</v>
      </c>
      <c r="I407" s="420">
        <v>0</v>
      </c>
      <c r="J407" s="419">
        <v>1</v>
      </c>
      <c r="K407" s="420">
        <v>1</v>
      </c>
      <c r="L407" s="419">
        <v>6</v>
      </c>
      <c r="M407" s="420">
        <v>6</v>
      </c>
      <c r="N407" s="419">
        <v>53</v>
      </c>
      <c r="O407" s="420">
        <v>46</v>
      </c>
      <c r="P407" s="419">
        <v>0</v>
      </c>
      <c r="Q407" s="420">
        <v>0</v>
      </c>
      <c r="R407" s="419">
        <v>1</v>
      </c>
      <c r="S407" s="420">
        <v>1</v>
      </c>
      <c r="T407" s="419">
        <v>8</v>
      </c>
      <c r="U407" s="420">
        <v>7</v>
      </c>
      <c r="V407" s="419">
        <v>35</v>
      </c>
      <c r="W407" s="420">
        <v>33</v>
      </c>
      <c r="X407" s="419">
        <v>0</v>
      </c>
      <c r="Y407" s="420">
        <v>0</v>
      </c>
      <c r="Z407" s="419">
        <v>0</v>
      </c>
      <c r="AA407" s="420">
        <v>1</v>
      </c>
      <c r="AB407" s="419">
        <v>5</v>
      </c>
      <c r="AC407" s="420">
        <v>8</v>
      </c>
      <c r="AD407" s="419">
        <v>17</v>
      </c>
      <c r="AE407" s="420">
        <v>18</v>
      </c>
      <c r="AF407" s="419">
        <v>0</v>
      </c>
      <c r="AG407" s="420">
        <v>0</v>
      </c>
      <c r="AH407" s="419">
        <v>0</v>
      </c>
      <c r="AI407" s="420">
        <v>0</v>
      </c>
      <c r="AJ407" s="419">
        <v>2</v>
      </c>
      <c r="AK407" s="420">
        <v>0</v>
      </c>
      <c r="AL407" s="419"/>
      <c r="AM407" s="420"/>
      <c r="AN407" s="419"/>
      <c r="AO407" s="420"/>
      <c r="AP407" s="419"/>
      <c r="AQ407" s="420"/>
      <c r="AR407" s="419"/>
      <c r="AS407" s="420"/>
      <c r="AT407" s="419">
        <v>0</v>
      </c>
      <c r="AU407" s="420">
        <v>0</v>
      </c>
      <c r="AV407" s="419">
        <v>0</v>
      </c>
      <c r="AW407" s="420">
        <v>0</v>
      </c>
      <c r="AX407" s="419">
        <v>0</v>
      </c>
      <c r="AY407" s="420">
        <v>0</v>
      </c>
      <c r="AZ407" s="419">
        <v>0</v>
      </c>
      <c r="BA407" s="421">
        <v>0</v>
      </c>
      <c r="BB407" s="422">
        <v>7175189</v>
      </c>
      <c r="BC407" s="420">
        <v>7731756</v>
      </c>
      <c r="BD407" s="419">
        <v>3660050</v>
      </c>
      <c r="BE407" s="420">
        <v>3255060</v>
      </c>
      <c r="BF407" s="419">
        <v>2232869</v>
      </c>
      <c r="BG407" s="420">
        <v>2339605</v>
      </c>
      <c r="BH407" s="419">
        <v>1324955</v>
      </c>
      <c r="BI407" s="420">
        <v>992454</v>
      </c>
      <c r="BJ407" s="419"/>
      <c r="BK407" s="420"/>
      <c r="BL407" s="419"/>
      <c r="BM407" s="423">
        <v>0</v>
      </c>
      <c r="BN407" s="370">
        <f t="shared" si="474"/>
        <v>938</v>
      </c>
      <c r="BO407" s="371">
        <f t="shared" si="475"/>
        <v>1010</v>
      </c>
      <c r="BP407" s="372">
        <f t="shared" si="476"/>
        <v>584</v>
      </c>
      <c r="BQ407" s="371">
        <f t="shared" si="477"/>
        <v>509</v>
      </c>
      <c r="BR407" s="372">
        <f t="shared" si="478"/>
        <v>375</v>
      </c>
      <c r="BS407" s="371">
        <f t="shared" si="479"/>
        <v>404</v>
      </c>
      <c r="BT407" s="372">
        <f t="shared" si="480"/>
        <v>177</v>
      </c>
      <c r="BU407" s="371">
        <f t="shared" si="481"/>
        <v>162</v>
      </c>
      <c r="BV407" s="372">
        <f t="shared" si="482"/>
        <v>0</v>
      </c>
      <c r="BW407" s="371">
        <f t="shared" si="483"/>
        <v>0</v>
      </c>
      <c r="BX407" s="372">
        <f t="shared" si="484"/>
        <v>0</v>
      </c>
      <c r="BY407" s="371">
        <f t="shared" si="485"/>
        <v>0</v>
      </c>
      <c r="BZ407" s="370">
        <f t="shared" si="486"/>
        <v>7649.4552238805973</v>
      </c>
      <c r="CA407" s="371">
        <f t="shared" si="487"/>
        <v>7655.2039603960393</v>
      </c>
      <c r="CB407" s="372">
        <f t="shared" si="488"/>
        <v>6267.2089041095887</v>
      </c>
      <c r="CC407" s="371">
        <f t="shared" si="489"/>
        <v>6395.0098231827114</v>
      </c>
      <c r="CD407" s="372">
        <f t="shared" si="490"/>
        <v>5954.3173333333334</v>
      </c>
      <c r="CE407" s="371">
        <f t="shared" si="491"/>
        <v>5791.1014851485152</v>
      </c>
      <c r="CF407" s="372">
        <f t="shared" si="492"/>
        <v>7485.6214689265535</v>
      </c>
      <c r="CG407" s="371">
        <f t="shared" si="493"/>
        <v>6126.2592592592591</v>
      </c>
      <c r="CH407" s="372">
        <f t="shared" si="494"/>
        <v>0</v>
      </c>
      <c r="CI407" s="371">
        <f t="shared" si="495"/>
        <v>0</v>
      </c>
      <c r="CJ407" s="372">
        <f t="shared" si="496"/>
        <v>0</v>
      </c>
      <c r="CK407" s="371">
        <f t="shared" si="497"/>
        <v>0</v>
      </c>
      <c r="CL407" s="370">
        <f t="shared" si="498"/>
        <v>68845.09701492537</v>
      </c>
      <c r="CM407" s="371">
        <f t="shared" si="499"/>
        <v>68896.835643564351</v>
      </c>
      <c r="CN407" s="372">
        <f t="shared" si="500"/>
        <v>56404.880136986299</v>
      </c>
      <c r="CO407" s="371">
        <f t="shared" si="501"/>
        <v>57555.088408644406</v>
      </c>
      <c r="CP407" s="372">
        <f t="shared" si="502"/>
        <v>53588.856</v>
      </c>
      <c r="CQ407" s="371">
        <f t="shared" si="503"/>
        <v>52119.913366336637</v>
      </c>
      <c r="CR407" s="372">
        <f t="shared" si="504"/>
        <v>67370.593220338982</v>
      </c>
      <c r="CS407" s="371">
        <f t="shared" si="505"/>
        <v>55136.333333333328</v>
      </c>
      <c r="CT407" s="372">
        <f t="shared" si="506"/>
        <v>0</v>
      </c>
      <c r="CU407" s="371">
        <f t="shared" si="507"/>
        <v>0</v>
      </c>
      <c r="CV407" s="372">
        <f t="shared" si="508"/>
        <v>0</v>
      </c>
      <c r="CW407" s="371">
        <f t="shared" si="509"/>
        <v>0</v>
      </c>
      <c r="CX407" s="372">
        <f t="shared" si="510"/>
        <v>62524.206166825017</v>
      </c>
      <c r="CY407" s="371">
        <f t="shared" si="511"/>
        <v>61911.236858236676</v>
      </c>
      <c r="CZ407" s="370">
        <f t="shared" si="512"/>
        <v>102</v>
      </c>
      <c r="DA407" s="371">
        <f t="shared" si="513"/>
        <v>110</v>
      </c>
      <c r="DB407" s="372">
        <f t="shared" si="514"/>
        <v>62</v>
      </c>
      <c r="DC407" s="371">
        <f t="shared" si="515"/>
        <v>54</v>
      </c>
      <c r="DD407" s="372">
        <f t="shared" si="516"/>
        <v>40</v>
      </c>
      <c r="DE407" s="371">
        <f t="shared" si="517"/>
        <v>42</v>
      </c>
      <c r="DF407" s="372">
        <f t="shared" si="518"/>
        <v>19</v>
      </c>
      <c r="DG407" s="371">
        <f t="shared" si="519"/>
        <v>18</v>
      </c>
      <c r="DH407" s="372">
        <f t="shared" si="520"/>
        <v>0</v>
      </c>
      <c r="DI407" s="371">
        <f t="shared" si="521"/>
        <v>0</v>
      </c>
      <c r="DJ407" s="372">
        <f t="shared" si="522"/>
        <v>0</v>
      </c>
      <c r="DK407" s="371">
        <f t="shared" si="523"/>
        <v>0</v>
      </c>
      <c r="DL407" s="372">
        <f t="shared" si="524"/>
        <v>223</v>
      </c>
      <c r="DM407" s="371">
        <f t="shared" si="525"/>
        <v>224</v>
      </c>
      <c r="DN407" s="370">
        <f t="shared" si="526"/>
        <v>7022199.8955223877</v>
      </c>
      <c r="DO407" s="371">
        <f t="shared" si="527"/>
        <v>7578651.9207920786</v>
      </c>
      <c r="DP407" s="372">
        <f t="shared" si="528"/>
        <v>3497102.5684931506</v>
      </c>
      <c r="DQ407" s="371">
        <f t="shared" si="529"/>
        <v>3107974.7740667979</v>
      </c>
      <c r="DR407" s="372">
        <f t="shared" si="530"/>
        <v>2143554.2400000002</v>
      </c>
      <c r="DS407" s="371">
        <f t="shared" si="531"/>
        <v>2189036.3613861389</v>
      </c>
      <c r="DT407" s="372">
        <f t="shared" si="532"/>
        <v>1280041.2711864407</v>
      </c>
      <c r="DU407" s="371">
        <f t="shared" si="533"/>
        <v>992453.99999999988</v>
      </c>
      <c r="DV407" s="372">
        <f t="shared" si="534"/>
        <v>0</v>
      </c>
      <c r="DW407" s="371">
        <f t="shared" si="535"/>
        <v>0</v>
      </c>
      <c r="DX407" s="372">
        <f t="shared" si="536"/>
        <v>0</v>
      </c>
      <c r="DY407" s="371">
        <f t="shared" si="537"/>
        <v>0</v>
      </c>
      <c r="DZ407" s="372">
        <f t="shared" si="538"/>
        <v>13942897.975201979</v>
      </c>
      <c r="EA407" s="371">
        <f t="shared" si="539"/>
        <v>13868117.056245016</v>
      </c>
    </row>
    <row r="408" spans="1:131">
      <c r="A408" s="488" t="s">
        <v>40</v>
      </c>
      <c r="B408" s="615" t="s">
        <v>835</v>
      </c>
      <c r="C408" s="616"/>
      <c r="D408" s="612">
        <v>227146</v>
      </c>
      <c r="E408" s="613">
        <v>8</v>
      </c>
      <c r="F408" s="419">
        <v>32</v>
      </c>
      <c r="G408" s="420">
        <v>31</v>
      </c>
      <c r="H408" s="419">
        <v>1</v>
      </c>
      <c r="I408" s="420">
        <v>1</v>
      </c>
      <c r="J408" s="419">
        <v>0</v>
      </c>
      <c r="K408" s="420">
        <v>0</v>
      </c>
      <c r="L408" s="419">
        <v>2</v>
      </c>
      <c r="M408" s="420">
        <v>1</v>
      </c>
      <c r="N408" s="419">
        <v>46</v>
      </c>
      <c r="O408" s="420">
        <v>53</v>
      </c>
      <c r="P408" s="419">
        <v>8</v>
      </c>
      <c r="Q408" s="420">
        <v>6</v>
      </c>
      <c r="R408" s="419">
        <v>5</v>
      </c>
      <c r="S408" s="420">
        <v>9</v>
      </c>
      <c r="T408" s="419">
        <v>9</v>
      </c>
      <c r="U408" s="420">
        <v>10</v>
      </c>
      <c r="V408" s="419">
        <v>4</v>
      </c>
      <c r="W408" s="420">
        <v>5</v>
      </c>
      <c r="X408" s="419">
        <v>6</v>
      </c>
      <c r="Y408" s="420">
        <v>2</v>
      </c>
      <c r="Z408" s="419">
        <v>5</v>
      </c>
      <c r="AA408" s="420">
        <v>9</v>
      </c>
      <c r="AB408" s="419">
        <v>10</v>
      </c>
      <c r="AC408" s="420">
        <v>6</v>
      </c>
      <c r="AD408" s="419">
        <v>0</v>
      </c>
      <c r="AE408" s="420">
        <v>0</v>
      </c>
      <c r="AF408" s="419">
        <v>0</v>
      </c>
      <c r="AG408" s="420">
        <v>0</v>
      </c>
      <c r="AH408" s="419">
        <v>0</v>
      </c>
      <c r="AI408" s="420">
        <v>0</v>
      </c>
      <c r="AJ408" s="419">
        <v>0</v>
      </c>
      <c r="AK408" s="420">
        <v>0</v>
      </c>
      <c r="AL408" s="419"/>
      <c r="AM408" s="420"/>
      <c r="AN408" s="419"/>
      <c r="AO408" s="420"/>
      <c r="AP408" s="419"/>
      <c r="AQ408" s="420"/>
      <c r="AR408" s="419"/>
      <c r="AS408" s="420"/>
      <c r="AT408" s="419">
        <v>0</v>
      </c>
      <c r="AU408" s="420">
        <v>0</v>
      </c>
      <c r="AV408" s="419">
        <v>0</v>
      </c>
      <c r="AW408" s="420">
        <v>0</v>
      </c>
      <c r="AX408" s="419">
        <v>0</v>
      </c>
      <c r="AY408" s="420">
        <v>0</v>
      </c>
      <c r="AZ408" s="419">
        <v>0</v>
      </c>
      <c r="BA408" s="421">
        <v>0</v>
      </c>
      <c r="BB408" s="422">
        <v>2223845</v>
      </c>
      <c r="BC408" s="420">
        <v>2140481</v>
      </c>
      <c r="BD408" s="419">
        <v>3949366</v>
      </c>
      <c r="BE408" s="420">
        <v>4541272</v>
      </c>
      <c r="BF408" s="419">
        <v>1483700</v>
      </c>
      <c r="BG408" s="420">
        <v>1343987</v>
      </c>
      <c r="BH408" s="419">
        <v>0</v>
      </c>
      <c r="BI408" s="420">
        <v>0</v>
      </c>
      <c r="BJ408" s="419"/>
      <c r="BK408" s="420"/>
      <c r="BL408" s="419"/>
      <c r="BM408" s="423">
        <v>0</v>
      </c>
      <c r="BN408" s="370">
        <f t="shared" si="474"/>
        <v>322</v>
      </c>
      <c r="BO408" s="371">
        <f t="shared" si="475"/>
        <v>301</v>
      </c>
      <c r="BP408" s="372">
        <f t="shared" si="476"/>
        <v>657</v>
      </c>
      <c r="BQ408" s="371">
        <f t="shared" si="477"/>
        <v>756</v>
      </c>
      <c r="BR408" s="372">
        <f t="shared" si="478"/>
        <v>271</v>
      </c>
      <c r="BS408" s="371">
        <f t="shared" si="479"/>
        <v>236</v>
      </c>
      <c r="BT408" s="372">
        <f t="shared" si="480"/>
        <v>0</v>
      </c>
      <c r="BU408" s="371">
        <f t="shared" si="481"/>
        <v>0</v>
      </c>
      <c r="BV408" s="372">
        <f t="shared" si="482"/>
        <v>0</v>
      </c>
      <c r="BW408" s="371">
        <f t="shared" si="483"/>
        <v>0</v>
      </c>
      <c r="BX408" s="372">
        <f t="shared" si="484"/>
        <v>0</v>
      </c>
      <c r="BY408" s="371">
        <f t="shared" si="485"/>
        <v>0</v>
      </c>
      <c r="BZ408" s="370">
        <f t="shared" si="486"/>
        <v>6906.3509316770187</v>
      </c>
      <c r="CA408" s="371">
        <f t="shared" si="487"/>
        <v>7111.2325581395353</v>
      </c>
      <c r="CB408" s="372">
        <f t="shared" si="488"/>
        <v>6011.2115677321153</v>
      </c>
      <c r="CC408" s="371">
        <f t="shared" si="489"/>
        <v>6006.9735449735454</v>
      </c>
      <c r="CD408" s="372">
        <f t="shared" si="490"/>
        <v>5474.9077490774907</v>
      </c>
      <c r="CE408" s="371">
        <f t="shared" si="491"/>
        <v>5694.8601694915251</v>
      </c>
      <c r="CF408" s="372">
        <f t="shared" si="492"/>
        <v>0</v>
      </c>
      <c r="CG408" s="371">
        <f t="shared" si="493"/>
        <v>0</v>
      </c>
      <c r="CH408" s="372">
        <f t="shared" si="494"/>
        <v>0</v>
      </c>
      <c r="CI408" s="371">
        <f t="shared" si="495"/>
        <v>0</v>
      </c>
      <c r="CJ408" s="372">
        <f t="shared" si="496"/>
        <v>0</v>
      </c>
      <c r="CK408" s="371">
        <f t="shared" si="497"/>
        <v>0</v>
      </c>
      <c r="CL408" s="370">
        <f t="shared" si="498"/>
        <v>62157.158385093171</v>
      </c>
      <c r="CM408" s="371">
        <f t="shared" si="499"/>
        <v>64001.093023255817</v>
      </c>
      <c r="CN408" s="372">
        <f t="shared" si="500"/>
        <v>54100.904109589035</v>
      </c>
      <c r="CO408" s="371">
        <f t="shared" si="501"/>
        <v>54062.761904761908</v>
      </c>
      <c r="CP408" s="372">
        <f t="shared" si="502"/>
        <v>49274.16974169742</v>
      </c>
      <c r="CQ408" s="371">
        <f t="shared" si="503"/>
        <v>51253.741525423728</v>
      </c>
      <c r="CR408" s="372">
        <f t="shared" si="504"/>
        <v>0</v>
      </c>
      <c r="CS408" s="371">
        <f t="shared" si="505"/>
        <v>0</v>
      </c>
      <c r="CT408" s="372">
        <f t="shared" si="506"/>
        <v>0</v>
      </c>
      <c r="CU408" s="371">
        <f t="shared" si="507"/>
        <v>0</v>
      </c>
      <c r="CV408" s="372">
        <f t="shared" si="508"/>
        <v>0</v>
      </c>
      <c r="CW408" s="371">
        <f t="shared" si="509"/>
        <v>0</v>
      </c>
      <c r="CX408" s="372">
        <f t="shared" si="510"/>
        <v>55361.064581818369</v>
      </c>
      <c r="CY408" s="371">
        <f t="shared" si="511"/>
        <v>56064.013623294682</v>
      </c>
      <c r="CZ408" s="370">
        <f t="shared" si="512"/>
        <v>35</v>
      </c>
      <c r="DA408" s="371">
        <f t="shared" si="513"/>
        <v>33</v>
      </c>
      <c r="DB408" s="372">
        <f t="shared" si="514"/>
        <v>68</v>
      </c>
      <c r="DC408" s="371">
        <f t="shared" si="515"/>
        <v>78</v>
      </c>
      <c r="DD408" s="372">
        <f t="shared" si="516"/>
        <v>25</v>
      </c>
      <c r="DE408" s="371">
        <f t="shared" si="517"/>
        <v>22</v>
      </c>
      <c r="DF408" s="372">
        <f t="shared" si="518"/>
        <v>0</v>
      </c>
      <c r="DG408" s="371">
        <f t="shared" si="519"/>
        <v>0</v>
      </c>
      <c r="DH408" s="372">
        <f t="shared" si="520"/>
        <v>0</v>
      </c>
      <c r="DI408" s="371">
        <f t="shared" si="521"/>
        <v>0</v>
      </c>
      <c r="DJ408" s="372">
        <f t="shared" si="522"/>
        <v>0</v>
      </c>
      <c r="DK408" s="371">
        <f t="shared" si="523"/>
        <v>0</v>
      </c>
      <c r="DL408" s="372">
        <f t="shared" si="524"/>
        <v>128</v>
      </c>
      <c r="DM408" s="371">
        <f t="shared" si="525"/>
        <v>133</v>
      </c>
      <c r="DN408" s="370">
        <f t="shared" si="526"/>
        <v>2175500.5434782612</v>
      </c>
      <c r="DO408" s="371">
        <f t="shared" si="527"/>
        <v>2112036.0697674421</v>
      </c>
      <c r="DP408" s="372">
        <f t="shared" si="528"/>
        <v>3678861.4794520545</v>
      </c>
      <c r="DQ408" s="371">
        <f t="shared" si="529"/>
        <v>4216895.4285714291</v>
      </c>
      <c r="DR408" s="372">
        <f t="shared" si="530"/>
        <v>1231854.2435424356</v>
      </c>
      <c r="DS408" s="371">
        <f t="shared" si="531"/>
        <v>1127582.3135593219</v>
      </c>
      <c r="DT408" s="372">
        <f t="shared" si="532"/>
        <v>0</v>
      </c>
      <c r="DU408" s="371">
        <f t="shared" si="533"/>
        <v>0</v>
      </c>
      <c r="DV408" s="372">
        <f t="shared" si="534"/>
        <v>0</v>
      </c>
      <c r="DW408" s="371">
        <f t="shared" si="535"/>
        <v>0</v>
      </c>
      <c r="DX408" s="372">
        <f t="shared" si="536"/>
        <v>0</v>
      </c>
      <c r="DY408" s="371">
        <f t="shared" si="537"/>
        <v>0</v>
      </c>
      <c r="DZ408" s="372">
        <f t="shared" si="538"/>
        <v>7086216.2664727513</v>
      </c>
      <c r="EA408" s="371">
        <f t="shared" si="539"/>
        <v>7456513.8118981924</v>
      </c>
    </row>
    <row r="409" spans="1:131">
      <c r="A409" s="488" t="s">
        <v>40</v>
      </c>
      <c r="B409" s="610" t="s">
        <v>836</v>
      </c>
      <c r="C409" s="611"/>
      <c r="D409" s="602">
        <v>224110</v>
      </c>
      <c r="E409" s="541">
        <v>8</v>
      </c>
      <c r="F409" s="419">
        <v>0</v>
      </c>
      <c r="G409" s="420">
        <v>0</v>
      </c>
      <c r="H409" s="419">
        <v>0</v>
      </c>
      <c r="I409" s="420">
        <v>0</v>
      </c>
      <c r="J409" s="419">
        <v>0</v>
      </c>
      <c r="K409" s="420">
        <v>0</v>
      </c>
      <c r="L409" s="419">
        <v>0</v>
      </c>
      <c r="M409" s="420">
        <v>0</v>
      </c>
      <c r="N409" s="419">
        <v>0</v>
      </c>
      <c r="O409" s="420">
        <v>0</v>
      </c>
      <c r="P409" s="419">
        <v>0</v>
      </c>
      <c r="Q409" s="420">
        <v>0</v>
      </c>
      <c r="R409" s="419">
        <v>0</v>
      </c>
      <c r="S409" s="420">
        <v>0</v>
      </c>
      <c r="T409" s="419">
        <v>0</v>
      </c>
      <c r="U409" s="420">
        <v>0</v>
      </c>
      <c r="V409" s="419">
        <v>0</v>
      </c>
      <c r="W409" s="420">
        <v>0</v>
      </c>
      <c r="X409" s="419">
        <v>0</v>
      </c>
      <c r="Y409" s="420">
        <v>0</v>
      </c>
      <c r="Z409" s="419">
        <v>0</v>
      </c>
      <c r="AA409" s="420">
        <v>0</v>
      </c>
      <c r="AB409" s="419">
        <v>0</v>
      </c>
      <c r="AC409" s="420">
        <v>0</v>
      </c>
      <c r="AD409" s="419">
        <v>0</v>
      </c>
      <c r="AE409" s="420">
        <v>0</v>
      </c>
      <c r="AF409" s="419">
        <v>0</v>
      </c>
      <c r="AG409" s="420">
        <v>0</v>
      </c>
      <c r="AH409" s="419">
        <v>0</v>
      </c>
      <c r="AI409" s="420">
        <v>0</v>
      </c>
      <c r="AJ409" s="419">
        <v>0</v>
      </c>
      <c r="AK409" s="420">
        <v>0</v>
      </c>
      <c r="AL409" s="419"/>
      <c r="AM409" s="420"/>
      <c r="AN409" s="419"/>
      <c r="AO409" s="420"/>
      <c r="AP409" s="419"/>
      <c r="AQ409" s="420"/>
      <c r="AR409" s="419"/>
      <c r="AS409" s="420"/>
      <c r="AT409" s="419">
        <v>95</v>
      </c>
      <c r="AU409" s="420">
        <v>106</v>
      </c>
      <c r="AV409" s="419">
        <v>3</v>
      </c>
      <c r="AW409" s="420">
        <v>3</v>
      </c>
      <c r="AX409" s="419">
        <v>41</v>
      </c>
      <c r="AY409" s="420">
        <v>42</v>
      </c>
      <c r="AZ409" s="419">
        <v>1</v>
      </c>
      <c r="BA409" s="421">
        <v>1</v>
      </c>
      <c r="BB409" s="422">
        <v>0</v>
      </c>
      <c r="BC409" s="420">
        <v>0</v>
      </c>
      <c r="BD409" s="419">
        <v>0</v>
      </c>
      <c r="BE409" s="420">
        <v>0</v>
      </c>
      <c r="BF409" s="419">
        <v>0</v>
      </c>
      <c r="BG409" s="420">
        <v>0</v>
      </c>
      <c r="BH409" s="419">
        <v>0</v>
      </c>
      <c r="BI409" s="420">
        <v>0</v>
      </c>
      <c r="BJ409" s="419"/>
      <c r="BK409" s="420"/>
      <c r="BL409" s="419">
        <v>7532139</v>
      </c>
      <c r="BM409" s="423">
        <v>8483935</v>
      </c>
      <c r="BN409" s="370">
        <f t="shared" si="474"/>
        <v>0</v>
      </c>
      <c r="BO409" s="371">
        <f t="shared" si="475"/>
        <v>0</v>
      </c>
      <c r="BP409" s="372">
        <f t="shared" si="476"/>
        <v>0</v>
      </c>
      <c r="BQ409" s="371">
        <f t="shared" si="477"/>
        <v>0</v>
      </c>
      <c r="BR409" s="372">
        <f t="shared" si="478"/>
        <v>0</v>
      </c>
      <c r="BS409" s="371">
        <f t="shared" si="479"/>
        <v>0</v>
      </c>
      <c r="BT409" s="372">
        <f t="shared" si="480"/>
        <v>0</v>
      </c>
      <c r="BU409" s="371">
        <f t="shared" si="481"/>
        <v>0</v>
      </c>
      <c r="BV409" s="372">
        <f t="shared" si="482"/>
        <v>0</v>
      </c>
      <c r="BW409" s="371">
        <f t="shared" si="483"/>
        <v>0</v>
      </c>
      <c r="BX409" s="372">
        <f t="shared" si="484"/>
        <v>1348</v>
      </c>
      <c r="BY409" s="371">
        <f t="shared" si="485"/>
        <v>1458</v>
      </c>
      <c r="BZ409" s="370">
        <f t="shared" si="486"/>
        <v>0</v>
      </c>
      <c r="CA409" s="371">
        <f t="shared" si="487"/>
        <v>0</v>
      </c>
      <c r="CB409" s="372">
        <f t="shared" si="488"/>
        <v>0</v>
      </c>
      <c r="CC409" s="371">
        <f t="shared" si="489"/>
        <v>0</v>
      </c>
      <c r="CD409" s="372">
        <f t="shared" si="490"/>
        <v>0</v>
      </c>
      <c r="CE409" s="371">
        <f t="shared" si="491"/>
        <v>0</v>
      </c>
      <c r="CF409" s="372">
        <f t="shared" si="492"/>
        <v>0</v>
      </c>
      <c r="CG409" s="371">
        <f t="shared" si="493"/>
        <v>0</v>
      </c>
      <c r="CH409" s="372">
        <f t="shared" si="494"/>
        <v>0</v>
      </c>
      <c r="CI409" s="371">
        <f t="shared" si="495"/>
        <v>0</v>
      </c>
      <c r="CJ409" s="372">
        <f t="shared" si="496"/>
        <v>5587.6402077151333</v>
      </c>
      <c r="CK409" s="371">
        <f t="shared" si="497"/>
        <v>5818.8854595336079</v>
      </c>
      <c r="CL409" s="370">
        <f t="shared" si="498"/>
        <v>0</v>
      </c>
      <c r="CM409" s="371">
        <f t="shared" si="499"/>
        <v>0</v>
      </c>
      <c r="CN409" s="372">
        <f t="shared" si="500"/>
        <v>0</v>
      </c>
      <c r="CO409" s="371">
        <f t="shared" si="501"/>
        <v>0</v>
      </c>
      <c r="CP409" s="372">
        <f t="shared" si="502"/>
        <v>0</v>
      </c>
      <c r="CQ409" s="371">
        <f t="shared" si="503"/>
        <v>0</v>
      </c>
      <c r="CR409" s="372">
        <f t="shared" si="504"/>
        <v>0</v>
      </c>
      <c r="CS409" s="371">
        <f t="shared" si="505"/>
        <v>0</v>
      </c>
      <c r="CT409" s="372">
        <f t="shared" si="506"/>
        <v>0</v>
      </c>
      <c r="CU409" s="371">
        <f t="shared" si="507"/>
        <v>0</v>
      </c>
      <c r="CV409" s="372">
        <f t="shared" si="508"/>
        <v>50288.761869436203</v>
      </c>
      <c r="CW409" s="371">
        <f t="shared" si="509"/>
        <v>52369.969135802472</v>
      </c>
      <c r="CX409" s="372">
        <f t="shared" si="510"/>
        <v>50288.761869436203</v>
      </c>
      <c r="CY409" s="371">
        <f t="shared" si="511"/>
        <v>52369.969135802472</v>
      </c>
      <c r="CZ409" s="370">
        <f t="shared" si="512"/>
        <v>0</v>
      </c>
      <c r="DA409" s="371">
        <f t="shared" si="513"/>
        <v>0</v>
      </c>
      <c r="DB409" s="372">
        <f t="shared" si="514"/>
        <v>0</v>
      </c>
      <c r="DC409" s="371">
        <f t="shared" si="515"/>
        <v>0</v>
      </c>
      <c r="DD409" s="372">
        <f t="shared" si="516"/>
        <v>0</v>
      </c>
      <c r="DE409" s="371">
        <f t="shared" si="517"/>
        <v>0</v>
      </c>
      <c r="DF409" s="372">
        <f t="shared" si="518"/>
        <v>0</v>
      </c>
      <c r="DG409" s="371">
        <f t="shared" si="519"/>
        <v>0</v>
      </c>
      <c r="DH409" s="372">
        <f t="shared" si="520"/>
        <v>0</v>
      </c>
      <c r="DI409" s="371">
        <f t="shared" si="521"/>
        <v>0</v>
      </c>
      <c r="DJ409" s="372">
        <f t="shared" si="522"/>
        <v>140</v>
      </c>
      <c r="DK409" s="371">
        <f t="shared" si="523"/>
        <v>152</v>
      </c>
      <c r="DL409" s="372">
        <f t="shared" si="524"/>
        <v>140</v>
      </c>
      <c r="DM409" s="371">
        <f t="shared" si="525"/>
        <v>152</v>
      </c>
      <c r="DN409" s="370">
        <f t="shared" si="526"/>
        <v>0</v>
      </c>
      <c r="DO409" s="371">
        <f t="shared" si="527"/>
        <v>0</v>
      </c>
      <c r="DP409" s="372">
        <f t="shared" si="528"/>
        <v>0</v>
      </c>
      <c r="DQ409" s="371">
        <f t="shared" si="529"/>
        <v>0</v>
      </c>
      <c r="DR409" s="372">
        <f t="shared" si="530"/>
        <v>0</v>
      </c>
      <c r="DS409" s="371">
        <f t="shared" si="531"/>
        <v>0</v>
      </c>
      <c r="DT409" s="372">
        <f t="shared" si="532"/>
        <v>0</v>
      </c>
      <c r="DU409" s="371">
        <f t="shared" si="533"/>
        <v>0</v>
      </c>
      <c r="DV409" s="372">
        <f t="shared" si="534"/>
        <v>0</v>
      </c>
      <c r="DW409" s="371">
        <f t="shared" si="535"/>
        <v>0</v>
      </c>
      <c r="DX409" s="372">
        <f t="shared" si="536"/>
        <v>7040426.6617210684</v>
      </c>
      <c r="DY409" s="371">
        <f t="shared" si="537"/>
        <v>7960235.3086419757</v>
      </c>
      <c r="DZ409" s="372">
        <f t="shared" si="538"/>
        <v>7040426.6617210684</v>
      </c>
      <c r="EA409" s="371">
        <f t="shared" si="539"/>
        <v>7960235.3086419757</v>
      </c>
    </row>
    <row r="410" spans="1:131">
      <c r="A410" s="488" t="s">
        <v>40</v>
      </c>
      <c r="B410" s="487" t="s">
        <v>837</v>
      </c>
      <c r="C410" s="614"/>
      <c r="D410" s="485">
        <v>227191</v>
      </c>
      <c r="E410" s="486">
        <v>8</v>
      </c>
      <c r="F410" s="419">
        <v>0</v>
      </c>
      <c r="G410" s="420">
        <v>0</v>
      </c>
      <c r="H410" s="419">
        <v>0</v>
      </c>
      <c r="I410" s="420">
        <v>0</v>
      </c>
      <c r="J410" s="419">
        <v>0</v>
      </c>
      <c r="K410" s="420">
        <v>0</v>
      </c>
      <c r="L410" s="419">
        <v>0</v>
      </c>
      <c r="M410" s="420">
        <v>0</v>
      </c>
      <c r="N410" s="419">
        <v>0</v>
      </c>
      <c r="O410" s="420">
        <v>0</v>
      </c>
      <c r="P410" s="419">
        <v>0</v>
      </c>
      <c r="Q410" s="420">
        <v>0</v>
      </c>
      <c r="R410" s="419">
        <v>0</v>
      </c>
      <c r="S410" s="420">
        <v>0</v>
      </c>
      <c r="T410" s="419">
        <v>0</v>
      </c>
      <c r="U410" s="420">
        <v>0</v>
      </c>
      <c r="V410" s="419">
        <v>0</v>
      </c>
      <c r="W410" s="420">
        <v>0</v>
      </c>
      <c r="X410" s="419">
        <v>0</v>
      </c>
      <c r="Y410" s="420">
        <v>0</v>
      </c>
      <c r="Z410" s="419">
        <v>0</v>
      </c>
      <c r="AA410" s="420">
        <v>0</v>
      </c>
      <c r="AB410" s="419">
        <v>0</v>
      </c>
      <c r="AC410" s="420">
        <v>0</v>
      </c>
      <c r="AD410" s="419">
        <v>0</v>
      </c>
      <c r="AE410" s="420">
        <v>0</v>
      </c>
      <c r="AF410" s="419">
        <v>0</v>
      </c>
      <c r="AG410" s="420">
        <v>0</v>
      </c>
      <c r="AH410" s="419">
        <v>0</v>
      </c>
      <c r="AI410" s="420">
        <v>0</v>
      </c>
      <c r="AJ410" s="419">
        <v>0</v>
      </c>
      <c r="AK410" s="420">
        <v>0</v>
      </c>
      <c r="AL410" s="419"/>
      <c r="AM410" s="420"/>
      <c r="AN410" s="419"/>
      <c r="AO410" s="420"/>
      <c r="AP410" s="419"/>
      <c r="AQ410" s="420"/>
      <c r="AR410" s="419"/>
      <c r="AS410" s="420"/>
      <c r="AT410" s="419">
        <v>124</v>
      </c>
      <c r="AU410" s="420">
        <v>115</v>
      </c>
      <c r="AV410" s="419">
        <v>0</v>
      </c>
      <c r="AW410" s="420">
        <v>0</v>
      </c>
      <c r="AX410" s="419">
        <v>0</v>
      </c>
      <c r="AY410" s="420">
        <v>0</v>
      </c>
      <c r="AZ410" s="419">
        <v>0</v>
      </c>
      <c r="BA410" s="421">
        <v>0</v>
      </c>
      <c r="BB410" s="422">
        <v>0</v>
      </c>
      <c r="BC410" s="420">
        <v>0</v>
      </c>
      <c r="BD410" s="419">
        <v>0</v>
      </c>
      <c r="BE410" s="420">
        <v>0</v>
      </c>
      <c r="BF410" s="419">
        <v>0</v>
      </c>
      <c r="BG410" s="420">
        <v>0</v>
      </c>
      <c r="BH410" s="419">
        <v>0</v>
      </c>
      <c r="BI410" s="420">
        <v>0</v>
      </c>
      <c r="BJ410" s="419"/>
      <c r="BK410" s="420"/>
      <c r="BL410" s="419">
        <v>7509935</v>
      </c>
      <c r="BM410" s="423">
        <v>7293555</v>
      </c>
      <c r="BN410" s="370">
        <f t="shared" si="474"/>
        <v>0</v>
      </c>
      <c r="BO410" s="371">
        <f t="shared" si="475"/>
        <v>0</v>
      </c>
      <c r="BP410" s="372">
        <f t="shared" si="476"/>
        <v>0</v>
      </c>
      <c r="BQ410" s="371">
        <f t="shared" si="477"/>
        <v>0</v>
      </c>
      <c r="BR410" s="372">
        <f t="shared" si="478"/>
        <v>0</v>
      </c>
      <c r="BS410" s="371">
        <f t="shared" si="479"/>
        <v>0</v>
      </c>
      <c r="BT410" s="372">
        <f t="shared" si="480"/>
        <v>0</v>
      </c>
      <c r="BU410" s="371">
        <f t="shared" si="481"/>
        <v>0</v>
      </c>
      <c r="BV410" s="372">
        <f t="shared" si="482"/>
        <v>0</v>
      </c>
      <c r="BW410" s="371">
        <f t="shared" si="483"/>
        <v>0</v>
      </c>
      <c r="BX410" s="372">
        <f t="shared" si="484"/>
        <v>1116</v>
      </c>
      <c r="BY410" s="371">
        <f t="shared" si="485"/>
        <v>1035</v>
      </c>
      <c r="BZ410" s="370">
        <f t="shared" si="486"/>
        <v>0</v>
      </c>
      <c r="CA410" s="371">
        <f t="shared" si="487"/>
        <v>0</v>
      </c>
      <c r="CB410" s="372">
        <f t="shared" si="488"/>
        <v>0</v>
      </c>
      <c r="CC410" s="371">
        <f t="shared" si="489"/>
        <v>0</v>
      </c>
      <c r="CD410" s="372">
        <f t="shared" si="490"/>
        <v>0</v>
      </c>
      <c r="CE410" s="371">
        <f t="shared" si="491"/>
        <v>0</v>
      </c>
      <c r="CF410" s="372">
        <f t="shared" si="492"/>
        <v>0</v>
      </c>
      <c r="CG410" s="371">
        <f t="shared" si="493"/>
        <v>0</v>
      </c>
      <c r="CH410" s="372">
        <f t="shared" si="494"/>
        <v>0</v>
      </c>
      <c r="CI410" s="371">
        <f t="shared" si="495"/>
        <v>0</v>
      </c>
      <c r="CJ410" s="372">
        <f t="shared" si="496"/>
        <v>6729.3324372759853</v>
      </c>
      <c r="CK410" s="371">
        <f t="shared" si="497"/>
        <v>7046.913043478261</v>
      </c>
      <c r="CL410" s="370">
        <f t="shared" si="498"/>
        <v>0</v>
      </c>
      <c r="CM410" s="371">
        <f t="shared" si="499"/>
        <v>0</v>
      </c>
      <c r="CN410" s="372">
        <f t="shared" si="500"/>
        <v>0</v>
      </c>
      <c r="CO410" s="371">
        <f t="shared" si="501"/>
        <v>0</v>
      </c>
      <c r="CP410" s="372">
        <f t="shared" si="502"/>
        <v>0</v>
      </c>
      <c r="CQ410" s="371">
        <f t="shared" si="503"/>
        <v>0</v>
      </c>
      <c r="CR410" s="372">
        <f t="shared" si="504"/>
        <v>0</v>
      </c>
      <c r="CS410" s="371">
        <f t="shared" si="505"/>
        <v>0</v>
      </c>
      <c r="CT410" s="372">
        <f t="shared" si="506"/>
        <v>0</v>
      </c>
      <c r="CU410" s="371">
        <f t="shared" si="507"/>
        <v>0</v>
      </c>
      <c r="CV410" s="372">
        <f t="shared" si="508"/>
        <v>60563.991935483864</v>
      </c>
      <c r="CW410" s="371">
        <f t="shared" si="509"/>
        <v>63422.217391304352</v>
      </c>
      <c r="CX410" s="372">
        <f t="shared" si="510"/>
        <v>60563.991935483864</v>
      </c>
      <c r="CY410" s="371">
        <f t="shared" si="511"/>
        <v>63422.217391304344</v>
      </c>
      <c r="CZ410" s="370">
        <f t="shared" si="512"/>
        <v>0</v>
      </c>
      <c r="DA410" s="371">
        <f t="shared" si="513"/>
        <v>0</v>
      </c>
      <c r="DB410" s="372">
        <f t="shared" si="514"/>
        <v>0</v>
      </c>
      <c r="DC410" s="371">
        <f t="shared" si="515"/>
        <v>0</v>
      </c>
      <c r="DD410" s="372">
        <f t="shared" si="516"/>
        <v>0</v>
      </c>
      <c r="DE410" s="371">
        <f t="shared" si="517"/>
        <v>0</v>
      </c>
      <c r="DF410" s="372">
        <f t="shared" si="518"/>
        <v>0</v>
      </c>
      <c r="DG410" s="371">
        <f t="shared" si="519"/>
        <v>0</v>
      </c>
      <c r="DH410" s="372">
        <f t="shared" si="520"/>
        <v>0</v>
      </c>
      <c r="DI410" s="371">
        <f t="shared" si="521"/>
        <v>0</v>
      </c>
      <c r="DJ410" s="372">
        <f t="shared" si="522"/>
        <v>124</v>
      </c>
      <c r="DK410" s="371">
        <f t="shared" si="523"/>
        <v>115</v>
      </c>
      <c r="DL410" s="372">
        <f t="shared" si="524"/>
        <v>124</v>
      </c>
      <c r="DM410" s="371">
        <f t="shared" si="525"/>
        <v>115</v>
      </c>
      <c r="DN410" s="370">
        <f t="shared" si="526"/>
        <v>0</v>
      </c>
      <c r="DO410" s="371">
        <f t="shared" si="527"/>
        <v>0</v>
      </c>
      <c r="DP410" s="372">
        <f t="shared" si="528"/>
        <v>0</v>
      </c>
      <c r="DQ410" s="371">
        <f t="shared" si="529"/>
        <v>0</v>
      </c>
      <c r="DR410" s="372">
        <f t="shared" si="530"/>
        <v>0</v>
      </c>
      <c r="DS410" s="371">
        <f t="shared" si="531"/>
        <v>0</v>
      </c>
      <c r="DT410" s="372">
        <f t="shared" si="532"/>
        <v>0</v>
      </c>
      <c r="DU410" s="371">
        <f t="shared" si="533"/>
        <v>0</v>
      </c>
      <c r="DV410" s="372">
        <f t="shared" si="534"/>
        <v>0</v>
      </c>
      <c r="DW410" s="371">
        <f t="shared" si="535"/>
        <v>0</v>
      </c>
      <c r="DX410" s="372">
        <f t="shared" si="536"/>
        <v>7509934.9999999991</v>
      </c>
      <c r="DY410" s="371">
        <f t="shared" si="537"/>
        <v>7293555</v>
      </c>
      <c r="DZ410" s="372">
        <f t="shared" si="538"/>
        <v>7509934.9999999991</v>
      </c>
      <c r="EA410" s="371">
        <f t="shared" si="539"/>
        <v>7293555</v>
      </c>
    </row>
    <row r="411" spans="1:131">
      <c r="A411" s="488" t="s">
        <v>40</v>
      </c>
      <c r="B411" s="483" t="s">
        <v>838</v>
      </c>
      <c r="C411" s="614"/>
      <c r="D411" s="485">
        <v>420398</v>
      </c>
      <c r="E411" s="486">
        <v>8</v>
      </c>
      <c r="F411" s="419">
        <v>15</v>
      </c>
      <c r="G411" s="420">
        <v>20</v>
      </c>
      <c r="H411" s="419">
        <v>0</v>
      </c>
      <c r="I411" s="420">
        <v>0</v>
      </c>
      <c r="J411" s="419">
        <v>0</v>
      </c>
      <c r="K411" s="420">
        <v>0</v>
      </c>
      <c r="L411" s="419">
        <v>0</v>
      </c>
      <c r="M411" s="420">
        <v>0</v>
      </c>
      <c r="N411" s="419">
        <v>36</v>
      </c>
      <c r="O411" s="420">
        <v>36</v>
      </c>
      <c r="P411" s="419">
        <v>3</v>
      </c>
      <c r="Q411" s="420">
        <v>3</v>
      </c>
      <c r="R411" s="419">
        <v>0</v>
      </c>
      <c r="S411" s="420">
        <v>0</v>
      </c>
      <c r="T411" s="419">
        <v>0</v>
      </c>
      <c r="U411" s="420">
        <v>0</v>
      </c>
      <c r="V411" s="419">
        <v>28</v>
      </c>
      <c r="W411" s="420">
        <v>27</v>
      </c>
      <c r="X411" s="419">
        <v>3</v>
      </c>
      <c r="Y411" s="420">
        <v>0</v>
      </c>
      <c r="Z411" s="419">
        <v>0</v>
      </c>
      <c r="AA411" s="420">
        <v>0</v>
      </c>
      <c r="AB411" s="419">
        <v>0</v>
      </c>
      <c r="AC411" s="420">
        <v>0</v>
      </c>
      <c r="AD411" s="419">
        <v>54</v>
      </c>
      <c r="AE411" s="420">
        <v>64</v>
      </c>
      <c r="AF411" s="419">
        <v>2</v>
      </c>
      <c r="AG411" s="420">
        <v>5</v>
      </c>
      <c r="AH411" s="419">
        <v>0</v>
      </c>
      <c r="AI411" s="420">
        <v>0</v>
      </c>
      <c r="AJ411" s="419">
        <v>0</v>
      </c>
      <c r="AK411" s="420">
        <v>0</v>
      </c>
      <c r="AL411" s="419"/>
      <c r="AM411" s="420"/>
      <c r="AN411" s="419"/>
      <c r="AO411" s="420"/>
      <c r="AP411" s="419"/>
      <c r="AQ411" s="420"/>
      <c r="AR411" s="419"/>
      <c r="AS411" s="420"/>
      <c r="AT411" s="419">
        <v>29</v>
      </c>
      <c r="AU411" s="420">
        <v>20</v>
      </c>
      <c r="AV411" s="419">
        <v>0</v>
      </c>
      <c r="AW411" s="420">
        <v>0</v>
      </c>
      <c r="AX411" s="419">
        <v>0</v>
      </c>
      <c r="AY411" s="420">
        <v>0</v>
      </c>
      <c r="AZ411" s="419">
        <v>0</v>
      </c>
      <c r="BA411" s="421">
        <v>0</v>
      </c>
      <c r="BB411" s="422">
        <v>1017631</v>
      </c>
      <c r="BC411" s="420">
        <v>1376564</v>
      </c>
      <c r="BD411" s="419">
        <v>2367987</v>
      </c>
      <c r="BE411" s="420">
        <v>2390291</v>
      </c>
      <c r="BF411" s="419">
        <v>1704239</v>
      </c>
      <c r="BG411" s="420">
        <v>1493392</v>
      </c>
      <c r="BH411" s="419">
        <v>2758997</v>
      </c>
      <c r="BI411" s="420">
        <v>3507256</v>
      </c>
      <c r="BJ411" s="419"/>
      <c r="BK411" s="420"/>
      <c r="BL411" s="419">
        <v>733519</v>
      </c>
      <c r="BM411" s="423">
        <v>505329</v>
      </c>
      <c r="BN411" s="370">
        <f t="shared" si="474"/>
        <v>135</v>
      </c>
      <c r="BO411" s="371">
        <f t="shared" si="475"/>
        <v>180</v>
      </c>
      <c r="BP411" s="372">
        <f t="shared" si="476"/>
        <v>354</v>
      </c>
      <c r="BQ411" s="371">
        <f t="shared" si="477"/>
        <v>354</v>
      </c>
      <c r="BR411" s="372">
        <f t="shared" si="478"/>
        <v>282</v>
      </c>
      <c r="BS411" s="371">
        <f t="shared" si="479"/>
        <v>243</v>
      </c>
      <c r="BT411" s="372">
        <f t="shared" si="480"/>
        <v>506</v>
      </c>
      <c r="BU411" s="371">
        <f t="shared" si="481"/>
        <v>626</v>
      </c>
      <c r="BV411" s="372">
        <f t="shared" si="482"/>
        <v>0</v>
      </c>
      <c r="BW411" s="371">
        <f t="shared" si="483"/>
        <v>0</v>
      </c>
      <c r="BX411" s="372">
        <f t="shared" si="484"/>
        <v>261</v>
      </c>
      <c r="BY411" s="371">
        <f t="shared" si="485"/>
        <v>180</v>
      </c>
      <c r="BZ411" s="370">
        <f t="shared" si="486"/>
        <v>7538.0074074074073</v>
      </c>
      <c r="CA411" s="371">
        <f t="shared" si="487"/>
        <v>7647.5777777777776</v>
      </c>
      <c r="CB411" s="372">
        <f t="shared" si="488"/>
        <v>6689.2288135593217</v>
      </c>
      <c r="CC411" s="371">
        <f t="shared" si="489"/>
        <v>6752.2344632768363</v>
      </c>
      <c r="CD411" s="372">
        <f t="shared" si="490"/>
        <v>6043.4007092198581</v>
      </c>
      <c r="CE411" s="371">
        <f t="shared" si="491"/>
        <v>6145.6460905349795</v>
      </c>
      <c r="CF411" s="372">
        <f t="shared" si="492"/>
        <v>5452.563241106719</v>
      </c>
      <c r="CG411" s="371">
        <f t="shared" si="493"/>
        <v>5602.6453674121403</v>
      </c>
      <c r="CH411" s="372">
        <f t="shared" si="494"/>
        <v>0</v>
      </c>
      <c r="CI411" s="371">
        <f t="shared" si="495"/>
        <v>0</v>
      </c>
      <c r="CJ411" s="372">
        <f t="shared" si="496"/>
        <v>2810.4176245210729</v>
      </c>
      <c r="CK411" s="371">
        <f t="shared" si="497"/>
        <v>2807.3833333333332</v>
      </c>
      <c r="CL411" s="370">
        <f t="shared" si="498"/>
        <v>67842.066666666666</v>
      </c>
      <c r="CM411" s="371">
        <f t="shared" si="499"/>
        <v>68828.2</v>
      </c>
      <c r="CN411" s="372">
        <f t="shared" si="500"/>
        <v>60203.059322033892</v>
      </c>
      <c r="CO411" s="371">
        <f t="shared" si="501"/>
        <v>60770.110169491527</v>
      </c>
      <c r="CP411" s="372">
        <f t="shared" si="502"/>
        <v>54390.606382978724</v>
      </c>
      <c r="CQ411" s="371">
        <f t="shared" si="503"/>
        <v>55310.814814814818</v>
      </c>
      <c r="CR411" s="372">
        <f t="shared" si="504"/>
        <v>49073.069169960472</v>
      </c>
      <c r="CS411" s="371">
        <f t="shared" si="505"/>
        <v>50423.808306709267</v>
      </c>
      <c r="CT411" s="372">
        <f t="shared" si="506"/>
        <v>0</v>
      </c>
      <c r="CU411" s="371">
        <f t="shared" si="507"/>
        <v>0</v>
      </c>
      <c r="CV411" s="372">
        <f t="shared" si="508"/>
        <v>25293.758620689656</v>
      </c>
      <c r="CW411" s="371">
        <f t="shared" si="509"/>
        <v>25266.449999999997</v>
      </c>
      <c r="CX411" s="372">
        <f t="shared" si="510"/>
        <v>50195.705793820285</v>
      </c>
      <c r="CY411" s="371">
        <f t="shared" si="511"/>
        <v>52711.783255846327</v>
      </c>
      <c r="CZ411" s="370">
        <f t="shared" si="512"/>
        <v>15</v>
      </c>
      <c r="DA411" s="371">
        <f t="shared" si="513"/>
        <v>20</v>
      </c>
      <c r="DB411" s="372">
        <f t="shared" si="514"/>
        <v>39</v>
      </c>
      <c r="DC411" s="371">
        <f t="shared" si="515"/>
        <v>39</v>
      </c>
      <c r="DD411" s="372">
        <f t="shared" si="516"/>
        <v>31</v>
      </c>
      <c r="DE411" s="371">
        <f t="shared" si="517"/>
        <v>27</v>
      </c>
      <c r="DF411" s="372">
        <f t="shared" si="518"/>
        <v>56</v>
      </c>
      <c r="DG411" s="371">
        <f t="shared" si="519"/>
        <v>69</v>
      </c>
      <c r="DH411" s="372">
        <f t="shared" si="520"/>
        <v>0</v>
      </c>
      <c r="DI411" s="371">
        <f t="shared" si="521"/>
        <v>0</v>
      </c>
      <c r="DJ411" s="372">
        <f t="shared" si="522"/>
        <v>29</v>
      </c>
      <c r="DK411" s="371">
        <f t="shared" si="523"/>
        <v>20</v>
      </c>
      <c r="DL411" s="372">
        <f t="shared" si="524"/>
        <v>170</v>
      </c>
      <c r="DM411" s="371">
        <f t="shared" si="525"/>
        <v>175</v>
      </c>
      <c r="DN411" s="370">
        <f t="shared" si="526"/>
        <v>1017631</v>
      </c>
      <c r="DO411" s="371">
        <f t="shared" si="527"/>
        <v>1376564</v>
      </c>
      <c r="DP411" s="372">
        <f t="shared" si="528"/>
        <v>2347919.3135593217</v>
      </c>
      <c r="DQ411" s="371">
        <f t="shared" si="529"/>
        <v>2370034.2966101696</v>
      </c>
      <c r="DR411" s="372">
        <f t="shared" si="530"/>
        <v>1686108.7978723405</v>
      </c>
      <c r="DS411" s="371">
        <f t="shared" si="531"/>
        <v>1493392</v>
      </c>
      <c r="DT411" s="372">
        <f t="shared" si="532"/>
        <v>2748091.8735177866</v>
      </c>
      <c r="DU411" s="371">
        <f t="shared" si="533"/>
        <v>3479242.7731629396</v>
      </c>
      <c r="DV411" s="372">
        <f t="shared" si="534"/>
        <v>0</v>
      </c>
      <c r="DW411" s="371">
        <f t="shared" si="535"/>
        <v>0</v>
      </c>
      <c r="DX411" s="372">
        <f t="shared" si="536"/>
        <v>733519</v>
      </c>
      <c r="DY411" s="371">
        <f t="shared" si="537"/>
        <v>505328.99999999994</v>
      </c>
      <c r="DZ411" s="372">
        <f t="shared" si="538"/>
        <v>8533269.9849494491</v>
      </c>
      <c r="EA411" s="371">
        <f t="shared" si="539"/>
        <v>9224562.0697731078</v>
      </c>
    </row>
    <row r="412" spans="1:131">
      <c r="A412" s="488" t="s">
        <v>40</v>
      </c>
      <c r="B412" s="483" t="s">
        <v>839</v>
      </c>
      <c r="C412" s="484" t="s">
        <v>549</v>
      </c>
      <c r="D412" s="485">
        <v>246354</v>
      </c>
      <c r="E412" s="486">
        <v>8</v>
      </c>
      <c r="F412" s="419">
        <v>21</v>
      </c>
      <c r="G412" s="420">
        <v>22</v>
      </c>
      <c r="H412" s="419">
        <v>2</v>
      </c>
      <c r="I412" s="420">
        <v>2</v>
      </c>
      <c r="J412" s="419">
        <v>0</v>
      </c>
      <c r="K412" s="420">
        <v>0</v>
      </c>
      <c r="L412" s="419">
        <v>0</v>
      </c>
      <c r="M412" s="420">
        <v>0</v>
      </c>
      <c r="N412" s="419">
        <v>23</v>
      </c>
      <c r="O412" s="420">
        <v>20</v>
      </c>
      <c r="P412" s="419">
        <v>3</v>
      </c>
      <c r="Q412" s="420">
        <v>3</v>
      </c>
      <c r="R412" s="419">
        <v>0</v>
      </c>
      <c r="S412" s="420">
        <v>0</v>
      </c>
      <c r="T412" s="419">
        <v>0</v>
      </c>
      <c r="U412" s="420">
        <v>0</v>
      </c>
      <c r="V412" s="419">
        <v>20</v>
      </c>
      <c r="W412" s="420">
        <v>19</v>
      </c>
      <c r="X412" s="419">
        <v>3</v>
      </c>
      <c r="Y412" s="420">
        <v>2</v>
      </c>
      <c r="Z412" s="419">
        <v>0</v>
      </c>
      <c r="AA412" s="420">
        <v>0</v>
      </c>
      <c r="AB412" s="419">
        <v>0</v>
      </c>
      <c r="AC412" s="420">
        <v>0</v>
      </c>
      <c r="AD412" s="419">
        <v>24</v>
      </c>
      <c r="AE412" s="420">
        <v>29</v>
      </c>
      <c r="AF412" s="419">
        <v>1</v>
      </c>
      <c r="AG412" s="420">
        <v>1</v>
      </c>
      <c r="AH412" s="419">
        <v>0</v>
      </c>
      <c r="AI412" s="420">
        <v>0</v>
      </c>
      <c r="AJ412" s="419">
        <v>0</v>
      </c>
      <c r="AK412" s="420">
        <v>0</v>
      </c>
      <c r="AL412" s="419"/>
      <c r="AM412" s="420"/>
      <c r="AN412" s="419"/>
      <c r="AO412" s="420"/>
      <c r="AP412" s="419"/>
      <c r="AQ412" s="420"/>
      <c r="AR412" s="419"/>
      <c r="AS412" s="420"/>
      <c r="AT412" s="419">
        <v>10</v>
      </c>
      <c r="AU412" s="420">
        <v>18</v>
      </c>
      <c r="AV412" s="419">
        <v>0</v>
      </c>
      <c r="AW412" s="420">
        <v>0</v>
      </c>
      <c r="AX412" s="419">
        <v>0</v>
      </c>
      <c r="AY412" s="420">
        <v>0</v>
      </c>
      <c r="AZ412" s="419">
        <v>0</v>
      </c>
      <c r="BA412" s="421">
        <v>0</v>
      </c>
      <c r="BB412" s="422">
        <v>1687597</v>
      </c>
      <c r="BC412" s="420">
        <v>1774748</v>
      </c>
      <c r="BD412" s="419">
        <v>1678341</v>
      </c>
      <c r="BE412" s="420">
        <v>1512027</v>
      </c>
      <c r="BF412" s="419">
        <v>1384405</v>
      </c>
      <c r="BG412" s="420">
        <v>1294711</v>
      </c>
      <c r="BH412" s="419">
        <v>1325212</v>
      </c>
      <c r="BI412" s="420">
        <v>1581382</v>
      </c>
      <c r="BJ412" s="419"/>
      <c r="BK412" s="420"/>
      <c r="BL412" s="419">
        <v>211393</v>
      </c>
      <c r="BM412" s="423">
        <v>356421</v>
      </c>
      <c r="BN412" s="370">
        <f t="shared" si="474"/>
        <v>209</v>
      </c>
      <c r="BO412" s="371">
        <f t="shared" si="475"/>
        <v>218</v>
      </c>
      <c r="BP412" s="372">
        <f t="shared" si="476"/>
        <v>237</v>
      </c>
      <c r="BQ412" s="371">
        <f t="shared" si="477"/>
        <v>210</v>
      </c>
      <c r="BR412" s="372">
        <f t="shared" si="478"/>
        <v>210</v>
      </c>
      <c r="BS412" s="371">
        <f t="shared" si="479"/>
        <v>191</v>
      </c>
      <c r="BT412" s="372">
        <f t="shared" si="480"/>
        <v>226</v>
      </c>
      <c r="BU412" s="371">
        <f t="shared" si="481"/>
        <v>271</v>
      </c>
      <c r="BV412" s="372">
        <f t="shared" si="482"/>
        <v>0</v>
      </c>
      <c r="BW412" s="371">
        <f t="shared" si="483"/>
        <v>0</v>
      </c>
      <c r="BX412" s="372">
        <f t="shared" si="484"/>
        <v>90</v>
      </c>
      <c r="BY412" s="371">
        <f t="shared" si="485"/>
        <v>162</v>
      </c>
      <c r="BZ412" s="370">
        <f t="shared" si="486"/>
        <v>8074.6267942583736</v>
      </c>
      <c r="CA412" s="371">
        <f t="shared" si="487"/>
        <v>8141.0458715596333</v>
      </c>
      <c r="CB412" s="372">
        <f t="shared" si="488"/>
        <v>7081.6075949367087</v>
      </c>
      <c r="CC412" s="371">
        <f t="shared" si="489"/>
        <v>7200.1285714285714</v>
      </c>
      <c r="CD412" s="372">
        <f t="shared" si="490"/>
        <v>6592.4047619047615</v>
      </c>
      <c r="CE412" s="371">
        <f t="shared" si="491"/>
        <v>6778.5916230366493</v>
      </c>
      <c r="CF412" s="372">
        <f t="shared" si="492"/>
        <v>5863.7699115044252</v>
      </c>
      <c r="CG412" s="371">
        <f t="shared" si="493"/>
        <v>5835.3579335793356</v>
      </c>
      <c r="CH412" s="372">
        <f t="shared" si="494"/>
        <v>0</v>
      </c>
      <c r="CI412" s="371">
        <f t="shared" si="495"/>
        <v>0</v>
      </c>
      <c r="CJ412" s="372">
        <f t="shared" si="496"/>
        <v>2348.8111111111111</v>
      </c>
      <c r="CK412" s="371">
        <f t="shared" si="497"/>
        <v>2200.1296296296296</v>
      </c>
      <c r="CL412" s="370">
        <f t="shared" si="498"/>
        <v>72671.641148325361</v>
      </c>
      <c r="CM412" s="371">
        <f t="shared" si="499"/>
        <v>73269.412844036706</v>
      </c>
      <c r="CN412" s="372">
        <f t="shared" si="500"/>
        <v>63734.468354430377</v>
      </c>
      <c r="CO412" s="371">
        <f t="shared" si="501"/>
        <v>64801.157142857141</v>
      </c>
      <c r="CP412" s="372">
        <f t="shared" si="502"/>
        <v>59331.642857142855</v>
      </c>
      <c r="CQ412" s="371">
        <f t="shared" si="503"/>
        <v>61007.324607329843</v>
      </c>
      <c r="CR412" s="372">
        <f t="shared" si="504"/>
        <v>52773.929203539825</v>
      </c>
      <c r="CS412" s="371">
        <f t="shared" si="505"/>
        <v>52518.221402214018</v>
      </c>
      <c r="CT412" s="372">
        <f t="shared" si="506"/>
        <v>0</v>
      </c>
      <c r="CU412" s="371">
        <f t="shared" si="507"/>
        <v>0</v>
      </c>
      <c r="CV412" s="372">
        <f t="shared" si="508"/>
        <v>21139.3</v>
      </c>
      <c r="CW412" s="371">
        <f t="shared" si="509"/>
        <v>19801.166666666664</v>
      </c>
      <c r="CX412" s="372">
        <f t="shared" si="510"/>
        <v>58167.410648873403</v>
      </c>
      <c r="CY412" s="371">
        <f t="shared" si="511"/>
        <v>55707.017080715021</v>
      </c>
      <c r="CZ412" s="370">
        <f t="shared" si="512"/>
        <v>23</v>
      </c>
      <c r="DA412" s="371">
        <f t="shared" si="513"/>
        <v>24</v>
      </c>
      <c r="DB412" s="372">
        <f t="shared" si="514"/>
        <v>26</v>
      </c>
      <c r="DC412" s="371">
        <f t="shared" si="515"/>
        <v>23</v>
      </c>
      <c r="DD412" s="372">
        <f t="shared" si="516"/>
        <v>23</v>
      </c>
      <c r="DE412" s="371">
        <f t="shared" si="517"/>
        <v>21</v>
      </c>
      <c r="DF412" s="372">
        <f t="shared" si="518"/>
        <v>25</v>
      </c>
      <c r="DG412" s="371">
        <f t="shared" si="519"/>
        <v>30</v>
      </c>
      <c r="DH412" s="372">
        <f t="shared" si="520"/>
        <v>0</v>
      </c>
      <c r="DI412" s="371">
        <f t="shared" si="521"/>
        <v>0</v>
      </c>
      <c r="DJ412" s="372">
        <f t="shared" si="522"/>
        <v>10</v>
      </c>
      <c r="DK412" s="371">
        <f t="shared" si="523"/>
        <v>18</v>
      </c>
      <c r="DL412" s="372">
        <f t="shared" si="524"/>
        <v>107</v>
      </c>
      <c r="DM412" s="371">
        <f t="shared" si="525"/>
        <v>116</v>
      </c>
      <c r="DN412" s="370">
        <f t="shared" si="526"/>
        <v>1671447.7464114833</v>
      </c>
      <c r="DO412" s="371">
        <f t="shared" si="527"/>
        <v>1758465.9082568809</v>
      </c>
      <c r="DP412" s="372">
        <f t="shared" si="528"/>
        <v>1657096.1772151899</v>
      </c>
      <c r="DQ412" s="371">
        <f t="shared" si="529"/>
        <v>1490426.6142857142</v>
      </c>
      <c r="DR412" s="372">
        <f t="shared" si="530"/>
        <v>1364627.7857142857</v>
      </c>
      <c r="DS412" s="371">
        <f t="shared" si="531"/>
        <v>1281153.8167539267</v>
      </c>
      <c r="DT412" s="372">
        <f t="shared" si="532"/>
        <v>1319348.2300884956</v>
      </c>
      <c r="DU412" s="371">
        <f t="shared" si="533"/>
        <v>1575546.6420664205</v>
      </c>
      <c r="DV412" s="372">
        <f t="shared" si="534"/>
        <v>0</v>
      </c>
      <c r="DW412" s="371">
        <f t="shared" si="535"/>
        <v>0</v>
      </c>
      <c r="DX412" s="372">
        <f t="shared" si="536"/>
        <v>211393</v>
      </c>
      <c r="DY412" s="371">
        <f t="shared" si="537"/>
        <v>356420.99999999994</v>
      </c>
      <c r="DZ412" s="372">
        <f t="shared" si="538"/>
        <v>6223912.9394294545</v>
      </c>
      <c r="EA412" s="371">
        <f t="shared" si="539"/>
        <v>6462013.9813629426</v>
      </c>
    </row>
    <row r="413" spans="1:131">
      <c r="A413" s="488" t="s">
        <v>40</v>
      </c>
      <c r="B413" s="487" t="s">
        <v>840</v>
      </c>
      <c r="C413" s="614"/>
      <c r="D413" s="485">
        <v>227766</v>
      </c>
      <c r="E413" s="486">
        <v>8</v>
      </c>
      <c r="F413" s="419">
        <v>0</v>
      </c>
      <c r="G413" s="420">
        <v>0</v>
      </c>
      <c r="H413" s="419">
        <v>0</v>
      </c>
      <c r="I413" s="420">
        <v>0</v>
      </c>
      <c r="J413" s="419">
        <v>0</v>
      </c>
      <c r="K413" s="420">
        <v>0</v>
      </c>
      <c r="L413" s="419">
        <v>0</v>
      </c>
      <c r="M413" s="420">
        <v>0</v>
      </c>
      <c r="N413" s="419">
        <v>0</v>
      </c>
      <c r="O413" s="420">
        <v>0</v>
      </c>
      <c r="P413" s="419">
        <v>0</v>
      </c>
      <c r="Q413" s="420">
        <v>0</v>
      </c>
      <c r="R413" s="419">
        <v>0</v>
      </c>
      <c r="S413" s="420">
        <v>0</v>
      </c>
      <c r="T413" s="419">
        <v>0</v>
      </c>
      <c r="U413" s="420">
        <v>0</v>
      </c>
      <c r="V413" s="419">
        <v>0</v>
      </c>
      <c r="W413" s="420">
        <v>0</v>
      </c>
      <c r="X413" s="419">
        <v>0</v>
      </c>
      <c r="Y413" s="420">
        <v>0</v>
      </c>
      <c r="Z413" s="419">
        <v>0</v>
      </c>
      <c r="AA413" s="420">
        <v>0</v>
      </c>
      <c r="AB413" s="419">
        <v>0</v>
      </c>
      <c r="AC413" s="420">
        <v>0</v>
      </c>
      <c r="AD413" s="419">
        <v>0</v>
      </c>
      <c r="AE413" s="420">
        <v>166</v>
      </c>
      <c r="AF413" s="419">
        <v>0</v>
      </c>
      <c r="AG413" s="420">
        <v>0</v>
      </c>
      <c r="AH413" s="419">
        <v>0</v>
      </c>
      <c r="AI413" s="420">
        <v>0</v>
      </c>
      <c r="AJ413" s="419">
        <v>0</v>
      </c>
      <c r="AK413" s="420">
        <v>0</v>
      </c>
      <c r="AL413" s="419"/>
      <c r="AM413" s="420"/>
      <c r="AN413" s="419"/>
      <c r="AO413" s="420"/>
      <c r="AP413" s="419"/>
      <c r="AQ413" s="420"/>
      <c r="AR413" s="419"/>
      <c r="AS413" s="420"/>
      <c r="AT413" s="419">
        <v>166</v>
      </c>
      <c r="AU413" s="420">
        <v>0</v>
      </c>
      <c r="AV413" s="419">
        <v>0</v>
      </c>
      <c r="AW413" s="420">
        <v>0</v>
      </c>
      <c r="AX413" s="419">
        <v>0</v>
      </c>
      <c r="AY413" s="420">
        <v>0</v>
      </c>
      <c r="AZ413" s="419">
        <v>0</v>
      </c>
      <c r="BA413" s="421">
        <v>0</v>
      </c>
      <c r="BB413" s="422">
        <v>0</v>
      </c>
      <c r="BC413" s="420">
        <v>0</v>
      </c>
      <c r="BD413" s="419">
        <v>0</v>
      </c>
      <c r="BE413" s="420">
        <v>0</v>
      </c>
      <c r="BF413" s="419">
        <v>0</v>
      </c>
      <c r="BG413" s="420">
        <v>0</v>
      </c>
      <c r="BH413" s="419">
        <v>0</v>
      </c>
      <c r="BI413" s="420">
        <v>11344981</v>
      </c>
      <c r="BJ413" s="419"/>
      <c r="BK413" s="420"/>
      <c r="BL413" s="419">
        <v>10856198</v>
      </c>
      <c r="BM413" s="423">
        <v>0</v>
      </c>
      <c r="BN413" s="370">
        <f t="shared" si="474"/>
        <v>0</v>
      </c>
      <c r="BO413" s="371">
        <f t="shared" si="475"/>
        <v>0</v>
      </c>
      <c r="BP413" s="372">
        <f t="shared" si="476"/>
        <v>0</v>
      </c>
      <c r="BQ413" s="371">
        <f t="shared" si="477"/>
        <v>0</v>
      </c>
      <c r="BR413" s="372">
        <f t="shared" si="478"/>
        <v>0</v>
      </c>
      <c r="BS413" s="371">
        <f t="shared" si="479"/>
        <v>0</v>
      </c>
      <c r="BT413" s="372">
        <f t="shared" si="480"/>
        <v>0</v>
      </c>
      <c r="BU413" s="371">
        <f t="shared" si="481"/>
        <v>1494</v>
      </c>
      <c r="BV413" s="372">
        <f t="shared" si="482"/>
        <v>0</v>
      </c>
      <c r="BW413" s="371">
        <f t="shared" si="483"/>
        <v>0</v>
      </c>
      <c r="BX413" s="372">
        <f t="shared" si="484"/>
        <v>1494</v>
      </c>
      <c r="BY413" s="371">
        <f t="shared" si="485"/>
        <v>0</v>
      </c>
      <c r="BZ413" s="370">
        <f t="shared" si="486"/>
        <v>0</v>
      </c>
      <c r="CA413" s="371">
        <f t="shared" si="487"/>
        <v>0</v>
      </c>
      <c r="CB413" s="372">
        <f t="shared" si="488"/>
        <v>0</v>
      </c>
      <c r="CC413" s="371">
        <f t="shared" si="489"/>
        <v>0</v>
      </c>
      <c r="CD413" s="372">
        <f t="shared" si="490"/>
        <v>0</v>
      </c>
      <c r="CE413" s="371">
        <f t="shared" si="491"/>
        <v>0</v>
      </c>
      <c r="CF413" s="372">
        <f t="shared" si="492"/>
        <v>0</v>
      </c>
      <c r="CG413" s="371">
        <f t="shared" si="493"/>
        <v>7593.6954484605085</v>
      </c>
      <c r="CH413" s="372">
        <f t="shared" si="494"/>
        <v>0</v>
      </c>
      <c r="CI413" s="371">
        <f t="shared" si="495"/>
        <v>0</v>
      </c>
      <c r="CJ413" s="372">
        <f t="shared" si="496"/>
        <v>7266.5314591700135</v>
      </c>
      <c r="CK413" s="371">
        <f t="shared" si="497"/>
        <v>0</v>
      </c>
      <c r="CL413" s="370">
        <f t="shared" si="498"/>
        <v>0</v>
      </c>
      <c r="CM413" s="371">
        <f t="shared" si="499"/>
        <v>0</v>
      </c>
      <c r="CN413" s="372">
        <f t="shared" si="500"/>
        <v>0</v>
      </c>
      <c r="CO413" s="371">
        <f t="shared" si="501"/>
        <v>0</v>
      </c>
      <c r="CP413" s="372">
        <f t="shared" si="502"/>
        <v>0</v>
      </c>
      <c r="CQ413" s="371">
        <f t="shared" si="503"/>
        <v>0</v>
      </c>
      <c r="CR413" s="372">
        <f t="shared" si="504"/>
        <v>0</v>
      </c>
      <c r="CS413" s="371">
        <f t="shared" si="505"/>
        <v>68343.259036144576</v>
      </c>
      <c r="CT413" s="372">
        <f t="shared" si="506"/>
        <v>0</v>
      </c>
      <c r="CU413" s="371">
        <f t="shared" si="507"/>
        <v>0</v>
      </c>
      <c r="CV413" s="372">
        <f t="shared" si="508"/>
        <v>65398.783132530123</v>
      </c>
      <c r="CW413" s="371">
        <f t="shared" si="509"/>
        <v>0</v>
      </c>
      <c r="CX413" s="372">
        <f t="shared" si="510"/>
        <v>65398.783132530123</v>
      </c>
      <c r="CY413" s="371">
        <f t="shared" si="511"/>
        <v>68343.259036144576</v>
      </c>
      <c r="CZ413" s="370">
        <f t="shared" si="512"/>
        <v>0</v>
      </c>
      <c r="DA413" s="371">
        <f t="shared" si="513"/>
        <v>0</v>
      </c>
      <c r="DB413" s="372">
        <f t="shared" si="514"/>
        <v>0</v>
      </c>
      <c r="DC413" s="371">
        <f t="shared" si="515"/>
        <v>0</v>
      </c>
      <c r="DD413" s="372">
        <f t="shared" si="516"/>
        <v>0</v>
      </c>
      <c r="DE413" s="371">
        <f t="shared" si="517"/>
        <v>0</v>
      </c>
      <c r="DF413" s="372">
        <f t="shared" si="518"/>
        <v>0</v>
      </c>
      <c r="DG413" s="371">
        <f t="shared" si="519"/>
        <v>166</v>
      </c>
      <c r="DH413" s="372">
        <f t="shared" si="520"/>
        <v>0</v>
      </c>
      <c r="DI413" s="371">
        <f t="shared" si="521"/>
        <v>0</v>
      </c>
      <c r="DJ413" s="372">
        <f t="shared" si="522"/>
        <v>166</v>
      </c>
      <c r="DK413" s="371">
        <f t="shared" si="523"/>
        <v>0</v>
      </c>
      <c r="DL413" s="372">
        <f t="shared" si="524"/>
        <v>166</v>
      </c>
      <c r="DM413" s="371">
        <f t="shared" si="525"/>
        <v>166</v>
      </c>
      <c r="DN413" s="370">
        <f t="shared" si="526"/>
        <v>0</v>
      </c>
      <c r="DO413" s="371">
        <f t="shared" si="527"/>
        <v>0</v>
      </c>
      <c r="DP413" s="372">
        <f t="shared" si="528"/>
        <v>0</v>
      </c>
      <c r="DQ413" s="371">
        <f t="shared" si="529"/>
        <v>0</v>
      </c>
      <c r="DR413" s="372">
        <f t="shared" si="530"/>
        <v>0</v>
      </c>
      <c r="DS413" s="371">
        <f t="shared" si="531"/>
        <v>0</v>
      </c>
      <c r="DT413" s="372">
        <f t="shared" si="532"/>
        <v>0</v>
      </c>
      <c r="DU413" s="371">
        <f t="shared" si="533"/>
        <v>11344981</v>
      </c>
      <c r="DV413" s="372">
        <f t="shared" si="534"/>
        <v>0</v>
      </c>
      <c r="DW413" s="371">
        <f t="shared" si="535"/>
        <v>0</v>
      </c>
      <c r="DX413" s="372">
        <f t="shared" si="536"/>
        <v>10856198</v>
      </c>
      <c r="DY413" s="371">
        <f t="shared" si="537"/>
        <v>0</v>
      </c>
      <c r="DZ413" s="372">
        <f t="shared" si="538"/>
        <v>10856198</v>
      </c>
      <c r="EA413" s="371">
        <f t="shared" si="539"/>
        <v>11344981</v>
      </c>
    </row>
    <row r="414" spans="1:131">
      <c r="A414" s="488" t="s">
        <v>40</v>
      </c>
      <c r="B414" s="487" t="s">
        <v>841</v>
      </c>
      <c r="C414" s="614"/>
      <c r="D414" s="485">
        <v>227924</v>
      </c>
      <c r="E414" s="486">
        <v>8</v>
      </c>
      <c r="F414" s="419">
        <v>99</v>
      </c>
      <c r="G414" s="420">
        <v>89</v>
      </c>
      <c r="H414" s="419">
        <v>10</v>
      </c>
      <c r="I414" s="420">
        <v>10</v>
      </c>
      <c r="J414" s="419">
        <v>0</v>
      </c>
      <c r="K414" s="420">
        <v>0</v>
      </c>
      <c r="L414" s="419">
        <v>0</v>
      </c>
      <c r="M414" s="420">
        <v>0</v>
      </c>
      <c r="N414" s="419">
        <v>57</v>
      </c>
      <c r="O414" s="420">
        <v>59</v>
      </c>
      <c r="P414" s="419">
        <v>5</v>
      </c>
      <c r="Q414" s="420">
        <v>4</v>
      </c>
      <c r="R414" s="419">
        <v>0</v>
      </c>
      <c r="S414" s="420">
        <v>0</v>
      </c>
      <c r="T414" s="419">
        <v>0</v>
      </c>
      <c r="U414" s="420">
        <v>0</v>
      </c>
      <c r="V414" s="419">
        <v>65</v>
      </c>
      <c r="W414" s="420">
        <v>54</v>
      </c>
      <c r="X414" s="419">
        <v>3</v>
      </c>
      <c r="Y414" s="420">
        <v>3</v>
      </c>
      <c r="Z414" s="419">
        <v>0</v>
      </c>
      <c r="AA414" s="420">
        <v>0</v>
      </c>
      <c r="AB414" s="419">
        <v>0</v>
      </c>
      <c r="AC414" s="420">
        <v>0</v>
      </c>
      <c r="AD414" s="419">
        <v>42</v>
      </c>
      <c r="AE414" s="420">
        <v>45</v>
      </c>
      <c r="AF414" s="419">
        <v>2</v>
      </c>
      <c r="AG414" s="420">
        <v>2</v>
      </c>
      <c r="AH414" s="419">
        <v>0</v>
      </c>
      <c r="AI414" s="420">
        <v>0</v>
      </c>
      <c r="AJ414" s="419">
        <v>0</v>
      </c>
      <c r="AK414" s="420">
        <v>0</v>
      </c>
      <c r="AL414" s="419"/>
      <c r="AM414" s="420"/>
      <c r="AN414" s="419"/>
      <c r="AO414" s="420"/>
      <c r="AP414" s="419"/>
      <c r="AQ414" s="420"/>
      <c r="AR414" s="419"/>
      <c r="AS414" s="420"/>
      <c r="AT414" s="419">
        <v>51</v>
      </c>
      <c r="AU414" s="420">
        <v>44</v>
      </c>
      <c r="AV414" s="419">
        <v>0</v>
      </c>
      <c r="AW414" s="420">
        <v>0</v>
      </c>
      <c r="AX414" s="419">
        <v>0</v>
      </c>
      <c r="AY414" s="420">
        <v>0</v>
      </c>
      <c r="AZ414" s="419">
        <v>0</v>
      </c>
      <c r="BA414" s="421">
        <v>0</v>
      </c>
      <c r="BB414" s="422">
        <v>8130608</v>
      </c>
      <c r="BC414" s="420">
        <v>7539407</v>
      </c>
      <c r="BD414" s="419">
        <v>4001019</v>
      </c>
      <c r="BE414" s="420">
        <v>4095359</v>
      </c>
      <c r="BF414" s="419">
        <v>3953860</v>
      </c>
      <c r="BG414" s="420">
        <v>3428034</v>
      </c>
      <c r="BH414" s="419">
        <v>2323869</v>
      </c>
      <c r="BI414" s="420">
        <v>2523705</v>
      </c>
      <c r="BJ414" s="419"/>
      <c r="BK414" s="420"/>
      <c r="BL414" s="419">
        <v>989792</v>
      </c>
      <c r="BM414" s="423">
        <v>842834</v>
      </c>
      <c r="BN414" s="370">
        <f t="shared" si="474"/>
        <v>991</v>
      </c>
      <c r="BO414" s="371">
        <f t="shared" si="475"/>
        <v>901</v>
      </c>
      <c r="BP414" s="372">
        <f t="shared" si="476"/>
        <v>563</v>
      </c>
      <c r="BQ414" s="371">
        <f t="shared" si="477"/>
        <v>571</v>
      </c>
      <c r="BR414" s="372">
        <f t="shared" si="478"/>
        <v>615</v>
      </c>
      <c r="BS414" s="371">
        <f t="shared" si="479"/>
        <v>516</v>
      </c>
      <c r="BT414" s="372">
        <f t="shared" si="480"/>
        <v>398</v>
      </c>
      <c r="BU414" s="371">
        <f t="shared" si="481"/>
        <v>425</v>
      </c>
      <c r="BV414" s="372">
        <f t="shared" si="482"/>
        <v>0</v>
      </c>
      <c r="BW414" s="371">
        <f t="shared" si="483"/>
        <v>0</v>
      </c>
      <c r="BX414" s="372">
        <f t="shared" si="484"/>
        <v>459</v>
      </c>
      <c r="BY414" s="371">
        <f t="shared" si="485"/>
        <v>396</v>
      </c>
      <c r="BZ414" s="370">
        <f t="shared" si="486"/>
        <v>8204.4480322906147</v>
      </c>
      <c r="CA414" s="371">
        <f t="shared" si="487"/>
        <v>8367.8213096559375</v>
      </c>
      <c r="CB414" s="372">
        <f t="shared" si="488"/>
        <v>7106.6056838365894</v>
      </c>
      <c r="CC414" s="371">
        <f t="shared" si="489"/>
        <v>7172.2574430823115</v>
      </c>
      <c r="CD414" s="372">
        <f t="shared" si="490"/>
        <v>6429.040650406504</v>
      </c>
      <c r="CE414" s="371">
        <f t="shared" si="491"/>
        <v>6643.4767441860467</v>
      </c>
      <c r="CF414" s="372">
        <f t="shared" si="492"/>
        <v>5838.8668341708544</v>
      </c>
      <c r="CG414" s="371">
        <f t="shared" si="493"/>
        <v>5938.1294117647058</v>
      </c>
      <c r="CH414" s="372">
        <f t="shared" si="494"/>
        <v>0</v>
      </c>
      <c r="CI414" s="371">
        <f t="shared" si="495"/>
        <v>0</v>
      </c>
      <c r="CJ414" s="372">
        <f t="shared" si="496"/>
        <v>2156.4095860566449</v>
      </c>
      <c r="CK414" s="371">
        <f t="shared" si="497"/>
        <v>2128.3686868686868</v>
      </c>
      <c r="CL414" s="370">
        <f t="shared" si="498"/>
        <v>73840.032290615534</v>
      </c>
      <c r="CM414" s="371">
        <f t="shared" si="499"/>
        <v>75310.391786903434</v>
      </c>
      <c r="CN414" s="372">
        <f t="shared" si="500"/>
        <v>63959.451154529306</v>
      </c>
      <c r="CO414" s="371">
        <f t="shared" si="501"/>
        <v>64550.316987740807</v>
      </c>
      <c r="CP414" s="372">
        <f t="shared" si="502"/>
        <v>57861.365853658535</v>
      </c>
      <c r="CQ414" s="371">
        <f t="shared" si="503"/>
        <v>59791.29069767442</v>
      </c>
      <c r="CR414" s="372">
        <f t="shared" si="504"/>
        <v>52549.80150753769</v>
      </c>
      <c r="CS414" s="371">
        <f t="shared" si="505"/>
        <v>53443.164705882351</v>
      </c>
      <c r="CT414" s="372">
        <f t="shared" si="506"/>
        <v>0</v>
      </c>
      <c r="CU414" s="371">
        <f t="shared" si="507"/>
        <v>0</v>
      </c>
      <c r="CV414" s="372">
        <f t="shared" si="508"/>
        <v>19407.686274509804</v>
      </c>
      <c r="CW414" s="371">
        <f t="shared" si="509"/>
        <v>19155.31818181818</v>
      </c>
      <c r="CX414" s="372">
        <f t="shared" si="510"/>
        <v>57636.543819276492</v>
      </c>
      <c r="CY414" s="371">
        <f t="shared" si="511"/>
        <v>58984.403445403303</v>
      </c>
      <c r="CZ414" s="370">
        <f t="shared" si="512"/>
        <v>109</v>
      </c>
      <c r="DA414" s="371">
        <f t="shared" si="513"/>
        <v>99</v>
      </c>
      <c r="DB414" s="372">
        <f t="shared" si="514"/>
        <v>62</v>
      </c>
      <c r="DC414" s="371">
        <f t="shared" si="515"/>
        <v>63</v>
      </c>
      <c r="DD414" s="372">
        <f t="shared" si="516"/>
        <v>68</v>
      </c>
      <c r="DE414" s="371">
        <f t="shared" si="517"/>
        <v>57</v>
      </c>
      <c r="DF414" s="372">
        <f t="shared" si="518"/>
        <v>44</v>
      </c>
      <c r="DG414" s="371">
        <f t="shared" si="519"/>
        <v>47</v>
      </c>
      <c r="DH414" s="372">
        <f t="shared" si="520"/>
        <v>0</v>
      </c>
      <c r="DI414" s="371">
        <f t="shared" si="521"/>
        <v>0</v>
      </c>
      <c r="DJ414" s="372">
        <f t="shared" si="522"/>
        <v>51</v>
      </c>
      <c r="DK414" s="371">
        <f t="shared" si="523"/>
        <v>44</v>
      </c>
      <c r="DL414" s="372">
        <f t="shared" si="524"/>
        <v>334</v>
      </c>
      <c r="DM414" s="371">
        <f t="shared" si="525"/>
        <v>310</v>
      </c>
      <c r="DN414" s="370">
        <f t="shared" si="526"/>
        <v>8048563.5196770933</v>
      </c>
      <c r="DO414" s="371">
        <f t="shared" si="527"/>
        <v>7455728.78690344</v>
      </c>
      <c r="DP414" s="372">
        <f t="shared" si="528"/>
        <v>3965485.9715808169</v>
      </c>
      <c r="DQ414" s="371">
        <f t="shared" si="529"/>
        <v>4066669.9702276709</v>
      </c>
      <c r="DR414" s="372">
        <f t="shared" si="530"/>
        <v>3934572.8780487804</v>
      </c>
      <c r="DS414" s="371">
        <f t="shared" si="531"/>
        <v>3408103.5697674421</v>
      </c>
      <c r="DT414" s="372">
        <f t="shared" si="532"/>
        <v>2312191.2663316582</v>
      </c>
      <c r="DU414" s="371">
        <f t="shared" si="533"/>
        <v>2511828.7411764706</v>
      </c>
      <c r="DV414" s="372">
        <f t="shared" si="534"/>
        <v>0</v>
      </c>
      <c r="DW414" s="371">
        <f t="shared" si="535"/>
        <v>0</v>
      </c>
      <c r="DX414" s="372">
        <f t="shared" si="536"/>
        <v>989792</v>
      </c>
      <c r="DY414" s="371">
        <f t="shared" si="537"/>
        <v>842833.99999999988</v>
      </c>
      <c r="DZ414" s="372">
        <f t="shared" si="538"/>
        <v>19250605.635638349</v>
      </c>
      <c r="EA414" s="371">
        <f t="shared" si="539"/>
        <v>18285165.068075024</v>
      </c>
    </row>
    <row r="415" spans="1:131">
      <c r="A415" s="488" t="s">
        <v>40</v>
      </c>
      <c r="B415" s="487" t="s">
        <v>842</v>
      </c>
      <c r="C415" s="614"/>
      <c r="D415" s="485">
        <v>227979</v>
      </c>
      <c r="E415" s="486">
        <v>8</v>
      </c>
      <c r="F415" s="419">
        <v>0</v>
      </c>
      <c r="G415" s="420">
        <v>0</v>
      </c>
      <c r="H415" s="419">
        <v>0</v>
      </c>
      <c r="I415" s="420">
        <v>0</v>
      </c>
      <c r="J415" s="419">
        <v>0</v>
      </c>
      <c r="K415" s="420">
        <v>0</v>
      </c>
      <c r="L415" s="419">
        <v>0</v>
      </c>
      <c r="M415" s="420">
        <v>0</v>
      </c>
      <c r="N415" s="419">
        <v>0</v>
      </c>
      <c r="O415" s="420">
        <v>0</v>
      </c>
      <c r="P415" s="419">
        <v>0</v>
      </c>
      <c r="Q415" s="420">
        <v>0</v>
      </c>
      <c r="R415" s="419">
        <v>0</v>
      </c>
      <c r="S415" s="420">
        <v>0</v>
      </c>
      <c r="T415" s="419">
        <v>0</v>
      </c>
      <c r="U415" s="420">
        <v>0</v>
      </c>
      <c r="V415" s="419">
        <v>0</v>
      </c>
      <c r="W415" s="420">
        <v>0</v>
      </c>
      <c r="X415" s="419">
        <v>0</v>
      </c>
      <c r="Y415" s="420">
        <v>0</v>
      </c>
      <c r="Z415" s="419">
        <v>0</v>
      </c>
      <c r="AA415" s="420">
        <v>0</v>
      </c>
      <c r="AB415" s="419">
        <v>0</v>
      </c>
      <c r="AC415" s="420">
        <v>0</v>
      </c>
      <c r="AD415" s="419">
        <v>0</v>
      </c>
      <c r="AE415" s="420">
        <v>0</v>
      </c>
      <c r="AF415" s="419">
        <v>0</v>
      </c>
      <c r="AG415" s="420">
        <v>0</v>
      </c>
      <c r="AH415" s="419">
        <v>0</v>
      </c>
      <c r="AI415" s="420">
        <v>0</v>
      </c>
      <c r="AJ415" s="419">
        <v>0</v>
      </c>
      <c r="AK415" s="420">
        <v>0</v>
      </c>
      <c r="AL415" s="419"/>
      <c r="AM415" s="420"/>
      <c r="AN415" s="419"/>
      <c r="AO415" s="420"/>
      <c r="AP415" s="419"/>
      <c r="AQ415" s="420"/>
      <c r="AR415" s="419"/>
      <c r="AS415" s="420"/>
      <c r="AT415" s="419">
        <v>406</v>
      </c>
      <c r="AU415" s="420">
        <v>390</v>
      </c>
      <c r="AV415" s="419">
        <v>8</v>
      </c>
      <c r="AW415" s="420">
        <v>8</v>
      </c>
      <c r="AX415" s="419">
        <v>0</v>
      </c>
      <c r="AY415" s="420">
        <v>0</v>
      </c>
      <c r="AZ415" s="419">
        <v>98</v>
      </c>
      <c r="BA415" s="421">
        <v>103</v>
      </c>
      <c r="BB415" s="422">
        <v>0</v>
      </c>
      <c r="BC415" s="420">
        <v>0</v>
      </c>
      <c r="BD415" s="419">
        <v>0</v>
      </c>
      <c r="BE415" s="420">
        <v>0</v>
      </c>
      <c r="BF415" s="419">
        <v>0</v>
      </c>
      <c r="BG415" s="420">
        <v>0</v>
      </c>
      <c r="BH415" s="419">
        <v>0</v>
      </c>
      <c r="BI415" s="420">
        <v>0</v>
      </c>
      <c r="BJ415" s="419"/>
      <c r="BK415" s="420"/>
      <c r="BL415" s="419">
        <v>33262744</v>
      </c>
      <c r="BM415" s="423">
        <v>33355626</v>
      </c>
      <c r="BN415" s="370">
        <f t="shared" si="474"/>
        <v>0</v>
      </c>
      <c r="BO415" s="371">
        <f t="shared" si="475"/>
        <v>0</v>
      </c>
      <c r="BP415" s="372">
        <f t="shared" si="476"/>
        <v>0</v>
      </c>
      <c r="BQ415" s="371">
        <f t="shared" si="477"/>
        <v>0</v>
      </c>
      <c r="BR415" s="372">
        <f t="shared" si="478"/>
        <v>0</v>
      </c>
      <c r="BS415" s="371">
        <f t="shared" si="479"/>
        <v>0</v>
      </c>
      <c r="BT415" s="372">
        <f t="shared" si="480"/>
        <v>0</v>
      </c>
      <c r="BU415" s="371">
        <f t="shared" si="481"/>
        <v>0</v>
      </c>
      <c r="BV415" s="372">
        <f t="shared" si="482"/>
        <v>0</v>
      </c>
      <c r="BW415" s="371">
        <f t="shared" si="483"/>
        <v>0</v>
      </c>
      <c r="BX415" s="372">
        <f t="shared" si="484"/>
        <v>4910</v>
      </c>
      <c r="BY415" s="371">
        <f t="shared" si="485"/>
        <v>4826</v>
      </c>
      <c r="BZ415" s="370">
        <f t="shared" si="486"/>
        <v>0</v>
      </c>
      <c r="CA415" s="371">
        <f t="shared" si="487"/>
        <v>0</v>
      </c>
      <c r="CB415" s="372">
        <f t="shared" si="488"/>
        <v>0</v>
      </c>
      <c r="CC415" s="371">
        <f t="shared" si="489"/>
        <v>0</v>
      </c>
      <c r="CD415" s="372">
        <f t="shared" si="490"/>
        <v>0</v>
      </c>
      <c r="CE415" s="371">
        <f t="shared" si="491"/>
        <v>0</v>
      </c>
      <c r="CF415" s="372">
        <f t="shared" si="492"/>
        <v>0</v>
      </c>
      <c r="CG415" s="371">
        <f t="shared" si="493"/>
        <v>0</v>
      </c>
      <c r="CH415" s="372">
        <f t="shared" si="494"/>
        <v>0</v>
      </c>
      <c r="CI415" s="371">
        <f t="shared" si="495"/>
        <v>0</v>
      </c>
      <c r="CJ415" s="372">
        <f t="shared" si="496"/>
        <v>6774.4896130346233</v>
      </c>
      <c r="CK415" s="371">
        <f t="shared" si="497"/>
        <v>6911.6506423539167</v>
      </c>
      <c r="CL415" s="370">
        <f t="shared" si="498"/>
        <v>0</v>
      </c>
      <c r="CM415" s="371">
        <f t="shared" si="499"/>
        <v>0</v>
      </c>
      <c r="CN415" s="372">
        <f t="shared" si="500"/>
        <v>0</v>
      </c>
      <c r="CO415" s="371">
        <f t="shared" si="501"/>
        <v>0</v>
      </c>
      <c r="CP415" s="372">
        <f t="shared" si="502"/>
        <v>0</v>
      </c>
      <c r="CQ415" s="371">
        <f t="shared" si="503"/>
        <v>0</v>
      </c>
      <c r="CR415" s="372">
        <f t="shared" si="504"/>
        <v>0</v>
      </c>
      <c r="CS415" s="371">
        <f t="shared" si="505"/>
        <v>0</v>
      </c>
      <c r="CT415" s="372">
        <f t="shared" si="506"/>
        <v>0</v>
      </c>
      <c r="CU415" s="371">
        <f t="shared" si="507"/>
        <v>0</v>
      </c>
      <c r="CV415" s="372">
        <f t="shared" si="508"/>
        <v>60970.406517311611</v>
      </c>
      <c r="CW415" s="371">
        <f t="shared" si="509"/>
        <v>62204.855781185252</v>
      </c>
      <c r="CX415" s="372">
        <f t="shared" si="510"/>
        <v>60970.406517311611</v>
      </c>
      <c r="CY415" s="371">
        <f t="shared" si="511"/>
        <v>62204.855781185252</v>
      </c>
      <c r="CZ415" s="370">
        <f t="shared" si="512"/>
        <v>0</v>
      </c>
      <c r="DA415" s="371">
        <f t="shared" si="513"/>
        <v>0</v>
      </c>
      <c r="DB415" s="372">
        <f t="shared" si="514"/>
        <v>0</v>
      </c>
      <c r="DC415" s="371">
        <f t="shared" si="515"/>
        <v>0</v>
      </c>
      <c r="DD415" s="372">
        <f t="shared" si="516"/>
        <v>0</v>
      </c>
      <c r="DE415" s="371">
        <f t="shared" si="517"/>
        <v>0</v>
      </c>
      <c r="DF415" s="372">
        <f t="shared" si="518"/>
        <v>0</v>
      </c>
      <c r="DG415" s="371">
        <f t="shared" si="519"/>
        <v>0</v>
      </c>
      <c r="DH415" s="372">
        <f t="shared" si="520"/>
        <v>0</v>
      </c>
      <c r="DI415" s="371">
        <f t="shared" si="521"/>
        <v>0</v>
      </c>
      <c r="DJ415" s="372">
        <f t="shared" si="522"/>
        <v>512</v>
      </c>
      <c r="DK415" s="371">
        <f t="shared" si="523"/>
        <v>501</v>
      </c>
      <c r="DL415" s="372">
        <f t="shared" si="524"/>
        <v>512</v>
      </c>
      <c r="DM415" s="371">
        <f t="shared" si="525"/>
        <v>501</v>
      </c>
      <c r="DN415" s="370">
        <f t="shared" si="526"/>
        <v>0</v>
      </c>
      <c r="DO415" s="371">
        <f t="shared" si="527"/>
        <v>0</v>
      </c>
      <c r="DP415" s="372">
        <f t="shared" si="528"/>
        <v>0</v>
      </c>
      <c r="DQ415" s="371">
        <f t="shared" si="529"/>
        <v>0</v>
      </c>
      <c r="DR415" s="372">
        <f t="shared" si="530"/>
        <v>0</v>
      </c>
      <c r="DS415" s="371">
        <f t="shared" si="531"/>
        <v>0</v>
      </c>
      <c r="DT415" s="372">
        <f t="shared" si="532"/>
        <v>0</v>
      </c>
      <c r="DU415" s="371">
        <f t="shared" si="533"/>
        <v>0</v>
      </c>
      <c r="DV415" s="372">
        <f t="shared" si="534"/>
        <v>0</v>
      </c>
      <c r="DW415" s="371">
        <f t="shared" si="535"/>
        <v>0</v>
      </c>
      <c r="DX415" s="372">
        <f t="shared" si="536"/>
        <v>31216848.136863545</v>
      </c>
      <c r="DY415" s="371">
        <f t="shared" si="537"/>
        <v>31164632.74637381</v>
      </c>
      <c r="DZ415" s="372">
        <f t="shared" si="538"/>
        <v>31216848.136863545</v>
      </c>
      <c r="EA415" s="371">
        <f t="shared" si="539"/>
        <v>31164632.74637381</v>
      </c>
    </row>
    <row r="416" spans="1:131">
      <c r="A416" s="488" t="s">
        <v>40</v>
      </c>
      <c r="B416" s="487" t="s">
        <v>843</v>
      </c>
      <c r="C416" s="614"/>
      <c r="D416" s="485">
        <v>228158</v>
      </c>
      <c r="E416" s="486">
        <v>8</v>
      </c>
      <c r="F416" s="419">
        <v>53</v>
      </c>
      <c r="G416" s="420">
        <v>59</v>
      </c>
      <c r="H416" s="419">
        <v>0</v>
      </c>
      <c r="I416" s="420">
        <v>0</v>
      </c>
      <c r="J416" s="419">
        <v>0</v>
      </c>
      <c r="K416" s="420">
        <v>0</v>
      </c>
      <c r="L416" s="419">
        <v>0</v>
      </c>
      <c r="M416" s="420">
        <v>0</v>
      </c>
      <c r="N416" s="419">
        <v>33</v>
      </c>
      <c r="O416" s="420">
        <v>39</v>
      </c>
      <c r="P416" s="419">
        <v>0</v>
      </c>
      <c r="Q416" s="420">
        <v>0</v>
      </c>
      <c r="R416" s="419">
        <v>0</v>
      </c>
      <c r="S416" s="420">
        <v>0</v>
      </c>
      <c r="T416" s="419">
        <v>0</v>
      </c>
      <c r="U416" s="420">
        <v>1</v>
      </c>
      <c r="V416" s="419">
        <v>74</v>
      </c>
      <c r="W416" s="420">
        <v>72</v>
      </c>
      <c r="X416" s="419">
        <v>1</v>
      </c>
      <c r="Y416" s="420">
        <v>0</v>
      </c>
      <c r="Z416" s="419">
        <v>0</v>
      </c>
      <c r="AA416" s="420">
        <v>0</v>
      </c>
      <c r="AB416" s="419">
        <v>2</v>
      </c>
      <c r="AC416" s="420">
        <v>2</v>
      </c>
      <c r="AD416" s="419">
        <v>71</v>
      </c>
      <c r="AE416" s="420">
        <v>83</v>
      </c>
      <c r="AF416" s="419">
        <v>0</v>
      </c>
      <c r="AG416" s="420">
        <v>0</v>
      </c>
      <c r="AH416" s="419">
        <v>0</v>
      </c>
      <c r="AI416" s="420">
        <v>0</v>
      </c>
      <c r="AJ416" s="419">
        <v>32</v>
      </c>
      <c r="AK416" s="420">
        <v>31</v>
      </c>
      <c r="AL416" s="419"/>
      <c r="AM416" s="420"/>
      <c r="AN416" s="419"/>
      <c r="AO416" s="420"/>
      <c r="AP416" s="419"/>
      <c r="AQ416" s="420"/>
      <c r="AR416" s="419"/>
      <c r="AS416" s="420"/>
      <c r="AT416" s="419">
        <v>0</v>
      </c>
      <c r="AU416" s="420">
        <v>0</v>
      </c>
      <c r="AV416" s="419">
        <v>0</v>
      </c>
      <c r="AW416" s="420">
        <v>0</v>
      </c>
      <c r="AX416" s="419">
        <v>0</v>
      </c>
      <c r="AY416" s="420">
        <v>0</v>
      </c>
      <c r="AZ416" s="419">
        <v>0</v>
      </c>
      <c r="BA416" s="421">
        <v>0</v>
      </c>
      <c r="BB416" s="422">
        <v>3139368</v>
      </c>
      <c r="BC416" s="420">
        <v>3546984</v>
      </c>
      <c r="BD416" s="419">
        <v>1798646</v>
      </c>
      <c r="BE416" s="420">
        <v>2170279</v>
      </c>
      <c r="BF416" s="419">
        <v>3545272</v>
      </c>
      <c r="BG416" s="420">
        <v>3695655</v>
      </c>
      <c r="BH416" s="419">
        <v>3507276</v>
      </c>
      <c r="BI416" s="420">
        <v>5336900</v>
      </c>
      <c r="BJ416" s="419"/>
      <c r="BK416" s="420"/>
      <c r="BL416" s="419"/>
      <c r="BM416" s="423">
        <v>0</v>
      </c>
      <c r="BN416" s="370">
        <f t="shared" si="474"/>
        <v>477</v>
      </c>
      <c r="BO416" s="371">
        <f t="shared" si="475"/>
        <v>531</v>
      </c>
      <c r="BP416" s="372">
        <f t="shared" si="476"/>
        <v>297</v>
      </c>
      <c r="BQ416" s="371">
        <f t="shared" si="477"/>
        <v>363</v>
      </c>
      <c r="BR416" s="372">
        <f t="shared" si="478"/>
        <v>700</v>
      </c>
      <c r="BS416" s="371">
        <f t="shared" si="479"/>
        <v>672</v>
      </c>
      <c r="BT416" s="372">
        <f t="shared" si="480"/>
        <v>1023</v>
      </c>
      <c r="BU416" s="371">
        <f t="shared" si="481"/>
        <v>1119</v>
      </c>
      <c r="BV416" s="372">
        <f t="shared" si="482"/>
        <v>0</v>
      </c>
      <c r="BW416" s="371">
        <f t="shared" si="483"/>
        <v>0</v>
      </c>
      <c r="BX416" s="372">
        <f t="shared" si="484"/>
        <v>0</v>
      </c>
      <c r="BY416" s="371">
        <f t="shared" si="485"/>
        <v>0</v>
      </c>
      <c r="BZ416" s="370">
        <f t="shared" si="486"/>
        <v>6581.4842767295595</v>
      </c>
      <c r="CA416" s="371">
        <f t="shared" si="487"/>
        <v>6679.8192090395478</v>
      </c>
      <c r="CB416" s="372">
        <f t="shared" si="488"/>
        <v>6056.0471380471381</v>
      </c>
      <c r="CC416" s="371">
        <f t="shared" si="489"/>
        <v>5978.7300275482094</v>
      </c>
      <c r="CD416" s="372">
        <f t="shared" si="490"/>
        <v>5064.6742857142854</v>
      </c>
      <c r="CE416" s="371">
        <f t="shared" si="491"/>
        <v>5499.4866071428569</v>
      </c>
      <c r="CF416" s="372">
        <f t="shared" si="492"/>
        <v>3428.4222873900294</v>
      </c>
      <c r="CG416" s="371">
        <f t="shared" si="493"/>
        <v>4769.3476318141202</v>
      </c>
      <c r="CH416" s="372">
        <f t="shared" si="494"/>
        <v>0</v>
      </c>
      <c r="CI416" s="371">
        <f t="shared" si="495"/>
        <v>0</v>
      </c>
      <c r="CJ416" s="372">
        <f t="shared" si="496"/>
        <v>0</v>
      </c>
      <c r="CK416" s="371">
        <f t="shared" si="497"/>
        <v>0</v>
      </c>
      <c r="CL416" s="370">
        <f t="shared" si="498"/>
        <v>59233.358490566039</v>
      </c>
      <c r="CM416" s="371">
        <f t="shared" si="499"/>
        <v>60118.372881355928</v>
      </c>
      <c r="CN416" s="372">
        <f t="shared" si="500"/>
        <v>54504.42424242424</v>
      </c>
      <c r="CO416" s="371">
        <f t="shared" si="501"/>
        <v>53808.570247933887</v>
      </c>
      <c r="CP416" s="372">
        <f t="shared" si="502"/>
        <v>45582.068571428565</v>
      </c>
      <c r="CQ416" s="371">
        <f t="shared" si="503"/>
        <v>49495.37946428571</v>
      </c>
      <c r="CR416" s="372">
        <f t="shared" si="504"/>
        <v>30855.800586510264</v>
      </c>
      <c r="CS416" s="371">
        <f t="shared" si="505"/>
        <v>42924.12868632708</v>
      </c>
      <c r="CT416" s="372">
        <f t="shared" si="506"/>
        <v>0</v>
      </c>
      <c r="CU416" s="371">
        <f t="shared" si="507"/>
        <v>0</v>
      </c>
      <c r="CV416" s="372">
        <f t="shared" si="508"/>
        <v>0</v>
      </c>
      <c r="CW416" s="371">
        <f t="shared" si="509"/>
        <v>0</v>
      </c>
      <c r="CX416" s="372">
        <f t="shared" si="510"/>
        <v>43706.694512821639</v>
      </c>
      <c r="CY416" s="371">
        <f t="shared" si="511"/>
        <v>49670.158747441761</v>
      </c>
      <c r="CZ416" s="370">
        <f t="shared" si="512"/>
        <v>53</v>
      </c>
      <c r="DA416" s="371">
        <f t="shared" si="513"/>
        <v>59</v>
      </c>
      <c r="DB416" s="372">
        <f t="shared" si="514"/>
        <v>33</v>
      </c>
      <c r="DC416" s="371">
        <f t="shared" si="515"/>
        <v>40</v>
      </c>
      <c r="DD416" s="372">
        <f t="shared" si="516"/>
        <v>77</v>
      </c>
      <c r="DE416" s="371">
        <f t="shared" si="517"/>
        <v>74</v>
      </c>
      <c r="DF416" s="372">
        <f t="shared" si="518"/>
        <v>103</v>
      </c>
      <c r="DG416" s="371">
        <f t="shared" si="519"/>
        <v>114</v>
      </c>
      <c r="DH416" s="372">
        <f t="shared" si="520"/>
        <v>0</v>
      </c>
      <c r="DI416" s="371">
        <f t="shared" si="521"/>
        <v>0</v>
      </c>
      <c r="DJ416" s="372">
        <f t="shared" si="522"/>
        <v>0</v>
      </c>
      <c r="DK416" s="371">
        <f t="shared" si="523"/>
        <v>0</v>
      </c>
      <c r="DL416" s="372">
        <f t="shared" si="524"/>
        <v>266</v>
      </c>
      <c r="DM416" s="371">
        <f t="shared" si="525"/>
        <v>287</v>
      </c>
      <c r="DN416" s="370">
        <f t="shared" si="526"/>
        <v>3139368</v>
      </c>
      <c r="DO416" s="371">
        <f t="shared" si="527"/>
        <v>3546984</v>
      </c>
      <c r="DP416" s="372">
        <f t="shared" si="528"/>
        <v>1798646</v>
      </c>
      <c r="DQ416" s="371">
        <f t="shared" si="529"/>
        <v>2152342.8099173554</v>
      </c>
      <c r="DR416" s="372">
        <f t="shared" si="530"/>
        <v>3509819.2799999993</v>
      </c>
      <c r="DS416" s="371">
        <f t="shared" si="531"/>
        <v>3662658.0803571427</v>
      </c>
      <c r="DT416" s="372">
        <f t="shared" si="532"/>
        <v>3178147.4604105572</v>
      </c>
      <c r="DU416" s="371">
        <f t="shared" si="533"/>
        <v>4893350.670241287</v>
      </c>
      <c r="DV416" s="372">
        <f t="shared" si="534"/>
        <v>0</v>
      </c>
      <c r="DW416" s="371">
        <f t="shared" si="535"/>
        <v>0</v>
      </c>
      <c r="DX416" s="372">
        <f t="shared" si="536"/>
        <v>0</v>
      </c>
      <c r="DY416" s="371">
        <f t="shared" si="537"/>
        <v>0</v>
      </c>
      <c r="DZ416" s="372">
        <f t="shared" si="538"/>
        <v>11625980.740410555</v>
      </c>
      <c r="EA416" s="371">
        <f t="shared" si="539"/>
        <v>14255335.560515786</v>
      </c>
    </row>
    <row r="417" spans="1:131">
      <c r="A417" s="488" t="s">
        <v>40</v>
      </c>
      <c r="B417" s="487" t="s">
        <v>844</v>
      </c>
      <c r="C417" s="614"/>
      <c r="D417" s="485">
        <v>227854</v>
      </c>
      <c r="E417" s="486">
        <v>8</v>
      </c>
      <c r="F417" s="419">
        <v>12</v>
      </c>
      <c r="G417" s="420">
        <v>9</v>
      </c>
      <c r="H417" s="419">
        <v>3</v>
      </c>
      <c r="I417" s="420">
        <v>3</v>
      </c>
      <c r="J417" s="419">
        <v>0</v>
      </c>
      <c r="K417" s="420">
        <v>0</v>
      </c>
      <c r="L417" s="419">
        <v>0</v>
      </c>
      <c r="M417" s="420">
        <v>0</v>
      </c>
      <c r="N417" s="419">
        <v>22</v>
      </c>
      <c r="O417" s="420">
        <v>22</v>
      </c>
      <c r="P417" s="419">
        <v>5</v>
      </c>
      <c r="Q417" s="420">
        <v>5</v>
      </c>
      <c r="R417" s="419">
        <v>0</v>
      </c>
      <c r="S417" s="420">
        <v>0</v>
      </c>
      <c r="T417" s="419">
        <v>0</v>
      </c>
      <c r="U417" s="420">
        <v>0</v>
      </c>
      <c r="V417" s="419">
        <v>45</v>
      </c>
      <c r="W417" s="420">
        <v>43</v>
      </c>
      <c r="X417" s="419">
        <v>4</v>
      </c>
      <c r="Y417" s="420">
        <v>3</v>
      </c>
      <c r="Z417" s="419">
        <v>0</v>
      </c>
      <c r="AA417" s="420">
        <v>0</v>
      </c>
      <c r="AB417" s="419">
        <v>0</v>
      </c>
      <c r="AC417" s="420">
        <v>0</v>
      </c>
      <c r="AD417" s="419">
        <v>70</v>
      </c>
      <c r="AE417" s="420">
        <v>79</v>
      </c>
      <c r="AF417" s="419">
        <v>3</v>
      </c>
      <c r="AG417" s="420">
        <v>4</v>
      </c>
      <c r="AH417" s="419">
        <v>0</v>
      </c>
      <c r="AI417" s="420">
        <v>0</v>
      </c>
      <c r="AJ417" s="419">
        <v>0</v>
      </c>
      <c r="AK417" s="420">
        <v>0</v>
      </c>
      <c r="AL417" s="419"/>
      <c r="AM417" s="420"/>
      <c r="AN417" s="419"/>
      <c r="AO417" s="420"/>
      <c r="AP417" s="419"/>
      <c r="AQ417" s="420"/>
      <c r="AR417" s="419"/>
      <c r="AS417" s="420"/>
      <c r="AT417" s="419">
        <v>32</v>
      </c>
      <c r="AU417" s="420">
        <v>26</v>
      </c>
      <c r="AV417" s="419">
        <v>0</v>
      </c>
      <c r="AW417" s="420">
        <v>0</v>
      </c>
      <c r="AX417" s="419">
        <v>0</v>
      </c>
      <c r="AY417" s="420">
        <v>0</v>
      </c>
      <c r="AZ417" s="419">
        <v>0</v>
      </c>
      <c r="BA417" s="421">
        <v>0</v>
      </c>
      <c r="BB417" s="422">
        <v>1109554</v>
      </c>
      <c r="BC417" s="420">
        <v>909713</v>
      </c>
      <c r="BD417" s="419">
        <v>1781493</v>
      </c>
      <c r="BE417" s="420">
        <v>1781321</v>
      </c>
      <c r="BF417" s="419">
        <v>2785575</v>
      </c>
      <c r="BG417" s="420">
        <v>2574025</v>
      </c>
      <c r="BH417" s="419">
        <v>3704252</v>
      </c>
      <c r="BI417" s="420">
        <v>4256578</v>
      </c>
      <c r="BJ417" s="419"/>
      <c r="BK417" s="420"/>
      <c r="BL417" s="419">
        <v>594751</v>
      </c>
      <c r="BM417" s="423">
        <v>480422</v>
      </c>
      <c r="BN417" s="370">
        <f t="shared" si="474"/>
        <v>138</v>
      </c>
      <c r="BO417" s="371">
        <f t="shared" si="475"/>
        <v>111</v>
      </c>
      <c r="BP417" s="372">
        <f t="shared" si="476"/>
        <v>248</v>
      </c>
      <c r="BQ417" s="371">
        <f t="shared" si="477"/>
        <v>248</v>
      </c>
      <c r="BR417" s="372">
        <f t="shared" si="478"/>
        <v>445</v>
      </c>
      <c r="BS417" s="371">
        <f t="shared" si="479"/>
        <v>417</v>
      </c>
      <c r="BT417" s="372">
        <f t="shared" si="480"/>
        <v>660</v>
      </c>
      <c r="BU417" s="371">
        <f t="shared" si="481"/>
        <v>751</v>
      </c>
      <c r="BV417" s="372">
        <f t="shared" si="482"/>
        <v>0</v>
      </c>
      <c r="BW417" s="371">
        <f t="shared" si="483"/>
        <v>0</v>
      </c>
      <c r="BX417" s="372">
        <f t="shared" si="484"/>
        <v>288</v>
      </c>
      <c r="BY417" s="371">
        <f t="shared" si="485"/>
        <v>234</v>
      </c>
      <c r="BZ417" s="370">
        <f t="shared" si="486"/>
        <v>8040.246376811594</v>
      </c>
      <c r="CA417" s="371">
        <f t="shared" si="487"/>
        <v>8195.6126126126128</v>
      </c>
      <c r="CB417" s="372">
        <f t="shared" si="488"/>
        <v>7183.4395161290322</v>
      </c>
      <c r="CC417" s="371">
        <f t="shared" si="489"/>
        <v>7182.7459677419356</v>
      </c>
      <c r="CD417" s="372">
        <f t="shared" si="490"/>
        <v>6259.7191011235955</v>
      </c>
      <c r="CE417" s="371">
        <f t="shared" si="491"/>
        <v>6172.7218225419665</v>
      </c>
      <c r="CF417" s="372">
        <f t="shared" si="492"/>
        <v>5612.5030303030308</v>
      </c>
      <c r="CG417" s="371">
        <f t="shared" si="493"/>
        <v>5667.8801597869506</v>
      </c>
      <c r="CH417" s="372">
        <f t="shared" si="494"/>
        <v>0</v>
      </c>
      <c r="CI417" s="371">
        <f t="shared" si="495"/>
        <v>0</v>
      </c>
      <c r="CJ417" s="372">
        <f t="shared" si="496"/>
        <v>2065.1076388888887</v>
      </c>
      <c r="CK417" s="371">
        <f t="shared" si="497"/>
        <v>2053.0854700854702</v>
      </c>
      <c r="CL417" s="370">
        <f t="shared" si="498"/>
        <v>72362.217391304352</v>
      </c>
      <c r="CM417" s="371">
        <f t="shared" si="499"/>
        <v>73760.513513513521</v>
      </c>
      <c r="CN417" s="372">
        <f t="shared" si="500"/>
        <v>64650.955645161288</v>
      </c>
      <c r="CO417" s="371">
        <f t="shared" si="501"/>
        <v>64644.713709677424</v>
      </c>
      <c r="CP417" s="372">
        <f t="shared" si="502"/>
        <v>56337.471910112363</v>
      </c>
      <c r="CQ417" s="371">
        <f t="shared" si="503"/>
        <v>55554.496402877696</v>
      </c>
      <c r="CR417" s="372">
        <f t="shared" si="504"/>
        <v>50512.527272727275</v>
      </c>
      <c r="CS417" s="371">
        <f t="shared" si="505"/>
        <v>51010.921438082558</v>
      </c>
      <c r="CT417" s="372">
        <f t="shared" si="506"/>
        <v>0</v>
      </c>
      <c r="CU417" s="371">
        <f t="shared" si="507"/>
        <v>0</v>
      </c>
      <c r="CV417" s="372">
        <f t="shared" si="508"/>
        <v>18585.96875</v>
      </c>
      <c r="CW417" s="371">
        <f t="shared" si="509"/>
        <v>18477.76923076923</v>
      </c>
      <c r="CX417" s="372">
        <f t="shared" si="510"/>
        <v>50376.074886701623</v>
      </c>
      <c r="CY417" s="371">
        <f t="shared" si="511"/>
        <v>51032.828588745768</v>
      </c>
      <c r="CZ417" s="370">
        <f t="shared" si="512"/>
        <v>15</v>
      </c>
      <c r="DA417" s="371">
        <f t="shared" si="513"/>
        <v>12</v>
      </c>
      <c r="DB417" s="372">
        <f t="shared" si="514"/>
        <v>27</v>
      </c>
      <c r="DC417" s="371">
        <f t="shared" si="515"/>
        <v>27</v>
      </c>
      <c r="DD417" s="372">
        <f t="shared" si="516"/>
        <v>49</v>
      </c>
      <c r="DE417" s="371">
        <f t="shared" si="517"/>
        <v>46</v>
      </c>
      <c r="DF417" s="372">
        <f t="shared" si="518"/>
        <v>73</v>
      </c>
      <c r="DG417" s="371">
        <f t="shared" si="519"/>
        <v>83</v>
      </c>
      <c r="DH417" s="372">
        <f t="shared" si="520"/>
        <v>0</v>
      </c>
      <c r="DI417" s="371">
        <f t="shared" si="521"/>
        <v>0</v>
      </c>
      <c r="DJ417" s="372">
        <f t="shared" si="522"/>
        <v>32</v>
      </c>
      <c r="DK417" s="371">
        <f t="shared" si="523"/>
        <v>26</v>
      </c>
      <c r="DL417" s="372">
        <f t="shared" si="524"/>
        <v>196</v>
      </c>
      <c r="DM417" s="371">
        <f t="shared" si="525"/>
        <v>194</v>
      </c>
      <c r="DN417" s="370">
        <f t="shared" si="526"/>
        <v>1085433.2608695652</v>
      </c>
      <c r="DO417" s="371">
        <f t="shared" si="527"/>
        <v>885126.16216216225</v>
      </c>
      <c r="DP417" s="372">
        <f t="shared" si="528"/>
        <v>1745575.8024193547</v>
      </c>
      <c r="DQ417" s="371">
        <f t="shared" si="529"/>
        <v>1745407.2701612904</v>
      </c>
      <c r="DR417" s="372">
        <f t="shared" si="530"/>
        <v>2760536.123595506</v>
      </c>
      <c r="DS417" s="371">
        <f t="shared" si="531"/>
        <v>2555506.8345323741</v>
      </c>
      <c r="DT417" s="372">
        <f t="shared" si="532"/>
        <v>3687414.4909090912</v>
      </c>
      <c r="DU417" s="371">
        <f t="shared" si="533"/>
        <v>4233906.4793608524</v>
      </c>
      <c r="DV417" s="372">
        <f t="shared" si="534"/>
        <v>0</v>
      </c>
      <c r="DW417" s="371">
        <f t="shared" si="535"/>
        <v>0</v>
      </c>
      <c r="DX417" s="372">
        <f t="shared" si="536"/>
        <v>594751</v>
      </c>
      <c r="DY417" s="371">
        <f t="shared" si="537"/>
        <v>480422</v>
      </c>
      <c r="DZ417" s="372">
        <f t="shared" si="538"/>
        <v>9873710.6777935177</v>
      </c>
      <c r="EA417" s="371">
        <f t="shared" si="539"/>
        <v>9900368.746216679</v>
      </c>
    </row>
    <row r="418" spans="1:131">
      <c r="A418" s="488" t="s">
        <v>40</v>
      </c>
      <c r="B418" s="487" t="s">
        <v>845</v>
      </c>
      <c r="C418" s="614"/>
      <c r="D418" s="485">
        <v>228547</v>
      </c>
      <c r="E418" s="486">
        <v>8</v>
      </c>
      <c r="F418" s="419">
        <v>74</v>
      </c>
      <c r="G418" s="420">
        <v>79</v>
      </c>
      <c r="H418" s="419">
        <v>0</v>
      </c>
      <c r="I418" s="420">
        <v>0</v>
      </c>
      <c r="J418" s="419">
        <v>18</v>
      </c>
      <c r="K418" s="420">
        <v>18</v>
      </c>
      <c r="L418" s="419">
        <v>2</v>
      </c>
      <c r="M418" s="420">
        <v>3</v>
      </c>
      <c r="N418" s="419">
        <v>128</v>
      </c>
      <c r="O418" s="420">
        <v>121</v>
      </c>
      <c r="P418" s="419">
        <v>0</v>
      </c>
      <c r="Q418" s="420">
        <v>0</v>
      </c>
      <c r="R418" s="419">
        <v>15</v>
      </c>
      <c r="S418" s="420">
        <v>15</v>
      </c>
      <c r="T418" s="419">
        <v>9</v>
      </c>
      <c r="U418" s="420">
        <v>12</v>
      </c>
      <c r="V418" s="419">
        <v>136</v>
      </c>
      <c r="W418" s="420">
        <v>139</v>
      </c>
      <c r="X418" s="419">
        <v>1</v>
      </c>
      <c r="Y418" s="420">
        <v>1</v>
      </c>
      <c r="Z418" s="419">
        <v>18</v>
      </c>
      <c r="AA418" s="420">
        <v>17</v>
      </c>
      <c r="AB418" s="419">
        <v>7</v>
      </c>
      <c r="AC418" s="420">
        <v>3</v>
      </c>
      <c r="AD418" s="419">
        <v>225</v>
      </c>
      <c r="AE418" s="420">
        <v>236</v>
      </c>
      <c r="AF418" s="419">
        <v>0</v>
      </c>
      <c r="AG418" s="420">
        <v>1</v>
      </c>
      <c r="AH418" s="419">
        <v>26</v>
      </c>
      <c r="AI418" s="420">
        <v>28</v>
      </c>
      <c r="AJ418" s="419">
        <v>3</v>
      </c>
      <c r="AK418" s="420">
        <v>3</v>
      </c>
      <c r="AL418" s="419"/>
      <c r="AM418" s="420"/>
      <c r="AN418" s="419"/>
      <c r="AO418" s="420"/>
      <c r="AP418" s="419"/>
      <c r="AQ418" s="420"/>
      <c r="AR418" s="419"/>
      <c r="AS418" s="420"/>
      <c r="AT418" s="419">
        <v>0</v>
      </c>
      <c r="AU418" s="420">
        <v>0</v>
      </c>
      <c r="AV418" s="419">
        <v>0</v>
      </c>
      <c r="AW418" s="420">
        <v>0</v>
      </c>
      <c r="AX418" s="419">
        <v>0</v>
      </c>
      <c r="AY418" s="420">
        <v>0</v>
      </c>
      <c r="AZ418" s="419">
        <v>0</v>
      </c>
      <c r="BA418" s="421">
        <v>0</v>
      </c>
      <c r="BB418" s="422">
        <v>6771002</v>
      </c>
      <c r="BC418" s="420">
        <v>7173591</v>
      </c>
      <c r="BD418" s="419">
        <v>10675802</v>
      </c>
      <c r="BE418" s="420">
        <v>10150294</v>
      </c>
      <c r="BF418" s="419">
        <v>10730306</v>
      </c>
      <c r="BG418" s="420">
        <v>10694806</v>
      </c>
      <c r="BH418" s="419">
        <v>20163777</v>
      </c>
      <c r="BI418" s="420">
        <v>15625936</v>
      </c>
      <c r="BJ418" s="419"/>
      <c r="BK418" s="420"/>
      <c r="BL418" s="419"/>
      <c r="BM418" s="423">
        <v>0</v>
      </c>
      <c r="BN418" s="370">
        <f t="shared" si="474"/>
        <v>888</v>
      </c>
      <c r="BO418" s="371">
        <f t="shared" si="475"/>
        <v>945</v>
      </c>
      <c r="BP418" s="372">
        <f t="shared" si="476"/>
        <v>1425</v>
      </c>
      <c r="BQ418" s="371">
        <f t="shared" si="477"/>
        <v>1398</v>
      </c>
      <c r="BR418" s="372">
        <f t="shared" si="478"/>
        <v>1516</v>
      </c>
      <c r="BS418" s="371">
        <f t="shared" si="479"/>
        <v>1484</v>
      </c>
      <c r="BT418" s="372">
        <f t="shared" si="480"/>
        <v>2347</v>
      </c>
      <c r="BU418" s="371">
        <f t="shared" si="481"/>
        <v>2478</v>
      </c>
      <c r="BV418" s="372">
        <f t="shared" si="482"/>
        <v>0</v>
      </c>
      <c r="BW418" s="371">
        <f t="shared" si="483"/>
        <v>0</v>
      </c>
      <c r="BX418" s="372">
        <f t="shared" si="484"/>
        <v>0</v>
      </c>
      <c r="BY418" s="371">
        <f t="shared" si="485"/>
        <v>0</v>
      </c>
      <c r="BZ418" s="370">
        <f t="shared" si="486"/>
        <v>7625.0022522522522</v>
      </c>
      <c r="CA418" s="371">
        <f t="shared" si="487"/>
        <v>7591.1015873015876</v>
      </c>
      <c r="CB418" s="372">
        <f t="shared" si="488"/>
        <v>7491.7908771929824</v>
      </c>
      <c r="CC418" s="371">
        <f t="shared" si="489"/>
        <v>7260.5822603719598</v>
      </c>
      <c r="CD418" s="372">
        <f t="shared" si="490"/>
        <v>7078.0382585751977</v>
      </c>
      <c r="CE418" s="371">
        <f t="shared" si="491"/>
        <v>7206.7425876010784</v>
      </c>
      <c r="CF418" s="372">
        <f t="shared" si="492"/>
        <v>8591.2982530890495</v>
      </c>
      <c r="CG418" s="371">
        <f t="shared" si="493"/>
        <v>6305.8660209846648</v>
      </c>
      <c r="CH418" s="372">
        <f t="shared" si="494"/>
        <v>0</v>
      </c>
      <c r="CI418" s="371">
        <f t="shared" si="495"/>
        <v>0</v>
      </c>
      <c r="CJ418" s="372">
        <f t="shared" si="496"/>
        <v>0</v>
      </c>
      <c r="CK418" s="371">
        <f t="shared" si="497"/>
        <v>0</v>
      </c>
      <c r="CL418" s="370">
        <f t="shared" si="498"/>
        <v>68625.020270270266</v>
      </c>
      <c r="CM418" s="371">
        <f t="shared" si="499"/>
        <v>68319.914285714287</v>
      </c>
      <c r="CN418" s="372">
        <f t="shared" si="500"/>
        <v>67426.117894736846</v>
      </c>
      <c r="CO418" s="371">
        <f t="shared" si="501"/>
        <v>65345.240343347636</v>
      </c>
      <c r="CP418" s="372">
        <f t="shared" si="502"/>
        <v>63702.344327176776</v>
      </c>
      <c r="CQ418" s="371">
        <f t="shared" si="503"/>
        <v>64860.683288409709</v>
      </c>
      <c r="CR418" s="372">
        <f t="shared" si="504"/>
        <v>77321.68427780144</v>
      </c>
      <c r="CS418" s="371">
        <f t="shared" si="505"/>
        <v>56752.794188861983</v>
      </c>
      <c r="CT418" s="372">
        <f t="shared" si="506"/>
        <v>0</v>
      </c>
      <c r="CU418" s="371">
        <f t="shared" si="507"/>
        <v>0</v>
      </c>
      <c r="CV418" s="372">
        <f t="shared" si="508"/>
        <v>0</v>
      </c>
      <c r="CW418" s="371">
        <f t="shared" si="509"/>
        <v>0</v>
      </c>
      <c r="CX418" s="372">
        <f t="shared" si="510"/>
        <v>70481.887330769794</v>
      </c>
      <c r="CY418" s="371">
        <f t="shared" si="511"/>
        <v>62264.120071224032</v>
      </c>
      <c r="CZ418" s="370">
        <f t="shared" si="512"/>
        <v>94</v>
      </c>
      <c r="DA418" s="371">
        <f t="shared" si="513"/>
        <v>100</v>
      </c>
      <c r="DB418" s="372">
        <f t="shared" si="514"/>
        <v>152</v>
      </c>
      <c r="DC418" s="371">
        <f t="shared" si="515"/>
        <v>148</v>
      </c>
      <c r="DD418" s="372">
        <f t="shared" si="516"/>
        <v>162</v>
      </c>
      <c r="DE418" s="371">
        <f t="shared" si="517"/>
        <v>160</v>
      </c>
      <c r="DF418" s="372">
        <f t="shared" si="518"/>
        <v>254</v>
      </c>
      <c r="DG418" s="371">
        <f t="shared" si="519"/>
        <v>268</v>
      </c>
      <c r="DH418" s="372">
        <f t="shared" si="520"/>
        <v>0</v>
      </c>
      <c r="DI418" s="371">
        <f t="shared" si="521"/>
        <v>0</v>
      </c>
      <c r="DJ418" s="372">
        <f t="shared" si="522"/>
        <v>0</v>
      </c>
      <c r="DK418" s="371">
        <f t="shared" si="523"/>
        <v>0</v>
      </c>
      <c r="DL418" s="372">
        <f t="shared" si="524"/>
        <v>662</v>
      </c>
      <c r="DM418" s="371">
        <f t="shared" si="525"/>
        <v>676</v>
      </c>
      <c r="DN418" s="370">
        <f t="shared" si="526"/>
        <v>6450751.905405405</v>
      </c>
      <c r="DO418" s="371">
        <f t="shared" si="527"/>
        <v>6831991.4285714291</v>
      </c>
      <c r="DP418" s="372">
        <f t="shared" si="528"/>
        <v>10248769.92</v>
      </c>
      <c r="DQ418" s="371">
        <f t="shared" si="529"/>
        <v>9671095.5708154496</v>
      </c>
      <c r="DR418" s="372">
        <f t="shared" si="530"/>
        <v>10319779.781002637</v>
      </c>
      <c r="DS418" s="371">
        <f t="shared" si="531"/>
        <v>10377709.326145554</v>
      </c>
      <c r="DT418" s="372">
        <f t="shared" si="532"/>
        <v>19639707.806561567</v>
      </c>
      <c r="DU418" s="371">
        <f t="shared" si="533"/>
        <v>15209748.842615012</v>
      </c>
      <c r="DV418" s="372">
        <f t="shared" si="534"/>
        <v>0</v>
      </c>
      <c r="DW418" s="371">
        <f t="shared" si="535"/>
        <v>0</v>
      </c>
      <c r="DX418" s="372">
        <f t="shared" si="536"/>
        <v>0</v>
      </c>
      <c r="DY418" s="371">
        <f t="shared" si="537"/>
        <v>0</v>
      </c>
      <c r="DZ418" s="372">
        <f t="shared" si="538"/>
        <v>46659009.412969604</v>
      </c>
      <c r="EA418" s="371">
        <f t="shared" si="539"/>
        <v>42090545.168147445</v>
      </c>
    </row>
    <row r="419" spans="1:131">
      <c r="A419" s="488" t="s">
        <v>40</v>
      </c>
      <c r="B419" s="487" t="s">
        <v>846</v>
      </c>
      <c r="C419" s="607"/>
      <c r="D419" s="485">
        <v>225308</v>
      </c>
      <c r="E419" s="541">
        <v>8</v>
      </c>
      <c r="F419" s="419">
        <v>90</v>
      </c>
      <c r="G419" s="420">
        <v>90</v>
      </c>
      <c r="H419" s="419">
        <v>23</v>
      </c>
      <c r="I419" s="420">
        <v>25</v>
      </c>
      <c r="J419" s="419">
        <v>1</v>
      </c>
      <c r="K419" s="420">
        <v>1</v>
      </c>
      <c r="L419" s="419">
        <v>21</v>
      </c>
      <c r="M419" s="420">
        <v>21</v>
      </c>
      <c r="N419" s="419">
        <v>0</v>
      </c>
      <c r="O419" s="420">
        <v>0</v>
      </c>
      <c r="P419" s="419">
        <v>0</v>
      </c>
      <c r="Q419" s="420">
        <v>0</v>
      </c>
      <c r="R419" s="419">
        <v>0</v>
      </c>
      <c r="S419" s="420">
        <v>0</v>
      </c>
      <c r="T419" s="419">
        <v>0</v>
      </c>
      <c r="U419" s="420">
        <v>0</v>
      </c>
      <c r="V419" s="419">
        <v>0</v>
      </c>
      <c r="W419" s="420">
        <v>0</v>
      </c>
      <c r="X419" s="419">
        <v>0</v>
      </c>
      <c r="Y419" s="420">
        <v>0</v>
      </c>
      <c r="Z419" s="419">
        <v>0</v>
      </c>
      <c r="AA419" s="420">
        <v>0</v>
      </c>
      <c r="AB419" s="419">
        <v>0</v>
      </c>
      <c r="AC419" s="420">
        <v>0</v>
      </c>
      <c r="AD419" s="419">
        <v>3</v>
      </c>
      <c r="AE419" s="420">
        <v>18</v>
      </c>
      <c r="AF419" s="419">
        <v>5</v>
      </c>
      <c r="AG419" s="420">
        <v>6</v>
      </c>
      <c r="AH419" s="419">
        <v>1</v>
      </c>
      <c r="AI419" s="420">
        <v>0</v>
      </c>
      <c r="AJ419" s="419">
        <v>17</v>
      </c>
      <c r="AK419" s="420">
        <v>4</v>
      </c>
      <c r="AL419" s="419"/>
      <c r="AM419" s="420"/>
      <c r="AN419" s="419"/>
      <c r="AO419" s="420"/>
      <c r="AP419" s="419"/>
      <c r="AQ419" s="420"/>
      <c r="AR419" s="419"/>
      <c r="AS419" s="420"/>
      <c r="AT419" s="419">
        <v>0</v>
      </c>
      <c r="AU419" s="420">
        <v>0</v>
      </c>
      <c r="AV419" s="419">
        <v>0</v>
      </c>
      <c r="AW419" s="420">
        <v>0</v>
      </c>
      <c r="AX419" s="419">
        <v>0</v>
      </c>
      <c r="AY419" s="420">
        <v>0</v>
      </c>
      <c r="AZ419" s="419">
        <v>0</v>
      </c>
      <c r="BA419" s="421">
        <v>0</v>
      </c>
      <c r="BB419" s="422">
        <v>7442508</v>
      </c>
      <c r="BC419" s="420">
        <v>7599777</v>
      </c>
      <c r="BD419" s="419">
        <v>0</v>
      </c>
      <c r="BE419" s="420">
        <v>0</v>
      </c>
      <c r="BF419" s="419">
        <v>0</v>
      </c>
      <c r="BG419" s="420">
        <v>0</v>
      </c>
      <c r="BH419" s="419">
        <v>1649947</v>
      </c>
      <c r="BI419" s="420">
        <v>1745166</v>
      </c>
      <c r="BJ419" s="419"/>
      <c r="BK419" s="420"/>
      <c r="BL419" s="419"/>
      <c r="BM419" s="423">
        <v>0</v>
      </c>
      <c r="BN419" s="370">
        <f t="shared" si="474"/>
        <v>1303</v>
      </c>
      <c r="BO419" s="371">
        <f t="shared" si="475"/>
        <v>1323</v>
      </c>
      <c r="BP419" s="372">
        <f t="shared" si="476"/>
        <v>0</v>
      </c>
      <c r="BQ419" s="371">
        <f t="shared" si="477"/>
        <v>0</v>
      </c>
      <c r="BR419" s="372">
        <f t="shared" si="478"/>
        <v>0</v>
      </c>
      <c r="BS419" s="371">
        <f t="shared" si="479"/>
        <v>0</v>
      </c>
      <c r="BT419" s="372">
        <f t="shared" si="480"/>
        <v>292</v>
      </c>
      <c r="BU419" s="371">
        <f t="shared" si="481"/>
        <v>270</v>
      </c>
      <c r="BV419" s="372">
        <f t="shared" si="482"/>
        <v>0</v>
      </c>
      <c r="BW419" s="371">
        <f t="shared" si="483"/>
        <v>0</v>
      </c>
      <c r="BX419" s="372">
        <f t="shared" si="484"/>
        <v>0</v>
      </c>
      <c r="BY419" s="371">
        <f t="shared" si="485"/>
        <v>0</v>
      </c>
      <c r="BZ419" s="370">
        <f t="shared" si="486"/>
        <v>5711.8250191864927</v>
      </c>
      <c r="CA419" s="371">
        <f t="shared" si="487"/>
        <v>5744.3514739229022</v>
      </c>
      <c r="CB419" s="372">
        <f t="shared" si="488"/>
        <v>0</v>
      </c>
      <c r="CC419" s="371">
        <f t="shared" si="489"/>
        <v>0</v>
      </c>
      <c r="CD419" s="372">
        <f t="shared" si="490"/>
        <v>0</v>
      </c>
      <c r="CE419" s="371">
        <f t="shared" si="491"/>
        <v>0</v>
      </c>
      <c r="CF419" s="372">
        <f t="shared" si="492"/>
        <v>5650.5034246575342</v>
      </c>
      <c r="CG419" s="371">
        <f t="shared" si="493"/>
        <v>6463.5777777777776</v>
      </c>
      <c r="CH419" s="372">
        <f t="shared" si="494"/>
        <v>0</v>
      </c>
      <c r="CI419" s="371">
        <f t="shared" si="495"/>
        <v>0</v>
      </c>
      <c r="CJ419" s="372">
        <f t="shared" si="496"/>
        <v>0</v>
      </c>
      <c r="CK419" s="371">
        <f t="shared" si="497"/>
        <v>0</v>
      </c>
      <c r="CL419" s="370">
        <f t="shared" si="498"/>
        <v>51406.425172678435</v>
      </c>
      <c r="CM419" s="371">
        <f t="shared" si="499"/>
        <v>51699.163265306117</v>
      </c>
      <c r="CN419" s="372">
        <f t="shared" si="500"/>
        <v>0</v>
      </c>
      <c r="CO419" s="371">
        <f t="shared" si="501"/>
        <v>0</v>
      </c>
      <c r="CP419" s="372">
        <f t="shared" si="502"/>
        <v>0</v>
      </c>
      <c r="CQ419" s="371">
        <f t="shared" si="503"/>
        <v>0</v>
      </c>
      <c r="CR419" s="372">
        <f t="shared" si="504"/>
        <v>50854.530821917811</v>
      </c>
      <c r="CS419" s="371">
        <f t="shared" si="505"/>
        <v>58172.2</v>
      </c>
      <c r="CT419" s="372">
        <f t="shared" si="506"/>
        <v>0</v>
      </c>
      <c r="CU419" s="371">
        <f t="shared" si="507"/>
        <v>0</v>
      </c>
      <c r="CV419" s="372">
        <f t="shared" si="508"/>
        <v>0</v>
      </c>
      <c r="CW419" s="371">
        <f t="shared" si="509"/>
        <v>0</v>
      </c>
      <c r="CX419" s="372">
        <f t="shared" si="510"/>
        <v>51317.299376903429</v>
      </c>
      <c r="CY419" s="371">
        <f t="shared" si="511"/>
        <v>52797.617983920842</v>
      </c>
      <c r="CZ419" s="370">
        <f t="shared" si="512"/>
        <v>135</v>
      </c>
      <c r="DA419" s="371">
        <f t="shared" si="513"/>
        <v>137</v>
      </c>
      <c r="DB419" s="372">
        <f t="shared" si="514"/>
        <v>0</v>
      </c>
      <c r="DC419" s="371">
        <f t="shared" si="515"/>
        <v>0</v>
      </c>
      <c r="DD419" s="372">
        <f t="shared" si="516"/>
        <v>0</v>
      </c>
      <c r="DE419" s="371">
        <f t="shared" si="517"/>
        <v>0</v>
      </c>
      <c r="DF419" s="372">
        <f t="shared" si="518"/>
        <v>26</v>
      </c>
      <c r="DG419" s="371">
        <f t="shared" si="519"/>
        <v>28</v>
      </c>
      <c r="DH419" s="372">
        <f t="shared" si="520"/>
        <v>0</v>
      </c>
      <c r="DI419" s="371">
        <f t="shared" si="521"/>
        <v>0</v>
      </c>
      <c r="DJ419" s="372">
        <f t="shared" si="522"/>
        <v>0</v>
      </c>
      <c r="DK419" s="371">
        <f t="shared" si="523"/>
        <v>0</v>
      </c>
      <c r="DL419" s="372">
        <f t="shared" si="524"/>
        <v>161</v>
      </c>
      <c r="DM419" s="371">
        <f t="shared" si="525"/>
        <v>165</v>
      </c>
      <c r="DN419" s="370">
        <f t="shared" si="526"/>
        <v>6939867.3983115889</v>
      </c>
      <c r="DO419" s="371">
        <f t="shared" si="527"/>
        <v>7082785.3673469378</v>
      </c>
      <c r="DP419" s="372">
        <f t="shared" si="528"/>
        <v>0</v>
      </c>
      <c r="DQ419" s="371">
        <f t="shared" si="529"/>
        <v>0</v>
      </c>
      <c r="DR419" s="372">
        <f t="shared" si="530"/>
        <v>0</v>
      </c>
      <c r="DS419" s="371">
        <f t="shared" si="531"/>
        <v>0</v>
      </c>
      <c r="DT419" s="372">
        <f t="shared" si="532"/>
        <v>1322217.8013698631</v>
      </c>
      <c r="DU419" s="371">
        <f t="shared" si="533"/>
        <v>1628821.5999999999</v>
      </c>
      <c r="DV419" s="372">
        <f t="shared" si="534"/>
        <v>0</v>
      </c>
      <c r="DW419" s="371">
        <f t="shared" si="535"/>
        <v>0</v>
      </c>
      <c r="DX419" s="372">
        <f t="shared" si="536"/>
        <v>0</v>
      </c>
      <c r="DY419" s="371">
        <f t="shared" si="537"/>
        <v>0</v>
      </c>
      <c r="DZ419" s="372">
        <f t="shared" si="538"/>
        <v>8262085.1996814525</v>
      </c>
      <c r="EA419" s="371">
        <f t="shared" si="539"/>
        <v>8711606.9673469383</v>
      </c>
    </row>
    <row r="420" spans="1:131">
      <c r="A420" s="488" t="s">
        <v>40</v>
      </c>
      <c r="B420" s="487" t="s">
        <v>847</v>
      </c>
      <c r="C420" s="614"/>
      <c r="D420" s="485">
        <v>229355</v>
      </c>
      <c r="E420" s="486">
        <v>8</v>
      </c>
      <c r="F420" s="419">
        <v>165</v>
      </c>
      <c r="G420" s="420">
        <v>168</v>
      </c>
      <c r="H420" s="419">
        <v>76</v>
      </c>
      <c r="I420" s="420">
        <v>77</v>
      </c>
      <c r="J420" s="419">
        <v>17</v>
      </c>
      <c r="K420" s="420">
        <v>20</v>
      </c>
      <c r="L420" s="419">
        <v>42</v>
      </c>
      <c r="M420" s="420">
        <v>41</v>
      </c>
      <c r="N420" s="419">
        <v>0</v>
      </c>
      <c r="O420" s="420">
        <v>0</v>
      </c>
      <c r="P420" s="419">
        <v>0</v>
      </c>
      <c r="Q420" s="420">
        <v>0</v>
      </c>
      <c r="R420" s="419">
        <v>0</v>
      </c>
      <c r="S420" s="420">
        <v>0</v>
      </c>
      <c r="T420" s="419">
        <v>0</v>
      </c>
      <c r="U420" s="420">
        <v>0</v>
      </c>
      <c r="V420" s="419">
        <v>0</v>
      </c>
      <c r="W420" s="420">
        <v>0</v>
      </c>
      <c r="X420" s="419">
        <v>0</v>
      </c>
      <c r="Y420" s="420">
        <v>0</v>
      </c>
      <c r="Z420" s="419">
        <v>0</v>
      </c>
      <c r="AA420" s="420">
        <v>0</v>
      </c>
      <c r="AB420" s="419">
        <v>0</v>
      </c>
      <c r="AC420" s="420">
        <v>0</v>
      </c>
      <c r="AD420" s="419">
        <v>0</v>
      </c>
      <c r="AE420" s="420">
        <v>0</v>
      </c>
      <c r="AF420" s="419">
        <v>0</v>
      </c>
      <c r="AG420" s="420">
        <v>0</v>
      </c>
      <c r="AH420" s="419">
        <v>0</v>
      </c>
      <c r="AI420" s="420">
        <v>0</v>
      </c>
      <c r="AJ420" s="419">
        <v>0</v>
      </c>
      <c r="AK420" s="420">
        <v>0</v>
      </c>
      <c r="AL420" s="419"/>
      <c r="AM420" s="420"/>
      <c r="AN420" s="419"/>
      <c r="AO420" s="420"/>
      <c r="AP420" s="419"/>
      <c r="AQ420" s="420"/>
      <c r="AR420" s="419"/>
      <c r="AS420" s="420"/>
      <c r="AT420" s="419">
        <v>0</v>
      </c>
      <c r="AU420" s="420">
        <v>0</v>
      </c>
      <c r="AV420" s="419">
        <v>0</v>
      </c>
      <c r="AW420" s="420">
        <v>0</v>
      </c>
      <c r="AX420" s="419">
        <v>0</v>
      </c>
      <c r="AY420" s="420">
        <v>0</v>
      </c>
      <c r="AZ420" s="419">
        <v>0</v>
      </c>
      <c r="BA420" s="421">
        <v>0</v>
      </c>
      <c r="BB420" s="422">
        <v>15183691</v>
      </c>
      <c r="BC420" s="420">
        <v>15674970</v>
      </c>
      <c r="BD420" s="419">
        <v>0</v>
      </c>
      <c r="BE420" s="420">
        <v>0</v>
      </c>
      <c r="BF420" s="419">
        <v>0</v>
      </c>
      <c r="BG420" s="420">
        <v>0</v>
      </c>
      <c r="BH420" s="419">
        <v>0</v>
      </c>
      <c r="BI420" s="420">
        <v>0</v>
      </c>
      <c r="BJ420" s="419"/>
      <c r="BK420" s="420"/>
      <c r="BL420" s="419"/>
      <c r="BM420" s="423">
        <v>0</v>
      </c>
      <c r="BN420" s="370">
        <f t="shared" si="474"/>
        <v>2936</v>
      </c>
      <c r="BO420" s="371">
        <f t="shared" si="475"/>
        <v>2994</v>
      </c>
      <c r="BP420" s="372">
        <f t="shared" si="476"/>
        <v>0</v>
      </c>
      <c r="BQ420" s="371">
        <f t="shared" si="477"/>
        <v>0</v>
      </c>
      <c r="BR420" s="372">
        <f t="shared" si="478"/>
        <v>0</v>
      </c>
      <c r="BS420" s="371">
        <f t="shared" si="479"/>
        <v>0</v>
      </c>
      <c r="BT420" s="372">
        <f t="shared" si="480"/>
        <v>0</v>
      </c>
      <c r="BU420" s="371">
        <f t="shared" si="481"/>
        <v>0</v>
      </c>
      <c r="BV420" s="372">
        <f t="shared" si="482"/>
        <v>0</v>
      </c>
      <c r="BW420" s="371">
        <f t="shared" si="483"/>
        <v>0</v>
      </c>
      <c r="BX420" s="372">
        <f t="shared" si="484"/>
        <v>0</v>
      </c>
      <c r="BY420" s="371">
        <f t="shared" si="485"/>
        <v>0</v>
      </c>
      <c r="BZ420" s="370">
        <f t="shared" si="486"/>
        <v>5171.5568801089921</v>
      </c>
      <c r="CA420" s="371">
        <f t="shared" si="487"/>
        <v>5235.4609218436872</v>
      </c>
      <c r="CB420" s="372">
        <f t="shared" si="488"/>
        <v>0</v>
      </c>
      <c r="CC420" s="371">
        <f t="shared" si="489"/>
        <v>0</v>
      </c>
      <c r="CD420" s="372">
        <f t="shared" si="490"/>
        <v>0</v>
      </c>
      <c r="CE420" s="371">
        <f t="shared" si="491"/>
        <v>0</v>
      </c>
      <c r="CF420" s="372">
        <f t="shared" si="492"/>
        <v>0</v>
      </c>
      <c r="CG420" s="371">
        <f t="shared" si="493"/>
        <v>0</v>
      </c>
      <c r="CH420" s="372">
        <f t="shared" si="494"/>
        <v>0</v>
      </c>
      <c r="CI420" s="371">
        <f t="shared" si="495"/>
        <v>0</v>
      </c>
      <c r="CJ420" s="372">
        <f t="shared" si="496"/>
        <v>0</v>
      </c>
      <c r="CK420" s="371">
        <f t="shared" si="497"/>
        <v>0</v>
      </c>
      <c r="CL420" s="370">
        <f t="shared" si="498"/>
        <v>46544.011920980927</v>
      </c>
      <c r="CM420" s="371">
        <f t="shared" si="499"/>
        <v>47119.148296593186</v>
      </c>
      <c r="CN420" s="372">
        <f t="shared" si="500"/>
        <v>0</v>
      </c>
      <c r="CO420" s="371">
        <f t="shared" si="501"/>
        <v>0</v>
      </c>
      <c r="CP420" s="372">
        <f t="shared" si="502"/>
        <v>0</v>
      </c>
      <c r="CQ420" s="371">
        <f t="shared" si="503"/>
        <v>0</v>
      </c>
      <c r="CR420" s="372">
        <f t="shared" si="504"/>
        <v>0</v>
      </c>
      <c r="CS420" s="371">
        <f t="shared" si="505"/>
        <v>0</v>
      </c>
      <c r="CT420" s="372">
        <f t="shared" si="506"/>
        <v>0</v>
      </c>
      <c r="CU420" s="371">
        <f t="shared" si="507"/>
        <v>0</v>
      </c>
      <c r="CV420" s="372">
        <f t="shared" si="508"/>
        <v>0</v>
      </c>
      <c r="CW420" s="371">
        <f t="shared" si="509"/>
        <v>0</v>
      </c>
      <c r="CX420" s="372">
        <f t="shared" si="510"/>
        <v>46544.011920980927</v>
      </c>
      <c r="CY420" s="371">
        <f t="shared" si="511"/>
        <v>47119.148296593186</v>
      </c>
      <c r="CZ420" s="370">
        <f t="shared" si="512"/>
        <v>300</v>
      </c>
      <c r="DA420" s="371">
        <f t="shared" si="513"/>
        <v>306</v>
      </c>
      <c r="DB420" s="372">
        <f t="shared" si="514"/>
        <v>0</v>
      </c>
      <c r="DC420" s="371">
        <f t="shared" si="515"/>
        <v>0</v>
      </c>
      <c r="DD420" s="372">
        <f t="shared" si="516"/>
        <v>0</v>
      </c>
      <c r="DE420" s="371">
        <f t="shared" si="517"/>
        <v>0</v>
      </c>
      <c r="DF420" s="372">
        <f t="shared" si="518"/>
        <v>0</v>
      </c>
      <c r="DG420" s="371">
        <f t="shared" si="519"/>
        <v>0</v>
      </c>
      <c r="DH420" s="372">
        <f t="shared" si="520"/>
        <v>0</v>
      </c>
      <c r="DI420" s="371">
        <f t="shared" si="521"/>
        <v>0</v>
      </c>
      <c r="DJ420" s="372">
        <f t="shared" si="522"/>
        <v>0</v>
      </c>
      <c r="DK420" s="371">
        <f t="shared" si="523"/>
        <v>0</v>
      </c>
      <c r="DL420" s="372">
        <f t="shared" si="524"/>
        <v>300</v>
      </c>
      <c r="DM420" s="371">
        <f t="shared" si="525"/>
        <v>306</v>
      </c>
      <c r="DN420" s="370">
        <f t="shared" si="526"/>
        <v>13963203.576294279</v>
      </c>
      <c r="DO420" s="371">
        <f t="shared" si="527"/>
        <v>14418459.378757516</v>
      </c>
      <c r="DP420" s="372">
        <f t="shared" si="528"/>
        <v>0</v>
      </c>
      <c r="DQ420" s="371">
        <f t="shared" si="529"/>
        <v>0</v>
      </c>
      <c r="DR420" s="372">
        <f t="shared" si="530"/>
        <v>0</v>
      </c>
      <c r="DS420" s="371">
        <f t="shared" si="531"/>
        <v>0</v>
      </c>
      <c r="DT420" s="372">
        <f t="shared" si="532"/>
        <v>0</v>
      </c>
      <c r="DU420" s="371">
        <f t="shared" si="533"/>
        <v>0</v>
      </c>
      <c r="DV420" s="372">
        <f t="shared" si="534"/>
        <v>0</v>
      </c>
      <c r="DW420" s="371">
        <f t="shared" si="535"/>
        <v>0</v>
      </c>
      <c r="DX420" s="372">
        <f t="shared" si="536"/>
        <v>0</v>
      </c>
      <c r="DY420" s="371">
        <f t="shared" si="537"/>
        <v>0</v>
      </c>
      <c r="DZ420" s="372">
        <f t="shared" si="538"/>
        <v>13963203.576294279</v>
      </c>
      <c r="EA420" s="371">
        <f t="shared" si="539"/>
        <v>14418459.378757516</v>
      </c>
    </row>
    <row r="421" spans="1:131">
      <c r="A421" s="488" t="s">
        <v>40</v>
      </c>
      <c r="B421" s="487" t="s">
        <v>848</v>
      </c>
      <c r="C421" s="614"/>
      <c r="D421" s="485">
        <v>222567</v>
      </c>
      <c r="E421" s="486">
        <v>9</v>
      </c>
      <c r="F421" s="419">
        <v>0</v>
      </c>
      <c r="G421" s="420">
        <v>0</v>
      </c>
      <c r="H421" s="419">
        <v>0</v>
      </c>
      <c r="I421" s="420">
        <v>0</v>
      </c>
      <c r="J421" s="419">
        <v>0</v>
      </c>
      <c r="K421" s="420">
        <v>0</v>
      </c>
      <c r="L421" s="419">
        <v>0</v>
      </c>
      <c r="M421" s="420">
        <v>0</v>
      </c>
      <c r="N421" s="419">
        <v>0</v>
      </c>
      <c r="O421" s="420">
        <v>0</v>
      </c>
      <c r="P421" s="419">
        <v>0</v>
      </c>
      <c r="Q421" s="420">
        <v>0</v>
      </c>
      <c r="R421" s="419">
        <v>0</v>
      </c>
      <c r="S421" s="420">
        <v>0</v>
      </c>
      <c r="T421" s="419">
        <v>0</v>
      </c>
      <c r="U421" s="420">
        <v>0</v>
      </c>
      <c r="V421" s="419">
        <v>0</v>
      </c>
      <c r="W421" s="420">
        <v>0</v>
      </c>
      <c r="X421" s="419">
        <v>0</v>
      </c>
      <c r="Y421" s="420">
        <v>0</v>
      </c>
      <c r="Z421" s="419">
        <v>0</v>
      </c>
      <c r="AA421" s="420">
        <v>0</v>
      </c>
      <c r="AB421" s="419">
        <v>0</v>
      </c>
      <c r="AC421" s="420">
        <v>0</v>
      </c>
      <c r="AD421" s="419">
        <v>0</v>
      </c>
      <c r="AE421" s="420">
        <v>64</v>
      </c>
      <c r="AF421" s="419">
        <v>0</v>
      </c>
      <c r="AG421" s="420">
        <v>0</v>
      </c>
      <c r="AH421" s="419">
        <v>0</v>
      </c>
      <c r="AI421" s="420">
        <v>6</v>
      </c>
      <c r="AJ421" s="419">
        <v>0</v>
      </c>
      <c r="AK421" s="420">
        <v>37</v>
      </c>
      <c r="AL421" s="419"/>
      <c r="AM421" s="420"/>
      <c r="AN421" s="419"/>
      <c r="AO421" s="420"/>
      <c r="AP421" s="419"/>
      <c r="AQ421" s="420"/>
      <c r="AR421" s="419"/>
      <c r="AS421" s="420"/>
      <c r="AT421" s="419">
        <v>61</v>
      </c>
      <c r="AU421" s="420">
        <v>0</v>
      </c>
      <c r="AV421" s="419">
        <v>0</v>
      </c>
      <c r="AW421" s="420">
        <v>0</v>
      </c>
      <c r="AX421" s="419">
        <v>0</v>
      </c>
      <c r="AY421" s="420">
        <v>0</v>
      </c>
      <c r="AZ421" s="419">
        <v>47</v>
      </c>
      <c r="BA421" s="421">
        <v>0</v>
      </c>
      <c r="BB421" s="422">
        <v>0</v>
      </c>
      <c r="BC421" s="420">
        <v>0</v>
      </c>
      <c r="BD421" s="419">
        <v>0</v>
      </c>
      <c r="BE421" s="420">
        <v>0</v>
      </c>
      <c r="BF421" s="419">
        <v>0</v>
      </c>
      <c r="BG421" s="420">
        <v>0</v>
      </c>
      <c r="BH421" s="419">
        <v>0</v>
      </c>
      <c r="BI421" s="420">
        <v>6796230</v>
      </c>
      <c r="BJ421" s="419"/>
      <c r="BK421" s="420"/>
      <c r="BL421" s="419">
        <v>7053867</v>
      </c>
      <c r="BM421" s="423">
        <v>0</v>
      </c>
      <c r="BN421" s="370">
        <f t="shared" si="474"/>
        <v>0</v>
      </c>
      <c r="BO421" s="371">
        <f t="shared" si="475"/>
        <v>0</v>
      </c>
      <c r="BP421" s="372">
        <f t="shared" si="476"/>
        <v>0</v>
      </c>
      <c r="BQ421" s="371">
        <f t="shared" si="477"/>
        <v>0</v>
      </c>
      <c r="BR421" s="372">
        <f t="shared" si="478"/>
        <v>0</v>
      </c>
      <c r="BS421" s="371">
        <f t="shared" si="479"/>
        <v>0</v>
      </c>
      <c r="BT421" s="372">
        <f t="shared" si="480"/>
        <v>0</v>
      </c>
      <c r="BU421" s="371">
        <f t="shared" si="481"/>
        <v>1086</v>
      </c>
      <c r="BV421" s="372">
        <f t="shared" si="482"/>
        <v>0</v>
      </c>
      <c r="BW421" s="371">
        <f t="shared" si="483"/>
        <v>0</v>
      </c>
      <c r="BX421" s="372">
        <f t="shared" si="484"/>
        <v>1113</v>
      </c>
      <c r="BY421" s="371">
        <f t="shared" si="485"/>
        <v>0</v>
      </c>
      <c r="BZ421" s="370">
        <f t="shared" si="486"/>
        <v>0</v>
      </c>
      <c r="CA421" s="371">
        <f t="shared" si="487"/>
        <v>0</v>
      </c>
      <c r="CB421" s="372">
        <f t="shared" si="488"/>
        <v>0</v>
      </c>
      <c r="CC421" s="371">
        <f t="shared" si="489"/>
        <v>0</v>
      </c>
      <c r="CD421" s="372">
        <f t="shared" si="490"/>
        <v>0</v>
      </c>
      <c r="CE421" s="371">
        <f t="shared" si="491"/>
        <v>0</v>
      </c>
      <c r="CF421" s="372">
        <f t="shared" si="492"/>
        <v>0</v>
      </c>
      <c r="CG421" s="371">
        <f t="shared" si="493"/>
        <v>6258.0386740331496</v>
      </c>
      <c r="CH421" s="372">
        <f t="shared" si="494"/>
        <v>0</v>
      </c>
      <c r="CI421" s="371">
        <f t="shared" si="495"/>
        <v>0</v>
      </c>
      <c r="CJ421" s="372">
        <f t="shared" si="496"/>
        <v>6337.7061994609167</v>
      </c>
      <c r="CK421" s="371">
        <f t="shared" si="497"/>
        <v>0</v>
      </c>
      <c r="CL421" s="370">
        <f t="shared" si="498"/>
        <v>0</v>
      </c>
      <c r="CM421" s="371">
        <f t="shared" si="499"/>
        <v>0</v>
      </c>
      <c r="CN421" s="372">
        <f t="shared" si="500"/>
        <v>0</v>
      </c>
      <c r="CO421" s="371">
        <f t="shared" si="501"/>
        <v>0</v>
      </c>
      <c r="CP421" s="372">
        <f t="shared" si="502"/>
        <v>0</v>
      </c>
      <c r="CQ421" s="371">
        <f t="shared" si="503"/>
        <v>0</v>
      </c>
      <c r="CR421" s="372">
        <f t="shared" si="504"/>
        <v>0</v>
      </c>
      <c r="CS421" s="371">
        <f t="shared" si="505"/>
        <v>56322.348066298349</v>
      </c>
      <c r="CT421" s="372">
        <f t="shared" si="506"/>
        <v>0</v>
      </c>
      <c r="CU421" s="371">
        <f t="shared" si="507"/>
        <v>0</v>
      </c>
      <c r="CV421" s="372">
        <f t="shared" si="508"/>
        <v>57039.355795148251</v>
      </c>
      <c r="CW421" s="371">
        <f t="shared" si="509"/>
        <v>0</v>
      </c>
      <c r="CX421" s="372">
        <f t="shared" si="510"/>
        <v>57039.355795148251</v>
      </c>
      <c r="CY421" s="371">
        <f t="shared" si="511"/>
        <v>56322.348066298349</v>
      </c>
      <c r="CZ421" s="370">
        <f t="shared" si="512"/>
        <v>0</v>
      </c>
      <c r="DA421" s="371">
        <f t="shared" si="513"/>
        <v>0</v>
      </c>
      <c r="DB421" s="372">
        <f t="shared" si="514"/>
        <v>0</v>
      </c>
      <c r="DC421" s="371">
        <f t="shared" si="515"/>
        <v>0</v>
      </c>
      <c r="DD421" s="372">
        <f t="shared" si="516"/>
        <v>0</v>
      </c>
      <c r="DE421" s="371">
        <f t="shared" si="517"/>
        <v>0</v>
      </c>
      <c r="DF421" s="372">
        <f t="shared" si="518"/>
        <v>0</v>
      </c>
      <c r="DG421" s="371">
        <f t="shared" si="519"/>
        <v>107</v>
      </c>
      <c r="DH421" s="372">
        <f t="shared" si="520"/>
        <v>0</v>
      </c>
      <c r="DI421" s="371">
        <f t="shared" si="521"/>
        <v>0</v>
      </c>
      <c r="DJ421" s="372">
        <f t="shared" si="522"/>
        <v>108</v>
      </c>
      <c r="DK421" s="371">
        <f t="shared" si="523"/>
        <v>0</v>
      </c>
      <c r="DL421" s="372">
        <f t="shared" si="524"/>
        <v>108</v>
      </c>
      <c r="DM421" s="371">
        <f t="shared" si="525"/>
        <v>107</v>
      </c>
      <c r="DN421" s="370">
        <f t="shared" si="526"/>
        <v>0</v>
      </c>
      <c r="DO421" s="371">
        <f t="shared" si="527"/>
        <v>0</v>
      </c>
      <c r="DP421" s="372">
        <f t="shared" si="528"/>
        <v>0</v>
      </c>
      <c r="DQ421" s="371">
        <f t="shared" si="529"/>
        <v>0</v>
      </c>
      <c r="DR421" s="372">
        <f t="shared" si="530"/>
        <v>0</v>
      </c>
      <c r="DS421" s="371">
        <f t="shared" si="531"/>
        <v>0</v>
      </c>
      <c r="DT421" s="372">
        <f t="shared" si="532"/>
        <v>0</v>
      </c>
      <c r="DU421" s="371">
        <f t="shared" si="533"/>
        <v>6026491.2430939237</v>
      </c>
      <c r="DV421" s="372">
        <f t="shared" si="534"/>
        <v>0</v>
      </c>
      <c r="DW421" s="371">
        <f t="shared" si="535"/>
        <v>0</v>
      </c>
      <c r="DX421" s="372">
        <f t="shared" si="536"/>
        <v>6160250.4258760111</v>
      </c>
      <c r="DY421" s="371">
        <f t="shared" si="537"/>
        <v>0</v>
      </c>
      <c r="DZ421" s="372">
        <f t="shared" si="538"/>
        <v>6160250.4258760111</v>
      </c>
      <c r="EA421" s="371">
        <f t="shared" si="539"/>
        <v>6026491.2430939237</v>
      </c>
    </row>
    <row r="422" spans="1:131">
      <c r="A422" s="488" t="s">
        <v>40</v>
      </c>
      <c r="B422" s="487" t="s">
        <v>849</v>
      </c>
      <c r="C422" s="614"/>
      <c r="D422" s="485">
        <v>222822</v>
      </c>
      <c r="E422" s="486">
        <v>9</v>
      </c>
      <c r="F422" s="419">
        <v>0</v>
      </c>
      <c r="G422" s="420">
        <v>0</v>
      </c>
      <c r="H422" s="419">
        <v>0</v>
      </c>
      <c r="I422" s="420">
        <v>0</v>
      </c>
      <c r="J422" s="419">
        <v>0</v>
      </c>
      <c r="K422" s="420">
        <v>0</v>
      </c>
      <c r="L422" s="419">
        <v>0</v>
      </c>
      <c r="M422" s="420">
        <v>0</v>
      </c>
      <c r="N422" s="419">
        <v>0</v>
      </c>
      <c r="O422" s="420">
        <v>0</v>
      </c>
      <c r="P422" s="419">
        <v>0</v>
      </c>
      <c r="Q422" s="420">
        <v>0</v>
      </c>
      <c r="R422" s="419">
        <v>0</v>
      </c>
      <c r="S422" s="420">
        <v>0</v>
      </c>
      <c r="T422" s="419">
        <v>0</v>
      </c>
      <c r="U422" s="420">
        <v>0</v>
      </c>
      <c r="V422" s="419">
        <v>0</v>
      </c>
      <c r="W422" s="420">
        <v>0</v>
      </c>
      <c r="X422" s="419">
        <v>0</v>
      </c>
      <c r="Y422" s="420">
        <v>0</v>
      </c>
      <c r="Z422" s="419">
        <v>0</v>
      </c>
      <c r="AA422" s="420">
        <v>0</v>
      </c>
      <c r="AB422" s="419">
        <v>0</v>
      </c>
      <c r="AC422" s="420">
        <v>0</v>
      </c>
      <c r="AD422" s="419">
        <v>112</v>
      </c>
      <c r="AE422" s="420">
        <v>104</v>
      </c>
      <c r="AF422" s="419">
        <v>0</v>
      </c>
      <c r="AG422" s="420">
        <v>22</v>
      </c>
      <c r="AH422" s="419">
        <v>12</v>
      </c>
      <c r="AI422" s="420">
        <v>0</v>
      </c>
      <c r="AJ422" s="419">
        <v>3</v>
      </c>
      <c r="AK422" s="420">
        <v>0</v>
      </c>
      <c r="AL422" s="419"/>
      <c r="AM422" s="420"/>
      <c r="AN422" s="419"/>
      <c r="AO422" s="420"/>
      <c r="AP422" s="419"/>
      <c r="AQ422" s="420"/>
      <c r="AR422" s="419"/>
      <c r="AS422" s="420"/>
      <c r="AT422" s="419">
        <v>0</v>
      </c>
      <c r="AU422" s="420">
        <v>0</v>
      </c>
      <c r="AV422" s="419">
        <v>0</v>
      </c>
      <c r="AW422" s="420">
        <v>0</v>
      </c>
      <c r="AX422" s="419">
        <v>0</v>
      </c>
      <c r="AY422" s="420">
        <v>0</v>
      </c>
      <c r="AZ422" s="419">
        <v>0</v>
      </c>
      <c r="BA422" s="421">
        <v>0</v>
      </c>
      <c r="BB422" s="422">
        <v>0</v>
      </c>
      <c r="BC422" s="420">
        <v>0</v>
      </c>
      <c r="BD422" s="419">
        <v>0</v>
      </c>
      <c r="BE422" s="420">
        <v>0</v>
      </c>
      <c r="BF422" s="419">
        <v>0</v>
      </c>
      <c r="BG422" s="420">
        <v>0</v>
      </c>
      <c r="BH422" s="419">
        <v>6230412</v>
      </c>
      <c r="BI422" s="420">
        <v>6383325</v>
      </c>
      <c r="BJ422" s="419"/>
      <c r="BK422" s="420"/>
      <c r="BL422" s="419"/>
      <c r="BM422" s="423">
        <v>0</v>
      </c>
      <c r="BN422" s="370">
        <f t="shared" si="474"/>
        <v>0</v>
      </c>
      <c r="BO422" s="371">
        <f t="shared" si="475"/>
        <v>0</v>
      </c>
      <c r="BP422" s="372">
        <f t="shared" si="476"/>
        <v>0</v>
      </c>
      <c r="BQ422" s="371">
        <f t="shared" si="477"/>
        <v>0</v>
      </c>
      <c r="BR422" s="372">
        <f t="shared" si="478"/>
        <v>0</v>
      </c>
      <c r="BS422" s="371">
        <f t="shared" si="479"/>
        <v>0</v>
      </c>
      <c r="BT422" s="372">
        <f t="shared" si="480"/>
        <v>1176</v>
      </c>
      <c r="BU422" s="371">
        <f t="shared" si="481"/>
        <v>1156</v>
      </c>
      <c r="BV422" s="372">
        <f t="shared" si="482"/>
        <v>0</v>
      </c>
      <c r="BW422" s="371">
        <f t="shared" si="483"/>
        <v>0</v>
      </c>
      <c r="BX422" s="372">
        <f t="shared" si="484"/>
        <v>0</v>
      </c>
      <c r="BY422" s="371">
        <f t="shared" si="485"/>
        <v>0</v>
      </c>
      <c r="BZ422" s="370">
        <f t="shared" si="486"/>
        <v>0</v>
      </c>
      <c r="CA422" s="371">
        <f t="shared" si="487"/>
        <v>0</v>
      </c>
      <c r="CB422" s="372">
        <f t="shared" si="488"/>
        <v>0</v>
      </c>
      <c r="CC422" s="371">
        <f t="shared" si="489"/>
        <v>0</v>
      </c>
      <c r="CD422" s="372">
        <f t="shared" si="490"/>
        <v>0</v>
      </c>
      <c r="CE422" s="371">
        <f t="shared" si="491"/>
        <v>0</v>
      </c>
      <c r="CF422" s="372">
        <f t="shared" si="492"/>
        <v>5297.9693877551017</v>
      </c>
      <c r="CG422" s="371">
        <f t="shared" si="493"/>
        <v>5521.9074394463669</v>
      </c>
      <c r="CH422" s="372">
        <f t="shared" si="494"/>
        <v>0</v>
      </c>
      <c r="CI422" s="371">
        <f t="shared" si="495"/>
        <v>0</v>
      </c>
      <c r="CJ422" s="372">
        <f t="shared" si="496"/>
        <v>0</v>
      </c>
      <c r="CK422" s="371">
        <f t="shared" si="497"/>
        <v>0</v>
      </c>
      <c r="CL422" s="370">
        <f t="shared" si="498"/>
        <v>0</v>
      </c>
      <c r="CM422" s="371">
        <f t="shared" si="499"/>
        <v>0</v>
      </c>
      <c r="CN422" s="372">
        <f t="shared" si="500"/>
        <v>0</v>
      </c>
      <c r="CO422" s="371">
        <f t="shared" si="501"/>
        <v>0</v>
      </c>
      <c r="CP422" s="372">
        <f t="shared" si="502"/>
        <v>0</v>
      </c>
      <c r="CQ422" s="371">
        <f t="shared" si="503"/>
        <v>0</v>
      </c>
      <c r="CR422" s="372">
        <f t="shared" si="504"/>
        <v>47681.724489795917</v>
      </c>
      <c r="CS422" s="371">
        <f t="shared" si="505"/>
        <v>49697.166955017303</v>
      </c>
      <c r="CT422" s="372">
        <f t="shared" si="506"/>
        <v>0</v>
      </c>
      <c r="CU422" s="371">
        <f t="shared" si="507"/>
        <v>0</v>
      </c>
      <c r="CV422" s="372">
        <f t="shared" si="508"/>
        <v>0</v>
      </c>
      <c r="CW422" s="371">
        <f t="shared" si="509"/>
        <v>0</v>
      </c>
      <c r="CX422" s="372">
        <f t="shared" si="510"/>
        <v>47681.724489795917</v>
      </c>
      <c r="CY422" s="371">
        <f t="shared" si="511"/>
        <v>49697.166955017303</v>
      </c>
      <c r="CZ422" s="370">
        <f t="shared" si="512"/>
        <v>0</v>
      </c>
      <c r="DA422" s="371">
        <f t="shared" si="513"/>
        <v>0</v>
      </c>
      <c r="DB422" s="372">
        <f t="shared" si="514"/>
        <v>0</v>
      </c>
      <c r="DC422" s="371">
        <f t="shared" si="515"/>
        <v>0</v>
      </c>
      <c r="DD422" s="372">
        <f t="shared" si="516"/>
        <v>0</v>
      </c>
      <c r="DE422" s="371">
        <f t="shared" si="517"/>
        <v>0</v>
      </c>
      <c r="DF422" s="372">
        <f t="shared" si="518"/>
        <v>127</v>
      </c>
      <c r="DG422" s="371">
        <f t="shared" si="519"/>
        <v>126</v>
      </c>
      <c r="DH422" s="372">
        <f t="shared" si="520"/>
        <v>0</v>
      </c>
      <c r="DI422" s="371">
        <f t="shared" si="521"/>
        <v>0</v>
      </c>
      <c r="DJ422" s="372">
        <f t="shared" si="522"/>
        <v>0</v>
      </c>
      <c r="DK422" s="371">
        <f t="shared" si="523"/>
        <v>0</v>
      </c>
      <c r="DL422" s="372">
        <f t="shared" si="524"/>
        <v>127</v>
      </c>
      <c r="DM422" s="371">
        <f t="shared" si="525"/>
        <v>126</v>
      </c>
      <c r="DN422" s="370">
        <f t="shared" si="526"/>
        <v>0</v>
      </c>
      <c r="DO422" s="371">
        <f t="shared" si="527"/>
        <v>0</v>
      </c>
      <c r="DP422" s="372">
        <f t="shared" si="528"/>
        <v>0</v>
      </c>
      <c r="DQ422" s="371">
        <f t="shared" si="529"/>
        <v>0</v>
      </c>
      <c r="DR422" s="372">
        <f t="shared" si="530"/>
        <v>0</v>
      </c>
      <c r="DS422" s="371">
        <f t="shared" si="531"/>
        <v>0</v>
      </c>
      <c r="DT422" s="372">
        <f t="shared" si="532"/>
        <v>6055579.0102040814</v>
      </c>
      <c r="DU422" s="371">
        <f t="shared" si="533"/>
        <v>6261843.0363321798</v>
      </c>
      <c r="DV422" s="372">
        <f t="shared" si="534"/>
        <v>0</v>
      </c>
      <c r="DW422" s="371">
        <f t="shared" si="535"/>
        <v>0</v>
      </c>
      <c r="DX422" s="372">
        <f t="shared" si="536"/>
        <v>0</v>
      </c>
      <c r="DY422" s="371">
        <f t="shared" si="537"/>
        <v>0</v>
      </c>
      <c r="DZ422" s="372">
        <f t="shared" si="538"/>
        <v>6055579.0102040814</v>
      </c>
      <c r="EA422" s="371">
        <f t="shared" si="539"/>
        <v>6261843.0363321798</v>
      </c>
    </row>
    <row r="423" spans="1:131">
      <c r="A423" s="488" t="s">
        <v>40</v>
      </c>
      <c r="B423" s="487" t="s">
        <v>850</v>
      </c>
      <c r="C423" s="614"/>
      <c r="D423" s="485">
        <v>223773</v>
      </c>
      <c r="E423" s="486">
        <v>9</v>
      </c>
      <c r="F423" s="419">
        <v>0</v>
      </c>
      <c r="G423" s="420">
        <v>0</v>
      </c>
      <c r="H423" s="419">
        <v>0</v>
      </c>
      <c r="I423" s="420">
        <v>0</v>
      </c>
      <c r="J423" s="419">
        <v>0</v>
      </c>
      <c r="K423" s="420">
        <v>0</v>
      </c>
      <c r="L423" s="419">
        <v>0</v>
      </c>
      <c r="M423" s="420">
        <v>0</v>
      </c>
      <c r="N423" s="419">
        <v>0</v>
      </c>
      <c r="O423" s="420">
        <v>0</v>
      </c>
      <c r="P423" s="419">
        <v>0</v>
      </c>
      <c r="Q423" s="420">
        <v>0</v>
      </c>
      <c r="R423" s="419">
        <v>0</v>
      </c>
      <c r="S423" s="420">
        <v>0</v>
      </c>
      <c r="T423" s="419">
        <v>0</v>
      </c>
      <c r="U423" s="420">
        <v>0</v>
      </c>
      <c r="V423" s="419">
        <v>0</v>
      </c>
      <c r="W423" s="420">
        <v>0</v>
      </c>
      <c r="X423" s="419">
        <v>0</v>
      </c>
      <c r="Y423" s="420">
        <v>0</v>
      </c>
      <c r="Z423" s="419">
        <v>0</v>
      </c>
      <c r="AA423" s="420">
        <v>0</v>
      </c>
      <c r="AB423" s="419">
        <v>0</v>
      </c>
      <c r="AC423" s="420">
        <v>0</v>
      </c>
      <c r="AD423" s="419">
        <v>0</v>
      </c>
      <c r="AE423" s="420">
        <v>0</v>
      </c>
      <c r="AF423" s="419">
        <v>0</v>
      </c>
      <c r="AG423" s="420">
        <v>0</v>
      </c>
      <c r="AH423" s="419">
        <v>0</v>
      </c>
      <c r="AI423" s="420">
        <v>0</v>
      </c>
      <c r="AJ423" s="419">
        <v>0</v>
      </c>
      <c r="AK423" s="420">
        <v>0</v>
      </c>
      <c r="AL423" s="419"/>
      <c r="AM423" s="420"/>
      <c r="AN423" s="419"/>
      <c r="AO423" s="420"/>
      <c r="AP423" s="419"/>
      <c r="AQ423" s="420"/>
      <c r="AR423" s="419"/>
      <c r="AS423" s="420"/>
      <c r="AT423" s="419">
        <v>71</v>
      </c>
      <c r="AU423" s="420">
        <v>72</v>
      </c>
      <c r="AV423" s="419">
        <v>0</v>
      </c>
      <c r="AW423" s="420">
        <v>0</v>
      </c>
      <c r="AX423" s="419">
        <v>0</v>
      </c>
      <c r="AY423" s="420">
        <v>0</v>
      </c>
      <c r="AZ423" s="419">
        <v>0</v>
      </c>
      <c r="BA423" s="421">
        <v>0</v>
      </c>
      <c r="BB423" s="422">
        <v>0</v>
      </c>
      <c r="BC423" s="420">
        <v>0</v>
      </c>
      <c r="BD423" s="419">
        <v>0</v>
      </c>
      <c r="BE423" s="420">
        <v>0</v>
      </c>
      <c r="BF423" s="419">
        <v>0</v>
      </c>
      <c r="BG423" s="420">
        <v>0</v>
      </c>
      <c r="BH423" s="419">
        <v>0</v>
      </c>
      <c r="BI423" s="420">
        <v>0</v>
      </c>
      <c r="BJ423" s="419"/>
      <c r="BK423" s="420"/>
      <c r="BL423" s="419">
        <v>4295666</v>
      </c>
      <c r="BM423" s="423">
        <v>4486864</v>
      </c>
      <c r="BN423" s="370">
        <f t="shared" si="474"/>
        <v>0</v>
      </c>
      <c r="BO423" s="371">
        <f t="shared" si="475"/>
        <v>0</v>
      </c>
      <c r="BP423" s="372">
        <f t="shared" si="476"/>
        <v>0</v>
      </c>
      <c r="BQ423" s="371">
        <f t="shared" si="477"/>
        <v>0</v>
      </c>
      <c r="BR423" s="372">
        <f t="shared" si="478"/>
        <v>0</v>
      </c>
      <c r="BS423" s="371">
        <f t="shared" si="479"/>
        <v>0</v>
      </c>
      <c r="BT423" s="372">
        <f t="shared" si="480"/>
        <v>0</v>
      </c>
      <c r="BU423" s="371">
        <f t="shared" si="481"/>
        <v>0</v>
      </c>
      <c r="BV423" s="372">
        <f t="shared" si="482"/>
        <v>0</v>
      </c>
      <c r="BW423" s="371">
        <f t="shared" si="483"/>
        <v>0</v>
      </c>
      <c r="BX423" s="372">
        <f t="shared" si="484"/>
        <v>639</v>
      </c>
      <c r="BY423" s="371">
        <f t="shared" si="485"/>
        <v>648</v>
      </c>
      <c r="BZ423" s="370">
        <f t="shared" si="486"/>
        <v>0</v>
      </c>
      <c r="CA423" s="371">
        <f t="shared" si="487"/>
        <v>0</v>
      </c>
      <c r="CB423" s="372">
        <f t="shared" si="488"/>
        <v>0</v>
      </c>
      <c r="CC423" s="371">
        <f t="shared" si="489"/>
        <v>0</v>
      </c>
      <c r="CD423" s="372">
        <f t="shared" si="490"/>
        <v>0</v>
      </c>
      <c r="CE423" s="371">
        <f t="shared" si="491"/>
        <v>0</v>
      </c>
      <c r="CF423" s="372">
        <f t="shared" si="492"/>
        <v>0</v>
      </c>
      <c r="CG423" s="371">
        <f t="shared" si="493"/>
        <v>0</v>
      </c>
      <c r="CH423" s="372">
        <f t="shared" si="494"/>
        <v>0</v>
      </c>
      <c r="CI423" s="371">
        <f t="shared" si="495"/>
        <v>0</v>
      </c>
      <c r="CJ423" s="372">
        <f t="shared" si="496"/>
        <v>6722.4820031298905</v>
      </c>
      <c r="CK423" s="371">
        <f t="shared" si="497"/>
        <v>6924.1728395061727</v>
      </c>
      <c r="CL423" s="370">
        <f t="shared" si="498"/>
        <v>0</v>
      </c>
      <c r="CM423" s="371">
        <f t="shared" si="499"/>
        <v>0</v>
      </c>
      <c r="CN423" s="372">
        <f t="shared" si="500"/>
        <v>0</v>
      </c>
      <c r="CO423" s="371">
        <f t="shared" si="501"/>
        <v>0</v>
      </c>
      <c r="CP423" s="372">
        <f t="shared" si="502"/>
        <v>0</v>
      </c>
      <c r="CQ423" s="371">
        <f t="shared" si="503"/>
        <v>0</v>
      </c>
      <c r="CR423" s="372">
        <f t="shared" si="504"/>
        <v>0</v>
      </c>
      <c r="CS423" s="371">
        <f t="shared" si="505"/>
        <v>0</v>
      </c>
      <c r="CT423" s="372">
        <f t="shared" si="506"/>
        <v>0</v>
      </c>
      <c r="CU423" s="371">
        <f t="shared" si="507"/>
        <v>0</v>
      </c>
      <c r="CV423" s="372">
        <f t="shared" si="508"/>
        <v>60502.338028169012</v>
      </c>
      <c r="CW423" s="371">
        <f t="shared" si="509"/>
        <v>62317.555555555555</v>
      </c>
      <c r="CX423" s="372">
        <f t="shared" si="510"/>
        <v>60502.338028169012</v>
      </c>
      <c r="CY423" s="371">
        <f t="shared" si="511"/>
        <v>62317.555555555555</v>
      </c>
      <c r="CZ423" s="370">
        <f t="shared" si="512"/>
        <v>0</v>
      </c>
      <c r="DA423" s="371">
        <f t="shared" si="513"/>
        <v>0</v>
      </c>
      <c r="DB423" s="372">
        <f t="shared" si="514"/>
        <v>0</v>
      </c>
      <c r="DC423" s="371">
        <f t="shared" si="515"/>
        <v>0</v>
      </c>
      <c r="DD423" s="372">
        <f t="shared" si="516"/>
        <v>0</v>
      </c>
      <c r="DE423" s="371">
        <f t="shared" si="517"/>
        <v>0</v>
      </c>
      <c r="DF423" s="372">
        <f t="shared" si="518"/>
        <v>0</v>
      </c>
      <c r="DG423" s="371">
        <f t="shared" si="519"/>
        <v>0</v>
      </c>
      <c r="DH423" s="372">
        <f t="shared" si="520"/>
        <v>0</v>
      </c>
      <c r="DI423" s="371">
        <f t="shared" si="521"/>
        <v>0</v>
      </c>
      <c r="DJ423" s="372">
        <f t="shared" si="522"/>
        <v>71</v>
      </c>
      <c r="DK423" s="371">
        <f t="shared" si="523"/>
        <v>72</v>
      </c>
      <c r="DL423" s="372">
        <f t="shared" si="524"/>
        <v>71</v>
      </c>
      <c r="DM423" s="371">
        <f t="shared" si="525"/>
        <v>72</v>
      </c>
      <c r="DN423" s="370">
        <f t="shared" si="526"/>
        <v>0</v>
      </c>
      <c r="DO423" s="371">
        <f t="shared" si="527"/>
        <v>0</v>
      </c>
      <c r="DP423" s="372">
        <f t="shared" si="528"/>
        <v>0</v>
      </c>
      <c r="DQ423" s="371">
        <f t="shared" si="529"/>
        <v>0</v>
      </c>
      <c r="DR423" s="372">
        <f t="shared" si="530"/>
        <v>0</v>
      </c>
      <c r="DS423" s="371">
        <f t="shared" si="531"/>
        <v>0</v>
      </c>
      <c r="DT423" s="372">
        <f t="shared" si="532"/>
        <v>0</v>
      </c>
      <c r="DU423" s="371">
        <f t="shared" si="533"/>
        <v>0</v>
      </c>
      <c r="DV423" s="372">
        <f t="shared" si="534"/>
        <v>0</v>
      </c>
      <c r="DW423" s="371">
        <f t="shared" si="535"/>
        <v>0</v>
      </c>
      <c r="DX423" s="372">
        <f t="shared" si="536"/>
        <v>4295666</v>
      </c>
      <c r="DY423" s="371">
        <f t="shared" si="537"/>
        <v>4486864</v>
      </c>
      <c r="DZ423" s="372">
        <f t="shared" si="538"/>
        <v>4295666</v>
      </c>
      <c r="EA423" s="371">
        <f t="shared" si="539"/>
        <v>4486864</v>
      </c>
    </row>
    <row r="424" spans="1:131">
      <c r="A424" s="488" t="s">
        <v>40</v>
      </c>
      <c r="B424" s="487" t="s">
        <v>851</v>
      </c>
      <c r="C424" s="614"/>
      <c r="D424" s="485">
        <v>223898</v>
      </c>
      <c r="E424" s="486">
        <v>9</v>
      </c>
      <c r="F424" s="419">
        <v>39</v>
      </c>
      <c r="G424" s="420">
        <v>46</v>
      </c>
      <c r="H424" s="419">
        <v>6</v>
      </c>
      <c r="I424" s="420">
        <v>6</v>
      </c>
      <c r="J424" s="419">
        <v>0</v>
      </c>
      <c r="K424" s="420">
        <v>9</v>
      </c>
      <c r="L424" s="419">
        <v>11</v>
      </c>
      <c r="M424" s="420">
        <v>12</v>
      </c>
      <c r="N424" s="419">
        <v>0</v>
      </c>
      <c r="O424" s="420">
        <v>0</v>
      </c>
      <c r="P424" s="419">
        <v>0</v>
      </c>
      <c r="Q424" s="420">
        <v>0</v>
      </c>
      <c r="R424" s="419">
        <v>0</v>
      </c>
      <c r="S424" s="420">
        <v>0</v>
      </c>
      <c r="T424" s="419">
        <v>0</v>
      </c>
      <c r="U424" s="420">
        <v>0</v>
      </c>
      <c r="V424" s="419">
        <v>0</v>
      </c>
      <c r="W424" s="420">
        <v>0</v>
      </c>
      <c r="X424" s="419">
        <v>0</v>
      </c>
      <c r="Y424" s="420">
        <v>0</v>
      </c>
      <c r="Z424" s="419">
        <v>0</v>
      </c>
      <c r="AA424" s="420">
        <v>0</v>
      </c>
      <c r="AB424" s="419">
        <v>0</v>
      </c>
      <c r="AC424" s="420">
        <v>0</v>
      </c>
      <c r="AD424" s="419">
        <v>11</v>
      </c>
      <c r="AE424" s="420">
        <v>6</v>
      </c>
      <c r="AF424" s="419">
        <v>0</v>
      </c>
      <c r="AG424" s="420">
        <v>0</v>
      </c>
      <c r="AH424" s="419">
        <v>0</v>
      </c>
      <c r="AI424" s="420">
        <v>1</v>
      </c>
      <c r="AJ424" s="419">
        <v>2</v>
      </c>
      <c r="AK424" s="420">
        <v>0</v>
      </c>
      <c r="AL424" s="419"/>
      <c r="AM424" s="420"/>
      <c r="AN424" s="419"/>
      <c r="AO424" s="420"/>
      <c r="AP424" s="419"/>
      <c r="AQ424" s="420"/>
      <c r="AR424" s="419"/>
      <c r="AS424" s="420"/>
      <c r="AT424" s="419">
        <v>1</v>
      </c>
      <c r="AU424" s="420">
        <v>0</v>
      </c>
      <c r="AV424" s="419">
        <v>0</v>
      </c>
      <c r="AW424" s="420">
        <v>0</v>
      </c>
      <c r="AX424" s="419">
        <v>11</v>
      </c>
      <c r="AY424" s="420">
        <v>2</v>
      </c>
      <c r="AZ424" s="419">
        <v>0</v>
      </c>
      <c r="BA424" s="421">
        <v>1</v>
      </c>
      <c r="BB424" s="422">
        <v>2496264</v>
      </c>
      <c r="BC424" s="420">
        <v>3191038</v>
      </c>
      <c r="BD424" s="419">
        <v>0</v>
      </c>
      <c r="BE424" s="420">
        <v>0</v>
      </c>
      <c r="BF424" s="419">
        <v>0</v>
      </c>
      <c r="BG424" s="420">
        <v>0</v>
      </c>
      <c r="BH424" s="419">
        <v>398755</v>
      </c>
      <c r="BI424" s="420">
        <v>201260</v>
      </c>
      <c r="BJ424" s="419"/>
      <c r="BK424" s="420"/>
      <c r="BL424" s="419">
        <v>547167</v>
      </c>
      <c r="BM424" s="423">
        <v>146635</v>
      </c>
      <c r="BN424" s="370">
        <f t="shared" si="474"/>
        <v>543</v>
      </c>
      <c r="BO424" s="371">
        <f t="shared" si="475"/>
        <v>717</v>
      </c>
      <c r="BP424" s="372">
        <f t="shared" si="476"/>
        <v>0</v>
      </c>
      <c r="BQ424" s="371">
        <f t="shared" si="477"/>
        <v>0</v>
      </c>
      <c r="BR424" s="372">
        <f t="shared" si="478"/>
        <v>0</v>
      </c>
      <c r="BS424" s="371">
        <f t="shared" si="479"/>
        <v>0</v>
      </c>
      <c r="BT424" s="372">
        <f t="shared" si="480"/>
        <v>123</v>
      </c>
      <c r="BU424" s="371">
        <f t="shared" si="481"/>
        <v>65</v>
      </c>
      <c r="BV424" s="372">
        <f t="shared" si="482"/>
        <v>0</v>
      </c>
      <c r="BW424" s="371">
        <f t="shared" si="483"/>
        <v>0</v>
      </c>
      <c r="BX424" s="372">
        <f t="shared" si="484"/>
        <v>130</v>
      </c>
      <c r="BY424" s="371">
        <f t="shared" si="485"/>
        <v>34</v>
      </c>
      <c r="BZ424" s="370">
        <f t="shared" si="486"/>
        <v>4597.1712707182323</v>
      </c>
      <c r="CA424" s="371">
        <f t="shared" si="487"/>
        <v>4450.5411436541144</v>
      </c>
      <c r="CB424" s="372">
        <f t="shared" si="488"/>
        <v>0</v>
      </c>
      <c r="CC424" s="371">
        <f t="shared" si="489"/>
        <v>0</v>
      </c>
      <c r="CD424" s="372">
        <f t="shared" si="490"/>
        <v>0</v>
      </c>
      <c r="CE424" s="371">
        <f t="shared" si="491"/>
        <v>0</v>
      </c>
      <c r="CF424" s="372">
        <f t="shared" si="492"/>
        <v>3241.9105691056911</v>
      </c>
      <c r="CG424" s="371">
        <f t="shared" si="493"/>
        <v>3096.3076923076924</v>
      </c>
      <c r="CH424" s="372">
        <f t="shared" si="494"/>
        <v>0</v>
      </c>
      <c r="CI424" s="371">
        <f t="shared" si="495"/>
        <v>0</v>
      </c>
      <c r="CJ424" s="372">
        <f t="shared" si="496"/>
        <v>4208.9769230769234</v>
      </c>
      <c r="CK424" s="371">
        <f t="shared" si="497"/>
        <v>4312.7941176470586</v>
      </c>
      <c r="CL424" s="370">
        <f t="shared" si="498"/>
        <v>41374.541436464089</v>
      </c>
      <c r="CM424" s="371">
        <f t="shared" si="499"/>
        <v>40054.870292887033</v>
      </c>
      <c r="CN424" s="372">
        <f t="shared" si="500"/>
        <v>0</v>
      </c>
      <c r="CO424" s="371">
        <f t="shared" si="501"/>
        <v>0</v>
      </c>
      <c r="CP424" s="372">
        <f t="shared" si="502"/>
        <v>0</v>
      </c>
      <c r="CQ424" s="371">
        <f t="shared" si="503"/>
        <v>0</v>
      </c>
      <c r="CR424" s="372">
        <f t="shared" si="504"/>
        <v>29177.195121951219</v>
      </c>
      <c r="CS424" s="371">
        <f t="shared" si="505"/>
        <v>27866.76923076923</v>
      </c>
      <c r="CT424" s="372">
        <f t="shared" si="506"/>
        <v>0</v>
      </c>
      <c r="CU424" s="371">
        <f t="shared" si="507"/>
        <v>0</v>
      </c>
      <c r="CV424" s="372">
        <f t="shared" si="508"/>
        <v>37880.792307692311</v>
      </c>
      <c r="CW424" s="371">
        <f t="shared" si="509"/>
        <v>38815.147058823524</v>
      </c>
      <c r="CX424" s="372">
        <f t="shared" si="510"/>
        <v>38899.350181724236</v>
      </c>
      <c r="CY424" s="371">
        <f t="shared" si="511"/>
        <v>38982.148881597692</v>
      </c>
      <c r="CZ424" s="370">
        <f t="shared" si="512"/>
        <v>56</v>
      </c>
      <c r="DA424" s="371">
        <f t="shared" si="513"/>
        <v>73</v>
      </c>
      <c r="DB424" s="372">
        <f t="shared" si="514"/>
        <v>0</v>
      </c>
      <c r="DC424" s="371">
        <f t="shared" si="515"/>
        <v>0</v>
      </c>
      <c r="DD424" s="372">
        <f t="shared" si="516"/>
        <v>0</v>
      </c>
      <c r="DE424" s="371">
        <f t="shared" si="517"/>
        <v>0</v>
      </c>
      <c r="DF424" s="372">
        <f t="shared" si="518"/>
        <v>13</v>
      </c>
      <c r="DG424" s="371">
        <f t="shared" si="519"/>
        <v>7</v>
      </c>
      <c r="DH424" s="372">
        <f t="shared" si="520"/>
        <v>0</v>
      </c>
      <c r="DI424" s="371">
        <f t="shared" si="521"/>
        <v>0</v>
      </c>
      <c r="DJ424" s="372">
        <f t="shared" si="522"/>
        <v>12</v>
      </c>
      <c r="DK424" s="371">
        <f t="shared" si="523"/>
        <v>3</v>
      </c>
      <c r="DL424" s="372">
        <f t="shared" si="524"/>
        <v>81</v>
      </c>
      <c r="DM424" s="371">
        <f t="shared" si="525"/>
        <v>83</v>
      </c>
      <c r="DN424" s="370">
        <f t="shared" si="526"/>
        <v>2316974.3204419892</v>
      </c>
      <c r="DO424" s="371">
        <f t="shared" si="527"/>
        <v>2924005.5313807535</v>
      </c>
      <c r="DP424" s="372">
        <f t="shared" si="528"/>
        <v>0</v>
      </c>
      <c r="DQ424" s="371">
        <f t="shared" si="529"/>
        <v>0</v>
      </c>
      <c r="DR424" s="372">
        <f t="shared" si="530"/>
        <v>0</v>
      </c>
      <c r="DS424" s="371">
        <f t="shared" si="531"/>
        <v>0</v>
      </c>
      <c r="DT424" s="372">
        <f t="shared" si="532"/>
        <v>379303.53658536583</v>
      </c>
      <c r="DU424" s="371">
        <f t="shared" si="533"/>
        <v>195067.38461538462</v>
      </c>
      <c r="DV424" s="372">
        <f t="shared" si="534"/>
        <v>0</v>
      </c>
      <c r="DW424" s="371">
        <f t="shared" si="535"/>
        <v>0</v>
      </c>
      <c r="DX424" s="372">
        <f t="shared" si="536"/>
        <v>454569.5076923077</v>
      </c>
      <c r="DY424" s="371">
        <f t="shared" si="537"/>
        <v>116445.44117647057</v>
      </c>
      <c r="DZ424" s="372">
        <f t="shared" si="538"/>
        <v>3150847.3647196633</v>
      </c>
      <c r="EA424" s="371">
        <f t="shared" si="539"/>
        <v>3235518.3571726084</v>
      </c>
    </row>
    <row r="425" spans="1:131">
      <c r="A425" s="488" t="s">
        <v>40</v>
      </c>
      <c r="B425" s="487" t="s">
        <v>852</v>
      </c>
      <c r="C425" s="614"/>
      <c r="D425" s="485">
        <v>223320</v>
      </c>
      <c r="E425" s="486">
        <v>9</v>
      </c>
      <c r="F425" s="419">
        <v>12</v>
      </c>
      <c r="G425" s="420">
        <v>18</v>
      </c>
      <c r="H425" s="419">
        <v>0</v>
      </c>
      <c r="I425" s="420">
        <v>0</v>
      </c>
      <c r="J425" s="419">
        <v>0</v>
      </c>
      <c r="K425" s="420">
        <v>0</v>
      </c>
      <c r="L425" s="419">
        <v>2</v>
      </c>
      <c r="M425" s="420">
        <v>4</v>
      </c>
      <c r="N425" s="419">
        <v>5</v>
      </c>
      <c r="O425" s="420">
        <v>11</v>
      </c>
      <c r="P425" s="419">
        <v>0</v>
      </c>
      <c r="Q425" s="420">
        <v>0</v>
      </c>
      <c r="R425" s="419">
        <v>0</v>
      </c>
      <c r="S425" s="420">
        <v>0</v>
      </c>
      <c r="T425" s="419">
        <v>1</v>
      </c>
      <c r="U425" s="420">
        <v>3</v>
      </c>
      <c r="V425" s="419">
        <v>5</v>
      </c>
      <c r="W425" s="420">
        <v>13</v>
      </c>
      <c r="X425" s="419">
        <v>0</v>
      </c>
      <c r="Y425" s="420">
        <v>0</v>
      </c>
      <c r="Z425" s="419">
        <v>0</v>
      </c>
      <c r="AA425" s="420">
        <v>0</v>
      </c>
      <c r="AB425" s="419">
        <v>0</v>
      </c>
      <c r="AC425" s="420">
        <v>8</v>
      </c>
      <c r="AD425" s="419">
        <v>20</v>
      </c>
      <c r="AE425" s="420">
        <v>4</v>
      </c>
      <c r="AF425" s="419">
        <v>0</v>
      </c>
      <c r="AG425" s="420">
        <v>0</v>
      </c>
      <c r="AH425" s="419">
        <v>2</v>
      </c>
      <c r="AI425" s="420">
        <v>0</v>
      </c>
      <c r="AJ425" s="419">
        <v>16</v>
      </c>
      <c r="AK425" s="420">
        <v>3</v>
      </c>
      <c r="AL425" s="419"/>
      <c r="AM425" s="420"/>
      <c r="AN425" s="419"/>
      <c r="AO425" s="420"/>
      <c r="AP425" s="419"/>
      <c r="AQ425" s="420"/>
      <c r="AR425" s="419"/>
      <c r="AS425" s="420"/>
      <c r="AT425" s="419">
        <v>0</v>
      </c>
      <c r="AU425" s="420">
        <v>0</v>
      </c>
      <c r="AV425" s="419">
        <v>0</v>
      </c>
      <c r="AW425" s="420">
        <v>0</v>
      </c>
      <c r="AX425" s="419">
        <v>0</v>
      </c>
      <c r="AY425" s="420">
        <v>0</v>
      </c>
      <c r="AZ425" s="419">
        <v>0</v>
      </c>
      <c r="BA425" s="421">
        <v>0</v>
      </c>
      <c r="BB425" s="422">
        <v>712244</v>
      </c>
      <c r="BC425" s="420">
        <v>1131992</v>
      </c>
      <c r="BD425" s="419">
        <v>251169</v>
      </c>
      <c r="BE425" s="420">
        <v>674283</v>
      </c>
      <c r="BF425" s="419">
        <v>208081</v>
      </c>
      <c r="BG425" s="420">
        <v>1034166</v>
      </c>
      <c r="BH425" s="419">
        <v>1647739</v>
      </c>
      <c r="BI425" s="420">
        <v>341833</v>
      </c>
      <c r="BJ425" s="419"/>
      <c r="BK425" s="420"/>
      <c r="BL425" s="419"/>
      <c r="BM425" s="423">
        <v>0</v>
      </c>
      <c r="BN425" s="370">
        <f t="shared" si="474"/>
        <v>132</v>
      </c>
      <c r="BO425" s="371">
        <f t="shared" si="475"/>
        <v>210</v>
      </c>
      <c r="BP425" s="372">
        <f t="shared" si="476"/>
        <v>57</v>
      </c>
      <c r="BQ425" s="371">
        <f t="shared" si="477"/>
        <v>135</v>
      </c>
      <c r="BR425" s="372">
        <f t="shared" si="478"/>
        <v>45</v>
      </c>
      <c r="BS425" s="371">
        <f t="shared" si="479"/>
        <v>213</v>
      </c>
      <c r="BT425" s="372">
        <f t="shared" si="480"/>
        <v>394</v>
      </c>
      <c r="BU425" s="371">
        <f t="shared" si="481"/>
        <v>72</v>
      </c>
      <c r="BV425" s="372">
        <f t="shared" si="482"/>
        <v>0</v>
      </c>
      <c r="BW425" s="371">
        <f t="shared" si="483"/>
        <v>0</v>
      </c>
      <c r="BX425" s="372">
        <f t="shared" si="484"/>
        <v>0</v>
      </c>
      <c r="BY425" s="371">
        <f t="shared" si="485"/>
        <v>0</v>
      </c>
      <c r="BZ425" s="370">
        <f t="shared" si="486"/>
        <v>5395.787878787879</v>
      </c>
      <c r="CA425" s="371">
        <f t="shared" si="487"/>
        <v>5390.4380952380952</v>
      </c>
      <c r="CB425" s="372">
        <f t="shared" si="488"/>
        <v>4406.4736842105267</v>
      </c>
      <c r="CC425" s="371">
        <f t="shared" si="489"/>
        <v>4994.6888888888889</v>
      </c>
      <c r="CD425" s="372">
        <f t="shared" si="490"/>
        <v>4624.0222222222219</v>
      </c>
      <c r="CE425" s="371">
        <f t="shared" si="491"/>
        <v>4855.2394366197186</v>
      </c>
      <c r="CF425" s="372">
        <f t="shared" si="492"/>
        <v>4182.0786802030461</v>
      </c>
      <c r="CG425" s="371">
        <f t="shared" si="493"/>
        <v>4747.6805555555557</v>
      </c>
      <c r="CH425" s="372">
        <f t="shared" si="494"/>
        <v>0</v>
      </c>
      <c r="CI425" s="371">
        <f t="shared" si="495"/>
        <v>0</v>
      </c>
      <c r="CJ425" s="372">
        <f t="shared" si="496"/>
        <v>0</v>
      </c>
      <c r="CK425" s="371">
        <f t="shared" si="497"/>
        <v>0</v>
      </c>
      <c r="CL425" s="370">
        <f t="shared" si="498"/>
        <v>48562.090909090912</v>
      </c>
      <c r="CM425" s="371">
        <f t="shared" si="499"/>
        <v>48513.942857142858</v>
      </c>
      <c r="CN425" s="372">
        <f t="shared" si="500"/>
        <v>39658.26315789474</v>
      </c>
      <c r="CO425" s="371">
        <f t="shared" si="501"/>
        <v>44952.2</v>
      </c>
      <c r="CP425" s="372">
        <f t="shared" si="502"/>
        <v>41616.199999999997</v>
      </c>
      <c r="CQ425" s="371">
        <f t="shared" si="503"/>
        <v>43697.154929577468</v>
      </c>
      <c r="CR425" s="372">
        <f t="shared" si="504"/>
        <v>37638.708121827418</v>
      </c>
      <c r="CS425" s="371">
        <f t="shared" si="505"/>
        <v>42729.125</v>
      </c>
      <c r="CT425" s="372">
        <f t="shared" si="506"/>
        <v>0</v>
      </c>
      <c r="CU425" s="371">
        <f t="shared" si="507"/>
        <v>0</v>
      </c>
      <c r="CV425" s="372">
        <f t="shared" si="508"/>
        <v>0</v>
      </c>
      <c r="CW425" s="371">
        <f t="shared" si="509"/>
        <v>0</v>
      </c>
      <c r="CX425" s="372">
        <f t="shared" si="510"/>
        <v>40574.13905244576</v>
      </c>
      <c r="CY425" s="371">
        <f t="shared" si="511"/>
        <v>45521.588615285458</v>
      </c>
      <c r="CZ425" s="370">
        <f t="shared" si="512"/>
        <v>14</v>
      </c>
      <c r="DA425" s="371">
        <f t="shared" si="513"/>
        <v>22</v>
      </c>
      <c r="DB425" s="372">
        <f t="shared" si="514"/>
        <v>6</v>
      </c>
      <c r="DC425" s="371">
        <f t="shared" si="515"/>
        <v>14</v>
      </c>
      <c r="DD425" s="372">
        <f t="shared" si="516"/>
        <v>5</v>
      </c>
      <c r="DE425" s="371">
        <f t="shared" si="517"/>
        <v>21</v>
      </c>
      <c r="DF425" s="372">
        <f t="shared" si="518"/>
        <v>38</v>
      </c>
      <c r="DG425" s="371">
        <f t="shared" si="519"/>
        <v>7</v>
      </c>
      <c r="DH425" s="372">
        <f t="shared" si="520"/>
        <v>0</v>
      </c>
      <c r="DI425" s="371">
        <f t="shared" si="521"/>
        <v>0</v>
      </c>
      <c r="DJ425" s="372">
        <f t="shared" si="522"/>
        <v>0</v>
      </c>
      <c r="DK425" s="371">
        <f t="shared" si="523"/>
        <v>0</v>
      </c>
      <c r="DL425" s="372">
        <f t="shared" si="524"/>
        <v>63</v>
      </c>
      <c r="DM425" s="371">
        <f t="shared" si="525"/>
        <v>64</v>
      </c>
      <c r="DN425" s="370">
        <f t="shared" si="526"/>
        <v>679869.27272727271</v>
      </c>
      <c r="DO425" s="371">
        <f t="shared" si="527"/>
        <v>1067306.7428571428</v>
      </c>
      <c r="DP425" s="372">
        <f t="shared" si="528"/>
        <v>237949.57894736843</v>
      </c>
      <c r="DQ425" s="371">
        <f t="shared" si="529"/>
        <v>629330.79999999993</v>
      </c>
      <c r="DR425" s="372">
        <f t="shared" si="530"/>
        <v>208081</v>
      </c>
      <c r="DS425" s="371">
        <f t="shared" si="531"/>
        <v>917640.25352112681</v>
      </c>
      <c r="DT425" s="372">
        <f t="shared" si="532"/>
        <v>1430270.9086294419</v>
      </c>
      <c r="DU425" s="371">
        <f t="shared" si="533"/>
        <v>299103.875</v>
      </c>
      <c r="DV425" s="372">
        <f t="shared" si="534"/>
        <v>0</v>
      </c>
      <c r="DW425" s="371">
        <f t="shared" si="535"/>
        <v>0</v>
      </c>
      <c r="DX425" s="372">
        <f t="shared" si="536"/>
        <v>0</v>
      </c>
      <c r="DY425" s="371">
        <f t="shared" si="537"/>
        <v>0</v>
      </c>
      <c r="DZ425" s="372">
        <f t="shared" si="538"/>
        <v>2556170.7603040831</v>
      </c>
      <c r="EA425" s="371">
        <f t="shared" si="539"/>
        <v>2913381.6713782693</v>
      </c>
    </row>
    <row r="426" spans="1:131">
      <c r="A426" s="488" t="s">
        <v>40</v>
      </c>
      <c r="B426" s="487" t="s">
        <v>853</v>
      </c>
      <c r="C426" s="614"/>
      <c r="D426" s="485">
        <v>226408</v>
      </c>
      <c r="E426" s="486">
        <v>9</v>
      </c>
      <c r="F426" s="419">
        <v>20</v>
      </c>
      <c r="G426" s="420">
        <v>18</v>
      </c>
      <c r="H426" s="419">
        <v>0</v>
      </c>
      <c r="I426" s="420">
        <v>0</v>
      </c>
      <c r="J426" s="419">
        <v>1</v>
      </c>
      <c r="K426" s="420">
        <v>1</v>
      </c>
      <c r="L426" s="419">
        <v>0</v>
      </c>
      <c r="M426" s="420">
        <v>0</v>
      </c>
      <c r="N426" s="419">
        <v>24</v>
      </c>
      <c r="O426" s="420">
        <v>21</v>
      </c>
      <c r="P426" s="419">
        <v>0</v>
      </c>
      <c r="Q426" s="420">
        <v>0</v>
      </c>
      <c r="R426" s="419">
        <v>4</v>
      </c>
      <c r="S426" s="420">
        <v>3</v>
      </c>
      <c r="T426" s="419">
        <v>7</v>
      </c>
      <c r="U426" s="420">
        <v>9</v>
      </c>
      <c r="V426" s="419">
        <v>29</v>
      </c>
      <c r="W426" s="420">
        <v>26</v>
      </c>
      <c r="X426" s="419">
        <v>0</v>
      </c>
      <c r="Y426" s="420">
        <v>0</v>
      </c>
      <c r="Z426" s="419">
        <v>7</v>
      </c>
      <c r="AA426" s="420">
        <v>7</v>
      </c>
      <c r="AB426" s="419">
        <v>16</v>
      </c>
      <c r="AC426" s="420">
        <v>17</v>
      </c>
      <c r="AD426" s="419">
        <v>0</v>
      </c>
      <c r="AE426" s="420">
        <v>0</v>
      </c>
      <c r="AF426" s="419">
        <v>0</v>
      </c>
      <c r="AG426" s="420">
        <v>0</v>
      </c>
      <c r="AH426" s="419">
        <v>0</v>
      </c>
      <c r="AI426" s="420">
        <v>0</v>
      </c>
      <c r="AJ426" s="419">
        <v>0</v>
      </c>
      <c r="AK426" s="420">
        <v>0</v>
      </c>
      <c r="AL426" s="419"/>
      <c r="AM426" s="420"/>
      <c r="AN426" s="419"/>
      <c r="AO426" s="420"/>
      <c r="AP426" s="419"/>
      <c r="AQ426" s="420"/>
      <c r="AR426" s="419"/>
      <c r="AS426" s="420"/>
      <c r="AT426" s="419">
        <v>0</v>
      </c>
      <c r="AU426" s="420">
        <v>1</v>
      </c>
      <c r="AV426" s="419">
        <v>0</v>
      </c>
      <c r="AW426" s="420">
        <v>0</v>
      </c>
      <c r="AX426" s="419">
        <v>0</v>
      </c>
      <c r="AY426" s="420">
        <v>0</v>
      </c>
      <c r="AZ426" s="419">
        <v>0</v>
      </c>
      <c r="BA426" s="421">
        <v>0</v>
      </c>
      <c r="BB426" s="422">
        <v>1277494</v>
      </c>
      <c r="BC426" s="420">
        <v>1189920</v>
      </c>
      <c r="BD426" s="419">
        <v>1994404</v>
      </c>
      <c r="BE426" s="420">
        <v>1913169</v>
      </c>
      <c r="BF426" s="419">
        <v>3029342</v>
      </c>
      <c r="BG426" s="420">
        <v>2997518</v>
      </c>
      <c r="BH426" s="419">
        <v>0</v>
      </c>
      <c r="BI426" s="420">
        <v>0</v>
      </c>
      <c r="BJ426" s="419"/>
      <c r="BK426" s="420"/>
      <c r="BL426" s="419"/>
      <c r="BM426" s="423">
        <v>52685</v>
      </c>
      <c r="BN426" s="370">
        <f t="shared" si="474"/>
        <v>191</v>
      </c>
      <c r="BO426" s="371">
        <f t="shared" si="475"/>
        <v>173</v>
      </c>
      <c r="BP426" s="372">
        <f t="shared" si="476"/>
        <v>344</v>
      </c>
      <c r="BQ426" s="371">
        <f t="shared" si="477"/>
        <v>330</v>
      </c>
      <c r="BR426" s="372">
        <f t="shared" si="478"/>
        <v>530</v>
      </c>
      <c r="BS426" s="371">
        <f t="shared" si="479"/>
        <v>515</v>
      </c>
      <c r="BT426" s="372">
        <f t="shared" si="480"/>
        <v>0</v>
      </c>
      <c r="BU426" s="371">
        <f t="shared" si="481"/>
        <v>0</v>
      </c>
      <c r="BV426" s="372">
        <f t="shared" si="482"/>
        <v>0</v>
      </c>
      <c r="BW426" s="371">
        <f t="shared" si="483"/>
        <v>0</v>
      </c>
      <c r="BX426" s="372">
        <f t="shared" si="484"/>
        <v>0</v>
      </c>
      <c r="BY426" s="371">
        <f t="shared" si="485"/>
        <v>9</v>
      </c>
      <c r="BZ426" s="370">
        <f t="shared" si="486"/>
        <v>6688.4502617801045</v>
      </c>
      <c r="CA426" s="371">
        <f t="shared" si="487"/>
        <v>6878.1502890173415</v>
      </c>
      <c r="CB426" s="372">
        <f t="shared" si="488"/>
        <v>5797.6860465116279</v>
      </c>
      <c r="CC426" s="371">
        <f t="shared" si="489"/>
        <v>5797.4818181818182</v>
      </c>
      <c r="CD426" s="372">
        <f t="shared" si="490"/>
        <v>5715.7396226415094</v>
      </c>
      <c r="CE426" s="371">
        <f t="shared" si="491"/>
        <v>5820.4233009708742</v>
      </c>
      <c r="CF426" s="372">
        <f t="shared" si="492"/>
        <v>0</v>
      </c>
      <c r="CG426" s="371">
        <f t="shared" si="493"/>
        <v>0</v>
      </c>
      <c r="CH426" s="372">
        <f t="shared" si="494"/>
        <v>0</v>
      </c>
      <c r="CI426" s="371">
        <f t="shared" si="495"/>
        <v>0</v>
      </c>
      <c r="CJ426" s="372">
        <f t="shared" si="496"/>
        <v>0</v>
      </c>
      <c r="CK426" s="371">
        <f t="shared" si="497"/>
        <v>5853.8888888888887</v>
      </c>
      <c r="CL426" s="370">
        <f t="shared" si="498"/>
        <v>60196.05235602094</v>
      </c>
      <c r="CM426" s="371">
        <f t="shared" si="499"/>
        <v>61903.352601156075</v>
      </c>
      <c r="CN426" s="372">
        <f t="shared" si="500"/>
        <v>52179.174418604649</v>
      </c>
      <c r="CO426" s="371">
        <f t="shared" si="501"/>
        <v>52177.336363636365</v>
      </c>
      <c r="CP426" s="372">
        <f t="shared" si="502"/>
        <v>51441.656603773583</v>
      </c>
      <c r="CQ426" s="371">
        <f t="shared" si="503"/>
        <v>52383.80970873787</v>
      </c>
      <c r="CR426" s="372">
        <f t="shared" si="504"/>
        <v>0</v>
      </c>
      <c r="CS426" s="371">
        <f t="shared" si="505"/>
        <v>0</v>
      </c>
      <c r="CT426" s="372">
        <f t="shared" si="506"/>
        <v>0</v>
      </c>
      <c r="CU426" s="371">
        <f t="shared" si="507"/>
        <v>0</v>
      </c>
      <c r="CV426" s="372">
        <f t="shared" si="508"/>
        <v>0</v>
      </c>
      <c r="CW426" s="371">
        <f t="shared" si="509"/>
        <v>52685</v>
      </c>
      <c r="CX426" s="372">
        <f t="shared" si="510"/>
        <v>53382.91062522064</v>
      </c>
      <c r="CY426" s="371">
        <f t="shared" si="511"/>
        <v>54076.614416105425</v>
      </c>
      <c r="CZ426" s="370">
        <f t="shared" si="512"/>
        <v>21</v>
      </c>
      <c r="DA426" s="371">
        <f t="shared" si="513"/>
        <v>19</v>
      </c>
      <c r="DB426" s="372">
        <f t="shared" si="514"/>
        <v>35</v>
      </c>
      <c r="DC426" s="371">
        <f t="shared" si="515"/>
        <v>33</v>
      </c>
      <c r="DD426" s="372">
        <f t="shared" si="516"/>
        <v>52</v>
      </c>
      <c r="DE426" s="371">
        <f t="shared" si="517"/>
        <v>50</v>
      </c>
      <c r="DF426" s="372">
        <f t="shared" si="518"/>
        <v>0</v>
      </c>
      <c r="DG426" s="371">
        <f t="shared" si="519"/>
        <v>0</v>
      </c>
      <c r="DH426" s="372">
        <f t="shared" si="520"/>
        <v>0</v>
      </c>
      <c r="DI426" s="371">
        <f t="shared" si="521"/>
        <v>0</v>
      </c>
      <c r="DJ426" s="372">
        <f t="shared" si="522"/>
        <v>0</v>
      </c>
      <c r="DK426" s="371">
        <f t="shared" si="523"/>
        <v>1</v>
      </c>
      <c r="DL426" s="372">
        <f t="shared" si="524"/>
        <v>108</v>
      </c>
      <c r="DM426" s="371">
        <f t="shared" si="525"/>
        <v>103</v>
      </c>
      <c r="DN426" s="370">
        <f t="shared" si="526"/>
        <v>1264117.0994764396</v>
      </c>
      <c r="DO426" s="371">
        <f t="shared" si="527"/>
        <v>1176163.6994219655</v>
      </c>
      <c r="DP426" s="372">
        <f t="shared" si="528"/>
        <v>1826271.1046511626</v>
      </c>
      <c r="DQ426" s="371">
        <f t="shared" si="529"/>
        <v>1721852.1</v>
      </c>
      <c r="DR426" s="372">
        <f t="shared" si="530"/>
        <v>2674966.1433962262</v>
      </c>
      <c r="DS426" s="371">
        <f t="shared" si="531"/>
        <v>2619190.4854368935</v>
      </c>
      <c r="DT426" s="372">
        <f t="shared" si="532"/>
        <v>0</v>
      </c>
      <c r="DU426" s="371">
        <f t="shared" si="533"/>
        <v>0</v>
      </c>
      <c r="DV426" s="372">
        <f t="shared" si="534"/>
        <v>0</v>
      </c>
      <c r="DW426" s="371">
        <f t="shared" si="535"/>
        <v>0</v>
      </c>
      <c r="DX426" s="372">
        <f t="shared" si="536"/>
        <v>0</v>
      </c>
      <c r="DY426" s="371">
        <f t="shared" si="537"/>
        <v>52685</v>
      </c>
      <c r="DZ426" s="372">
        <f t="shared" si="538"/>
        <v>5765354.347523829</v>
      </c>
      <c r="EA426" s="371">
        <f t="shared" si="539"/>
        <v>5569891.2848588591</v>
      </c>
    </row>
    <row r="427" spans="1:131">
      <c r="A427" s="488" t="s">
        <v>40</v>
      </c>
      <c r="B427" s="487" t="s">
        <v>854</v>
      </c>
      <c r="C427" s="614"/>
      <c r="D427" s="485">
        <v>225070</v>
      </c>
      <c r="E427" s="486">
        <v>9</v>
      </c>
      <c r="F427" s="419">
        <v>89</v>
      </c>
      <c r="G427" s="420">
        <v>91</v>
      </c>
      <c r="H427" s="419">
        <v>7</v>
      </c>
      <c r="I427" s="420">
        <v>5</v>
      </c>
      <c r="J427" s="419">
        <v>2</v>
      </c>
      <c r="K427" s="420">
        <v>1</v>
      </c>
      <c r="L427" s="419">
        <v>14</v>
      </c>
      <c r="M427" s="420">
        <v>1</v>
      </c>
      <c r="N427" s="419">
        <v>0</v>
      </c>
      <c r="O427" s="420">
        <v>0</v>
      </c>
      <c r="P427" s="419">
        <v>0</v>
      </c>
      <c r="Q427" s="420">
        <v>0</v>
      </c>
      <c r="R427" s="419">
        <v>0</v>
      </c>
      <c r="S427" s="420">
        <v>0</v>
      </c>
      <c r="T427" s="419">
        <v>0</v>
      </c>
      <c r="U427" s="420">
        <v>0</v>
      </c>
      <c r="V427" s="419">
        <v>0</v>
      </c>
      <c r="W427" s="420">
        <v>0</v>
      </c>
      <c r="X427" s="419">
        <v>0</v>
      </c>
      <c r="Y427" s="420">
        <v>0</v>
      </c>
      <c r="Z427" s="419">
        <v>0</v>
      </c>
      <c r="AA427" s="420">
        <v>0</v>
      </c>
      <c r="AB427" s="419">
        <v>0</v>
      </c>
      <c r="AC427" s="420">
        <v>0</v>
      </c>
      <c r="AD427" s="419">
        <v>0</v>
      </c>
      <c r="AE427" s="420">
        <v>0</v>
      </c>
      <c r="AF427" s="419">
        <v>0</v>
      </c>
      <c r="AG427" s="420">
        <v>0</v>
      </c>
      <c r="AH427" s="419">
        <v>0</v>
      </c>
      <c r="AI427" s="420">
        <v>0</v>
      </c>
      <c r="AJ427" s="419">
        <v>0</v>
      </c>
      <c r="AK427" s="420">
        <v>0</v>
      </c>
      <c r="AL427" s="419"/>
      <c r="AM427" s="420"/>
      <c r="AN427" s="419"/>
      <c r="AO427" s="420"/>
      <c r="AP427" s="419"/>
      <c r="AQ427" s="420"/>
      <c r="AR427" s="419"/>
      <c r="AS427" s="420"/>
      <c r="AT427" s="419">
        <v>0</v>
      </c>
      <c r="AU427" s="420">
        <v>0</v>
      </c>
      <c r="AV427" s="419">
        <v>0</v>
      </c>
      <c r="AW427" s="420">
        <v>0</v>
      </c>
      <c r="AX427" s="419">
        <v>0</v>
      </c>
      <c r="AY427" s="420">
        <v>0</v>
      </c>
      <c r="AZ427" s="419">
        <v>0</v>
      </c>
      <c r="BA427" s="421">
        <v>0</v>
      </c>
      <c r="BB427" s="422">
        <v>5679391</v>
      </c>
      <c r="BC427" s="420">
        <v>5093131</v>
      </c>
      <c r="BD427" s="419">
        <v>0</v>
      </c>
      <c r="BE427" s="420">
        <v>0</v>
      </c>
      <c r="BF427" s="419">
        <v>0</v>
      </c>
      <c r="BG427" s="420">
        <v>0</v>
      </c>
      <c r="BH427" s="419">
        <v>0</v>
      </c>
      <c r="BI427" s="420">
        <v>0</v>
      </c>
      <c r="BJ427" s="419"/>
      <c r="BK427" s="420"/>
      <c r="BL427" s="419"/>
      <c r="BM427" s="423">
        <v>0</v>
      </c>
      <c r="BN427" s="370">
        <f t="shared" si="474"/>
        <v>1061</v>
      </c>
      <c r="BO427" s="371">
        <f t="shared" si="475"/>
        <v>892</v>
      </c>
      <c r="BP427" s="372">
        <f t="shared" si="476"/>
        <v>0</v>
      </c>
      <c r="BQ427" s="371">
        <f t="shared" si="477"/>
        <v>0</v>
      </c>
      <c r="BR427" s="372">
        <f t="shared" si="478"/>
        <v>0</v>
      </c>
      <c r="BS427" s="371">
        <f t="shared" si="479"/>
        <v>0</v>
      </c>
      <c r="BT427" s="372">
        <f t="shared" si="480"/>
        <v>0</v>
      </c>
      <c r="BU427" s="371">
        <f t="shared" si="481"/>
        <v>0</v>
      </c>
      <c r="BV427" s="372">
        <f t="shared" si="482"/>
        <v>0</v>
      </c>
      <c r="BW427" s="371">
        <f t="shared" si="483"/>
        <v>0</v>
      </c>
      <c r="BX427" s="372">
        <f t="shared" si="484"/>
        <v>0</v>
      </c>
      <c r="BY427" s="371">
        <f t="shared" si="485"/>
        <v>0</v>
      </c>
      <c r="BZ427" s="370">
        <f t="shared" si="486"/>
        <v>5352.8661639962302</v>
      </c>
      <c r="CA427" s="371">
        <f t="shared" si="487"/>
        <v>5709.788116591928</v>
      </c>
      <c r="CB427" s="372">
        <f t="shared" si="488"/>
        <v>0</v>
      </c>
      <c r="CC427" s="371">
        <f t="shared" si="489"/>
        <v>0</v>
      </c>
      <c r="CD427" s="372">
        <f t="shared" si="490"/>
        <v>0</v>
      </c>
      <c r="CE427" s="371">
        <f t="shared" si="491"/>
        <v>0</v>
      </c>
      <c r="CF427" s="372">
        <f t="shared" si="492"/>
        <v>0</v>
      </c>
      <c r="CG427" s="371">
        <f t="shared" si="493"/>
        <v>0</v>
      </c>
      <c r="CH427" s="372">
        <f t="shared" si="494"/>
        <v>0</v>
      </c>
      <c r="CI427" s="371">
        <f t="shared" si="495"/>
        <v>0</v>
      </c>
      <c r="CJ427" s="372">
        <f t="shared" si="496"/>
        <v>0</v>
      </c>
      <c r="CK427" s="371">
        <f t="shared" si="497"/>
        <v>0</v>
      </c>
      <c r="CL427" s="370">
        <f t="shared" si="498"/>
        <v>48175.795475966072</v>
      </c>
      <c r="CM427" s="371">
        <f t="shared" si="499"/>
        <v>51388.093049327348</v>
      </c>
      <c r="CN427" s="372">
        <f t="shared" si="500"/>
        <v>0</v>
      </c>
      <c r="CO427" s="371">
        <f t="shared" si="501"/>
        <v>0</v>
      </c>
      <c r="CP427" s="372">
        <f t="shared" si="502"/>
        <v>0</v>
      </c>
      <c r="CQ427" s="371">
        <f t="shared" si="503"/>
        <v>0</v>
      </c>
      <c r="CR427" s="372">
        <f t="shared" si="504"/>
        <v>0</v>
      </c>
      <c r="CS427" s="371">
        <f t="shared" si="505"/>
        <v>0</v>
      </c>
      <c r="CT427" s="372">
        <f t="shared" si="506"/>
        <v>0</v>
      </c>
      <c r="CU427" s="371">
        <f t="shared" si="507"/>
        <v>0</v>
      </c>
      <c r="CV427" s="372">
        <f t="shared" si="508"/>
        <v>0</v>
      </c>
      <c r="CW427" s="371">
        <f t="shared" si="509"/>
        <v>0</v>
      </c>
      <c r="CX427" s="372">
        <f t="shared" si="510"/>
        <v>48175.795475966072</v>
      </c>
      <c r="CY427" s="371">
        <f t="shared" si="511"/>
        <v>51388.093049327348</v>
      </c>
      <c r="CZ427" s="370">
        <f t="shared" si="512"/>
        <v>112</v>
      </c>
      <c r="DA427" s="371">
        <f t="shared" si="513"/>
        <v>98</v>
      </c>
      <c r="DB427" s="372">
        <f t="shared" si="514"/>
        <v>0</v>
      </c>
      <c r="DC427" s="371">
        <f t="shared" si="515"/>
        <v>0</v>
      </c>
      <c r="DD427" s="372">
        <f t="shared" si="516"/>
        <v>0</v>
      </c>
      <c r="DE427" s="371">
        <f t="shared" si="517"/>
        <v>0</v>
      </c>
      <c r="DF427" s="372">
        <f t="shared" si="518"/>
        <v>0</v>
      </c>
      <c r="DG427" s="371">
        <f t="shared" si="519"/>
        <v>0</v>
      </c>
      <c r="DH427" s="372">
        <f t="shared" si="520"/>
        <v>0</v>
      </c>
      <c r="DI427" s="371">
        <f t="shared" si="521"/>
        <v>0</v>
      </c>
      <c r="DJ427" s="372">
        <f t="shared" si="522"/>
        <v>0</v>
      </c>
      <c r="DK427" s="371">
        <f t="shared" si="523"/>
        <v>0</v>
      </c>
      <c r="DL427" s="372">
        <f t="shared" si="524"/>
        <v>112</v>
      </c>
      <c r="DM427" s="371">
        <f t="shared" si="525"/>
        <v>98</v>
      </c>
      <c r="DN427" s="370">
        <f t="shared" si="526"/>
        <v>5395689.0933082001</v>
      </c>
      <c r="DO427" s="371">
        <f t="shared" si="527"/>
        <v>5036033.1188340802</v>
      </c>
      <c r="DP427" s="372">
        <f t="shared" si="528"/>
        <v>0</v>
      </c>
      <c r="DQ427" s="371">
        <f t="shared" si="529"/>
        <v>0</v>
      </c>
      <c r="DR427" s="372">
        <f t="shared" si="530"/>
        <v>0</v>
      </c>
      <c r="DS427" s="371">
        <f t="shared" si="531"/>
        <v>0</v>
      </c>
      <c r="DT427" s="372">
        <f t="shared" si="532"/>
        <v>0</v>
      </c>
      <c r="DU427" s="371">
        <f t="shared" si="533"/>
        <v>0</v>
      </c>
      <c r="DV427" s="372">
        <f t="shared" si="534"/>
        <v>0</v>
      </c>
      <c r="DW427" s="371">
        <f t="shared" si="535"/>
        <v>0</v>
      </c>
      <c r="DX427" s="372">
        <f t="shared" si="536"/>
        <v>0</v>
      </c>
      <c r="DY427" s="371">
        <f t="shared" si="537"/>
        <v>0</v>
      </c>
      <c r="DZ427" s="372">
        <f t="shared" si="538"/>
        <v>5395689.0933082001</v>
      </c>
      <c r="EA427" s="371">
        <f t="shared" si="539"/>
        <v>5036033.1188340802</v>
      </c>
    </row>
    <row r="428" spans="1:131">
      <c r="A428" s="488" t="s">
        <v>40</v>
      </c>
      <c r="B428" s="487" t="s">
        <v>855</v>
      </c>
      <c r="C428" s="614"/>
      <c r="D428" s="485">
        <v>225371</v>
      </c>
      <c r="E428" s="486">
        <v>9</v>
      </c>
      <c r="F428" s="419">
        <v>0</v>
      </c>
      <c r="G428" s="420">
        <v>0</v>
      </c>
      <c r="H428" s="419">
        <v>0</v>
      </c>
      <c r="I428" s="420">
        <v>0</v>
      </c>
      <c r="J428" s="419">
        <v>0</v>
      </c>
      <c r="K428" s="420">
        <v>0</v>
      </c>
      <c r="L428" s="419">
        <v>0</v>
      </c>
      <c r="M428" s="420">
        <v>0</v>
      </c>
      <c r="N428" s="419">
        <v>0</v>
      </c>
      <c r="O428" s="420">
        <v>0</v>
      </c>
      <c r="P428" s="419">
        <v>0</v>
      </c>
      <c r="Q428" s="420">
        <v>0</v>
      </c>
      <c r="R428" s="419">
        <v>0</v>
      </c>
      <c r="S428" s="420">
        <v>0</v>
      </c>
      <c r="T428" s="419">
        <v>0</v>
      </c>
      <c r="U428" s="420">
        <v>0</v>
      </c>
      <c r="V428" s="419">
        <v>0</v>
      </c>
      <c r="W428" s="420">
        <v>0</v>
      </c>
      <c r="X428" s="419">
        <v>0</v>
      </c>
      <c r="Y428" s="420">
        <v>0</v>
      </c>
      <c r="Z428" s="419">
        <v>0</v>
      </c>
      <c r="AA428" s="420">
        <v>0</v>
      </c>
      <c r="AB428" s="419">
        <v>0</v>
      </c>
      <c r="AC428" s="420">
        <v>0</v>
      </c>
      <c r="AD428" s="419">
        <v>0</v>
      </c>
      <c r="AE428" s="420">
        <v>0</v>
      </c>
      <c r="AF428" s="419">
        <v>0</v>
      </c>
      <c r="AG428" s="420">
        <v>0</v>
      </c>
      <c r="AH428" s="419">
        <v>0</v>
      </c>
      <c r="AI428" s="420">
        <v>0</v>
      </c>
      <c r="AJ428" s="419">
        <v>0</v>
      </c>
      <c r="AK428" s="420">
        <v>0</v>
      </c>
      <c r="AL428" s="419"/>
      <c r="AM428" s="420"/>
      <c r="AN428" s="419"/>
      <c r="AO428" s="420"/>
      <c r="AP428" s="419"/>
      <c r="AQ428" s="420"/>
      <c r="AR428" s="419"/>
      <c r="AS428" s="420"/>
      <c r="AT428" s="419">
        <v>73</v>
      </c>
      <c r="AU428" s="420">
        <v>69</v>
      </c>
      <c r="AV428" s="419">
        <v>0</v>
      </c>
      <c r="AW428" s="420">
        <v>0</v>
      </c>
      <c r="AX428" s="419">
        <v>4</v>
      </c>
      <c r="AY428" s="420">
        <v>2</v>
      </c>
      <c r="AZ428" s="419">
        <v>9</v>
      </c>
      <c r="BA428" s="421">
        <v>8</v>
      </c>
      <c r="BB428" s="422">
        <v>0</v>
      </c>
      <c r="BC428" s="420">
        <v>0</v>
      </c>
      <c r="BD428" s="419">
        <v>0</v>
      </c>
      <c r="BE428" s="420">
        <v>0</v>
      </c>
      <c r="BF428" s="419">
        <v>0</v>
      </c>
      <c r="BG428" s="420">
        <v>0</v>
      </c>
      <c r="BH428" s="419">
        <v>0</v>
      </c>
      <c r="BI428" s="420">
        <v>0</v>
      </c>
      <c r="BJ428" s="419"/>
      <c r="BK428" s="420"/>
      <c r="BL428" s="419">
        <v>3955757</v>
      </c>
      <c r="BM428" s="423">
        <v>3624364</v>
      </c>
      <c r="BN428" s="370">
        <f t="shared" si="474"/>
        <v>0</v>
      </c>
      <c r="BO428" s="371">
        <f t="shared" si="475"/>
        <v>0</v>
      </c>
      <c r="BP428" s="372">
        <f t="shared" si="476"/>
        <v>0</v>
      </c>
      <c r="BQ428" s="371">
        <f t="shared" si="477"/>
        <v>0</v>
      </c>
      <c r="BR428" s="372">
        <f t="shared" si="478"/>
        <v>0</v>
      </c>
      <c r="BS428" s="371">
        <f t="shared" si="479"/>
        <v>0</v>
      </c>
      <c r="BT428" s="372">
        <f t="shared" si="480"/>
        <v>0</v>
      </c>
      <c r="BU428" s="371">
        <f t="shared" si="481"/>
        <v>0</v>
      </c>
      <c r="BV428" s="372">
        <f t="shared" si="482"/>
        <v>0</v>
      </c>
      <c r="BW428" s="371">
        <f t="shared" si="483"/>
        <v>0</v>
      </c>
      <c r="BX428" s="372">
        <f t="shared" si="484"/>
        <v>809</v>
      </c>
      <c r="BY428" s="371">
        <f t="shared" si="485"/>
        <v>739</v>
      </c>
      <c r="BZ428" s="370">
        <f t="shared" si="486"/>
        <v>0</v>
      </c>
      <c r="CA428" s="371">
        <f t="shared" si="487"/>
        <v>0</v>
      </c>
      <c r="CB428" s="372">
        <f t="shared" si="488"/>
        <v>0</v>
      </c>
      <c r="CC428" s="371">
        <f t="shared" si="489"/>
        <v>0</v>
      </c>
      <c r="CD428" s="372">
        <f t="shared" si="490"/>
        <v>0</v>
      </c>
      <c r="CE428" s="371">
        <f t="shared" si="491"/>
        <v>0</v>
      </c>
      <c r="CF428" s="372">
        <f t="shared" si="492"/>
        <v>0</v>
      </c>
      <c r="CG428" s="371">
        <f t="shared" si="493"/>
        <v>0</v>
      </c>
      <c r="CH428" s="372">
        <f t="shared" si="494"/>
        <v>0</v>
      </c>
      <c r="CI428" s="371">
        <f t="shared" si="495"/>
        <v>0</v>
      </c>
      <c r="CJ428" s="372">
        <f t="shared" si="496"/>
        <v>4889.6872682323856</v>
      </c>
      <c r="CK428" s="371">
        <f t="shared" si="497"/>
        <v>4904.4167794316645</v>
      </c>
      <c r="CL428" s="370">
        <f t="shared" si="498"/>
        <v>0</v>
      </c>
      <c r="CM428" s="371">
        <f t="shared" si="499"/>
        <v>0</v>
      </c>
      <c r="CN428" s="372">
        <f t="shared" si="500"/>
        <v>0</v>
      </c>
      <c r="CO428" s="371">
        <f t="shared" si="501"/>
        <v>0</v>
      </c>
      <c r="CP428" s="372">
        <f t="shared" si="502"/>
        <v>0</v>
      </c>
      <c r="CQ428" s="371">
        <f t="shared" si="503"/>
        <v>0</v>
      </c>
      <c r="CR428" s="372">
        <f t="shared" si="504"/>
        <v>0</v>
      </c>
      <c r="CS428" s="371">
        <f t="shared" si="505"/>
        <v>0</v>
      </c>
      <c r="CT428" s="372">
        <f t="shared" si="506"/>
        <v>0</v>
      </c>
      <c r="CU428" s="371">
        <f t="shared" si="507"/>
        <v>0</v>
      </c>
      <c r="CV428" s="372">
        <f t="shared" si="508"/>
        <v>44007.185414091473</v>
      </c>
      <c r="CW428" s="371">
        <f t="shared" si="509"/>
        <v>44139.751014884983</v>
      </c>
      <c r="CX428" s="372">
        <f t="shared" si="510"/>
        <v>44007.185414091473</v>
      </c>
      <c r="CY428" s="371">
        <f t="shared" si="511"/>
        <v>44139.751014884983</v>
      </c>
      <c r="CZ428" s="370">
        <f t="shared" si="512"/>
        <v>0</v>
      </c>
      <c r="DA428" s="371">
        <f t="shared" si="513"/>
        <v>0</v>
      </c>
      <c r="DB428" s="372">
        <f t="shared" si="514"/>
        <v>0</v>
      </c>
      <c r="DC428" s="371">
        <f t="shared" si="515"/>
        <v>0</v>
      </c>
      <c r="DD428" s="372">
        <f t="shared" si="516"/>
        <v>0</v>
      </c>
      <c r="DE428" s="371">
        <f t="shared" si="517"/>
        <v>0</v>
      </c>
      <c r="DF428" s="372">
        <f t="shared" si="518"/>
        <v>0</v>
      </c>
      <c r="DG428" s="371">
        <f t="shared" si="519"/>
        <v>0</v>
      </c>
      <c r="DH428" s="372">
        <f t="shared" si="520"/>
        <v>0</v>
      </c>
      <c r="DI428" s="371">
        <f t="shared" si="521"/>
        <v>0</v>
      </c>
      <c r="DJ428" s="372">
        <f t="shared" si="522"/>
        <v>86</v>
      </c>
      <c r="DK428" s="371">
        <f t="shared" si="523"/>
        <v>79</v>
      </c>
      <c r="DL428" s="372">
        <f t="shared" si="524"/>
        <v>86</v>
      </c>
      <c r="DM428" s="371">
        <f t="shared" si="525"/>
        <v>79</v>
      </c>
      <c r="DN428" s="370">
        <f t="shared" si="526"/>
        <v>0</v>
      </c>
      <c r="DO428" s="371">
        <f t="shared" si="527"/>
        <v>0</v>
      </c>
      <c r="DP428" s="372">
        <f t="shared" si="528"/>
        <v>0</v>
      </c>
      <c r="DQ428" s="371">
        <f t="shared" si="529"/>
        <v>0</v>
      </c>
      <c r="DR428" s="372">
        <f t="shared" si="530"/>
        <v>0</v>
      </c>
      <c r="DS428" s="371">
        <f t="shared" si="531"/>
        <v>0</v>
      </c>
      <c r="DT428" s="372">
        <f t="shared" si="532"/>
        <v>0</v>
      </c>
      <c r="DU428" s="371">
        <f t="shared" si="533"/>
        <v>0</v>
      </c>
      <c r="DV428" s="372">
        <f t="shared" si="534"/>
        <v>0</v>
      </c>
      <c r="DW428" s="371">
        <f t="shared" si="535"/>
        <v>0</v>
      </c>
      <c r="DX428" s="372">
        <f t="shared" si="536"/>
        <v>3784617.9456118667</v>
      </c>
      <c r="DY428" s="371">
        <f t="shared" si="537"/>
        <v>3487040.3301759139</v>
      </c>
      <c r="DZ428" s="372">
        <f t="shared" si="538"/>
        <v>3784617.9456118667</v>
      </c>
      <c r="EA428" s="371">
        <f t="shared" si="539"/>
        <v>3487040.3301759139</v>
      </c>
    </row>
    <row r="429" spans="1:131">
      <c r="A429" s="488" t="s">
        <v>40</v>
      </c>
      <c r="B429" s="487" t="s">
        <v>856</v>
      </c>
      <c r="C429" s="614"/>
      <c r="D429" s="485">
        <v>225520</v>
      </c>
      <c r="E429" s="486">
        <v>9</v>
      </c>
      <c r="F429" s="419">
        <v>1</v>
      </c>
      <c r="G429" s="420">
        <v>2</v>
      </c>
      <c r="H429" s="419">
        <v>3</v>
      </c>
      <c r="I429" s="420">
        <v>2</v>
      </c>
      <c r="J429" s="419">
        <v>0</v>
      </c>
      <c r="K429" s="420">
        <v>0</v>
      </c>
      <c r="L429" s="419">
        <v>2</v>
      </c>
      <c r="M429" s="420">
        <v>3</v>
      </c>
      <c r="N429" s="419">
        <v>16</v>
      </c>
      <c r="O429" s="420">
        <v>14</v>
      </c>
      <c r="P429" s="419">
        <v>4</v>
      </c>
      <c r="Q429" s="420">
        <v>5</v>
      </c>
      <c r="R429" s="419">
        <v>1</v>
      </c>
      <c r="S429" s="420">
        <v>1</v>
      </c>
      <c r="T429" s="419">
        <v>2</v>
      </c>
      <c r="U429" s="420">
        <v>0</v>
      </c>
      <c r="V429" s="419">
        <v>18</v>
      </c>
      <c r="W429" s="420">
        <v>16</v>
      </c>
      <c r="X429" s="419">
        <v>4</v>
      </c>
      <c r="Y429" s="420">
        <v>4</v>
      </c>
      <c r="Z429" s="419">
        <v>4</v>
      </c>
      <c r="AA429" s="420">
        <v>4</v>
      </c>
      <c r="AB429" s="419">
        <v>10</v>
      </c>
      <c r="AC429" s="420">
        <v>9</v>
      </c>
      <c r="AD429" s="419">
        <v>22</v>
      </c>
      <c r="AE429" s="420">
        <v>20</v>
      </c>
      <c r="AF429" s="419">
        <v>14</v>
      </c>
      <c r="AG429" s="420">
        <v>14</v>
      </c>
      <c r="AH429" s="419">
        <v>2</v>
      </c>
      <c r="AI429" s="420">
        <v>2</v>
      </c>
      <c r="AJ429" s="419">
        <v>30</v>
      </c>
      <c r="AK429" s="420">
        <v>30</v>
      </c>
      <c r="AL429" s="419"/>
      <c r="AM429" s="420"/>
      <c r="AN429" s="419"/>
      <c r="AO429" s="420"/>
      <c r="AP429" s="419"/>
      <c r="AQ429" s="420"/>
      <c r="AR429" s="419"/>
      <c r="AS429" s="420"/>
      <c r="AT429" s="419">
        <v>0</v>
      </c>
      <c r="AU429" s="420">
        <v>0</v>
      </c>
      <c r="AV429" s="419">
        <v>0</v>
      </c>
      <c r="AW429" s="420">
        <v>0</v>
      </c>
      <c r="AX429" s="419">
        <v>0</v>
      </c>
      <c r="AY429" s="420">
        <v>0</v>
      </c>
      <c r="AZ429" s="419">
        <v>0</v>
      </c>
      <c r="BA429" s="421">
        <v>0</v>
      </c>
      <c r="BB429" s="422">
        <v>367243</v>
      </c>
      <c r="BC429" s="420">
        <v>437535</v>
      </c>
      <c r="BD429" s="419">
        <v>1143058</v>
      </c>
      <c r="BE429" s="420">
        <v>992358</v>
      </c>
      <c r="BF429" s="419">
        <v>1664326</v>
      </c>
      <c r="BG429" s="420">
        <v>1587169</v>
      </c>
      <c r="BH429" s="419">
        <v>2895680</v>
      </c>
      <c r="BI429" s="420">
        <v>2804833</v>
      </c>
      <c r="BJ429" s="419"/>
      <c r="BK429" s="420"/>
      <c r="BL429" s="419"/>
      <c r="BM429" s="423">
        <v>0</v>
      </c>
      <c r="BN429" s="370">
        <f t="shared" si="474"/>
        <v>63</v>
      </c>
      <c r="BO429" s="371">
        <f t="shared" si="475"/>
        <v>74</v>
      </c>
      <c r="BP429" s="372">
        <f t="shared" si="476"/>
        <v>219</v>
      </c>
      <c r="BQ429" s="371">
        <f t="shared" si="477"/>
        <v>187</v>
      </c>
      <c r="BR429" s="372">
        <f t="shared" si="478"/>
        <v>366</v>
      </c>
      <c r="BS429" s="371">
        <f t="shared" si="479"/>
        <v>336</v>
      </c>
      <c r="BT429" s="372">
        <f t="shared" si="480"/>
        <v>720</v>
      </c>
      <c r="BU429" s="371">
        <f t="shared" si="481"/>
        <v>702</v>
      </c>
      <c r="BV429" s="372">
        <f t="shared" si="482"/>
        <v>0</v>
      </c>
      <c r="BW429" s="371">
        <f t="shared" si="483"/>
        <v>0</v>
      </c>
      <c r="BX429" s="372">
        <f t="shared" si="484"/>
        <v>0</v>
      </c>
      <c r="BY429" s="371">
        <f t="shared" si="485"/>
        <v>0</v>
      </c>
      <c r="BZ429" s="370">
        <f t="shared" si="486"/>
        <v>5829.2539682539682</v>
      </c>
      <c r="CA429" s="371">
        <f t="shared" si="487"/>
        <v>5912.635135135135</v>
      </c>
      <c r="CB429" s="372">
        <f t="shared" si="488"/>
        <v>5219.4429223744291</v>
      </c>
      <c r="CC429" s="371">
        <f t="shared" si="489"/>
        <v>5306.727272727273</v>
      </c>
      <c r="CD429" s="372">
        <f t="shared" si="490"/>
        <v>4547.3387978142073</v>
      </c>
      <c r="CE429" s="371">
        <f t="shared" si="491"/>
        <v>4723.7172619047615</v>
      </c>
      <c r="CF429" s="372">
        <f t="shared" si="492"/>
        <v>4021.7777777777778</v>
      </c>
      <c r="CG429" s="371">
        <f t="shared" si="493"/>
        <v>3995.4886039886042</v>
      </c>
      <c r="CH429" s="372">
        <f t="shared" si="494"/>
        <v>0</v>
      </c>
      <c r="CI429" s="371">
        <f t="shared" si="495"/>
        <v>0</v>
      </c>
      <c r="CJ429" s="372">
        <f t="shared" si="496"/>
        <v>0</v>
      </c>
      <c r="CK429" s="371">
        <f t="shared" si="497"/>
        <v>0</v>
      </c>
      <c r="CL429" s="370">
        <f t="shared" si="498"/>
        <v>52463.28571428571</v>
      </c>
      <c r="CM429" s="371">
        <f t="shared" si="499"/>
        <v>53213.716216216213</v>
      </c>
      <c r="CN429" s="372">
        <f t="shared" si="500"/>
        <v>46974.986301369863</v>
      </c>
      <c r="CO429" s="371">
        <f t="shared" si="501"/>
        <v>47760.545454545456</v>
      </c>
      <c r="CP429" s="372">
        <f t="shared" si="502"/>
        <v>40926.049180327864</v>
      </c>
      <c r="CQ429" s="371">
        <f t="shared" si="503"/>
        <v>42513.455357142855</v>
      </c>
      <c r="CR429" s="372">
        <f t="shared" si="504"/>
        <v>36196</v>
      </c>
      <c r="CS429" s="371">
        <f t="shared" si="505"/>
        <v>35959.397435897437</v>
      </c>
      <c r="CT429" s="372">
        <f t="shared" si="506"/>
        <v>0</v>
      </c>
      <c r="CU429" s="371">
        <f t="shared" si="507"/>
        <v>0</v>
      </c>
      <c r="CV429" s="372">
        <f t="shared" si="508"/>
        <v>0</v>
      </c>
      <c r="CW429" s="371">
        <f t="shared" si="509"/>
        <v>0</v>
      </c>
      <c r="CX429" s="372">
        <f t="shared" si="510"/>
        <v>40074.211802323487</v>
      </c>
      <c r="CY429" s="371">
        <f t="shared" si="511"/>
        <v>40507.707779042597</v>
      </c>
      <c r="CZ429" s="370">
        <f t="shared" si="512"/>
        <v>6</v>
      </c>
      <c r="DA429" s="371">
        <f t="shared" si="513"/>
        <v>7</v>
      </c>
      <c r="DB429" s="372">
        <f t="shared" si="514"/>
        <v>23</v>
      </c>
      <c r="DC429" s="371">
        <f t="shared" si="515"/>
        <v>20</v>
      </c>
      <c r="DD429" s="372">
        <f t="shared" si="516"/>
        <v>36</v>
      </c>
      <c r="DE429" s="371">
        <f t="shared" si="517"/>
        <v>33</v>
      </c>
      <c r="DF429" s="372">
        <f t="shared" si="518"/>
        <v>68</v>
      </c>
      <c r="DG429" s="371">
        <f t="shared" si="519"/>
        <v>66</v>
      </c>
      <c r="DH429" s="372">
        <f t="shared" si="520"/>
        <v>0</v>
      </c>
      <c r="DI429" s="371">
        <f t="shared" si="521"/>
        <v>0</v>
      </c>
      <c r="DJ429" s="372">
        <f t="shared" si="522"/>
        <v>0</v>
      </c>
      <c r="DK429" s="371">
        <f t="shared" si="523"/>
        <v>0</v>
      </c>
      <c r="DL429" s="372">
        <f t="shared" si="524"/>
        <v>133</v>
      </c>
      <c r="DM429" s="371">
        <f t="shared" si="525"/>
        <v>126</v>
      </c>
      <c r="DN429" s="370">
        <f t="shared" si="526"/>
        <v>314779.71428571426</v>
      </c>
      <c r="DO429" s="371">
        <f t="shared" si="527"/>
        <v>372496.01351351349</v>
      </c>
      <c r="DP429" s="372">
        <f t="shared" si="528"/>
        <v>1080424.6849315069</v>
      </c>
      <c r="DQ429" s="371">
        <f t="shared" si="529"/>
        <v>955210.90909090918</v>
      </c>
      <c r="DR429" s="372">
        <f t="shared" si="530"/>
        <v>1473337.7704918031</v>
      </c>
      <c r="DS429" s="371">
        <f t="shared" si="531"/>
        <v>1402944.0267857143</v>
      </c>
      <c r="DT429" s="372">
        <f t="shared" si="532"/>
        <v>2461328</v>
      </c>
      <c r="DU429" s="371">
        <f t="shared" si="533"/>
        <v>2373320.230769231</v>
      </c>
      <c r="DV429" s="372">
        <f t="shared" si="534"/>
        <v>0</v>
      </c>
      <c r="DW429" s="371">
        <f t="shared" si="535"/>
        <v>0</v>
      </c>
      <c r="DX429" s="372">
        <f t="shared" si="536"/>
        <v>0</v>
      </c>
      <c r="DY429" s="371">
        <f t="shared" si="537"/>
        <v>0</v>
      </c>
      <c r="DZ429" s="372">
        <f t="shared" si="538"/>
        <v>5329870.169709024</v>
      </c>
      <c r="EA429" s="371">
        <f t="shared" si="539"/>
        <v>5103971.1801593676</v>
      </c>
    </row>
    <row r="430" spans="1:131">
      <c r="A430" s="488" t="s">
        <v>40</v>
      </c>
      <c r="B430" s="483" t="s">
        <v>857</v>
      </c>
      <c r="C430" s="616"/>
      <c r="D430" s="612">
        <v>441760</v>
      </c>
      <c r="E430" s="613">
        <v>9</v>
      </c>
      <c r="F430" s="419">
        <v>0</v>
      </c>
      <c r="G430" s="420">
        <v>0</v>
      </c>
      <c r="H430" s="419">
        <v>0</v>
      </c>
      <c r="I430" s="420">
        <v>0</v>
      </c>
      <c r="J430" s="419">
        <v>0</v>
      </c>
      <c r="K430" s="420">
        <v>0</v>
      </c>
      <c r="L430" s="419">
        <v>0</v>
      </c>
      <c r="M430" s="420">
        <v>0</v>
      </c>
      <c r="N430" s="419">
        <v>0</v>
      </c>
      <c r="O430" s="420">
        <v>0</v>
      </c>
      <c r="P430" s="419">
        <v>0</v>
      </c>
      <c r="Q430" s="420">
        <v>0</v>
      </c>
      <c r="R430" s="419">
        <v>0</v>
      </c>
      <c r="S430" s="420">
        <v>0</v>
      </c>
      <c r="T430" s="419">
        <v>0</v>
      </c>
      <c r="U430" s="420">
        <v>0</v>
      </c>
      <c r="V430" s="419">
        <v>0</v>
      </c>
      <c r="W430" s="420">
        <v>0</v>
      </c>
      <c r="X430" s="419">
        <v>0</v>
      </c>
      <c r="Y430" s="420">
        <v>0</v>
      </c>
      <c r="Z430" s="419">
        <v>0</v>
      </c>
      <c r="AA430" s="420">
        <v>0</v>
      </c>
      <c r="AB430" s="419">
        <v>0</v>
      </c>
      <c r="AC430" s="420">
        <v>0</v>
      </c>
      <c r="AD430" s="419">
        <v>78</v>
      </c>
      <c r="AE430" s="420">
        <v>80</v>
      </c>
      <c r="AF430" s="419">
        <v>0</v>
      </c>
      <c r="AG430" s="420">
        <v>0</v>
      </c>
      <c r="AH430" s="419">
        <v>0</v>
      </c>
      <c r="AI430" s="420">
        <v>0</v>
      </c>
      <c r="AJ430" s="419">
        <v>4</v>
      </c>
      <c r="AK430" s="420">
        <v>3</v>
      </c>
      <c r="AL430" s="419"/>
      <c r="AM430" s="420"/>
      <c r="AN430" s="419"/>
      <c r="AO430" s="420"/>
      <c r="AP430" s="419"/>
      <c r="AQ430" s="420"/>
      <c r="AR430" s="419"/>
      <c r="AS430" s="420"/>
      <c r="AT430" s="419">
        <v>0</v>
      </c>
      <c r="AU430" s="420">
        <v>0</v>
      </c>
      <c r="AV430" s="419">
        <v>0</v>
      </c>
      <c r="AW430" s="420">
        <v>0</v>
      </c>
      <c r="AX430" s="419">
        <v>0</v>
      </c>
      <c r="AY430" s="420">
        <v>0</v>
      </c>
      <c r="AZ430" s="419">
        <v>0</v>
      </c>
      <c r="BA430" s="421">
        <v>0</v>
      </c>
      <c r="BB430" s="422">
        <v>0</v>
      </c>
      <c r="BC430" s="420">
        <v>0</v>
      </c>
      <c r="BD430" s="419">
        <v>0</v>
      </c>
      <c r="BE430" s="420">
        <v>0</v>
      </c>
      <c r="BF430" s="419">
        <v>0</v>
      </c>
      <c r="BG430" s="420">
        <v>0</v>
      </c>
      <c r="BH430" s="419">
        <v>4191321</v>
      </c>
      <c r="BI430" s="420">
        <v>4228331</v>
      </c>
      <c r="BJ430" s="419"/>
      <c r="BK430" s="420"/>
      <c r="BL430" s="419"/>
      <c r="BM430" s="423">
        <v>0</v>
      </c>
      <c r="BN430" s="370">
        <f t="shared" si="474"/>
        <v>0</v>
      </c>
      <c r="BO430" s="371">
        <f t="shared" si="475"/>
        <v>0</v>
      </c>
      <c r="BP430" s="372">
        <f t="shared" si="476"/>
        <v>0</v>
      </c>
      <c r="BQ430" s="371">
        <f t="shared" si="477"/>
        <v>0</v>
      </c>
      <c r="BR430" s="372">
        <f t="shared" si="478"/>
        <v>0</v>
      </c>
      <c r="BS430" s="371">
        <f t="shared" si="479"/>
        <v>0</v>
      </c>
      <c r="BT430" s="372">
        <f t="shared" si="480"/>
        <v>750</v>
      </c>
      <c r="BU430" s="371">
        <f t="shared" si="481"/>
        <v>756</v>
      </c>
      <c r="BV430" s="372">
        <f t="shared" si="482"/>
        <v>0</v>
      </c>
      <c r="BW430" s="371">
        <f t="shared" si="483"/>
        <v>0</v>
      </c>
      <c r="BX430" s="372">
        <f t="shared" si="484"/>
        <v>0</v>
      </c>
      <c r="BY430" s="371">
        <f t="shared" si="485"/>
        <v>0</v>
      </c>
      <c r="BZ430" s="370">
        <f t="shared" si="486"/>
        <v>0</v>
      </c>
      <c r="CA430" s="371">
        <f t="shared" si="487"/>
        <v>0</v>
      </c>
      <c r="CB430" s="372">
        <f t="shared" si="488"/>
        <v>0</v>
      </c>
      <c r="CC430" s="371">
        <f t="shared" si="489"/>
        <v>0</v>
      </c>
      <c r="CD430" s="372">
        <f t="shared" si="490"/>
        <v>0</v>
      </c>
      <c r="CE430" s="371">
        <f t="shared" si="491"/>
        <v>0</v>
      </c>
      <c r="CF430" s="372">
        <f t="shared" si="492"/>
        <v>5588.4279999999999</v>
      </c>
      <c r="CG430" s="371">
        <f t="shared" si="493"/>
        <v>5593.0304232804228</v>
      </c>
      <c r="CH430" s="372">
        <f t="shared" si="494"/>
        <v>0</v>
      </c>
      <c r="CI430" s="371">
        <f t="shared" si="495"/>
        <v>0</v>
      </c>
      <c r="CJ430" s="372">
        <f t="shared" si="496"/>
        <v>0</v>
      </c>
      <c r="CK430" s="371">
        <f t="shared" si="497"/>
        <v>0</v>
      </c>
      <c r="CL430" s="370">
        <f t="shared" si="498"/>
        <v>0</v>
      </c>
      <c r="CM430" s="371">
        <f t="shared" si="499"/>
        <v>0</v>
      </c>
      <c r="CN430" s="372">
        <f t="shared" si="500"/>
        <v>0</v>
      </c>
      <c r="CO430" s="371">
        <f t="shared" si="501"/>
        <v>0</v>
      </c>
      <c r="CP430" s="372">
        <f t="shared" si="502"/>
        <v>0</v>
      </c>
      <c r="CQ430" s="371">
        <f t="shared" si="503"/>
        <v>0</v>
      </c>
      <c r="CR430" s="372">
        <f t="shared" si="504"/>
        <v>50295.851999999999</v>
      </c>
      <c r="CS430" s="371">
        <f t="shared" si="505"/>
        <v>50337.273809523802</v>
      </c>
      <c r="CT430" s="372">
        <f t="shared" si="506"/>
        <v>0</v>
      </c>
      <c r="CU430" s="371">
        <f t="shared" si="507"/>
        <v>0</v>
      </c>
      <c r="CV430" s="372">
        <f t="shared" si="508"/>
        <v>0</v>
      </c>
      <c r="CW430" s="371">
        <f t="shared" si="509"/>
        <v>0</v>
      </c>
      <c r="CX430" s="372">
        <f t="shared" si="510"/>
        <v>50295.851999999999</v>
      </c>
      <c r="CY430" s="371">
        <f t="shared" si="511"/>
        <v>50337.273809523802</v>
      </c>
      <c r="CZ430" s="370">
        <f t="shared" si="512"/>
        <v>0</v>
      </c>
      <c r="DA430" s="371">
        <f t="shared" si="513"/>
        <v>0</v>
      </c>
      <c r="DB430" s="372">
        <f t="shared" si="514"/>
        <v>0</v>
      </c>
      <c r="DC430" s="371">
        <f t="shared" si="515"/>
        <v>0</v>
      </c>
      <c r="DD430" s="372">
        <f t="shared" si="516"/>
        <v>0</v>
      </c>
      <c r="DE430" s="371">
        <f t="shared" si="517"/>
        <v>0</v>
      </c>
      <c r="DF430" s="372">
        <f t="shared" si="518"/>
        <v>82</v>
      </c>
      <c r="DG430" s="371">
        <f t="shared" si="519"/>
        <v>83</v>
      </c>
      <c r="DH430" s="372">
        <f t="shared" si="520"/>
        <v>0</v>
      </c>
      <c r="DI430" s="371">
        <f t="shared" si="521"/>
        <v>0</v>
      </c>
      <c r="DJ430" s="372">
        <f t="shared" si="522"/>
        <v>0</v>
      </c>
      <c r="DK430" s="371">
        <f t="shared" si="523"/>
        <v>0</v>
      </c>
      <c r="DL430" s="372">
        <f t="shared" si="524"/>
        <v>82</v>
      </c>
      <c r="DM430" s="371">
        <f t="shared" si="525"/>
        <v>83</v>
      </c>
      <c r="DN430" s="370">
        <f t="shared" si="526"/>
        <v>0</v>
      </c>
      <c r="DO430" s="371">
        <f t="shared" si="527"/>
        <v>0</v>
      </c>
      <c r="DP430" s="372">
        <f t="shared" si="528"/>
        <v>0</v>
      </c>
      <c r="DQ430" s="371">
        <f t="shared" si="529"/>
        <v>0</v>
      </c>
      <c r="DR430" s="372">
        <f t="shared" si="530"/>
        <v>0</v>
      </c>
      <c r="DS430" s="371">
        <f t="shared" si="531"/>
        <v>0</v>
      </c>
      <c r="DT430" s="372">
        <f t="shared" si="532"/>
        <v>4124259.8640000001</v>
      </c>
      <c r="DU430" s="371">
        <f t="shared" si="533"/>
        <v>4177993.7261904757</v>
      </c>
      <c r="DV430" s="372">
        <f t="shared" si="534"/>
        <v>0</v>
      </c>
      <c r="DW430" s="371">
        <f t="shared" si="535"/>
        <v>0</v>
      </c>
      <c r="DX430" s="372">
        <f t="shared" si="536"/>
        <v>0</v>
      </c>
      <c r="DY430" s="371">
        <f t="shared" si="537"/>
        <v>0</v>
      </c>
      <c r="DZ430" s="372">
        <f t="shared" si="538"/>
        <v>4124259.8640000001</v>
      </c>
      <c r="EA430" s="371">
        <f t="shared" si="539"/>
        <v>4177993.7261904757</v>
      </c>
    </row>
    <row r="431" spans="1:131">
      <c r="A431" s="488" t="s">
        <v>40</v>
      </c>
      <c r="B431" s="615" t="s">
        <v>858</v>
      </c>
      <c r="C431" s="616" t="s">
        <v>548</v>
      </c>
      <c r="D431" s="612">
        <v>226116</v>
      </c>
      <c r="E431" s="613">
        <v>9</v>
      </c>
      <c r="F431" s="419">
        <v>3</v>
      </c>
      <c r="G431" s="420">
        <v>3</v>
      </c>
      <c r="H431" s="419">
        <v>0</v>
      </c>
      <c r="I431" s="420">
        <v>0</v>
      </c>
      <c r="J431" s="419">
        <v>0</v>
      </c>
      <c r="K431" s="420">
        <v>0</v>
      </c>
      <c r="L431" s="419">
        <v>0</v>
      </c>
      <c r="M431" s="420">
        <v>0</v>
      </c>
      <c r="N431" s="419">
        <v>1</v>
      </c>
      <c r="O431" s="420">
        <v>2</v>
      </c>
      <c r="P431" s="419">
        <v>0</v>
      </c>
      <c r="Q431" s="420">
        <v>0</v>
      </c>
      <c r="R431" s="419">
        <v>0</v>
      </c>
      <c r="S431" s="420">
        <v>0</v>
      </c>
      <c r="T431" s="419">
        <v>0</v>
      </c>
      <c r="U431" s="420">
        <v>0</v>
      </c>
      <c r="V431" s="419">
        <v>5</v>
      </c>
      <c r="W431" s="420">
        <v>4</v>
      </c>
      <c r="X431" s="419">
        <v>0</v>
      </c>
      <c r="Y431" s="420">
        <v>0</v>
      </c>
      <c r="Z431" s="419">
        <v>0</v>
      </c>
      <c r="AA431" s="420">
        <v>0</v>
      </c>
      <c r="AB431" s="419">
        <v>0</v>
      </c>
      <c r="AC431" s="420">
        <v>0</v>
      </c>
      <c r="AD431" s="419">
        <v>33</v>
      </c>
      <c r="AE431" s="420">
        <v>31</v>
      </c>
      <c r="AF431" s="419">
        <v>0</v>
      </c>
      <c r="AG431" s="420">
        <v>0</v>
      </c>
      <c r="AH431" s="419">
        <v>0</v>
      </c>
      <c r="AI431" s="420">
        <v>0</v>
      </c>
      <c r="AJ431" s="419">
        <v>29</v>
      </c>
      <c r="AK431" s="420">
        <v>23</v>
      </c>
      <c r="AL431" s="419"/>
      <c r="AM431" s="420"/>
      <c r="AN431" s="419"/>
      <c r="AO431" s="420"/>
      <c r="AP431" s="419"/>
      <c r="AQ431" s="420"/>
      <c r="AR431" s="419"/>
      <c r="AS431" s="420"/>
      <c r="AT431" s="419">
        <v>0</v>
      </c>
      <c r="AU431" s="420">
        <v>0</v>
      </c>
      <c r="AV431" s="419">
        <v>0</v>
      </c>
      <c r="AW431" s="420">
        <v>0</v>
      </c>
      <c r="AX431" s="419">
        <v>0</v>
      </c>
      <c r="AY431" s="420">
        <v>0</v>
      </c>
      <c r="AZ431" s="419">
        <v>0</v>
      </c>
      <c r="BA431" s="421">
        <v>0</v>
      </c>
      <c r="BB431" s="422">
        <v>170633</v>
      </c>
      <c r="BC431" s="420">
        <v>172133</v>
      </c>
      <c r="BD431" s="419">
        <v>52306</v>
      </c>
      <c r="BE431" s="420">
        <v>100789</v>
      </c>
      <c r="BF431" s="419">
        <v>234808</v>
      </c>
      <c r="BG431" s="420">
        <v>189325</v>
      </c>
      <c r="BH431" s="419">
        <v>2702610</v>
      </c>
      <c r="BI431" s="420">
        <v>2494046</v>
      </c>
      <c r="BJ431" s="419"/>
      <c r="BK431" s="420"/>
      <c r="BL431" s="419"/>
      <c r="BM431" s="423">
        <v>0</v>
      </c>
      <c r="BN431" s="370">
        <f t="shared" si="474"/>
        <v>27</v>
      </c>
      <c r="BO431" s="371">
        <f t="shared" si="475"/>
        <v>27</v>
      </c>
      <c r="BP431" s="372">
        <f t="shared" si="476"/>
        <v>9</v>
      </c>
      <c r="BQ431" s="371">
        <f t="shared" si="477"/>
        <v>18</v>
      </c>
      <c r="BR431" s="372">
        <f t="shared" si="478"/>
        <v>45</v>
      </c>
      <c r="BS431" s="371">
        <f t="shared" si="479"/>
        <v>36</v>
      </c>
      <c r="BT431" s="372">
        <f t="shared" si="480"/>
        <v>645</v>
      </c>
      <c r="BU431" s="371">
        <f t="shared" si="481"/>
        <v>555</v>
      </c>
      <c r="BV431" s="372">
        <f t="shared" si="482"/>
        <v>0</v>
      </c>
      <c r="BW431" s="371">
        <f t="shared" si="483"/>
        <v>0</v>
      </c>
      <c r="BX431" s="372">
        <f t="shared" si="484"/>
        <v>0</v>
      </c>
      <c r="BY431" s="371">
        <f t="shared" si="485"/>
        <v>0</v>
      </c>
      <c r="BZ431" s="370">
        <f t="shared" si="486"/>
        <v>6319.7407407407409</v>
      </c>
      <c r="CA431" s="371">
        <f t="shared" si="487"/>
        <v>6375.2962962962965</v>
      </c>
      <c r="CB431" s="372">
        <f t="shared" si="488"/>
        <v>5811.7777777777774</v>
      </c>
      <c r="CC431" s="371">
        <f t="shared" si="489"/>
        <v>5599.3888888888887</v>
      </c>
      <c r="CD431" s="372">
        <f t="shared" si="490"/>
        <v>5217.9555555555553</v>
      </c>
      <c r="CE431" s="371">
        <f t="shared" si="491"/>
        <v>5259.0277777777774</v>
      </c>
      <c r="CF431" s="372">
        <f t="shared" si="492"/>
        <v>4190.0930232558139</v>
      </c>
      <c r="CG431" s="371">
        <f t="shared" si="493"/>
        <v>4493.7765765765762</v>
      </c>
      <c r="CH431" s="372">
        <f t="shared" si="494"/>
        <v>0</v>
      </c>
      <c r="CI431" s="371">
        <f t="shared" si="495"/>
        <v>0</v>
      </c>
      <c r="CJ431" s="372">
        <f t="shared" si="496"/>
        <v>0</v>
      </c>
      <c r="CK431" s="371">
        <f t="shared" si="497"/>
        <v>0</v>
      </c>
      <c r="CL431" s="370">
        <f t="shared" si="498"/>
        <v>56877.666666666672</v>
      </c>
      <c r="CM431" s="371">
        <f t="shared" si="499"/>
        <v>57377.666666666672</v>
      </c>
      <c r="CN431" s="372">
        <f t="shared" si="500"/>
        <v>52306</v>
      </c>
      <c r="CO431" s="371">
        <f t="shared" si="501"/>
        <v>50394.5</v>
      </c>
      <c r="CP431" s="372">
        <f t="shared" si="502"/>
        <v>46961.599999999999</v>
      </c>
      <c r="CQ431" s="371">
        <f t="shared" si="503"/>
        <v>47331.25</v>
      </c>
      <c r="CR431" s="372">
        <f t="shared" si="504"/>
        <v>37710.837209302328</v>
      </c>
      <c r="CS431" s="371">
        <f t="shared" si="505"/>
        <v>40443.989189189189</v>
      </c>
      <c r="CT431" s="372">
        <f t="shared" si="506"/>
        <v>0</v>
      </c>
      <c r="CU431" s="371">
        <f t="shared" si="507"/>
        <v>0</v>
      </c>
      <c r="CV431" s="372">
        <f t="shared" si="508"/>
        <v>0</v>
      </c>
      <c r="CW431" s="371">
        <f t="shared" si="509"/>
        <v>0</v>
      </c>
      <c r="CX431" s="372">
        <f t="shared" si="510"/>
        <v>39377.731084179497</v>
      </c>
      <c r="CY431" s="371">
        <f t="shared" si="511"/>
        <v>42003.530416130416</v>
      </c>
      <c r="CZ431" s="370">
        <f t="shared" si="512"/>
        <v>3</v>
      </c>
      <c r="DA431" s="371">
        <f t="shared" si="513"/>
        <v>3</v>
      </c>
      <c r="DB431" s="372">
        <f t="shared" si="514"/>
        <v>1</v>
      </c>
      <c r="DC431" s="371">
        <f t="shared" si="515"/>
        <v>2</v>
      </c>
      <c r="DD431" s="372">
        <f t="shared" si="516"/>
        <v>5</v>
      </c>
      <c r="DE431" s="371">
        <f t="shared" si="517"/>
        <v>4</v>
      </c>
      <c r="DF431" s="372">
        <f t="shared" si="518"/>
        <v>62</v>
      </c>
      <c r="DG431" s="371">
        <f t="shared" si="519"/>
        <v>54</v>
      </c>
      <c r="DH431" s="372">
        <f t="shared" si="520"/>
        <v>0</v>
      </c>
      <c r="DI431" s="371">
        <f t="shared" si="521"/>
        <v>0</v>
      </c>
      <c r="DJ431" s="372">
        <f t="shared" si="522"/>
        <v>0</v>
      </c>
      <c r="DK431" s="371">
        <f t="shared" si="523"/>
        <v>0</v>
      </c>
      <c r="DL431" s="372">
        <f t="shared" si="524"/>
        <v>71</v>
      </c>
      <c r="DM431" s="371">
        <f t="shared" si="525"/>
        <v>63</v>
      </c>
      <c r="DN431" s="370">
        <f t="shared" si="526"/>
        <v>170633</v>
      </c>
      <c r="DO431" s="371">
        <f t="shared" si="527"/>
        <v>172133</v>
      </c>
      <c r="DP431" s="372">
        <f t="shared" si="528"/>
        <v>52306</v>
      </c>
      <c r="DQ431" s="371">
        <f t="shared" si="529"/>
        <v>100789</v>
      </c>
      <c r="DR431" s="372">
        <f t="shared" si="530"/>
        <v>234808</v>
      </c>
      <c r="DS431" s="371">
        <f t="shared" si="531"/>
        <v>189325</v>
      </c>
      <c r="DT431" s="372">
        <f t="shared" si="532"/>
        <v>2338071.9069767445</v>
      </c>
      <c r="DU431" s="371">
        <f t="shared" si="533"/>
        <v>2183975.4162162161</v>
      </c>
      <c r="DV431" s="372">
        <f t="shared" si="534"/>
        <v>0</v>
      </c>
      <c r="DW431" s="371">
        <f t="shared" si="535"/>
        <v>0</v>
      </c>
      <c r="DX431" s="372">
        <f t="shared" si="536"/>
        <v>0</v>
      </c>
      <c r="DY431" s="371">
        <f t="shared" si="537"/>
        <v>0</v>
      </c>
      <c r="DZ431" s="372">
        <f t="shared" si="538"/>
        <v>2795818.9069767441</v>
      </c>
      <c r="EA431" s="371">
        <f t="shared" si="539"/>
        <v>2646222.4162162161</v>
      </c>
    </row>
    <row r="432" spans="1:131">
      <c r="A432" s="488" t="s">
        <v>40</v>
      </c>
      <c r="B432" s="487" t="s">
        <v>859</v>
      </c>
      <c r="C432" s="614"/>
      <c r="D432" s="485">
        <v>226204</v>
      </c>
      <c r="E432" s="486">
        <v>9</v>
      </c>
      <c r="F432" s="419">
        <v>0</v>
      </c>
      <c r="G432" s="420">
        <v>0</v>
      </c>
      <c r="H432" s="419">
        <v>0</v>
      </c>
      <c r="I432" s="420">
        <v>0</v>
      </c>
      <c r="J432" s="419">
        <v>0</v>
      </c>
      <c r="K432" s="420">
        <v>0</v>
      </c>
      <c r="L432" s="419">
        <v>0</v>
      </c>
      <c r="M432" s="420">
        <v>0</v>
      </c>
      <c r="N432" s="419">
        <v>0</v>
      </c>
      <c r="O432" s="420">
        <v>0</v>
      </c>
      <c r="P432" s="419">
        <v>0</v>
      </c>
      <c r="Q432" s="420">
        <v>0</v>
      </c>
      <c r="R432" s="419">
        <v>0</v>
      </c>
      <c r="S432" s="420">
        <v>0</v>
      </c>
      <c r="T432" s="419">
        <v>0</v>
      </c>
      <c r="U432" s="420">
        <v>0</v>
      </c>
      <c r="V432" s="419">
        <v>0</v>
      </c>
      <c r="W432" s="420">
        <v>0</v>
      </c>
      <c r="X432" s="419">
        <v>0</v>
      </c>
      <c r="Y432" s="420">
        <v>0</v>
      </c>
      <c r="Z432" s="419">
        <v>0</v>
      </c>
      <c r="AA432" s="420">
        <v>0</v>
      </c>
      <c r="AB432" s="419">
        <v>0</v>
      </c>
      <c r="AC432" s="420">
        <v>0</v>
      </c>
      <c r="AD432" s="419">
        <v>0</v>
      </c>
      <c r="AE432" s="420">
        <v>151</v>
      </c>
      <c r="AF432" s="419">
        <v>0</v>
      </c>
      <c r="AG432" s="420">
        <v>0</v>
      </c>
      <c r="AH432" s="419">
        <v>0</v>
      </c>
      <c r="AI432" s="420">
        <v>0</v>
      </c>
      <c r="AJ432" s="419">
        <v>0</v>
      </c>
      <c r="AK432" s="420">
        <v>15</v>
      </c>
      <c r="AL432" s="419"/>
      <c r="AM432" s="420"/>
      <c r="AN432" s="419"/>
      <c r="AO432" s="420"/>
      <c r="AP432" s="419"/>
      <c r="AQ432" s="420"/>
      <c r="AR432" s="419"/>
      <c r="AS432" s="420"/>
      <c r="AT432" s="419">
        <v>147</v>
      </c>
      <c r="AU432" s="420">
        <v>0</v>
      </c>
      <c r="AV432" s="419">
        <v>0</v>
      </c>
      <c r="AW432" s="420">
        <v>0</v>
      </c>
      <c r="AX432" s="419">
        <v>0</v>
      </c>
      <c r="AY432" s="420">
        <v>0</v>
      </c>
      <c r="AZ432" s="419">
        <v>14</v>
      </c>
      <c r="BA432" s="421">
        <v>0</v>
      </c>
      <c r="BB432" s="422">
        <v>0</v>
      </c>
      <c r="BC432" s="420">
        <v>0</v>
      </c>
      <c r="BD432" s="419">
        <v>0</v>
      </c>
      <c r="BE432" s="420">
        <v>0</v>
      </c>
      <c r="BF432" s="419">
        <v>0</v>
      </c>
      <c r="BG432" s="420">
        <v>0</v>
      </c>
      <c r="BH432" s="419">
        <v>0</v>
      </c>
      <c r="BI432" s="420">
        <v>10492892</v>
      </c>
      <c r="BJ432" s="419"/>
      <c r="BK432" s="420"/>
      <c r="BL432" s="419">
        <v>9036494</v>
      </c>
      <c r="BM432" s="423">
        <v>0</v>
      </c>
      <c r="BN432" s="370">
        <f t="shared" si="474"/>
        <v>0</v>
      </c>
      <c r="BO432" s="371">
        <f t="shared" si="475"/>
        <v>0</v>
      </c>
      <c r="BP432" s="372">
        <f t="shared" si="476"/>
        <v>0</v>
      </c>
      <c r="BQ432" s="371">
        <f t="shared" si="477"/>
        <v>0</v>
      </c>
      <c r="BR432" s="372">
        <f t="shared" si="478"/>
        <v>0</v>
      </c>
      <c r="BS432" s="371">
        <f t="shared" si="479"/>
        <v>0</v>
      </c>
      <c r="BT432" s="372">
        <f t="shared" si="480"/>
        <v>0</v>
      </c>
      <c r="BU432" s="371">
        <f t="shared" si="481"/>
        <v>1539</v>
      </c>
      <c r="BV432" s="372">
        <f t="shared" si="482"/>
        <v>0</v>
      </c>
      <c r="BW432" s="371">
        <f t="shared" si="483"/>
        <v>0</v>
      </c>
      <c r="BX432" s="372">
        <f t="shared" si="484"/>
        <v>1491</v>
      </c>
      <c r="BY432" s="371">
        <f t="shared" si="485"/>
        <v>0</v>
      </c>
      <c r="BZ432" s="370">
        <f t="shared" si="486"/>
        <v>0</v>
      </c>
      <c r="CA432" s="371">
        <f t="shared" si="487"/>
        <v>0</v>
      </c>
      <c r="CB432" s="372">
        <f t="shared" si="488"/>
        <v>0</v>
      </c>
      <c r="CC432" s="371">
        <f t="shared" si="489"/>
        <v>0</v>
      </c>
      <c r="CD432" s="372">
        <f t="shared" si="490"/>
        <v>0</v>
      </c>
      <c r="CE432" s="371">
        <f t="shared" si="491"/>
        <v>0</v>
      </c>
      <c r="CF432" s="372">
        <f t="shared" si="492"/>
        <v>0</v>
      </c>
      <c r="CG432" s="371">
        <f t="shared" si="493"/>
        <v>6817.9935022742038</v>
      </c>
      <c r="CH432" s="372">
        <f t="shared" si="494"/>
        <v>0</v>
      </c>
      <c r="CI432" s="371">
        <f t="shared" si="495"/>
        <v>0</v>
      </c>
      <c r="CJ432" s="372">
        <f t="shared" si="496"/>
        <v>6060.6934942991284</v>
      </c>
      <c r="CK432" s="371">
        <f t="shared" si="497"/>
        <v>0</v>
      </c>
      <c r="CL432" s="370">
        <f t="shared" si="498"/>
        <v>0</v>
      </c>
      <c r="CM432" s="371">
        <f t="shared" si="499"/>
        <v>0</v>
      </c>
      <c r="CN432" s="372">
        <f t="shared" si="500"/>
        <v>0</v>
      </c>
      <c r="CO432" s="371">
        <f t="shared" si="501"/>
        <v>0</v>
      </c>
      <c r="CP432" s="372">
        <f t="shared" si="502"/>
        <v>0</v>
      </c>
      <c r="CQ432" s="371">
        <f t="shared" si="503"/>
        <v>0</v>
      </c>
      <c r="CR432" s="372">
        <f t="shared" si="504"/>
        <v>0</v>
      </c>
      <c r="CS432" s="371">
        <f t="shared" si="505"/>
        <v>61361.941520467837</v>
      </c>
      <c r="CT432" s="372">
        <f t="shared" si="506"/>
        <v>0</v>
      </c>
      <c r="CU432" s="371">
        <f t="shared" si="507"/>
        <v>0</v>
      </c>
      <c r="CV432" s="372">
        <f t="shared" si="508"/>
        <v>54546.241448692155</v>
      </c>
      <c r="CW432" s="371">
        <f t="shared" si="509"/>
        <v>0</v>
      </c>
      <c r="CX432" s="372">
        <f t="shared" si="510"/>
        <v>54546.241448692155</v>
      </c>
      <c r="CY432" s="371">
        <f t="shared" si="511"/>
        <v>61361.941520467837</v>
      </c>
      <c r="CZ432" s="370">
        <f t="shared" si="512"/>
        <v>0</v>
      </c>
      <c r="DA432" s="371">
        <f t="shared" si="513"/>
        <v>0</v>
      </c>
      <c r="DB432" s="372">
        <f t="shared" si="514"/>
        <v>0</v>
      </c>
      <c r="DC432" s="371">
        <f t="shared" si="515"/>
        <v>0</v>
      </c>
      <c r="DD432" s="372">
        <f t="shared" si="516"/>
        <v>0</v>
      </c>
      <c r="DE432" s="371">
        <f t="shared" si="517"/>
        <v>0</v>
      </c>
      <c r="DF432" s="372">
        <f t="shared" si="518"/>
        <v>0</v>
      </c>
      <c r="DG432" s="371">
        <f t="shared" si="519"/>
        <v>166</v>
      </c>
      <c r="DH432" s="372">
        <f t="shared" si="520"/>
        <v>0</v>
      </c>
      <c r="DI432" s="371">
        <f t="shared" si="521"/>
        <v>0</v>
      </c>
      <c r="DJ432" s="372">
        <f t="shared" si="522"/>
        <v>161</v>
      </c>
      <c r="DK432" s="371">
        <f t="shared" si="523"/>
        <v>0</v>
      </c>
      <c r="DL432" s="372">
        <f t="shared" si="524"/>
        <v>161</v>
      </c>
      <c r="DM432" s="371">
        <f t="shared" si="525"/>
        <v>166</v>
      </c>
      <c r="DN432" s="370">
        <f t="shared" si="526"/>
        <v>0</v>
      </c>
      <c r="DO432" s="371">
        <f t="shared" si="527"/>
        <v>0</v>
      </c>
      <c r="DP432" s="372">
        <f t="shared" si="528"/>
        <v>0</v>
      </c>
      <c r="DQ432" s="371">
        <f t="shared" si="529"/>
        <v>0</v>
      </c>
      <c r="DR432" s="372">
        <f t="shared" si="530"/>
        <v>0</v>
      </c>
      <c r="DS432" s="371">
        <f t="shared" si="531"/>
        <v>0</v>
      </c>
      <c r="DT432" s="372">
        <f t="shared" si="532"/>
        <v>0</v>
      </c>
      <c r="DU432" s="371">
        <f t="shared" si="533"/>
        <v>10186082.292397661</v>
      </c>
      <c r="DV432" s="372">
        <f t="shared" si="534"/>
        <v>0</v>
      </c>
      <c r="DW432" s="371">
        <f t="shared" si="535"/>
        <v>0</v>
      </c>
      <c r="DX432" s="372">
        <f t="shared" si="536"/>
        <v>8781944.8732394371</v>
      </c>
      <c r="DY432" s="371">
        <f t="shared" si="537"/>
        <v>0</v>
      </c>
      <c r="DZ432" s="372">
        <f t="shared" si="538"/>
        <v>8781944.8732394371</v>
      </c>
      <c r="EA432" s="371">
        <f t="shared" si="539"/>
        <v>10186082.292397661</v>
      </c>
    </row>
    <row r="433" spans="1:131">
      <c r="A433" s="482" t="s">
        <v>40</v>
      </c>
      <c r="B433" s="487" t="s">
        <v>860</v>
      </c>
      <c r="C433" s="611"/>
      <c r="D433" s="485">
        <v>226930</v>
      </c>
      <c r="E433" s="486">
        <v>9</v>
      </c>
      <c r="F433" s="419">
        <v>0</v>
      </c>
      <c r="G433" s="420">
        <v>0</v>
      </c>
      <c r="H433" s="419">
        <v>0</v>
      </c>
      <c r="I433" s="420">
        <v>0</v>
      </c>
      <c r="J433" s="419">
        <v>0</v>
      </c>
      <c r="K433" s="420">
        <v>0</v>
      </c>
      <c r="L433" s="419">
        <v>0</v>
      </c>
      <c r="M433" s="420">
        <v>0</v>
      </c>
      <c r="N433" s="419">
        <v>0</v>
      </c>
      <c r="O433" s="420">
        <v>0</v>
      </c>
      <c r="P433" s="419">
        <v>0</v>
      </c>
      <c r="Q433" s="420">
        <v>0</v>
      </c>
      <c r="R433" s="419">
        <v>0</v>
      </c>
      <c r="S433" s="420">
        <v>0</v>
      </c>
      <c r="T433" s="419">
        <v>0</v>
      </c>
      <c r="U433" s="420">
        <v>0</v>
      </c>
      <c r="V433" s="419">
        <v>0</v>
      </c>
      <c r="W433" s="420">
        <v>0</v>
      </c>
      <c r="X433" s="419">
        <v>0</v>
      </c>
      <c r="Y433" s="420">
        <v>0</v>
      </c>
      <c r="Z433" s="419">
        <v>0</v>
      </c>
      <c r="AA433" s="420">
        <v>0</v>
      </c>
      <c r="AB433" s="419">
        <v>0</v>
      </c>
      <c r="AC433" s="420">
        <v>0</v>
      </c>
      <c r="AD433" s="419">
        <v>84</v>
      </c>
      <c r="AE433" s="420">
        <v>84</v>
      </c>
      <c r="AF433" s="419">
        <v>0</v>
      </c>
      <c r="AG433" s="420">
        <v>0</v>
      </c>
      <c r="AH433" s="419">
        <v>0</v>
      </c>
      <c r="AI433" s="420">
        <v>0</v>
      </c>
      <c r="AJ433" s="419">
        <v>0</v>
      </c>
      <c r="AK433" s="420">
        <v>0</v>
      </c>
      <c r="AL433" s="419"/>
      <c r="AM433" s="420"/>
      <c r="AN433" s="419"/>
      <c r="AO433" s="420"/>
      <c r="AP433" s="419"/>
      <c r="AQ433" s="420"/>
      <c r="AR433" s="419"/>
      <c r="AS433" s="420"/>
      <c r="AT433" s="419">
        <v>0</v>
      </c>
      <c r="AU433" s="420">
        <v>0</v>
      </c>
      <c r="AV433" s="419">
        <v>0</v>
      </c>
      <c r="AW433" s="420">
        <v>0</v>
      </c>
      <c r="AX433" s="419">
        <v>0</v>
      </c>
      <c r="AY433" s="420">
        <v>0</v>
      </c>
      <c r="AZ433" s="419">
        <v>0</v>
      </c>
      <c r="BA433" s="421">
        <v>0</v>
      </c>
      <c r="BB433" s="422">
        <v>0</v>
      </c>
      <c r="BC433" s="420">
        <v>0</v>
      </c>
      <c r="BD433" s="419">
        <v>0</v>
      </c>
      <c r="BE433" s="420">
        <v>0</v>
      </c>
      <c r="BF433" s="419">
        <v>0</v>
      </c>
      <c r="BG433" s="420">
        <v>0</v>
      </c>
      <c r="BH433" s="419">
        <v>5254853</v>
      </c>
      <c r="BI433" s="420">
        <v>5584703</v>
      </c>
      <c r="BJ433" s="419"/>
      <c r="BK433" s="420"/>
      <c r="BL433" s="419"/>
      <c r="BM433" s="423">
        <v>0</v>
      </c>
      <c r="BN433" s="370">
        <f t="shared" si="474"/>
        <v>0</v>
      </c>
      <c r="BO433" s="371">
        <f t="shared" si="475"/>
        <v>0</v>
      </c>
      <c r="BP433" s="372">
        <f t="shared" si="476"/>
        <v>0</v>
      </c>
      <c r="BQ433" s="371">
        <f t="shared" si="477"/>
        <v>0</v>
      </c>
      <c r="BR433" s="372">
        <f t="shared" si="478"/>
        <v>0</v>
      </c>
      <c r="BS433" s="371">
        <f t="shared" si="479"/>
        <v>0</v>
      </c>
      <c r="BT433" s="372">
        <f t="shared" si="480"/>
        <v>756</v>
      </c>
      <c r="BU433" s="371">
        <f t="shared" si="481"/>
        <v>756</v>
      </c>
      <c r="BV433" s="372">
        <f t="shared" si="482"/>
        <v>0</v>
      </c>
      <c r="BW433" s="371">
        <f t="shared" si="483"/>
        <v>0</v>
      </c>
      <c r="BX433" s="372">
        <f t="shared" si="484"/>
        <v>0</v>
      </c>
      <c r="BY433" s="371">
        <f t="shared" si="485"/>
        <v>0</v>
      </c>
      <c r="BZ433" s="370">
        <f t="shared" si="486"/>
        <v>0</v>
      </c>
      <c r="CA433" s="371">
        <f t="shared" si="487"/>
        <v>0</v>
      </c>
      <c r="CB433" s="372">
        <f t="shared" si="488"/>
        <v>0</v>
      </c>
      <c r="CC433" s="371">
        <f t="shared" si="489"/>
        <v>0</v>
      </c>
      <c r="CD433" s="372">
        <f t="shared" si="490"/>
        <v>0</v>
      </c>
      <c r="CE433" s="371">
        <f t="shared" si="491"/>
        <v>0</v>
      </c>
      <c r="CF433" s="372">
        <f t="shared" si="492"/>
        <v>6950.8637566137568</v>
      </c>
      <c r="CG433" s="371">
        <f t="shared" si="493"/>
        <v>7387.1732804232806</v>
      </c>
      <c r="CH433" s="372">
        <f t="shared" si="494"/>
        <v>0</v>
      </c>
      <c r="CI433" s="371">
        <f t="shared" si="495"/>
        <v>0</v>
      </c>
      <c r="CJ433" s="372">
        <f t="shared" si="496"/>
        <v>0</v>
      </c>
      <c r="CK433" s="371">
        <f t="shared" si="497"/>
        <v>0</v>
      </c>
      <c r="CL433" s="370">
        <f t="shared" si="498"/>
        <v>0</v>
      </c>
      <c r="CM433" s="371">
        <f t="shared" si="499"/>
        <v>0</v>
      </c>
      <c r="CN433" s="372">
        <f t="shared" si="500"/>
        <v>0</v>
      </c>
      <c r="CO433" s="371">
        <f t="shared" si="501"/>
        <v>0</v>
      </c>
      <c r="CP433" s="372">
        <f t="shared" si="502"/>
        <v>0</v>
      </c>
      <c r="CQ433" s="371">
        <f t="shared" si="503"/>
        <v>0</v>
      </c>
      <c r="CR433" s="372">
        <f t="shared" si="504"/>
        <v>62557.773809523809</v>
      </c>
      <c r="CS433" s="371">
        <f t="shared" si="505"/>
        <v>66484.559523809527</v>
      </c>
      <c r="CT433" s="372">
        <f t="shared" si="506"/>
        <v>0</v>
      </c>
      <c r="CU433" s="371">
        <f t="shared" si="507"/>
        <v>0</v>
      </c>
      <c r="CV433" s="372">
        <f t="shared" si="508"/>
        <v>0</v>
      </c>
      <c r="CW433" s="371">
        <f t="shared" si="509"/>
        <v>0</v>
      </c>
      <c r="CX433" s="372">
        <f t="shared" si="510"/>
        <v>62557.773809523809</v>
      </c>
      <c r="CY433" s="371">
        <f t="shared" si="511"/>
        <v>66484.559523809527</v>
      </c>
      <c r="CZ433" s="370">
        <f t="shared" si="512"/>
        <v>0</v>
      </c>
      <c r="DA433" s="371">
        <f t="shared" si="513"/>
        <v>0</v>
      </c>
      <c r="DB433" s="372">
        <f t="shared" si="514"/>
        <v>0</v>
      </c>
      <c r="DC433" s="371">
        <f t="shared" si="515"/>
        <v>0</v>
      </c>
      <c r="DD433" s="372">
        <f t="shared" si="516"/>
        <v>0</v>
      </c>
      <c r="DE433" s="371">
        <f t="shared" si="517"/>
        <v>0</v>
      </c>
      <c r="DF433" s="372">
        <f t="shared" si="518"/>
        <v>84</v>
      </c>
      <c r="DG433" s="371">
        <f t="shared" si="519"/>
        <v>84</v>
      </c>
      <c r="DH433" s="372">
        <f t="shared" si="520"/>
        <v>0</v>
      </c>
      <c r="DI433" s="371">
        <f t="shared" si="521"/>
        <v>0</v>
      </c>
      <c r="DJ433" s="372">
        <f t="shared" si="522"/>
        <v>0</v>
      </c>
      <c r="DK433" s="371">
        <f t="shared" si="523"/>
        <v>0</v>
      </c>
      <c r="DL433" s="372">
        <f t="shared" si="524"/>
        <v>84</v>
      </c>
      <c r="DM433" s="371">
        <f t="shared" si="525"/>
        <v>84</v>
      </c>
      <c r="DN433" s="370">
        <f t="shared" si="526"/>
        <v>0</v>
      </c>
      <c r="DO433" s="371">
        <f t="shared" si="527"/>
        <v>0</v>
      </c>
      <c r="DP433" s="372">
        <f t="shared" si="528"/>
        <v>0</v>
      </c>
      <c r="DQ433" s="371">
        <f t="shared" si="529"/>
        <v>0</v>
      </c>
      <c r="DR433" s="372">
        <f t="shared" si="530"/>
        <v>0</v>
      </c>
      <c r="DS433" s="371">
        <f t="shared" si="531"/>
        <v>0</v>
      </c>
      <c r="DT433" s="372">
        <f t="shared" si="532"/>
        <v>5254853</v>
      </c>
      <c r="DU433" s="371">
        <f t="shared" si="533"/>
        <v>5584703</v>
      </c>
      <c r="DV433" s="372">
        <f t="shared" si="534"/>
        <v>0</v>
      </c>
      <c r="DW433" s="371">
        <f t="shared" si="535"/>
        <v>0</v>
      </c>
      <c r="DX433" s="372">
        <f t="shared" si="536"/>
        <v>0</v>
      </c>
      <c r="DY433" s="371">
        <f t="shared" si="537"/>
        <v>0</v>
      </c>
      <c r="DZ433" s="372">
        <f t="shared" si="538"/>
        <v>5254853</v>
      </c>
      <c r="EA433" s="371">
        <f t="shared" si="539"/>
        <v>5584703</v>
      </c>
    </row>
    <row r="434" spans="1:131">
      <c r="A434" s="482" t="s">
        <v>40</v>
      </c>
      <c r="B434" s="487" t="s">
        <v>861</v>
      </c>
      <c r="C434" s="616" t="s">
        <v>591</v>
      </c>
      <c r="D434" s="485">
        <v>227225</v>
      </c>
      <c r="E434" s="541">
        <v>9</v>
      </c>
      <c r="F434" s="419">
        <v>27</v>
      </c>
      <c r="G434" s="420">
        <v>24</v>
      </c>
      <c r="H434" s="419">
        <v>0</v>
      </c>
      <c r="I434" s="420">
        <v>0</v>
      </c>
      <c r="J434" s="419">
        <v>6</v>
      </c>
      <c r="K434" s="420">
        <v>6</v>
      </c>
      <c r="L434" s="419">
        <v>2</v>
      </c>
      <c r="M434" s="420">
        <v>7</v>
      </c>
      <c r="N434" s="419">
        <v>6</v>
      </c>
      <c r="O434" s="420">
        <v>6</v>
      </c>
      <c r="P434" s="419">
        <v>0</v>
      </c>
      <c r="Q434" s="420">
        <v>0</v>
      </c>
      <c r="R434" s="419">
        <v>1</v>
      </c>
      <c r="S434" s="420">
        <v>0</v>
      </c>
      <c r="T434" s="419">
        <v>1</v>
      </c>
      <c r="U434" s="420">
        <v>0</v>
      </c>
      <c r="V434" s="419">
        <v>5</v>
      </c>
      <c r="W434" s="420">
        <v>2</v>
      </c>
      <c r="X434" s="419">
        <v>0</v>
      </c>
      <c r="Y434" s="420">
        <v>0</v>
      </c>
      <c r="Z434" s="419">
        <v>1</v>
      </c>
      <c r="AA434" s="420">
        <v>0</v>
      </c>
      <c r="AB434" s="419">
        <v>4</v>
      </c>
      <c r="AC434" s="420">
        <v>4</v>
      </c>
      <c r="AD434" s="419">
        <v>10</v>
      </c>
      <c r="AE434" s="420">
        <v>9</v>
      </c>
      <c r="AF434" s="419">
        <v>0</v>
      </c>
      <c r="AG434" s="420">
        <v>1</v>
      </c>
      <c r="AH434" s="419">
        <v>1</v>
      </c>
      <c r="AI434" s="420">
        <v>3</v>
      </c>
      <c r="AJ434" s="419">
        <v>6</v>
      </c>
      <c r="AK434" s="420">
        <v>4</v>
      </c>
      <c r="AL434" s="419"/>
      <c r="AM434" s="420"/>
      <c r="AN434" s="419"/>
      <c r="AO434" s="420"/>
      <c r="AP434" s="419"/>
      <c r="AQ434" s="420"/>
      <c r="AR434" s="419"/>
      <c r="AS434" s="420"/>
      <c r="AT434" s="419">
        <v>0</v>
      </c>
      <c r="AU434" s="420">
        <v>0</v>
      </c>
      <c r="AV434" s="419">
        <v>0</v>
      </c>
      <c r="AW434" s="420">
        <v>0</v>
      </c>
      <c r="AX434" s="419">
        <v>0</v>
      </c>
      <c r="AY434" s="420">
        <v>0</v>
      </c>
      <c r="AZ434" s="419">
        <v>0</v>
      </c>
      <c r="BA434" s="421">
        <v>0</v>
      </c>
      <c r="BB434" s="422">
        <v>2222967</v>
      </c>
      <c r="BC434" s="420">
        <v>2308308</v>
      </c>
      <c r="BD434" s="419">
        <v>425631</v>
      </c>
      <c r="BE434" s="420">
        <v>317360</v>
      </c>
      <c r="BF434" s="419">
        <v>572520</v>
      </c>
      <c r="BG434" s="420">
        <v>583789</v>
      </c>
      <c r="BH434" s="419">
        <v>895249</v>
      </c>
      <c r="BI434" s="420">
        <v>897408</v>
      </c>
      <c r="BJ434" s="419"/>
      <c r="BK434" s="420"/>
      <c r="BL434" s="419"/>
      <c r="BM434" s="423">
        <v>0</v>
      </c>
      <c r="BN434" s="370">
        <f t="shared" si="474"/>
        <v>333</v>
      </c>
      <c r="BO434" s="371">
        <f t="shared" si="475"/>
        <v>366</v>
      </c>
      <c r="BP434" s="372">
        <f t="shared" si="476"/>
        <v>77</v>
      </c>
      <c r="BQ434" s="371">
        <f t="shared" si="477"/>
        <v>54</v>
      </c>
      <c r="BR434" s="372">
        <f t="shared" si="478"/>
        <v>104</v>
      </c>
      <c r="BS434" s="371">
        <f t="shared" si="479"/>
        <v>66</v>
      </c>
      <c r="BT434" s="372">
        <f t="shared" si="480"/>
        <v>173</v>
      </c>
      <c r="BU434" s="371">
        <f t="shared" si="481"/>
        <v>172</v>
      </c>
      <c r="BV434" s="372">
        <f t="shared" si="482"/>
        <v>0</v>
      </c>
      <c r="BW434" s="371">
        <f t="shared" si="483"/>
        <v>0</v>
      </c>
      <c r="BX434" s="372">
        <f t="shared" si="484"/>
        <v>0</v>
      </c>
      <c r="BY434" s="371">
        <f t="shared" si="485"/>
        <v>0</v>
      </c>
      <c r="BZ434" s="370">
        <f t="shared" si="486"/>
        <v>6675.5765765765764</v>
      </c>
      <c r="CA434" s="371">
        <f t="shared" si="487"/>
        <v>6306.8524590163934</v>
      </c>
      <c r="CB434" s="372">
        <f t="shared" si="488"/>
        <v>5527.6753246753251</v>
      </c>
      <c r="CC434" s="371">
        <f t="shared" si="489"/>
        <v>5877.0370370370374</v>
      </c>
      <c r="CD434" s="372">
        <f t="shared" si="490"/>
        <v>5505</v>
      </c>
      <c r="CE434" s="371">
        <f t="shared" si="491"/>
        <v>8845.2878787878781</v>
      </c>
      <c r="CF434" s="372">
        <f t="shared" si="492"/>
        <v>5174.8497109826585</v>
      </c>
      <c r="CG434" s="371">
        <f t="shared" si="493"/>
        <v>5217.4883720930229</v>
      </c>
      <c r="CH434" s="372">
        <f t="shared" si="494"/>
        <v>0</v>
      </c>
      <c r="CI434" s="371">
        <f t="shared" si="495"/>
        <v>0</v>
      </c>
      <c r="CJ434" s="372">
        <f t="shared" si="496"/>
        <v>0</v>
      </c>
      <c r="CK434" s="371">
        <f t="shared" si="497"/>
        <v>0</v>
      </c>
      <c r="CL434" s="370">
        <f t="shared" si="498"/>
        <v>60080.189189189186</v>
      </c>
      <c r="CM434" s="371">
        <f t="shared" si="499"/>
        <v>56761.672131147541</v>
      </c>
      <c r="CN434" s="372">
        <f t="shared" si="500"/>
        <v>49749.077922077922</v>
      </c>
      <c r="CO434" s="371">
        <f t="shared" si="501"/>
        <v>52893.333333333336</v>
      </c>
      <c r="CP434" s="372">
        <f t="shared" si="502"/>
        <v>49545</v>
      </c>
      <c r="CQ434" s="371">
        <f t="shared" si="503"/>
        <v>79607.590909090897</v>
      </c>
      <c r="CR434" s="372">
        <f t="shared" si="504"/>
        <v>46573.647398843925</v>
      </c>
      <c r="CS434" s="371">
        <f t="shared" si="505"/>
        <v>46957.395348837206</v>
      </c>
      <c r="CT434" s="372">
        <f t="shared" si="506"/>
        <v>0</v>
      </c>
      <c r="CU434" s="371">
        <f t="shared" si="507"/>
        <v>0</v>
      </c>
      <c r="CV434" s="372">
        <f t="shared" si="508"/>
        <v>0</v>
      </c>
      <c r="CW434" s="371">
        <f t="shared" si="509"/>
        <v>0</v>
      </c>
      <c r="CX434" s="372">
        <f t="shared" si="510"/>
        <v>54114.303582551307</v>
      </c>
      <c r="CY434" s="371">
        <f t="shared" si="511"/>
        <v>55961.56265510965</v>
      </c>
      <c r="CZ434" s="370">
        <f t="shared" si="512"/>
        <v>35</v>
      </c>
      <c r="DA434" s="371">
        <f t="shared" si="513"/>
        <v>37</v>
      </c>
      <c r="DB434" s="372">
        <f t="shared" si="514"/>
        <v>8</v>
      </c>
      <c r="DC434" s="371">
        <f t="shared" si="515"/>
        <v>6</v>
      </c>
      <c r="DD434" s="372">
        <f t="shared" si="516"/>
        <v>10</v>
      </c>
      <c r="DE434" s="371">
        <f t="shared" si="517"/>
        <v>6</v>
      </c>
      <c r="DF434" s="372">
        <f t="shared" si="518"/>
        <v>17</v>
      </c>
      <c r="DG434" s="371">
        <f t="shared" si="519"/>
        <v>17</v>
      </c>
      <c r="DH434" s="372">
        <f t="shared" si="520"/>
        <v>0</v>
      </c>
      <c r="DI434" s="371">
        <f t="shared" si="521"/>
        <v>0</v>
      </c>
      <c r="DJ434" s="372">
        <f t="shared" si="522"/>
        <v>0</v>
      </c>
      <c r="DK434" s="371">
        <f t="shared" si="523"/>
        <v>0</v>
      </c>
      <c r="DL434" s="372">
        <f t="shared" si="524"/>
        <v>70</v>
      </c>
      <c r="DM434" s="371">
        <f t="shared" si="525"/>
        <v>66</v>
      </c>
      <c r="DN434" s="370">
        <f t="shared" si="526"/>
        <v>2102806.6216216213</v>
      </c>
      <c r="DO434" s="371">
        <f t="shared" si="527"/>
        <v>2100181.8688524589</v>
      </c>
      <c r="DP434" s="372">
        <f t="shared" si="528"/>
        <v>397992.62337662338</v>
      </c>
      <c r="DQ434" s="371">
        <f t="shared" si="529"/>
        <v>317360</v>
      </c>
      <c r="DR434" s="372">
        <f t="shared" si="530"/>
        <v>495450</v>
      </c>
      <c r="DS434" s="371">
        <f t="shared" si="531"/>
        <v>477645.54545454541</v>
      </c>
      <c r="DT434" s="372">
        <f t="shared" si="532"/>
        <v>791752.00578034669</v>
      </c>
      <c r="DU434" s="371">
        <f t="shared" si="533"/>
        <v>798275.72093023255</v>
      </c>
      <c r="DV434" s="372">
        <f t="shared" si="534"/>
        <v>0</v>
      </c>
      <c r="DW434" s="371">
        <f t="shared" si="535"/>
        <v>0</v>
      </c>
      <c r="DX434" s="372">
        <f t="shared" si="536"/>
        <v>0</v>
      </c>
      <c r="DY434" s="371">
        <f t="shared" si="537"/>
        <v>0</v>
      </c>
      <c r="DZ434" s="372">
        <f t="shared" si="538"/>
        <v>3788001.2507785913</v>
      </c>
      <c r="EA434" s="371">
        <f t="shared" si="539"/>
        <v>3693463.135237237</v>
      </c>
    </row>
    <row r="435" spans="1:131">
      <c r="A435" s="482" t="s">
        <v>40</v>
      </c>
      <c r="B435" s="487" t="s">
        <v>862</v>
      </c>
      <c r="C435" s="614"/>
      <c r="D435" s="485">
        <v>227304</v>
      </c>
      <c r="E435" s="486">
        <v>9</v>
      </c>
      <c r="F435" s="419">
        <v>13</v>
      </c>
      <c r="G435" s="420">
        <v>13</v>
      </c>
      <c r="H435" s="419">
        <v>1</v>
      </c>
      <c r="I435" s="420">
        <v>3</v>
      </c>
      <c r="J435" s="419">
        <v>0</v>
      </c>
      <c r="K435" s="420">
        <v>0</v>
      </c>
      <c r="L435" s="419">
        <v>0</v>
      </c>
      <c r="M435" s="420">
        <v>1</v>
      </c>
      <c r="N435" s="419">
        <v>28</v>
      </c>
      <c r="O435" s="420">
        <v>25</v>
      </c>
      <c r="P435" s="419">
        <v>3</v>
      </c>
      <c r="Q435" s="420">
        <v>4</v>
      </c>
      <c r="R435" s="419">
        <v>0</v>
      </c>
      <c r="S435" s="420">
        <v>0</v>
      </c>
      <c r="T435" s="419">
        <v>7</v>
      </c>
      <c r="U435" s="420">
        <v>8</v>
      </c>
      <c r="V435" s="419">
        <v>10</v>
      </c>
      <c r="W435" s="420">
        <v>16</v>
      </c>
      <c r="X435" s="419">
        <v>2</v>
      </c>
      <c r="Y435" s="420">
        <v>0</v>
      </c>
      <c r="Z435" s="419">
        <v>0</v>
      </c>
      <c r="AA435" s="420">
        <v>0</v>
      </c>
      <c r="AB435" s="419">
        <v>3</v>
      </c>
      <c r="AC435" s="420">
        <v>3</v>
      </c>
      <c r="AD435" s="419">
        <v>33</v>
      </c>
      <c r="AE435" s="420">
        <v>34</v>
      </c>
      <c r="AF435" s="419">
        <v>13</v>
      </c>
      <c r="AG435" s="420">
        <v>3</v>
      </c>
      <c r="AH435" s="419">
        <v>0</v>
      </c>
      <c r="AI435" s="420">
        <v>0</v>
      </c>
      <c r="AJ435" s="419">
        <v>13</v>
      </c>
      <c r="AK435" s="420">
        <v>14</v>
      </c>
      <c r="AL435" s="419"/>
      <c r="AM435" s="420"/>
      <c r="AN435" s="419"/>
      <c r="AO435" s="420"/>
      <c r="AP435" s="419"/>
      <c r="AQ435" s="420"/>
      <c r="AR435" s="419"/>
      <c r="AS435" s="420"/>
      <c r="AT435" s="419">
        <v>0</v>
      </c>
      <c r="AU435" s="420">
        <v>0</v>
      </c>
      <c r="AV435" s="419">
        <v>0</v>
      </c>
      <c r="AW435" s="420">
        <v>0</v>
      </c>
      <c r="AX435" s="419">
        <v>0</v>
      </c>
      <c r="AY435" s="420">
        <v>0</v>
      </c>
      <c r="AZ435" s="419">
        <v>0</v>
      </c>
      <c r="BA435" s="421">
        <v>0</v>
      </c>
      <c r="BB435" s="422">
        <v>827109</v>
      </c>
      <c r="BC435" s="420">
        <v>1118046</v>
      </c>
      <c r="BD435" s="419">
        <v>2125030</v>
      </c>
      <c r="BE435" s="420">
        <v>2188895</v>
      </c>
      <c r="BF435" s="419">
        <v>819965</v>
      </c>
      <c r="BG435" s="420">
        <v>1047667</v>
      </c>
      <c r="BH435" s="419">
        <v>2712114</v>
      </c>
      <c r="BI435" s="420">
        <v>2771778</v>
      </c>
      <c r="BJ435" s="419"/>
      <c r="BK435" s="420"/>
      <c r="BL435" s="419"/>
      <c r="BM435" s="423">
        <v>0</v>
      </c>
      <c r="BN435" s="370">
        <f t="shared" si="474"/>
        <v>127</v>
      </c>
      <c r="BO435" s="371">
        <f t="shared" si="475"/>
        <v>159</v>
      </c>
      <c r="BP435" s="372">
        <f t="shared" si="476"/>
        <v>366</v>
      </c>
      <c r="BQ435" s="371">
        <f t="shared" si="477"/>
        <v>361</v>
      </c>
      <c r="BR435" s="372">
        <f t="shared" si="478"/>
        <v>146</v>
      </c>
      <c r="BS435" s="371">
        <f t="shared" si="479"/>
        <v>180</v>
      </c>
      <c r="BT435" s="372">
        <f t="shared" si="480"/>
        <v>583</v>
      </c>
      <c r="BU435" s="371">
        <f t="shared" si="481"/>
        <v>504</v>
      </c>
      <c r="BV435" s="372">
        <f t="shared" si="482"/>
        <v>0</v>
      </c>
      <c r="BW435" s="371">
        <f t="shared" si="483"/>
        <v>0</v>
      </c>
      <c r="BX435" s="372">
        <f t="shared" si="484"/>
        <v>0</v>
      </c>
      <c r="BY435" s="371">
        <f t="shared" si="485"/>
        <v>0</v>
      </c>
      <c r="BZ435" s="370">
        <f t="shared" si="486"/>
        <v>6512.6692913385823</v>
      </c>
      <c r="CA435" s="371">
        <f t="shared" si="487"/>
        <v>7031.7358490566039</v>
      </c>
      <c r="CB435" s="372">
        <f t="shared" si="488"/>
        <v>5806.0928961748632</v>
      </c>
      <c r="CC435" s="371">
        <f t="shared" si="489"/>
        <v>6063.4210526315792</v>
      </c>
      <c r="CD435" s="372">
        <f t="shared" si="490"/>
        <v>5616.1986301369861</v>
      </c>
      <c r="CE435" s="371">
        <f t="shared" si="491"/>
        <v>5820.3722222222223</v>
      </c>
      <c r="CF435" s="372">
        <f t="shared" si="492"/>
        <v>4651.9965694682678</v>
      </c>
      <c r="CG435" s="371">
        <f t="shared" si="493"/>
        <v>5499.5595238095239</v>
      </c>
      <c r="CH435" s="372">
        <f t="shared" si="494"/>
        <v>0</v>
      </c>
      <c r="CI435" s="371">
        <f t="shared" si="495"/>
        <v>0</v>
      </c>
      <c r="CJ435" s="372">
        <f t="shared" si="496"/>
        <v>0</v>
      </c>
      <c r="CK435" s="371">
        <f t="shared" si="497"/>
        <v>0</v>
      </c>
      <c r="CL435" s="370">
        <f t="shared" si="498"/>
        <v>58614.023622047243</v>
      </c>
      <c r="CM435" s="371">
        <f t="shared" si="499"/>
        <v>63285.622641509435</v>
      </c>
      <c r="CN435" s="372">
        <f t="shared" si="500"/>
        <v>52254.836065573771</v>
      </c>
      <c r="CO435" s="371">
        <f t="shared" si="501"/>
        <v>54570.789473684214</v>
      </c>
      <c r="CP435" s="372">
        <f t="shared" si="502"/>
        <v>50545.787671232873</v>
      </c>
      <c r="CQ435" s="371">
        <f t="shared" si="503"/>
        <v>52383.35</v>
      </c>
      <c r="CR435" s="372">
        <f t="shared" si="504"/>
        <v>41867.969125214411</v>
      </c>
      <c r="CS435" s="371">
        <f t="shared" si="505"/>
        <v>49496.035714285717</v>
      </c>
      <c r="CT435" s="372">
        <f t="shared" si="506"/>
        <v>0</v>
      </c>
      <c r="CU435" s="371">
        <f t="shared" si="507"/>
        <v>0</v>
      </c>
      <c r="CV435" s="372">
        <f t="shared" si="508"/>
        <v>0</v>
      </c>
      <c r="CW435" s="371">
        <f t="shared" si="509"/>
        <v>0</v>
      </c>
      <c r="CX435" s="372">
        <f t="shared" si="510"/>
        <v>47894.262656004823</v>
      </c>
      <c r="CY435" s="371">
        <f t="shared" si="511"/>
        <v>53343.195700488286</v>
      </c>
      <c r="CZ435" s="370">
        <f t="shared" si="512"/>
        <v>14</v>
      </c>
      <c r="DA435" s="371">
        <f t="shared" si="513"/>
        <v>17</v>
      </c>
      <c r="DB435" s="372">
        <f t="shared" si="514"/>
        <v>38</v>
      </c>
      <c r="DC435" s="371">
        <f t="shared" si="515"/>
        <v>37</v>
      </c>
      <c r="DD435" s="372">
        <f t="shared" si="516"/>
        <v>15</v>
      </c>
      <c r="DE435" s="371">
        <f t="shared" si="517"/>
        <v>19</v>
      </c>
      <c r="DF435" s="372">
        <f t="shared" si="518"/>
        <v>59</v>
      </c>
      <c r="DG435" s="371">
        <f t="shared" si="519"/>
        <v>51</v>
      </c>
      <c r="DH435" s="372">
        <f t="shared" si="520"/>
        <v>0</v>
      </c>
      <c r="DI435" s="371">
        <f t="shared" si="521"/>
        <v>0</v>
      </c>
      <c r="DJ435" s="372">
        <f t="shared" si="522"/>
        <v>0</v>
      </c>
      <c r="DK435" s="371">
        <f t="shared" si="523"/>
        <v>0</v>
      </c>
      <c r="DL435" s="372">
        <f t="shared" si="524"/>
        <v>126</v>
      </c>
      <c r="DM435" s="371">
        <f t="shared" si="525"/>
        <v>124</v>
      </c>
      <c r="DN435" s="370">
        <f t="shared" si="526"/>
        <v>820596.33070866135</v>
      </c>
      <c r="DO435" s="371">
        <f t="shared" si="527"/>
        <v>1075855.5849056605</v>
      </c>
      <c r="DP435" s="372">
        <f t="shared" si="528"/>
        <v>1985683.7704918033</v>
      </c>
      <c r="DQ435" s="371">
        <f t="shared" si="529"/>
        <v>2019119.210526316</v>
      </c>
      <c r="DR435" s="372">
        <f t="shared" si="530"/>
        <v>758186.81506849313</v>
      </c>
      <c r="DS435" s="371">
        <f t="shared" si="531"/>
        <v>995283.65</v>
      </c>
      <c r="DT435" s="372">
        <f t="shared" si="532"/>
        <v>2470210.1783876503</v>
      </c>
      <c r="DU435" s="371">
        <f t="shared" si="533"/>
        <v>2524297.8214285714</v>
      </c>
      <c r="DV435" s="372">
        <f t="shared" si="534"/>
        <v>0</v>
      </c>
      <c r="DW435" s="371">
        <f t="shared" si="535"/>
        <v>0</v>
      </c>
      <c r="DX435" s="372">
        <f t="shared" si="536"/>
        <v>0</v>
      </c>
      <c r="DY435" s="371">
        <f t="shared" si="537"/>
        <v>0</v>
      </c>
      <c r="DZ435" s="372">
        <f t="shared" si="538"/>
        <v>6034677.0946566081</v>
      </c>
      <c r="EA435" s="371">
        <f t="shared" si="539"/>
        <v>6614556.2668605475</v>
      </c>
    </row>
    <row r="436" spans="1:131">
      <c r="A436" s="482" t="s">
        <v>40</v>
      </c>
      <c r="B436" s="487" t="s">
        <v>863</v>
      </c>
      <c r="C436" s="614"/>
      <c r="D436" s="485">
        <v>227401</v>
      </c>
      <c r="E436" s="486">
        <v>9</v>
      </c>
      <c r="F436" s="419">
        <v>0</v>
      </c>
      <c r="G436" s="420">
        <v>0</v>
      </c>
      <c r="H436" s="419">
        <v>0</v>
      </c>
      <c r="I436" s="420">
        <v>0</v>
      </c>
      <c r="J436" s="419">
        <v>0</v>
      </c>
      <c r="K436" s="420">
        <v>0</v>
      </c>
      <c r="L436" s="419">
        <v>0</v>
      </c>
      <c r="M436" s="420">
        <v>0</v>
      </c>
      <c r="N436" s="419">
        <v>0</v>
      </c>
      <c r="O436" s="420">
        <v>0</v>
      </c>
      <c r="P436" s="419">
        <v>0</v>
      </c>
      <c r="Q436" s="420">
        <v>0</v>
      </c>
      <c r="R436" s="419">
        <v>0</v>
      </c>
      <c r="S436" s="420">
        <v>0</v>
      </c>
      <c r="T436" s="419">
        <v>0</v>
      </c>
      <c r="U436" s="420">
        <v>0</v>
      </c>
      <c r="V436" s="419">
        <v>0</v>
      </c>
      <c r="W436" s="420">
        <v>0</v>
      </c>
      <c r="X436" s="419">
        <v>0</v>
      </c>
      <c r="Y436" s="420">
        <v>0</v>
      </c>
      <c r="Z436" s="419">
        <v>0</v>
      </c>
      <c r="AA436" s="420">
        <v>0</v>
      </c>
      <c r="AB436" s="419">
        <v>0</v>
      </c>
      <c r="AC436" s="420">
        <v>0</v>
      </c>
      <c r="AD436" s="419">
        <v>0</v>
      </c>
      <c r="AE436" s="420">
        <v>0</v>
      </c>
      <c r="AF436" s="419">
        <v>0</v>
      </c>
      <c r="AG436" s="420">
        <v>0</v>
      </c>
      <c r="AH436" s="419">
        <v>0</v>
      </c>
      <c r="AI436" s="420">
        <v>0</v>
      </c>
      <c r="AJ436" s="419">
        <v>0</v>
      </c>
      <c r="AK436" s="420">
        <v>0</v>
      </c>
      <c r="AL436" s="419"/>
      <c r="AM436" s="420"/>
      <c r="AN436" s="419"/>
      <c r="AO436" s="420"/>
      <c r="AP436" s="419"/>
      <c r="AQ436" s="420"/>
      <c r="AR436" s="419"/>
      <c r="AS436" s="420"/>
      <c r="AT436" s="419">
        <v>69</v>
      </c>
      <c r="AU436" s="420">
        <v>68</v>
      </c>
      <c r="AV436" s="419">
        <v>10</v>
      </c>
      <c r="AW436" s="420">
        <v>8</v>
      </c>
      <c r="AX436" s="419">
        <v>0</v>
      </c>
      <c r="AY436" s="420">
        <v>0</v>
      </c>
      <c r="AZ436" s="419">
        <v>13</v>
      </c>
      <c r="BA436" s="421">
        <v>12</v>
      </c>
      <c r="BB436" s="422">
        <v>0</v>
      </c>
      <c r="BC436" s="420">
        <v>0</v>
      </c>
      <c r="BD436" s="419">
        <v>0</v>
      </c>
      <c r="BE436" s="420">
        <v>0</v>
      </c>
      <c r="BF436" s="419">
        <v>0</v>
      </c>
      <c r="BG436" s="420">
        <v>0</v>
      </c>
      <c r="BH436" s="419">
        <v>0</v>
      </c>
      <c r="BI436" s="420">
        <v>0</v>
      </c>
      <c r="BJ436" s="419"/>
      <c r="BK436" s="420"/>
      <c r="BL436" s="419">
        <v>5779165</v>
      </c>
      <c r="BM436" s="423">
        <v>5474815</v>
      </c>
      <c r="BN436" s="370">
        <f t="shared" si="474"/>
        <v>0</v>
      </c>
      <c r="BO436" s="371">
        <f t="shared" si="475"/>
        <v>0</v>
      </c>
      <c r="BP436" s="372">
        <f t="shared" si="476"/>
        <v>0</v>
      </c>
      <c r="BQ436" s="371">
        <f t="shared" si="477"/>
        <v>0</v>
      </c>
      <c r="BR436" s="372">
        <f t="shared" si="478"/>
        <v>0</v>
      </c>
      <c r="BS436" s="371">
        <f t="shared" si="479"/>
        <v>0</v>
      </c>
      <c r="BT436" s="372">
        <f t="shared" si="480"/>
        <v>0</v>
      </c>
      <c r="BU436" s="371">
        <f t="shared" si="481"/>
        <v>0</v>
      </c>
      <c r="BV436" s="372">
        <f t="shared" si="482"/>
        <v>0</v>
      </c>
      <c r="BW436" s="371">
        <f t="shared" si="483"/>
        <v>0</v>
      </c>
      <c r="BX436" s="372">
        <f t="shared" si="484"/>
        <v>877</v>
      </c>
      <c r="BY436" s="371">
        <f t="shared" si="485"/>
        <v>836</v>
      </c>
      <c r="BZ436" s="370">
        <f t="shared" si="486"/>
        <v>0</v>
      </c>
      <c r="CA436" s="371">
        <f t="shared" si="487"/>
        <v>0</v>
      </c>
      <c r="CB436" s="372">
        <f t="shared" si="488"/>
        <v>0</v>
      </c>
      <c r="CC436" s="371">
        <f t="shared" si="489"/>
        <v>0</v>
      </c>
      <c r="CD436" s="372">
        <f t="shared" si="490"/>
        <v>0</v>
      </c>
      <c r="CE436" s="371">
        <f t="shared" si="491"/>
        <v>0</v>
      </c>
      <c r="CF436" s="372">
        <f t="shared" si="492"/>
        <v>0</v>
      </c>
      <c r="CG436" s="371">
        <f t="shared" si="493"/>
        <v>0</v>
      </c>
      <c r="CH436" s="372">
        <f t="shared" si="494"/>
        <v>0</v>
      </c>
      <c r="CI436" s="371">
        <f t="shared" si="495"/>
        <v>0</v>
      </c>
      <c r="CJ436" s="372">
        <f t="shared" si="496"/>
        <v>6589.6978335233753</v>
      </c>
      <c r="CK436" s="371">
        <f t="shared" si="497"/>
        <v>6548.8217703349283</v>
      </c>
      <c r="CL436" s="370">
        <f t="shared" si="498"/>
        <v>0</v>
      </c>
      <c r="CM436" s="371">
        <f t="shared" si="499"/>
        <v>0</v>
      </c>
      <c r="CN436" s="372">
        <f t="shared" si="500"/>
        <v>0</v>
      </c>
      <c r="CO436" s="371">
        <f t="shared" si="501"/>
        <v>0</v>
      </c>
      <c r="CP436" s="372">
        <f t="shared" si="502"/>
        <v>0</v>
      </c>
      <c r="CQ436" s="371">
        <f t="shared" si="503"/>
        <v>0</v>
      </c>
      <c r="CR436" s="372">
        <f t="shared" si="504"/>
        <v>0</v>
      </c>
      <c r="CS436" s="371">
        <f t="shared" si="505"/>
        <v>0</v>
      </c>
      <c r="CT436" s="372">
        <f t="shared" si="506"/>
        <v>0</v>
      </c>
      <c r="CU436" s="371">
        <f t="shared" si="507"/>
        <v>0</v>
      </c>
      <c r="CV436" s="372">
        <f t="shared" si="508"/>
        <v>59307.280501710375</v>
      </c>
      <c r="CW436" s="371">
        <f t="shared" si="509"/>
        <v>58939.395933014355</v>
      </c>
      <c r="CX436" s="372">
        <f t="shared" si="510"/>
        <v>59307.280501710375</v>
      </c>
      <c r="CY436" s="371">
        <f t="shared" si="511"/>
        <v>58939.395933014348</v>
      </c>
      <c r="CZ436" s="370">
        <f t="shared" si="512"/>
        <v>0</v>
      </c>
      <c r="DA436" s="371">
        <f t="shared" si="513"/>
        <v>0</v>
      </c>
      <c r="DB436" s="372">
        <f t="shared" si="514"/>
        <v>0</v>
      </c>
      <c r="DC436" s="371">
        <f t="shared" si="515"/>
        <v>0</v>
      </c>
      <c r="DD436" s="372">
        <f t="shared" si="516"/>
        <v>0</v>
      </c>
      <c r="DE436" s="371">
        <f t="shared" si="517"/>
        <v>0</v>
      </c>
      <c r="DF436" s="372">
        <f t="shared" si="518"/>
        <v>0</v>
      </c>
      <c r="DG436" s="371">
        <f t="shared" si="519"/>
        <v>0</v>
      </c>
      <c r="DH436" s="372">
        <f t="shared" si="520"/>
        <v>0</v>
      </c>
      <c r="DI436" s="371">
        <f t="shared" si="521"/>
        <v>0</v>
      </c>
      <c r="DJ436" s="372">
        <f t="shared" si="522"/>
        <v>92</v>
      </c>
      <c r="DK436" s="371">
        <f t="shared" si="523"/>
        <v>88</v>
      </c>
      <c r="DL436" s="372">
        <f t="shared" si="524"/>
        <v>92</v>
      </c>
      <c r="DM436" s="371">
        <f t="shared" si="525"/>
        <v>88</v>
      </c>
      <c r="DN436" s="370">
        <f t="shared" si="526"/>
        <v>0</v>
      </c>
      <c r="DO436" s="371">
        <f t="shared" si="527"/>
        <v>0</v>
      </c>
      <c r="DP436" s="372">
        <f t="shared" si="528"/>
        <v>0</v>
      </c>
      <c r="DQ436" s="371">
        <f t="shared" si="529"/>
        <v>0</v>
      </c>
      <c r="DR436" s="372">
        <f t="shared" si="530"/>
        <v>0</v>
      </c>
      <c r="DS436" s="371">
        <f t="shared" si="531"/>
        <v>0</v>
      </c>
      <c r="DT436" s="372">
        <f t="shared" si="532"/>
        <v>0</v>
      </c>
      <c r="DU436" s="371">
        <f t="shared" si="533"/>
        <v>0</v>
      </c>
      <c r="DV436" s="372">
        <f t="shared" si="534"/>
        <v>0</v>
      </c>
      <c r="DW436" s="371">
        <f t="shared" si="535"/>
        <v>0</v>
      </c>
      <c r="DX436" s="372">
        <f t="shared" si="536"/>
        <v>5456269.8061573543</v>
      </c>
      <c r="DY436" s="371">
        <f t="shared" si="537"/>
        <v>5186666.8421052629</v>
      </c>
      <c r="DZ436" s="372">
        <f t="shared" si="538"/>
        <v>5456269.8061573543</v>
      </c>
      <c r="EA436" s="371">
        <f t="shared" si="539"/>
        <v>5186666.8421052629</v>
      </c>
    </row>
    <row r="437" spans="1:131">
      <c r="A437" s="482" t="s">
        <v>40</v>
      </c>
      <c r="B437" s="487" t="s">
        <v>864</v>
      </c>
      <c r="C437" s="614"/>
      <c r="D437" s="485">
        <v>228316</v>
      </c>
      <c r="E437" s="486">
        <v>9</v>
      </c>
      <c r="F437" s="419">
        <v>0</v>
      </c>
      <c r="G437" s="420">
        <v>16</v>
      </c>
      <c r="H437" s="419">
        <v>0</v>
      </c>
      <c r="I437" s="420">
        <v>0</v>
      </c>
      <c r="J437" s="419">
        <v>0</v>
      </c>
      <c r="K437" s="420">
        <v>0</v>
      </c>
      <c r="L437" s="419">
        <v>0</v>
      </c>
      <c r="M437" s="420">
        <v>0</v>
      </c>
      <c r="N437" s="419">
        <v>0</v>
      </c>
      <c r="O437" s="420">
        <v>2</v>
      </c>
      <c r="P437" s="419">
        <v>0</v>
      </c>
      <c r="Q437" s="420">
        <v>0</v>
      </c>
      <c r="R437" s="419">
        <v>0</v>
      </c>
      <c r="S437" s="420">
        <v>0</v>
      </c>
      <c r="T437" s="419">
        <v>0</v>
      </c>
      <c r="U437" s="420">
        <v>0</v>
      </c>
      <c r="V437" s="419">
        <v>0</v>
      </c>
      <c r="W437" s="420">
        <v>10</v>
      </c>
      <c r="X437" s="419">
        <v>0</v>
      </c>
      <c r="Y437" s="420">
        <v>0</v>
      </c>
      <c r="Z437" s="419">
        <v>0</v>
      </c>
      <c r="AA437" s="420">
        <v>0</v>
      </c>
      <c r="AB437" s="419">
        <v>0</v>
      </c>
      <c r="AC437" s="420">
        <v>0</v>
      </c>
      <c r="AD437" s="419">
        <v>146</v>
      </c>
      <c r="AE437" s="420">
        <v>83</v>
      </c>
      <c r="AF437" s="419">
        <v>0</v>
      </c>
      <c r="AG437" s="420">
        <v>0</v>
      </c>
      <c r="AH437" s="419">
        <v>0</v>
      </c>
      <c r="AI437" s="420">
        <v>0</v>
      </c>
      <c r="AJ437" s="419">
        <v>1</v>
      </c>
      <c r="AK437" s="420">
        <v>2</v>
      </c>
      <c r="AL437" s="419"/>
      <c r="AM437" s="420"/>
      <c r="AN437" s="419"/>
      <c r="AO437" s="420"/>
      <c r="AP437" s="419"/>
      <c r="AQ437" s="420"/>
      <c r="AR437" s="419"/>
      <c r="AS437" s="420"/>
      <c r="AT437" s="419">
        <v>2</v>
      </c>
      <c r="AU437" s="420">
        <v>6</v>
      </c>
      <c r="AV437" s="419">
        <v>0</v>
      </c>
      <c r="AW437" s="420">
        <v>0</v>
      </c>
      <c r="AX437" s="419">
        <v>0</v>
      </c>
      <c r="AY437" s="420">
        <v>0</v>
      </c>
      <c r="AZ437" s="419">
        <v>2</v>
      </c>
      <c r="BA437" s="421">
        <v>0</v>
      </c>
      <c r="BB437" s="422">
        <v>0</v>
      </c>
      <c r="BC437" s="420">
        <v>483599</v>
      </c>
      <c r="BD437" s="419">
        <v>0</v>
      </c>
      <c r="BE437" s="420">
        <v>63254</v>
      </c>
      <c r="BF437" s="419">
        <v>0</v>
      </c>
      <c r="BG437" s="420">
        <v>166496</v>
      </c>
      <c r="BH437" s="419">
        <v>7082246</v>
      </c>
      <c r="BI437" s="420">
        <v>1453587</v>
      </c>
      <c r="BJ437" s="419"/>
      <c r="BK437" s="420"/>
      <c r="BL437" s="419">
        <v>186034</v>
      </c>
      <c r="BM437" s="423">
        <v>276843</v>
      </c>
      <c r="BN437" s="370">
        <f t="shared" si="474"/>
        <v>0</v>
      </c>
      <c r="BO437" s="371">
        <f t="shared" si="475"/>
        <v>144</v>
      </c>
      <c r="BP437" s="372">
        <f t="shared" si="476"/>
        <v>0</v>
      </c>
      <c r="BQ437" s="371">
        <f t="shared" si="477"/>
        <v>18</v>
      </c>
      <c r="BR437" s="372">
        <f t="shared" si="478"/>
        <v>0</v>
      </c>
      <c r="BS437" s="371">
        <f t="shared" si="479"/>
        <v>90</v>
      </c>
      <c r="BT437" s="372">
        <f t="shared" si="480"/>
        <v>1326</v>
      </c>
      <c r="BU437" s="371">
        <f t="shared" si="481"/>
        <v>771</v>
      </c>
      <c r="BV437" s="372">
        <f t="shared" si="482"/>
        <v>0</v>
      </c>
      <c r="BW437" s="371">
        <f t="shared" si="483"/>
        <v>0</v>
      </c>
      <c r="BX437" s="372">
        <f t="shared" si="484"/>
        <v>42</v>
      </c>
      <c r="BY437" s="371">
        <f t="shared" si="485"/>
        <v>54</v>
      </c>
      <c r="BZ437" s="370">
        <f t="shared" si="486"/>
        <v>0</v>
      </c>
      <c r="CA437" s="371">
        <f t="shared" si="487"/>
        <v>3358.3263888888887</v>
      </c>
      <c r="CB437" s="372">
        <f t="shared" si="488"/>
        <v>0</v>
      </c>
      <c r="CC437" s="371">
        <f t="shared" si="489"/>
        <v>3514.1111111111113</v>
      </c>
      <c r="CD437" s="372">
        <f t="shared" si="490"/>
        <v>0</v>
      </c>
      <c r="CE437" s="371">
        <f t="shared" si="491"/>
        <v>1849.9555555555555</v>
      </c>
      <c r="CF437" s="372">
        <f t="shared" si="492"/>
        <v>5341.0603318250378</v>
      </c>
      <c r="CG437" s="371">
        <f t="shared" si="493"/>
        <v>1885.3268482490273</v>
      </c>
      <c r="CH437" s="372">
        <f t="shared" si="494"/>
        <v>0</v>
      </c>
      <c r="CI437" s="371">
        <f t="shared" si="495"/>
        <v>0</v>
      </c>
      <c r="CJ437" s="372">
        <f t="shared" si="496"/>
        <v>4429.3809523809523</v>
      </c>
      <c r="CK437" s="371">
        <f t="shared" si="497"/>
        <v>5126.7222222222226</v>
      </c>
      <c r="CL437" s="370">
        <f t="shared" si="498"/>
        <v>0</v>
      </c>
      <c r="CM437" s="371">
        <f t="shared" si="499"/>
        <v>30224.9375</v>
      </c>
      <c r="CN437" s="372">
        <f t="shared" si="500"/>
        <v>0</v>
      </c>
      <c r="CO437" s="371">
        <f t="shared" si="501"/>
        <v>31627</v>
      </c>
      <c r="CP437" s="372">
        <f t="shared" si="502"/>
        <v>0</v>
      </c>
      <c r="CQ437" s="371">
        <f t="shared" si="503"/>
        <v>16649.599999999999</v>
      </c>
      <c r="CR437" s="372">
        <f t="shared" si="504"/>
        <v>48069.542986425338</v>
      </c>
      <c r="CS437" s="371">
        <f t="shared" si="505"/>
        <v>16967.941634241244</v>
      </c>
      <c r="CT437" s="372">
        <f t="shared" si="506"/>
        <v>0</v>
      </c>
      <c r="CU437" s="371">
        <f t="shared" si="507"/>
        <v>0</v>
      </c>
      <c r="CV437" s="372">
        <f t="shared" si="508"/>
        <v>39864.428571428572</v>
      </c>
      <c r="CW437" s="371">
        <f t="shared" si="509"/>
        <v>46140.5</v>
      </c>
      <c r="CX437" s="372">
        <f t="shared" si="510"/>
        <v>47852.188962187014</v>
      </c>
      <c r="CY437" s="371">
        <f t="shared" si="511"/>
        <v>20440.899486642906</v>
      </c>
      <c r="CZ437" s="370">
        <f t="shared" si="512"/>
        <v>0</v>
      </c>
      <c r="DA437" s="371">
        <f t="shared" si="513"/>
        <v>16</v>
      </c>
      <c r="DB437" s="372">
        <f t="shared" si="514"/>
        <v>0</v>
      </c>
      <c r="DC437" s="371">
        <f t="shared" si="515"/>
        <v>2</v>
      </c>
      <c r="DD437" s="372">
        <f t="shared" si="516"/>
        <v>0</v>
      </c>
      <c r="DE437" s="371">
        <f t="shared" si="517"/>
        <v>10</v>
      </c>
      <c r="DF437" s="372">
        <f t="shared" si="518"/>
        <v>147</v>
      </c>
      <c r="DG437" s="371">
        <f t="shared" si="519"/>
        <v>85</v>
      </c>
      <c r="DH437" s="372">
        <f t="shared" si="520"/>
        <v>0</v>
      </c>
      <c r="DI437" s="371">
        <f t="shared" si="521"/>
        <v>0</v>
      </c>
      <c r="DJ437" s="372">
        <f t="shared" si="522"/>
        <v>4</v>
      </c>
      <c r="DK437" s="371">
        <f t="shared" si="523"/>
        <v>6</v>
      </c>
      <c r="DL437" s="372">
        <f t="shared" si="524"/>
        <v>151</v>
      </c>
      <c r="DM437" s="371">
        <f t="shared" si="525"/>
        <v>119</v>
      </c>
      <c r="DN437" s="370">
        <f t="shared" si="526"/>
        <v>0</v>
      </c>
      <c r="DO437" s="371">
        <f t="shared" si="527"/>
        <v>483599</v>
      </c>
      <c r="DP437" s="372">
        <f t="shared" si="528"/>
        <v>0</v>
      </c>
      <c r="DQ437" s="371">
        <f t="shared" si="529"/>
        <v>63254</v>
      </c>
      <c r="DR437" s="372">
        <f t="shared" si="530"/>
        <v>0</v>
      </c>
      <c r="DS437" s="371">
        <f t="shared" si="531"/>
        <v>166496</v>
      </c>
      <c r="DT437" s="372">
        <f t="shared" si="532"/>
        <v>7066222.8190045245</v>
      </c>
      <c r="DU437" s="371">
        <f t="shared" si="533"/>
        <v>1442275.0389105058</v>
      </c>
      <c r="DV437" s="372">
        <f t="shared" si="534"/>
        <v>0</v>
      </c>
      <c r="DW437" s="371">
        <f t="shared" si="535"/>
        <v>0</v>
      </c>
      <c r="DX437" s="372">
        <f t="shared" si="536"/>
        <v>159457.71428571429</v>
      </c>
      <c r="DY437" s="371">
        <f t="shared" si="537"/>
        <v>276843</v>
      </c>
      <c r="DZ437" s="372">
        <f t="shared" si="538"/>
        <v>7225680.5332902391</v>
      </c>
      <c r="EA437" s="371">
        <f t="shared" si="539"/>
        <v>2432467.0389105058</v>
      </c>
    </row>
    <row r="438" spans="1:131">
      <c r="A438" s="482" t="s">
        <v>40</v>
      </c>
      <c r="B438" s="487" t="s">
        <v>865</v>
      </c>
      <c r="C438" s="614"/>
      <c r="D438" s="485">
        <v>228608</v>
      </c>
      <c r="E438" s="486">
        <v>9</v>
      </c>
      <c r="F438" s="419">
        <v>0</v>
      </c>
      <c r="G438" s="420">
        <v>0</v>
      </c>
      <c r="H438" s="419">
        <v>0</v>
      </c>
      <c r="I438" s="420">
        <v>0</v>
      </c>
      <c r="J438" s="419">
        <v>0</v>
      </c>
      <c r="K438" s="420">
        <v>0</v>
      </c>
      <c r="L438" s="419">
        <v>0</v>
      </c>
      <c r="M438" s="420">
        <v>0</v>
      </c>
      <c r="N438" s="419">
        <v>0</v>
      </c>
      <c r="O438" s="420">
        <v>0</v>
      </c>
      <c r="P438" s="419">
        <v>0</v>
      </c>
      <c r="Q438" s="420">
        <v>0</v>
      </c>
      <c r="R438" s="419">
        <v>0</v>
      </c>
      <c r="S438" s="420">
        <v>0</v>
      </c>
      <c r="T438" s="419">
        <v>0</v>
      </c>
      <c r="U438" s="420">
        <v>0</v>
      </c>
      <c r="V438" s="419">
        <v>0</v>
      </c>
      <c r="W438" s="420">
        <v>0</v>
      </c>
      <c r="X438" s="419">
        <v>0</v>
      </c>
      <c r="Y438" s="420">
        <v>0</v>
      </c>
      <c r="Z438" s="419">
        <v>0</v>
      </c>
      <c r="AA438" s="420">
        <v>0</v>
      </c>
      <c r="AB438" s="419">
        <v>0</v>
      </c>
      <c r="AC438" s="420">
        <v>0</v>
      </c>
      <c r="AD438" s="419">
        <v>80</v>
      </c>
      <c r="AE438" s="420">
        <v>82</v>
      </c>
      <c r="AF438" s="419">
        <v>10</v>
      </c>
      <c r="AG438" s="420">
        <v>13</v>
      </c>
      <c r="AH438" s="419">
        <v>11</v>
      </c>
      <c r="AI438" s="420">
        <v>9</v>
      </c>
      <c r="AJ438" s="419">
        <v>24</v>
      </c>
      <c r="AK438" s="420">
        <v>25</v>
      </c>
      <c r="AL438" s="419"/>
      <c r="AM438" s="420"/>
      <c r="AN438" s="419"/>
      <c r="AO438" s="420"/>
      <c r="AP438" s="419"/>
      <c r="AQ438" s="420"/>
      <c r="AR438" s="419"/>
      <c r="AS438" s="420"/>
      <c r="AT438" s="419">
        <v>0</v>
      </c>
      <c r="AU438" s="420">
        <v>0</v>
      </c>
      <c r="AV438" s="419">
        <v>0</v>
      </c>
      <c r="AW438" s="420">
        <v>0</v>
      </c>
      <c r="AX438" s="419">
        <v>0</v>
      </c>
      <c r="AY438" s="420">
        <v>0</v>
      </c>
      <c r="AZ438" s="419">
        <v>0</v>
      </c>
      <c r="BA438" s="421">
        <v>0</v>
      </c>
      <c r="BB438" s="422">
        <v>0</v>
      </c>
      <c r="BC438" s="420">
        <v>0</v>
      </c>
      <c r="BD438" s="419">
        <v>0</v>
      </c>
      <c r="BE438" s="420">
        <v>0</v>
      </c>
      <c r="BF438" s="419">
        <v>0</v>
      </c>
      <c r="BG438" s="420">
        <v>0</v>
      </c>
      <c r="BH438" s="419">
        <v>8184947</v>
      </c>
      <c r="BI438" s="420">
        <v>7144515</v>
      </c>
      <c r="BJ438" s="419"/>
      <c r="BK438" s="420"/>
      <c r="BL438" s="419"/>
      <c r="BM438" s="423">
        <v>0</v>
      </c>
      <c r="BN438" s="370">
        <f t="shared" si="474"/>
        <v>0</v>
      </c>
      <c r="BO438" s="371">
        <f t="shared" si="475"/>
        <v>0</v>
      </c>
      <c r="BP438" s="372">
        <f t="shared" si="476"/>
        <v>0</v>
      </c>
      <c r="BQ438" s="371">
        <f t="shared" si="477"/>
        <v>0</v>
      </c>
      <c r="BR438" s="372">
        <f t="shared" si="478"/>
        <v>0</v>
      </c>
      <c r="BS438" s="371">
        <f t="shared" si="479"/>
        <v>0</v>
      </c>
      <c r="BT438" s="372">
        <f t="shared" si="480"/>
        <v>1229</v>
      </c>
      <c r="BU438" s="371">
        <f t="shared" si="481"/>
        <v>1267</v>
      </c>
      <c r="BV438" s="372">
        <f t="shared" si="482"/>
        <v>0</v>
      </c>
      <c r="BW438" s="371">
        <f t="shared" si="483"/>
        <v>0</v>
      </c>
      <c r="BX438" s="372">
        <f t="shared" si="484"/>
        <v>0</v>
      </c>
      <c r="BY438" s="371">
        <f t="shared" si="485"/>
        <v>0</v>
      </c>
      <c r="BZ438" s="370">
        <f t="shared" si="486"/>
        <v>0</v>
      </c>
      <c r="CA438" s="371">
        <f t="shared" si="487"/>
        <v>0</v>
      </c>
      <c r="CB438" s="372">
        <f t="shared" si="488"/>
        <v>0</v>
      </c>
      <c r="CC438" s="371">
        <f t="shared" si="489"/>
        <v>0</v>
      </c>
      <c r="CD438" s="372">
        <f t="shared" si="490"/>
        <v>0</v>
      </c>
      <c r="CE438" s="371">
        <f t="shared" si="491"/>
        <v>0</v>
      </c>
      <c r="CF438" s="372">
        <f t="shared" si="492"/>
        <v>6659.8429617575266</v>
      </c>
      <c r="CG438" s="371">
        <f t="shared" si="493"/>
        <v>5638.9226519337017</v>
      </c>
      <c r="CH438" s="372">
        <f t="shared" si="494"/>
        <v>0</v>
      </c>
      <c r="CI438" s="371">
        <f t="shared" si="495"/>
        <v>0</v>
      </c>
      <c r="CJ438" s="372">
        <f t="shared" si="496"/>
        <v>0</v>
      </c>
      <c r="CK438" s="371">
        <f t="shared" si="497"/>
        <v>0</v>
      </c>
      <c r="CL438" s="370">
        <f t="shared" si="498"/>
        <v>0</v>
      </c>
      <c r="CM438" s="371">
        <f t="shared" si="499"/>
        <v>0</v>
      </c>
      <c r="CN438" s="372">
        <f t="shared" si="500"/>
        <v>0</v>
      </c>
      <c r="CO438" s="371">
        <f t="shared" si="501"/>
        <v>0</v>
      </c>
      <c r="CP438" s="372">
        <f t="shared" si="502"/>
        <v>0</v>
      </c>
      <c r="CQ438" s="371">
        <f t="shared" si="503"/>
        <v>0</v>
      </c>
      <c r="CR438" s="372">
        <f t="shared" si="504"/>
        <v>59938.586655817737</v>
      </c>
      <c r="CS438" s="371">
        <f t="shared" si="505"/>
        <v>50750.303867403316</v>
      </c>
      <c r="CT438" s="372">
        <f t="shared" si="506"/>
        <v>0</v>
      </c>
      <c r="CU438" s="371">
        <f t="shared" si="507"/>
        <v>0</v>
      </c>
      <c r="CV438" s="372">
        <f t="shared" si="508"/>
        <v>0</v>
      </c>
      <c r="CW438" s="371">
        <f t="shared" si="509"/>
        <v>0</v>
      </c>
      <c r="CX438" s="372">
        <f t="shared" si="510"/>
        <v>59938.586655817737</v>
      </c>
      <c r="CY438" s="371">
        <f t="shared" si="511"/>
        <v>50750.303867403316</v>
      </c>
      <c r="CZ438" s="370">
        <f t="shared" si="512"/>
        <v>0</v>
      </c>
      <c r="DA438" s="371">
        <f t="shared" si="513"/>
        <v>0</v>
      </c>
      <c r="DB438" s="372">
        <f t="shared" si="514"/>
        <v>0</v>
      </c>
      <c r="DC438" s="371">
        <f t="shared" si="515"/>
        <v>0</v>
      </c>
      <c r="DD438" s="372">
        <f t="shared" si="516"/>
        <v>0</v>
      </c>
      <c r="DE438" s="371">
        <f t="shared" si="517"/>
        <v>0</v>
      </c>
      <c r="DF438" s="372">
        <f t="shared" si="518"/>
        <v>125</v>
      </c>
      <c r="DG438" s="371">
        <f t="shared" si="519"/>
        <v>129</v>
      </c>
      <c r="DH438" s="372">
        <f t="shared" si="520"/>
        <v>0</v>
      </c>
      <c r="DI438" s="371">
        <f t="shared" si="521"/>
        <v>0</v>
      </c>
      <c r="DJ438" s="372">
        <f t="shared" si="522"/>
        <v>0</v>
      </c>
      <c r="DK438" s="371">
        <f t="shared" si="523"/>
        <v>0</v>
      </c>
      <c r="DL438" s="372">
        <f t="shared" si="524"/>
        <v>125</v>
      </c>
      <c r="DM438" s="371">
        <f t="shared" si="525"/>
        <v>129</v>
      </c>
      <c r="DN438" s="370">
        <f t="shared" si="526"/>
        <v>0</v>
      </c>
      <c r="DO438" s="371">
        <f t="shared" si="527"/>
        <v>0</v>
      </c>
      <c r="DP438" s="372">
        <f t="shared" si="528"/>
        <v>0</v>
      </c>
      <c r="DQ438" s="371">
        <f t="shared" si="529"/>
        <v>0</v>
      </c>
      <c r="DR438" s="372">
        <f t="shared" si="530"/>
        <v>0</v>
      </c>
      <c r="DS438" s="371">
        <f t="shared" si="531"/>
        <v>0</v>
      </c>
      <c r="DT438" s="372">
        <f t="shared" si="532"/>
        <v>7492323.3319772175</v>
      </c>
      <c r="DU438" s="371">
        <f t="shared" si="533"/>
        <v>6546789.1988950279</v>
      </c>
      <c r="DV438" s="372">
        <f t="shared" si="534"/>
        <v>0</v>
      </c>
      <c r="DW438" s="371">
        <f t="shared" si="535"/>
        <v>0</v>
      </c>
      <c r="DX438" s="372">
        <f t="shared" si="536"/>
        <v>0</v>
      </c>
      <c r="DY438" s="371">
        <f t="shared" si="537"/>
        <v>0</v>
      </c>
      <c r="DZ438" s="372">
        <f t="shared" si="538"/>
        <v>7492323.3319772175</v>
      </c>
      <c r="EA438" s="371">
        <f t="shared" si="539"/>
        <v>6546789.1988950279</v>
      </c>
    </row>
    <row r="439" spans="1:131">
      <c r="A439" s="482" t="s">
        <v>40</v>
      </c>
      <c r="B439" s="487" t="s">
        <v>866</v>
      </c>
      <c r="C439" s="614"/>
      <c r="D439" s="485">
        <v>228699</v>
      </c>
      <c r="E439" s="486">
        <v>9</v>
      </c>
      <c r="F439" s="419">
        <v>19</v>
      </c>
      <c r="G439" s="420">
        <v>21</v>
      </c>
      <c r="H439" s="419">
        <v>0</v>
      </c>
      <c r="I439" s="420">
        <v>0</v>
      </c>
      <c r="J439" s="419">
        <v>0</v>
      </c>
      <c r="K439" s="420">
        <v>0</v>
      </c>
      <c r="L439" s="419">
        <v>2</v>
      </c>
      <c r="M439" s="420">
        <v>2</v>
      </c>
      <c r="N439" s="419">
        <v>23</v>
      </c>
      <c r="O439" s="420">
        <v>25</v>
      </c>
      <c r="P439" s="419">
        <v>0</v>
      </c>
      <c r="Q439" s="420">
        <v>0</v>
      </c>
      <c r="R439" s="419">
        <v>0</v>
      </c>
      <c r="S439" s="420">
        <v>0</v>
      </c>
      <c r="T439" s="419">
        <v>5</v>
      </c>
      <c r="U439" s="420">
        <v>8</v>
      </c>
      <c r="V439" s="419">
        <v>16</v>
      </c>
      <c r="W439" s="420">
        <v>11</v>
      </c>
      <c r="X439" s="419">
        <v>0</v>
      </c>
      <c r="Y439" s="420">
        <v>0</v>
      </c>
      <c r="Z439" s="419">
        <v>0</v>
      </c>
      <c r="AA439" s="420">
        <v>0</v>
      </c>
      <c r="AB439" s="419">
        <v>5</v>
      </c>
      <c r="AC439" s="420">
        <v>1</v>
      </c>
      <c r="AD439" s="419">
        <v>2</v>
      </c>
      <c r="AE439" s="420">
        <v>3</v>
      </c>
      <c r="AF439" s="419">
        <v>0</v>
      </c>
      <c r="AG439" s="420">
        <v>0</v>
      </c>
      <c r="AH439" s="419">
        <v>0</v>
      </c>
      <c r="AI439" s="420">
        <v>0</v>
      </c>
      <c r="AJ439" s="419">
        <v>15</v>
      </c>
      <c r="AK439" s="420">
        <v>15</v>
      </c>
      <c r="AL439" s="419"/>
      <c r="AM439" s="420"/>
      <c r="AN439" s="419"/>
      <c r="AO439" s="420"/>
      <c r="AP439" s="419"/>
      <c r="AQ439" s="420"/>
      <c r="AR439" s="419"/>
      <c r="AS439" s="420"/>
      <c r="AT439" s="419">
        <v>0</v>
      </c>
      <c r="AU439" s="420">
        <v>1</v>
      </c>
      <c r="AV439" s="419">
        <v>0</v>
      </c>
      <c r="AW439" s="420">
        <v>0</v>
      </c>
      <c r="AX439" s="419">
        <v>0</v>
      </c>
      <c r="AY439" s="420">
        <v>0</v>
      </c>
      <c r="AZ439" s="419">
        <v>3</v>
      </c>
      <c r="BA439" s="421">
        <v>2</v>
      </c>
      <c r="BB439" s="422">
        <v>1349684</v>
      </c>
      <c r="BC439" s="420">
        <v>1486587</v>
      </c>
      <c r="BD439" s="419">
        <v>1588897</v>
      </c>
      <c r="BE439" s="420">
        <v>1918121</v>
      </c>
      <c r="BF439" s="419">
        <v>1101110</v>
      </c>
      <c r="BG439" s="420">
        <v>606031</v>
      </c>
      <c r="BH439" s="419">
        <v>843146</v>
      </c>
      <c r="BI439" s="420">
        <v>913658</v>
      </c>
      <c r="BJ439" s="419"/>
      <c r="BK439" s="420"/>
      <c r="BL439" s="419">
        <v>153020</v>
      </c>
      <c r="BM439" s="423">
        <v>106398</v>
      </c>
      <c r="BN439" s="370">
        <f t="shared" si="474"/>
        <v>195</v>
      </c>
      <c r="BO439" s="371">
        <f t="shared" si="475"/>
        <v>213</v>
      </c>
      <c r="BP439" s="372">
        <f t="shared" si="476"/>
        <v>267</v>
      </c>
      <c r="BQ439" s="371">
        <f t="shared" si="477"/>
        <v>321</v>
      </c>
      <c r="BR439" s="372">
        <f t="shared" si="478"/>
        <v>204</v>
      </c>
      <c r="BS439" s="371">
        <f t="shared" si="479"/>
        <v>111</v>
      </c>
      <c r="BT439" s="372">
        <f t="shared" si="480"/>
        <v>198</v>
      </c>
      <c r="BU439" s="371">
        <f t="shared" si="481"/>
        <v>207</v>
      </c>
      <c r="BV439" s="372">
        <f t="shared" si="482"/>
        <v>0</v>
      </c>
      <c r="BW439" s="371">
        <f t="shared" si="483"/>
        <v>0</v>
      </c>
      <c r="BX439" s="372">
        <f t="shared" si="484"/>
        <v>36</v>
      </c>
      <c r="BY439" s="371">
        <f t="shared" si="485"/>
        <v>33</v>
      </c>
      <c r="BZ439" s="370">
        <f t="shared" si="486"/>
        <v>6921.45641025641</v>
      </c>
      <c r="CA439" s="371">
        <f t="shared" si="487"/>
        <v>6979.2816901408451</v>
      </c>
      <c r="CB439" s="372">
        <f t="shared" si="488"/>
        <v>5950.925093632959</v>
      </c>
      <c r="CC439" s="371">
        <f t="shared" si="489"/>
        <v>5975.4548286604359</v>
      </c>
      <c r="CD439" s="372">
        <f t="shared" si="490"/>
        <v>5397.5980392156862</v>
      </c>
      <c r="CE439" s="371">
        <f t="shared" si="491"/>
        <v>5459.7387387387389</v>
      </c>
      <c r="CF439" s="372">
        <f t="shared" si="492"/>
        <v>4258.3131313131316</v>
      </c>
      <c r="CG439" s="371">
        <f t="shared" si="493"/>
        <v>4413.8067632850243</v>
      </c>
      <c r="CH439" s="372">
        <f t="shared" si="494"/>
        <v>0</v>
      </c>
      <c r="CI439" s="371">
        <f t="shared" si="495"/>
        <v>0</v>
      </c>
      <c r="CJ439" s="372">
        <f t="shared" si="496"/>
        <v>4250.5555555555557</v>
      </c>
      <c r="CK439" s="371">
        <f t="shared" si="497"/>
        <v>3224.181818181818</v>
      </c>
      <c r="CL439" s="370">
        <f t="shared" si="498"/>
        <v>62293.107692307691</v>
      </c>
      <c r="CM439" s="371">
        <f t="shared" si="499"/>
        <v>62813.535211267605</v>
      </c>
      <c r="CN439" s="372">
        <f t="shared" si="500"/>
        <v>53558.325842696635</v>
      </c>
      <c r="CO439" s="371">
        <f t="shared" si="501"/>
        <v>53779.09345794392</v>
      </c>
      <c r="CP439" s="372">
        <f t="shared" si="502"/>
        <v>48578.382352941175</v>
      </c>
      <c r="CQ439" s="371">
        <f t="shared" si="503"/>
        <v>49137.648648648654</v>
      </c>
      <c r="CR439" s="372">
        <f t="shared" si="504"/>
        <v>38324.818181818184</v>
      </c>
      <c r="CS439" s="371">
        <f t="shared" si="505"/>
        <v>39724.260869565216</v>
      </c>
      <c r="CT439" s="372">
        <f t="shared" si="506"/>
        <v>0</v>
      </c>
      <c r="CU439" s="371">
        <f t="shared" si="507"/>
        <v>0</v>
      </c>
      <c r="CV439" s="372">
        <f t="shared" si="508"/>
        <v>38255</v>
      </c>
      <c r="CW439" s="371">
        <f t="shared" si="509"/>
        <v>29017.63636363636</v>
      </c>
      <c r="CX439" s="372">
        <f t="shared" si="510"/>
        <v>51046.903595962685</v>
      </c>
      <c r="CY439" s="371">
        <f t="shared" si="511"/>
        <v>51810.817780878329</v>
      </c>
      <c r="CZ439" s="370">
        <f t="shared" si="512"/>
        <v>21</v>
      </c>
      <c r="DA439" s="371">
        <f t="shared" si="513"/>
        <v>23</v>
      </c>
      <c r="DB439" s="372">
        <f t="shared" si="514"/>
        <v>28</v>
      </c>
      <c r="DC439" s="371">
        <f t="shared" si="515"/>
        <v>33</v>
      </c>
      <c r="DD439" s="372">
        <f t="shared" si="516"/>
        <v>21</v>
      </c>
      <c r="DE439" s="371">
        <f t="shared" si="517"/>
        <v>12</v>
      </c>
      <c r="DF439" s="372">
        <f t="shared" si="518"/>
        <v>17</v>
      </c>
      <c r="DG439" s="371">
        <f t="shared" si="519"/>
        <v>18</v>
      </c>
      <c r="DH439" s="372">
        <f t="shared" si="520"/>
        <v>0</v>
      </c>
      <c r="DI439" s="371">
        <f t="shared" si="521"/>
        <v>0</v>
      </c>
      <c r="DJ439" s="372">
        <f t="shared" si="522"/>
        <v>3</v>
      </c>
      <c r="DK439" s="371">
        <f t="shared" si="523"/>
        <v>3</v>
      </c>
      <c r="DL439" s="372">
        <f t="shared" si="524"/>
        <v>90</v>
      </c>
      <c r="DM439" s="371">
        <f t="shared" si="525"/>
        <v>89</v>
      </c>
      <c r="DN439" s="370">
        <f t="shared" si="526"/>
        <v>1308155.2615384615</v>
      </c>
      <c r="DO439" s="371">
        <f t="shared" si="527"/>
        <v>1444711.309859155</v>
      </c>
      <c r="DP439" s="372">
        <f t="shared" si="528"/>
        <v>1499633.1235955057</v>
      </c>
      <c r="DQ439" s="371">
        <f t="shared" si="529"/>
        <v>1774710.0841121494</v>
      </c>
      <c r="DR439" s="372">
        <f t="shared" si="530"/>
        <v>1020146.0294117647</v>
      </c>
      <c r="DS439" s="371">
        <f t="shared" si="531"/>
        <v>589651.7837837839</v>
      </c>
      <c r="DT439" s="372">
        <f t="shared" si="532"/>
        <v>651521.90909090918</v>
      </c>
      <c r="DU439" s="371">
        <f t="shared" si="533"/>
        <v>715036.69565217383</v>
      </c>
      <c r="DV439" s="372">
        <f t="shared" si="534"/>
        <v>0</v>
      </c>
      <c r="DW439" s="371">
        <f t="shared" si="535"/>
        <v>0</v>
      </c>
      <c r="DX439" s="372">
        <f t="shared" si="536"/>
        <v>114765</v>
      </c>
      <c r="DY439" s="371">
        <f t="shared" si="537"/>
        <v>87052.909090909088</v>
      </c>
      <c r="DZ439" s="372">
        <f t="shared" si="538"/>
        <v>4594221.3236366417</v>
      </c>
      <c r="EA439" s="371">
        <f t="shared" si="539"/>
        <v>4611162.7824981716</v>
      </c>
    </row>
    <row r="440" spans="1:131">
      <c r="A440" s="482" t="s">
        <v>40</v>
      </c>
      <c r="B440" s="487" t="s">
        <v>867</v>
      </c>
      <c r="C440" s="617"/>
      <c r="D440" s="485">
        <v>229072</v>
      </c>
      <c r="E440" s="627">
        <v>9</v>
      </c>
      <c r="F440" s="419">
        <v>0</v>
      </c>
      <c r="G440" s="420">
        <v>0</v>
      </c>
      <c r="H440" s="419">
        <v>0</v>
      </c>
      <c r="I440" s="420">
        <v>0</v>
      </c>
      <c r="J440" s="419">
        <v>0</v>
      </c>
      <c r="K440" s="420">
        <v>0</v>
      </c>
      <c r="L440" s="419">
        <v>0</v>
      </c>
      <c r="M440" s="420">
        <v>0</v>
      </c>
      <c r="N440" s="419">
        <v>0</v>
      </c>
      <c r="O440" s="420">
        <v>0</v>
      </c>
      <c r="P440" s="419">
        <v>0</v>
      </c>
      <c r="Q440" s="420">
        <v>0</v>
      </c>
      <c r="R440" s="419">
        <v>0</v>
      </c>
      <c r="S440" s="420">
        <v>0</v>
      </c>
      <c r="T440" s="419">
        <v>0</v>
      </c>
      <c r="U440" s="420">
        <v>0</v>
      </c>
      <c r="V440" s="419">
        <v>0</v>
      </c>
      <c r="W440" s="420">
        <v>0</v>
      </c>
      <c r="X440" s="419">
        <v>0</v>
      </c>
      <c r="Y440" s="420">
        <v>0</v>
      </c>
      <c r="Z440" s="419">
        <v>0</v>
      </c>
      <c r="AA440" s="420">
        <v>0</v>
      </c>
      <c r="AB440" s="419">
        <v>0</v>
      </c>
      <c r="AC440" s="420">
        <v>0</v>
      </c>
      <c r="AD440" s="419">
        <v>0</v>
      </c>
      <c r="AE440" s="420">
        <v>0</v>
      </c>
      <c r="AF440" s="419">
        <v>0</v>
      </c>
      <c r="AG440" s="420">
        <v>0</v>
      </c>
      <c r="AH440" s="419">
        <v>0</v>
      </c>
      <c r="AI440" s="420">
        <v>0</v>
      </c>
      <c r="AJ440" s="419">
        <v>0</v>
      </c>
      <c r="AK440" s="420">
        <v>0</v>
      </c>
      <c r="AL440" s="419"/>
      <c r="AM440" s="420"/>
      <c r="AN440" s="419"/>
      <c r="AO440" s="420"/>
      <c r="AP440" s="419"/>
      <c r="AQ440" s="420"/>
      <c r="AR440" s="419"/>
      <c r="AS440" s="420"/>
      <c r="AT440" s="419">
        <v>0</v>
      </c>
      <c r="AU440" s="420">
        <v>0</v>
      </c>
      <c r="AV440" s="419">
        <v>0</v>
      </c>
      <c r="AW440" s="420">
        <v>0</v>
      </c>
      <c r="AX440" s="419">
        <v>0</v>
      </c>
      <c r="AY440" s="420">
        <v>0</v>
      </c>
      <c r="AZ440" s="419">
        <v>0</v>
      </c>
      <c r="BA440" s="421">
        <v>0</v>
      </c>
      <c r="BB440" s="422">
        <v>0</v>
      </c>
      <c r="BC440" s="420">
        <v>0</v>
      </c>
      <c r="BD440" s="419">
        <v>0</v>
      </c>
      <c r="BE440" s="420">
        <v>0</v>
      </c>
      <c r="BF440" s="419">
        <v>0</v>
      </c>
      <c r="BG440" s="420">
        <v>0</v>
      </c>
      <c r="BH440" s="419">
        <v>0</v>
      </c>
      <c r="BI440" s="420">
        <v>0</v>
      </c>
      <c r="BJ440" s="419"/>
      <c r="BK440" s="420"/>
      <c r="BL440" s="419"/>
      <c r="BM440" s="423">
        <v>0</v>
      </c>
      <c r="BN440" s="370">
        <f t="shared" si="474"/>
        <v>0</v>
      </c>
      <c r="BO440" s="371">
        <f t="shared" si="475"/>
        <v>0</v>
      </c>
      <c r="BP440" s="372">
        <f t="shared" si="476"/>
        <v>0</v>
      </c>
      <c r="BQ440" s="371">
        <f t="shared" si="477"/>
        <v>0</v>
      </c>
      <c r="BR440" s="372">
        <f t="shared" si="478"/>
        <v>0</v>
      </c>
      <c r="BS440" s="371">
        <f t="shared" si="479"/>
        <v>0</v>
      </c>
      <c r="BT440" s="372">
        <f t="shared" si="480"/>
        <v>0</v>
      </c>
      <c r="BU440" s="371">
        <f t="shared" si="481"/>
        <v>0</v>
      </c>
      <c r="BV440" s="372">
        <f t="shared" si="482"/>
        <v>0</v>
      </c>
      <c r="BW440" s="371">
        <f t="shared" si="483"/>
        <v>0</v>
      </c>
      <c r="BX440" s="372">
        <f t="shared" si="484"/>
        <v>0</v>
      </c>
      <c r="BY440" s="371">
        <f t="shared" si="485"/>
        <v>0</v>
      </c>
      <c r="BZ440" s="370">
        <f t="shared" si="486"/>
        <v>0</v>
      </c>
      <c r="CA440" s="371">
        <f t="shared" si="487"/>
        <v>0</v>
      </c>
      <c r="CB440" s="372">
        <f t="shared" si="488"/>
        <v>0</v>
      </c>
      <c r="CC440" s="371">
        <f t="shared" si="489"/>
        <v>0</v>
      </c>
      <c r="CD440" s="372">
        <f t="shared" si="490"/>
        <v>0</v>
      </c>
      <c r="CE440" s="371">
        <f t="shared" si="491"/>
        <v>0</v>
      </c>
      <c r="CF440" s="372">
        <f t="shared" si="492"/>
        <v>0</v>
      </c>
      <c r="CG440" s="371">
        <f t="shared" si="493"/>
        <v>0</v>
      </c>
      <c r="CH440" s="372">
        <f t="shared" si="494"/>
        <v>0</v>
      </c>
      <c r="CI440" s="371">
        <f t="shared" si="495"/>
        <v>0</v>
      </c>
      <c r="CJ440" s="372">
        <f t="shared" si="496"/>
        <v>0</v>
      </c>
      <c r="CK440" s="371">
        <f t="shared" si="497"/>
        <v>0</v>
      </c>
      <c r="CL440" s="370">
        <f t="shared" si="498"/>
        <v>0</v>
      </c>
      <c r="CM440" s="371">
        <f t="shared" si="499"/>
        <v>0</v>
      </c>
      <c r="CN440" s="372">
        <f t="shared" si="500"/>
        <v>0</v>
      </c>
      <c r="CO440" s="371">
        <f t="shared" si="501"/>
        <v>0</v>
      </c>
      <c r="CP440" s="372">
        <f t="shared" si="502"/>
        <v>0</v>
      </c>
      <c r="CQ440" s="371">
        <f t="shared" si="503"/>
        <v>0</v>
      </c>
      <c r="CR440" s="372">
        <f t="shared" si="504"/>
        <v>0</v>
      </c>
      <c r="CS440" s="371">
        <f t="shared" si="505"/>
        <v>0</v>
      </c>
      <c r="CT440" s="372">
        <f t="shared" si="506"/>
        <v>0</v>
      </c>
      <c r="CU440" s="371">
        <f t="shared" si="507"/>
        <v>0</v>
      </c>
      <c r="CV440" s="372">
        <f t="shared" si="508"/>
        <v>0</v>
      </c>
      <c r="CW440" s="371">
        <f t="shared" si="509"/>
        <v>0</v>
      </c>
      <c r="CX440" s="372">
        <f t="shared" si="510"/>
        <v>0</v>
      </c>
      <c r="CY440" s="371">
        <f t="shared" si="511"/>
        <v>0</v>
      </c>
      <c r="CZ440" s="370">
        <f t="shared" si="512"/>
        <v>0</v>
      </c>
      <c r="DA440" s="371">
        <f t="shared" si="513"/>
        <v>0</v>
      </c>
      <c r="DB440" s="372">
        <f t="shared" si="514"/>
        <v>0</v>
      </c>
      <c r="DC440" s="371">
        <f t="shared" si="515"/>
        <v>0</v>
      </c>
      <c r="DD440" s="372">
        <f t="shared" si="516"/>
        <v>0</v>
      </c>
      <c r="DE440" s="371">
        <f t="shared" si="517"/>
        <v>0</v>
      </c>
      <c r="DF440" s="372">
        <f t="shared" si="518"/>
        <v>0</v>
      </c>
      <c r="DG440" s="371">
        <f t="shared" si="519"/>
        <v>0</v>
      </c>
      <c r="DH440" s="372">
        <f t="shared" si="520"/>
        <v>0</v>
      </c>
      <c r="DI440" s="371">
        <f t="shared" si="521"/>
        <v>0</v>
      </c>
      <c r="DJ440" s="372">
        <f t="shared" si="522"/>
        <v>0</v>
      </c>
      <c r="DK440" s="371">
        <f t="shared" si="523"/>
        <v>0</v>
      </c>
      <c r="DL440" s="372">
        <f t="shared" si="524"/>
        <v>0</v>
      </c>
      <c r="DM440" s="371">
        <f t="shared" si="525"/>
        <v>0</v>
      </c>
      <c r="DN440" s="370">
        <f t="shared" si="526"/>
        <v>0</v>
      </c>
      <c r="DO440" s="371">
        <f t="shared" si="527"/>
        <v>0</v>
      </c>
      <c r="DP440" s="372">
        <f t="shared" si="528"/>
        <v>0</v>
      </c>
      <c r="DQ440" s="371">
        <f t="shared" si="529"/>
        <v>0</v>
      </c>
      <c r="DR440" s="372">
        <f t="shared" si="530"/>
        <v>0</v>
      </c>
      <c r="DS440" s="371">
        <f t="shared" si="531"/>
        <v>0</v>
      </c>
      <c r="DT440" s="372">
        <f t="shared" si="532"/>
        <v>0</v>
      </c>
      <c r="DU440" s="371">
        <f t="shared" si="533"/>
        <v>0</v>
      </c>
      <c r="DV440" s="372">
        <f t="shared" si="534"/>
        <v>0</v>
      </c>
      <c r="DW440" s="371">
        <f t="shared" si="535"/>
        <v>0</v>
      </c>
      <c r="DX440" s="372">
        <f t="shared" si="536"/>
        <v>0</v>
      </c>
      <c r="DY440" s="371">
        <f t="shared" si="537"/>
        <v>0</v>
      </c>
      <c r="DZ440" s="372">
        <f t="shared" si="538"/>
        <v>0</v>
      </c>
      <c r="EA440" s="371">
        <f t="shared" si="539"/>
        <v>0</v>
      </c>
    </row>
    <row r="441" spans="1:131">
      <c r="A441" s="482" t="s">
        <v>40</v>
      </c>
      <c r="B441" s="487" t="s">
        <v>868</v>
      </c>
      <c r="C441" s="607"/>
      <c r="D441" s="485">
        <v>229319</v>
      </c>
      <c r="E441" s="486">
        <v>9</v>
      </c>
      <c r="F441" s="419">
        <v>0</v>
      </c>
      <c r="G441" s="420">
        <v>0</v>
      </c>
      <c r="H441" s="419">
        <v>0</v>
      </c>
      <c r="I441" s="420">
        <v>0</v>
      </c>
      <c r="J441" s="419">
        <v>0</v>
      </c>
      <c r="K441" s="420">
        <v>0</v>
      </c>
      <c r="L441" s="419">
        <v>3</v>
      </c>
      <c r="M441" s="420">
        <v>0</v>
      </c>
      <c r="N441" s="419">
        <v>4</v>
      </c>
      <c r="O441" s="420">
        <v>0</v>
      </c>
      <c r="P441" s="419">
        <v>0</v>
      </c>
      <c r="Q441" s="420">
        <v>0</v>
      </c>
      <c r="R441" s="419">
        <v>0</v>
      </c>
      <c r="S441" s="420">
        <v>0</v>
      </c>
      <c r="T441" s="419">
        <v>22</v>
      </c>
      <c r="U441" s="420">
        <v>0</v>
      </c>
      <c r="V441" s="419">
        <v>0</v>
      </c>
      <c r="W441" s="420">
        <v>0</v>
      </c>
      <c r="X441" s="419">
        <v>0</v>
      </c>
      <c r="Y441" s="420">
        <v>0</v>
      </c>
      <c r="Z441" s="419">
        <v>0</v>
      </c>
      <c r="AA441" s="420">
        <v>0</v>
      </c>
      <c r="AB441" s="419">
        <v>0</v>
      </c>
      <c r="AC441" s="420">
        <v>0</v>
      </c>
      <c r="AD441" s="419">
        <v>26</v>
      </c>
      <c r="AE441" s="420">
        <v>0</v>
      </c>
      <c r="AF441" s="419">
        <v>0</v>
      </c>
      <c r="AG441" s="420">
        <v>0</v>
      </c>
      <c r="AH441" s="419">
        <v>0</v>
      </c>
      <c r="AI441" s="420">
        <v>0</v>
      </c>
      <c r="AJ441" s="419">
        <v>101</v>
      </c>
      <c r="AK441" s="420">
        <v>0</v>
      </c>
      <c r="AL441" s="419"/>
      <c r="AM441" s="420"/>
      <c r="AN441" s="419"/>
      <c r="AO441" s="420"/>
      <c r="AP441" s="419"/>
      <c r="AQ441" s="420"/>
      <c r="AR441" s="419"/>
      <c r="AS441" s="420"/>
      <c r="AT441" s="419">
        <v>0</v>
      </c>
      <c r="AU441" s="420">
        <v>0</v>
      </c>
      <c r="AV441" s="419">
        <v>0</v>
      </c>
      <c r="AW441" s="420">
        <v>0</v>
      </c>
      <c r="AX441" s="419">
        <v>0</v>
      </c>
      <c r="AY441" s="420">
        <v>0</v>
      </c>
      <c r="AZ441" s="419">
        <v>0</v>
      </c>
      <c r="BA441" s="421">
        <v>0</v>
      </c>
      <c r="BB441" s="422">
        <v>184536</v>
      </c>
      <c r="BC441" s="420">
        <v>0</v>
      </c>
      <c r="BD441" s="419">
        <v>1384409</v>
      </c>
      <c r="BE441" s="420">
        <v>0</v>
      </c>
      <c r="BF441" s="419">
        <v>0</v>
      </c>
      <c r="BG441" s="420">
        <v>0</v>
      </c>
      <c r="BH441" s="419">
        <v>6293949</v>
      </c>
      <c r="BI441" s="420">
        <v>0</v>
      </c>
      <c r="BJ441" s="419"/>
      <c r="BK441" s="420"/>
      <c r="BL441" s="419"/>
      <c r="BM441" s="423">
        <v>0</v>
      </c>
      <c r="BN441" s="370">
        <f t="shared" si="474"/>
        <v>36</v>
      </c>
      <c r="BO441" s="371">
        <f t="shared" si="475"/>
        <v>0</v>
      </c>
      <c r="BP441" s="372">
        <f t="shared" si="476"/>
        <v>300</v>
      </c>
      <c r="BQ441" s="371">
        <f t="shared" si="477"/>
        <v>0</v>
      </c>
      <c r="BR441" s="372">
        <f t="shared" si="478"/>
        <v>0</v>
      </c>
      <c r="BS441" s="371">
        <f t="shared" si="479"/>
        <v>0</v>
      </c>
      <c r="BT441" s="372">
        <f t="shared" si="480"/>
        <v>1446</v>
      </c>
      <c r="BU441" s="371">
        <f t="shared" si="481"/>
        <v>0</v>
      </c>
      <c r="BV441" s="372">
        <f t="shared" si="482"/>
        <v>0</v>
      </c>
      <c r="BW441" s="371">
        <f t="shared" si="483"/>
        <v>0</v>
      </c>
      <c r="BX441" s="372">
        <f t="shared" si="484"/>
        <v>0</v>
      </c>
      <c r="BY441" s="371">
        <f t="shared" si="485"/>
        <v>0</v>
      </c>
      <c r="BZ441" s="370">
        <f t="shared" si="486"/>
        <v>5126</v>
      </c>
      <c r="CA441" s="371">
        <f t="shared" si="487"/>
        <v>0</v>
      </c>
      <c r="CB441" s="372">
        <f t="shared" si="488"/>
        <v>4614.6966666666667</v>
      </c>
      <c r="CC441" s="371">
        <f t="shared" si="489"/>
        <v>0</v>
      </c>
      <c r="CD441" s="372">
        <f t="shared" si="490"/>
        <v>0</v>
      </c>
      <c r="CE441" s="371">
        <f t="shared" si="491"/>
        <v>0</v>
      </c>
      <c r="CF441" s="372">
        <f t="shared" si="492"/>
        <v>4352.6618257261407</v>
      </c>
      <c r="CG441" s="371">
        <f t="shared" si="493"/>
        <v>0</v>
      </c>
      <c r="CH441" s="372">
        <f t="shared" si="494"/>
        <v>0</v>
      </c>
      <c r="CI441" s="371">
        <f t="shared" si="495"/>
        <v>0</v>
      </c>
      <c r="CJ441" s="372">
        <f t="shared" si="496"/>
        <v>0</v>
      </c>
      <c r="CK441" s="371">
        <f t="shared" si="497"/>
        <v>0</v>
      </c>
      <c r="CL441" s="370">
        <f t="shared" si="498"/>
        <v>46134</v>
      </c>
      <c r="CM441" s="371">
        <f t="shared" si="499"/>
        <v>0</v>
      </c>
      <c r="CN441" s="372">
        <f t="shared" si="500"/>
        <v>41532.270000000004</v>
      </c>
      <c r="CO441" s="371">
        <f t="shared" si="501"/>
        <v>0</v>
      </c>
      <c r="CP441" s="372">
        <f t="shared" si="502"/>
        <v>0</v>
      </c>
      <c r="CQ441" s="371">
        <f t="shared" si="503"/>
        <v>0</v>
      </c>
      <c r="CR441" s="372">
        <f t="shared" si="504"/>
        <v>39173.956431535269</v>
      </c>
      <c r="CS441" s="371">
        <f t="shared" si="505"/>
        <v>0</v>
      </c>
      <c r="CT441" s="372">
        <f t="shared" si="506"/>
        <v>0</v>
      </c>
      <c r="CU441" s="371">
        <f t="shared" si="507"/>
        <v>0</v>
      </c>
      <c r="CV441" s="372">
        <f t="shared" si="508"/>
        <v>0</v>
      </c>
      <c r="CW441" s="371">
        <f t="shared" si="509"/>
        <v>0</v>
      </c>
      <c r="CX441" s="372">
        <f t="shared" si="510"/>
        <v>39700.8556846473</v>
      </c>
      <c r="CY441" s="371">
        <f t="shared" si="511"/>
        <v>0</v>
      </c>
      <c r="CZ441" s="370">
        <f t="shared" si="512"/>
        <v>3</v>
      </c>
      <c r="DA441" s="371">
        <f t="shared" si="513"/>
        <v>0</v>
      </c>
      <c r="DB441" s="372">
        <f t="shared" si="514"/>
        <v>26</v>
      </c>
      <c r="DC441" s="371">
        <f t="shared" si="515"/>
        <v>0</v>
      </c>
      <c r="DD441" s="372">
        <f t="shared" si="516"/>
        <v>0</v>
      </c>
      <c r="DE441" s="371">
        <f t="shared" si="517"/>
        <v>0</v>
      </c>
      <c r="DF441" s="372">
        <f t="shared" si="518"/>
        <v>127</v>
      </c>
      <c r="DG441" s="371">
        <f t="shared" si="519"/>
        <v>0</v>
      </c>
      <c r="DH441" s="372">
        <f t="shared" si="520"/>
        <v>0</v>
      </c>
      <c r="DI441" s="371">
        <f t="shared" si="521"/>
        <v>0</v>
      </c>
      <c r="DJ441" s="372">
        <f t="shared" si="522"/>
        <v>0</v>
      </c>
      <c r="DK441" s="371">
        <f t="shared" si="523"/>
        <v>0</v>
      </c>
      <c r="DL441" s="372">
        <f t="shared" si="524"/>
        <v>156</v>
      </c>
      <c r="DM441" s="371">
        <f t="shared" si="525"/>
        <v>0</v>
      </c>
      <c r="DN441" s="370">
        <f t="shared" si="526"/>
        <v>138402</v>
      </c>
      <c r="DO441" s="371">
        <f t="shared" si="527"/>
        <v>0</v>
      </c>
      <c r="DP441" s="372">
        <f t="shared" si="528"/>
        <v>1079839.02</v>
      </c>
      <c r="DQ441" s="371">
        <f t="shared" si="529"/>
        <v>0</v>
      </c>
      <c r="DR441" s="372">
        <f t="shared" si="530"/>
        <v>0</v>
      </c>
      <c r="DS441" s="371">
        <f t="shared" si="531"/>
        <v>0</v>
      </c>
      <c r="DT441" s="372">
        <f t="shared" si="532"/>
        <v>4975092.4668049794</v>
      </c>
      <c r="DU441" s="371">
        <f t="shared" si="533"/>
        <v>0</v>
      </c>
      <c r="DV441" s="372">
        <f t="shared" si="534"/>
        <v>0</v>
      </c>
      <c r="DW441" s="371">
        <f t="shared" si="535"/>
        <v>0</v>
      </c>
      <c r="DX441" s="372">
        <f t="shared" si="536"/>
        <v>0</v>
      </c>
      <c r="DY441" s="371">
        <f t="shared" si="537"/>
        <v>0</v>
      </c>
      <c r="DZ441" s="372">
        <f t="shared" si="538"/>
        <v>6193333.4868049789</v>
      </c>
      <c r="EA441" s="371">
        <f t="shared" si="539"/>
        <v>0</v>
      </c>
    </row>
    <row r="442" spans="1:131">
      <c r="A442" s="482" t="s">
        <v>40</v>
      </c>
      <c r="B442" s="487" t="s">
        <v>869</v>
      </c>
      <c r="C442" s="617"/>
      <c r="D442" s="485">
        <v>228680</v>
      </c>
      <c r="E442" s="544">
        <v>9</v>
      </c>
      <c r="F442" s="419">
        <v>0</v>
      </c>
      <c r="G442" s="420">
        <v>0</v>
      </c>
      <c r="H442" s="419">
        <v>0</v>
      </c>
      <c r="I442" s="420">
        <v>0</v>
      </c>
      <c r="J442" s="419">
        <v>0</v>
      </c>
      <c r="K442" s="420">
        <v>0</v>
      </c>
      <c r="L442" s="419">
        <v>5</v>
      </c>
      <c r="M442" s="420">
        <v>0</v>
      </c>
      <c r="N442" s="419">
        <v>1</v>
      </c>
      <c r="O442" s="420">
        <v>0</v>
      </c>
      <c r="P442" s="419">
        <v>0</v>
      </c>
      <c r="Q442" s="420">
        <v>0</v>
      </c>
      <c r="R442" s="419">
        <v>0</v>
      </c>
      <c r="S442" s="420">
        <v>0</v>
      </c>
      <c r="T442" s="419">
        <v>19</v>
      </c>
      <c r="U442" s="420">
        <v>0</v>
      </c>
      <c r="V442" s="419">
        <v>0</v>
      </c>
      <c r="W442" s="420">
        <v>0</v>
      </c>
      <c r="X442" s="419">
        <v>0</v>
      </c>
      <c r="Y442" s="420">
        <v>0</v>
      </c>
      <c r="Z442" s="419">
        <v>0</v>
      </c>
      <c r="AA442" s="420">
        <v>0</v>
      </c>
      <c r="AB442" s="419">
        <v>0</v>
      </c>
      <c r="AC442" s="420">
        <v>0</v>
      </c>
      <c r="AD442" s="419">
        <v>15</v>
      </c>
      <c r="AE442" s="420">
        <v>0</v>
      </c>
      <c r="AF442" s="419">
        <v>0</v>
      </c>
      <c r="AG442" s="420">
        <v>0</v>
      </c>
      <c r="AH442" s="419">
        <v>0</v>
      </c>
      <c r="AI442" s="420">
        <v>0</v>
      </c>
      <c r="AJ442" s="419">
        <v>199</v>
      </c>
      <c r="AK442" s="420">
        <v>0</v>
      </c>
      <c r="AL442" s="419"/>
      <c r="AM442" s="420"/>
      <c r="AN442" s="419"/>
      <c r="AO442" s="420"/>
      <c r="AP442" s="419"/>
      <c r="AQ442" s="420"/>
      <c r="AR442" s="419"/>
      <c r="AS442" s="420"/>
      <c r="AT442" s="419">
        <v>0</v>
      </c>
      <c r="AU442" s="420">
        <v>0</v>
      </c>
      <c r="AV442" s="419">
        <v>0</v>
      </c>
      <c r="AW442" s="420">
        <v>0</v>
      </c>
      <c r="AX442" s="419">
        <v>0</v>
      </c>
      <c r="AY442" s="420">
        <v>0</v>
      </c>
      <c r="AZ442" s="419">
        <v>2</v>
      </c>
      <c r="BA442" s="421">
        <v>0</v>
      </c>
      <c r="BB442" s="422">
        <v>353196</v>
      </c>
      <c r="BC442" s="420">
        <v>0</v>
      </c>
      <c r="BD442" s="419">
        <v>1122703</v>
      </c>
      <c r="BE442" s="420">
        <v>0</v>
      </c>
      <c r="BF442" s="419">
        <v>0</v>
      </c>
      <c r="BG442" s="420">
        <v>0</v>
      </c>
      <c r="BH442" s="419">
        <v>10544885</v>
      </c>
      <c r="BI442" s="420">
        <v>0</v>
      </c>
      <c r="BJ442" s="419"/>
      <c r="BK442" s="420"/>
      <c r="BL442" s="419">
        <v>119796</v>
      </c>
      <c r="BM442" s="423">
        <v>0</v>
      </c>
      <c r="BN442" s="370">
        <f t="shared" si="474"/>
        <v>60</v>
      </c>
      <c r="BO442" s="371">
        <f t="shared" si="475"/>
        <v>0</v>
      </c>
      <c r="BP442" s="372">
        <f t="shared" si="476"/>
        <v>237</v>
      </c>
      <c r="BQ442" s="371">
        <f t="shared" si="477"/>
        <v>0</v>
      </c>
      <c r="BR442" s="372">
        <f t="shared" si="478"/>
        <v>0</v>
      </c>
      <c r="BS442" s="371">
        <f t="shared" si="479"/>
        <v>0</v>
      </c>
      <c r="BT442" s="372">
        <f t="shared" si="480"/>
        <v>2523</v>
      </c>
      <c r="BU442" s="371">
        <f t="shared" si="481"/>
        <v>0</v>
      </c>
      <c r="BV442" s="372">
        <f t="shared" si="482"/>
        <v>0</v>
      </c>
      <c r="BW442" s="371">
        <f t="shared" si="483"/>
        <v>0</v>
      </c>
      <c r="BX442" s="372">
        <f t="shared" si="484"/>
        <v>24</v>
      </c>
      <c r="BY442" s="371">
        <f t="shared" si="485"/>
        <v>0</v>
      </c>
      <c r="BZ442" s="370">
        <f t="shared" si="486"/>
        <v>5886.6</v>
      </c>
      <c r="CA442" s="371">
        <f t="shared" si="487"/>
        <v>0</v>
      </c>
      <c r="CB442" s="372">
        <f t="shared" si="488"/>
        <v>4737.1434599156119</v>
      </c>
      <c r="CC442" s="371">
        <f t="shared" si="489"/>
        <v>0</v>
      </c>
      <c r="CD442" s="372">
        <f t="shared" si="490"/>
        <v>0</v>
      </c>
      <c r="CE442" s="371">
        <f t="shared" si="491"/>
        <v>0</v>
      </c>
      <c r="CF442" s="372">
        <f t="shared" si="492"/>
        <v>4179.5025762980576</v>
      </c>
      <c r="CG442" s="371">
        <f t="shared" si="493"/>
        <v>0</v>
      </c>
      <c r="CH442" s="372">
        <f t="shared" si="494"/>
        <v>0</v>
      </c>
      <c r="CI442" s="371">
        <f t="shared" si="495"/>
        <v>0</v>
      </c>
      <c r="CJ442" s="372">
        <f t="shared" si="496"/>
        <v>4991.5</v>
      </c>
      <c r="CK442" s="371">
        <f t="shared" si="497"/>
        <v>0</v>
      </c>
      <c r="CL442" s="370">
        <f t="shared" si="498"/>
        <v>52979.4</v>
      </c>
      <c r="CM442" s="371">
        <f t="shared" si="499"/>
        <v>0</v>
      </c>
      <c r="CN442" s="372">
        <f t="shared" si="500"/>
        <v>42634.291139240508</v>
      </c>
      <c r="CO442" s="371">
        <f t="shared" si="501"/>
        <v>0</v>
      </c>
      <c r="CP442" s="372">
        <f t="shared" si="502"/>
        <v>0</v>
      </c>
      <c r="CQ442" s="371">
        <f t="shared" si="503"/>
        <v>0</v>
      </c>
      <c r="CR442" s="372">
        <f t="shared" si="504"/>
        <v>37615.52318668252</v>
      </c>
      <c r="CS442" s="371">
        <f t="shared" si="505"/>
        <v>0</v>
      </c>
      <c r="CT442" s="372">
        <f t="shared" si="506"/>
        <v>0</v>
      </c>
      <c r="CU442" s="371">
        <f t="shared" si="507"/>
        <v>0</v>
      </c>
      <c r="CV442" s="372">
        <f t="shared" si="508"/>
        <v>44923.5</v>
      </c>
      <c r="CW442" s="371">
        <f t="shared" si="509"/>
        <v>0</v>
      </c>
      <c r="CX442" s="372">
        <f t="shared" si="510"/>
        <v>38411.418193920617</v>
      </c>
      <c r="CY442" s="371">
        <f t="shared" si="511"/>
        <v>0</v>
      </c>
      <c r="CZ442" s="370">
        <f t="shared" si="512"/>
        <v>5</v>
      </c>
      <c r="DA442" s="371">
        <f t="shared" si="513"/>
        <v>0</v>
      </c>
      <c r="DB442" s="372">
        <f t="shared" si="514"/>
        <v>20</v>
      </c>
      <c r="DC442" s="371">
        <f t="shared" si="515"/>
        <v>0</v>
      </c>
      <c r="DD442" s="372">
        <f t="shared" si="516"/>
        <v>0</v>
      </c>
      <c r="DE442" s="371">
        <f t="shared" si="517"/>
        <v>0</v>
      </c>
      <c r="DF442" s="372">
        <f t="shared" si="518"/>
        <v>214</v>
      </c>
      <c r="DG442" s="371">
        <f t="shared" si="519"/>
        <v>0</v>
      </c>
      <c r="DH442" s="372">
        <f t="shared" si="520"/>
        <v>0</v>
      </c>
      <c r="DI442" s="371">
        <f t="shared" si="521"/>
        <v>0</v>
      </c>
      <c r="DJ442" s="372">
        <f t="shared" si="522"/>
        <v>2</v>
      </c>
      <c r="DK442" s="371">
        <f t="shared" si="523"/>
        <v>0</v>
      </c>
      <c r="DL442" s="372">
        <f t="shared" si="524"/>
        <v>241</v>
      </c>
      <c r="DM442" s="371">
        <f t="shared" si="525"/>
        <v>0</v>
      </c>
      <c r="DN442" s="370">
        <f t="shared" si="526"/>
        <v>264897</v>
      </c>
      <c r="DO442" s="371">
        <f t="shared" si="527"/>
        <v>0</v>
      </c>
      <c r="DP442" s="372">
        <f t="shared" si="528"/>
        <v>852685.82278481009</v>
      </c>
      <c r="DQ442" s="371">
        <f t="shared" si="529"/>
        <v>0</v>
      </c>
      <c r="DR442" s="372">
        <f t="shared" si="530"/>
        <v>0</v>
      </c>
      <c r="DS442" s="371">
        <f t="shared" si="531"/>
        <v>0</v>
      </c>
      <c r="DT442" s="372">
        <f t="shared" si="532"/>
        <v>8049721.961950059</v>
      </c>
      <c r="DU442" s="371">
        <f t="shared" si="533"/>
        <v>0</v>
      </c>
      <c r="DV442" s="372">
        <f t="shared" si="534"/>
        <v>0</v>
      </c>
      <c r="DW442" s="371">
        <f t="shared" si="535"/>
        <v>0</v>
      </c>
      <c r="DX442" s="372">
        <f t="shared" si="536"/>
        <v>89847</v>
      </c>
      <c r="DY442" s="371">
        <f t="shared" si="537"/>
        <v>0</v>
      </c>
      <c r="DZ442" s="372">
        <f t="shared" si="538"/>
        <v>9257151.7847348694</v>
      </c>
      <c r="EA442" s="371">
        <f t="shared" si="539"/>
        <v>0</v>
      </c>
    </row>
    <row r="443" spans="1:131">
      <c r="A443" s="482" t="s">
        <v>40</v>
      </c>
      <c r="B443" s="483" t="s">
        <v>870</v>
      </c>
      <c r="C443" s="616"/>
      <c r="D443" s="612">
        <v>229504</v>
      </c>
      <c r="E443" s="613">
        <v>9</v>
      </c>
      <c r="F443" s="419">
        <v>0</v>
      </c>
      <c r="G443" s="420">
        <v>0</v>
      </c>
      <c r="H443" s="419">
        <v>0</v>
      </c>
      <c r="I443" s="420">
        <v>0</v>
      </c>
      <c r="J443" s="419">
        <v>0</v>
      </c>
      <c r="K443" s="420">
        <v>0</v>
      </c>
      <c r="L443" s="419">
        <v>0</v>
      </c>
      <c r="M443" s="420">
        <v>0</v>
      </c>
      <c r="N443" s="419">
        <v>0</v>
      </c>
      <c r="O443" s="420">
        <v>0</v>
      </c>
      <c r="P443" s="419">
        <v>0</v>
      </c>
      <c r="Q443" s="420">
        <v>0</v>
      </c>
      <c r="R443" s="419">
        <v>0</v>
      </c>
      <c r="S443" s="420">
        <v>0</v>
      </c>
      <c r="T443" s="419">
        <v>0</v>
      </c>
      <c r="U443" s="420">
        <v>0</v>
      </c>
      <c r="V443" s="419">
        <v>0</v>
      </c>
      <c r="W443" s="420">
        <v>0</v>
      </c>
      <c r="X443" s="419">
        <v>0</v>
      </c>
      <c r="Y443" s="420">
        <v>0</v>
      </c>
      <c r="Z443" s="419">
        <v>0</v>
      </c>
      <c r="AA443" s="420">
        <v>0</v>
      </c>
      <c r="AB443" s="419">
        <v>0</v>
      </c>
      <c r="AC443" s="420">
        <v>0</v>
      </c>
      <c r="AD443" s="419">
        <v>52</v>
      </c>
      <c r="AE443" s="420">
        <v>0</v>
      </c>
      <c r="AF443" s="419">
        <v>4</v>
      </c>
      <c r="AG443" s="420">
        <v>0</v>
      </c>
      <c r="AH443" s="419">
        <v>3</v>
      </c>
      <c r="AI443" s="420">
        <v>0</v>
      </c>
      <c r="AJ443" s="419">
        <v>32</v>
      </c>
      <c r="AK443" s="420">
        <v>0</v>
      </c>
      <c r="AL443" s="419"/>
      <c r="AM443" s="420"/>
      <c r="AN443" s="419"/>
      <c r="AO443" s="420"/>
      <c r="AP443" s="419"/>
      <c r="AQ443" s="420"/>
      <c r="AR443" s="419"/>
      <c r="AS443" s="420"/>
      <c r="AT443" s="419">
        <v>0</v>
      </c>
      <c r="AU443" s="420">
        <v>53</v>
      </c>
      <c r="AV443" s="419">
        <v>0</v>
      </c>
      <c r="AW443" s="420">
        <v>5</v>
      </c>
      <c r="AX443" s="419">
        <v>0</v>
      </c>
      <c r="AY443" s="420">
        <v>1</v>
      </c>
      <c r="AZ443" s="419">
        <v>0</v>
      </c>
      <c r="BA443" s="421">
        <v>33</v>
      </c>
      <c r="BB443" s="422">
        <v>0</v>
      </c>
      <c r="BC443" s="420">
        <v>0</v>
      </c>
      <c r="BD443" s="419">
        <v>0</v>
      </c>
      <c r="BE443" s="420">
        <v>0</v>
      </c>
      <c r="BF443" s="419">
        <v>0</v>
      </c>
      <c r="BG443" s="420">
        <v>0</v>
      </c>
      <c r="BH443" s="419">
        <v>4666619</v>
      </c>
      <c r="BI443" s="420">
        <v>0</v>
      </c>
      <c r="BJ443" s="419"/>
      <c r="BK443" s="420"/>
      <c r="BL443" s="419"/>
      <c r="BM443" s="423">
        <v>4712955</v>
      </c>
      <c r="BN443" s="370">
        <f t="shared" si="474"/>
        <v>0</v>
      </c>
      <c r="BO443" s="371">
        <f t="shared" si="475"/>
        <v>0</v>
      </c>
      <c r="BP443" s="372">
        <f t="shared" si="476"/>
        <v>0</v>
      </c>
      <c r="BQ443" s="371">
        <f t="shared" si="477"/>
        <v>0</v>
      </c>
      <c r="BR443" s="372">
        <f t="shared" si="478"/>
        <v>0</v>
      </c>
      <c r="BS443" s="371">
        <f t="shared" si="479"/>
        <v>0</v>
      </c>
      <c r="BT443" s="372">
        <f t="shared" si="480"/>
        <v>925</v>
      </c>
      <c r="BU443" s="371">
        <f t="shared" si="481"/>
        <v>0</v>
      </c>
      <c r="BV443" s="372">
        <f t="shared" si="482"/>
        <v>0</v>
      </c>
      <c r="BW443" s="371">
        <f t="shared" si="483"/>
        <v>0</v>
      </c>
      <c r="BX443" s="372">
        <f t="shared" si="484"/>
        <v>0</v>
      </c>
      <c r="BY443" s="371">
        <f t="shared" si="485"/>
        <v>934</v>
      </c>
      <c r="BZ443" s="370">
        <f t="shared" si="486"/>
        <v>0</v>
      </c>
      <c r="CA443" s="371">
        <f t="shared" si="487"/>
        <v>0</v>
      </c>
      <c r="CB443" s="372">
        <f t="shared" si="488"/>
        <v>0</v>
      </c>
      <c r="CC443" s="371">
        <f t="shared" si="489"/>
        <v>0</v>
      </c>
      <c r="CD443" s="372">
        <f t="shared" si="490"/>
        <v>0</v>
      </c>
      <c r="CE443" s="371">
        <f t="shared" si="491"/>
        <v>0</v>
      </c>
      <c r="CF443" s="372">
        <f t="shared" si="492"/>
        <v>5044.9935135135138</v>
      </c>
      <c r="CG443" s="371">
        <f t="shared" si="493"/>
        <v>0</v>
      </c>
      <c r="CH443" s="372">
        <f t="shared" si="494"/>
        <v>0</v>
      </c>
      <c r="CI443" s="371">
        <f t="shared" si="495"/>
        <v>0</v>
      </c>
      <c r="CJ443" s="372">
        <f t="shared" si="496"/>
        <v>0</v>
      </c>
      <c r="CK443" s="371">
        <f t="shared" si="497"/>
        <v>5045.9903640256962</v>
      </c>
      <c r="CL443" s="370">
        <f t="shared" si="498"/>
        <v>0</v>
      </c>
      <c r="CM443" s="371">
        <f t="shared" si="499"/>
        <v>0</v>
      </c>
      <c r="CN443" s="372">
        <f t="shared" si="500"/>
        <v>0</v>
      </c>
      <c r="CO443" s="371">
        <f t="shared" si="501"/>
        <v>0</v>
      </c>
      <c r="CP443" s="372">
        <f t="shared" si="502"/>
        <v>0</v>
      </c>
      <c r="CQ443" s="371">
        <f t="shared" si="503"/>
        <v>0</v>
      </c>
      <c r="CR443" s="372">
        <f t="shared" si="504"/>
        <v>45404.941621621627</v>
      </c>
      <c r="CS443" s="371">
        <f t="shared" si="505"/>
        <v>0</v>
      </c>
      <c r="CT443" s="372">
        <f t="shared" si="506"/>
        <v>0</v>
      </c>
      <c r="CU443" s="371">
        <f t="shared" si="507"/>
        <v>0</v>
      </c>
      <c r="CV443" s="372">
        <f t="shared" si="508"/>
        <v>0</v>
      </c>
      <c r="CW443" s="371">
        <f t="shared" si="509"/>
        <v>45413.913276231266</v>
      </c>
      <c r="CX443" s="372">
        <f t="shared" si="510"/>
        <v>45404.941621621627</v>
      </c>
      <c r="CY443" s="371">
        <f t="shared" si="511"/>
        <v>45413.913276231266</v>
      </c>
      <c r="CZ443" s="370">
        <f t="shared" si="512"/>
        <v>0</v>
      </c>
      <c r="DA443" s="371">
        <f t="shared" si="513"/>
        <v>0</v>
      </c>
      <c r="DB443" s="372">
        <f t="shared" si="514"/>
        <v>0</v>
      </c>
      <c r="DC443" s="371">
        <f t="shared" si="515"/>
        <v>0</v>
      </c>
      <c r="DD443" s="372">
        <f t="shared" si="516"/>
        <v>0</v>
      </c>
      <c r="DE443" s="371">
        <f t="shared" si="517"/>
        <v>0</v>
      </c>
      <c r="DF443" s="372">
        <f t="shared" si="518"/>
        <v>91</v>
      </c>
      <c r="DG443" s="371">
        <f t="shared" si="519"/>
        <v>0</v>
      </c>
      <c r="DH443" s="372">
        <f t="shared" si="520"/>
        <v>0</v>
      </c>
      <c r="DI443" s="371">
        <f t="shared" si="521"/>
        <v>0</v>
      </c>
      <c r="DJ443" s="372">
        <f t="shared" si="522"/>
        <v>0</v>
      </c>
      <c r="DK443" s="371">
        <f t="shared" si="523"/>
        <v>92</v>
      </c>
      <c r="DL443" s="372">
        <f t="shared" si="524"/>
        <v>91</v>
      </c>
      <c r="DM443" s="371">
        <f t="shared" si="525"/>
        <v>92</v>
      </c>
      <c r="DN443" s="370">
        <f t="shared" si="526"/>
        <v>0</v>
      </c>
      <c r="DO443" s="371">
        <f t="shared" si="527"/>
        <v>0</v>
      </c>
      <c r="DP443" s="372">
        <f t="shared" si="528"/>
        <v>0</v>
      </c>
      <c r="DQ443" s="371">
        <f t="shared" si="529"/>
        <v>0</v>
      </c>
      <c r="DR443" s="372">
        <f t="shared" si="530"/>
        <v>0</v>
      </c>
      <c r="DS443" s="371">
        <f t="shared" si="531"/>
        <v>0</v>
      </c>
      <c r="DT443" s="372">
        <f t="shared" si="532"/>
        <v>4131849.6875675679</v>
      </c>
      <c r="DU443" s="371">
        <f t="shared" si="533"/>
        <v>0</v>
      </c>
      <c r="DV443" s="372">
        <f t="shared" si="534"/>
        <v>0</v>
      </c>
      <c r="DW443" s="371">
        <f t="shared" si="535"/>
        <v>0</v>
      </c>
      <c r="DX443" s="372">
        <f t="shared" si="536"/>
        <v>0</v>
      </c>
      <c r="DY443" s="371">
        <f t="shared" si="537"/>
        <v>4178080.0214132764</v>
      </c>
      <c r="DZ443" s="372">
        <f t="shared" si="538"/>
        <v>4131849.6875675679</v>
      </c>
      <c r="EA443" s="371">
        <f t="shared" si="539"/>
        <v>4178080.0214132764</v>
      </c>
    </row>
    <row r="444" spans="1:131">
      <c r="A444" s="482" t="s">
        <v>40</v>
      </c>
      <c r="B444" s="487" t="s">
        <v>871</v>
      </c>
      <c r="C444" s="614"/>
      <c r="D444" s="485">
        <v>229540</v>
      </c>
      <c r="E444" s="486">
        <v>9</v>
      </c>
      <c r="F444" s="419">
        <v>13</v>
      </c>
      <c r="G444" s="420">
        <v>10</v>
      </c>
      <c r="H444" s="419">
        <v>0</v>
      </c>
      <c r="I444" s="420">
        <v>0</v>
      </c>
      <c r="J444" s="419">
        <v>0</v>
      </c>
      <c r="K444" s="420">
        <v>0</v>
      </c>
      <c r="L444" s="419">
        <v>2</v>
      </c>
      <c r="M444" s="420">
        <v>2</v>
      </c>
      <c r="N444" s="419">
        <v>21</v>
      </c>
      <c r="O444" s="420">
        <v>21</v>
      </c>
      <c r="P444" s="419">
        <v>0</v>
      </c>
      <c r="Q444" s="420">
        <v>0</v>
      </c>
      <c r="R444" s="419">
        <v>0</v>
      </c>
      <c r="S444" s="420">
        <v>0</v>
      </c>
      <c r="T444" s="419">
        <v>6</v>
      </c>
      <c r="U444" s="420">
        <v>6</v>
      </c>
      <c r="V444" s="419">
        <v>12</v>
      </c>
      <c r="W444" s="420">
        <v>10</v>
      </c>
      <c r="X444" s="419">
        <v>0</v>
      </c>
      <c r="Y444" s="420">
        <v>0</v>
      </c>
      <c r="Z444" s="419">
        <v>0</v>
      </c>
      <c r="AA444" s="420">
        <v>0</v>
      </c>
      <c r="AB444" s="419">
        <v>3</v>
      </c>
      <c r="AC444" s="420">
        <v>3</v>
      </c>
      <c r="AD444" s="419">
        <v>25</v>
      </c>
      <c r="AE444" s="420">
        <v>28</v>
      </c>
      <c r="AF444" s="419">
        <v>1</v>
      </c>
      <c r="AG444" s="420">
        <v>1</v>
      </c>
      <c r="AH444" s="419">
        <v>1</v>
      </c>
      <c r="AI444" s="420">
        <v>1</v>
      </c>
      <c r="AJ444" s="419">
        <v>8</v>
      </c>
      <c r="AK444" s="420">
        <v>8</v>
      </c>
      <c r="AL444" s="419"/>
      <c r="AM444" s="420"/>
      <c r="AN444" s="419"/>
      <c r="AO444" s="420"/>
      <c r="AP444" s="419"/>
      <c r="AQ444" s="420"/>
      <c r="AR444" s="419"/>
      <c r="AS444" s="420"/>
      <c r="AT444" s="419">
        <v>0</v>
      </c>
      <c r="AU444" s="420">
        <v>0</v>
      </c>
      <c r="AV444" s="419">
        <v>0</v>
      </c>
      <c r="AW444" s="420">
        <v>0</v>
      </c>
      <c r="AX444" s="419">
        <v>0</v>
      </c>
      <c r="AY444" s="420">
        <v>0</v>
      </c>
      <c r="AZ444" s="419">
        <v>0</v>
      </c>
      <c r="BA444" s="421">
        <v>0</v>
      </c>
      <c r="BB444" s="422">
        <v>1008399</v>
      </c>
      <c r="BC444" s="420">
        <v>835426</v>
      </c>
      <c r="BD444" s="419">
        <v>1508615</v>
      </c>
      <c r="BE444" s="420">
        <v>1561826</v>
      </c>
      <c r="BF444" s="419">
        <v>691382</v>
      </c>
      <c r="BG444" s="420">
        <v>625787</v>
      </c>
      <c r="BH444" s="419">
        <v>1827066</v>
      </c>
      <c r="BI444" s="420">
        <v>1993196</v>
      </c>
      <c r="BJ444" s="419"/>
      <c r="BK444" s="420"/>
      <c r="BL444" s="419"/>
      <c r="BM444" s="423">
        <v>0</v>
      </c>
      <c r="BN444" s="370">
        <f t="shared" si="474"/>
        <v>141</v>
      </c>
      <c r="BO444" s="371">
        <f t="shared" si="475"/>
        <v>114</v>
      </c>
      <c r="BP444" s="372">
        <f t="shared" si="476"/>
        <v>261</v>
      </c>
      <c r="BQ444" s="371">
        <f t="shared" si="477"/>
        <v>261</v>
      </c>
      <c r="BR444" s="372">
        <f t="shared" si="478"/>
        <v>144</v>
      </c>
      <c r="BS444" s="371">
        <f t="shared" si="479"/>
        <v>126</v>
      </c>
      <c r="BT444" s="372">
        <f t="shared" si="480"/>
        <v>342</v>
      </c>
      <c r="BU444" s="371">
        <f t="shared" si="481"/>
        <v>369</v>
      </c>
      <c r="BV444" s="372">
        <f t="shared" si="482"/>
        <v>0</v>
      </c>
      <c r="BW444" s="371">
        <f t="shared" si="483"/>
        <v>0</v>
      </c>
      <c r="BX444" s="372">
        <f t="shared" si="484"/>
        <v>0</v>
      </c>
      <c r="BY444" s="371">
        <f t="shared" si="485"/>
        <v>0</v>
      </c>
      <c r="BZ444" s="370">
        <f t="shared" si="486"/>
        <v>7151.7659574468089</v>
      </c>
      <c r="CA444" s="371">
        <f t="shared" si="487"/>
        <v>7328.2982456140353</v>
      </c>
      <c r="CB444" s="372">
        <f t="shared" si="488"/>
        <v>5780.1340996168583</v>
      </c>
      <c r="CC444" s="371">
        <f t="shared" si="489"/>
        <v>5984.007662835249</v>
      </c>
      <c r="CD444" s="372">
        <f t="shared" si="490"/>
        <v>4801.2638888888887</v>
      </c>
      <c r="CE444" s="371">
        <f t="shared" si="491"/>
        <v>4966.563492063492</v>
      </c>
      <c r="CF444" s="372">
        <f t="shared" si="492"/>
        <v>5342.2982456140353</v>
      </c>
      <c r="CG444" s="371">
        <f t="shared" si="493"/>
        <v>5401.6151761517613</v>
      </c>
      <c r="CH444" s="372">
        <f t="shared" si="494"/>
        <v>0</v>
      </c>
      <c r="CI444" s="371">
        <f t="shared" si="495"/>
        <v>0</v>
      </c>
      <c r="CJ444" s="372">
        <f t="shared" si="496"/>
        <v>0</v>
      </c>
      <c r="CK444" s="371">
        <f t="shared" si="497"/>
        <v>0</v>
      </c>
      <c r="CL444" s="370">
        <f t="shared" si="498"/>
        <v>64365.893617021284</v>
      </c>
      <c r="CM444" s="371">
        <f t="shared" si="499"/>
        <v>65954.68421052632</v>
      </c>
      <c r="CN444" s="372">
        <f t="shared" si="500"/>
        <v>52021.206896551725</v>
      </c>
      <c r="CO444" s="371">
        <f t="shared" si="501"/>
        <v>53856.068965517239</v>
      </c>
      <c r="CP444" s="372">
        <f t="shared" si="502"/>
        <v>43211.375</v>
      </c>
      <c r="CQ444" s="371">
        <f t="shared" si="503"/>
        <v>44699.071428571428</v>
      </c>
      <c r="CR444" s="372">
        <f t="shared" si="504"/>
        <v>48080.68421052632</v>
      </c>
      <c r="CS444" s="371">
        <f t="shared" si="505"/>
        <v>48614.536585365851</v>
      </c>
      <c r="CT444" s="372">
        <f t="shared" si="506"/>
        <v>0</v>
      </c>
      <c r="CU444" s="371">
        <f t="shared" si="507"/>
        <v>0</v>
      </c>
      <c r="CV444" s="372">
        <f t="shared" si="508"/>
        <v>0</v>
      </c>
      <c r="CW444" s="371">
        <f t="shared" si="509"/>
        <v>0</v>
      </c>
      <c r="CX444" s="372">
        <f t="shared" si="510"/>
        <v>51098.430030767784</v>
      </c>
      <c r="CY444" s="371">
        <f t="shared" si="511"/>
        <v>51933.448793451251</v>
      </c>
      <c r="CZ444" s="370">
        <f t="shared" si="512"/>
        <v>15</v>
      </c>
      <c r="DA444" s="371">
        <f t="shared" si="513"/>
        <v>12</v>
      </c>
      <c r="DB444" s="372">
        <f t="shared" si="514"/>
        <v>27</v>
      </c>
      <c r="DC444" s="371">
        <f t="shared" si="515"/>
        <v>27</v>
      </c>
      <c r="DD444" s="372">
        <f t="shared" si="516"/>
        <v>15</v>
      </c>
      <c r="DE444" s="371">
        <f t="shared" si="517"/>
        <v>13</v>
      </c>
      <c r="DF444" s="372">
        <f t="shared" si="518"/>
        <v>35</v>
      </c>
      <c r="DG444" s="371">
        <f t="shared" si="519"/>
        <v>38</v>
      </c>
      <c r="DH444" s="372">
        <f t="shared" si="520"/>
        <v>0</v>
      </c>
      <c r="DI444" s="371">
        <f t="shared" si="521"/>
        <v>0</v>
      </c>
      <c r="DJ444" s="372">
        <f t="shared" si="522"/>
        <v>0</v>
      </c>
      <c r="DK444" s="371">
        <f t="shared" si="523"/>
        <v>0</v>
      </c>
      <c r="DL444" s="372">
        <f t="shared" si="524"/>
        <v>92</v>
      </c>
      <c r="DM444" s="371">
        <f t="shared" si="525"/>
        <v>90</v>
      </c>
      <c r="DN444" s="370">
        <f t="shared" si="526"/>
        <v>965488.40425531927</v>
      </c>
      <c r="DO444" s="371">
        <f t="shared" si="527"/>
        <v>791456.21052631584</v>
      </c>
      <c r="DP444" s="372">
        <f t="shared" si="528"/>
        <v>1404572.5862068965</v>
      </c>
      <c r="DQ444" s="371">
        <f t="shared" si="529"/>
        <v>1454113.8620689656</v>
      </c>
      <c r="DR444" s="372">
        <f t="shared" si="530"/>
        <v>648170.625</v>
      </c>
      <c r="DS444" s="371">
        <f t="shared" si="531"/>
        <v>581087.92857142852</v>
      </c>
      <c r="DT444" s="372">
        <f t="shared" si="532"/>
        <v>1682823.9473684211</v>
      </c>
      <c r="DU444" s="371">
        <f t="shared" si="533"/>
        <v>1847352.3902439023</v>
      </c>
      <c r="DV444" s="372">
        <f t="shared" si="534"/>
        <v>0</v>
      </c>
      <c r="DW444" s="371">
        <f t="shared" si="535"/>
        <v>0</v>
      </c>
      <c r="DX444" s="372">
        <f t="shared" si="536"/>
        <v>0</v>
      </c>
      <c r="DY444" s="371">
        <f t="shared" si="537"/>
        <v>0</v>
      </c>
      <c r="DZ444" s="372">
        <f t="shared" si="538"/>
        <v>4701055.5628306363</v>
      </c>
      <c r="EA444" s="371">
        <f t="shared" si="539"/>
        <v>4674010.3914106125</v>
      </c>
    </row>
    <row r="445" spans="1:131">
      <c r="A445" s="482" t="s">
        <v>40</v>
      </c>
      <c r="B445" s="487" t="s">
        <v>872</v>
      </c>
      <c r="C445" s="614"/>
      <c r="D445" s="485">
        <v>229799</v>
      </c>
      <c r="E445" s="486">
        <v>9</v>
      </c>
      <c r="F445" s="419">
        <v>0</v>
      </c>
      <c r="G445" s="420">
        <v>0</v>
      </c>
      <c r="H445" s="419">
        <v>0</v>
      </c>
      <c r="I445" s="420">
        <v>0</v>
      </c>
      <c r="J445" s="419">
        <v>0</v>
      </c>
      <c r="K445" s="420">
        <v>0</v>
      </c>
      <c r="L445" s="419">
        <v>0</v>
      </c>
      <c r="M445" s="420">
        <v>0</v>
      </c>
      <c r="N445" s="419">
        <v>0</v>
      </c>
      <c r="O445" s="420">
        <v>0</v>
      </c>
      <c r="P445" s="419">
        <v>0</v>
      </c>
      <c r="Q445" s="420">
        <v>0</v>
      </c>
      <c r="R445" s="419">
        <v>0</v>
      </c>
      <c r="S445" s="420">
        <v>0</v>
      </c>
      <c r="T445" s="419">
        <v>0</v>
      </c>
      <c r="U445" s="420">
        <v>0</v>
      </c>
      <c r="V445" s="419">
        <v>0</v>
      </c>
      <c r="W445" s="420">
        <v>0</v>
      </c>
      <c r="X445" s="419">
        <v>0</v>
      </c>
      <c r="Y445" s="420">
        <v>0</v>
      </c>
      <c r="Z445" s="419">
        <v>0</v>
      </c>
      <c r="AA445" s="420">
        <v>0</v>
      </c>
      <c r="AB445" s="419">
        <v>0</v>
      </c>
      <c r="AC445" s="420">
        <v>0</v>
      </c>
      <c r="AD445" s="419">
        <v>82</v>
      </c>
      <c r="AE445" s="420">
        <v>0</v>
      </c>
      <c r="AF445" s="419">
        <v>11</v>
      </c>
      <c r="AG445" s="420">
        <v>0</v>
      </c>
      <c r="AH445" s="419">
        <v>0</v>
      </c>
      <c r="AI445" s="420">
        <v>0</v>
      </c>
      <c r="AJ445" s="419">
        <v>44</v>
      </c>
      <c r="AK445" s="420">
        <v>0</v>
      </c>
      <c r="AL445" s="419"/>
      <c r="AM445" s="420"/>
      <c r="AN445" s="419"/>
      <c r="AO445" s="420"/>
      <c r="AP445" s="419"/>
      <c r="AQ445" s="420"/>
      <c r="AR445" s="419"/>
      <c r="AS445" s="420"/>
      <c r="AT445" s="419">
        <v>0</v>
      </c>
      <c r="AU445" s="420">
        <v>80</v>
      </c>
      <c r="AV445" s="419">
        <v>0</v>
      </c>
      <c r="AW445" s="420">
        <v>11</v>
      </c>
      <c r="AX445" s="419">
        <v>0</v>
      </c>
      <c r="AY445" s="420">
        <v>0</v>
      </c>
      <c r="AZ445" s="419">
        <v>0</v>
      </c>
      <c r="BA445" s="421">
        <v>43</v>
      </c>
      <c r="BB445" s="422">
        <v>0</v>
      </c>
      <c r="BC445" s="420">
        <v>0</v>
      </c>
      <c r="BD445" s="419">
        <v>0</v>
      </c>
      <c r="BE445" s="420">
        <v>0</v>
      </c>
      <c r="BF445" s="419">
        <v>0</v>
      </c>
      <c r="BG445" s="420">
        <v>0</v>
      </c>
      <c r="BH445" s="419">
        <v>7967963</v>
      </c>
      <c r="BI445" s="420">
        <v>0</v>
      </c>
      <c r="BJ445" s="419"/>
      <c r="BK445" s="420"/>
      <c r="BL445" s="419"/>
      <c r="BM445" s="423">
        <v>7972839</v>
      </c>
      <c r="BN445" s="370">
        <f t="shared" si="474"/>
        <v>0</v>
      </c>
      <c r="BO445" s="371">
        <f t="shared" si="475"/>
        <v>0</v>
      </c>
      <c r="BP445" s="372">
        <f t="shared" si="476"/>
        <v>0</v>
      </c>
      <c r="BQ445" s="371">
        <f t="shared" si="477"/>
        <v>0</v>
      </c>
      <c r="BR445" s="372">
        <f t="shared" si="478"/>
        <v>0</v>
      </c>
      <c r="BS445" s="371">
        <f t="shared" si="479"/>
        <v>0</v>
      </c>
      <c r="BT445" s="372">
        <f t="shared" si="480"/>
        <v>1376</v>
      </c>
      <c r="BU445" s="371">
        <f t="shared" si="481"/>
        <v>0</v>
      </c>
      <c r="BV445" s="372">
        <f t="shared" si="482"/>
        <v>0</v>
      </c>
      <c r="BW445" s="371">
        <f t="shared" si="483"/>
        <v>0</v>
      </c>
      <c r="BX445" s="372">
        <f t="shared" si="484"/>
        <v>0</v>
      </c>
      <c r="BY445" s="371">
        <f t="shared" si="485"/>
        <v>1346</v>
      </c>
      <c r="BZ445" s="370">
        <f t="shared" si="486"/>
        <v>0</v>
      </c>
      <c r="CA445" s="371">
        <f t="shared" si="487"/>
        <v>0</v>
      </c>
      <c r="CB445" s="372">
        <f t="shared" si="488"/>
        <v>0</v>
      </c>
      <c r="CC445" s="371">
        <f t="shared" si="489"/>
        <v>0</v>
      </c>
      <c r="CD445" s="372">
        <f t="shared" si="490"/>
        <v>0</v>
      </c>
      <c r="CE445" s="371">
        <f t="shared" si="491"/>
        <v>0</v>
      </c>
      <c r="CF445" s="372">
        <f t="shared" si="492"/>
        <v>5790.6707848837214</v>
      </c>
      <c r="CG445" s="371">
        <f t="shared" si="493"/>
        <v>0</v>
      </c>
      <c r="CH445" s="372">
        <f t="shared" si="494"/>
        <v>0</v>
      </c>
      <c r="CI445" s="371">
        <f t="shared" si="495"/>
        <v>0</v>
      </c>
      <c r="CJ445" s="372">
        <f t="shared" si="496"/>
        <v>0</v>
      </c>
      <c r="CK445" s="371">
        <f t="shared" si="497"/>
        <v>5923.3573551262998</v>
      </c>
      <c r="CL445" s="370">
        <f t="shared" si="498"/>
        <v>0</v>
      </c>
      <c r="CM445" s="371">
        <f t="shared" si="499"/>
        <v>0</v>
      </c>
      <c r="CN445" s="372">
        <f t="shared" si="500"/>
        <v>0</v>
      </c>
      <c r="CO445" s="371">
        <f t="shared" si="501"/>
        <v>0</v>
      </c>
      <c r="CP445" s="372">
        <f t="shared" si="502"/>
        <v>0</v>
      </c>
      <c r="CQ445" s="371">
        <f t="shared" si="503"/>
        <v>0</v>
      </c>
      <c r="CR445" s="372">
        <f t="shared" si="504"/>
        <v>52116.037063953496</v>
      </c>
      <c r="CS445" s="371">
        <f t="shared" si="505"/>
        <v>0</v>
      </c>
      <c r="CT445" s="372">
        <f t="shared" si="506"/>
        <v>0</v>
      </c>
      <c r="CU445" s="371">
        <f t="shared" si="507"/>
        <v>0</v>
      </c>
      <c r="CV445" s="372">
        <f t="shared" si="508"/>
        <v>0</v>
      </c>
      <c r="CW445" s="371">
        <f t="shared" si="509"/>
        <v>53310.216196136695</v>
      </c>
      <c r="CX445" s="372">
        <f t="shared" si="510"/>
        <v>52116.037063953496</v>
      </c>
      <c r="CY445" s="371">
        <f t="shared" si="511"/>
        <v>53310.216196136695</v>
      </c>
      <c r="CZ445" s="370">
        <f t="shared" si="512"/>
        <v>0</v>
      </c>
      <c r="DA445" s="371">
        <f t="shared" si="513"/>
        <v>0</v>
      </c>
      <c r="DB445" s="372">
        <f t="shared" si="514"/>
        <v>0</v>
      </c>
      <c r="DC445" s="371">
        <f t="shared" si="515"/>
        <v>0</v>
      </c>
      <c r="DD445" s="372">
        <f t="shared" si="516"/>
        <v>0</v>
      </c>
      <c r="DE445" s="371">
        <f t="shared" si="517"/>
        <v>0</v>
      </c>
      <c r="DF445" s="372">
        <f t="shared" si="518"/>
        <v>137</v>
      </c>
      <c r="DG445" s="371">
        <f t="shared" si="519"/>
        <v>0</v>
      </c>
      <c r="DH445" s="372">
        <f t="shared" si="520"/>
        <v>0</v>
      </c>
      <c r="DI445" s="371">
        <f t="shared" si="521"/>
        <v>0</v>
      </c>
      <c r="DJ445" s="372">
        <f t="shared" si="522"/>
        <v>0</v>
      </c>
      <c r="DK445" s="371">
        <f t="shared" si="523"/>
        <v>134</v>
      </c>
      <c r="DL445" s="372">
        <f t="shared" si="524"/>
        <v>137</v>
      </c>
      <c r="DM445" s="371">
        <f t="shared" si="525"/>
        <v>134</v>
      </c>
      <c r="DN445" s="370">
        <f t="shared" si="526"/>
        <v>0</v>
      </c>
      <c r="DO445" s="371">
        <f t="shared" si="527"/>
        <v>0</v>
      </c>
      <c r="DP445" s="372">
        <f t="shared" si="528"/>
        <v>0</v>
      </c>
      <c r="DQ445" s="371">
        <f t="shared" si="529"/>
        <v>0</v>
      </c>
      <c r="DR445" s="372">
        <f t="shared" si="530"/>
        <v>0</v>
      </c>
      <c r="DS445" s="371">
        <f t="shared" si="531"/>
        <v>0</v>
      </c>
      <c r="DT445" s="372">
        <f t="shared" si="532"/>
        <v>7139897.0777616287</v>
      </c>
      <c r="DU445" s="371">
        <f t="shared" si="533"/>
        <v>0</v>
      </c>
      <c r="DV445" s="372">
        <f t="shared" si="534"/>
        <v>0</v>
      </c>
      <c r="DW445" s="371">
        <f t="shared" si="535"/>
        <v>0</v>
      </c>
      <c r="DX445" s="372">
        <f t="shared" si="536"/>
        <v>0</v>
      </c>
      <c r="DY445" s="371">
        <f t="shared" si="537"/>
        <v>7143568.9702823171</v>
      </c>
      <c r="DZ445" s="372">
        <f t="shared" si="538"/>
        <v>7139897.0777616287</v>
      </c>
      <c r="EA445" s="371">
        <f t="shared" si="539"/>
        <v>7143568.9702823171</v>
      </c>
    </row>
    <row r="446" spans="1:131">
      <c r="A446" s="482" t="s">
        <v>40</v>
      </c>
      <c r="B446" s="487" t="s">
        <v>873</v>
      </c>
      <c r="C446" s="614"/>
      <c r="D446" s="485">
        <v>229841</v>
      </c>
      <c r="E446" s="486">
        <v>9</v>
      </c>
      <c r="F446" s="419">
        <v>0</v>
      </c>
      <c r="G446" s="420">
        <v>0</v>
      </c>
      <c r="H446" s="419">
        <v>0</v>
      </c>
      <c r="I446" s="420">
        <v>0</v>
      </c>
      <c r="J446" s="419">
        <v>0</v>
      </c>
      <c r="K446" s="420">
        <v>0</v>
      </c>
      <c r="L446" s="419">
        <v>0</v>
      </c>
      <c r="M446" s="420">
        <v>0</v>
      </c>
      <c r="N446" s="419">
        <v>0</v>
      </c>
      <c r="O446" s="420">
        <v>0</v>
      </c>
      <c r="P446" s="419">
        <v>0</v>
      </c>
      <c r="Q446" s="420">
        <v>0</v>
      </c>
      <c r="R446" s="419">
        <v>0</v>
      </c>
      <c r="S446" s="420">
        <v>0</v>
      </c>
      <c r="T446" s="419">
        <v>0</v>
      </c>
      <c r="U446" s="420">
        <v>0</v>
      </c>
      <c r="V446" s="419">
        <v>0</v>
      </c>
      <c r="W446" s="420">
        <v>0</v>
      </c>
      <c r="X446" s="419">
        <v>0</v>
      </c>
      <c r="Y446" s="420">
        <v>0</v>
      </c>
      <c r="Z446" s="419">
        <v>0</v>
      </c>
      <c r="AA446" s="420">
        <v>0</v>
      </c>
      <c r="AB446" s="419">
        <v>0</v>
      </c>
      <c r="AC446" s="420">
        <v>0</v>
      </c>
      <c r="AD446" s="419">
        <v>0</v>
      </c>
      <c r="AE446" s="420">
        <v>0</v>
      </c>
      <c r="AF446" s="419">
        <v>0</v>
      </c>
      <c r="AG446" s="420">
        <v>0</v>
      </c>
      <c r="AH446" s="419">
        <v>0</v>
      </c>
      <c r="AI446" s="420">
        <v>0</v>
      </c>
      <c r="AJ446" s="419">
        <v>0</v>
      </c>
      <c r="AK446" s="420">
        <v>0</v>
      </c>
      <c r="AL446" s="419"/>
      <c r="AM446" s="420"/>
      <c r="AN446" s="419"/>
      <c r="AO446" s="420"/>
      <c r="AP446" s="419"/>
      <c r="AQ446" s="420"/>
      <c r="AR446" s="419"/>
      <c r="AS446" s="420"/>
      <c r="AT446" s="419">
        <v>122</v>
      </c>
      <c r="AU446" s="420">
        <v>126</v>
      </c>
      <c r="AV446" s="419">
        <v>21</v>
      </c>
      <c r="AW446" s="420">
        <v>20</v>
      </c>
      <c r="AX446" s="419">
        <v>0</v>
      </c>
      <c r="AY446" s="420">
        <v>0</v>
      </c>
      <c r="AZ446" s="419">
        <v>23</v>
      </c>
      <c r="BA446" s="421">
        <v>25</v>
      </c>
      <c r="BB446" s="422">
        <v>0</v>
      </c>
      <c r="BC446" s="420">
        <v>0</v>
      </c>
      <c r="BD446" s="419">
        <v>0</v>
      </c>
      <c r="BE446" s="420">
        <v>0</v>
      </c>
      <c r="BF446" s="419">
        <v>0</v>
      </c>
      <c r="BG446" s="420">
        <v>0</v>
      </c>
      <c r="BH446" s="419">
        <v>0</v>
      </c>
      <c r="BI446" s="420">
        <v>0</v>
      </c>
      <c r="BJ446" s="419"/>
      <c r="BK446" s="420"/>
      <c r="BL446" s="419">
        <v>9362282</v>
      </c>
      <c r="BM446" s="423">
        <v>9717688</v>
      </c>
      <c r="BN446" s="370">
        <f t="shared" si="474"/>
        <v>0</v>
      </c>
      <c r="BO446" s="371">
        <f t="shared" si="475"/>
        <v>0</v>
      </c>
      <c r="BP446" s="372">
        <f t="shared" si="476"/>
        <v>0</v>
      </c>
      <c r="BQ446" s="371">
        <f t="shared" si="477"/>
        <v>0</v>
      </c>
      <c r="BR446" s="372">
        <f t="shared" si="478"/>
        <v>0</v>
      </c>
      <c r="BS446" s="371">
        <f t="shared" si="479"/>
        <v>0</v>
      </c>
      <c r="BT446" s="372">
        <f t="shared" si="480"/>
        <v>0</v>
      </c>
      <c r="BU446" s="371">
        <f t="shared" si="481"/>
        <v>0</v>
      </c>
      <c r="BV446" s="372">
        <f t="shared" si="482"/>
        <v>0</v>
      </c>
      <c r="BW446" s="371">
        <f t="shared" si="483"/>
        <v>0</v>
      </c>
      <c r="BX446" s="372">
        <f t="shared" si="484"/>
        <v>1584</v>
      </c>
      <c r="BY446" s="371">
        <f t="shared" si="485"/>
        <v>1634</v>
      </c>
      <c r="BZ446" s="370">
        <f t="shared" si="486"/>
        <v>0</v>
      </c>
      <c r="CA446" s="371">
        <f t="shared" si="487"/>
        <v>0</v>
      </c>
      <c r="CB446" s="372">
        <f t="shared" si="488"/>
        <v>0</v>
      </c>
      <c r="CC446" s="371">
        <f t="shared" si="489"/>
        <v>0</v>
      </c>
      <c r="CD446" s="372">
        <f t="shared" si="490"/>
        <v>0</v>
      </c>
      <c r="CE446" s="371">
        <f t="shared" si="491"/>
        <v>0</v>
      </c>
      <c r="CF446" s="372">
        <f t="shared" si="492"/>
        <v>0</v>
      </c>
      <c r="CG446" s="371">
        <f t="shared" si="493"/>
        <v>0</v>
      </c>
      <c r="CH446" s="372">
        <f t="shared" si="494"/>
        <v>0</v>
      </c>
      <c r="CI446" s="371">
        <f t="shared" si="495"/>
        <v>0</v>
      </c>
      <c r="CJ446" s="372">
        <f t="shared" si="496"/>
        <v>5910.5315656565654</v>
      </c>
      <c r="CK446" s="371">
        <f t="shared" si="497"/>
        <v>5947.1774785801717</v>
      </c>
      <c r="CL446" s="370">
        <f t="shared" si="498"/>
        <v>0</v>
      </c>
      <c r="CM446" s="371">
        <f t="shared" si="499"/>
        <v>0</v>
      </c>
      <c r="CN446" s="372">
        <f t="shared" si="500"/>
        <v>0</v>
      </c>
      <c r="CO446" s="371">
        <f t="shared" si="501"/>
        <v>0</v>
      </c>
      <c r="CP446" s="372">
        <f t="shared" si="502"/>
        <v>0</v>
      </c>
      <c r="CQ446" s="371">
        <f t="shared" si="503"/>
        <v>0</v>
      </c>
      <c r="CR446" s="372">
        <f t="shared" si="504"/>
        <v>0</v>
      </c>
      <c r="CS446" s="371">
        <f t="shared" si="505"/>
        <v>0</v>
      </c>
      <c r="CT446" s="372">
        <f t="shared" si="506"/>
        <v>0</v>
      </c>
      <c r="CU446" s="371">
        <f t="shared" si="507"/>
        <v>0</v>
      </c>
      <c r="CV446" s="372">
        <f t="shared" si="508"/>
        <v>53194.784090909088</v>
      </c>
      <c r="CW446" s="371">
        <f t="shared" si="509"/>
        <v>53524.597307221542</v>
      </c>
      <c r="CX446" s="372">
        <f t="shared" si="510"/>
        <v>53194.784090909088</v>
      </c>
      <c r="CY446" s="371">
        <f t="shared" si="511"/>
        <v>53524.597307221542</v>
      </c>
      <c r="CZ446" s="370">
        <f t="shared" si="512"/>
        <v>0</v>
      </c>
      <c r="DA446" s="371">
        <f t="shared" si="513"/>
        <v>0</v>
      </c>
      <c r="DB446" s="372">
        <f t="shared" si="514"/>
        <v>0</v>
      </c>
      <c r="DC446" s="371">
        <f t="shared" si="515"/>
        <v>0</v>
      </c>
      <c r="DD446" s="372">
        <f t="shared" si="516"/>
        <v>0</v>
      </c>
      <c r="DE446" s="371">
        <f t="shared" si="517"/>
        <v>0</v>
      </c>
      <c r="DF446" s="372">
        <f t="shared" si="518"/>
        <v>0</v>
      </c>
      <c r="DG446" s="371">
        <f t="shared" si="519"/>
        <v>0</v>
      </c>
      <c r="DH446" s="372">
        <f t="shared" si="520"/>
        <v>0</v>
      </c>
      <c r="DI446" s="371">
        <f t="shared" si="521"/>
        <v>0</v>
      </c>
      <c r="DJ446" s="372">
        <f t="shared" si="522"/>
        <v>166</v>
      </c>
      <c r="DK446" s="371">
        <f t="shared" si="523"/>
        <v>171</v>
      </c>
      <c r="DL446" s="372">
        <f t="shared" si="524"/>
        <v>166</v>
      </c>
      <c r="DM446" s="371">
        <f t="shared" si="525"/>
        <v>171</v>
      </c>
      <c r="DN446" s="370">
        <f t="shared" si="526"/>
        <v>0</v>
      </c>
      <c r="DO446" s="371">
        <f t="shared" si="527"/>
        <v>0</v>
      </c>
      <c r="DP446" s="372">
        <f t="shared" si="528"/>
        <v>0</v>
      </c>
      <c r="DQ446" s="371">
        <f t="shared" si="529"/>
        <v>0</v>
      </c>
      <c r="DR446" s="372">
        <f t="shared" si="530"/>
        <v>0</v>
      </c>
      <c r="DS446" s="371">
        <f t="shared" si="531"/>
        <v>0</v>
      </c>
      <c r="DT446" s="372">
        <f t="shared" si="532"/>
        <v>0</v>
      </c>
      <c r="DU446" s="371">
        <f t="shared" si="533"/>
        <v>0</v>
      </c>
      <c r="DV446" s="372">
        <f t="shared" si="534"/>
        <v>0</v>
      </c>
      <c r="DW446" s="371">
        <f t="shared" si="535"/>
        <v>0</v>
      </c>
      <c r="DX446" s="372">
        <f t="shared" si="536"/>
        <v>8830334.1590909082</v>
      </c>
      <c r="DY446" s="371">
        <f t="shared" si="537"/>
        <v>9152706.1395348832</v>
      </c>
      <c r="DZ446" s="372">
        <f t="shared" si="538"/>
        <v>8830334.1590909082</v>
      </c>
      <c r="EA446" s="371">
        <f t="shared" si="539"/>
        <v>9152706.1395348832</v>
      </c>
    </row>
    <row r="447" spans="1:131">
      <c r="A447" s="482" t="s">
        <v>40</v>
      </c>
      <c r="B447" s="487" t="s">
        <v>874</v>
      </c>
      <c r="C447" s="614"/>
      <c r="D447" s="485">
        <v>223922</v>
      </c>
      <c r="E447" s="486">
        <v>10</v>
      </c>
      <c r="F447" s="419">
        <v>0</v>
      </c>
      <c r="G447" s="420">
        <v>0</v>
      </c>
      <c r="H447" s="419">
        <v>0</v>
      </c>
      <c r="I447" s="420">
        <v>0</v>
      </c>
      <c r="J447" s="419">
        <v>0</v>
      </c>
      <c r="K447" s="420">
        <v>0</v>
      </c>
      <c r="L447" s="419">
        <v>0</v>
      </c>
      <c r="M447" s="420">
        <v>0</v>
      </c>
      <c r="N447" s="419">
        <v>4</v>
      </c>
      <c r="O447" s="420">
        <v>4</v>
      </c>
      <c r="P447" s="419">
        <v>0</v>
      </c>
      <c r="Q447" s="420">
        <v>0</v>
      </c>
      <c r="R447" s="419">
        <v>0</v>
      </c>
      <c r="S447" s="420">
        <v>0</v>
      </c>
      <c r="T447" s="419">
        <v>0</v>
      </c>
      <c r="U447" s="420">
        <v>0</v>
      </c>
      <c r="V447" s="419">
        <v>5</v>
      </c>
      <c r="W447" s="420">
        <v>5</v>
      </c>
      <c r="X447" s="419">
        <v>0</v>
      </c>
      <c r="Y447" s="420">
        <v>0</v>
      </c>
      <c r="Z447" s="419">
        <v>0</v>
      </c>
      <c r="AA447" s="420">
        <v>0</v>
      </c>
      <c r="AB447" s="419">
        <v>1</v>
      </c>
      <c r="AC447" s="420">
        <v>0</v>
      </c>
      <c r="AD447" s="419">
        <v>15</v>
      </c>
      <c r="AE447" s="420">
        <v>13</v>
      </c>
      <c r="AF447" s="419">
        <v>0</v>
      </c>
      <c r="AG447" s="420">
        <v>0</v>
      </c>
      <c r="AH447" s="419">
        <v>0</v>
      </c>
      <c r="AI447" s="420">
        <v>0</v>
      </c>
      <c r="AJ447" s="419">
        <v>11</v>
      </c>
      <c r="AK447" s="420">
        <v>14</v>
      </c>
      <c r="AL447" s="419"/>
      <c r="AM447" s="420"/>
      <c r="AN447" s="419"/>
      <c r="AO447" s="420"/>
      <c r="AP447" s="419"/>
      <c r="AQ447" s="420"/>
      <c r="AR447" s="419"/>
      <c r="AS447" s="420"/>
      <c r="AT447" s="419">
        <v>0</v>
      </c>
      <c r="AU447" s="420">
        <v>0</v>
      </c>
      <c r="AV447" s="419">
        <v>0</v>
      </c>
      <c r="AW447" s="420">
        <v>0</v>
      </c>
      <c r="AX447" s="419">
        <v>0</v>
      </c>
      <c r="AY447" s="420">
        <v>0</v>
      </c>
      <c r="AZ447" s="419">
        <v>0</v>
      </c>
      <c r="BA447" s="421">
        <v>0</v>
      </c>
      <c r="BB447" s="422">
        <v>0</v>
      </c>
      <c r="BC447" s="420">
        <v>0</v>
      </c>
      <c r="BD447" s="419">
        <v>192564</v>
      </c>
      <c r="BE447" s="420">
        <v>192565</v>
      </c>
      <c r="BF447" s="419">
        <v>269689</v>
      </c>
      <c r="BG447" s="420">
        <v>214227</v>
      </c>
      <c r="BH447" s="419">
        <v>1078605</v>
      </c>
      <c r="BI447" s="420">
        <v>1202103</v>
      </c>
      <c r="BJ447" s="419"/>
      <c r="BK447" s="420"/>
      <c r="BL447" s="419"/>
      <c r="BM447" s="423">
        <v>0</v>
      </c>
      <c r="BN447" s="370">
        <f t="shared" si="474"/>
        <v>0</v>
      </c>
      <c r="BO447" s="371">
        <f t="shared" si="475"/>
        <v>0</v>
      </c>
      <c r="BP447" s="372">
        <f t="shared" si="476"/>
        <v>36</v>
      </c>
      <c r="BQ447" s="371">
        <f t="shared" si="477"/>
        <v>36</v>
      </c>
      <c r="BR447" s="372">
        <f t="shared" si="478"/>
        <v>57</v>
      </c>
      <c r="BS447" s="371">
        <f t="shared" si="479"/>
        <v>45</v>
      </c>
      <c r="BT447" s="372">
        <f t="shared" si="480"/>
        <v>267</v>
      </c>
      <c r="BU447" s="371">
        <f t="shared" si="481"/>
        <v>285</v>
      </c>
      <c r="BV447" s="372">
        <f t="shared" si="482"/>
        <v>0</v>
      </c>
      <c r="BW447" s="371">
        <f t="shared" si="483"/>
        <v>0</v>
      </c>
      <c r="BX447" s="372">
        <f t="shared" si="484"/>
        <v>0</v>
      </c>
      <c r="BY447" s="371">
        <f t="shared" si="485"/>
        <v>0</v>
      </c>
      <c r="BZ447" s="370">
        <f t="shared" si="486"/>
        <v>0</v>
      </c>
      <c r="CA447" s="371">
        <f t="shared" si="487"/>
        <v>0</v>
      </c>
      <c r="CB447" s="372">
        <f t="shared" si="488"/>
        <v>5349</v>
      </c>
      <c r="CC447" s="371">
        <f t="shared" si="489"/>
        <v>5349.0277777777774</v>
      </c>
      <c r="CD447" s="372">
        <f t="shared" si="490"/>
        <v>4731.3859649122805</v>
      </c>
      <c r="CE447" s="371">
        <f t="shared" si="491"/>
        <v>4760.6000000000004</v>
      </c>
      <c r="CF447" s="372">
        <f t="shared" si="492"/>
        <v>4039.7191011235955</v>
      </c>
      <c r="CG447" s="371">
        <f t="shared" si="493"/>
        <v>4217.9052631578943</v>
      </c>
      <c r="CH447" s="372">
        <f t="shared" si="494"/>
        <v>0</v>
      </c>
      <c r="CI447" s="371">
        <f t="shared" si="495"/>
        <v>0</v>
      </c>
      <c r="CJ447" s="372">
        <f t="shared" si="496"/>
        <v>0</v>
      </c>
      <c r="CK447" s="371">
        <f t="shared" si="497"/>
        <v>0</v>
      </c>
      <c r="CL447" s="370">
        <f t="shared" si="498"/>
        <v>0</v>
      </c>
      <c r="CM447" s="371">
        <f t="shared" si="499"/>
        <v>0</v>
      </c>
      <c r="CN447" s="372">
        <f t="shared" si="500"/>
        <v>48141</v>
      </c>
      <c r="CO447" s="371">
        <f t="shared" si="501"/>
        <v>48141.25</v>
      </c>
      <c r="CP447" s="372">
        <f t="shared" si="502"/>
        <v>42582.473684210527</v>
      </c>
      <c r="CQ447" s="371">
        <f t="shared" si="503"/>
        <v>42845.4</v>
      </c>
      <c r="CR447" s="372">
        <f t="shared" si="504"/>
        <v>36357.471910112363</v>
      </c>
      <c r="CS447" s="371">
        <f t="shared" si="505"/>
        <v>37961.14736842105</v>
      </c>
      <c r="CT447" s="372">
        <f t="shared" si="506"/>
        <v>0</v>
      </c>
      <c r="CU447" s="371">
        <f t="shared" si="507"/>
        <v>0</v>
      </c>
      <c r="CV447" s="372">
        <f t="shared" si="508"/>
        <v>0</v>
      </c>
      <c r="CW447" s="371">
        <f t="shared" si="509"/>
        <v>0</v>
      </c>
      <c r="CX447" s="372">
        <f t="shared" si="510"/>
        <v>38704.2531046718</v>
      </c>
      <c r="CY447" s="371">
        <f t="shared" si="511"/>
        <v>39770.638304093569</v>
      </c>
      <c r="CZ447" s="370">
        <f t="shared" si="512"/>
        <v>0</v>
      </c>
      <c r="DA447" s="371">
        <f t="shared" si="513"/>
        <v>0</v>
      </c>
      <c r="DB447" s="372">
        <f t="shared" si="514"/>
        <v>4</v>
      </c>
      <c r="DC447" s="371">
        <f t="shared" si="515"/>
        <v>4</v>
      </c>
      <c r="DD447" s="372">
        <f t="shared" si="516"/>
        <v>6</v>
      </c>
      <c r="DE447" s="371">
        <f t="shared" si="517"/>
        <v>5</v>
      </c>
      <c r="DF447" s="372">
        <f t="shared" si="518"/>
        <v>26</v>
      </c>
      <c r="DG447" s="371">
        <f t="shared" si="519"/>
        <v>27</v>
      </c>
      <c r="DH447" s="372">
        <f t="shared" si="520"/>
        <v>0</v>
      </c>
      <c r="DI447" s="371">
        <f t="shared" si="521"/>
        <v>0</v>
      </c>
      <c r="DJ447" s="372">
        <f t="shared" si="522"/>
        <v>0</v>
      </c>
      <c r="DK447" s="371">
        <f t="shared" si="523"/>
        <v>0</v>
      </c>
      <c r="DL447" s="372">
        <f t="shared" si="524"/>
        <v>36</v>
      </c>
      <c r="DM447" s="371">
        <f t="shared" si="525"/>
        <v>36</v>
      </c>
      <c r="DN447" s="370">
        <f t="shared" si="526"/>
        <v>0</v>
      </c>
      <c r="DO447" s="371">
        <f t="shared" si="527"/>
        <v>0</v>
      </c>
      <c r="DP447" s="372">
        <f t="shared" si="528"/>
        <v>192564</v>
      </c>
      <c r="DQ447" s="371">
        <f t="shared" si="529"/>
        <v>192565</v>
      </c>
      <c r="DR447" s="372">
        <f t="shared" si="530"/>
        <v>255494.84210526315</v>
      </c>
      <c r="DS447" s="371">
        <f t="shared" si="531"/>
        <v>214227</v>
      </c>
      <c r="DT447" s="372">
        <f t="shared" si="532"/>
        <v>945294.26966292143</v>
      </c>
      <c r="DU447" s="371">
        <f t="shared" si="533"/>
        <v>1024950.9789473683</v>
      </c>
      <c r="DV447" s="372">
        <f t="shared" si="534"/>
        <v>0</v>
      </c>
      <c r="DW447" s="371">
        <f t="shared" si="535"/>
        <v>0</v>
      </c>
      <c r="DX447" s="372">
        <f t="shared" si="536"/>
        <v>0</v>
      </c>
      <c r="DY447" s="371">
        <f t="shared" si="537"/>
        <v>0</v>
      </c>
      <c r="DZ447" s="372">
        <f t="shared" si="538"/>
        <v>1393353.1117681847</v>
      </c>
      <c r="EA447" s="371">
        <f t="shared" si="539"/>
        <v>1431742.9789473685</v>
      </c>
    </row>
    <row r="448" spans="1:131">
      <c r="A448" s="482" t="s">
        <v>40</v>
      </c>
      <c r="B448" s="487" t="s">
        <v>875</v>
      </c>
      <c r="C448" s="614"/>
      <c r="D448" s="485">
        <v>224891</v>
      </c>
      <c r="E448" s="486">
        <v>10</v>
      </c>
      <c r="F448" s="419">
        <v>0</v>
      </c>
      <c r="G448" s="420">
        <v>6</v>
      </c>
      <c r="H448" s="419">
        <v>0</v>
      </c>
      <c r="I448" s="420">
        <v>0</v>
      </c>
      <c r="J448" s="419">
        <v>0</v>
      </c>
      <c r="K448" s="420">
        <v>0</v>
      </c>
      <c r="L448" s="419">
        <v>0</v>
      </c>
      <c r="M448" s="420">
        <v>0</v>
      </c>
      <c r="N448" s="419">
        <v>0</v>
      </c>
      <c r="O448" s="420">
        <v>1</v>
      </c>
      <c r="P448" s="419">
        <v>0</v>
      </c>
      <c r="Q448" s="420">
        <v>0</v>
      </c>
      <c r="R448" s="419">
        <v>0</v>
      </c>
      <c r="S448" s="420">
        <v>0</v>
      </c>
      <c r="T448" s="419">
        <v>0</v>
      </c>
      <c r="U448" s="420">
        <v>0</v>
      </c>
      <c r="V448" s="419">
        <v>0</v>
      </c>
      <c r="W448" s="420">
        <v>5</v>
      </c>
      <c r="X448" s="419">
        <v>0</v>
      </c>
      <c r="Y448" s="420">
        <v>0</v>
      </c>
      <c r="Z448" s="419">
        <v>0</v>
      </c>
      <c r="AA448" s="420">
        <v>0</v>
      </c>
      <c r="AB448" s="419">
        <v>0</v>
      </c>
      <c r="AC448" s="420">
        <v>0</v>
      </c>
      <c r="AD448" s="419">
        <v>20</v>
      </c>
      <c r="AE448" s="420">
        <v>5</v>
      </c>
      <c r="AF448" s="419">
        <v>9</v>
      </c>
      <c r="AG448" s="420">
        <v>8</v>
      </c>
      <c r="AH448" s="419">
        <v>0</v>
      </c>
      <c r="AI448" s="420">
        <v>0</v>
      </c>
      <c r="AJ448" s="419">
        <v>7</v>
      </c>
      <c r="AK448" s="420">
        <v>11</v>
      </c>
      <c r="AL448" s="419"/>
      <c r="AM448" s="420"/>
      <c r="AN448" s="419"/>
      <c r="AO448" s="420"/>
      <c r="AP448" s="419"/>
      <c r="AQ448" s="420"/>
      <c r="AR448" s="419"/>
      <c r="AS448" s="420"/>
      <c r="AT448" s="419">
        <v>0</v>
      </c>
      <c r="AU448" s="420">
        <v>0</v>
      </c>
      <c r="AV448" s="419">
        <v>0</v>
      </c>
      <c r="AW448" s="420">
        <v>0</v>
      </c>
      <c r="AX448" s="419">
        <v>0</v>
      </c>
      <c r="AY448" s="420">
        <v>0</v>
      </c>
      <c r="AZ448" s="419">
        <v>0</v>
      </c>
      <c r="BA448" s="421">
        <v>0</v>
      </c>
      <c r="BB448" s="422">
        <v>0</v>
      </c>
      <c r="BC448" s="420">
        <v>280048</v>
      </c>
      <c r="BD448" s="419">
        <v>0</v>
      </c>
      <c r="BE448" s="420">
        <v>36720</v>
      </c>
      <c r="BF448" s="419">
        <v>0</v>
      </c>
      <c r="BG448" s="420">
        <v>185752</v>
      </c>
      <c r="BH448" s="419">
        <v>1378094</v>
      </c>
      <c r="BI448" s="420">
        <v>966324</v>
      </c>
      <c r="BJ448" s="419"/>
      <c r="BK448" s="420"/>
      <c r="BL448" s="419"/>
      <c r="BM448" s="423">
        <v>0</v>
      </c>
      <c r="BN448" s="370">
        <f t="shared" si="474"/>
        <v>0</v>
      </c>
      <c r="BO448" s="371">
        <f t="shared" si="475"/>
        <v>54</v>
      </c>
      <c r="BP448" s="372">
        <f t="shared" si="476"/>
        <v>0</v>
      </c>
      <c r="BQ448" s="371">
        <f t="shared" si="477"/>
        <v>9</v>
      </c>
      <c r="BR448" s="372">
        <f t="shared" si="478"/>
        <v>0</v>
      </c>
      <c r="BS448" s="371">
        <f t="shared" si="479"/>
        <v>45</v>
      </c>
      <c r="BT448" s="372">
        <f t="shared" si="480"/>
        <v>354</v>
      </c>
      <c r="BU448" s="371">
        <f t="shared" si="481"/>
        <v>257</v>
      </c>
      <c r="BV448" s="372">
        <f t="shared" si="482"/>
        <v>0</v>
      </c>
      <c r="BW448" s="371">
        <f t="shared" si="483"/>
        <v>0</v>
      </c>
      <c r="BX448" s="372">
        <f t="shared" si="484"/>
        <v>0</v>
      </c>
      <c r="BY448" s="371">
        <f t="shared" si="485"/>
        <v>0</v>
      </c>
      <c r="BZ448" s="370">
        <f t="shared" si="486"/>
        <v>0</v>
      </c>
      <c r="CA448" s="371">
        <f t="shared" si="487"/>
        <v>5186.0740740740739</v>
      </c>
      <c r="CB448" s="372">
        <f t="shared" si="488"/>
        <v>0</v>
      </c>
      <c r="CC448" s="371">
        <f t="shared" si="489"/>
        <v>4080</v>
      </c>
      <c r="CD448" s="372">
        <f t="shared" si="490"/>
        <v>0</v>
      </c>
      <c r="CE448" s="371">
        <f t="shared" si="491"/>
        <v>4127.8222222222221</v>
      </c>
      <c r="CF448" s="372">
        <f t="shared" si="492"/>
        <v>3892.9209039548023</v>
      </c>
      <c r="CG448" s="371">
        <f t="shared" si="493"/>
        <v>3760.0155642023346</v>
      </c>
      <c r="CH448" s="372">
        <f t="shared" si="494"/>
        <v>0</v>
      </c>
      <c r="CI448" s="371">
        <f t="shared" si="495"/>
        <v>0</v>
      </c>
      <c r="CJ448" s="372">
        <f t="shared" si="496"/>
        <v>0</v>
      </c>
      <c r="CK448" s="371">
        <f t="shared" si="497"/>
        <v>0</v>
      </c>
      <c r="CL448" s="370">
        <f t="shared" si="498"/>
        <v>0</v>
      </c>
      <c r="CM448" s="371">
        <f t="shared" si="499"/>
        <v>46674.666666666664</v>
      </c>
      <c r="CN448" s="372">
        <f t="shared" si="500"/>
        <v>0</v>
      </c>
      <c r="CO448" s="371">
        <f t="shared" si="501"/>
        <v>36720</v>
      </c>
      <c r="CP448" s="372">
        <f t="shared" si="502"/>
        <v>0</v>
      </c>
      <c r="CQ448" s="371">
        <f t="shared" si="503"/>
        <v>37150.400000000001</v>
      </c>
      <c r="CR448" s="372">
        <f t="shared" si="504"/>
        <v>35036.288135593219</v>
      </c>
      <c r="CS448" s="371">
        <f t="shared" si="505"/>
        <v>33840.140077821008</v>
      </c>
      <c r="CT448" s="372">
        <f t="shared" si="506"/>
        <v>0</v>
      </c>
      <c r="CU448" s="371">
        <f t="shared" si="507"/>
        <v>0</v>
      </c>
      <c r="CV448" s="372">
        <f t="shared" si="508"/>
        <v>0</v>
      </c>
      <c r="CW448" s="371">
        <f t="shared" si="509"/>
        <v>0</v>
      </c>
      <c r="CX448" s="372">
        <f t="shared" si="510"/>
        <v>35036.288135593219</v>
      </c>
      <c r="CY448" s="371">
        <f t="shared" si="511"/>
        <v>36518.982274102891</v>
      </c>
      <c r="CZ448" s="370">
        <f t="shared" si="512"/>
        <v>0</v>
      </c>
      <c r="DA448" s="371">
        <f t="shared" si="513"/>
        <v>6</v>
      </c>
      <c r="DB448" s="372">
        <f t="shared" si="514"/>
        <v>0</v>
      </c>
      <c r="DC448" s="371">
        <f t="shared" si="515"/>
        <v>1</v>
      </c>
      <c r="DD448" s="372">
        <f t="shared" si="516"/>
        <v>0</v>
      </c>
      <c r="DE448" s="371">
        <f t="shared" si="517"/>
        <v>5</v>
      </c>
      <c r="DF448" s="372">
        <f t="shared" si="518"/>
        <v>36</v>
      </c>
      <c r="DG448" s="371">
        <f t="shared" si="519"/>
        <v>24</v>
      </c>
      <c r="DH448" s="372">
        <f t="shared" si="520"/>
        <v>0</v>
      </c>
      <c r="DI448" s="371">
        <f t="shared" si="521"/>
        <v>0</v>
      </c>
      <c r="DJ448" s="372">
        <f t="shared" si="522"/>
        <v>0</v>
      </c>
      <c r="DK448" s="371">
        <f t="shared" si="523"/>
        <v>0</v>
      </c>
      <c r="DL448" s="372">
        <f t="shared" si="524"/>
        <v>36</v>
      </c>
      <c r="DM448" s="371">
        <f t="shared" si="525"/>
        <v>36</v>
      </c>
      <c r="DN448" s="370">
        <f t="shared" si="526"/>
        <v>0</v>
      </c>
      <c r="DO448" s="371">
        <f t="shared" si="527"/>
        <v>280048</v>
      </c>
      <c r="DP448" s="372">
        <f t="shared" si="528"/>
        <v>0</v>
      </c>
      <c r="DQ448" s="371">
        <f t="shared" si="529"/>
        <v>36720</v>
      </c>
      <c r="DR448" s="372">
        <f t="shared" si="530"/>
        <v>0</v>
      </c>
      <c r="DS448" s="371">
        <f t="shared" si="531"/>
        <v>185752</v>
      </c>
      <c r="DT448" s="372">
        <f t="shared" si="532"/>
        <v>1261306.3728813559</v>
      </c>
      <c r="DU448" s="371">
        <f t="shared" si="533"/>
        <v>812163.3618677042</v>
      </c>
      <c r="DV448" s="372">
        <f t="shared" si="534"/>
        <v>0</v>
      </c>
      <c r="DW448" s="371">
        <f t="shared" si="535"/>
        <v>0</v>
      </c>
      <c r="DX448" s="372">
        <f t="shared" si="536"/>
        <v>0</v>
      </c>
      <c r="DY448" s="371">
        <f t="shared" si="537"/>
        <v>0</v>
      </c>
      <c r="DZ448" s="372">
        <f t="shared" si="538"/>
        <v>1261306.3728813559</v>
      </c>
      <c r="EA448" s="371">
        <f t="shared" si="539"/>
        <v>1314683.361867704</v>
      </c>
    </row>
    <row r="449" spans="1:131">
      <c r="A449" s="482" t="s">
        <v>40</v>
      </c>
      <c r="B449" s="487" t="s">
        <v>876</v>
      </c>
      <c r="C449" s="614"/>
      <c r="D449" s="485">
        <v>224961</v>
      </c>
      <c r="E449" s="486">
        <v>10</v>
      </c>
      <c r="F449" s="419">
        <v>3</v>
      </c>
      <c r="G449" s="420">
        <v>4</v>
      </c>
      <c r="H449" s="419">
        <v>0</v>
      </c>
      <c r="I449" s="420">
        <v>0</v>
      </c>
      <c r="J449" s="419">
        <v>0</v>
      </c>
      <c r="K449" s="420">
        <v>0</v>
      </c>
      <c r="L449" s="419">
        <v>0</v>
      </c>
      <c r="M449" s="420">
        <v>0</v>
      </c>
      <c r="N449" s="419">
        <v>9</v>
      </c>
      <c r="O449" s="420">
        <v>10</v>
      </c>
      <c r="P449" s="419">
        <v>0</v>
      </c>
      <c r="Q449" s="420">
        <v>0</v>
      </c>
      <c r="R449" s="419">
        <v>0</v>
      </c>
      <c r="S449" s="420">
        <v>0</v>
      </c>
      <c r="T449" s="419">
        <v>0</v>
      </c>
      <c r="U449" s="420">
        <v>0</v>
      </c>
      <c r="V449" s="419">
        <v>8</v>
      </c>
      <c r="W449" s="420">
        <v>9</v>
      </c>
      <c r="X449" s="419">
        <v>0</v>
      </c>
      <c r="Y449" s="420">
        <v>0</v>
      </c>
      <c r="Z449" s="419">
        <v>0</v>
      </c>
      <c r="AA449" s="420">
        <v>0</v>
      </c>
      <c r="AB449" s="419">
        <v>2</v>
      </c>
      <c r="AC449" s="420">
        <v>1</v>
      </c>
      <c r="AD449" s="419">
        <v>23</v>
      </c>
      <c r="AE449" s="420">
        <v>20</v>
      </c>
      <c r="AF449" s="419">
        <v>0</v>
      </c>
      <c r="AG449" s="420">
        <v>0</v>
      </c>
      <c r="AH449" s="419">
        <v>0</v>
      </c>
      <c r="AI449" s="420">
        <v>0</v>
      </c>
      <c r="AJ449" s="419">
        <v>11</v>
      </c>
      <c r="AK449" s="420">
        <v>12</v>
      </c>
      <c r="AL449" s="419"/>
      <c r="AM449" s="420"/>
      <c r="AN449" s="419"/>
      <c r="AO449" s="420"/>
      <c r="AP449" s="419"/>
      <c r="AQ449" s="420"/>
      <c r="AR449" s="419"/>
      <c r="AS449" s="420"/>
      <c r="AT449" s="419">
        <v>0</v>
      </c>
      <c r="AU449" s="420">
        <v>0</v>
      </c>
      <c r="AV449" s="419">
        <v>0</v>
      </c>
      <c r="AW449" s="420">
        <v>0</v>
      </c>
      <c r="AX449" s="419">
        <v>0</v>
      </c>
      <c r="AY449" s="420">
        <v>0</v>
      </c>
      <c r="AZ449" s="419">
        <v>0</v>
      </c>
      <c r="BA449" s="421">
        <v>0</v>
      </c>
      <c r="BB449" s="422">
        <v>181776</v>
      </c>
      <c r="BC449" s="420">
        <v>303555</v>
      </c>
      <c r="BD449" s="419">
        <v>565967</v>
      </c>
      <c r="BE449" s="420">
        <v>608215</v>
      </c>
      <c r="BF449" s="419">
        <v>512945</v>
      </c>
      <c r="BG449" s="420">
        <v>591085</v>
      </c>
      <c r="BH449" s="419">
        <v>2623841</v>
      </c>
      <c r="BI449" s="420">
        <v>1894810</v>
      </c>
      <c r="BJ449" s="419"/>
      <c r="BK449" s="420"/>
      <c r="BL449" s="419"/>
      <c r="BM449" s="423">
        <v>0</v>
      </c>
      <c r="BN449" s="370">
        <f t="shared" si="474"/>
        <v>27</v>
      </c>
      <c r="BO449" s="371">
        <f t="shared" si="475"/>
        <v>36</v>
      </c>
      <c r="BP449" s="372">
        <f t="shared" si="476"/>
        <v>81</v>
      </c>
      <c r="BQ449" s="371">
        <f t="shared" si="477"/>
        <v>90</v>
      </c>
      <c r="BR449" s="372">
        <f t="shared" si="478"/>
        <v>96</v>
      </c>
      <c r="BS449" s="371">
        <f t="shared" si="479"/>
        <v>93</v>
      </c>
      <c r="BT449" s="372">
        <f t="shared" si="480"/>
        <v>339</v>
      </c>
      <c r="BU449" s="371">
        <f t="shared" si="481"/>
        <v>324</v>
      </c>
      <c r="BV449" s="372">
        <f t="shared" si="482"/>
        <v>0</v>
      </c>
      <c r="BW449" s="371">
        <f t="shared" si="483"/>
        <v>0</v>
      </c>
      <c r="BX449" s="372">
        <f t="shared" si="484"/>
        <v>0</v>
      </c>
      <c r="BY449" s="371">
        <f t="shared" si="485"/>
        <v>0</v>
      </c>
      <c r="BZ449" s="370">
        <f t="shared" si="486"/>
        <v>6732.4444444444443</v>
      </c>
      <c r="CA449" s="371">
        <f t="shared" si="487"/>
        <v>8432.0833333333339</v>
      </c>
      <c r="CB449" s="372">
        <f t="shared" si="488"/>
        <v>6987.2469135802467</v>
      </c>
      <c r="CC449" s="371">
        <f t="shared" si="489"/>
        <v>6757.9444444444443</v>
      </c>
      <c r="CD449" s="372">
        <f t="shared" si="490"/>
        <v>5343.177083333333</v>
      </c>
      <c r="CE449" s="371">
        <f t="shared" si="491"/>
        <v>6355.7526881720432</v>
      </c>
      <c r="CF449" s="372">
        <f t="shared" si="492"/>
        <v>7739.9439528023595</v>
      </c>
      <c r="CG449" s="371">
        <f t="shared" si="493"/>
        <v>5848.1790123456794</v>
      </c>
      <c r="CH449" s="372">
        <f t="shared" si="494"/>
        <v>0</v>
      </c>
      <c r="CI449" s="371">
        <f t="shared" si="495"/>
        <v>0</v>
      </c>
      <c r="CJ449" s="372">
        <f t="shared" si="496"/>
        <v>0</v>
      </c>
      <c r="CK449" s="371">
        <f t="shared" si="497"/>
        <v>0</v>
      </c>
      <c r="CL449" s="370">
        <f t="shared" si="498"/>
        <v>60592</v>
      </c>
      <c r="CM449" s="371">
        <f t="shared" si="499"/>
        <v>75888.75</v>
      </c>
      <c r="CN449" s="372">
        <f t="shared" si="500"/>
        <v>62885.222222222219</v>
      </c>
      <c r="CO449" s="371">
        <f t="shared" si="501"/>
        <v>60821.5</v>
      </c>
      <c r="CP449" s="372">
        <f t="shared" si="502"/>
        <v>48088.59375</v>
      </c>
      <c r="CQ449" s="371">
        <f t="shared" si="503"/>
        <v>57201.774193548386</v>
      </c>
      <c r="CR449" s="372">
        <f t="shared" si="504"/>
        <v>69659.495575221241</v>
      </c>
      <c r="CS449" s="371">
        <f t="shared" si="505"/>
        <v>52633.611111111117</v>
      </c>
      <c r="CT449" s="372">
        <f t="shared" si="506"/>
        <v>0</v>
      </c>
      <c r="CU449" s="371">
        <f t="shared" si="507"/>
        <v>0</v>
      </c>
      <c r="CV449" s="372">
        <f t="shared" si="508"/>
        <v>0</v>
      </c>
      <c r="CW449" s="371">
        <f t="shared" si="509"/>
        <v>0</v>
      </c>
      <c r="CX449" s="372">
        <f t="shared" si="510"/>
        <v>64233.067626027179</v>
      </c>
      <c r="CY449" s="371">
        <f t="shared" si="511"/>
        <v>56572.558883768565</v>
      </c>
      <c r="CZ449" s="370">
        <f t="shared" si="512"/>
        <v>3</v>
      </c>
      <c r="DA449" s="371">
        <f t="shared" si="513"/>
        <v>4</v>
      </c>
      <c r="DB449" s="372">
        <f t="shared" si="514"/>
        <v>9</v>
      </c>
      <c r="DC449" s="371">
        <f t="shared" si="515"/>
        <v>10</v>
      </c>
      <c r="DD449" s="372">
        <f t="shared" si="516"/>
        <v>10</v>
      </c>
      <c r="DE449" s="371">
        <f t="shared" si="517"/>
        <v>10</v>
      </c>
      <c r="DF449" s="372">
        <f t="shared" si="518"/>
        <v>34</v>
      </c>
      <c r="DG449" s="371">
        <f t="shared" si="519"/>
        <v>32</v>
      </c>
      <c r="DH449" s="372">
        <f t="shared" si="520"/>
        <v>0</v>
      </c>
      <c r="DI449" s="371">
        <f t="shared" si="521"/>
        <v>0</v>
      </c>
      <c r="DJ449" s="372">
        <f t="shared" si="522"/>
        <v>0</v>
      </c>
      <c r="DK449" s="371">
        <f t="shared" si="523"/>
        <v>0</v>
      </c>
      <c r="DL449" s="372">
        <f t="shared" si="524"/>
        <v>56</v>
      </c>
      <c r="DM449" s="371">
        <f t="shared" si="525"/>
        <v>56</v>
      </c>
      <c r="DN449" s="370">
        <f t="shared" si="526"/>
        <v>181776</v>
      </c>
      <c r="DO449" s="371">
        <f t="shared" si="527"/>
        <v>303555</v>
      </c>
      <c r="DP449" s="372">
        <f t="shared" si="528"/>
        <v>565967</v>
      </c>
      <c r="DQ449" s="371">
        <f t="shared" si="529"/>
        <v>608215</v>
      </c>
      <c r="DR449" s="372">
        <f t="shared" si="530"/>
        <v>480885.9375</v>
      </c>
      <c r="DS449" s="371">
        <f t="shared" si="531"/>
        <v>572017.74193548388</v>
      </c>
      <c r="DT449" s="372">
        <f t="shared" si="532"/>
        <v>2368422.8495575222</v>
      </c>
      <c r="DU449" s="371">
        <f t="shared" si="533"/>
        <v>1684275.5555555557</v>
      </c>
      <c r="DV449" s="372">
        <f t="shared" si="534"/>
        <v>0</v>
      </c>
      <c r="DW449" s="371">
        <f t="shared" si="535"/>
        <v>0</v>
      </c>
      <c r="DX449" s="372">
        <f t="shared" si="536"/>
        <v>0</v>
      </c>
      <c r="DY449" s="371">
        <f t="shared" si="537"/>
        <v>0</v>
      </c>
      <c r="DZ449" s="372">
        <f t="shared" si="538"/>
        <v>3597051.7870575222</v>
      </c>
      <c r="EA449" s="371">
        <f t="shared" si="539"/>
        <v>3168063.2974910396</v>
      </c>
    </row>
    <row r="450" spans="1:131">
      <c r="A450" s="482" t="s">
        <v>40</v>
      </c>
      <c r="B450" s="483" t="s">
        <v>877</v>
      </c>
      <c r="C450" s="616"/>
      <c r="D450" s="612">
        <v>226107</v>
      </c>
      <c r="E450" s="613">
        <v>10</v>
      </c>
      <c r="F450" s="419">
        <v>2</v>
      </c>
      <c r="G450" s="420">
        <v>2</v>
      </c>
      <c r="H450" s="419">
        <v>0</v>
      </c>
      <c r="I450" s="420">
        <v>0</v>
      </c>
      <c r="J450" s="419">
        <v>0</v>
      </c>
      <c r="K450" s="420">
        <v>0</v>
      </c>
      <c r="L450" s="419">
        <v>0</v>
      </c>
      <c r="M450" s="420">
        <v>0</v>
      </c>
      <c r="N450" s="419">
        <v>0</v>
      </c>
      <c r="O450" s="420">
        <v>0</v>
      </c>
      <c r="P450" s="419">
        <v>0</v>
      </c>
      <c r="Q450" s="420">
        <v>0</v>
      </c>
      <c r="R450" s="419">
        <v>0</v>
      </c>
      <c r="S450" s="420">
        <v>0</v>
      </c>
      <c r="T450" s="419">
        <v>0</v>
      </c>
      <c r="U450" s="420">
        <v>0</v>
      </c>
      <c r="V450" s="419">
        <v>9</v>
      </c>
      <c r="W450" s="420">
        <v>9</v>
      </c>
      <c r="X450" s="419">
        <v>0</v>
      </c>
      <c r="Y450" s="420">
        <v>0</v>
      </c>
      <c r="Z450" s="419">
        <v>0</v>
      </c>
      <c r="AA450" s="420">
        <v>0</v>
      </c>
      <c r="AB450" s="419">
        <v>0</v>
      </c>
      <c r="AC450" s="420">
        <v>0</v>
      </c>
      <c r="AD450" s="419">
        <v>35</v>
      </c>
      <c r="AE450" s="420">
        <v>36</v>
      </c>
      <c r="AF450" s="419">
        <v>0</v>
      </c>
      <c r="AG450" s="420">
        <v>0</v>
      </c>
      <c r="AH450" s="419">
        <v>0</v>
      </c>
      <c r="AI450" s="420">
        <v>0</v>
      </c>
      <c r="AJ450" s="419">
        <v>0</v>
      </c>
      <c r="AK450" s="420">
        <v>0</v>
      </c>
      <c r="AL450" s="419"/>
      <c r="AM450" s="420"/>
      <c r="AN450" s="419"/>
      <c r="AO450" s="420"/>
      <c r="AP450" s="419"/>
      <c r="AQ450" s="420"/>
      <c r="AR450" s="419"/>
      <c r="AS450" s="420"/>
      <c r="AT450" s="419">
        <v>0</v>
      </c>
      <c r="AU450" s="420">
        <v>0</v>
      </c>
      <c r="AV450" s="419">
        <v>0</v>
      </c>
      <c r="AW450" s="420">
        <v>0</v>
      </c>
      <c r="AX450" s="419">
        <v>0</v>
      </c>
      <c r="AY450" s="420">
        <v>0</v>
      </c>
      <c r="AZ450" s="419">
        <v>0</v>
      </c>
      <c r="BA450" s="421">
        <v>0</v>
      </c>
      <c r="BB450" s="422">
        <v>110084</v>
      </c>
      <c r="BC450" s="420">
        <v>113387</v>
      </c>
      <c r="BD450" s="419">
        <v>0</v>
      </c>
      <c r="BE450" s="420">
        <v>0</v>
      </c>
      <c r="BF450" s="419">
        <v>477003</v>
      </c>
      <c r="BG450" s="420">
        <v>491314</v>
      </c>
      <c r="BH450" s="419">
        <v>1488659</v>
      </c>
      <c r="BI450" s="420">
        <v>1542740</v>
      </c>
      <c r="BJ450" s="419"/>
      <c r="BK450" s="420"/>
      <c r="BL450" s="419"/>
      <c r="BM450" s="423">
        <v>0</v>
      </c>
      <c r="BN450" s="370">
        <f t="shared" si="474"/>
        <v>18</v>
      </c>
      <c r="BO450" s="371">
        <f t="shared" si="475"/>
        <v>18</v>
      </c>
      <c r="BP450" s="372">
        <f t="shared" si="476"/>
        <v>0</v>
      </c>
      <c r="BQ450" s="371">
        <f t="shared" si="477"/>
        <v>0</v>
      </c>
      <c r="BR450" s="372">
        <f t="shared" si="478"/>
        <v>81</v>
      </c>
      <c r="BS450" s="371">
        <f t="shared" si="479"/>
        <v>81</v>
      </c>
      <c r="BT450" s="372">
        <f t="shared" si="480"/>
        <v>315</v>
      </c>
      <c r="BU450" s="371">
        <f t="shared" si="481"/>
        <v>324</v>
      </c>
      <c r="BV450" s="372">
        <f t="shared" si="482"/>
        <v>0</v>
      </c>
      <c r="BW450" s="371">
        <f t="shared" si="483"/>
        <v>0</v>
      </c>
      <c r="BX450" s="372">
        <f t="shared" si="484"/>
        <v>0</v>
      </c>
      <c r="BY450" s="371">
        <f t="shared" si="485"/>
        <v>0</v>
      </c>
      <c r="BZ450" s="370">
        <f t="shared" si="486"/>
        <v>6115.7777777777774</v>
      </c>
      <c r="CA450" s="371">
        <f t="shared" si="487"/>
        <v>6299.2777777777774</v>
      </c>
      <c r="CB450" s="372">
        <f t="shared" si="488"/>
        <v>0</v>
      </c>
      <c r="CC450" s="371">
        <f t="shared" si="489"/>
        <v>0</v>
      </c>
      <c r="CD450" s="372">
        <f t="shared" si="490"/>
        <v>5888.9259259259261</v>
      </c>
      <c r="CE450" s="371">
        <f t="shared" si="491"/>
        <v>6065.6049382716046</v>
      </c>
      <c r="CF450" s="372">
        <f t="shared" si="492"/>
        <v>4725.9015873015869</v>
      </c>
      <c r="CG450" s="371">
        <f t="shared" si="493"/>
        <v>4761.5432098765432</v>
      </c>
      <c r="CH450" s="372">
        <f t="shared" si="494"/>
        <v>0</v>
      </c>
      <c r="CI450" s="371">
        <f t="shared" si="495"/>
        <v>0</v>
      </c>
      <c r="CJ450" s="372">
        <f t="shared" si="496"/>
        <v>0</v>
      </c>
      <c r="CK450" s="371">
        <f t="shared" si="497"/>
        <v>0</v>
      </c>
      <c r="CL450" s="370">
        <f t="shared" si="498"/>
        <v>55042</v>
      </c>
      <c r="CM450" s="371">
        <f t="shared" si="499"/>
        <v>56693.5</v>
      </c>
      <c r="CN450" s="372">
        <f t="shared" si="500"/>
        <v>0</v>
      </c>
      <c r="CO450" s="371">
        <f t="shared" si="501"/>
        <v>0</v>
      </c>
      <c r="CP450" s="372">
        <f t="shared" si="502"/>
        <v>53000.333333333336</v>
      </c>
      <c r="CQ450" s="371">
        <f t="shared" si="503"/>
        <v>54590.444444444438</v>
      </c>
      <c r="CR450" s="372">
        <f t="shared" si="504"/>
        <v>42533.114285714284</v>
      </c>
      <c r="CS450" s="371">
        <f t="shared" si="505"/>
        <v>42853.888888888891</v>
      </c>
      <c r="CT450" s="372">
        <f t="shared" si="506"/>
        <v>0</v>
      </c>
      <c r="CU450" s="371">
        <f t="shared" si="507"/>
        <v>0</v>
      </c>
      <c r="CV450" s="372">
        <f t="shared" si="508"/>
        <v>0</v>
      </c>
      <c r="CW450" s="371">
        <f t="shared" si="509"/>
        <v>0</v>
      </c>
      <c r="CX450" s="372">
        <f t="shared" si="510"/>
        <v>45124.913043478264</v>
      </c>
      <c r="CY450" s="371">
        <f t="shared" si="511"/>
        <v>45690.234042553195</v>
      </c>
      <c r="CZ450" s="370">
        <f t="shared" si="512"/>
        <v>2</v>
      </c>
      <c r="DA450" s="371">
        <f t="shared" si="513"/>
        <v>2</v>
      </c>
      <c r="DB450" s="372">
        <f t="shared" si="514"/>
        <v>0</v>
      </c>
      <c r="DC450" s="371">
        <f t="shared" si="515"/>
        <v>0</v>
      </c>
      <c r="DD450" s="372">
        <f t="shared" si="516"/>
        <v>9</v>
      </c>
      <c r="DE450" s="371">
        <f t="shared" si="517"/>
        <v>9</v>
      </c>
      <c r="DF450" s="372">
        <f t="shared" si="518"/>
        <v>35</v>
      </c>
      <c r="DG450" s="371">
        <f t="shared" si="519"/>
        <v>36</v>
      </c>
      <c r="DH450" s="372">
        <f t="shared" si="520"/>
        <v>0</v>
      </c>
      <c r="DI450" s="371">
        <f t="shared" si="521"/>
        <v>0</v>
      </c>
      <c r="DJ450" s="372">
        <f t="shared" si="522"/>
        <v>0</v>
      </c>
      <c r="DK450" s="371">
        <f t="shared" si="523"/>
        <v>0</v>
      </c>
      <c r="DL450" s="372">
        <f t="shared" si="524"/>
        <v>46</v>
      </c>
      <c r="DM450" s="371">
        <f t="shared" si="525"/>
        <v>47</v>
      </c>
      <c r="DN450" s="370">
        <f t="shared" si="526"/>
        <v>110084</v>
      </c>
      <c r="DO450" s="371">
        <f t="shared" si="527"/>
        <v>113387</v>
      </c>
      <c r="DP450" s="372">
        <f t="shared" si="528"/>
        <v>0</v>
      </c>
      <c r="DQ450" s="371">
        <f t="shared" si="529"/>
        <v>0</v>
      </c>
      <c r="DR450" s="372">
        <f t="shared" si="530"/>
        <v>477003</v>
      </c>
      <c r="DS450" s="371">
        <f t="shared" si="531"/>
        <v>491313.99999999994</v>
      </c>
      <c r="DT450" s="372">
        <f t="shared" si="532"/>
        <v>1488659</v>
      </c>
      <c r="DU450" s="371">
        <f t="shared" si="533"/>
        <v>1542740</v>
      </c>
      <c r="DV450" s="372">
        <f t="shared" si="534"/>
        <v>0</v>
      </c>
      <c r="DW450" s="371">
        <f t="shared" si="535"/>
        <v>0</v>
      </c>
      <c r="DX450" s="372">
        <f t="shared" si="536"/>
        <v>0</v>
      </c>
      <c r="DY450" s="371">
        <f t="shared" si="537"/>
        <v>0</v>
      </c>
      <c r="DZ450" s="372">
        <f t="shared" si="538"/>
        <v>2075746.0000000002</v>
      </c>
      <c r="EA450" s="371">
        <f t="shared" si="539"/>
        <v>2147441</v>
      </c>
    </row>
    <row r="451" spans="1:131">
      <c r="A451" s="482" t="s">
        <v>40</v>
      </c>
      <c r="B451" s="615" t="s">
        <v>878</v>
      </c>
      <c r="C451" s="616"/>
      <c r="D451" s="619" t="s">
        <v>879</v>
      </c>
      <c r="E451" s="613">
        <v>10</v>
      </c>
      <c r="F451" s="419">
        <v>0</v>
      </c>
      <c r="G451" s="420">
        <v>0</v>
      </c>
      <c r="H451" s="419">
        <v>0</v>
      </c>
      <c r="I451" s="420">
        <v>0</v>
      </c>
      <c r="J451" s="419">
        <v>0</v>
      </c>
      <c r="K451" s="420">
        <v>0</v>
      </c>
      <c r="L451" s="419">
        <v>0</v>
      </c>
      <c r="M451" s="420">
        <v>0</v>
      </c>
      <c r="N451" s="419">
        <v>0</v>
      </c>
      <c r="O451" s="420">
        <v>0</v>
      </c>
      <c r="P451" s="419">
        <v>0</v>
      </c>
      <c r="Q451" s="420">
        <v>0</v>
      </c>
      <c r="R451" s="419">
        <v>0</v>
      </c>
      <c r="S451" s="420">
        <v>0</v>
      </c>
      <c r="T451" s="419">
        <v>0</v>
      </c>
      <c r="U451" s="420">
        <v>0</v>
      </c>
      <c r="V451" s="419">
        <v>0</v>
      </c>
      <c r="W451" s="420">
        <v>0</v>
      </c>
      <c r="X451" s="419">
        <v>0</v>
      </c>
      <c r="Y451" s="420">
        <v>0</v>
      </c>
      <c r="Z451" s="419">
        <v>0</v>
      </c>
      <c r="AA451" s="420">
        <v>0</v>
      </c>
      <c r="AB451" s="419">
        <v>0</v>
      </c>
      <c r="AC451" s="420">
        <v>0</v>
      </c>
      <c r="AD451" s="419">
        <v>0</v>
      </c>
      <c r="AE451" s="420">
        <v>0</v>
      </c>
      <c r="AF451" s="419">
        <v>0</v>
      </c>
      <c r="AG451" s="420">
        <v>0</v>
      </c>
      <c r="AH451" s="419">
        <v>0</v>
      </c>
      <c r="AI451" s="420">
        <v>0</v>
      </c>
      <c r="AJ451" s="419">
        <v>0</v>
      </c>
      <c r="AK451" s="420">
        <v>0</v>
      </c>
      <c r="AL451" s="419"/>
      <c r="AM451" s="420"/>
      <c r="AN451" s="419"/>
      <c r="AO451" s="420"/>
      <c r="AP451" s="419"/>
      <c r="AQ451" s="420"/>
      <c r="AR451" s="419"/>
      <c r="AS451" s="420"/>
      <c r="AT451" s="419">
        <v>0</v>
      </c>
      <c r="AU451" s="420">
        <v>0</v>
      </c>
      <c r="AV451" s="419">
        <v>0</v>
      </c>
      <c r="AW451" s="420">
        <v>0</v>
      </c>
      <c r="AX451" s="419">
        <v>0</v>
      </c>
      <c r="AY451" s="420">
        <v>0</v>
      </c>
      <c r="AZ451" s="419">
        <v>0</v>
      </c>
      <c r="BA451" s="421">
        <v>0</v>
      </c>
      <c r="BB451" s="422">
        <v>0</v>
      </c>
      <c r="BC451" s="420">
        <v>0</v>
      </c>
      <c r="BD451" s="419">
        <v>0</v>
      </c>
      <c r="BE451" s="420">
        <v>0</v>
      </c>
      <c r="BF451" s="419">
        <v>0</v>
      </c>
      <c r="BG451" s="420">
        <v>0</v>
      </c>
      <c r="BH451" s="419">
        <v>0</v>
      </c>
      <c r="BI451" s="420">
        <v>0</v>
      </c>
      <c r="BJ451" s="419"/>
      <c r="BK451" s="420"/>
      <c r="BL451" s="419"/>
      <c r="BM451" s="423">
        <v>0</v>
      </c>
      <c r="BN451" s="370">
        <f t="shared" si="474"/>
        <v>0</v>
      </c>
      <c r="BO451" s="371">
        <f t="shared" si="475"/>
        <v>0</v>
      </c>
      <c r="BP451" s="372">
        <f t="shared" si="476"/>
        <v>0</v>
      </c>
      <c r="BQ451" s="371">
        <f t="shared" si="477"/>
        <v>0</v>
      </c>
      <c r="BR451" s="372">
        <f t="shared" si="478"/>
        <v>0</v>
      </c>
      <c r="BS451" s="371">
        <f t="shared" si="479"/>
        <v>0</v>
      </c>
      <c r="BT451" s="372">
        <f t="shared" si="480"/>
        <v>0</v>
      </c>
      <c r="BU451" s="371">
        <f t="shared" si="481"/>
        <v>0</v>
      </c>
      <c r="BV451" s="372">
        <f t="shared" si="482"/>
        <v>0</v>
      </c>
      <c r="BW451" s="371">
        <f t="shared" si="483"/>
        <v>0</v>
      </c>
      <c r="BX451" s="372">
        <f t="shared" si="484"/>
        <v>0</v>
      </c>
      <c r="BY451" s="371">
        <f t="shared" si="485"/>
        <v>0</v>
      </c>
      <c r="BZ451" s="370">
        <f t="shared" si="486"/>
        <v>0</v>
      </c>
      <c r="CA451" s="371">
        <f t="shared" si="487"/>
        <v>0</v>
      </c>
      <c r="CB451" s="372">
        <f t="shared" si="488"/>
        <v>0</v>
      </c>
      <c r="CC451" s="371">
        <f t="shared" si="489"/>
        <v>0</v>
      </c>
      <c r="CD451" s="372">
        <f t="shared" si="490"/>
        <v>0</v>
      </c>
      <c r="CE451" s="371">
        <f t="shared" si="491"/>
        <v>0</v>
      </c>
      <c r="CF451" s="372">
        <f t="shared" si="492"/>
        <v>0</v>
      </c>
      <c r="CG451" s="371">
        <f t="shared" si="493"/>
        <v>0</v>
      </c>
      <c r="CH451" s="372">
        <f t="shared" si="494"/>
        <v>0</v>
      </c>
      <c r="CI451" s="371">
        <f t="shared" si="495"/>
        <v>0</v>
      </c>
      <c r="CJ451" s="372">
        <f t="shared" si="496"/>
        <v>0</v>
      </c>
      <c r="CK451" s="371">
        <f t="shared" si="497"/>
        <v>0</v>
      </c>
      <c r="CL451" s="370">
        <f t="shared" si="498"/>
        <v>0</v>
      </c>
      <c r="CM451" s="371">
        <f t="shared" si="499"/>
        <v>0</v>
      </c>
      <c r="CN451" s="372">
        <f t="shared" si="500"/>
        <v>0</v>
      </c>
      <c r="CO451" s="371">
        <f t="shared" si="501"/>
        <v>0</v>
      </c>
      <c r="CP451" s="372">
        <f t="shared" si="502"/>
        <v>0</v>
      </c>
      <c r="CQ451" s="371">
        <f t="shared" si="503"/>
        <v>0</v>
      </c>
      <c r="CR451" s="372">
        <f t="shared" si="504"/>
        <v>0</v>
      </c>
      <c r="CS451" s="371">
        <f t="shared" si="505"/>
        <v>0</v>
      </c>
      <c r="CT451" s="372">
        <f t="shared" si="506"/>
        <v>0</v>
      </c>
      <c r="CU451" s="371">
        <f t="shared" si="507"/>
        <v>0</v>
      </c>
      <c r="CV451" s="372">
        <f t="shared" si="508"/>
        <v>0</v>
      </c>
      <c r="CW451" s="371">
        <f t="shared" si="509"/>
        <v>0</v>
      </c>
      <c r="CX451" s="372">
        <f t="shared" si="510"/>
        <v>0</v>
      </c>
      <c r="CY451" s="371">
        <f t="shared" si="511"/>
        <v>0</v>
      </c>
      <c r="CZ451" s="370">
        <f t="shared" si="512"/>
        <v>0</v>
      </c>
      <c r="DA451" s="371">
        <f t="shared" si="513"/>
        <v>0</v>
      </c>
      <c r="DB451" s="372">
        <f t="shared" si="514"/>
        <v>0</v>
      </c>
      <c r="DC451" s="371">
        <f t="shared" si="515"/>
        <v>0</v>
      </c>
      <c r="DD451" s="372">
        <f t="shared" si="516"/>
        <v>0</v>
      </c>
      <c r="DE451" s="371">
        <f t="shared" si="517"/>
        <v>0</v>
      </c>
      <c r="DF451" s="372">
        <f t="shared" si="518"/>
        <v>0</v>
      </c>
      <c r="DG451" s="371">
        <f t="shared" si="519"/>
        <v>0</v>
      </c>
      <c r="DH451" s="372">
        <f t="shared" si="520"/>
        <v>0</v>
      </c>
      <c r="DI451" s="371">
        <f t="shared" si="521"/>
        <v>0</v>
      </c>
      <c r="DJ451" s="372">
        <f t="shared" si="522"/>
        <v>0</v>
      </c>
      <c r="DK451" s="371">
        <f t="shared" si="523"/>
        <v>0</v>
      </c>
      <c r="DL451" s="372">
        <f t="shared" si="524"/>
        <v>0</v>
      </c>
      <c r="DM451" s="371">
        <f t="shared" si="525"/>
        <v>0</v>
      </c>
      <c r="DN451" s="370">
        <f t="shared" si="526"/>
        <v>0</v>
      </c>
      <c r="DO451" s="371">
        <f t="shared" si="527"/>
        <v>0</v>
      </c>
      <c r="DP451" s="372">
        <f t="shared" si="528"/>
        <v>0</v>
      </c>
      <c r="DQ451" s="371">
        <f t="shared" si="529"/>
        <v>0</v>
      </c>
      <c r="DR451" s="372">
        <f t="shared" si="530"/>
        <v>0</v>
      </c>
      <c r="DS451" s="371">
        <f t="shared" si="531"/>
        <v>0</v>
      </c>
      <c r="DT451" s="372">
        <f t="shared" si="532"/>
        <v>0</v>
      </c>
      <c r="DU451" s="371">
        <f t="shared" si="533"/>
        <v>0</v>
      </c>
      <c r="DV451" s="372">
        <f t="shared" si="534"/>
        <v>0</v>
      </c>
      <c r="DW451" s="371">
        <f t="shared" si="535"/>
        <v>0</v>
      </c>
      <c r="DX451" s="372">
        <f t="shared" si="536"/>
        <v>0</v>
      </c>
      <c r="DY451" s="371">
        <f t="shared" si="537"/>
        <v>0</v>
      </c>
      <c r="DZ451" s="372">
        <f t="shared" si="538"/>
        <v>0</v>
      </c>
      <c r="EA451" s="371">
        <f t="shared" si="539"/>
        <v>0</v>
      </c>
    </row>
    <row r="452" spans="1:131">
      <c r="A452" s="482" t="s">
        <v>40</v>
      </c>
      <c r="B452" s="487" t="s">
        <v>880</v>
      </c>
      <c r="C452" s="614"/>
      <c r="D452" s="485">
        <v>227386</v>
      </c>
      <c r="E452" s="486">
        <v>10</v>
      </c>
      <c r="F452" s="419">
        <v>31</v>
      </c>
      <c r="G452" s="420">
        <v>41</v>
      </c>
      <c r="H452" s="419">
        <v>15</v>
      </c>
      <c r="I452" s="420">
        <v>18</v>
      </c>
      <c r="J452" s="419">
        <v>0</v>
      </c>
      <c r="K452" s="420">
        <v>5</v>
      </c>
      <c r="L452" s="419">
        <v>3</v>
      </c>
      <c r="M452" s="420">
        <v>5</v>
      </c>
      <c r="N452" s="419">
        <v>0</v>
      </c>
      <c r="O452" s="420">
        <v>0</v>
      </c>
      <c r="P452" s="419">
        <v>0</v>
      </c>
      <c r="Q452" s="420">
        <v>0</v>
      </c>
      <c r="R452" s="419">
        <v>0</v>
      </c>
      <c r="S452" s="420">
        <v>0</v>
      </c>
      <c r="T452" s="419">
        <v>0</v>
      </c>
      <c r="U452" s="420">
        <v>0</v>
      </c>
      <c r="V452" s="419">
        <v>0</v>
      </c>
      <c r="W452" s="420">
        <v>0</v>
      </c>
      <c r="X452" s="419">
        <v>0</v>
      </c>
      <c r="Y452" s="420">
        <v>0</v>
      </c>
      <c r="Z452" s="419">
        <v>0</v>
      </c>
      <c r="AA452" s="420">
        <v>0</v>
      </c>
      <c r="AB452" s="419">
        <v>0</v>
      </c>
      <c r="AC452" s="420">
        <v>0</v>
      </c>
      <c r="AD452" s="419">
        <v>7</v>
      </c>
      <c r="AE452" s="420">
        <v>0</v>
      </c>
      <c r="AF452" s="419">
        <v>6</v>
      </c>
      <c r="AG452" s="420">
        <v>0</v>
      </c>
      <c r="AH452" s="419">
        <v>5</v>
      </c>
      <c r="AI452" s="420">
        <v>0</v>
      </c>
      <c r="AJ452" s="419">
        <v>2</v>
      </c>
      <c r="AK452" s="420">
        <v>0</v>
      </c>
      <c r="AL452" s="419"/>
      <c r="AM452" s="420"/>
      <c r="AN452" s="419"/>
      <c r="AO452" s="420"/>
      <c r="AP452" s="419"/>
      <c r="AQ452" s="420"/>
      <c r="AR452" s="419"/>
      <c r="AS452" s="420"/>
      <c r="AT452" s="419">
        <v>0</v>
      </c>
      <c r="AU452" s="420">
        <v>0</v>
      </c>
      <c r="AV452" s="419">
        <v>0</v>
      </c>
      <c r="AW452" s="420">
        <v>0</v>
      </c>
      <c r="AX452" s="419">
        <v>0</v>
      </c>
      <c r="AY452" s="420">
        <v>0</v>
      </c>
      <c r="AZ452" s="419">
        <v>0</v>
      </c>
      <c r="BA452" s="421">
        <v>0</v>
      </c>
      <c r="BB452" s="422">
        <v>2758789</v>
      </c>
      <c r="BC452" s="420">
        <v>3837868</v>
      </c>
      <c r="BD452" s="419">
        <v>0</v>
      </c>
      <c r="BE452" s="420">
        <v>0</v>
      </c>
      <c r="BF452" s="419">
        <v>0</v>
      </c>
      <c r="BG452" s="420">
        <v>0</v>
      </c>
      <c r="BH452" s="419">
        <v>997924</v>
      </c>
      <c r="BI452" s="420">
        <v>0</v>
      </c>
      <c r="BJ452" s="419"/>
      <c r="BK452" s="420"/>
      <c r="BL452" s="419"/>
      <c r="BM452" s="423">
        <v>0</v>
      </c>
      <c r="BN452" s="370">
        <f t="shared" si="474"/>
        <v>465</v>
      </c>
      <c r="BO452" s="371">
        <f t="shared" si="475"/>
        <v>664</v>
      </c>
      <c r="BP452" s="372">
        <f t="shared" si="476"/>
        <v>0</v>
      </c>
      <c r="BQ452" s="371">
        <f t="shared" si="477"/>
        <v>0</v>
      </c>
      <c r="BR452" s="372">
        <f t="shared" si="478"/>
        <v>0</v>
      </c>
      <c r="BS452" s="371">
        <f t="shared" si="479"/>
        <v>0</v>
      </c>
      <c r="BT452" s="372">
        <f t="shared" si="480"/>
        <v>202</v>
      </c>
      <c r="BU452" s="371">
        <f t="shared" si="481"/>
        <v>0</v>
      </c>
      <c r="BV452" s="372">
        <f t="shared" si="482"/>
        <v>0</v>
      </c>
      <c r="BW452" s="371">
        <f t="shared" si="483"/>
        <v>0</v>
      </c>
      <c r="BX452" s="372">
        <f t="shared" si="484"/>
        <v>0</v>
      </c>
      <c r="BY452" s="371">
        <f t="shared" si="485"/>
        <v>0</v>
      </c>
      <c r="BZ452" s="370">
        <f t="shared" si="486"/>
        <v>5932.8795698924732</v>
      </c>
      <c r="CA452" s="371">
        <f t="shared" si="487"/>
        <v>5779.9216867469877</v>
      </c>
      <c r="CB452" s="372">
        <f t="shared" si="488"/>
        <v>0</v>
      </c>
      <c r="CC452" s="371">
        <f t="shared" si="489"/>
        <v>0</v>
      </c>
      <c r="CD452" s="372">
        <f t="shared" si="490"/>
        <v>0</v>
      </c>
      <c r="CE452" s="371">
        <f t="shared" si="491"/>
        <v>0</v>
      </c>
      <c r="CF452" s="372">
        <f t="shared" si="492"/>
        <v>4940.2178217821784</v>
      </c>
      <c r="CG452" s="371">
        <f t="shared" si="493"/>
        <v>0</v>
      </c>
      <c r="CH452" s="372">
        <f t="shared" si="494"/>
        <v>0</v>
      </c>
      <c r="CI452" s="371">
        <f t="shared" si="495"/>
        <v>0</v>
      </c>
      <c r="CJ452" s="372">
        <f t="shared" si="496"/>
        <v>0</v>
      </c>
      <c r="CK452" s="371">
        <f t="shared" si="497"/>
        <v>0</v>
      </c>
      <c r="CL452" s="370">
        <f t="shared" si="498"/>
        <v>53395.916129032259</v>
      </c>
      <c r="CM452" s="371">
        <f t="shared" si="499"/>
        <v>52019.295180722889</v>
      </c>
      <c r="CN452" s="372">
        <f t="shared" si="500"/>
        <v>0</v>
      </c>
      <c r="CO452" s="371">
        <f t="shared" si="501"/>
        <v>0</v>
      </c>
      <c r="CP452" s="372">
        <f t="shared" si="502"/>
        <v>0</v>
      </c>
      <c r="CQ452" s="371">
        <f t="shared" si="503"/>
        <v>0</v>
      </c>
      <c r="CR452" s="372">
        <f t="shared" si="504"/>
        <v>44461.960396039605</v>
      </c>
      <c r="CS452" s="371">
        <f t="shared" si="505"/>
        <v>0</v>
      </c>
      <c r="CT452" s="372">
        <f t="shared" si="506"/>
        <v>0</v>
      </c>
      <c r="CU452" s="371">
        <f t="shared" si="507"/>
        <v>0</v>
      </c>
      <c r="CV452" s="372">
        <f t="shared" si="508"/>
        <v>0</v>
      </c>
      <c r="CW452" s="371">
        <f t="shared" si="509"/>
        <v>0</v>
      </c>
      <c r="CX452" s="372">
        <f t="shared" si="510"/>
        <v>50806.363742657573</v>
      </c>
      <c r="CY452" s="371">
        <f t="shared" si="511"/>
        <v>52019.295180722889</v>
      </c>
      <c r="CZ452" s="370">
        <f t="shared" si="512"/>
        <v>49</v>
      </c>
      <c r="DA452" s="371">
        <f t="shared" si="513"/>
        <v>69</v>
      </c>
      <c r="DB452" s="372">
        <f t="shared" si="514"/>
        <v>0</v>
      </c>
      <c r="DC452" s="371">
        <f t="shared" si="515"/>
        <v>0</v>
      </c>
      <c r="DD452" s="372">
        <f t="shared" si="516"/>
        <v>0</v>
      </c>
      <c r="DE452" s="371">
        <f t="shared" si="517"/>
        <v>0</v>
      </c>
      <c r="DF452" s="372">
        <f t="shared" si="518"/>
        <v>20</v>
      </c>
      <c r="DG452" s="371">
        <f t="shared" si="519"/>
        <v>0</v>
      </c>
      <c r="DH452" s="372">
        <f t="shared" si="520"/>
        <v>0</v>
      </c>
      <c r="DI452" s="371">
        <f t="shared" si="521"/>
        <v>0</v>
      </c>
      <c r="DJ452" s="372">
        <f t="shared" si="522"/>
        <v>0</v>
      </c>
      <c r="DK452" s="371">
        <f t="shared" si="523"/>
        <v>0</v>
      </c>
      <c r="DL452" s="372">
        <f t="shared" si="524"/>
        <v>69</v>
      </c>
      <c r="DM452" s="371">
        <f t="shared" si="525"/>
        <v>69</v>
      </c>
      <c r="DN452" s="370">
        <f t="shared" si="526"/>
        <v>2616399.8903225805</v>
      </c>
      <c r="DO452" s="371">
        <f t="shared" si="527"/>
        <v>3589331.3674698793</v>
      </c>
      <c r="DP452" s="372">
        <f t="shared" si="528"/>
        <v>0</v>
      </c>
      <c r="DQ452" s="371">
        <f t="shared" si="529"/>
        <v>0</v>
      </c>
      <c r="DR452" s="372">
        <f t="shared" si="530"/>
        <v>0</v>
      </c>
      <c r="DS452" s="371">
        <f t="shared" si="531"/>
        <v>0</v>
      </c>
      <c r="DT452" s="372">
        <f t="shared" si="532"/>
        <v>889239.20792079205</v>
      </c>
      <c r="DU452" s="371">
        <f t="shared" si="533"/>
        <v>0</v>
      </c>
      <c r="DV452" s="372">
        <f t="shared" si="534"/>
        <v>0</v>
      </c>
      <c r="DW452" s="371">
        <f t="shared" si="535"/>
        <v>0</v>
      </c>
      <c r="DX452" s="372">
        <f t="shared" si="536"/>
        <v>0</v>
      </c>
      <c r="DY452" s="371">
        <f t="shared" si="537"/>
        <v>0</v>
      </c>
      <c r="DZ452" s="372">
        <f t="shared" si="538"/>
        <v>3505639.0982433725</v>
      </c>
      <c r="EA452" s="371">
        <f t="shared" si="539"/>
        <v>3589331.3674698793</v>
      </c>
    </row>
    <row r="453" spans="1:131">
      <c r="A453" s="482" t="s">
        <v>40</v>
      </c>
      <c r="B453" s="487" t="s">
        <v>881</v>
      </c>
      <c r="C453" s="614"/>
      <c r="D453" s="485">
        <v>227687</v>
      </c>
      <c r="E453" s="486">
        <v>10</v>
      </c>
      <c r="F453" s="419">
        <v>2</v>
      </c>
      <c r="G453" s="420">
        <v>3</v>
      </c>
      <c r="H453" s="419">
        <v>0</v>
      </c>
      <c r="I453" s="420">
        <v>0</v>
      </c>
      <c r="J453" s="419">
        <v>0</v>
      </c>
      <c r="K453" s="420">
        <v>0</v>
      </c>
      <c r="L453" s="419">
        <v>1</v>
      </c>
      <c r="M453" s="420">
        <v>0</v>
      </c>
      <c r="N453" s="419">
        <v>0</v>
      </c>
      <c r="O453" s="420">
        <v>2</v>
      </c>
      <c r="P453" s="419">
        <v>0</v>
      </c>
      <c r="Q453" s="420">
        <v>0</v>
      </c>
      <c r="R453" s="419">
        <v>0</v>
      </c>
      <c r="S453" s="420">
        <v>0</v>
      </c>
      <c r="T453" s="419">
        <v>0</v>
      </c>
      <c r="U453" s="420">
        <v>1</v>
      </c>
      <c r="V453" s="419">
        <v>0</v>
      </c>
      <c r="W453" s="420">
        <v>0</v>
      </c>
      <c r="X453" s="419">
        <v>0</v>
      </c>
      <c r="Y453" s="420">
        <v>0</v>
      </c>
      <c r="Z453" s="419">
        <v>0</v>
      </c>
      <c r="AA453" s="420">
        <v>0</v>
      </c>
      <c r="AB453" s="419">
        <v>0</v>
      </c>
      <c r="AC453" s="420">
        <v>5</v>
      </c>
      <c r="AD453" s="419">
        <v>6</v>
      </c>
      <c r="AE453" s="420">
        <v>5</v>
      </c>
      <c r="AF453" s="419">
        <v>0</v>
      </c>
      <c r="AG453" s="420">
        <v>0</v>
      </c>
      <c r="AH453" s="419">
        <v>0</v>
      </c>
      <c r="AI453" s="420">
        <v>0</v>
      </c>
      <c r="AJ453" s="419">
        <v>15</v>
      </c>
      <c r="AK453" s="420">
        <v>23</v>
      </c>
      <c r="AL453" s="419"/>
      <c r="AM453" s="420"/>
      <c r="AN453" s="419"/>
      <c r="AO453" s="420"/>
      <c r="AP453" s="419"/>
      <c r="AQ453" s="420"/>
      <c r="AR453" s="419"/>
      <c r="AS453" s="420"/>
      <c r="AT453" s="419">
        <v>0</v>
      </c>
      <c r="AU453" s="420">
        <v>0</v>
      </c>
      <c r="AV453" s="419">
        <v>0</v>
      </c>
      <c r="AW453" s="420">
        <v>0</v>
      </c>
      <c r="AX453" s="419">
        <v>0</v>
      </c>
      <c r="AY453" s="420">
        <v>0</v>
      </c>
      <c r="AZ453" s="419">
        <v>0</v>
      </c>
      <c r="BA453" s="421">
        <v>0</v>
      </c>
      <c r="BB453" s="422">
        <v>125712</v>
      </c>
      <c r="BC453" s="420">
        <v>127987</v>
      </c>
      <c r="BD453" s="419">
        <v>0</v>
      </c>
      <c r="BE453" s="420">
        <v>112008</v>
      </c>
      <c r="BF453" s="419">
        <v>0</v>
      </c>
      <c r="BG453" s="420">
        <v>236050</v>
      </c>
      <c r="BH453" s="419">
        <v>951858</v>
      </c>
      <c r="BI453" s="420">
        <v>1149034</v>
      </c>
      <c r="BJ453" s="419"/>
      <c r="BK453" s="420"/>
      <c r="BL453" s="419"/>
      <c r="BM453" s="423">
        <v>0</v>
      </c>
      <c r="BN453" s="370">
        <f t="shared" si="474"/>
        <v>30</v>
      </c>
      <c r="BO453" s="371">
        <f t="shared" si="475"/>
        <v>27</v>
      </c>
      <c r="BP453" s="372">
        <f t="shared" si="476"/>
        <v>0</v>
      </c>
      <c r="BQ453" s="371">
        <f t="shared" si="477"/>
        <v>30</v>
      </c>
      <c r="BR453" s="372">
        <f t="shared" si="478"/>
        <v>0</v>
      </c>
      <c r="BS453" s="371">
        <f t="shared" si="479"/>
        <v>60</v>
      </c>
      <c r="BT453" s="372">
        <f t="shared" si="480"/>
        <v>234</v>
      </c>
      <c r="BU453" s="371">
        <f t="shared" si="481"/>
        <v>321</v>
      </c>
      <c r="BV453" s="372">
        <f t="shared" si="482"/>
        <v>0</v>
      </c>
      <c r="BW453" s="371">
        <f t="shared" si="483"/>
        <v>0</v>
      </c>
      <c r="BX453" s="372">
        <f t="shared" si="484"/>
        <v>0</v>
      </c>
      <c r="BY453" s="371">
        <f t="shared" si="485"/>
        <v>0</v>
      </c>
      <c r="BZ453" s="370">
        <f t="shared" si="486"/>
        <v>4190.3999999999996</v>
      </c>
      <c r="CA453" s="371">
        <f t="shared" si="487"/>
        <v>4740.2592592592591</v>
      </c>
      <c r="CB453" s="372">
        <f t="shared" si="488"/>
        <v>0</v>
      </c>
      <c r="CC453" s="371">
        <f t="shared" si="489"/>
        <v>3733.6</v>
      </c>
      <c r="CD453" s="372">
        <f t="shared" si="490"/>
        <v>0</v>
      </c>
      <c r="CE453" s="371">
        <f t="shared" si="491"/>
        <v>3934.1666666666665</v>
      </c>
      <c r="CF453" s="372">
        <f t="shared" si="492"/>
        <v>4067.7692307692309</v>
      </c>
      <c r="CG453" s="371">
        <f t="shared" si="493"/>
        <v>3579.5451713395637</v>
      </c>
      <c r="CH453" s="372">
        <f t="shared" si="494"/>
        <v>0</v>
      </c>
      <c r="CI453" s="371">
        <f t="shared" si="495"/>
        <v>0</v>
      </c>
      <c r="CJ453" s="372">
        <f t="shared" si="496"/>
        <v>0</v>
      </c>
      <c r="CK453" s="371">
        <f t="shared" si="497"/>
        <v>0</v>
      </c>
      <c r="CL453" s="370">
        <f t="shared" si="498"/>
        <v>37713.599999999999</v>
      </c>
      <c r="CM453" s="371">
        <f t="shared" si="499"/>
        <v>42662.333333333328</v>
      </c>
      <c r="CN453" s="372">
        <f t="shared" si="500"/>
        <v>0</v>
      </c>
      <c r="CO453" s="371">
        <f t="shared" si="501"/>
        <v>33602.400000000001</v>
      </c>
      <c r="CP453" s="372">
        <f t="shared" si="502"/>
        <v>0</v>
      </c>
      <c r="CQ453" s="371">
        <f t="shared" si="503"/>
        <v>35407.5</v>
      </c>
      <c r="CR453" s="372">
        <f t="shared" si="504"/>
        <v>36609.923076923078</v>
      </c>
      <c r="CS453" s="371">
        <f t="shared" si="505"/>
        <v>32215.906542056073</v>
      </c>
      <c r="CT453" s="372">
        <f t="shared" si="506"/>
        <v>0</v>
      </c>
      <c r="CU453" s="371">
        <f t="shared" si="507"/>
        <v>0</v>
      </c>
      <c r="CV453" s="372">
        <f t="shared" si="508"/>
        <v>0</v>
      </c>
      <c r="CW453" s="371">
        <f t="shared" si="509"/>
        <v>0</v>
      </c>
      <c r="CX453" s="372">
        <f t="shared" si="510"/>
        <v>36747.882692307692</v>
      </c>
      <c r="CY453" s="371">
        <f t="shared" si="511"/>
        <v>33535.309825065895</v>
      </c>
      <c r="CZ453" s="370">
        <f t="shared" si="512"/>
        <v>3</v>
      </c>
      <c r="DA453" s="371">
        <f t="shared" si="513"/>
        <v>3</v>
      </c>
      <c r="DB453" s="372">
        <f t="shared" si="514"/>
        <v>0</v>
      </c>
      <c r="DC453" s="371">
        <f t="shared" si="515"/>
        <v>3</v>
      </c>
      <c r="DD453" s="372">
        <f t="shared" si="516"/>
        <v>0</v>
      </c>
      <c r="DE453" s="371">
        <f t="shared" si="517"/>
        <v>5</v>
      </c>
      <c r="DF453" s="372">
        <f t="shared" si="518"/>
        <v>21</v>
      </c>
      <c r="DG453" s="371">
        <f t="shared" si="519"/>
        <v>28</v>
      </c>
      <c r="DH453" s="372">
        <f t="shared" si="520"/>
        <v>0</v>
      </c>
      <c r="DI453" s="371">
        <f t="shared" si="521"/>
        <v>0</v>
      </c>
      <c r="DJ453" s="372">
        <f t="shared" si="522"/>
        <v>0</v>
      </c>
      <c r="DK453" s="371">
        <f t="shared" si="523"/>
        <v>0</v>
      </c>
      <c r="DL453" s="372">
        <f t="shared" si="524"/>
        <v>24</v>
      </c>
      <c r="DM453" s="371">
        <f t="shared" si="525"/>
        <v>39</v>
      </c>
      <c r="DN453" s="370">
        <f t="shared" si="526"/>
        <v>113140.79999999999</v>
      </c>
      <c r="DO453" s="371">
        <f t="shared" si="527"/>
        <v>127986.99999999999</v>
      </c>
      <c r="DP453" s="372">
        <f t="shared" si="528"/>
        <v>0</v>
      </c>
      <c r="DQ453" s="371">
        <f t="shared" si="529"/>
        <v>100807.20000000001</v>
      </c>
      <c r="DR453" s="372">
        <f t="shared" si="530"/>
        <v>0</v>
      </c>
      <c r="DS453" s="371">
        <f t="shared" si="531"/>
        <v>177037.5</v>
      </c>
      <c r="DT453" s="372">
        <f t="shared" si="532"/>
        <v>768808.38461538462</v>
      </c>
      <c r="DU453" s="371">
        <f t="shared" si="533"/>
        <v>902045.38317757007</v>
      </c>
      <c r="DV453" s="372">
        <f t="shared" si="534"/>
        <v>0</v>
      </c>
      <c r="DW453" s="371">
        <f t="shared" si="535"/>
        <v>0</v>
      </c>
      <c r="DX453" s="372">
        <f t="shared" si="536"/>
        <v>0</v>
      </c>
      <c r="DY453" s="371">
        <f t="shared" si="537"/>
        <v>0</v>
      </c>
      <c r="DZ453" s="372">
        <f t="shared" si="538"/>
        <v>881949.18461538455</v>
      </c>
      <c r="EA453" s="371">
        <f t="shared" si="539"/>
        <v>1307877.0831775698</v>
      </c>
    </row>
    <row r="454" spans="1:131">
      <c r="A454" s="482" t="s">
        <v>40</v>
      </c>
      <c r="B454" s="487" t="s">
        <v>882</v>
      </c>
      <c r="C454" s="614"/>
      <c r="D454" s="485">
        <v>382911</v>
      </c>
      <c r="E454" s="486">
        <v>10</v>
      </c>
      <c r="F454" s="419">
        <v>0</v>
      </c>
      <c r="G454" s="420">
        <v>0</v>
      </c>
      <c r="H454" s="419">
        <v>0</v>
      </c>
      <c r="I454" s="420">
        <v>0</v>
      </c>
      <c r="J454" s="419">
        <v>0</v>
      </c>
      <c r="K454" s="420">
        <v>0</v>
      </c>
      <c r="L454" s="419">
        <v>0</v>
      </c>
      <c r="M454" s="420">
        <v>0</v>
      </c>
      <c r="N454" s="419">
        <v>0</v>
      </c>
      <c r="O454" s="420">
        <v>0</v>
      </c>
      <c r="P454" s="419">
        <v>0</v>
      </c>
      <c r="Q454" s="420">
        <v>0</v>
      </c>
      <c r="R454" s="419">
        <v>0</v>
      </c>
      <c r="S454" s="420">
        <v>0</v>
      </c>
      <c r="T454" s="419">
        <v>0</v>
      </c>
      <c r="U454" s="420">
        <v>0</v>
      </c>
      <c r="V454" s="419">
        <v>0</v>
      </c>
      <c r="W454" s="420">
        <v>0</v>
      </c>
      <c r="X454" s="419">
        <v>0</v>
      </c>
      <c r="Y454" s="420">
        <v>0</v>
      </c>
      <c r="Z454" s="419">
        <v>0</v>
      </c>
      <c r="AA454" s="420">
        <v>0</v>
      </c>
      <c r="AB454" s="419">
        <v>0</v>
      </c>
      <c r="AC454" s="420">
        <v>0</v>
      </c>
      <c r="AD454" s="419">
        <v>0</v>
      </c>
      <c r="AE454" s="420">
        <v>0</v>
      </c>
      <c r="AF454" s="419">
        <v>0</v>
      </c>
      <c r="AG454" s="420">
        <v>0</v>
      </c>
      <c r="AH454" s="419">
        <v>0</v>
      </c>
      <c r="AI454" s="420">
        <v>0</v>
      </c>
      <c r="AJ454" s="419">
        <v>0</v>
      </c>
      <c r="AK454" s="420">
        <v>0</v>
      </c>
      <c r="AL454" s="419"/>
      <c r="AM454" s="420"/>
      <c r="AN454" s="419"/>
      <c r="AO454" s="420"/>
      <c r="AP454" s="419"/>
      <c r="AQ454" s="420"/>
      <c r="AR454" s="419"/>
      <c r="AS454" s="420"/>
      <c r="AT454" s="419">
        <v>0</v>
      </c>
      <c r="AU454" s="420">
        <v>0</v>
      </c>
      <c r="AV454" s="419">
        <v>0</v>
      </c>
      <c r="AW454" s="420">
        <v>0</v>
      </c>
      <c r="AX454" s="419">
        <v>0</v>
      </c>
      <c r="AY454" s="420">
        <v>0</v>
      </c>
      <c r="AZ454" s="419">
        <v>0</v>
      </c>
      <c r="BA454" s="421">
        <v>0</v>
      </c>
      <c r="BB454" s="422">
        <v>0</v>
      </c>
      <c r="BC454" s="420">
        <v>0</v>
      </c>
      <c r="BD454" s="419">
        <v>0</v>
      </c>
      <c r="BE454" s="420">
        <v>0</v>
      </c>
      <c r="BF454" s="419">
        <v>0</v>
      </c>
      <c r="BG454" s="420">
        <v>0</v>
      </c>
      <c r="BH454" s="419">
        <v>0</v>
      </c>
      <c r="BI454" s="420">
        <v>0</v>
      </c>
      <c r="BJ454" s="419"/>
      <c r="BK454" s="420"/>
      <c r="BL454" s="419"/>
      <c r="BM454" s="423">
        <v>0</v>
      </c>
      <c r="BN454" s="370">
        <f t="shared" si="474"/>
        <v>0</v>
      </c>
      <c r="BO454" s="371">
        <f t="shared" si="475"/>
        <v>0</v>
      </c>
      <c r="BP454" s="372">
        <f t="shared" si="476"/>
        <v>0</v>
      </c>
      <c r="BQ454" s="371">
        <f t="shared" si="477"/>
        <v>0</v>
      </c>
      <c r="BR454" s="372">
        <f t="shared" si="478"/>
        <v>0</v>
      </c>
      <c r="BS454" s="371">
        <f t="shared" si="479"/>
        <v>0</v>
      </c>
      <c r="BT454" s="372">
        <f t="shared" si="480"/>
        <v>0</v>
      </c>
      <c r="BU454" s="371">
        <f t="shared" si="481"/>
        <v>0</v>
      </c>
      <c r="BV454" s="372">
        <f t="shared" si="482"/>
        <v>0</v>
      </c>
      <c r="BW454" s="371">
        <f t="shared" si="483"/>
        <v>0</v>
      </c>
      <c r="BX454" s="372">
        <f t="shared" si="484"/>
        <v>0</v>
      </c>
      <c r="BY454" s="371">
        <f t="shared" si="485"/>
        <v>0</v>
      </c>
      <c r="BZ454" s="370">
        <f t="shared" si="486"/>
        <v>0</v>
      </c>
      <c r="CA454" s="371">
        <f t="shared" si="487"/>
        <v>0</v>
      </c>
      <c r="CB454" s="372">
        <f t="shared" si="488"/>
        <v>0</v>
      </c>
      <c r="CC454" s="371">
        <f t="shared" si="489"/>
        <v>0</v>
      </c>
      <c r="CD454" s="372">
        <f t="shared" si="490"/>
        <v>0</v>
      </c>
      <c r="CE454" s="371">
        <f t="shared" si="491"/>
        <v>0</v>
      </c>
      <c r="CF454" s="372">
        <f t="shared" si="492"/>
        <v>0</v>
      </c>
      <c r="CG454" s="371">
        <f t="shared" si="493"/>
        <v>0</v>
      </c>
      <c r="CH454" s="372">
        <f t="shared" si="494"/>
        <v>0</v>
      </c>
      <c r="CI454" s="371">
        <f t="shared" si="495"/>
        <v>0</v>
      </c>
      <c r="CJ454" s="372">
        <f t="shared" si="496"/>
        <v>0</v>
      </c>
      <c r="CK454" s="371">
        <f t="shared" si="497"/>
        <v>0</v>
      </c>
      <c r="CL454" s="370">
        <f t="shared" si="498"/>
        <v>0</v>
      </c>
      <c r="CM454" s="371">
        <f t="shared" si="499"/>
        <v>0</v>
      </c>
      <c r="CN454" s="372">
        <f t="shared" si="500"/>
        <v>0</v>
      </c>
      <c r="CO454" s="371">
        <f t="shared" si="501"/>
        <v>0</v>
      </c>
      <c r="CP454" s="372">
        <f t="shared" si="502"/>
        <v>0</v>
      </c>
      <c r="CQ454" s="371">
        <f t="shared" si="503"/>
        <v>0</v>
      </c>
      <c r="CR454" s="372">
        <f t="shared" si="504"/>
        <v>0</v>
      </c>
      <c r="CS454" s="371">
        <f t="shared" si="505"/>
        <v>0</v>
      </c>
      <c r="CT454" s="372">
        <f t="shared" si="506"/>
        <v>0</v>
      </c>
      <c r="CU454" s="371">
        <f t="shared" si="507"/>
        <v>0</v>
      </c>
      <c r="CV454" s="372">
        <f t="shared" si="508"/>
        <v>0</v>
      </c>
      <c r="CW454" s="371">
        <f t="shared" si="509"/>
        <v>0</v>
      </c>
      <c r="CX454" s="372">
        <f t="shared" si="510"/>
        <v>0</v>
      </c>
      <c r="CY454" s="371">
        <f t="shared" si="511"/>
        <v>0</v>
      </c>
      <c r="CZ454" s="370">
        <f t="shared" si="512"/>
        <v>0</v>
      </c>
      <c r="DA454" s="371">
        <f t="shared" si="513"/>
        <v>0</v>
      </c>
      <c r="DB454" s="372">
        <f t="shared" si="514"/>
        <v>0</v>
      </c>
      <c r="DC454" s="371">
        <f t="shared" si="515"/>
        <v>0</v>
      </c>
      <c r="DD454" s="372">
        <f t="shared" si="516"/>
        <v>0</v>
      </c>
      <c r="DE454" s="371">
        <f t="shared" si="517"/>
        <v>0</v>
      </c>
      <c r="DF454" s="372">
        <f t="shared" si="518"/>
        <v>0</v>
      </c>
      <c r="DG454" s="371">
        <f t="shared" si="519"/>
        <v>0</v>
      </c>
      <c r="DH454" s="372">
        <f t="shared" si="520"/>
        <v>0</v>
      </c>
      <c r="DI454" s="371">
        <f t="shared" si="521"/>
        <v>0</v>
      </c>
      <c r="DJ454" s="372">
        <f t="shared" si="522"/>
        <v>0</v>
      </c>
      <c r="DK454" s="371">
        <f t="shared" si="523"/>
        <v>0</v>
      </c>
      <c r="DL454" s="372">
        <f t="shared" si="524"/>
        <v>0</v>
      </c>
      <c r="DM454" s="371">
        <f t="shared" si="525"/>
        <v>0</v>
      </c>
      <c r="DN454" s="370">
        <f t="shared" si="526"/>
        <v>0</v>
      </c>
      <c r="DO454" s="371">
        <f t="shared" si="527"/>
        <v>0</v>
      </c>
      <c r="DP454" s="372">
        <f t="shared" si="528"/>
        <v>0</v>
      </c>
      <c r="DQ454" s="371">
        <f t="shared" si="529"/>
        <v>0</v>
      </c>
      <c r="DR454" s="372">
        <f t="shared" si="530"/>
        <v>0</v>
      </c>
      <c r="DS454" s="371">
        <f t="shared" si="531"/>
        <v>0</v>
      </c>
      <c r="DT454" s="372">
        <f t="shared" si="532"/>
        <v>0</v>
      </c>
      <c r="DU454" s="371">
        <f t="shared" si="533"/>
        <v>0</v>
      </c>
      <c r="DV454" s="372">
        <f t="shared" si="534"/>
        <v>0</v>
      </c>
      <c r="DW454" s="371">
        <f t="shared" si="535"/>
        <v>0</v>
      </c>
      <c r="DX454" s="372">
        <f t="shared" si="536"/>
        <v>0</v>
      </c>
      <c r="DY454" s="371">
        <f t="shared" si="537"/>
        <v>0</v>
      </c>
      <c r="DZ454" s="372">
        <f t="shared" si="538"/>
        <v>0</v>
      </c>
      <c r="EA454" s="371">
        <f t="shared" si="539"/>
        <v>0</v>
      </c>
    </row>
    <row r="455" spans="1:131">
      <c r="A455" s="482" t="s">
        <v>40</v>
      </c>
      <c r="B455" s="487" t="s">
        <v>883</v>
      </c>
      <c r="C455" s="614"/>
      <c r="D455" s="485">
        <v>408394</v>
      </c>
      <c r="E455" s="486">
        <v>10</v>
      </c>
      <c r="F455" s="419">
        <v>0</v>
      </c>
      <c r="G455" s="420">
        <v>0</v>
      </c>
      <c r="H455" s="419">
        <v>0</v>
      </c>
      <c r="I455" s="420">
        <v>0</v>
      </c>
      <c r="J455" s="419">
        <v>0</v>
      </c>
      <c r="K455" s="420">
        <v>0</v>
      </c>
      <c r="L455" s="419">
        <v>0</v>
      </c>
      <c r="M455" s="420">
        <v>0</v>
      </c>
      <c r="N455" s="419">
        <v>0</v>
      </c>
      <c r="O455" s="420">
        <v>0</v>
      </c>
      <c r="P455" s="419">
        <v>0</v>
      </c>
      <c r="Q455" s="420">
        <v>0</v>
      </c>
      <c r="R455" s="419">
        <v>0</v>
      </c>
      <c r="S455" s="420">
        <v>0</v>
      </c>
      <c r="T455" s="419">
        <v>1</v>
      </c>
      <c r="U455" s="420">
        <v>0</v>
      </c>
      <c r="V455" s="419">
        <v>0</v>
      </c>
      <c r="W455" s="420">
        <v>0</v>
      </c>
      <c r="X455" s="419">
        <v>0</v>
      </c>
      <c r="Y455" s="420">
        <v>0</v>
      </c>
      <c r="Z455" s="419">
        <v>0</v>
      </c>
      <c r="AA455" s="420">
        <v>0</v>
      </c>
      <c r="AB455" s="419">
        <v>0</v>
      </c>
      <c r="AC455" s="420">
        <v>0</v>
      </c>
      <c r="AD455" s="419">
        <v>0</v>
      </c>
      <c r="AE455" s="420">
        <v>0</v>
      </c>
      <c r="AF455" s="419">
        <v>0</v>
      </c>
      <c r="AG455" s="420">
        <v>0</v>
      </c>
      <c r="AH455" s="419">
        <v>0</v>
      </c>
      <c r="AI455" s="420">
        <v>0</v>
      </c>
      <c r="AJ455" s="419">
        <v>34</v>
      </c>
      <c r="AK455" s="420">
        <v>0</v>
      </c>
      <c r="AL455" s="419"/>
      <c r="AM455" s="420"/>
      <c r="AN455" s="419"/>
      <c r="AO455" s="420"/>
      <c r="AP455" s="419"/>
      <c r="AQ455" s="420"/>
      <c r="AR455" s="419"/>
      <c r="AS455" s="420"/>
      <c r="AT455" s="419">
        <v>0</v>
      </c>
      <c r="AU455" s="420">
        <v>0</v>
      </c>
      <c r="AV455" s="419">
        <v>0</v>
      </c>
      <c r="AW455" s="420">
        <v>0</v>
      </c>
      <c r="AX455" s="419">
        <v>0</v>
      </c>
      <c r="AY455" s="420">
        <v>0</v>
      </c>
      <c r="AZ455" s="419">
        <v>8</v>
      </c>
      <c r="BA455" s="421">
        <v>0</v>
      </c>
      <c r="BB455" s="422">
        <v>0</v>
      </c>
      <c r="BC455" s="420">
        <v>0</v>
      </c>
      <c r="BD455" s="419">
        <v>58572</v>
      </c>
      <c r="BE455" s="420">
        <v>0</v>
      </c>
      <c r="BF455" s="419">
        <v>0</v>
      </c>
      <c r="BG455" s="420">
        <v>0</v>
      </c>
      <c r="BH455" s="419">
        <v>1636656</v>
      </c>
      <c r="BI455" s="420">
        <v>0</v>
      </c>
      <c r="BJ455" s="419"/>
      <c r="BK455" s="420"/>
      <c r="BL455" s="419">
        <v>392340</v>
      </c>
      <c r="BM455" s="423">
        <v>0</v>
      </c>
      <c r="BN455" s="370">
        <f t="shared" si="474"/>
        <v>0</v>
      </c>
      <c r="BO455" s="371">
        <f t="shared" si="475"/>
        <v>0</v>
      </c>
      <c r="BP455" s="372">
        <f t="shared" si="476"/>
        <v>12</v>
      </c>
      <c r="BQ455" s="371">
        <f t="shared" si="477"/>
        <v>0</v>
      </c>
      <c r="BR455" s="372">
        <f t="shared" si="478"/>
        <v>0</v>
      </c>
      <c r="BS455" s="371">
        <f t="shared" si="479"/>
        <v>0</v>
      </c>
      <c r="BT455" s="372">
        <f t="shared" si="480"/>
        <v>408</v>
      </c>
      <c r="BU455" s="371">
        <f t="shared" si="481"/>
        <v>0</v>
      </c>
      <c r="BV455" s="372">
        <f t="shared" si="482"/>
        <v>0</v>
      </c>
      <c r="BW455" s="371">
        <f t="shared" si="483"/>
        <v>0</v>
      </c>
      <c r="BX455" s="372">
        <f t="shared" si="484"/>
        <v>96</v>
      </c>
      <c r="BY455" s="371">
        <f t="shared" si="485"/>
        <v>0</v>
      </c>
      <c r="BZ455" s="370">
        <f t="shared" si="486"/>
        <v>0</v>
      </c>
      <c r="CA455" s="371">
        <f t="shared" si="487"/>
        <v>0</v>
      </c>
      <c r="CB455" s="372">
        <f t="shared" si="488"/>
        <v>4881</v>
      </c>
      <c r="CC455" s="371">
        <f t="shared" si="489"/>
        <v>0</v>
      </c>
      <c r="CD455" s="372">
        <f t="shared" si="490"/>
        <v>0</v>
      </c>
      <c r="CE455" s="371">
        <f t="shared" si="491"/>
        <v>0</v>
      </c>
      <c r="CF455" s="372">
        <f t="shared" si="492"/>
        <v>4011.4117647058824</v>
      </c>
      <c r="CG455" s="371">
        <f t="shared" si="493"/>
        <v>0</v>
      </c>
      <c r="CH455" s="372">
        <f t="shared" si="494"/>
        <v>0</v>
      </c>
      <c r="CI455" s="371">
        <f t="shared" si="495"/>
        <v>0</v>
      </c>
      <c r="CJ455" s="372">
        <f t="shared" si="496"/>
        <v>4086.875</v>
      </c>
      <c r="CK455" s="371">
        <f t="shared" si="497"/>
        <v>0</v>
      </c>
      <c r="CL455" s="370">
        <f t="shared" si="498"/>
        <v>0</v>
      </c>
      <c r="CM455" s="371">
        <f t="shared" si="499"/>
        <v>0</v>
      </c>
      <c r="CN455" s="372">
        <f t="shared" si="500"/>
        <v>43929</v>
      </c>
      <c r="CO455" s="371">
        <f t="shared" si="501"/>
        <v>0</v>
      </c>
      <c r="CP455" s="372">
        <f t="shared" si="502"/>
        <v>0</v>
      </c>
      <c r="CQ455" s="371">
        <f t="shared" si="503"/>
        <v>0</v>
      </c>
      <c r="CR455" s="372">
        <f t="shared" si="504"/>
        <v>36102.705882352944</v>
      </c>
      <c r="CS455" s="371">
        <f t="shared" si="505"/>
        <v>0</v>
      </c>
      <c r="CT455" s="372">
        <f t="shared" si="506"/>
        <v>0</v>
      </c>
      <c r="CU455" s="371">
        <f t="shared" si="507"/>
        <v>0</v>
      </c>
      <c r="CV455" s="372">
        <f t="shared" si="508"/>
        <v>36781.875</v>
      </c>
      <c r="CW455" s="371">
        <f t="shared" si="509"/>
        <v>0</v>
      </c>
      <c r="CX455" s="372">
        <f t="shared" si="510"/>
        <v>36411.069767441862</v>
      </c>
      <c r="CY455" s="371">
        <f t="shared" si="511"/>
        <v>0</v>
      </c>
      <c r="CZ455" s="370">
        <f t="shared" si="512"/>
        <v>0</v>
      </c>
      <c r="DA455" s="371">
        <f t="shared" si="513"/>
        <v>0</v>
      </c>
      <c r="DB455" s="372">
        <f t="shared" si="514"/>
        <v>1</v>
      </c>
      <c r="DC455" s="371">
        <f t="shared" si="515"/>
        <v>0</v>
      </c>
      <c r="DD455" s="372">
        <f t="shared" si="516"/>
        <v>0</v>
      </c>
      <c r="DE455" s="371">
        <f t="shared" si="517"/>
        <v>0</v>
      </c>
      <c r="DF455" s="372">
        <f t="shared" si="518"/>
        <v>34</v>
      </c>
      <c r="DG455" s="371">
        <f t="shared" si="519"/>
        <v>0</v>
      </c>
      <c r="DH455" s="372">
        <f t="shared" si="520"/>
        <v>0</v>
      </c>
      <c r="DI455" s="371">
        <f t="shared" si="521"/>
        <v>0</v>
      </c>
      <c r="DJ455" s="372">
        <f t="shared" si="522"/>
        <v>8</v>
      </c>
      <c r="DK455" s="371">
        <f t="shared" si="523"/>
        <v>0</v>
      </c>
      <c r="DL455" s="372">
        <f t="shared" si="524"/>
        <v>43</v>
      </c>
      <c r="DM455" s="371">
        <f t="shared" si="525"/>
        <v>0</v>
      </c>
      <c r="DN455" s="370">
        <f t="shared" si="526"/>
        <v>0</v>
      </c>
      <c r="DO455" s="371">
        <f t="shared" si="527"/>
        <v>0</v>
      </c>
      <c r="DP455" s="372">
        <f t="shared" si="528"/>
        <v>43929</v>
      </c>
      <c r="DQ455" s="371">
        <f t="shared" si="529"/>
        <v>0</v>
      </c>
      <c r="DR455" s="372">
        <f t="shared" si="530"/>
        <v>0</v>
      </c>
      <c r="DS455" s="371">
        <f t="shared" si="531"/>
        <v>0</v>
      </c>
      <c r="DT455" s="372">
        <f t="shared" si="532"/>
        <v>1227492</v>
      </c>
      <c r="DU455" s="371">
        <f t="shared" si="533"/>
        <v>0</v>
      </c>
      <c r="DV455" s="372">
        <f t="shared" si="534"/>
        <v>0</v>
      </c>
      <c r="DW455" s="371">
        <f t="shared" si="535"/>
        <v>0</v>
      </c>
      <c r="DX455" s="372">
        <f t="shared" si="536"/>
        <v>294255</v>
      </c>
      <c r="DY455" s="371">
        <f t="shared" si="537"/>
        <v>0</v>
      </c>
      <c r="DZ455" s="372">
        <f t="shared" si="538"/>
        <v>1565676</v>
      </c>
      <c r="EA455" s="371">
        <f t="shared" si="539"/>
        <v>0</v>
      </c>
    </row>
    <row r="456" spans="1:131">
      <c r="A456" s="482" t="s">
        <v>40</v>
      </c>
      <c r="B456" s="483" t="s">
        <v>884</v>
      </c>
      <c r="C456" s="616"/>
      <c r="D456" s="612">
        <v>229328</v>
      </c>
      <c r="E456" s="613">
        <v>10</v>
      </c>
      <c r="F456" s="419">
        <v>0</v>
      </c>
      <c r="G456" s="420">
        <v>0</v>
      </c>
      <c r="H456" s="419">
        <v>0</v>
      </c>
      <c r="I456" s="420">
        <v>0</v>
      </c>
      <c r="J456" s="419">
        <v>0</v>
      </c>
      <c r="K456" s="420">
        <v>0</v>
      </c>
      <c r="L456" s="419">
        <v>0</v>
      </c>
      <c r="M456" s="420">
        <v>0</v>
      </c>
      <c r="N456" s="419">
        <v>0</v>
      </c>
      <c r="O456" s="420">
        <v>0</v>
      </c>
      <c r="P456" s="419">
        <v>0</v>
      </c>
      <c r="Q456" s="420">
        <v>0</v>
      </c>
      <c r="R456" s="419">
        <v>0</v>
      </c>
      <c r="S456" s="420">
        <v>0</v>
      </c>
      <c r="T456" s="419">
        <v>3</v>
      </c>
      <c r="U456" s="420">
        <v>0</v>
      </c>
      <c r="V456" s="419">
        <v>0</v>
      </c>
      <c r="W456" s="420">
        <v>0</v>
      </c>
      <c r="X456" s="419">
        <v>0</v>
      </c>
      <c r="Y456" s="420">
        <v>0</v>
      </c>
      <c r="Z456" s="419">
        <v>0</v>
      </c>
      <c r="AA456" s="420">
        <v>0</v>
      </c>
      <c r="AB456" s="419">
        <v>0</v>
      </c>
      <c r="AC456" s="420">
        <v>0</v>
      </c>
      <c r="AD456" s="419">
        <v>0</v>
      </c>
      <c r="AE456" s="420">
        <v>0</v>
      </c>
      <c r="AF456" s="419">
        <v>0</v>
      </c>
      <c r="AG456" s="420">
        <v>0</v>
      </c>
      <c r="AH456" s="419">
        <v>0</v>
      </c>
      <c r="AI456" s="420">
        <v>0</v>
      </c>
      <c r="AJ456" s="419">
        <v>61</v>
      </c>
      <c r="AK456" s="420">
        <v>0</v>
      </c>
      <c r="AL456" s="419"/>
      <c r="AM456" s="420"/>
      <c r="AN456" s="419"/>
      <c r="AO456" s="420"/>
      <c r="AP456" s="419"/>
      <c r="AQ456" s="420"/>
      <c r="AR456" s="419"/>
      <c r="AS456" s="420"/>
      <c r="AT456" s="419">
        <v>0</v>
      </c>
      <c r="AU456" s="420">
        <v>0</v>
      </c>
      <c r="AV456" s="419">
        <v>0</v>
      </c>
      <c r="AW456" s="420">
        <v>0</v>
      </c>
      <c r="AX456" s="419">
        <v>0</v>
      </c>
      <c r="AY456" s="420">
        <v>0</v>
      </c>
      <c r="AZ456" s="419">
        <v>1</v>
      </c>
      <c r="BA456" s="421">
        <v>0</v>
      </c>
      <c r="BB456" s="422">
        <v>0</v>
      </c>
      <c r="BC456" s="420">
        <v>0</v>
      </c>
      <c r="BD456" s="419">
        <v>152604</v>
      </c>
      <c r="BE456" s="420">
        <v>0</v>
      </c>
      <c r="BF456" s="419">
        <v>0</v>
      </c>
      <c r="BG456" s="420">
        <v>0</v>
      </c>
      <c r="BH456" s="419">
        <v>2946876</v>
      </c>
      <c r="BI456" s="420">
        <v>0</v>
      </c>
      <c r="BJ456" s="419"/>
      <c r="BK456" s="420"/>
      <c r="BL456" s="419">
        <v>46248</v>
      </c>
      <c r="BM456" s="423">
        <v>0</v>
      </c>
      <c r="BN456" s="370">
        <f t="shared" si="474"/>
        <v>0</v>
      </c>
      <c r="BO456" s="371">
        <f t="shared" si="475"/>
        <v>0</v>
      </c>
      <c r="BP456" s="372">
        <f t="shared" si="476"/>
        <v>36</v>
      </c>
      <c r="BQ456" s="371">
        <f t="shared" si="477"/>
        <v>0</v>
      </c>
      <c r="BR456" s="372">
        <f t="shared" si="478"/>
        <v>0</v>
      </c>
      <c r="BS456" s="371">
        <f t="shared" si="479"/>
        <v>0</v>
      </c>
      <c r="BT456" s="372">
        <f t="shared" si="480"/>
        <v>732</v>
      </c>
      <c r="BU456" s="371">
        <f t="shared" si="481"/>
        <v>0</v>
      </c>
      <c r="BV456" s="372">
        <f t="shared" si="482"/>
        <v>0</v>
      </c>
      <c r="BW456" s="371">
        <f t="shared" si="483"/>
        <v>0</v>
      </c>
      <c r="BX456" s="372">
        <f t="shared" si="484"/>
        <v>12</v>
      </c>
      <c r="BY456" s="371">
        <f t="shared" si="485"/>
        <v>0</v>
      </c>
      <c r="BZ456" s="370">
        <f t="shared" si="486"/>
        <v>0</v>
      </c>
      <c r="CA456" s="371">
        <f t="shared" si="487"/>
        <v>0</v>
      </c>
      <c r="CB456" s="372">
        <f t="shared" si="488"/>
        <v>4239</v>
      </c>
      <c r="CC456" s="371">
        <f t="shared" si="489"/>
        <v>0</v>
      </c>
      <c r="CD456" s="372">
        <f t="shared" si="490"/>
        <v>0</v>
      </c>
      <c r="CE456" s="371">
        <f t="shared" si="491"/>
        <v>0</v>
      </c>
      <c r="CF456" s="372">
        <f t="shared" si="492"/>
        <v>4025.7868852459014</v>
      </c>
      <c r="CG456" s="371">
        <f t="shared" si="493"/>
        <v>0</v>
      </c>
      <c r="CH456" s="372">
        <f t="shared" si="494"/>
        <v>0</v>
      </c>
      <c r="CI456" s="371">
        <f t="shared" si="495"/>
        <v>0</v>
      </c>
      <c r="CJ456" s="372">
        <f t="shared" si="496"/>
        <v>3854</v>
      </c>
      <c r="CK456" s="371">
        <f t="shared" si="497"/>
        <v>0</v>
      </c>
      <c r="CL456" s="370">
        <f t="shared" si="498"/>
        <v>0</v>
      </c>
      <c r="CM456" s="371">
        <f t="shared" si="499"/>
        <v>0</v>
      </c>
      <c r="CN456" s="372">
        <f t="shared" si="500"/>
        <v>38151</v>
      </c>
      <c r="CO456" s="371">
        <f t="shared" si="501"/>
        <v>0</v>
      </c>
      <c r="CP456" s="372">
        <f t="shared" si="502"/>
        <v>0</v>
      </c>
      <c r="CQ456" s="371">
        <f t="shared" si="503"/>
        <v>0</v>
      </c>
      <c r="CR456" s="372">
        <f t="shared" si="504"/>
        <v>36232.081967213111</v>
      </c>
      <c r="CS456" s="371">
        <f t="shared" si="505"/>
        <v>0</v>
      </c>
      <c r="CT456" s="372">
        <f t="shared" si="506"/>
        <v>0</v>
      </c>
      <c r="CU456" s="371">
        <f t="shared" si="507"/>
        <v>0</v>
      </c>
      <c r="CV456" s="372">
        <f t="shared" si="508"/>
        <v>34686</v>
      </c>
      <c r="CW456" s="371">
        <f t="shared" si="509"/>
        <v>0</v>
      </c>
      <c r="CX456" s="372">
        <f t="shared" si="510"/>
        <v>36296.86153846154</v>
      </c>
      <c r="CY456" s="371">
        <f t="shared" si="511"/>
        <v>0</v>
      </c>
      <c r="CZ456" s="370">
        <f t="shared" si="512"/>
        <v>0</v>
      </c>
      <c r="DA456" s="371">
        <f t="shared" si="513"/>
        <v>0</v>
      </c>
      <c r="DB456" s="372">
        <f t="shared" si="514"/>
        <v>3</v>
      </c>
      <c r="DC456" s="371">
        <f t="shared" si="515"/>
        <v>0</v>
      </c>
      <c r="DD456" s="372">
        <f t="shared" si="516"/>
        <v>0</v>
      </c>
      <c r="DE456" s="371">
        <f t="shared" si="517"/>
        <v>0</v>
      </c>
      <c r="DF456" s="372">
        <f t="shared" si="518"/>
        <v>61</v>
      </c>
      <c r="DG456" s="371">
        <f t="shared" si="519"/>
        <v>0</v>
      </c>
      <c r="DH456" s="372">
        <f t="shared" si="520"/>
        <v>0</v>
      </c>
      <c r="DI456" s="371">
        <f t="shared" si="521"/>
        <v>0</v>
      </c>
      <c r="DJ456" s="372">
        <f t="shared" si="522"/>
        <v>1</v>
      </c>
      <c r="DK456" s="371">
        <f t="shared" si="523"/>
        <v>0</v>
      </c>
      <c r="DL456" s="372">
        <f t="shared" si="524"/>
        <v>65</v>
      </c>
      <c r="DM456" s="371">
        <f t="shared" si="525"/>
        <v>0</v>
      </c>
      <c r="DN456" s="370">
        <f t="shared" si="526"/>
        <v>0</v>
      </c>
      <c r="DO456" s="371">
        <f t="shared" si="527"/>
        <v>0</v>
      </c>
      <c r="DP456" s="372">
        <f t="shared" si="528"/>
        <v>114453</v>
      </c>
      <c r="DQ456" s="371">
        <f t="shared" si="529"/>
        <v>0</v>
      </c>
      <c r="DR456" s="372">
        <f t="shared" si="530"/>
        <v>0</v>
      </c>
      <c r="DS456" s="371">
        <f t="shared" si="531"/>
        <v>0</v>
      </c>
      <c r="DT456" s="372">
        <f t="shared" si="532"/>
        <v>2210157</v>
      </c>
      <c r="DU456" s="371">
        <f t="shared" si="533"/>
        <v>0</v>
      </c>
      <c r="DV456" s="372">
        <f t="shared" si="534"/>
        <v>0</v>
      </c>
      <c r="DW456" s="371">
        <f t="shared" si="535"/>
        <v>0</v>
      </c>
      <c r="DX456" s="372">
        <f t="shared" si="536"/>
        <v>34686</v>
      </c>
      <c r="DY456" s="371">
        <f t="shared" si="537"/>
        <v>0</v>
      </c>
      <c r="DZ456" s="372">
        <f t="shared" si="538"/>
        <v>2359296</v>
      </c>
      <c r="EA456" s="371">
        <f t="shared" si="539"/>
        <v>0</v>
      </c>
    </row>
    <row r="457" spans="1:131">
      <c r="A457" s="482" t="s">
        <v>40</v>
      </c>
      <c r="B457" s="487" t="s">
        <v>885</v>
      </c>
      <c r="C457" s="614"/>
      <c r="D457" s="485">
        <v>229832</v>
      </c>
      <c r="E457" s="486">
        <v>10</v>
      </c>
      <c r="F457" s="419">
        <v>0</v>
      </c>
      <c r="G457" s="420">
        <v>0</v>
      </c>
      <c r="H457" s="419">
        <v>0</v>
      </c>
      <c r="I457" s="420">
        <v>0</v>
      </c>
      <c r="J457" s="419">
        <v>0</v>
      </c>
      <c r="K457" s="420">
        <v>0</v>
      </c>
      <c r="L457" s="419">
        <v>0</v>
      </c>
      <c r="M457" s="420">
        <v>0</v>
      </c>
      <c r="N457" s="419">
        <v>1</v>
      </c>
      <c r="O457" s="420">
        <v>1</v>
      </c>
      <c r="P457" s="419">
        <v>1</v>
      </c>
      <c r="Q457" s="420">
        <v>2</v>
      </c>
      <c r="R457" s="419">
        <v>0</v>
      </c>
      <c r="S457" s="420">
        <v>0</v>
      </c>
      <c r="T457" s="419">
        <v>1</v>
      </c>
      <c r="U457" s="420">
        <v>0</v>
      </c>
      <c r="V457" s="419">
        <v>5</v>
      </c>
      <c r="W457" s="420">
        <v>9</v>
      </c>
      <c r="X457" s="419">
        <v>2</v>
      </c>
      <c r="Y457" s="420">
        <v>7</v>
      </c>
      <c r="Z457" s="419">
        <v>0</v>
      </c>
      <c r="AA457" s="420">
        <v>0</v>
      </c>
      <c r="AB457" s="419">
        <v>0</v>
      </c>
      <c r="AC457" s="420">
        <v>0</v>
      </c>
      <c r="AD457" s="419">
        <v>17</v>
      </c>
      <c r="AE457" s="420">
        <v>13</v>
      </c>
      <c r="AF457" s="419">
        <v>25</v>
      </c>
      <c r="AG457" s="420">
        <v>23</v>
      </c>
      <c r="AH457" s="419">
        <v>0</v>
      </c>
      <c r="AI457" s="420">
        <v>0</v>
      </c>
      <c r="AJ457" s="419">
        <v>9</v>
      </c>
      <c r="AK457" s="420">
        <v>4</v>
      </c>
      <c r="AL457" s="419"/>
      <c r="AM457" s="420"/>
      <c r="AN457" s="419"/>
      <c r="AO457" s="420"/>
      <c r="AP457" s="419"/>
      <c r="AQ457" s="420"/>
      <c r="AR457" s="419"/>
      <c r="AS457" s="420"/>
      <c r="AT457" s="419">
        <v>0</v>
      </c>
      <c r="AU457" s="420">
        <v>0</v>
      </c>
      <c r="AV457" s="419">
        <v>0</v>
      </c>
      <c r="AW457" s="420">
        <v>0</v>
      </c>
      <c r="AX457" s="419">
        <v>0</v>
      </c>
      <c r="AY457" s="420">
        <v>0</v>
      </c>
      <c r="AZ457" s="419">
        <v>0</v>
      </c>
      <c r="BA457" s="421">
        <v>0</v>
      </c>
      <c r="BB457" s="422">
        <v>0</v>
      </c>
      <c r="BC457" s="420">
        <v>0</v>
      </c>
      <c r="BD457" s="419">
        <v>194006</v>
      </c>
      <c r="BE457" s="420">
        <v>184007</v>
      </c>
      <c r="BF457" s="419">
        <v>405659</v>
      </c>
      <c r="BG457" s="420">
        <v>858062</v>
      </c>
      <c r="BH457" s="419">
        <v>2193855</v>
      </c>
      <c r="BI457" s="420">
        <v>1548289</v>
      </c>
      <c r="BJ457" s="419"/>
      <c r="BK457" s="420"/>
      <c r="BL457" s="419"/>
      <c r="BM457" s="423">
        <v>0</v>
      </c>
      <c r="BN457" s="370">
        <f t="shared" ref="BN457:BN479" si="540">((F457*9)+(H457*10)+(J457*11)+(L457*12))</f>
        <v>0</v>
      </c>
      <c r="BO457" s="371">
        <f t="shared" ref="BO457:BO479" si="541">((G457*9)+(I457*10)+(K457*11)+(M457*12))</f>
        <v>0</v>
      </c>
      <c r="BP457" s="372">
        <f t="shared" ref="BP457:BP479" si="542">((N457*9)+(P457*10)+(R457*11)+(T457*12))</f>
        <v>31</v>
      </c>
      <c r="BQ457" s="371">
        <f t="shared" ref="BQ457:BQ479" si="543">((O457*9)+(Q457*10)+(S457*11)+(U457*12))</f>
        <v>29</v>
      </c>
      <c r="BR457" s="372">
        <f t="shared" ref="BR457:BR479" si="544">((V457*9)+(X457*10)+(Z457*11)+(AB457*12))</f>
        <v>65</v>
      </c>
      <c r="BS457" s="371">
        <f t="shared" ref="BS457:BS479" si="545">((W457*9)+(Y457*10)+(AA457*11)+(AC457*12))</f>
        <v>151</v>
      </c>
      <c r="BT457" s="372">
        <f t="shared" ref="BT457:BT479" si="546">((AD457*9)+(AF457*10)+(AH457*11)+(AJ457*12))</f>
        <v>511</v>
      </c>
      <c r="BU457" s="371">
        <f t="shared" ref="BU457:BU479" si="547">((AE457*9)+(AG457*10)+(AI457*11)+(AK457*12))</f>
        <v>395</v>
      </c>
      <c r="BV457" s="372">
        <f t="shared" ref="BV457:BV479" si="548">((AL457*9)+(AN457*10)+(AP457*11)+(AR457*12))</f>
        <v>0</v>
      </c>
      <c r="BW457" s="371">
        <f t="shared" ref="BW457:BW479" si="549">((AM457*9)+(AO457*10)+(AQ457*11)+(AS457*12))</f>
        <v>0</v>
      </c>
      <c r="BX457" s="372">
        <f t="shared" ref="BX457:BX479" si="550">((AT457*9)+(AV457*10)+(AX457*11)+(AZ457*12))</f>
        <v>0</v>
      </c>
      <c r="BY457" s="371">
        <f t="shared" ref="BY457:BY479" si="551">((AU457*9)+(AW457*10)+(AY457*11)+(BA457*12))</f>
        <v>0</v>
      </c>
      <c r="BZ457" s="370">
        <f t="shared" ref="BZ457:BZ479" si="552">IF(BN457&gt;0,BB457/BN457,)</f>
        <v>0</v>
      </c>
      <c r="CA457" s="371">
        <f t="shared" ref="CA457:CA479" si="553">IF(BO457&gt;0,BC457/BO457,)</f>
        <v>0</v>
      </c>
      <c r="CB457" s="372">
        <f t="shared" ref="CB457:CB479" si="554">IF(BP457&gt;0,BD457/BP457,)</f>
        <v>6258.2580645161288</v>
      </c>
      <c r="CC457" s="371">
        <f t="shared" ref="CC457:CC479" si="555">IF(BQ457&gt;0,BE457/BQ457,)</f>
        <v>6345.0689655172409</v>
      </c>
      <c r="CD457" s="372">
        <f t="shared" ref="CD457:CD479" si="556">IF(BR457&gt;0,BF457/BR457,)</f>
        <v>6240.9076923076927</v>
      </c>
      <c r="CE457" s="371">
        <f t="shared" ref="CE457:CE479" si="557">IF(BS457&gt;0,BG457/BS457,)</f>
        <v>5682.5298013245038</v>
      </c>
      <c r="CF457" s="372">
        <f t="shared" ref="CF457:CF479" si="558">IF(BT457&gt;0,BH457/BT457,)</f>
        <v>4293.2583170254402</v>
      </c>
      <c r="CG457" s="371">
        <f t="shared" ref="CG457:CG479" si="559">IF(BU457&gt;0,BI457/BU457,)</f>
        <v>3919.7189873417719</v>
      </c>
      <c r="CH457" s="372">
        <f t="shared" ref="CH457:CH479" si="560">IF(BV457&gt;0,BJ457/BV457,)</f>
        <v>0</v>
      </c>
      <c r="CI457" s="371">
        <f t="shared" ref="CI457:CI479" si="561">IF(BW457&gt;0,BK457/BW457,)</f>
        <v>0</v>
      </c>
      <c r="CJ457" s="372">
        <f t="shared" ref="CJ457:CJ479" si="562">IF(BX457&gt;0,BL457/BX457,)</f>
        <v>0</v>
      </c>
      <c r="CK457" s="371">
        <f t="shared" ref="CK457:CK479" si="563">IF(BY457&gt;0,BM457/BY457,)</f>
        <v>0</v>
      </c>
      <c r="CL457" s="370">
        <f t="shared" ref="CL457:CL479" si="564">+BZ457*9</f>
        <v>0</v>
      </c>
      <c r="CM457" s="371">
        <f t="shared" ref="CM457:CM479" si="565">+CA457*9</f>
        <v>0</v>
      </c>
      <c r="CN457" s="372">
        <f t="shared" ref="CN457:CN479" si="566">+CB457*9</f>
        <v>56324.322580645159</v>
      </c>
      <c r="CO457" s="371">
        <f t="shared" ref="CO457:CO479" si="567">+CC457*9</f>
        <v>57105.620689655167</v>
      </c>
      <c r="CP457" s="372">
        <f t="shared" ref="CP457:CP479" si="568">+CD457*9</f>
        <v>56168.169230769236</v>
      </c>
      <c r="CQ457" s="371">
        <f t="shared" ref="CQ457:CQ479" si="569">+CE457*9</f>
        <v>51142.768211920535</v>
      </c>
      <c r="CR457" s="372">
        <f t="shared" ref="CR457:CR479" si="570">+CF457*9</f>
        <v>38639.324853228958</v>
      </c>
      <c r="CS457" s="371">
        <f t="shared" ref="CS457:CS479" si="571">+CG457*9</f>
        <v>35277.470886075949</v>
      </c>
      <c r="CT457" s="372">
        <f t="shared" ref="CT457:CT479" si="572">+CH457*9</f>
        <v>0</v>
      </c>
      <c r="CU457" s="371">
        <f t="shared" ref="CU457:CU479" si="573">+CI457*9</f>
        <v>0</v>
      </c>
      <c r="CV457" s="372">
        <f t="shared" ref="CV457:CV479" si="574">+CJ457*9</f>
        <v>0</v>
      </c>
      <c r="CW457" s="371">
        <f t="shared" ref="CW457:CW479" si="575">+CK457*9</f>
        <v>0</v>
      </c>
      <c r="CX457" s="372">
        <f t="shared" ref="CX457:CX479" si="576">IF(DL457&gt;0,((CL457*CZ457)+(CN457*DB457)+(CP457*DD457)+(CR457*DF457)+(CT457*DH457)+(CV457*DJ457))/DL457,)</f>
        <v>41520.585571672083</v>
      </c>
      <c r="CY457" s="371">
        <f t="shared" ref="CY457:CY479" si="577">IF(DM457&gt;0,((CM457*DA457)+(CO457*DC457)+(CQ457*DE457)+(CS457*DG457)+(CU457*DI457)+(CW457*DK457))/DM457,)</f>
        <v>40689.830320385285</v>
      </c>
      <c r="CZ457" s="370">
        <f t="shared" ref="CZ457:CZ479" si="578">+F457+H457+J457+L457</f>
        <v>0</v>
      </c>
      <c r="DA457" s="371">
        <f t="shared" ref="DA457:DA479" si="579">+G457+I457+K457+M457</f>
        <v>0</v>
      </c>
      <c r="DB457" s="372">
        <f t="shared" ref="DB457:DB479" si="580">+N457+P457+R457+T457</f>
        <v>3</v>
      </c>
      <c r="DC457" s="371">
        <f t="shared" ref="DC457:DC479" si="581">+O457+Q457+S457+U457</f>
        <v>3</v>
      </c>
      <c r="DD457" s="372">
        <f t="shared" ref="DD457:DD479" si="582">+V457+X457+Z457+AB457</f>
        <v>7</v>
      </c>
      <c r="DE457" s="371">
        <f t="shared" ref="DE457:DE479" si="583">+W457+Y457+AA457+AC457</f>
        <v>16</v>
      </c>
      <c r="DF457" s="372">
        <f t="shared" ref="DF457:DF479" si="584">+AD457+AF457+AH457+AJ457</f>
        <v>51</v>
      </c>
      <c r="DG457" s="371">
        <f t="shared" ref="DG457:DG479" si="585">+AE457+AG457+AI457+AK457</f>
        <v>40</v>
      </c>
      <c r="DH457" s="372">
        <f t="shared" ref="DH457:DH479" si="586">+AL457+AN457+AP457+AR457</f>
        <v>0</v>
      </c>
      <c r="DI457" s="371">
        <f t="shared" ref="DI457:DI479" si="587">+AM457+AO457+AQ457+AS457</f>
        <v>0</v>
      </c>
      <c r="DJ457" s="372">
        <f t="shared" ref="DJ457:DJ479" si="588">+AT457+AV457+AX457+AZ457</f>
        <v>0</v>
      </c>
      <c r="DK457" s="371">
        <f t="shared" ref="DK457:DK479" si="589">+AU457+AW457+AY457+BA457</f>
        <v>0</v>
      </c>
      <c r="DL457" s="372">
        <f t="shared" ref="DL457:DL479" si="590">+CZ457+DB457+DD457+DF457+DH457+DJ457</f>
        <v>61</v>
      </c>
      <c r="DM457" s="371">
        <f t="shared" ref="DM457:DM479" si="591">+DA457+DC457+DE457+DG457+DI457+DK457</f>
        <v>59</v>
      </c>
      <c r="DN457" s="370">
        <f t="shared" ref="DN457:DN479" si="592">+CZ457*CL457</f>
        <v>0</v>
      </c>
      <c r="DO457" s="371">
        <f t="shared" ref="DO457:DO479" si="593">+DA457*CM457</f>
        <v>0</v>
      </c>
      <c r="DP457" s="372">
        <f t="shared" ref="DP457:DP479" si="594">+DB457*CN457</f>
        <v>168972.96774193548</v>
      </c>
      <c r="DQ457" s="371">
        <f t="shared" ref="DQ457:DQ479" si="595">+DC457*CO457</f>
        <v>171316.86206896551</v>
      </c>
      <c r="DR457" s="372">
        <f t="shared" ref="DR457:DR479" si="596">+DD457*CP457</f>
        <v>393177.18461538467</v>
      </c>
      <c r="DS457" s="371">
        <f t="shared" ref="DS457:DS479" si="597">+DE457*CQ457</f>
        <v>818284.29139072855</v>
      </c>
      <c r="DT457" s="372">
        <f t="shared" ref="DT457:DT479" si="598">+DF457*CR457</f>
        <v>1970605.5675146768</v>
      </c>
      <c r="DU457" s="371">
        <f t="shared" ref="DU457:DU479" si="599">+DG457*CS457</f>
        <v>1411098.835443038</v>
      </c>
      <c r="DV457" s="372">
        <f t="shared" ref="DV457:DV479" si="600">+DH457*CT457</f>
        <v>0</v>
      </c>
      <c r="DW457" s="371">
        <f t="shared" ref="DW457:DW479" si="601">+DI457*CU457</f>
        <v>0</v>
      </c>
      <c r="DX457" s="372">
        <f t="shared" ref="DX457:DX479" si="602">+DJ457*CV457</f>
        <v>0</v>
      </c>
      <c r="DY457" s="371">
        <f t="shared" ref="DY457:DY479" si="603">+DK457*CW457</f>
        <v>0</v>
      </c>
      <c r="DZ457" s="372">
        <f t="shared" ref="DZ457:DZ479" si="604">+DL457*CX457</f>
        <v>2532755.7198719969</v>
      </c>
      <c r="EA457" s="371">
        <f t="shared" ref="EA457:EA479" si="605">+DM457*CY457</f>
        <v>2400699.9889027318</v>
      </c>
    </row>
    <row r="458" spans="1:131">
      <c r="A458" s="608" t="s">
        <v>40</v>
      </c>
      <c r="B458" s="483" t="s">
        <v>886</v>
      </c>
      <c r="C458" s="620" t="s">
        <v>887</v>
      </c>
      <c r="D458" s="621">
        <v>484905</v>
      </c>
      <c r="E458" s="486">
        <v>99</v>
      </c>
      <c r="F458" s="419">
        <v>0</v>
      </c>
      <c r="G458" s="420">
        <v>8</v>
      </c>
      <c r="H458" s="419">
        <v>0</v>
      </c>
      <c r="I458" s="420">
        <v>0</v>
      </c>
      <c r="J458" s="419">
        <v>0</v>
      </c>
      <c r="K458" s="420">
        <v>0</v>
      </c>
      <c r="L458" s="419">
        <v>0</v>
      </c>
      <c r="M458" s="420">
        <v>1</v>
      </c>
      <c r="N458" s="419">
        <v>0</v>
      </c>
      <c r="O458" s="420">
        <v>8</v>
      </c>
      <c r="P458" s="419">
        <v>0</v>
      </c>
      <c r="Q458" s="420">
        <v>0</v>
      </c>
      <c r="R458" s="419">
        <v>0</v>
      </c>
      <c r="S458" s="420">
        <v>0</v>
      </c>
      <c r="T458" s="419">
        <v>0</v>
      </c>
      <c r="U458" s="420">
        <v>0</v>
      </c>
      <c r="V458" s="419">
        <v>0</v>
      </c>
      <c r="W458" s="420">
        <v>31</v>
      </c>
      <c r="X458" s="419">
        <v>0</v>
      </c>
      <c r="Y458" s="420">
        <v>0</v>
      </c>
      <c r="Z458" s="419">
        <v>0</v>
      </c>
      <c r="AA458" s="420">
        <v>0</v>
      </c>
      <c r="AB458" s="419">
        <v>0</v>
      </c>
      <c r="AC458" s="420">
        <v>0</v>
      </c>
      <c r="AD458" s="419">
        <v>0</v>
      </c>
      <c r="AE458" s="420">
        <v>1</v>
      </c>
      <c r="AF458" s="419">
        <v>0</v>
      </c>
      <c r="AG458" s="420">
        <v>0</v>
      </c>
      <c r="AH458" s="419">
        <v>0</v>
      </c>
      <c r="AI458" s="420">
        <v>0</v>
      </c>
      <c r="AJ458" s="419">
        <v>0</v>
      </c>
      <c r="AK458" s="420">
        <v>0</v>
      </c>
      <c r="AL458" s="419">
        <v>0</v>
      </c>
      <c r="AM458" s="420">
        <v>20</v>
      </c>
      <c r="AN458" s="419">
        <v>0</v>
      </c>
      <c r="AO458" s="420">
        <v>0</v>
      </c>
      <c r="AP458" s="419">
        <v>0</v>
      </c>
      <c r="AQ458" s="420">
        <v>0</v>
      </c>
      <c r="AR458" s="419">
        <v>0</v>
      </c>
      <c r="AS458" s="420">
        <v>0</v>
      </c>
      <c r="AT458" s="419"/>
      <c r="AU458" s="420"/>
      <c r="AV458" s="419"/>
      <c r="AW458" s="420"/>
      <c r="AX458" s="419"/>
      <c r="AY458" s="420"/>
      <c r="AZ458" s="419"/>
      <c r="BA458" s="421"/>
      <c r="BB458" s="422">
        <v>0</v>
      </c>
      <c r="BC458" s="420">
        <v>953879</v>
      </c>
      <c r="BD458" s="419">
        <v>0</v>
      </c>
      <c r="BE458" s="420">
        <v>745554</v>
      </c>
      <c r="BF458" s="419">
        <v>0</v>
      </c>
      <c r="BG458" s="420">
        <v>2506646</v>
      </c>
      <c r="BH458" s="419">
        <v>0</v>
      </c>
      <c r="BI458" s="420">
        <v>55000</v>
      </c>
      <c r="BJ458" s="419">
        <v>0</v>
      </c>
      <c r="BK458" s="420">
        <v>1307307</v>
      </c>
      <c r="BL458" s="419"/>
      <c r="BM458" s="423"/>
      <c r="BN458" s="370">
        <f t="shared" si="540"/>
        <v>0</v>
      </c>
      <c r="BO458" s="371">
        <f t="shared" si="541"/>
        <v>84</v>
      </c>
      <c r="BP458" s="372">
        <f t="shared" si="542"/>
        <v>0</v>
      </c>
      <c r="BQ458" s="371">
        <f t="shared" si="543"/>
        <v>72</v>
      </c>
      <c r="BR458" s="372">
        <f t="shared" si="544"/>
        <v>0</v>
      </c>
      <c r="BS458" s="371">
        <f t="shared" si="545"/>
        <v>279</v>
      </c>
      <c r="BT458" s="372">
        <f t="shared" si="546"/>
        <v>0</v>
      </c>
      <c r="BU458" s="371">
        <f t="shared" si="547"/>
        <v>9</v>
      </c>
      <c r="BV458" s="372">
        <f t="shared" si="548"/>
        <v>0</v>
      </c>
      <c r="BW458" s="371">
        <f t="shared" si="549"/>
        <v>180</v>
      </c>
      <c r="BX458" s="372">
        <f t="shared" si="550"/>
        <v>0</v>
      </c>
      <c r="BY458" s="371">
        <f t="shared" si="551"/>
        <v>0</v>
      </c>
      <c r="BZ458" s="370">
        <f t="shared" si="552"/>
        <v>0</v>
      </c>
      <c r="CA458" s="371">
        <f t="shared" si="553"/>
        <v>11355.702380952382</v>
      </c>
      <c r="CB458" s="372">
        <f t="shared" si="554"/>
        <v>0</v>
      </c>
      <c r="CC458" s="371">
        <f t="shared" si="555"/>
        <v>10354.916666666666</v>
      </c>
      <c r="CD458" s="372">
        <f t="shared" si="556"/>
        <v>0</v>
      </c>
      <c r="CE458" s="371">
        <f t="shared" si="557"/>
        <v>8984.3942652329752</v>
      </c>
      <c r="CF458" s="372">
        <f t="shared" si="558"/>
        <v>0</v>
      </c>
      <c r="CG458" s="371">
        <f t="shared" si="559"/>
        <v>6111.1111111111113</v>
      </c>
      <c r="CH458" s="372">
        <f t="shared" si="560"/>
        <v>0</v>
      </c>
      <c r="CI458" s="371">
        <f t="shared" si="561"/>
        <v>7262.8166666666666</v>
      </c>
      <c r="CJ458" s="372">
        <f t="shared" si="562"/>
        <v>0</v>
      </c>
      <c r="CK458" s="371">
        <f t="shared" si="563"/>
        <v>0</v>
      </c>
      <c r="CL458" s="370">
        <f t="shared" si="564"/>
        <v>0</v>
      </c>
      <c r="CM458" s="371">
        <f t="shared" si="565"/>
        <v>102201.32142857143</v>
      </c>
      <c r="CN458" s="372">
        <f t="shared" si="566"/>
        <v>0</v>
      </c>
      <c r="CO458" s="371">
        <f t="shared" si="567"/>
        <v>93194.25</v>
      </c>
      <c r="CP458" s="372">
        <f t="shared" si="568"/>
        <v>0</v>
      </c>
      <c r="CQ458" s="371">
        <f t="shared" si="569"/>
        <v>80859.548387096773</v>
      </c>
      <c r="CR458" s="372">
        <f t="shared" si="570"/>
        <v>0</v>
      </c>
      <c r="CS458" s="371">
        <f t="shared" si="571"/>
        <v>55000</v>
      </c>
      <c r="CT458" s="372">
        <f t="shared" si="572"/>
        <v>0</v>
      </c>
      <c r="CU458" s="371">
        <f t="shared" si="573"/>
        <v>65365.35</v>
      </c>
      <c r="CV458" s="372">
        <f t="shared" si="574"/>
        <v>0</v>
      </c>
      <c r="CW458" s="371">
        <f t="shared" si="575"/>
        <v>0</v>
      </c>
      <c r="CX458" s="372">
        <f t="shared" si="576"/>
        <v>0</v>
      </c>
      <c r="CY458" s="371">
        <f t="shared" si="577"/>
        <v>80207.520186335401</v>
      </c>
      <c r="CZ458" s="370">
        <f t="shared" si="578"/>
        <v>0</v>
      </c>
      <c r="DA458" s="371">
        <f t="shared" si="579"/>
        <v>9</v>
      </c>
      <c r="DB458" s="372">
        <f t="shared" si="580"/>
        <v>0</v>
      </c>
      <c r="DC458" s="371">
        <f t="shared" si="581"/>
        <v>8</v>
      </c>
      <c r="DD458" s="372">
        <f t="shared" si="582"/>
        <v>0</v>
      </c>
      <c r="DE458" s="371">
        <f t="shared" si="583"/>
        <v>31</v>
      </c>
      <c r="DF458" s="372">
        <f t="shared" si="584"/>
        <v>0</v>
      </c>
      <c r="DG458" s="371">
        <f t="shared" si="585"/>
        <v>1</v>
      </c>
      <c r="DH458" s="372">
        <f t="shared" si="586"/>
        <v>0</v>
      </c>
      <c r="DI458" s="371">
        <f t="shared" si="587"/>
        <v>20</v>
      </c>
      <c r="DJ458" s="372">
        <f t="shared" si="588"/>
        <v>0</v>
      </c>
      <c r="DK458" s="371">
        <f t="shared" si="589"/>
        <v>0</v>
      </c>
      <c r="DL458" s="372">
        <f t="shared" si="590"/>
        <v>0</v>
      </c>
      <c r="DM458" s="371">
        <f t="shared" si="591"/>
        <v>69</v>
      </c>
      <c r="DN458" s="370">
        <f t="shared" si="592"/>
        <v>0</v>
      </c>
      <c r="DO458" s="371">
        <f t="shared" si="593"/>
        <v>919811.89285714296</v>
      </c>
      <c r="DP458" s="372">
        <f t="shared" si="594"/>
        <v>0</v>
      </c>
      <c r="DQ458" s="371">
        <f t="shared" si="595"/>
        <v>745554</v>
      </c>
      <c r="DR458" s="372">
        <f t="shared" si="596"/>
        <v>0</v>
      </c>
      <c r="DS458" s="371">
        <f t="shared" si="597"/>
        <v>2506646</v>
      </c>
      <c r="DT458" s="372">
        <f t="shared" si="598"/>
        <v>0</v>
      </c>
      <c r="DU458" s="371">
        <f t="shared" si="599"/>
        <v>55000</v>
      </c>
      <c r="DV458" s="372">
        <f t="shared" si="600"/>
        <v>0</v>
      </c>
      <c r="DW458" s="371">
        <f t="shared" si="601"/>
        <v>1307307</v>
      </c>
      <c r="DX458" s="372">
        <f t="shared" si="602"/>
        <v>0</v>
      </c>
      <c r="DY458" s="371">
        <f t="shared" si="603"/>
        <v>0</v>
      </c>
      <c r="DZ458" s="372">
        <f t="shared" si="604"/>
        <v>0</v>
      </c>
      <c r="EA458" s="371">
        <f t="shared" si="605"/>
        <v>5534318.8928571427</v>
      </c>
    </row>
    <row r="459" spans="1:131">
      <c r="A459" s="622" t="s">
        <v>40</v>
      </c>
      <c r="B459" s="623" t="s">
        <v>888</v>
      </c>
      <c r="C459" s="624"/>
      <c r="D459" s="625">
        <v>487320</v>
      </c>
      <c r="E459" s="626">
        <v>99</v>
      </c>
      <c r="F459" s="419"/>
      <c r="G459" s="420">
        <v>1</v>
      </c>
      <c r="H459" s="419"/>
      <c r="I459" s="420">
        <v>0</v>
      </c>
      <c r="J459" s="419"/>
      <c r="K459" s="420">
        <v>0</v>
      </c>
      <c r="L459" s="419"/>
      <c r="M459" s="420">
        <v>7</v>
      </c>
      <c r="N459" s="419"/>
      <c r="O459" s="420">
        <v>6</v>
      </c>
      <c r="P459" s="419"/>
      <c r="Q459" s="420">
        <v>0</v>
      </c>
      <c r="R459" s="419"/>
      <c r="S459" s="420">
        <v>0</v>
      </c>
      <c r="T459" s="419"/>
      <c r="U459" s="420">
        <v>44</v>
      </c>
      <c r="V459" s="419"/>
      <c r="W459" s="420">
        <v>0</v>
      </c>
      <c r="X459" s="419"/>
      <c r="Y459" s="420">
        <v>0</v>
      </c>
      <c r="Z459" s="419"/>
      <c r="AA459" s="420">
        <v>0</v>
      </c>
      <c r="AB459" s="419"/>
      <c r="AC459" s="420">
        <v>0</v>
      </c>
      <c r="AD459" s="419"/>
      <c r="AE459" s="420">
        <v>43</v>
      </c>
      <c r="AF459" s="419"/>
      <c r="AG459" s="420">
        <v>0</v>
      </c>
      <c r="AH459" s="419"/>
      <c r="AI459" s="420">
        <v>0</v>
      </c>
      <c r="AJ459" s="419"/>
      <c r="AK459" s="420">
        <v>412</v>
      </c>
      <c r="AL459" s="419"/>
      <c r="AM459" s="420">
        <v>0</v>
      </c>
      <c r="AN459" s="419"/>
      <c r="AO459" s="420">
        <v>0</v>
      </c>
      <c r="AP459" s="419"/>
      <c r="AQ459" s="420">
        <v>0</v>
      </c>
      <c r="AR459" s="419"/>
      <c r="AS459" s="420">
        <v>10</v>
      </c>
      <c r="AT459" s="419"/>
      <c r="AU459" s="420"/>
      <c r="AV459" s="419"/>
      <c r="AW459" s="420"/>
      <c r="AX459" s="419"/>
      <c r="AY459" s="420"/>
      <c r="AZ459" s="419"/>
      <c r="BA459" s="421"/>
      <c r="BB459" s="422"/>
      <c r="BC459" s="420">
        <v>537564</v>
      </c>
      <c r="BD459" s="419"/>
      <c r="BE459" s="420">
        <v>2674692</v>
      </c>
      <c r="BF459" s="419"/>
      <c r="BG459" s="420">
        <v>0</v>
      </c>
      <c r="BH459" s="419"/>
      <c r="BI459" s="420">
        <v>21939386</v>
      </c>
      <c r="BJ459" s="419"/>
      <c r="BK459" s="420">
        <v>498288</v>
      </c>
      <c r="BL459" s="419"/>
      <c r="BM459" s="423"/>
      <c r="BN459" s="370">
        <f t="shared" si="540"/>
        <v>0</v>
      </c>
      <c r="BO459" s="371">
        <f t="shared" si="541"/>
        <v>93</v>
      </c>
      <c r="BP459" s="372">
        <f t="shared" si="542"/>
        <v>0</v>
      </c>
      <c r="BQ459" s="371">
        <f t="shared" si="543"/>
        <v>582</v>
      </c>
      <c r="BR459" s="372">
        <f t="shared" si="544"/>
        <v>0</v>
      </c>
      <c r="BS459" s="371">
        <f t="shared" si="545"/>
        <v>0</v>
      </c>
      <c r="BT459" s="372">
        <f t="shared" si="546"/>
        <v>0</v>
      </c>
      <c r="BU459" s="371">
        <f t="shared" si="547"/>
        <v>5331</v>
      </c>
      <c r="BV459" s="372">
        <f t="shared" si="548"/>
        <v>0</v>
      </c>
      <c r="BW459" s="371">
        <f t="shared" si="549"/>
        <v>120</v>
      </c>
      <c r="BX459" s="372">
        <f t="shared" si="550"/>
        <v>0</v>
      </c>
      <c r="BY459" s="371">
        <f t="shared" si="551"/>
        <v>0</v>
      </c>
      <c r="BZ459" s="370">
        <f t="shared" si="552"/>
        <v>0</v>
      </c>
      <c r="CA459" s="371">
        <f t="shared" si="553"/>
        <v>5780.2580645161288</v>
      </c>
      <c r="CB459" s="372">
        <f t="shared" si="554"/>
        <v>0</v>
      </c>
      <c r="CC459" s="371">
        <f t="shared" si="555"/>
        <v>4595.6907216494847</v>
      </c>
      <c r="CD459" s="372">
        <f t="shared" si="556"/>
        <v>0</v>
      </c>
      <c r="CE459" s="371">
        <f t="shared" si="557"/>
        <v>0</v>
      </c>
      <c r="CF459" s="372">
        <f t="shared" si="558"/>
        <v>0</v>
      </c>
      <c r="CG459" s="371">
        <f t="shared" si="559"/>
        <v>4115.4353779778658</v>
      </c>
      <c r="CH459" s="372">
        <f t="shared" si="560"/>
        <v>0</v>
      </c>
      <c r="CI459" s="371">
        <f t="shared" si="561"/>
        <v>4152.3999999999996</v>
      </c>
      <c r="CJ459" s="372">
        <f t="shared" si="562"/>
        <v>0</v>
      </c>
      <c r="CK459" s="371">
        <f t="shared" si="563"/>
        <v>0</v>
      </c>
      <c r="CL459" s="370">
        <f t="shared" si="564"/>
        <v>0</v>
      </c>
      <c r="CM459" s="371">
        <f t="shared" si="565"/>
        <v>52022.322580645159</v>
      </c>
      <c r="CN459" s="372">
        <f t="shared" si="566"/>
        <v>0</v>
      </c>
      <c r="CO459" s="371">
        <f t="shared" si="567"/>
        <v>41361.216494845365</v>
      </c>
      <c r="CP459" s="372">
        <f t="shared" si="568"/>
        <v>0</v>
      </c>
      <c r="CQ459" s="371">
        <f t="shared" si="569"/>
        <v>0</v>
      </c>
      <c r="CR459" s="372">
        <f t="shared" si="570"/>
        <v>0</v>
      </c>
      <c r="CS459" s="371">
        <f t="shared" si="571"/>
        <v>37038.918401800795</v>
      </c>
      <c r="CT459" s="372">
        <f t="shared" si="572"/>
        <v>0</v>
      </c>
      <c r="CU459" s="371">
        <f t="shared" si="573"/>
        <v>37371.599999999999</v>
      </c>
      <c r="CV459" s="372">
        <f t="shared" si="574"/>
        <v>0</v>
      </c>
      <c r="CW459" s="371">
        <f t="shared" si="575"/>
        <v>0</v>
      </c>
      <c r="CX459" s="372">
        <f t="shared" si="576"/>
        <v>0</v>
      </c>
      <c r="CY459" s="371">
        <f t="shared" si="577"/>
        <v>37687.692692555996</v>
      </c>
      <c r="CZ459" s="370">
        <f t="shared" si="578"/>
        <v>0</v>
      </c>
      <c r="DA459" s="371">
        <f t="shared" si="579"/>
        <v>8</v>
      </c>
      <c r="DB459" s="372">
        <f t="shared" si="580"/>
        <v>0</v>
      </c>
      <c r="DC459" s="371">
        <f t="shared" si="581"/>
        <v>50</v>
      </c>
      <c r="DD459" s="372">
        <f t="shared" si="582"/>
        <v>0</v>
      </c>
      <c r="DE459" s="371">
        <f t="shared" si="583"/>
        <v>0</v>
      </c>
      <c r="DF459" s="372">
        <f t="shared" si="584"/>
        <v>0</v>
      </c>
      <c r="DG459" s="371">
        <f t="shared" si="585"/>
        <v>455</v>
      </c>
      <c r="DH459" s="372">
        <f t="shared" si="586"/>
        <v>0</v>
      </c>
      <c r="DI459" s="371">
        <f t="shared" si="587"/>
        <v>10</v>
      </c>
      <c r="DJ459" s="372">
        <f t="shared" si="588"/>
        <v>0</v>
      </c>
      <c r="DK459" s="371">
        <f t="shared" si="589"/>
        <v>0</v>
      </c>
      <c r="DL459" s="372">
        <f t="shared" si="590"/>
        <v>0</v>
      </c>
      <c r="DM459" s="371">
        <f t="shared" si="591"/>
        <v>523</v>
      </c>
      <c r="DN459" s="370">
        <f t="shared" si="592"/>
        <v>0</v>
      </c>
      <c r="DO459" s="371">
        <f t="shared" si="593"/>
        <v>416178.58064516127</v>
      </c>
      <c r="DP459" s="372">
        <f t="shared" si="594"/>
        <v>0</v>
      </c>
      <c r="DQ459" s="371">
        <f t="shared" si="595"/>
        <v>2068060.8247422683</v>
      </c>
      <c r="DR459" s="372">
        <f t="shared" si="596"/>
        <v>0</v>
      </c>
      <c r="DS459" s="371">
        <f t="shared" si="597"/>
        <v>0</v>
      </c>
      <c r="DT459" s="372">
        <f t="shared" si="598"/>
        <v>0</v>
      </c>
      <c r="DU459" s="371">
        <f t="shared" si="599"/>
        <v>16852707.87281936</v>
      </c>
      <c r="DV459" s="372">
        <f t="shared" si="600"/>
        <v>0</v>
      </c>
      <c r="DW459" s="371">
        <f t="shared" si="601"/>
        <v>373716</v>
      </c>
      <c r="DX459" s="372">
        <f t="shared" si="602"/>
        <v>0</v>
      </c>
      <c r="DY459" s="371">
        <f t="shared" si="603"/>
        <v>0</v>
      </c>
      <c r="DZ459" s="372">
        <f t="shared" si="604"/>
        <v>0</v>
      </c>
      <c r="EA459" s="371">
        <f t="shared" si="605"/>
        <v>19710663.278206788</v>
      </c>
    </row>
    <row r="460" spans="1:131">
      <c r="A460" s="489" t="s">
        <v>42</v>
      </c>
      <c r="B460" s="473" t="s">
        <v>525</v>
      </c>
      <c r="C460" s="490"/>
      <c r="D460" s="475">
        <v>238032</v>
      </c>
      <c r="E460" s="476">
        <v>1</v>
      </c>
      <c r="F460" s="419">
        <v>220</v>
      </c>
      <c r="G460" s="420">
        <v>218</v>
      </c>
      <c r="H460" s="419"/>
      <c r="I460" s="420"/>
      <c r="J460" s="419">
        <v>6</v>
      </c>
      <c r="K460" s="420">
        <v>5</v>
      </c>
      <c r="L460" s="419">
        <v>73</v>
      </c>
      <c r="M460" s="420">
        <v>65</v>
      </c>
      <c r="N460" s="419">
        <v>276</v>
      </c>
      <c r="O460" s="420">
        <v>294</v>
      </c>
      <c r="P460" s="419">
        <v>4</v>
      </c>
      <c r="Q460" s="420">
        <v>3</v>
      </c>
      <c r="R460" s="419">
        <v>5</v>
      </c>
      <c r="S460" s="420">
        <v>5</v>
      </c>
      <c r="T460" s="419">
        <v>39</v>
      </c>
      <c r="U460" s="420">
        <v>39</v>
      </c>
      <c r="V460" s="419">
        <v>320</v>
      </c>
      <c r="W460" s="420">
        <v>326</v>
      </c>
      <c r="X460" s="419">
        <v>4</v>
      </c>
      <c r="Y460" s="420">
        <v>4</v>
      </c>
      <c r="Z460" s="419"/>
      <c r="AA460" s="420"/>
      <c r="AB460" s="419">
        <v>36</v>
      </c>
      <c r="AC460" s="420">
        <v>38</v>
      </c>
      <c r="AD460" s="419">
        <v>51</v>
      </c>
      <c r="AE460" s="420">
        <v>52</v>
      </c>
      <c r="AF460" s="419">
        <v>1</v>
      </c>
      <c r="AG460" s="420">
        <v>1</v>
      </c>
      <c r="AH460" s="419"/>
      <c r="AI460" s="420"/>
      <c r="AJ460" s="419">
        <v>1</v>
      </c>
      <c r="AK460" s="420">
        <v>3</v>
      </c>
      <c r="AL460" s="419">
        <v>19</v>
      </c>
      <c r="AM460" s="420">
        <v>21</v>
      </c>
      <c r="AN460" s="419"/>
      <c r="AO460" s="420"/>
      <c r="AP460" s="419"/>
      <c r="AQ460" s="420"/>
      <c r="AR460" s="419">
        <v>3</v>
      </c>
      <c r="AS460" s="420">
        <v>2</v>
      </c>
      <c r="AT460" s="419"/>
      <c r="AU460" s="420"/>
      <c r="AV460" s="419"/>
      <c r="AW460" s="420"/>
      <c r="AX460" s="419"/>
      <c r="AY460" s="420"/>
      <c r="AZ460" s="419"/>
      <c r="BA460" s="421"/>
      <c r="BB460" s="422">
        <v>35188525</v>
      </c>
      <c r="BC460" s="420">
        <v>33606421</v>
      </c>
      <c r="BD460" s="419">
        <v>27370760</v>
      </c>
      <c r="BE460" s="420">
        <v>27708068</v>
      </c>
      <c r="BF460" s="419">
        <v>25078529</v>
      </c>
      <c r="BG460" s="420">
        <v>25668488</v>
      </c>
      <c r="BH460" s="419">
        <v>2293002</v>
      </c>
      <c r="BI460" s="420">
        <v>2464312</v>
      </c>
      <c r="BJ460" s="419">
        <v>1357508</v>
      </c>
      <c r="BK460" s="420">
        <v>1364981</v>
      </c>
      <c r="BL460" s="419"/>
      <c r="BM460" s="423"/>
      <c r="BN460" s="370">
        <f t="shared" si="540"/>
        <v>2922</v>
      </c>
      <c r="BO460" s="371">
        <f t="shared" si="541"/>
        <v>2797</v>
      </c>
      <c r="BP460" s="372">
        <f t="shared" si="542"/>
        <v>3047</v>
      </c>
      <c r="BQ460" s="371">
        <f t="shared" si="543"/>
        <v>3199</v>
      </c>
      <c r="BR460" s="372">
        <f t="shared" si="544"/>
        <v>3352</v>
      </c>
      <c r="BS460" s="371">
        <f t="shared" si="545"/>
        <v>3430</v>
      </c>
      <c r="BT460" s="372">
        <f t="shared" si="546"/>
        <v>481</v>
      </c>
      <c r="BU460" s="371">
        <f t="shared" si="547"/>
        <v>514</v>
      </c>
      <c r="BV460" s="372">
        <f t="shared" si="548"/>
        <v>207</v>
      </c>
      <c r="BW460" s="371">
        <f t="shared" si="549"/>
        <v>213</v>
      </c>
      <c r="BX460" s="372">
        <f t="shared" si="550"/>
        <v>0</v>
      </c>
      <c r="BY460" s="371">
        <f t="shared" si="551"/>
        <v>0</v>
      </c>
      <c r="BZ460" s="370">
        <f t="shared" si="552"/>
        <v>12042.616358658453</v>
      </c>
      <c r="CA460" s="371">
        <f t="shared" si="553"/>
        <v>12015.166607079012</v>
      </c>
      <c r="CB460" s="372">
        <f t="shared" si="554"/>
        <v>8982.8552674762068</v>
      </c>
      <c r="CC460" s="371">
        <f t="shared" si="555"/>
        <v>8661.4779618630819</v>
      </c>
      <c r="CD460" s="372">
        <f t="shared" si="556"/>
        <v>7481.6613961813846</v>
      </c>
      <c r="CE460" s="371">
        <f t="shared" si="557"/>
        <v>7483.5241982507287</v>
      </c>
      <c r="CF460" s="372">
        <f t="shared" si="558"/>
        <v>4767.1559251559247</v>
      </c>
      <c r="CG460" s="371">
        <f t="shared" si="559"/>
        <v>4794.3813229571988</v>
      </c>
      <c r="CH460" s="372">
        <f t="shared" si="560"/>
        <v>6558.0096618357484</v>
      </c>
      <c r="CI460" s="371">
        <f t="shared" si="561"/>
        <v>6408.3615023474176</v>
      </c>
      <c r="CJ460" s="372">
        <f t="shared" si="562"/>
        <v>0</v>
      </c>
      <c r="CK460" s="371">
        <f t="shared" si="563"/>
        <v>0</v>
      </c>
      <c r="CL460" s="370">
        <f t="shared" si="564"/>
        <v>108383.54722792609</v>
      </c>
      <c r="CM460" s="371">
        <f t="shared" si="565"/>
        <v>108136.49946371111</v>
      </c>
      <c r="CN460" s="372">
        <f t="shared" si="566"/>
        <v>80845.697407285857</v>
      </c>
      <c r="CO460" s="371">
        <f t="shared" si="567"/>
        <v>77953.30165676774</v>
      </c>
      <c r="CP460" s="372">
        <f t="shared" si="568"/>
        <v>67334.952565632455</v>
      </c>
      <c r="CQ460" s="371">
        <f t="shared" si="569"/>
        <v>67351.717784256558</v>
      </c>
      <c r="CR460" s="372">
        <f t="shared" si="570"/>
        <v>42904.403326403321</v>
      </c>
      <c r="CS460" s="371">
        <f t="shared" si="571"/>
        <v>43149.431906614787</v>
      </c>
      <c r="CT460" s="372">
        <f t="shared" si="572"/>
        <v>59022.086956521736</v>
      </c>
      <c r="CU460" s="371">
        <f t="shared" si="573"/>
        <v>57675.25352112676</v>
      </c>
      <c r="CV460" s="372">
        <f t="shared" si="574"/>
        <v>0</v>
      </c>
      <c r="CW460" s="371">
        <f t="shared" si="575"/>
        <v>0</v>
      </c>
      <c r="CX460" s="372">
        <f t="shared" si="576"/>
        <v>81676.454436749598</v>
      </c>
      <c r="CY460" s="371">
        <f t="shared" si="577"/>
        <v>80161.448766607209</v>
      </c>
      <c r="CZ460" s="370">
        <f t="shared" si="578"/>
        <v>299</v>
      </c>
      <c r="DA460" s="371">
        <f t="shared" si="579"/>
        <v>288</v>
      </c>
      <c r="DB460" s="372">
        <f t="shared" si="580"/>
        <v>324</v>
      </c>
      <c r="DC460" s="371">
        <f t="shared" si="581"/>
        <v>341</v>
      </c>
      <c r="DD460" s="372">
        <f t="shared" si="582"/>
        <v>360</v>
      </c>
      <c r="DE460" s="371">
        <f t="shared" si="583"/>
        <v>368</v>
      </c>
      <c r="DF460" s="372">
        <f t="shared" si="584"/>
        <v>53</v>
      </c>
      <c r="DG460" s="371">
        <f t="shared" si="585"/>
        <v>56</v>
      </c>
      <c r="DH460" s="372">
        <f t="shared" si="586"/>
        <v>22</v>
      </c>
      <c r="DI460" s="371">
        <f t="shared" si="587"/>
        <v>23</v>
      </c>
      <c r="DJ460" s="372">
        <f t="shared" si="588"/>
        <v>0</v>
      </c>
      <c r="DK460" s="371">
        <f t="shared" si="589"/>
        <v>0</v>
      </c>
      <c r="DL460" s="372">
        <f t="shared" si="590"/>
        <v>1058</v>
      </c>
      <c r="DM460" s="371">
        <f t="shared" si="591"/>
        <v>1076</v>
      </c>
      <c r="DN460" s="370">
        <f t="shared" si="592"/>
        <v>32406680.621149901</v>
      </c>
      <c r="DO460" s="371">
        <f t="shared" si="593"/>
        <v>31143311.845548801</v>
      </c>
      <c r="DP460" s="372">
        <f t="shared" si="594"/>
        <v>26194005.959960617</v>
      </c>
      <c r="DQ460" s="371">
        <f t="shared" si="595"/>
        <v>26582075.864957798</v>
      </c>
      <c r="DR460" s="372">
        <f t="shared" si="596"/>
        <v>24240582.923627682</v>
      </c>
      <c r="DS460" s="371">
        <f t="shared" si="597"/>
        <v>24785432.144606411</v>
      </c>
      <c r="DT460" s="372">
        <f t="shared" si="598"/>
        <v>2273933.3762993761</v>
      </c>
      <c r="DU460" s="371">
        <f t="shared" si="599"/>
        <v>2416368.186770428</v>
      </c>
      <c r="DV460" s="372">
        <f t="shared" si="600"/>
        <v>1298485.9130434783</v>
      </c>
      <c r="DW460" s="371">
        <f t="shared" si="601"/>
        <v>1326530.8309859154</v>
      </c>
      <c r="DX460" s="372">
        <f t="shared" si="602"/>
        <v>0</v>
      </c>
      <c r="DY460" s="371">
        <f t="shared" si="603"/>
        <v>0</v>
      </c>
      <c r="DZ460" s="372">
        <f t="shared" si="604"/>
        <v>86413688.794081077</v>
      </c>
      <c r="EA460" s="371">
        <f t="shared" si="605"/>
        <v>86253718.872869357</v>
      </c>
    </row>
    <row r="461" spans="1:131">
      <c r="A461" s="489" t="s">
        <v>42</v>
      </c>
      <c r="B461" s="473" t="s">
        <v>526</v>
      </c>
      <c r="C461" s="490"/>
      <c r="D461" s="475">
        <v>237525</v>
      </c>
      <c r="E461" s="476">
        <v>3</v>
      </c>
      <c r="F461" s="419">
        <v>160</v>
      </c>
      <c r="G461" s="420">
        <v>161</v>
      </c>
      <c r="H461" s="419"/>
      <c r="I461" s="420">
        <v>1</v>
      </c>
      <c r="J461" s="419">
        <v>1</v>
      </c>
      <c r="K461" s="420"/>
      <c r="L461" s="419">
        <v>25</v>
      </c>
      <c r="M461" s="420">
        <v>23</v>
      </c>
      <c r="N461" s="419">
        <v>133</v>
      </c>
      <c r="O461" s="420">
        <v>125</v>
      </c>
      <c r="P461" s="419"/>
      <c r="Q461" s="420">
        <v>1</v>
      </c>
      <c r="R461" s="419"/>
      <c r="S461" s="420"/>
      <c r="T461" s="419">
        <v>2</v>
      </c>
      <c r="U461" s="420">
        <v>5</v>
      </c>
      <c r="V461" s="419">
        <v>126</v>
      </c>
      <c r="W461" s="420">
        <v>132</v>
      </c>
      <c r="X461" s="419"/>
      <c r="Y461" s="420"/>
      <c r="Z461" s="419"/>
      <c r="AA461" s="420"/>
      <c r="AB461" s="419">
        <v>20</v>
      </c>
      <c r="AC461" s="420">
        <v>25</v>
      </c>
      <c r="AD461" s="419">
        <v>64</v>
      </c>
      <c r="AE461" s="420">
        <v>62</v>
      </c>
      <c r="AF461" s="419"/>
      <c r="AG461" s="420">
        <v>1</v>
      </c>
      <c r="AH461" s="419">
        <v>1</v>
      </c>
      <c r="AI461" s="420">
        <v>1</v>
      </c>
      <c r="AJ461" s="419">
        <v>12</v>
      </c>
      <c r="AK461" s="420">
        <v>13</v>
      </c>
      <c r="AL461" s="419"/>
      <c r="AM461" s="420"/>
      <c r="AN461" s="419"/>
      <c r="AO461" s="420"/>
      <c r="AP461" s="419"/>
      <c r="AQ461" s="420"/>
      <c r="AR461" s="419"/>
      <c r="AS461" s="420"/>
      <c r="AT461" s="419"/>
      <c r="AU461" s="420"/>
      <c r="AV461" s="419"/>
      <c r="AW461" s="420"/>
      <c r="AX461" s="419"/>
      <c r="AY461" s="420"/>
      <c r="AZ461" s="419"/>
      <c r="BA461" s="421"/>
      <c r="BB461" s="422">
        <v>15342013</v>
      </c>
      <c r="BC461" s="420">
        <v>15100283</v>
      </c>
      <c r="BD461" s="419">
        <v>9076803</v>
      </c>
      <c r="BE461" s="420">
        <v>8854810</v>
      </c>
      <c r="BF461" s="419">
        <v>9136457</v>
      </c>
      <c r="BG461" s="420">
        <v>9891101</v>
      </c>
      <c r="BH461" s="419">
        <v>2836197</v>
      </c>
      <c r="BI461" s="420">
        <v>2882145</v>
      </c>
      <c r="BJ461" s="419"/>
      <c r="BK461" s="420">
        <v>0</v>
      </c>
      <c r="BL461" s="419"/>
      <c r="BM461" s="423"/>
      <c r="BN461" s="370">
        <f t="shared" si="540"/>
        <v>1751</v>
      </c>
      <c r="BO461" s="371">
        <f t="shared" si="541"/>
        <v>1735</v>
      </c>
      <c r="BP461" s="372">
        <f t="shared" si="542"/>
        <v>1221</v>
      </c>
      <c r="BQ461" s="371">
        <f t="shared" si="543"/>
        <v>1195</v>
      </c>
      <c r="BR461" s="372">
        <f t="shared" si="544"/>
        <v>1374</v>
      </c>
      <c r="BS461" s="371">
        <f t="shared" si="545"/>
        <v>1488</v>
      </c>
      <c r="BT461" s="372">
        <f t="shared" si="546"/>
        <v>731</v>
      </c>
      <c r="BU461" s="371">
        <f t="shared" si="547"/>
        <v>735</v>
      </c>
      <c r="BV461" s="372">
        <f t="shared" si="548"/>
        <v>0</v>
      </c>
      <c r="BW461" s="371">
        <f t="shared" si="549"/>
        <v>0</v>
      </c>
      <c r="BX461" s="372">
        <f t="shared" si="550"/>
        <v>0</v>
      </c>
      <c r="BY461" s="371">
        <f t="shared" si="551"/>
        <v>0</v>
      </c>
      <c r="BZ461" s="370">
        <f t="shared" si="552"/>
        <v>8761.857795545402</v>
      </c>
      <c r="CA461" s="371">
        <f t="shared" si="553"/>
        <v>8703.3331412103744</v>
      </c>
      <c r="CB461" s="372">
        <f t="shared" si="554"/>
        <v>7433.909090909091</v>
      </c>
      <c r="CC461" s="371">
        <f t="shared" si="555"/>
        <v>7409.8828451882846</v>
      </c>
      <c r="CD461" s="372">
        <f t="shared" si="556"/>
        <v>6649.5320232896656</v>
      </c>
      <c r="CE461" s="371">
        <f t="shared" si="557"/>
        <v>6647.2452956989246</v>
      </c>
      <c r="CF461" s="372">
        <f t="shared" si="558"/>
        <v>3879.8864569083448</v>
      </c>
      <c r="CG461" s="371">
        <f t="shared" si="559"/>
        <v>3921.2857142857142</v>
      </c>
      <c r="CH461" s="372">
        <f t="shared" si="560"/>
        <v>0</v>
      </c>
      <c r="CI461" s="371">
        <f t="shared" si="561"/>
        <v>0</v>
      </c>
      <c r="CJ461" s="372">
        <f t="shared" si="562"/>
        <v>0</v>
      </c>
      <c r="CK461" s="371">
        <f t="shared" si="563"/>
        <v>0</v>
      </c>
      <c r="CL461" s="370">
        <f t="shared" si="564"/>
        <v>78856.720159908611</v>
      </c>
      <c r="CM461" s="371">
        <f t="shared" si="565"/>
        <v>78329.998270893368</v>
      </c>
      <c r="CN461" s="372">
        <f t="shared" si="566"/>
        <v>66905.181818181823</v>
      </c>
      <c r="CO461" s="371">
        <f t="shared" si="567"/>
        <v>66688.945606694557</v>
      </c>
      <c r="CP461" s="372">
        <f t="shared" si="568"/>
        <v>59845.788209606988</v>
      </c>
      <c r="CQ461" s="371">
        <f t="shared" si="569"/>
        <v>59825.207661290318</v>
      </c>
      <c r="CR461" s="372">
        <f t="shared" si="570"/>
        <v>34918.9781121751</v>
      </c>
      <c r="CS461" s="371">
        <f t="shared" si="571"/>
        <v>35291.571428571428</v>
      </c>
      <c r="CT461" s="372">
        <f t="shared" si="572"/>
        <v>0</v>
      </c>
      <c r="CU461" s="371">
        <f t="shared" si="573"/>
        <v>0</v>
      </c>
      <c r="CV461" s="372">
        <f t="shared" si="574"/>
        <v>0</v>
      </c>
      <c r="CW461" s="371">
        <f t="shared" si="575"/>
        <v>0</v>
      </c>
      <c r="CX461" s="372">
        <f t="shared" si="576"/>
        <v>64569.477736098626</v>
      </c>
      <c r="CY461" s="371">
        <f t="shared" si="577"/>
        <v>64249.654831663342</v>
      </c>
      <c r="CZ461" s="370">
        <f t="shared" si="578"/>
        <v>186</v>
      </c>
      <c r="DA461" s="371">
        <f t="shared" si="579"/>
        <v>185</v>
      </c>
      <c r="DB461" s="372">
        <f t="shared" si="580"/>
        <v>135</v>
      </c>
      <c r="DC461" s="371">
        <f t="shared" si="581"/>
        <v>131</v>
      </c>
      <c r="DD461" s="372">
        <f t="shared" si="582"/>
        <v>146</v>
      </c>
      <c r="DE461" s="371">
        <f t="shared" si="583"/>
        <v>157</v>
      </c>
      <c r="DF461" s="372">
        <f t="shared" si="584"/>
        <v>77</v>
      </c>
      <c r="DG461" s="371">
        <f t="shared" si="585"/>
        <v>77</v>
      </c>
      <c r="DH461" s="372">
        <f t="shared" si="586"/>
        <v>0</v>
      </c>
      <c r="DI461" s="371">
        <f t="shared" si="587"/>
        <v>0</v>
      </c>
      <c r="DJ461" s="372">
        <f t="shared" si="588"/>
        <v>0</v>
      </c>
      <c r="DK461" s="371">
        <f t="shared" si="589"/>
        <v>0</v>
      </c>
      <c r="DL461" s="372">
        <f t="shared" si="590"/>
        <v>544</v>
      </c>
      <c r="DM461" s="371">
        <f t="shared" si="591"/>
        <v>550</v>
      </c>
      <c r="DN461" s="370">
        <f t="shared" si="592"/>
        <v>14667349.949743001</v>
      </c>
      <c r="DO461" s="371">
        <f t="shared" si="593"/>
        <v>14491049.680115273</v>
      </c>
      <c r="DP461" s="372">
        <f t="shared" si="594"/>
        <v>9032199.5454545468</v>
      </c>
      <c r="DQ461" s="371">
        <f t="shared" si="595"/>
        <v>8736251.8744769879</v>
      </c>
      <c r="DR461" s="372">
        <f t="shared" si="596"/>
        <v>8737485.0786026195</v>
      </c>
      <c r="DS461" s="371">
        <f t="shared" si="597"/>
        <v>9392557.6028225794</v>
      </c>
      <c r="DT461" s="372">
        <f t="shared" si="598"/>
        <v>2688761.3146374826</v>
      </c>
      <c r="DU461" s="371">
        <f t="shared" si="599"/>
        <v>2717451</v>
      </c>
      <c r="DV461" s="372">
        <f t="shared" si="600"/>
        <v>0</v>
      </c>
      <c r="DW461" s="371">
        <f t="shared" si="601"/>
        <v>0</v>
      </c>
      <c r="DX461" s="372">
        <f t="shared" si="602"/>
        <v>0</v>
      </c>
      <c r="DY461" s="371">
        <f t="shared" si="603"/>
        <v>0</v>
      </c>
      <c r="DZ461" s="372">
        <f t="shared" si="604"/>
        <v>35125795.888437651</v>
      </c>
      <c r="EA461" s="371">
        <f t="shared" si="605"/>
        <v>35337310.157414839</v>
      </c>
    </row>
    <row r="462" spans="1:131">
      <c r="A462" s="489" t="s">
        <v>42</v>
      </c>
      <c r="B462" s="473" t="s">
        <v>527</v>
      </c>
      <c r="C462" s="491"/>
      <c r="D462" s="475">
        <v>237367</v>
      </c>
      <c r="E462" s="476">
        <v>5</v>
      </c>
      <c r="F462" s="419">
        <v>48</v>
      </c>
      <c r="G462" s="420">
        <v>48</v>
      </c>
      <c r="H462" s="419"/>
      <c r="I462" s="420"/>
      <c r="J462" s="419"/>
      <c r="K462" s="420">
        <v>1</v>
      </c>
      <c r="L462" s="419">
        <v>5</v>
      </c>
      <c r="M462" s="420">
        <v>6</v>
      </c>
      <c r="N462" s="419">
        <v>29</v>
      </c>
      <c r="O462" s="420">
        <v>28</v>
      </c>
      <c r="P462" s="419">
        <v>3</v>
      </c>
      <c r="Q462" s="420">
        <v>3</v>
      </c>
      <c r="R462" s="419">
        <v>3</v>
      </c>
      <c r="S462" s="420">
        <v>2</v>
      </c>
      <c r="T462" s="419">
        <v>1</v>
      </c>
      <c r="U462" s="420"/>
      <c r="V462" s="419">
        <v>65</v>
      </c>
      <c r="W462" s="420">
        <v>61</v>
      </c>
      <c r="X462" s="419">
        <v>1</v>
      </c>
      <c r="Y462" s="420">
        <v>1</v>
      </c>
      <c r="Z462" s="419"/>
      <c r="AA462" s="420"/>
      <c r="AB462" s="419">
        <v>1</v>
      </c>
      <c r="AC462" s="420">
        <v>1</v>
      </c>
      <c r="AD462" s="419">
        <v>3</v>
      </c>
      <c r="AE462" s="420">
        <v>6</v>
      </c>
      <c r="AF462" s="419">
        <v>2</v>
      </c>
      <c r="AG462" s="420">
        <v>2</v>
      </c>
      <c r="AH462" s="419">
        <v>1</v>
      </c>
      <c r="AI462" s="420">
        <v>1</v>
      </c>
      <c r="AJ462" s="419">
        <v>5</v>
      </c>
      <c r="AK462" s="420">
        <v>5</v>
      </c>
      <c r="AL462" s="419"/>
      <c r="AM462" s="420"/>
      <c r="AN462" s="419">
        <v>1</v>
      </c>
      <c r="AO462" s="420">
        <v>2</v>
      </c>
      <c r="AP462" s="419">
        <v>1</v>
      </c>
      <c r="AQ462" s="420">
        <v>1</v>
      </c>
      <c r="AR462" s="419">
        <v>1</v>
      </c>
      <c r="AS462" s="420">
        <v>2</v>
      </c>
      <c r="AT462" s="419"/>
      <c r="AU462" s="420"/>
      <c r="AV462" s="419"/>
      <c r="AW462" s="420"/>
      <c r="AX462" s="419"/>
      <c r="AY462" s="420"/>
      <c r="AZ462" s="419"/>
      <c r="BA462" s="421"/>
      <c r="BB462" s="422">
        <v>4112504</v>
      </c>
      <c r="BC462" s="420">
        <v>4261396</v>
      </c>
      <c r="BD462" s="419">
        <v>2514626</v>
      </c>
      <c r="BE462" s="420">
        <v>2146726</v>
      </c>
      <c r="BF462" s="419">
        <v>3491257</v>
      </c>
      <c r="BG462" s="420">
        <v>3325445</v>
      </c>
      <c r="BH462" s="419">
        <v>507780</v>
      </c>
      <c r="BI462" s="420">
        <v>616325</v>
      </c>
      <c r="BJ462" s="419">
        <v>178508</v>
      </c>
      <c r="BK462" s="420">
        <v>220452</v>
      </c>
      <c r="BL462" s="419"/>
      <c r="BM462" s="423"/>
      <c r="BN462" s="370">
        <f t="shared" si="540"/>
        <v>492</v>
      </c>
      <c r="BO462" s="371">
        <f t="shared" si="541"/>
        <v>515</v>
      </c>
      <c r="BP462" s="372">
        <f t="shared" si="542"/>
        <v>336</v>
      </c>
      <c r="BQ462" s="371">
        <f t="shared" si="543"/>
        <v>304</v>
      </c>
      <c r="BR462" s="372">
        <f t="shared" si="544"/>
        <v>607</v>
      </c>
      <c r="BS462" s="371">
        <f t="shared" si="545"/>
        <v>571</v>
      </c>
      <c r="BT462" s="372">
        <f t="shared" si="546"/>
        <v>118</v>
      </c>
      <c r="BU462" s="371">
        <f t="shared" si="547"/>
        <v>145</v>
      </c>
      <c r="BV462" s="372">
        <f t="shared" si="548"/>
        <v>33</v>
      </c>
      <c r="BW462" s="371">
        <f t="shared" si="549"/>
        <v>55</v>
      </c>
      <c r="BX462" s="372">
        <f t="shared" si="550"/>
        <v>0</v>
      </c>
      <c r="BY462" s="371">
        <f t="shared" si="551"/>
        <v>0</v>
      </c>
      <c r="BZ462" s="370">
        <f t="shared" si="552"/>
        <v>8358.7479674796741</v>
      </c>
      <c r="CA462" s="371">
        <f t="shared" si="553"/>
        <v>8274.5553398058255</v>
      </c>
      <c r="CB462" s="372">
        <f t="shared" si="554"/>
        <v>7484.0059523809523</v>
      </c>
      <c r="CC462" s="371">
        <f t="shared" si="555"/>
        <v>7061.5986842105267</v>
      </c>
      <c r="CD462" s="372">
        <f t="shared" si="556"/>
        <v>5751.6589785831957</v>
      </c>
      <c r="CE462" s="371">
        <f t="shared" si="557"/>
        <v>5823.8966725043783</v>
      </c>
      <c r="CF462" s="372">
        <f t="shared" si="558"/>
        <v>4303.2203389830511</v>
      </c>
      <c r="CG462" s="371">
        <f t="shared" si="559"/>
        <v>4250.5172413793107</v>
      </c>
      <c r="CH462" s="372">
        <f t="shared" si="560"/>
        <v>5409.333333333333</v>
      </c>
      <c r="CI462" s="371">
        <f t="shared" si="561"/>
        <v>4008.2181818181816</v>
      </c>
      <c r="CJ462" s="372">
        <f t="shared" si="562"/>
        <v>0</v>
      </c>
      <c r="CK462" s="371">
        <f t="shared" si="563"/>
        <v>0</v>
      </c>
      <c r="CL462" s="370">
        <f t="shared" si="564"/>
        <v>75228.731707317071</v>
      </c>
      <c r="CM462" s="371">
        <f t="shared" si="565"/>
        <v>74470.998058252429</v>
      </c>
      <c r="CN462" s="372">
        <f t="shared" si="566"/>
        <v>67356.053571428565</v>
      </c>
      <c r="CO462" s="371">
        <f t="shared" si="567"/>
        <v>63554.38815789474</v>
      </c>
      <c r="CP462" s="372">
        <f t="shared" si="568"/>
        <v>51764.930807248762</v>
      </c>
      <c r="CQ462" s="371">
        <f t="shared" si="569"/>
        <v>52415.070052539406</v>
      </c>
      <c r="CR462" s="372">
        <f t="shared" si="570"/>
        <v>38728.983050847462</v>
      </c>
      <c r="CS462" s="371">
        <f t="shared" si="571"/>
        <v>38254.655172413797</v>
      </c>
      <c r="CT462" s="372">
        <f t="shared" si="572"/>
        <v>48684</v>
      </c>
      <c r="CU462" s="371">
        <f t="shared" si="573"/>
        <v>36073.963636363638</v>
      </c>
      <c r="CV462" s="372">
        <f t="shared" si="574"/>
        <v>0</v>
      </c>
      <c r="CW462" s="371">
        <f t="shared" si="575"/>
        <v>0</v>
      </c>
      <c r="CX462" s="372">
        <f t="shared" si="576"/>
        <v>61483.8934512013</v>
      </c>
      <c r="CY462" s="371">
        <f t="shared" si="577"/>
        <v>60066.377096000018</v>
      </c>
      <c r="CZ462" s="370">
        <f t="shared" si="578"/>
        <v>53</v>
      </c>
      <c r="DA462" s="371">
        <f t="shared" si="579"/>
        <v>55</v>
      </c>
      <c r="DB462" s="372">
        <f t="shared" si="580"/>
        <v>36</v>
      </c>
      <c r="DC462" s="371">
        <f t="shared" si="581"/>
        <v>33</v>
      </c>
      <c r="DD462" s="372">
        <f t="shared" si="582"/>
        <v>67</v>
      </c>
      <c r="DE462" s="371">
        <f t="shared" si="583"/>
        <v>63</v>
      </c>
      <c r="DF462" s="372">
        <f t="shared" si="584"/>
        <v>11</v>
      </c>
      <c r="DG462" s="371">
        <f t="shared" si="585"/>
        <v>14</v>
      </c>
      <c r="DH462" s="372">
        <f t="shared" si="586"/>
        <v>3</v>
      </c>
      <c r="DI462" s="371">
        <f t="shared" si="587"/>
        <v>5</v>
      </c>
      <c r="DJ462" s="372">
        <f t="shared" si="588"/>
        <v>0</v>
      </c>
      <c r="DK462" s="371">
        <f t="shared" si="589"/>
        <v>0</v>
      </c>
      <c r="DL462" s="372">
        <f t="shared" si="590"/>
        <v>170</v>
      </c>
      <c r="DM462" s="371">
        <f t="shared" si="591"/>
        <v>170</v>
      </c>
      <c r="DN462" s="370">
        <f t="shared" si="592"/>
        <v>3987122.7804878047</v>
      </c>
      <c r="DO462" s="371">
        <f t="shared" si="593"/>
        <v>4095904.8932038834</v>
      </c>
      <c r="DP462" s="372">
        <f t="shared" si="594"/>
        <v>2424817.9285714282</v>
      </c>
      <c r="DQ462" s="371">
        <f t="shared" si="595"/>
        <v>2097294.8092105263</v>
      </c>
      <c r="DR462" s="372">
        <f t="shared" si="596"/>
        <v>3468250.3640856668</v>
      </c>
      <c r="DS462" s="371">
        <f t="shared" si="597"/>
        <v>3302149.4133099825</v>
      </c>
      <c r="DT462" s="372">
        <f t="shared" si="598"/>
        <v>426018.81355932209</v>
      </c>
      <c r="DU462" s="371">
        <f t="shared" si="599"/>
        <v>535565.17241379316</v>
      </c>
      <c r="DV462" s="372">
        <f t="shared" si="600"/>
        <v>146052</v>
      </c>
      <c r="DW462" s="371">
        <f t="shared" si="601"/>
        <v>180369.81818181818</v>
      </c>
      <c r="DX462" s="372">
        <f t="shared" si="602"/>
        <v>0</v>
      </c>
      <c r="DY462" s="371">
        <f t="shared" si="603"/>
        <v>0</v>
      </c>
      <c r="DZ462" s="372">
        <f t="shared" si="604"/>
        <v>10452261.886704221</v>
      </c>
      <c r="EA462" s="371">
        <f t="shared" si="605"/>
        <v>10211284.106320003</v>
      </c>
    </row>
    <row r="463" spans="1:131">
      <c r="A463" s="489" t="s">
        <v>42</v>
      </c>
      <c r="B463" s="473" t="s">
        <v>528</v>
      </c>
      <c r="C463" s="491"/>
      <c r="D463" s="492">
        <v>237792</v>
      </c>
      <c r="E463" s="493">
        <v>5</v>
      </c>
      <c r="F463" s="419">
        <v>23</v>
      </c>
      <c r="G463" s="420">
        <v>26</v>
      </c>
      <c r="H463" s="419">
        <v>2</v>
      </c>
      <c r="I463" s="420">
        <v>2</v>
      </c>
      <c r="J463" s="419"/>
      <c r="K463" s="420">
        <v>1</v>
      </c>
      <c r="L463" s="419"/>
      <c r="M463" s="420"/>
      <c r="N463" s="419">
        <v>50</v>
      </c>
      <c r="O463" s="420">
        <v>51</v>
      </c>
      <c r="P463" s="419">
        <v>2</v>
      </c>
      <c r="Q463" s="420">
        <v>2</v>
      </c>
      <c r="R463" s="419"/>
      <c r="S463" s="420"/>
      <c r="T463" s="419"/>
      <c r="U463" s="420"/>
      <c r="V463" s="419">
        <v>51</v>
      </c>
      <c r="W463" s="420">
        <v>45</v>
      </c>
      <c r="X463" s="419">
        <v>1</v>
      </c>
      <c r="Y463" s="420"/>
      <c r="Z463" s="419"/>
      <c r="AA463" s="420"/>
      <c r="AB463" s="419"/>
      <c r="AC463" s="420"/>
      <c r="AD463" s="419"/>
      <c r="AE463" s="420"/>
      <c r="AF463" s="419"/>
      <c r="AG463" s="420"/>
      <c r="AH463" s="419"/>
      <c r="AI463" s="420"/>
      <c r="AJ463" s="419"/>
      <c r="AK463" s="420"/>
      <c r="AL463" s="419">
        <v>9</v>
      </c>
      <c r="AM463" s="420">
        <v>9</v>
      </c>
      <c r="AN463" s="419"/>
      <c r="AO463" s="420"/>
      <c r="AP463" s="419"/>
      <c r="AQ463" s="420"/>
      <c r="AR463" s="419"/>
      <c r="AS463" s="420"/>
      <c r="AT463" s="419"/>
      <c r="AU463" s="420"/>
      <c r="AV463" s="419"/>
      <c r="AW463" s="420"/>
      <c r="AX463" s="419"/>
      <c r="AY463" s="420"/>
      <c r="AZ463" s="419"/>
      <c r="BA463" s="421"/>
      <c r="BB463" s="422">
        <v>1937319</v>
      </c>
      <c r="BC463" s="420">
        <v>2207831</v>
      </c>
      <c r="BD463" s="419">
        <v>3331949</v>
      </c>
      <c r="BE463" s="420">
        <v>3338577</v>
      </c>
      <c r="BF463" s="419">
        <v>2905614</v>
      </c>
      <c r="BG463" s="420">
        <v>2532038</v>
      </c>
      <c r="BH463" s="419"/>
      <c r="BI463" s="420"/>
      <c r="BJ463" s="419">
        <v>410756</v>
      </c>
      <c r="BK463" s="420">
        <v>421110</v>
      </c>
      <c r="BL463" s="419"/>
      <c r="BM463" s="423"/>
      <c r="BN463" s="370">
        <f t="shared" si="540"/>
        <v>227</v>
      </c>
      <c r="BO463" s="371">
        <f t="shared" si="541"/>
        <v>265</v>
      </c>
      <c r="BP463" s="372">
        <f t="shared" si="542"/>
        <v>470</v>
      </c>
      <c r="BQ463" s="371">
        <f t="shared" si="543"/>
        <v>479</v>
      </c>
      <c r="BR463" s="372">
        <f t="shared" si="544"/>
        <v>469</v>
      </c>
      <c r="BS463" s="371">
        <f t="shared" si="545"/>
        <v>405</v>
      </c>
      <c r="BT463" s="372">
        <f t="shared" si="546"/>
        <v>0</v>
      </c>
      <c r="BU463" s="371">
        <f t="shared" si="547"/>
        <v>0</v>
      </c>
      <c r="BV463" s="372">
        <f t="shared" si="548"/>
        <v>81</v>
      </c>
      <c r="BW463" s="371">
        <f t="shared" si="549"/>
        <v>81</v>
      </c>
      <c r="BX463" s="372">
        <f t="shared" si="550"/>
        <v>0</v>
      </c>
      <c r="BY463" s="371">
        <f t="shared" si="551"/>
        <v>0</v>
      </c>
      <c r="BZ463" s="370">
        <f t="shared" si="552"/>
        <v>8534.444933920704</v>
      </c>
      <c r="CA463" s="371">
        <f t="shared" si="553"/>
        <v>8331.4377358490565</v>
      </c>
      <c r="CB463" s="372">
        <f t="shared" si="554"/>
        <v>7089.2531914893616</v>
      </c>
      <c r="CC463" s="371">
        <f t="shared" si="555"/>
        <v>6969.8893528183717</v>
      </c>
      <c r="CD463" s="372">
        <f t="shared" si="556"/>
        <v>6195.3390191897652</v>
      </c>
      <c r="CE463" s="371">
        <f t="shared" si="557"/>
        <v>6251.9456790123459</v>
      </c>
      <c r="CF463" s="372">
        <f t="shared" si="558"/>
        <v>0</v>
      </c>
      <c r="CG463" s="371">
        <f t="shared" si="559"/>
        <v>0</v>
      </c>
      <c r="CH463" s="372">
        <f t="shared" si="560"/>
        <v>5071.0617283950614</v>
      </c>
      <c r="CI463" s="371">
        <f t="shared" si="561"/>
        <v>5198.8888888888887</v>
      </c>
      <c r="CJ463" s="372">
        <f t="shared" si="562"/>
        <v>0</v>
      </c>
      <c r="CK463" s="371">
        <f t="shared" si="563"/>
        <v>0</v>
      </c>
      <c r="CL463" s="370">
        <f t="shared" si="564"/>
        <v>76810.004405286338</v>
      </c>
      <c r="CM463" s="371">
        <f t="shared" si="565"/>
        <v>74982.939622641512</v>
      </c>
      <c r="CN463" s="372">
        <f t="shared" si="566"/>
        <v>63803.278723404255</v>
      </c>
      <c r="CO463" s="371">
        <f t="shared" si="567"/>
        <v>62729.004175365342</v>
      </c>
      <c r="CP463" s="372">
        <f t="shared" si="568"/>
        <v>55758.051172707885</v>
      </c>
      <c r="CQ463" s="371">
        <f t="shared" si="569"/>
        <v>56267.511111111111</v>
      </c>
      <c r="CR463" s="372">
        <f t="shared" si="570"/>
        <v>0</v>
      </c>
      <c r="CS463" s="371">
        <f t="shared" si="571"/>
        <v>0</v>
      </c>
      <c r="CT463" s="372">
        <f t="shared" si="572"/>
        <v>45639.555555555555</v>
      </c>
      <c r="CU463" s="371">
        <f t="shared" si="573"/>
        <v>46790</v>
      </c>
      <c r="CV463" s="372">
        <f t="shared" si="574"/>
        <v>0</v>
      </c>
      <c r="CW463" s="371">
        <f t="shared" si="575"/>
        <v>0</v>
      </c>
      <c r="CX463" s="372">
        <f t="shared" si="576"/>
        <v>61943.443947318767</v>
      </c>
      <c r="CY463" s="371">
        <f t="shared" si="577"/>
        <v>62149.19463493357</v>
      </c>
      <c r="CZ463" s="370">
        <f t="shared" si="578"/>
        <v>25</v>
      </c>
      <c r="DA463" s="371">
        <f t="shared" si="579"/>
        <v>29</v>
      </c>
      <c r="DB463" s="372">
        <f t="shared" si="580"/>
        <v>52</v>
      </c>
      <c r="DC463" s="371">
        <f t="shared" si="581"/>
        <v>53</v>
      </c>
      <c r="DD463" s="372">
        <f t="shared" si="582"/>
        <v>52</v>
      </c>
      <c r="DE463" s="371">
        <f t="shared" si="583"/>
        <v>45</v>
      </c>
      <c r="DF463" s="372">
        <f t="shared" si="584"/>
        <v>0</v>
      </c>
      <c r="DG463" s="371">
        <f t="shared" si="585"/>
        <v>0</v>
      </c>
      <c r="DH463" s="372">
        <f t="shared" si="586"/>
        <v>9</v>
      </c>
      <c r="DI463" s="371">
        <f t="shared" si="587"/>
        <v>9</v>
      </c>
      <c r="DJ463" s="372">
        <f t="shared" si="588"/>
        <v>0</v>
      </c>
      <c r="DK463" s="371">
        <f t="shared" si="589"/>
        <v>0</v>
      </c>
      <c r="DL463" s="372">
        <f t="shared" si="590"/>
        <v>138</v>
      </c>
      <c r="DM463" s="371">
        <f t="shared" si="591"/>
        <v>136</v>
      </c>
      <c r="DN463" s="370">
        <f t="shared" si="592"/>
        <v>1920250.1101321585</v>
      </c>
      <c r="DO463" s="371">
        <f t="shared" si="593"/>
        <v>2174505.2490566038</v>
      </c>
      <c r="DP463" s="372">
        <f t="shared" si="594"/>
        <v>3317770.4936170215</v>
      </c>
      <c r="DQ463" s="371">
        <f t="shared" si="595"/>
        <v>3324637.221294363</v>
      </c>
      <c r="DR463" s="372">
        <f t="shared" si="596"/>
        <v>2899418.6609808099</v>
      </c>
      <c r="DS463" s="371">
        <f t="shared" si="597"/>
        <v>2532038</v>
      </c>
      <c r="DT463" s="372">
        <f t="shared" si="598"/>
        <v>0</v>
      </c>
      <c r="DU463" s="371">
        <f t="shared" si="599"/>
        <v>0</v>
      </c>
      <c r="DV463" s="372">
        <f t="shared" si="600"/>
        <v>410756</v>
      </c>
      <c r="DW463" s="371">
        <f t="shared" si="601"/>
        <v>421110</v>
      </c>
      <c r="DX463" s="372">
        <f t="shared" si="602"/>
        <v>0</v>
      </c>
      <c r="DY463" s="371">
        <f t="shared" si="603"/>
        <v>0</v>
      </c>
      <c r="DZ463" s="372">
        <f t="shared" si="604"/>
        <v>8548195.2647299897</v>
      </c>
      <c r="EA463" s="371">
        <f t="shared" si="605"/>
        <v>8452290.4703509659</v>
      </c>
    </row>
    <row r="464" spans="1:131">
      <c r="A464" s="489" t="s">
        <v>42</v>
      </c>
      <c r="B464" s="473" t="s">
        <v>529</v>
      </c>
      <c r="C464" s="490"/>
      <c r="D464" s="475">
        <v>237215</v>
      </c>
      <c r="E464" s="476">
        <v>6</v>
      </c>
      <c r="F464" s="419">
        <v>17</v>
      </c>
      <c r="G464" s="420">
        <v>19</v>
      </c>
      <c r="H464" s="419"/>
      <c r="I464" s="420"/>
      <c r="J464" s="419"/>
      <c r="K464" s="420"/>
      <c r="L464" s="419"/>
      <c r="M464" s="420"/>
      <c r="N464" s="419">
        <v>20</v>
      </c>
      <c r="O464" s="420">
        <v>19</v>
      </c>
      <c r="P464" s="419">
        <v>1</v>
      </c>
      <c r="Q464" s="420">
        <v>1</v>
      </c>
      <c r="R464" s="419"/>
      <c r="S464" s="420"/>
      <c r="T464" s="419"/>
      <c r="U464" s="420"/>
      <c r="V464" s="419">
        <v>27</v>
      </c>
      <c r="W464" s="420">
        <v>25</v>
      </c>
      <c r="X464" s="419"/>
      <c r="Y464" s="420"/>
      <c r="Z464" s="419"/>
      <c r="AA464" s="420"/>
      <c r="AB464" s="419"/>
      <c r="AC464" s="420"/>
      <c r="AD464" s="419">
        <v>6</v>
      </c>
      <c r="AE464" s="420">
        <v>7</v>
      </c>
      <c r="AF464" s="419"/>
      <c r="AG464" s="420"/>
      <c r="AH464" s="419"/>
      <c r="AI464" s="420"/>
      <c r="AJ464" s="419">
        <v>1</v>
      </c>
      <c r="AK464" s="420">
        <v>1</v>
      </c>
      <c r="AL464" s="419">
        <v>3</v>
      </c>
      <c r="AM464" s="420">
        <v>3</v>
      </c>
      <c r="AN464" s="419"/>
      <c r="AO464" s="420"/>
      <c r="AP464" s="419"/>
      <c r="AQ464" s="420"/>
      <c r="AR464" s="419"/>
      <c r="AS464" s="420"/>
      <c r="AT464" s="419"/>
      <c r="AU464" s="420"/>
      <c r="AV464" s="419"/>
      <c r="AW464" s="420"/>
      <c r="AX464" s="419"/>
      <c r="AY464" s="420"/>
      <c r="AZ464" s="419"/>
      <c r="BA464" s="421"/>
      <c r="BB464" s="422">
        <v>1185784</v>
      </c>
      <c r="BC464" s="420">
        <v>1368455</v>
      </c>
      <c r="BD464" s="419">
        <v>1330772</v>
      </c>
      <c r="BE464" s="420">
        <v>1175826</v>
      </c>
      <c r="BF464" s="419">
        <v>1471680</v>
      </c>
      <c r="BG464" s="420">
        <v>1338168</v>
      </c>
      <c r="BH464" s="419">
        <v>290364</v>
      </c>
      <c r="BI464" s="420">
        <v>323988</v>
      </c>
      <c r="BJ464" s="419">
        <v>121912</v>
      </c>
      <c r="BK464" s="420">
        <v>135044</v>
      </c>
      <c r="BL464" s="419"/>
      <c r="BM464" s="423"/>
      <c r="BN464" s="370">
        <f t="shared" si="540"/>
        <v>153</v>
      </c>
      <c r="BO464" s="371">
        <f t="shared" si="541"/>
        <v>171</v>
      </c>
      <c r="BP464" s="372">
        <f t="shared" si="542"/>
        <v>190</v>
      </c>
      <c r="BQ464" s="371">
        <f t="shared" si="543"/>
        <v>181</v>
      </c>
      <c r="BR464" s="372">
        <f t="shared" si="544"/>
        <v>243</v>
      </c>
      <c r="BS464" s="371">
        <f t="shared" si="545"/>
        <v>225</v>
      </c>
      <c r="BT464" s="372">
        <f t="shared" si="546"/>
        <v>66</v>
      </c>
      <c r="BU464" s="371">
        <f t="shared" si="547"/>
        <v>75</v>
      </c>
      <c r="BV464" s="372">
        <f t="shared" si="548"/>
        <v>27</v>
      </c>
      <c r="BW464" s="371">
        <f t="shared" si="549"/>
        <v>27</v>
      </c>
      <c r="BX464" s="372">
        <f t="shared" si="550"/>
        <v>0</v>
      </c>
      <c r="BY464" s="371">
        <f t="shared" si="551"/>
        <v>0</v>
      </c>
      <c r="BZ464" s="370">
        <f t="shared" si="552"/>
        <v>7750.2222222222226</v>
      </c>
      <c r="CA464" s="371">
        <f t="shared" si="553"/>
        <v>8002.6608187134507</v>
      </c>
      <c r="CB464" s="372">
        <f t="shared" si="554"/>
        <v>7004.0631578947368</v>
      </c>
      <c r="CC464" s="371">
        <f t="shared" si="555"/>
        <v>6496.2762430939229</v>
      </c>
      <c r="CD464" s="372">
        <f t="shared" si="556"/>
        <v>6056.2962962962965</v>
      </c>
      <c r="CE464" s="371">
        <f t="shared" si="557"/>
        <v>5947.413333333333</v>
      </c>
      <c r="CF464" s="372">
        <f t="shared" si="558"/>
        <v>4399.454545454545</v>
      </c>
      <c r="CG464" s="371">
        <f t="shared" si="559"/>
        <v>4319.84</v>
      </c>
      <c r="CH464" s="372">
        <f t="shared" si="560"/>
        <v>4515.2592592592591</v>
      </c>
      <c r="CI464" s="371">
        <f t="shared" si="561"/>
        <v>5001.6296296296296</v>
      </c>
      <c r="CJ464" s="372">
        <f t="shared" si="562"/>
        <v>0</v>
      </c>
      <c r="CK464" s="371">
        <f t="shared" si="563"/>
        <v>0</v>
      </c>
      <c r="CL464" s="370">
        <f t="shared" si="564"/>
        <v>69752</v>
      </c>
      <c r="CM464" s="371">
        <f t="shared" si="565"/>
        <v>72023.947368421053</v>
      </c>
      <c r="CN464" s="372">
        <f t="shared" si="566"/>
        <v>63036.568421052631</v>
      </c>
      <c r="CO464" s="371">
        <f t="shared" si="567"/>
        <v>58466.486187845308</v>
      </c>
      <c r="CP464" s="372">
        <f t="shared" si="568"/>
        <v>54506.666666666672</v>
      </c>
      <c r="CQ464" s="371">
        <f t="shared" si="569"/>
        <v>53526.719999999994</v>
      </c>
      <c r="CR464" s="372">
        <f t="shared" si="570"/>
        <v>39595.090909090904</v>
      </c>
      <c r="CS464" s="371">
        <f t="shared" si="571"/>
        <v>38878.559999999998</v>
      </c>
      <c r="CT464" s="372">
        <f t="shared" si="572"/>
        <v>40637.333333333328</v>
      </c>
      <c r="CU464" s="371">
        <f t="shared" si="573"/>
        <v>45014.666666666664</v>
      </c>
      <c r="CV464" s="372">
        <f t="shared" si="574"/>
        <v>0</v>
      </c>
      <c r="CW464" s="371">
        <f t="shared" si="575"/>
        <v>0</v>
      </c>
      <c r="CX464" s="372">
        <f t="shared" si="576"/>
        <v>58404.127642743224</v>
      </c>
      <c r="CY464" s="371">
        <f t="shared" si="577"/>
        <v>57627.002716758747</v>
      </c>
      <c r="CZ464" s="370">
        <f t="shared" si="578"/>
        <v>17</v>
      </c>
      <c r="DA464" s="371">
        <f t="shared" si="579"/>
        <v>19</v>
      </c>
      <c r="DB464" s="372">
        <f t="shared" si="580"/>
        <v>21</v>
      </c>
      <c r="DC464" s="371">
        <f t="shared" si="581"/>
        <v>20</v>
      </c>
      <c r="DD464" s="372">
        <f t="shared" si="582"/>
        <v>27</v>
      </c>
      <c r="DE464" s="371">
        <f t="shared" si="583"/>
        <v>25</v>
      </c>
      <c r="DF464" s="372">
        <f t="shared" si="584"/>
        <v>7</v>
      </c>
      <c r="DG464" s="371">
        <f t="shared" si="585"/>
        <v>8</v>
      </c>
      <c r="DH464" s="372">
        <f t="shared" si="586"/>
        <v>3</v>
      </c>
      <c r="DI464" s="371">
        <f t="shared" si="587"/>
        <v>3</v>
      </c>
      <c r="DJ464" s="372">
        <f t="shared" si="588"/>
        <v>0</v>
      </c>
      <c r="DK464" s="371">
        <f t="shared" si="589"/>
        <v>0</v>
      </c>
      <c r="DL464" s="372">
        <f t="shared" si="590"/>
        <v>75</v>
      </c>
      <c r="DM464" s="371">
        <f t="shared" si="591"/>
        <v>75</v>
      </c>
      <c r="DN464" s="370">
        <f t="shared" si="592"/>
        <v>1185784</v>
      </c>
      <c r="DO464" s="371">
        <f t="shared" si="593"/>
        <v>1368455</v>
      </c>
      <c r="DP464" s="372">
        <f t="shared" si="594"/>
        <v>1323767.9368421054</v>
      </c>
      <c r="DQ464" s="371">
        <f t="shared" si="595"/>
        <v>1169329.7237569061</v>
      </c>
      <c r="DR464" s="372">
        <f t="shared" si="596"/>
        <v>1471680.0000000002</v>
      </c>
      <c r="DS464" s="371">
        <f t="shared" si="597"/>
        <v>1338167.9999999998</v>
      </c>
      <c r="DT464" s="372">
        <f t="shared" si="598"/>
        <v>277165.63636363635</v>
      </c>
      <c r="DU464" s="371">
        <f t="shared" si="599"/>
        <v>311028.47999999998</v>
      </c>
      <c r="DV464" s="372">
        <f t="shared" si="600"/>
        <v>121911.99999999999</v>
      </c>
      <c r="DW464" s="371">
        <f t="shared" si="601"/>
        <v>135044</v>
      </c>
      <c r="DX464" s="372">
        <f t="shared" si="602"/>
        <v>0</v>
      </c>
      <c r="DY464" s="371">
        <f t="shared" si="603"/>
        <v>0</v>
      </c>
      <c r="DZ464" s="372">
        <f t="shared" si="604"/>
        <v>4380309.5732057421</v>
      </c>
      <c r="EA464" s="371">
        <f t="shared" si="605"/>
        <v>4322025.2037569061</v>
      </c>
    </row>
    <row r="465" spans="1:131">
      <c r="A465" s="489" t="s">
        <v>42</v>
      </c>
      <c r="B465" s="473" t="s">
        <v>530</v>
      </c>
      <c r="C465" s="490" t="s">
        <v>546</v>
      </c>
      <c r="D465" s="475">
        <v>237330</v>
      </c>
      <c r="E465" s="476">
        <v>6</v>
      </c>
      <c r="F465" s="419">
        <v>29</v>
      </c>
      <c r="G465" s="420">
        <v>29</v>
      </c>
      <c r="H465" s="419">
        <v>1</v>
      </c>
      <c r="I465" s="420"/>
      <c r="J465" s="419">
        <v>1</v>
      </c>
      <c r="K465" s="420">
        <v>4</v>
      </c>
      <c r="L465" s="419">
        <v>2</v>
      </c>
      <c r="M465" s="420">
        <v>1</v>
      </c>
      <c r="N465" s="419">
        <v>32</v>
      </c>
      <c r="O465" s="420">
        <v>31</v>
      </c>
      <c r="P465" s="419"/>
      <c r="Q465" s="420"/>
      <c r="R465" s="419">
        <v>2</v>
      </c>
      <c r="S465" s="420"/>
      <c r="T465" s="419"/>
      <c r="U465" s="420"/>
      <c r="V465" s="419">
        <v>25</v>
      </c>
      <c r="W465" s="420">
        <v>27</v>
      </c>
      <c r="X465" s="419"/>
      <c r="Y465" s="420"/>
      <c r="Z465" s="419">
        <v>1</v>
      </c>
      <c r="AA465" s="420">
        <v>1</v>
      </c>
      <c r="AB465" s="419"/>
      <c r="AC465" s="420"/>
      <c r="AD465" s="419">
        <v>15</v>
      </c>
      <c r="AE465" s="420">
        <v>15</v>
      </c>
      <c r="AF465" s="419">
        <v>2</v>
      </c>
      <c r="AG465" s="420">
        <v>2</v>
      </c>
      <c r="AH465" s="419">
        <v>1</v>
      </c>
      <c r="AI465" s="420">
        <v>1</v>
      </c>
      <c r="AJ465" s="419">
        <v>1</v>
      </c>
      <c r="AK465" s="420"/>
      <c r="AL465" s="419">
        <v>2</v>
      </c>
      <c r="AM465" s="420">
        <v>2</v>
      </c>
      <c r="AN465" s="419"/>
      <c r="AO465" s="420"/>
      <c r="AP465" s="419"/>
      <c r="AQ465" s="420"/>
      <c r="AR465" s="419"/>
      <c r="AS465" s="420"/>
      <c r="AT465" s="419"/>
      <c r="AU465" s="420"/>
      <c r="AV465" s="419"/>
      <c r="AW465" s="420"/>
      <c r="AX465" s="419"/>
      <c r="AY465" s="420"/>
      <c r="AZ465" s="419"/>
      <c r="BA465" s="421"/>
      <c r="BB465" s="422">
        <v>2346856</v>
      </c>
      <c r="BC465" s="420">
        <v>2433410</v>
      </c>
      <c r="BD465" s="419">
        <v>2034196</v>
      </c>
      <c r="BE465" s="420">
        <v>1842036</v>
      </c>
      <c r="BF465" s="419">
        <v>1352632</v>
      </c>
      <c r="BG465" s="420">
        <v>1449453</v>
      </c>
      <c r="BH465" s="419">
        <v>799713</v>
      </c>
      <c r="BI465" s="420">
        <v>758313</v>
      </c>
      <c r="BJ465" s="419">
        <v>64004</v>
      </c>
      <c r="BK465" s="420">
        <v>64004</v>
      </c>
      <c r="BL465" s="419"/>
      <c r="BM465" s="423"/>
      <c r="BN465" s="370">
        <f t="shared" si="540"/>
        <v>306</v>
      </c>
      <c r="BO465" s="371">
        <f t="shared" si="541"/>
        <v>317</v>
      </c>
      <c r="BP465" s="372">
        <f t="shared" si="542"/>
        <v>310</v>
      </c>
      <c r="BQ465" s="371">
        <f t="shared" si="543"/>
        <v>279</v>
      </c>
      <c r="BR465" s="372">
        <f t="shared" si="544"/>
        <v>236</v>
      </c>
      <c r="BS465" s="371">
        <f t="shared" si="545"/>
        <v>254</v>
      </c>
      <c r="BT465" s="372">
        <f t="shared" si="546"/>
        <v>178</v>
      </c>
      <c r="BU465" s="371">
        <f t="shared" si="547"/>
        <v>166</v>
      </c>
      <c r="BV465" s="372">
        <f t="shared" si="548"/>
        <v>18</v>
      </c>
      <c r="BW465" s="371">
        <f t="shared" si="549"/>
        <v>18</v>
      </c>
      <c r="BX465" s="372">
        <f t="shared" si="550"/>
        <v>0</v>
      </c>
      <c r="BY465" s="371">
        <f t="shared" si="551"/>
        <v>0</v>
      </c>
      <c r="BZ465" s="370">
        <f t="shared" si="552"/>
        <v>7669.4640522875816</v>
      </c>
      <c r="CA465" s="371">
        <f t="shared" si="553"/>
        <v>7676.372239747634</v>
      </c>
      <c r="CB465" s="372">
        <f t="shared" si="554"/>
        <v>6561.9225806451614</v>
      </c>
      <c r="CC465" s="371">
        <f t="shared" si="555"/>
        <v>6602.2795698924729</v>
      </c>
      <c r="CD465" s="372">
        <f t="shared" si="556"/>
        <v>5731.4915254237285</v>
      </c>
      <c r="CE465" s="371">
        <f t="shared" si="557"/>
        <v>5706.5078740157478</v>
      </c>
      <c r="CF465" s="372">
        <f t="shared" si="558"/>
        <v>4492.7696629213488</v>
      </c>
      <c r="CG465" s="371">
        <f t="shared" si="559"/>
        <v>4568.1506024096389</v>
      </c>
      <c r="CH465" s="372">
        <f t="shared" si="560"/>
        <v>3555.7777777777778</v>
      </c>
      <c r="CI465" s="371">
        <f t="shared" si="561"/>
        <v>3555.7777777777778</v>
      </c>
      <c r="CJ465" s="372">
        <f t="shared" si="562"/>
        <v>0</v>
      </c>
      <c r="CK465" s="371">
        <f t="shared" si="563"/>
        <v>0</v>
      </c>
      <c r="CL465" s="370">
        <f t="shared" si="564"/>
        <v>69025.176470588238</v>
      </c>
      <c r="CM465" s="371">
        <f t="shared" si="565"/>
        <v>69087.35015772871</v>
      </c>
      <c r="CN465" s="372">
        <f t="shared" si="566"/>
        <v>59057.303225806449</v>
      </c>
      <c r="CO465" s="371">
        <f t="shared" si="567"/>
        <v>59420.516129032258</v>
      </c>
      <c r="CP465" s="372">
        <f t="shared" si="568"/>
        <v>51583.423728813555</v>
      </c>
      <c r="CQ465" s="371">
        <f t="shared" si="569"/>
        <v>51358.57086614173</v>
      </c>
      <c r="CR465" s="372">
        <f t="shared" si="570"/>
        <v>40434.926966292136</v>
      </c>
      <c r="CS465" s="371">
        <f t="shared" si="571"/>
        <v>41113.355421686749</v>
      </c>
      <c r="CT465" s="372">
        <f t="shared" si="572"/>
        <v>32002</v>
      </c>
      <c r="CU465" s="371">
        <f t="shared" si="573"/>
        <v>32002</v>
      </c>
      <c r="CV465" s="372">
        <f t="shared" si="574"/>
        <v>0</v>
      </c>
      <c r="CW465" s="371">
        <f t="shared" si="575"/>
        <v>0</v>
      </c>
      <c r="CX465" s="372">
        <f t="shared" si="576"/>
        <v>56659.787390487145</v>
      </c>
      <c r="CY465" s="371">
        <f t="shared" si="577"/>
        <v>56930.002541638103</v>
      </c>
      <c r="CZ465" s="370">
        <f t="shared" si="578"/>
        <v>33</v>
      </c>
      <c r="DA465" s="371">
        <f t="shared" si="579"/>
        <v>34</v>
      </c>
      <c r="DB465" s="372">
        <f t="shared" si="580"/>
        <v>34</v>
      </c>
      <c r="DC465" s="371">
        <f t="shared" si="581"/>
        <v>31</v>
      </c>
      <c r="DD465" s="372">
        <f t="shared" si="582"/>
        <v>26</v>
      </c>
      <c r="DE465" s="371">
        <f t="shared" si="583"/>
        <v>28</v>
      </c>
      <c r="DF465" s="372">
        <f t="shared" si="584"/>
        <v>19</v>
      </c>
      <c r="DG465" s="371">
        <f t="shared" si="585"/>
        <v>18</v>
      </c>
      <c r="DH465" s="372">
        <f t="shared" si="586"/>
        <v>2</v>
      </c>
      <c r="DI465" s="371">
        <f t="shared" si="587"/>
        <v>2</v>
      </c>
      <c r="DJ465" s="372">
        <f t="shared" si="588"/>
        <v>0</v>
      </c>
      <c r="DK465" s="371">
        <f t="shared" si="589"/>
        <v>0</v>
      </c>
      <c r="DL465" s="372">
        <f t="shared" si="590"/>
        <v>114</v>
      </c>
      <c r="DM465" s="371">
        <f t="shared" si="591"/>
        <v>113</v>
      </c>
      <c r="DN465" s="370">
        <f t="shared" si="592"/>
        <v>2277830.823529412</v>
      </c>
      <c r="DO465" s="371">
        <f t="shared" si="593"/>
        <v>2348969.905362776</v>
      </c>
      <c r="DP465" s="372">
        <f t="shared" si="594"/>
        <v>2007948.3096774193</v>
      </c>
      <c r="DQ465" s="371">
        <f t="shared" si="595"/>
        <v>1842036</v>
      </c>
      <c r="DR465" s="372">
        <f t="shared" si="596"/>
        <v>1341169.0169491523</v>
      </c>
      <c r="DS465" s="371">
        <f t="shared" si="597"/>
        <v>1438039.9842519686</v>
      </c>
      <c r="DT465" s="372">
        <f t="shared" si="598"/>
        <v>768263.61235955055</v>
      </c>
      <c r="DU465" s="371">
        <f t="shared" si="599"/>
        <v>740040.39759036154</v>
      </c>
      <c r="DV465" s="372">
        <f t="shared" si="600"/>
        <v>64004</v>
      </c>
      <c r="DW465" s="371">
        <f t="shared" si="601"/>
        <v>64004</v>
      </c>
      <c r="DX465" s="372">
        <f t="shared" si="602"/>
        <v>0</v>
      </c>
      <c r="DY465" s="371">
        <f t="shared" si="603"/>
        <v>0</v>
      </c>
      <c r="DZ465" s="372">
        <f t="shared" si="604"/>
        <v>6459215.7625155346</v>
      </c>
      <c r="EA465" s="371">
        <f t="shared" si="605"/>
        <v>6433090.2872051056</v>
      </c>
    </row>
    <row r="466" spans="1:131">
      <c r="A466" s="489" t="s">
        <v>42</v>
      </c>
      <c r="B466" s="473" t="s">
        <v>531</v>
      </c>
      <c r="C466" s="490"/>
      <c r="D466" s="475">
        <v>237385</v>
      </c>
      <c r="E466" s="476">
        <v>6</v>
      </c>
      <c r="F466" s="419">
        <v>8</v>
      </c>
      <c r="G466" s="420">
        <v>7</v>
      </c>
      <c r="H466" s="419"/>
      <c r="I466" s="420"/>
      <c r="J466" s="419"/>
      <c r="K466" s="420"/>
      <c r="L466" s="419">
        <v>1</v>
      </c>
      <c r="M466" s="420">
        <v>1</v>
      </c>
      <c r="N466" s="419">
        <v>14</v>
      </c>
      <c r="O466" s="420">
        <v>16</v>
      </c>
      <c r="P466" s="419">
        <v>1</v>
      </c>
      <c r="Q466" s="420">
        <v>1</v>
      </c>
      <c r="R466" s="419"/>
      <c r="S466" s="420"/>
      <c r="T466" s="419">
        <v>1</v>
      </c>
      <c r="U466" s="420"/>
      <c r="V466" s="419">
        <v>34</v>
      </c>
      <c r="W466" s="420">
        <v>29</v>
      </c>
      <c r="X466" s="419">
        <v>1</v>
      </c>
      <c r="Y466" s="420"/>
      <c r="Z466" s="419"/>
      <c r="AA466" s="420"/>
      <c r="AB466" s="419"/>
      <c r="AC466" s="420"/>
      <c r="AD466" s="419">
        <v>6</v>
      </c>
      <c r="AE466" s="420">
        <v>6</v>
      </c>
      <c r="AF466" s="419">
        <v>1</v>
      </c>
      <c r="AG466" s="420">
        <v>1</v>
      </c>
      <c r="AH466" s="419"/>
      <c r="AI466" s="420"/>
      <c r="AJ466" s="419"/>
      <c r="AK466" s="420">
        <v>1</v>
      </c>
      <c r="AL466" s="419">
        <v>1</v>
      </c>
      <c r="AM466" s="420">
        <v>2</v>
      </c>
      <c r="AN466" s="419"/>
      <c r="AO466" s="420"/>
      <c r="AP466" s="419"/>
      <c r="AQ466" s="420"/>
      <c r="AR466" s="419"/>
      <c r="AS466" s="420"/>
      <c r="AT466" s="419"/>
      <c r="AU466" s="420"/>
      <c r="AV466" s="419"/>
      <c r="AW466" s="420"/>
      <c r="AX466" s="419"/>
      <c r="AY466" s="420"/>
      <c r="AZ466" s="419"/>
      <c r="BA466" s="421"/>
      <c r="BB466" s="422">
        <v>632551</v>
      </c>
      <c r="BC466" s="420">
        <v>561345</v>
      </c>
      <c r="BD466" s="419">
        <v>1022040</v>
      </c>
      <c r="BE466" s="420">
        <v>1075578</v>
      </c>
      <c r="BF466" s="419">
        <v>1776214</v>
      </c>
      <c r="BG466" s="420">
        <v>1490532</v>
      </c>
      <c r="BH466" s="419">
        <v>299600</v>
      </c>
      <c r="BI466" s="420">
        <v>355925</v>
      </c>
      <c r="BJ466" s="419">
        <v>43700</v>
      </c>
      <c r="BK466" s="420">
        <v>86884</v>
      </c>
      <c r="BL466" s="419"/>
      <c r="BM466" s="423"/>
      <c r="BN466" s="370">
        <f t="shared" si="540"/>
        <v>84</v>
      </c>
      <c r="BO466" s="371">
        <f t="shared" si="541"/>
        <v>75</v>
      </c>
      <c r="BP466" s="372">
        <f t="shared" si="542"/>
        <v>148</v>
      </c>
      <c r="BQ466" s="371">
        <f t="shared" si="543"/>
        <v>154</v>
      </c>
      <c r="BR466" s="372">
        <f t="shared" si="544"/>
        <v>316</v>
      </c>
      <c r="BS466" s="371">
        <f t="shared" si="545"/>
        <v>261</v>
      </c>
      <c r="BT466" s="372">
        <f t="shared" si="546"/>
        <v>64</v>
      </c>
      <c r="BU466" s="371">
        <f t="shared" si="547"/>
        <v>76</v>
      </c>
      <c r="BV466" s="372">
        <f t="shared" si="548"/>
        <v>9</v>
      </c>
      <c r="BW466" s="371">
        <f t="shared" si="549"/>
        <v>18</v>
      </c>
      <c r="BX466" s="372">
        <f t="shared" si="550"/>
        <v>0</v>
      </c>
      <c r="BY466" s="371">
        <f t="shared" si="551"/>
        <v>0</v>
      </c>
      <c r="BZ466" s="370">
        <f t="shared" si="552"/>
        <v>7530.3690476190477</v>
      </c>
      <c r="CA466" s="371">
        <f t="shared" si="553"/>
        <v>7484.6</v>
      </c>
      <c r="CB466" s="372">
        <f t="shared" si="554"/>
        <v>6905.6756756756758</v>
      </c>
      <c r="CC466" s="371">
        <f t="shared" si="555"/>
        <v>6984.272727272727</v>
      </c>
      <c r="CD466" s="372">
        <f t="shared" si="556"/>
        <v>5620.9303797468356</v>
      </c>
      <c r="CE466" s="371">
        <f t="shared" si="557"/>
        <v>5710.8505747126437</v>
      </c>
      <c r="CF466" s="372">
        <f t="shared" si="558"/>
        <v>4681.25</v>
      </c>
      <c r="CG466" s="371">
        <f t="shared" si="559"/>
        <v>4683.2236842105267</v>
      </c>
      <c r="CH466" s="372">
        <f t="shared" si="560"/>
        <v>4855.5555555555557</v>
      </c>
      <c r="CI466" s="371">
        <f t="shared" si="561"/>
        <v>4826.8888888888887</v>
      </c>
      <c r="CJ466" s="372">
        <f t="shared" si="562"/>
        <v>0</v>
      </c>
      <c r="CK466" s="371">
        <f t="shared" si="563"/>
        <v>0</v>
      </c>
      <c r="CL466" s="370">
        <f t="shared" si="564"/>
        <v>67773.321428571435</v>
      </c>
      <c r="CM466" s="371">
        <f t="shared" si="565"/>
        <v>67361.400000000009</v>
      </c>
      <c r="CN466" s="372">
        <f t="shared" si="566"/>
        <v>62151.08108108108</v>
      </c>
      <c r="CO466" s="371">
        <f t="shared" si="567"/>
        <v>62858.454545454544</v>
      </c>
      <c r="CP466" s="372">
        <f t="shared" si="568"/>
        <v>50588.373417721523</v>
      </c>
      <c r="CQ466" s="371">
        <f t="shared" si="569"/>
        <v>51397.655172413797</v>
      </c>
      <c r="CR466" s="372">
        <f t="shared" si="570"/>
        <v>42131.25</v>
      </c>
      <c r="CS466" s="371">
        <f t="shared" si="571"/>
        <v>42149.01315789474</v>
      </c>
      <c r="CT466" s="372">
        <f t="shared" si="572"/>
        <v>43700</v>
      </c>
      <c r="CU466" s="371">
        <f t="shared" si="573"/>
        <v>43442</v>
      </c>
      <c r="CV466" s="372">
        <f t="shared" si="574"/>
        <v>0</v>
      </c>
      <c r="CW466" s="371">
        <f t="shared" si="575"/>
        <v>0</v>
      </c>
      <c r="CX466" s="372">
        <f t="shared" si="576"/>
        <v>54611.603084921961</v>
      </c>
      <c r="CY466" s="371">
        <f t="shared" si="577"/>
        <v>55032.703633373203</v>
      </c>
      <c r="CZ466" s="370">
        <f t="shared" si="578"/>
        <v>9</v>
      </c>
      <c r="DA466" s="371">
        <f t="shared" si="579"/>
        <v>8</v>
      </c>
      <c r="DB466" s="372">
        <f t="shared" si="580"/>
        <v>16</v>
      </c>
      <c r="DC466" s="371">
        <f t="shared" si="581"/>
        <v>17</v>
      </c>
      <c r="DD466" s="372">
        <f t="shared" si="582"/>
        <v>35</v>
      </c>
      <c r="DE466" s="371">
        <f t="shared" si="583"/>
        <v>29</v>
      </c>
      <c r="DF466" s="372">
        <f t="shared" si="584"/>
        <v>7</v>
      </c>
      <c r="DG466" s="371">
        <f t="shared" si="585"/>
        <v>8</v>
      </c>
      <c r="DH466" s="372">
        <f t="shared" si="586"/>
        <v>1</v>
      </c>
      <c r="DI466" s="371">
        <f t="shared" si="587"/>
        <v>2</v>
      </c>
      <c r="DJ466" s="372">
        <f t="shared" si="588"/>
        <v>0</v>
      </c>
      <c r="DK466" s="371">
        <f t="shared" si="589"/>
        <v>0</v>
      </c>
      <c r="DL466" s="372">
        <f t="shared" si="590"/>
        <v>68</v>
      </c>
      <c r="DM466" s="371">
        <f t="shared" si="591"/>
        <v>64</v>
      </c>
      <c r="DN466" s="370">
        <f t="shared" si="592"/>
        <v>609959.89285714296</v>
      </c>
      <c r="DO466" s="371">
        <f t="shared" si="593"/>
        <v>538891.20000000007</v>
      </c>
      <c r="DP466" s="372">
        <f t="shared" si="594"/>
        <v>994417.29729729728</v>
      </c>
      <c r="DQ466" s="371">
        <f t="shared" si="595"/>
        <v>1068593.7272727273</v>
      </c>
      <c r="DR466" s="372">
        <f t="shared" si="596"/>
        <v>1770593.0696202533</v>
      </c>
      <c r="DS466" s="371">
        <f t="shared" si="597"/>
        <v>1490532</v>
      </c>
      <c r="DT466" s="372">
        <f t="shared" si="598"/>
        <v>294918.75</v>
      </c>
      <c r="DU466" s="371">
        <f t="shared" si="599"/>
        <v>337192.10526315792</v>
      </c>
      <c r="DV466" s="372">
        <f t="shared" si="600"/>
        <v>43700</v>
      </c>
      <c r="DW466" s="371">
        <f t="shared" si="601"/>
        <v>86884</v>
      </c>
      <c r="DX466" s="372">
        <f t="shared" si="602"/>
        <v>0</v>
      </c>
      <c r="DY466" s="371">
        <f t="shared" si="603"/>
        <v>0</v>
      </c>
      <c r="DZ466" s="372">
        <f t="shared" si="604"/>
        <v>3713589.0097746933</v>
      </c>
      <c r="EA466" s="371">
        <f t="shared" si="605"/>
        <v>3522093.032535885</v>
      </c>
    </row>
    <row r="467" spans="1:131">
      <c r="A467" s="489" t="s">
        <v>42</v>
      </c>
      <c r="B467" s="494" t="s">
        <v>532</v>
      </c>
      <c r="C467" s="490" t="s">
        <v>546</v>
      </c>
      <c r="D467" s="475">
        <v>237932</v>
      </c>
      <c r="E467" s="476">
        <v>6</v>
      </c>
      <c r="F467" s="419">
        <v>15</v>
      </c>
      <c r="G467" s="420">
        <v>18</v>
      </c>
      <c r="H467" s="419">
        <v>5</v>
      </c>
      <c r="I467" s="420">
        <v>7</v>
      </c>
      <c r="J467" s="419">
        <v>1</v>
      </c>
      <c r="K467" s="420">
        <v>1</v>
      </c>
      <c r="L467" s="419">
        <v>4</v>
      </c>
      <c r="M467" s="420">
        <v>1</v>
      </c>
      <c r="N467" s="419">
        <v>26</v>
      </c>
      <c r="O467" s="420">
        <v>27</v>
      </c>
      <c r="P467" s="419">
        <v>6</v>
      </c>
      <c r="Q467" s="420">
        <v>6</v>
      </c>
      <c r="R467" s="419">
        <v>1</v>
      </c>
      <c r="S467" s="420">
        <v>1</v>
      </c>
      <c r="T467" s="419">
        <v>6</v>
      </c>
      <c r="U467" s="420">
        <v>1</v>
      </c>
      <c r="V467" s="419">
        <v>42</v>
      </c>
      <c r="W467" s="420">
        <v>38</v>
      </c>
      <c r="X467" s="419">
        <v>3</v>
      </c>
      <c r="Y467" s="420">
        <v>3</v>
      </c>
      <c r="Z467" s="419">
        <v>1</v>
      </c>
      <c r="AA467" s="420"/>
      <c r="AB467" s="419">
        <v>5</v>
      </c>
      <c r="AC467" s="420">
        <v>8</v>
      </c>
      <c r="AD467" s="419">
        <v>20</v>
      </c>
      <c r="AE467" s="420">
        <v>13</v>
      </c>
      <c r="AF467" s="419">
        <v>4</v>
      </c>
      <c r="AG467" s="420">
        <v>3</v>
      </c>
      <c r="AH467" s="419"/>
      <c r="AI467" s="420"/>
      <c r="AJ467" s="419">
        <v>2</v>
      </c>
      <c r="AK467" s="420">
        <v>1</v>
      </c>
      <c r="AL467" s="419">
        <v>1</v>
      </c>
      <c r="AM467" s="420">
        <v>1</v>
      </c>
      <c r="AN467" s="419"/>
      <c r="AO467" s="420"/>
      <c r="AP467" s="419"/>
      <c r="AQ467" s="420"/>
      <c r="AR467" s="419"/>
      <c r="AS467" s="420"/>
      <c r="AT467" s="419"/>
      <c r="AU467" s="420"/>
      <c r="AV467" s="419"/>
      <c r="AW467" s="420"/>
      <c r="AX467" s="419"/>
      <c r="AY467" s="420"/>
      <c r="AZ467" s="419"/>
      <c r="BA467" s="421"/>
      <c r="BB467" s="422">
        <v>1788389</v>
      </c>
      <c r="BC467" s="420">
        <v>1882020</v>
      </c>
      <c r="BD467" s="419">
        <v>2732611</v>
      </c>
      <c r="BE467" s="420">
        <v>2345390</v>
      </c>
      <c r="BF467" s="419">
        <v>2968586</v>
      </c>
      <c r="BG467" s="420">
        <v>2900080</v>
      </c>
      <c r="BH467" s="419">
        <v>1269945</v>
      </c>
      <c r="BI467" s="420">
        <v>822195</v>
      </c>
      <c r="BJ467" s="419">
        <v>40759</v>
      </c>
      <c r="BK467" s="420">
        <v>40819</v>
      </c>
      <c r="BL467" s="419"/>
      <c r="BM467" s="423"/>
      <c r="BN467" s="370">
        <f t="shared" si="540"/>
        <v>244</v>
      </c>
      <c r="BO467" s="371">
        <f t="shared" si="541"/>
        <v>255</v>
      </c>
      <c r="BP467" s="372">
        <f t="shared" si="542"/>
        <v>377</v>
      </c>
      <c r="BQ467" s="371">
        <f t="shared" si="543"/>
        <v>326</v>
      </c>
      <c r="BR467" s="372">
        <f t="shared" si="544"/>
        <v>479</v>
      </c>
      <c r="BS467" s="371">
        <f t="shared" si="545"/>
        <v>468</v>
      </c>
      <c r="BT467" s="372">
        <f t="shared" si="546"/>
        <v>244</v>
      </c>
      <c r="BU467" s="371">
        <f t="shared" si="547"/>
        <v>159</v>
      </c>
      <c r="BV467" s="372">
        <f t="shared" si="548"/>
        <v>9</v>
      </c>
      <c r="BW467" s="371">
        <f t="shared" si="549"/>
        <v>9</v>
      </c>
      <c r="BX467" s="372">
        <f t="shared" si="550"/>
        <v>0</v>
      </c>
      <c r="BY467" s="371">
        <f t="shared" si="551"/>
        <v>0</v>
      </c>
      <c r="BZ467" s="370">
        <f t="shared" si="552"/>
        <v>7329.4631147540986</v>
      </c>
      <c r="CA467" s="371">
        <f t="shared" si="553"/>
        <v>7380.4705882352937</v>
      </c>
      <c r="CB467" s="372">
        <f t="shared" si="554"/>
        <v>7248.3050397877987</v>
      </c>
      <c r="CC467" s="371">
        <f t="shared" si="555"/>
        <v>7194.4478527607362</v>
      </c>
      <c r="CD467" s="372">
        <f t="shared" si="556"/>
        <v>6197.4655532359084</v>
      </c>
      <c r="CE467" s="371">
        <f t="shared" si="557"/>
        <v>6196.7521367521367</v>
      </c>
      <c r="CF467" s="372">
        <f t="shared" si="558"/>
        <v>5204.6926229508199</v>
      </c>
      <c r="CG467" s="371">
        <f t="shared" si="559"/>
        <v>5171.0377358490568</v>
      </c>
      <c r="CH467" s="372">
        <f t="shared" si="560"/>
        <v>4528.7777777777774</v>
      </c>
      <c r="CI467" s="371">
        <f t="shared" si="561"/>
        <v>4535.4444444444443</v>
      </c>
      <c r="CJ467" s="372">
        <f t="shared" si="562"/>
        <v>0</v>
      </c>
      <c r="CK467" s="371">
        <f t="shared" si="563"/>
        <v>0</v>
      </c>
      <c r="CL467" s="370">
        <f t="shared" si="564"/>
        <v>65965.168032786882</v>
      </c>
      <c r="CM467" s="371">
        <f t="shared" si="565"/>
        <v>66424.23529411765</v>
      </c>
      <c r="CN467" s="372">
        <f t="shared" si="566"/>
        <v>65234.745358090186</v>
      </c>
      <c r="CO467" s="371">
        <f t="shared" si="567"/>
        <v>64750.030674846625</v>
      </c>
      <c r="CP467" s="372">
        <f t="shared" si="568"/>
        <v>55777.189979123177</v>
      </c>
      <c r="CQ467" s="371">
        <f t="shared" si="569"/>
        <v>55770.769230769234</v>
      </c>
      <c r="CR467" s="372">
        <f t="shared" si="570"/>
        <v>46842.233606557376</v>
      </c>
      <c r="CS467" s="371">
        <f t="shared" si="571"/>
        <v>46539.339622641513</v>
      </c>
      <c r="CT467" s="372">
        <f t="shared" si="572"/>
        <v>40759</v>
      </c>
      <c r="CU467" s="371">
        <f t="shared" si="573"/>
        <v>40819</v>
      </c>
      <c r="CV467" s="372">
        <f t="shared" si="574"/>
        <v>0</v>
      </c>
      <c r="CW467" s="371">
        <f t="shared" si="575"/>
        <v>0</v>
      </c>
      <c r="CX467" s="372">
        <f t="shared" si="576"/>
        <v>58426.605862612414</v>
      </c>
      <c r="CY467" s="371">
        <f t="shared" si="577"/>
        <v>59104.348003514788</v>
      </c>
      <c r="CZ467" s="370">
        <f t="shared" si="578"/>
        <v>25</v>
      </c>
      <c r="DA467" s="371">
        <f t="shared" si="579"/>
        <v>27</v>
      </c>
      <c r="DB467" s="372">
        <f t="shared" si="580"/>
        <v>39</v>
      </c>
      <c r="DC467" s="371">
        <f t="shared" si="581"/>
        <v>35</v>
      </c>
      <c r="DD467" s="372">
        <f t="shared" si="582"/>
        <v>51</v>
      </c>
      <c r="DE467" s="371">
        <f t="shared" si="583"/>
        <v>49</v>
      </c>
      <c r="DF467" s="372">
        <f t="shared" si="584"/>
        <v>26</v>
      </c>
      <c r="DG467" s="371">
        <f t="shared" si="585"/>
        <v>17</v>
      </c>
      <c r="DH467" s="372">
        <f t="shared" si="586"/>
        <v>1</v>
      </c>
      <c r="DI467" s="371">
        <f t="shared" si="587"/>
        <v>1</v>
      </c>
      <c r="DJ467" s="372">
        <f t="shared" si="588"/>
        <v>0</v>
      </c>
      <c r="DK467" s="371">
        <f t="shared" si="589"/>
        <v>0</v>
      </c>
      <c r="DL467" s="372">
        <f t="shared" si="590"/>
        <v>142</v>
      </c>
      <c r="DM467" s="371">
        <f t="shared" si="591"/>
        <v>129</v>
      </c>
      <c r="DN467" s="370">
        <f t="shared" si="592"/>
        <v>1649129.2008196721</v>
      </c>
      <c r="DO467" s="371">
        <f t="shared" si="593"/>
        <v>1793454.3529411766</v>
      </c>
      <c r="DP467" s="372">
        <f t="shared" si="594"/>
        <v>2544155.0689655175</v>
      </c>
      <c r="DQ467" s="371">
        <f t="shared" si="595"/>
        <v>2266251.0736196321</v>
      </c>
      <c r="DR467" s="372">
        <f t="shared" si="596"/>
        <v>2844636.6889352822</v>
      </c>
      <c r="DS467" s="371">
        <f t="shared" si="597"/>
        <v>2732767.6923076925</v>
      </c>
      <c r="DT467" s="372">
        <f t="shared" si="598"/>
        <v>1217898.0737704919</v>
      </c>
      <c r="DU467" s="371">
        <f t="shared" si="599"/>
        <v>791168.77358490578</v>
      </c>
      <c r="DV467" s="372">
        <f t="shared" si="600"/>
        <v>40759</v>
      </c>
      <c r="DW467" s="371">
        <f t="shared" si="601"/>
        <v>40819</v>
      </c>
      <c r="DX467" s="372">
        <f t="shared" si="602"/>
        <v>0</v>
      </c>
      <c r="DY467" s="371">
        <f t="shared" si="603"/>
        <v>0</v>
      </c>
      <c r="DZ467" s="372">
        <f t="shared" si="604"/>
        <v>8296578.0324909631</v>
      </c>
      <c r="EA467" s="371">
        <f t="shared" si="605"/>
        <v>7624460.8924534079</v>
      </c>
    </row>
    <row r="468" spans="1:131">
      <c r="A468" s="489" t="s">
        <v>42</v>
      </c>
      <c r="B468" s="473" t="s">
        <v>533</v>
      </c>
      <c r="C468" s="490"/>
      <c r="D468" s="475">
        <v>237899</v>
      </c>
      <c r="E468" s="476">
        <v>6</v>
      </c>
      <c r="F468" s="419">
        <v>24</v>
      </c>
      <c r="G468" s="420">
        <v>28</v>
      </c>
      <c r="H468" s="419">
        <v>3</v>
      </c>
      <c r="I468" s="420">
        <v>3</v>
      </c>
      <c r="J468" s="419"/>
      <c r="K468" s="420"/>
      <c r="L468" s="419"/>
      <c r="M468" s="420"/>
      <c r="N468" s="419">
        <v>36</v>
      </c>
      <c r="O468" s="420">
        <v>34</v>
      </c>
      <c r="P468" s="419">
        <v>2</v>
      </c>
      <c r="Q468" s="420">
        <v>1</v>
      </c>
      <c r="R468" s="419">
        <v>1</v>
      </c>
      <c r="S468" s="420">
        <v>1</v>
      </c>
      <c r="T468" s="419">
        <v>1</v>
      </c>
      <c r="U468" s="420">
        <v>3</v>
      </c>
      <c r="V468" s="419">
        <v>34</v>
      </c>
      <c r="W468" s="420">
        <v>28</v>
      </c>
      <c r="X468" s="419"/>
      <c r="Y468" s="420"/>
      <c r="Z468" s="419"/>
      <c r="AA468" s="420"/>
      <c r="AB468" s="419">
        <v>1</v>
      </c>
      <c r="AC468" s="420">
        <v>2</v>
      </c>
      <c r="AD468" s="419">
        <v>8</v>
      </c>
      <c r="AE468" s="420">
        <v>8</v>
      </c>
      <c r="AF468" s="419"/>
      <c r="AG468" s="420"/>
      <c r="AH468" s="419"/>
      <c r="AI468" s="420"/>
      <c r="AJ468" s="419"/>
      <c r="AK468" s="420"/>
      <c r="AL468" s="419">
        <v>2</v>
      </c>
      <c r="AM468" s="420"/>
      <c r="AN468" s="419"/>
      <c r="AO468" s="420"/>
      <c r="AP468" s="419"/>
      <c r="AQ468" s="420"/>
      <c r="AR468" s="419"/>
      <c r="AS468" s="420"/>
      <c r="AT468" s="419"/>
      <c r="AU468" s="420"/>
      <c r="AV468" s="419"/>
      <c r="AW468" s="420"/>
      <c r="AX468" s="419"/>
      <c r="AY468" s="420"/>
      <c r="AZ468" s="419"/>
      <c r="BA468" s="421"/>
      <c r="BB468" s="422">
        <v>1712979</v>
      </c>
      <c r="BC468" s="420">
        <v>2056412</v>
      </c>
      <c r="BD468" s="419">
        <v>2415079</v>
      </c>
      <c r="BE468" s="420">
        <v>2319795</v>
      </c>
      <c r="BF468" s="419">
        <v>1844423</v>
      </c>
      <c r="BG468" s="420">
        <v>1456653</v>
      </c>
      <c r="BH468" s="419">
        <v>359215</v>
      </c>
      <c r="BI468" s="420">
        <v>263609</v>
      </c>
      <c r="BJ468" s="419">
        <v>94530</v>
      </c>
      <c r="BK468" s="420">
        <v>0</v>
      </c>
      <c r="BL468" s="419"/>
      <c r="BM468" s="423"/>
      <c r="BN468" s="370">
        <f t="shared" si="540"/>
        <v>246</v>
      </c>
      <c r="BO468" s="371">
        <f t="shared" si="541"/>
        <v>282</v>
      </c>
      <c r="BP468" s="372">
        <f t="shared" si="542"/>
        <v>367</v>
      </c>
      <c r="BQ468" s="371">
        <f t="shared" si="543"/>
        <v>363</v>
      </c>
      <c r="BR468" s="372">
        <f t="shared" si="544"/>
        <v>318</v>
      </c>
      <c r="BS468" s="371">
        <f t="shared" si="545"/>
        <v>276</v>
      </c>
      <c r="BT468" s="372">
        <f t="shared" si="546"/>
        <v>72</v>
      </c>
      <c r="BU468" s="371">
        <f t="shared" si="547"/>
        <v>72</v>
      </c>
      <c r="BV468" s="372">
        <f t="shared" si="548"/>
        <v>18</v>
      </c>
      <c r="BW468" s="371">
        <f t="shared" si="549"/>
        <v>0</v>
      </c>
      <c r="BX468" s="372">
        <f t="shared" si="550"/>
        <v>0</v>
      </c>
      <c r="BY468" s="371">
        <f t="shared" si="551"/>
        <v>0</v>
      </c>
      <c r="BZ468" s="370">
        <f t="shared" si="552"/>
        <v>6963.3292682926831</v>
      </c>
      <c r="CA468" s="371">
        <f t="shared" si="553"/>
        <v>7292.2411347517727</v>
      </c>
      <c r="CB468" s="372">
        <f t="shared" si="554"/>
        <v>6580.5967302452318</v>
      </c>
      <c r="CC468" s="371">
        <f t="shared" si="555"/>
        <v>6390.6198347107438</v>
      </c>
      <c r="CD468" s="372">
        <f t="shared" si="556"/>
        <v>5800.0723270440249</v>
      </c>
      <c r="CE468" s="371">
        <f t="shared" si="557"/>
        <v>5277.728260869565</v>
      </c>
      <c r="CF468" s="372">
        <f t="shared" si="558"/>
        <v>4989.0972222222226</v>
      </c>
      <c r="CG468" s="371">
        <f t="shared" si="559"/>
        <v>3661.2361111111113</v>
      </c>
      <c r="CH468" s="372">
        <f t="shared" si="560"/>
        <v>5251.666666666667</v>
      </c>
      <c r="CI468" s="371">
        <f t="shared" si="561"/>
        <v>0</v>
      </c>
      <c r="CJ468" s="372">
        <f t="shared" si="562"/>
        <v>0</v>
      </c>
      <c r="CK468" s="371">
        <f t="shared" si="563"/>
        <v>0</v>
      </c>
      <c r="CL468" s="370">
        <f t="shared" si="564"/>
        <v>62669.963414634149</v>
      </c>
      <c r="CM468" s="371">
        <f t="shared" si="565"/>
        <v>65630.170212765952</v>
      </c>
      <c r="CN468" s="372">
        <f t="shared" si="566"/>
        <v>59225.370572207088</v>
      </c>
      <c r="CO468" s="371">
        <f t="shared" si="567"/>
        <v>57515.578512396693</v>
      </c>
      <c r="CP468" s="372">
        <f t="shared" si="568"/>
        <v>52200.65094339622</v>
      </c>
      <c r="CQ468" s="371">
        <f t="shared" si="569"/>
        <v>47499.554347826088</v>
      </c>
      <c r="CR468" s="372">
        <f t="shared" si="570"/>
        <v>44901.875</v>
      </c>
      <c r="CS468" s="371">
        <f t="shared" si="571"/>
        <v>32951.125</v>
      </c>
      <c r="CT468" s="372">
        <f t="shared" si="572"/>
        <v>47265</v>
      </c>
      <c r="CU468" s="371">
        <f t="shared" si="573"/>
        <v>0</v>
      </c>
      <c r="CV468" s="372">
        <f t="shared" si="574"/>
        <v>0</v>
      </c>
      <c r="CW468" s="371">
        <f t="shared" si="575"/>
        <v>0</v>
      </c>
      <c r="CX468" s="372">
        <f t="shared" si="576"/>
        <v>56623.853733056007</v>
      </c>
      <c r="CY468" s="371">
        <f t="shared" si="577"/>
        <v>55242.94878716665</v>
      </c>
      <c r="CZ468" s="370">
        <f t="shared" si="578"/>
        <v>27</v>
      </c>
      <c r="DA468" s="371">
        <f t="shared" si="579"/>
        <v>31</v>
      </c>
      <c r="DB468" s="372">
        <f t="shared" si="580"/>
        <v>40</v>
      </c>
      <c r="DC468" s="371">
        <f t="shared" si="581"/>
        <v>39</v>
      </c>
      <c r="DD468" s="372">
        <f t="shared" si="582"/>
        <v>35</v>
      </c>
      <c r="DE468" s="371">
        <f t="shared" si="583"/>
        <v>30</v>
      </c>
      <c r="DF468" s="372">
        <f t="shared" si="584"/>
        <v>8</v>
      </c>
      <c r="DG468" s="371">
        <f t="shared" si="585"/>
        <v>8</v>
      </c>
      <c r="DH468" s="372">
        <f t="shared" si="586"/>
        <v>2</v>
      </c>
      <c r="DI468" s="371">
        <f t="shared" si="587"/>
        <v>0</v>
      </c>
      <c r="DJ468" s="372">
        <f t="shared" si="588"/>
        <v>0</v>
      </c>
      <c r="DK468" s="371">
        <f t="shared" si="589"/>
        <v>0</v>
      </c>
      <c r="DL468" s="372">
        <f t="shared" si="590"/>
        <v>112</v>
      </c>
      <c r="DM468" s="371">
        <f t="shared" si="591"/>
        <v>108</v>
      </c>
      <c r="DN468" s="370">
        <f t="shared" si="592"/>
        <v>1692089.012195122</v>
      </c>
      <c r="DO468" s="371">
        <f t="shared" si="593"/>
        <v>2034535.2765957445</v>
      </c>
      <c r="DP468" s="372">
        <f t="shared" si="594"/>
        <v>2369014.8228882835</v>
      </c>
      <c r="DQ468" s="371">
        <f t="shared" si="595"/>
        <v>2243107.5619834708</v>
      </c>
      <c r="DR468" s="372">
        <f t="shared" si="596"/>
        <v>1827022.7830188677</v>
      </c>
      <c r="DS468" s="371">
        <f t="shared" si="597"/>
        <v>1424986.6304347827</v>
      </c>
      <c r="DT468" s="372">
        <f t="shared" si="598"/>
        <v>359215</v>
      </c>
      <c r="DU468" s="371">
        <f t="shared" si="599"/>
        <v>263609</v>
      </c>
      <c r="DV468" s="372">
        <f t="shared" si="600"/>
        <v>94530</v>
      </c>
      <c r="DW468" s="371">
        <f t="shared" si="601"/>
        <v>0</v>
      </c>
      <c r="DX468" s="372">
        <f t="shared" si="602"/>
        <v>0</v>
      </c>
      <c r="DY468" s="371">
        <f t="shared" si="603"/>
        <v>0</v>
      </c>
      <c r="DZ468" s="372">
        <f t="shared" si="604"/>
        <v>6341871.618102273</v>
      </c>
      <c r="EA468" s="371">
        <f t="shared" si="605"/>
        <v>5966238.4690139983</v>
      </c>
    </row>
    <row r="469" spans="1:131">
      <c r="A469" s="489" t="s">
        <v>42</v>
      </c>
      <c r="B469" s="473" t="s">
        <v>534</v>
      </c>
      <c r="C469" s="490"/>
      <c r="D469" s="475">
        <v>237950</v>
      </c>
      <c r="E469" s="476">
        <v>6</v>
      </c>
      <c r="F469" s="419">
        <v>12</v>
      </c>
      <c r="G469" s="420">
        <v>12</v>
      </c>
      <c r="H469" s="419">
        <v>7</v>
      </c>
      <c r="I469" s="420">
        <v>7</v>
      </c>
      <c r="J469" s="419"/>
      <c r="K469" s="420"/>
      <c r="L469" s="419"/>
      <c r="M469" s="420"/>
      <c r="N469" s="419">
        <v>7</v>
      </c>
      <c r="O469" s="420">
        <v>8</v>
      </c>
      <c r="P469" s="419">
        <v>7</v>
      </c>
      <c r="Q469" s="420">
        <v>6</v>
      </c>
      <c r="R469" s="419"/>
      <c r="S469" s="420"/>
      <c r="T469" s="419">
        <v>2</v>
      </c>
      <c r="U469" s="420">
        <v>2</v>
      </c>
      <c r="V469" s="419">
        <v>33</v>
      </c>
      <c r="W469" s="420">
        <v>30</v>
      </c>
      <c r="X469" s="419"/>
      <c r="Y469" s="420"/>
      <c r="Z469" s="419"/>
      <c r="AA469" s="420"/>
      <c r="AB469" s="419">
        <v>3</v>
      </c>
      <c r="AC469" s="420">
        <v>3</v>
      </c>
      <c r="AD469" s="419">
        <v>1</v>
      </c>
      <c r="AE469" s="420">
        <v>1</v>
      </c>
      <c r="AF469" s="419"/>
      <c r="AG469" s="420"/>
      <c r="AH469" s="419"/>
      <c r="AI469" s="420"/>
      <c r="AJ469" s="419"/>
      <c r="AK469" s="420"/>
      <c r="AL469" s="419">
        <v>9</v>
      </c>
      <c r="AM469" s="420">
        <v>9</v>
      </c>
      <c r="AN469" s="419"/>
      <c r="AO469" s="420"/>
      <c r="AP469" s="419"/>
      <c r="AQ469" s="420"/>
      <c r="AR469" s="419"/>
      <c r="AS469" s="420"/>
      <c r="AT469" s="419"/>
      <c r="AU469" s="420"/>
      <c r="AV469" s="419"/>
      <c r="AW469" s="420"/>
      <c r="AX469" s="419"/>
      <c r="AY469" s="420"/>
      <c r="AZ469" s="419"/>
      <c r="BA469" s="421"/>
      <c r="BB469" s="422">
        <v>1483894</v>
      </c>
      <c r="BC469" s="420">
        <v>1387927</v>
      </c>
      <c r="BD469" s="419">
        <v>1081856</v>
      </c>
      <c r="BE469" s="420">
        <v>1054248</v>
      </c>
      <c r="BF469" s="419">
        <v>2095521</v>
      </c>
      <c r="BG469" s="420">
        <v>1888362</v>
      </c>
      <c r="BH469" s="419">
        <v>42683</v>
      </c>
      <c r="BI469" s="420">
        <v>42863</v>
      </c>
      <c r="BJ469" s="419">
        <v>496740</v>
      </c>
      <c r="BK469" s="420">
        <v>499174</v>
      </c>
      <c r="BL469" s="419"/>
      <c r="BM469" s="423"/>
      <c r="BN469" s="370">
        <f t="shared" si="540"/>
        <v>178</v>
      </c>
      <c r="BO469" s="371">
        <f t="shared" si="541"/>
        <v>178</v>
      </c>
      <c r="BP469" s="372">
        <f t="shared" si="542"/>
        <v>157</v>
      </c>
      <c r="BQ469" s="371">
        <f t="shared" si="543"/>
        <v>156</v>
      </c>
      <c r="BR469" s="372">
        <f t="shared" si="544"/>
        <v>333</v>
      </c>
      <c r="BS469" s="371">
        <f t="shared" si="545"/>
        <v>306</v>
      </c>
      <c r="BT469" s="372">
        <f t="shared" si="546"/>
        <v>9</v>
      </c>
      <c r="BU469" s="371">
        <f t="shared" si="547"/>
        <v>9</v>
      </c>
      <c r="BV469" s="372">
        <f t="shared" si="548"/>
        <v>81</v>
      </c>
      <c r="BW469" s="371">
        <f t="shared" si="549"/>
        <v>81</v>
      </c>
      <c r="BX469" s="372">
        <f t="shared" si="550"/>
        <v>0</v>
      </c>
      <c r="BY469" s="371">
        <f t="shared" si="551"/>
        <v>0</v>
      </c>
      <c r="BZ469" s="370">
        <f t="shared" si="552"/>
        <v>8336.4831460674159</v>
      </c>
      <c r="CA469" s="371">
        <f t="shared" si="553"/>
        <v>7797.3426966292136</v>
      </c>
      <c r="CB469" s="372">
        <f t="shared" si="554"/>
        <v>6890.8025477707006</v>
      </c>
      <c r="CC469" s="371">
        <f t="shared" si="555"/>
        <v>6758</v>
      </c>
      <c r="CD469" s="372">
        <f t="shared" si="556"/>
        <v>6292.8558558558561</v>
      </c>
      <c r="CE469" s="371">
        <f t="shared" si="557"/>
        <v>6171.1176470588234</v>
      </c>
      <c r="CF469" s="372">
        <f t="shared" si="558"/>
        <v>4742.5555555555557</v>
      </c>
      <c r="CG469" s="371">
        <f t="shared" si="559"/>
        <v>4762.5555555555557</v>
      </c>
      <c r="CH469" s="372">
        <f t="shared" si="560"/>
        <v>6132.5925925925922</v>
      </c>
      <c r="CI469" s="371">
        <f t="shared" si="561"/>
        <v>6162.641975308642</v>
      </c>
      <c r="CJ469" s="372">
        <f t="shared" si="562"/>
        <v>0</v>
      </c>
      <c r="CK469" s="371">
        <f t="shared" si="563"/>
        <v>0</v>
      </c>
      <c r="CL469" s="370">
        <f t="shared" si="564"/>
        <v>75028.348314606745</v>
      </c>
      <c r="CM469" s="371">
        <f t="shared" si="565"/>
        <v>70176.084269662926</v>
      </c>
      <c r="CN469" s="372">
        <f t="shared" si="566"/>
        <v>62017.222929936303</v>
      </c>
      <c r="CO469" s="371">
        <f t="shared" si="567"/>
        <v>60822</v>
      </c>
      <c r="CP469" s="372">
        <f t="shared" si="568"/>
        <v>56635.702702702707</v>
      </c>
      <c r="CQ469" s="371">
        <f t="shared" si="569"/>
        <v>55540.058823529413</v>
      </c>
      <c r="CR469" s="372">
        <f t="shared" si="570"/>
        <v>42683</v>
      </c>
      <c r="CS469" s="371">
        <f t="shared" si="571"/>
        <v>42863</v>
      </c>
      <c r="CT469" s="372">
        <f t="shared" si="572"/>
        <v>55193.333333333328</v>
      </c>
      <c r="CU469" s="371">
        <f t="shared" si="573"/>
        <v>55463.777777777781</v>
      </c>
      <c r="CV469" s="372">
        <f t="shared" si="574"/>
        <v>0</v>
      </c>
      <c r="CW469" s="371">
        <f t="shared" si="575"/>
        <v>0</v>
      </c>
      <c r="CX469" s="372">
        <f t="shared" si="576"/>
        <v>61680.524471034652</v>
      </c>
      <c r="CY469" s="371">
        <f t="shared" si="577"/>
        <v>60017.391567949562</v>
      </c>
      <c r="CZ469" s="370">
        <f t="shared" si="578"/>
        <v>19</v>
      </c>
      <c r="DA469" s="371">
        <f t="shared" si="579"/>
        <v>19</v>
      </c>
      <c r="DB469" s="372">
        <f t="shared" si="580"/>
        <v>16</v>
      </c>
      <c r="DC469" s="371">
        <f t="shared" si="581"/>
        <v>16</v>
      </c>
      <c r="DD469" s="372">
        <f t="shared" si="582"/>
        <v>36</v>
      </c>
      <c r="DE469" s="371">
        <f t="shared" si="583"/>
        <v>33</v>
      </c>
      <c r="DF469" s="372">
        <f t="shared" si="584"/>
        <v>1</v>
      </c>
      <c r="DG469" s="371">
        <f t="shared" si="585"/>
        <v>1</v>
      </c>
      <c r="DH469" s="372">
        <f t="shared" si="586"/>
        <v>9</v>
      </c>
      <c r="DI469" s="371">
        <f t="shared" si="587"/>
        <v>9</v>
      </c>
      <c r="DJ469" s="372">
        <f t="shared" si="588"/>
        <v>0</v>
      </c>
      <c r="DK469" s="371">
        <f t="shared" si="589"/>
        <v>0</v>
      </c>
      <c r="DL469" s="372">
        <f t="shared" si="590"/>
        <v>81</v>
      </c>
      <c r="DM469" s="371">
        <f t="shared" si="591"/>
        <v>78</v>
      </c>
      <c r="DN469" s="370">
        <f t="shared" si="592"/>
        <v>1425538.6179775281</v>
      </c>
      <c r="DO469" s="371">
        <f t="shared" si="593"/>
        <v>1333345.6011235956</v>
      </c>
      <c r="DP469" s="372">
        <f t="shared" si="594"/>
        <v>992275.56687898084</v>
      </c>
      <c r="DQ469" s="371">
        <f t="shared" si="595"/>
        <v>973152</v>
      </c>
      <c r="DR469" s="372">
        <f t="shared" si="596"/>
        <v>2038885.2972972975</v>
      </c>
      <c r="DS469" s="371">
        <f t="shared" si="597"/>
        <v>1832821.9411764706</v>
      </c>
      <c r="DT469" s="372">
        <f t="shared" si="598"/>
        <v>42683</v>
      </c>
      <c r="DU469" s="371">
        <f t="shared" si="599"/>
        <v>42863</v>
      </c>
      <c r="DV469" s="372">
        <f t="shared" si="600"/>
        <v>496739.99999999994</v>
      </c>
      <c r="DW469" s="371">
        <f t="shared" si="601"/>
        <v>499174</v>
      </c>
      <c r="DX469" s="372">
        <f t="shared" si="602"/>
        <v>0</v>
      </c>
      <c r="DY469" s="371">
        <f t="shared" si="603"/>
        <v>0</v>
      </c>
      <c r="DZ469" s="372">
        <f t="shared" si="604"/>
        <v>4996122.4821538068</v>
      </c>
      <c r="EA469" s="371">
        <f t="shared" si="605"/>
        <v>4681356.542300066</v>
      </c>
    </row>
    <row r="470" spans="1:131">
      <c r="A470" s="489" t="s">
        <v>42</v>
      </c>
      <c r="B470" s="495" t="s">
        <v>535</v>
      </c>
      <c r="C470" s="496"/>
      <c r="D470" s="475">
        <v>237701</v>
      </c>
      <c r="E470" s="476">
        <v>7</v>
      </c>
      <c r="F470" s="419">
        <v>10</v>
      </c>
      <c r="G470" s="420">
        <v>9</v>
      </c>
      <c r="H470" s="419"/>
      <c r="I470" s="420"/>
      <c r="J470" s="419"/>
      <c r="K470" s="420"/>
      <c r="L470" s="419"/>
      <c r="M470" s="420"/>
      <c r="N470" s="419">
        <v>5</v>
      </c>
      <c r="O470" s="420">
        <v>9</v>
      </c>
      <c r="P470" s="419"/>
      <c r="Q470" s="420"/>
      <c r="R470" s="419"/>
      <c r="S470" s="420"/>
      <c r="T470" s="419"/>
      <c r="U470" s="420"/>
      <c r="V470" s="419">
        <v>12</v>
      </c>
      <c r="W470" s="420">
        <v>11</v>
      </c>
      <c r="X470" s="419"/>
      <c r="Y470" s="420"/>
      <c r="Z470" s="419"/>
      <c r="AA470" s="420"/>
      <c r="AB470" s="419"/>
      <c r="AC470" s="420"/>
      <c r="AD470" s="419">
        <v>16</v>
      </c>
      <c r="AE470" s="420">
        <v>15</v>
      </c>
      <c r="AF470" s="419"/>
      <c r="AG470" s="420"/>
      <c r="AH470" s="419"/>
      <c r="AI470" s="420"/>
      <c r="AJ470" s="419"/>
      <c r="AK470" s="420">
        <v>1</v>
      </c>
      <c r="AL470" s="419"/>
      <c r="AM470" s="420"/>
      <c r="AN470" s="419"/>
      <c r="AO470" s="420"/>
      <c r="AP470" s="419"/>
      <c r="AQ470" s="420"/>
      <c r="AR470" s="419"/>
      <c r="AS470" s="420"/>
      <c r="AT470" s="419"/>
      <c r="AU470" s="420"/>
      <c r="AV470" s="419"/>
      <c r="AW470" s="420"/>
      <c r="AX470" s="419"/>
      <c r="AY470" s="420"/>
      <c r="AZ470" s="419"/>
      <c r="BA470" s="421"/>
      <c r="BB470" s="422">
        <v>691065</v>
      </c>
      <c r="BC470" s="420">
        <v>619983</v>
      </c>
      <c r="BD470" s="419">
        <v>270267</v>
      </c>
      <c r="BE470" s="420">
        <v>488152</v>
      </c>
      <c r="BF470" s="419">
        <v>572606</v>
      </c>
      <c r="BG470" s="420">
        <v>516955</v>
      </c>
      <c r="BH470" s="419">
        <v>683021</v>
      </c>
      <c r="BI470" s="420">
        <v>686842</v>
      </c>
      <c r="BJ470" s="419"/>
      <c r="BK470" s="420">
        <v>0</v>
      </c>
      <c r="BL470" s="419"/>
      <c r="BM470" s="423"/>
      <c r="BN470" s="370">
        <f t="shared" si="540"/>
        <v>90</v>
      </c>
      <c r="BO470" s="371">
        <f t="shared" si="541"/>
        <v>81</v>
      </c>
      <c r="BP470" s="372">
        <f t="shared" si="542"/>
        <v>45</v>
      </c>
      <c r="BQ470" s="371">
        <f t="shared" si="543"/>
        <v>81</v>
      </c>
      <c r="BR470" s="372">
        <f t="shared" si="544"/>
        <v>108</v>
      </c>
      <c r="BS470" s="371">
        <f t="shared" si="545"/>
        <v>99</v>
      </c>
      <c r="BT470" s="372">
        <f t="shared" si="546"/>
        <v>144</v>
      </c>
      <c r="BU470" s="371">
        <f t="shared" si="547"/>
        <v>147</v>
      </c>
      <c r="BV470" s="372">
        <f t="shared" si="548"/>
        <v>0</v>
      </c>
      <c r="BW470" s="371">
        <f t="shared" si="549"/>
        <v>0</v>
      </c>
      <c r="BX470" s="372">
        <f t="shared" si="550"/>
        <v>0</v>
      </c>
      <c r="BY470" s="371">
        <f t="shared" si="551"/>
        <v>0</v>
      </c>
      <c r="BZ470" s="370">
        <f t="shared" si="552"/>
        <v>7678.5</v>
      </c>
      <c r="CA470" s="371">
        <f t="shared" si="553"/>
        <v>7654.1111111111113</v>
      </c>
      <c r="CB470" s="372">
        <f t="shared" si="554"/>
        <v>6005.9333333333334</v>
      </c>
      <c r="CC470" s="371">
        <f t="shared" si="555"/>
        <v>6026.5679012345681</v>
      </c>
      <c r="CD470" s="372">
        <f t="shared" si="556"/>
        <v>5301.9074074074078</v>
      </c>
      <c r="CE470" s="371">
        <f t="shared" si="557"/>
        <v>5221.7676767676767</v>
      </c>
      <c r="CF470" s="372">
        <f t="shared" si="558"/>
        <v>4743.2013888888887</v>
      </c>
      <c r="CG470" s="371">
        <f t="shared" si="559"/>
        <v>4672.3945578231296</v>
      </c>
      <c r="CH470" s="372">
        <f t="shared" si="560"/>
        <v>0</v>
      </c>
      <c r="CI470" s="371">
        <f t="shared" si="561"/>
        <v>0</v>
      </c>
      <c r="CJ470" s="372">
        <f t="shared" si="562"/>
        <v>0</v>
      </c>
      <c r="CK470" s="371">
        <f t="shared" si="563"/>
        <v>0</v>
      </c>
      <c r="CL470" s="370">
        <f t="shared" si="564"/>
        <v>69106.5</v>
      </c>
      <c r="CM470" s="371">
        <f t="shared" si="565"/>
        <v>68887</v>
      </c>
      <c r="CN470" s="372">
        <f t="shared" si="566"/>
        <v>54053.4</v>
      </c>
      <c r="CO470" s="371">
        <f t="shared" si="567"/>
        <v>54239.111111111109</v>
      </c>
      <c r="CP470" s="372">
        <f t="shared" si="568"/>
        <v>47717.166666666672</v>
      </c>
      <c r="CQ470" s="371">
        <f t="shared" si="569"/>
        <v>46995.909090909088</v>
      </c>
      <c r="CR470" s="372">
        <f t="shared" si="570"/>
        <v>42688.8125</v>
      </c>
      <c r="CS470" s="371">
        <f t="shared" si="571"/>
        <v>42051.551020408166</v>
      </c>
      <c r="CT470" s="372">
        <f t="shared" si="572"/>
        <v>0</v>
      </c>
      <c r="CU470" s="371">
        <f t="shared" si="573"/>
        <v>0</v>
      </c>
      <c r="CV470" s="372">
        <f t="shared" si="574"/>
        <v>0</v>
      </c>
      <c r="CW470" s="371">
        <f t="shared" si="575"/>
        <v>0</v>
      </c>
      <c r="CX470" s="372">
        <f t="shared" si="576"/>
        <v>51557.186046511626</v>
      </c>
      <c r="CY470" s="371">
        <f t="shared" si="577"/>
        <v>51064.773696145123</v>
      </c>
      <c r="CZ470" s="370">
        <f t="shared" si="578"/>
        <v>10</v>
      </c>
      <c r="DA470" s="371">
        <f t="shared" si="579"/>
        <v>9</v>
      </c>
      <c r="DB470" s="372">
        <f t="shared" si="580"/>
        <v>5</v>
      </c>
      <c r="DC470" s="371">
        <f t="shared" si="581"/>
        <v>9</v>
      </c>
      <c r="DD470" s="372">
        <f t="shared" si="582"/>
        <v>12</v>
      </c>
      <c r="DE470" s="371">
        <f t="shared" si="583"/>
        <v>11</v>
      </c>
      <c r="DF470" s="372">
        <f t="shared" si="584"/>
        <v>16</v>
      </c>
      <c r="DG470" s="371">
        <f t="shared" si="585"/>
        <v>16</v>
      </c>
      <c r="DH470" s="372">
        <f t="shared" si="586"/>
        <v>0</v>
      </c>
      <c r="DI470" s="371">
        <f t="shared" si="587"/>
        <v>0</v>
      </c>
      <c r="DJ470" s="372">
        <f t="shared" si="588"/>
        <v>0</v>
      </c>
      <c r="DK470" s="371">
        <f t="shared" si="589"/>
        <v>0</v>
      </c>
      <c r="DL470" s="372">
        <f t="shared" si="590"/>
        <v>43</v>
      </c>
      <c r="DM470" s="371">
        <f t="shared" si="591"/>
        <v>45</v>
      </c>
      <c r="DN470" s="370">
        <f t="shared" si="592"/>
        <v>691065</v>
      </c>
      <c r="DO470" s="371">
        <f t="shared" si="593"/>
        <v>619983</v>
      </c>
      <c r="DP470" s="372">
        <f t="shared" si="594"/>
        <v>270267</v>
      </c>
      <c r="DQ470" s="371">
        <f t="shared" si="595"/>
        <v>488152</v>
      </c>
      <c r="DR470" s="372">
        <f t="shared" si="596"/>
        <v>572606</v>
      </c>
      <c r="DS470" s="371">
        <f t="shared" si="597"/>
        <v>516955</v>
      </c>
      <c r="DT470" s="372">
        <f t="shared" si="598"/>
        <v>683021</v>
      </c>
      <c r="DU470" s="371">
        <f t="shared" si="599"/>
        <v>672824.81632653065</v>
      </c>
      <c r="DV470" s="372">
        <f t="shared" si="600"/>
        <v>0</v>
      </c>
      <c r="DW470" s="371">
        <f t="shared" si="601"/>
        <v>0</v>
      </c>
      <c r="DX470" s="372">
        <f t="shared" si="602"/>
        <v>0</v>
      </c>
      <c r="DY470" s="371">
        <f t="shared" si="603"/>
        <v>0</v>
      </c>
      <c r="DZ470" s="372">
        <f t="shared" si="604"/>
        <v>2216959</v>
      </c>
      <c r="EA470" s="371">
        <f t="shared" si="605"/>
        <v>2297914.8163265307</v>
      </c>
    </row>
    <row r="471" spans="1:131">
      <c r="A471" s="489" t="s">
        <v>42</v>
      </c>
      <c r="B471" s="473" t="s">
        <v>536</v>
      </c>
      <c r="C471" s="498" t="s">
        <v>547</v>
      </c>
      <c r="D471" s="475">
        <v>237686</v>
      </c>
      <c r="E471" s="479">
        <v>6</v>
      </c>
      <c r="F471" s="419">
        <v>19</v>
      </c>
      <c r="G471" s="420">
        <v>18</v>
      </c>
      <c r="H471" s="419">
        <v>4</v>
      </c>
      <c r="I471" s="420">
        <v>4</v>
      </c>
      <c r="J471" s="419"/>
      <c r="K471" s="420"/>
      <c r="L471" s="419">
        <v>3</v>
      </c>
      <c r="M471" s="420">
        <v>2</v>
      </c>
      <c r="N471" s="419">
        <v>7</v>
      </c>
      <c r="O471" s="420">
        <v>10</v>
      </c>
      <c r="P471" s="419">
        <v>1</v>
      </c>
      <c r="Q471" s="420"/>
      <c r="R471" s="419"/>
      <c r="S471" s="420"/>
      <c r="T471" s="419">
        <v>1</v>
      </c>
      <c r="U471" s="420"/>
      <c r="V471" s="419">
        <v>27</v>
      </c>
      <c r="W471" s="420">
        <v>24</v>
      </c>
      <c r="X471" s="419"/>
      <c r="Y471" s="420"/>
      <c r="Z471" s="419"/>
      <c r="AA471" s="420"/>
      <c r="AB471" s="419"/>
      <c r="AC471" s="420"/>
      <c r="AD471" s="419">
        <v>17</v>
      </c>
      <c r="AE471" s="420">
        <v>10</v>
      </c>
      <c r="AF471" s="419"/>
      <c r="AG471" s="420"/>
      <c r="AH471" s="419"/>
      <c r="AI471" s="420"/>
      <c r="AJ471" s="419">
        <v>3</v>
      </c>
      <c r="AK471" s="420">
        <v>2</v>
      </c>
      <c r="AL471" s="419">
        <v>4</v>
      </c>
      <c r="AM471" s="420">
        <v>2</v>
      </c>
      <c r="AN471" s="419"/>
      <c r="AO471" s="420"/>
      <c r="AP471" s="419"/>
      <c r="AQ471" s="420"/>
      <c r="AR471" s="419">
        <v>1</v>
      </c>
      <c r="AS471" s="420">
        <v>4</v>
      </c>
      <c r="AT471" s="419"/>
      <c r="AU471" s="420"/>
      <c r="AV471" s="419"/>
      <c r="AW471" s="420"/>
      <c r="AX471" s="419"/>
      <c r="AY471" s="420"/>
      <c r="AZ471" s="419"/>
      <c r="BA471" s="421"/>
      <c r="BB471" s="422">
        <v>1678068</v>
      </c>
      <c r="BC471" s="420">
        <v>1560781</v>
      </c>
      <c r="BD471" s="419">
        <v>506340</v>
      </c>
      <c r="BE471" s="420">
        <v>525557</v>
      </c>
      <c r="BF471" s="419">
        <v>1222522</v>
      </c>
      <c r="BG471" s="420">
        <v>1092182</v>
      </c>
      <c r="BH471" s="419">
        <v>800063</v>
      </c>
      <c r="BI471" s="420">
        <v>485180</v>
      </c>
      <c r="BJ471" s="419">
        <v>190761</v>
      </c>
      <c r="BK471" s="420">
        <v>276758</v>
      </c>
      <c r="BL471" s="419"/>
      <c r="BM471" s="423"/>
      <c r="BN471" s="370">
        <f t="shared" si="540"/>
        <v>247</v>
      </c>
      <c r="BO471" s="371">
        <f t="shared" si="541"/>
        <v>226</v>
      </c>
      <c r="BP471" s="372">
        <f t="shared" si="542"/>
        <v>85</v>
      </c>
      <c r="BQ471" s="371">
        <f t="shared" si="543"/>
        <v>90</v>
      </c>
      <c r="BR471" s="372">
        <f t="shared" si="544"/>
        <v>243</v>
      </c>
      <c r="BS471" s="371">
        <f t="shared" si="545"/>
        <v>216</v>
      </c>
      <c r="BT471" s="372">
        <f t="shared" si="546"/>
        <v>189</v>
      </c>
      <c r="BU471" s="371">
        <f t="shared" si="547"/>
        <v>114</v>
      </c>
      <c r="BV471" s="372">
        <f t="shared" si="548"/>
        <v>48</v>
      </c>
      <c r="BW471" s="371">
        <f t="shared" si="549"/>
        <v>66</v>
      </c>
      <c r="BX471" s="372">
        <f t="shared" si="550"/>
        <v>0</v>
      </c>
      <c r="BY471" s="371">
        <f t="shared" si="551"/>
        <v>0</v>
      </c>
      <c r="BZ471" s="370">
        <f t="shared" si="552"/>
        <v>6793.7975708502026</v>
      </c>
      <c r="CA471" s="371">
        <f t="shared" si="553"/>
        <v>6906.1106194690265</v>
      </c>
      <c r="CB471" s="372">
        <f t="shared" si="554"/>
        <v>5956.9411764705883</v>
      </c>
      <c r="CC471" s="371">
        <f t="shared" si="555"/>
        <v>5839.5222222222219</v>
      </c>
      <c r="CD471" s="372">
        <f t="shared" si="556"/>
        <v>5030.9547325102876</v>
      </c>
      <c r="CE471" s="371">
        <f t="shared" si="557"/>
        <v>5056.3981481481478</v>
      </c>
      <c r="CF471" s="372">
        <f t="shared" si="558"/>
        <v>4233.137566137566</v>
      </c>
      <c r="CG471" s="371">
        <f t="shared" si="559"/>
        <v>4255.9649122807014</v>
      </c>
      <c r="CH471" s="372">
        <f t="shared" si="560"/>
        <v>3974.1875</v>
      </c>
      <c r="CI471" s="371">
        <f t="shared" si="561"/>
        <v>4193.30303030303</v>
      </c>
      <c r="CJ471" s="372">
        <f t="shared" si="562"/>
        <v>0</v>
      </c>
      <c r="CK471" s="371">
        <f t="shared" si="563"/>
        <v>0</v>
      </c>
      <c r="CL471" s="370">
        <f t="shared" si="564"/>
        <v>61144.178137651827</v>
      </c>
      <c r="CM471" s="371">
        <f t="shared" si="565"/>
        <v>62154.995575221241</v>
      </c>
      <c r="CN471" s="372">
        <f t="shared" si="566"/>
        <v>53612.470588235294</v>
      </c>
      <c r="CO471" s="371">
        <f t="shared" si="567"/>
        <v>52555.7</v>
      </c>
      <c r="CP471" s="372">
        <f t="shared" si="568"/>
        <v>45278.592592592591</v>
      </c>
      <c r="CQ471" s="371">
        <f t="shared" si="569"/>
        <v>45507.583333333328</v>
      </c>
      <c r="CR471" s="372">
        <f t="shared" si="570"/>
        <v>38098.238095238092</v>
      </c>
      <c r="CS471" s="371">
        <f t="shared" si="571"/>
        <v>38303.684210526313</v>
      </c>
      <c r="CT471" s="372">
        <f t="shared" si="572"/>
        <v>35767.6875</v>
      </c>
      <c r="CU471" s="371">
        <f t="shared" si="573"/>
        <v>37739.727272727272</v>
      </c>
      <c r="CV471" s="372">
        <f t="shared" si="574"/>
        <v>0</v>
      </c>
      <c r="CW471" s="371">
        <f t="shared" si="575"/>
        <v>0</v>
      </c>
      <c r="CX471" s="372">
        <f t="shared" si="576"/>
        <v>48684.89731353824</v>
      </c>
      <c r="CY471" s="371">
        <f t="shared" si="577"/>
        <v>49941.335104841964</v>
      </c>
      <c r="CZ471" s="370">
        <f t="shared" si="578"/>
        <v>26</v>
      </c>
      <c r="DA471" s="371">
        <f t="shared" si="579"/>
        <v>24</v>
      </c>
      <c r="DB471" s="372">
        <f t="shared" si="580"/>
        <v>9</v>
      </c>
      <c r="DC471" s="371">
        <f t="shared" si="581"/>
        <v>10</v>
      </c>
      <c r="DD471" s="372">
        <f t="shared" si="582"/>
        <v>27</v>
      </c>
      <c r="DE471" s="371">
        <f t="shared" si="583"/>
        <v>24</v>
      </c>
      <c r="DF471" s="372">
        <f t="shared" si="584"/>
        <v>20</v>
      </c>
      <c r="DG471" s="371">
        <f t="shared" si="585"/>
        <v>12</v>
      </c>
      <c r="DH471" s="372">
        <f t="shared" si="586"/>
        <v>5</v>
      </c>
      <c r="DI471" s="371">
        <f t="shared" si="587"/>
        <v>6</v>
      </c>
      <c r="DJ471" s="372">
        <f t="shared" si="588"/>
        <v>0</v>
      </c>
      <c r="DK471" s="371">
        <f t="shared" si="589"/>
        <v>0</v>
      </c>
      <c r="DL471" s="372">
        <f t="shared" si="590"/>
        <v>87</v>
      </c>
      <c r="DM471" s="371">
        <f t="shared" si="591"/>
        <v>76</v>
      </c>
      <c r="DN471" s="370">
        <f t="shared" si="592"/>
        <v>1589748.6315789474</v>
      </c>
      <c r="DO471" s="371">
        <f t="shared" si="593"/>
        <v>1491719.8938053097</v>
      </c>
      <c r="DP471" s="372">
        <f t="shared" si="594"/>
        <v>482512.23529411765</v>
      </c>
      <c r="DQ471" s="371">
        <f t="shared" si="595"/>
        <v>525557</v>
      </c>
      <c r="DR471" s="372">
        <f t="shared" si="596"/>
        <v>1222522</v>
      </c>
      <c r="DS471" s="371">
        <f t="shared" si="597"/>
        <v>1092182</v>
      </c>
      <c r="DT471" s="372">
        <f t="shared" si="598"/>
        <v>761964.76190476189</v>
      </c>
      <c r="DU471" s="371">
        <f t="shared" si="599"/>
        <v>459644.21052631573</v>
      </c>
      <c r="DV471" s="372">
        <f t="shared" si="600"/>
        <v>178838.4375</v>
      </c>
      <c r="DW471" s="371">
        <f t="shared" si="601"/>
        <v>226438.36363636365</v>
      </c>
      <c r="DX471" s="372">
        <f t="shared" si="602"/>
        <v>0</v>
      </c>
      <c r="DY471" s="371">
        <f t="shared" si="603"/>
        <v>0</v>
      </c>
      <c r="DZ471" s="372">
        <f t="shared" si="604"/>
        <v>4235586.0662778271</v>
      </c>
      <c r="EA471" s="371">
        <f t="shared" si="605"/>
        <v>3795541.4679679894</v>
      </c>
    </row>
    <row r="472" spans="1:131">
      <c r="A472" s="489" t="s">
        <v>42</v>
      </c>
      <c r="B472" s="473" t="s">
        <v>537</v>
      </c>
      <c r="C472" s="491" t="s">
        <v>548</v>
      </c>
      <c r="D472" s="475">
        <v>447582</v>
      </c>
      <c r="E472" s="480">
        <v>9</v>
      </c>
      <c r="F472" s="419">
        <v>8</v>
      </c>
      <c r="G472" s="420">
        <v>6</v>
      </c>
      <c r="H472" s="419"/>
      <c r="I472" s="420"/>
      <c r="J472" s="419"/>
      <c r="K472" s="420"/>
      <c r="L472" s="419"/>
      <c r="M472" s="420"/>
      <c r="N472" s="419">
        <v>4</v>
      </c>
      <c r="O472" s="420">
        <v>4</v>
      </c>
      <c r="P472" s="419"/>
      <c r="Q472" s="420"/>
      <c r="R472" s="419"/>
      <c r="S472" s="420"/>
      <c r="T472" s="419"/>
      <c r="U472" s="420"/>
      <c r="V472" s="419">
        <v>6</v>
      </c>
      <c r="W472" s="420">
        <v>5</v>
      </c>
      <c r="X472" s="419"/>
      <c r="Y472" s="420"/>
      <c r="Z472" s="419"/>
      <c r="AA472" s="420"/>
      <c r="AB472" s="419"/>
      <c r="AC472" s="420"/>
      <c r="AD472" s="419">
        <v>19</v>
      </c>
      <c r="AE472" s="420">
        <v>15</v>
      </c>
      <c r="AF472" s="419"/>
      <c r="AG472" s="420"/>
      <c r="AH472" s="419">
        <v>4</v>
      </c>
      <c r="AI472" s="420">
        <v>1</v>
      </c>
      <c r="AJ472" s="419">
        <v>22</v>
      </c>
      <c r="AK472" s="420">
        <v>17</v>
      </c>
      <c r="AL472" s="419"/>
      <c r="AM472" s="420"/>
      <c r="AN472" s="419"/>
      <c r="AO472" s="420"/>
      <c r="AP472" s="419"/>
      <c r="AQ472" s="420"/>
      <c r="AR472" s="419"/>
      <c r="AS472" s="420"/>
      <c r="AT472" s="419"/>
      <c r="AU472" s="420"/>
      <c r="AV472" s="419"/>
      <c r="AW472" s="420"/>
      <c r="AX472" s="419"/>
      <c r="AY472" s="420"/>
      <c r="AZ472" s="419"/>
      <c r="BA472" s="421"/>
      <c r="BB472" s="422">
        <v>558188</v>
      </c>
      <c r="BC472" s="420">
        <v>419331</v>
      </c>
      <c r="BD472" s="419">
        <v>221660</v>
      </c>
      <c r="BE472" s="420">
        <v>241136</v>
      </c>
      <c r="BF472" s="419">
        <v>296832</v>
      </c>
      <c r="BG472" s="420">
        <v>257108</v>
      </c>
      <c r="BH472" s="419">
        <v>2319196</v>
      </c>
      <c r="BI472" s="420">
        <v>1672804</v>
      </c>
      <c r="BJ472" s="419"/>
      <c r="BK472" s="420">
        <v>0</v>
      </c>
      <c r="BL472" s="419"/>
      <c r="BM472" s="423"/>
      <c r="BN472" s="370">
        <f t="shared" si="540"/>
        <v>72</v>
      </c>
      <c r="BO472" s="371">
        <f t="shared" si="541"/>
        <v>54</v>
      </c>
      <c r="BP472" s="372">
        <f t="shared" si="542"/>
        <v>36</v>
      </c>
      <c r="BQ472" s="371">
        <f t="shared" si="543"/>
        <v>36</v>
      </c>
      <c r="BR472" s="372">
        <f t="shared" si="544"/>
        <v>54</v>
      </c>
      <c r="BS472" s="371">
        <f t="shared" si="545"/>
        <v>45</v>
      </c>
      <c r="BT472" s="372">
        <f t="shared" si="546"/>
        <v>479</v>
      </c>
      <c r="BU472" s="371">
        <f t="shared" si="547"/>
        <v>350</v>
      </c>
      <c r="BV472" s="372">
        <f t="shared" si="548"/>
        <v>0</v>
      </c>
      <c r="BW472" s="371">
        <f t="shared" si="549"/>
        <v>0</v>
      </c>
      <c r="BX472" s="372">
        <f t="shared" si="550"/>
        <v>0</v>
      </c>
      <c r="BY472" s="371">
        <f t="shared" si="551"/>
        <v>0</v>
      </c>
      <c r="BZ472" s="370">
        <f t="shared" si="552"/>
        <v>7752.6111111111113</v>
      </c>
      <c r="CA472" s="371">
        <f t="shared" si="553"/>
        <v>7765.3888888888887</v>
      </c>
      <c r="CB472" s="372">
        <f t="shared" si="554"/>
        <v>6157.2222222222226</v>
      </c>
      <c r="CC472" s="371">
        <f t="shared" si="555"/>
        <v>6698.2222222222226</v>
      </c>
      <c r="CD472" s="372">
        <f t="shared" si="556"/>
        <v>5496.8888888888887</v>
      </c>
      <c r="CE472" s="371">
        <f t="shared" si="557"/>
        <v>5713.5111111111109</v>
      </c>
      <c r="CF472" s="372">
        <f t="shared" si="558"/>
        <v>4841.7453027139873</v>
      </c>
      <c r="CG472" s="371">
        <f t="shared" si="559"/>
        <v>4779.4399999999996</v>
      </c>
      <c r="CH472" s="372">
        <f t="shared" si="560"/>
        <v>0</v>
      </c>
      <c r="CI472" s="371">
        <f t="shared" si="561"/>
        <v>0</v>
      </c>
      <c r="CJ472" s="372">
        <f t="shared" si="562"/>
        <v>0</v>
      </c>
      <c r="CK472" s="371">
        <f t="shared" si="563"/>
        <v>0</v>
      </c>
      <c r="CL472" s="370">
        <f t="shared" si="564"/>
        <v>69773.5</v>
      </c>
      <c r="CM472" s="371">
        <f t="shared" si="565"/>
        <v>69888.5</v>
      </c>
      <c r="CN472" s="372">
        <f t="shared" si="566"/>
        <v>55415</v>
      </c>
      <c r="CO472" s="371">
        <f t="shared" si="567"/>
        <v>60284</v>
      </c>
      <c r="CP472" s="372">
        <f t="shared" si="568"/>
        <v>49472</v>
      </c>
      <c r="CQ472" s="371">
        <f t="shared" si="569"/>
        <v>51421.599999999999</v>
      </c>
      <c r="CR472" s="372">
        <f t="shared" si="570"/>
        <v>43575.707724425883</v>
      </c>
      <c r="CS472" s="371">
        <f t="shared" si="571"/>
        <v>43014.96</v>
      </c>
      <c r="CT472" s="372">
        <f t="shared" si="572"/>
        <v>0</v>
      </c>
      <c r="CU472" s="371">
        <f t="shared" si="573"/>
        <v>0</v>
      </c>
      <c r="CV472" s="372">
        <f t="shared" si="574"/>
        <v>0</v>
      </c>
      <c r="CW472" s="371">
        <f t="shared" si="575"/>
        <v>0</v>
      </c>
      <c r="CX472" s="372">
        <f t="shared" si="576"/>
        <v>48215.66424760579</v>
      </c>
      <c r="CY472" s="371">
        <f t="shared" si="577"/>
        <v>48688.930833333325</v>
      </c>
      <c r="CZ472" s="370">
        <f t="shared" si="578"/>
        <v>8</v>
      </c>
      <c r="DA472" s="371">
        <f t="shared" si="579"/>
        <v>6</v>
      </c>
      <c r="DB472" s="372">
        <f t="shared" si="580"/>
        <v>4</v>
      </c>
      <c r="DC472" s="371">
        <f t="shared" si="581"/>
        <v>4</v>
      </c>
      <c r="DD472" s="372">
        <f t="shared" si="582"/>
        <v>6</v>
      </c>
      <c r="DE472" s="371">
        <f t="shared" si="583"/>
        <v>5</v>
      </c>
      <c r="DF472" s="372">
        <f t="shared" si="584"/>
        <v>45</v>
      </c>
      <c r="DG472" s="371">
        <f t="shared" si="585"/>
        <v>33</v>
      </c>
      <c r="DH472" s="372">
        <f t="shared" si="586"/>
        <v>0</v>
      </c>
      <c r="DI472" s="371">
        <f t="shared" si="587"/>
        <v>0</v>
      </c>
      <c r="DJ472" s="372">
        <f t="shared" si="588"/>
        <v>0</v>
      </c>
      <c r="DK472" s="371">
        <f t="shared" si="589"/>
        <v>0</v>
      </c>
      <c r="DL472" s="372">
        <f t="shared" si="590"/>
        <v>63</v>
      </c>
      <c r="DM472" s="371">
        <f t="shared" si="591"/>
        <v>48</v>
      </c>
      <c r="DN472" s="370">
        <f t="shared" si="592"/>
        <v>558188</v>
      </c>
      <c r="DO472" s="371">
        <f t="shared" si="593"/>
        <v>419331</v>
      </c>
      <c r="DP472" s="372">
        <f t="shared" si="594"/>
        <v>221660</v>
      </c>
      <c r="DQ472" s="371">
        <f t="shared" si="595"/>
        <v>241136</v>
      </c>
      <c r="DR472" s="372">
        <f t="shared" si="596"/>
        <v>296832</v>
      </c>
      <c r="DS472" s="371">
        <f t="shared" si="597"/>
        <v>257108</v>
      </c>
      <c r="DT472" s="372">
        <f t="shared" si="598"/>
        <v>1960906.8475991648</v>
      </c>
      <c r="DU472" s="371">
        <f t="shared" si="599"/>
        <v>1419493.68</v>
      </c>
      <c r="DV472" s="372">
        <f t="shared" si="600"/>
        <v>0</v>
      </c>
      <c r="DW472" s="371">
        <f t="shared" si="601"/>
        <v>0</v>
      </c>
      <c r="DX472" s="372">
        <f t="shared" si="602"/>
        <v>0</v>
      </c>
      <c r="DY472" s="371">
        <f t="shared" si="603"/>
        <v>0</v>
      </c>
      <c r="DZ472" s="372">
        <f t="shared" si="604"/>
        <v>3037586.8475991646</v>
      </c>
      <c r="EA472" s="371">
        <f t="shared" si="605"/>
        <v>2337068.6799999997</v>
      </c>
    </row>
    <row r="473" spans="1:131">
      <c r="A473" s="489" t="s">
        <v>42</v>
      </c>
      <c r="B473" s="495" t="s">
        <v>538</v>
      </c>
      <c r="C473" s="491" t="s">
        <v>548</v>
      </c>
      <c r="D473" s="475">
        <v>443492</v>
      </c>
      <c r="E473" s="480">
        <v>9</v>
      </c>
      <c r="F473" s="419">
        <v>1</v>
      </c>
      <c r="G473" s="420">
        <v>1</v>
      </c>
      <c r="H473" s="419">
        <v>3</v>
      </c>
      <c r="I473" s="420">
        <v>4</v>
      </c>
      <c r="J473" s="419">
        <v>4</v>
      </c>
      <c r="K473" s="420">
        <v>3</v>
      </c>
      <c r="L473" s="419">
        <v>1</v>
      </c>
      <c r="M473" s="420">
        <v>1</v>
      </c>
      <c r="N473" s="419">
        <v>4</v>
      </c>
      <c r="O473" s="420">
        <v>5</v>
      </c>
      <c r="P473" s="419">
        <v>4</v>
      </c>
      <c r="Q473" s="420">
        <v>3</v>
      </c>
      <c r="R473" s="419"/>
      <c r="S473" s="420"/>
      <c r="T473" s="419">
        <v>3</v>
      </c>
      <c r="U473" s="420">
        <v>2</v>
      </c>
      <c r="V473" s="419">
        <v>12</v>
      </c>
      <c r="W473" s="420">
        <v>9</v>
      </c>
      <c r="X473" s="419">
        <v>8</v>
      </c>
      <c r="Y473" s="420">
        <v>7</v>
      </c>
      <c r="Z473" s="419">
        <v>1</v>
      </c>
      <c r="AA473" s="420">
        <v>2</v>
      </c>
      <c r="AB473" s="419"/>
      <c r="AC473" s="420"/>
      <c r="AD473" s="419">
        <v>13</v>
      </c>
      <c r="AE473" s="420">
        <v>12</v>
      </c>
      <c r="AF473" s="419">
        <v>5</v>
      </c>
      <c r="AG473" s="420">
        <v>6</v>
      </c>
      <c r="AH473" s="419">
        <v>3</v>
      </c>
      <c r="AI473" s="420">
        <v>3</v>
      </c>
      <c r="AJ473" s="419">
        <v>2</v>
      </c>
      <c r="AK473" s="420">
        <v>1</v>
      </c>
      <c r="AL473" s="419"/>
      <c r="AM473" s="420"/>
      <c r="AN473" s="419">
        <v>2</v>
      </c>
      <c r="AO473" s="420">
        <v>3</v>
      </c>
      <c r="AP473" s="419">
        <v>1</v>
      </c>
      <c r="AQ473" s="420">
        <v>1</v>
      </c>
      <c r="AR473" s="419">
        <v>1</v>
      </c>
      <c r="AS473" s="420">
        <v>1</v>
      </c>
      <c r="AT473" s="419"/>
      <c r="AU473" s="420"/>
      <c r="AV473" s="419"/>
      <c r="AW473" s="420"/>
      <c r="AX473" s="419"/>
      <c r="AY473" s="420"/>
      <c r="AZ473" s="419"/>
      <c r="BA473" s="421"/>
      <c r="BB473" s="422">
        <v>787824</v>
      </c>
      <c r="BC473" s="420">
        <v>789664</v>
      </c>
      <c r="BD473" s="419">
        <v>691506</v>
      </c>
      <c r="BE473" s="420">
        <v>625304</v>
      </c>
      <c r="BF473" s="419">
        <v>1013284</v>
      </c>
      <c r="BG473" s="420">
        <v>885324</v>
      </c>
      <c r="BH473" s="419">
        <v>1022721</v>
      </c>
      <c r="BI473" s="420">
        <v>1020768</v>
      </c>
      <c r="BJ473" s="419">
        <v>238792</v>
      </c>
      <c r="BK473" s="420">
        <v>274536</v>
      </c>
      <c r="BL473" s="419"/>
      <c r="BM473" s="423"/>
      <c r="BN473" s="370">
        <f t="shared" si="540"/>
        <v>95</v>
      </c>
      <c r="BO473" s="371">
        <f t="shared" si="541"/>
        <v>94</v>
      </c>
      <c r="BP473" s="372">
        <f t="shared" si="542"/>
        <v>112</v>
      </c>
      <c r="BQ473" s="371">
        <f t="shared" si="543"/>
        <v>99</v>
      </c>
      <c r="BR473" s="372">
        <f t="shared" si="544"/>
        <v>199</v>
      </c>
      <c r="BS473" s="371">
        <f t="shared" si="545"/>
        <v>173</v>
      </c>
      <c r="BT473" s="372">
        <f t="shared" si="546"/>
        <v>224</v>
      </c>
      <c r="BU473" s="371">
        <f t="shared" si="547"/>
        <v>213</v>
      </c>
      <c r="BV473" s="372">
        <f t="shared" si="548"/>
        <v>43</v>
      </c>
      <c r="BW473" s="371">
        <f t="shared" si="549"/>
        <v>53</v>
      </c>
      <c r="BX473" s="372">
        <f t="shared" si="550"/>
        <v>0</v>
      </c>
      <c r="BY473" s="371">
        <f t="shared" si="551"/>
        <v>0</v>
      </c>
      <c r="BZ473" s="370">
        <f t="shared" si="552"/>
        <v>8292.8842105263157</v>
      </c>
      <c r="CA473" s="371">
        <f t="shared" si="553"/>
        <v>8400.6808510638293</v>
      </c>
      <c r="CB473" s="372">
        <f t="shared" si="554"/>
        <v>6174.1607142857147</v>
      </c>
      <c r="CC473" s="371">
        <f t="shared" si="555"/>
        <v>6316.2020202020203</v>
      </c>
      <c r="CD473" s="372">
        <f t="shared" si="556"/>
        <v>5091.8793969849248</v>
      </c>
      <c r="CE473" s="371">
        <f t="shared" si="557"/>
        <v>5117.4797687861274</v>
      </c>
      <c r="CF473" s="372">
        <f t="shared" si="558"/>
        <v>4565.71875</v>
      </c>
      <c r="CG473" s="371">
        <f t="shared" si="559"/>
        <v>4792.3380281690143</v>
      </c>
      <c r="CH473" s="372">
        <f t="shared" si="560"/>
        <v>5553.3023255813951</v>
      </c>
      <c r="CI473" s="371">
        <f t="shared" si="561"/>
        <v>5179.9245283018872</v>
      </c>
      <c r="CJ473" s="372">
        <f t="shared" si="562"/>
        <v>0</v>
      </c>
      <c r="CK473" s="371">
        <f t="shared" si="563"/>
        <v>0</v>
      </c>
      <c r="CL473" s="370">
        <f t="shared" si="564"/>
        <v>74635.957894736843</v>
      </c>
      <c r="CM473" s="371">
        <f t="shared" si="565"/>
        <v>75606.127659574471</v>
      </c>
      <c r="CN473" s="372">
        <f t="shared" si="566"/>
        <v>55567.446428571435</v>
      </c>
      <c r="CO473" s="371">
        <f t="shared" si="567"/>
        <v>56845.818181818184</v>
      </c>
      <c r="CP473" s="372">
        <f t="shared" si="568"/>
        <v>45826.91457286432</v>
      </c>
      <c r="CQ473" s="371">
        <f t="shared" si="569"/>
        <v>46057.317919075147</v>
      </c>
      <c r="CR473" s="372">
        <f t="shared" si="570"/>
        <v>41091.46875</v>
      </c>
      <c r="CS473" s="371">
        <f t="shared" si="571"/>
        <v>43131.042253521126</v>
      </c>
      <c r="CT473" s="372">
        <f t="shared" si="572"/>
        <v>49979.720930232557</v>
      </c>
      <c r="CU473" s="371">
        <f t="shared" si="573"/>
        <v>46619.320754716988</v>
      </c>
      <c r="CV473" s="372">
        <f t="shared" si="574"/>
        <v>0</v>
      </c>
      <c r="CW473" s="371">
        <f t="shared" si="575"/>
        <v>0</v>
      </c>
      <c r="CX473" s="372">
        <f t="shared" si="576"/>
        <v>49858.138275999983</v>
      </c>
      <c r="CY473" s="371">
        <f t="shared" si="577"/>
        <v>50936.321666386793</v>
      </c>
      <c r="CZ473" s="370">
        <f t="shared" si="578"/>
        <v>9</v>
      </c>
      <c r="DA473" s="371">
        <f t="shared" si="579"/>
        <v>9</v>
      </c>
      <c r="DB473" s="372">
        <f t="shared" si="580"/>
        <v>11</v>
      </c>
      <c r="DC473" s="371">
        <f t="shared" si="581"/>
        <v>10</v>
      </c>
      <c r="DD473" s="372">
        <f t="shared" si="582"/>
        <v>21</v>
      </c>
      <c r="DE473" s="371">
        <f t="shared" si="583"/>
        <v>18</v>
      </c>
      <c r="DF473" s="372">
        <f t="shared" si="584"/>
        <v>23</v>
      </c>
      <c r="DG473" s="371">
        <f t="shared" si="585"/>
        <v>22</v>
      </c>
      <c r="DH473" s="372">
        <f t="shared" si="586"/>
        <v>4</v>
      </c>
      <c r="DI473" s="371">
        <f t="shared" si="587"/>
        <v>5</v>
      </c>
      <c r="DJ473" s="372">
        <f t="shared" si="588"/>
        <v>0</v>
      </c>
      <c r="DK473" s="371">
        <f t="shared" si="589"/>
        <v>0</v>
      </c>
      <c r="DL473" s="372">
        <f t="shared" si="590"/>
        <v>68</v>
      </c>
      <c r="DM473" s="371">
        <f t="shared" si="591"/>
        <v>64</v>
      </c>
      <c r="DN473" s="370">
        <f t="shared" si="592"/>
        <v>671723.62105263164</v>
      </c>
      <c r="DO473" s="371">
        <f t="shared" si="593"/>
        <v>680455.14893617027</v>
      </c>
      <c r="DP473" s="372">
        <f t="shared" si="594"/>
        <v>611241.9107142858</v>
      </c>
      <c r="DQ473" s="371">
        <f t="shared" si="595"/>
        <v>568458.18181818188</v>
      </c>
      <c r="DR473" s="372">
        <f t="shared" si="596"/>
        <v>962365.20603015076</v>
      </c>
      <c r="DS473" s="371">
        <f t="shared" si="597"/>
        <v>829031.72254335263</v>
      </c>
      <c r="DT473" s="372">
        <f t="shared" si="598"/>
        <v>945103.78125</v>
      </c>
      <c r="DU473" s="371">
        <f t="shared" si="599"/>
        <v>948882.9295774647</v>
      </c>
      <c r="DV473" s="372">
        <f t="shared" si="600"/>
        <v>199918.88372093023</v>
      </c>
      <c r="DW473" s="371">
        <f t="shared" si="601"/>
        <v>233096.60377358494</v>
      </c>
      <c r="DX473" s="372">
        <f t="shared" si="602"/>
        <v>0</v>
      </c>
      <c r="DY473" s="371">
        <f t="shared" si="603"/>
        <v>0</v>
      </c>
      <c r="DZ473" s="372">
        <f t="shared" si="604"/>
        <v>3390353.4027679991</v>
      </c>
      <c r="EA473" s="371">
        <f t="shared" si="605"/>
        <v>3259924.5866487548</v>
      </c>
    </row>
    <row r="474" spans="1:131">
      <c r="A474" s="489" t="s">
        <v>42</v>
      </c>
      <c r="B474" s="473" t="s">
        <v>539</v>
      </c>
      <c r="C474" s="490" t="s">
        <v>549</v>
      </c>
      <c r="D474" s="475">
        <v>446774</v>
      </c>
      <c r="E474" s="476">
        <v>10</v>
      </c>
      <c r="F474" s="419">
        <v>1</v>
      </c>
      <c r="G474" s="420"/>
      <c r="H474" s="419"/>
      <c r="I474" s="420"/>
      <c r="J474" s="419"/>
      <c r="K474" s="420"/>
      <c r="L474" s="419">
        <v>2</v>
      </c>
      <c r="M474" s="420">
        <v>2</v>
      </c>
      <c r="N474" s="419">
        <v>4</v>
      </c>
      <c r="O474" s="420">
        <v>5</v>
      </c>
      <c r="P474" s="419">
        <v>1</v>
      </c>
      <c r="Q474" s="420">
        <v>1</v>
      </c>
      <c r="R474" s="419"/>
      <c r="S474" s="420"/>
      <c r="T474" s="419"/>
      <c r="U474" s="420">
        <v>4</v>
      </c>
      <c r="V474" s="419">
        <v>9</v>
      </c>
      <c r="W474" s="420">
        <v>10</v>
      </c>
      <c r="X474" s="419"/>
      <c r="Y474" s="420"/>
      <c r="Z474" s="419"/>
      <c r="AA474" s="420"/>
      <c r="AB474" s="419">
        <v>8</v>
      </c>
      <c r="AC474" s="420">
        <v>8</v>
      </c>
      <c r="AD474" s="419">
        <v>3</v>
      </c>
      <c r="AE474" s="420">
        <v>4</v>
      </c>
      <c r="AF474" s="419"/>
      <c r="AG474" s="420"/>
      <c r="AH474" s="419"/>
      <c r="AI474" s="420"/>
      <c r="AJ474" s="419">
        <v>13</v>
      </c>
      <c r="AK474" s="420">
        <v>13</v>
      </c>
      <c r="AL474" s="419">
        <v>6</v>
      </c>
      <c r="AM474" s="420">
        <v>4</v>
      </c>
      <c r="AN474" s="419"/>
      <c r="AO474" s="420"/>
      <c r="AP474" s="419"/>
      <c r="AQ474" s="420"/>
      <c r="AR474" s="419">
        <v>20</v>
      </c>
      <c r="AS474" s="420">
        <v>24</v>
      </c>
      <c r="AT474" s="419"/>
      <c r="AU474" s="420"/>
      <c r="AV474" s="419"/>
      <c r="AW474" s="420"/>
      <c r="AX474" s="419"/>
      <c r="AY474" s="420"/>
      <c r="AZ474" s="419"/>
      <c r="BA474" s="421"/>
      <c r="BB474" s="422">
        <v>263744</v>
      </c>
      <c r="BC474" s="420">
        <v>228514</v>
      </c>
      <c r="BD474" s="419">
        <v>381981</v>
      </c>
      <c r="BE474" s="420">
        <v>744704</v>
      </c>
      <c r="BF474" s="419">
        <v>1005364</v>
      </c>
      <c r="BG474" s="420">
        <v>1033671</v>
      </c>
      <c r="BH474" s="419">
        <v>812431</v>
      </c>
      <c r="BI474" s="420">
        <v>877887</v>
      </c>
      <c r="BJ474" s="419">
        <v>1162925</v>
      </c>
      <c r="BK474" s="420">
        <v>1318591</v>
      </c>
      <c r="BL474" s="419"/>
      <c r="BM474" s="423"/>
      <c r="BN474" s="370">
        <f t="shared" si="540"/>
        <v>33</v>
      </c>
      <c r="BO474" s="371">
        <f t="shared" si="541"/>
        <v>24</v>
      </c>
      <c r="BP474" s="372">
        <f t="shared" si="542"/>
        <v>46</v>
      </c>
      <c r="BQ474" s="371">
        <f t="shared" si="543"/>
        <v>103</v>
      </c>
      <c r="BR474" s="372">
        <f t="shared" si="544"/>
        <v>177</v>
      </c>
      <c r="BS474" s="371">
        <f t="shared" si="545"/>
        <v>186</v>
      </c>
      <c r="BT474" s="372">
        <f t="shared" si="546"/>
        <v>183</v>
      </c>
      <c r="BU474" s="371">
        <f t="shared" si="547"/>
        <v>192</v>
      </c>
      <c r="BV474" s="372">
        <f t="shared" si="548"/>
        <v>294</v>
      </c>
      <c r="BW474" s="371">
        <f t="shared" si="549"/>
        <v>324</v>
      </c>
      <c r="BX474" s="372">
        <f t="shared" si="550"/>
        <v>0</v>
      </c>
      <c r="BY474" s="371">
        <f t="shared" si="551"/>
        <v>0</v>
      </c>
      <c r="BZ474" s="370">
        <f t="shared" si="552"/>
        <v>7992.242424242424</v>
      </c>
      <c r="CA474" s="371">
        <f t="shared" si="553"/>
        <v>9521.4166666666661</v>
      </c>
      <c r="CB474" s="372">
        <f t="shared" si="554"/>
        <v>8303.934782608696</v>
      </c>
      <c r="CC474" s="371">
        <f t="shared" si="555"/>
        <v>7230.1359223300969</v>
      </c>
      <c r="CD474" s="372">
        <f t="shared" si="556"/>
        <v>5680.0225988700568</v>
      </c>
      <c r="CE474" s="371">
        <f t="shared" si="557"/>
        <v>5557.3709677419356</v>
      </c>
      <c r="CF474" s="372">
        <f t="shared" si="558"/>
        <v>4439.5136612021861</v>
      </c>
      <c r="CG474" s="371">
        <f t="shared" si="559"/>
        <v>4572.328125</v>
      </c>
      <c r="CH474" s="372">
        <f t="shared" si="560"/>
        <v>3955.5272108843537</v>
      </c>
      <c r="CI474" s="371">
        <f t="shared" si="561"/>
        <v>4069.7253086419755</v>
      </c>
      <c r="CJ474" s="372">
        <f t="shared" si="562"/>
        <v>0</v>
      </c>
      <c r="CK474" s="371">
        <f t="shared" si="563"/>
        <v>0</v>
      </c>
      <c r="CL474" s="370">
        <f t="shared" si="564"/>
        <v>71930.181818181823</v>
      </c>
      <c r="CM474" s="371">
        <f t="shared" si="565"/>
        <v>85692.75</v>
      </c>
      <c r="CN474" s="372">
        <f t="shared" si="566"/>
        <v>74735.413043478271</v>
      </c>
      <c r="CO474" s="371">
        <f t="shared" si="567"/>
        <v>65071.223300970873</v>
      </c>
      <c r="CP474" s="372">
        <f t="shared" si="568"/>
        <v>51120.203389830509</v>
      </c>
      <c r="CQ474" s="371">
        <f t="shared" si="569"/>
        <v>50016.338709677424</v>
      </c>
      <c r="CR474" s="372">
        <f t="shared" si="570"/>
        <v>39955.622950819677</v>
      </c>
      <c r="CS474" s="371">
        <f t="shared" si="571"/>
        <v>41150.953125</v>
      </c>
      <c r="CT474" s="372">
        <f t="shared" si="572"/>
        <v>35599.744897959186</v>
      </c>
      <c r="CU474" s="371">
        <f t="shared" si="573"/>
        <v>36627.527777777781</v>
      </c>
      <c r="CV474" s="372">
        <f t="shared" si="574"/>
        <v>0</v>
      </c>
      <c r="CW474" s="371">
        <f t="shared" si="575"/>
        <v>0</v>
      </c>
      <c r="CX474" s="372">
        <f t="shared" si="576"/>
        <v>45125.289594912072</v>
      </c>
      <c r="CY474" s="371">
        <f t="shared" si="577"/>
        <v>45967.050809155742</v>
      </c>
      <c r="CZ474" s="370">
        <f t="shared" si="578"/>
        <v>3</v>
      </c>
      <c r="DA474" s="371">
        <f t="shared" si="579"/>
        <v>2</v>
      </c>
      <c r="DB474" s="372">
        <f t="shared" si="580"/>
        <v>5</v>
      </c>
      <c r="DC474" s="371">
        <f t="shared" si="581"/>
        <v>10</v>
      </c>
      <c r="DD474" s="372">
        <f t="shared" si="582"/>
        <v>17</v>
      </c>
      <c r="DE474" s="371">
        <f t="shared" si="583"/>
        <v>18</v>
      </c>
      <c r="DF474" s="372">
        <f t="shared" si="584"/>
        <v>16</v>
      </c>
      <c r="DG474" s="371">
        <f t="shared" si="585"/>
        <v>17</v>
      </c>
      <c r="DH474" s="372">
        <f t="shared" si="586"/>
        <v>26</v>
      </c>
      <c r="DI474" s="371">
        <f t="shared" si="587"/>
        <v>28</v>
      </c>
      <c r="DJ474" s="372">
        <f t="shared" si="588"/>
        <v>0</v>
      </c>
      <c r="DK474" s="371">
        <f t="shared" si="589"/>
        <v>0</v>
      </c>
      <c r="DL474" s="372">
        <f t="shared" si="590"/>
        <v>67</v>
      </c>
      <c r="DM474" s="371">
        <f t="shared" si="591"/>
        <v>75</v>
      </c>
      <c r="DN474" s="370">
        <f t="shared" si="592"/>
        <v>215790.54545454547</v>
      </c>
      <c r="DO474" s="371">
        <f t="shared" si="593"/>
        <v>171385.5</v>
      </c>
      <c r="DP474" s="372">
        <f t="shared" si="594"/>
        <v>373677.06521739135</v>
      </c>
      <c r="DQ474" s="371">
        <f t="shared" si="595"/>
        <v>650712.2330097087</v>
      </c>
      <c r="DR474" s="372">
        <f t="shared" si="596"/>
        <v>869043.45762711868</v>
      </c>
      <c r="DS474" s="371">
        <f t="shared" si="597"/>
        <v>900294.09677419369</v>
      </c>
      <c r="DT474" s="372">
        <f t="shared" si="598"/>
        <v>639289.96721311484</v>
      </c>
      <c r="DU474" s="371">
        <f t="shared" si="599"/>
        <v>699566.203125</v>
      </c>
      <c r="DV474" s="372">
        <f t="shared" si="600"/>
        <v>925593.36734693882</v>
      </c>
      <c r="DW474" s="371">
        <f t="shared" si="601"/>
        <v>1025570.7777777779</v>
      </c>
      <c r="DX474" s="372">
        <f t="shared" si="602"/>
        <v>0</v>
      </c>
      <c r="DY474" s="371">
        <f t="shared" si="603"/>
        <v>0</v>
      </c>
      <c r="DZ474" s="372">
        <f t="shared" si="604"/>
        <v>3023394.402859109</v>
      </c>
      <c r="EA474" s="371">
        <f t="shared" si="605"/>
        <v>3447528.8106866805</v>
      </c>
    </row>
    <row r="475" spans="1:131">
      <c r="A475" s="489" t="s">
        <v>42</v>
      </c>
      <c r="B475" s="473" t="s">
        <v>540</v>
      </c>
      <c r="C475" s="490" t="s">
        <v>541</v>
      </c>
      <c r="D475" s="475">
        <v>484932</v>
      </c>
      <c r="E475" s="476">
        <v>10</v>
      </c>
      <c r="F475" s="419">
        <v>4</v>
      </c>
      <c r="G475" s="420">
        <v>7</v>
      </c>
      <c r="H475" s="419">
        <v>3</v>
      </c>
      <c r="I475" s="420">
        <v>5</v>
      </c>
      <c r="J475" s="419">
        <v>1</v>
      </c>
      <c r="K475" s="420"/>
      <c r="L475" s="419">
        <v>1</v>
      </c>
      <c r="M475" s="420">
        <v>5</v>
      </c>
      <c r="N475" s="419">
        <v>14</v>
      </c>
      <c r="O475" s="420">
        <v>10</v>
      </c>
      <c r="P475" s="419">
        <v>6</v>
      </c>
      <c r="Q475" s="420">
        <v>5</v>
      </c>
      <c r="R475" s="419">
        <v>1</v>
      </c>
      <c r="S475" s="420">
        <v>1</v>
      </c>
      <c r="T475" s="419">
        <v>3</v>
      </c>
      <c r="U475" s="420">
        <v>4</v>
      </c>
      <c r="V475" s="419">
        <v>18</v>
      </c>
      <c r="W475" s="420">
        <v>19</v>
      </c>
      <c r="X475" s="419">
        <v>5</v>
      </c>
      <c r="Y475" s="420">
        <v>3</v>
      </c>
      <c r="Z475" s="419"/>
      <c r="AA475" s="420"/>
      <c r="AB475" s="419">
        <v>9</v>
      </c>
      <c r="AC475" s="420">
        <v>9</v>
      </c>
      <c r="AD475" s="419">
        <v>20</v>
      </c>
      <c r="AE475" s="420">
        <v>20</v>
      </c>
      <c r="AF475" s="419">
        <v>2</v>
      </c>
      <c r="AG475" s="420">
        <v>3</v>
      </c>
      <c r="AH475" s="419">
        <v>1</v>
      </c>
      <c r="AI475" s="420">
        <v>1</v>
      </c>
      <c r="AJ475" s="419">
        <v>9</v>
      </c>
      <c r="AK475" s="420">
        <v>8</v>
      </c>
      <c r="AL475" s="419"/>
      <c r="AM475" s="420"/>
      <c r="AN475" s="419"/>
      <c r="AO475" s="420"/>
      <c r="AP475" s="419"/>
      <c r="AQ475" s="420"/>
      <c r="AR475" s="419"/>
      <c r="AS475" s="420"/>
      <c r="AT475" s="419"/>
      <c r="AU475" s="420"/>
      <c r="AV475" s="419"/>
      <c r="AW475" s="420"/>
      <c r="AX475" s="419"/>
      <c r="AY475" s="420"/>
      <c r="AZ475" s="419"/>
      <c r="BA475" s="421"/>
      <c r="BB475" s="422">
        <v>703978</v>
      </c>
      <c r="BC475" s="420">
        <v>1300698</v>
      </c>
      <c r="BD475" s="419">
        <v>1471332</v>
      </c>
      <c r="BE475" s="420">
        <v>1250850</v>
      </c>
      <c r="BF475" s="419">
        <v>1763945</v>
      </c>
      <c r="BG475" s="420">
        <v>1626708</v>
      </c>
      <c r="BH475" s="419">
        <v>1426918</v>
      </c>
      <c r="BI475" s="420">
        <v>1367373</v>
      </c>
      <c r="BJ475" s="419"/>
      <c r="BK475" s="420">
        <v>0</v>
      </c>
      <c r="BL475" s="419"/>
      <c r="BM475" s="423"/>
      <c r="BN475" s="370">
        <f t="shared" si="540"/>
        <v>89</v>
      </c>
      <c r="BO475" s="371">
        <f t="shared" si="541"/>
        <v>173</v>
      </c>
      <c r="BP475" s="372">
        <f t="shared" si="542"/>
        <v>233</v>
      </c>
      <c r="BQ475" s="371">
        <f t="shared" si="543"/>
        <v>199</v>
      </c>
      <c r="BR475" s="372">
        <f t="shared" si="544"/>
        <v>320</v>
      </c>
      <c r="BS475" s="371">
        <f t="shared" si="545"/>
        <v>309</v>
      </c>
      <c r="BT475" s="372">
        <f t="shared" si="546"/>
        <v>319</v>
      </c>
      <c r="BU475" s="371">
        <f t="shared" si="547"/>
        <v>317</v>
      </c>
      <c r="BV475" s="372">
        <f t="shared" si="548"/>
        <v>0</v>
      </c>
      <c r="BW475" s="371">
        <f t="shared" si="549"/>
        <v>0</v>
      </c>
      <c r="BX475" s="372">
        <f t="shared" si="550"/>
        <v>0</v>
      </c>
      <c r="BY475" s="371">
        <f t="shared" si="551"/>
        <v>0</v>
      </c>
      <c r="BZ475" s="370">
        <f t="shared" si="552"/>
        <v>7909.8651685393261</v>
      </c>
      <c r="CA475" s="371">
        <f t="shared" si="553"/>
        <v>7518.4855491329481</v>
      </c>
      <c r="CB475" s="372">
        <f t="shared" si="554"/>
        <v>6314.7296137339054</v>
      </c>
      <c r="CC475" s="371">
        <f t="shared" si="555"/>
        <v>6285.6783919597992</v>
      </c>
      <c r="CD475" s="372">
        <f t="shared" si="556"/>
        <v>5512.328125</v>
      </c>
      <c r="CE475" s="371">
        <f t="shared" si="557"/>
        <v>5264.4271844660198</v>
      </c>
      <c r="CF475" s="372">
        <f t="shared" si="558"/>
        <v>4473.0971786833852</v>
      </c>
      <c r="CG475" s="371">
        <f t="shared" si="559"/>
        <v>4313.4794952681386</v>
      </c>
      <c r="CH475" s="372">
        <f t="shared" si="560"/>
        <v>0</v>
      </c>
      <c r="CI475" s="371">
        <f t="shared" si="561"/>
        <v>0</v>
      </c>
      <c r="CJ475" s="372">
        <f t="shared" si="562"/>
        <v>0</v>
      </c>
      <c r="CK475" s="371">
        <f t="shared" si="563"/>
        <v>0</v>
      </c>
      <c r="CL475" s="370">
        <f t="shared" si="564"/>
        <v>71188.786516853928</v>
      </c>
      <c r="CM475" s="371">
        <f t="shared" si="565"/>
        <v>67666.369942196528</v>
      </c>
      <c r="CN475" s="372">
        <f t="shared" si="566"/>
        <v>56832.56652360515</v>
      </c>
      <c r="CO475" s="371">
        <f t="shared" si="567"/>
        <v>56571.105527638196</v>
      </c>
      <c r="CP475" s="372">
        <f t="shared" si="568"/>
        <v>49610.953125</v>
      </c>
      <c r="CQ475" s="371">
        <f t="shared" si="569"/>
        <v>47379.844660194176</v>
      </c>
      <c r="CR475" s="372">
        <f t="shared" si="570"/>
        <v>40257.874608150465</v>
      </c>
      <c r="CS475" s="371">
        <f t="shared" si="571"/>
        <v>38821.31545741325</v>
      </c>
      <c r="CT475" s="372">
        <f t="shared" si="572"/>
        <v>0</v>
      </c>
      <c r="CU475" s="371">
        <f t="shared" si="573"/>
        <v>0</v>
      </c>
      <c r="CV475" s="372">
        <f t="shared" si="574"/>
        <v>0</v>
      </c>
      <c r="CW475" s="371">
        <f t="shared" si="575"/>
        <v>0</v>
      </c>
      <c r="CX475" s="372">
        <f t="shared" si="576"/>
        <v>50314.259409062106</v>
      </c>
      <c r="CY475" s="371">
        <f t="shared" si="577"/>
        <v>49928.076786733494</v>
      </c>
      <c r="CZ475" s="370">
        <f t="shared" si="578"/>
        <v>9</v>
      </c>
      <c r="DA475" s="371">
        <f t="shared" si="579"/>
        <v>17</v>
      </c>
      <c r="DB475" s="372">
        <f t="shared" si="580"/>
        <v>24</v>
      </c>
      <c r="DC475" s="371">
        <f t="shared" si="581"/>
        <v>20</v>
      </c>
      <c r="DD475" s="372">
        <f t="shared" si="582"/>
        <v>32</v>
      </c>
      <c r="DE475" s="371">
        <f t="shared" si="583"/>
        <v>31</v>
      </c>
      <c r="DF475" s="372">
        <f t="shared" si="584"/>
        <v>32</v>
      </c>
      <c r="DG475" s="371">
        <f t="shared" si="585"/>
        <v>32</v>
      </c>
      <c r="DH475" s="372">
        <f t="shared" si="586"/>
        <v>0</v>
      </c>
      <c r="DI475" s="371">
        <f t="shared" si="587"/>
        <v>0</v>
      </c>
      <c r="DJ475" s="372">
        <f t="shared" si="588"/>
        <v>0</v>
      </c>
      <c r="DK475" s="371">
        <f t="shared" si="589"/>
        <v>0</v>
      </c>
      <c r="DL475" s="372">
        <f t="shared" si="590"/>
        <v>97</v>
      </c>
      <c r="DM475" s="371">
        <f t="shared" si="591"/>
        <v>100</v>
      </c>
      <c r="DN475" s="370">
        <f t="shared" si="592"/>
        <v>640699.07865168538</v>
      </c>
      <c r="DO475" s="371">
        <f t="shared" si="593"/>
        <v>1150328.2890173411</v>
      </c>
      <c r="DP475" s="372">
        <f t="shared" si="594"/>
        <v>1363981.5965665237</v>
      </c>
      <c r="DQ475" s="371">
        <f t="shared" si="595"/>
        <v>1131422.110552764</v>
      </c>
      <c r="DR475" s="372">
        <f t="shared" si="596"/>
        <v>1587550.5</v>
      </c>
      <c r="DS475" s="371">
        <f t="shared" si="597"/>
        <v>1468775.1844660195</v>
      </c>
      <c r="DT475" s="372">
        <f t="shared" si="598"/>
        <v>1288251.9874608149</v>
      </c>
      <c r="DU475" s="371">
        <f t="shared" si="599"/>
        <v>1242282.094637224</v>
      </c>
      <c r="DV475" s="372">
        <f t="shared" si="600"/>
        <v>0</v>
      </c>
      <c r="DW475" s="371">
        <f t="shared" si="601"/>
        <v>0</v>
      </c>
      <c r="DX475" s="372">
        <f t="shared" si="602"/>
        <v>0</v>
      </c>
      <c r="DY475" s="371">
        <f t="shared" si="603"/>
        <v>0</v>
      </c>
      <c r="DZ475" s="372">
        <f t="shared" si="604"/>
        <v>4880483.162679024</v>
      </c>
      <c r="EA475" s="371">
        <f t="shared" si="605"/>
        <v>4992807.6786733493</v>
      </c>
    </row>
    <row r="476" spans="1:131">
      <c r="A476" s="489" t="s">
        <v>42</v>
      </c>
      <c r="B476" s="473" t="s">
        <v>542</v>
      </c>
      <c r="C476" s="490"/>
      <c r="D476" s="475">
        <v>438708</v>
      </c>
      <c r="E476" s="476">
        <v>10</v>
      </c>
      <c r="F476" s="419"/>
      <c r="G476" s="420"/>
      <c r="H476" s="419"/>
      <c r="I476" s="420"/>
      <c r="J476" s="419"/>
      <c r="K476" s="420"/>
      <c r="L476" s="419"/>
      <c r="M476" s="420"/>
      <c r="N476" s="419"/>
      <c r="O476" s="420"/>
      <c r="P476" s="419"/>
      <c r="Q476" s="420"/>
      <c r="R476" s="419"/>
      <c r="S476" s="420"/>
      <c r="T476" s="419">
        <v>2</v>
      </c>
      <c r="U476" s="420">
        <v>2</v>
      </c>
      <c r="V476" s="419"/>
      <c r="W476" s="420"/>
      <c r="X476" s="419">
        <v>1</v>
      </c>
      <c r="Y476" s="420">
        <v>1</v>
      </c>
      <c r="Z476" s="419"/>
      <c r="AA476" s="420"/>
      <c r="AB476" s="419">
        <v>2</v>
      </c>
      <c r="AC476" s="420">
        <v>2</v>
      </c>
      <c r="AD476" s="419">
        <v>1</v>
      </c>
      <c r="AE476" s="420">
        <v>1</v>
      </c>
      <c r="AF476" s="419">
        <v>6</v>
      </c>
      <c r="AG476" s="420">
        <v>6</v>
      </c>
      <c r="AH476" s="419"/>
      <c r="AI476" s="420"/>
      <c r="AJ476" s="419">
        <v>1</v>
      </c>
      <c r="AK476" s="420"/>
      <c r="AL476" s="419"/>
      <c r="AM476" s="420"/>
      <c r="AN476" s="419"/>
      <c r="AO476" s="420">
        <v>1</v>
      </c>
      <c r="AP476" s="419"/>
      <c r="AQ476" s="420"/>
      <c r="AR476" s="419">
        <v>1</v>
      </c>
      <c r="AS476" s="420">
        <v>1</v>
      </c>
      <c r="AT476" s="419"/>
      <c r="AU476" s="420"/>
      <c r="AV476" s="419"/>
      <c r="AW476" s="420"/>
      <c r="AX476" s="419"/>
      <c r="AY476" s="420"/>
      <c r="AZ476" s="419"/>
      <c r="BA476" s="421"/>
      <c r="BB476" s="422"/>
      <c r="BC476" s="420"/>
      <c r="BD476" s="419">
        <v>114641</v>
      </c>
      <c r="BE476" s="420">
        <v>117017</v>
      </c>
      <c r="BF476" s="419">
        <v>143480</v>
      </c>
      <c r="BG476" s="420">
        <v>148804</v>
      </c>
      <c r="BH476" s="419">
        <v>309770</v>
      </c>
      <c r="BI476" s="420">
        <v>277441</v>
      </c>
      <c r="BJ476" s="419">
        <v>38988</v>
      </c>
      <c r="BK476" s="420">
        <v>82268</v>
      </c>
      <c r="BL476" s="419"/>
      <c r="BM476" s="423"/>
      <c r="BN476" s="370">
        <f t="shared" si="540"/>
        <v>0</v>
      </c>
      <c r="BO476" s="371">
        <f t="shared" si="541"/>
        <v>0</v>
      </c>
      <c r="BP476" s="372">
        <f t="shared" si="542"/>
        <v>24</v>
      </c>
      <c r="BQ476" s="371">
        <f t="shared" si="543"/>
        <v>24</v>
      </c>
      <c r="BR476" s="372">
        <f t="shared" si="544"/>
        <v>34</v>
      </c>
      <c r="BS476" s="371">
        <f t="shared" si="545"/>
        <v>34</v>
      </c>
      <c r="BT476" s="372">
        <f t="shared" si="546"/>
        <v>81</v>
      </c>
      <c r="BU476" s="371">
        <f t="shared" si="547"/>
        <v>69</v>
      </c>
      <c r="BV476" s="372">
        <f t="shared" si="548"/>
        <v>12</v>
      </c>
      <c r="BW476" s="371">
        <f t="shared" si="549"/>
        <v>22</v>
      </c>
      <c r="BX476" s="372">
        <f t="shared" si="550"/>
        <v>0</v>
      </c>
      <c r="BY476" s="371">
        <f t="shared" si="551"/>
        <v>0</v>
      </c>
      <c r="BZ476" s="370">
        <f t="shared" si="552"/>
        <v>0</v>
      </c>
      <c r="CA476" s="371">
        <f t="shared" si="553"/>
        <v>0</v>
      </c>
      <c r="CB476" s="372">
        <f t="shared" si="554"/>
        <v>4776.708333333333</v>
      </c>
      <c r="CC476" s="371">
        <f t="shared" si="555"/>
        <v>4875.708333333333</v>
      </c>
      <c r="CD476" s="372">
        <f t="shared" si="556"/>
        <v>4220</v>
      </c>
      <c r="CE476" s="371">
        <f t="shared" si="557"/>
        <v>4376.588235294118</v>
      </c>
      <c r="CF476" s="372">
        <f t="shared" si="558"/>
        <v>3824.320987654321</v>
      </c>
      <c r="CG476" s="371">
        <f t="shared" si="559"/>
        <v>4020.8840579710145</v>
      </c>
      <c r="CH476" s="372">
        <f t="shared" si="560"/>
        <v>3249</v>
      </c>
      <c r="CI476" s="371">
        <f t="shared" si="561"/>
        <v>3739.4545454545455</v>
      </c>
      <c r="CJ476" s="372">
        <f t="shared" si="562"/>
        <v>0</v>
      </c>
      <c r="CK476" s="371">
        <f t="shared" si="563"/>
        <v>0</v>
      </c>
      <c r="CL476" s="370">
        <f t="shared" si="564"/>
        <v>0</v>
      </c>
      <c r="CM476" s="371">
        <f t="shared" si="565"/>
        <v>0</v>
      </c>
      <c r="CN476" s="372">
        <f t="shared" si="566"/>
        <v>42990.375</v>
      </c>
      <c r="CO476" s="371">
        <f t="shared" si="567"/>
        <v>43881.375</v>
      </c>
      <c r="CP476" s="372">
        <f t="shared" si="568"/>
        <v>37980</v>
      </c>
      <c r="CQ476" s="371">
        <f t="shared" si="569"/>
        <v>39389.294117647063</v>
      </c>
      <c r="CR476" s="372">
        <f t="shared" si="570"/>
        <v>34418.888888888891</v>
      </c>
      <c r="CS476" s="371">
        <f t="shared" si="571"/>
        <v>36187.956521739128</v>
      </c>
      <c r="CT476" s="372">
        <f t="shared" si="572"/>
        <v>29241</v>
      </c>
      <c r="CU476" s="371">
        <f t="shared" si="573"/>
        <v>33655.090909090912</v>
      </c>
      <c r="CV476" s="372">
        <f t="shared" si="574"/>
        <v>0</v>
      </c>
      <c r="CW476" s="371">
        <f t="shared" si="575"/>
        <v>0</v>
      </c>
      <c r="CX476" s="372">
        <f t="shared" si="576"/>
        <v>36036.632936507936</v>
      </c>
      <c r="CY476" s="371">
        <f t="shared" si="577"/>
        <v>37611.179273092639</v>
      </c>
      <c r="CZ476" s="370">
        <f t="shared" si="578"/>
        <v>0</v>
      </c>
      <c r="DA476" s="371">
        <f t="shared" si="579"/>
        <v>0</v>
      </c>
      <c r="DB476" s="372">
        <f t="shared" si="580"/>
        <v>2</v>
      </c>
      <c r="DC476" s="371">
        <f t="shared" si="581"/>
        <v>2</v>
      </c>
      <c r="DD476" s="372">
        <f t="shared" si="582"/>
        <v>3</v>
      </c>
      <c r="DE476" s="371">
        <f t="shared" si="583"/>
        <v>3</v>
      </c>
      <c r="DF476" s="372">
        <f t="shared" si="584"/>
        <v>8</v>
      </c>
      <c r="DG476" s="371">
        <f t="shared" si="585"/>
        <v>7</v>
      </c>
      <c r="DH476" s="372">
        <f t="shared" si="586"/>
        <v>1</v>
      </c>
      <c r="DI476" s="371">
        <f t="shared" si="587"/>
        <v>2</v>
      </c>
      <c r="DJ476" s="372">
        <f t="shared" si="588"/>
        <v>0</v>
      </c>
      <c r="DK476" s="371">
        <f t="shared" si="589"/>
        <v>0</v>
      </c>
      <c r="DL476" s="372">
        <f t="shared" si="590"/>
        <v>14</v>
      </c>
      <c r="DM476" s="371">
        <f t="shared" si="591"/>
        <v>14</v>
      </c>
      <c r="DN476" s="370">
        <f t="shared" si="592"/>
        <v>0</v>
      </c>
      <c r="DO476" s="371">
        <f t="shared" si="593"/>
        <v>0</v>
      </c>
      <c r="DP476" s="372">
        <f t="shared" si="594"/>
        <v>85980.75</v>
      </c>
      <c r="DQ476" s="371">
        <f t="shared" si="595"/>
        <v>87762.75</v>
      </c>
      <c r="DR476" s="372">
        <f t="shared" si="596"/>
        <v>113940</v>
      </c>
      <c r="DS476" s="371">
        <f t="shared" si="597"/>
        <v>118167.88235294119</v>
      </c>
      <c r="DT476" s="372">
        <f t="shared" si="598"/>
        <v>275351.11111111112</v>
      </c>
      <c r="DU476" s="371">
        <f t="shared" si="599"/>
        <v>253315.69565217389</v>
      </c>
      <c r="DV476" s="372">
        <f t="shared" si="600"/>
        <v>29241</v>
      </c>
      <c r="DW476" s="371">
        <f t="shared" si="601"/>
        <v>67310.181818181823</v>
      </c>
      <c r="DX476" s="372">
        <f t="shared" si="602"/>
        <v>0</v>
      </c>
      <c r="DY476" s="371">
        <f t="shared" si="603"/>
        <v>0</v>
      </c>
      <c r="DZ476" s="372">
        <f t="shared" si="604"/>
        <v>504512.86111111112</v>
      </c>
      <c r="EA476" s="371">
        <f t="shared" si="605"/>
        <v>526556.50982329692</v>
      </c>
    </row>
    <row r="477" spans="1:131">
      <c r="A477" s="489" t="s">
        <v>42</v>
      </c>
      <c r="B477" s="473" t="s">
        <v>543</v>
      </c>
      <c r="C477" s="491"/>
      <c r="D477" s="492">
        <v>444954</v>
      </c>
      <c r="E477" s="476">
        <v>10</v>
      </c>
      <c r="F477" s="419">
        <v>4</v>
      </c>
      <c r="G477" s="420">
        <v>5</v>
      </c>
      <c r="H477" s="419">
        <v>3</v>
      </c>
      <c r="I477" s="420">
        <v>4</v>
      </c>
      <c r="J477" s="419"/>
      <c r="K477" s="420"/>
      <c r="L477" s="419"/>
      <c r="M477" s="420"/>
      <c r="N477" s="419">
        <v>9</v>
      </c>
      <c r="O477" s="420">
        <v>12</v>
      </c>
      <c r="P477" s="419">
        <v>5</v>
      </c>
      <c r="Q477" s="420">
        <v>5</v>
      </c>
      <c r="R477" s="419">
        <v>1</v>
      </c>
      <c r="S477" s="420">
        <v>1</v>
      </c>
      <c r="T477" s="419"/>
      <c r="U477" s="420">
        <v>1</v>
      </c>
      <c r="V477" s="419">
        <v>19</v>
      </c>
      <c r="W477" s="420">
        <v>13</v>
      </c>
      <c r="X477" s="419">
        <v>2</v>
      </c>
      <c r="Y477" s="420"/>
      <c r="Z477" s="419"/>
      <c r="AA477" s="420">
        <v>2</v>
      </c>
      <c r="AB477" s="419">
        <v>2</v>
      </c>
      <c r="AC477" s="420">
        <v>2</v>
      </c>
      <c r="AD477" s="419">
        <v>5</v>
      </c>
      <c r="AE477" s="420">
        <v>4</v>
      </c>
      <c r="AF477" s="419">
        <v>4</v>
      </c>
      <c r="AG477" s="420">
        <v>4</v>
      </c>
      <c r="AH477" s="419"/>
      <c r="AI477" s="420"/>
      <c r="AJ477" s="419">
        <v>1</v>
      </c>
      <c r="AK477" s="420">
        <v>2</v>
      </c>
      <c r="AL477" s="419"/>
      <c r="AM477" s="420"/>
      <c r="AN477" s="419"/>
      <c r="AO477" s="420"/>
      <c r="AP477" s="419"/>
      <c r="AQ477" s="420"/>
      <c r="AR477" s="419"/>
      <c r="AS477" s="420"/>
      <c r="AT477" s="419"/>
      <c r="AU477" s="420"/>
      <c r="AV477" s="419"/>
      <c r="AW477" s="420"/>
      <c r="AX477" s="419"/>
      <c r="AY477" s="420"/>
      <c r="AZ477" s="419"/>
      <c r="BA477" s="421"/>
      <c r="BB477" s="422">
        <v>500590</v>
      </c>
      <c r="BC477" s="420">
        <v>651771</v>
      </c>
      <c r="BD477" s="419">
        <v>838258</v>
      </c>
      <c r="BE477" s="420">
        <v>1059147</v>
      </c>
      <c r="BF477" s="419">
        <v>982989</v>
      </c>
      <c r="BG477" s="420">
        <v>734087</v>
      </c>
      <c r="BH477" s="419">
        <v>403905</v>
      </c>
      <c r="BI477" s="420">
        <v>431830</v>
      </c>
      <c r="BJ477" s="419"/>
      <c r="BK477" s="420">
        <v>0</v>
      </c>
      <c r="BL477" s="419"/>
      <c r="BM477" s="423"/>
      <c r="BN477" s="370">
        <f t="shared" si="540"/>
        <v>66</v>
      </c>
      <c r="BO477" s="371">
        <f t="shared" si="541"/>
        <v>85</v>
      </c>
      <c r="BP477" s="372">
        <f t="shared" si="542"/>
        <v>142</v>
      </c>
      <c r="BQ477" s="371">
        <f t="shared" si="543"/>
        <v>181</v>
      </c>
      <c r="BR477" s="372">
        <f t="shared" si="544"/>
        <v>215</v>
      </c>
      <c r="BS477" s="371">
        <f t="shared" si="545"/>
        <v>163</v>
      </c>
      <c r="BT477" s="372">
        <f t="shared" si="546"/>
        <v>97</v>
      </c>
      <c r="BU477" s="371">
        <f t="shared" si="547"/>
        <v>100</v>
      </c>
      <c r="BV477" s="372">
        <f t="shared" si="548"/>
        <v>0</v>
      </c>
      <c r="BW477" s="371">
        <f t="shared" si="549"/>
        <v>0</v>
      </c>
      <c r="BX477" s="372">
        <f t="shared" si="550"/>
        <v>0</v>
      </c>
      <c r="BY477" s="371">
        <f t="shared" si="551"/>
        <v>0</v>
      </c>
      <c r="BZ477" s="370">
        <f t="shared" si="552"/>
        <v>7584.69696969697</v>
      </c>
      <c r="CA477" s="371">
        <f t="shared" si="553"/>
        <v>7667.8941176470589</v>
      </c>
      <c r="CB477" s="372">
        <f t="shared" si="554"/>
        <v>5903.2253521126759</v>
      </c>
      <c r="CC477" s="371">
        <f t="shared" si="555"/>
        <v>5851.6408839779006</v>
      </c>
      <c r="CD477" s="372">
        <f t="shared" si="556"/>
        <v>4572.0418604651159</v>
      </c>
      <c r="CE477" s="371">
        <f t="shared" si="557"/>
        <v>4503.6012269938647</v>
      </c>
      <c r="CF477" s="372">
        <f t="shared" si="558"/>
        <v>4163.9690721649486</v>
      </c>
      <c r="CG477" s="371">
        <f t="shared" si="559"/>
        <v>4318.3</v>
      </c>
      <c r="CH477" s="372">
        <f t="shared" si="560"/>
        <v>0</v>
      </c>
      <c r="CI477" s="371">
        <f t="shared" si="561"/>
        <v>0</v>
      </c>
      <c r="CJ477" s="372">
        <f t="shared" si="562"/>
        <v>0</v>
      </c>
      <c r="CK477" s="371">
        <f t="shared" si="563"/>
        <v>0</v>
      </c>
      <c r="CL477" s="370">
        <f t="shared" si="564"/>
        <v>68262.272727272735</v>
      </c>
      <c r="CM477" s="371">
        <f t="shared" si="565"/>
        <v>69011.047058823533</v>
      </c>
      <c r="CN477" s="372">
        <f t="shared" si="566"/>
        <v>53129.028169014084</v>
      </c>
      <c r="CO477" s="371">
        <f t="shared" si="567"/>
        <v>52664.767955801108</v>
      </c>
      <c r="CP477" s="372">
        <f t="shared" si="568"/>
        <v>41148.37674418604</v>
      </c>
      <c r="CQ477" s="371">
        <f t="shared" si="569"/>
        <v>40532.411042944783</v>
      </c>
      <c r="CR477" s="372">
        <f t="shared" si="570"/>
        <v>37475.721649484534</v>
      </c>
      <c r="CS477" s="371">
        <f t="shared" si="571"/>
        <v>38864.700000000004</v>
      </c>
      <c r="CT477" s="372">
        <f t="shared" si="572"/>
        <v>0</v>
      </c>
      <c r="CU477" s="371">
        <f t="shared" si="573"/>
        <v>0</v>
      </c>
      <c r="CV477" s="372">
        <f t="shared" si="574"/>
        <v>0</v>
      </c>
      <c r="CW477" s="371">
        <f t="shared" si="575"/>
        <v>0</v>
      </c>
      <c r="CX477" s="372">
        <f t="shared" si="576"/>
        <v>47198.931149768083</v>
      </c>
      <c r="CY477" s="371">
        <f t="shared" si="577"/>
        <v>49080.509134903528</v>
      </c>
      <c r="CZ477" s="370">
        <f t="shared" si="578"/>
        <v>7</v>
      </c>
      <c r="DA477" s="371">
        <f t="shared" si="579"/>
        <v>9</v>
      </c>
      <c r="DB477" s="372">
        <f t="shared" si="580"/>
        <v>15</v>
      </c>
      <c r="DC477" s="371">
        <f t="shared" si="581"/>
        <v>19</v>
      </c>
      <c r="DD477" s="372">
        <f t="shared" si="582"/>
        <v>23</v>
      </c>
      <c r="DE477" s="371">
        <f t="shared" si="583"/>
        <v>17</v>
      </c>
      <c r="DF477" s="372">
        <f t="shared" si="584"/>
        <v>10</v>
      </c>
      <c r="DG477" s="371">
        <f t="shared" si="585"/>
        <v>10</v>
      </c>
      <c r="DH477" s="372">
        <f t="shared" si="586"/>
        <v>0</v>
      </c>
      <c r="DI477" s="371">
        <f t="shared" si="587"/>
        <v>0</v>
      </c>
      <c r="DJ477" s="372">
        <f t="shared" si="588"/>
        <v>0</v>
      </c>
      <c r="DK477" s="371">
        <f t="shared" si="589"/>
        <v>0</v>
      </c>
      <c r="DL477" s="372">
        <f t="shared" si="590"/>
        <v>55</v>
      </c>
      <c r="DM477" s="371">
        <f t="shared" si="591"/>
        <v>55</v>
      </c>
      <c r="DN477" s="370">
        <f t="shared" si="592"/>
        <v>477835.90909090918</v>
      </c>
      <c r="DO477" s="371">
        <f t="shared" si="593"/>
        <v>621099.42352941178</v>
      </c>
      <c r="DP477" s="372">
        <f t="shared" si="594"/>
        <v>796935.42253521131</v>
      </c>
      <c r="DQ477" s="371">
        <f t="shared" si="595"/>
        <v>1000630.591160221</v>
      </c>
      <c r="DR477" s="372">
        <f t="shared" si="596"/>
        <v>946412.66511627892</v>
      </c>
      <c r="DS477" s="371">
        <f t="shared" si="597"/>
        <v>689050.98773006129</v>
      </c>
      <c r="DT477" s="372">
        <f t="shared" si="598"/>
        <v>374757.21649484534</v>
      </c>
      <c r="DU477" s="371">
        <f t="shared" si="599"/>
        <v>388647.00000000006</v>
      </c>
      <c r="DV477" s="372">
        <f t="shared" si="600"/>
        <v>0</v>
      </c>
      <c r="DW477" s="371">
        <f t="shared" si="601"/>
        <v>0</v>
      </c>
      <c r="DX477" s="372">
        <f t="shared" si="602"/>
        <v>0</v>
      </c>
      <c r="DY477" s="371">
        <f t="shared" si="603"/>
        <v>0</v>
      </c>
      <c r="DZ477" s="372">
        <f t="shared" si="604"/>
        <v>2595941.2132372446</v>
      </c>
      <c r="EA477" s="371">
        <f t="shared" si="605"/>
        <v>2699428.0024196939</v>
      </c>
    </row>
    <row r="478" spans="1:131">
      <c r="A478" s="489" t="s">
        <v>42</v>
      </c>
      <c r="B478" s="473" t="s">
        <v>544</v>
      </c>
      <c r="C478" s="490"/>
      <c r="D478" s="475">
        <v>237817</v>
      </c>
      <c r="E478" s="476">
        <v>10</v>
      </c>
      <c r="F478" s="419">
        <v>12</v>
      </c>
      <c r="G478" s="420">
        <v>9</v>
      </c>
      <c r="H478" s="419">
        <v>5</v>
      </c>
      <c r="I478" s="420">
        <v>4</v>
      </c>
      <c r="J478" s="419"/>
      <c r="K478" s="420"/>
      <c r="L478" s="419">
        <v>1</v>
      </c>
      <c r="M478" s="420">
        <v>1</v>
      </c>
      <c r="N478" s="419">
        <v>10</v>
      </c>
      <c r="O478" s="420">
        <v>8</v>
      </c>
      <c r="P478" s="419"/>
      <c r="Q478" s="420"/>
      <c r="R478" s="419"/>
      <c r="S478" s="420"/>
      <c r="T478" s="419">
        <v>2</v>
      </c>
      <c r="U478" s="420">
        <v>4</v>
      </c>
      <c r="V478" s="419">
        <v>14</v>
      </c>
      <c r="W478" s="420">
        <v>14</v>
      </c>
      <c r="X478" s="419">
        <v>3</v>
      </c>
      <c r="Y478" s="420">
        <v>3</v>
      </c>
      <c r="Z478" s="419"/>
      <c r="AA478" s="420"/>
      <c r="AB478" s="419">
        <v>2</v>
      </c>
      <c r="AC478" s="420">
        <v>2</v>
      </c>
      <c r="AD478" s="419">
        <v>18</v>
      </c>
      <c r="AE478" s="420">
        <v>20</v>
      </c>
      <c r="AF478" s="419">
        <v>3</v>
      </c>
      <c r="AG478" s="420">
        <v>4</v>
      </c>
      <c r="AH478" s="419"/>
      <c r="AI478" s="420"/>
      <c r="AJ478" s="419">
        <v>1</v>
      </c>
      <c r="AK478" s="420">
        <v>4</v>
      </c>
      <c r="AL478" s="419"/>
      <c r="AM478" s="420">
        <v>1</v>
      </c>
      <c r="AN478" s="419"/>
      <c r="AO478" s="420"/>
      <c r="AP478" s="419"/>
      <c r="AQ478" s="420"/>
      <c r="AR478" s="419"/>
      <c r="AS478" s="420"/>
      <c r="AT478" s="419"/>
      <c r="AU478" s="420"/>
      <c r="AV478" s="419"/>
      <c r="AW478" s="420"/>
      <c r="AX478" s="419"/>
      <c r="AY478" s="420"/>
      <c r="AZ478" s="419"/>
      <c r="BA478" s="421"/>
      <c r="BB478" s="422">
        <v>1091743</v>
      </c>
      <c r="BC478" s="420">
        <v>829409</v>
      </c>
      <c r="BD478" s="419">
        <v>573257</v>
      </c>
      <c r="BE478" s="420">
        <v>618919</v>
      </c>
      <c r="BF478" s="419">
        <v>844846</v>
      </c>
      <c r="BG478" s="420">
        <v>870941</v>
      </c>
      <c r="BH478" s="419">
        <v>792709</v>
      </c>
      <c r="BI478" s="420">
        <v>946926</v>
      </c>
      <c r="BJ478" s="419"/>
      <c r="BK478" s="420">
        <v>31533</v>
      </c>
      <c r="BL478" s="419"/>
      <c r="BM478" s="423"/>
      <c r="BN478" s="370">
        <f t="shared" si="540"/>
        <v>170</v>
      </c>
      <c r="BO478" s="371">
        <f t="shared" si="541"/>
        <v>133</v>
      </c>
      <c r="BP478" s="372">
        <f t="shared" si="542"/>
        <v>114</v>
      </c>
      <c r="BQ478" s="371">
        <f t="shared" si="543"/>
        <v>120</v>
      </c>
      <c r="BR478" s="372">
        <f t="shared" si="544"/>
        <v>180</v>
      </c>
      <c r="BS478" s="371">
        <f t="shared" si="545"/>
        <v>180</v>
      </c>
      <c r="BT478" s="372">
        <f t="shared" si="546"/>
        <v>204</v>
      </c>
      <c r="BU478" s="371">
        <f t="shared" si="547"/>
        <v>268</v>
      </c>
      <c r="BV478" s="372">
        <f t="shared" si="548"/>
        <v>0</v>
      </c>
      <c r="BW478" s="371">
        <f t="shared" si="549"/>
        <v>9</v>
      </c>
      <c r="BX478" s="372">
        <f t="shared" si="550"/>
        <v>0</v>
      </c>
      <c r="BY478" s="371">
        <f t="shared" si="551"/>
        <v>0</v>
      </c>
      <c r="BZ478" s="370">
        <f t="shared" si="552"/>
        <v>6422.017647058824</v>
      </c>
      <c r="CA478" s="371">
        <f t="shared" si="553"/>
        <v>6236.1578947368425</v>
      </c>
      <c r="CB478" s="372">
        <f t="shared" si="554"/>
        <v>5028.5701754385964</v>
      </c>
      <c r="CC478" s="371">
        <f t="shared" si="555"/>
        <v>5157.6583333333338</v>
      </c>
      <c r="CD478" s="372">
        <f t="shared" si="556"/>
        <v>4693.5888888888885</v>
      </c>
      <c r="CE478" s="371">
        <f t="shared" si="557"/>
        <v>4838.5611111111111</v>
      </c>
      <c r="CF478" s="372">
        <f t="shared" si="558"/>
        <v>3885.8284313725489</v>
      </c>
      <c r="CG478" s="371">
        <f t="shared" si="559"/>
        <v>3533.3059701492539</v>
      </c>
      <c r="CH478" s="372">
        <f t="shared" si="560"/>
        <v>0</v>
      </c>
      <c r="CI478" s="371">
        <f t="shared" si="561"/>
        <v>3503.6666666666665</v>
      </c>
      <c r="CJ478" s="372">
        <f t="shared" si="562"/>
        <v>0</v>
      </c>
      <c r="CK478" s="371">
        <f t="shared" si="563"/>
        <v>0</v>
      </c>
      <c r="CL478" s="370">
        <f t="shared" si="564"/>
        <v>57798.158823529418</v>
      </c>
      <c r="CM478" s="371">
        <f t="shared" si="565"/>
        <v>56125.42105263158</v>
      </c>
      <c r="CN478" s="372">
        <f t="shared" si="566"/>
        <v>45257.131578947367</v>
      </c>
      <c r="CO478" s="371">
        <f t="shared" si="567"/>
        <v>46418.925000000003</v>
      </c>
      <c r="CP478" s="372">
        <f t="shared" si="568"/>
        <v>42242.299999999996</v>
      </c>
      <c r="CQ478" s="371">
        <f t="shared" si="569"/>
        <v>43547.05</v>
      </c>
      <c r="CR478" s="372">
        <f t="shared" si="570"/>
        <v>34972.455882352937</v>
      </c>
      <c r="CS478" s="371">
        <f t="shared" si="571"/>
        <v>31799.753731343284</v>
      </c>
      <c r="CT478" s="372">
        <f t="shared" si="572"/>
        <v>0</v>
      </c>
      <c r="CU478" s="371">
        <f t="shared" si="573"/>
        <v>31533</v>
      </c>
      <c r="CV478" s="372">
        <f t="shared" si="574"/>
        <v>0</v>
      </c>
      <c r="CW478" s="371">
        <f t="shared" si="575"/>
        <v>0</v>
      </c>
      <c r="CX478" s="372">
        <f t="shared" si="576"/>
        <v>44442.960101164259</v>
      </c>
      <c r="CY478" s="371">
        <f t="shared" si="577"/>
        <v>41785.176340735867</v>
      </c>
      <c r="CZ478" s="370">
        <f t="shared" si="578"/>
        <v>18</v>
      </c>
      <c r="DA478" s="371">
        <f t="shared" si="579"/>
        <v>14</v>
      </c>
      <c r="DB478" s="372">
        <f t="shared" si="580"/>
        <v>12</v>
      </c>
      <c r="DC478" s="371">
        <f t="shared" si="581"/>
        <v>12</v>
      </c>
      <c r="DD478" s="372">
        <f t="shared" si="582"/>
        <v>19</v>
      </c>
      <c r="DE478" s="371">
        <f t="shared" si="583"/>
        <v>19</v>
      </c>
      <c r="DF478" s="372">
        <f t="shared" si="584"/>
        <v>22</v>
      </c>
      <c r="DG478" s="371">
        <f t="shared" si="585"/>
        <v>28</v>
      </c>
      <c r="DH478" s="372">
        <f t="shared" si="586"/>
        <v>0</v>
      </c>
      <c r="DI478" s="371">
        <f t="shared" si="587"/>
        <v>1</v>
      </c>
      <c r="DJ478" s="372">
        <f t="shared" si="588"/>
        <v>0</v>
      </c>
      <c r="DK478" s="371">
        <f t="shared" si="589"/>
        <v>0</v>
      </c>
      <c r="DL478" s="372">
        <f t="shared" si="590"/>
        <v>71</v>
      </c>
      <c r="DM478" s="371">
        <f t="shared" si="591"/>
        <v>74</v>
      </c>
      <c r="DN478" s="370">
        <f t="shared" si="592"/>
        <v>1040366.8588235296</v>
      </c>
      <c r="DO478" s="371">
        <f t="shared" si="593"/>
        <v>785755.89473684214</v>
      </c>
      <c r="DP478" s="372">
        <f t="shared" si="594"/>
        <v>543085.57894736843</v>
      </c>
      <c r="DQ478" s="371">
        <f t="shared" si="595"/>
        <v>557027.10000000009</v>
      </c>
      <c r="DR478" s="372">
        <f t="shared" si="596"/>
        <v>802603.7</v>
      </c>
      <c r="DS478" s="371">
        <f t="shared" si="597"/>
        <v>827393.95000000007</v>
      </c>
      <c r="DT478" s="372">
        <f t="shared" si="598"/>
        <v>769394.02941176458</v>
      </c>
      <c r="DU478" s="371">
        <f t="shared" si="599"/>
        <v>890393.10447761195</v>
      </c>
      <c r="DV478" s="372">
        <f t="shared" si="600"/>
        <v>0</v>
      </c>
      <c r="DW478" s="371">
        <f t="shared" si="601"/>
        <v>31533</v>
      </c>
      <c r="DX478" s="372">
        <f t="shared" si="602"/>
        <v>0</v>
      </c>
      <c r="DY478" s="371">
        <f t="shared" si="603"/>
        <v>0</v>
      </c>
      <c r="DZ478" s="372">
        <f t="shared" si="604"/>
        <v>3155450.1671826625</v>
      </c>
      <c r="EA478" s="371">
        <f t="shared" si="605"/>
        <v>3092103.0492144544</v>
      </c>
    </row>
    <row r="479" spans="1:131">
      <c r="A479" s="489" t="s">
        <v>42</v>
      </c>
      <c r="B479" s="473" t="s">
        <v>545</v>
      </c>
      <c r="C479" s="497"/>
      <c r="D479" s="475">
        <v>238014</v>
      </c>
      <c r="E479" s="499">
        <v>10</v>
      </c>
      <c r="F479" s="419">
        <v>16</v>
      </c>
      <c r="G479" s="420">
        <v>14</v>
      </c>
      <c r="H479" s="419"/>
      <c r="I479" s="420"/>
      <c r="J479" s="419"/>
      <c r="K479" s="420"/>
      <c r="L479" s="419"/>
      <c r="M479" s="420"/>
      <c r="N479" s="419">
        <v>5</v>
      </c>
      <c r="O479" s="420">
        <v>5</v>
      </c>
      <c r="P479" s="419"/>
      <c r="Q479" s="420"/>
      <c r="R479" s="419"/>
      <c r="S479" s="420"/>
      <c r="T479" s="419"/>
      <c r="U479" s="420"/>
      <c r="V479" s="419">
        <v>5</v>
      </c>
      <c r="W479" s="420">
        <v>5</v>
      </c>
      <c r="X479" s="419"/>
      <c r="Y479" s="420"/>
      <c r="Z479" s="419"/>
      <c r="AA479" s="420"/>
      <c r="AB479" s="419"/>
      <c r="AC479" s="420"/>
      <c r="AD479" s="419">
        <v>27</v>
      </c>
      <c r="AE479" s="420">
        <v>24</v>
      </c>
      <c r="AF479" s="419"/>
      <c r="AG479" s="420"/>
      <c r="AH479" s="419"/>
      <c r="AI479" s="420"/>
      <c r="AJ479" s="419">
        <v>3</v>
      </c>
      <c r="AK479" s="420">
        <v>5</v>
      </c>
      <c r="AL479" s="419"/>
      <c r="AM479" s="420"/>
      <c r="AN479" s="419"/>
      <c r="AO479" s="420"/>
      <c r="AP479" s="419"/>
      <c r="AQ479" s="420"/>
      <c r="AR479" s="419"/>
      <c r="AS479" s="420"/>
      <c r="AT479" s="419"/>
      <c r="AU479" s="420"/>
      <c r="AV479" s="419"/>
      <c r="AW479" s="420"/>
      <c r="AX479" s="419"/>
      <c r="AY479" s="420"/>
      <c r="AZ479" s="419"/>
      <c r="BA479" s="421"/>
      <c r="BB479" s="422">
        <v>964885</v>
      </c>
      <c r="BC479" s="420">
        <v>864920</v>
      </c>
      <c r="BD479" s="419">
        <v>242867</v>
      </c>
      <c r="BE479" s="420">
        <v>246704</v>
      </c>
      <c r="BF479" s="419">
        <v>208771</v>
      </c>
      <c r="BG479" s="420">
        <v>212621</v>
      </c>
      <c r="BH479" s="419">
        <v>1121793</v>
      </c>
      <c r="BI479" s="420">
        <v>1100856</v>
      </c>
      <c r="BJ479" s="419"/>
      <c r="BK479" s="420"/>
      <c r="BL479" s="419"/>
      <c r="BM479" s="423"/>
      <c r="BN479" s="370">
        <f t="shared" si="540"/>
        <v>144</v>
      </c>
      <c r="BO479" s="371">
        <f t="shared" si="541"/>
        <v>126</v>
      </c>
      <c r="BP479" s="372">
        <f t="shared" si="542"/>
        <v>45</v>
      </c>
      <c r="BQ479" s="371">
        <f t="shared" si="543"/>
        <v>45</v>
      </c>
      <c r="BR479" s="372">
        <f t="shared" si="544"/>
        <v>45</v>
      </c>
      <c r="BS479" s="371">
        <f t="shared" si="545"/>
        <v>45</v>
      </c>
      <c r="BT479" s="372">
        <f t="shared" si="546"/>
        <v>279</v>
      </c>
      <c r="BU479" s="371">
        <f t="shared" si="547"/>
        <v>276</v>
      </c>
      <c r="BV479" s="372">
        <f t="shared" si="548"/>
        <v>0</v>
      </c>
      <c r="BW479" s="371">
        <f t="shared" si="549"/>
        <v>0</v>
      </c>
      <c r="BX479" s="372">
        <f t="shared" si="550"/>
        <v>0</v>
      </c>
      <c r="BY479" s="371">
        <f t="shared" si="551"/>
        <v>0</v>
      </c>
      <c r="BZ479" s="370">
        <f t="shared" si="552"/>
        <v>6700.5902777777774</v>
      </c>
      <c r="CA479" s="371">
        <f t="shared" si="553"/>
        <v>6864.4444444444443</v>
      </c>
      <c r="CB479" s="372">
        <f t="shared" si="554"/>
        <v>5397.0444444444447</v>
      </c>
      <c r="CC479" s="371">
        <f t="shared" si="555"/>
        <v>5482.3111111111111</v>
      </c>
      <c r="CD479" s="372">
        <f t="shared" si="556"/>
        <v>4639.3555555555558</v>
      </c>
      <c r="CE479" s="371">
        <f t="shared" si="557"/>
        <v>4724.9111111111115</v>
      </c>
      <c r="CF479" s="372">
        <f t="shared" si="558"/>
        <v>4020.7634408602153</v>
      </c>
      <c r="CG479" s="371">
        <f t="shared" si="559"/>
        <v>3988.608695652174</v>
      </c>
      <c r="CH479" s="372">
        <f t="shared" si="560"/>
        <v>0</v>
      </c>
      <c r="CI479" s="371">
        <f t="shared" si="561"/>
        <v>0</v>
      </c>
      <c r="CJ479" s="372">
        <f t="shared" si="562"/>
        <v>0</v>
      </c>
      <c r="CK479" s="371">
        <f t="shared" si="563"/>
        <v>0</v>
      </c>
      <c r="CL479" s="370">
        <f t="shared" si="564"/>
        <v>60305.3125</v>
      </c>
      <c r="CM479" s="371">
        <f t="shared" si="565"/>
        <v>61780</v>
      </c>
      <c r="CN479" s="372">
        <f t="shared" si="566"/>
        <v>48573.4</v>
      </c>
      <c r="CO479" s="371">
        <f t="shared" si="567"/>
        <v>49340.800000000003</v>
      </c>
      <c r="CP479" s="372">
        <f t="shared" si="568"/>
        <v>41754.200000000004</v>
      </c>
      <c r="CQ479" s="371">
        <f t="shared" si="569"/>
        <v>42524.200000000004</v>
      </c>
      <c r="CR479" s="372">
        <f t="shared" si="570"/>
        <v>36186.870967741939</v>
      </c>
      <c r="CS479" s="371">
        <f t="shared" si="571"/>
        <v>35897.478260869568</v>
      </c>
      <c r="CT479" s="372">
        <f t="shared" si="572"/>
        <v>0</v>
      </c>
      <c r="CU479" s="371">
        <f t="shared" si="573"/>
        <v>0</v>
      </c>
      <c r="CV479" s="372">
        <f t="shared" si="574"/>
        <v>0</v>
      </c>
      <c r="CW479" s="371">
        <f t="shared" si="575"/>
        <v>0</v>
      </c>
      <c r="CX479" s="372">
        <f t="shared" si="576"/>
        <v>44680.877304147463</v>
      </c>
      <c r="CY479" s="371">
        <f t="shared" si="577"/>
        <v>44627.771123872037</v>
      </c>
      <c r="CZ479" s="370">
        <f t="shared" si="578"/>
        <v>16</v>
      </c>
      <c r="DA479" s="371">
        <f t="shared" si="579"/>
        <v>14</v>
      </c>
      <c r="DB479" s="372">
        <f t="shared" si="580"/>
        <v>5</v>
      </c>
      <c r="DC479" s="371">
        <f t="shared" si="581"/>
        <v>5</v>
      </c>
      <c r="DD479" s="372">
        <f t="shared" si="582"/>
        <v>5</v>
      </c>
      <c r="DE479" s="371">
        <f t="shared" si="583"/>
        <v>5</v>
      </c>
      <c r="DF479" s="372">
        <f t="shared" si="584"/>
        <v>30</v>
      </c>
      <c r="DG479" s="371">
        <f t="shared" si="585"/>
        <v>29</v>
      </c>
      <c r="DH479" s="372">
        <f t="shared" si="586"/>
        <v>0</v>
      </c>
      <c r="DI479" s="371">
        <f t="shared" si="587"/>
        <v>0</v>
      </c>
      <c r="DJ479" s="372">
        <f t="shared" si="588"/>
        <v>0</v>
      </c>
      <c r="DK479" s="371">
        <f t="shared" si="589"/>
        <v>0</v>
      </c>
      <c r="DL479" s="372">
        <f t="shared" si="590"/>
        <v>56</v>
      </c>
      <c r="DM479" s="371">
        <f t="shared" si="591"/>
        <v>53</v>
      </c>
      <c r="DN479" s="370">
        <f t="shared" si="592"/>
        <v>964885</v>
      </c>
      <c r="DO479" s="371">
        <f t="shared" si="593"/>
        <v>864920</v>
      </c>
      <c r="DP479" s="372">
        <f t="shared" si="594"/>
        <v>242867</v>
      </c>
      <c r="DQ479" s="371">
        <f t="shared" si="595"/>
        <v>246704</v>
      </c>
      <c r="DR479" s="372">
        <f t="shared" si="596"/>
        <v>208771.00000000003</v>
      </c>
      <c r="DS479" s="371">
        <f t="shared" si="597"/>
        <v>212621.00000000003</v>
      </c>
      <c r="DT479" s="372">
        <f t="shared" si="598"/>
        <v>1085606.1290322582</v>
      </c>
      <c r="DU479" s="371">
        <f t="shared" si="599"/>
        <v>1041026.8695652175</v>
      </c>
      <c r="DV479" s="372">
        <f t="shared" si="600"/>
        <v>0</v>
      </c>
      <c r="DW479" s="371">
        <f t="shared" si="601"/>
        <v>0</v>
      </c>
      <c r="DX479" s="372">
        <f t="shared" si="602"/>
        <v>0</v>
      </c>
      <c r="DY479" s="371">
        <f t="shared" si="603"/>
        <v>0</v>
      </c>
      <c r="DZ479" s="372">
        <f t="shared" si="604"/>
        <v>2502129.1290322579</v>
      </c>
      <c r="EA479" s="371">
        <f t="shared" si="605"/>
        <v>2365271.8695652178</v>
      </c>
    </row>
    <row r="480" spans="1:131">
      <c r="A480" s="342"/>
      <c r="B480" s="342"/>
      <c r="C480" s="342"/>
      <c r="D480" s="342"/>
      <c r="E480" s="342"/>
      <c r="L480" s="342"/>
      <c r="M480" s="342"/>
      <c r="N480" s="342"/>
      <c r="O480" s="342"/>
      <c r="P480" s="342"/>
      <c r="Q480" s="342"/>
      <c r="R480" s="342"/>
      <c r="S480" s="342"/>
      <c r="T480" s="342"/>
      <c r="U480" s="342"/>
      <c r="V480" s="342"/>
      <c r="W480" s="342"/>
      <c r="X480" s="342"/>
      <c r="Y480" s="342"/>
      <c r="Z480" s="342"/>
      <c r="AA480" s="342"/>
      <c r="AB480" s="342"/>
      <c r="AC480" s="342"/>
      <c r="AD480" s="342"/>
      <c r="AE480" s="342"/>
      <c r="AF480" s="342"/>
      <c r="AG480" s="342"/>
      <c r="AH480" s="342"/>
      <c r="AI480" s="342"/>
      <c r="AJ480" s="342"/>
      <c r="AK480" s="342"/>
      <c r="AL480" s="342"/>
      <c r="AM480" s="342"/>
      <c r="AN480" s="342"/>
      <c r="AO480" s="342"/>
      <c r="AP480" s="342"/>
      <c r="AQ480" s="342"/>
      <c r="AR480" s="342"/>
      <c r="AS480" s="342"/>
      <c r="AT480" s="342"/>
      <c r="AU480" s="342"/>
      <c r="AV480" s="342"/>
      <c r="AW480" s="342"/>
      <c r="AX480" s="342"/>
      <c r="AY480" s="342"/>
      <c r="AZ480" s="342"/>
      <c r="BA480" s="342"/>
      <c r="BB480" s="342"/>
      <c r="BC480" s="342"/>
      <c r="BD480" s="342"/>
      <c r="BE480" s="342"/>
      <c r="BF480" s="342"/>
      <c r="BG480" s="342"/>
      <c r="BH480" s="342"/>
      <c r="BI480" s="342"/>
      <c r="BJ480" s="342"/>
      <c r="BK480" s="342"/>
      <c r="BL480" s="342"/>
      <c r="BM480" s="342"/>
      <c r="BO480" s="342"/>
      <c r="BP480" s="342"/>
      <c r="BQ480" s="342"/>
      <c r="BR480" s="342"/>
      <c r="BS480" s="342"/>
      <c r="BT480" s="342"/>
      <c r="BU480" s="342"/>
      <c r="BV480" s="342"/>
      <c r="BW480" s="342"/>
      <c r="BX480" s="342"/>
      <c r="BY480" s="342"/>
      <c r="BZ480" s="342"/>
      <c r="CA480" s="342"/>
      <c r="CB480" s="342"/>
      <c r="CC480" s="342"/>
      <c r="CD480" s="342"/>
      <c r="CE480" s="342"/>
      <c r="CF480" s="342"/>
      <c r="CG480" s="342"/>
      <c r="CH480" s="342"/>
      <c r="CI480" s="342"/>
      <c r="CJ480" s="342"/>
      <c r="CK480" s="342"/>
      <c r="CZ480" s="342"/>
      <c r="DA480" s="342"/>
      <c r="DB480" s="342"/>
      <c r="DC480" s="342"/>
      <c r="DD480" s="342"/>
      <c r="DE480" s="342"/>
      <c r="DF480" s="342"/>
      <c r="DG480" s="342"/>
      <c r="DH480" s="342"/>
      <c r="DI480" s="342"/>
      <c r="DJ480" s="342"/>
      <c r="DK480" s="342"/>
      <c r="DM480" s="342"/>
      <c r="DN480" s="342"/>
      <c r="DO480" s="342"/>
      <c r="DP480" s="342"/>
      <c r="DQ480" s="342"/>
      <c r="DR480" s="342"/>
      <c r="DS480" s="342"/>
      <c r="DT480" s="342"/>
      <c r="DU480" s="342"/>
      <c r="DV480" s="342"/>
      <c r="DW480" s="342"/>
      <c r="DX480" s="342"/>
      <c r="DY480" s="342"/>
      <c r="EA480" s="342"/>
    </row>
    <row r="481" spans="1:131">
      <c r="A481" s="342"/>
      <c r="B481" s="342"/>
      <c r="C481" s="342"/>
      <c r="D481" s="342"/>
      <c r="E481" s="342"/>
      <c r="L481" s="342"/>
      <c r="M481" s="342"/>
      <c r="N481" s="342"/>
      <c r="O481" s="342"/>
      <c r="P481" s="342"/>
      <c r="Q481" s="342"/>
      <c r="R481" s="342"/>
      <c r="S481" s="342"/>
      <c r="T481" s="342"/>
      <c r="U481" s="342"/>
      <c r="V481" s="342"/>
      <c r="W481" s="342"/>
      <c r="X481" s="342"/>
      <c r="Y481" s="342"/>
      <c r="Z481" s="342"/>
      <c r="AA481" s="342"/>
      <c r="AB481" s="342"/>
      <c r="AC481" s="342"/>
      <c r="AD481" s="342"/>
      <c r="AE481" s="342"/>
      <c r="AF481" s="342"/>
      <c r="AG481" s="342"/>
      <c r="AH481" s="342"/>
      <c r="AI481" s="342"/>
      <c r="AJ481" s="342"/>
      <c r="AK481" s="342"/>
      <c r="AL481" s="342"/>
      <c r="AM481" s="342"/>
      <c r="AN481" s="342"/>
      <c r="AO481" s="342"/>
      <c r="AP481" s="342"/>
      <c r="AQ481" s="342"/>
      <c r="AR481" s="342"/>
      <c r="AS481" s="342"/>
      <c r="AT481" s="342"/>
      <c r="AU481" s="342"/>
      <c r="AV481" s="342"/>
      <c r="AW481" s="342"/>
      <c r="AX481" s="342"/>
      <c r="AY481" s="342"/>
      <c r="AZ481" s="342"/>
      <c r="BA481" s="342"/>
      <c r="BB481" s="342"/>
      <c r="BC481" s="342"/>
      <c r="BD481" s="342"/>
      <c r="BE481" s="342"/>
      <c r="BF481" s="342"/>
      <c r="BG481" s="342"/>
      <c r="BH481" s="342"/>
      <c r="BI481" s="342"/>
      <c r="BJ481" s="342"/>
      <c r="BK481" s="342"/>
      <c r="BL481" s="342"/>
      <c r="BM481" s="342"/>
      <c r="BO481" s="342"/>
      <c r="BP481" s="342"/>
      <c r="BQ481" s="342"/>
      <c r="BR481" s="342"/>
      <c r="BS481" s="342"/>
      <c r="BT481" s="342"/>
      <c r="BU481" s="342"/>
      <c r="BV481" s="342"/>
      <c r="BW481" s="342"/>
      <c r="BX481" s="342"/>
      <c r="BY481" s="342"/>
      <c r="BZ481" s="342"/>
      <c r="CA481" s="342"/>
      <c r="CB481" s="342"/>
      <c r="CC481" s="342"/>
      <c r="CD481" s="342"/>
      <c r="CE481" s="342"/>
      <c r="CF481" s="342"/>
      <c r="CG481" s="342"/>
      <c r="CH481" s="342"/>
      <c r="CI481" s="342"/>
      <c r="CJ481" s="342"/>
      <c r="CK481" s="342"/>
      <c r="CZ481" s="342"/>
      <c r="DA481" s="342"/>
      <c r="DB481" s="342"/>
      <c r="DC481" s="342"/>
      <c r="DD481" s="342"/>
      <c r="DE481" s="342"/>
      <c r="DF481" s="342"/>
      <c r="DG481" s="342"/>
      <c r="DH481" s="342"/>
      <c r="DI481" s="342"/>
      <c r="DJ481" s="342"/>
      <c r="DK481" s="342"/>
      <c r="DM481" s="342"/>
      <c r="DN481" s="342"/>
      <c r="DO481" s="342"/>
      <c r="DP481" s="342"/>
      <c r="DQ481" s="342"/>
      <c r="DR481" s="342"/>
      <c r="DS481" s="342"/>
      <c r="DT481" s="342"/>
      <c r="DU481" s="342"/>
      <c r="DV481" s="342"/>
      <c r="DW481" s="342"/>
      <c r="DX481" s="342"/>
      <c r="DY481" s="342"/>
      <c r="EA481" s="342"/>
    </row>
    <row r="482" spans="1:131">
      <c r="A482" s="342"/>
      <c r="B482" s="342"/>
      <c r="C482" s="342"/>
      <c r="D482" s="342"/>
      <c r="E482" s="342"/>
      <c r="L482" s="342"/>
      <c r="M482" s="342"/>
      <c r="N482" s="342"/>
      <c r="O482" s="342"/>
      <c r="P482" s="342"/>
      <c r="Q482" s="342"/>
      <c r="R482" s="342"/>
      <c r="S482" s="342"/>
      <c r="T482" s="342"/>
      <c r="U482" s="342"/>
      <c r="V482" s="342"/>
      <c r="W482" s="342"/>
      <c r="X482" s="342"/>
      <c r="Y482" s="342"/>
      <c r="Z482" s="342"/>
      <c r="AA482" s="342"/>
      <c r="AB482" s="342"/>
      <c r="AC482" s="342"/>
      <c r="AD482" s="342"/>
      <c r="AE482" s="342"/>
      <c r="AF482" s="342"/>
      <c r="AG482" s="342"/>
      <c r="AH482" s="342"/>
      <c r="AI482" s="342"/>
      <c r="AJ482" s="342"/>
      <c r="AK482" s="342"/>
      <c r="AL482" s="342"/>
      <c r="AM482" s="342"/>
      <c r="AN482" s="342"/>
      <c r="AO482" s="342"/>
      <c r="AP482" s="342"/>
      <c r="AQ482" s="342"/>
      <c r="AR482" s="342"/>
      <c r="AS482" s="342"/>
      <c r="AT482" s="342"/>
      <c r="AU482" s="342"/>
      <c r="AV482" s="342"/>
      <c r="AW482" s="342"/>
      <c r="AX482" s="342"/>
      <c r="AY482" s="342"/>
      <c r="AZ482" s="342"/>
      <c r="BA482" s="342"/>
      <c r="BB482" s="342"/>
      <c r="BC482" s="342"/>
      <c r="BD482" s="342"/>
      <c r="BE482" s="342"/>
      <c r="BF482" s="342"/>
      <c r="BG482" s="342"/>
      <c r="BH482" s="342"/>
      <c r="BI482" s="342"/>
      <c r="BJ482" s="342"/>
      <c r="BK482" s="342"/>
      <c r="BL482" s="342"/>
      <c r="BM482" s="342"/>
      <c r="BO482" s="342"/>
      <c r="BP482" s="342"/>
      <c r="BQ482" s="342"/>
      <c r="BR482" s="342"/>
      <c r="BS482" s="342"/>
      <c r="BT482" s="342"/>
      <c r="BU482" s="342"/>
      <c r="BV482" s="342"/>
      <c r="BW482" s="342"/>
      <c r="BX482" s="342"/>
      <c r="BY482" s="342"/>
      <c r="BZ482" s="342"/>
      <c r="CA482" s="342"/>
      <c r="CB482" s="342"/>
      <c r="CC482" s="342"/>
      <c r="CD482" s="342"/>
      <c r="CE482" s="342"/>
      <c r="CF482" s="342"/>
      <c r="CG482" s="342"/>
      <c r="CH482" s="342"/>
      <c r="CI482" s="342"/>
      <c r="CJ482" s="342"/>
      <c r="CK482" s="342"/>
      <c r="CZ482" s="342"/>
      <c r="DA482" s="342"/>
      <c r="DB482" s="342"/>
      <c r="DC482" s="342"/>
      <c r="DD482" s="342"/>
      <c r="DE482" s="342"/>
      <c r="DF482" s="342"/>
      <c r="DG482" s="342"/>
      <c r="DH482" s="342"/>
      <c r="DI482" s="342"/>
      <c r="DJ482" s="342"/>
      <c r="DK482" s="342"/>
      <c r="DM482" s="342"/>
      <c r="DN482" s="342"/>
      <c r="DO482" s="342"/>
      <c r="DP482" s="342"/>
      <c r="DQ482" s="342"/>
      <c r="DR482" s="342"/>
      <c r="DS482" s="342"/>
      <c r="DT482" s="342"/>
      <c r="DU482" s="342"/>
      <c r="DV482" s="342"/>
      <c r="DW482" s="342"/>
      <c r="DX482" s="342"/>
      <c r="DY482" s="342"/>
      <c r="EA482" s="342"/>
    </row>
    <row r="483" spans="1:131">
      <c r="A483" s="342"/>
      <c r="B483" s="342"/>
      <c r="C483" s="342"/>
      <c r="D483" s="342"/>
      <c r="E483" s="342"/>
      <c r="L483" s="342"/>
      <c r="M483" s="342"/>
      <c r="N483" s="342"/>
      <c r="O483" s="342"/>
      <c r="P483" s="342"/>
      <c r="Q483" s="342"/>
      <c r="R483" s="342"/>
      <c r="S483" s="342"/>
      <c r="T483" s="342"/>
      <c r="U483" s="342"/>
      <c r="V483" s="342"/>
      <c r="W483" s="342"/>
      <c r="X483" s="342"/>
      <c r="Y483" s="342"/>
      <c r="Z483" s="342"/>
      <c r="AA483" s="342"/>
      <c r="AB483" s="342"/>
      <c r="AC483" s="342"/>
      <c r="AD483" s="342"/>
      <c r="AE483" s="342"/>
      <c r="AF483" s="342"/>
      <c r="AG483" s="342"/>
      <c r="AH483" s="342"/>
      <c r="AI483" s="342"/>
      <c r="AJ483" s="342"/>
      <c r="AK483" s="342"/>
      <c r="AL483" s="342"/>
      <c r="AM483" s="342"/>
      <c r="AN483" s="342"/>
      <c r="AO483" s="342"/>
      <c r="AP483" s="342"/>
      <c r="AQ483" s="342"/>
      <c r="AR483" s="342"/>
      <c r="AS483" s="342"/>
      <c r="AT483" s="342"/>
      <c r="AU483" s="342"/>
      <c r="AV483" s="342"/>
      <c r="AW483" s="342"/>
      <c r="AX483" s="342"/>
      <c r="AY483" s="342"/>
      <c r="AZ483" s="342"/>
      <c r="BA483" s="342"/>
      <c r="BB483" s="342"/>
      <c r="BC483" s="342"/>
      <c r="BD483" s="342"/>
      <c r="BE483" s="342"/>
      <c r="BF483" s="342"/>
      <c r="BG483" s="342"/>
      <c r="BH483" s="342"/>
      <c r="BI483" s="342"/>
      <c r="BJ483" s="342"/>
      <c r="BK483" s="342"/>
      <c r="BL483" s="342"/>
      <c r="BM483" s="342"/>
      <c r="BO483" s="342"/>
      <c r="BP483" s="342"/>
      <c r="BQ483" s="342"/>
      <c r="BR483" s="342"/>
      <c r="BS483" s="342"/>
      <c r="BT483" s="342"/>
      <c r="BU483" s="342"/>
      <c r="BV483" s="342"/>
      <c r="BW483" s="342"/>
      <c r="BX483" s="342"/>
      <c r="BY483" s="342"/>
      <c r="BZ483" s="342"/>
      <c r="CA483" s="342"/>
      <c r="CB483" s="342"/>
      <c r="CC483" s="342"/>
      <c r="CD483" s="342"/>
      <c r="CE483" s="342"/>
      <c r="CF483" s="342"/>
      <c r="CG483" s="342"/>
      <c r="CH483" s="342"/>
      <c r="CI483" s="342"/>
      <c r="CJ483" s="342"/>
      <c r="CK483" s="342"/>
      <c r="CZ483" s="342"/>
      <c r="DA483" s="342"/>
      <c r="DB483" s="342"/>
      <c r="DC483" s="342"/>
      <c r="DD483" s="342"/>
      <c r="DE483" s="342"/>
      <c r="DF483" s="342"/>
      <c r="DG483" s="342"/>
      <c r="DH483" s="342"/>
      <c r="DI483" s="342"/>
      <c r="DJ483" s="342"/>
      <c r="DK483" s="342"/>
      <c r="DM483" s="342"/>
      <c r="DN483" s="342"/>
      <c r="DO483" s="342"/>
      <c r="DP483" s="342"/>
      <c r="DQ483" s="342"/>
      <c r="DR483" s="342"/>
      <c r="DS483" s="342"/>
      <c r="DT483" s="342"/>
      <c r="DU483" s="342"/>
      <c r="DV483" s="342"/>
      <c r="DW483" s="342"/>
      <c r="DX483" s="342"/>
      <c r="DY483" s="342"/>
      <c r="EA483" s="342"/>
    </row>
    <row r="484" spans="1:131">
      <c r="A484" s="342"/>
      <c r="B484" s="342"/>
      <c r="C484" s="342"/>
      <c r="D484" s="342"/>
      <c r="E484" s="342"/>
      <c r="L484" s="342"/>
      <c r="M484" s="342"/>
      <c r="N484" s="342"/>
      <c r="O484" s="342"/>
      <c r="P484" s="342"/>
      <c r="Q484" s="342"/>
      <c r="R484" s="342"/>
      <c r="S484" s="342"/>
      <c r="T484" s="342"/>
      <c r="U484" s="342"/>
      <c r="V484" s="342"/>
      <c r="W484" s="342"/>
      <c r="X484" s="342"/>
      <c r="Y484" s="342"/>
      <c r="Z484" s="342"/>
      <c r="AA484" s="342"/>
      <c r="AB484" s="342"/>
      <c r="AC484" s="342"/>
      <c r="AD484" s="342"/>
      <c r="AE484" s="342"/>
      <c r="AF484" s="342"/>
      <c r="AG484" s="342"/>
      <c r="AH484" s="342"/>
      <c r="AI484" s="342"/>
      <c r="AJ484" s="342"/>
      <c r="AK484" s="342"/>
      <c r="AL484" s="342"/>
      <c r="AM484" s="342"/>
      <c r="AN484" s="342"/>
      <c r="AO484" s="342"/>
      <c r="AP484" s="342"/>
      <c r="AQ484" s="342"/>
      <c r="AR484" s="342"/>
      <c r="AS484" s="342"/>
      <c r="AT484" s="342"/>
      <c r="AU484" s="342"/>
      <c r="AV484" s="342"/>
      <c r="AW484" s="342"/>
      <c r="AX484" s="342"/>
      <c r="AY484" s="342"/>
      <c r="AZ484" s="342"/>
      <c r="BA484" s="342"/>
      <c r="BB484" s="342"/>
      <c r="BC484" s="342"/>
      <c r="BD484" s="342"/>
      <c r="BE484" s="342"/>
      <c r="BF484" s="342"/>
      <c r="BG484" s="342"/>
      <c r="BH484" s="342"/>
      <c r="BI484" s="342"/>
      <c r="BJ484" s="342"/>
      <c r="BK484" s="342"/>
      <c r="BL484" s="342"/>
      <c r="BM484" s="342"/>
      <c r="BO484" s="342"/>
      <c r="BP484" s="342"/>
      <c r="BQ484" s="342"/>
      <c r="BR484" s="342"/>
      <c r="BS484" s="342"/>
      <c r="BT484" s="342"/>
      <c r="BU484" s="342"/>
      <c r="BV484" s="342"/>
      <c r="BW484" s="342"/>
      <c r="BX484" s="342"/>
      <c r="BY484" s="342"/>
      <c r="BZ484" s="342"/>
      <c r="CA484" s="342"/>
      <c r="CB484" s="342"/>
      <c r="CC484" s="342"/>
      <c r="CD484" s="342"/>
      <c r="CE484" s="342"/>
      <c r="CF484" s="342"/>
      <c r="CG484" s="342"/>
      <c r="CH484" s="342"/>
      <c r="CI484" s="342"/>
      <c r="CJ484" s="342"/>
      <c r="CK484" s="342"/>
      <c r="CZ484" s="342"/>
      <c r="DA484" s="342"/>
      <c r="DB484" s="342"/>
      <c r="DC484" s="342"/>
      <c r="DD484" s="342"/>
      <c r="DE484" s="342"/>
      <c r="DF484" s="342"/>
      <c r="DG484" s="342"/>
      <c r="DH484" s="342"/>
      <c r="DI484" s="342"/>
      <c r="DJ484" s="342"/>
      <c r="DK484" s="342"/>
      <c r="DM484" s="342"/>
      <c r="DN484" s="342"/>
      <c r="DO484" s="342"/>
      <c r="DP484" s="342"/>
      <c r="DQ484" s="342"/>
      <c r="DR484" s="342"/>
      <c r="DS484" s="342"/>
      <c r="DT484" s="342"/>
      <c r="DU484" s="342"/>
      <c r="DV484" s="342"/>
      <c r="DW484" s="342"/>
      <c r="DX484" s="342"/>
      <c r="DY484" s="342"/>
      <c r="EA484" s="342"/>
    </row>
    <row r="485" spans="1:131">
      <c r="A485" s="342"/>
      <c r="B485" s="342"/>
      <c r="C485" s="342"/>
      <c r="D485" s="342"/>
      <c r="E485" s="342"/>
      <c r="L485" s="342"/>
      <c r="M485" s="342"/>
      <c r="N485" s="342"/>
      <c r="O485" s="342"/>
      <c r="P485" s="342"/>
      <c r="Q485" s="342"/>
      <c r="R485" s="342"/>
      <c r="S485" s="342"/>
      <c r="T485" s="342"/>
      <c r="U485" s="342"/>
      <c r="V485" s="342"/>
      <c r="W485" s="342"/>
      <c r="X485" s="342"/>
      <c r="Y485" s="342"/>
      <c r="Z485" s="342"/>
      <c r="AA485" s="342"/>
      <c r="AB485" s="342"/>
      <c r="AC485" s="342"/>
      <c r="AD485" s="342"/>
      <c r="AE485" s="342"/>
      <c r="AF485" s="342"/>
      <c r="AG485" s="342"/>
      <c r="AH485" s="342"/>
      <c r="AI485" s="342"/>
      <c r="AJ485" s="342"/>
      <c r="AK485" s="342"/>
      <c r="AL485" s="342"/>
      <c r="AM485" s="342"/>
      <c r="AN485" s="342"/>
      <c r="AO485" s="342"/>
      <c r="AP485" s="342"/>
      <c r="AQ485" s="342"/>
      <c r="AR485" s="342"/>
      <c r="AS485" s="342"/>
      <c r="AT485" s="342"/>
      <c r="AU485" s="342"/>
      <c r="AV485" s="342"/>
      <c r="AW485" s="342"/>
      <c r="AX485" s="342"/>
      <c r="AY485" s="342"/>
      <c r="AZ485" s="342"/>
      <c r="BA485" s="342"/>
      <c r="BB485" s="342"/>
      <c r="BC485" s="342"/>
      <c r="BD485" s="342"/>
      <c r="BE485" s="342"/>
      <c r="BF485" s="342"/>
      <c r="BG485" s="342"/>
      <c r="BH485" s="342"/>
      <c r="BI485" s="342"/>
      <c r="BJ485" s="342"/>
      <c r="BK485" s="342"/>
      <c r="BL485" s="342"/>
      <c r="BM485" s="342"/>
      <c r="BO485" s="342"/>
      <c r="BP485" s="342"/>
      <c r="BQ485" s="342"/>
      <c r="BR485" s="342"/>
      <c r="BS485" s="342"/>
      <c r="BT485" s="342"/>
      <c r="BU485" s="342"/>
      <c r="BV485" s="342"/>
      <c r="BW485" s="342"/>
      <c r="BX485" s="342"/>
      <c r="BY485" s="342"/>
      <c r="BZ485" s="342"/>
      <c r="CA485" s="342"/>
      <c r="CB485" s="342"/>
      <c r="CC485" s="342"/>
      <c r="CD485" s="342"/>
      <c r="CE485" s="342"/>
      <c r="CF485" s="342"/>
      <c r="CG485" s="342"/>
      <c r="CH485" s="342"/>
      <c r="CI485" s="342"/>
      <c r="CJ485" s="342"/>
      <c r="CK485" s="342"/>
      <c r="CZ485" s="342"/>
      <c r="DA485" s="342"/>
      <c r="DB485" s="342"/>
      <c r="DC485" s="342"/>
      <c r="DD485" s="342"/>
      <c r="DE485" s="342"/>
      <c r="DF485" s="342"/>
      <c r="DG485" s="342"/>
      <c r="DH485" s="342"/>
      <c r="DI485" s="342"/>
      <c r="DJ485" s="342"/>
      <c r="DK485" s="342"/>
      <c r="DM485" s="342"/>
      <c r="DN485" s="342"/>
      <c r="DO485" s="342"/>
      <c r="DP485" s="342"/>
      <c r="DQ485" s="342"/>
      <c r="DR485" s="342"/>
      <c r="DS485" s="342"/>
      <c r="DT485" s="342"/>
      <c r="DU485" s="342"/>
      <c r="DV485" s="342"/>
      <c r="DW485" s="342"/>
      <c r="DX485" s="342"/>
      <c r="DY485" s="342"/>
      <c r="EA485" s="342"/>
    </row>
    <row r="486" spans="1:131">
      <c r="A486" s="342"/>
      <c r="B486" s="342"/>
      <c r="C486" s="342"/>
      <c r="D486" s="342"/>
      <c r="E486" s="342"/>
      <c r="L486" s="342"/>
      <c r="M486" s="342"/>
      <c r="N486" s="342"/>
      <c r="O486" s="342"/>
      <c r="P486" s="342"/>
      <c r="Q486" s="342"/>
      <c r="R486" s="342"/>
      <c r="S486" s="342"/>
      <c r="T486" s="342"/>
      <c r="U486" s="342"/>
      <c r="V486" s="342"/>
      <c r="W486" s="342"/>
      <c r="X486" s="342"/>
      <c r="Y486" s="342"/>
      <c r="Z486" s="342"/>
      <c r="AA486" s="342"/>
      <c r="AB486" s="342"/>
      <c r="AC486" s="342"/>
      <c r="AD486" s="342"/>
      <c r="AE486" s="342"/>
      <c r="AF486" s="342"/>
      <c r="AG486" s="342"/>
      <c r="AH486" s="342"/>
      <c r="AI486" s="342"/>
      <c r="AJ486" s="342"/>
      <c r="AK486" s="342"/>
      <c r="AL486" s="342"/>
      <c r="AM486" s="342"/>
      <c r="AN486" s="342"/>
      <c r="AO486" s="342"/>
      <c r="AP486" s="342"/>
      <c r="AQ486" s="342"/>
      <c r="AR486" s="342"/>
      <c r="AS486" s="342"/>
      <c r="AT486" s="342"/>
      <c r="AU486" s="342"/>
      <c r="AV486" s="342"/>
      <c r="AW486" s="342"/>
      <c r="AX486" s="342"/>
      <c r="AY486" s="342"/>
      <c r="AZ486" s="342"/>
      <c r="BA486" s="342"/>
      <c r="BB486" s="342"/>
      <c r="BC486" s="342"/>
      <c r="BD486" s="342"/>
      <c r="BE486" s="342"/>
      <c r="BF486" s="342"/>
      <c r="BG486" s="342"/>
      <c r="BH486" s="342"/>
      <c r="BI486" s="342"/>
      <c r="BJ486" s="342"/>
      <c r="BK486" s="342"/>
      <c r="BL486" s="342"/>
      <c r="BM486" s="342"/>
      <c r="BO486" s="342"/>
      <c r="BP486" s="342"/>
      <c r="BQ486" s="342"/>
      <c r="BR486" s="342"/>
      <c r="BS486" s="342"/>
      <c r="BT486" s="342"/>
      <c r="BU486" s="342"/>
      <c r="BV486" s="342"/>
      <c r="BW486" s="342"/>
      <c r="BX486" s="342"/>
      <c r="BY486" s="342"/>
      <c r="BZ486" s="342"/>
      <c r="CA486" s="342"/>
      <c r="CB486" s="342"/>
      <c r="CC486" s="342"/>
      <c r="CD486" s="342"/>
      <c r="CE486" s="342"/>
      <c r="CF486" s="342"/>
      <c r="CG486" s="342"/>
      <c r="CH486" s="342"/>
      <c r="CI486" s="342"/>
      <c r="CJ486" s="342"/>
      <c r="CK486" s="342"/>
      <c r="CZ486" s="342"/>
      <c r="DA486" s="342"/>
      <c r="DB486" s="342"/>
      <c r="DC486" s="342"/>
      <c r="DD486" s="342"/>
      <c r="DE486" s="342"/>
      <c r="DF486" s="342"/>
      <c r="DG486" s="342"/>
      <c r="DH486" s="342"/>
      <c r="DI486" s="342"/>
      <c r="DJ486" s="342"/>
      <c r="DK486" s="342"/>
      <c r="DM486" s="342"/>
      <c r="DN486" s="342"/>
      <c r="DO486" s="342"/>
      <c r="DP486" s="342"/>
      <c r="DQ486" s="342"/>
      <c r="DR486" s="342"/>
      <c r="DS486" s="342"/>
      <c r="DT486" s="342"/>
      <c r="DU486" s="342"/>
      <c r="DV486" s="342"/>
      <c r="DW486" s="342"/>
      <c r="DX486" s="342"/>
      <c r="DY486" s="342"/>
      <c r="EA486" s="342"/>
    </row>
    <row r="487" spans="1:131">
      <c r="A487" s="342"/>
      <c r="B487" s="342"/>
      <c r="C487" s="342"/>
      <c r="D487" s="342"/>
      <c r="E487" s="342"/>
      <c r="L487" s="342"/>
      <c r="M487" s="342"/>
      <c r="N487" s="342"/>
      <c r="O487" s="342"/>
      <c r="P487" s="342"/>
      <c r="Q487" s="342"/>
      <c r="R487" s="342"/>
      <c r="S487" s="342"/>
      <c r="T487" s="342"/>
      <c r="U487" s="342"/>
      <c r="V487" s="342"/>
      <c r="W487" s="342"/>
      <c r="X487" s="342"/>
      <c r="Y487" s="342"/>
      <c r="Z487" s="342"/>
      <c r="AA487" s="342"/>
      <c r="AB487" s="342"/>
      <c r="AC487" s="342"/>
      <c r="AD487" s="342"/>
      <c r="AE487" s="342"/>
      <c r="AF487" s="342"/>
      <c r="AG487" s="342"/>
      <c r="AH487" s="342"/>
      <c r="AI487" s="342"/>
      <c r="AJ487" s="342"/>
      <c r="AK487" s="342"/>
      <c r="AL487" s="342"/>
      <c r="AM487" s="342"/>
      <c r="AN487" s="342"/>
      <c r="AO487" s="342"/>
      <c r="AP487" s="342"/>
      <c r="AQ487" s="342"/>
      <c r="AR487" s="342"/>
      <c r="AS487" s="342"/>
      <c r="AT487" s="342"/>
      <c r="AU487" s="342"/>
      <c r="AV487" s="342"/>
      <c r="AW487" s="342"/>
      <c r="AX487" s="342"/>
      <c r="AY487" s="342"/>
      <c r="AZ487" s="342"/>
      <c r="BA487" s="342"/>
      <c r="BB487" s="342"/>
      <c r="BC487" s="342"/>
      <c r="BD487" s="342"/>
      <c r="BE487" s="342"/>
      <c r="BF487" s="342"/>
      <c r="BG487" s="342"/>
      <c r="BH487" s="342"/>
      <c r="BI487" s="342"/>
      <c r="BJ487" s="342"/>
      <c r="BK487" s="342"/>
      <c r="BL487" s="342"/>
      <c r="BM487" s="342"/>
      <c r="BO487" s="342"/>
      <c r="BP487" s="342"/>
      <c r="BQ487" s="342"/>
      <c r="BR487" s="342"/>
      <c r="BS487" s="342"/>
      <c r="BT487" s="342"/>
      <c r="BU487" s="342"/>
      <c r="BV487" s="342"/>
      <c r="BW487" s="342"/>
      <c r="BX487" s="342"/>
      <c r="BY487" s="342"/>
      <c r="BZ487" s="342"/>
      <c r="CA487" s="342"/>
      <c r="CB487" s="342"/>
      <c r="CC487" s="342"/>
      <c r="CD487" s="342"/>
      <c r="CE487" s="342"/>
      <c r="CF487" s="342"/>
      <c r="CG487" s="342"/>
      <c r="CH487" s="342"/>
      <c r="CI487" s="342"/>
      <c r="CJ487" s="342"/>
      <c r="CK487" s="342"/>
      <c r="CZ487" s="342"/>
      <c r="DA487" s="342"/>
      <c r="DB487" s="342"/>
      <c r="DC487" s="342"/>
      <c r="DD487" s="342"/>
      <c r="DE487" s="342"/>
      <c r="DF487" s="342"/>
      <c r="DG487" s="342"/>
      <c r="DH487" s="342"/>
      <c r="DI487" s="342"/>
      <c r="DJ487" s="342"/>
      <c r="DK487" s="342"/>
      <c r="DM487" s="342"/>
      <c r="DN487" s="342"/>
      <c r="DO487" s="342"/>
      <c r="DP487" s="342"/>
      <c r="DQ487" s="342"/>
      <c r="DR487" s="342"/>
      <c r="DS487" s="342"/>
      <c r="DT487" s="342"/>
      <c r="DU487" s="342"/>
      <c r="DV487" s="342"/>
      <c r="DW487" s="342"/>
      <c r="DX487" s="342"/>
      <c r="DY487" s="342"/>
      <c r="EA487" s="342"/>
    </row>
    <row r="488" spans="1:131">
      <c r="A488" s="342"/>
      <c r="B488" s="342"/>
      <c r="C488" s="342"/>
      <c r="D488" s="342"/>
      <c r="E488" s="342"/>
      <c r="L488" s="342"/>
      <c r="M488" s="342"/>
      <c r="N488" s="342"/>
      <c r="O488" s="342"/>
      <c r="P488" s="342"/>
      <c r="Q488" s="342"/>
      <c r="R488" s="342"/>
      <c r="S488" s="342"/>
      <c r="T488" s="342"/>
      <c r="U488" s="342"/>
      <c r="V488" s="342"/>
      <c r="W488" s="342"/>
      <c r="X488" s="342"/>
      <c r="Y488" s="342"/>
      <c r="Z488" s="342"/>
      <c r="AA488" s="342"/>
      <c r="AB488" s="342"/>
      <c r="AC488" s="342"/>
      <c r="AD488" s="342"/>
      <c r="AE488" s="342"/>
      <c r="AF488" s="342"/>
      <c r="AG488" s="342"/>
      <c r="AH488" s="342"/>
      <c r="AI488" s="342"/>
      <c r="AJ488" s="342"/>
      <c r="AK488" s="342"/>
      <c r="AL488" s="342"/>
      <c r="AM488" s="342"/>
      <c r="AN488" s="342"/>
      <c r="AO488" s="342"/>
      <c r="AP488" s="342"/>
      <c r="AQ488" s="342"/>
      <c r="AR488" s="342"/>
      <c r="AS488" s="342"/>
      <c r="AT488" s="342"/>
      <c r="AU488" s="342"/>
      <c r="AV488" s="342"/>
      <c r="AW488" s="342"/>
      <c r="AX488" s="342"/>
      <c r="AY488" s="342"/>
      <c r="AZ488" s="342"/>
      <c r="BA488" s="342"/>
      <c r="BB488" s="342"/>
      <c r="BC488" s="342"/>
      <c r="BD488" s="342"/>
      <c r="BE488" s="342"/>
      <c r="BF488" s="342"/>
      <c r="BG488" s="342"/>
      <c r="BH488" s="342"/>
      <c r="BI488" s="342"/>
      <c r="BJ488" s="342"/>
      <c r="BK488" s="342"/>
      <c r="BL488" s="342"/>
      <c r="BM488" s="342"/>
      <c r="BO488" s="342"/>
      <c r="BP488" s="342"/>
      <c r="BQ488" s="342"/>
      <c r="BR488" s="342"/>
      <c r="BS488" s="342"/>
      <c r="BT488" s="342"/>
      <c r="BU488" s="342"/>
      <c r="BV488" s="342"/>
      <c r="BW488" s="342"/>
      <c r="BX488" s="342"/>
      <c r="BY488" s="342"/>
      <c r="BZ488" s="342"/>
      <c r="CA488" s="342"/>
      <c r="CB488" s="342"/>
      <c r="CC488" s="342"/>
      <c r="CD488" s="342"/>
      <c r="CE488" s="342"/>
      <c r="CF488" s="342"/>
      <c r="CG488" s="342"/>
      <c r="CH488" s="342"/>
      <c r="CI488" s="342"/>
      <c r="CJ488" s="342"/>
      <c r="CK488" s="342"/>
      <c r="CZ488" s="342"/>
      <c r="DA488" s="342"/>
      <c r="DB488" s="342"/>
      <c r="DC488" s="342"/>
      <c r="DD488" s="342"/>
      <c r="DE488" s="342"/>
      <c r="DF488" s="342"/>
      <c r="DG488" s="342"/>
      <c r="DH488" s="342"/>
      <c r="DI488" s="342"/>
      <c r="DJ488" s="342"/>
      <c r="DK488" s="342"/>
      <c r="DM488" s="342"/>
      <c r="DN488" s="342"/>
      <c r="DO488" s="342"/>
      <c r="DP488" s="342"/>
      <c r="DQ488" s="342"/>
      <c r="DR488" s="342"/>
      <c r="DS488" s="342"/>
      <c r="DT488" s="342"/>
      <c r="DU488" s="342"/>
      <c r="DV488" s="342"/>
      <c r="DW488" s="342"/>
      <c r="DX488" s="342"/>
      <c r="DY488" s="342"/>
      <c r="EA488" s="342"/>
    </row>
    <row r="489" spans="1:131">
      <c r="A489" s="342"/>
      <c r="B489" s="342"/>
      <c r="C489" s="342"/>
      <c r="D489" s="342"/>
      <c r="E489" s="342"/>
      <c r="L489" s="342"/>
      <c r="M489" s="342"/>
      <c r="N489" s="342"/>
      <c r="O489" s="342"/>
      <c r="P489" s="342"/>
      <c r="Q489" s="342"/>
      <c r="R489" s="342"/>
      <c r="S489" s="342"/>
      <c r="T489" s="342"/>
      <c r="U489" s="342"/>
      <c r="V489" s="342"/>
      <c r="W489" s="342"/>
      <c r="X489" s="342"/>
      <c r="Y489" s="342"/>
      <c r="Z489" s="342"/>
      <c r="AA489" s="342"/>
      <c r="AB489" s="342"/>
      <c r="AC489" s="342"/>
      <c r="AD489" s="342"/>
      <c r="AE489" s="342"/>
      <c r="AF489" s="342"/>
      <c r="AG489" s="342"/>
      <c r="AH489" s="342"/>
      <c r="AI489" s="342"/>
      <c r="AJ489" s="342"/>
      <c r="AK489" s="342"/>
      <c r="AL489" s="342"/>
      <c r="AM489" s="342"/>
      <c r="AN489" s="342"/>
      <c r="AO489" s="342"/>
      <c r="AP489" s="342"/>
      <c r="AQ489" s="342"/>
      <c r="AR489" s="342"/>
      <c r="AS489" s="342"/>
      <c r="AT489" s="342"/>
      <c r="AU489" s="342"/>
      <c r="AV489" s="342"/>
      <c r="AW489" s="342"/>
      <c r="AX489" s="342"/>
      <c r="AY489" s="342"/>
      <c r="AZ489" s="342"/>
      <c r="BA489" s="342"/>
      <c r="BB489" s="342"/>
      <c r="BC489" s="342"/>
      <c r="BD489" s="342"/>
      <c r="BE489" s="342"/>
      <c r="BF489" s="342"/>
      <c r="BG489" s="342"/>
      <c r="BH489" s="342"/>
      <c r="BI489" s="342"/>
      <c r="BJ489" s="342"/>
      <c r="BK489" s="342"/>
      <c r="BL489" s="342"/>
      <c r="BM489" s="342"/>
      <c r="BO489" s="342"/>
      <c r="BP489" s="342"/>
      <c r="BQ489" s="342"/>
      <c r="BR489" s="342"/>
      <c r="BS489" s="342"/>
      <c r="BT489" s="342"/>
      <c r="BU489" s="342"/>
      <c r="BV489" s="342"/>
      <c r="BW489" s="342"/>
      <c r="BX489" s="342"/>
      <c r="BY489" s="342"/>
      <c r="BZ489" s="342"/>
      <c r="CA489" s="342"/>
      <c r="CB489" s="342"/>
      <c r="CC489" s="342"/>
      <c r="CD489" s="342"/>
      <c r="CE489" s="342"/>
      <c r="CF489" s="342"/>
      <c r="CG489" s="342"/>
      <c r="CH489" s="342"/>
      <c r="CI489" s="342"/>
      <c r="CJ489" s="342"/>
      <c r="CK489" s="342"/>
      <c r="CZ489" s="342"/>
      <c r="DA489" s="342"/>
      <c r="DB489" s="342"/>
      <c r="DC489" s="342"/>
      <c r="DD489" s="342"/>
      <c r="DE489" s="342"/>
      <c r="DF489" s="342"/>
      <c r="DG489" s="342"/>
      <c r="DH489" s="342"/>
      <c r="DI489" s="342"/>
      <c r="DJ489" s="342"/>
      <c r="DK489" s="342"/>
      <c r="DM489" s="342"/>
      <c r="DN489" s="342"/>
      <c r="DO489" s="342"/>
      <c r="DP489" s="342"/>
      <c r="DQ489" s="342"/>
      <c r="DR489" s="342"/>
      <c r="DS489" s="342"/>
      <c r="DT489" s="342"/>
      <c r="DU489" s="342"/>
      <c r="DV489" s="342"/>
      <c r="DW489" s="342"/>
      <c r="DX489" s="342"/>
      <c r="DY489" s="342"/>
      <c r="EA489" s="342"/>
    </row>
    <row r="490" spans="1:131">
      <c r="A490" s="342"/>
      <c r="B490" s="342"/>
      <c r="C490" s="342"/>
      <c r="D490" s="342"/>
      <c r="E490" s="342"/>
      <c r="L490" s="342"/>
      <c r="M490" s="342"/>
      <c r="N490" s="342"/>
      <c r="O490" s="342"/>
      <c r="P490" s="342"/>
      <c r="Q490" s="342"/>
      <c r="R490" s="342"/>
      <c r="S490" s="342"/>
      <c r="T490" s="342"/>
      <c r="U490" s="342"/>
      <c r="V490" s="342"/>
      <c r="W490" s="342"/>
      <c r="X490" s="342"/>
      <c r="Y490" s="342"/>
      <c r="Z490" s="342"/>
      <c r="AA490" s="342"/>
      <c r="AB490" s="342"/>
      <c r="AC490" s="342"/>
      <c r="AD490" s="342"/>
      <c r="AE490" s="342"/>
      <c r="AF490" s="342"/>
      <c r="AG490" s="342"/>
      <c r="AH490" s="342"/>
      <c r="AI490" s="342"/>
      <c r="AJ490" s="342"/>
      <c r="AK490" s="342"/>
      <c r="AL490" s="342"/>
      <c r="AM490" s="342"/>
      <c r="AN490" s="342"/>
      <c r="AO490" s="342"/>
      <c r="AP490" s="342"/>
      <c r="AQ490" s="342"/>
      <c r="AR490" s="342"/>
      <c r="AS490" s="342"/>
      <c r="AT490" s="342"/>
      <c r="AU490" s="342"/>
      <c r="AV490" s="342"/>
      <c r="AW490" s="342"/>
      <c r="AX490" s="342"/>
      <c r="AY490" s="342"/>
      <c r="AZ490" s="342"/>
      <c r="BA490" s="342"/>
      <c r="BB490" s="342"/>
      <c r="BC490" s="342"/>
      <c r="BD490" s="342"/>
      <c r="BE490" s="342"/>
      <c r="BF490" s="342"/>
      <c r="BG490" s="342"/>
      <c r="BH490" s="342"/>
      <c r="BI490" s="342"/>
      <c r="BJ490" s="342"/>
      <c r="BK490" s="342"/>
      <c r="BL490" s="342"/>
      <c r="BM490" s="342"/>
      <c r="BO490" s="342"/>
      <c r="BP490" s="342"/>
      <c r="BQ490" s="342"/>
      <c r="BR490" s="342"/>
      <c r="BS490" s="342"/>
      <c r="BT490" s="342"/>
      <c r="BU490" s="342"/>
      <c r="BV490" s="342"/>
      <c r="BW490" s="342"/>
      <c r="BX490" s="342"/>
      <c r="BY490" s="342"/>
      <c r="BZ490" s="342"/>
      <c r="CA490" s="342"/>
      <c r="CB490" s="342"/>
      <c r="CC490" s="342"/>
      <c r="CD490" s="342"/>
      <c r="CE490" s="342"/>
      <c r="CF490" s="342"/>
      <c r="CG490" s="342"/>
      <c r="CH490" s="342"/>
      <c r="CI490" s="342"/>
      <c r="CJ490" s="342"/>
      <c r="CK490" s="342"/>
      <c r="CZ490" s="342"/>
      <c r="DA490" s="342"/>
      <c r="DB490" s="342"/>
      <c r="DC490" s="342"/>
      <c r="DD490" s="342"/>
      <c r="DE490" s="342"/>
      <c r="DF490" s="342"/>
      <c r="DG490" s="342"/>
      <c r="DH490" s="342"/>
      <c r="DI490" s="342"/>
      <c r="DJ490" s="342"/>
      <c r="DK490" s="342"/>
      <c r="DM490" s="342"/>
      <c r="DN490" s="342"/>
      <c r="DO490" s="342"/>
      <c r="DP490" s="342"/>
      <c r="DQ490" s="342"/>
      <c r="DR490" s="342"/>
      <c r="DS490" s="342"/>
      <c r="DT490" s="342"/>
      <c r="DU490" s="342"/>
      <c r="DV490" s="342"/>
      <c r="DW490" s="342"/>
      <c r="DX490" s="342"/>
      <c r="DY490" s="342"/>
      <c r="EA490" s="342"/>
    </row>
    <row r="491" spans="1:131">
      <c r="A491" s="342"/>
      <c r="B491" s="342"/>
      <c r="C491" s="342"/>
      <c r="D491" s="342"/>
      <c r="E491" s="342"/>
      <c r="L491" s="342"/>
      <c r="M491" s="342"/>
      <c r="N491" s="342"/>
      <c r="O491" s="342"/>
      <c r="P491" s="342"/>
      <c r="Q491" s="342"/>
      <c r="R491" s="342"/>
      <c r="S491" s="342"/>
      <c r="T491" s="342"/>
      <c r="U491" s="342"/>
      <c r="V491" s="342"/>
      <c r="W491" s="342"/>
      <c r="X491" s="342"/>
      <c r="Y491" s="342"/>
      <c r="Z491" s="342"/>
      <c r="AA491" s="342"/>
      <c r="AB491" s="342"/>
      <c r="AC491" s="342"/>
      <c r="AD491" s="342"/>
      <c r="AE491" s="342"/>
      <c r="AF491" s="342"/>
      <c r="AG491" s="342"/>
      <c r="AH491" s="342"/>
      <c r="AI491" s="342"/>
      <c r="AJ491" s="342"/>
      <c r="AK491" s="342"/>
      <c r="AL491" s="342"/>
      <c r="AM491" s="342"/>
      <c r="AN491" s="342"/>
      <c r="AO491" s="342"/>
      <c r="AP491" s="342"/>
      <c r="AQ491" s="342"/>
      <c r="AR491" s="342"/>
      <c r="AS491" s="342"/>
      <c r="AT491" s="342"/>
      <c r="AU491" s="342"/>
      <c r="AV491" s="342"/>
      <c r="AW491" s="342"/>
      <c r="AX491" s="342"/>
      <c r="AY491" s="342"/>
      <c r="AZ491" s="342"/>
      <c r="BA491" s="342"/>
      <c r="BB491" s="342"/>
      <c r="BC491" s="342"/>
      <c r="BD491" s="342"/>
      <c r="BE491" s="342"/>
      <c r="BF491" s="342"/>
      <c r="BG491" s="342"/>
      <c r="BH491" s="342"/>
      <c r="BI491" s="342"/>
      <c r="BJ491" s="342"/>
      <c r="BK491" s="342"/>
      <c r="BL491" s="342"/>
      <c r="BM491" s="342"/>
      <c r="BO491" s="342"/>
      <c r="BP491" s="342"/>
      <c r="BQ491" s="342"/>
      <c r="BR491" s="342"/>
      <c r="BS491" s="342"/>
      <c r="BT491" s="342"/>
      <c r="BU491" s="342"/>
      <c r="BV491" s="342"/>
      <c r="BW491" s="342"/>
      <c r="BX491" s="342"/>
      <c r="BY491" s="342"/>
      <c r="BZ491" s="342"/>
      <c r="CA491" s="342"/>
      <c r="CB491" s="342"/>
      <c r="CC491" s="342"/>
      <c r="CD491" s="342"/>
      <c r="CE491" s="342"/>
      <c r="CF491" s="342"/>
      <c r="CG491" s="342"/>
      <c r="CH491" s="342"/>
      <c r="CI491" s="342"/>
      <c r="CJ491" s="342"/>
      <c r="CK491" s="342"/>
      <c r="CZ491" s="342"/>
      <c r="DA491" s="342"/>
      <c r="DB491" s="342"/>
      <c r="DC491" s="342"/>
      <c r="DD491" s="342"/>
      <c r="DE491" s="342"/>
      <c r="DF491" s="342"/>
      <c r="DG491" s="342"/>
      <c r="DH491" s="342"/>
      <c r="DI491" s="342"/>
      <c r="DJ491" s="342"/>
      <c r="DK491" s="342"/>
      <c r="DM491" s="342"/>
      <c r="DN491" s="342"/>
      <c r="DO491" s="342"/>
      <c r="DP491" s="342"/>
      <c r="DQ491" s="342"/>
      <c r="DR491" s="342"/>
      <c r="DS491" s="342"/>
      <c r="DT491" s="342"/>
      <c r="DU491" s="342"/>
      <c r="DV491" s="342"/>
      <c r="DW491" s="342"/>
      <c r="DX491" s="342"/>
      <c r="DY491" s="342"/>
      <c r="EA491" s="342"/>
    </row>
    <row r="492" spans="1:131">
      <c r="A492" s="342"/>
      <c r="B492" s="342"/>
      <c r="C492" s="342"/>
      <c r="D492" s="342"/>
      <c r="E492" s="342"/>
      <c r="L492" s="342"/>
      <c r="M492" s="342"/>
      <c r="N492" s="342"/>
      <c r="O492" s="342"/>
      <c r="P492" s="342"/>
      <c r="Q492" s="342"/>
      <c r="R492" s="342"/>
      <c r="S492" s="342"/>
      <c r="T492" s="342"/>
      <c r="U492" s="342"/>
      <c r="V492" s="342"/>
      <c r="W492" s="342"/>
      <c r="X492" s="342"/>
      <c r="Y492" s="342"/>
      <c r="Z492" s="342"/>
      <c r="AA492" s="342"/>
      <c r="AB492" s="342"/>
      <c r="AC492" s="342"/>
      <c r="AD492" s="342"/>
      <c r="AE492" s="342"/>
      <c r="AF492" s="342"/>
      <c r="AG492" s="342"/>
      <c r="AH492" s="342"/>
      <c r="AI492" s="342"/>
      <c r="AJ492" s="342"/>
      <c r="AK492" s="342"/>
      <c r="AL492" s="342"/>
      <c r="AM492" s="342"/>
      <c r="AN492" s="342"/>
      <c r="AO492" s="342"/>
      <c r="AP492" s="342"/>
      <c r="AQ492" s="342"/>
      <c r="AR492" s="342"/>
      <c r="AS492" s="342"/>
      <c r="AT492" s="342"/>
      <c r="AU492" s="342"/>
      <c r="AV492" s="342"/>
      <c r="AW492" s="342"/>
      <c r="AX492" s="342"/>
      <c r="AY492" s="342"/>
      <c r="AZ492" s="342"/>
      <c r="BA492" s="342"/>
      <c r="BB492" s="342"/>
      <c r="BC492" s="342"/>
      <c r="BD492" s="342"/>
      <c r="BE492" s="342"/>
      <c r="BF492" s="342"/>
      <c r="BG492" s="342"/>
      <c r="BH492" s="342"/>
      <c r="BI492" s="342"/>
      <c r="BJ492" s="342"/>
      <c r="BK492" s="342"/>
      <c r="BL492" s="342"/>
      <c r="BM492" s="342"/>
      <c r="BO492" s="342"/>
      <c r="BP492" s="342"/>
      <c r="BQ492" s="342"/>
      <c r="BR492" s="342"/>
      <c r="BS492" s="342"/>
      <c r="BT492" s="342"/>
      <c r="BU492" s="342"/>
      <c r="BV492" s="342"/>
      <c r="BW492" s="342"/>
      <c r="BX492" s="342"/>
      <c r="BY492" s="342"/>
      <c r="BZ492" s="342"/>
      <c r="CA492" s="342"/>
      <c r="CB492" s="342"/>
      <c r="CC492" s="342"/>
      <c r="CD492" s="342"/>
      <c r="CE492" s="342"/>
      <c r="CF492" s="342"/>
      <c r="CG492" s="342"/>
      <c r="CH492" s="342"/>
      <c r="CI492" s="342"/>
      <c r="CJ492" s="342"/>
      <c r="CK492" s="342"/>
      <c r="CZ492" s="342"/>
      <c r="DA492" s="342"/>
      <c r="DB492" s="342"/>
      <c r="DC492" s="342"/>
      <c r="DD492" s="342"/>
      <c r="DE492" s="342"/>
      <c r="DF492" s="342"/>
      <c r="DG492" s="342"/>
      <c r="DH492" s="342"/>
      <c r="DI492" s="342"/>
      <c r="DJ492" s="342"/>
      <c r="DK492" s="342"/>
      <c r="DM492" s="342"/>
      <c r="DN492" s="342"/>
      <c r="DO492" s="342"/>
      <c r="DP492" s="342"/>
      <c r="DQ492" s="342"/>
      <c r="DR492" s="342"/>
      <c r="DS492" s="342"/>
      <c r="DT492" s="342"/>
      <c r="DU492" s="342"/>
      <c r="DV492" s="342"/>
      <c r="DW492" s="342"/>
      <c r="DX492" s="342"/>
      <c r="DY492" s="342"/>
      <c r="EA492" s="342"/>
    </row>
    <row r="493" spans="1:131">
      <c r="A493" s="342"/>
      <c r="B493" s="342"/>
      <c r="C493" s="342"/>
      <c r="D493" s="342"/>
      <c r="E493" s="342"/>
      <c r="L493" s="342"/>
      <c r="M493" s="342"/>
      <c r="N493" s="342"/>
      <c r="O493" s="342"/>
      <c r="P493" s="342"/>
      <c r="Q493" s="342"/>
      <c r="R493" s="342"/>
      <c r="S493" s="342"/>
      <c r="T493" s="342"/>
      <c r="U493" s="342"/>
      <c r="V493" s="342"/>
      <c r="W493" s="342"/>
      <c r="X493" s="342"/>
      <c r="Y493" s="342"/>
      <c r="Z493" s="342"/>
      <c r="AA493" s="342"/>
      <c r="AB493" s="342"/>
      <c r="AC493" s="342"/>
      <c r="AD493" s="342"/>
      <c r="AE493" s="342"/>
      <c r="AF493" s="342"/>
      <c r="AG493" s="342"/>
      <c r="AH493" s="342"/>
      <c r="AI493" s="342"/>
      <c r="AJ493" s="342"/>
      <c r="AK493" s="342"/>
      <c r="AL493" s="342"/>
      <c r="AM493" s="342"/>
      <c r="AN493" s="342"/>
      <c r="AO493" s="342"/>
      <c r="AP493" s="342"/>
      <c r="AQ493" s="342"/>
      <c r="AR493" s="342"/>
      <c r="AS493" s="342"/>
      <c r="AT493" s="342"/>
      <c r="AU493" s="342"/>
      <c r="AV493" s="342"/>
      <c r="AW493" s="342"/>
      <c r="AX493" s="342"/>
      <c r="AY493" s="342"/>
      <c r="AZ493" s="342"/>
      <c r="BA493" s="342"/>
      <c r="BB493" s="342"/>
      <c r="BC493" s="342"/>
      <c r="BD493" s="342"/>
      <c r="BE493" s="342"/>
      <c r="BF493" s="342"/>
      <c r="BG493" s="342"/>
      <c r="BH493" s="342"/>
      <c r="BI493" s="342"/>
      <c r="BJ493" s="342"/>
      <c r="BK493" s="342"/>
      <c r="BL493" s="342"/>
      <c r="BM493" s="342"/>
      <c r="BO493" s="342"/>
      <c r="BP493" s="342"/>
      <c r="BQ493" s="342"/>
      <c r="BR493" s="342"/>
      <c r="BS493" s="342"/>
      <c r="BT493" s="342"/>
      <c r="BU493" s="342"/>
      <c r="BV493" s="342"/>
      <c r="BW493" s="342"/>
      <c r="BX493" s="342"/>
      <c r="BY493" s="342"/>
      <c r="BZ493" s="342"/>
      <c r="CA493" s="342"/>
      <c r="CB493" s="342"/>
      <c r="CC493" s="342"/>
      <c r="CD493" s="342"/>
      <c r="CE493" s="342"/>
      <c r="CF493" s="342"/>
      <c r="CG493" s="342"/>
      <c r="CH493" s="342"/>
      <c r="CI493" s="342"/>
      <c r="CJ493" s="342"/>
      <c r="CK493" s="342"/>
      <c r="CZ493" s="342"/>
      <c r="DA493" s="342"/>
      <c r="DB493" s="342"/>
      <c r="DC493" s="342"/>
      <c r="DD493" s="342"/>
      <c r="DE493" s="342"/>
      <c r="DF493" s="342"/>
      <c r="DG493" s="342"/>
      <c r="DH493" s="342"/>
      <c r="DI493" s="342"/>
      <c r="DJ493" s="342"/>
      <c r="DK493" s="342"/>
      <c r="DM493" s="342"/>
      <c r="DN493" s="342"/>
      <c r="DO493" s="342"/>
      <c r="DP493" s="342"/>
      <c r="DQ493" s="342"/>
      <c r="DR493" s="342"/>
      <c r="DS493" s="342"/>
      <c r="DT493" s="342"/>
      <c r="DU493" s="342"/>
      <c r="DV493" s="342"/>
      <c r="DW493" s="342"/>
      <c r="DX493" s="342"/>
      <c r="DY493" s="342"/>
      <c r="EA493" s="342"/>
    </row>
    <row r="494" spans="1:131">
      <c r="A494" s="342"/>
      <c r="B494" s="342"/>
      <c r="C494" s="342"/>
      <c r="D494" s="342"/>
      <c r="E494" s="342"/>
      <c r="L494" s="342"/>
      <c r="M494" s="342"/>
      <c r="N494" s="342"/>
      <c r="O494" s="342"/>
      <c r="P494" s="342"/>
      <c r="Q494" s="342"/>
      <c r="R494" s="342"/>
      <c r="S494" s="342"/>
      <c r="T494" s="342"/>
      <c r="U494" s="342"/>
      <c r="V494" s="342"/>
      <c r="W494" s="342"/>
      <c r="X494" s="342"/>
      <c r="Y494" s="342"/>
      <c r="Z494" s="342"/>
      <c r="AA494" s="342"/>
      <c r="AB494" s="342"/>
      <c r="AC494" s="342"/>
      <c r="AD494" s="342"/>
      <c r="AE494" s="342"/>
      <c r="AF494" s="342"/>
      <c r="AG494" s="342"/>
      <c r="AH494" s="342"/>
      <c r="AI494" s="342"/>
      <c r="AJ494" s="342"/>
      <c r="AK494" s="342"/>
      <c r="AL494" s="342"/>
      <c r="AM494" s="342"/>
      <c r="AN494" s="342"/>
      <c r="AO494" s="342"/>
      <c r="AP494" s="342"/>
      <c r="AQ494" s="342"/>
      <c r="AR494" s="342"/>
      <c r="AS494" s="342"/>
      <c r="AT494" s="342"/>
      <c r="AU494" s="342"/>
      <c r="AV494" s="342"/>
      <c r="AW494" s="342"/>
      <c r="AX494" s="342"/>
      <c r="AY494" s="342"/>
      <c r="AZ494" s="342"/>
      <c r="BA494" s="342"/>
      <c r="BB494" s="342"/>
      <c r="BC494" s="342"/>
      <c r="BD494" s="342"/>
      <c r="BE494" s="342"/>
      <c r="BF494" s="342"/>
      <c r="BG494" s="342"/>
      <c r="BH494" s="342"/>
      <c r="BI494" s="342"/>
      <c r="BJ494" s="342"/>
      <c r="BK494" s="342"/>
      <c r="BL494" s="342"/>
      <c r="BM494" s="342"/>
      <c r="BO494" s="342"/>
      <c r="BP494" s="342"/>
      <c r="BQ494" s="342"/>
      <c r="BR494" s="342"/>
      <c r="BS494" s="342"/>
      <c r="BT494" s="342"/>
      <c r="BU494" s="342"/>
      <c r="BV494" s="342"/>
      <c r="BW494" s="342"/>
      <c r="BX494" s="342"/>
      <c r="BY494" s="342"/>
      <c r="BZ494" s="342"/>
      <c r="CA494" s="342"/>
      <c r="CB494" s="342"/>
      <c r="CC494" s="342"/>
      <c r="CD494" s="342"/>
      <c r="CE494" s="342"/>
      <c r="CF494" s="342"/>
      <c r="CG494" s="342"/>
      <c r="CH494" s="342"/>
      <c r="CI494" s="342"/>
      <c r="CJ494" s="342"/>
      <c r="CK494" s="342"/>
      <c r="CZ494" s="342"/>
      <c r="DA494" s="342"/>
      <c r="DB494" s="342"/>
      <c r="DC494" s="342"/>
      <c r="DD494" s="342"/>
      <c r="DE494" s="342"/>
      <c r="DF494" s="342"/>
      <c r="DG494" s="342"/>
      <c r="DH494" s="342"/>
      <c r="DI494" s="342"/>
      <c r="DJ494" s="342"/>
      <c r="DK494" s="342"/>
      <c r="DM494" s="342"/>
      <c r="DN494" s="342"/>
      <c r="DO494" s="342"/>
      <c r="DP494" s="342"/>
      <c r="DQ494" s="342"/>
      <c r="DR494" s="342"/>
      <c r="DS494" s="342"/>
      <c r="DT494" s="342"/>
      <c r="DU494" s="342"/>
      <c r="DV494" s="342"/>
      <c r="DW494" s="342"/>
      <c r="DX494" s="342"/>
      <c r="DY494" s="342"/>
      <c r="EA494" s="342"/>
    </row>
    <row r="495" spans="1:131">
      <c r="A495" s="342"/>
      <c r="B495" s="342"/>
      <c r="C495" s="342"/>
      <c r="D495" s="342"/>
      <c r="E495" s="342"/>
      <c r="L495" s="342"/>
      <c r="M495" s="342"/>
      <c r="N495" s="342"/>
      <c r="O495" s="342"/>
      <c r="P495" s="342"/>
      <c r="Q495" s="342"/>
      <c r="R495" s="342"/>
      <c r="S495" s="342"/>
      <c r="T495" s="342"/>
      <c r="U495" s="342"/>
      <c r="V495" s="342"/>
      <c r="W495" s="342"/>
      <c r="X495" s="342"/>
      <c r="Y495" s="342"/>
      <c r="Z495" s="342"/>
      <c r="AA495" s="342"/>
      <c r="AB495" s="342"/>
      <c r="AC495" s="342"/>
      <c r="AD495" s="342"/>
      <c r="AE495" s="342"/>
      <c r="AF495" s="342"/>
      <c r="AG495" s="342"/>
      <c r="AH495" s="342"/>
      <c r="AI495" s="342"/>
      <c r="AJ495" s="342"/>
      <c r="AK495" s="342"/>
      <c r="AL495" s="342"/>
      <c r="AM495" s="342"/>
      <c r="AN495" s="342"/>
      <c r="AO495" s="342"/>
      <c r="AP495" s="342"/>
      <c r="AQ495" s="342"/>
      <c r="AR495" s="342"/>
      <c r="AS495" s="342"/>
      <c r="AT495" s="342"/>
      <c r="AU495" s="342"/>
      <c r="AV495" s="342"/>
      <c r="AW495" s="342"/>
      <c r="AX495" s="342"/>
      <c r="AY495" s="342"/>
      <c r="AZ495" s="342"/>
      <c r="BA495" s="342"/>
      <c r="BB495" s="342"/>
      <c r="BC495" s="342"/>
      <c r="BD495" s="342"/>
      <c r="BE495" s="342"/>
      <c r="BF495" s="342"/>
      <c r="BG495" s="342"/>
      <c r="BH495" s="342"/>
      <c r="BI495" s="342"/>
      <c r="BJ495" s="342"/>
      <c r="BK495" s="342"/>
      <c r="BL495" s="342"/>
      <c r="BM495" s="342"/>
      <c r="BO495" s="342"/>
      <c r="BP495" s="342"/>
      <c r="BQ495" s="342"/>
      <c r="BR495" s="342"/>
      <c r="BS495" s="342"/>
      <c r="BT495" s="342"/>
      <c r="BU495" s="342"/>
      <c r="BV495" s="342"/>
      <c r="BW495" s="342"/>
      <c r="BX495" s="342"/>
      <c r="BY495" s="342"/>
      <c r="BZ495" s="342"/>
      <c r="CA495" s="342"/>
      <c r="CB495" s="342"/>
      <c r="CC495" s="342"/>
      <c r="CD495" s="342"/>
      <c r="CE495" s="342"/>
      <c r="CF495" s="342"/>
      <c r="CG495" s="342"/>
      <c r="CH495" s="342"/>
      <c r="CI495" s="342"/>
      <c r="CJ495" s="342"/>
      <c r="CK495" s="342"/>
      <c r="CZ495" s="342"/>
      <c r="DA495" s="342"/>
      <c r="DB495" s="342"/>
      <c r="DC495" s="342"/>
      <c r="DD495" s="342"/>
      <c r="DE495" s="342"/>
      <c r="DF495" s="342"/>
      <c r="DG495" s="342"/>
      <c r="DH495" s="342"/>
      <c r="DI495" s="342"/>
      <c r="DJ495" s="342"/>
      <c r="DK495" s="342"/>
      <c r="DM495" s="342"/>
      <c r="DN495" s="342"/>
      <c r="DO495" s="342"/>
      <c r="DP495" s="342"/>
      <c r="DQ495" s="342"/>
      <c r="DR495" s="342"/>
      <c r="DS495" s="342"/>
      <c r="DT495" s="342"/>
      <c r="DU495" s="342"/>
      <c r="DV495" s="342"/>
      <c r="DW495" s="342"/>
      <c r="DX495" s="342"/>
      <c r="DY495" s="342"/>
      <c r="EA495" s="342"/>
    </row>
    <row r="496" spans="1:131">
      <c r="A496" s="342"/>
      <c r="B496" s="342"/>
      <c r="C496" s="342"/>
      <c r="D496" s="342"/>
      <c r="E496" s="342"/>
      <c r="L496" s="342"/>
      <c r="M496" s="342"/>
      <c r="N496" s="342"/>
      <c r="O496" s="342"/>
      <c r="P496" s="342"/>
      <c r="Q496" s="342"/>
      <c r="R496" s="342"/>
      <c r="S496" s="342"/>
      <c r="T496" s="342"/>
      <c r="U496" s="342"/>
      <c r="V496" s="342"/>
      <c r="W496" s="342"/>
      <c r="X496" s="342"/>
      <c r="Y496" s="342"/>
      <c r="Z496" s="342"/>
      <c r="AA496" s="342"/>
      <c r="AB496" s="342"/>
      <c r="AC496" s="342"/>
      <c r="AD496" s="342"/>
      <c r="AE496" s="342"/>
      <c r="AF496" s="342"/>
      <c r="AG496" s="342"/>
      <c r="AH496" s="342"/>
      <c r="AI496" s="342"/>
      <c r="AJ496" s="342"/>
      <c r="AK496" s="342"/>
      <c r="AL496" s="342"/>
      <c r="AM496" s="342"/>
      <c r="AN496" s="342"/>
      <c r="AO496" s="342"/>
      <c r="AP496" s="342"/>
      <c r="AQ496" s="342"/>
      <c r="AR496" s="342"/>
      <c r="AS496" s="342"/>
      <c r="AT496" s="342"/>
      <c r="AU496" s="342"/>
      <c r="AV496" s="342"/>
      <c r="AW496" s="342"/>
      <c r="AX496" s="342"/>
      <c r="AY496" s="342"/>
      <c r="AZ496" s="342"/>
      <c r="BA496" s="342"/>
      <c r="BB496" s="342"/>
      <c r="BC496" s="342"/>
      <c r="BD496" s="342"/>
      <c r="BE496" s="342"/>
      <c r="BF496" s="342"/>
      <c r="BG496" s="342"/>
      <c r="BH496" s="342"/>
      <c r="BI496" s="342"/>
      <c r="BJ496" s="342"/>
      <c r="BK496" s="342"/>
      <c r="BL496" s="342"/>
      <c r="BM496" s="342"/>
      <c r="BO496" s="342"/>
      <c r="BP496" s="342"/>
      <c r="BQ496" s="342"/>
      <c r="BR496" s="342"/>
      <c r="BS496" s="342"/>
      <c r="BT496" s="342"/>
      <c r="BU496" s="342"/>
      <c r="BV496" s="342"/>
      <c r="BW496" s="342"/>
      <c r="BX496" s="342"/>
      <c r="BY496" s="342"/>
      <c r="BZ496" s="342"/>
      <c r="CA496" s="342"/>
      <c r="CB496" s="342"/>
      <c r="CC496" s="342"/>
      <c r="CD496" s="342"/>
      <c r="CE496" s="342"/>
      <c r="CF496" s="342"/>
      <c r="CG496" s="342"/>
      <c r="CH496" s="342"/>
      <c r="CI496" s="342"/>
      <c r="CJ496" s="342"/>
      <c r="CK496" s="342"/>
      <c r="CZ496" s="342"/>
      <c r="DA496" s="342"/>
      <c r="DB496" s="342"/>
      <c r="DC496" s="342"/>
      <c r="DD496" s="342"/>
      <c r="DE496" s="342"/>
      <c r="DF496" s="342"/>
      <c r="DG496" s="342"/>
      <c r="DH496" s="342"/>
      <c r="DI496" s="342"/>
      <c r="DJ496" s="342"/>
      <c r="DK496" s="342"/>
      <c r="DM496" s="342"/>
      <c r="DN496" s="342"/>
      <c r="DO496" s="342"/>
      <c r="DP496" s="342"/>
      <c r="DQ496" s="342"/>
      <c r="DR496" s="342"/>
      <c r="DS496" s="342"/>
      <c r="DT496" s="342"/>
      <c r="DU496" s="342"/>
      <c r="DV496" s="342"/>
      <c r="DW496" s="342"/>
      <c r="DX496" s="342"/>
      <c r="DY496" s="342"/>
      <c r="EA496" s="342"/>
    </row>
    <row r="497" spans="1:131">
      <c r="A497" s="342"/>
      <c r="B497" s="342"/>
      <c r="C497" s="342"/>
      <c r="D497" s="342"/>
      <c r="E497" s="342"/>
      <c r="L497" s="342"/>
      <c r="M497" s="342"/>
      <c r="N497" s="342"/>
      <c r="O497" s="342"/>
      <c r="P497" s="342"/>
      <c r="Q497" s="342"/>
      <c r="R497" s="342"/>
      <c r="S497" s="342"/>
      <c r="T497" s="342"/>
      <c r="U497" s="342"/>
      <c r="V497" s="342"/>
      <c r="W497" s="342"/>
      <c r="X497" s="342"/>
      <c r="Y497" s="342"/>
      <c r="Z497" s="342"/>
      <c r="AA497" s="342"/>
      <c r="AB497" s="342"/>
      <c r="AC497" s="342"/>
      <c r="AD497" s="342"/>
      <c r="AE497" s="342"/>
      <c r="AF497" s="342"/>
      <c r="AG497" s="342"/>
      <c r="AH497" s="342"/>
      <c r="AI497" s="342"/>
      <c r="AJ497" s="342"/>
      <c r="AK497" s="342"/>
      <c r="AL497" s="342"/>
      <c r="AM497" s="342"/>
      <c r="AN497" s="342"/>
      <c r="AO497" s="342"/>
      <c r="AP497" s="342"/>
      <c r="AQ497" s="342"/>
      <c r="AR497" s="342"/>
      <c r="AS497" s="342"/>
      <c r="AT497" s="342"/>
      <c r="AU497" s="342"/>
      <c r="AV497" s="342"/>
      <c r="AW497" s="342"/>
      <c r="AX497" s="342"/>
      <c r="AY497" s="342"/>
      <c r="AZ497" s="342"/>
      <c r="BA497" s="342"/>
      <c r="BB497" s="342"/>
      <c r="BC497" s="342"/>
      <c r="BD497" s="342"/>
      <c r="BE497" s="342"/>
      <c r="BF497" s="342"/>
      <c r="BG497" s="342"/>
      <c r="BH497" s="342"/>
      <c r="BI497" s="342"/>
      <c r="BJ497" s="342"/>
      <c r="BK497" s="342"/>
      <c r="BL497" s="342"/>
      <c r="BM497" s="342"/>
      <c r="BO497" s="342"/>
      <c r="BP497" s="342"/>
      <c r="BQ497" s="342"/>
      <c r="BR497" s="342"/>
      <c r="BS497" s="342"/>
      <c r="BT497" s="342"/>
      <c r="BU497" s="342"/>
      <c r="BV497" s="342"/>
      <c r="BW497" s="342"/>
      <c r="BX497" s="342"/>
      <c r="BY497" s="342"/>
      <c r="BZ497" s="342"/>
      <c r="CA497" s="342"/>
      <c r="CB497" s="342"/>
      <c r="CC497" s="342"/>
      <c r="CD497" s="342"/>
      <c r="CE497" s="342"/>
      <c r="CF497" s="342"/>
      <c r="CG497" s="342"/>
      <c r="CH497" s="342"/>
      <c r="CI497" s="342"/>
      <c r="CJ497" s="342"/>
      <c r="CK497" s="342"/>
      <c r="CZ497" s="342"/>
      <c r="DA497" s="342"/>
      <c r="DB497" s="342"/>
      <c r="DC497" s="342"/>
      <c r="DD497" s="342"/>
      <c r="DE497" s="342"/>
      <c r="DF497" s="342"/>
      <c r="DG497" s="342"/>
      <c r="DH497" s="342"/>
      <c r="DI497" s="342"/>
      <c r="DJ497" s="342"/>
      <c r="DK497" s="342"/>
      <c r="DM497" s="342"/>
      <c r="DN497" s="342"/>
      <c r="DO497" s="342"/>
      <c r="DP497" s="342"/>
      <c r="DQ497" s="342"/>
      <c r="DR497" s="342"/>
      <c r="DS497" s="342"/>
      <c r="DT497" s="342"/>
      <c r="DU497" s="342"/>
      <c r="DV497" s="342"/>
      <c r="DW497" s="342"/>
      <c r="DX497" s="342"/>
      <c r="DY497" s="342"/>
      <c r="EA497" s="342"/>
    </row>
    <row r="498" spans="1:131">
      <c r="A498" s="342"/>
      <c r="B498" s="342"/>
      <c r="C498" s="342"/>
      <c r="D498" s="342"/>
      <c r="E498" s="342"/>
      <c r="L498" s="342"/>
      <c r="M498" s="342"/>
      <c r="N498" s="342"/>
      <c r="O498" s="342"/>
      <c r="P498" s="342"/>
      <c r="Q498" s="342"/>
      <c r="R498" s="342"/>
      <c r="S498" s="342"/>
      <c r="T498" s="342"/>
      <c r="U498" s="342"/>
      <c r="V498" s="342"/>
      <c r="W498" s="342"/>
      <c r="X498" s="342"/>
      <c r="Y498" s="342"/>
      <c r="Z498" s="342"/>
      <c r="AA498" s="342"/>
      <c r="AB498" s="342"/>
      <c r="AC498" s="342"/>
      <c r="AD498" s="342"/>
      <c r="AE498" s="342"/>
      <c r="AF498" s="342"/>
      <c r="AG498" s="342"/>
      <c r="AH498" s="342"/>
      <c r="AI498" s="342"/>
      <c r="AJ498" s="342"/>
      <c r="AK498" s="342"/>
      <c r="AL498" s="342"/>
      <c r="AM498" s="342"/>
      <c r="AN498" s="342"/>
      <c r="AO498" s="342"/>
      <c r="AP498" s="342"/>
      <c r="AQ498" s="342"/>
      <c r="AR498" s="342"/>
      <c r="AS498" s="342"/>
      <c r="AT498" s="342"/>
      <c r="AU498" s="342"/>
      <c r="AV498" s="342"/>
      <c r="AW498" s="342"/>
      <c r="AX498" s="342"/>
      <c r="AY498" s="342"/>
      <c r="AZ498" s="342"/>
      <c r="BA498" s="342"/>
      <c r="BB498" s="342"/>
      <c r="BC498" s="342"/>
      <c r="BD498" s="342"/>
      <c r="BE498" s="342"/>
      <c r="BF498" s="342"/>
      <c r="BG498" s="342"/>
      <c r="BH498" s="342"/>
      <c r="BI498" s="342"/>
      <c r="BJ498" s="342"/>
      <c r="BK498" s="342"/>
      <c r="BL498" s="342"/>
      <c r="BM498" s="342"/>
      <c r="BO498" s="342"/>
      <c r="BP498" s="342"/>
      <c r="BQ498" s="342"/>
      <c r="BR498" s="342"/>
      <c r="BS498" s="342"/>
      <c r="BT498" s="342"/>
      <c r="BU498" s="342"/>
      <c r="BV498" s="342"/>
      <c r="BW498" s="342"/>
      <c r="BX498" s="342"/>
      <c r="BY498" s="342"/>
      <c r="BZ498" s="342"/>
      <c r="CA498" s="342"/>
      <c r="CB498" s="342"/>
      <c r="CC498" s="342"/>
      <c r="CD498" s="342"/>
      <c r="CE498" s="342"/>
      <c r="CF498" s="342"/>
      <c r="CG498" s="342"/>
      <c r="CH498" s="342"/>
      <c r="CI498" s="342"/>
      <c r="CJ498" s="342"/>
      <c r="CK498" s="342"/>
      <c r="CZ498" s="342"/>
      <c r="DA498" s="342"/>
      <c r="DB498" s="342"/>
      <c r="DC498" s="342"/>
      <c r="DD498" s="342"/>
      <c r="DE498" s="342"/>
      <c r="DF498" s="342"/>
      <c r="DG498" s="342"/>
      <c r="DH498" s="342"/>
      <c r="DI498" s="342"/>
      <c r="DJ498" s="342"/>
      <c r="DK498" s="342"/>
      <c r="DM498" s="342"/>
      <c r="DN498" s="342"/>
      <c r="DO498" s="342"/>
      <c r="DP498" s="342"/>
      <c r="DQ498" s="342"/>
      <c r="DR498" s="342"/>
      <c r="DS498" s="342"/>
      <c r="DT498" s="342"/>
      <c r="DU498" s="342"/>
      <c r="DV498" s="342"/>
      <c r="DW498" s="342"/>
      <c r="DX498" s="342"/>
      <c r="DY498" s="342"/>
      <c r="EA498" s="342"/>
    </row>
    <row r="499" spans="1:131">
      <c r="A499" s="342"/>
      <c r="B499" s="342"/>
      <c r="C499" s="342"/>
      <c r="D499" s="342"/>
      <c r="E499" s="342"/>
      <c r="L499" s="342"/>
      <c r="M499" s="342"/>
      <c r="N499" s="342"/>
      <c r="O499" s="342"/>
      <c r="P499" s="342"/>
      <c r="Q499" s="342"/>
      <c r="R499" s="342"/>
      <c r="S499" s="342"/>
      <c r="T499" s="342"/>
      <c r="U499" s="342"/>
      <c r="V499" s="342"/>
      <c r="W499" s="342"/>
      <c r="X499" s="342"/>
      <c r="Y499" s="342"/>
      <c r="Z499" s="342"/>
      <c r="AA499" s="342"/>
      <c r="AB499" s="342"/>
      <c r="AC499" s="342"/>
      <c r="AD499" s="342"/>
      <c r="AE499" s="342"/>
      <c r="AF499" s="342"/>
      <c r="AG499" s="342"/>
      <c r="AH499" s="342"/>
      <c r="AI499" s="342"/>
      <c r="AJ499" s="342"/>
      <c r="AK499" s="342"/>
      <c r="AL499" s="342"/>
      <c r="AM499" s="342"/>
      <c r="AN499" s="342"/>
      <c r="AO499" s="342"/>
      <c r="AP499" s="342"/>
      <c r="AQ499" s="342"/>
      <c r="AR499" s="342"/>
      <c r="AS499" s="342"/>
      <c r="AT499" s="342"/>
      <c r="AU499" s="342"/>
      <c r="AV499" s="342"/>
      <c r="AW499" s="342"/>
      <c r="AX499" s="342"/>
      <c r="AY499" s="342"/>
      <c r="AZ499" s="342"/>
      <c r="BA499" s="342"/>
      <c r="BB499" s="342"/>
      <c r="BC499" s="342"/>
      <c r="BD499" s="342"/>
      <c r="BE499" s="342"/>
      <c r="BF499" s="342"/>
      <c r="BG499" s="342"/>
      <c r="BH499" s="342"/>
      <c r="BI499" s="342"/>
      <c r="BJ499" s="342"/>
      <c r="BK499" s="342"/>
      <c r="BL499" s="342"/>
      <c r="BM499" s="342"/>
      <c r="BO499" s="342"/>
      <c r="BP499" s="342"/>
      <c r="BQ499" s="342"/>
      <c r="BR499" s="342"/>
      <c r="BS499" s="342"/>
      <c r="BT499" s="342"/>
      <c r="BU499" s="342"/>
      <c r="BV499" s="342"/>
      <c r="BW499" s="342"/>
      <c r="BX499" s="342"/>
      <c r="BY499" s="342"/>
      <c r="BZ499" s="342"/>
      <c r="CA499" s="342"/>
      <c r="CB499" s="342"/>
      <c r="CC499" s="342"/>
      <c r="CD499" s="342"/>
      <c r="CE499" s="342"/>
      <c r="CF499" s="342"/>
      <c r="CG499" s="342"/>
      <c r="CH499" s="342"/>
      <c r="CI499" s="342"/>
      <c r="CJ499" s="342"/>
      <c r="CK499" s="342"/>
      <c r="CZ499" s="342"/>
      <c r="DA499" s="342"/>
      <c r="DB499" s="342"/>
      <c r="DC499" s="342"/>
      <c r="DD499" s="342"/>
      <c r="DE499" s="342"/>
      <c r="DF499" s="342"/>
      <c r="DG499" s="342"/>
      <c r="DH499" s="342"/>
      <c r="DI499" s="342"/>
      <c r="DJ499" s="342"/>
      <c r="DK499" s="342"/>
      <c r="DM499" s="342"/>
      <c r="DN499" s="342"/>
      <c r="DO499" s="342"/>
      <c r="DP499" s="342"/>
      <c r="DQ499" s="342"/>
      <c r="DR499" s="342"/>
      <c r="DS499" s="342"/>
      <c r="DT499" s="342"/>
      <c r="DU499" s="342"/>
      <c r="DV499" s="342"/>
      <c r="DW499" s="342"/>
      <c r="DX499" s="342"/>
      <c r="DY499" s="342"/>
      <c r="EA499" s="342"/>
    </row>
    <row r="500" spans="1:131">
      <c r="A500" s="342"/>
      <c r="B500" s="342"/>
      <c r="C500" s="342"/>
      <c r="D500" s="342"/>
      <c r="E500" s="342"/>
      <c r="L500" s="342"/>
      <c r="M500" s="342"/>
      <c r="N500" s="342"/>
      <c r="O500" s="342"/>
      <c r="P500" s="342"/>
      <c r="Q500" s="342"/>
      <c r="R500" s="342"/>
      <c r="S500" s="342"/>
      <c r="T500" s="342"/>
      <c r="U500" s="342"/>
      <c r="V500" s="342"/>
      <c r="W500" s="342"/>
      <c r="X500" s="342"/>
      <c r="Y500" s="342"/>
      <c r="Z500" s="342"/>
      <c r="AA500" s="342"/>
      <c r="AB500" s="342"/>
      <c r="AC500" s="342"/>
      <c r="AD500" s="342"/>
      <c r="AE500" s="342"/>
      <c r="AF500" s="342"/>
      <c r="AG500" s="342"/>
      <c r="AH500" s="342"/>
      <c r="AI500" s="342"/>
      <c r="AJ500" s="342"/>
      <c r="AK500" s="342"/>
      <c r="AL500" s="342"/>
      <c r="AM500" s="342"/>
      <c r="AN500" s="342"/>
      <c r="AO500" s="342"/>
      <c r="AP500" s="342"/>
      <c r="AQ500" s="342"/>
      <c r="AR500" s="342"/>
      <c r="AS500" s="342"/>
      <c r="AT500" s="342"/>
      <c r="AU500" s="342"/>
      <c r="AV500" s="342"/>
      <c r="AW500" s="342"/>
      <c r="AX500" s="342"/>
      <c r="AY500" s="342"/>
      <c r="AZ500" s="342"/>
      <c r="BA500" s="342"/>
      <c r="BB500" s="342"/>
      <c r="BC500" s="342"/>
      <c r="BD500" s="342"/>
      <c r="BE500" s="342"/>
      <c r="BF500" s="342"/>
      <c r="BG500" s="342"/>
      <c r="BH500" s="342"/>
      <c r="BI500" s="342"/>
      <c r="BJ500" s="342"/>
      <c r="BK500" s="342"/>
      <c r="BL500" s="342"/>
      <c r="BM500" s="342"/>
      <c r="BO500" s="342"/>
      <c r="BP500" s="342"/>
      <c r="BQ500" s="342"/>
      <c r="BR500" s="342"/>
      <c r="BS500" s="342"/>
      <c r="BT500" s="342"/>
      <c r="BU500" s="342"/>
      <c r="BV500" s="342"/>
      <c r="BW500" s="342"/>
      <c r="BX500" s="342"/>
      <c r="BY500" s="342"/>
      <c r="BZ500" s="342"/>
      <c r="CA500" s="342"/>
      <c r="CB500" s="342"/>
      <c r="CC500" s="342"/>
      <c r="CD500" s="342"/>
      <c r="CE500" s="342"/>
      <c r="CF500" s="342"/>
      <c r="CG500" s="342"/>
      <c r="CH500" s="342"/>
      <c r="CI500" s="342"/>
      <c r="CJ500" s="342"/>
      <c r="CK500" s="342"/>
      <c r="CZ500" s="342"/>
      <c r="DA500" s="342"/>
      <c r="DB500" s="342"/>
      <c r="DC500" s="342"/>
      <c r="DD500" s="342"/>
      <c r="DE500" s="342"/>
      <c r="DF500" s="342"/>
      <c r="DG500" s="342"/>
      <c r="DH500" s="342"/>
      <c r="DI500" s="342"/>
      <c r="DJ500" s="342"/>
      <c r="DK500" s="342"/>
      <c r="DM500" s="342"/>
      <c r="DN500" s="342"/>
      <c r="DO500" s="342"/>
      <c r="DP500" s="342"/>
      <c r="DQ500" s="342"/>
      <c r="DR500" s="342"/>
      <c r="DS500" s="342"/>
      <c r="DT500" s="342"/>
      <c r="DU500" s="342"/>
      <c r="DV500" s="342"/>
      <c r="DW500" s="342"/>
      <c r="DX500" s="342"/>
      <c r="DY500" s="342"/>
      <c r="EA500" s="342"/>
    </row>
    <row r="501" spans="1:131">
      <c r="A501" s="342"/>
      <c r="B501" s="342"/>
      <c r="C501" s="342"/>
      <c r="D501" s="342"/>
      <c r="E501" s="342"/>
      <c r="L501" s="342"/>
      <c r="M501" s="342"/>
      <c r="N501" s="342"/>
      <c r="O501" s="342"/>
      <c r="P501" s="342"/>
      <c r="Q501" s="342"/>
      <c r="R501" s="342"/>
      <c r="S501" s="342"/>
      <c r="T501" s="342"/>
      <c r="U501" s="342"/>
      <c r="V501" s="342"/>
      <c r="W501" s="342"/>
      <c r="X501" s="342"/>
      <c r="Y501" s="342"/>
      <c r="Z501" s="342"/>
      <c r="AA501" s="342"/>
      <c r="AB501" s="342"/>
      <c r="AC501" s="342"/>
      <c r="AD501" s="342"/>
      <c r="AE501" s="342"/>
      <c r="AF501" s="342"/>
      <c r="AG501" s="342"/>
      <c r="AH501" s="342"/>
      <c r="AI501" s="342"/>
      <c r="AJ501" s="342"/>
      <c r="AK501" s="342"/>
      <c r="AL501" s="342"/>
      <c r="AM501" s="342"/>
      <c r="AN501" s="342"/>
      <c r="AO501" s="342"/>
      <c r="AP501" s="342"/>
      <c r="AQ501" s="342"/>
      <c r="AR501" s="342"/>
      <c r="AS501" s="342"/>
      <c r="AT501" s="342"/>
      <c r="AU501" s="342"/>
      <c r="AV501" s="342"/>
      <c r="AW501" s="342"/>
      <c r="AX501" s="342"/>
      <c r="AY501" s="342"/>
      <c r="AZ501" s="342"/>
      <c r="BA501" s="342"/>
      <c r="BB501" s="342"/>
      <c r="BC501" s="342"/>
      <c r="BD501" s="342"/>
      <c r="BE501" s="342"/>
      <c r="BF501" s="342"/>
      <c r="BG501" s="342"/>
      <c r="BH501" s="342"/>
      <c r="BI501" s="342"/>
      <c r="BJ501" s="342"/>
      <c r="BK501" s="342"/>
      <c r="BL501" s="342"/>
      <c r="BM501" s="342"/>
      <c r="BO501" s="342"/>
      <c r="BP501" s="342"/>
      <c r="BQ501" s="342"/>
      <c r="BR501" s="342"/>
      <c r="BS501" s="342"/>
      <c r="BT501" s="342"/>
      <c r="BU501" s="342"/>
      <c r="BV501" s="342"/>
      <c r="BW501" s="342"/>
      <c r="BX501" s="342"/>
      <c r="BY501" s="342"/>
      <c r="BZ501" s="342"/>
      <c r="CA501" s="342"/>
      <c r="CB501" s="342"/>
      <c r="CC501" s="342"/>
      <c r="CD501" s="342"/>
      <c r="CE501" s="342"/>
      <c r="CF501" s="342"/>
      <c r="CG501" s="342"/>
      <c r="CH501" s="342"/>
      <c r="CI501" s="342"/>
      <c r="CJ501" s="342"/>
      <c r="CK501" s="342"/>
      <c r="CZ501" s="342"/>
      <c r="DA501" s="342"/>
      <c r="DB501" s="342"/>
      <c r="DC501" s="342"/>
      <c r="DD501" s="342"/>
      <c r="DE501" s="342"/>
      <c r="DF501" s="342"/>
      <c r="DG501" s="342"/>
      <c r="DH501" s="342"/>
      <c r="DI501" s="342"/>
      <c r="DJ501" s="342"/>
      <c r="DK501" s="342"/>
      <c r="DM501" s="342"/>
      <c r="DN501" s="342"/>
      <c r="DO501" s="342"/>
      <c r="DP501" s="342"/>
      <c r="DQ501" s="342"/>
      <c r="DR501" s="342"/>
      <c r="DS501" s="342"/>
      <c r="DT501" s="342"/>
      <c r="DU501" s="342"/>
      <c r="DV501" s="342"/>
      <c r="DW501" s="342"/>
      <c r="DX501" s="342"/>
      <c r="DY501" s="342"/>
      <c r="EA501" s="342"/>
    </row>
    <row r="502" spans="1:131">
      <c r="A502" s="342"/>
      <c r="B502" s="342"/>
      <c r="C502" s="342"/>
      <c r="D502" s="342"/>
      <c r="E502" s="342"/>
      <c r="L502" s="342"/>
      <c r="M502" s="342"/>
      <c r="N502" s="342"/>
      <c r="O502" s="342"/>
      <c r="P502" s="342"/>
      <c r="Q502" s="342"/>
      <c r="R502" s="342"/>
      <c r="S502" s="342"/>
      <c r="T502" s="342"/>
      <c r="U502" s="342"/>
      <c r="V502" s="342"/>
      <c r="W502" s="342"/>
      <c r="X502" s="342"/>
      <c r="Y502" s="342"/>
      <c r="Z502" s="342"/>
      <c r="AA502" s="342"/>
      <c r="AB502" s="342"/>
      <c r="AC502" s="342"/>
      <c r="AD502" s="342"/>
      <c r="AE502" s="342"/>
      <c r="AF502" s="342"/>
      <c r="AG502" s="342"/>
      <c r="AH502" s="342"/>
      <c r="AI502" s="342"/>
      <c r="AJ502" s="342"/>
      <c r="AK502" s="342"/>
      <c r="AL502" s="342"/>
      <c r="AM502" s="342"/>
      <c r="AN502" s="342"/>
      <c r="AO502" s="342"/>
      <c r="AP502" s="342"/>
      <c r="AQ502" s="342"/>
      <c r="AR502" s="342"/>
      <c r="AS502" s="342"/>
      <c r="AT502" s="342"/>
      <c r="AU502" s="342"/>
      <c r="AV502" s="342"/>
      <c r="AW502" s="342"/>
      <c r="AX502" s="342"/>
      <c r="AY502" s="342"/>
      <c r="AZ502" s="342"/>
      <c r="BA502" s="342"/>
      <c r="BB502" s="342"/>
      <c r="BC502" s="342"/>
      <c r="BD502" s="342"/>
      <c r="BE502" s="342"/>
      <c r="BF502" s="342"/>
      <c r="BG502" s="342"/>
      <c r="BH502" s="342"/>
      <c r="BI502" s="342"/>
      <c r="BJ502" s="342"/>
      <c r="BK502" s="342"/>
      <c r="BL502" s="342"/>
      <c r="BM502" s="342"/>
      <c r="BO502" s="342"/>
      <c r="BP502" s="342"/>
      <c r="BQ502" s="342"/>
      <c r="BR502" s="342"/>
      <c r="BS502" s="342"/>
      <c r="BT502" s="342"/>
      <c r="BU502" s="342"/>
      <c r="BV502" s="342"/>
      <c r="BW502" s="342"/>
      <c r="BX502" s="342"/>
      <c r="BY502" s="342"/>
      <c r="BZ502" s="342"/>
      <c r="CA502" s="342"/>
      <c r="CB502" s="342"/>
      <c r="CC502" s="342"/>
      <c r="CD502" s="342"/>
      <c r="CE502" s="342"/>
      <c r="CF502" s="342"/>
      <c r="CG502" s="342"/>
      <c r="CH502" s="342"/>
      <c r="CI502" s="342"/>
      <c r="CJ502" s="342"/>
      <c r="CK502" s="342"/>
      <c r="CZ502" s="342"/>
      <c r="DA502" s="342"/>
      <c r="DB502" s="342"/>
      <c r="DC502" s="342"/>
      <c r="DD502" s="342"/>
      <c r="DE502" s="342"/>
      <c r="DF502" s="342"/>
      <c r="DG502" s="342"/>
      <c r="DH502" s="342"/>
      <c r="DI502" s="342"/>
      <c r="DJ502" s="342"/>
      <c r="DK502" s="342"/>
      <c r="DM502" s="342"/>
      <c r="DN502" s="342"/>
      <c r="DO502" s="342"/>
      <c r="DP502" s="342"/>
      <c r="DQ502" s="342"/>
      <c r="DR502" s="342"/>
      <c r="DS502" s="342"/>
      <c r="DT502" s="342"/>
      <c r="DU502" s="342"/>
      <c r="DV502" s="342"/>
      <c r="DW502" s="342"/>
      <c r="DX502" s="342"/>
      <c r="DY502" s="342"/>
      <c r="EA502" s="342"/>
    </row>
    <row r="503" spans="1:131">
      <c r="A503" s="342"/>
      <c r="B503" s="342"/>
      <c r="C503" s="342"/>
      <c r="D503" s="342"/>
      <c r="E503" s="342"/>
      <c r="L503" s="342"/>
      <c r="M503" s="342"/>
      <c r="N503" s="342"/>
      <c r="O503" s="342"/>
      <c r="P503" s="342"/>
      <c r="Q503" s="342"/>
      <c r="R503" s="342"/>
      <c r="S503" s="342"/>
      <c r="T503" s="342"/>
      <c r="U503" s="342"/>
      <c r="V503" s="342"/>
      <c r="W503" s="342"/>
      <c r="X503" s="342"/>
      <c r="Y503" s="342"/>
      <c r="Z503" s="342"/>
      <c r="AA503" s="342"/>
      <c r="AB503" s="342"/>
      <c r="AC503" s="342"/>
      <c r="AD503" s="342"/>
      <c r="AE503" s="342"/>
      <c r="AF503" s="342"/>
      <c r="AG503" s="342"/>
      <c r="AH503" s="342"/>
      <c r="AI503" s="342"/>
      <c r="AJ503" s="342"/>
      <c r="AK503" s="342"/>
      <c r="AL503" s="342"/>
      <c r="AM503" s="342"/>
      <c r="AN503" s="342"/>
      <c r="AO503" s="342"/>
      <c r="AP503" s="342"/>
      <c r="AQ503" s="342"/>
      <c r="AR503" s="342"/>
      <c r="AS503" s="342"/>
      <c r="AT503" s="342"/>
      <c r="AU503" s="342"/>
      <c r="AV503" s="342"/>
      <c r="AW503" s="342"/>
      <c r="AX503" s="342"/>
      <c r="AY503" s="342"/>
      <c r="AZ503" s="342"/>
      <c r="BA503" s="342"/>
      <c r="BB503" s="342"/>
      <c r="BC503" s="342"/>
      <c r="BD503" s="342"/>
      <c r="BE503" s="342"/>
      <c r="BF503" s="342"/>
      <c r="BG503" s="342"/>
      <c r="BH503" s="342"/>
      <c r="BI503" s="342"/>
      <c r="BJ503" s="342"/>
      <c r="BK503" s="342"/>
      <c r="BL503" s="342"/>
      <c r="BM503" s="342"/>
      <c r="BO503" s="342"/>
      <c r="BP503" s="342"/>
      <c r="BQ503" s="342"/>
      <c r="BR503" s="342"/>
      <c r="BS503" s="342"/>
      <c r="BT503" s="342"/>
      <c r="BU503" s="342"/>
      <c r="BV503" s="342"/>
      <c r="BW503" s="342"/>
      <c r="BX503" s="342"/>
      <c r="BY503" s="342"/>
      <c r="BZ503" s="342"/>
      <c r="CA503" s="342"/>
      <c r="CB503" s="342"/>
      <c r="CC503" s="342"/>
      <c r="CD503" s="342"/>
      <c r="CE503" s="342"/>
      <c r="CF503" s="342"/>
      <c r="CG503" s="342"/>
      <c r="CH503" s="342"/>
      <c r="CI503" s="342"/>
      <c r="CJ503" s="342"/>
      <c r="CK503" s="342"/>
      <c r="CZ503" s="342"/>
      <c r="DA503" s="342"/>
      <c r="DB503" s="342"/>
      <c r="DC503" s="342"/>
      <c r="DD503" s="342"/>
      <c r="DE503" s="342"/>
      <c r="DF503" s="342"/>
      <c r="DG503" s="342"/>
      <c r="DH503" s="342"/>
      <c r="DI503" s="342"/>
      <c r="DJ503" s="342"/>
      <c r="DK503" s="342"/>
      <c r="DM503" s="342"/>
      <c r="DN503" s="342"/>
      <c r="DO503" s="342"/>
      <c r="DP503" s="342"/>
      <c r="DQ503" s="342"/>
      <c r="DR503" s="342"/>
      <c r="DS503" s="342"/>
      <c r="DT503" s="342"/>
      <c r="DU503" s="342"/>
      <c r="DV503" s="342"/>
      <c r="DW503" s="342"/>
      <c r="DX503" s="342"/>
      <c r="DY503" s="342"/>
      <c r="EA503" s="342"/>
    </row>
    <row r="504" spans="1:131">
      <c r="A504" s="342"/>
      <c r="B504" s="342"/>
      <c r="C504" s="342"/>
      <c r="D504" s="342"/>
      <c r="E504" s="342"/>
      <c r="L504" s="342"/>
      <c r="M504" s="342"/>
      <c r="N504" s="342"/>
      <c r="O504" s="342"/>
      <c r="P504" s="342"/>
      <c r="Q504" s="342"/>
      <c r="R504" s="342"/>
      <c r="S504" s="342"/>
      <c r="T504" s="342"/>
      <c r="U504" s="342"/>
      <c r="V504" s="342"/>
      <c r="W504" s="342"/>
      <c r="X504" s="342"/>
      <c r="Y504" s="342"/>
      <c r="Z504" s="342"/>
      <c r="AA504" s="342"/>
      <c r="AB504" s="342"/>
      <c r="AC504" s="342"/>
      <c r="AD504" s="342"/>
      <c r="AE504" s="342"/>
      <c r="AF504" s="342"/>
      <c r="AG504" s="342"/>
      <c r="AH504" s="342"/>
      <c r="AI504" s="342"/>
      <c r="AJ504" s="342"/>
      <c r="AK504" s="342"/>
      <c r="AL504" s="342"/>
      <c r="AM504" s="342"/>
      <c r="AN504" s="342"/>
      <c r="AO504" s="342"/>
      <c r="AP504" s="342"/>
      <c r="AQ504" s="342"/>
      <c r="AR504" s="342"/>
      <c r="AS504" s="342"/>
      <c r="AT504" s="342"/>
      <c r="AU504" s="342"/>
      <c r="AV504" s="342"/>
      <c r="AW504" s="342"/>
      <c r="AX504" s="342"/>
      <c r="AY504" s="342"/>
      <c r="AZ504" s="342"/>
      <c r="BA504" s="342"/>
      <c r="BB504" s="342"/>
      <c r="BC504" s="342"/>
      <c r="BD504" s="342"/>
      <c r="BE504" s="342"/>
      <c r="BF504" s="342"/>
      <c r="BG504" s="342"/>
      <c r="BH504" s="342"/>
      <c r="BI504" s="342"/>
      <c r="BJ504" s="342"/>
      <c r="BK504" s="342"/>
      <c r="BL504" s="342"/>
      <c r="BM504" s="342"/>
      <c r="BO504" s="342"/>
      <c r="BP504" s="342"/>
      <c r="BQ504" s="342"/>
      <c r="BR504" s="342"/>
      <c r="BS504" s="342"/>
      <c r="BT504" s="342"/>
      <c r="BU504" s="342"/>
      <c r="BV504" s="342"/>
      <c r="BW504" s="342"/>
      <c r="BX504" s="342"/>
      <c r="BY504" s="342"/>
      <c r="BZ504" s="342"/>
      <c r="CA504" s="342"/>
      <c r="CB504" s="342"/>
      <c r="CC504" s="342"/>
      <c r="CD504" s="342"/>
      <c r="CE504" s="342"/>
      <c r="CF504" s="342"/>
      <c r="CG504" s="342"/>
      <c r="CH504" s="342"/>
      <c r="CI504" s="342"/>
      <c r="CJ504" s="342"/>
      <c r="CK504" s="342"/>
      <c r="CZ504" s="342"/>
      <c r="DA504" s="342"/>
      <c r="DB504" s="342"/>
      <c r="DC504" s="342"/>
      <c r="DD504" s="342"/>
      <c r="DE504" s="342"/>
      <c r="DF504" s="342"/>
      <c r="DG504" s="342"/>
      <c r="DH504" s="342"/>
      <c r="DI504" s="342"/>
      <c r="DJ504" s="342"/>
      <c r="DK504" s="342"/>
      <c r="DM504" s="342"/>
      <c r="DN504" s="342"/>
      <c r="DO504" s="342"/>
      <c r="DP504" s="342"/>
      <c r="DQ504" s="342"/>
      <c r="DR504" s="342"/>
      <c r="DS504" s="342"/>
      <c r="DT504" s="342"/>
      <c r="DU504" s="342"/>
      <c r="DV504" s="342"/>
      <c r="DW504" s="342"/>
      <c r="DX504" s="342"/>
      <c r="DY504" s="342"/>
      <c r="EA504" s="342"/>
    </row>
    <row r="505" spans="1:131">
      <c r="A505" s="342"/>
      <c r="B505" s="342"/>
      <c r="C505" s="342"/>
      <c r="D505" s="342"/>
      <c r="E505" s="342"/>
      <c r="L505" s="342"/>
      <c r="M505" s="342"/>
      <c r="N505" s="342"/>
      <c r="O505" s="342"/>
      <c r="P505" s="342"/>
      <c r="Q505" s="342"/>
      <c r="R505" s="342"/>
      <c r="S505" s="342"/>
      <c r="T505" s="342"/>
      <c r="U505" s="342"/>
      <c r="V505" s="342"/>
      <c r="W505" s="342"/>
      <c r="X505" s="342"/>
      <c r="Y505" s="342"/>
      <c r="Z505" s="342"/>
      <c r="AA505" s="342"/>
      <c r="AB505" s="342"/>
      <c r="AC505" s="342"/>
      <c r="AD505" s="342"/>
      <c r="AE505" s="342"/>
      <c r="AF505" s="342"/>
      <c r="AG505" s="342"/>
      <c r="AH505" s="342"/>
      <c r="AI505" s="342"/>
      <c r="AJ505" s="342"/>
      <c r="AK505" s="342"/>
      <c r="AL505" s="342"/>
      <c r="AM505" s="342"/>
      <c r="AN505" s="342"/>
      <c r="AO505" s="342"/>
      <c r="AP505" s="342"/>
      <c r="AQ505" s="342"/>
      <c r="AR505" s="342"/>
      <c r="AS505" s="342"/>
      <c r="AT505" s="342"/>
      <c r="AU505" s="342"/>
      <c r="AV505" s="342"/>
      <c r="AW505" s="342"/>
      <c r="AX505" s="342"/>
      <c r="AY505" s="342"/>
      <c r="AZ505" s="342"/>
      <c r="BA505" s="342"/>
      <c r="BB505" s="342"/>
      <c r="BC505" s="342"/>
      <c r="BD505" s="342"/>
      <c r="BE505" s="342"/>
      <c r="BF505" s="342"/>
      <c r="BG505" s="342"/>
      <c r="BH505" s="342"/>
      <c r="BI505" s="342"/>
      <c r="BJ505" s="342"/>
      <c r="BK505" s="342"/>
      <c r="BL505" s="342"/>
      <c r="BM505" s="342"/>
      <c r="BO505" s="342"/>
      <c r="BP505" s="342"/>
      <c r="BQ505" s="342"/>
      <c r="BR505" s="342"/>
      <c r="BS505" s="342"/>
      <c r="BT505" s="342"/>
      <c r="BU505" s="342"/>
      <c r="BV505" s="342"/>
      <c r="BW505" s="342"/>
      <c r="BX505" s="342"/>
      <c r="BY505" s="342"/>
      <c r="BZ505" s="342"/>
      <c r="CA505" s="342"/>
      <c r="CB505" s="342"/>
      <c r="CC505" s="342"/>
      <c r="CD505" s="342"/>
      <c r="CE505" s="342"/>
      <c r="CF505" s="342"/>
      <c r="CG505" s="342"/>
      <c r="CH505" s="342"/>
      <c r="CI505" s="342"/>
      <c r="CJ505" s="342"/>
      <c r="CK505" s="342"/>
      <c r="CZ505" s="342"/>
      <c r="DA505" s="342"/>
      <c r="DB505" s="342"/>
      <c r="DC505" s="342"/>
      <c r="DD505" s="342"/>
      <c r="DE505" s="342"/>
      <c r="DF505" s="342"/>
      <c r="DG505" s="342"/>
      <c r="DH505" s="342"/>
      <c r="DI505" s="342"/>
      <c r="DJ505" s="342"/>
      <c r="DK505" s="342"/>
      <c r="DM505" s="342"/>
      <c r="DN505" s="342"/>
      <c r="DO505" s="342"/>
      <c r="DP505" s="342"/>
      <c r="DQ505" s="342"/>
      <c r="DR505" s="342"/>
      <c r="DS505" s="342"/>
      <c r="DT505" s="342"/>
      <c r="DU505" s="342"/>
      <c r="DV505" s="342"/>
      <c r="DW505" s="342"/>
      <c r="DX505" s="342"/>
      <c r="DY505" s="342"/>
      <c r="EA505" s="342"/>
    </row>
    <row r="506" spans="1:131">
      <c r="A506" s="342"/>
      <c r="B506" s="342"/>
      <c r="C506" s="342"/>
      <c r="D506" s="342"/>
      <c r="E506" s="342"/>
      <c r="L506" s="342"/>
      <c r="M506" s="342"/>
      <c r="N506" s="342"/>
      <c r="O506" s="342"/>
      <c r="P506" s="342"/>
      <c r="Q506" s="342"/>
      <c r="R506" s="342"/>
      <c r="S506" s="342"/>
      <c r="T506" s="342"/>
      <c r="U506" s="342"/>
      <c r="V506" s="342"/>
      <c r="W506" s="342"/>
      <c r="X506" s="342"/>
      <c r="Y506" s="342"/>
      <c r="Z506" s="342"/>
      <c r="AA506" s="342"/>
      <c r="AB506" s="342"/>
      <c r="AC506" s="342"/>
      <c r="AD506" s="342"/>
      <c r="AE506" s="342"/>
      <c r="AF506" s="342"/>
      <c r="AG506" s="342"/>
      <c r="AH506" s="342"/>
      <c r="AI506" s="342"/>
      <c r="AJ506" s="342"/>
      <c r="AK506" s="342"/>
      <c r="AL506" s="342"/>
      <c r="AM506" s="342"/>
      <c r="AN506" s="342"/>
      <c r="AO506" s="342"/>
      <c r="AP506" s="342"/>
      <c r="AQ506" s="342"/>
      <c r="AR506" s="342"/>
      <c r="AS506" s="342"/>
      <c r="AT506" s="342"/>
      <c r="AU506" s="342"/>
      <c r="AV506" s="342"/>
      <c r="AW506" s="342"/>
      <c r="AX506" s="342"/>
      <c r="AY506" s="342"/>
      <c r="AZ506" s="342"/>
      <c r="BA506" s="342"/>
      <c r="BB506" s="342"/>
      <c r="BC506" s="342"/>
      <c r="BD506" s="342"/>
      <c r="BE506" s="342"/>
      <c r="BF506" s="342"/>
      <c r="BG506" s="342"/>
      <c r="BH506" s="342"/>
      <c r="BI506" s="342"/>
      <c r="BJ506" s="342"/>
      <c r="BK506" s="342"/>
      <c r="BL506" s="342"/>
      <c r="BM506" s="342"/>
      <c r="BO506" s="342"/>
      <c r="BP506" s="342"/>
      <c r="BQ506" s="342"/>
      <c r="BR506" s="342"/>
      <c r="BS506" s="342"/>
      <c r="BT506" s="342"/>
      <c r="BU506" s="342"/>
      <c r="BV506" s="342"/>
      <c r="BW506" s="342"/>
      <c r="BX506" s="342"/>
      <c r="BY506" s="342"/>
      <c r="BZ506" s="342"/>
      <c r="CA506" s="342"/>
      <c r="CB506" s="342"/>
      <c r="CC506" s="342"/>
      <c r="CD506" s="342"/>
      <c r="CE506" s="342"/>
      <c r="CF506" s="342"/>
      <c r="CG506" s="342"/>
      <c r="CH506" s="342"/>
      <c r="CI506" s="342"/>
      <c r="CJ506" s="342"/>
      <c r="CK506" s="342"/>
      <c r="CZ506" s="342"/>
      <c r="DA506" s="342"/>
      <c r="DB506" s="342"/>
      <c r="DC506" s="342"/>
      <c r="DD506" s="342"/>
      <c r="DE506" s="342"/>
      <c r="DF506" s="342"/>
      <c r="DG506" s="342"/>
      <c r="DH506" s="342"/>
      <c r="DI506" s="342"/>
      <c r="DJ506" s="342"/>
      <c r="DK506" s="342"/>
      <c r="DM506" s="342"/>
      <c r="DN506" s="342"/>
      <c r="DO506" s="342"/>
      <c r="DP506" s="342"/>
      <c r="DQ506" s="342"/>
      <c r="DR506" s="342"/>
      <c r="DS506" s="342"/>
      <c r="DT506" s="342"/>
      <c r="DU506" s="342"/>
      <c r="DV506" s="342"/>
      <c r="DW506" s="342"/>
      <c r="DX506" s="342"/>
      <c r="DY506" s="342"/>
      <c r="EA506" s="342"/>
    </row>
    <row r="507" spans="1:131">
      <c r="A507" s="342"/>
      <c r="B507" s="342"/>
      <c r="C507" s="342"/>
      <c r="D507" s="342"/>
      <c r="E507" s="342"/>
      <c r="L507" s="342"/>
      <c r="M507" s="342"/>
      <c r="N507" s="342"/>
      <c r="O507" s="342"/>
      <c r="P507" s="342"/>
      <c r="Q507" s="342"/>
      <c r="R507" s="342"/>
      <c r="S507" s="342"/>
      <c r="T507" s="342"/>
      <c r="U507" s="342"/>
      <c r="V507" s="342"/>
      <c r="W507" s="342"/>
      <c r="X507" s="342"/>
      <c r="Y507" s="342"/>
      <c r="Z507" s="342"/>
      <c r="AA507" s="342"/>
      <c r="AB507" s="342"/>
      <c r="AC507" s="342"/>
      <c r="AD507" s="342"/>
      <c r="AE507" s="342"/>
      <c r="AF507" s="342"/>
      <c r="AG507" s="342"/>
      <c r="AH507" s="342"/>
      <c r="AI507" s="342"/>
      <c r="AJ507" s="342"/>
      <c r="AK507" s="342"/>
      <c r="AL507" s="342"/>
      <c r="AM507" s="342"/>
      <c r="AN507" s="342"/>
      <c r="AO507" s="342"/>
      <c r="AP507" s="342"/>
      <c r="AQ507" s="342"/>
      <c r="AR507" s="342"/>
      <c r="AS507" s="342"/>
      <c r="AT507" s="342"/>
      <c r="AU507" s="342"/>
      <c r="AV507" s="342"/>
      <c r="AW507" s="342"/>
      <c r="AX507" s="342"/>
      <c r="AY507" s="342"/>
      <c r="AZ507" s="342"/>
      <c r="BA507" s="342"/>
      <c r="BB507" s="342"/>
      <c r="BC507" s="342"/>
      <c r="BD507" s="342"/>
      <c r="BE507" s="342"/>
      <c r="BF507" s="342"/>
      <c r="BG507" s="342"/>
      <c r="BH507" s="342"/>
      <c r="BI507" s="342"/>
      <c r="BJ507" s="342"/>
      <c r="BK507" s="342"/>
      <c r="BL507" s="342"/>
      <c r="BM507" s="342"/>
      <c r="BO507" s="342"/>
      <c r="BP507" s="342"/>
      <c r="BQ507" s="342"/>
      <c r="BR507" s="342"/>
      <c r="BS507" s="342"/>
      <c r="BT507" s="342"/>
      <c r="BU507" s="342"/>
      <c r="BV507" s="342"/>
      <c r="BW507" s="342"/>
      <c r="BX507" s="342"/>
      <c r="BY507" s="342"/>
      <c r="BZ507" s="342"/>
      <c r="CA507" s="342"/>
      <c r="CB507" s="342"/>
      <c r="CC507" s="342"/>
      <c r="CD507" s="342"/>
      <c r="CE507" s="342"/>
      <c r="CF507" s="342"/>
      <c r="CG507" s="342"/>
      <c r="CH507" s="342"/>
      <c r="CI507" s="342"/>
      <c r="CJ507" s="342"/>
      <c r="CK507" s="342"/>
      <c r="CZ507" s="342"/>
      <c r="DA507" s="342"/>
      <c r="DB507" s="342"/>
      <c r="DC507" s="342"/>
      <c r="DD507" s="342"/>
      <c r="DE507" s="342"/>
      <c r="DF507" s="342"/>
      <c r="DG507" s="342"/>
      <c r="DH507" s="342"/>
      <c r="DI507" s="342"/>
      <c r="DJ507" s="342"/>
      <c r="DK507" s="342"/>
      <c r="DM507" s="342"/>
      <c r="DN507" s="342"/>
      <c r="DO507" s="342"/>
      <c r="DP507" s="342"/>
      <c r="DQ507" s="342"/>
      <c r="DR507" s="342"/>
      <c r="DS507" s="342"/>
      <c r="DT507" s="342"/>
      <c r="DU507" s="342"/>
      <c r="DV507" s="342"/>
      <c r="DW507" s="342"/>
      <c r="DX507" s="342"/>
      <c r="DY507" s="342"/>
      <c r="EA507" s="342"/>
    </row>
    <row r="508" spans="1:131">
      <c r="A508" s="342"/>
      <c r="B508" s="342"/>
      <c r="C508" s="342"/>
      <c r="D508" s="342"/>
      <c r="E508" s="342"/>
      <c r="L508" s="342"/>
      <c r="M508" s="342"/>
      <c r="N508" s="342"/>
      <c r="O508" s="342"/>
      <c r="P508" s="342"/>
      <c r="Q508" s="342"/>
      <c r="R508" s="342"/>
      <c r="S508" s="342"/>
      <c r="T508" s="342"/>
      <c r="U508" s="342"/>
      <c r="V508" s="342"/>
      <c r="W508" s="342"/>
      <c r="X508" s="342"/>
      <c r="Y508" s="342"/>
      <c r="Z508" s="342"/>
      <c r="AA508" s="342"/>
      <c r="AB508" s="342"/>
      <c r="AC508" s="342"/>
      <c r="AD508" s="342"/>
      <c r="AE508" s="342"/>
      <c r="AF508" s="342"/>
      <c r="AG508" s="342"/>
      <c r="AH508" s="342"/>
      <c r="AI508" s="342"/>
      <c r="AJ508" s="342"/>
      <c r="AK508" s="342"/>
      <c r="AL508" s="342"/>
      <c r="AM508" s="342"/>
      <c r="AN508" s="342"/>
      <c r="AO508" s="342"/>
      <c r="AP508" s="342"/>
      <c r="AQ508" s="342"/>
      <c r="AR508" s="342"/>
      <c r="AS508" s="342"/>
      <c r="AT508" s="342"/>
      <c r="AU508" s="342"/>
      <c r="AV508" s="342"/>
      <c r="AW508" s="342"/>
      <c r="AX508" s="342"/>
      <c r="AY508" s="342"/>
      <c r="AZ508" s="342"/>
      <c r="BA508" s="342"/>
      <c r="BB508" s="342"/>
      <c r="BC508" s="342"/>
      <c r="BD508" s="342"/>
      <c r="BE508" s="342"/>
      <c r="BF508" s="342"/>
      <c r="BG508" s="342"/>
      <c r="BH508" s="342"/>
      <c r="BI508" s="342"/>
      <c r="BJ508" s="342"/>
      <c r="BK508" s="342"/>
      <c r="BL508" s="342"/>
      <c r="BM508" s="342"/>
      <c r="BO508" s="342"/>
      <c r="BP508" s="342"/>
      <c r="BQ508" s="342"/>
      <c r="BR508" s="342"/>
      <c r="BS508" s="342"/>
      <c r="BT508" s="342"/>
      <c r="BU508" s="342"/>
      <c r="BV508" s="342"/>
      <c r="BW508" s="342"/>
      <c r="BX508" s="342"/>
      <c r="BY508" s="342"/>
      <c r="BZ508" s="342"/>
      <c r="CA508" s="342"/>
      <c r="CB508" s="342"/>
      <c r="CC508" s="342"/>
      <c r="CD508" s="342"/>
      <c r="CE508" s="342"/>
      <c r="CF508" s="342"/>
      <c r="CG508" s="342"/>
      <c r="CH508" s="342"/>
      <c r="CI508" s="342"/>
      <c r="CJ508" s="342"/>
      <c r="CK508" s="342"/>
      <c r="CZ508" s="342"/>
      <c r="DA508" s="342"/>
      <c r="DB508" s="342"/>
      <c r="DC508" s="342"/>
      <c r="DD508" s="342"/>
      <c r="DE508" s="342"/>
      <c r="DF508" s="342"/>
      <c r="DG508" s="342"/>
      <c r="DH508" s="342"/>
      <c r="DI508" s="342"/>
      <c r="DJ508" s="342"/>
      <c r="DK508" s="342"/>
      <c r="DM508" s="342"/>
      <c r="DN508" s="342"/>
      <c r="DO508" s="342"/>
      <c r="DP508" s="342"/>
      <c r="DQ508" s="342"/>
      <c r="DR508" s="342"/>
      <c r="DS508" s="342"/>
      <c r="DT508" s="342"/>
      <c r="DU508" s="342"/>
      <c r="DV508" s="342"/>
      <c r="DW508" s="342"/>
      <c r="DX508" s="342"/>
      <c r="DY508" s="342"/>
      <c r="EA508" s="342"/>
    </row>
    <row r="509" spans="1:131">
      <c r="A509" s="342"/>
      <c r="B509" s="342"/>
      <c r="C509" s="342"/>
      <c r="D509" s="342"/>
      <c r="E509" s="342"/>
      <c r="L509" s="342"/>
      <c r="M509" s="342"/>
      <c r="N509" s="342"/>
      <c r="O509" s="342"/>
      <c r="P509" s="342"/>
      <c r="Q509" s="342"/>
      <c r="R509" s="342"/>
      <c r="S509" s="342"/>
      <c r="T509" s="342"/>
      <c r="U509" s="342"/>
      <c r="V509" s="342"/>
      <c r="W509" s="342"/>
      <c r="X509" s="342"/>
      <c r="Y509" s="342"/>
      <c r="Z509" s="342"/>
      <c r="AA509" s="342"/>
      <c r="AB509" s="342"/>
      <c r="AC509" s="342"/>
      <c r="AD509" s="342"/>
      <c r="AE509" s="342"/>
      <c r="AF509" s="342"/>
      <c r="AG509" s="342"/>
      <c r="AH509" s="342"/>
      <c r="AI509" s="342"/>
      <c r="AJ509" s="342"/>
      <c r="AK509" s="342"/>
      <c r="AL509" s="342"/>
      <c r="AM509" s="342"/>
      <c r="AN509" s="342"/>
      <c r="AO509" s="342"/>
      <c r="AP509" s="342"/>
      <c r="AQ509" s="342"/>
      <c r="AR509" s="342"/>
      <c r="AS509" s="342"/>
      <c r="AT509" s="342"/>
      <c r="AU509" s="342"/>
      <c r="AV509" s="342"/>
      <c r="AW509" s="342"/>
      <c r="AX509" s="342"/>
      <c r="AY509" s="342"/>
      <c r="AZ509" s="342"/>
      <c r="BA509" s="342"/>
      <c r="BB509" s="342"/>
      <c r="BC509" s="342"/>
      <c r="BD509" s="342"/>
      <c r="BE509" s="342"/>
      <c r="BF509" s="342"/>
      <c r="BG509" s="342"/>
      <c r="BH509" s="342"/>
      <c r="BI509" s="342"/>
      <c r="BJ509" s="342"/>
      <c r="BK509" s="342"/>
      <c r="BL509" s="342"/>
      <c r="BM509" s="342"/>
      <c r="BO509" s="342"/>
      <c r="BP509" s="342"/>
      <c r="BQ509" s="342"/>
      <c r="BR509" s="342"/>
      <c r="BS509" s="342"/>
      <c r="BT509" s="342"/>
      <c r="BU509" s="342"/>
      <c r="BV509" s="342"/>
      <c r="BW509" s="342"/>
      <c r="BX509" s="342"/>
      <c r="BY509" s="342"/>
      <c r="BZ509" s="342"/>
      <c r="CA509" s="342"/>
      <c r="CB509" s="342"/>
      <c r="CC509" s="342"/>
      <c r="CD509" s="342"/>
      <c r="CE509" s="342"/>
      <c r="CF509" s="342"/>
      <c r="CG509" s="342"/>
      <c r="CH509" s="342"/>
      <c r="CI509" s="342"/>
      <c r="CJ509" s="342"/>
      <c r="CK509" s="342"/>
      <c r="CZ509" s="342"/>
      <c r="DA509" s="342"/>
      <c r="DB509" s="342"/>
      <c r="DC509" s="342"/>
      <c r="DD509" s="342"/>
      <c r="DE509" s="342"/>
      <c r="DF509" s="342"/>
      <c r="DG509" s="342"/>
      <c r="DH509" s="342"/>
      <c r="DI509" s="342"/>
      <c r="DJ509" s="342"/>
      <c r="DK509" s="342"/>
      <c r="DM509" s="342"/>
      <c r="DN509" s="342"/>
      <c r="DO509" s="342"/>
      <c r="DP509" s="342"/>
      <c r="DQ509" s="342"/>
      <c r="DR509" s="342"/>
      <c r="DS509" s="342"/>
      <c r="DT509" s="342"/>
      <c r="DU509" s="342"/>
      <c r="DV509" s="342"/>
      <c r="DW509" s="342"/>
      <c r="DX509" s="342"/>
      <c r="DY509" s="342"/>
      <c r="EA509" s="342"/>
    </row>
    <row r="510" spans="1:131">
      <c r="A510" s="342"/>
      <c r="B510" s="342"/>
      <c r="C510" s="342"/>
      <c r="D510" s="342"/>
      <c r="E510" s="342"/>
      <c r="L510" s="342"/>
      <c r="M510" s="342"/>
      <c r="N510" s="342"/>
      <c r="O510" s="342"/>
      <c r="P510" s="342"/>
      <c r="Q510" s="342"/>
      <c r="R510" s="342"/>
      <c r="S510" s="342"/>
      <c r="T510" s="342"/>
      <c r="U510" s="342"/>
      <c r="V510" s="342"/>
      <c r="W510" s="342"/>
      <c r="X510" s="342"/>
      <c r="Y510" s="342"/>
      <c r="Z510" s="342"/>
      <c r="AA510" s="342"/>
      <c r="AB510" s="342"/>
      <c r="AC510" s="342"/>
      <c r="AD510" s="342"/>
      <c r="AE510" s="342"/>
      <c r="AF510" s="342"/>
      <c r="AG510" s="342"/>
      <c r="AH510" s="342"/>
      <c r="AI510" s="342"/>
      <c r="AJ510" s="342"/>
      <c r="AK510" s="342"/>
      <c r="AL510" s="342"/>
      <c r="AM510" s="342"/>
      <c r="AN510" s="342"/>
      <c r="AO510" s="342"/>
      <c r="AP510" s="342"/>
      <c r="AQ510" s="342"/>
      <c r="AR510" s="342"/>
      <c r="AS510" s="342"/>
      <c r="AT510" s="342"/>
      <c r="AU510" s="342"/>
      <c r="AV510" s="342"/>
      <c r="AW510" s="342"/>
      <c r="AX510" s="342"/>
      <c r="AY510" s="342"/>
      <c r="AZ510" s="342"/>
      <c r="BA510" s="342"/>
      <c r="BB510" s="342"/>
      <c r="BC510" s="342"/>
      <c r="BD510" s="342"/>
      <c r="BE510" s="342"/>
      <c r="BF510" s="342"/>
      <c r="BG510" s="342"/>
      <c r="BH510" s="342"/>
      <c r="BI510" s="342"/>
      <c r="BJ510" s="342"/>
      <c r="BK510" s="342"/>
      <c r="BL510" s="342"/>
      <c r="BM510" s="342"/>
      <c r="BO510" s="342"/>
      <c r="BP510" s="342"/>
      <c r="BQ510" s="342"/>
      <c r="BR510" s="342"/>
      <c r="BS510" s="342"/>
      <c r="BT510" s="342"/>
      <c r="BU510" s="342"/>
      <c r="BV510" s="342"/>
      <c r="BW510" s="342"/>
      <c r="BX510" s="342"/>
      <c r="BY510" s="342"/>
      <c r="BZ510" s="342"/>
      <c r="CA510" s="342"/>
      <c r="CB510" s="342"/>
      <c r="CC510" s="342"/>
      <c r="CD510" s="342"/>
      <c r="CE510" s="342"/>
      <c r="CF510" s="342"/>
      <c r="CG510" s="342"/>
      <c r="CH510" s="342"/>
      <c r="CI510" s="342"/>
      <c r="CJ510" s="342"/>
      <c r="CK510" s="342"/>
      <c r="CZ510" s="342"/>
      <c r="DA510" s="342"/>
      <c r="DB510" s="342"/>
      <c r="DC510" s="342"/>
      <c r="DD510" s="342"/>
      <c r="DE510" s="342"/>
      <c r="DF510" s="342"/>
      <c r="DG510" s="342"/>
      <c r="DH510" s="342"/>
      <c r="DI510" s="342"/>
      <c r="DJ510" s="342"/>
      <c r="DK510" s="342"/>
      <c r="DM510" s="342"/>
      <c r="DN510" s="342"/>
      <c r="DO510" s="342"/>
      <c r="DP510" s="342"/>
      <c r="DQ510" s="342"/>
      <c r="DR510" s="342"/>
      <c r="DS510" s="342"/>
      <c r="DT510" s="342"/>
      <c r="DU510" s="342"/>
      <c r="DV510" s="342"/>
      <c r="DW510" s="342"/>
      <c r="DX510" s="342"/>
      <c r="DY510" s="342"/>
      <c r="EA510" s="342"/>
    </row>
    <row r="511" spans="1:131">
      <c r="A511" s="342"/>
      <c r="B511" s="342"/>
      <c r="C511" s="342"/>
      <c r="D511" s="342"/>
      <c r="E511" s="342"/>
      <c r="L511" s="342"/>
      <c r="M511" s="342"/>
      <c r="N511" s="342"/>
      <c r="O511" s="342"/>
      <c r="P511" s="342"/>
      <c r="Q511" s="342"/>
      <c r="R511" s="342"/>
      <c r="S511" s="342"/>
      <c r="T511" s="342"/>
      <c r="U511" s="342"/>
      <c r="V511" s="342"/>
      <c r="W511" s="342"/>
      <c r="X511" s="342"/>
      <c r="Y511" s="342"/>
      <c r="Z511" s="342"/>
      <c r="AA511" s="342"/>
      <c r="AB511" s="342"/>
      <c r="AC511" s="342"/>
      <c r="AD511" s="342"/>
      <c r="AE511" s="342"/>
      <c r="AF511" s="342"/>
      <c r="AG511" s="342"/>
      <c r="AH511" s="342"/>
      <c r="AI511" s="342"/>
      <c r="AJ511" s="342"/>
      <c r="AK511" s="342"/>
      <c r="AL511" s="342"/>
      <c r="AM511" s="342"/>
      <c r="AN511" s="342"/>
      <c r="AO511" s="342"/>
      <c r="AP511" s="342"/>
      <c r="AQ511" s="342"/>
      <c r="AR511" s="342"/>
      <c r="AS511" s="342"/>
      <c r="AT511" s="342"/>
      <c r="AU511" s="342"/>
      <c r="AV511" s="342"/>
      <c r="AW511" s="342"/>
      <c r="AX511" s="342"/>
      <c r="AY511" s="342"/>
      <c r="AZ511" s="342"/>
      <c r="BA511" s="342"/>
      <c r="BB511" s="342"/>
      <c r="BC511" s="342"/>
      <c r="BD511" s="342"/>
      <c r="BE511" s="342"/>
      <c r="BF511" s="342"/>
      <c r="BG511" s="342"/>
      <c r="BH511" s="342"/>
      <c r="BI511" s="342"/>
      <c r="BJ511" s="342"/>
      <c r="BK511" s="342"/>
      <c r="BL511" s="342"/>
      <c r="BM511" s="342"/>
      <c r="BO511" s="342"/>
      <c r="BP511" s="342"/>
      <c r="BQ511" s="342"/>
      <c r="BR511" s="342"/>
      <c r="BS511" s="342"/>
      <c r="BT511" s="342"/>
      <c r="BU511" s="342"/>
      <c r="BV511" s="342"/>
      <c r="BW511" s="342"/>
      <c r="BX511" s="342"/>
      <c r="BY511" s="342"/>
      <c r="BZ511" s="342"/>
      <c r="CA511" s="342"/>
      <c r="CB511" s="342"/>
      <c r="CC511" s="342"/>
      <c r="CD511" s="342"/>
      <c r="CE511" s="342"/>
      <c r="CF511" s="342"/>
      <c r="CG511" s="342"/>
      <c r="CH511" s="342"/>
      <c r="CI511" s="342"/>
      <c r="CJ511" s="342"/>
      <c r="CK511" s="342"/>
      <c r="CZ511" s="342"/>
      <c r="DA511" s="342"/>
      <c r="DB511" s="342"/>
      <c r="DC511" s="342"/>
      <c r="DD511" s="342"/>
      <c r="DE511" s="342"/>
      <c r="DF511" s="342"/>
      <c r="DG511" s="342"/>
      <c r="DH511" s="342"/>
      <c r="DI511" s="342"/>
      <c r="DJ511" s="342"/>
      <c r="DK511" s="342"/>
      <c r="DM511" s="342"/>
      <c r="DN511" s="342"/>
      <c r="DO511" s="342"/>
      <c r="DP511" s="342"/>
      <c r="DQ511" s="342"/>
      <c r="DR511" s="342"/>
      <c r="DS511" s="342"/>
      <c r="DT511" s="342"/>
      <c r="DU511" s="342"/>
      <c r="DV511" s="342"/>
      <c r="DW511" s="342"/>
      <c r="DX511" s="342"/>
      <c r="DY511" s="342"/>
      <c r="EA511" s="342"/>
    </row>
    <row r="512" spans="1:131">
      <c r="A512" s="342"/>
      <c r="B512" s="342"/>
      <c r="C512" s="342"/>
      <c r="D512" s="342"/>
      <c r="E512" s="342"/>
      <c r="L512" s="342"/>
      <c r="M512" s="342"/>
      <c r="N512" s="342"/>
      <c r="O512" s="342"/>
      <c r="P512" s="342"/>
      <c r="Q512" s="342"/>
      <c r="R512" s="342"/>
      <c r="S512" s="342"/>
      <c r="T512" s="342"/>
      <c r="U512" s="342"/>
      <c r="V512" s="342"/>
      <c r="W512" s="342"/>
      <c r="X512" s="342"/>
      <c r="Y512" s="342"/>
      <c r="Z512" s="342"/>
      <c r="AA512" s="342"/>
      <c r="AB512" s="342"/>
      <c r="AC512" s="342"/>
      <c r="AD512" s="342"/>
      <c r="AE512" s="342"/>
      <c r="AF512" s="342"/>
      <c r="AG512" s="342"/>
      <c r="AH512" s="342"/>
      <c r="AI512" s="342"/>
      <c r="AJ512" s="342"/>
      <c r="AK512" s="342"/>
      <c r="AL512" s="342"/>
      <c r="AM512" s="342"/>
      <c r="AN512" s="342"/>
      <c r="AO512" s="342"/>
      <c r="AP512" s="342"/>
      <c r="AQ512" s="342"/>
      <c r="AR512" s="342"/>
      <c r="AS512" s="342"/>
      <c r="AT512" s="342"/>
      <c r="AU512" s="342"/>
      <c r="AV512" s="342"/>
      <c r="AW512" s="342"/>
      <c r="AX512" s="342"/>
      <c r="AY512" s="342"/>
      <c r="AZ512" s="342"/>
      <c r="BA512" s="342"/>
      <c r="BB512" s="342"/>
      <c r="BC512" s="342"/>
      <c r="BD512" s="342"/>
      <c r="BE512" s="342"/>
      <c r="BF512" s="342"/>
      <c r="BG512" s="342"/>
      <c r="BH512" s="342"/>
      <c r="BI512" s="342"/>
      <c r="BJ512" s="342"/>
      <c r="BK512" s="342"/>
      <c r="BL512" s="342"/>
      <c r="BM512" s="342"/>
      <c r="BO512" s="342"/>
      <c r="BP512" s="342"/>
      <c r="BQ512" s="342"/>
      <c r="BR512" s="342"/>
      <c r="BS512" s="342"/>
      <c r="BT512" s="342"/>
      <c r="BU512" s="342"/>
      <c r="BV512" s="342"/>
      <c r="BW512" s="342"/>
      <c r="BX512" s="342"/>
      <c r="BY512" s="342"/>
      <c r="BZ512" s="342"/>
      <c r="CA512" s="342"/>
      <c r="CB512" s="342"/>
      <c r="CC512" s="342"/>
      <c r="CD512" s="342"/>
      <c r="CE512" s="342"/>
      <c r="CF512" s="342"/>
      <c r="CG512" s="342"/>
      <c r="CH512" s="342"/>
      <c r="CI512" s="342"/>
      <c r="CJ512" s="342"/>
      <c r="CK512" s="342"/>
      <c r="CZ512" s="342"/>
      <c r="DA512" s="342"/>
      <c r="DB512" s="342"/>
      <c r="DC512" s="342"/>
      <c r="DD512" s="342"/>
      <c r="DE512" s="342"/>
      <c r="DF512" s="342"/>
      <c r="DG512" s="342"/>
      <c r="DH512" s="342"/>
      <c r="DI512" s="342"/>
      <c r="DJ512" s="342"/>
      <c r="DK512" s="342"/>
      <c r="DM512" s="342"/>
      <c r="DN512" s="342"/>
      <c r="DO512" s="342"/>
      <c r="DP512" s="342"/>
      <c r="DQ512" s="342"/>
      <c r="DR512" s="342"/>
      <c r="DS512" s="342"/>
      <c r="DT512" s="342"/>
      <c r="DU512" s="342"/>
      <c r="DV512" s="342"/>
      <c r="DW512" s="342"/>
      <c r="DX512" s="342"/>
      <c r="DY512" s="342"/>
      <c r="EA512" s="342"/>
    </row>
    <row r="513" spans="1:131">
      <c r="A513" s="342"/>
      <c r="B513" s="342"/>
      <c r="C513" s="342"/>
      <c r="D513" s="342"/>
      <c r="E513" s="342"/>
      <c r="L513" s="342"/>
      <c r="M513" s="342"/>
      <c r="N513" s="342"/>
      <c r="O513" s="342"/>
      <c r="P513" s="342"/>
      <c r="Q513" s="342"/>
      <c r="R513" s="342"/>
      <c r="S513" s="342"/>
      <c r="T513" s="342"/>
      <c r="U513" s="342"/>
      <c r="V513" s="342"/>
      <c r="W513" s="342"/>
      <c r="X513" s="342"/>
      <c r="Y513" s="342"/>
      <c r="Z513" s="342"/>
      <c r="AA513" s="342"/>
      <c r="AB513" s="342"/>
      <c r="AC513" s="342"/>
      <c r="AD513" s="342"/>
      <c r="AE513" s="342"/>
      <c r="AF513" s="342"/>
      <c r="AG513" s="342"/>
      <c r="AH513" s="342"/>
      <c r="AI513" s="342"/>
      <c r="AJ513" s="342"/>
      <c r="AK513" s="342"/>
      <c r="AL513" s="342"/>
      <c r="AM513" s="342"/>
      <c r="AN513" s="342"/>
      <c r="AO513" s="342"/>
      <c r="AP513" s="342"/>
      <c r="AQ513" s="342"/>
      <c r="AR513" s="342"/>
      <c r="AS513" s="342"/>
      <c r="AT513" s="342"/>
      <c r="AU513" s="342"/>
      <c r="AV513" s="342"/>
      <c r="AW513" s="342"/>
      <c r="AX513" s="342"/>
      <c r="AY513" s="342"/>
      <c r="AZ513" s="342"/>
      <c r="BA513" s="342"/>
      <c r="BB513" s="342"/>
      <c r="BC513" s="342"/>
      <c r="BD513" s="342"/>
      <c r="BE513" s="342"/>
      <c r="BF513" s="342"/>
      <c r="BG513" s="342"/>
      <c r="BH513" s="342"/>
      <c r="BI513" s="342"/>
      <c r="BJ513" s="342"/>
      <c r="BK513" s="342"/>
      <c r="BL513" s="342"/>
      <c r="BM513" s="342"/>
      <c r="BO513" s="342"/>
      <c r="BP513" s="342"/>
      <c r="BQ513" s="342"/>
      <c r="BR513" s="342"/>
      <c r="BS513" s="342"/>
      <c r="BT513" s="342"/>
      <c r="BU513" s="342"/>
      <c r="BV513" s="342"/>
      <c r="BW513" s="342"/>
      <c r="BX513" s="342"/>
      <c r="BY513" s="342"/>
      <c r="BZ513" s="342"/>
      <c r="CA513" s="342"/>
      <c r="CB513" s="342"/>
      <c r="CC513" s="342"/>
      <c r="CD513" s="342"/>
      <c r="CE513" s="342"/>
      <c r="CF513" s="342"/>
      <c r="CG513" s="342"/>
      <c r="CH513" s="342"/>
      <c r="CI513" s="342"/>
      <c r="CJ513" s="342"/>
      <c r="CK513" s="342"/>
      <c r="CZ513" s="342"/>
      <c r="DA513" s="342"/>
      <c r="DB513" s="342"/>
      <c r="DC513" s="342"/>
      <c r="DD513" s="342"/>
      <c r="DE513" s="342"/>
      <c r="DF513" s="342"/>
      <c r="DG513" s="342"/>
      <c r="DH513" s="342"/>
      <c r="DI513" s="342"/>
      <c r="DJ513" s="342"/>
      <c r="DK513" s="342"/>
      <c r="DM513" s="342"/>
      <c r="DN513" s="342"/>
      <c r="DO513" s="342"/>
      <c r="DP513" s="342"/>
      <c r="DQ513" s="342"/>
      <c r="DR513" s="342"/>
      <c r="DS513" s="342"/>
      <c r="DT513" s="342"/>
      <c r="DU513" s="342"/>
      <c r="DV513" s="342"/>
      <c r="DW513" s="342"/>
      <c r="DX513" s="342"/>
      <c r="DY513" s="342"/>
      <c r="EA513" s="342"/>
    </row>
    <row r="514" spans="1:131">
      <c r="A514" s="342"/>
      <c r="B514" s="342"/>
      <c r="C514" s="342"/>
      <c r="D514" s="342"/>
      <c r="E514" s="342"/>
      <c r="L514" s="342"/>
      <c r="M514" s="342"/>
      <c r="N514" s="342"/>
      <c r="O514" s="342"/>
      <c r="P514" s="342"/>
      <c r="Q514" s="342"/>
      <c r="R514" s="342"/>
      <c r="S514" s="342"/>
      <c r="T514" s="342"/>
      <c r="U514" s="342"/>
      <c r="V514" s="342"/>
      <c r="W514" s="342"/>
      <c r="X514" s="342"/>
      <c r="Y514" s="342"/>
      <c r="Z514" s="342"/>
      <c r="AA514" s="342"/>
      <c r="AB514" s="342"/>
      <c r="AC514" s="342"/>
      <c r="AD514" s="342"/>
      <c r="AE514" s="342"/>
      <c r="AF514" s="342"/>
      <c r="AG514" s="342"/>
      <c r="AH514" s="342"/>
      <c r="AI514" s="342"/>
      <c r="AJ514" s="342"/>
      <c r="AK514" s="342"/>
      <c r="AL514" s="342"/>
      <c r="AM514" s="342"/>
      <c r="AN514" s="342"/>
      <c r="AO514" s="342"/>
      <c r="AP514" s="342"/>
      <c r="AQ514" s="342"/>
      <c r="AR514" s="342"/>
      <c r="AS514" s="342"/>
      <c r="AT514" s="342"/>
      <c r="AU514" s="342"/>
      <c r="AV514" s="342"/>
      <c r="AW514" s="342"/>
      <c r="AX514" s="342"/>
      <c r="AY514" s="342"/>
      <c r="AZ514" s="342"/>
      <c r="BA514" s="342"/>
      <c r="BB514" s="342"/>
      <c r="BC514" s="342"/>
      <c r="BD514" s="342"/>
      <c r="BE514" s="342"/>
      <c r="BF514" s="342"/>
      <c r="BG514" s="342"/>
      <c r="BH514" s="342"/>
      <c r="BI514" s="342"/>
      <c r="BJ514" s="342"/>
      <c r="BK514" s="342"/>
      <c r="BL514" s="342"/>
      <c r="BM514" s="342"/>
      <c r="BO514" s="342"/>
      <c r="BP514" s="342"/>
      <c r="BQ514" s="342"/>
      <c r="BR514" s="342"/>
      <c r="BS514" s="342"/>
      <c r="BT514" s="342"/>
      <c r="BU514" s="342"/>
      <c r="BV514" s="342"/>
      <c r="BW514" s="342"/>
      <c r="BX514" s="342"/>
      <c r="BY514" s="342"/>
      <c r="BZ514" s="342"/>
      <c r="CA514" s="342"/>
      <c r="CB514" s="342"/>
      <c r="CC514" s="342"/>
      <c r="CD514" s="342"/>
      <c r="CE514" s="342"/>
      <c r="CF514" s="342"/>
      <c r="CG514" s="342"/>
      <c r="CH514" s="342"/>
      <c r="CI514" s="342"/>
      <c r="CJ514" s="342"/>
      <c r="CK514" s="342"/>
      <c r="CZ514" s="342"/>
      <c r="DA514" s="342"/>
      <c r="DB514" s="342"/>
      <c r="DC514" s="342"/>
      <c r="DD514" s="342"/>
      <c r="DE514" s="342"/>
      <c r="DF514" s="342"/>
      <c r="DG514" s="342"/>
      <c r="DH514" s="342"/>
      <c r="DI514" s="342"/>
      <c r="DJ514" s="342"/>
      <c r="DK514" s="342"/>
      <c r="DM514" s="342"/>
      <c r="DN514" s="342"/>
      <c r="DO514" s="342"/>
      <c r="DP514" s="342"/>
      <c r="DQ514" s="342"/>
      <c r="DR514" s="342"/>
      <c r="DS514" s="342"/>
      <c r="DT514" s="342"/>
      <c r="DU514" s="342"/>
      <c r="DV514" s="342"/>
      <c r="DW514" s="342"/>
      <c r="DX514" s="342"/>
      <c r="DY514" s="342"/>
      <c r="EA514" s="342"/>
    </row>
    <row r="515" spans="1:131">
      <c r="A515" s="342"/>
      <c r="B515" s="342"/>
      <c r="C515" s="342"/>
      <c r="D515" s="342"/>
      <c r="E515" s="342"/>
      <c r="L515" s="342"/>
      <c r="M515" s="342"/>
      <c r="N515" s="342"/>
      <c r="O515" s="342"/>
      <c r="P515" s="342"/>
      <c r="Q515" s="342"/>
      <c r="R515" s="342"/>
      <c r="S515" s="342"/>
      <c r="T515" s="342"/>
      <c r="U515" s="342"/>
      <c r="V515" s="342"/>
      <c r="W515" s="342"/>
      <c r="X515" s="342"/>
      <c r="Y515" s="342"/>
      <c r="Z515" s="342"/>
      <c r="AA515" s="342"/>
      <c r="AB515" s="342"/>
      <c r="AC515" s="342"/>
      <c r="AD515" s="342"/>
      <c r="AE515" s="342"/>
      <c r="AF515" s="342"/>
      <c r="AG515" s="342"/>
      <c r="AH515" s="342"/>
      <c r="AI515" s="342"/>
      <c r="AJ515" s="342"/>
      <c r="AK515" s="342"/>
      <c r="AL515" s="342"/>
      <c r="AM515" s="342"/>
      <c r="AN515" s="342"/>
      <c r="AO515" s="342"/>
      <c r="AP515" s="342"/>
      <c r="AQ515" s="342"/>
      <c r="AR515" s="342"/>
      <c r="AS515" s="342"/>
      <c r="AT515" s="342"/>
      <c r="AU515" s="342"/>
      <c r="AV515" s="342"/>
      <c r="AW515" s="342"/>
      <c r="AX515" s="342"/>
      <c r="AY515" s="342"/>
      <c r="AZ515" s="342"/>
      <c r="BA515" s="342"/>
      <c r="BB515" s="342"/>
      <c r="BC515" s="342"/>
      <c r="BD515" s="342"/>
      <c r="BE515" s="342"/>
      <c r="BF515" s="342"/>
      <c r="BG515" s="342"/>
      <c r="BH515" s="342"/>
      <c r="BI515" s="342"/>
      <c r="BJ515" s="342"/>
      <c r="BK515" s="342"/>
      <c r="BL515" s="342"/>
      <c r="BM515" s="342"/>
      <c r="BO515" s="342"/>
      <c r="BP515" s="342"/>
      <c r="BQ515" s="342"/>
      <c r="BR515" s="342"/>
      <c r="BS515" s="342"/>
      <c r="BT515" s="342"/>
      <c r="BU515" s="342"/>
      <c r="BV515" s="342"/>
      <c r="BW515" s="342"/>
      <c r="BX515" s="342"/>
      <c r="BY515" s="342"/>
      <c r="BZ515" s="342"/>
      <c r="CA515" s="342"/>
      <c r="CB515" s="342"/>
      <c r="CC515" s="342"/>
      <c r="CD515" s="342"/>
      <c r="CE515" s="342"/>
      <c r="CF515" s="342"/>
      <c r="CG515" s="342"/>
      <c r="CH515" s="342"/>
      <c r="CI515" s="342"/>
      <c r="CJ515" s="342"/>
      <c r="CK515" s="342"/>
      <c r="CZ515" s="342"/>
      <c r="DA515" s="342"/>
      <c r="DB515" s="342"/>
      <c r="DC515" s="342"/>
      <c r="DD515" s="342"/>
      <c r="DE515" s="342"/>
      <c r="DF515" s="342"/>
      <c r="DG515" s="342"/>
      <c r="DH515" s="342"/>
      <c r="DI515" s="342"/>
      <c r="DJ515" s="342"/>
      <c r="DK515" s="342"/>
      <c r="DM515" s="342"/>
      <c r="DN515" s="342"/>
      <c r="DO515" s="342"/>
      <c r="DP515" s="342"/>
      <c r="DQ515" s="342"/>
      <c r="DR515" s="342"/>
      <c r="DS515" s="342"/>
      <c r="DT515" s="342"/>
      <c r="DU515" s="342"/>
      <c r="DV515" s="342"/>
      <c r="DW515" s="342"/>
      <c r="DX515" s="342"/>
      <c r="DY515" s="342"/>
      <c r="EA515" s="342"/>
    </row>
    <row r="516" spans="1:131">
      <c r="A516" s="342"/>
      <c r="B516" s="342"/>
      <c r="C516" s="342"/>
      <c r="D516" s="342"/>
      <c r="E516" s="342"/>
      <c r="L516" s="342"/>
      <c r="M516" s="342"/>
      <c r="N516" s="342"/>
      <c r="O516" s="342"/>
      <c r="P516" s="342"/>
      <c r="Q516" s="342"/>
      <c r="R516" s="342"/>
      <c r="S516" s="342"/>
      <c r="T516" s="342"/>
      <c r="U516" s="342"/>
      <c r="V516" s="342"/>
      <c r="W516" s="342"/>
      <c r="X516" s="342"/>
      <c r="Y516" s="342"/>
      <c r="Z516" s="342"/>
      <c r="AA516" s="342"/>
      <c r="AB516" s="342"/>
      <c r="AC516" s="342"/>
      <c r="AD516" s="342"/>
      <c r="AE516" s="342"/>
      <c r="AF516" s="342"/>
      <c r="AG516" s="342"/>
      <c r="AH516" s="342"/>
      <c r="AI516" s="342"/>
      <c r="AJ516" s="342"/>
      <c r="AK516" s="342"/>
      <c r="AL516" s="342"/>
      <c r="AM516" s="342"/>
      <c r="AN516" s="342"/>
      <c r="AO516" s="342"/>
      <c r="AP516" s="342"/>
      <c r="AQ516" s="342"/>
      <c r="AR516" s="342"/>
      <c r="AS516" s="342"/>
      <c r="AT516" s="342"/>
      <c r="AU516" s="342"/>
      <c r="AV516" s="342"/>
      <c r="AW516" s="342"/>
      <c r="AX516" s="342"/>
      <c r="AY516" s="342"/>
      <c r="AZ516" s="342"/>
      <c r="BA516" s="342"/>
      <c r="BB516" s="342"/>
      <c r="BC516" s="342"/>
      <c r="BD516" s="342"/>
      <c r="BE516" s="342"/>
      <c r="BF516" s="342"/>
      <c r="BG516" s="342"/>
      <c r="BH516" s="342"/>
      <c r="BI516" s="342"/>
      <c r="BJ516" s="342"/>
      <c r="BK516" s="342"/>
      <c r="BL516" s="342"/>
      <c r="BM516" s="342"/>
      <c r="BO516" s="342"/>
      <c r="BP516" s="342"/>
      <c r="BQ516" s="342"/>
      <c r="BR516" s="342"/>
      <c r="BS516" s="342"/>
      <c r="BT516" s="342"/>
      <c r="BU516" s="342"/>
      <c r="BV516" s="342"/>
      <c r="BW516" s="342"/>
      <c r="BX516" s="342"/>
      <c r="BY516" s="342"/>
      <c r="BZ516" s="342"/>
      <c r="CA516" s="342"/>
      <c r="CB516" s="342"/>
      <c r="CC516" s="342"/>
      <c r="CD516" s="342"/>
      <c r="CE516" s="342"/>
      <c r="CF516" s="342"/>
      <c r="CG516" s="342"/>
      <c r="CH516" s="342"/>
      <c r="CI516" s="342"/>
      <c r="CJ516" s="342"/>
      <c r="CK516" s="342"/>
      <c r="CZ516" s="342"/>
      <c r="DA516" s="342"/>
      <c r="DB516" s="342"/>
      <c r="DC516" s="342"/>
      <c r="DD516" s="342"/>
      <c r="DE516" s="342"/>
      <c r="DF516" s="342"/>
      <c r="DG516" s="342"/>
      <c r="DH516" s="342"/>
      <c r="DI516" s="342"/>
      <c r="DJ516" s="342"/>
      <c r="DK516" s="342"/>
      <c r="DM516" s="342"/>
      <c r="DN516" s="342"/>
      <c r="DO516" s="342"/>
      <c r="DP516" s="342"/>
      <c r="DQ516" s="342"/>
      <c r="DR516" s="342"/>
      <c r="DS516" s="342"/>
      <c r="DT516" s="342"/>
      <c r="DU516" s="342"/>
      <c r="DV516" s="342"/>
      <c r="DW516" s="342"/>
      <c r="DX516" s="342"/>
      <c r="DY516" s="342"/>
      <c r="EA516" s="342"/>
    </row>
    <row r="517" spans="1:131">
      <c r="A517" s="342"/>
      <c r="B517" s="342"/>
      <c r="C517" s="342"/>
      <c r="D517" s="342"/>
      <c r="E517" s="342"/>
      <c r="L517" s="342"/>
      <c r="M517" s="342"/>
      <c r="N517" s="342"/>
      <c r="O517" s="342"/>
      <c r="P517" s="342"/>
      <c r="Q517" s="342"/>
      <c r="R517" s="342"/>
      <c r="S517" s="342"/>
      <c r="T517" s="342"/>
      <c r="U517" s="342"/>
      <c r="V517" s="342"/>
      <c r="W517" s="342"/>
      <c r="X517" s="342"/>
      <c r="Y517" s="342"/>
      <c r="Z517" s="342"/>
      <c r="AA517" s="342"/>
      <c r="AB517" s="342"/>
      <c r="AC517" s="342"/>
      <c r="AD517" s="342"/>
      <c r="AE517" s="342"/>
      <c r="AF517" s="342"/>
      <c r="AG517" s="342"/>
      <c r="AH517" s="342"/>
      <c r="AI517" s="342"/>
      <c r="AJ517" s="342"/>
      <c r="AK517" s="342"/>
      <c r="AL517" s="342"/>
      <c r="AM517" s="342"/>
      <c r="AN517" s="342"/>
      <c r="AO517" s="342"/>
      <c r="AP517" s="342"/>
      <c r="AQ517" s="342"/>
      <c r="AR517" s="342"/>
      <c r="AS517" s="342"/>
      <c r="AT517" s="342"/>
      <c r="AU517" s="342"/>
      <c r="AV517" s="342"/>
      <c r="AW517" s="342"/>
      <c r="AX517" s="342"/>
      <c r="AY517" s="342"/>
      <c r="AZ517" s="342"/>
      <c r="BA517" s="342"/>
      <c r="BB517" s="342"/>
      <c r="BC517" s="342"/>
      <c r="BD517" s="342"/>
      <c r="BE517" s="342"/>
      <c r="BF517" s="342"/>
      <c r="BG517" s="342"/>
      <c r="BH517" s="342"/>
      <c r="BI517" s="342"/>
      <c r="BJ517" s="342"/>
      <c r="BK517" s="342"/>
      <c r="BL517" s="342"/>
      <c r="BM517" s="342"/>
      <c r="BO517" s="342"/>
      <c r="BP517" s="342"/>
      <c r="BQ517" s="342"/>
      <c r="BR517" s="342"/>
      <c r="BS517" s="342"/>
      <c r="BT517" s="342"/>
      <c r="BU517" s="342"/>
      <c r="BV517" s="342"/>
      <c r="BW517" s="342"/>
      <c r="BX517" s="342"/>
      <c r="BY517" s="342"/>
      <c r="BZ517" s="342"/>
      <c r="CA517" s="342"/>
      <c r="CB517" s="342"/>
      <c r="CC517" s="342"/>
      <c r="CD517" s="342"/>
      <c r="CE517" s="342"/>
      <c r="CF517" s="342"/>
      <c r="CG517" s="342"/>
      <c r="CH517" s="342"/>
      <c r="CI517" s="342"/>
      <c r="CJ517" s="342"/>
      <c r="CK517" s="342"/>
      <c r="CZ517" s="342"/>
      <c r="DA517" s="342"/>
      <c r="DB517" s="342"/>
      <c r="DC517" s="342"/>
      <c r="DD517" s="342"/>
      <c r="DE517" s="342"/>
      <c r="DF517" s="342"/>
      <c r="DG517" s="342"/>
      <c r="DH517" s="342"/>
      <c r="DI517" s="342"/>
      <c r="DJ517" s="342"/>
      <c r="DK517" s="342"/>
      <c r="DM517" s="342"/>
      <c r="DN517" s="342"/>
      <c r="DO517" s="342"/>
      <c r="DP517" s="342"/>
      <c r="DQ517" s="342"/>
      <c r="DR517" s="342"/>
      <c r="DS517" s="342"/>
      <c r="DT517" s="342"/>
      <c r="DU517" s="342"/>
      <c r="DV517" s="342"/>
      <c r="DW517" s="342"/>
      <c r="DX517" s="342"/>
      <c r="DY517" s="342"/>
      <c r="EA517" s="342"/>
    </row>
    <row r="518" spans="1:131">
      <c r="A518" s="342"/>
      <c r="B518" s="342"/>
      <c r="C518" s="342"/>
      <c r="D518" s="342"/>
      <c r="E518" s="342"/>
      <c r="L518" s="342"/>
      <c r="M518" s="342"/>
      <c r="N518" s="342"/>
      <c r="O518" s="342"/>
      <c r="P518" s="342"/>
      <c r="Q518" s="342"/>
      <c r="R518" s="342"/>
      <c r="S518" s="342"/>
      <c r="T518" s="342"/>
      <c r="U518" s="342"/>
      <c r="V518" s="342"/>
      <c r="W518" s="342"/>
      <c r="X518" s="342"/>
      <c r="Y518" s="342"/>
      <c r="Z518" s="342"/>
      <c r="AA518" s="342"/>
      <c r="AB518" s="342"/>
      <c r="AC518" s="342"/>
      <c r="AD518" s="342"/>
      <c r="AE518" s="342"/>
      <c r="AF518" s="342"/>
      <c r="AG518" s="342"/>
      <c r="AH518" s="342"/>
      <c r="AI518" s="342"/>
      <c r="AJ518" s="342"/>
      <c r="AK518" s="342"/>
      <c r="AL518" s="342"/>
      <c r="AM518" s="342"/>
      <c r="AN518" s="342"/>
      <c r="AO518" s="342"/>
      <c r="AP518" s="342"/>
      <c r="AQ518" s="342"/>
      <c r="AR518" s="342"/>
      <c r="AS518" s="342"/>
      <c r="AT518" s="342"/>
      <c r="AU518" s="342"/>
      <c r="AV518" s="342"/>
      <c r="AW518" s="342"/>
      <c r="AX518" s="342"/>
      <c r="AY518" s="342"/>
      <c r="AZ518" s="342"/>
      <c r="BA518" s="342"/>
      <c r="BB518" s="342"/>
      <c r="BC518" s="342"/>
      <c r="BD518" s="342"/>
      <c r="BE518" s="342"/>
      <c r="BF518" s="342"/>
      <c r="BG518" s="342"/>
      <c r="BH518" s="342"/>
      <c r="BI518" s="342"/>
      <c r="BJ518" s="342"/>
      <c r="BK518" s="342"/>
      <c r="BL518" s="342"/>
      <c r="BM518" s="342"/>
      <c r="BO518" s="342"/>
      <c r="BP518" s="342"/>
      <c r="BQ518" s="342"/>
      <c r="BR518" s="342"/>
      <c r="BS518" s="342"/>
      <c r="BT518" s="342"/>
      <c r="BU518" s="342"/>
      <c r="BV518" s="342"/>
      <c r="BW518" s="342"/>
      <c r="BX518" s="342"/>
      <c r="BY518" s="342"/>
      <c r="BZ518" s="342"/>
      <c r="CA518" s="342"/>
      <c r="CB518" s="342"/>
      <c r="CC518" s="342"/>
      <c r="CD518" s="342"/>
      <c r="CE518" s="342"/>
      <c r="CF518" s="342"/>
      <c r="CG518" s="342"/>
      <c r="CH518" s="342"/>
      <c r="CI518" s="342"/>
      <c r="CJ518" s="342"/>
      <c r="CK518" s="342"/>
      <c r="CZ518" s="342"/>
      <c r="DA518" s="342"/>
      <c r="DB518" s="342"/>
      <c r="DC518" s="342"/>
      <c r="DD518" s="342"/>
      <c r="DE518" s="342"/>
      <c r="DF518" s="342"/>
      <c r="DG518" s="342"/>
      <c r="DH518" s="342"/>
      <c r="DI518" s="342"/>
      <c r="DJ518" s="342"/>
      <c r="DK518" s="342"/>
      <c r="DM518" s="342"/>
      <c r="DN518" s="342"/>
      <c r="DO518" s="342"/>
      <c r="DP518" s="342"/>
      <c r="DQ518" s="342"/>
      <c r="DR518" s="342"/>
      <c r="DS518" s="342"/>
      <c r="DT518" s="342"/>
      <c r="DU518" s="342"/>
      <c r="DV518" s="342"/>
      <c r="DW518" s="342"/>
      <c r="DX518" s="342"/>
      <c r="DY518" s="342"/>
      <c r="EA518" s="342"/>
    </row>
    <row r="519" spans="1:131">
      <c r="A519" s="342"/>
      <c r="B519" s="342"/>
      <c r="C519" s="342"/>
      <c r="D519" s="342"/>
      <c r="E519" s="342"/>
      <c r="L519" s="342"/>
      <c r="M519" s="342"/>
      <c r="N519" s="342"/>
      <c r="O519" s="342"/>
      <c r="P519" s="342"/>
      <c r="Q519" s="342"/>
      <c r="R519" s="342"/>
      <c r="S519" s="342"/>
      <c r="T519" s="342"/>
      <c r="U519" s="342"/>
      <c r="V519" s="342"/>
      <c r="W519" s="342"/>
      <c r="X519" s="342"/>
      <c r="Y519" s="342"/>
      <c r="Z519" s="342"/>
      <c r="AA519" s="342"/>
      <c r="AB519" s="342"/>
      <c r="AC519" s="342"/>
      <c r="AD519" s="342"/>
      <c r="AE519" s="342"/>
      <c r="AF519" s="342"/>
      <c r="AG519" s="342"/>
      <c r="AH519" s="342"/>
      <c r="AI519" s="342"/>
      <c r="AJ519" s="342"/>
      <c r="AK519" s="342"/>
      <c r="AL519" s="342"/>
      <c r="AM519" s="342"/>
      <c r="AN519" s="342"/>
      <c r="AO519" s="342"/>
      <c r="AP519" s="342"/>
      <c r="AQ519" s="342"/>
      <c r="AR519" s="342"/>
      <c r="AS519" s="342"/>
      <c r="AT519" s="342"/>
      <c r="AU519" s="342"/>
      <c r="AV519" s="342"/>
      <c r="AW519" s="342"/>
      <c r="AX519" s="342"/>
      <c r="AY519" s="342"/>
      <c r="AZ519" s="342"/>
      <c r="BA519" s="342"/>
      <c r="BB519" s="342"/>
      <c r="BC519" s="342"/>
      <c r="BD519" s="342"/>
      <c r="BE519" s="342"/>
      <c r="BF519" s="342"/>
      <c r="BG519" s="342"/>
      <c r="BH519" s="342"/>
      <c r="BI519" s="342"/>
      <c r="BJ519" s="342"/>
      <c r="BK519" s="342"/>
      <c r="BL519" s="342"/>
      <c r="BM519" s="342"/>
      <c r="BO519" s="342"/>
      <c r="BP519" s="342"/>
      <c r="BQ519" s="342"/>
      <c r="BR519" s="342"/>
      <c r="BS519" s="342"/>
      <c r="BT519" s="342"/>
      <c r="BU519" s="342"/>
      <c r="BV519" s="342"/>
      <c r="BW519" s="342"/>
      <c r="BX519" s="342"/>
      <c r="BY519" s="342"/>
      <c r="BZ519" s="342"/>
      <c r="CA519" s="342"/>
      <c r="CB519" s="342"/>
      <c r="CC519" s="342"/>
      <c r="CD519" s="342"/>
      <c r="CE519" s="342"/>
      <c r="CF519" s="342"/>
      <c r="CG519" s="342"/>
      <c r="CH519" s="342"/>
      <c r="CI519" s="342"/>
      <c r="CJ519" s="342"/>
      <c r="CK519" s="342"/>
      <c r="CZ519" s="342"/>
      <c r="DA519" s="342"/>
      <c r="DB519" s="342"/>
      <c r="DC519" s="342"/>
      <c r="DD519" s="342"/>
      <c r="DE519" s="342"/>
      <c r="DF519" s="342"/>
      <c r="DG519" s="342"/>
      <c r="DH519" s="342"/>
      <c r="DI519" s="342"/>
      <c r="DJ519" s="342"/>
      <c r="DK519" s="342"/>
      <c r="DM519" s="342"/>
      <c r="DN519" s="342"/>
      <c r="DO519" s="342"/>
      <c r="DP519" s="342"/>
      <c r="DQ519" s="342"/>
      <c r="DR519" s="342"/>
      <c r="DS519" s="342"/>
      <c r="DT519" s="342"/>
      <c r="DU519" s="342"/>
      <c r="DV519" s="342"/>
      <c r="DW519" s="342"/>
      <c r="DX519" s="342"/>
      <c r="DY519" s="342"/>
      <c r="EA519" s="342"/>
    </row>
    <row r="520" spans="1:131">
      <c r="A520" s="342"/>
      <c r="B520" s="342"/>
      <c r="C520" s="342"/>
      <c r="D520" s="342"/>
      <c r="E520" s="342"/>
      <c r="L520" s="342"/>
      <c r="M520" s="342"/>
      <c r="N520" s="342"/>
      <c r="O520" s="342"/>
      <c r="P520" s="342"/>
      <c r="Q520" s="342"/>
      <c r="R520" s="342"/>
      <c r="S520" s="342"/>
      <c r="T520" s="342"/>
      <c r="U520" s="342"/>
      <c r="V520" s="342"/>
      <c r="W520" s="342"/>
      <c r="X520" s="342"/>
      <c r="Y520" s="342"/>
      <c r="Z520" s="342"/>
      <c r="AA520" s="342"/>
      <c r="AB520" s="342"/>
      <c r="AC520" s="342"/>
      <c r="AD520" s="342"/>
      <c r="AE520" s="342"/>
      <c r="AF520" s="342"/>
      <c r="AG520" s="342"/>
      <c r="AH520" s="342"/>
      <c r="AI520" s="342"/>
      <c r="AJ520" s="342"/>
      <c r="AK520" s="342"/>
      <c r="AL520" s="342"/>
      <c r="AM520" s="342"/>
      <c r="AN520" s="342"/>
      <c r="AO520" s="342"/>
      <c r="AP520" s="342"/>
      <c r="AQ520" s="342"/>
      <c r="AR520" s="342"/>
      <c r="AS520" s="342"/>
      <c r="AT520" s="342"/>
      <c r="AU520" s="342"/>
      <c r="AV520" s="342"/>
      <c r="AW520" s="342"/>
      <c r="AX520" s="342"/>
      <c r="AY520" s="342"/>
      <c r="AZ520" s="342"/>
      <c r="BA520" s="342"/>
      <c r="BB520" s="342"/>
      <c r="BC520" s="342"/>
      <c r="BD520" s="342"/>
      <c r="BE520" s="342"/>
      <c r="BF520" s="342"/>
      <c r="BG520" s="342"/>
      <c r="BH520" s="342"/>
      <c r="BI520" s="342"/>
      <c r="BJ520" s="342"/>
      <c r="BK520" s="342"/>
      <c r="BL520" s="342"/>
      <c r="BM520" s="342"/>
      <c r="BO520" s="342"/>
      <c r="BP520" s="342"/>
      <c r="BQ520" s="342"/>
      <c r="BR520" s="342"/>
      <c r="BS520" s="342"/>
      <c r="BT520" s="342"/>
      <c r="BU520" s="342"/>
      <c r="BV520" s="342"/>
      <c r="BW520" s="342"/>
      <c r="BX520" s="342"/>
      <c r="BY520" s="342"/>
      <c r="BZ520" s="342"/>
      <c r="CA520" s="342"/>
      <c r="CB520" s="342"/>
      <c r="CC520" s="342"/>
      <c r="CD520" s="342"/>
      <c r="CE520" s="342"/>
      <c r="CF520" s="342"/>
      <c r="CG520" s="342"/>
      <c r="CH520" s="342"/>
      <c r="CI520" s="342"/>
      <c r="CJ520" s="342"/>
      <c r="CK520" s="342"/>
      <c r="CZ520" s="342"/>
      <c r="DA520" s="342"/>
      <c r="DB520" s="342"/>
      <c r="DC520" s="342"/>
      <c r="DD520" s="342"/>
      <c r="DE520" s="342"/>
      <c r="DF520" s="342"/>
      <c r="DG520" s="342"/>
      <c r="DH520" s="342"/>
      <c r="DI520" s="342"/>
      <c r="DJ520" s="342"/>
      <c r="DK520" s="342"/>
      <c r="DM520" s="342"/>
      <c r="DN520" s="342"/>
      <c r="DO520" s="342"/>
      <c r="DP520" s="342"/>
      <c r="DQ520" s="342"/>
      <c r="DR520" s="342"/>
      <c r="DS520" s="342"/>
      <c r="DT520" s="342"/>
      <c r="DU520" s="342"/>
      <c r="DV520" s="342"/>
      <c r="DW520" s="342"/>
      <c r="DX520" s="342"/>
      <c r="DY520" s="342"/>
      <c r="EA520" s="342"/>
    </row>
    <row r="521" spans="1:131">
      <c r="A521" s="342"/>
      <c r="B521" s="342"/>
      <c r="C521" s="342"/>
      <c r="D521" s="342"/>
      <c r="E521" s="342"/>
      <c r="L521" s="342"/>
      <c r="M521" s="342"/>
      <c r="N521" s="342"/>
      <c r="O521" s="342"/>
      <c r="P521" s="342"/>
      <c r="Q521" s="342"/>
      <c r="R521" s="342"/>
      <c r="S521" s="342"/>
      <c r="T521" s="342"/>
      <c r="U521" s="342"/>
      <c r="V521" s="342"/>
      <c r="W521" s="342"/>
      <c r="X521" s="342"/>
      <c r="Y521" s="342"/>
      <c r="Z521" s="342"/>
      <c r="AA521" s="342"/>
      <c r="AB521" s="342"/>
      <c r="AC521" s="342"/>
      <c r="AD521" s="342"/>
      <c r="AE521" s="342"/>
      <c r="AF521" s="342"/>
      <c r="AG521" s="342"/>
      <c r="AH521" s="342"/>
      <c r="AI521" s="342"/>
      <c r="AJ521" s="342"/>
      <c r="AK521" s="342"/>
      <c r="AL521" s="342"/>
      <c r="AM521" s="342"/>
      <c r="AN521" s="342"/>
      <c r="AO521" s="342"/>
      <c r="AP521" s="342"/>
      <c r="AQ521" s="342"/>
      <c r="AR521" s="342"/>
      <c r="AS521" s="342"/>
      <c r="AT521" s="342"/>
      <c r="AU521" s="342"/>
      <c r="AV521" s="342"/>
      <c r="AW521" s="342"/>
      <c r="AX521" s="342"/>
      <c r="AY521" s="342"/>
      <c r="AZ521" s="342"/>
      <c r="BA521" s="342"/>
      <c r="BB521" s="342"/>
      <c r="BC521" s="342"/>
      <c r="BD521" s="342"/>
      <c r="BE521" s="342"/>
      <c r="BF521" s="342"/>
      <c r="BG521" s="342"/>
      <c r="BH521" s="342"/>
      <c r="BI521" s="342"/>
      <c r="BJ521" s="342"/>
      <c r="BK521" s="342"/>
      <c r="BL521" s="342"/>
      <c r="BM521" s="342"/>
      <c r="BO521" s="342"/>
      <c r="BP521" s="342"/>
      <c r="BQ521" s="342"/>
      <c r="BR521" s="342"/>
      <c r="BS521" s="342"/>
      <c r="BT521" s="342"/>
      <c r="BU521" s="342"/>
      <c r="BV521" s="342"/>
      <c r="BW521" s="342"/>
      <c r="BX521" s="342"/>
      <c r="BY521" s="342"/>
      <c r="BZ521" s="342"/>
      <c r="CA521" s="342"/>
      <c r="CB521" s="342"/>
      <c r="CC521" s="342"/>
      <c r="CD521" s="342"/>
      <c r="CE521" s="342"/>
      <c r="CF521" s="342"/>
      <c r="CG521" s="342"/>
      <c r="CH521" s="342"/>
      <c r="CI521" s="342"/>
      <c r="CJ521" s="342"/>
      <c r="CK521" s="342"/>
      <c r="CZ521" s="342"/>
      <c r="DA521" s="342"/>
      <c r="DB521" s="342"/>
      <c r="DC521" s="342"/>
      <c r="DD521" s="342"/>
      <c r="DE521" s="342"/>
      <c r="DF521" s="342"/>
      <c r="DG521" s="342"/>
      <c r="DH521" s="342"/>
      <c r="DI521" s="342"/>
      <c r="DJ521" s="342"/>
      <c r="DK521" s="342"/>
      <c r="DM521" s="342"/>
      <c r="DN521" s="342"/>
      <c r="DO521" s="342"/>
      <c r="DP521" s="342"/>
      <c r="DQ521" s="342"/>
      <c r="DR521" s="342"/>
      <c r="DS521" s="342"/>
      <c r="DT521" s="342"/>
      <c r="DU521" s="342"/>
      <c r="DV521" s="342"/>
      <c r="DW521" s="342"/>
      <c r="DX521" s="342"/>
      <c r="DY521" s="342"/>
      <c r="EA521" s="342"/>
    </row>
    <row r="522" spans="1:131">
      <c r="A522" s="342"/>
      <c r="B522" s="342"/>
      <c r="C522" s="342"/>
      <c r="D522" s="342"/>
      <c r="E522" s="342"/>
      <c r="L522" s="342"/>
      <c r="M522" s="342"/>
      <c r="N522" s="342"/>
      <c r="O522" s="342"/>
      <c r="P522" s="342"/>
      <c r="Q522" s="342"/>
      <c r="R522" s="342"/>
      <c r="S522" s="342"/>
      <c r="T522" s="342"/>
      <c r="U522" s="342"/>
      <c r="V522" s="342"/>
      <c r="W522" s="342"/>
      <c r="X522" s="342"/>
      <c r="Y522" s="342"/>
      <c r="Z522" s="342"/>
      <c r="AA522" s="342"/>
      <c r="AB522" s="342"/>
      <c r="AC522" s="342"/>
      <c r="AD522" s="342"/>
      <c r="AE522" s="342"/>
      <c r="AF522" s="342"/>
      <c r="AG522" s="342"/>
      <c r="AH522" s="342"/>
      <c r="AI522" s="342"/>
      <c r="AJ522" s="342"/>
      <c r="AK522" s="342"/>
      <c r="AL522" s="342"/>
      <c r="AM522" s="342"/>
      <c r="AN522" s="342"/>
      <c r="AO522" s="342"/>
      <c r="AP522" s="342"/>
      <c r="AQ522" s="342"/>
      <c r="AR522" s="342"/>
      <c r="AS522" s="342"/>
      <c r="AT522" s="342"/>
      <c r="AU522" s="342"/>
      <c r="AV522" s="342"/>
      <c r="AW522" s="342"/>
      <c r="AX522" s="342"/>
      <c r="AY522" s="342"/>
      <c r="AZ522" s="342"/>
      <c r="BA522" s="342"/>
      <c r="BB522" s="342"/>
      <c r="BC522" s="342"/>
      <c r="BD522" s="342"/>
      <c r="BE522" s="342"/>
      <c r="BF522" s="342"/>
      <c r="BG522" s="342"/>
      <c r="BH522" s="342"/>
      <c r="BI522" s="342"/>
      <c r="BJ522" s="342"/>
      <c r="BK522" s="342"/>
      <c r="BL522" s="342"/>
      <c r="BM522" s="342"/>
      <c r="BO522" s="342"/>
      <c r="BP522" s="342"/>
      <c r="BQ522" s="342"/>
      <c r="BR522" s="342"/>
      <c r="BS522" s="342"/>
      <c r="BT522" s="342"/>
      <c r="BU522" s="342"/>
      <c r="BV522" s="342"/>
      <c r="BW522" s="342"/>
      <c r="BX522" s="342"/>
      <c r="BY522" s="342"/>
      <c r="BZ522" s="342"/>
      <c r="CA522" s="342"/>
      <c r="CB522" s="342"/>
      <c r="CC522" s="342"/>
      <c r="CD522" s="342"/>
      <c r="CE522" s="342"/>
      <c r="CF522" s="342"/>
      <c r="CG522" s="342"/>
      <c r="CH522" s="342"/>
      <c r="CI522" s="342"/>
      <c r="CJ522" s="342"/>
      <c r="CK522" s="342"/>
      <c r="CZ522" s="342"/>
      <c r="DA522" s="342"/>
      <c r="DB522" s="342"/>
      <c r="DC522" s="342"/>
      <c r="DD522" s="342"/>
      <c r="DE522" s="342"/>
      <c r="DF522" s="342"/>
      <c r="DG522" s="342"/>
      <c r="DH522" s="342"/>
      <c r="DI522" s="342"/>
      <c r="DJ522" s="342"/>
      <c r="DK522" s="342"/>
      <c r="DM522" s="342"/>
      <c r="DN522" s="342"/>
      <c r="DO522" s="342"/>
      <c r="DP522" s="342"/>
      <c r="DQ522" s="342"/>
      <c r="DR522" s="342"/>
      <c r="DS522" s="342"/>
      <c r="DT522" s="342"/>
      <c r="DU522" s="342"/>
      <c r="DV522" s="342"/>
      <c r="DW522" s="342"/>
      <c r="DX522" s="342"/>
      <c r="DY522" s="342"/>
      <c r="EA522" s="342"/>
    </row>
    <row r="523" spans="1:131">
      <c r="A523" s="342"/>
      <c r="B523" s="342"/>
      <c r="C523" s="342"/>
      <c r="D523" s="342"/>
      <c r="E523" s="342"/>
      <c r="L523" s="342"/>
      <c r="M523" s="342"/>
      <c r="N523" s="342"/>
      <c r="O523" s="342"/>
      <c r="P523" s="342"/>
      <c r="Q523" s="342"/>
      <c r="R523" s="342"/>
      <c r="S523" s="342"/>
      <c r="T523" s="342"/>
      <c r="U523" s="342"/>
      <c r="V523" s="342"/>
      <c r="W523" s="342"/>
      <c r="X523" s="342"/>
      <c r="Y523" s="342"/>
      <c r="Z523" s="342"/>
      <c r="AA523" s="342"/>
      <c r="AB523" s="342"/>
      <c r="AC523" s="342"/>
      <c r="AD523" s="342"/>
      <c r="AE523" s="342"/>
      <c r="AF523" s="342"/>
      <c r="AG523" s="342"/>
      <c r="AH523" s="342"/>
      <c r="AI523" s="342"/>
      <c r="AJ523" s="342"/>
      <c r="AK523" s="342"/>
      <c r="AL523" s="342"/>
      <c r="AM523" s="342"/>
      <c r="AN523" s="342"/>
      <c r="AO523" s="342"/>
      <c r="AP523" s="342"/>
      <c r="AQ523" s="342"/>
      <c r="AR523" s="342"/>
      <c r="AS523" s="342"/>
      <c r="AT523" s="342"/>
      <c r="AU523" s="342"/>
      <c r="AV523" s="342"/>
      <c r="AW523" s="342"/>
      <c r="AX523" s="342"/>
      <c r="AY523" s="342"/>
      <c r="AZ523" s="342"/>
      <c r="BA523" s="342"/>
      <c r="BB523" s="342"/>
      <c r="BC523" s="342"/>
      <c r="BD523" s="342"/>
      <c r="BE523" s="342"/>
      <c r="BF523" s="342"/>
      <c r="BG523" s="342"/>
      <c r="BH523" s="342"/>
      <c r="BI523" s="342"/>
      <c r="BJ523" s="342"/>
      <c r="BK523" s="342"/>
      <c r="BL523" s="342"/>
      <c r="BM523" s="342"/>
      <c r="BO523" s="342"/>
      <c r="BP523" s="342"/>
      <c r="BQ523" s="342"/>
      <c r="BR523" s="342"/>
      <c r="BS523" s="342"/>
      <c r="BT523" s="342"/>
      <c r="BU523" s="342"/>
      <c r="BV523" s="342"/>
      <c r="BW523" s="342"/>
      <c r="BX523" s="342"/>
      <c r="BY523" s="342"/>
      <c r="BZ523" s="342"/>
      <c r="CA523" s="342"/>
      <c r="CB523" s="342"/>
      <c r="CC523" s="342"/>
      <c r="CD523" s="342"/>
      <c r="CE523" s="342"/>
      <c r="CF523" s="342"/>
      <c r="CG523" s="342"/>
      <c r="CH523" s="342"/>
      <c r="CI523" s="342"/>
      <c r="CJ523" s="342"/>
      <c r="CK523" s="342"/>
      <c r="CZ523" s="342"/>
      <c r="DA523" s="342"/>
      <c r="DB523" s="342"/>
      <c r="DC523" s="342"/>
      <c r="DD523" s="342"/>
      <c r="DE523" s="342"/>
      <c r="DF523" s="342"/>
      <c r="DG523" s="342"/>
      <c r="DH523" s="342"/>
      <c r="DI523" s="342"/>
      <c r="DJ523" s="342"/>
      <c r="DK523" s="342"/>
      <c r="DM523" s="342"/>
      <c r="DN523" s="342"/>
      <c r="DO523" s="342"/>
      <c r="DP523" s="342"/>
      <c r="DQ523" s="342"/>
      <c r="DR523" s="342"/>
      <c r="DS523" s="342"/>
      <c r="DT523" s="342"/>
      <c r="DU523" s="342"/>
      <c r="DV523" s="342"/>
      <c r="DW523" s="342"/>
      <c r="DX523" s="342"/>
      <c r="DY523" s="342"/>
      <c r="EA523" s="342"/>
    </row>
    <row r="524" spans="1:131">
      <c r="A524" s="342"/>
      <c r="B524" s="342"/>
      <c r="C524" s="342"/>
      <c r="D524" s="342"/>
      <c r="E524" s="342"/>
      <c r="L524" s="342"/>
      <c r="M524" s="342"/>
      <c r="N524" s="342"/>
      <c r="O524" s="342"/>
      <c r="P524" s="342"/>
      <c r="Q524" s="342"/>
      <c r="R524" s="342"/>
      <c r="S524" s="342"/>
      <c r="T524" s="342"/>
      <c r="U524" s="342"/>
      <c r="V524" s="342"/>
      <c r="W524" s="342"/>
      <c r="X524" s="342"/>
      <c r="Y524" s="342"/>
      <c r="Z524" s="342"/>
      <c r="AA524" s="342"/>
      <c r="AB524" s="342"/>
      <c r="AC524" s="342"/>
      <c r="AD524" s="342"/>
      <c r="AE524" s="342"/>
      <c r="AF524" s="342"/>
      <c r="AG524" s="342"/>
      <c r="AH524" s="342"/>
      <c r="AI524" s="342"/>
      <c r="AJ524" s="342"/>
      <c r="AK524" s="342"/>
      <c r="AL524" s="342"/>
      <c r="AM524" s="342"/>
      <c r="AN524" s="342"/>
      <c r="AO524" s="342"/>
      <c r="AP524" s="342"/>
      <c r="AQ524" s="342"/>
      <c r="AR524" s="342"/>
      <c r="AS524" s="342"/>
      <c r="AT524" s="342"/>
      <c r="AU524" s="342"/>
      <c r="AV524" s="342"/>
      <c r="AW524" s="342"/>
      <c r="AX524" s="342"/>
      <c r="AY524" s="342"/>
      <c r="AZ524" s="342"/>
      <c r="BA524" s="342"/>
      <c r="BB524" s="342"/>
      <c r="BC524" s="342"/>
      <c r="BD524" s="342"/>
      <c r="BE524" s="342"/>
      <c r="BF524" s="342"/>
      <c r="BG524" s="342"/>
      <c r="BH524" s="342"/>
      <c r="BI524" s="342"/>
      <c r="BJ524" s="342"/>
      <c r="BK524" s="342"/>
      <c r="BL524" s="342"/>
      <c r="BM524" s="342"/>
      <c r="BO524" s="342"/>
      <c r="BP524" s="342"/>
      <c r="BQ524" s="342"/>
      <c r="BR524" s="342"/>
      <c r="BS524" s="342"/>
      <c r="BT524" s="342"/>
      <c r="BU524" s="342"/>
      <c r="BV524" s="342"/>
      <c r="BW524" s="342"/>
      <c r="BX524" s="342"/>
      <c r="BY524" s="342"/>
      <c r="BZ524" s="342"/>
      <c r="CA524" s="342"/>
      <c r="CB524" s="342"/>
      <c r="CC524" s="342"/>
      <c r="CD524" s="342"/>
      <c r="CE524" s="342"/>
      <c r="CF524" s="342"/>
      <c r="CG524" s="342"/>
      <c r="CH524" s="342"/>
      <c r="CI524" s="342"/>
      <c r="CJ524" s="342"/>
      <c r="CK524" s="342"/>
      <c r="CZ524" s="342"/>
      <c r="DA524" s="342"/>
      <c r="DB524" s="342"/>
      <c r="DC524" s="342"/>
      <c r="DD524" s="342"/>
      <c r="DE524" s="342"/>
      <c r="DF524" s="342"/>
      <c r="DG524" s="342"/>
      <c r="DH524" s="342"/>
      <c r="DI524" s="342"/>
      <c r="DJ524" s="342"/>
      <c r="DK524" s="342"/>
      <c r="DM524" s="342"/>
      <c r="DN524" s="342"/>
      <c r="DO524" s="342"/>
      <c r="DP524" s="342"/>
      <c r="DQ524" s="342"/>
      <c r="DR524" s="342"/>
      <c r="DS524" s="342"/>
      <c r="DT524" s="342"/>
      <c r="DU524" s="342"/>
      <c r="DV524" s="342"/>
      <c r="DW524" s="342"/>
      <c r="DX524" s="342"/>
      <c r="DY524" s="342"/>
      <c r="EA524" s="342"/>
    </row>
    <row r="525" spans="1:131">
      <c r="A525" s="342"/>
      <c r="B525" s="342"/>
      <c r="C525" s="342"/>
      <c r="D525" s="342"/>
      <c r="E525" s="342"/>
      <c r="L525" s="342"/>
      <c r="M525" s="342"/>
      <c r="N525" s="342"/>
      <c r="O525" s="342"/>
      <c r="P525" s="342"/>
      <c r="Q525" s="342"/>
      <c r="R525" s="342"/>
      <c r="S525" s="342"/>
      <c r="T525" s="342"/>
      <c r="U525" s="342"/>
      <c r="V525" s="342"/>
      <c r="W525" s="342"/>
      <c r="X525" s="342"/>
      <c r="Y525" s="342"/>
      <c r="Z525" s="342"/>
      <c r="AA525" s="342"/>
      <c r="AB525" s="342"/>
      <c r="AC525" s="342"/>
      <c r="AD525" s="342"/>
      <c r="AE525" s="342"/>
      <c r="AF525" s="342"/>
      <c r="AG525" s="342"/>
      <c r="AH525" s="342"/>
      <c r="AI525" s="342"/>
      <c r="AJ525" s="342"/>
      <c r="AK525" s="342"/>
      <c r="AL525" s="342"/>
      <c r="AM525" s="342"/>
      <c r="AN525" s="342"/>
      <c r="AO525" s="342"/>
      <c r="AP525" s="342"/>
      <c r="AQ525" s="342"/>
      <c r="AR525" s="342"/>
      <c r="AS525" s="342"/>
      <c r="AT525" s="342"/>
      <c r="AU525" s="342"/>
      <c r="AV525" s="342"/>
      <c r="AW525" s="342"/>
      <c r="AX525" s="342"/>
      <c r="AY525" s="342"/>
      <c r="AZ525" s="342"/>
      <c r="BA525" s="342"/>
      <c r="BB525" s="342"/>
      <c r="BC525" s="342"/>
      <c r="BD525" s="342"/>
      <c r="BE525" s="342"/>
      <c r="BF525" s="342"/>
      <c r="BG525" s="342"/>
      <c r="BH525" s="342"/>
      <c r="BI525" s="342"/>
      <c r="BJ525" s="342"/>
      <c r="BK525" s="342"/>
      <c r="BL525" s="342"/>
      <c r="BM525" s="342"/>
      <c r="BO525" s="342"/>
      <c r="BP525" s="342"/>
      <c r="BQ525" s="342"/>
      <c r="BR525" s="342"/>
      <c r="BS525" s="342"/>
      <c r="BT525" s="342"/>
      <c r="BU525" s="342"/>
      <c r="BV525" s="342"/>
      <c r="BW525" s="342"/>
      <c r="BX525" s="342"/>
      <c r="BY525" s="342"/>
      <c r="BZ525" s="342"/>
      <c r="CA525" s="342"/>
      <c r="CB525" s="342"/>
      <c r="CC525" s="342"/>
      <c r="CD525" s="342"/>
      <c r="CE525" s="342"/>
      <c r="CF525" s="342"/>
      <c r="CG525" s="342"/>
      <c r="CH525" s="342"/>
      <c r="CI525" s="342"/>
      <c r="CJ525" s="342"/>
      <c r="CK525" s="342"/>
      <c r="CZ525" s="342"/>
      <c r="DA525" s="342"/>
      <c r="DB525" s="342"/>
      <c r="DC525" s="342"/>
      <c r="DD525" s="342"/>
      <c r="DE525" s="342"/>
      <c r="DF525" s="342"/>
      <c r="DG525" s="342"/>
      <c r="DH525" s="342"/>
      <c r="DI525" s="342"/>
      <c r="DJ525" s="342"/>
      <c r="DK525" s="342"/>
      <c r="DM525" s="342"/>
      <c r="DN525" s="342"/>
      <c r="DO525" s="342"/>
      <c r="DP525" s="342"/>
      <c r="DQ525" s="342"/>
      <c r="DR525" s="342"/>
      <c r="DS525" s="342"/>
      <c r="DT525" s="342"/>
      <c r="DU525" s="342"/>
      <c r="DV525" s="342"/>
      <c r="DW525" s="342"/>
      <c r="DX525" s="342"/>
      <c r="DY525" s="342"/>
      <c r="EA525" s="342"/>
    </row>
    <row r="526" spans="1:131">
      <c r="A526" s="342"/>
      <c r="B526" s="342"/>
      <c r="C526" s="342"/>
      <c r="D526" s="342"/>
      <c r="E526" s="342"/>
      <c r="L526" s="342"/>
      <c r="M526" s="342"/>
      <c r="N526" s="342"/>
      <c r="O526" s="342"/>
      <c r="P526" s="342"/>
      <c r="Q526" s="342"/>
      <c r="R526" s="342"/>
      <c r="S526" s="342"/>
      <c r="T526" s="342"/>
      <c r="U526" s="342"/>
      <c r="V526" s="342"/>
      <c r="W526" s="342"/>
      <c r="X526" s="342"/>
      <c r="Y526" s="342"/>
      <c r="Z526" s="342"/>
      <c r="AA526" s="342"/>
      <c r="AB526" s="342"/>
      <c r="AC526" s="342"/>
      <c r="AD526" s="342"/>
      <c r="AE526" s="342"/>
      <c r="AF526" s="342"/>
      <c r="AG526" s="342"/>
      <c r="AH526" s="342"/>
      <c r="AI526" s="342"/>
      <c r="AJ526" s="342"/>
      <c r="AK526" s="342"/>
      <c r="AL526" s="342"/>
      <c r="AM526" s="342"/>
      <c r="AN526" s="342"/>
      <c r="AO526" s="342"/>
      <c r="AP526" s="342"/>
      <c r="AQ526" s="342"/>
      <c r="AR526" s="342"/>
      <c r="AS526" s="342"/>
      <c r="AT526" s="342"/>
      <c r="AU526" s="342"/>
      <c r="AV526" s="342"/>
      <c r="AW526" s="342"/>
      <c r="AX526" s="342"/>
      <c r="AY526" s="342"/>
      <c r="AZ526" s="342"/>
      <c r="BA526" s="342"/>
      <c r="BB526" s="342"/>
      <c r="BC526" s="342"/>
      <c r="BD526" s="342"/>
      <c r="BE526" s="342"/>
      <c r="BF526" s="342"/>
      <c r="BG526" s="342"/>
      <c r="BH526" s="342"/>
      <c r="BI526" s="342"/>
      <c r="BJ526" s="342"/>
      <c r="BK526" s="342"/>
      <c r="BL526" s="342"/>
      <c r="BM526" s="342"/>
      <c r="BO526" s="342"/>
      <c r="BP526" s="342"/>
      <c r="BQ526" s="342"/>
      <c r="BR526" s="342"/>
      <c r="BS526" s="342"/>
      <c r="BT526" s="342"/>
      <c r="BU526" s="342"/>
      <c r="BV526" s="342"/>
      <c r="BW526" s="342"/>
      <c r="BX526" s="342"/>
      <c r="BY526" s="342"/>
      <c r="BZ526" s="342"/>
      <c r="CA526" s="342"/>
      <c r="CB526" s="342"/>
      <c r="CC526" s="342"/>
      <c r="CD526" s="342"/>
      <c r="CE526" s="342"/>
      <c r="CF526" s="342"/>
      <c r="CG526" s="342"/>
      <c r="CH526" s="342"/>
      <c r="CI526" s="342"/>
      <c r="CJ526" s="342"/>
      <c r="CK526" s="342"/>
      <c r="CZ526" s="342"/>
      <c r="DA526" s="342"/>
      <c r="DB526" s="342"/>
      <c r="DC526" s="342"/>
      <c r="DD526" s="342"/>
      <c r="DE526" s="342"/>
      <c r="DF526" s="342"/>
      <c r="DG526" s="342"/>
      <c r="DH526" s="342"/>
      <c r="DI526" s="342"/>
      <c r="DJ526" s="342"/>
      <c r="DK526" s="342"/>
      <c r="DM526" s="342"/>
      <c r="DN526" s="342"/>
      <c r="DO526" s="342"/>
      <c r="DP526" s="342"/>
      <c r="DQ526" s="342"/>
      <c r="DR526" s="342"/>
      <c r="DS526" s="342"/>
      <c r="DT526" s="342"/>
      <c r="DU526" s="342"/>
      <c r="DV526" s="342"/>
      <c r="DW526" s="342"/>
      <c r="DX526" s="342"/>
      <c r="DY526" s="342"/>
      <c r="EA526" s="342"/>
    </row>
    <row r="527" spans="1:131">
      <c r="A527" s="342"/>
      <c r="B527" s="342"/>
      <c r="C527" s="342"/>
      <c r="D527" s="342"/>
      <c r="E527" s="342"/>
      <c r="L527" s="342"/>
      <c r="M527" s="342"/>
      <c r="N527" s="342"/>
      <c r="O527" s="342"/>
      <c r="P527" s="342"/>
      <c r="Q527" s="342"/>
      <c r="R527" s="342"/>
      <c r="S527" s="342"/>
      <c r="T527" s="342"/>
      <c r="U527" s="342"/>
      <c r="V527" s="342"/>
      <c r="W527" s="342"/>
      <c r="X527" s="342"/>
      <c r="Y527" s="342"/>
      <c r="Z527" s="342"/>
      <c r="AA527" s="342"/>
      <c r="AB527" s="342"/>
      <c r="AC527" s="342"/>
      <c r="AD527" s="342"/>
      <c r="AE527" s="342"/>
      <c r="AF527" s="342"/>
      <c r="AG527" s="342"/>
      <c r="AH527" s="342"/>
      <c r="AI527" s="342"/>
      <c r="AJ527" s="342"/>
      <c r="AK527" s="342"/>
      <c r="AL527" s="342"/>
      <c r="AM527" s="342"/>
      <c r="AN527" s="342"/>
      <c r="AO527" s="342"/>
      <c r="AP527" s="342"/>
      <c r="AQ527" s="342"/>
      <c r="AR527" s="342"/>
      <c r="AS527" s="342"/>
      <c r="AT527" s="342"/>
      <c r="AU527" s="342"/>
      <c r="AV527" s="342"/>
      <c r="AW527" s="342"/>
      <c r="AX527" s="342"/>
      <c r="AY527" s="342"/>
      <c r="AZ527" s="342"/>
      <c r="BA527" s="342"/>
      <c r="BB527" s="342"/>
      <c r="BC527" s="342"/>
      <c r="BD527" s="342"/>
      <c r="BE527" s="342"/>
      <c r="BF527" s="342"/>
      <c r="BG527" s="342"/>
      <c r="BH527" s="342"/>
      <c r="BI527" s="342"/>
      <c r="BJ527" s="342"/>
      <c r="BK527" s="342"/>
      <c r="BL527" s="342"/>
      <c r="BM527" s="342"/>
      <c r="BO527" s="342"/>
      <c r="BP527" s="342"/>
      <c r="BQ527" s="342"/>
      <c r="BR527" s="342"/>
      <c r="BS527" s="342"/>
      <c r="BT527" s="342"/>
      <c r="BU527" s="342"/>
      <c r="BV527" s="342"/>
      <c r="BW527" s="342"/>
      <c r="BX527" s="342"/>
      <c r="BY527" s="342"/>
      <c r="BZ527" s="342"/>
      <c r="CA527" s="342"/>
      <c r="CB527" s="342"/>
      <c r="CC527" s="342"/>
      <c r="CD527" s="342"/>
      <c r="CE527" s="342"/>
      <c r="CF527" s="342"/>
      <c r="CG527" s="342"/>
      <c r="CH527" s="342"/>
      <c r="CI527" s="342"/>
      <c r="CJ527" s="342"/>
      <c r="CK527" s="342"/>
      <c r="CZ527" s="342"/>
      <c r="DA527" s="342"/>
      <c r="DB527" s="342"/>
      <c r="DC527" s="342"/>
      <c r="DD527" s="342"/>
      <c r="DE527" s="342"/>
      <c r="DF527" s="342"/>
      <c r="DG527" s="342"/>
      <c r="DH527" s="342"/>
      <c r="DI527" s="342"/>
      <c r="DJ527" s="342"/>
      <c r="DK527" s="342"/>
      <c r="DM527" s="342"/>
      <c r="DN527" s="342"/>
      <c r="DO527" s="342"/>
      <c r="DP527" s="342"/>
      <c r="DQ527" s="342"/>
      <c r="DR527" s="342"/>
      <c r="DS527" s="342"/>
      <c r="DT527" s="342"/>
      <c r="DU527" s="342"/>
      <c r="DV527" s="342"/>
      <c r="DW527" s="342"/>
      <c r="DX527" s="342"/>
      <c r="DY527" s="342"/>
      <c r="EA527" s="342"/>
    </row>
    <row r="528" spans="1:131">
      <c r="A528" s="342"/>
      <c r="B528" s="342"/>
      <c r="C528" s="342"/>
      <c r="D528" s="342"/>
      <c r="E528" s="342"/>
      <c r="L528" s="342"/>
      <c r="M528" s="342"/>
      <c r="N528" s="342"/>
      <c r="O528" s="342"/>
      <c r="P528" s="342"/>
      <c r="Q528" s="342"/>
      <c r="R528" s="342"/>
      <c r="S528" s="342"/>
      <c r="T528" s="342"/>
      <c r="U528" s="342"/>
      <c r="V528" s="342"/>
      <c r="W528" s="342"/>
      <c r="X528" s="342"/>
      <c r="Y528" s="342"/>
      <c r="Z528" s="342"/>
      <c r="AA528" s="342"/>
      <c r="AB528" s="342"/>
      <c r="AC528" s="342"/>
      <c r="AD528" s="342"/>
      <c r="AE528" s="342"/>
      <c r="AF528" s="342"/>
      <c r="AG528" s="342"/>
      <c r="AH528" s="342"/>
      <c r="AI528" s="342"/>
      <c r="AJ528" s="342"/>
      <c r="AK528" s="342"/>
      <c r="AL528" s="342"/>
      <c r="AM528" s="342"/>
      <c r="AN528" s="342"/>
      <c r="AO528" s="342"/>
      <c r="AP528" s="342"/>
      <c r="AQ528" s="342"/>
      <c r="AR528" s="342"/>
      <c r="AS528" s="342"/>
      <c r="AT528" s="342"/>
      <c r="AU528" s="342"/>
      <c r="AV528" s="342"/>
      <c r="AW528" s="342"/>
      <c r="AX528" s="342"/>
      <c r="AY528" s="342"/>
      <c r="AZ528" s="342"/>
      <c r="BA528" s="342"/>
      <c r="BB528" s="342"/>
      <c r="BC528" s="342"/>
      <c r="BD528" s="342"/>
      <c r="BE528" s="342"/>
      <c r="BF528" s="342"/>
      <c r="BG528" s="342"/>
      <c r="BH528" s="342"/>
      <c r="BI528" s="342"/>
      <c r="BJ528" s="342"/>
      <c r="BK528" s="342"/>
      <c r="BL528" s="342"/>
      <c r="BM528" s="342"/>
      <c r="BO528" s="342"/>
      <c r="BP528" s="342"/>
      <c r="BQ528" s="342"/>
      <c r="BR528" s="342"/>
      <c r="BS528" s="342"/>
      <c r="BT528" s="342"/>
      <c r="BU528" s="342"/>
      <c r="BV528" s="342"/>
      <c r="BW528" s="342"/>
      <c r="BX528" s="342"/>
      <c r="BY528" s="342"/>
      <c r="BZ528" s="342"/>
      <c r="CA528" s="342"/>
      <c r="CB528" s="342"/>
      <c r="CC528" s="342"/>
      <c r="CD528" s="342"/>
      <c r="CE528" s="342"/>
      <c r="CF528" s="342"/>
      <c r="CG528" s="342"/>
      <c r="CH528" s="342"/>
      <c r="CI528" s="342"/>
      <c r="CJ528" s="342"/>
      <c r="CK528" s="342"/>
      <c r="CZ528" s="342"/>
      <c r="DA528" s="342"/>
      <c r="DB528" s="342"/>
      <c r="DC528" s="342"/>
      <c r="DD528" s="342"/>
      <c r="DE528" s="342"/>
      <c r="DF528" s="342"/>
      <c r="DG528" s="342"/>
      <c r="DH528" s="342"/>
      <c r="DI528" s="342"/>
      <c r="DJ528" s="342"/>
      <c r="DK528" s="342"/>
      <c r="DM528" s="342"/>
      <c r="DN528" s="342"/>
      <c r="DO528" s="342"/>
      <c r="DP528" s="342"/>
      <c r="DQ528" s="342"/>
      <c r="DR528" s="342"/>
      <c r="DS528" s="342"/>
      <c r="DT528" s="342"/>
      <c r="DU528" s="342"/>
      <c r="DV528" s="342"/>
      <c r="DW528" s="342"/>
      <c r="DX528" s="342"/>
      <c r="DY528" s="342"/>
      <c r="EA528" s="342"/>
    </row>
    <row r="529" spans="1:131">
      <c r="A529" s="342"/>
      <c r="B529" s="342"/>
      <c r="C529" s="342"/>
      <c r="D529" s="342"/>
      <c r="E529" s="342"/>
      <c r="L529" s="342"/>
      <c r="M529" s="342"/>
      <c r="N529" s="342"/>
      <c r="O529" s="342"/>
      <c r="P529" s="342"/>
      <c r="Q529" s="342"/>
      <c r="R529" s="342"/>
      <c r="S529" s="342"/>
      <c r="T529" s="342"/>
      <c r="U529" s="342"/>
      <c r="V529" s="342"/>
      <c r="W529" s="342"/>
      <c r="X529" s="342"/>
      <c r="Y529" s="342"/>
      <c r="Z529" s="342"/>
      <c r="AA529" s="342"/>
      <c r="AB529" s="342"/>
      <c r="AC529" s="342"/>
      <c r="AD529" s="342"/>
      <c r="AE529" s="342"/>
      <c r="AF529" s="342"/>
      <c r="AG529" s="342"/>
      <c r="AH529" s="342"/>
      <c r="AI529" s="342"/>
      <c r="AJ529" s="342"/>
      <c r="AK529" s="342"/>
      <c r="AL529" s="342"/>
      <c r="AM529" s="342"/>
      <c r="AN529" s="342"/>
      <c r="AO529" s="342"/>
      <c r="AP529" s="342"/>
      <c r="AQ529" s="342"/>
      <c r="AR529" s="342"/>
      <c r="AS529" s="342"/>
      <c r="AT529" s="342"/>
      <c r="AU529" s="342"/>
      <c r="AV529" s="342"/>
      <c r="AW529" s="342"/>
      <c r="AX529" s="342"/>
      <c r="AY529" s="342"/>
      <c r="AZ529" s="342"/>
      <c r="BA529" s="342"/>
      <c r="BB529" s="342"/>
      <c r="BC529" s="342"/>
      <c r="BD529" s="342"/>
      <c r="BE529" s="342"/>
      <c r="BF529" s="342"/>
      <c r="BG529" s="342"/>
      <c r="BH529" s="342"/>
      <c r="BI529" s="342"/>
      <c r="BJ529" s="342"/>
      <c r="BK529" s="342"/>
      <c r="BL529" s="342"/>
      <c r="BM529" s="342"/>
      <c r="BO529" s="342"/>
      <c r="BP529" s="342"/>
      <c r="BQ529" s="342"/>
      <c r="BR529" s="342"/>
      <c r="BS529" s="342"/>
      <c r="BT529" s="342"/>
      <c r="BU529" s="342"/>
      <c r="BV529" s="342"/>
      <c r="BW529" s="342"/>
      <c r="BX529" s="342"/>
      <c r="BY529" s="342"/>
      <c r="BZ529" s="342"/>
      <c r="CA529" s="342"/>
      <c r="CB529" s="342"/>
      <c r="CC529" s="342"/>
      <c r="CD529" s="342"/>
      <c r="CE529" s="342"/>
      <c r="CF529" s="342"/>
      <c r="CG529" s="342"/>
      <c r="CH529" s="342"/>
      <c r="CI529" s="342"/>
      <c r="CJ529" s="342"/>
      <c r="CK529" s="342"/>
      <c r="CZ529" s="342"/>
      <c r="DA529" s="342"/>
      <c r="DB529" s="342"/>
      <c r="DC529" s="342"/>
      <c r="DD529" s="342"/>
      <c r="DE529" s="342"/>
      <c r="DF529" s="342"/>
      <c r="DG529" s="342"/>
      <c r="DH529" s="342"/>
      <c r="DI529" s="342"/>
      <c r="DJ529" s="342"/>
      <c r="DK529" s="342"/>
      <c r="DM529" s="342"/>
      <c r="DN529" s="342"/>
      <c r="DO529" s="342"/>
      <c r="DP529" s="342"/>
      <c r="DQ529" s="342"/>
      <c r="DR529" s="342"/>
      <c r="DS529" s="342"/>
      <c r="DT529" s="342"/>
      <c r="DU529" s="342"/>
      <c r="DV529" s="342"/>
      <c r="DW529" s="342"/>
      <c r="DX529" s="342"/>
      <c r="DY529" s="342"/>
      <c r="EA529" s="342"/>
    </row>
    <row r="530" spans="1:131">
      <c r="A530" s="342"/>
      <c r="B530" s="342"/>
      <c r="C530" s="342"/>
      <c r="D530" s="342"/>
      <c r="E530" s="342"/>
      <c r="L530" s="342"/>
      <c r="M530" s="342"/>
      <c r="N530" s="342"/>
      <c r="O530" s="342"/>
      <c r="P530" s="342"/>
      <c r="Q530" s="342"/>
      <c r="R530" s="342"/>
      <c r="S530" s="342"/>
      <c r="T530" s="342"/>
      <c r="U530" s="342"/>
      <c r="V530" s="342"/>
      <c r="W530" s="342"/>
      <c r="X530" s="342"/>
      <c r="Y530" s="342"/>
      <c r="Z530" s="342"/>
      <c r="AA530" s="342"/>
      <c r="AB530" s="342"/>
      <c r="AC530" s="342"/>
      <c r="AD530" s="342"/>
      <c r="AE530" s="342"/>
      <c r="AF530" s="342"/>
      <c r="AG530" s="342"/>
      <c r="AH530" s="342"/>
      <c r="AI530" s="342"/>
      <c r="AJ530" s="342"/>
      <c r="AK530" s="342"/>
      <c r="AL530" s="342"/>
      <c r="AM530" s="342"/>
      <c r="AN530" s="342"/>
      <c r="AO530" s="342"/>
      <c r="AP530" s="342"/>
      <c r="AQ530" s="342"/>
      <c r="AR530" s="342"/>
      <c r="AS530" s="342"/>
      <c r="AT530" s="342"/>
      <c r="AU530" s="342"/>
      <c r="AV530" s="342"/>
      <c r="AW530" s="342"/>
      <c r="AX530" s="342"/>
      <c r="AY530" s="342"/>
      <c r="AZ530" s="342"/>
      <c r="BA530" s="342"/>
      <c r="BB530" s="342"/>
      <c r="BC530" s="342"/>
      <c r="BD530" s="342"/>
      <c r="BE530" s="342"/>
      <c r="BF530" s="342"/>
      <c r="BG530" s="342"/>
      <c r="BH530" s="342"/>
      <c r="BI530" s="342"/>
      <c r="BJ530" s="342"/>
      <c r="BK530" s="342"/>
      <c r="BL530" s="342"/>
      <c r="BM530" s="342"/>
      <c r="BO530" s="342"/>
      <c r="BP530" s="342"/>
      <c r="BQ530" s="342"/>
      <c r="BR530" s="342"/>
      <c r="BS530" s="342"/>
      <c r="BT530" s="342"/>
      <c r="BU530" s="342"/>
      <c r="BV530" s="342"/>
      <c r="BW530" s="342"/>
      <c r="BX530" s="342"/>
      <c r="BY530" s="342"/>
      <c r="BZ530" s="342"/>
      <c r="CA530" s="342"/>
      <c r="CB530" s="342"/>
      <c r="CC530" s="342"/>
      <c r="CD530" s="342"/>
      <c r="CE530" s="342"/>
      <c r="CF530" s="342"/>
      <c r="CG530" s="342"/>
      <c r="CH530" s="342"/>
      <c r="CI530" s="342"/>
      <c r="CJ530" s="342"/>
      <c r="CK530" s="342"/>
      <c r="CZ530" s="342"/>
      <c r="DA530" s="342"/>
      <c r="DB530" s="342"/>
      <c r="DC530" s="342"/>
      <c r="DD530" s="342"/>
      <c r="DE530" s="342"/>
      <c r="DF530" s="342"/>
      <c r="DG530" s="342"/>
      <c r="DH530" s="342"/>
      <c r="DI530" s="342"/>
      <c r="DJ530" s="342"/>
      <c r="DK530" s="342"/>
      <c r="DM530" s="342"/>
      <c r="DN530" s="342"/>
      <c r="DO530" s="342"/>
      <c r="DP530" s="342"/>
      <c r="DQ530" s="342"/>
      <c r="DR530" s="342"/>
      <c r="DS530" s="342"/>
      <c r="DT530" s="342"/>
      <c r="DU530" s="342"/>
      <c r="DV530" s="342"/>
      <c r="DW530" s="342"/>
      <c r="DX530" s="342"/>
      <c r="DY530" s="342"/>
      <c r="EA530" s="342"/>
    </row>
    <row r="531" spans="1:131">
      <c r="A531" s="342"/>
      <c r="B531" s="342"/>
      <c r="C531" s="342"/>
      <c r="D531" s="342"/>
      <c r="E531" s="342"/>
      <c r="L531" s="342"/>
      <c r="M531" s="342"/>
      <c r="N531" s="342"/>
      <c r="O531" s="342"/>
      <c r="P531" s="342"/>
      <c r="Q531" s="342"/>
      <c r="R531" s="342"/>
      <c r="S531" s="342"/>
      <c r="T531" s="342"/>
      <c r="U531" s="342"/>
      <c r="V531" s="342"/>
      <c r="W531" s="342"/>
      <c r="X531" s="342"/>
      <c r="Y531" s="342"/>
      <c r="Z531" s="342"/>
      <c r="AA531" s="342"/>
      <c r="AB531" s="342"/>
      <c r="AC531" s="342"/>
      <c r="AD531" s="342"/>
      <c r="AE531" s="342"/>
      <c r="AF531" s="342"/>
      <c r="AG531" s="342"/>
      <c r="AH531" s="342"/>
      <c r="AI531" s="342"/>
      <c r="AJ531" s="342"/>
      <c r="AK531" s="342"/>
      <c r="AL531" s="342"/>
      <c r="AM531" s="342"/>
      <c r="AN531" s="342"/>
      <c r="AO531" s="342"/>
      <c r="AP531" s="342"/>
      <c r="AQ531" s="342"/>
      <c r="AR531" s="342"/>
      <c r="AS531" s="342"/>
      <c r="AT531" s="342"/>
      <c r="AU531" s="342"/>
      <c r="AV531" s="342"/>
      <c r="AW531" s="342"/>
      <c r="AX531" s="342"/>
      <c r="AY531" s="342"/>
      <c r="AZ531" s="342"/>
      <c r="BA531" s="342"/>
      <c r="BB531" s="342"/>
      <c r="BC531" s="342"/>
      <c r="BD531" s="342"/>
      <c r="BE531" s="342"/>
      <c r="BF531" s="342"/>
      <c r="BG531" s="342"/>
      <c r="BH531" s="342"/>
      <c r="BI531" s="342"/>
      <c r="BJ531" s="342"/>
      <c r="BK531" s="342"/>
      <c r="BL531" s="342"/>
      <c r="BM531" s="342"/>
      <c r="BO531" s="342"/>
      <c r="BP531" s="342"/>
      <c r="BQ531" s="342"/>
      <c r="BR531" s="342"/>
      <c r="BS531" s="342"/>
      <c r="BT531" s="342"/>
      <c r="BU531" s="342"/>
      <c r="BV531" s="342"/>
      <c r="BW531" s="342"/>
      <c r="BX531" s="342"/>
      <c r="BY531" s="342"/>
      <c r="BZ531" s="342"/>
      <c r="CA531" s="342"/>
      <c r="CB531" s="342"/>
      <c r="CC531" s="342"/>
      <c r="CD531" s="342"/>
      <c r="CE531" s="342"/>
      <c r="CF531" s="342"/>
      <c r="CG531" s="342"/>
      <c r="CH531" s="342"/>
      <c r="CI531" s="342"/>
      <c r="CJ531" s="342"/>
      <c r="CK531" s="342"/>
      <c r="CZ531" s="342"/>
      <c r="DA531" s="342"/>
      <c r="DB531" s="342"/>
      <c r="DC531" s="342"/>
      <c r="DD531" s="342"/>
      <c r="DE531" s="342"/>
      <c r="DF531" s="342"/>
      <c r="DG531" s="342"/>
      <c r="DH531" s="342"/>
      <c r="DI531" s="342"/>
      <c r="DJ531" s="342"/>
      <c r="DK531" s="342"/>
      <c r="DM531" s="342"/>
      <c r="DN531" s="342"/>
      <c r="DO531" s="342"/>
      <c r="DP531" s="342"/>
      <c r="DQ531" s="342"/>
      <c r="DR531" s="342"/>
      <c r="DS531" s="342"/>
      <c r="DT531" s="342"/>
      <c r="DU531" s="342"/>
      <c r="DV531" s="342"/>
      <c r="DW531" s="342"/>
      <c r="DX531" s="342"/>
      <c r="DY531" s="342"/>
      <c r="EA531" s="342"/>
    </row>
    <row r="532" spans="1:131">
      <c r="A532" s="342"/>
      <c r="B532" s="342"/>
      <c r="C532" s="342"/>
      <c r="D532" s="342"/>
      <c r="E532" s="342"/>
      <c r="L532" s="342"/>
      <c r="M532" s="342"/>
      <c r="N532" s="342"/>
      <c r="O532" s="342"/>
      <c r="P532" s="342"/>
      <c r="Q532" s="342"/>
      <c r="R532" s="342"/>
      <c r="S532" s="342"/>
      <c r="T532" s="342"/>
      <c r="U532" s="342"/>
      <c r="V532" s="342"/>
      <c r="W532" s="342"/>
      <c r="X532" s="342"/>
      <c r="Y532" s="342"/>
      <c r="Z532" s="342"/>
      <c r="AA532" s="342"/>
      <c r="AB532" s="342"/>
      <c r="AC532" s="342"/>
      <c r="AD532" s="342"/>
      <c r="AE532" s="342"/>
      <c r="AF532" s="342"/>
      <c r="AG532" s="342"/>
      <c r="AH532" s="342"/>
      <c r="AI532" s="342"/>
      <c r="AJ532" s="342"/>
      <c r="AK532" s="342"/>
      <c r="AL532" s="342"/>
      <c r="AM532" s="342"/>
      <c r="AN532" s="342"/>
      <c r="AO532" s="342"/>
      <c r="AP532" s="342"/>
      <c r="AQ532" s="342"/>
      <c r="AR532" s="342"/>
      <c r="AS532" s="342"/>
      <c r="AT532" s="342"/>
      <c r="AU532" s="342"/>
      <c r="AV532" s="342"/>
      <c r="AW532" s="342"/>
      <c r="AX532" s="342"/>
      <c r="AY532" s="342"/>
      <c r="AZ532" s="342"/>
      <c r="BA532" s="342"/>
      <c r="BB532" s="342"/>
      <c r="BC532" s="342"/>
      <c r="BD532" s="342"/>
      <c r="BE532" s="342"/>
      <c r="BF532" s="342"/>
      <c r="BG532" s="342"/>
      <c r="BH532" s="342"/>
      <c r="BI532" s="342"/>
      <c r="BJ532" s="342"/>
      <c r="BK532" s="342"/>
      <c r="BL532" s="342"/>
      <c r="BM532" s="342"/>
      <c r="BO532" s="342"/>
      <c r="BP532" s="342"/>
      <c r="BQ532" s="342"/>
      <c r="BR532" s="342"/>
      <c r="BS532" s="342"/>
      <c r="BT532" s="342"/>
      <c r="BU532" s="342"/>
      <c r="BV532" s="342"/>
      <c r="BW532" s="342"/>
      <c r="BX532" s="342"/>
      <c r="BY532" s="342"/>
      <c r="BZ532" s="342"/>
      <c r="CA532" s="342"/>
      <c r="CB532" s="342"/>
      <c r="CC532" s="342"/>
      <c r="CD532" s="342"/>
      <c r="CE532" s="342"/>
      <c r="CF532" s="342"/>
      <c r="CG532" s="342"/>
      <c r="CH532" s="342"/>
      <c r="CI532" s="342"/>
      <c r="CJ532" s="342"/>
      <c r="CK532" s="342"/>
      <c r="CZ532" s="342"/>
      <c r="DA532" s="342"/>
      <c r="DB532" s="342"/>
      <c r="DC532" s="342"/>
      <c r="DD532" s="342"/>
      <c r="DE532" s="342"/>
      <c r="DF532" s="342"/>
      <c r="DG532" s="342"/>
      <c r="DH532" s="342"/>
      <c r="DI532" s="342"/>
      <c r="DJ532" s="342"/>
      <c r="DK532" s="342"/>
      <c r="DM532" s="342"/>
      <c r="DN532" s="342"/>
      <c r="DO532" s="342"/>
      <c r="DP532" s="342"/>
      <c r="DQ532" s="342"/>
      <c r="DR532" s="342"/>
      <c r="DS532" s="342"/>
      <c r="DT532" s="342"/>
      <c r="DU532" s="342"/>
      <c r="DV532" s="342"/>
      <c r="DW532" s="342"/>
      <c r="DX532" s="342"/>
      <c r="DY532" s="342"/>
      <c r="EA532" s="342"/>
    </row>
    <row r="533" spans="1:131">
      <c r="A533" s="342"/>
      <c r="B533" s="342"/>
      <c r="C533" s="342"/>
      <c r="D533" s="342"/>
      <c r="E533" s="342"/>
      <c r="L533" s="342"/>
      <c r="M533" s="342"/>
      <c r="N533" s="342"/>
      <c r="O533" s="342"/>
      <c r="P533" s="342"/>
      <c r="Q533" s="342"/>
      <c r="R533" s="342"/>
      <c r="S533" s="342"/>
      <c r="T533" s="342"/>
      <c r="U533" s="342"/>
      <c r="V533" s="342"/>
      <c r="W533" s="342"/>
      <c r="X533" s="342"/>
      <c r="Y533" s="342"/>
      <c r="Z533" s="342"/>
      <c r="AA533" s="342"/>
      <c r="AB533" s="342"/>
      <c r="AC533" s="342"/>
      <c r="AD533" s="342"/>
      <c r="AE533" s="342"/>
      <c r="AF533" s="342"/>
      <c r="AG533" s="342"/>
      <c r="AH533" s="342"/>
      <c r="AI533" s="342"/>
      <c r="AJ533" s="342"/>
      <c r="AK533" s="342"/>
      <c r="AL533" s="342"/>
      <c r="AM533" s="342"/>
      <c r="AN533" s="342"/>
      <c r="AO533" s="342"/>
      <c r="AP533" s="342"/>
      <c r="AQ533" s="342"/>
      <c r="AR533" s="342"/>
      <c r="AS533" s="342"/>
      <c r="AT533" s="342"/>
      <c r="AU533" s="342"/>
      <c r="AV533" s="342"/>
      <c r="AW533" s="342"/>
      <c r="AX533" s="342"/>
      <c r="AY533" s="342"/>
      <c r="AZ533" s="342"/>
      <c r="BA533" s="342"/>
      <c r="BB533" s="342"/>
      <c r="BC533" s="342"/>
      <c r="BD533" s="342"/>
      <c r="BE533" s="342"/>
      <c r="BF533" s="342"/>
      <c r="BG533" s="342"/>
      <c r="BH533" s="342"/>
      <c r="BI533" s="342"/>
      <c r="BJ533" s="342"/>
      <c r="BK533" s="342"/>
      <c r="BL533" s="342"/>
      <c r="BM533" s="342"/>
      <c r="BO533" s="342"/>
      <c r="BP533" s="342"/>
      <c r="BQ533" s="342"/>
      <c r="BR533" s="342"/>
      <c r="BS533" s="342"/>
      <c r="BT533" s="342"/>
      <c r="BU533" s="342"/>
      <c r="BV533" s="342"/>
      <c r="BW533" s="342"/>
      <c r="BX533" s="342"/>
      <c r="BY533" s="342"/>
      <c r="BZ533" s="342"/>
      <c r="CA533" s="342"/>
      <c r="CB533" s="342"/>
      <c r="CC533" s="342"/>
      <c r="CD533" s="342"/>
      <c r="CE533" s="342"/>
      <c r="CF533" s="342"/>
      <c r="CG533" s="342"/>
      <c r="CH533" s="342"/>
      <c r="CI533" s="342"/>
      <c r="CJ533" s="342"/>
      <c r="CK533" s="342"/>
      <c r="CZ533" s="342"/>
      <c r="DA533" s="342"/>
      <c r="DB533" s="342"/>
      <c r="DC533" s="342"/>
      <c r="DD533" s="342"/>
      <c r="DE533" s="342"/>
      <c r="DF533" s="342"/>
      <c r="DG533" s="342"/>
      <c r="DH533" s="342"/>
      <c r="DI533" s="342"/>
      <c r="DJ533" s="342"/>
      <c r="DK533" s="342"/>
      <c r="DM533" s="342"/>
      <c r="DN533" s="342"/>
      <c r="DO533" s="342"/>
      <c r="DP533" s="342"/>
      <c r="DQ533" s="342"/>
      <c r="DR533" s="342"/>
      <c r="DS533" s="342"/>
      <c r="DT533" s="342"/>
      <c r="DU533" s="342"/>
      <c r="DV533" s="342"/>
      <c r="DW533" s="342"/>
      <c r="DX533" s="342"/>
      <c r="DY533" s="342"/>
      <c r="EA533" s="342"/>
    </row>
    <row r="534" spans="1:131">
      <c r="A534" s="342"/>
      <c r="B534" s="342"/>
      <c r="C534" s="342"/>
      <c r="D534" s="342"/>
      <c r="E534" s="342"/>
      <c r="L534" s="342"/>
      <c r="M534" s="342"/>
      <c r="N534" s="342"/>
      <c r="O534" s="342"/>
      <c r="P534" s="342"/>
      <c r="Q534" s="342"/>
      <c r="R534" s="342"/>
      <c r="S534" s="342"/>
      <c r="T534" s="342"/>
      <c r="U534" s="342"/>
      <c r="V534" s="342"/>
      <c r="W534" s="342"/>
      <c r="X534" s="342"/>
      <c r="Y534" s="342"/>
      <c r="Z534" s="342"/>
      <c r="AA534" s="342"/>
      <c r="AB534" s="342"/>
      <c r="AC534" s="342"/>
      <c r="AD534" s="342"/>
      <c r="AE534" s="342"/>
      <c r="AF534" s="342"/>
      <c r="AG534" s="342"/>
      <c r="AH534" s="342"/>
      <c r="AI534" s="342"/>
      <c r="AJ534" s="342"/>
      <c r="AK534" s="342"/>
      <c r="AL534" s="342"/>
      <c r="AM534" s="342"/>
      <c r="AN534" s="342"/>
      <c r="AO534" s="342"/>
      <c r="AP534" s="342"/>
      <c r="AQ534" s="342"/>
      <c r="AR534" s="342"/>
      <c r="AS534" s="342"/>
      <c r="AT534" s="342"/>
      <c r="AU534" s="342"/>
      <c r="AV534" s="342"/>
      <c r="AW534" s="342"/>
      <c r="AX534" s="342"/>
      <c r="AY534" s="342"/>
      <c r="AZ534" s="342"/>
      <c r="BA534" s="342"/>
      <c r="BB534" s="342"/>
      <c r="BC534" s="342"/>
      <c r="BD534" s="342"/>
      <c r="BE534" s="342"/>
      <c r="BF534" s="342"/>
      <c r="BG534" s="342"/>
      <c r="BH534" s="342"/>
      <c r="BI534" s="342"/>
      <c r="BJ534" s="342"/>
      <c r="BK534" s="342"/>
      <c r="BL534" s="342"/>
      <c r="BM534" s="342"/>
      <c r="BO534" s="342"/>
      <c r="BP534" s="342"/>
      <c r="BQ534" s="342"/>
      <c r="BR534" s="342"/>
      <c r="BS534" s="342"/>
      <c r="BT534" s="342"/>
      <c r="BU534" s="342"/>
      <c r="BV534" s="342"/>
      <c r="BW534" s="342"/>
      <c r="BX534" s="342"/>
      <c r="BY534" s="342"/>
      <c r="BZ534" s="342"/>
      <c r="CA534" s="342"/>
      <c r="CB534" s="342"/>
      <c r="CC534" s="342"/>
      <c r="CD534" s="342"/>
      <c r="CE534" s="342"/>
      <c r="CF534" s="342"/>
      <c r="CG534" s="342"/>
      <c r="CH534" s="342"/>
      <c r="CI534" s="342"/>
      <c r="CJ534" s="342"/>
      <c r="CK534" s="342"/>
      <c r="CZ534" s="342"/>
      <c r="DA534" s="342"/>
      <c r="DB534" s="342"/>
      <c r="DC534" s="342"/>
      <c r="DD534" s="342"/>
      <c r="DE534" s="342"/>
      <c r="DF534" s="342"/>
      <c r="DG534" s="342"/>
      <c r="DH534" s="342"/>
      <c r="DI534" s="342"/>
      <c r="DJ534" s="342"/>
      <c r="DK534" s="342"/>
      <c r="DM534" s="342"/>
      <c r="DN534" s="342"/>
      <c r="DO534" s="342"/>
      <c r="DP534" s="342"/>
      <c r="DQ534" s="342"/>
      <c r="DR534" s="342"/>
      <c r="DS534" s="342"/>
      <c r="DT534" s="342"/>
      <c r="DU534" s="342"/>
      <c r="DV534" s="342"/>
      <c r="DW534" s="342"/>
      <c r="DX534" s="342"/>
      <c r="DY534" s="342"/>
      <c r="EA534" s="342"/>
    </row>
    <row r="535" spans="1:131">
      <c r="A535" s="342"/>
      <c r="B535" s="342"/>
      <c r="C535" s="342"/>
      <c r="D535" s="342"/>
      <c r="E535" s="342"/>
      <c r="L535" s="342"/>
      <c r="M535" s="342"/>
      <c r="N535" s="342"/>
      <c r="O535" s="342"/>
      <c r="P535" s="342"/>
      <c r="Q535" s="342"/>
      <c r="R535" s="342"/>
      <c r="S535" s="342"/>
      <c r="T535" s="342"/>
      <c r="U535" s="342"/>
      <c r="V535" s="342"/>
      <c r="W535" s="342"/>
      <c r="X535" s="342"/>
      <c r="Y535" s="342"/>
      <c r="Z535" s="342"/>
      <c r="AA535" s="342"/>
      <c r="AB535" s="342"/>
      <c r="AC535" s="342"/>
      <c r="AD535" s="342"/>
      <c r="AE535" s="342"/>
      <c r="AF535" s="342"/>
      <c r="AG535" s="342"/>
      <c r="AH535" s="342"/>
      <c r="AI535" s="342"/>
      <c r="AJ535" s="342"/>
      <c r="AK535" s="342"/>
      <c r="AL535" s="342"/>
      <c r="AM535" s="342"/>
      <c r="AN535" s="342"/>
      <c r="AO535" s="342"/>
      <c r="AP535" s="342"/>
      <c r="AQ535" s="342"/>
      <c r="AR535" s="342"/>
      <c r="AS535" s="342"/>
      <c r="AT535" s="342"/>
      <c r="AU535" s="342"/>
      <c r="AV535" s="342"/>
      <c r="AW535" s="342"/>
      <c r="AX535" s="342"/>
      <c r="AY535" s="342"/>
      <c r="AZ535" s="342"/>
      <c r="BA535" s="342"/>
      <c r="BB535" s="342"/>
      <c r="BC535" s="342"/>
      <c r="BD535" s="342"/>
      <c r="BE535" s="342"/>
      <c r="BF535" s="342"/>
      <c r="BG535" s="342"/>
      <c r="BH535" s="342"/>
      <c r="BI535" s="342"/>
      <c r="BJ535" s="342"/>
      <c r="BK535" s="342"/>
      <c r="BL535" s="342"/>
      <c r="BM535" s="342"/>
      <c r="BO535" s="342"/>
      <c r="BP535" s="342"/>
      <c r="BQ535" s="342"/>
      <c r="BR535" s="342"/>
      <c r="BS535" s="342"/>
      <c r="BT535" s="342"/>
      <c r="BU535" s="342"/>
      <c r="BV535" s="342"/>
      <c r="BW535" s="342"/>
      <c r="BX535" s="342"/>
      <c r="BY535" s="342"/>
      <c r="BZ535" s="342"/>
      <c r="CA535" s="342"/>
      <c r="CB535" s="342"/>
      <c r="CC535" s="342"/>
      <c r="CD535" s="342"/>
      <c r="CE535" s="342"/>
      <c r="CF535" s="342"/>
      <c r="CG535" s="342"/>
      <c r="CH535" s="342"/>
      <c r="CI535" s="342"/>
      <c r="CJ535" s="342"/>
      <c r="CK535" s="342"/>
      <c r="CZ535" s="342"/>
      <c r="DA535" s="342"/>
      <c r="DB535" s="342"/>
      <c r="DC535" s="342"/>
      <c r="DD535" s="342"/>
      <c r="DE535" s="342"/>
      <c r="DF535" s="342"/>
      <c r="DG535" s="342"/>
      <c r="DH535" s="342"/>
      <c r="DI535" s="342"/>
      <c r="DJ535" s="342"/>
      <c r="DK535" s="342"/>
      <c r="DM535" s="342"/>
      <c r="DN535" s="342"/>
      <c r="DO535" s="342"/>
      <c r="DP535" s="342"/>
      <c r="DQ535" s="342"/>
      <c r="DR535" s="342"/>
      <c r="DS535" s="342"/>
      <c r="DT535" s="342"/>
      <c r="DU535" s="342"/>
      <c r="DV535" s="342"/>
      <c r="DW535" s="342"/>
      <c r="DX535" s="342"/>
      <c r="DY535" s="342"/>
      <c r="EA535" s="342"/>
    </row>
    <row r="536" spans="1:131">
      <c r="A536" s="342"/>
      <c r="B536" s="342"/>
      <c r="C536" s="342"/>
      <c r="D536" s="342"/>
      <c r="E536" s="342"/>
      <c r="L536" s="342"/>
      <c r="M536" s="342"/>
      <c r="N536" s="342"/>
      <c r="O536" s="342"/>
      <c r="P536" s="342"/>
      <c r="Q536" s="342"/>
      <c r="R536" s="342"/>
      <c r="S536" s="342"/>
      <c r="T536" s="342"/>
      <c r="U536" s="342"/>
      <c r="V536" s="342"/>
      <c r="W536" s="342"/>
      <c r="X536" s="342"/>
      <c r="Y536" s="342"/>
      <c r="Z536" s="342"/>
      <c r="AA536" s="342"/>
      <c r="AB536" s="342"/>
      <c r="AC536" s="342"/>
      <c r="AD536" s="342"/>
      <c r="AE536" s="342"/>
      <c r="AF536" s="342"/>
      <c r="AG536" s="342"/>
      <c r="AH536" s="342"/>
      <c r="AI536" s="342"/>
      <c r="AJ536" s="342"/>
      <c r="AK536" s="342"/>
      <c r="AL536" s="342"/>
      <c r="AM536" s="342"/>
      <c r="AN536" s="342"/>
      <c r="AO536" s="342"/>
      <c r="AP536" s="342"/>
      <c r="AQ536" s="342"/>
      <c r="AR536" s="342"/>
      <c r="AS536" s="342"/>
      <c r="AT536" s="342"/>
      <c r="AU536" s="342"/>
      <c r="AV536" s="342"/>
      <c r="AW536" s="342"/>
      <c r="AX536" s="342"/>
      <c r="AY536" s="342"/>
      <c r="AZ536" s="342"/>
      <c r="BA536" s="342"/>
      <c r="BB536" s="342"/>
      <c r="BC536" s="342"/>
      <c r="BD536" s="342"/>
      <c r="BE536" s="342"/>
      <c r="BF536" s="342"/>
      <c r="BG536" s="342"/>
      <c r="BH536" s="342"/>
      <c r="BI536" s="342"/>
      <c r="BJ536" s="342"/>
      <c r="BK536" s="342"/>
      <c r="BL536" s="342"/>
      <c r="BM536" s="342"/>
      <c r="BO536" s="342"/>
      <c r="BP536" s="342"/>
      <c r="BQ536" s="342"/>
      <c r="BR536" s="342"/>
      <c r="BS536" s="342"/>
      <c r="BT536" s="342"/>
      <c r="BU536" s="342"/>
      <c r="BV536" s="342"/>
      <c r="BW536" s="342"/>
      <c r="BX536" s="342"/>
      <c r="BY536" s="342"/>
      <c r="BZ536" s="342"/>
      <c r="CA536" s="342"/>
      <c r="CB536" s="342"/>
      <c r="CC536" s="342"/>
      <c r="CD536" s="342"/>
      <c r="CE536" s="342"/>
      <c r="CF536" s="342"/>
      <c r="CG536" s="342"/>
      <c r="CH536" s="342"/>
      <c r="CI536" s="342"/>
      <c r="CJ536" s="342"/>
      <c r="CK536" s="342"/>
      <c r="CZ536" s="342"/>
      <c r="DA536" s="342"/>
      <c r="DB536" s="342"/>
      <c r="DC536" s="342"/>
      <c r="DD536" s="342"/>
      <c r="DE536" s="342"/>
      <c r="DF536" s="342"/>
      <c r="DG536" s="342"/>
      <c r="DH536" s="342"/>
      <c r="DI536" s="342"/>
      <c r="DJ536" s="342"/>
      <c r="DK536" s="342"/>
      <c r="DM536" s="342"/>
      <c r="DN536" s="342"/>
      <c r="DO536" s="342"/>
      <c r="DP536" s="342"/>
      <c r="DQ536" s="342"/>
      <c r="DR536" s="342"/>
      <c r="DS536" s="342"/>
      <c r="DT536" s="342"/>
      <c r="DU536" s="342"/>
      <c r="DV536" s="342"/>
      <c r="DW536" s="342"/>
      <c r="DX536" s="342"/>
      <c r="DY536" s="342"/>
      <c r="EA536" s="342"/>
    </row>
    <row r="537" spans="1:131">
      <c r="A537" s="342"/>
      <c r="B537" s="342"/>
      <c r="C537" s="342"/>
      <c r="D537" s="342"/>
      <c r="E537" s="342"/>
      <c r="L537" s="342"/>
      <c r="M537" s="342"/>
      <c r="N537" s="342"/>
      <c r="O537" s="342"/>
      <c r="P537" s="342"/>
      <c r="Q537" s="342"/>
      <c r="R537" s="342"/>
      <c r="S537" s="342"/>
      <c r="T537" s="342"/>
      <c r="U537" s="342"/>
      <c r="V537" s="342"/>
      <c r="W537" s="342"/>
      <c r="X537" s="342"/>
      <c r="Y537" s="342"/>
      <c r="Z537" s="342"/>
      <c r="AA537" s="342"/>
      <c r="AB537" s="342"/>
      <c r="AC537" s="342"/>
      <c r="AD537" s="342"/>
      <c r="AE537" s="342"/>
      <c r="AF537" s="342"/>
      <c r="AG537" s="342"/>
      <c r="AH537" s="342"/>
      <c r="AI537" s="342"/>
      <c r="AJ537" s="342"/>
      <c r="AK537" s="342"/>
      <c r="AL537" s="342"/>
      <c r="AM537" s="342"/>
      <c r="AN537" s="342"/>
      <c r="AO537" s="342"/>
      <c r="AP537" s="342"/>
      <c r="AQ537" s="342"/>
      <c r="AR537" s="342"/>
      <c r="AS537" s="342"/>
      <c r="AT537" s="342"/>
      <c r="AU537" s="342"/>
      <c r="AV537" s="342"/>
      <c r="AW537" s="342"/>
      <c r="AX537" s="342"/>
      <c r="AY537" s="342"/>
      <c r="AZ537" s="342"/>
      <c r="BA537" s="342"/>
      <c r="BB537" s="342"/>
      <c r="BC537" s="342"/>
      <c r="BD537" s="342"/>
      <c r="BE537" s="342"/>
      <c r="BF537" s="342"/>
      <c r="BG537" s="342"/>
      <c r="BH537" s="342"/>
      <c r="BI537" s="342"/>
      <c r="BJ537" s="342"/>
      <c r="BK537" s="342"/>
      <c r="BL537" s="342"/>
      <c r="BM537" s="342"/>
      <c r="BO537" s="342"/>
      <c r="BP537" s="342"/>
      <c r="BQ537" s="342"/>
      <c r="BR537" s="342"/>
      <c r="BS537" s="342"/>
      <c r="BT537" s="342"/>
      <c r="BU537" s="342"/>
      <c r="BV537" s="342"/>
      <c r="BW537" s="342"/>
      <c r="BX537" s="342"/>
      <c r="BY537" s="342"/>
      <c r="BZ537" s="342"/>
      <c r="CA537" s="342"/>
      <c r="CB537" s="342"/>
      <c r="CC537" s="342"/>
      <c r="CD537" s="342"/>
      <c r="CE537" s="342"/>
      <c r="CF537" s="342"/>
      <c r="CG537" s="342"/>
      <c r="CH537" s="342"/>
      <c r="CI537" s="342"/>
      <c r="CJ537" s="342"/>
      <c r="CK537" s="342"/>
      <c r="CZ537" s="342"/>
      <c r="DA537" s="342"/>
      <c r="DB537" s="342"/>
      <c r="DC537" s="342"/>
      <c r="DD537" s="342"/>
      <c r="DE537" s="342"/>
      <c r="DF537" s="342"/>
      <c r="DG537" s="342"/>
      <c r="DH537" s="342"/>
      <c r="DI537" s="342"/>
      <c r="DJ537" s="342"/>
      <c r="DK537" s="342"/>
      <c r="DM537" s="342"/>
      <c r="DN537" s="342"/>
      <c r="DO537" s="342"/>
      <c r="DP537" s="342"/>
      <c r="DQ537" s="342"/>
      <c r="DR537" s="342"/>
      <c r="DS537" s="342"/>
      <c r="DT537" s="342"/>
      <c r="DU537" s="342"/>
      <c r="DV537" s="342"/>
      <c r="DW537" s="342"/>
      <c r="DX537" s="342"/>
      <c r="DY537" s="342"/>
      <c r="EA537" s="342"/>
    </row>
    <row r="538" spans="1:131">
      <c r="A538" s="342"/>
      <c r="B538" s="342"/>
      <c r="C538" s="342"/>
      <c r="D538" s="342"/>
      <c r="E538" s="342"/>
      <c r="L538" s="342"/>
      <c r="M538" s="342"/>
      <c r="N538" s="342"/>
      <c r="O538" s="342"/>
      <c r="P538" s="342"/>
      <c r="Q538" s="342"/>
      <c r="R538" s="342"/>
      <c r="S538" s="342"/>
      <c r="T538" s="342"/>
      <c r="U538" s="342"/>
      <c r="V538" s="342"/>
      <c r="W538" s="342"/>
      <c r="X538" s="342"/>
      <c r="Y538" s="342"/>
      <c r="Z538" s="342"/>
      <c r="AA538" s="342"/>
      <c r="AB538" s="342"/>
      <c r="AC538" s="342"/>
      <c r="AD538" s="342"/>
      <c r="AE538" s="342"/>
      <c r="AF538" s="342"/>
      <c r="AG538" s="342"/>
      <c r="AH538" s="342"/>
      <c r="AI538" s="342"/>
      <c r="AJ538" s="342"/>
      <c r="AK538" s="342"/>
      <c r="AL538" s="342"/>
      <c r="AM538" s="342"/>
      <c r="AN538" s="342"/>
      <c r="AO538" s="342"/>
      <c r="AP538" s="342"/>
      <c r="AQ538" s="342"/>
      <c r="AR538" s="342"/>
      <c r="AS538" s="342"/>
      <c r="AT538" s="342"/>
      <c r="AU538" s="342"/>
      <c r="AV538" s="342"/>
      <c r="AW538" s="342"/>
      <c r="AX538" s="342"/>
      <c r="AY538" s="342"/>
      <c r="AZ538" s="342"/>
      <c r="BA538" s="342"/>
      <c r="BB538" s="342"/>
      <c r="BC538" s="342"/>
      <c r="BD538" s="342"/>
      <c r="BE538" s="342"/>
      <c r="BF538" s="342"/>
      <c r="BG538" s="342"/>
      <c r="BH538" s="342"/>
      <c r="BI538" s="342"/>
      <c r="BJ538" s="342"/>
      <c r="BK538" s="342"/>
      <c r="BL538" s="342"/>
      <c r="BM538" s="342"/>
      <c r="BO538" s="342"/>
      <c r="BP538" s="342"/>
      <c r="BQ538" s="342"/>
      <c r="BR538" s="342"/>
      <c r="BS538" s="342"/>
      <c r="BT538" s="342"/>
      <c r="BU538" s="342"/>
      <c r="BV538" s="342"/>
      <c r="BW538" s="342"/>
      <c r="BX538" s="342"/>
      <c r="BY538" s="342"/>
      <c r="BZ538" s="342"/>
      <c r="CA538" s="342"/>
      <c r="CB538" s="342"/>
      <c r="CC538" s="342"/>
      <c r="CD538" s="342"/>
      <c r="CE538" s="342"/>
      <c r="CF538" s="342"/>
      <c r="CG538" s="342"/>
      <c r="CH538" s="342"/>
      <c r="CI538" s="342"/>
      <c r="CJ538" s="342"/>
      <c r="CK538" s="342"/>
      <c r="CZ538" s="342"/>
      <c r="DA538" s="342"/>
      <c r="DB538" s="342"/>
      <c r="DC538" s="342"/>
      <c r="DD538" s="342"/>
      <c r="DE538" s="342"/>
      <c r="DF538" s="342"/>
      <c r="DG538" s="342"/>
      <c r="DH538" s="342"/>
      <c r="DI538" s="342"/>
      <c r="DJ538" s="342"/>
      <c r="DK538" s="342"/>
      <c r="DM538" s="342"/>
      <c r="DN538" s="342"/>
      <c r="DO538" s="342"/>
      <c r="DP538" s="342"/>
      <c r="DQ538" s="342"/>
      <c r="DR538" s="342"/>
      <c r="DS538" s="342"/>
      <c r="DT538" s="342"/>
      <c r="DU538" s="342"/>
      <c r="DV538" s="342"/>
      <c r="DW538" s="342"/>
      <c r="DX538" s="342"/>
      <c r="DY538" s="342"/>
      <c r="EA538" s="342"/>
    </row>
    <row r="539" spans="1:131">
      <c r="A539" s="342"/>
      <c r="B539" s="342"/>
      <c r="C539" s="342"/>
      <c r="D539" s="342"/>
      <c r="E539" s="342"/>
      <c r="L539" s="342"/>
      <c r="M539" s="342"/>
      <c r="N539" s="342"/>
      <c r="O539" s="342"/>
      <c r="P539" s="342"/>
      <c r="Q539" s="342"/>
      <c r="R539" s="342"/>
      <c r="S539" s="342"/>
      <c r="T539" s="342"/>
      <c r="U539" s="342"/>
      <c r="V539" s="342"/>
      <c r="W539" s="342"/>
      <c r="X539" s="342"/>
      <c r="Y539" s="342"/>
      <c r="Z539" s="342"/>
      <c r="AA539" s="342"/>
      <c r="AB539" s="342"/>
      <c r="AC539" s="342"/>
      <c r="AD539" s="342"/>
      <c r="AE539" s="342"/>
      <c r="AF539" s="342"/>
      <c r="AG539" s="342"/>
      <c r="AH539" s="342"/>
      <c r="AI539" s="342"/>
      <c r="AJ539" s="342"/>
      <c r="AK539" s="342"/>
      <c r="AL539" s="342"/>
      <c r="AM539" s="342"/>
      <c r="AN539" s="342"/>
      <c r="AO539" s="342"/>
      <c r="AP539" s="342"/>
      <c r="AQ539" s="342"/>
      <c r="AR539" s="342"/>
      <c r="AS539" s="342"/>
      <c r="AT539" s="342"/>
      <c r="AU539" s="342"/>
      <c r="AV539" s="342"/>
      <c r="AW539" s="342"/>
      <c r="AX539" s="342"/>
      <c r="AY539" s="342"/>
      <c r="AZ539" s="342"/>
      <c r="BA539" s="342"/>
      <c r="BB539" s="342"/>
      <c r="BC539" s="342"/>
      <c r="BD539" s="342"/>
      <c r="BE539" s="342"/>
      <c r="BF539" s="342"/>
      <c r="BG539" s="342"/>
      <c r="BH539" s="342"/>
      <c r="BI539" s="342"/>
      <c r="BJ539" s="342"/>
      <c r="BK539" s="342"/>
      <c r="BL539" s="342"/>
      <c r="BM539" s="342"/>
      <c r="BO539" s="342"/>
      <c r="BP539" s="342"/>
      <c r="BQ539" s="342"/>
      <c r="BR539" s="342"/>
      <c r="BS539" s="342"/>
      <c r="BT539" s="342"/>
      <c r="BU539" s="342"/>
      <c r="BV539" s="342"/>
      <c r="BW539" s="342"/>
      <c r="BX539" s="342"/>
      <c r="BY539" s="342"/>
      <c r="BZ539" s="342"/>
      <c r="CA539" s="342"/>
      <c r="CB539" s="342"/>
      <c r="CC539" s="342"/>
      <c r="CD539" s="342"/>
      <c r="CE539" s="342"/>
      <c r="CF539" s="342"/>
      <c r="CG539" s="342"/>
      <c r="CH539" s="342"/>
      <c r="CI539" s="342"/>
      <c r="CJ539" s="342"/>
      <c r="CK539" s="342"/>
      <c r="CZ539" s="342"/>
      <c r="DA539" s="342"/>
      <c r="DB539" s="342"/>
      <c r="DC539" s="342"/>
      <c r="DD539" s="342"/>
      <c r="DE539" s="342"/>
      <c r="DF539" s="342"/>
      <c r="DG539" s="342"/>
      <c r="DH539" s="342"/>
      <c r="DI539" s="342"/>
      <c r="DJ539" s="342"/>
      <c r="DK539" s="342"/>
      <c r="DM539" s="342"/>
      <c r="DN539" s="342"/>
      <c r="DO539" s="342"/>
      <c r="DP539" s="342"/>
      <c r="DQ539" s="342"/>
      <c r="DR539" s="342"/>
      <c r="DS539" s="342"/>
      <c r="DT539" s="342"/>
      <c r="DU539" s="342"/>
      <c r="DV539" s="342"/>
      <c r="DW539" s="342"/>
      <c r="DX539" s="342"/>
      <c r="DY539" s="342"/>
      <c r="EA539" s="342"/>
    </row>
    <row r="540" spans="1:131">
      <c r="A540" s="342"/>
      <c r="B540" s="342"/>
      <c r="C540" s="342"/>
      <c r="D540" s="342"/>
      <c r="E540" s="342"/>
      <c r="L540" s="342"/>
      <c r="M540" s="342"/>
      <c r="N540" s="342"/>
      <c r="O540" s="342"/>
      <c r="P540" s="342"/>
      <c r="Q540" s="342"/>
      <c r="R540" s="342"/>
      <c r="S540" s="342"/>
      <c r="T540" s="342"/>
      <c r="U540" s="342"/>
      <c r="V540" s="342"/>
      <c r="W540" s="342"/>
      <c r="X540" s="342"/>
      <c r="Y540" s="342"/>
      <c r="Z540" s="342"/>
      <c r="AA540" s="342"/>
      <c r="AB540" s="342"/>
      <c r="AC540" s="342"/>
      <c r="AD540" s="342"/>
      <c r="AE540" s="342"/>
      <c r="AF540" s="342"/>
      <c r="AG540" s="342"/>
      <c r="AH540" s="342"/>
      <c r="AI540" s="342"/>
      <c r="AJ540" s="342"/>
      <c r="AK540" s="342"/>
      <c r="AL540" s="342"/>
      <c r="AM540" s="342"/>
      <c r="AN540" s="342"/>
      <c r="AO540" s="342"/>
      <c r="AP540" s="342"/>
      <c r="AQ540" s="342"/>
      <c r="AR540" s="342"/>
      <c r="AS540" s="342"/>
      <c r="AT540" s="342"/>
      <c r="AU540" s="342"/>
      <c r="AV540" s="342"/>
      <c r="AW540" s="342"/>
      <c r="AX540" s="342"/>
      <c r="AY540" s="342"/>
      <c r="AZ540" s="342"/>
      <c r="BA540" s="342"/>
      <c r="BB540" s="342"/>
      <c r="BC540" s="342"/>
      <c r="BD540" s="342"/>
      <c r="BE540" s="342"/>
      <c r="BF540" s="342"/>
      <c r="BG540" s="342"/>
      <c r="BH540" s="342"/>
      <c r="BI540" s="342"/>
      <c r="BJ540" s="342"/>
      <c r="BK540" s="342"/>
      <c r="BL540" s="342"/>
      <c r="BM540" s="342"/>
      <c r="BO540" s="342"/>
      <c r="BP540" s="342"/>
      <c r="BQ540" s="342"/>
      <c r="BR540" s="342"/>
      <c r="BS540" s="342"/>
      <c r="BT540" s="342"/>
      <c r="BU540" s="342"/>
      <c r="BV540" s="342"/>
      <c r="BW540" s="342"/>
      <c r="BX540" s="342"/>
      <c r="BY540" s="342"/>
      <c r="BZ540" s="342"/>
      <c r="CA540" s="342"/>
      <c r="CB540" s="342"/>
      <c r="CC540" s="342"/>
      <c r="CD540" s="342"/>
      <c r="CE540" s="342"/>
      <c r="CF540" s="342"/>
      <c r="CG540" s="342"/>
      <c r="CH540" s="342"/>
      <c r="CI540" s="342"/>
      <c r="CJ540" s="342"/>
      <c r="CK540" s="342"/>
      <c r="CZ540" s="342"/>
      <c r="DA540" s="342"/>
      <c r="DB540" s="342"/>
      <c r="DC540" s="342"/>
      <c r="DD540" s="342"/>
      <c r="DE540" s="342"/>
      <c r="DF540" s="342"/>
      <c r="DG540" s="342"/>
      <c r="DH540" s="342"/>
      <c r="DI540" s="342"/>
      <c r="DJ540" s="342"/>
      <c r="DK540" s="342"/>
      <c r="DM540" s="342"/>
      <c r="DN540" s="342"/>
      <c r="DO540" s="342"/>
      <c r="DP540" s="342"/>
      <c r="DQ540" s="342"/>
      <c r="DR540" s="342"/>
      <c r="DS540" s="342"/>
      <c r="DT540" s="342"/>
      <c r="DU540" s="342"/>
      <c r="DV540" s="342"/>
      <c r="DW540" s="342"/>
      <c r="DX540" s="342"/>
      <c r="DY540" s="342"/>
      <c r="EA540" s="342"/>
    </row>
    <row r="541" spans="1:131">
      <c r="A541" s="342"/>
      <c r="B541" s="342"/>
      <c r="C541" s="342"/>
      <c r="D541" s="342"/>
      <c r="E541" s="342"/>
      <c r="L541" s="342"/>
      <c r="M541" s="342"/>
      <c r="N541" s="342"/>
      <c r="O541" s="342"/>
      <c r="P541" s="342"/>
      <c r="Q541" s="342"/>
      <c r="R541" s="342"/>
      <c r="S541" s="342"/>
      <c r="T541" s="342"/>
      <c r="U541" s="342"/>
      <c r="V541" s="342"/>
      <c r="W541" s="342"/>
      <c r="X541" s="342"/>
      <c r="Y541" s="342"/>
      <c r="Z541" s="342"/>
      <c r="AA541" s="342"/>
      <c r="AB541" s="342"/>
      <c r="AC541" s="342"/>
      <c r="AD541" s="342"/>
      <c r="AE541" s="342"/>
      <c r="AF541" s="342"/>
      <c r="AG541" s="342"/>
      <c r="AH541" s="342"/>
      <c r="AI541" s="342"/>
      <c r="AJ541" s="342"/>
      <c r="AK541" s="342"/>
      <c r="AL541" s="342"/>
      <c r="AM541" s="342"/>
      <c r="AN541" s="342"/>
      <c r="AO541" s="342"/>
      <c r="AP541" s="342"/>
      <c r="AQ541" s="342"/>
      <c r="AR541" s="342"/>
      <c r="AS541" s="342"/>
      <c r="AT541" s="342"/>
      <c r="AU541" s="342"/>
      <c r="AV541" s="342"/>
      <c r="AW541" s="342"/>
      <c r="AX541" s="342"/>
      <c r="AY541" s="342"/>
      <c r="AZ541" s="342"/>
      <c r="BA541" s="342"/>
      <c r="BB541" s="342"/>
      <c r="BC541" s="342"/>
      <c r="BD541" s="342"/>
      <c r="BE541" s="342"/>
      <c r="BF541" s="342"/>
      <c r="BG541" s="342"/>
      <c r="BH541" s="342"/>
      <c r="BI541" s="342"/>
      <c r="BJ541" s="342"/>
      <c r="BK541" s="342"/>
      <c r="BL541" s="342"/>
      <c r="BM541" s="342"/>
      <c r="BO541" s="342"/>
      <c r="BP541" s="342"/>
      <c r="BQ541" s="342"/>
      <c r="BR541" s="342"/>
      <c r="BS541" s="342"/>
      <c r="BT541" s="342"/>
      <c r="BU541" s="342"/>
      <c r="BV541" s="342"/>
      <c r="BW541" s="342"/>
      <c r="BX541" s="342"/>
      <c r="BY541" s="342"/>
      <c r="BZ541" s="342"/>
      <c r="CA541" s="342"/>
      <c r="CB541" s="342"/>
      <c r="CC541" s="342"/>
      <c r="CD541" s="342"/>
      <c r="CE541" s="342"/>
      <c r="CF541" s="342"/>
      <c r="CG541" s="342"/>
      <c r="CH541" s="342"/>
      <c r="CI541" s="342"/>
      <c r="CJ541" s="342"/>
      <c r="CK541" s="342"/>
      <c r="CZ541" s="342"/>
      <c r="DA541" s="342"/>
      <c r="DB541" s="342"/>
      <c r="DC541" s="342"/>
      <c r="DD541" s="342"/>
      <c r="DE541" s="342"/>
      <c r="DF541" s="342"/>
      <c r="DG541" s="342"/>
      <c r="DH541" s="342"/>
      <c r="DI541" s="342"/>
      <c r="DJ541" s="342"/>
      <c r="DK541" s="342"/>
      <c r="DM541" s="342"/>
      <c r="DN541" s="342"/>
      <c r="DO541" s="342"/>
      <c r="DP541" s="342"/>
      <c r="DQ541" s="342"/>
      <c r="DR541" s="342"/>
      <c r="DS541" s="342"/>
      <c r="DT541" s="342"/>
      <c r="DU541" s="342"/>
      <c r="DV541" s="342"/>
      <c r="DW541" s="342"/>
      <c r="DX541" s="342"/>
      <c r="DY541" s="342"/>
      <c r="EA541" s="342"/>
    </row>
    <row r="542" spans="1:131">
      <c r="A542" s="342"/>
      <c r="B542" s="342"/>
      <c r="C542" s="342"/>
      <c r="D542" s="342"/>
      <c r="E542" s="342"/>
      <c r="L542" s="342"/>
      <c r="M542" s="342"/>
      <c r="N542" s="342"/>
      <c r="O542" s="342"/>
      <c r="P542" s="342"/>
      <c r="Q542" s="342"/>
      <c r="R542" s="342"/>
      <c r="S542" s="342"/>
      <c r="T542" s="342"/>
      <c r="U542" s="342"/>
      <c r="V542" s="342"/>
      <c r="W542" s="342"/>
      <c r="X542" s="342"/>
      <c r="Y542" s="342"/>
      <c r="Z542" s="342"/>
      <c r="AA542" s="342"/>
      <c r="AB542" s="342"/>
      <c r="AC542" s="342"/>
      <c r="AD542" s="342"/>
      <c r="AE542" s="342"/>
      <c r="AF542" s="342"/>
      <c r="AG542" s="342"/>
      <c r="AH542" s="342"/>
      <c r="AI542" s="342"/>
      <c r="AJ542" s="342"/>
      <c r="AK542" s="342"/>
      <c r="AL542" s="342"/>
      <c r="AM542" s="342"/>
      <c r="AN542" s="342"/>
      <c r="AO542" s="342"/>
      <c r="AP542" s="342"/>
      <c r="AQ542" s="342"/>
      <c r="AR542" s="342"/>
      <c r="AS542" s="342"/>
      <c r="AT542" s="342"/>
      <c r="AU542" s="342"/>
      <c r="AV542" s="342"/>
      <c r="AW542" s="342"/>
      <c r="AX542" s="342"/>
      <c r="AY542" s="342"/>
      <c r="AZ542" s="342"/>
      <c r="BA542" s="342"/>
      <c r="BB542" s="342"/>
      <c r="BC542" s="342"/>
      <c r="BD542" s="342"/>
      <c r="BE542" s="342"/>
      <c r="BF542" s="342"/>
      <c r="BG542" s="342"/>
      <c r="BH542" s="342"/>
      <c r="BI542" s="342"/>
      <c r="BJ542" s="342"/>
      <c r="BK542" s="342"/>
      <c r="BL542" s="342"/>
      <c r="BM542" s="342"/>
      <c r="BO542" s="342"/>
      <c r="BP542" s="342"/>
      <c r="BQ542" s="342"/>
      <c r="BR542" s="342"/>
      <c r="BS542" s="342"/>
      <c r="BT542" s="342"/>
      <c r="BU542" s="342"/>
      <c r="BV542" s="342"/>
      <c r="BW542" s="342"/>
      <c r="BX542" s="342"/>
      <c r="BY542" s="342"/>
      <c r="BZ542" s="342"/>
      <c r="CA542" s="342"/>
      <c r="CB542" s="342"/>
      <c r="CC542" s="342"/>
      <c r="CD542" s="342"/>
      <c r="CE542" s="342"/>
      <c r="CF542" s="342"/>
      <c r="CG542" s="342"/>
      <c r="CH542" s="342"/>
      <c r="CI542" s="342"/>
      <c r="CJ542" s="342"/>
      <c r="CK542" s="342"/>
      <c r="CZ542" s="342"/>
      <c r="DA542" s="342"/>
      <c r="DB542" s="342"/>
      <c r="DC542" s="342"/>
      <c r="DD542" s="342"/>
      <c r="DE542" s="342"/>
      <c r="DF542" s="342"/>
      <c r="DG542" s="342"/>
      <c r="DH542" s="342"/>
      <c r="DI542" s="342"/>
      <c r="DJ542" s="342"/>
      <c r="DK542" s="342"/>
      <c r="DM542" s="342"/>
      <c r="DN542" s="342"/>
      <c r="DO542" s="342"/>
      <c r="DP542" s="342"/>
      <c r="DQ542" s="342"/>
      <c r="DR542" s="342"/>
      <c r="DS542" s="342"/>
      <c r="DT542" s="342"/>
      <c r="DU542" s="342"/>
      <c r="DV542" s="342"/>
      <c r="DW542" s="342"/>
      <c r="DX542" s="342"/>
      <c r="DY542" s="342"/>
      <c r="EA542" s="342"/>
    </row>
    <row r="543" spans="1:131">
      <c r="A543" s="342"/>
      <c r="B543" s="342"/>
      <c r="C543" s="342"/>
      <c r="D543" s="342"/>
      <c r="E543" s="342"/>
      <c r="L543" s="342"/>
      <c r="M543" s="342"/>
      <c r="N543" s="342"/>
      <c r="O543" s="342"/>
      <c r="P543" s="342"/>
      <c r="Q543" s="342"/>
      <c r="R543" s="342"/>
      <c r="S543" s="342"/>
      <c r="T543" s="342"/>
      <c r="U543" s="342"/>
      <c r="V543" s="342"/>
      <c r="W543" s="342"/>
      <c r="X543" s="342"/>
      <c r="Y543" s="342"/>
      <c r="Z543" s="342"/>
      <c r="AA543" s="342"/>
      <c r="AB543" s="342"/>
      <c r="AC543" s="342"/>
      <c r="AD543" s="342"/>
      <c r="AE543" s="342"/>
      <c r="AF543" s="342"/>
      <c r="AG543" s="342"/>
      <c r="AH543" s="342"/>
      <c r="AI543" s="342"/>
      <c r="AJ543" s="342"/>
      <c r="AK543" s="342"/>
      <c r="AL543" s="342"/>
      <c r="AM543" s="342"/>
      <c r="AN543" s="342"/>
      <c r="AO543" s="342"/>
      <c r="AP543" s="342"/>
      <c r="AQ543" s="342"/>
      <c r="AR543" s="342"/>
      <c r="AS543" s="342"/>
      <c r="AT543" s="342"/>
      <c r="AU543" s="342"/>
      <c r="AV543" s="342"/>
      <c r="AW543" s="342"/>
      <c r="AX543" s="342"/>
      <c r="AY543" s="342"/>
      <c r="AZ543" s="342"/>
      <c r="BA543" s="342"/>
      <c r="BB543" s="342"/>
      <c r="BC543" s="342"/>
      <c r="BD543" s="342"/>
      <c r="BE543" s="342"/>
      <c r="BF543" s="342"/>
      <c r="BG543" s="342"/>
      <c r="BH543" s="342"/>
      <c r="BI543" s="342"/>
      <c r="BJ543" s="342"/>
      <c r="BK543" s="342"/>
      <c r="BL543" s="342"/>
      <c r="BM543" s="342"/>
      <c r="BO543" s="342"/>
      <c r="BP543" s="342"/>
      <c r="BQ543" s="342"/>
      <c r="BR543" s="342"/>
      <c r="BS543" s="342"/>
      <c r="BT543" s="342"/>
      <c r="BU543" s="342"/>
      <c r="BV543" s="342"/>
      <c r="BW543" s="342"/>
      <c r="BX543" s="342"/>
      <c r="BY543" s="342"/>
      <c r="BZ543" s="342"/>
      <c r="CA543" s="342"/>
      <c r="CB543" s="342"/>
      <c r="CC543" s="342"/>
      <c r="CD543" s="342"/>
      <c r="CE543" s="342"/>
      <c r="CF543" s="342"/>
      <c r="CG543" s="342"/>
      <c r="CH543" s="342"/>
      <c r="CI543" s="342"/>
      <c r="CJ543" s="342"/>
      <c r="CK543" s="342"/>
      <c r="CZ543" s="342"/>
      <c r="DA543" s="342"/>
      <c r="DB543" s="342"/>
      <c r="DC543" s="342"/>
      <c r="DD543" s="342"/>
      <c r="DE543" s="342"/>
      <c r="DF543" s="342"/>
      <c r="DG543" s="342"/>
      <c r="DH543" s="342"/>
      <c r="DI543" s="342"/>
      <c r="DJ543" s="342"/>
      <c r="DK543" s="342"/>
      <c r="DM543" s="342"/>
      <c r="DN543" s="342"/>
      <c r="DO543" s="342"/>
      <c r="DP543" s="342"/>
      <c r="DQ543" s="342"/>
      <c r="DR543" s="342"/>
      <c r="DS543" s="342"/>
      <c r="DT543" s="342"/>
      <c r="DU543" s="342"/>
      <c r="DV543" s="342"/>
      <c r="DW543" s="342"/>
      <c r="DX543" s="342"/>
      <c r="DY543" s="342"/>
      <c r="EA543" s="342"/>
    </row>
    <row r="544" spans="1:131">
      <c r="A544" s="342"/>
      <c r="B544" s="342"/>
      <c r="C544" s="342"/>
      <c r="D544" s="342"/>
      <c r="E544" s="342"/>
      <c r="L544" s="342"/>
      <c r="M544" s="342"/>
      <c r="N544" s="342"/>
      <c r="O544" s="342"/>
      <c r="P544" s="342"/>
      <c r="Q544" s="342"/>
      <c r="R544" s="342"/>
      <c r="S544" s="342"/>
      <c r="T544" s="342"/>
      <c r="U544" s="342"/>
      <c r="V544" s="342"/>
      <c r="W544" s="342"/>
      <c r="X544" s="342"/>
      <c r="Y544" s="342"/>
      <c r="Z544" s="342"/>
      <c r="AA544" s="342"/>
      <c r="AB544" s="342"/>
      <c r="AC544" s="342"/>
      <c r="AD544" s="342"/>
      <c r="AE544" s="342"/>
      <c r="AF544" s="342"/>
      <c r="AG544" s="342"/>
      <c r="AH544" s="342"/>
      <c r="AI544" s="342"/>
      <c r="AJ544" s="342"/>
      <c r="AK544" s="342"/>
      <c r="AL544" s="342"/>
      <c r="AM544" s="342"/>
      <c r="AN544" s="342"/>
      <c r="AO544" s="342"/>
      <c r="AP544" s="342"/>
      <c r="AQ544" s="342"/>
      <c r="AR544" s="342"/>
      <c r="AS544" s="342"/>
      <c r="AT544" s="342"/>
      <c r="AU544" s="342"/>
      <c r="AV544" s="342"/>
      <c r="AW544" s="342"/>
      <c r="AX544" s="342"/>
      <c r="AY544" s="342"/>
      <c r="AZ544" s="342"/>
      <c r="BA544" s="342"/>
      <c r="BB544" s="342"/>
      <c r="BC544" s="342"/>
      <c r="BD544" s="342"/>
      <c r="BE544" s="342"/>
      <c r="BF544" s="342"/>
      <c r="BG544" s="342"/>
      <c r="BH544" s="342"/>
      <c r="BI544" s="342"/>
      <c r="BJ544" s="342"/>
      <c r="BK544" s="342"/>
      <c r="BL544" s="342"/>
      <c r="BM544" s="342"/>
      <c r="BO544" s="342"/>
      <c r="BP544" s="342"/>
      <c r="BQ544" s="342"/>
      <c r="BR544" s="342"/>
      <c r="BS544" s="342"/>
      <c r="BT544" s="342"/>
      <c r="BU544" s="342"/>
      <c r="BV544" s="342"/>
      <c r="BW544" s="342"/>
      <c r="BX544" s="342"/>
      <c r="BY544" s="342"/>
      <c r="BZ544" s="342"/>
      <c r="CA544" s="342"/>
      <c r="CB544" s="342"/>
      <c r="CC544" s="342"/>
      <c r="CD544" s="342"/>
      <c r="CE544" s="342"/>
      <c r="CF544" s="342"/>
      <c r="CG544" s="342"/>
      <c r="CH544" s="342"/>
      <c r="CI544" s="342"/>
      <c r="CJ544" s="342"/>
      <c r="CK544" s="342"/>
      <c r="CZ544" s="342"/>
      <c r="DA544" s="342"/>
      <c r="DB544" s="342"/>
      <c r="DC544" s="342"/>
      <c r="DD544" s="342"/>
      <c r="DE544" s="342"/>
      <c r="DF544" s="342"/>
      <c r="DG544" s="342"/>
      <c r="DH544" s="342"/>
      <c r="DI544" s="342"/>
      <c r="DJ544" s="342"/>
      <c r="DK544" s="342"/>
      <c r="DM544" s="342"/>
      <c r="DN544" s="342"/>
      <c r="DO544" s="342"/>
      <c r="DP544" s="342"/>
      <c r="DQ544" s="342"/>
      <c r="DR544" s="342"/>
      <c r="DS544" s="342"/>
      <c r="DT544" s="342"/>
      <c r="DU544" s="342"/>
      <c r="DV544" s="342"/>
      <c r="DW544" s="342"/>
      <c r="DX544" s="342"/>
      <c r="DY544" s="342"/>
      <c r="EA544" s="342"/>
    </row>
    <row r="545" spans="1:131">
      <c r="A545" s="342"/>
      <c r="B545" s="342"/>
      <c r="C545" s="342"/>
      <c r="D545" s="342"/>
      <c r="E545" s="342"/>
      <c r="L545" s="342"/>
      <c r="M545" s="342"/>
      <c r="N545" s="342"/>
      <c r="O545" s="342"/>
      <c r="P545" s="342"/>
      <c r="Q545" s="342"/>
      <c r="R545" s="342"/>
      <c r="S545" s="342"/>
      <c r="T545" s="342"/>
      <c r="U545" s="342"/>
      <c r="V545" s="342"/>
      <c r="W545" s="342"/>
      <c r="X545" s="342"/>
      <c r="Y545" s="342"/>
      <c r="Z545" s="342"/>
      <c r="AA545" s="342"/>
      <c r="AB545" s="342"/>
      <c r="AC545" s="342"/>
      <c r="AD545" s="342"/>
      <c r="AE545" s="342"/>
      <c r="AF545" s="342"/>
      <c r="AG545" s="342"/>
      <c r="AH545" s="342"/>
      <c r="AI545" s="342"/>
      <c r="AJ545" s="342"/>
      <c r="AK545" s="342"/>
      <c r="AL545" s="342"/>
      <c r="AM545" s="342"/>
      <c r="AN545" s="342"/>
      <c r="AO545" s="342"/>
      <c r="AP545" s="342"/>
      <c r="AQ545" s="342"/>
      <c r="AR545" s="342"/>
      <c r="AS545" s="342"/>
      <c r="AT545" s="342"/>
      <c r="AU545" s="342"/>
      <c r="AV545" s="342"/>
      <c r="AW545" s="342"/>
      <c r="AX545" s="342"/>
      <c r="AY545" s="342"/>
      <c r="AZ545" s="342"/>
      <c r="BA545" s="342"/>
      <c r="BB545" s="342"/>
      <c r="BC545" s="342"/>
      <c r="BD545" s="342"/>
      <c r="BE545" s="342"/>
      <c r="BF545" s="342"/>
      <c r="BG545" s="342"/>
      <c r="BH545" s="342"/>
      <c r="BI545" s="342"/>
      <c r="BJ545" s="342"/>
      <c r="BK545" s="342"/>
      <c r="BL545" s="342"/>
      <c r="BM545" s="342"/>
      <c r="BO545" s="342"/>
      <c r="BP545" s="342"/>
      <c r="BQ545" s="342"/>
      <c r="BR545" s="342"/>
      <c r="BS545" s="342"/>
      <c r="BT545" s="342"/>
      <c r="BU545" s="342"/>
      <c r="BV545" s="342"/>
      <c r="BW545" s="342"/>
      <c r="BX545" s="342"/>
      <c r="BY545" s="342"/>
      <c r="BZ545" s="342"/>
      <c r="CA545" s="342"/>
      <c r="CB545" s="342"/>
      <c r="CC545" s="342"/>
      <c r="CD545" s="342"/>
      <c r="CE545" s="342"/>
      <c r="CF545" s="342"/>
      <c r="CG545" s="342"/>
      <c r="CH545" s="342"/>
      <c r="CI545" s="342"/>
      <c r="CJ545" s="342"/>
      <c r="CK545" s="342"/>
      <c r="CZ545" s="342"/>
      <c r="DA545" s="342"/>
      <c r="DB545" s="342"/>
      <c r="DC545" s="342"/>
      <c r="DD545" s="342"/>
      <c r="DE545" s="342"/>
      <c r="DF545" s="342"/>
      <c r="DG545" s="342"/>
      <c r="DH545" s="342"/>
      <c r="DI545" s="342"/>
      <c r="DJ545" s="342"/>
      <c r="DK545" s="342"/>
      <c r="DM545" s="342"/>
      <c r="DN545" s="342"/>
      <c r="DO545" s="342"/>
      <c r="DP545" s="342"/>
      <c r="DQ545" s="342"/>
      <c r="DR545" s="342"/>
      <c r="DS545" s="342"/>
      <c r="DT545" s="342"/>
      <c r="DU545" s="342"/>
      <c r="DV545" s="342"/>
      <c r="DW545" s="342"/>
      <c r="DX545" s="342"/>
      <c r="DY545" s="342"/>
      <c r="EA545" s="342"/>
    </row>
    <row r="546" spans="1:131">
      <c r="A546" s="342"/>
      <c r="B546" s="342"/>
      <c r="C546" s="342"/>
      <c r="D546" s="342"/>
      <c r="E546" s="342"/>
      <c r="L546" s="342"/>
      <c r="M546" s="342"/>
      <c r="N546" s="342"/>
      <c r="O546" s="342"/>
      <c r="P546" s="342"/>
      <c r="Q546" s="342"/>
      <c r="R546" s="342"/>
      <c r="S546" s="342"/>
      <c r="T546" s="342"/>
      <c r="U546" s="342"/>
      <c r="V546" s="342"/>
      <c r="W546" s="342"/>
      <c r="X546" s="342"/>
      <c r="Y546" s="342"/>
      <c r="Z546" s="342"/>
      <c r="AA546" s="342"/>
      <c r="AB546" s="342"/>
      <c r="AC546" s="342"/>
      <c r="AD546" s="342"/>
      <c r="AE546" s="342"/>
      <c r="AF546" s="342"/>
      <c r="AG546" s="342"/>
      <c r="AH546" s="342"/>
      <c r="AI546" s="342"/>
      <c r="AJ546" s="342"/>
      <c r="AK546" s="342"/>
      <c r="AL546" s="342"/>
      <c r="AM546" s="342"/>
      <c r="AN546" s="342"/>
      <c r="AO546" s="342"/>
      <c r="AP546" s="342"/>
      <c r="AQ546" s="342"/>
      <c r="AR546" s="342"/>
      <c r="AS546" s="342"/>
      <c r="AT546" s="342"/>
      <c r="AU546" s="342"/>
      <c r="AV546" s="342"/>
      <c r="AW546" s="342"/>
      <c r="AX546" s="342"/>
      <c r="AY546" s="342"/>
      <c r="AZ546" s="342"/>
      <c r="BA546" s="342"/>
      <c r="BB546" s="342"/>
      <c r="BC546" s="342"/>
      <c r="BD546" s="342"/>
      <c r="BE546" s="342"/>
      <c r="BF546" s="342"/>
      <c r="BG546" s="342"/>
      <c r="BH546" s="342"/>
      <c r="BI546" s="342"/>
      <c r="BJ546" s="342"/>
      <c r="BK546" s="342"/>
      <c r="BL546" s="342"/>
      <c r="BM546" s="342"/>
      <c r="BO546" s="342"/>
      <c r="BP546" s="342"/>
      <c r="BQ546" s="342"/>
      <c r="BR546" s="342"/>
      <c r="BS546" s="342"/>
      <c r="BT546" s="342"/>
      <c r="BU546" s="342"/>
      <c r="BV546" s="342"/>
      <c r="BW546" s="342"/>
      <c r="BX546" s="342"/>
      <c r="BY546" s="342"/>
      <c r="BZ546" s="342"/>
      <c r="CA546" s="342"/>
      <c r="CB546" s="342"/>
      <c r="CC546" s="342"/>
      <c r="CD546" s="342"/>
      <c r="CE546" s="342"/>
      <c r="CF546" s="342"/>
      <c r="CG546" s="342"/>
      <c r="CH546" s="342"/>
      <c r="CI546" s="342"/>
      <c r="CJ546" s="342"/>
      <c r="CK546" s="342"/>
      <c r="CZ546" s="342"/>
      <c r="DA546" s="342"/>
      <c r="DB546" s="342"/>
      <c r="DC546" s="342"/>
      <c r="DD546" s="342"/>
      <c r="DE546" s="342"/>
      <c r="DF546" s="342"/>
      <c r="DG546" s="342"/>
      <c r="DH546" s="342"/>
      <c r="DI546" s="342"/>
      <c r="DJ546" s="342"/>
      <c r="DK546" s="342"/>
      <c r="DM546" s="342"/>
      <c r="DN546" s="342"/>
      <c r="DO546" s="342"/>
      <c r="DP546" s="342"/>
      <c r="DQ546" s="342"/>
      <c r="DR546" s="342"/>
      <c r="DS546" s="342"/>
      <c r="DT546" s="342"/>
      <c r="DU546" s="342"/>
      <c r="DV546" s="342"/>
      <c r="DW546" s="342"/>
      <c r="DX546" s="342"/>
      <c r="DY546" s="342"/>
      <c r="EA546" s="342"/>
    </row>
    <row r="547" spans="1:131">
      <c r="A547" s="342"/>
      <c r="B547" s="342"/>
      <c r="C547" s="342"/>
      <c r="D547" s="342"/>
      <c r="E547" s="342"/>
      <c r="L547" s="342"/>
      <c r="M547" s="342"/>
      <c r="N547" s="342"/>
      <c r="O547" s="342"/>
      <c r="P547" s="342"/>
      <c r="Q547" s="342"/>
      <c r="R547" s="342"/>
      <c r="S547" s="342"/>
      <c r="T547" s="342"/>
      <c r="U547" s="342"/>
      <c r="V547" s="342"/>
      <c r="W547" s="342"/>
      <c r="X547" s="342"/>
      <c r="Y547" s="342"/>
      <c r="Z547" s="342"/>
      <c r="AA547" s="342"/>
      <c r="AB547" s="342"/>
      <c r="AC547" s="342"/>
      <c r="AD547" s="342"/>
      <c r="AE547" s="342"/>
      <c r="AF547" s="342"/>
      <c r="AG547" s="342"/>
      <c r="AH547" s="342"/>
      <c r="AI547" s="342"/>
      <c r="AJ547" s="342"/>
      <c r="AK547" s="342"/>
      <c r="AL547" s="342"/>
      <c r="AM547" s="342"/>
      <c r="AN547" s="342"/>
      <c r="AO547" s="342"/>
      <c r="AP547" s="342"/>
      <c r="AQ547" s="342"/>
      <c r="AR547" s="342"/>
      <c r="AS547" s="342"/>
      <c r="AT547" s="342"/>
      <c r="AU547" s="342"/>
      <c r="AV547" s="342"/>
      <c r="AW547" s="342"/>
      <c r="AX547" s="342"/>
      <c r="AY547" s="342"/>
      <c r="AZ547" s="342"/>
      <c r="BA547" s="342"/>
      <c r="BB547" s="342"/>
      <c r="BC547" s="342"/>
      <c r="BD547" s="342"/>
      <c r="BE547" s="342"/>
      <c r="BF547" s="342"/>
      <c r="BG547" s="342"/>
      <c r="BH547" s="342"/>
      <c r="BI547" s="342"/>
      <c r="BJ547" s="342"/>
      <c r="BK547" s="342"/>
      <c r="BL547" s="342"/>
      <c r="BM547" s="342"/>
      <c r="BO547" s="342"/>
      <c r="BP547" s="342"/>
      <c r="BQ547" s="342"/>
      <c r="BR547" s="342"/>
      <c r="BS547" s="342"/>
      <c r="BT547" s="342"/>
      <c r="BU547" s="342"/>
      <c r="BV547" s="342"/>
      <c r="BW547" s="342"/>
      <c r="BX547" s="342"/>
      <c r="BY547" s="342"/>
      <c r="BZ547" s="342"/>
      <c r="CA547" s="342"/>
      <c r="CB547" s="342"/>
      <c r="CC547" s="342"/>
      <c r="CD547" s="342"/>
      <c r="CE547" s="342"/>
      <c r="CF547" s="342"/>
      <c r="CG547" s="342"/>
      <c r="CH547" s="342"/>
      <c r="CI547" s="342"/>
      <c r="CJ547" s="342"/>
      <c r="CK547" s="342"/>
      <c r="CZ547" s="342"/>
      <c r="DA547" s="342"/>
      <c r="DB547" s="342"/>
      <c r="DC547" s="342"/>
      <c r="DD547" s="342"/>
      <c r="DE547" s="342"/>
      <c r="DF547" s="342"/>
      <c r="DG547" s="342"/>
      <c r="DH547" s="342"/>
      <c r="DI547" s="342"/>
      <c r="DJ547" s="342"/>
      <c r="DK547" s="342"/>
      <c r="DM547" s="342"/>
      <c r="DN547" s="342"/>
      <c r="DO547" s="342"/>
      <c r="DP547" s="342"/>
      <c r="DQ547" s="342"/>
      <c r="DR547" s="342"/>
      <c r="DS547" s="342"/>
      <c r="DT547" s="342"/>
      <c r="DU547" s="342"/>
      <c r="DV547" s="342"/>
      <c r="DW547" s="342"/>
      <c r="DX547" s="342"/>
      <c r="DY547" s="342"/>
      <c r="EA547" s="342"/>
    </row>
    <row r="548" spans="1:131">
      <c r="A548" s="342"/>
      <c r="B548" s="342"/>
      <c r="C548" s="342"/>
      <c r="D548" s="342"/>
      <c r="E548" s="342"/>
      <c r="L548" s="342"/>
      <c r="M548" s="342"/>
      <c r="N548" s="342"/>
      <c r="O548" s="342"/>
      <c r="P548" s="342"/>
      <c r="Q548" s="342"/>
      <c r="R548" s="342"/>
      <c r="S548" s="342"/>
      <c r="T548" s="342"/>
      <c r="U548" s="342"/>
      <c r="V548" s="342"/>
      <c r="W548" s="342"/>
      <c r="X548" s="342"/>
      <c r="Y548" s="342"/>
      <c r="Z548" s="342"/>
      <c r="AA548" s="342"/>
      <c r="AB548" s="342"/>
      <c r="AC548" s="342"/>
      <c r="AD548" s="342"/>
      <c r="AE548" s="342"/>
      <c r="AF548" s="342"/>
      <c r="AG548" s="342"/>
      <c r="AH548" s="342"/>
      <c r="AI548" s="342"/>
      <c r="AJ548" s="342"/>
      <c r="AK548" s="342"/>
      <c r="AL548" s="342"/>
      <c r="AM548" s="342"/>
      <c r="AN548" s="342"/>
      <c r="AO548" s="342"/>
      <c r="AP548" s="342"/>
      <c r="AQ548" s="342"/>
      <c r="AR548" s="342"/>
      <c r="AS548" s="342"/>
      <c r="AT548" s="342"/>
      <c r="AU548" s="342"/>
      <c r="AV548" s="342"/>
      <c r="AW548" s="342"/>
      <c r="AX548" s="342"/>
      <c r="AY548" s="342"/>
      <c r="AZ548" s="342"/>
      <c r="BA548" s="342"/>
      <c r="BB548" s="342"/>
      <c r="BC548" s="342"/>
      <c r="BD548" s="342"/>
      <c r="BE548" s="342"/>
      <c r="BF548" s="342"/>
      <c r="BG548" s="342"/>
      <c r="BH548" s="342"/>
      <c r="BI548" s="342"/>
      <c r="BJ548" s="342"/>
      <c r="BK548" s="342"/>
      <c r="BL548" s="342"/>
      <c r="BM548" s="342"/>
      <c r="BO548" s="342"/>
      <c r="BP548" s="342"/>
      <c r="BQ548" s="342"/>
      <c r="BR548" s="342"/>
      <c r="BS548" s="342"/>
      <c r="BT548" s="342"/>
      <c r="BU548" s="342"/>
      <c r="BV548" s="342"/>
      <c r="BW548" s="342"/>
      <c r="BX548" s="342"/>
      <c r="BY548" s="342"/>
      <c r="BZ548" s="342"/>
      <c r="CA548" s="342"/>
      <c r="CB548" s="342"/>
      <c r="CC548" s="342"/>
      <c r="CD548" s="342"/>
      <c r="CE548" s="342"/>
      <c r="CF548" s="342"/>
      <c r="CG548" s="342"/>
      <c r="CH548" s="342"/>
      <c r="CI548" s="342"/>
      <c r="CJ548" s="342"/>
      <c r="CK548" s="342"/>
      <c r="CZ548" s="342"/>
      <c r="DA548" s="342"/>
      <c r="DB548" s="342"/>
      <c r="DC548" s="342"/>
      <c r="DD548" s="342"/>
      <c r="DE548" s="342"/>
      <c r="DF548" s="342"/>
      <c r="DG548" s="342"/>
      <c r="DH548" s="342"/>
      <c r="DI548" s="342"/>
      <c r="DJ548" s="342"/>
      <c r="DK548" s="342"/>
      <c r="DM548" s="342"/>
      <c r="DN548" s="342"/>
      <c r="DO548" s="342"/>
      <c r="DP548" s="342"/>
      <c r="DQ548" s="342"/>
      <c r="DR548" s="342"/>
      <c r="DS548" s="342"/>
      <c r="DT548" s="342"/>
      <c r="DU548" s="342"/>
      <c r="DV548" s="342"/>
      <c r="DW548" s="342"/>
      <c r="DX548" s="342"/>
      <c r="DY548" s="342"/>
      <c r="EA548" s="342"/>
    </row>
    <row r="549" spans="1:131">
      <c r="A549" s="342"/>
      <c r="B549" s="342"/>
      <c r="C549" s="342"/>
      <c r="D549" s="342"/>
      <c r="E549" s="342"/>
      <c r="L549" s="342"/>
      <c r="M549" s="342"/>
      <c r="N549" s="342"/>
      <c r="O549" s="342"/>
      <c r="P549" s="342"/>
      <c r="Q549" s="342"/>
      <c r="R549" s="342"/>
      <c r="S549" s="342"/>
      <c r="T549" s="342"/>
      <c r="U549" s="342"/>
      <c r="V549" s="342"/>
      <c r="W549" s="342"/>
      <c r="X549" s="342"/>
      <c r="Y549" s="342"/>
      <c r="Z549" s="342"/>
      <c r="AA549" s="342"/>
      <c r="AB549" s="342"/>
      <c r="AC549" s="342"/>
      <c r="AD549" s="342"/>
      <c r="AE549" s="342"/>
      <c r="AF549" s="342"/>
      <c r="AG549" s="342"/>
      <c r="AH549" s="342"/>
      <c r="AI549" s="342"/>
      <c r="AJ549" s="342"/>
      <c r="AK549" s="342"/>
      <c r="AL549" s="342"/>
      <c r="AM549" s="342"/>
      <c r="AN549" s="342"/>
      <c r="AO549" s="342"/>
      <c r="AP549" s="342"/>
      <c r="AQ549" s="342"/>
      <c r="AR549" s="342"/>
      <c r="AS549" s="342"/>
      <c r="AT549" s="342"/>
      <c r="AU549" s="342"/>
      <c r="AV549" s="342"/>
      <c r="AW549" s="342"/>
      <c r="AX549" s="342"/>
      <c r="AY549" s="342"/>
      <c r="AZ549" s="342"/>
      <c r="BA549" s="342"/>
      <c r="BB549" s="342"/>
      <c r="BC549" s="342"/>
      <c r="BD549" s="342"/>
      <c r="BE549" s="342"/>
      <c r="BF549" s="342"/>
      <c r="BG549" s="342"/>
      <c r="BH549" s="342"/>
      <c r="BI549" s="342"/>
      <c r="BJ549" s="342"/>
      <c r="BK549" s="342"/>
      <c r="BL549" s="342"/>
      <c r="BM549" s="342"/>
      <c r="BO549" s="342"/>
      <c r="BP549" s="342"/>
      <c r="BQ549" s="342"/>
      <c r="BR549" s="342"/>
      <c r="BS549" s="342"/>
      <c r="BT549" s="342"/>
      <c r="BU549" s="342"/>
      <c r="BV549" s="342"/>
      <c r="BW549" s="342"/>
      <c r="BX549" s="342"/>
      <c r="BY549" s="342"/>
      <c r="BZ549" s="342"/>
      <c r="CA549" s="342"/>
      <c r="CB549" s="342"/>
      <c r="CC549" s="342"/>
      <c r="CD549" s="342"/>
      <c r="CE549" s="342"/>
      <c r="CF549" s="342"/>
      <c r="CG549" s="342"/>
      <c r="CH549" s="342"/>
      <c r="CI549" s="342"/>
      <c r="CJ549" s="342"/>
      <c r="CK549" s="342"/>
      <c r="CZ549" s="342"/>
      <c r="DA549" s="342"/>
      <c r="DB549" s="342"/>
      <c r="DC549" s="342"/>
      <c r="DD549" s="342"/>
      <c r="DE549" s="342"/>
      <c r="DF549" s="342"/>
      <c r="DG549" s="342"/>
      <c r="DH549" s="342"/>
      <c r="DI549" s="342"/>
      <c r="DJ549" s="342"/>
      <c r="DK549" s="342"/>
      <c r="DM549" s="342"/>
      <c r="DN549" s="342"/>
      <c r="DO549" s="342"/>
      <c r="DP549" s="342"/>
      <c r="DQ549" s="342"/>
      <c r="DR549" s="342"/>
      <c r="DS549" s="342"/>
      <c r="DT549" s="342"/>
      <c r="DU549" s="342"/>
      <c r="DV549" s="342"/>
      <c r="DW549" s="342"/>
      <c r="DX549" s="342"/>
      <c r="DY549" s="342"/>
      <c r="EA549" s="342"/>
    </row>
    <row r="550" spans="1:131">
      <c r="A550" s="342"/>
      <c r="B550" s="342"/>
      <c r="C550" s="342"/>
      <c r="D550" s="342"/>
      <c r="E550" s="342"/>
      <c r="L550" s="342"/>
      <c r="M550" s="342"/>
      <c r="N550" s="342"/>
      <c r="O550" s="342"/>
      <c r="P550" s="342"/>
      <c r="Q550" s="342"/>
      <c r="R550" s="342"/>
      <c r="S550" s="342"/>
      <c r="T550" s="342"/>
      <c r="U550" s="342"/>
      <c r="V550" s="342"/>
      <c r="W550" s="342"/>
      <c r="X550" s="342"/>
      <c r="Y550" s="342"/>
      <c r="Z550" s="342"/>
      <c r="AA550" s="342"/>
      <c r="AB550" s="342"/>
      <c r="AC550" s="342"/>
      <c r="AD550" s="342"/>
      <c r="AE550" s="342"/>
      <c r="AF550" s="342"/>
      <c r="AG550" s="342"/>
      <c r="AH550" s="342"/>
      <c r="AI550" s="342"/>
      <c r="AJ550" s="342"/>
      <c r="AK550" s="342"/>
      <c r="AL550" s="342"/>
      <c r="AM550" s="342"/>
      <c r="AN550" s="342"/>
      <c r="AO550" s="342"/>
      <c r="AP550" s="342"/>
      <c r="AQ550" s="342"/>
      <c r="AR550" s="342"/>
      <c r="AS550" s="342"/>
      <c r="AT550" s="342"/>
      <c r="AU550" s="342"/>
      <c r="AV550" s="342"/>
      <c r="AW550" s="342"/>
      <c r="AX550" s="342"/>
      <c r="AY550" s="342"/>
      <c r="AZ550" s="342"/>
      <c r="BA550" s="342"/>
      <c r="BB550" s="342"/>
      <c r="BC550" s="342"/>
      <c r="BD550" s="342"/>
      <c r="BE550" s="342"/>
      <c r="BF550" s="342"/>
      <c r="BG550" s="342"/>
      <c r="BH550" s="342"/>
      <c r="BI550" s="342"/>
      <c r="BJ550" s="342"/>
      <c r="BK550" s="342"/>
      <c r="BL550" s="342"/>
      <c r="BM550" s="342"/>
      <c r="BO550" s="342"/>
      <c r="BP550" s="342"/>
      <c r="BQ550" s="342"/>
      <c r="BR550" s="342"/>
      <c r="BS550" s="342"/>
      <c r="BT550" s="342"/>
      <c r="BU550" s="342"/>
      <c r="BV550" s="342"/>
      <c r="BW550" s="342"/>
      <c r="BX550" s="342"/>
      <c r="BY550" s="342"/>
      <c r="BZ550" s="342"/>
      <c r="CA550" s="342"/>
      <c r="CB550" s="342"/>
      <c r="CC550" s="342"/>
      <c r="CD550" s="342"/>
      <c r="CE550" s="342"/>
      <c r="CF550" s="342"/>
      <c r="CG550" s="342"/>
      <c r="CH550" s="342"/>
      <c r="CI550" s="342"/>
      <c r="CJ550" s="342"/>
      <c r="CK550" s="342"/>
      <c r="CZ550" s="342"/>
      <c r="DA550" s="342"/>
      <c r="DB550" s="342"/>
      <c r="DC550" s="342"/>
      <c r="DD550" s="342"/>
      <c r="DE550" s="342"/>
      <c r="DF550" s="342"/>
      <c r="DG550" s="342"/>
      <c r="DH550" s="342"/>
      <c r="DI550" s="342"/>
      <c r="DJ550" s="342"/>
      <c r="DK550" s="342"/>
      <c r="DM550" s="342"/>
      <c r="DN550" s="342"/>
      <c r="DO550" s="342"/>
      <c r="DP550" s="342"/>
      <c r="DQ550" s="342"/>
      <c r="DR550" s="342"/>
      <c r="DS550" s="342"/>
      <c r="DT550" s="342"/>
      <c r="DU550" s="342"/>
      <c r="DV550" s="342"/>
      <c r="DW550" s="342"/>
      <c r="DX550" s="342"/>
      <c r="DY550" s="342"/>
      <c r="EA550" s="342"/>
    </row>
    <row r="551" spans="1:131">
      <c r="A551" s="342"/>
      <c r="B551" s="342"/>
      <c r="C551" s="342"/>
      <c r="D551" s="342"/>
      <c r="E551" s="342"/>
      <c r="L551" s="342"/>
      <c r="M551" s="342"/>
      <c r="N551" s="342"/>
      <c r="O551" s="342"/>
      <c r="P551" s="342"/>
      <c r="Q551" s="342"/>
      <c r="R551" s="342"/>
      <c r="S551" s="342"/>
      <c r="T551" s="342"/>
      <c r="U551" s="342"/>
      <c r="V551" s="342"/>
      <c r="W551" s="342"/>
      <c r="X551" s="342"/>
      <c r="Y551" s="342"/>
      <c r="Z551" s="342"/>
      <c r="AA551" s="342"/>
      <c r="AB551" s="342"/>
      <c r="AC551" s="342"/>
      <c r="AD551" s="342"/>
      <c r="AE551" s="342"/>
      <c r="AF551" s="342"/>
      <c r="AG551" s="342"/>
      <c r="AH551" s="342"/>
      <c r="AI551" s="342"/>
      <c r="AJ551" s="342"/>
      <c r="AK551" s="342"/>
      <c r="AL551" s="342"/>
      <c r="AM551" s="342"/>
      <c r="AN551" s="342"/>
      <c r="AO551" s="342"/>
      <c r="AP551" s="342"/>
      <c r="AQ551" s="342"/>
      <c r="AR551" s="342"/>
      <c r="AS551" s="342"/>
      <c r="AT551" s="342"/>
      <c r="AU551" s="342"/>
      <c r="AV551" s="342"/>
      <c r="AW551" s="342"/>
      <c r="AX551" s="342"/>
      <c r="AY551" s="342"/>
      <c r="AZ551" s="342"/>
      <c r="BA551" s="342"/>
      <c r="BB551" s="342"/>
      <c r="BC551" s="342"/>
      <c r="BD551" s="342"/>
      <c r="BE551" s="342"/>
      <c r="BF551" s="342"/>
      <c r="BG551" s="342"/>
      <c r="BH551" s="342"/>
      <c r="BI551" s="342"/>
      <c r="BJ551" s="342"/>
      <c r="BK551" s="342"/>
      <c r="BL551" s="342"/>
      <c r="BM551" s="342"/>
      <c r="BO551" s="342"/>
      <c r="BP551" s="342"/>
      <c r="BQ551" s="342"/>
      <c r="BR551" s="342"/>
      <c r="BS551" s="342"/>
      <c r="BT551" s="342"/>
      <c r="BU551" s="342"/>
      <c r="BV551" s="342"/>
      <c r="BW551" s="342"/>
      <c r="BX551" s="342"/>
      <c r="BY551" s="342"/>
      <c r="BZ551" s="342"/>
      <c r="CA551" s="342"/>
      <c r="CB551" s="342"/>
      <c r="CC551" s="342"/>
      <c r="CD551" s="342"/>
      <c r="CE551" s="342"/>
      <c r="CF551" s="342"/>
      <c r="CG551" s="342"/>
      <c r="CH551" s="342"/>
      <c r="CI551" s="342"/>
      <c r="CJ551" s="342"/>
      <c r="CK551" s="342"/>
      <c r="CZ551" s="342"/>
      <c r="DA551" s="342"/>
      <c r="DB551" s="342"/>
      <c r="DC551" s="342"/>
      <c r="DD551" s="342"/>
      <c r="DE551" s="342"/>
      <c r="DF551" s="342"/>
      <c r="DG551" s="342"/>
      <c r="DH551" s="342"/>
      <c r="DI551" s="342"/>
      <c r="DJ551" s="342"/>
      <c r="DK551" s="342"/>
      <c r="DM551" s="342"/>
      <c r="DN551" s="342"/>
      <c r="DO551" s="342"/>
      <c r="DP551" s="342"/>
      <c r="DQ551" s="342"/>
      <c r="DR551" s="342"/>
      <c r="DS551" s="342"/>
      <c r="DT551" s="342"/>
      <c r="DU551" s="342"/>
      <c r="DV551" s="342"/>
      <c r="DW551" s="342"/>
      <c r="DX551" s="342"/>
      <c r="DY551" s="342"/>
      <c r="EA551" s="342"/>
    </row>
    <row r="552" spans="1:131">
      <c r="A552" s="342"/>
      <c r="B552" s="342"/>
      <c r="C552" s="342"/>
      <c r="D552" s="342"/>
      <c r="E552" s="342"/>
      <c r="L552" s="342"/>
      <c r="M552" s="342"/>
      <c r="N552" s="342"/>
      <c r="O552" s="342"/>
      <c r="P552" s="342"/>
      <c r="Q552" s="342"/>
      <c r="R552" s="342"/>
      <c r="S552" s="342"/>
      <c r="T552" s="342"/>
      <c r="U552" s="342"/>
      <c r="V552" s="342"/>
      <c r="W552" s="342"/>
      <c r="X552" s="342"/>
      <c r="Y552" s="342"/>
      <c r="Z552" s="342"/>
      <c r="AA552" s="342"/>
      <c r="AB552" s="342"/>
      <c r="AC552" s="342"/>
      <c r="AD552" s="342"/>
      <c r="AE552" s="342"/>
      <c r="AF552" s="342"/>
      <c r="AG552" s="342"/>
      <c r="AH552" s="342"/>
      <c r="AI552" s="342"/>
      <c r="AJ552" s="342"/>
      <c r="AK552" s="342"/>
      <c r="AL552" s="342"/>
      <c r="AM552" s="342"/>
      <c r="AN552" s="342"/>
      <c r="AO552" s="342"/>
      <c r="AP552" s="342"/>
      <c r="AQ552" s="342"/>
      <c r="AR552" s="342"/>
      <c r="AS552" s="342"/>
      <c r="AT552" s="342"/>
      <c r="AU552" s="342"/>
      <c r="AV552" s="342"/>
      <c r="AW552" s="342"/>
      <c r="AX552" s="342"/>
      <c r="AY552" s="342"/>
      <c r="AZ552" s="342"/>
      <c r="BA552" s="342"/>
      <c r="BB552" s="342"/>
      <c r="BC552" s="342"/>
      <c r="BD552" s="342"/>
      <c r="BE552" s="342"/>
      <c r="BF552" s="342"/>
      <c r="BG552" s="342"/>
      <c r="BH552" s="342"/>
      <c r="BI552" s="342"/>
      <c r="BJ552" s="342"/>
      <c r="BK552" s="342"/>
      <c r="BL552" s="342"/>
      <c r="BM552" s="342"/>
      <c r="BO552" s="342"/>
      <c r="BP552" s="342"/>
      <c r="BQ552" s="342"/>
      <c r="BR552" s="342"/>
      <c r="BS552" s="342"/>
      <c r="BT552" s="342"/>
      <c r="BU552" s="342"/>
      <c r="BV552" s="342"/>
      <c r="BW552" s="342"/>
      <c r="BX552" s="342"/>
      <c r="BY552" s="342"/>
      <c r="BZ552" s="342"/>
      <c r="CA552" s="342"/>
      <c r="CB552" s="342"/>
      <c r="CC552" s="342"/>
      <c r="CD552" s="342"/>
      <c r="CE552" s="342"/>
      <c r="CF552" s="342"/>
      <c r="CG552" s="342"/>
      <c r="CH552" s="342"/>
      <c r="CI552" s="342"/>
      <c r="CJ552" s="342"/>
      <c r="CK552" s="342"/>
      <c r="CZ552" s="342"/>
      <c r="DA552" s="342"/>
      <c r="DB552" s="342"/>
      <c r="DC552" s="342"/>
      <c r="DD552" s="342"/>
      <c r="DE552" s="342"/>
      <c r="DF552" s="342"/>
      <c r="DG552" s="342"/>
      <c r="DH552" s="342"/>
      <c r="DI552" s="342"/>
      <c r="DJ552" s="342"/>
      <c r="DK552" s="342"/>
      <c r="DM552" s="342"/>
      <c r="DN552" s="342"/>
      <c r="DO552" s="342"/>
      <c r="DP552" s="342"/>
      <c r="DQ552" s="342"/>
      <c r="DR552" s="342"/>
      <c r="DS552" s="342"/>
      <c r="DT552" s="342"/>
      <c r="DU552" s="342"/>
      <c r="DV552" s="342"/>
      <c r="DW552" s="342"/>
      <c r="DX552" s="342"/>
      <c r="DY552" s="342"/>
      <c r="EA552" s="342"/>
    </row>
    <row r="553" spans="1:131">
      <c r="A553" s="342"/>
      <c r="B553" s="342"/>
      <c r="C553" s="342"/>
      <c r="D553" s="342"/>
      <c r="E553" s="342"/>
      <c r="L553" s="342"/>
      <c r="M553" s="342"/>
      <c r="N553" s="342"/>
      <c r="O553" s="342"/>
      <c r="P553" s="342"/>
      <c r="Q553" s="342"/>
      <c r="R553" s="342"/>
      <c r="S553" s="342"/>
      <c r="T553" s="342"/>
      <c r="U553" s="342"/>
      <c r="V553" s="342"/>
      <c r="W553" s="342"/>
      <c r="X553" s="342"/>
      <c r="Y553" s="342"/>
      <c r="Z553" s="342"/>
      <c r="AA553" s="342"/>
      <c r="AB553" s="342"/>
      <c r="AC553" s="342"/>
      <c r="AD553" s="342"/>
      <c r="AE553" s="342"/>
      <c r="AF553" s="342"/>
      <c r="AG553" s="342"/>
      <c r="AH553" s="342"/>
      <c r="AI553" s="342"/>
      <c r="AJ553" s="342"/>
      <c r="AK553" s="342"/>
      <c r="AL553" s="342"/>
      <c r="AM553" s="342"/>
      <c r="AN553" s="342"/>
      <c r="AO553" s="342"/>
      <c r="AP553" s="342"/>
      <c r="AQ553" s="342"/>
      <c r="AR553" s="342"/>
      <c r="AS553" s="342"/>
      <c r="AT553" s="342"/>
      <c r="AU553" s="342"/>
      <c r="AV553" s="342"/>
      <c r="AW553" s="342"/>
      <c r="AX553" s="342"/>
      <c r="AY553" s="342"/>
      <c r="AZ553" s="342"/>
      <c r="BA553" s="342"/>
      <c r="BB553" s="342"/>
      <c r="BC553" s="342"/>
      <c r="BD553" s="342"/>
      <c r="BE553" s="342"/>
      <c r="BF553" s="342"/>
      <c r="BG553" s="342"/>
      <c r="BH553" s="342"/>
      <c r="BI553" s="342"/>
      <c r="BJ553" s="342"/>
      <c r="BK553" s="342"/>
      <c r="BL553" s="342"/>
      <c r="BM553" s="342"/>
      <c r="BO553" s="342"/>
      <c r="BP553" s="342"/>
      <c r="BQ553" s="342"/>
      <c r="BR553" s="342"/>
      <c r="BS553" s="342"/>
      <c r="BT553" s="342"/>
      <c r="BU553" s="342"/>
      <c r="BV553" s="342"/>
      <c r="BW553" s="342"/>
      <c r="BX553" s="342"/>
      <c r="BY553" s="342"/>
      <c r="BZ553" s="342"/>
      <c r="CA553" s="342"/>
      <c r="CB553" s="342"/>
      <c r="CC553" s="342"/>
      <c r="CD553" s="342"/>
      <c r="CE553" s="342"/>
      <c r="CF553" s="342"/>
      <c r="CG553" s="342"/>
      <c r="CH553" s="342"/>
      <c r="CI553" s="342"/>
      <c r="CJ553" s="342"/>
      <c r="CK553" s="342"/>
      <c r="CZ553" s="342"/>
      <c r="DA553" s="342"/>
      <c r="DB553" s="342"/>
      <c r="DC553" s="342"/>
      <c r="DD553" s="342"/>
      <c r="DE553" s="342"/>
      <c r="DF553" s="342"/>
      <c r="DG553" s="342"/>
      <c r="DH553" s="342"/>
      <c r="DI553" s="342"/>
      <c r="DJ553" s="342"/>
      <c r="DK553" s="342"/>
      <c r="DM553" s="342"/>
      <c r="DN553" s="342"/>
      <c r="DO553" s="342"/>
      <c r="DP553" s="342"/>
      <c r="DQ553" s="342"/>
      <c r="DR553" s="342"/>
      <c r="DS553" s="342"/>
      <c r="DT553" s="342"/>
      <c r="DU553" s="342"/>
      <c r="DV553" s="342"/>
      <c r="DW553" s="342"/>
      <c r="DX553" s="342"/>
      <c r="DY553" s="342"/>
      <c r="EA553" s="342"/>
    </row>
    <row r="554" spans="1:131">
      <c r="A554" s="342"/>
      <c r="B554" s="342"/>
      <c r="C554" s="342"/>
      <c r="D554" s="342"/>
      <c r="E554" s="342"/>
      <c r="L554" s="342"/>
      <c r="M554" s="342"/>
      <c r="N554" s="342"/>
      <c r="O554" s="342"/>
      <c r="P554" s="342"/>
      <c r="Q554" s="342"/>
      <c r="R554" s="342"/>
      <c r="S554" s="342"/>
      <c r="T554" s="342"/>
      <c r="U554" s="342"/>
      <c r="V554" s="342"/>
      <c r="W554" s="342"/>
      <c r="X554" s="342"/>
      <c r="Y554" s="342"/>
      <c r="Z554" s="342"/>
      <c r="AA554" s="342"/>
      <c r="AB554" s="342"/>
      <c r="AC554" s="342"/>
      <c r="AD554" s="342"/>
      <c r="AE554" s="342"/>
      <c r="AF554" s="342"/>
      <c r="AG554" s="342"/>
      <c r="AH554" s="342"/>
      <c r="AI554" s="342"/>
      <c r="AJ554" s="342"/>
      <c r="AK554" s="342"/>
      <c r="AL554" s="342"/>
      <c r="AM554" s="342"/>
      <c r="AN554" s="342"/>
      <c r="AO554" s="342"/>
      <c r="AP554" s="342"/>
      <c r="AQ554" s="342"/>
      <c r="AR554" s="342"/>
      <c r="AS554" s="342"/>
      <c r="AT554" s="342"/>
      <c r="AU554" s="342"/>
      <c r="AV554" s="342"/>
      <c r="AW554" s="342"/>
      <c r="AX554" s="342"/>
      <c r="AY554" s="342"/>
      <c r="AZ554" s="342"/>
      <c r="BA554" s="342"/>
      <c r="BB554" s="342"/>
      <c r="BC554" s="342"/>
      <c r="BD554" s="342"/>
      <c r="BE554" s="342"/>
      <c r="BF554" s="342"/>
      <c r="BG554" s="342"/>
      <c r="BH554" s="342"/>
      <c r="BI554" s="342"/>
      <c r="BJ554" s="342"/>
      <c r="BK554" s="342"/>
      <c r="BL554" s="342"/>
      <c r="BM554" s="342"/>
      <c r="BO554" s="342"/>
      <c r="BP554" s="342"/>
      <c r="BQ554" s="342"/>
      <c r="BR554" s="342"/>
      <c r="BS554" s="342"/>
      <c r="BT554" s="342"/>
      <c r="BU554" s="342"/>
      <c r="BV554" s="342"/>
      <c r="BW554" s="342"/>
      <c r="BX554" s="342"/>
      <c r="BY554" s="342"/>
      <c r="BZ554" s="342"/>
      <c r="CA554" s="342"/>
      <c r="CB554" s="342"/>
      <c r="CC554" s="342"/>
      <c r="CD554" s="342"/>
      <c r="CE554" s="342"/>
      <c r="CF554" s="342"/>
      <c r="CG554" s="342"/>
      <c r="CH554" s="342"/>
      <c r="CI554" s="342"/>
      <c r="CJ554" s="342"/>
      <c r="CK554" s="342"/>
      <c r="CZ554" s="342"/>
      <c r="DA554" s="342"/>
      <c r="DB554" s="342"/>
      <c r="DC554" s="342"/>
      <c r="DD554" s="342"/>
      <c r="DE554" s="342"/>
      <c r="DF554" s="342"/>
      <c r="DG554" s="342"/>
      <c r="DH554" s="342"/>
      <c r="DI554" s="342"/>
      <c r="DJ554" s="342"/>
      <c r="DK554" s="342"/>
      <c r="DM554" s="342"/>
      <c r="DN554" s="342"/>
      <c r="DO554" s="342"/>
      <c r="DP554" s="342"/>
      <c r="DQ554" s="342"/>
      <c r="DR554" s="342"/>
      <c r="DS554" s="342"/>
      <c r="DT554" s="342"/>
      <c r="DU554" s="342"/>
      <c r="DV554" s="342"/>
      <c r="DW554" s="342"/>
      <c r="DX554" s="342"/>
      <c r="DY554" s="342"/>
      <c r="EA554" s="342"/>
    </row>
    <row r="555" spans="1:131">
      <c r="A555" s="342"/>
      <c r="B555" s="342"/>
      <c r="C555" s="342"/>
      <c r="D555" s="342"/>
      <c r="E555" s="342"/>
      <c r="L555" s="342"/>
      <c r="M555" s="342"/>
      <c r="N555" s="342"/>
      <c r="O555" s="342"/>
      <c r="P555" s="342"/>
      <c r="Q555" s="342"/>
      <c r="R555" s="342"/>
      <c r="S555" s="342"/>
      <c r="T555" s="342"/>
      <c r="U555" s="342"/>
      <c r="V555" s="342"/>
      <c r="W555" s="342"/>
      <c r="X555" s="342"/>
      <c r="Y555" s="342"/>
      <c r="Z555" s="342"/>
      <c r="AA555" s="342"/>
      <c r="AB555" s="342"/>
      <c r="AC555" s="342"/>
      <c r="AD555" s="342"/>
      <c r="AE555" s="342"/>
      <c r="AF555" s="342"/>
      <c r="AG555" s="342"/>
      <c r="AH555" s="342"/>
      <c r="AI555" s="342"/>
      <c r="AJ555" s="342"/>
      <c r="AK555" s="342"/>
      <c r="AL555" s="342"/>
      <c r="AM555" s="342"/>
      <c r="AN555" s="342"/>
      <c r="AO555" s="342"/>
      <c r="AP555" s="342"/>
      <c r="AQ555" s="342"/>
      <c r="AR555" s="342"/>
      <c r="AS555" s="342"/>
      <c r="AT555" s="342"/>
      <c r="AU555" s="342"/>
      <c r="AV555" s="342"/>
      <c r="AW555" s="342"/>
      <c r="AX555" s="342"/>
      <c r="AY555" s="342"/>
      <c r="AZ555" s="342"/>
      <c r="BA555" s="342"/>
      <c r="BB555" s="342"/>
      <c r="BC555" s="342"/>
      <c r="BD555" s="342"/>
      <c r="BE555" s="342"/>
      <c r="BF555" s="342"/>
      <c r="BG555" s="342"/>
      <c r="BH555" s="342"/>
      <c r="BI555" s="342"/>
      <c r="BJ555" s="342"/>
      <c r="BK555" s="342"/>
      <c r="BL555" s="342"/>
      <c r="BM555" s="342"/>
      <c r="BO555" s="342"/>
      <c r="BP555" s="342"/>
      <c r="BQ555" s="342"/>
      <c r="BR555" s="342"/>
      <c r="BS555" s="342"/>
      <c r="BT555" s="342"/>
      <c r="BU555" s="342"/>
      <c r="BV555" s="342"/>
      <c r="BW555" s="342"/>
      <c r="BX555" s="342"/>
      <c r="BY555" s="342"/>
      <c r="BZ555" s="342"/>
      <c r="CA555" s="342"/>
      <c r="CB555" s="342"/>
      <c r="CC555" s="342"/>
      <c r="CD555" s="342"/>
      <c r="CE555" s="342"/>
      <c r="CF555" s="342"/>
      <c r="CG555" s="342"/>
      <c r="CH555" s="342"/>
      <c r="CI555" s="342"/>
      <c r="CJ555" s="342"/>
      <c r="CK555" s="342"/>
      <c r="CZ555" s="342"/>
      <c r="DA555" s="342"/>
      <c r="DB555" s="342"/>
      <c r="DC555" s="342"/>
      <c r="DD555" s="342"/>
      <c r="DE555" s="342"/>
      <c r="DF555" s="342"/>
      <c r="DG555" s="342"/>
      <c r="DH555" s="342"/>
      <c r="DI555" s="342"/>
      <c r="DJ555" s="342"/>
      <c r="DK555" s="342"/>
      <c r="DM555" s="342"/>
      <c r="DN555" s="342"/>
      <c r="DO555" s="342"/>
      <c r="DP555" s="342"/>
      <c r="DQ555" s="342"/>
      <c r="DR555" s="342"/>
      <c r="DS555" s="342"/>
      <c r="DT555" s="342"/>
      <c r="DU555" s="342"/>
      <c r="DV555" s="342"/>
      <c r="DW555" s="342"/>
      <c r="DX555" s="342"/>
      <c r="DY555" s="342"/>
      <c r="EA555" s="342"/>
    </row>
    <row r="556" spans="1:131">
      <c r="A556" s="342"/>
      <c r="B556" s="342"/>
      <c r="C556" s="342"/>
      <c r="D556" s="342"/>
      <c r="E556" s="342"/>
      <c r="L556" s="342"/>
      <c r="M556" s="342"/>
      <c r="N556" s="342"/>
      <c r="O556" s="342"/>
      <c r="P556" s="342"/>
      <c r="Q556" s="342"/>
      <c r="R556" s="342"/>
      <c r="S556" s="342"/>
      <c r="T556" s="342"/>
      <c r="U556" s="342"/>
      <c r="V556" s="342"/>
      <c r="W556" s="342"/>
      <c r="X556" s="342"/>
      <c r="Y556" s="342"/>
      <c r="Z556" s="342"/>
      <c r="AA556" s="342"/>
      <c r="AB556" s="342"/>
      <c r="AC556" s="342"/>
      <c r="AD556" s="342"/>
      <c r="AE556" s="342"/>
      <c r="AF556" s="342"/>
      <c r="AG556" s="342"/>
      <c r="AH556" s="342"/>
      <c r="AI556" s="342"/>
      <c r="AJ556" s="342"/>
      <c r="AK556" s="342"/>
      <c r="AL556" s="342"/>
      <c r="AM556" s="342"/>
      <c r="AN556" s="342"/>
      <c r="AO556" s="342"/>
      <c r="AP556" s="342"/>
      <c r="AQ556" s="342"/>
      <c r="AR556" s="342"/>
      <c r="AS556" s="342"/>
      <c r="AT556" s="342"/>
      <c r="AU556" s="342"/>
      <c r="AV556" s="342"/>
      <c r="AW556" s="342"/>
      <c r="AX556" s="342"/>
      <c r="AY556" s="342"/>
      <c r="AZ556" s="342"/>
      <c r="BA556" s="342"/>
      <c r="BB556" s="342"/>
      <c r="BC556" s="342"/>
      <c r="BD556" s="342"/>
      <c r="BE556" s="342"/>
      <c r="BF556" s="342"/>
      <c r="BG556" s="342"/>
      <c r="BH556" s="342"/>
      <c r="BI556" s="342"/>
      <c r="BJ556" s="342"/>
      <c r="BK556" s="342"/>
      <c r="BL556" s="342"/>
      <c r="BM556" s="342"/>
      <c r="BO556" s="342"/>
      <c r="BP556" s="342"/>
      <c r="BQ556" s="342"/>
      <c r="BR556" s="342"/>
      <c r="BS556" s="342"/>
      <c r="BT556" s="342"/>
      <c r="BU556" s="342"/>
      <c r="BV556" s="342"/>
      <c r="BW556" s="342"/>
      <c r="BX556" s="342"/>
      <c r="BY556" s="342"/>
      <c r="BZ556" s="342"/>
      <c r="CA556" s="342"/>
      <c r="CB556" s="342"/>
      <c r="CC556" s="342"/>
      <c r="CD556" s="342"/>
      <c r="CE556" s="342"/>
      <c r="CF556" s="342"/>
      <c r="CG556" s="342"/>
      <c r="CH556" s="342"/>
      <c r="CI556" s="342"/>
      <c r="CJ556" s="342"/>
      <c r="CK556" s="342"/>
      <c r="CZ556" s="342"/>
      <c r="DA556" s="342"/>
      <c r="DB556" s="342"/>
      <c r="DC556" s="342"/>
      <c r="DD556" s="342"/>
      <c r="DE556" s="342"/>
      <c r="DF556" s="342"/>
      <c r="DG556" s="342"/>
      <c r="DH556" s="342"/>
      <c r="DI556" s="342"/>
      <c r="DJ556" s="342"/>
      <c r="DK556" s="342"/>
      <c r="DM556" s="342"/>
      <c r="DN556" s="342"/>
      <c r="DO556" s="342"/>
      <c r="DP556" s="342"/>
      <c r="DQ556" s="342"/>
      <c r="DR556" s="342"/>
      <c r="DS556" s="342"/>
      <c r="DT556" s="342"/>
      <c r="DU556" s="342"/>
      <c r="DV556" s="342"/>
      <c r="DW556" s="342"/>
      <c r="DX556" s="342"/>
      <c r="DY556" s="342"/>
      <c r="EA556" s="342"/>
    </row>
    <row r="557" spans="1:131">
      <c r="A557" s="342"/>
      <c r="B557" s="342"/>
      <c r="C557" s="342"/>
      <c r="D557" s="342"/>
      <c r="E557" s="342"/>
      <c r="L557" s="342"/>
      <c r="M557" s="342"/>
      <c r="N557" s="342"/>
      <c r="O557" s="342"/>
      <c r="P557" s="342"/>
      <c r="Q557" s="342"/>
      <c r="R557" s="342"/>
      <c r="S557" s="342"/>
      <c r="T557" s="342"/>
      <c r="U557" s="342"/>
      <c r="V557" s="342"/>
      <c r="W557" s="342"/>
      <c r="X557" s="342"/>
      <c r="Y557" s="342"/>
      <c r="Z557" s="342"/>
      <c r="AA557" s="342"/>
      <c r="AB557" s="342"/>
      <c r="AC557" s="342"/>
      <c r="AD557" s="342"/>
      <c r="AE557" s="342"/>
      <c r="AF557" s="342"/>
      <c r="AG557" s="342"/>
      <c r="AH557" s="342"/>
      <c r="AI557" s="342"/>
      <c r="AJ557" s="342"/>
      <c r="AK557" s="342"/>
      <c r="AL557" s="342"/>
      <c r="AM557" s="342"/>
      <c r="AN557" s="342"/>
      <c r="AO557" s="342"/>
      <c r="AP557" s="342"/>
      <c r="AQ557" s="342"/>
      <c r="AR557" s="342"/>
      <c r="AS557" s="342"/>
      <c r="AT557" s="342"/>
      <c r="AU557" s="342"/>
      <c r="AV557" s="342"/>
      <c r="AW557" s="342"/>
      <c r="AX557" s="342"/>
      <c r="AY557" s="342"/>
      <c r="AZ557" s="342"/>
      <c r="BA557" s="342"/>
      <c r="BB557" s="342"/>
      <c r="BC557" s="342"/>
      <c r="BD557" s="342"/>
      <c r="BE557" s="342"/>
      <c r="BF557" s="342"/>
      <c r="BG557" s="342"/>
      <c r="BH557" s="342"/>
      <c r="BI557" s="342"/>
      <c r="BJ557" s="342"/>
      <c r="BK557" s="342"/>
      <c r="BL557" s="342"/>
      <c r="BM557" s="342"/>
      <c r="BO557" s="342"/>
      <c r="BP557" s="342"/>
      <c r="BQ557" s="342"/>
      <c r="BR557" s="342"/>
      <c r="BS557" s="342"/>
      <c r="BT557" s="342"/>
      <c r="BU557" s="342"/>
      <c r="BV557" s="342"/>
      <c r="BW557" s="342"/>
      <c r="BX557" s="342"/>
      <c r="BY557" s="342"/>
      <c r="BZ557" s="342"/>
      <c r="CA557" s="342"/>
      <c r="CB557" s="342"/>
      <c r="CC557" s="342"/>
      <c r="CD557" s="342"/>
      <c r="CE557" s="342"/>
      <c r="CF557" s="342"/>
      <c r="CG557" s="342"/>
      <c r="CH557" s="342"/>
      <c r="CI557" s="342"/>
      <c r="CJ557" s="342"/>
      <c r="CK557" s="342"/>
      <c r="CZ557" s="342"/>
      <c r="DA557" s="342"/>
      <c r="DB557" s="342"/>
      <c r="DC557" s="342"/>
      <c r="DD557" s="342"/>
      <c r="DE557" s="342"/>
      <c r="DF557" s="342"/>
      <c r="DG557" s="342"/>
      <c r="DH557" s="342"/>
      <c r="DI557" s="342"/>
      <c r="DJ557" s="342"/>
      <c r="DK557" s="342"/>
      <c r="DM557" s="342"/>
      <c r="DN557" s="342"/>
      <c r="DO557" s="342"/>
      <c r="DP557" s="342"/>
      <c r="DQ557" s="342"/>
      <c r="DR557" s="342"/>
      <c r="DS557" s="342"/>
      <c r="DT557" s="342"/>
      <c r="DU557" s="342"/>
      <c r="DV557" s="342"/>
      <c r="DW557" s="342"/>
      <c r="DX557" s="342"/>
      <c r="DY557" s="342"/>
      <c r="EA557" s="342"/>
    </row>
    <row r="558" spans="1:131">
      <c r="A558" s="342"/>
      <c r="B558" s="342"/>
      <c r="C558" s="342"/>
      <c r="D558" s="342"/>
      <c r="E558" s="342"/>
      <c r="L558" s="342"/>
      <c r="M558" s="342"/>
      <c r="N558" s="342"/>
      <c r="O558" s="342"/>
      <c r="P558" s="342"/>
      <c r="Q558" s="342"/>
      <c r="R558" s="342"/>
      <c r="S558" s="342"/>
      <c r="T558" s="342"/>
      <c r="U558" s="342"/>
      <c r="V558" s="342"/>
      <c r="W558" s="342"/>
      <c r="X558" s="342"/>
      <c r="Y558" s="342"/>
      <c r="Z558" s="342"/>
      <c r="AA558" s="342"/>
      <c r="AB558" s="342"/>
      <c r="AC558" s="342"/>
      <c r="AD558" s="342"/>
      <c r="AE558" s="342"/>
      <c r="AF558" s="342"/>
      <c r="AG558" s="342"/>
      <c r="AH558" s="342"/>
      <c r="AI558" s="342"/>
      <c r="AJ558" s="342"/>
      <c r="AK558" s="342"/>
      <c r="AL558" s="342"/>
      <c r="AM558" s="342"/>
      <c r="AN558" s="342"/>
      <c r="AO558" s="342"/>
      <c r="AP558" s="342"/>
      <c r="AQ558" s="342"/>
      <c r="AR558" s="342"/>
      <c r="AS558" s="342"/>
      <c r="AT558" s="342"/>
      <c r="AU558" s="342"/>
      <c r="AV558" s="342"/>
      <c r="AW558" s="342"/>
      <c r="AX558" s="342"/>
      <c r="AY558" s="342"/>
      <c r="AZ558" s="342"/>
      <c r="BA558" s="342"/>
      <c r="BB558" s="342"/>
      <c r="BC558" s="342"/>
      <c r="BD558" s="342"/>
      <c r="BE558" s="342"/>
      <c r="BF558" s="342"/>
      <c r="BG558" s="342"/>
      <c r="BH558" s="342"/>
      <c r="BI558" s="342"/>
      <c r="BJ558" s="342"/>
      <c r="BK558" s="342"/>
      <c r="BL558" s="342"/>
      <c r="BM558" s="342"/>
      <c r="BO558" s="342"/>
      <c r="BP558" s="342"/>
      <c r="BQ558" s="342"/>
      <c r="BR558" s="342"/>
      <c r="BS558" s="342"/>
      <c r="BT558" s="342"/>
      <c r="BU558" s="342"/>
      <c r="BV558" s="342"/>
      <c r="BW558" s="342"/>
      <c r="BX558" s="342"/>
      <c r="BY558" s="342"/>
      <c r="BZ558" s="342"/>
      <c r="CA558" s="342"/>
      <c r="CB558" s="342"/>
      <c r="CC558" s="342"/>
      <c r="CD558" s="342"/>
      <c r="CE558" s="342"/>
      <c r="CF558" s="342"/>
      <c r="CG558" s="342"/>
      <c r="CH558" s="342"/>
      <c r="CI558" s="342"/>
      <c r="CJ558" s="342"/>
      <c r="CK558" s="342"/>
      <c r="CZ558" s="342"/>
      <c r="DA558" s="342"/>
      <c r="DB558" s="342"/>
      <c r="DC558" s="342"/>
      <c r="DD558" s="342"/>
      <c r="DE558" s="342"/>
      <c r="DF558" s="342"/>
      <c r="DG558" s="342"/>
      <c r="DH558" s="342"/>
      <c r="DI558" s="342"/>
      <c r="DJ558" s="342"/>
      <c r="DK558" s="342"/>
      <c r="DM558" s="342"/>
      <c r="DN558" s="342"/>
      <c r="DO558" s="342"/>
      <c r="DP558" s="342"/>
      <c r="DQ558" s="342"/>
      <c r="DR558" s="342"/>
      <c r="DS558" s="342"/>
      <c r="DT558" s="342"/>
      <c r="DU558" s="342"/>
      <c r="DV558" s="342"/>
      <c r="DW558" s="342"/>
      <c r="DX558" s="342"/>
      <c r="DY558" s="342"/>
      <c r="EA558" s="342"/>
    </row>
    <row r="559" spans="1:131">
      <c r="A559" s="342"/>
      <c r="B559" s="342"/>
      <c r="C559" s="342"/>
      <c r="D559" s="342"/>
      <c r="E559" s="342"/>
      <c r="L559" s="342"/>
      <c r="M559" s="342"/>
      <c r="N559" s="342"/>
      <c r="O559" s="342"/>
      <c r="P559" s="342"/>
      <c r="Q559" s="342"/>
      <c r="R559" s="342"/>
      <c r="S559" s="342"/>
      <c r="T559" s="342"/>
      <c r="U559" s="342"/>
      <c r="V559" s="342"/>
      <c r="W559" s="342"/>
      <c r="X559" s="342"/>
      <c r="Y559" s="342"/>
      <c r="Z559" s="342"/>
      <c r="AA559" s="342"/>
      <c r="AB559" s="342"/>
      <c r="AC559" s="342"/>
      <c r="AD559" s="342"/>
      <c r="AE559" s="342"/>
      <c r="AF559" s="342"/>
      <c r="AG559" s="342"/>
      <c r="AH559" s="342"/>
      <c r="AI559" s="342"/>
      <c r="AJ559" s="342"/>
      <c r="AK559" s="342"/>
      <c r="AL559" s="342"/>
      <c r="AM559" s="342"/>
      <c r="AN559" s="342"/>
      <c r="AO559" s="342"/>
      <c r="AP559" s="342"/>
      <c r="AQ559" s="342"/>
      <c r="AR559" s="342"/>
      <c r="AS559" s="342"/>
      <c r="AT559" s="342"/>
      <c r="AU559" s="342"/>
      <c r="AV559" s="342"/>
      <c r="AW559" s="342"/>
      <c r="AX559" s="342"/>
      <c r="AY559" s="342"/>
      <c r="AZ559" s="342"/>
      <c r="BA559" s="342"/>
      <c r="BB559" s="342"/>
      <c r="BC559" s="342"/>
      <c r="BD559" s="342"/>
      <c r="BE559" s="342"/>
      <c r="BF559" s="342"/>
      <c r="BG559" s="342"/>
      <c r="BH559" s="342"/>
      <c r="BI559" s="342"/>
      <c r="BJ559" s="342"/>
      <c r="BK559" s="342"/>
      <c r="BL559" s="342"/>
      <c r="BM559" s="342"/>
      <c r="BO559" s="342"/>
      <c r="BP559" s="342"/>
      <c r="BQ559" s="342"/>
      <c r="BR559" s="342"/>
      <c r="BS559" s="342"/>
      <c r="BT559" s="342"/>
      <c r="BU559" s="342"/>
      <c r="BV559" s="342"/>
      <c r="BW559" s="342"/>
      <c r="BX559" s="342"/>
      <c r="BY559" s="342"/>
      <c r="BZ559" s="342"/>
      <c r="CA559" s="342"/>
      <c r="CB559" s="342"/>
      <c r="CC559" s="342"/>
      <c r="CD559" s="342"/>
      <c r="CE559" s="342"/>
      <c r="CF559" s="342"/>
      <c r="CG559" s="342"/>
      <c r="CH559" s="342"/>
      <c r="CI559" s="342"/>
      <c r="CJ559" s="342"/>
      <c r="CK559" s="342"/>
      <c r="CZ559" s="342"/>
      <c r="DA559" s="342"/>
      <c r="DB559" s="342"/>
      <c r="DC559" s="342"/>
      <c r="DD559" s="342"/>
      <c r="DE559" s="342"/>
      <c r="DF559" s="342"/>
      <c r="DG559" s="342"/>
      <c r="DH559" s="342"/>
      <c r="DI559" s="342"/>
      <c r="DJ559" s="342"/>
      <c r="DK559" s="342"/>
      <c r="DM559" s="342"/>
      <c r="DN559" s="342"/>
      <c r="DO559" s="342"/>
      <c r="DP559" s="342"/>
      <c r="DQ559" s="342"/>
      <c r="DR559" s="342"/>
      <c r="DS559" s="342"/>
      <c r="DT559" s="342"/>
      <c r="DU559" s="342"/>
      <c r="DV559" s="342"/>
      <c r="DW559" s="342"/>
      <c r="DX559" s="342"/>
      <c r="DY559" s="342"/>
      <c r="EA559" s="342"/>
    </row>
    <row r="560" spans="1:131">
      <c r="A560" s="342"/>
      <c r="B560" s="342"/>
      <c r="C560" s="342"/>
      <c r="D560" s="342"/>
      <c r="E560" s="342"/>
      <c r="L560" s="342"/>
      <c r="M560" s="342"/>
      <c r="N560" s="342"/>
      <c r="O560" s="342"/>
      <c r="P560" s="342"/>
      <c r="Q560" s="342"/>
      <c r="R560" s="342"/>
      <c r="S560" s="342"/>
      <c r="T560" s="342"/>
      <c r="U560" s="342"/>
      <c r="V560" s="342"/>
      <c r="W560" s="342"/>
      <c r="X560" s="342"/>
      <c r="Y560" s="342"/>
      <c r="Z560" s="342"/>
      <c r="AA560" s="342"/>
      <c r="AB560" s="342"/>
      <c r="AC560" s="342"/>
      <c r="AD560" s="342"/>
      <c r="AE560" s="342"/>
      <c r="AF560" s="342"/>
      <c r="AG560" s="342"/>
      <c r="AH560" s="342"/>
      <c r="AI560" s="342"/>
      <c r="AJ560" s="342"/>
      <c r="AK560" s="342"/>
      <c r="AL560" s="342"/>
      <c r="AM560" s="342"/>
      <c r="AN560" s="342"/>
      <c r="AO560" s="342"/>
      <c r="AP560" s="342"/>
      <c r="AQ560" s="342"/>
      <c r="AR560" s="342"/>
      <c r="AS560" s="342"/>
      <c r="AT560" s="342"/>
      <c r="AU560" s="342"/>
      <c r="AV560" s="342"/>
      <c r="AW560" s="342"/>
      <c r="AX560" s="342"/>
      <c r="AY560" s="342"/>
      <c r="AZ560" s="342"/>
      <c r="BA560" s="342"/>
      <c r="BB560" s="342"/>
      <c r="BC560" s="342"/>
      <c r="BD560" s="342"/>
      <c r="BE560" s="342"/>
      <c r="BF560" s="342"/>
      <c r="BG560" s="342"/>
      <c r="BH560" s="342"/>
      <c r="BI560" s="342"/>
      <c r="BJ560" s="342"/>
      <c r="BK560" s="342"/>
      <c r="BL560" s="342"/>
      <c r="BM560" s="342"/>
      <c r="BO560" s="342"/>
      <c r="BP560" s="342"/>
      <c r="BQ560" s="342"/>
      <c r="BR560" s="342"/>
      <c r="BS560" s="342"/>
      <c r="BT560" s="342"/>
      <c r="BU560" s="342"/>
      <c r="BV560" s="342"/>
      <c r="BW560" s="342"/>
      <c r="BX560" s="342"/>
      <c r="BY560" s="342"/>
      <c r="BZ560" s="342"/>
      <c r="CA560" s="342"/>
      <c r="CB560" s="342"/>
      <c r="CC560" s="342"/>
      <c r="CD560" s="342"/>
      <c r="CE560" s="342"/>
      <c r="CF560" s="342"/>
      <c r="CG560" s="342"/>
      <c r="CH560" s="342"/>
      <c r="CI560" s="342"/>
      <c r="CJ560" s="342"/>
      <c r="CK560" s="342"/>
      <c r="CZ560" s="342"/>
      <c r="DA560" s="342"/>
      <c r="DB560" s="342"/>
      <c r="DC560" s="342"/>
      <c r="DD560" s="342"/>
      <c r="DE560" s="342"/>
      <c r="DF560" s="342"/>
      <c r="DG560" s="342"/>
      <c r="DH560" s="342"/>
      <c r="DI560" s="342"/>
      <c r="DJ560" s="342"/>
      <c r="DK560" s="342"/>
      <c r="DM560" s="342"/>
      <c r="DN560" s="342"/>
      <c r="DO560" s="342"/>
      <c r="DP560" s="342"/>
      <c r="DQ560" s="342"/>
      <c r="DR560" s="342"/>
      <c r="DS560" s="342"/>
      <c r="DT560" s="342"/>
      <c r="DU560" s="342"/>
      <c r="DV560" s="342"/>
      <c r="DW560" s="342"/>
      <c r="DX560" s="342"/>
      <c r="DY560" s="342"/>
      <c r="EA560" s="342"/>
    </row>
    <row r="561" spans="1:131">
      <c r="A561" s="342"/>
      <c r="B561" s="342"/>
      <c r="C561" s="342"/>
      <c r="D561" s="342"/>
      <c r="E561" s="342"/>
      <c r="L561" s="342"/>
      <c r="M561" s="342"/>
      <c r="N561" s="342"/>
      <c r="O561" s="342"/>
      <c r="P561" s="342"/>
      <c r="Q561" s="342"/>
      <c r="R561" s="342"/>
      <c r="S561" s="342"/>
      <c r="T561" s="342"/>
      <c r="U561" s="342"/>
      <c r="V561" s="342"/>
      <c r="W561" s="342"/>
      <c r="X561" s="342"/>
      <c r="Y561" s="342"/>
      <c r="Z561" s="342"/>
      <c r="AA561" s="342"/>
      <c r="AB561" s="342"/>
      <c r="AC561" s="342"/>
      <c r="AD561" s="342"/>
      <c r="AE561" s="342"/>
      <c r="AF561" s="342"/>
      <c r="AG561" s="342"/>
      <c r="AH561" s="342"/>
      <c r="AI561" s="342"/>
      <c r="AJ561" s="342"/>
      <c r="AK561" s="342"/>
      <c r="AL561" s="342"/>
      <c r="AM561" s="342"/>
      <c r="AN561" s="342"/>
      <c r="AO561" s="342"/>
      <c r="AP561" s="342"/>
      <c r="AQ561" s="342"/>
      <c r="AR561" s="342"/>
      <c r="AS561" s="342"/>
      <c r="AT561" s="342"/>
      <c r="AU561" s="342"/>
      <c r="AV561" s="342"/>
      <c r="AW561" s="342"/>
      <c r="AX561" s="342"/>
      <c r="AY561" s="342"/>
      <c r="AZ561" s="342"/>
      <c r="BA561" s="342"/>
      <c r="BB561" s="342"/>
      <c r="BC561" s="342"/>
      <c r="BD561" s="342"/>
      <c r="BE561" s="342"/>
      <c r="BF561" s="342"/>
      <c r="BG561" s="342"/>
      <c r="BH561" s="342"/>
      <c r="BI561" s="342"/>
      <c r="BJ561" s="342"/>
      <c r="BK561" s="342"/>
      <c r="BL561" s="342"/>
      <c r="BM561" s="342"/>
      <c r="BO561" s="342"/>
      <c r="BP561" s="342"/>
      <c r="BQ561" s="342"/>
      <c r="BR561" s="342"/>
      <c r="BS561" s="342"/>
      <c r="BT561" s="342"/>
      <c r="BU561" s="342"/>
      <c r="BV561" s="342"/>
      <c r="BW561" s="342"/>
      <c r="BX561" s="342"/>
      <c r="BY561" s="342"/>
      <c r="BZ561" s="342"/>
      <c r="CA561" s="342"/>
      <c r="CB561" s="342"/>
      <c r="CC561" s="342"/>
      <c r="CD561" s="342"/>
      <c r="CE561" s="342"/>
      <c r="CF561" s="342"/>
      <c r="CG561" s="342"/>
      <c r="CH561" s="342"/>
      <c r="CI561" s="342"/>
      <c r="CJ561" s="342"/>
      <c r="CK561" s="342"/>
      <c r="CZ561" s="342"/>
      <c r="DA561" s="342"/>
      <c r="DB561" s="342"/>
      <c r="DC561" s="342"/>
      <c r="DD561" s="342"/>
      <c r="DE561" s="342"/>
      <c r="DF561" s="342"/>
      <c r="DG561" s="342"/>
      <c r="DH561" s="342"/>
      <c r="DI561" s="342"/>
      <c r="DJ561" s="342"/>
      <c r="DK561" s="342"/>
      <c r="DM561" s="342"/>
      <c r="DN561" s="342"/>
      <c r="DO561" s="342"/>
      <c r="DP561" s="342"/>
      <c r="DQ561" s="342"/>
      <c r="DR561" s="342"/>
      <c r="DS561" s="342"/>
      <c r="DT561" s="342"/>
      <c r="DU561" s="342"/>
      <c r="DV561" s="342"/>
      <c r="DW561" s="342"/>
      <c r="DX561" s="342"/>
      <c r="DY561" s="342"/>
      <c r="EA561" s="342"/>
    </row>
    <row r="562" spans="1:131">
      <c r="A562" s="342"/>
      <c r="B562" s="342"/>
      <c r="C562" s="342"/>
      <c r="D562" s="342"/>
      <c r="E562" s="342"/>
      <c r="L562" s="342"/>
      <c r="M562" s="342"/>
      <c r="N562" s="342"/>
      <c r="O562" s="342"/>
      <c r="P562" s="342"/>
      <c r="Q562" s="342"/>
      <c r="R562" s="342"/>
      <c r="S562" s="342"/>
      <c r="T562" s="342"/>
      <c r="U562" s="342"/>
      <c r="V562" s="342"/>
      <c r="W562" s="342"/>
      <c r="X562" s="342"/>
      <c r="Y562" s="342"/>
      <c r="Z562" s="342"/>
      <c r="AA562" s="342"/>
      <c r="AB562" s="342"/>
      <c r="AC562" s="342"/>
      <c r="AD562" s="342"/>
      <c r="AE562" s="342"/>
      <c r="AF562" s="342"/>
      <c r="AG562" s="342"/>
      <c r="AH562" s="342"/>
      <c r="AI562" s="342"/>
      <c r="AJ562" s="342"/>
      <c r="AK562" s="342"/>
      <c r="AL562" s="342"/>
      <c r="AM562" s="342"/>
      <c r="AN562" s="342"/>
      <c r="AO562" s="342"/>
      <c r="AP562" s="342"/>
      <c r="AQ562" s="342"/>
      <c r="AR562" s="342"/>
      <c r="AS562" s="342"/>
      <c r="AT562" s="342"/>
      <c r="AU562" s="342"/>
      <c r="AV562" s="342"/>
      <c r="AW562" s="342"/>
      <c r="AX562" s="342"/>
      <c r="AY562" s="342"/>
      <c r="AZ562" s="342"/>
      <c r="BA562" s="342"/>
      <c r="BB562" s="342"/>
      <c r="BC562" s="342"/>
      <c r="BD562" s="342"/>
      <c r="BE562" s="342"/>
      <c r="BF562" s="342"/>
      <c r="BG562" s="342"/>
      <c r="BH562" s="342"/>
      <c r="BI562" s="342"/>
      <c r="BJ562" s="342"/>
      <c r="BK562" s="342"/>
      <c r="BL562" s="342"/>
      <c r="BM562" s="342"/>
      <c r="BO562" s="342"/>
      <c r="BP562" s="342"/>
      <c r="BQ562" s="342"/>
      <c r="BR562" s="342"/>
      <c r="BS562" s="342"/>
      <c r="BT562" s="342"/>
      <c r="BU562" s="342"/>
      <c r="BV562" s="342"/>
      <c r="BW562" s="342"/>
      <c r="BX562" s="342"/>
      <c r="BY562" s="342"/>
      <c r="BZ562" s="342"/>
      <c r="CA562" s="342"/>
      <c r="CB562" s="342"/>
      <c r="CC562" s="342"/>
      <c r="CD562" s="342"/>
      <c r="CE562" s="342"/>
      <c r="CF562" s="342"/>
      <c r="CG562" s="342"/>
      <c r="CH562" s="342"/>
      <c r="CI562" s="342"/>
      <c r="CJ562" s="342"/>
      <c r="CK562" s="342"/>
      <c r="CZ562" s="342"/>
      <c r="DA562" s="342"/>
      <c r="DB562" s="342"/>
      <c r="DC562" s="342"/>
      <c r="DD562" s="342"/>
      <c r="DE562" s="342"/>
      <c r="DF562" s="342"/>
      <c r="DG562" s="342"/>
      <c r="DH562" s="342"/>
      <c r="DI562" s="342"/>
      <c r="DJ562" s="342"/>
      <c r="DK562" s="342"/>
      <c r="DM562" s="342"/>
      <c r="DN562" s="342"/>
      <c r="DO562" s="342"/>
      <c r="DP562" s="342"/>
      <c r="DQ562" s="342"/>
      <c r="DR562" s="342"/>
      <c r="DS562" s="342"/>
      <c r="DT562" s="342"/>
      <c r="DU562" s="342"/>
      <c r="DV562" s="342"/>
      <c r="DW562" s="342"/>
      <c r="DX562" s="342"/>
      <c r="DY562" s="342"/>
      <c r="EA562" s="342"/>
    </row>
    <row r="563" spans="1:131">
      <c r="A563" s="342"/>
      <c r="B563" s="342"/>
      <c r="C563" s="342"/>
      <c r="D563" s="342"/>
      <c r="E563" s="342"/>
      <c r="L563" s="342"/>
      <c r="M563" s="342"/>
      <c r="N563" s="342"/>
      <c r="O563" s="342"/>
      <c r="P563" s="342"/>
      <c r="Q563" s="342"/>
      <c r="R563" s="342"/>
      <c r="S563" s="342"/>
      <c r="T563" s="342"/>
      <c r="U563" s="342"/>
      <c r="V563" s="342"/>
      <c r="W563" s="342"/>
      <c r="X563" s="342"/>
      <c r="Y563" s="342"/>
      <c r="Z563" s="342"/>
      <c r="AA563" s="342"/>
      <c r="AB563" s="342"/>
      <c r="AC563" s="342"/>
      <c r="AD563" s="342"/>
      <c r="AE563" s="342"/>
      <c r="AF563" s="342"/>
      <c r="AG563" s="342"/>
      <c r="AH563" s="342"/>
      <c r="AI563" s="342"/>
      <c r="AJ563" s="342"/>
      <c r="AK563" s="342"/>
      <c r="AL563" s="342"/>
      <c r="AM563" s="342"/>
      <c r="AN563" s="342"/>
      <c r="AO563" s="342"/>
      <c r="AP563" s="342"/>
      <c r="AQ563" s="342"/>
      <c r="AR563" s="342"/>
      <c r="AS563" s="342"/>
      <c r="AT563" s="342"/>
      <c r="AU563" s="342"/>
      <c r="AV563" s="342"/>
      <c r="AW563" s="342"/>
      <c r="AX563" s="342"/>
      <c r="AY563" s="342"/>
      <c r="AZ563" s="342"/>
      <c r="BA563" s="342"/>
      <c r="BB563" s="342"/>
      <c r="BC563" s="342"/>
      <c r="BD563" s="342"/>
      <c r="BE563" s="342"/>
      <c r="BF563" s="342"/>
      <c r="BG563" s="342"/>
      <c r="BH563" s="342"/>
      <c r="BI563" s="342"/>
      <c r="BJ563" s="342"/>
      <c r="BK563" s="342"/>
      <c r="BL563" s="342"/>
      <c r="BM563" s="342"/>
      <c r="BO563" s="342"/>
      <c r="BP563" s="342"/>
      <c r="BQ563" s="342"/>
      <c r="BR563" s="342"/>
      <c r="BS563" s="342"/>
      <c r="BT563" s="342"/>
      <c r="BU563" s="342"/>
      <c r="BV563" s="342"/>
      <c r="BW563" s="342"/>
      <c r="BX563" s="342"/>
      <c r="BY563" s="342"/>
      <c r="BZ563" s="342"/>
      <c r="CA563" s="342"/>
      <c r="CB563" s="342"/>
      <c r="CC563" s="342"/>
      <c r="CD563" s="342"/>
      <c r="CE563" s="342"/>
      <c r="CF563" s="342"/>
      <c r="CG563" s="342"/>
      <c r="CH563" s="342"/>
      <c r="CI563" s="342"/>
      <c r="CJ563" s="342"/>
      <c r="CK563" s="342"/>
      <c r="CZ563" s="342"/>
      <c r="DA563" s="342"/>
      <c r="DB563" s="342"/>
      <c r="DC563" s="342"/>
      <c r="DD563" s="342"/>
      <c r="DE563" s="342"/>
      <c r="DF563" s="342"/>
      <c r="DG563" s="342"/>
      <c r="DH563" s="342"/>
      <c r="DI563" s="342"/>
      <c r="DJ563" s="342"/>
      <c r="DK563" s="342"/>
      <c r="DM563" s="342"/>
      <c r="DN563" s="342"/>
      <c r="DO563" s="342"/>
      <c r="DP563" s="342"/>
      <c r="DQ563" s="342"/>
      <c r="DR563" s="342"/>
      <c r="DS563" s="342"/>
      <c r="DT563" s="342"/>
      <c r="DU563" s="342"/>
      <c r="DV563" s="342"/>
      <c r="DW563" s="342"/>
      <c r="DX563" s="342"/>
      <c r="DY563" s="342"/>
      <c r="EA563" s="342"/>
    </row>
    <row r="564" spans="1:131">
      <c r="A564" s="342"/>
      <c r="B564" s="342"/>
      <c r="C564" s="342"/>
      <c r="D564" s="342"/>
      <c r="E564" s="342"/>
      <c r="L564" s="342"/>
      <c r="M564" s="342"/>
      <c r="N564" s="342"/>
      <c r="O564" s="342"/>
      <c r="P564" s="342"/>
      <c r="Q564" s="342"/>
      <c r="R564" s="342"/>
      <c r="S564" s="342"/>
      <c r="T564" s="342"/>
      <c r="U564" s="342"/>
      <c r="V564" s="342"/>
      <c r="W564" s="342"/>
      <c r="X564" s="342"/>
      <c r="Y564" s="342"/>
      <c r="Z564" s="342"/>
      <c r="AA564" s="342"/>
      <c r="AB564" s="342"/>
      <c r="AC564" s="342"/>
      <c r="AD564" s="342"/>
      <c r="AE564" s="342"/>
      <c r="AF564" s="342"/>
      <c r="AG564" s="342"/>
      <c r="AH564" s="342"/>
      <c r="AI564" s="342"/>
      <c r="AJ564" s="342"/>
      <c r="AK564" s="342"/>
      <c r="AL564" s="342"/>
      <c r="AM564" s="342"/>
      <c r="AN564" s="342"/>
      <c r="AO564" s="342"/>
      <c r="AP564" s="342"/>
      <c r="AQ564" s="342"/>
      <c r="AR564" s="342"/>
      <c r="AS564" s="342"/>
      <c r="AT564" s="342"/>
      <c r="AU564" s="342"/>
      <c r="AV564" s="342"/>
      <c r="AW564" s="342"/>
      <c r="AX564" s="342"/>
      <c r="AY564" s="342"/>
      <c r="AZ564" s="342"/>
      <c r="BA564" s="342"/>
      <c r="BB564" s="342"/>
      <c r="BC564" s="342"/>
      <c r="BD564" s="342"/>
      <c r="BE564" s="342"/>
      <c r="BF564" s="342"/>
      <c r="BG564" s="342"/>
      <c r="BH564" s="342"/>
      <c r="BI564" s="342"/>
      <c r="BJ564" s="342"/>
      <c r="BK564" s="342"/>
      <c r="BL564" s="342"/>
      <c r="BM564" s="342"/>
      <c r="BO564" s="342"/>
      <c r="BP564" s="342"/>
      <c r="BQ564" s="342"/>
      <c r="BR564" s="342"/>
      <c r="BS564" s="342"/>
      <c r="BT564" s="342"/>
      <c r="BU564" s="342"/>
      <c r="BV564" s="342"/>
      <c r="BW564" s="342"/>
      <c r="BX564" s="342"/>
      <c r="BY564" s="342"/>
      <c r="BZ564" s="342"/>
      <c r="CA564" s="342"/>
      <c r="CB564" s="342"/>
      <c r="CC564" s="342"/>
      <c r="CD564" s="342"/>
      <c r="CE564" s="342"/>
      <c r="CF564" s="342"/>
      <c r="CG564" s="342"/>
      <c r="CH564" s="342"/>
      <c r="CI564" s="342"/>
      <c r="CJ564" s="342"/>
      <c r="CK564" s="342"/>
      <c r="CZ564" s="342"/>
      <c r="DA564" s="342"/>
      <c r="DB564" s="342"/>
      <c r="DC564" s="342"/>
      <c r="DD564" s="342"/>
      <c r="DE564" s="342"/>
      <c r="DF564" s="342"/>
      <c r="DG564" s="342"/>
      <c r="DH564" s="342"/>
      <c r="DI564" s="342"/>
      <c r="DJ564" s="342"/>
      <c r="DK564" s="342"/>
      <c r="DM564" s="342"/>
      <c r="DN564" s="342"/>
      <c r="DO564" s="342"/>
      <c r="DP564" s="342"/>
      <c r="DQ564" s="342"/>
      <c r="DR564" s="342"/>
      <c r="DS564" s="342"/>
      <c r="DT564" s="342"/>
      <c r="DU564" s="342"/>
      <c r="DV564" s="342"/>
      <c r="DW564" s="342"/>
      <c r="DX564" s="342"/>
      <c r="DY564" s="342"/>
      <c r="EA564" s="342"/>
    </row>
    <row r="565" spans="1:131">
      <c r="A565" s="342"/>
      <c r="B565" s="342"/>
      <c r="C565" s="342"/>
      <c r="D565" s="342"/>
      <c r="E565" s="342"/>
      <c r="L565" s="342"/>
      <c r="M565" s="342"/>
      <c r="N565" s="342"/>
      <c r="O565" s="342"/>
      <c r="P565" s="342"/>
      <c r="Q565" s="342"/>
      <c r="R565" s="342"/>
      <c r="S565" s="342"/>
      <c r="T565" s="342"/>
      <c r="U565" s="342"/>
      <c r="V565" s="342"/>
      <c r="W565" s="342"/>
      <c r="X565" s="342"/>
      <c r="Y565" s="342"/>
      <c r="Z565" s="342"/>
      <c r="AA565" s="342"/>
      <c r="AB565" s="342"/>
      <c r="AC565" s="342"/>
      <c r="AD565" s="342"/>
      <c r="AE565" s="342"/>
      <c r="AF565" s="342"/>
      <c r="AG565" s="342"/>
      <c r="AH565" s="342"/>
      <c r="AI565" s="342"/>
      <c r="AJ565" s="342"/>
      <c r="AK565" s="342"/>
      <c r="AL565" s="342"/>
      <c r="AM565" s="342"/>
      <c r="AN565" s="342"/>
      <c r="AO565" s="342"/>
      <c r="AP565" s="342"/>
      <c r="AQ565" s="342"/>
      <c r="AR565" s="342"/>
      <c r="AS565" s="342"/>
      <c r="AT565" s="342"/>
      <c r="AU565" s="342"/>
      <c r="AV565" s="342"/>
      <c r="AW565" s="342"/>
      <c r="AX565" s="342"/>
      <c r="AY565" s="342"/>
      <c r="AZ565" s="342"/>
      <c r="BA565" s="342"/>
      <c r="BB565" s="342"/>
      <c r="BC565" s="342"/>
      <c r="BD565" s="342"/>
      <c r="BE565" s="342"/>
      <c r="BF565" s="342"/>
      <c r="BG565" s="342"/>
      <c r="BH565" s="342"/>
      <c r="BI565" s="342"/>
      <c r="BJ565" s="342"/>
      <c r="BK565" s="342"/>
      <c r="BL565" s="342"/>
      <c r="BM565" s="342"/>
      <c r="BO565" s="342"/>
      <c r="BP565" s="342"/>
      <c r="BQ565" s="342"/>
      <c r="BR565" s="342"/>
      <c r="BS565" s="342"/>
      <c r="BT565" s="342"/>
      <c r="BU565" s="342"/>
      <c r="BV565" s="342"/>
      <c r="BW565" s="342"/>
      <c r="BX565" s="342"/>
      <c r="BY565" s="342"/>
      <c r="BZ565" s="342"/>
      <c r="CA565" s="342"/>
      <c r="CB565" s="342"/>
      <c r="CC565" s="342"/>
      <c r="CD565" s="342"/>
      <c r="CE565" s="342"/>
      <c r="CF565" s="342"/>
      <c r="CG565" s="342"/>
      <c r="CH565" s="342"/>
      <c r="CI565" s="342"/>
      <c r="CJ565" s="342"/>
      <c r="CK565" s="342"/>
      <c r="CZ565" s="342"/>
      <c r="DA565" s="342"/>
      <c r="DB565" s="342"/>
      <c r="DC565" s="342"/>
      <c r="DD565" s="342"/>
      <c r="DE565" s="342"/>
      <c r="DF565" s="342"/>
      <c r="DG565" s="342"/>
      <c r="DH565" s="342"/>
      <c r="DI565" s="342"/>
      <c r="DJ565" s="342"/>
      <c r="DK565" s="342"/>
      <c r="DM565" s="342"/>
      <c r="DN565" s="342"/>
      <c r="DO565" s="342"/>
      <c r="DP565" s="342"/>
      <c r="DQ565" s="342"/>
      <c r="DR565" s="342"/>
      <c r="DS565" s="342"/>
      <c r="DT565" s="342"/>
      <c r="DU565" s="342"/>
      <c r="DV565" s="342"/>
      <c r="DW565" s="342"/>
      <c r="DX565" s="342"/>
      <c r="DY565" s="342"/>
      <c r="EA565" s="342"/>
    </row>
    <row r="566" spans="1:131">
      <c r="A566" s="342"/>
      <c r="B566" s="342"/>
      <c r="C566" s="342"/>
      <c r="D566" s="342"/>
      <c r="E566" s="342"/>
      <c r="L566" s="342"/>
      <c r="M566" s="342"/>
      <c r="N566" s="342"/>
      <c r="O566" s="342"/>
      <c r="P566" s="342"/>
      <c r="Q566" s="342"/>
      <c r="R566" s="342"/>
      <c r="S566" s="342"/>
      <c r="T566" s="342"/>
      <c r="U566" s="342"/>
      <c r="V566" s="342"/>
      <c r="W566" s="342"/>
      <c r="X566" s="342"/>
      <c r="Y566" s="342"/>
      <c r="Z566" s="342"/>
      <c r="AA566" s="342"/>
      <c r="AB566" s="342"/>
      <c r="AC566" s="342"/>
      <c r="AD566" s="342"/>
      <c r="AE566" s="342"/>
      <c r="AF566" s="342"/>
      <c r="AG566" s="342"/>
      <c r="AH566" s="342"/>
      <c r="AI566" s="342"/>
      <c r="AJ566" s="342"/>
      <c r="AK566" s="342"/>
      <c r="AL566" s="342"/>
      <c r="AM566" s="342"/>
      <c r="AN566" s="342"/>
      <c r="AO566" s="342"/>
      <c r="AP566" s="342"/>
      <c r="AQ566" s="342"/>
      <c r="AR566" s="342"/>
      <c r="AS566" s="342"/>
      <c r="AT566" s="342"/>
      <c r="AU566" s="342"/>
      <c r="AV566" s="342"/>
      <c r="AW566" s="342"/>
      <c r="AX566" s="342"/>
      <c r="AY566" s="342"/>
      <c r="AZ566" s="342"/>
      <c r="BA566" s="342"/>
      <c r="BB566" s="342"/>
      <c r="BC566" s="342"/>
      <c r="BD566" s="342"/>
      <c r="BE566" s="342"/>
      <c r="BF566" s="342"/>
      <c r="BG566" s="342"/>
      <c r="BH566" s="342"/>
      <c r="BI566" s="342"/>
      <c r="BJ566" s="342"/>
      <c r="BK566" s="342"/>
      <c r="BL566" s="342"/>
      <c r="BM566" s="342"/>
      <c r="BO566" s="342"/>
      <c r="BP566" s="342"/>
      <c r="BQ566" s="342"/>
      <c r="BR566" s="342"/>
      <c r="BS566" s="342"/>
      <c r="BT566" s="342"/>
      <c r="BU566" s="342"/>
      <c r="BV566" s="342"/>
      <c r="BW566" s="342"/>
      <c r="BX566" s="342"/>
      <c r="BY566" s="342"/>
      <c r="BZ566" s="342"/>
      <c r="CA566" s="342"/>
      <c r="CB566" s="342"/>
      <c r="CC566" s="342"/>
      <c r="CD566" s="342"/>
      <c r="CE566" s="342"/>
      <c r="CF566" s="342"/>
      <c r="CG566" s="342"/>
      <c r="CH566" s="342"/>
      <c r="CI566" s="342"/>
      <c r="CJ566" s="342"/>
      <c r="CK566" s="342"/>
      <c r="CZ566" s="342"/>
      <c r="DA566" s="342"/>
      <c r="DB566" s="342"/>
      <c r="DC566" s="342"/>
      <c r="DD566" s="342"/>
      <c r="DE566" s="342"/>
      <c r="DF566" s="342"/>
      <c r="DG566" s="342"/>
      <c r="DH566" s="342"/>
      <c r="DI566" s="342"/>
      <c r="DJ566" s="342"/>
      <c r="DK566" s="342"/>
      <c r="DM566" s="342"/>
      <c r="DN566" s="342"/>
      <c r="DO566" s="342"/>
      <c r="DP566" s="342"/>
      <c r="DQ566" s="342"/>
      <c r="DR566" s="342"/>
      <c r="DS566" s="342"/>
      <c r="DT566" s="342"/>
      <c r="DU566" s="342"/>
      <c r="DV566" s="342"/>
      <c r="DW566" s="342"/>
      <c r="DX566" s="342"/>
      <c r="DY566" s="342"/>
      <c r="EA566" s="342"/>
    </row>
    <row r="567" spans="1:131">
      <c r="A567" s="342"/>
      <c r="B567" s="342"/>
      <c r="C567" s="342"/>
      <c r="D567" s="342"/>
      <c r="E567" s="342"/>
      <c r="L567" s="342"/>
      <c r="M567" s="342"/>
      <c r="N567" s="342"/>
      <c r="O567" s="342"/>
      <c r="P567" s="342"/>
      <c r="Q567" s="342"/>
      <c r="R567" s="342"/>
      <c r="S567" s="342"/>
      <c r="T567" s="342"/>
      <c r="U567" s="342"/>
      <c r="V567" s="342"/>
      <c r="W567" s="342"/>
      <c r="X567" s="342"/>
      <c r="Y567" s="342"/>
      <c r="Z567" s="342"/>
      <c r="AA567" s="342"/>
      <c r="AB567" s="342"/>
      <c r="AC567" s="342"/>
      <c r="AD567" s="342"/>
      <c r="AE567" s="342"/>
      <c r="AF567" s="342"/>
      <c r="AG567" s="342"/>
      <c r="AH567" s="342"/>
      <c r="AI567" s="342"/>
      <c r="AJ567" s="342"/>
      <c r="AK567" s="342"/>
      <c r="AL567" s="342"/>
      <c r="AM567" s="342"/>
      <c r="AN567" s="342"/>
      <c r="AO567" s="342"/>
      <c r="AP567" s="342"/>
      <c r="AQ567" s="342"/>
      <c r="AR567" s="342"/>
      <c r="AS567" s="342"/>
      <c r="AT567" s="342"/>
      <c r="AU567" s="342"/>
      <c r="AV567" s="342"/>
      <c r="AW567" s="342"/>
      <c r="AX567" s="342"/>
      <c r="AY567" s="342"/>
      <c r="AZ567" s="342"/>
      <c r="BA567" s="342"/>
      <c r="BB567" s="342"/>
      <c r="BC567" s="342"/>
      <c r="BD567" s="342"/>
      <c r="BE567" s="342"/>
      <c r="BF567" s="342"/>
      <c r="BG567" s="342"/>
      <c r="BH567" s="342"/>
      <c r="BI567" s="342"/>
      <c r="BJ567" s="342"/>
      <c r="BK567" s="342"/>
      <c r="BL567" s="342"/>
      <c r="BM567" s="342"/>
      <c r="BO567" s="342"/>
      <c r="BP567" s="342"/>
      <c r="BQ567" s="342"/>
      <c r="BR567" s="342"/>
      <c r="BS567" s="342"/>
      <c r="BT567" s="342"/>
      <c r="BU567" s="342"/>
      <c r="BV567" s="342"/>
      <c r="BW567" s="342"/>
      <c r="BX567" s="342"/>
      <c r="BY567" s="342"/>
      <c r="BZ567" s="342"/>
      <c r="CA567" s="342"/>
      <c r="CB567" s="342"/>
      <c r="CC567" s="342"/>
      <c r="CD567" s="342"/>
      <c r="CE567" s="342"/>
      <c r="CF567" s="342"/>
      <c r="CG567" s="342"/>
      <c r="CH567" s="342"/>
      <c r="CI567" s="342"/>
      <c r="CJ567" s="342"/>
      <c r="CK567" s="342"/>
      <c r="CZ567" s="342"/>
      <c r="DA567" s="342"/>
      <c r="DB567" s="342"/>
      <c r="DC567" s="342"/>
      <c r="DD567" s="342"/>
      <c r="DE567" s="342"/>
      <c r="DF567" s="342"/>
      <c r="DG567" s="342"/>
      <c r="DH567" s="342"/>
      <c r="DI567" s="342"/>
      <c r="DJ567" s="342"/>
      <c r="DK567" s="342"/>
      <c r="DM567" s="342"/>
      <c r="DN567" s="342"/>
      <c r="DO567" s="342"/>
      <c r="DP567" s="342"/>
      <c r="DQ567" s="342"/>
      <c r="DR567" s="342"/>
      <c r="DS567" s="342"/>
      <c r="DT567" s="342"/>
      <c r="DU567" s="342"/>
      <c r="DV567" s="342"/>
      <c r="DW567" s="342"/>
      <c r="DX567" s="342"/>
      <c r="DY567" s="342"/>
      <c r="EA567" s="342"/>
    </row>
    <row r="568" spans="1:131">
      <c r="A568" s="342"/>
      <c r="B568" s="342"/>
      <c r="C568" s="342"/>
      <c r="D568" s="342"/>
      <c r="E568" s="342"/>
      <c r="L568" s="342"/>
      <c r="M568" s="342"/>
      <c r="N568" s="342"/>
      <c r="O568" s="342"/>
      <c r="P568" s="342"/>
      <c r="Q568" s="342"/>
      <c r="R568" s="342"/>
      <c r="S568" s="342"/>
      <c r="T568" s="342"/>
      <c r="U568" s="342"/>
      <c r="V568" s="342"/>
      <c r="W568" s="342"/>
      <c r="X568" s="342"/>
      <c r="Y568" s="342"/>
      <c r="Z568" s="342"/>
      <c r="AA568" s="342"/>
      <c r="AB568" s="342"/>
      <c r="AC568" s="342"/>
      <c r="AD568" s="342"/>
      <c r="AE568" s="342"/>
      <c r="AF568" s="342"/>
      <c r="AG568" s="342"/>
      <c r="AH568" s="342"/>
      <c r="AI568" s="342"/>
      <c r="AJ568" s="342"/>
      <c r="AK568" s="342"/>
      <c r="AL568" s="342"/>
      <c r="AM568" s="342"/>
      <c r="AN568" s="342"/>
      <c r="AO568" s="342"/>
      <c r="AP568" s="342"/>
      <c r="AQ568" s="342"/>
      <c r="AR568" s="342"/>
      <c r="AS568" s="342"/>
      <c r="AT568" s="342"/>
      <c r="AU568" s="342"/>
      <c r="AV568" s="342"/>
      <c r="AW568" s="342"/>
      <c r="AX568" s="342"/>
      <c r="AY568" s="342"/>
      <c r="AZ568" s="342"/>
      <c r="BA568" s="342"/>
      <c r="BB568" s="342"/>
      <c r="BC568" s="342"/>
      <c r="BD568" s="342"/>
      <c r="BE568" s="342"/>
      <c r="BF568" s="342"/>
      <c r="BG568" s="342"/>
      <c r="BH568" s="342"/>
      <c r="BI568" s="342"/>
      <c r="BJ568" s="342"/>
      <c r="BK568" s="342"/>
      <c r="BL568" s="342"/>
      <c r="BM568" s="342"/>
      <c r="BO568" s="342"/>
      <c r="BP568" s="342"/>
      <c r="BQ568" s="342"/>
      <c r="BR568" s="342"/>
      <c r="BS568" s="342"/>
      <c r="BT568" s="342"/>
      <c r="BU568" s="342"/>
      <c r="BV568" s="342"/>
      <c r="BW568" s="342"/>
      <c r="BX568" s="342"/>
      <c r="BY568" s="342"/>
      <c r="BZ568" s="342"/>
      <c r="CA568" s="342"/>
      <c r="CB568" s="342"/>
      <c r="CC568" s="342"/>
      <c r="CD568" s="342"/>
      <c r="CE568" s="342"/>
      <c r="CF568" s="342"/>
      <c r="CG568" s="342"/>
      <c r="CH568" s="342"/>
      <c r="CI568" s="342"/>
      <c r="CJ568" s="342"/>
      <c r="CK568" s="342"/>
      <c r="CZ568" s="342"/>
      <c r="DA568" s="342"/>
      <c r="DB568" s="342"/>
      <c r="DC568" s="342"/>
      <c r="DD568" s="342"/>
      <c r="DE568" s="342"/>
      <c r="DF568" s="342"/>
      <c r="DG568" s="342"/>
      <c r="DH568" s="342"/>
      <c r="DI568" s="342"/>
      <c r="DJ568" s="342"/>
      <c r="DK568" s="342"/>
      <c r="DM568" s="342"/>
      <c r="DN568" s="342"/>
      <c r="DO568" s="342"/>
      <c r="DP568" s="342"/>
      <c r="DQ568" s="342"/>
      <c r="DR568" s="342"/>
      <c r="DS568" s="342"/>
      <c r="DT568" s="342"/>
      <c r="DU568" s="342"/>
      <c r="DV568" s="342"/>
      <c r="DW568" s="342"/>
      <c r="DX568" s="342"/>
      <c r="DY568" s="342"/>
      <c r="EA568" s="342"/>
    </row>
    <row r="569" spans="1:131">
      <c r="A569" s="342"/>
      <c r="B569" s="342"/>
      <c r="C569" s="342"/>
      <c r="D569" s="342"/>
      <c r="E569" s="342"/>
      <c r="L569" s="342"/>
      <c r="M569" s="342"/>
      <c r="N569" s="342"/>
      <c r="O569" s="342"/>
      <c r="P569" s="342"/>
      <c r="Q569" s="342"/>
      <c r="R569" s="342"/>
      <c r="S569" s="342"/>
      <c r="T569" s="342"/>
      <c r="U569" s="342"/>
      <c r="V569" s="342"/>
      <c r="W569" s="342"/>
      <c r="X569" s="342"/>
      <c r="Y569" s="342"/>
      <c r="Z569" s="342"/>
      <c r="AA569" s="342"/>
      <c r="AB569" s="342"/>
      <c r="AC569" s="342"/>
      <c r="AD569" s="342"/>
      <c r="AE569" s="342"/>
      <c r="AF569" s="342"/>
      <c r="AG569" s="342"/>
      <c r="AH569" s="342"/>
      <c r="AI569" s="342"/>
      <c r="AJ569" s="342"/>
      <c r="AK569" s="342"/>
      <c r="AL569" s="342"/>
      <c r="AM569" s="342"/>
      <c r="AN569" s="342"/>
      <c r="AO569" s="342"/>
      <c r="AP569" s="342"/>
      <c r="AQ569" s="342"/>
      <c r="AR569" s="342"/>
      <c r="AS569" s="342"/>
      <c r="AT569" s="342"/>
      <c r="AU569" s="342"/>
      <c r="AV569" s="342"/>
      <c r="AW569" s="342"/>
      <c r="AX569" s="342"/>
      <c r="AY569" s="342"/>
      <c r="AZ569" s="342"/>
      <c r="BA569" s="342"/>
      <c r="BB569" s="342"/>
      <c r="BC569" s="342"/>
      <c r="BD569" s="342"/>
      <c r="BE569" s="342"/>
      <c r="BF569" s="342"/>
      <c r="BG569" s="342"/>
      <c r="BH569" s="342"/>
      <c r="BI569" s="342"/>
      <c r="BJ569" s="342"/>
      <c r="BK569" s="342"/>
      <c r="BL569" s="342"/>
      <c r="BM569" s="342"/>
      <c r="BO569" s="342"/>
      <c r="BP569" s="342"/>
      <c r="BQ569" s="342"/>
      <c r="BR569" s="342"/>
      <c r="BS569" s="342"/>
      <c r="BT569" s="342"/>
      <c r="BU569" s="342"/>
      <c r="BV569" s="342"/>
      <c r="BW569" s="342"/>
      <c r="BX569" s="342"/>
      <c r="BY569" s="342"/>
      <c r="BZ569" s="342"/>
      <c r="CA569" s="342"/>
      <c r="CB569" s="342"/>
      <c r="CC569" s="342"/>
      <c r="CD569" s="342"/>
      <c r="CE569" s="342"/>
      <c r="CF569" s="342"/>
      <c r="CG569" s="342"/>
      <c r="CH569" s="342"/>
      <c r="CI569" s="342"/>
      <c r="CJ569" s="342"/>
      <c r="CK569" s="342"/>
      <c r="CZ569" s="342"/>
      <c r="DA569" s="342"/>
      <c r="DB569" s="342"/>
      <c r="DC569" s="342"/>
      <c r="DD569" s="342"/>
      <c r="DE569" s="342"/>
      <c r="DF569" s="342"/>
      <c r="DG569" s="342"/>
      <c r="DH569" s="342"/>
      <c r="DI569" s="342"/>
      <c r="DJ569" s="342"/>
      <c r="DK569" s="342"/>
      <c r="DM569" s="342"/>
      <c r="DN569" s="342"/>
      <c r="DO569" s="342"/>
      <c r="DP569" s="342"/>
      <c r="DQ569" s="342"/>
      <c r="DR569" s="342"/>
      <c r="DS569" s="342"/>
      <c r="DT569" s="342"/>
      <c r="DU569" s="342"/>
      <c r="DV569" s="342"/>
      <c r="DW569" s="342"/>
      <c r="DX569" s="342"/>
      <c r="DY569" s="342"/>
      <c r="EA569" s="342"/>
    </row>
    <row r="570" spans="1:131">
      <c r="A570" s="342"/>
      <c r="B570" s="342"/>
      <c r="C570" s="342"/>
      <c r="D570" s="342"/>
      <c r="E570" s="342"/>
      <c r="L570" s="342"/>
      <c r="M570" s="342"/>
      <c r="N570" s="342"/>
      <c r="O570" s="342"/>
      <c r="P570" s="342"/>
      <c r="Q570" s="342"/>
      <c r="R570" s="342"/>
      <c r="S570" s="342"/>
      <c r="T570" s="342"/>
      <c r="U570" s="342"/>
      <c r="V570" s="342"/>
      <c r="W570" s="342"/>
      <c r="X570" s="342"/>
      <c r="Y570" s="342"/>
      <c r="Z570" s="342"/>
      <c r="AA570" s="342"/>
      <c r="AB570" s="342"/>
      <c r="AC570" s="342"/>
      <c r="AD570" s="342"/>
      <c r="AE570" s="342"/>
      <c r="AF570" s="342"/>
      <c r="AG570" s="342"/>
      <c r="AH570" s="342"/>
      <c r="AI570" s="342"/>
      <c r="AJ570" s="342"/>
      <c r="AK570" s="342"/>
      <c r="AL570" s="342"/>
      <c r="AM570" s="342"/>
      <c r="AN570" s="342"/>
      <c r="AO570" s="342"/>
      <c r="AP570" s="342"/>
      <c r="AQ570" s="342"/>
      <c r="AR570" s="342"/>
      <c r="AS570" s="342"/>
      <c r="AT570" s="342"/>
      <c r="AU570" s="342"/>
      <c r="AV570" s="342"/>
      <c r="AW570" s="342"/>
      <c r="AX570" s="342"/>
      <c r="AY570" s="342"/>
      <c r="AZ570" s="342"/>
      <c r="BA570" s="342"/>
      <c r="BB570" s="342"/>
      <c r="BC570" s="342"/>
      <c r="BD570" s="342"/>
      <c r="BE570" s="342"/>
      <c r="BF570" s="342"/>
      <c r="BG570" s="342"/>
      <c r="BH570" s="342"/>
      <c r="BI570" s="342"/>
      <c r="BJ570" s="342"/>
      <c r="BK570" s="342"/>
      <c r="BL570" s="342"/>
      <c r="BM570" s="342"/>
      <c r="BO570" s="342"/>
      <c r="BP570" s="342"/>
      <c r="BQ570" s="342"/>
      <c r="BR570" s="342"/>
      <c r="BS570" s="342"/>
      <c r="BT570" s="342"/>
      <c r="BU570" s="342"/>
      <c r="BV570" s="342"/>
      <c r="BW570" s="342"/>
      <c r="BX570" s="342"/>
      <c r="BY570" s="342"/>
      <c r="BZ570" s="342"/>
      <c r="CA570" s="342"/>
      <c r="CB570" s="342"/>
      <c r="CC570" s="342"/>
      <c r="CD570" s="342"/>
      <c r="CE570" s="342"/>
      <c r="CF570" s="342"/>
      <c r="CG570" s="342"/>
      <c r="CH570" s="342"/>
      <c r="CI570" s="342"/>
      <c r="CJ570" s="342"/>
      <c r="CK570" s="342"/>
      <c r="CZ570" s="342"/>
      <c r="DA570" s="342"/>
      <c r="DB570" s="342"/>
      <c r="DC570" s="342"/>
      <c r="DD570" s="342"/>
      <c r="DE570" s="342"/>
      <c r="DF570" s="342"/>
      <c r="DG570" s="342"/>
      <c r="DH570" s="342"/>
      <c r="DI570" s="342"/>
      <c r="DJ570" s="342"/>
      <c r="DK570" s="342"/>
      <c r="DM570" s="342"/>
      <c r="DN570" s="342"/>
      <c r="DO570" s="342"/>
      <c r="DP570" s="342"/>
      <c r="DQ570" s="342"/>
      <c r="DR570" s="342"/>
      <c r="DS570" s="342"/>
      <c r="DT570" s="342"/>
      <c r="DU570" s="342"/>
      <c r="DV570" s="342"/>
      <c r="DW570" s="342"/>
      <c r="DX570" s="342"/>
      <c r="DY570" s="342"/>
      <c r="EA570" s="342"/>
    </row>
    <row r="571" spans="1:131">
      <c r="A571" s="342"/>
      <c r="B571" s="342"/>
      <c r="C571" s="342"/>
      <c r="D571" s="342"/>
      <c r="E571" s="342"/>
      <c r="L571" s="342"/>
      <c r="M571" s="342"/>
      <c r="N571" s="342"/>
      <c r="O571" s="342"/>
      <c r="P571" s="342"/>
      <c r="Q571" s="342"/>
      <c r="R571" s="342"/>
      <c r="S571" s="342"/>
      <c r="T571" s="342"/>
      <c r="U571" s="342"/>
      <c r="V571" s="342"/>
      <c r="W571" s="342"/>
      <c r="X571" s="342"/>
      <c r="Y571" s="342"/>
      <c r="Z571" s="342"/>
      <c r="AA571" s="342"/>
      <c r="AB571" s="342"/>
      <c r="AC571" s="342"/>
      <c r="AD571" s="342"/>
      <c r="AE571" s="342"/>
      <c r="AF571" s="342"/>
      <c r="AG571" s="342"/>
      <c r="AH571" s="342"/>
      <c r="AI571" s="342"/>
      <c r="AJ571" s="342"/>
      <c r="AK571" s="342"/>
      <c r="AL571" s="342"/>
      <c r="AM571" s="342"/>
      <c r="AN571" s="342"/>
      <c r="AO571" s="342"/>
      <c r="AP571" s="342"/>
      <c r="AQ571" s="342"/>
      <c r="AR571" s="342"/>
      <c r="AS571" s="342"/>
      <c r="AT571" s="342"/>
      <c r="AU571" s="342"/>
      <c r="AV571" s="342"/>
      <c r="AW571" s="342"/>
      <c r="AX571" s="342"/>
      <c r="AY571" s="342"/>
      <c r="AZ571" s="342"/>
      <c r="BA571" s="342"/>
      <c r="BB571" s="342"/>
      <c r="BC571" s="342"/>
      <c r="BD571" s="342"/>
      <c r="BE571" s="342"/>
      <c r="BF571" s="342"/>
      <c r="BG571" s="342"/>
      <c r="BH571" s="342"/>
      <c r="BI571" s="342"/>
      <c r="BJ571" s="342"/>
      <c r="BK571" s="342"/>
      <c r="BL571" s="342"/>
      <c r="BM571" s="342"/>
      <c r="BO571" s="342"/>
      <c r="BP571" s="342"/>
      <c r="BQ571" s="342"/>
      <c r="BR571" s="342"/>
      <c r="BS571" s="342"/>
      <c r="BT571" s="342"/>
      <c r="BU571" s="342"/>
      <c r="BV571" s="342"/>
      <c r="BW571" s="342"/>
      <c r="BX571" s="342"/>
      <c r="BY571" s="342"/>
      <c r="BZ571" s="342"/>
      <c r="CA571" s="342"/>
      <c r="CB571" s="342"/>
      <c r="CC571" s="342"/>
      <c r="CD571" s="342"/>
      <c r="CE571" s="342"/>
      <c r="CF571" s="342"/>
      <c r="CG571" s="342"/>
      <c r="CH571" s="342"/>
      <c r="CI571" s="342"/>
      <c r="CJ571" s="342"/>
      <c r="CK571" s="342"/>
      <c r="CZ571" s="342"/>
      <c r="DA571" s="342"/>
      <c r="DB571" s="342"/>
      <c r="DC571" s="342"/>
      <c r="DD571" s="342"/>
      <c r="DE571" s="342"/>
      <c r="DF571" s="342"/>
      <c r="DG571" s="342"/>
      <c r="DH571" s="342"/>
      <c r="DI571" s="342"/>
      <c r="DJ571" s="342"/>
      <c r="DK571" s="342"/>
      <c r="DM571" s="342"/>
      <c r="DN571" s="342"/>
      <c r="DO571" s="342"/>
      <c r="DP571" s="342"/>
      <c r="DQ571" s="342"/>
      <c r="DR571" s="342"/>
      <c r="DS571" s="342"/>
      <c r="DT571" s="342"/>
      <c r="DU571" s="342"/>
      <c r="DV571" s="342"/>
      <c r="DW571" s="342"/>
      <c r="DX571" s="342"/>
      <c r="DY571" s="342"/>
      <c r="EA571" s="342"/>
    </row>
    <row r="572" spans="1:131">
      <c r="A572" s="342"/>
      <c r="B572" s="342"/>
      <c r="C572" s="342"/>
      <c r="D572" s="342"/>
      <c r="E572" s="342"/>
      <c r="L572" s="342"/>
      <c r="M572" s="342"/>
      <c r="N572" s="342"/>
      <c r="O572" s="342"/>
      <c r="P572" s="342"/>
      <c r="Q572" s="342"/>
      <c r="R572" s="342"/>
      <c r="S572" s="342"/>
      <c r="T572" s="342"/>
      <c r="U572" s="342"/>
      <c r="V572" s="342"/>
      <c r="W572" s="342"/>
      <c r="X572" s="342"/>
      <c r="Y572" s="342"/>
      <c r="Z572" s="342"/>
      <c r="AA572" s="342"/>
      <c r="AB572" s="342"/>
      <c r="AC572" s="342"/>
      <c r="AD572" s="342"/>
      <c r="AE572" s="342"/>
      <c r="AF572" s="342"/>
      <c r="AG572" s="342"/>
      <c r="AH572" s="342"/>
      <c r="AI572" s="342"/>
      <c r="AJ572" s="342"/>
      <c r="AK572" s="342"/>
      <c r="AL572" s="342"/>
      <c r="AM572" s="342"/>
      <c r="AN572" s="342"/>
      <c r="AO572" s="342"/>
      <c r="AP572" s="342"/>
      <c r="AQ572" s="342"/>
      <c r="AR572" s="342"/>
      <c r="AS572" s="342"/>
      <c r="AT572" s="342"/>
      <c r="AU572" s="342"/>
      <c r="AV572" s="342"/>
      <c r="AW572" s="342"/>
      <c r="AX572" s="342"/>
      <c r="AY572" s="342"/>
      <c r="AZ572" s="342"/>
      <c r="BA572" s="342"/>
      <c r="BB572" s="342"/>
      <c r="BC572" s="342"/>
      <c r="BD572" s="342"/>
      <c r="BE572" s="342"/>
      <c r="BF572" s="342"/>
      <c r="BG572" s="342"/>
      <c r="BH572" s="342"/>
      <c r="BI572" s="342"/>
      <c r="BJ572" s="342"/>
      <c r="BK572" s="342"/>
      <c r="BL572" s="342"/>
      <c r="BM572" s="342"/>
      <c r="BO572" s="342"/>
      <c r="BP572" s="342"/>
      <c r="BQ572" s="342"/>
      <c r="BR572" s="342"/>
      <c r="BS572" s="342"/>
      <c r="BT572" s="342"/>
      <c r="BU572" s="342"/>
      <c r="BV572" s="342"/>
      <c r="BW572" s="342"/>
      <c r="BX572" s="342"/>
      <c r="BY572" s="342"/>
      <c r="BZ572" s="342"/>
      <c r="CA572" s="342"/>
      <c r="CB572" s="342"/>
      <c r="CC572" s="342"/>
      <c r="CD572" s="342"/>
      <c r="CE572" s="342"/>
      <c r="CF572" s="342"/>
      <c r="CG572" s="342"/>
      <c r="CH572" s="342"/>
      <c r="CI572" s="342"/>
      <c r="CJ572" s="342"/>
      <c r="CK572" s="342"/>
      <c r="CZ572" s="342"/>
      <c r="DA572" s="342"/>
      <c r="DB572" s="342"/>
      <c r="DC572" s="342"/>
      <c r="DD572" s="342"/>
      <c r="DE572" s="342"/>
      <c r="DF572" s="342"/>
      <c r="DG572" s="342"/>
      <c r="DH572" s="342"/>
      <c r="DI572" s="342"/>
      <c r="DJ572" s="342"/>
      <c r="DK572" s="342"/>
      <c r="DM572" s="342"/>
      <c r="DN572" s="342"/>
      <c r="DO572" s="342"/>
      <c r="DP572" s="342"/>
      <c r="DQ572" s="342"/>
      <c r="DR572" s="342"/>
      <c r="DS572" s="342"/>
      <c r="DT572" s="342"/>
      <c r="DU572" s="342"/>
      <c r="DV572" s="342"/>
      <c r="DW572" s="342"/>
      <c r="DX572" s="342"/>
      <c r="DY572" s="342"/>
      <c r="EA572" s="342"/>
    </row>
    <row r="573" spans="1:131">
      <c r="A573" s="342"/>
      <c r="B573" s="342"/>
      <c r="C573" s="342"/>
      <c r="D573" s="342"/>
      <c r="E573" s="342"/>
      <c r="L573" s="342"/>
      <c r="M573" s="342"/>
      <c r="N573" s="342"/>
      <c r="O573" s="342"/>
      <c r="P573" s="342"/>
      <c r="Q573" s="342"/>
      <c r="R573" s="342"/>
      <c r="S573" s="342"/>
      <c r="T573" s="342"/>
      <c r="U573" s="342"/>
      <c r="V573" s="342"/>
      <c r="W573" s="342"/>
      <c r="X573" s="342"/>
      <c r="Y573" s="342"/>
      <c r="Z573" s="342"/>
      <c r="AA573" s="342"/>
      <c r="AB573" s="342"/>
      <c r="AC573" s="342"/>
      <c r="AD573" s="342"/>
      <c r="AE573" s="342"/>
      <c r="AF573" s="342"/>
      <c r="AG573" s="342"/>
      <c r="AH573" s="342"/>
      <c r="AI573" s="342"/>
      <c r="AJ573" s="342"/>
      <c r="AK573" s="342"/>
      <c r="AL573" s="342"/>
      <c r="AM573" s="342"/>
      <c r="AN573" s="342"/>
      <c r="AO573" s="342"/>
      <c r="AP573" s="342"/>
      <c r="AQ573" s="342"/>
      <c r="AR573" s="342"/>
      <c r="AS573" s="342"/>
      <c r="AT573" s="342"/>
      <c r="AU573" s="342"/>
      <c r="AV573" s="342"/>
      <c r="AW573" s="342"/>
      <c r="AX573" s="342"/>
      <c r="AY573" s="342"/>
      <c r="AZ573" s="342"/>
      <c r="BA573" s="342"/>
      <c r="BB573" s="342"/>
      <c r="BC573" s="342"/>
      <c r="BD573" s="342"/>
      <c r="BE573" s="342"/>
      <c r="BF573" s="342"/>
      <c r="BG573" s="342"/>
      <c r="BH573" s="342"/>
      <c r="BI573" s="342"/>
      <c r="BJ573" s="342"/>
      <c r="BK573" s="342"/>
      <c r="BL573" s="342"/>
      <c r="BM573" s="342"/>
      <c r="BO573" s="342"/>
      <c r="BP573" s="342"/>
      <c r="BQ573" s="342"/>
      <c r="BR573" s="342"/>
      <c r="BS573" s="342"/>
      <c r="BT573" s="342"/>
      <c r="BU573" s="342"/>
      <c r="BV573" s="342"/>
      <c r="BW573" s="342"/>
      <c r="BX573" s="342"/>
      <c r="BY573" s="342"/>
      <c r="BZ573" s="342"/>
      <c r="CA573" s="342"/>
      <c r="CB573" s="342"/>
      <c r="CC573" s="342"/>
      <c r="CD573" s="342"/>
      <c r="CE573" s="342"/>
      <c r="CF573" s="342"/>
      <c r="CG573" s="342"/>
      <c r="CH573" s="342"/>
      <c r="CI573" s="342"/>
      <c r="CJ573" s="342"/>
      <c r="CK573" s="342"/>
      <c r="CZ573" s="342"/>
      <c r="DA573" s="342"/>
      <c r="DB573" s="342"/>
      <c r="DC573" s="342"/>
      <c r="DD573" s="342"/>
      <c r="DE573" s="342"/>
      <c r="DF573" s="342"/>
      <c r="DG573" s="342"/>
      <c r="DH573" s="342"/>
      <c r="DI573" s="342"/>
      <c r="DJ573" s="342"/>
      <c r="DK573" s="342"/>
      <c r="DM573" s="342"/>
      <c r="DN573" s="342"/>
      <c r="DO573" s="342"/>
      <c r="DP573" s="342"/>
      <c r="DQ573" s="342"/>
      <c r="DR573" s="342"/>
      <c r="DS573" s="342"/>
      <c r="DT573" s="342"/>
      <c r="DU573" s="342"/>
      <c r="DV573" s="342"/>
      <c r="DW573" s="342"/>
      <c r="DX573" s="342"/>
      <c r="DY573" s="342"/>
      <c r="EA573" s="342"/>
    </row>
    <row r="574" spans="1:131">
      <c r="A574" s="342"/>
      <c r="B574" s="342"/>
      <c r="C574" s="342"/>
      <c r="D574" s="342"/>
      <c r="E574" s="342"/>
      <c r="L574" s="342"/>
      <c r="M574" s="342"/>
      <c r="N574" s="342"/>
      <c r="O574" s="342"/>
      <c r="P574" s="342"/>
      <c r="Q574" s="342"/>
      <c r="R574" s="342"/>
      <c r="S574" s="342"/>
      <c r="T574" s="342"/>
      <c r="U574" s="342"/>
      <c r="V574" s="342"/>
      <c r="W574" s="342"/>
      <c r="X574" s="342"/>
      <c r="Y574" s="342"/>
      <c r="Z574" s="342"/>
      <c r="AA574" s="342"/>
      <c r="AB574" s="342"/>
      <c r="AC574" s="342"/>
      <c r="AD574" s="342"/>
      <c r="AE574" s="342"/>
      <c r="AF574" s="342"/>
      <c r="AG574" s="342"/>
      <c r="AH574" s="342"/>
      <c r="AI574" s="342"/>
      <c r="AJ574" s="342"/>
      <c r="AK574" s="342"/>
      <c r="AL574" s="342"/>
      <c r="AM574" s="342"/>
      <c r="AN574" s="342"/>
      <c r="AO574" s="342"/>
      <c r="AP574" s="342"/>
      <c r="AQ574" s="342"/>
      <c r="AR574" s="342"/>
      <c r="AS574" s="342"/>
      <c r="AT574" s="342"/>
      <c r="AU574" s="342"/>
      <c r="AV574" s="342"/>
      <c r="AW574" s="342"/>
      <c r="AX574" s="342"/>
      <c r="AY574" s="342"/>
      <c r="AZ574" s="342"/>
      <c r="BA574" s="342"/>
      <c r="BB574" s="342"/>
      <c r="BC574" s="342"/>
      <c r="BD574" s="342"/>
      <c r="BE574" s="342"/>
      <c r="BF574" s="342"/>
      <c r="BG574" s="342"/>
      <c r="BH574" s="342"/>
      <c r="BI574" s="342"/>
      <c r="BJ574" s="342"/>
      <c r="BK574" s="342"/>
      <c r="BL574" s="342"/>
      <c r="BM574" s="342"/>
      <c r="BO574" s="342"/>
      <c r="BP574" s="342"/>
      <c r="BQ574" s="342"/>
      <c r="BR574" s="342"/>
      <c r="BS574" s="342"/>
      <c r="BT574" s="342"/>
      <c r="BU574" s="342"/>
      <c r="BV574" s="342"/>
      <c r="BW574" s="342"/>
      <c r="BX574" s="342"/>
      <c r="BY574" s="342"/>
      <c r="BZ574" s="342"/>
      <c r="CA574" s="342"/>
      <c r="CB574" s="342"/>
      <c r="CC574" s="342"/>
      <c r="CD574" s="342"/>
      <c r="CE574" s="342"/>
      <c r="CF574" s="342"/>
      <c r="CG574" s="342"/>
      <c r="CH574" s="342"/>
      <c r="CI574" s="342"/>
      <c r="CJ574" s="342"/>
      <c r="CK574" s="342"/>
      <c r="CZ574" s="342"/>
      <c r="DA574" s="342"/>
      <c r="DB574" s="342"/>
      <c r="DC574" s="342"/>
      <c r="DD574" s="342"/>
      <c r="DE574" s="342"/>
      <c r="DF574" s="342"/>
      <c r="DG574" s="342"/>
      <c r="DH574" s="342"/>
      <c r="DI574" s="342"/>
      <c r="DJ574" s="342"/>
      <c r="DK574" s="342"/>
      <c r="DM574" s="342"/>
      <c r="DN574" s="342"/>
      <c r="DO574" s="342"/>
      <c r="DP574" s="342"/>
      <c r="DQ574" s="342"/>
      <c r="DR574" s="342"/>
      <c r="DS574" s="342"/>
      <c r="DT574" s="342"/>
      <c r="DU574" s="342"/>
      <c r="DV574" s="342"/>
      <c r="DW574" s="342"/>
      <c r="DX574" s="342"/>
      <c r="DY574" s="342"/>
      <c r="EA574" s="342"/>
    </row>
    <row r="575" spans="1:131">
      <c r="A575" s="342"/>
      <c r="B575" s="342"/>
      <c r="C575" s="342"/>
      <c r="D575" s="342"/>
      <c r="E575" s="342"/>
      <c r="L575" s="342"/>
      <c r="M575" s="342"/>
      <c r="N575" s="342"/>
      <c r="O575" s="342"/>
      <c r="P575" s="342"/>
      <c r="Q575" s="342"/>
      <c r="R575" s="342"/>
      <c r="S575" s="342"/>
      <c r="T575" s="342"/>
      <c r="U575" s="342"/>
      <c r="V575" s="342"/>
      <c r="W575" s="342"/>
      <c r="X575" s="342"/>
      <c r="Y575" s="342"/>
      <c r="Z575" s="342"/>
      <c r="AA575" s="342"/>
      <c r="AB575" s="342"/>
      <c r="AC575" s="342"/>
      <c r="AD575" s="342"/>
      <c r="AE575" s="342"/>
      <c r="AF575" s="342"/>
      <c r="AG575" s="342"/>
      <c r="AH575" s="342"/>
      <c r="AI575" s="342"/>
      <c r="AJ575" s="342"/>
      <c r="AK575" s="342"/>
      <c r="AL575" s="342"/>
      <c r="AM575" s="342"/>
      <c r="AN575" s="342"/>
      <c r="AO575" s="342"/>
      <c r="AP575" s="342"/>
      <c r="AQ575" s="342"/>
      <c r="AR575" s="342"/>
      <c r="AS575" s="342"/>
      <c r="AT575" s="342"/>
      <c r="AU575" s="342"/>
      <c r="AV575" s="342"/>
      <c r="AW575" s="342"/>
      <c r="AX575" s="342"/>
      <c r="AY575" s="342"/>
      <c r="AZ575" s="342"/>
      <c r="BA575" s="342"/>
      <c r="BB575" s="342"/>
      <c r="BC575" s="342"/>
      <c r="BD575" s="342"/>
      <c r="BE575" s="342"/>
      <c r="BF575" s="342"/>
      <c r="BG575" s="342"/>
      <c r="BH575" s="342"/>
      <c r="BI575" s="342"/>
      <c r="BJ575" s="342"/>
      <c r="BK575" s="342"/>
      <c r="BL575" s="342"/>
      <c r="BM575" s="342"/>
      <c r="BO575" s="342"/>
      <c r="BP575" s="342"/>
      <c r="BQ575" s="342"/>
      <c r="BR575" s="342"/>
      <c r="BS575" s="342"/>
      <c r="BT575" s="342"/>
      <c r="BU575" s="342"/>
      <c r="BV575" s="342"/>
      <c r="BW575" s="342"/>
      <c r="BX575" s="342"/>
      <c r="BY575" s="342"/>
      <c r="BZ575" s="342"/>
      <c r="CA575" s="342"/>
      <c r="CB575" s="342"/>
      <c r="CC575" s="342"/>
      <c r="CD575" s="342"/>
      <c r="CE575" s="342"/>
      <c r="CF575" s="342"/>
      <c r="CG575" s="342"/>
      <c r="CH575" s="342"/>
      <c r="CI575" s="342"/>
      <c r="CJ575" s="342"/>
      <c r="CK575" s="342"/>
      <c r="CZ575" s="342"/>
      <c r="DA575" s="342"/>
      <c r="DB575" s="342"/>
      <c r="DC575" s="342"/>
      <c r="DD575" s="342"/>
      <c r="DE575" s="342"/>
      <c r="DF575" s="342"/>
      <c r="DG575" s="342"/>
      <c r="DH575" s="342"/>
      <c r="DI575" s="342"/>
      <c r="DJ575" s="342"/>
      <c r="DK575" s="342"/>
      <c r="DM575" s="342"/>
      <c r="DN575" s="342"/>
      <c r="DO575" s="342"/>
      <c r="DP575" s="342"/>
      <c r="DQ575" s="342"/>
      <c r="DR575" s="342"/>
      <c r="DS575" s="342"/>
      <c r="DT575" s="342"/>
      <c r="DU575" s="342"/>
      <c r="DV575" s="342"/>
      <c r="DW575" s="342"/>
      <c r="DX575" s="342"/>
      <c r="DY575" s="342"/>
      <c r="EA575" s="342"/>
    </row>
    <row r="576" spans="1:131">
      <c r="A576" s="342"/>
      <c r="B576" s="342"/>
      <c r="C576" s="342"/>
      <c r="D576" s="342"/>
      <c r="E576" s="342"/>
      <c r="L576" s="342"/>
      <c r="M576" s="342"/>
      <c r="N576" s="342"/>
      <c r="O576" s="342"/>
      <c r="P576" s="342"/>
      <c r="Q576" s="342"/>
      <c r="R576" s="342"/>
      <c r="S576" s="342"/>
      <c r="T576" s="342"/>
      <c r="U576" s="342"/>
      <c r="V576" s="342"/>
      <c r="W576" s="342"/>
      <c r="X576" s="342"/>
      <c r="Y576" s="342"/>
      <c r="Z576" s="342"/>
      <c r="AA576" s="342"/>
      <c r="AB576" s="342"/>
      <c r="AC576" s="342"/>
      <c r="AD576" s="342"/>
      <c r="AE576" s="342"/>
      <c r="AF576" s="342"/>
      <c r="AG576" s="342"/>
      <c r="AH576" s="342"/>
      <c r="AI576" s="342"/>
      <c r="AJ576" s="342"/>
      <c r="AK576" s="342"/>
      <c r="AL576" s="342"/>
      <c r="AM576" s="342"/>
      <c r="AN576" s="342"/>
      <c r="AO576" s="342"/>
      <c r="AP576" s="342"/>
      <c r="AQ576" s="342"/>
      <c r="AR576" s="342"/>
      <c r="AS576" s="342"/>
      <c r="AT576" s="342"/>
      <c r="AU576" s="342"/>
      <c r="AV576" s="342"/>
      <c r="AW576" s="342"/>
      <c r="AX576" s="342"/>
      <c r="AY576" s="342"/>
      <c r="AZ576" s="342"/>
      <c r="BA576" s="342"/>
      <c r="BB576" s="342"/>
      <c r="BC576" s="342"/>
      <c r="BD576" s="342"/>
      <c r="BE576" s="342"/>
      <c r="BF576" s="342"/>
      <c r="BG576" s="342"/>
      <c r="BH576" s="342"/>
      <c r="BI576" s="342"/>
      <c r="BJ576" s="342"/>
      <c r="BK576" s="342"/>
      <c r="BL576" s="342"/>
      <c r="BM576" s="342"/>
      <c r="BO576" s="342"/>
      <c r="BP576" s="342"/>
      <c r="BQ576" s="342"/>
      <c r="BR576" s="342"/>
      <c r="BS576" s="342"/>
      <c r="BT576" s="342"/>
      <c r="BU576" s="342"/>
      <c r="BV576" s="342"/>
      <c r="BW576" s="342"/>
      <c r="BX576" s="342"/>
      <c r="BY576" s="342"/>
      <c r="BZ576" s="342"/>
      <c r="CA576" s="342"/>
      <c r="CB576" s="342"/>
      <c r="CC576" s="342"/>
      <c r="CD576" s="342"/>
      <c r="CE576" s="342"/>
      <c r="CF576" s="342"/>
      <c r="CG576" s="342"/>
      <c r="CH576" s="342"/>
      <c r="CI576" s="342"/>
      <c r="CJ576" s="342"/>
      <c r="CK576" s="342"/>
      <c r="CZ576" s="342"/>
      <c r="DA576" s="342"/>
      <c r="DB576" s="342"/>
      <c r="DC576" s="342"/>
      <c r="DD576" s="342"/>
      <c r="DE576" s="342"/>
      <c r="DF576" s="342"/>
      <c r="DG576" s="342"/>
      <c r="DH576" s="342"/>
      <c r="DI576" s="342"/>
      <c r="DJ576" s="342"/>
      <c r="DK576" s="342"/>
      <c r="DM576" s="342"/>
      <c r="DN576" s="342"/>
      <c r="DO576" s="342"/>
      <c r="DP576" s="342"/>
      <c r="DQ576" s="342"/>
      <c r="DR576" s="342"/>
      <c r="DS576" s="342"/>
      <c r="DT576" s="342"/>
      <c r="DU576" s="342"/>
      <c r="DV576" s="342"/>
      <c r="DW576" s="342"/>
      <c r="DX576" s="342"/>
      <c r="DY576" s="342"/>
      <c r="EA576" s="342"/>
    </row>
    <row r="577" spans="1:131">
      <c r="A577" s="342"/>
      <c r="B577" s="342"/>
      <c r="C577" s="342"/>
      <c r="D577" s="342"/>
      <c r="E577" s="342"/>
      <c r="L577" s="342"/>
      <c r="M577" s="342"/>
      <c r="N577" s="342"/>
      <c r="O577" s="342"/>
      <c r="P577" s="342"/>
      <c r="Q577" s="342"/>
      <c r="R577" s="342"/>
      <c r="S577" s="342"/>
      <c r="T577" s="342"/>
      <c r="U577" s="342"/>
      <c r="V577" s="342"/>
      <c r="W577" s="342"/>
      <c r="X577" s="342"/>
      <c r="Y577" s="342"/>
      <c r="Z577" s="342"/>
      <c r="AA577" s="342"/>
      <c r="AB577" s="342"/>
      <c r="AC577" s="342"/>
      <c r="AD577" s="342"/>
      <c r="AE577" s="342"/>
      <c r="AF577" s="342"/>
      <c r="AG577" s="342"/>
      <c r="AH577" s="342"/>
      <c r="AI577" s="342"/>
      <c r="AJ577" s="342"/>
      <c r="AK577" s="342"/>
      <c r="AL577" s="342"/>
      <c r="AM577" s="342"/>
      <c r="AN577" s="342"/>
      <c r="AO577" s="342"/>
      <c r="AP577" s="342"/>
      <c r="AQ577" s="342"/>
      <c r="AR577" s="342"/>
      <c r="AS577" s="342"/>
      <c r="AT577" s="342"/>
      <c r="AU577" s="342"/>
      <c r="AV577" s="342"/>
      <c r="AW577" s="342"/>
      <c r="AX577" s="342"/>
      <c r="AY577" s="342"/>
      <c r="AZ577" s="342"/>
      <c r="BA577" s="342"/>
      <c r="BB577" s="342"/>
      <c r="BC577" s="342"/>
      <c r="BD577" s="342"/>
      <c r="BE577" s="342"/>
      <c r="BF577" s="342"/>
      <c r="BG577" s="342"/>
      <c r="BH577" s="342"/>
      <c r="BI577" s="342"/>
      <c r="BJ577" s="342"/>
      <c r="BK577" s="342"/>
      <c r="BL577" s="342"/>
      <c r="BM577" s="342"/>
      <c r="BO577" s="342"/>
      <c r="BP577" s="342"/>
      <c r="BQ577" s="342"/>
      <c r="BR577" s="342"/>
      <c r="BS577" s="342"/>
      <c r="BT577" s="342"/>
      <c r="BU577" s="342"/>
      <c r="BV577" s="342"/>
      <c r="BW577" s="342"/>
      <c r="BX577" s="342"/>
      <c r="BY577" s="342"/>
      <c r="BZ577" s="342"/>
      <c r="CA577" s="342"/>
      <c r="CB577" s="342"/>
      <c r="CC577" s="342"/>
      <c r="CD577" s="342"/>
      <c r="CE577" s="342"/>
      <c r="CF577" s="342"/>
      <c r="CG577" s="342"/>
      <c r="CH577" s="342"/>
      <c r="CI577" s="342"/>
      <c r="CJ577" s="342"/>
      <c r="CK577" s="342"/>
      <c r="CZ577" s="342"/>
      <c r="DA577" s="342"/>
      <c r="DB577" s="342"/>
      <c r="DC577" s="342"/>
      <c r="DD577" s="342"/>
      <c r="DE577" s="342"/>
      <c r="DF577" s="342"/>
      <c r="DG577" s="342"/>
      <c r="DH577" s="342"/>
      <c r="DI577" s="342"/>
      <c r="DJ577" s="342"/>
      <c r="DK577" s="342"/>
      <c r="DM577" s="342"/>
      <c r="DN577" s="342"/>
      <c r="DO577" s="342"/>
      <c r="DP577" s="342"/>
      <c r="DQ577" s="342"/>
      <c r="DR577" s="342"/>
      <c r="DS577" s="342"/>
      <c r="DT577" s="342"/>
      <c r="DU577" s="342"/>
      <c r="DV577" s="342"/>
      <c r="DW577" s="342"/>
      <c r="DX577" s="342"/>
      <c r="DY577" s="342"/>
      <c r="EA577" s="342"/>
    </row>
    <row r="578" spans="1:131">
      <c r="A578" s="342"/>
      <c r="B578" s="342"/>
      <c r="C578" s="342"/>
      <c r="D578" s="342"/>
      <c r="E578" s="342"/>
      <c r="L578" s="342"/>
      <c r="M578" s="342"/>
      <c r="N578" s="342"/>
      <c r="O578" s="342"/>
      <c r="P578" s="342"/>
      <c r="Q578" s="342"/>
      <c r="R578" s="342"/>
      <c r="S578" s="342"/>
      <c r="T578" s="342"/>
      <c r="U578" s="342"/>
      <c r="V578" s="342"/>
      <c r="W578" s="342"/>
      <c r="X578" s="342"/>
      <c r="Y578" s="342"/>
      <c r="Z578" s="342"/>
      <c r="AA578" s="342"/>
      <c r="AB578" s="342"/>
      <c r="AC578" s="342"/>
      <c r="AD578" s="342"/>
      <c r="AE578" s="342"/>
      <c r="AF578" s="342"/>
      <c r="AG578" s="342"/>
      <c r="AH578" s="342"/>
      <c r="AI578" s="342"/>
      <c r="AJ578" s="342"/>
      <c r="AK578" s="342"/>
      <c r="AL578" s="342"/>
      <c r="AM578" s="342"/>
      <c r="AN578" s="342"/>
      <c r="AO578" s="342"/>
      <c r="AP578" s="342"/>
      <c r="AQ578" s="342"/>
      <c r="AR578" s="342"/>
      <c r="AS578" s="342"/>
      <c r="AT578" s="342"/>
      <c r="AU578" s="342"/>
      <c r="AV578" s="342"/>
      <c r="AW578" s="342"/>
      <c r="AX578" s="342"/>
      <c r="AY578" s="342"/>
      <c r="AZ578" s="342"/>
      <c r="BA578" s="342"/>
      <c r="BB578" s="342"/>
      <c r="BC578" s="342"/>
      <c r="BD578" s="342"/>
      <c r="BE578" s="342"/>
      <c r="BF578" s="342"/>
      <c r="BG578" s="342"/>
      <c r="BH578" s="342"/>
      <c r="BI578" s="342"/>
      <c r="BJ578" s="342"/>
      <c r="BK578" s="342"/>
      <c r="BL578" s="342"/>
      <c r="BM578" s="342"/>
      <c r="BO578" s="342"/>
      <c r="BP578" s="342"/>
      <c r="BQ578" s="342"/>
      <c r="BR578" s="342"/>
      <c r="BS578" s="342"/>
      <c r="BT578" s="342"/>
      <c r="BU578" s="342"/>
      <c r="BV578" s="342"/>
      <c r="BW578" s="342"/>
      <c r="BX578" s="342"/>
      <c r="BY578" s="342"/>
      <c r="BZ578" s="342"/>
      <c r="CA578" s="342"/>
      <c r="CB578" s="342"/>
      <c r="CC578" s="342"/>
      <c r="CD578" s="342"/>
      <c r="CE578" s="342"/>
      <c r="CF578" s="342"/>
      <c r="CG578" s="342"/>
      <c r="CH578" s="342"/>
      <c r="CI578" s="342"/>
      <c r="CJ578" s="342"/>
      <c r="CK578" s="342"/>
      <c r="CZ578" s="342"/>
      <c r="DA578" s="342"/>
      <c r="DB578" s="342"/>
      <c r="DC578" s="342"/>
      <c r="DD578" s="342"/>
      <c r="DE578" s="342"/>
      <c r="DF578" s="342"/>
      <c r="DG578" s="342"/>
      <c r="DH578" s="342"/>
      <c r="DI578" s="342"/>
      <c r="DJ578" s="342"/>
      <c r="DK578" s="342"/>
      <c r="DM578" s="342"/>
      <c r="DN578" s="342"/>
      <c r="DO578" s="342"/>
      <c r="DP578" s="342"/>
      <c r="DQ578" s="342"/>
      <c r="DR578" s="342"/>
      <c r="DS578" s="342"/>
      <c r="DT578" s="342"/>
      <c r="DU578" s="342"/>
      <c r="DV578" s="342"/>
      <c r="DW578" s="342"/>
      <c r="DX578" s="342"/>
      <c r="DY578" s="342"/>
      <c r="EA578" s="342"/>
    </row>
    <row r="579" spans="1:131">
      <c r="A579" s="342"/>
      <c r="B579" s="342"/>
      <c r="C579" s="342"/>
      <c r="D579" s="342"/>
      <c r="E579" s="342"/>
      <c r="L579" s="342"/>
      <c r="M579" s="342"/>
      <c r="N579" s="342"/>
      <c r="O579" s="342"/>
      <c r="P579" s="342"/>
      <c r="Q579" s="342"/>
      <c r="R579" s="342"/>
      <c r="S579" s="342"/>
      <c r="T579" s="342"/>
      <c r="U579" s="342"/>
      <c r="V579" s="342"/>
      <c r="W579" s="342"/>
      <c r="X579" s="342"/>
      <c r="Y579" s="342"/>
      <c r="Z579" s="342"/>
      <c r="AA579" s="342"/>
      <c r="AB579" s="342"/>
      <c r="AC579" s="342"/>
      <c r="AD579" s="342"/>
      <c r="AE579" s="342"/>
      <c r="AF579" s="342"/>
      <c r="AG579" s="342"/>
      <c r="AH579" s="342"/>
      <c r="AI579" s="342"/>
      <c r="AJ579" s="342"/>
      <c r="AK579" s="342"/>
      <c r="AL579" s="342"/>
      <c r="AM579" s="342"/>
      <c r="AN579" s="342"/>
      <c r="AO579" s="342"/>
      <c r="AP579" s="342"/>
      <c r="AQ579" s="342"/>
      <c r="AR579" s="342"/>
      <c r="AS579" s="342"/>
      <c r="AT579" s="342"/>
      <c r="AU579" s="342"/>
      <c r="AV579" s="342"/>
      <c r="AW579" s="342"/>
      <c r="AX579" s="342"/>
      <c r="AY579" s="342"/>
      <c r="AZ579" s="342"/>
      <c r="BA579" s="342"/>
      <c r="BB579" s="342"/>
      <c r="BC579" s="342"/>
      <c r="BD579" s="342"/>
      <c r="BE579" s="342"/>
      <c r="BF579" s="342"/>
      <c r="BG579" s="342"/>
      <c r="BH579" s="342"/>
      <c r="BI579" s="342"/>
      <c r="BJ579" s="342"/>
      <c r="BK579" s="342"/>
      <c r="BL579" s="342"/>
      <c r="BM579" s="342"/>
      <c r="BO579" s="342"/>
      <c r="BP579" s="342"/>
      <c r="BQ579" s="342"/>
      <c r="BR579" s="342"/>
      <c r="BS579" s="342"/>
      <c r="BT579" s="342"/>
      <c r="BU579" s="342"/>
      <c r="BV579" s="342"/>
      <c r="BW579" s="342"/>
      <c r="BX579" s="342"/>
      <c r="BY579" s="342"/>
      <c r="BZ579" s="342"/>
      <c r="CA579" s="342"/>
      <c r="CB579" s="342"/>
      <c r="CC579" s="342"/>
      <c r="CD579" s="342"/>
      <c r="CE579" s="342"/>
      <c r="CF579" s="342"/>
      <c r="CG579" s="342"/>
      <c r="CH579" s="342"/>
      <c r="CI579" s="342"/>
      <c r="CJ579" s="342"/>
      <c r="CK579" s="342"/>
      <c r="CZ579" s="342"/>
      <c r="DA579" s="342"/>
      <c r="DB579" s="342"/>
      <c r="DC579" s="342"/>
      <c r="DD579" s="342"/>
      <c r="DE579" s="342"/>
      <c r="DF579" s="342"/>
      <c r="DG579" s="342"/>
      <c r="DH579" s="342"/>
      <c r="DI579" s="342"/>
      <c r="DJ579" s="342"/>
      <c r="DK579" s="342"/>
      <c r="DM579" s="342"/>
      <c r="DN579" s="342"/>
      <c r="DO579" s="342"/>
      <c r="DP579" s="342"/>
      <c r="DQ579" s="342"/>
      <c r="DR579" s="342"/>
      <c r="DS579" s="342"/>
      <c r="DT579" s="342"/>
      <c r="DU579" s="342"/>
      <c r="DV579" s="342"/>
      <c r="DW579" s="342"/>
      <c r="DX579" s="342"/>
      <c r="DY579" s="342"/>
      <c r="EA579" s="342"/>
    </row>
    <row r="580" spans="1:131">
      <c r="A580" s="342"/>
      <c r="B580" s="342"/>
      <c r="C580" s="342"/>
      <c r="D580" s="342"/>
      <c r="E580" s="342"/>
      <c r="L580" s="342"/>
      <c r="M580" s="342"/>
      <c r="N580" s="342"/>
      <c r="O580" s="342"/>
      <c r="P580" s="342"/>
      <c r="Q580" s="342"/>
      <c r="R580" s="342"/>
      <c r="S580" s="342"/>
      <c r="T580" s="342"/>
      <c r="U580" s="342"/>
      <c r="V580" s="342"/>
      <c r="W580" s="342"/>
      <c r="X580" s="342"/>
      <c r="Y580" s="342"/>
      <c r="Z580" s="342"/>
      <c r="AA580" s="342"/>
      <c r="AB580" s="342"/>
      <c r="AC580" s="342"/>
      <c r="AD580" s="342"/>
      <c r="AE580" s="342"/>
      <c r="AF580" s="342"/>
      <c r="AG580" s="342"/>
      <c r="AH580" s="342"/>
      <c r="AI580" s="342"/>
      <c r="AJ580" s="342"/>
      <c r="AK580" s="342"/>
      <c r="AL580" s="342"/>
      <c r="AM580" s="342"/>
      <c r="AN580" s="342"/>
      <c r="AO580" s="342"/>
      <c r="AP580" s="342"/>
      <c r="AQ580" s="342"/>
      <c r="AR580" s="342"/>
      <c r="AS580" s="342"/>
      <c r="AT580" s="342"/>
      <c r="AU580" s="342"/>
      <c r="AV580" s="342"/>
      <c r="AW580" s="342"/>
      <c r="AX580" s="342"/>
      <c r="AY580" s="342"/>
      <c r="AZ580" s="342"/>
      <c r="BA580" s="342"/>
      <c r="BB580" s="342"/>
      <c r="BC580" s="342"/>
      <c r="BD580" s="342"/>
      <c r="BE580" s="342"/>
      <c r="BF580" s="342"/>
      <c r="BG580" s="342"/>
      <c r="BH580" s="342"/>
      <c r="BI580" s="342"/>
      <c r="BJ580" s="342"/>
      <c r="BK580" s="342"/>
      <c r="BL580" s="342"/>
      <c r="BM580" s="342"/>
      <c r="BO580" s="342"/>
      <c r="BP580" s="342"/>
      <c r="BQ580" s="342"/>
      <c r="BR580" s="342"/>
      <c r="BS580" s="342"/>
      <c r="BT580" s="342"/>
      <c r="BU580" s="342"/>
      <c r="BV580" s="342"/>
      <c r="BW580" s="342"/>
      <c r="BX580" s="342"/>
      <c r="BY580" s="342"/>
      <c r="BZ580" s="342"/>
      <c r="CA580" s="342"/>
      <c r="CB580" s="342"/>
      <c r="CC580" s="342"/>
      <c r="CD580" s="342"/>
      <c r="CE580" s="342"/>
      <c r="CF580" s="342"/>
      <c r="CG580" s="342"/>
      <c r="CH580" s="342"/>
      <c r="CI580" s="342"/>
      <c r="CJ580" s="342"/>
      <c r="CK580" s="342"/>
      <c r="CZ580" s="342"/>
      <c r="DA580" s="342"/>
      <c r="DB580" s="342"/>
      <c r="DC580" s="342"/>
      <c r="DD580" s="342"/>
      <c r="DE580" s="342"/>
      <c r="DF580" s="342"/>
      <c r="DG580" s="342"/>
      <c r="DH580" s="342"/>
      <c r="DI580" s="342"/>
      <c r="DJ580" s="342"/>
      <c r="DK580" s="342"/>
      <c r="DM580" s="342"/>
      <c r="DN580" s="342"/>
      <c r="DO580" s="342"/>
      <c r="DP580" s="342"/>
      <c r="DQ580" s="342"/>
      <c r="DR580" s="342"/>
      <c r="DS580" s="342"/>
      <c r="DT580" s="342"/>
      <c r="DU580" s="342"/>
      <c r="DV580" s="342"/>
      <c r="DW580" s="342"/>
      <c r="DX580" s="342"/>
      <c r="DY580" s="342"/>
      <c r="EA580" s="342"/>
    </row>
    <row r="581" spans="1:131">
      <c r="A581" s="342"/>
      <c r="B581" s="342"/>
      <c r="C581" s="342"/>
      <c r="D581" s="342"/>
      <c r="E581" s="342"/>
      <c r="L581" s="342"/>
      <c r="M581" s="342"/>
      <c r="N581" s="342"/>
      <c r="O581" s="342"/>
      <c r="P581" s="342"/>
      <c r="Q581" s="342"/>
      <c r="R581" s="342"/>
      <c r="S581" s="342"/>
      <c r="T581" s="342"/>
      <c r="U581" s="342"/>
      <c r="V581" s="342"/>
      <c r="W581" s="342"/>
      <c r="X581" s="342"/>
      <c r="Y581" s="342"/>
      <c r="Z581" s="342"/>
      <c r="AA581" s="342"/>
      <c r="AB581" s="342"/>
      <c r="AC581" s="342"/>
      <c r="AD581" s="342"/>
      <c r="AE581" s="342"/>
      <c r="AF581" s="342"/>
      <c r="AG581" s="342"/>
      <c r="AH581" s="342"/>
      <c r="AI581" s="342"/>
      <c r="AJ581" s="342"/>
      <c r="AK581" s="342"/>
      <c r="AL581" s="342"/>
      <c r="AM581" s="342"/>
      <c r="AN581" s="342"/>
      <c r="AO581" s="342"/>
      <c r="AP581" s="342"/>
      <c r="AQ581" s="342"/>
      <c r="AR581" s="342"/>
      <c r="AS581" s="342"/>
      <c r="AT581" s="342"/>
      <c r="AU581" s="342"/>
      <c r="AV581" s="342"/>
      <c r="AW581" s="342"/>
      <c r="AX581" s="342"/>
      <c r="AY581" s="342"/>
      <c r="AZ581" s="342"/>
      <c r="BA581" s="342"/>
      <c r="BB581" s="342"/>
      <c r="BC581" s="342"/>
      <c r="BD581" s="342"/>
      <c r="BE581" s="342"/>
      <c r="BF581" s="342"/>
      <c r="BG581" s="342"/>
      <c r="BH581" s="342"/>
      <c r="BI581" s="342"/>
      <c r="BJ581" s="342"/>
      <c r="BK581" s="342"/>
      <c r="BL581" s="342"/>
      <c r="BM581" s="342"/>
      <c r="BO581" s="342"/>
      <c r="BP581" s="342"/>
      <c r="BQ581" s="342"/>
      <c r="BR581" s="342"/>
      <c r="BS581" s="342"/>
      <c r="BT581" s="342"/>
      <c r="BU581" s="342"/>
      <c r="BV581" s="342"/>
      <c r="BW581" s="342"/>
      <c r="BX581" s="342"/>
      <c r="BY581" s="342"/>
      <c r="BZ581" s="342"/>
      <c r="CA581" s="342"/>
      <c r="CB581" s="342"/>
      <c r="CC581" s="342"/>
      <c r="CD581" s="342"/>
      <c r="CE581" s="342"/>
      <c r="CF581" s="342"/>
      <c r="CG581" s="342"/>
      <c r="CH581" s="342"/>
      <c r="CI581" s="342"/>
      <c r="CJ581" s="342"/>
      <c r="CK581" s="342"/>
      <c r="CZ581" s="342"/>
      <c r="DA581" s="342"/>
      <c r="DB581" s="342"/>
      <c r="DC581" s="342"/>
      <c r="DD581" s="342"/>
      <c r="DE581" s="342"/>
      <c r="DF581" s="342"/>
      <c r="DG581" s="342"/>
      <c r="DH581" s="342"/>
      <c r="DI581" s="342"/>
      <c r="DJ581" s="342"/>
      <c r="DK581" s="342"/>
      <c r="DM581" s="342"/>
      <c r="DN581" s="342"/>
      <c r="DO581" s="342"/>
      <c r="DP581" s="342"/>
      <c r="DQ581" s="342"/>
      <c r="DR581" s="342"/>
      <c r="DS581" s="342"/>
      <c r="DT581" s="342"/>
      <c r="DU581" s="342"/>
      <c r="DV581" s="342"/>
      <c r="DW581" s="342"/>
      <c r="DX581" s="342"/>
      <c r="DY581" s="342"/>
      <c r="EA581" s="342"/>
    </row>
    <row r="582" spans="1:131">
      <c r="A582" s="342"/>
      <c r="B582" s="342"/>
      <c r="C582" s="342"/>
      <c r="D582" s="342"/>
      <c r="E582" s="342"/>
      <c r="L582" s="342"/>
      <c r="M582" s="342"/>
      <c r="N582" s="342"/>
      <c r="O582" s="342"/>
      <c r="P582" s="342"/>
      <c r="Q582" s="342"/>
      <c r="R582" s="342"/>
      <c r="S582" s="342"/>
      <c r="T582" s="342"/>
      <c r="U582" s="342"/>
      <c r="V582" s="342"/>
      <c r="W582" s="342"/>
      <c r="X582" s="342"/>
      <c r="Y582" s="342"/>
      <c r="Z582" s="342"/>
      <c r="AA582" s="342"/>
      <c r="AB582" s="342"/>
      <c r="AC582" s="342"/>
      <c r="AD582" s="342"/>
      <c r="AE582" s="342"/>
      <c r="AF582" s="342"/>
      <c r="AG582" s="342"/>
      <c r="AH582" s="342"/>
      <c r="AI582" s="342"/>
      <c r="AJ582" s="342"/>
      <c r="AK582" s="342"/>
      <c r="AL582" s="342"/>
      <c r="AM582" s="342"/>
      <c r="AN582" s="342"/>
      <c r="AO582" s="342"/>
      <c r="AP582" s="342"/>
      <c r="AQ582" s="342"/>
      <c r="AR582" s="342"/>
      <c r="AS582" s="342"/>
      <c r="AT582" s="342"/>
      <c r="AU582" s="342"/>
      <c r="AV582" s="342"/>
      <c r="AW582" s="342"/>
      <c r="AX582" s="342"/>
      <c r="AY582" s="342"/>
      <c r="AZ582" s="342"/>
      <c r="BA582" s="342"/>
      <c r="BB582" s="342"/>
      <c r="BC582" s="342"/>
      <c r="BD582" s="342"/>
      <c r="BE582" s="342"/>
      <c r="BF582" s="342"/>
      <c r="BG582" s="342"/>
      <c r="BH582" s="342"/>
      <c r="BI582" s="342"/>
      <c r="BJ582" s="342"/>
      <c r="BK582" s="342"/>
      <c r="BL582" s="342"/>
      <c r="BM582" s="342"/>
      <c r="BO582" s="342"/>
      <c r="BP582" s="342"/>
      <c r="BQ582" s="342"/>
      <c r="BR582" s="342"/>
      <c r="BS582" s="342"/>
      <c r="BT582" s="342"/>
      <c r="BU582" s="342"/>
      <c r="BV582" s="342"/>
      <c r="BW582" s="342"/>
      <c r="BX582" s="342"/>
      <c r="BY582" s="342"/>
      <c r="BZ582" s="342"/>
      <c r="CA582" s="342"/>
      <c r="CB582" s="342"/>
      <c r="CC582" s="342"/>
      <c r="CD582" s="342"/>
      <c r="CE582" s="342"/>
      <c r="CF582" s="342"/>
      <c r="CG582" s="342"/>
      <c r="CH582" s="342"/>
      <c r="CI582" s="342"/>
      <c r="CJ582" s="342"/>
      <c r="CK582" s="342"/>
      <c r="CZ582" s="342"/>
      <c r="DA582" s="342"/>
      <c r="DB582" s="342"/>
      <c r="DC582" s="342"/>
      <c r="DD582" s="342"/>
      <c r="DE582" s="342"/>
      <c r="DF582" s="342"/>
      <c r="DG582" s="342"/>
      <c r="DH582" s="342"/>
      <c r="DI582" s="342"/>
      <c r="DJ582" s="342"/>
      <c r="DK582" s="342"/>
      <c r="DM582" s="342"/>
      <c r="DN582" s="342"/>
      <c r="DO582" s="342"/>
      <c r="DP582" s="342"/>
      <c r="DQ582" s="342"/>
      <c r="DR582" s="342"/>
      <c r="DS582" s="342"/>
      <c r="DT582" s="342"/>
      <c r="DU582" s="342"/>
      <c r="DV582" s="342"/>
      <c r="DW582" s="342"/>
      <c r="DX582" s="342"/>
      <c r="DY582" s="342"/>
      <c r="EA582" s="342"/>
    </row>
    <row r="583" spans="1:131">
      <c r="A583" s="342"/>
      <c r="B583" s="342"/>
      <c r="C583" s="342"/>
      <c r="D583" s="342"/>
      <c r="E583" s="342"/>
      <c r="L583" s="342"/>
      <c r="M583" s="342"/>
      <c r="N583" s="342"/>
      <c r="O583" s="342"/>
      <c r="P583" s="342"/>
      <c r="Q583" s="342"/>
      <c r="R583" s="342"/>
      <c r="S583" s="342"/>
      <c r="T583" s="342"/>
      <c r="U583" s="342"/>
      <c r="V583" s="342"/>
      <c r="W583" s="342"/>
      <c r="X583" s="342"/>
      <c r="Y583" s="342"/>
      <c r="Z583" s="342"/>
      <c r="AA583" s="342"/>
      <c r="AB583" s="342"/>
      <c r="AC583" s="342"/>
      <c r="AD583" s="342"/>
      <c r="AE583" s="342"/>
      <c r="AF583" s="342"/>
      <c r="AG583" s="342"/>
      <c r="AH583" s="342"/>
      <c r="AI583" s="342"/>
      <c r="AJ583" s="342"/>
      <c r="AK583" s="342"/>
      <c r="AL583" s="342"/>
      <c r="AM583" s="342"/>
      <c r="AN583" s="342"/>
      <c r="AO583" s="342"/>
      <c r="AP583" s="342"/>
      <c r="AQ583" s="342"/>
      <c r="AR583" s="342"/>
      <c r="AS583" s="342"/>
      <c r="AT583" s="342"/>
      <c r="AU583" s="342"/>
      <c r="AV583" s="342"/>
      <c r="AW583" s="342"/>
      <c r="AX583" s="342"/>
      <c r="AY583" s="342"/>
      <c r="AZ583" s="342"/>
      <c r="BA583" s="342"/>
      <c r="BB583" s="342"/>
      <c r="BC583" s="342"/>
      <c r="BD583" s="342"/>
      <c r="BE583" s="342"/>
      <c r="BF583" s="342"/>
      <c r="BG583" s="342"/>
      <c r="BH583" s="342"/>
      <c r="BI583" s="342"/>
      <c r="BJ583" s="342"/>
      <c r="BK583" s="342"/>
      <c r="BL583" s="342"/>
      <c r="BM583" s="342"/>
      <c r="BO583" s="342"/>
      <c r="BP583" s="342"/>
      <c r="BQ583" s="342"/>
      <c r="BR583" s="342"/>
      <c r="BS583" s="342"/>
      <c r="BT583" s="342"/>
      <c r="BU583" s="342"/>
      <c r="BV583" s="342"/>
      <c r="BW583" s="342"/>
      <c r="BX583" s="342"/>
      <c r="BY583" s="342"/>
      <c r="BZ583" s="342"/>
      <c r="CA583" s="342"/>
      <c r="CB583" s="342"/>
      <c r="CC583" s="342"/>
      <c r="CD583" s="342"/>
      <c r="CE583" s="342"/>
      <c r="CF583" s="342"/>
      <c r="CG583" s="342"/>
      <c r="CH583" s="342"/>
      <c r="CI583" s="342"/>
      <c r="CJ583" s="342"/>
      <c r="CK583" s="342"/>
      <c r="CZ583" s="342"/>
      <c r="DA583" s="342"/>
      <c r="DB583" s="342"/>
      <c r="DC583" s="342"/>
      <c r="DD583" s="342"/>
      <c r="DE583" s="342"/>
      <c r="DF583" s="342"/>
      <c r="DG583" s="342"/>
      <c r="DH583" s="342"/>
      <c r="DI583" s="342"/>
      <c r="DJ583" s="342"/>
      <c r="DK583" s="342"/>
      <c r="DM583" s="342"/>
      <c r="DN583" s="342"/>
      <c r="DO583" s="342"/>
      <c r="DP583" s="342"/>
      <c r="DQ583" s="342"/>
      <c r="DR583" s="342"/>
      <c r="DS583" s="342"/>
      <c r="DT583" s="342"/>
      <c r="DU583" s="342"/>
      <c r="DV583" s="342"/>
      <c r="DW583" s="342"/>
      <c r="DX583" s="342"/>
      <c r="DY583" s="342"/>
      <c r="EA583" s="342"/>
    </row>
    <row r="584" spans="1:131">
      <c r="A584" s="342"/>
      <c r="B584" s="342"/>
      <c r="C584" s="342"/>
      <c r="D584" s="342"/>
      <c r="E584" s="342"/>
      <c r="L584" s="342"/>
      <c r="M584" s="342"/>
      <c r="N584" s="342"/>
      <c r="O584" s="342"/>
      <c r="P584" s="342"/>
      <c r="Q584" s="342"/>
      <c r="R584" s="342"/>
      <c r="S584" s="342"/>
      <c r="T584" s="342"/>
      <c r="U584" s="342"/>
      <c r="V584" s="342"/>
      <c r="W584" s="342"/>
      <c r="X584" s="342"/>
      <c r="Y584" s="342"/>
      <c r="Z584" s="342"/>
      <c r="AA584" s="342"/>
      <c r="AB584" s="342"/>
      <c r="AC584" s="342"/>
      <c r="AD584" s="342"/>
      <c r="AE584" s="342"/>
      <c r="AF584" s="342"/>
      <c r="AG584" s="342"/>
      <c r="AH584" s="342"/>
      <c r="AI584" s="342"/>
      <c r="AJ584" s="342"/>
      <c r="AK584" s="342"/>
      <c r="AL584" s="342"/>
      <c r="AM584" s="342"/>
      <c r="AN584" s="342"/>
      <c r="AO584" s="342"/>
      <c r="AP584" s="342"/>
      <c r="AQ584" s="342"/>
      <c r="AR584" s="342"/>
      <c r="AS584" s="342"/>
      <c r="AT584" s="342"/>
      <c r="AU584" s="342"/>
      <c r="AV584" s="342"/>
      <c r="AW584" s="342"/>
      <c r="AX584" s="342"/>
      <c r="AY584" s="342"/>
      <c r="AZ584" s="342"/>
      <c r="BA584" s="342"/>
      <c r="BB584" s="342"/>
      <c r="BC584" s="342"/>
      <c r="BD584" s="342"/>
      <c r="BE584" s="342"/>
      <c r="BF584" s="342"/>
      <c r="BG584" s="342"/>
      <c r="BH584" s="342"/>
      <c r="BI584" s="342"/>
      <c r="BJ584" s="342"/>
      <c r="BK584" s="342"/>
      <c r="BL584" s="342"/>
      <c r="BM584" s="342"/>
      <c r="BO584" s="342"/>
      <c r="BP584" s="342"/>
      <c r="BQ584" s="342"/>
      <c r="BR584" s="342"/>
      <c r="BS584" s="342"/>
      <c r="BT584" s="342"/>
      <c r="BU584" s="342"/>
      <c r="BV584" s="342"/>
      <c r="BW584" s="342"/>
      <c r="BX584" s="342"/>
      <c r="BY584" s="342"/>
      <c r="BZ584" s="342"/>
      <c r="CA584" s="342"/>
      <c r="CB584" s="342"/>
      <c r="CC584" s="342"/>
      <c r="CD584" s="342"/>
      <c r="CE584" s="342"/>
      <c r="CF584" s="342"/>
      <c r="CG584" s="342"/>
      <c r="CH584" s="342"/>
      <c r="CI584" s="342"/>
      <c r="CJ584" s="342"/>
      <c r="CK584" s="342"/>
      <c r="CZ584" s="342"/>
      <c r="DA584" s="342"/>
      <c r="DB584" s="342"/>
      <c r="DC584" s="342"/>
      <c r="DD584" s="342"/>
      <c r="DE584" s="342"/>
      <c r="DF584" s="342"/>
      <c r="DG584" s="342"/>
      <c r="DH584" s="342"/>
      <c r="DI584" s="342"/>
      <c r="DJ584" s="342"/>
      <c r="DK584" s="342"/>
      <c r="DM584" s="342"/>
      <c r="DN584" s="342"/>
      <c r="DO584" s="342"/>
      <c r="DP584" s="342"/>
      <c r="DQ584" s="342"/>
      <c r="DR584" s="342"/>
      <c r="DS584" s="342"/>
      <c r="DT584" s="342"/>
      <c r="DU584" s="342"/>
      <c r="DV584" s="342"/>
      <c r="DW584" s="342"/>
      <c r="DX584" s="342"/>
      <c r="DY584" s="342"/>
      <c r="EA584" s="342"/>
    </row>
    <row r="585" spans="1:131">
      <c r="A585" s="342"/>
      <c r="B585" s="342"/>
      <c r="C585" s="342"/>
      <c r="D585" s="342"/>
      <c r="E585" s="342"/>
      <c r="L585" s="342"/>
      <c r="M585" s="342"/>
      <c r="N585" s="342"/>
      <c r="O585" s="342"/>
      <c r="P585" s="342"/>
      <c r="Q585" s="342"/>
      <c r="R585" s="342"/>
      <c r="S585" s="342"/>
      <c r="T585" s="342"/>
      <c r="U585" s="342"/>
      <c r="V585" s="342"/>
      <c r="W585" s="342"/>
      <c r="X585" s="342"/>
      <c r="Y585" s="342"/>
      <c r="Z585" s="342"/>
      <c r="AA585" s="342"/>
      <c r="AB585" s="342"/>
      <c r="AC585" s="342"/>
      <c r="AD585" s="342"/>
      <c r="AE585" s="342"/>
      <c r="AF585" s="342"/>
      <c r="AG585" s="342"/>
      <c r="AH585" s="342"/>
      <c r="AI585" s="342"/>
      <c r="AJ585" s="342"/>
      <c r="AK585" s="342"/>
      <c r="AL585" s="342"/>
      <c r="AM585" s="342"/>
      <c r="AN585" s="342"/>
      <c r="AO585" s="342"/>
      <c r="AP585" s="342"/>
      <c r="AQ585" s="342"/>
      <c r="AR585" s="342"/>
      <c r="AS585" s="342"/>
      <c r="AT585" s="342"/>
      <c r="AU585" s="342"/>
      <c r="AV585" s="342"/>
      <c r="AW585" s="342"/>
      <c r="AX585" s="342"/>
      <c r="AY585" s="342"/>
      <c r="AZ585" s="342"/>
      <c r="BA585" s="342"/>
      <c r="BB585" s="342"/>
      <c r="BC585" s="342"/>
      <c r="BD585" s="342"/>
      <c r="BE585" s="342"/>
      <c r="BF585" s="342"/>
      <c r="BG585" s="342"/>
      <c r="BH585" s="342"/>
      <c r="BI585" s="342"/>
      <c r="BJ585" s="342"/>
      <c r="BK585" s="342"/>
      <c r="BL585" s="342"/>
      <c r="BM585" s="342"/>
      <c r="BO585" s="342"/>
      <c r="BP585" s="342"/>
      <c r="BQ585" s="342"/>
      <c r="BR585" s="342"/>
      <c r="BS585" s="342"/>
      <c r="BT585" s="342"/>
      <c r="BU585" s="342"/>
      <c r="BV585" s="342"/>
      <c r="BW585" s="342"/>
      <c r="BX585" s="342"/>
      <c r="BY585" s="342"/>
      <c r="BZ585" s="342"/>
      <c r="CA585" s="342"/>
      <c r="CB585" s="342"/>
      <c r="CC585" s="342"/>
      <c r="CD585" s="342"/>
      <c r="CE585" s="342"/>
      <c r="CF585" s="342"/>
      <c r="CG585" s="342"/>
      <c r="CH585" s="342"/>
      <c r="CI585" s="342"/>
      <c r="CJ585" s="342"/>
      <c r="CK585" s="342"/>
      <c r="CZ585" s="342"/>
      <c r="DA585" s="342"/>
      <c r="DB585" s="342"/>
      <c r="DC585" s="342"/>
      <c r="DD585" s="342"/>
      <c r="DE585" s="342"/>
      <c r="DF585" s="342"/>
      <c r="DG585" s="342"/>
      <c r="DH585" s="342"/>
      <c r="DI585" s="342"/>
      <c r="DJ585" s="342"/>
      <c r="DK585" s="342"/>
      <c r="DM585" s="342"/>
      <c r="DN585" s="342"/>
      <c r="DO585" s="342"/>
      <c r="DP585" s="342"/>
      <c r="DQ585" s="342"/>
      <c r="DR585" s="342"/>
      <c r="DS585" s="342"/>
      <c r="DT585" s="342"/>
      <c r="DU585" s="342"/>
      <c r="DV585" s="342"/>
      <c r="DW585" s="342"/>
      <c r="DX585" s="342"/>
      <c r="DY585" s="342"/>
      <c r="EA585" s="342"/>
    </row>
    <row r="586" spans="1:131">
      <c r="A586" s="342"/>
      <c r="B586" s="342"/>
      <c r="C586" s="342"/>
      <c r="D586" s="342"/>
      <c r="E586" s="342"/>
      <c r="L586" s="342"/>
      <c r="M586" s="342"/>
      <c r="N586" s="342"/>
      <c r="O586" s="342"/>
      <c r="P586" s="342"/>
      <c r="Q586" s="342"/>
      <c r="R586" s="342"/>
      <c r="S586" s="342"/>
      <c r="T586" s="342"/>
      <c r="U586" s="342"/>
      <c r="V586" s="342"/>
      <c r="W586" s="342"/>
      <c r="X586" s="342"/>
      <c r="Y586" s="342"/>
      <c r="Z586" s="342"/>
      <c r="AA586" s="342"/>
      <c r="AB586" s="342"/>
      <c r="AC586" s="342"/>
      <c r="AD586" s="342"/>
      <c r="AE586" s="342"/>
      <c r="AF586" s="342"/>
      <c r="AG586" s="342"/>
      <c r="AH586" s="342"/>
      <c r="AI586" s="342"/>
      <c r="AJ586" s="342"/>
      <c r="AK586" s="342"/>
      <c r="AL586" s="342"/>
      <c r="AM586" s="342"/>
      <c r="AN586" s="342"/>
      <c r="AO586" s="342"/>
      <c r="AP586" s="342"/>
      <c r="AQ586" s="342"/>
      <c r="AR586" s="342"/>
      <c r="AS586" s="342"/>
      <c r="AT586" s="342"/>
      <c r="AU586" s="342"/>
      <c r="AV586" s="342"/>
      <c r="AW586" s="342"/>
      <c r="AX586" s="342"/>
      <c r="AY586" s="342"/>
      <c r="AZ586" s="342"/>
      <c r="BA586" s="342"/>
      <c r="BB586" s="342"/>
      <c r="BC586" s="342"/>
      <c r="BD586" s="342"/>
      <c r="BE586" s="342"/>
      <c r="BF586" s="342"/>
      <c r="BG586" s="342"/>
      <c r="BH586" s="342"/>
      <c r="BI586" s="342"/>
      <c r="BJ586" s="342"/>
      <c r="BK586" s="342"/>
      <c r="BL586" s="342"/>
      <c r="BM586" s="342"/>
      <c r="BO586" s="342"/>
      <c r="BP586" s="342"/>
      <c r="BQ586" s="342"/>
      <c r="BR586" s="342"/>
      <c r="BS586" s="342"/>
      <c r="BT586" s="342"/>
      <c r="BU586" s="342"/>
      <c r="BV586" s="342"/>
      <c r="BW586" s="342"/>
      <c r="BX586" s="342"/>
      <c r="BY586" s="342"/>
      <c r="BZ586" s="342"/>
      <c r="CA586" s="342"/>
      <c r="CB586" s="342"/>
      <c r="CC586" s="342"/>
      <c r="CD586" s="342"/>
      <c r="CE586" s="342"/>
      <c r="CF586" s="342"/>
      <c r="CG586" s="342"/>
      <c r="CH586" s="342"/>
      <c r="CI586" s="342"/>
      <c r="CJ586" s="342"/>
      <c r="CK586" s="342"/>
      <c r="CZ586" s="342"/>
      <c r="DA586" s="342"/>
      <c r="DB586" s="342"/>
      <c r="DC586" s="342"/>
      <c r="DD586" s="342"/>
      <c r="DE586" s="342"/>
      <c r="DF586" s="342"/>
      <c r="DG586" s="342"/>
      <c r="DH586" s="342"/>
      <c r="DI586" s="342"/>
      <c r="DJ586" s="342"/>
      <c r="DK586" s="342"/>
      <c r="DM586" s="342"/>
      <c r="DN586" s="342"/>
      <c r="DO586" s="342"/>
      <c r="DP586" s="342"/>
      <c r="DQ586" s="342"/>
      <c r="DR586" s="342"/>
      <c r="DS586" s="342"/>
      <c r="DT586" s="342"/>
      <c r="DU586" s="342"/>
      <c r="DV586" s="342"/>
      <c r="DW586" s="342"/>
      <c r="DX586" s="342"/>
      <c r="DY586" s="342"/>
      <c r="EA586" s="342"/>
    </row>
    <row r="587" spans="1:131">
      <c r="A587" s="342"/>
      <c r="B587" s="342"/>
      <c r="C587" s="342"/>
      <c r="D587" s="342"/>
      <c r="E587" s="342"/>
      <c r="L587" s="342"/>
      <c r="M587" s="342"/>
      <c r="N587" s="342"/>
      <c r="O587" s="342"/>
      <c r="P587" s="342"/>
      <c r="Q587" s="342"/>
      <c r="R587" s="342"/>
      <c r="S587" s="342"/>
      <c r="T587" s="342"/>
      <c r="U587" s="342"/>
      <c r="V587" s="342"/>
      <c r="W587" s="342"/>
      <c r="X587" s="342"/>
      <c r="Y587" s="342"/>
      <c r="Z587" s="342"/>
      <c r="AA587" s="342"/>
      <c r="AB587" s="342"/>
      <c r="AC587" s="342"/>
      <c r="AD587" s="342"/>
      <c r="AE587" s="342"/>
      <c r="AF587" s="342"/>
      <c r="AG587" s="342"/>
      <c r="AH587" s="342"/>
      <c r="AI587" s="342"/>
      <c r="AJ587" s="342"/>
      <c r="AK587" s="342"/>
      <c r="AL587" s="342"/>
      <c r="AM587" s="342"/>
      <c r="AN587" s="342"/>
      <c r="AO587" s="342"/>
      <c r="AP587" s="342"/>
      <c r="AQ587" s="342"/>
      <c r="AR587" s="342"/>
      <c r="AS587" s="342"/>
      <c r="AT587" s="342"/>
      <c r="AU587" s="342"/>
      <c r="AV587" s="342"/>
      <c r="AW587" s="342"/>
      <c r="AX587" s="342"/>
      <c r="AY587" s="342"/>
      <c r="AZ587" s="342"/>
      <c r="BA587" s="342"/>
      <c r="BB587" s="342"/>
      <c r="BC587" s="342"/>
      <c r="BD587" s="342"/>
      <c r="BE587" s="342"/>
      <c r="BF587" s="342"/>
      <c r="BG587" s="342"/>
      <c r="BH587" s="342"/>
      <c r="BI587" s="342"/>
      <c r="BJ587" s="342"/>
      <c r="BK587" s="342"/>
      <c r="BL587" s="342"/>
      <c r="BM587" s="342"/>
      <c r="BO587" s="342"/>
      <c r="BP587" s="342"/>
      <c r="BQ587" s="342"/>
      <c r="BR587" s="342"/>
      <c r="BS587" s="342"/>
      <c r="BT587" s="342"/>
      <c r="BU587" s="342"/>
      <c r="BV587" s="342"/>
      <c r="BW587" s="342"/>
      <c r="BX587" s="342"/>
      <c r="BY587" s="342"/>
      <c r="BZ587" s="342"/>
      <c r="CA587" s="342"/>
      <c r="CB587" s="342"/>
      <c r="CC587" s="342"/>
      <c r="CD587" s="342"/>
      <c r="CE587" s="342"/>
      <c r="CF587" s="342"/>
      <c r="CG587" s="342"/>
      <c r="CH587" s="342"/>
      <c r="CI587" s="342"/>
      <c r="CJ587" s="342"/>
      <c r="CK587" s="342"/>
      <c r="CZ587" s="342"/>
      <c r="DA587" s="342"/>
      <c r="DB587" s="342"/>
      <c r="DC587" s="342"/>
      <c r="DD587" s="342"/>
      <c r="DE587" s="342"/>
      <c r="DF587" s="342"/>
      <c r="DG587" s="342"/>
      <c r="DH587" s="342"/>
      <c r="DI587" s="342"/>
      <c r="DJ587" s="342"/>
      <c r="DK587" s="342"/>
      <c r="DM587" s="342"/>
      <c r="DN587" s="342"/>
      <c r="DO587" s="342"/>
      <c r="DP587" s="342"/>
      <c r="DQ587" s="342"/>
      <c r="DR587" s="342"/>
      <c r="DS587" s="342"/>
      <c r="DT587" s="342"/>
      <c r="DU587" s="342"/>
      <c r="DV587" s="342"/>
      <c r="DW587" s="342"/>
      <c r="DX587" s="342"/>
      <c r="DY587" s="342"/>
      <c r="EA587" s="342"/>
    </row>
    <row r="588" spans="1:131">
      <c r="A588" s="342"/>
      <c r="B588" s="342"/>
      <c r="C588" s="342"/>
      <c r="D588" s="342"/>
      <c r="E588" s="342"/>
      <c r="L588" s="342"/>
      <c r="M588" s="342"/>
      <c r="N588" s="342"/>
      <c r="O588" s="342"/>
      <c r="P588" s="342"/>
      <c r="Q588" s="342"/>
      <c r="R588" s="342"/>
      <c r="S588" s="342"/>
      <c r="T588" s="342"/>
      <c r="U588" s="342"/>
      <c r="V588" s="342"/>
      <c r="W588" s="342"/>
      <c r="X588" s="342"/>
      <c r="Y588" s="342"/>
      <c r="Z588" s="342"/>
      <c r="AA588" s="342"/>
      <c r="AB588" s="342"/>
      <c r="AC588" s="342"/>
      <c r="AD588" s="342"/>
      <c r="AE588" s="342"/>
      <c r="AF588" s="342"/>
      <c r="AG588" s="342"/>
      <c r="AH588" s="342"/>
      <c r="AI588" s="342"/>
      <c r="AJ588" s="342"/>
      <c r="AK588" s="342"/>
      <c r="AL588" s="342"/>
      <c r="AM588" s="342"/>
      <c r="AN588" s="342"/>
      <c r="AO588" s="342"/>
      <c r="AP588" s="342"/>
      <c r="AQ588" s="342"/>
      <c r="AR588" s="342"/>
      <c r="AS588" s="342"/>
      <c r="AT588" s="342"/>
      <c r="AU588" s="342"/>
      <c r="AV588" s="342"/>
      <c r="AW588" s="342"/>
      <c r="AX588" s="342"/>
      <c r="AY588" s="342"/>
      <c r="AZ588" s="342"/>
      <c r="BA588" s="342"/>
      <c r="BB588" s="342"/>
      <c r="BC588" s="342"/>
      <c r="BD588" s="342"/>
      <c r="BE588" s="342"/>
      <c r="BF588" s="342"/>
      <c r="BG588" s="342"/>
      <c r="BH588" s="342"/>
      <c r="BI588" s="342"/>
      <c r="BJ588" s="342"/>
      <c r="BK588" s="342"/>
      <c r="BL588" s="342"/>
      <c r="BM588" s="342"/>
      <c r="BO588" s="342"/>
      <c r="BP588" s="342"/>
      <c r="BQ588" s="342"/>
      <c r="BR588" s="342"/>
      <c r="BS588" s="342"/>
      <c r="BT588" s="342"/>
      <c r="BU588" s="342"/>
      <c r="BV588" s="342"/>
      <c r="BW588" s="342"/>
      <c r="BX588" s="342"/>
      <c r="BY588" s="342"/>
      <c r="BZ588" s="342"/>
      <c r="CA588" s="342"/>
      <c r="CB588" s="342"/>
      <c r="CC588" s="342"/>
      <c r="CD588" s="342"/>
      <c r="CE588" s="342"/>
      <c r="CF588" s="342"/>
      <c r="CG588" s="342"/>
      <c r="CH588" s="342"/>
      <c r="CI588" s="342"/>
      <c r="CJ588" s="342"/>
      <c r="CK588" s="342"/>
      <c r="CZ588" s="342"/>
      <c r="DA588" s="342"/>
      <c r="DB588" s="342"/>
      <c r="DC588" s="342"/>
      <c r="DD588" s="342"/>
      <c r="DE588" s="342"/>
      <c r="DF588" s="342"/>
      <c r="DG588" s="342"/>
      <c r="DH588" s="342"/>
      <c r="DI588" s="342"/>
      <c r="DJ588" s="342"/>
      <c r="DK588" s="342"/>
      <c r="DM588" s="342"/>
      <c r="DN588" s="342"/>
      <c r="DO588" s="342"/>
      <c r="DP588" s="342"/>
      <c r="DQ588" s="342"/>
      <c r="DR588" s="342"/>
      <c r="DS588" s="342"/>
      <c r="DT588" s="342"/>
      <c r="DU588" s="342"/>
      <c r="DV588" s="342"/>
      <c r="DW588" s="342"/>
      <c r="DX588" s="342"/>
      <c r="DY588" s="342"/>
      <c r="EA588" s="342"/>
    </row>
    <row r="589" spans="1:131">
      <c r="A589" s="342"/>
      <c r="B589" s="342"/>
      <c r="C589" s="342"/>
      <c r="D589" s="342"/>
      <c r="E589" s="342"/>
      <c r="L589" s="342"/>
      <c r="M589" s="342"/>
      <c r="N589" s="342"/>
      <c r="O589" s="342"/>
      <c r="P589" s="342"/>
      <c r="Q589" s="342"/>
      <c r="R589" s="342"/>
      <c r="S589" s="342"/>
      <c r="T589" s="342"/>
      <c r="U589" s="342"/>
      <c r="V589" s="342"/>
      <c r="W589" s="342"/>
      <c r="X589" s="342"/>
      <c r="Y589" s="342"/>
      <c r="Z589" s="342"/>
      <c r="AA589" s="342"/>
      <c r="AB589" s="342"/>
      <c r="AC589" s="342"/>
      <c r="AD589" s="342"/>
      <c r="AE589" s="342"/>
      <c r="AF589" s="342"/>
      <c r="AG589" s="342"/>
      <c r="AH589" s="342"/>
      <c r="AI589" s="342"/>
      <c r="AJ589" s="342"/>
      <c r="AK589" s="342"/>
      <c r="AL589" s="342"/>
      <c r="AM589" s="342"/>
      <c r="AN589" s="342"/>
      <c r="AO589" s="342"/>
      <c r="AP589" s="342"/>
      <c r="AQ589" s="342"/>
      <c r="AR589" s="342"/>
      <c r="AS589" s="342"/>
      <c r="AT589" s="342"/>
      <c r="AU589" s="342"/>
      <c r="AV589" s="342"/>
      <c r="AW589" s="342"/>
      <c r="AX589" s="342"/>
      <c r="AY589" s="342"/>
      <c r="AZ589" s="342"/>
      <c r="BA589" s="342"/>
      <c r="BB589" s="342"/>
      <c r="BC589" s="342"/>
      <c r="BD589" s="342"/>
      <c r="BE589" s="342"/>
      <c r="BF589" s="342"/>
      <c r="BG589" s="342"/>
      <c r="BH589" s="342"/>
      <c r="BI589" s="342"/>
      <c r="BJ589" s="342"/>
      <c r="BK589" s="342"/>
      <c r="BL589" s="342"/>
      <c r="BM589" s="342"/>
      <c r="BO589" s="342"/>
      <c r="BP589" s="342"/>
      <c r="BQ589" s="342"/>
      <c r="BR589" s="342"/>
      <c r="BS589" s="342"/>
      <c r="BT589" s="342"/>
      <c r="BU589" s="342"/>
      <c r="BV589" s="342"/>
      <c r="BW589" s="342"/>
      <c r="BX589" s="342"/>
      <c r="BY589" s="342"/>
      <c r="BZ589" s="342"/>
      <c r="CA589" s="342"/>
      <c r="CB589" s="342"/>
      <c r="CC589" s="342"/>
      <c r="CD589" s="342"/>
      <c r="CE589" s="342"/>
      <c r="CF589" s="342"/>
      <c r="CG589" s="342"/>
      <c r="CH589" s="342"/>
      <c r="CI589" s="342"/>
      <c r="CJ589" s="342"/>
      <c r="CK589" s="342"/>
      <c r="CZ589" s="342"/>
      <c r="DA589" s="342"/>
      <c r="DB589" s="342"/>
      <c r="DC589" s="342"/>
      <c r="DD589" s="342"/>
      <c r="DE589" s="342"/>
      <c r="DF589" s="342"/>
      <c r="DG589" s="342"/>
      <c r="DH589" s="342"/>
      <c r="DI589" s="342"/>
      <c r="DJ589" s="342"/>
      <c r="DK589" s="342"/>
      <c r="DM589" s="342"/>
      <c r="DN589" s="342"/>
      <c r="DO589" s="342"/>
      <c r="DP589" s="342"/>
      <c r="DQ589" s="342"/>
      <c r="DR589" s="342"/>
      <c r="DS589" s="342"/>
      <c r="DT589" s="342"/>
      <c r="DU589" s="342"/>
      <c r="DV589" s="342"/>
      <c r="DW589" s="342"/>
      <c r="DX589" s="342"/>
      <c r="DY589" s="342"/>
      <c r="EA589" s="342"/>
    </row>
    <row r="590" spans="1:131">
      <c r="A590" s="342"/>
      <c r="B590" s="342"/>
      <c r="C590" s="342"/>
      <c r="D590" s="342"/>
      <c r="E590" s="342"/>
      <c r="L590" s="342"/>
      <c r="M590" s="342"/>
      <c r="N590" s="342"/>
      <c r="O590" s="342"/>
      <c r="P590" s="342"/>
      <c r="Q590" s="342"/>
      <c r="R590" s="342"/>
      <c r="S590" s="342"/>
      <c r="T590" s="342"/>
      <c r="U590" s="342"/>
      <c r="V590" s="342"/>
      <c r="W590" s="342"/>
      <c r="X590" s="342"/>
      <c r="Y590" s="342"/>
      <c r="Z590" s="342"/>
      <c r="AA590" s="342"/>
      <c r="AB590" s="342"/>
      <c r="AC590" s="342"/>
      <c r="AD590" s="342"/>
      <c r="AE590" s="342"/>
      <c r="AF590" s="342"/>
      <c r="AG590" s="342"/>
      <c r="AH590" s="342"/>
      <c r="AI590" s="342"/>
      <c r="AJ590" s="342"/>
      <c r="AK590" s="342"/>
      <c r="AL590" s="342"/>
      <c r="AM590" s="342"/>
      <c r="AN590" s="342"/>
      <c r="AO590" s="342"/>
      <c r="AP590" s="342"/>
      <c r="AQ590" s="342"/>
      <c r="AR590" s="342"/>
      <c r="AS590" s="342"/>
      <c r="AT590" s="342"/>
      <c r="AU590" s="342"/>
      <c r="AV590" s="342"/>
      <c r="AW590" s="342"/>
      <c r="AX590" s="342"/>
      <c r="AY590" s="342"/>
      <c r="AZ590" s="342"/>
      <c r="BA590" s="342"/>
      <c r="BB590" s="342"/>
      <c r="BC590" s="342"/>
      <c r="BD590" s="342"/>
      <c r="BE590" s="342"/>
      <c r="BF590" s="342"/>
      <c r="BG590" s="342"/>
      <c r="BH590" s="342"/>
      <c r="BI590" s="342"/>
      <c r="BJ590" s="342"/>
      <c r="BK590" s="342"/>
      <c r="BL590" s="342"/>
      <c r="BM590" s="342"/>
      <c r="BO590" s="342"/>
      <c r="BP590" s="342"/>
      <c r="BQ590" s="342"/>
      <c r="BR590" s="342"/>
      <c r="BS590" s="342"/>
      <c r="BT590" s="342"/>
      <c r="BU590" s="342"/>
      <c r="BV590" s="342"/>
      <c r="BW590" s="342"/>
      <c r="BX590" s="342"/>
      <c r="BY590" s="342"/>
      <c r="BZ590" s="342"/>
      <c r="CA590" s="342"/>
      <c r="CB590" s="342"/>
      <c r="CC590" s="342"/>
      <c r="CD590" s="342"/>
      <c r="CE590" s="342"/>
      <c r="CF590" s="342"/>
      <c r="CG590" s="342"/>
      <c r="CH590" s="342"/>
      <c r="CI590" s="342"/>
      <c r="CJ590" s="342"/>
      <c r="CK590" s="342"/>
      <c r="CZ590" s="342"/>
      <c r="DA590" s="342"/>
      <c r="DB590" s="342"/>
      <c r="DC590" s="342"/>
      <c r="DD590" s="342"/>
      <c r="DE590" s="342"/>
      <c r="DF590" s="342"/>
      <c r="DG590" s="342"/>
      <c r="DH590" s="342"/>
      <c r="DI590" s="342"/>
      <c r="DJ590" s="342"/>
      <c r="DK590" s="342"/>
      <c r="DM590" s="342"/>
      <c r="DN590" s="342"/>
      <c r="DO590" s="342"/>
      <c r="DP590" s="342"/>
      <c r="DQ590" s="342"/>
      <c r="DR590" s="342"/>
      <c r="DS590" s="342"/>
      <c r="DT590" s="342"/>
      <c r="DU590" s="342"/>
      <c r="DV590" s="342"/>
      <c r="DW590" s="342"/>
      <c r="DX590" s="342"/>
      <c r="DY590" s="342"/>
      <c r="EA590" s="342"/>
    </row>
    <row r="591" spans="1:131">
      <c r="A591" s="342"/>
      <c r="B591" s="342"/>
      <c r="C591" s="342"/>
      <c r="D591" s="342"/>
      <c r="E591" s="342"/>
      <c r="L591" s="342"/>
      <c r="M591" s="342"/>
      <c r="N591" s="342"/>
      <c r="O591" s="342"/>
      <c r="P591" s="342"/>
      <c r="Q591" s="342"/>
      <c r="R591" s="342"/>
      <c r="S591" s="342"/>
      <c r="T591" s="342"/>
      <c r="U591" s="342"/>
      <c r="V591" s="342"/>
      <c r="W591" s="342"/>
      <c r="X591" s="342"/>
      <c r="Y591" s="342"/>
      <c r="Z591" s="342"/>
      <c r="AA591" s="342"/>
      <c r="AB591" s="342"/>
      <c r="AC591" s="342"/>
      <c r="AD591" s="342"/>
      <c r="AE591" s="342"/>
      <c r="AF591" s="342"/>
      <c r="AG591" s="342"/>
      <c r="AH591" s="342"/>
      <c r="AI591" s="342"/>
      <c r="AJ591" s="342"/>
      <c r="AK591" s="342"/>
      <c r="AL591" s="342"/>
      <c r="AM591" s="342"/>
      <c r="AN591" s="342"/>
      <c r="AO591" s="342"/>
      <c r="AP591" s="342"/>
      <c r="AQ591" s="342"/>
      <c r="AR591" s="342"/>
      <c r="AS591" s="342"/>
      <c r="AT591" s="342"/>
      <c r="AU591" s="342"/>
      <c r="AV591" s="342"/>
      <c r="AW591" s="342"/>
      <c r="AX591" s="342"/>
      <c r="AY591" s="342"/>
      <c r="AZ591" s="342"/>
      <c r="BA591" s="342"/>
      <c r="BB591" s="342"/>
      <c r="BC591" s="342"/>
      <c r="BD591" s="342"/>
      <c r="BE591" s="342"/>
      <c r="BF591" s="342"/>
      <c r="BG591" s="342"/>
      <c r="BH591" s="342"/>
      <c r="BI591" s="342"/>
      <c r="BJ591" s="342"/>
      <c r="BK591" s="342"/>
      <c r="BL591" s="342"/>
      <c r="BM591" s="342"/>
      <c r="BO591" s="342"/>
      <c r="BP591" s="342"/>
      <c r="BQ591" s="342"/>
      <c r="BR591" s="342"/>
      <c r="BS591" s="342"/>
      <c r="BT591" s="342"/>
      <c r="BU591" s="342"/>
      <c r="BV591" s="342"/>
      <c r="BW591" s="342"/>
      <c r="BX591" s="342"/>
      <c r="BY591" s="342"/>
      <c r="BZ591" s="342"/>
      <c r="CA591" s="342"/>
      <c r="CB591" s="342"/>
      <c r="CC591" s="342"/>
      <c r="CD591" s="342"/>
      <c r="CE591" s="342"/>
      <c r="CF591" s="342"/>
      <c r="CG591" s="342"/>
      <c r="CH591" s="342"/>
      <c r="CI591" s="342"/>
      <c r="CJ591" s="342"/>
      <c r="CK591" s="342"/>
      <c r="CZ591" s="342"/>
      <c r="DA591" s="342"/>
      <c r="DB591" s="342"/>
      <c r="DC591" s="342"/>
      <c r="DD591" s="342"/>
      <c r="DE591" s="342"/>
      <c r="DF591" s="342"/>
      <c r="DG591" s="342"/>
      <c r="DH591" s="342"/>
      <c r="DI591" s="342"/>
      <c r="DJ591" s="342"/>
      <c r="DK591" s="342"/>
      <c r="DM591" s="342"/>
      <c r="DN591" s="342"/>
      <c r="DO591" s="342"/>
      <c r="DP591" s="342"/>
      <c r="DQ591" s="342"/>
      <c r="DR591" s="342"/>
      <c r="DS591" s="342"/>
      <c r="DT591" s="342"/>
      <c r="DU591" s="342"/>
      <c r="DV591" s="342"/>
      <c r="DW591" s="342"/>
      <c r="DX591" s="342"/>
      <c r="DY591" s="342"/>
      <c r="EA591" s="342"/>
    </row>
    <row r="592" spans="1:131">
      <c r="A592" s="342"/>
      <c r="B592" s="342"/>
      <c r="C592" s="342"/>
      <c r="D592" s="342"/>
      <c r="E592" s="342"/>
      <c r="L592" s="342"/>
      <c r="M592" s="342"/>
      <c r="N592" s="342"/>
      <c r="O592" s="342"/>
      <c r="P592" s="342"/>
      <c r="Q592" s="342"/>
      <c r="R592" s="342"/>
      <c r="S592" s="342"/>
      <c r="T592" s="342"/>
      <c r="U592" s="342"/>
      <c r="V592" s="342"/>
      <c r="W592" s="342"/>
      <c r="X592" s="342"/>
      <c r="Y592" s="342"/>
      <c r="Z592" s="342"/>
      <c r="AA592" s="342"/>
      <c r="AB592" s="342"/>
      <c r="AC592" s="342"/>
      <c r="AD592" s="342"/>
      <c r="AE592" s="342"/>
      <c r="AF592" s="342"/>
      <c r="AG592" s="342"/>
      <c r="AH592" s="342"/>
      <c r="AI592" s="342"/>
      <c r="AJ592" s="342"/>
      <c r="AK592" s="342"/>
      <c r="AL592" s="342"/>
      <c r="AM592" s="342"/>
      <c r="AN592" s="342"/>
      <c r="AO592" s="342"/>
      <c r="AP592" s="342"/>
      <c r="AQ592" s="342"/>
      <c r="AR592" s="342"/>
      <c r="AS592" s="342"/>
      <c r="AT592" s="342"/>
      <c r="AU592" s="342"/>
      <c r="AV592" s="342"/>
      <c r="AW592" s="342"/>
      <c r="AX592" s="342"/>
      <c r="AY592" s="342"/>
      <c r="AZ592" s="342"/>
      <c r="BA592" s="342"/>
      <c r="BB592" s="342"/>
      <c r="BC592" s="342"/>
      <c r="BD592" s="342"/>
      <c r="BE592" s="342"/>
      <c r="BF592" s="342"/>
      <c r="BG592" s="342"/>
      <c r="BH592" s="342"/>
      <c r="BI592" s="342"/>
      <c r="BJ592" s="342"/>
      <c r="BK592" s="342"/>
      <c r="BL592" s="342"/>
      <c r="BM592" s="342"/>
      <c r="BO592" s="342"/>
      <c r="BP592" s="342"/>
      <c r="BQ592" s="342"/>
      <c r="BR592" s="342"/>
      <c r="BS592" s="342"/>
      <c r="BT592" s="342"/>
      <c r="BU592" s="342"/>
      <c r="BV592" s="342"/>
      <c r="BW592" s="342"/>
      <c r="BX592" s="342"/>
      <c r="BY592" s="342"/>
      <c r="BZ592" s="342"/>
      <c r="CA592" s="342"/>
      <c r="CB592" s="342"/>
      <c r="CC592" s="342"/>
      <c r="CD592" s="342"/>
      <c r="CE592" s="342"/>
      <c r="CF592" s="342"/>
      <c r="CG592" s="342"/>
      <c r="CH592" s="342"/>
      <c r="CI592" s="342"/>
      <c r="CJ592" s="342"/>
      <c r="CK592" s="342"/>
      <c r="CZ592" s="342"/>
      <c r="DA592" s="342"/>
      <c r="DB592" s="342"/>
      <c r="DC592" s="342"/>
      <c r="DD592" s="342"/>
      <c r="DE592" s="342"/>
      <c r="DF592" s="342"/>
      <c r="DG592" s="342"/>
      <c r="DH592" s="342"/>
      <c r="DI592" s="342"/>
      <c r="DJ592" s="342"/>
      <c r="DK592" s="342"/>
      <c r="DM592" s="342"/>
      <c r="DN592" s="342"/>
      <c r="DO592" s="342"/>
      <c r="DP592" s="342"/>
      <c r="DQ592" s="342"/>
      <c r="DR592" s="342"/>
      <c r="DS592" s="342"/>
      <c r="DT592" s="342"/>
      <c r="DU592" s="342"/>
      <c r="DV592" s="342"/>
      <c r="DW592" s="342"/>
      <c r="DX592" s="342"/>
      <c r="DY592" s="342"/>
      <c r="EA592" s="342"/>
    </row>
    <row r="593" spans="1:131">
      <c r="A593" s="342"/>
      <c r="B593" s="342"/>
      <c r="C593" s="342"/>
      <c r="D593" s="342"/>
      <c r="E593" s="342"/>
      <c r="L593" s="342"/>
      <c r="M593" s="342"/>
      <c r="N593" s="342"/>
      <c r="O593" s="342"/>
      <c r="P593" s="342"/>
      <c r="Q593" s="342"/>
      <c r="R593" s="342"/>
      <c r="S593" s="342"/>
      <c r="T593" s="342"/>
      <c r="U593" s="342"/>
      <c r="V593" s="342"/>
      <c r="W593" s="342"/>
      <c r="X593" s="342"/>
      <c r="Y593" s="342"/>
      <c r="Z593" s="342"/>
      <c r="AA593" s="342"/>
      <c r="AB593" s="342"/>
      <c r="AC593" s="342"/>
      <c r="AD593" s="342"/>
      <c r="AE593" s="342"/>
      <c r="AF593" s="342"/>
      <c r="AG593" s="342"/>
      <c r="AH593" s="342"/>
      <c r="AI593" s="342"/>
      <c r="AJ593" s="342"/>
      <c r="AK593" s="342"/>
      <c r="AL593" s="342"/>
      <c r="AM593" s="342"/>
      <c r="AN593" s="342"/>
      <c r="AO593" s="342"/>
      <c r="AP593" s="342"/>
      <c r="AQ593" s="342"/>
      <c r="AR593" s="342"/>
      <c r="AS593" s="342"/>
      <c r="AT593" s="342"/>
      <c r="AU593" s="342"/>
      <c r="AV593" s="342"/>
      <c r="AW593" s="342"/>
      <c r="AX593" s="342"/>
      <c r="AY593" s="342"/>
      <c r="AZ593" s="342"/>
      <c r="BA593" s="342"/>
      <c r="BB593" s="342"/>
      <c r="BC593" s="342"/>
      <c r="BD593" s="342"/>
      <c r="BE593" s="342"/>
      <c r="BF593" s="342"/>
      <c r="BG593" s="342"/>
      <c r="BH593" s="342"/>
      <c r="BI593" s="342"/>
      <c r="BJ593" s="342"/>
      <c r="BK593" s="342"/>
      <c r="BL593" s="342"/>
      <c r="BM593" s="342"/>
      <c r="BO593" s="342"/>
      <c r="BP593" s="342"/>
      <c r="BQ593" s="342"/>
      <c r="BR593" s="342"/>
      <c r="BS593" s="342"/>
      <c r="BT593" s="342"/>
      <c r="BU593" s="342"/>
      <c r="BV593" s="342"/>
      <c r="BW593" s="342"/>
      <c r="BX593" s="342"/>
      <c r="BY593" s="342"/>
      <c r="BZ593" s="342"/>
      <c r="CA593" s="342"/>
      <c r="CB593" s="342"/>
      <c r="CC593" s="342"/>
      <c r="CD593" s="342"/>
      <c r="CE593" s="342"/>
      <c r="CF593" s="342"/>
      <c r="CG593" s="342"/>
      <c r="CH593" s="342"/>
      <c r="CI593" s="342"/>
      <c r="CJ593" s="342"/>
      <c r="CK593" s="342"/>
      <c r="CZ593" s="342"/>
      <c r="DA593" s="342"/>
      <c r="DB593" s="342"/>
      <c r="DC593" s="342"/>
      <c r="DD593" s="342"/>
      <c r="DE593" s="342"/>
      <c r="DF593" s="342"/>
      <c r="DG593" s="342"/>
      <c r="DH593" s="342"/>
      <c r="DI593" s="342"/>
      <c r="DJ593" s="342"/>
      <c r="DK593" s="342"/>
      <c r="DM593" s="342"/>
      <c r="DN593" s="342"/>
      <c r="DO593" s="342"/>
      <c r="DP593" s="342"/>
      <c r="DQ593" s="342"/>
      <c r="DR593" s="342"/>
      <c r="DS593" s="342"/>
      <c r="DT593" s="342"/>
      <c r="DU593" s="342"/>
      <c r="DV593" s="342"/>
      <c r="DW593" s="342"/>
      <c r="DX593" s="342"/>
      <c r="DY593" s="342"/>
      <c r="EA593" s="342"/>
    </row>
    <row r="594" spans="1:131">
      <c r="A594" s="342"/>
      <c r="B594" s="342"/>
      <c r="C594" s="342"/>
      <c r="D594" s="342"/>
      <c r="E594" s="342"/>
      <c r="L594" s="342"/>
      <c r="M594" s="342"/>
      <c r="N594" s="342"/>
      <c r="O594" s="342"/>
      <c r="P594" s="342"/>
      <c r="Q594" s="342"/>
      <c r="R594" s="342"/>
      <c r="S594" s="342"/>
      <c r="T594" s="342"/>
      <c r="U594" s="342"/>
      <c r="V594" s="342"/>
      <c r="W594" s="342"/>
      <c r="X594" s="342"/>
      <c r="Y594" s="342"/>
      <c r="Z594" s="342"/>
      <c r="AA594" s="342"/>
      <c r="AB594" s="342"/>
      <c r="AC594" s="342"/>
      <c r="AD594" s="342"/>
      <c r="AE594" s="342"/>
      <c r="AF594" s="342"/>
      <c r="AG594" s="342"/>
      <c r="AH594" s="342"/>
      <c r="AI594" s="342"/>
      <c r="AJ594" s="342"/>
      <c r="AK594" s="342"/>
      <c r="AL594" s="342"/>
      <c r="AM594" s="342"/>
      <c r="AN594" s="342"/>
      <c r="AO594" s="342"/>
      <c r="AP594" s="342"/>
      <c r="AQ594" s="342"/>
      <c r="AR594" s="342"/>
      <c r="AS594" s="342"/>
      <c r="AT594" s="342"/>
      <c r="AU594" s="342"/>
      <c r="AV594" s="342"/>
      <c r="AW594" s="342"/>
      <c r="AX594" s="342"/>
      <c r="AY594" s="342"/>
      <c r="AZ594" s="342"/>
      <c r="BA594" s="342"/>
      <c r="BB594" s="342"/>
      <c r="BC594" s="342"/>
      <c r="BD594" s="342"/>
      <c r="BE594" s="342"/>
      <c r="BF594" s="342"/>
      <c r="BG594" s="342"/>
      <c r="BH594" s="342"/>
      <c r="BI594" s="342"/>
      <c r="BJ594" s="342"/>
      <c r="BK594" s="342"/>
      <c r="BL594" s="342"/>
      <c r="BM594" s="342"/>
      <c r="BO594" s="342"/>
      <c r="BP594" s="342"/>
      <c r="BQ594" s="342"/>
      <c r="BR594" s="342"/>
      <c r="BS594" s="342"/>
      <c r="BT594" s="342"/>
      <c r="BU594" s="342"/>
      <c r="BV594" s="342"/>
      <c r="BW594" s="342"/>
      <c r="BX594" s="342"/>
      <c r="BY594" s="342"/>
      <c r="BZ594" s="342"/>
      <c r="CA594" s="342"/>
      <c r="CB594" s="342"/>
      <c r="CC594" s="342"/>
      <c r="CD594" s="342"/>
      <c r="CE594" s="342"/>
      <c r="CF594" s="342"/>
      <c r="CG594" s="342"/>
      <c r="CH594" s="342"/>
      <c r="CI594" s="342"/>
      <c r="CJ594" s="342"/>
      <c r="CK594" s="342"/>
      <c r="CZ594" s="342"/>
      <c r="DA594" s="342"/>
      <c r="DB594" s="342"/>
      <c r="DC594" s="342"/>
      <c r="DD594" s="342"/>
      <c r="DE594" s="342"/>
      <c r="DF594" s="342"/>
      <c r="DG594" s="342"/>
      <c r="DH594" s="342"/>
      <c r="DI594" s="342"/>
      <c r="DJ594" s="342"/>
      <c r="DK594" s="342"/>
      <c r="DM594" s="342"/>
      <c r="DN594" s="342"/>
      <c r="DO594" s="342"/>
      <c r="DP594" s="342"/>
      <c r="DQ594" s="342"/>
      <c r="DR594" s="342"/>
      <c r="DS594" s="342"/>
      <c r="DT594" s="342"/>
      <c r="DU594" s="342"/>
      <c r="DV594" s="342"/>
      <c r="DW594" s="342"/>
      <c r="DX594" s="342"/>
      <c r="DY594" s="342"/>
      <c r="EA594" s="342"/>
    </row>
    <row r="595" spans="1:131">
      <c r="A595" s="342"/>
      <c r="B595" s="342"/>
      <c r="C595" s="342"/>
      <c r="D595" s="342"/>
      <c r="E595" s="342"/>
      <c r="L595" s="342"/>
      <c r="M595" s="342"/>
      <c r="N595" s="342"/>
      <c r="O595" s="342"/>
      <c r="P595" s="342"/>
      <c r="Q595" s="342"/>
      <c r="R595" s="342"/>
      <c r="S595" s="342"/>
      <c r="T595" s="342"/>
      <c r="U595" s="342"/>
      <c r="V595" s="342"/>
      <c r="W595" s="342"/>
      <c r="X595" s="342"/>
      <c r="Y595" s="342"/>
      <c r="Z595" s="342"/>
      <c r="AA595" s="342"/>
      <c r="AB595" s="342"/>
      <c r="AC595" s="342"/>
      <c r="AD595" s="342"/>
      <c r="AE595" s="342"/>
      <c r="AF595" s="342"/>
      <c r="AG595" s="342"/>
      <c r="AH595" s="342"/>
      <c r="AI595" s="342"/>
      <c r="AJ595" s="342"/>
      <c r="AK595" s="342"/>
      <c r="AL595" s="342"/>
      <c r="AM595" s="342"/>
      <c r="AN595" s="342"/>
      <c r="AO595" s="342"/>
      <c r="AP595" s="342"/>
      <c r="AQ595" s="342"/>
      <c r="AR595" s="342"/>
      <c r="AS595" s="342"/>
      <c r="AT595" s="342"/>
      <c r="AU595" s="342"/>
      <c r="AV595" s="342"/>
      <c r="AW595" s="342"/>
      <c r="AX595" s="342"/>
      <c r="AY595" s="342"/>
      <c r="AZ595" s="342"/>
      <c r="BA595" s="342"/>
      <c r="BB595" s="342"/>
      <c r="BC595" s="342"/>
      <c r="BD595" s="342"/>
      <c r="BE595" s="342"/>
      <c r="BF595" s="342"/>
      <c r="BG595" s="342"/>
      <c r="BH595" s="342"/>
      <c r="BI595" s="342"/>
      <c r="BJ595" s="342"/>
      <c r="BK595" s="342"/>
      <c r="BL595" s="342"/>
      <c r="BM595" s="342"/>
      <c r="BO595" s="342"/>
      <c r="BP595" s="342"/>
      <c r="BQ595" s="342"/>
      <c r="BR595" s="342"/>
      <c r="BS595" s="342"/>
      <c r="BT595" s="342"/>
      <c r="BU595" s="342"/>
      <c r="BV595" s="342"/>
      <c r="BW595" s="342"/>
      <c r="BX595" s="342"/>
      <c r="BY595" s="342"/>
      <c r="BZ595" s="342"/>
      <c r="CA595" s="342"/>
      <c r="CB595" s="342"/>
      <c r="CC595" s="342"/>
      <c r="CD595" s="342"/>
      <c r="CE595" s="342"/>
      <c r="CF595" s="342"/>
      <c r="CG595" s="342"/>
      <c r="CH595" s="342"/>
      <c r="CI595" s="342"/>
      <c r="CJ595" s="342"/>
      <c r="CK595" s="342"/>
      <c r="CZ595" s="342"/>
      <c r="DA595" s="342"/>
      <c r="DB595" s="342"/>
      <c r="DC595" s="342"/>
      <c r="DD595" s="342"/>
      <c r="DE595" s="342"/>
      <c r="DF595" s="342"/>
      <c r="DG595" s="342"/>
      <c r="DH595" s="342"/>
      <c r="DI595" s="342"/>
      <c r="DJ595" s="342"/>
      <c r="DK595" s="342"/>
      <c r="DM595" s="342"/>
      <c r="DN595" s="342"/>
      <c r="DO595" s="342"/>
      <c r="DP595" s="342"/>
      <c r="DQ595" s="342"/>
      <c r="DR595" s="342"/>
      <c r="DS595" s="342"/>
      <c r="DT595" s="342"/>
      <c r="DU595" s="342"/>
      <c r="DV595" s="342"/>
      <c r="DW595" s="342"/>
      <c r="DX595" s="342"/>
      <c r="DY595" s="342"/>
      <c r="EA595" s="342"/>
    </row>
    <row r="596" spans="1:131">
      <c r="A596" s="342"/>
      <c r="B596" s="342"/>
      <c r="C596" s="342"/>
      <c r="D596" s="342"/>
      <c r="E596" s="342"/>
      <c r="L596" s="342"/>
      <c r="M596" s="342"/>
      <c r="N596" s="342"/>
      <c r="O596" s="342"/>
      <c r="P596" s="342"/>
      <c r="Q596" s="342"/>
      <c r="R596" s="342"/>
      <c r="S596" s="342"/>
      <c r="T596" s="342"/>
      <c r="U596" s="342"/>
      <c r="V596" s="342"/>
      <c r="W596" s="342"/>
      <c r="X596" s="342"/>
      <c r="Y596" s="342"/>
      <c r="Z596" s="342"/>
      <c r="AA596" s="342"/>
      <c r="AB596" s="342"/>
      <c r="AC596" s="342"/>
      <c r="AD596" s="342"/>
      <c r="AE596" s="342"/>
      <c r="AF596" s="342"/>
      <c r="AG596" s="342"/>
      <c r="AH596" s="342"/>
      <c r="AI596" s="342"/>
      <c r="AJ596" s="342"/>
      <c r="AK596" s="342"/>
      <c r="AL596" s="342"/>
      <c r="AM596" s="342"/>
      <c r="AN596" s="342"/>
      <c r="AO596" s="342"/>
      <c r="AP596" s="342"/>
      <c r="AQ596" s="342"/>
      <c r="AR596" s="342"/>
      <c r="AS596" s="342"/>
      <c r="AT596" s="342"/>
      <c r="AU596" s="342"/>
      <c r="AV596" s="342"/>
      <c r="AW596" s="342"/>
      <c r="AX596" s="342"/>
      <c r="AY596" s="342"/>
      <c r="AZ596" s="342"/>
      <c r="BA596" s="342"/>
      <c r="BB596" s="342"/>
      <c r="BC596" s="342"/>
      <c r="BD596" s="342"/>
      <c r="BE596" s="342"/>
      <c r="BF596" s="342"/>
      <c r="BG596" s="342"/>
      <c r="BH596" s="342"/>
      <c r="BI596" s="342"/>
      <c r="BJ596" s="342"/>
      <c r="BK596" s="342"/>
      <c r="BL596" s="342"/>
      <c r="BM596" s="342"/>
      <c r="BO596" s="342"/>
      <c r="BP596" s="342"/>
      <c r="BQ596" s="342"/>
      <c r="BR596" s="342"/>
      <c r="BS596" s="342"/>
      <c r="BT596" s="342"/>
      <c r="BU596" s="342"/>
      <c r="BV596" s="342"/>
      <c r="BW596" s="342"/>
      <c r="BX596" s="342"/>
      <c r="BY596" s="342"/>
      <c r="BZ596" s="342"/>
      <c r="CA596" s="342"/>
      <c r="CB596" s="342"/>
      <c r="CC596" s="342"/>
      <c r="CD596" s="342"/>
      <c r="CE596" s="342"/>
      <c r="CF596" s="342"/>
      <c r="CG596" s="342"/>
      <c r="CH596" s="342"/>
      <c r="CI596" s="342"/>
      <c r="CJ596" s="342"/>
      <c r="CK596" s="342"/>
      <c r="CZ596" s="342"/>
      <c r="DA596" s="342"/>
      <c r="DB596" s="342"/>
      <c r="DC596" s="342"/>
      <c r="DD596" s="342"/>
      <c r="DE596" s="342"/>
      <c r="DF596" s="342"/>
      <c r="DG596" s="342"/>
      <c r="DH596" s="342"/>
      <c r="DI596" s="342"/>
      <c r="DJ596" s="342"/>
      <c r="DK596" s="342"/>
      <c r="DM596" s="342"/>
      <c r="DN596" s="342"/>
      <c r="DO596" s="342"/>
      <c r="DP596" s="342"/>
      <c r="DQ596" s="342"/>
      <c r="DR596" s="342"/>
      <c r="DS596" s="342"/>
      <c r="DT596" s="342"/>
      <c r="DU596" s="342"/>
      <c r="DV596" s="342"/>
      <c r="DW596" s="342"/>
      <c r="DX596" s="342"/>
      <c r="DY596" s="342"/>
      <c r="EA596" s="342"/>
    </row>
    <row r="597" spans="1:131">
      <c r="A597" s="342"/>
      <c r="B597" s="342"/>
      <c r="C597" s="342"/>
      <c r="D597" s="342"/>
      <c r="E597" s="342"/>
      <c r="L597" s="342"/>
      <c r="M597" s="342"/>
      <c r="N597" s="342"/>
      <c r="O597" s="342"/>
      <c r="P597" s="342"/>
      <c r="Q597" s="342"/>
      <c r="R597" s="342"/>
      <c r="S597" s="342"/>
      <c r="T597" s="342"/>
      <c r="U597" s="342"/>
      <c r="V597" s="342"/>
      <c r="W597" s="342"/>
      <c r="X597" s="342"/>
      <c r="Y597" s="342"/>
      <c r="Z597" s="342"/>
      <c r="AA597" s="342"/>
      <c r="AB597" s="342"/>
      <c r="AC597" s="342"/>
      <c r="AD597" s="342"/>
      <c r="AE597" s="342"/>
      <c r="AF597" s="342"/>
      <c r="AG597" s="342"/>
      <c r="AH597" s="342"/>
      <c r="AI597" s="342"/>
      <c r="AJ597" s="342"/>
      <c r="AK597" s="342"/>
      <c r="AL597" s="342"/>
      <c r="AM597" s="342"/>
      <c r="AN597" s="342"/>
      <c r="AO597" s="342"/>
      <c r="AP597" s="342"/>
      <c r="AQ597" s="342"/>
      <c r="AR597" s="342"/>
      <c r="AS597" s="342"/>
      <c r="AT597" s="342"/>
      <c r="AU597" s="342"/>
      <c r="AV597" s="342"/>
      <c r="AW597" s="342"/>
      <c r="AX597" s="342"/>
      <c r="AY597" s="342"/>
      <c r="AZ597" s="342"/>
      <c r="BA597" s="342"/>
      <c r="BB597" s="342"/>
      <c r="BC597" s="342"/>
      <c r="BD597" s="342"/>
      <c r="BE597" s="342"/>
      <c r="BF597" s="342"/>
      <c r="BG597" s="342"/>
      <c r="BH597" s="342"/>
      <c r="BI597" s="342"/>
      <c r="BJ597" s="342"/>
      <c r="BK597" s="342"/>
      <c r="BL597" s="342"/>
      <c r="BM597" s="342"/>
      <c r="BO597" s="342"/>
      <c r="BP597" s="342"/>
      <c r="BQ597" s="342"/>
      <c r="BR597" s="342"/>
      <c r="BS597" s="342"/>
      <c r="BT597" s="342"/>
      <c r="BU597" s="342"/>
      <c r="BV597" s="342"/>
      <c r="BW597" s="342"/>
      <c r="BX597" s="342"/>
      <c r="BY597" s="342"/>
      <c r="BZ597" s="342"/>
      <c r="CA597" s="342"/>
      <c r="CB597" s="342"/>
      <c r="CC597" s="342"/>
      <c r="CD597" s="342"/>
      <c r="CE597" s="342"/>
      <c r="CF597" s="342"/>
      <c r="CG597" s="342"/>
      <c r="CH597" s="342"/>
      <c r="CI597" s="342"/>
      <c r="CJ597" s="342"/>
      <c r="CK597" s="342"/>
      <c r="CZ597" s="342"/>
      <c r="DA597" s="342"/>
      <c r="DB597" s="342"/>
      <c r="DC597" s="342"/>
      <c r="DD597" s="342"/>
      <c r="DE597" s="342"/>
      <c r="DF597" s="342"/>
      <c r="DG597" s="342"/>
      <c r="DH597" s="342"/>
      <c r="DI597" s="342"/>
      <c r="DJ597" s="342"/>
      <c r="DK597" s="342"/>
      <c r="DM597" s="342"/>
      <c r="DN597" s="342"/>
      <c r="DO597" s="342"/>
      <c r="DP597" s="342"/>
      <c r="DQ597" s="342"/>
      <c r="DR597" s="342"/>
      <c r="DS597" s="342"/>
      <c r="DT597" s="342"/>
      <c r="DU597" s="342"/>
      <c r="DV597" s="342"/>
      <c r="DW597" s="342"/>
      <c r="DX597" s="342"/>
      <c r="DY597" s="342"/>
      <c r="EA597" s="342"/>
    </row>
    <row r="598" spans="1:131">
      <c r="A598" s="342"/>
      <c r="B598" s="342"/>
      <c r="C598" s="342"/>
      <c r="D598" s="342"/>
      <c r="E598" s="342"/>
      <c r="L598" s="342"/>
      <c r="M598" s="342"/>
      <c r="N598" s="342"/>
      <c r="O598" s="342"/>
      <c r="P598" s="342"/>
      <c r="Q598" s="342"/>
      <c r="R598" s="342"/>
      <c r="S598" s="342"/>
      <c r="T598" s="342"/>
      <c r="U598" s="342"/>
      <c r="V598" s="342"/>
      <c r="W598" s="342"/>
      <c r="X598" s="342"/>
      <c r="Y598" s="342"/>
      <c r="Z598" s="342"/>
      <c r="AA598" s="342"/>
      <c r="AB598" s="342"/>
      <c r="AC598" s="342"/>
      <c r="AD598" s="342"/>
      <c r="AE598" s="342"/>
      <c r="AF598" s="342"/>
      <c r="AG598" s="342"/>
      <c r="AH598" s="342"/>
      <c r="AI598" s="342"/>
      <c r="AJ598" s="342"/>
      <c r="AK598" s="342"/>
      <c r="AL598" s="342"/>
      <c r="AM598" s="342"/>
      <c r="AN598" s="342"/>
      <c r="AO598" s="342"/>
      <c r="AP598" s="342"/>
      <c r="AQ598" s="342"/>
      <c r="AR598" s="342"/>
      <c r="AS598" s="342"/>
      <c r="AT598" s="342"/>
      <c r="AU598" s="342"/>
      <c r="AV598" s="342"/>
      <c r="AW598" s="342"/>
      <c r="AX598" s="342"/>
      <c r="AY598" s="342"/>
      <c r="AZ598" s="342"/>
      <c r="BA598" s="342"/>
      <c r="BB598" s="342"/>
      <c r="BC598" s="342"/>
      <c r="BD598" s="342"/>
      <c r="BE598" s="342"/>
      <c r="BF598" s="342"/>
      <c r="BG598" s="342"/>
      <c r="BH598" s="342"/>
      <c r="BI598" s="342"/>
      <c r="BJ598" s="342"/>
      <c r="BK598" s="342"/>
      <c r="BL598" s="342"/>
      <c r="BM598" s="342"/>
      <c r="BO598" s="342"/>
      <c r="BP598" s="342"/>
      <c r="BQ598" s="342"/>
      <c r="BR598" s="342"/>
      <c r="BS598" s="342"/>
      <c r="BT598" s="342"/>
      <c r="BU598" s="342"/>
      <c r="BV598" s="342"/>
      <c r="BW598" s="342"/>
      <c r="BX598" s="342"/>
      <c r="BY598" s="342"/>
      <c r="BZ598" s="342"/>
      <c r="CA598" s="342"/>
      <c r="CB598" s="342"/>
      <c r="CC598" s="342"/>
      <c r="CD598" s="342"/>
      <c r="CE598" s="342"/>
      <c r="CF598" s="342"/>
      <c r="CG598" s="342"/>
      <c r="CH598" s="342"/>
      <c r="CI598" s="342"/>
      <c r="CJ598" s="342"/>
      <c r="CK598" s="342"/>
      <c r="CZ598" s="342"/>
      <c r="DA598" s="342"/>
      <c r="DB598" s="342"/>
      <c r="DC598" s="342"/>
      <c r="DD598" s="342"/>
      <c r="DE598" s="342"/>
      <c r="DF598" s="342"/>
      <c r="DG598" s="342"/>
      <c r="DH598" s="342"/>
      <c r="DI598" s="342"/>
      <c r="DJ598" s="342"/>
      <c r="DK598" s="342"/>
      <c r="DM598" s="342"/>
      <c r="DN598" s="342"/>
      <c r="DO598" s="342"/>
      <c r="DP598" s="342"/>
      <c r="DQ598" s="342"/>
      <c r="DR598" s="342"/>
      <c r="DS598" s="342"/>
      <c r="DT598" s="342"/>
      <c r="DU598" s="342"/>
      <c r="DV598" s="342"/>
      <c r="DW598" s="342"/>
      <c r="DX598" s="342"/>
      <c r="DY598" s="342"/>
      <c r="EA598" s="342"/>
    </row>
    <row r="599" spans="1:131">
      <c r="A599" s="342"/>
      <c r="B599" s="342"/>
      <c r="C599" s="342"/>
      <c r="D599" s="342"/>
      <c r="E599" s="342"/>
      <c r="L599" s="342"/>
      <c r="M599" s="342"/>
      <c r="N599" s="342"/>
      <c r="O599" s="342"/>
      <c r="P599" s="342"/>
      <c r="Q599" s="342"/>
      <c r="R599" s="342"/>
      <c r="S599" s="342"/>
      <c r="T599" s="342"/>
      <c r="U599" s="342"/>
      <c r="V599" s="342"/>
      <c r="W599" s="342"/>
      <c r="X599" s="342"/>
      <c r="Y599" s="342"/>
      <c r="Z599" s="342"/>
      <c r="AA599" s="342"/>
      <c r="AB599" s="342"/>
      <c r="AC599" s="342"/>
      <c r="AD599" s="342"/>
      <c r="AE599" s="342"/>
      <c r="AF599" s="342"/>
      <c r="AG599" s="342"/>
      <c r="AH599" s="342"/>
      <c r="AI599" s="342"/>
      <c r="AJ599" s="342"/>
      <c r="AK599" s="342"/>
      <c r="AL599" s="342"/>
      <c r="AM599" s="342"/>
      <c r="AN599" s="342"/>
      <c r="AO599" s="342"/>
      <c r="AP599" s="342"/>
      <c r="AQ599" s="342"/>
      <c r="AR599" s="342"/>
      <c r="AS599" s="342"/>
      <c r="AT599" s="342"/>
      <c r="AU599" s="342"/>
      <c r="AV599" s="342"/>
      <c r="AW599" s="342"/>
      <c r="AX599" s="342"/>
      <c r="AY599" s="342"/>
      <c r="AZ599" s="342"/>
      <c r="BA599" s="342"/>
      <c r="BB599" s="342"/>
      <c r="BC599" s="342"/>
      <c r="BD599" s="342"/>
      <c r="BE599" s="342"/>
      <c r="BF599" s="342"/>
      <c r="BG599" s="342"/>
      <c r="BH599" s="342"/>
      <c r="BI599" s="342"/>
      <c r="BJ599" s="342"/>
      <c r="BK599" s="342"/>
      <c r="BL599" s="342"/>
      <c r="BM599" s="342"/>
      <c r="BO599" s="342"/>
      <c r="BP599" s="342"/>
      <c r="BQ599" s="342"/>
      <c r="BR599" s="342"/>
      <c r="BS599" s="342"/>
      <c r="BT599" s="342"/>
      <c r="BU599" s="342"/>
      <c r="BV599" s="342"/>
      <c r="BW599" s="342"/>
      <c r="BX599" s="342"/>
      <c r="BY599" s="342"/>
      <c r="BZ599" s="342"/>
      <c r="CA599" s="342"/>
      <c r="CB599" s="342"/>
      <c r="CC599" s="342"/>
      <c r="CD599" s="342"/>
      <c r="CE599" s="342"/>
      <c r="CF599" s="342"/>
      <c r="CG599" s="342"/>
      <c r="CH599" s="342"/>
      <c r="CI599" s="342"/>
      <c r="CJ599" s="342"/>
      <c r="CK599" s="342"/>
      <c r="CZ599" s="342"/>
      <c r="DA599" s="342"/>
      <c r="DB599" s="342"/>
      <c r="DC599" s="342"/>
      <c r="DD599" s="342"/>
      <c r="DE599" s="342"/>
      <c r="DF599" s="342"/>
      <c r="DG599" s="342"/>
      <c r="DH599" s="342"/>
      <c r="DI599" s="342"/>
      <c r="DJ599" s="342"/>
      <c r="DK599" s="342"/>
      <c r="DM599" s="342"/>
      <c r="DN599" s="342"/>
      <c r="DO599" s="342"/>
      <c r="DP599" s="342"/>
      <c r="DQ599" s="342"/>
      <c r="DR599" s="342"/>
      <c r="DS599" s="342"/>
      <c r="DT599" s="342"/>
      <c r="DU599" s="342"/>
      <c r="DV599" s="342"/>
      <c r="DW599" s="342"/>
      <c r="DX599" s="342"/>
      <c r="DY599" s="342"/>
      <c r="EA599" s="342"/>
    </row>
    <row r="600" spans="1:131">
      <c r="A600" s="342"/>
      <c r="B600" s="342"/>
      <c r="C600" s="342"/>
      <c r="D600" s="342"/>
      <c r="E600" s="342"/>
      <c r="L600" s="342"/>
      <c r="M600" s="342"/>
      <c r="N600" s="342"/>
      <c r="O600" s="342"/>
      <c r="P600" s="342"/>
      <c r="Q600" s="342"/>
      <c r="R600" s="342"/>
      <c r="S600" s="342"/>
      <c r="T600" s="342"/>
      <c r="U600" s="342"/>
      <c r="V600" s="342"/>
      <c r="W600" s="342"/>
      <c r="X600" s="342"/>
      <c r="Y600" s="342"/>
      <c r="Z600" s="342"/>
      <c r="AA600" s="342"/>
      <c r="AB600" s="342"/>
      <c r="AC600" s="342"/>
      <c r="AD600" s="342"/>
      <c r="AE600" s="342"/>
      <c r="AF600" s="342"/>
      <c r="AG600" s="342"/>
      <c r="AH600" s="342"/>
      <c r="AI600" s="342"/>
      <c r="AJ600" s="342"/>
      <c r="AK600" s="342"/>
      <c r="AL600" s="342"/>
      <c r="AM600" s="342"/>
      <c r="AN600" s="342"/>
      <c r="AO600" s="342"/>
      <c r="AP600" s="342"/>
      <c r="AQ600" s="342"/>
      <c r="AR600" s="342"/>
      <c r="AS600" s="342"/>
      <c r="AT600" s="342"/>
      <c r="AU600" s="342"/>
      <c r="AV600" s="342"/>
      <c r="AW600" s="342"/>
      <c r="AX600" s="342"/>
      <c r="AY600" s="342"/>
      <c r="AZ600" s="342"/>
      <c r="BA600" s="342"/>
      <c r="BB600" s="342"/>
      <c r="BC600" s="342"/>
      <c r="BD600" s="342"/>
      <c r="BE600" s="342"/>
      <c r="BF600" s="342"/>
      <c r="BG600" s="342"/>
      <c r="BH600" s="342"/>
      <c r="BI600" s="342"/>
      <c r="BJ600" s="342"/>
      <c r="BK600" s="342"/>
      <c r="BL600" s="342"/>
      <c r="BM600" s="342"/>
      <c r="BO600" s="342"/>
      <c r="BP600" s="342"/>
      <c r="BQ600" s="342"/>
      <c r="BR600" s="342"/>
      <c r="BS600" s="342"/>
      <c r="BT600" s="342"/>
      <c r="BU600" s="342"/>
      <c r="BV600" s="342"/>
      <c r="BW600" s="342"/>
      <c r="BX600" s="342"/>
      <c r="BY600" s="342"/>
      <c r="BZ600" s="342"/>
      <c r="CA600" s="342"/>
      <c r="CB600" s="342"/>
      <c r="CC600" s="342"/>
      <c r="CD600" s="342"/>
      <c r="CE600" s="342"/>
      <c r="CF600" s="342"/>
      <c r="CG600" s="342"/>
      <c r="CH600" s="342"/>
      <c r="CI600" s="342"/>
      <c r="CJ600" s="342"/>
      <c r="CK600" s="342"/>
      <c r="CZ600" s="342"/>
      <c r="DA600" s="342"/>
      <c r="DB600" s="342"/>
      <c r="DC600" s="342"/>
      <c r="DD600" s="342"/>
      <c r="DE600" s="342"/>
      <c r="DF600" s="342"/>
      <c r="DG600" s="342"/>
      <c r="DH600" s="342"/>
      <c r="DI600" s="342"/>
      <c r="DJ600" s="342"/>
      <c r="DK600" s="342"/>
      <c r="DM600" s="342"/>
      <c r="DN600" s="342"/>
      <c r="DO600" s="342"/>
      <c r="DP600" s="342"/>
      <c r="DQ600" s="342"/>
      <c r="DR600" s="342"/>
      <c r="DS600" s="342"/>
      <c r="DT600" s="342"/>
      <c r="DU600" s="342"/>
      <c r="DV600" s="342"/>
      <c r="DW600" s="342"/>
      <c r="DX600" s="342"/>
      <c r="DY600" s="342"/>
      <c r="EA600" s="342"/>
    </row>
    <row r="601" spans="1:131">
      <c r="A601" s="342"/>
      <c r="B601" s="342"/>
      <c r="C601" s="342"/>
      <c r="D601" s="342"/>
      <c r="E601" s="342"/>
      <c r="L601" s="342"/>
      <c r="M601" s="342"/>
      <c r="N601" s="342"/>
      <c r="O601" s="342"/>
      <c r="P601" s="342"/>
      <c r="Q601" s="342"/>
      <c r="R601" s="342"/>
      <c r="S601" s="342"/>
      <c r="T601" s="342"/>
      <c r="U601" s="342"/>
      <c r="V601" s="342"/>
      <c r="W601" s="342"/>
      <c r="X601" s="342"/>
      <c r="Y601" s="342"/>
      <c r="Z601" s="342"/>
      <c r="AA601" s="342"/>
      <c r="AB601" s="342"/>
      <c r="AC601" s="342"/>
      <c r="AD601" s="342"/>
      <c r="AE601" s="342"/>
      <c r="AF601" s="342"/>
      <c r="AG601" s="342"/>
      <c r="AH601" s="342"/>
      <c r="AI601" s="342"/>
      <c r="AJ601" s="342"/>
      <c r="AK601" s="342"/>
      <c r="AL601" s="342"/>
      <c r="AM601" s="342"/>
      <c r="AN601" s="342"/>
      <c r="AO601" s="342"/>
      <c r="AP601" s="342"/>
      <c r="AQ601" s="342"/>
      <c r="AR601" s="342"/>
      <c r="AS601" s="342"/>
      <c r="AT601" s="342"/>
      <c r="AU601" s="342"/>
      <c r="AV601" s="342"/>
      <c r="AW601" s="342"/>
      <c r="AX601" s="342"/>
      <c r="AY601" s="342"/>
      <c r="AZ601" s="342"/>
      <c r="BA601" s="342"/>
      <c r="BB601" s="342"/>
      <c r="BC601" s="342"/>
      <c r="BD601" s="342"/>
      <c r="BE601" s="342"/>
      <c r="BF601" s="342"/>
      <c r="BG601" s="342"/>
      <c r="BH601" s="342"/>
      <c r="BI601" s="342"/>
      <c r="BJ601" s="342"/>
      <c r="BK601" s="342"/>
      <c r="BL601" s="342"/>
      <c r="BM601" s="342"/>
      <c r="BO601" s="342"/>
      <c r="BP601" s="342"/>
      <c r="BQ601" s="342"/>
      <c r="BR601" s="342"/>
      <c r="BS601" s="342"/>
      <c r="BT601" s="342"/>
      <c r="BU601" s="342"/>
      <c r="BV601" s="342"/>
      <c r="BW601" s="342"/>
      <c r="BX601" s="342"/>
      <c r="BY601" s="342"/>
      <c r="BZ601" s="342"/>
      <c r="CA601" s="342"/>
      <c r="CB601" s="342"/>
      <c r="CC601" s="342"/>
      <c r="CD601" s="342"/>
      <c r="CE601" s="342"/>
      <c r="CF601" s="342"/>
      <c r="CG601" s="342"/>
      <c r="CH601" s="342"/>
      <c r="CI601" s="342"/>
      <c r="CJ601" s="342"/>
      <c r="CK601" s="342"/>
      <c r="CZ601" s="342"/>
      <c r="DA601" s="342"/>
      <c r="DB601" s="342"/>
      <c r="DC601" s="342"/>
      <c r="DD601" s="342"/>
      <c r="DE601" s="342"/>
      <c r="DF601" s="342"/>
      <c r="DG601" s="342"/>
      <c r="DH601" s="342"/>
      <c r="DI601" s="342"/>
      <c r="DJ601" s="342"/>
      <c r="DK601" s="342"/>
      <c r="DM601" s="342"/>
      <c r="DN601" s="342"/>
      <c r="DO601" s="342"/>
      <c r="DP601" s="342"/>
      <c r="DQ601" s="342"/>
      <c r="DR601" s="342"/>
      <c r="DS601" s="342"/>
      <c r="DT601" s="342"/>
      <c r="DU601" s="342"/>
      <c r="DV601" s="342"/>
      <c r="DW601" s="342"/>
      <c r="DX601" s="342"/>
      <c r="DY601" s="342"/>
      <c r="EA601" s="342"/>
    </row>
    <row r="602" spans="1:131">
      <c r="A602" s="342"/>
      <c r="B602" s="342"/>
      <c r="C602" s="342"/>
      <c r="D602" s="342"/>
      <c r="E602" s="342"/>
      <c r="L602" s="342"/>
      <c r="M602" s="342"/>
      <c r="N602" s="342"/>
      <c r="O602" s="342"/>
      <c r="P602" s="342"/>
      <c r="Q602" s="342"/>
      <c r="R602" s="342"/>
      <c r="S602" s="342"/>
      <c r="T602" s="342"/>
      <c r="U602" s="342"/>
      <c r="V602" s="342"/>
      <c r="W602" s="342"/>
      <c r="X602" s="342"/>
      <c r="Y602" s="342"/>
      <c r="Z602" s="342"/>
      <c r="AA602" s="342"/>
      <c r="AB602" s="342"/>
      <c r="AC602" s="342"/>
      <c r="AD602" s="342"/>
      <c r="AE602" s="342"/>
      <c r="AF602" s="342"/>
      <c r="AG602" s="342"/>
      <c r="AH602" s="342"/>
      <c r="AI602" s="342"/>
      <c r="AJ602" s="342"/>
      <c r="AK602" s="342"/>
      <c r="AL602" s="342"/>
      <c r="AM602" s="342"/>
      <c r="AN602" s="342"/>
      <c r="AO602" s="342"/>
      <c r="AP602" s="342"/>
      <c r="AQ602" s="342"/>
      <c r="AR602" s="342"/>
      <c r="AS602" s="342"/>
      <c r="AT602" s="342"/>
      <c r="AU602" s="342"/>
      <c r="AV602" s="342"/>
      <c r="AW602" s="342"/>
      <c r="AX602" s="342"/>
      <c r="AY602" s="342"/>
      <c r="AZ602" s="342"/>
      <c r="BA602" s="342"/>
      <c r="BB602" s="342"/>
      <c r="BC602" s="342"/>
      <c r="BD602" s="342"/>
      <c r="BE602" s="342"/>
      <c r="BF602" s="342"/>
      <c r="BG602" s="342"/>
      <c r="BH602" s="342"/>
      <c r="BI602" s="342"/>
      <c r="BJ602" s="342"/>
      <c r="BK602" s="342"/>
      <c r="BL602" s="342"/>
      <c r="BM602" s="342"/>
      <c r="BO602" s="342"/>
      <c r="BP602" s="342"/>
      <c r="BQ602" s="342"/>
      <c r="BR602" s="342"/>
      <c r="BS602" s="342"/>
      <c r="BT602" s="342"/>
      <c r="BU602" s="342"/>
      <c r="BV602" s="342"/>
      <c r="BW602" s="342"/>
      <c r="BX602" s="342"/>
      <c r="BY602" s="342"/>
      <c r="BZ602" s="342"/>
      <c r="CA602" s="342"/>
      <c r="CB602" s="342"/>
      <c r="CC602" s="342"/>
      <c r="CD602" s="342"/>
      <c r="CE602" s="342"/>
      <c r="CF602" s="342"/>
      <c r="CG602" s="342"/>
      <c r="CH602" s="342"/>
      <c r="CI602" s="342"/>
      <c r="CJ602" s="342"/>
      <c r="CK602" s="342"/>
      <c r="CZ602" s="342"/>
      <c r="DA602" s="342"/>
      <c r="DB602" s="342"/>
      <c r="DC602" s="342"/>
      <c r="DD602" s="342"/>
      <c r="DE602" s="342"/>
      <c r="DF602" s="342"/>
      <c r="DG602" s="342"/>
      <c r="DH602" s="342"/>
      <c r="DI602" s="342"/>
      <c r="DJ602" s="342"/>
      <c r="DK602" s="342"/>
      <c r="DM602" s="342"/>
      <c r="DN602" s="342"/>
      <c r="DO602" s="342"/>
      <c r="DP602" s="342"/>
      <c r="DQ602" s="342"/>
      <c r="DR602" s="342"/>
      <c r="DS602" s="342"/>
      <c r="DT602" s="342"/>
      <c r="DU602" s="342"/>
      <c r="DV602" s="342"/>
      <c r="DW602" s="342"/>
      <c r="DX602" s="342"/>
      <c r="DY602" s="342"/>
      <c r="EA602" s="342"/>
    </row>
    <row r="603" spans="1:131">
      <c r="A603" s="342"/>
      <c r="B603" s="342"/>
      <c r="C603" s="342"/>
      <c r="D603" s="342"/>
      <c r="E603" s="342"/>
      <c r="L603" s="342"/>
      <c r="M603" s="342"/>
      <c r="N603" s="342"/>
      <c r="O603" s="342"/>
      <c r="P603" s="342"/>
      <c r="Q603" s="342"/>
      <c r="R603" s="342"/>
      <c r="S603" s="342"/>
      <c r="T603" s="342"/>
      <c r="U603" s="342"/>
      <c r="V603" s="342"/>
      <c r="W603" s="342"/>
      <c r="X603" s="342"/>
      <c r="Y603" s="342"/>
      <c r="Z603" s="342"/>
      <c r="AA603" s="342"/>
      <c r="AB603" s="342"/>
      <c r="AC603" s="342"/>
      <c r="AD603" s="342"/>
      <c r="AE603" s="342"/>
      <c r="AF603" s="342"/>
      <c r="AG603" s="342"/>
      <c r="AH603" s="342"/>
      <c r="AI603" s="342"/>
      <c r="AJ603" s="342"/>
      <c r="AK603" s="342"/>
      <c r="AL603" s="342"/>
      <c r="AM603" s="342"/>
      <c r="AN603" s="342"/>
      <c r="AO603" s="342"/>
      <c r="AP603" s="342"/>
      <c r="AQ603" s="342"/>
      <c r="AR603" s="342"/>
      <c r="AS603" s="342"/>
      <c r="AT603" s="342"/>
      <c r="AU603" s="342"/>
      <c r="AV603" s="342"/>
      <c r="AW603" s="342"/>
      <c r="AX603" s="342"/>
      <c r="AY603" s="342"/>
      <c r="AZ603" s="342"/>
      <c r="BA603" s="342"/>
      <c r="BB603" s="342"/>
      <c r="BC603" s="342"/>
      <c r="BD603" s="342"/>
      <c r="BE603" s="342"/>
      <c r="BF603" s="342"/>
      <c r="BG603" s="342"/>
      <c r="BH603" s="342"/>
      <c r="BI603" s="342"/>
      <c r="BJ603" s="342"/>
      <c r="BK603" s="342"/>
      <c r="BL603" s="342"/>
      <c r="BM603" s="342"/>
      <c r="BO603" s="342"/>
      <c r="BP603" s="342"/>
      <c r="BQ603" s="342"/>
      <c r="BR603" s="342"/>
      <c r="BS603" s="342"/>
      <c r="BT603" s="342"/>
      <c r="BU603" s="342"/>
      <c r="BV603" s="342"/>
      <c r="BW603" s="342"/>
      <c r="BX603" s="342"/>
      <c r="BY603" s="342"/>
      <c r="BZ603" s="342"/>
      <c r="CA603" s="342"/>
      <c r="CB603" s="342"/>
      <c r="CC603" s="342"/>
      <c r="CD603" s="342"/>
      <c r="CE603" s="342"/>
      <c r="CF603" s="342"/>
      <c r="CG603" s="342"/>
      <c r="CH603" s="342"/>
      <c r="CI603" s="342"/>
      <c r="CJ603" s="342"/>
      <c r="CK603" s="342"/>
      <c r="CZ603" s="342"/>
      <c r="DA603" s="342"/>
      <c r="DB603" s="342"/>
      <c r="DC603" s="342"/>
      <c r="DD603" s="342"/>
      <c r="DE603" s="342"/>
      <c r="DF603" s="342"/>
      <c r="DG603" s="342"/>
      <c r="DH603" s="342"/>
      <c r="DI603" s="342"/>
      <c r="DJ603" s="342"/>
      <c r="DK603" s="342"/>
      <c r="DM603" s="342"/>
      <c r="DN603" s="342"/>
      <c r="DO603" s="342"/>
      <c r="DP603" s="342"/>
      <c r="DQ603" s="342"/>
      <c r="DR603" s="342"/>
      <c r="DS603" s="342"/>
      <c r="DT603" s="342"/>
      <c r="DU603" s="342"/>
      <c r="DV603" s="342"/>
      <c r="DW603" s="342"/>
      <c r="DX603" s="342"/>
      <c r="DY603" s="342"/>
      <c r="EA603" s="342"/>
    </row>
    <row r="604" spans="1:131">
      <c r="A604" s="342"/>
      <c r="B604" s="342"/>
      <c r="C604" s="342"/>
      <c r="D604" s="342"/>
      <c r="E604" s="342"/>
      <c r="L604" s="342"/>
      <c r="M604" s="342"/>
      <c r="N604" s="342"/>
      <c r="O604" s="342"/>
      <c r="P604" s="342"/>
      <c r="Q604" s="342"/>
      <c r="R604" s="342"/>
      <c r="S604" s="342"/>
      <c r="T604" s="342"/>
      <c r="U604" s="342"/>
      <c r="V604" s="342"/>
      <c r="W604" s="342"/>
      <c r="X604" s="342"/>
      <c r="Y604" s="342"/>
      <c r="Z604" s="342"/>
      <c r="AA604" s="342"/>
      <c r="AB604" s="342"/>
      <c r="AC604" s="342"/>
      <c r="AD604" s="342"/>
      <c r="AE604" s="342"/>
      <c r="AF604" s="342"/>
      <c r="AG604" s="342"/>
      <c r="AH604" s="342"/>
      <c r="AI604" s="342"/>
      <c r="AJ604" s="342"/>
      <c r="AK604" s="342"/>
      <c r="AL604" s="342"/>
      <c r="AM604" s="342"/>
      <c r="AN604" s="342"/>
      <c r="AO604" s="342"/>
      <c r="AP604" s="342"/>
      <c r="AQ604" s="342"/>
      <c r="AR604" s="342"/>
      <c r="AS604" s="342"/>
      <c r="AT604" s="342"/>
      <c r="AU604" s="342"/>
      <c r="AV604" s="342"/>
      <c r="AW604" s="342"/>
      <c r="AX604" s="342"/>
      <c r="AY604" s="342"/>
      <c r="AZ604" s="342"/>
      <c r="BA604" s="342"/>
      <c r="BB604" s="342"/>
      <c r="BC604" s="342"/>
      <c r="BD604" s="342"/>
      <c r="BE604" s="342"/>
      <c r="BF604" s="342"/>
      <c r="BG604" s="342"/>
      <c r="BH604" s="342"/>
      <c r="BI604" s="342"/>
      <c r="BJ604" s="342"/>
      <c r="BK604" s="342"/>
      <c r="BL604" s="342"/>
      <c r="BM604" s="342"/>
      <c r="BO604" s="342"/>
      <c r="BP604" s="342"/>
      <c r="BQ604" s="342"/>
      <c r="BR604" s="342"/>
      <c r="BS604" s="342"/>
      <c r="BT604" s="342"/>
      <c r="BU604" s="342"/>
      <c r="BV604" s="342"/>
      <c r="BW604" s="342"/>
      <c r="BX604" s="342"/>
      <c r="BY604" s="342"/>
      <c r="BZ604" s="342"/>
      <c r="CA604" s="342"/>
      <c r="CB604" s="342"/>
      <c r="CC604" s="342"/>
      <c r="CD604" s="342"/>
      <c r="CE604" s="342"/>
      <c r="CF604" s="342"/>
      <c r="CG604" s="342"/>
      <c r="CH604" s="342"/>
      <c r="CI604" s="342"/>
      <c r="CJ604" s="342"/>
      <c r="CK604" s="342"/>
      <c r="CZ604" s="342"/>
      <c r="DA604" s="342"/>
      <c r="DB604" s="342"/>
      <c r="DC604" s="342"/>
      <c r="DD604" s="342"/>
      <c r="DE604" s="342"/>
      <c r="DF604" s="342"/>
      <c r="DG604" s="342"/>
      <c r="DH604" s="342"/>
      <c r="DI604" s="342"/>
      <c r="DJ604" s="342"/>
      <c r="DK604" s="342"/>
      <c r="DM604" s="342"/>
      <c r="DN604" s="342"/>
      <c r="DO604" s="342"/>
      <c r="DP604" s="342"/>
      <c r="DQ604" s="342"/>
      <c r="DR604" s="342"/>
      <c r="DS604" s="342"/>
      <c r="DT604" s="342"/>
      <c r="DU604" s="342"/>
      <c r="DV604" s="342"/>
      <c r="DW604" s="342"/>
      <c r="DX604" s="342"/>
      <c r="DY604" s="342"/>
      <c r="EA604" s="342"/>
    </row>
    <row r="605" spans="1:131">
      <c r="A605" s="342"/>
      <c r="B605" s="342"/>
      <c r="C605" s="342"/>
      <c r="D605" s="342"/>
      <c r="E605" s="342"/>
      <c r="L605" s="342"/>
      <c r="M605" s="342"/>
      <c r="N605" s="342"/>
      <c r="O605" s="342"/>
      <c r="P605" s="342"/>
      <c r="Q605" s="342"/>
      <c r="R605" s="342"/>
      <c r="S605" s="342"/>
      <c r="T605" s="342"/>
      <c r="U605" s="342"/>
      <c r="V605" s="342"/>
      <c r="W605" s="342"/>
      <c r="X605" s="342"/>
      <c r="Y605" s="342"/>
      <c r="Z605" s="342"/>
      <c r="AA605" s="342"/>
      <c r="AB605" s="342"/>
      <c r="AC605" s="342"/>
      <c r="AD605" s="342"/>
      <c r="AE605" s="342"/>
      <c r="AF605" s="342"/>
      <c r="AG605" s="342"/>
      <c r="AH605" s="342"/>
      <c r="AI605" s="342"/>
      <c r="AJ605" s="342"/>
      <c r="AK605" s="342"/>
      <c r="AL605" s="342"/>
      <c r="AM605" s="342"/>
      <c r="AN605" s="342"/>
      <c r="AO605" s="342"/>
      <c r="AP605" s="342"/>
      <c r="AQ605" s="342"/>
      <c r="AR605" s="342"/>
      <c r="AS605" s="342"/>
      <c r="AT605" s="342"/>
      <c r="AU605" s="342"/>
      <c r="AV605" s="342"/>
      <c r="AW605" s="342"/>
      <c r="AX605" s="342"/>
      <c r="AY605" s="342"/>
      <c r="AZ605" s="342"/>
      <c r="BA605" s="342"/>
      <c r="BB605" s="342"/>
      <c r="BC605" s="342"/>
      <c r="BD605" s="342"/>
      <c r="BE605" s="342"/>
      <c r="BF605" s="342"/>
      <c r="BG605" s="342"/>
      <c r="BH605" s="342"/>
      <c r="BI605" s="342"/>
      <c r="BJ605" s="342"/>
      <c r="BK605" s="342"/>
      <c r="BL605" s="342"/>
      <c r="BM605" s="342"/>
      <c r="BO605" s="342"/>
      <c r="BP605" s="342"/>
      <c r="BQ605" s="342"/>
      <c r="BR605" s="342"/>
      <c r="BS605" s="342"/>
      <c r="BT605" s="342"/>
      <c r="BU605" s="342"/>
      <c r="BV605" s="342"/>
      <c r="BW605" s="342"/>
      <c r="BX605" s="342"/>
      <c r="BY605" s="342"/>
      <c r="BZ605" s="342"/>
      <c r="CA605" s="342"/>
      <c r="CB605" s="342"/>
      <c r="CC605" s="342"/>
      <c r="CD605" s="342"/>
      <c r="CE605" s="342"/>
      <c r="CF605" s="342"/>
      <c r="CG605" s="342"/>
      <c r="CH605" s="342"/>
      <c r="CI605" s="342"/>
      <c r="CJ605" s="342"/>
      <c r="CK605" s="342"/>
      <c r="CZ605" s="342"/>
      <c r="DA605" s="342"/>
      <c r="DB605" s="342"/>
      <c r="DC605" s="342"/>
      <c r="DD605" s="342"/>
      <c r="DE605" s="342"/>
      <c r="DF605" s="342"/>
      <c r="DG605" s="342"/>
      <c r="DH605" s="342"/>
      <c r="DI605" s="342"/>
      <c r="DJ605" s="342"/>
      <c r="DK605" s="342"/>
      <c r="DM605" s="342"/>
      <c r="DN605" s="342"/>
      <c r="DO605" s="342"/>
      <c r="DP605" s="342"/>
      <c r="DQ605" s="342"/>
      <c r="DR605" s="342"/>
      <c r="DS605" s="342"/>
      <c r="DT605" s="342"/>
      <c r="DU605" s="342"/>
      <c r="DV605" s="342"/>
      <c r="DW605" s="342"/>
      <c r="DX605" s="342"/>
      <c r="DY605" s="342"/>
      <c r="EA605" s="342"/>
    </row>
    <row r="606" spans="1:131">
      <c r="A606" s="342"/>
      <c r="B606" s="342"/>
      <c r="C606" s="342"/>
      <c r="D606" s="342"/>
      <c r="E606" s="342"/>
      <c r="L606" s="342"/>
      <c r="M606" s="342"/>
      <c r="N606" s="342"/>
      <c r="O606" s="342"/>
      <c r="P606" s="342"/>
      <c r="Q606" s="342"/>
      <c r="R606" s="342"/>
      <c r="S606" s="342"/>
      <c r="T606" s="342"/>
      <c r="U606" s="342"/>
      <c r="V606" s="342"/>
      <c r="W606" s="342"/>
      <c r="X606" s="342"/>
      <c r="Y606" s="342"/>
      <c r="Z606" s="342"/>
      <c r="AA606" s="342"/>
      <c r="AB606" s="342"/>
      <c r="AC606" s="342"/>
      <c r="AD606" s="342"/>
      <c r="AE606" s="342"/>
      <c r="AF606" s="342"/>
      <c r="AG606" s="342"/>
      <c r="AH606" s="342"/>
      <c r="AI606" s="342"/>
      <c r="AJ606" s="342"/>
      <c r="AK606" s="342"/>
      <c r="AL606" s="342"/>
      <c r="AM606" s="342"/>
      <c r="AN606" s="342"/>
      <c r="AO606" s="342"/>
      <c r="AP606" s="342"/>
      <c r="AQ606" s="342"/>
      <c r="AR606" s="342"/>
      <c r="AS606" s="342"/>
      <c r="AT606" s="342"/>
      <c r="AU606" s="342"/>
      <c r="AV606" s="342"/>
      <c r="AW606" s="342"/>
      <c r="AX606" s="342"/>
      <c r="AY606" s="342"/>
      <c r="AZ606" s="342"/>
      <c r="BA606" s="342"/>
      <c r="BB606" s="342"/>
      <c r="BC606" s="342"/>
      <c r="BD606" s="342"/>
      <c r="BE606" s="342"/>
      <c r="BF606" s="342"/>
      <c r="BG606" s="342"/>
      <c r="BH606" s="342"/>
      <c r="BI606" s="342"/>
      <c r="BJ606" s="342"/>
      <c r="BK606" s="342"/>
      <c r="BL606" s="342"/>
      <c r="BM606" s="342"/>
      <c r="BO606" s="342"/>
      <c r="BP606" s="342"/>
      <c r="BQ606" s="342"/>
      <c r="BR606" s="342"/>
      <c r="BS606" s="342"/>
      <c r="BT606" s="342"/>
      <c r="BU606" s="342"/>
      <c r="BV606" s="342"/>
      <c r="BW606" s="342"/>
      <c r="BX606" s="342"/>
      <c r="BY606" s="342"/>
      <c r="BZ606" s="342"/>
      <c r="CA606" s="342"/>
      <c r="CB606" s="342"/>
      <c r="CC606" s="342"/>
      <c r="CD606" s="342"/>
      <c r="CE606" s="342"/>
      <c r="CF606" s="342"/>
      <c r="CG606" s="342"/>
      <c r="CH606" s="342"/>
      <c r="CI606" s="342"/>
      <c r="CJ606" s="342"/>
      <c r="CK606" s="342"/>
      <c r="CZ606" s="342"/>
      <c r="DA606" s="342"/>
      <c r="DB606" s="342"/>
      <c r="DC606" s="342"/>
      <c r="DD606" s="342"/>
      <c r="DE606" s="342"/>
      <c r="DF606" s="342"/>
      <c r="DG606" s="342"/>
      <c r="DH606" s="342"/>
      <c r="DI606" s="342"/>
      <c r="DJ606" s="342"/>
      <c r="DK606" s="342"/>
      <c r="DM606" s="342"/>
      <c r="DN606" s="342"/>
      <c r="DO606" s="342"/>
      <c r="DP606" s="342"/>
      <c r="DQ606" s="342"/>
      <c r="DR606" s="342"/>
      <c r="DS606" s="342"/>
      <c r="DT606" s="342"/>
      <c r="DU606" s="342"/>
      <c r="DV606" s="342"/>
      <c r="DW606" s="342"/>
      <c r="DX606" s="342"/>
      <c r="DY606" s="342"/>
      <c r="EA606" s="342"/>
    </row>
    <row r="607" spans="1:131">
      <c r="A607" s="342"/>
      <c r="B607" s="342"/>
      <c r="C607" s="342"/>
      <c r="D607" s="342"/>
      <c r="E607" s="342"/>
      <c r="L607" s="342"/>
      <c r="M607" s="342"/>
      <c r="N607" s="342"/>
      <c r="O607" s="342"/>
      <c r="P607" s="342"/>
      <c r="Q607" s="342"/>
      <c r="R607" s="342"/>
      <c r="S607" s="342"/>
      <c r="T607" s="342"/>
      <c r="U607" s="342"/>
      <c r="V607" s="342"/>
      <c r="W607" s="342"/>
      <c r="X607" s="342"/>
      <c r="Y607" s="342"/>
      <c r="Z607" s="342"/>
      <c r="AA607" s="342"/>
      <c r="AB607" s="342"/>
      <c r="AC607" s="342"/>
      <c r="AD607" s="342"/>
      <c r="AE607" s="342"/>
      <c r="AF607" s="342"/>
      <c r="AG607" s="342"/>
      <c r="AH607" s="342"/>
      <c r="AI607" s="342"/>
      <c r="AJ607" s="342"/>
      <c r="AK607" s="342"/>
      <c r="AL607" s="342"/>
      <c r="AM607" s="342"/>
      <c r="AN607" s="342"/>
      <c r="AO607" s="342"/>
      <c r="AP607" s="342"/>
      <c r="AQ607" s="342"/>
      <c r="AR607" s="342"/>
      <c r="AS607" s="342"/>
      <c r="AT607" s="342"/>
      <c r="AU607" s="342"/>
      <c r="AV607" s="342"/>
      <c r="AW607" s="342"/>
      <c r="AX607" s="342"/>
      <c r="AY607" s="342"/>
      <c r="AZ607" s="342"/>
      <c r="BA607" s="342"/>
      <c r="BB607" s="342"/>
      <c r="BC607" s="342"/>
      <c r="BD607" s="342"/>
      <c r="BE607" s="342"/>
      <c r="BF607" s="342"/>
      <c r="BG607" s="342"/>
      <c r="BH607" s="342"/>
      <c r="BI607" s="342"/>
      <c r="BJ607" s="342"/>
      <c r="BK607" s="342"/>
      <c r="BL607" s="342"/>
      <c r="BM607" s="342"/>
      <c r="BO607" s="342"/>
      <c r="BP607" s="342"/>
      <c r="BQ607" s="342"/>
      <c r="BR607" s="342"/>
      <c r="BS607" s="342"/>
      <c r="BT607" s="342"/>
      <c r="BU607" s="342"/>
      <c r="BV607" s="342"/>
      <c r="BW607" s="342"/>
      <c r="BX607" s="342"/>
      <c r="BY607" s="342"/>
      <c r="BZ607" s="342"/>
      <c r="CA607" s="342"/>
      <c r="CB607" s="342"/>
      <c r="CC607" s="342"/>
      <c r="CD607" s="342"/>
      <c r="CE607" s="342"/>
      <c r="CF607" s="342"/>
      <c r="CG607" s="342"/>
      <c r="CH607" s="342"/>
      <c r="CI607" s="342"/>
      <c r="CJ607" s="342"/>
      <c r="CK607" s="342"/>
      <c r="CZ607" s="342"/>
      <c r="DA607" s="342"/>
      <c r="DB607" s="342"/>
      <c r="DC607" s="342"/>
      <c r="DD607" s="342"/>
      <c r="DE607" s="342"/>
      <c r="DF607" s="342"/>
      <c r="DG607" s="342"/>
      <c r="DH607" s="342"/>
      <c r="DI607" s="342"/>
      <c r="DJ607" s="342"/>
      <c r="DK607" s="342"/>
      <c r="DM607" s="342"/>
      <c r="DN607" s="342"/>
      <c r="DO607" s="342"/>
      <c r="DP607" s="342"/>
      <c r="DQ607" s="342"/>
      <c r="DR607" s="342"/>
      <c r="DS607" s="342"/>
      <c r="DT607" s="342"/>
      <c r="DU607" s="342"/>
      <c r="DV607" s="342"/>
      <c r="DW607" s="342"/>
      <c r="DX607" s="342"/>
      <c r="DY607" s="342"/>
      <c r="EA607" s="342"/>
    </row>
    <row r="608" spans="1:131">
      <c r="A608" s="342"/>
      <c r="B608" s="342"/>
      <c r="C608" s="342"/>
      <c r="D608" s="342"/>
      <c r="E608" s="342"/>
      <c r="L608" s="342"/>
      <c r="M608" s="342"/>
      <c r="N608" s="342"/>
      <c r="O608" s="342"/>
      <c r="P608" s="342"/>
      <c r="Q608" s="342"/>
      <c r="R608" s="342"/>
      <c r="S608" s="342"/>
      <c r="T608" s="342"/>
      <c r="U608" s="342"/>
      <c r="V608" s="342"/>
      <c r="W608" s="342"/>
      <c r="X608" s="342"/>
      <c r="Y608" s="342"/>
      <c r="Z608" s="342"/>
      <c r="AA608" s="342"/>
      <c r="AB608" s="342"/>
      <c r="AC608" s="342"/>
      <c r="AD608" s="342"/>
      <c r="AE608" s="342"/>
      <c r="AF608" s="342"/>
      <c r="AG608" s="342"/>
      <c r="AH608" s="342"/>
      <c r="AI608" s="342"/>
      <c r="AJ608" s="342"/>
      <c r="AK608" s="342"/>
      <c r="AL608" s="342"/>
      <c r="AM608" s="342"/>
      <c r="AN608" s="342"/>
      <c r="AO608" s="342"/>
      <c r="AP608" s="342"/>
      <c r="AQ608" s="342"/>
      <c r="AR608" s="342"/>
      <c r="AS608" s="342"/>
      <c r="AT608" s="342"/>
      <c r="AU608" s="342"/>
      <c r="AV608" s="342"/>
      <c r="AW608" s="342"/>
      <c r="AX608" s="342"/>
      <c r="AY608" s="342"/>
      <c r="AZ608" s="342"/>
      <c r="BA608" s="342"/>
      <c r="BB608" s="342"/>
      <c r="BC608" s="342"/>
      <c r="BD608" s="342"/>
      <c r="BE608" s="342"/>
      <c r="BF608" s="342"/>
      <c r="BG608" s="342"/>
      <c r="BH608" s="342"/>
      <c r="BI608" s="342"/>
      <c r="BJ608" s="342"/>
      <c r="BK608" s="342"/>
      <c r="BL608" s="342"/>
      <c r="BM608" s="342"/>
      <c r="BO608" s="342"/>
      <c r="BP608" s="342"/>
      <c r="BQ608" s="342"/>
      <c r="BR608" s="342"/>
      <c r="BS608" s="342"/>
      <c r="BT608" s="342"/>
      <c r="BU608" s="342"/>
      <c r="BV608" s="342"/>
      <c r="BW608" s="342"/>
      <c r="BX608" s="342"/>
      <c r="BY608" s="342"/>
      <c r="BZ608" s="342"/>
      <c r="CA608" s="342"/>
      <c r="CB608" s="342"/>
      <c r="CC608" s="342"/>
      <c r="CD608" s="342"/>
      <c r="CE608" s="342"/>
      <c r="CF608" s="342"/>
      <c r="CG608" s="342"/>
      <c r="CH608" s="342"/>
      <c r="CI608" s="342"/>
      <c r="CJ608" s="342"/>
      <c r="CK608" s="342"/>
      <c r="CZ608" s="342"/>
      <c r="DA608" s="342"/>
      <c r="DB608" s="342"/>
      <c r="DC608" s="342"/>
      <c r="DD608" s="342"/>
      <c r="DE608" s="342"/>
      <c r="DF608" s="342"/>
      <c r="DG608" s="342"/>
      <c r="DH608" s="342"/>
      <c r="DI608" s="342"/>
      <c r="DJ608" s="342"/>
      <c r="DK608" s="342"/>
      <c r="DM608" s="342"/>
      <c r="DN608" s="342"/>
      <c r="DO608" s="342"/>
      <c r="DP608" s="342"/>
      <c r="DQ608" s="342"/>
      <c r="DR608" s="342"/>
      <c r="DS608" s="342"/>
      <c r="DT608" s="342"/>
      <c r="DU608" s="342"/>
      <c r="DV608" s="342"/>
      <c r="DW608" s="342"/>
      <c r="DX608" s="342"/>
      <c r="DY608" s="342"/>
      <c r="EA608" s="342"/>
    </row>
    <row r="609" spans="1:131">
      <c r="A609" s="342"/>
      <c r="B609" s="342"/>
      <c r="C609" s="342"/>
      <c r="D609" s="342"/>
      <c r="E609" s="342"/>
      <c r="L609" s="342"/>
      <c r="M609" s="342"/>
      <c r="N609" s="342"/>
      <c r="O609" s="342"/>
      <c r="P609" s="342"/>
      <c r="Q609" s="342"/>
      <c r="R609" s="342"/>
      <c r="S609" s="342"/>
      <c r="T609" s="342"/>
      <c r="U609" s="342"/>
      <c r="V609" s="342"/>
      <c r="W609" s="342"/>
      <c r="X609" s="342"/>
      <c r="Y609" s="342"/>
      <c r="Z609" s="342"/>
      <c r="AA609" s="342"/>
      <c r="AB609" s="342"/>
      <c r="AC609" s="342"/>
      <c r="AD609" s="342"/>
      <c r="AE609" s="342"/>
      <c r="AF609" s="342"/>
      <c r="AG609" s="342"/>
      <c r="AH609" s="342"/>
      <c r="AI609" s="342"/>
      <c r="AJ609" s="342"/>
      <c r="AK609" s="342"/>
      <c r="AL609" s="342"/>
      <c r="AM609" s="342"/>
      <c r="AN609" s="342"/>
      <c r="AO609" s="342"/>
      <c r="AP609" s="342"/>
      <c r="AQ609" s="342"/>
      <c r="AR609" s="342"/>
      <c r="AS609" s="342"/>
      <c r="AT609" s="342"/>
      <c r="AU609" s="342"/>
      <c r="AV609" s="342"/>
      <c r="AW609" s="342"/>
      <c r="AX609" s="342"/>
      <c r="AY609" s="342"/>
      <c r="AZ609" s="342"/>
      <c r="BA609" s="342"/>
      <c r="BB609" s="342"/>
      <c r="BC609" s="342"/>
      <c r="BD609" s="342"/>
      <c r="BE609" s="342"/>
      <c r="BF609" s="342"/>
      <c r="BG609" s="342"/>
      <c r="BH609" s="342"/>
      <c r="BI609" s="342"/>
      <c r="BJ609" s="342"/>
      <c r="BK609" s="342"/>
      <c r="BL609" s="342"/>
      <c r="BM609" s="342"/>
      <c r="BO609" s="342"/>
      <c r="BP609" s="342"/>
      <c r="BQ609" s="342"/>
      <c r="BR609" s="342"/>
      <c r="BS609" s="342"/>
      <c r="BT609" s="342"/>
      <c r="BU609" s="342"/>
      <c r="BV609" s="342"/>
      <c r="BW609" s="342"/>
      <c r="BX609" s="342"/>
      <c r="BY609" s="342"/>
      <c r="BZ609" s="342"/>
      <c r="CA609" s="342"/>
      <c r="CB609" s="342"/>
      <c r="CC609" s="342"/>
      <c r="CD609" s="342"/>
      <c r="CE609" s="342"/>
      <c r="CF609" s="342"/>
      <c r="CG609" s="342"/>
      <c r="CH609" s="342"/>
      <c r="CI609" s="342"/>
      <c r="CJ609" s="342"/>
      <c r="CK609" s="342"/>
      <c r="CZ609" s="342"/>
      <c r="DA609" s="342"/>
      <c r="DB609" s="342"/>
      <c r="DC609" s="342"/>
      <c r="DD609" s="342"/>
      <c r="DE609" s="342"/>
      <c r="DF609" s="342"/>
      <c r="DG609" s="342"/>
      <c r="DH609" s="342"/>
      <c r="DI609" s="342"/>
      <c r="DJ609" s="342"/>
      <c r="DK609" s="342"/>
      <c r="DM609" s="342"/>
      <c r="DN609" s="342"/>
      <c r="DO609" s="342"/>
      <c r="DP609" s="342"/>
      <c r="DQ609" s="342"/>
      <c r="DR609" s="342"/>
      <c r="DS609" s="342"/>
      <c r="DT609" s="342"/>
      <c r="DU609" s="342"/>
      <c r="DV609" s="342"/>
      <c r="DW609" s="342"/>
      <c r="DX609" s="342"/>
      <c r="DY609" s="342"/>
      <c r="EA609" s="342"/>
    </row>
    <row r="610" spans="1:131">
      <c r="A610" s="342"/>
      <c r="B610" s="342"/>
      <c r="C610" s="342"/>
      <c r="D610" s="342"/>
      <c r="E610" s="342"/>
      <c r="L610" s="342"/>
      <c r="M610" s="342"/>
      <c r="N610" s="342"/>
      <c r="O610" s="342"/>
      <c r="P610" s="342"/>
      <c r="Q610" s="342"/>
      <c r="R610" s="342"/>
      <c r="S610" s="342"/>
      <c r="T610" s="342"/>
      <c r="U610" s="342"/>
      <c r="V610" s="342"/>
      <c r="W610" s="342"/>
      <c r="X610" s="342"/>
      <c r="Y610" s="342"/>
      <c r="Z610" s="342"/>
      <c r="AA610" s="342"/>
      <c r="AB610" s="342"/>
      <c r="AC610" s="342"/>
      <c r="AD610" s="342"/>
      <c r="AE610" s="342"/>
      <c r="AF610" s="342"/>
      <c r="AG610" s="342"/>
      <c r="AH610" s="342"/>
      <c r="AI610" s="342"/>
      <c r="AJ610" s="342"/>
      <c r="AK610" s="342"/>
      <c r="AL610" s="342"/>
      <c r="AM610" s="342"/>
      <c r="AN610" s="342"/>
      <c r="AO610" s="342"/>
      <c r="AP610" s="342"/>
      <c r="AQ610" s="342"/>
      <c r="AR610" s="342"/>
      <c r="AS610" s="342"/>
      <c r="AT610" s="342"/>
      <c r="AU610" s="342"/>
      <c r="AV610" s="342"/>
      <c r="AW610" s="342"/>
      <c r="AX610" s="342"/>
      <c r="AY610" s="342"/>
      <c r="AZ610" s="342"/>
      <c r="BA610" s="342"/>
      <c r="BB610" s="342"/>
      <c r="BC610" s="342"/>
      <c r="BD610" s="342"/>
      <c r="BE610" s="342"/>
      <c r="BF610" s="342"/>
      <c r="BG610" s="342"/>
      <c r="BH610" s="342"/>
      <c r="BI610" s="342"/>
      <c r="BJ610" s="342"/>
      <c r="BK610" s="342"/>
      <c r="BL610" s="342"/>
      <c r="BM610" s="342"/>
      <c r="BO610" s="342"/>
      <c r="BP610" s="342"/>
      <c r="BQ610" s="342"/>
      <c r="BR610" s="342"/>
      <c r="BS610" s="342"/>
      <c r="BT610" s="342"/>
      <c r="BU610" s="342"/>
      <c r="BV610" s="342"/>
      <c r="BW610" s="342"/>
      <c r="BX610" s="342"/>
      <c r="BY610" s="342"/>
      <c r="BZ610" s="342"/>
      <c r="CA610" s="342"/>
      <c r="CB610" s="342"/>
      <c r="CC610" s="342"/>
      <c r="CD610" s="342"/>
      <c r="CE610" s="342"/>
      <c r="CF610" s="342"/>
      <c r="CG610" s="342"/>
      <c r="CH610" s="342"/>
      <c r="CI610" s="342"/>
      <c r="CJ610" s="342"/>
      <c r="CK610" s="342"/>
      <c r="CZ610" s="342"/>
      <c r="DA610" s="342"/>
      <c r="DB610" s="342"/>
      <c r="DC610" s="342"/>
      <c r="DD610" s="342"/>
      <c r="DE610" s="342"/>
      <c r="DF610" s="342"/>
      <c r="DG610" s="342"/>
      <c r="DH610" s="342"/>
      <c r="DI610" s="342"/>
      <c r="DJ610" s="342"/>
      <c r="DK610" s="342"/>
      <c r="DM610" s="342"/>
      <c r="DN610" s="342"/>
      <c r="DO610" s="342"/>
      <c r="DP610" s="342"/>
      <c r="DQ610" s="342"/>
      <c r="DR610" s="342"/>
      <c r="DS610" s="342"/>
      <c r="DT610" s="342"/>
      <c r="DU610" s="342"/>
      <c r="DV610" s="342"/>
      <c r="DW610" s="342"/>
      <c r="DX610" s="342"/>
      <c r="DY610" s="342"/>
      <c r="EA610" s="342"/>
    </row>
    <row r="611" spans="1:131">
      <c r="A611" s="342"/>
      <c r="B611" s="342"/>
      <c r="C611" s="342"/>
      <c r="D611" s="342"/>
      <c r="E611" s="342"/>
      <c r="L611" s="342"/>
      <c r="M611" s="342"/>
      <c r="N611" s="342"/>
      <c r="O611" s="342"/>
      <c r="P611" s="342"/>
      <c r="Q611" s="342"/>
      <c r="R611" s="342"/>
      <c r="S611" s="342"/>
      <c r="T611" s="342"/>
      <c r="U611" s="342"/>
      <c r="V611" s="342"/>
      <c r="W611" s="342"/>
      <c r="X611" s="342"/>
      <c r="Y611" s="342"/>
      <c r="Z611" s="342"/>
      <c r="AA611" s="342"/>
      <c r="AB611" s="342"/>
      <c r="AC611" s="342"/>
      <c r="AD611" s="342"/>
      <c r="AE611" s="342"/>
      <c r="AF611" s="342"/>
      <c r="AG611" s="342"/>
      <c r="AH611" s="342"/>
      <c r="AI611" s="342"/>
      <c r="AJ611" s="342"/>
      <c r="AK611" s="342"/>
      <c r="AL611" s="342"/>
      <c r="AM611" s="342"/>
      <c r="AN611" s="342"/>
      <c r="AO611" s="342"/>
      <c r="AP611" s="342"/>
      <c r="AQ611" s="342"/>
      <c r="AR611" s="342"/>
      <c r="AS611" s="342"/>
      <c r="AT611" s="342"/>
      <c r="AU611" s="342"/>
      <c r="AV611" s="342"/>
      <c r="AW611" s="342"/>
      <c r="AX611" s="342"/>
      <c r="AY611" s="342"/>
      <c r="AZ611" s="342"/>
      <c r="BA611" s="342"/>
      <c r="BB611" s="342"/>
      <c r="BC611" s="342"/>
      <c r="BD611" s="342"/>
      <c r="BE611" s="342"/>
      <c r="BF611" s="342"/>
      <c r="BG611" s="342"/>
      <c r="BH611" s="342"/>
      <c r="BI611" s="342"/>
      <c r="BJ611" s="342"/>
      <c r="BK611" s="342"/>
      <c r="BL611" s="342"/>
      <c r="BM611" s="342"/>
      <c r="BO611" s="342"/>
      <c r="BP611" s="342"/>
      <c r="BQ611" s="342"/>
      <c r="BR611" s="342"/>
      <c r="BS611" s="342"/>
      <c r="BT611" s="342"/>
      <c r="BU611" s="342"/>
      <c r="BV611" s="342"/>
      <c r="BW611" s="342"/>
      <c r="BX611" s="342"/>
      <c r="BY611" s="342"/>
      <c r="BZ611" s="342"/>
      <c r="CA611" s="342"/>
      <c r="CB611" s="342"/>
      <c r="CC611" s="342"/>
      <c r="CD611" s="342"/>
      <c r="CE611" s="342"/>
      <c r="CF611" s="342"/>
      <c r="CG611" s="342"/>
      <c r="CH611" s="342"/>
      <c r="CI611" s="342"/>
      <c r="CJ611" s="342"/>
      <c r="CK611" s="342"/>
      <c r="CZ611" s="342"/>
      <c r="DA611" s="342"/>
      <c r="DB611" s="342"/>
      <c r="DC611" s="342"/>
      <c r="DD611" s="342"/>
      <c r="DE611" s="342"/>
      <c r="DF611" s="342"/>
      <c r="DG611" s="342"/>
      <c r="DH611" s="342"/>
      <c r="DI611" s="342"/>
      <c r="DJ611" s="342"/>
      <c r="DK611" s="342"/>
      <c r="DM611" s="342"/>
      <c r="DN611" s="342"/>
      <c r="DO611" s="342"/>
      <c r="DP611" s="342"/>
      <c r="DQ611" s="342"/>
      <c r="DR611" s="342"/>
      <c r="DS611" s="342"/>
      <c r="DT611" s="342"/>
      <c r="DU611" s="342"/>
      <c r="DV611" s="342"/>
      <c r="DW611" s="342"/>
      <c r="DX611" s="342"/>
      <c r="DY611" s="342"/>
      <c r="EA611" s="342"/>
    </row>
    <row r="612" spans="1:131">
      <c r="A612" s="342"/>
      <c r="B612" s="342"/>
      <c r="C612" s="342"/>
      <c r="D612" s="342"/>
      <c r="E612" s="342"/>
      <c r="L612" s="342"/>
      <c r="M612" s="342"/>
      <c r="N612" s="342"/>
      <c r="O612" s="342"/>
      <c r="P612" s="342"/>
      <c r="Q612" s="342"/>
      <c r="R612" s="342"/>
      <c r="S612" s="342"/>
      <c r="T612" s="342"/>
      <c r="U612" s="342"/>
      <c r="V612" s="342"/>
      <c r="W612" s="342"/>
      <c r="X612" s="342"/>
      <c r="Y612" s="342"/>
      <c r="Z612" s="342"/>
      <c r="AA612" s="342"/>
      <c r="AB612" s="342"/>
      <c r="AC612" s="342"/>
      <c r="AD612" s="342"/>
      <c r="AE612" s="342"/>
      <c r="AF612" s="342"/>
      <c r="AG612" s="342"/>
      <c r="AH612" s="342"/>
      <c r="AI612" s="342"/>
      <c r="AJ612" s="342"/>
      <c r="AK612" s="342"/>
      <c r="AL612" s="342"/>
      <c r="AM612" s="342"/>
      <c r="AN612" s="342"/>
      <c r="AO612" s="342"/>
      <c r="AP612" s="342"/>
      <c r="AQ612" s="342"/>
      <c r="AR612" s="342"/>
      <c r="AS612" s="342"/>
      <c r="AT612" s="342"/>
      <c r="AU612" s="342"/>
      <c r="AV612" s="342"/>
      <c r="AW612" s="342"/>
      <c r="AX612" s="342"/>
      <c r="AY612" s="342"/>
      <c r="AZ612" s="342"/>
      <c r="BA612" s="342"/>
      <c r="BB612" s="342"/>
      <c r="BC612" s="342"/>
      <c r="BD612" s="342"/>
      <c r="BE612" s="342"/>
      <c r="BF612" s="342"/>
      <c r="BG612" s="342"/>
      <c r="BH612" s="342"/>
      <c r="BI612" s="342"/>
      <c r="BJ612" s="342"/>
      <c r="BK612" s="342"/>
      <c r="BL612" s="342"/>
      <c r="BM612" s="342"/>
      <c r="BO612" s="342"/>
      <c r="BP612" s="342"/>
      <c r="BQ612" s="342"/>
      <c r="BR612" s="342"/>
      <c r="BS612" s="342"/>
      <c r="BT612" s="342"/>
      <c r="BU612" s="342"/>
      <c r="BV612" s="342"/>
      <c r="BW612" s="342"/>
      <c r="BX612" s="342"/>
      <c r="BY612" s="342"/>
      <c r="BZ612" s="342"/>
      <c r="CA612" s="342"/>
      <c r="CB612" s="342"/>
      <c r="CC612" s="342"/>
      <c r="CD612" s="342"/>
      <c r="CE612" s="342"/>
      <c r="CF612" s="342"/>
      <c r="CG612" s="342"/>
      <c r="CH612" s="342"/>
      <c r="CI612" s="342"/>
      <c r="CJ612" s="342"/>
      <c r="CK612" s="342"/>
      <c r="CZ612" s="342"/>
      <c r="DA612" s="342"/>
      <c r="DB612" s="342"/>
      <c r="DC612" s="342"/>
      <c r="DD612" s="342"/>
      <c r="DE612" s="342"/>
      <c r="DF612" s="342"/>
      <c r="DG612" s="342"/>
      <c r="DH612" s="342"/>
      <c r="DI612" s="342"/>
      <c r="DJ612" s="342"/>
      <c r="DK612" s="342"/>
      <c r="DM612" s="342"/>
      <c r="DN612" s="342"/>
      <c r="DO612" s="342"/>
      <c r="DP612" s="342"/>
      <c r="DQ612" s="342"/>
      <c r="DR612" s="342"/>
      <c r="DS612" s="342"/>
      <c r="DT612" s="342"/>
      <c r="DU612" s="342"/>
      <c r="DV612" s="342"/>
      <c r="DW612" s="342"/>
      <c r="DX612" s="342"/>
      <c r="DY612" s="342"/>
      <c r="EA612" s="342"/>
    </row>
    <row r="613" spans="1:131">
      <c r="A613" s="342"/>
      <c r="B613" s="342"/>
      <c r="C613" s="342"/>
      <c r="D613" s="342"/>
      <c r="E613" s="342"/>
      <c r="L613" s="342"/>
      <c r="M613" s="342"/>
      <c r="N613" s="342"/>
      <c r="O613" s="342"/>
      <c r="P613" s="342"/>
      <c r="Q613" s="342"/>
      <c r="R613" s="342"/>
      <c r="S613" s="342"/>
      <c r="T613" s="342"/>
      <c r="U613" s="342"/>
      <c r="V613" s="342"/>
      <c r="W613" s="342"/>
      <c r="X613" s="342"/>
      <c r="Y613" s="342"/>
      <c r="Z613" s="342"/>
      <c r="AA613" s="342"/>
      <c r="AB613" s="342"/>
      <c r="AC613" s="342"/>
      <c r="AD613" s="342"/>
      <c r="AE613" s="342"/>
      <c r="AF613" s="342"/>
      <c r="AG613" s="342"/>
      <c r="AH613" s="342"/>
      <c r="AI613" s="342"/>
      <c r="AJ613" s="342"/>
      <c r="AK613" s="342"/>
      <c r="AL613" s="342"/>
      <c r="AM613" s="342"/>
      <c r="AN613" s="342"/>
      <c r="AO613" s="342"/>
      <c r="AP613" s="342"/>
      <c r="AQ613" s="342"/>
      <c r="AR613" s="342"/>
      <c r="AS613" s="342"/>
      <c r="AT613" s="342"/>
      <c r="AU613" s="342"/>
      <c r="AV613" s="342"/>
      <c r="AW613" s="342"/>
      <c r="AX613" s="342"/>
      <c r="AY613" s="342"/>
      <c r="AZ613" s="342"/>
      <c r="BA613" s="342"/>
      <c r="BB613" s="342"/>
      <c r="BC613" s="342"/>
      <c r="BD613" s="342"/>
      <c r="BE613" s="342"/>
      <c r="BF613" s="342"/>
      <c r="BG613" s="342"/>
      <c r="BH613" s="342"/>
      <c r="BI613" s="342"/>
      <c r="BJ613" s="342"/>
      <c r="BK613" s="342"/>
      <c r="BL613" s="342"/>
      <c r="BM613" s="342"/>
      <c r="BO613" s="342"/>
      <c r="BP613" s="342"/>
      <c r="BQ613" s="342"/>
      <c r="BR613" s="342"/>
      <c r="BS613" s="342"/>
      <c r="BT613" s="342"/>
      <c r="BU613" s="342"/>
      <c r="BV613" s="342"/>
      <c r="BW613" s="342"/>
      <c r="BX613" s="342"/>
      <c r="BY613" s="342"/>
      <c r="BZ613" s="342"/>
      <c r="CA613" s="342"/>
      <c r="CB613" s="342"/>
      <c r="CC613" s="342"/>
      <c r="CD613" s="342"/>
      <c r="CE613" s="342"/>
      <c r="CF613" s="342"/>
      <c r="CG613" s="342"/>
      <c r="CH613" s="342"/>
      <c r="CI613" s="342"/>
      <c r="CJ613" s="342"/>
      <c r="CK613" s="342"/>
      <c r="CZ613" s="342"/>
      <c r="DA613" s="342"/>
      <c r="DB613" s="342"/>
      <c r="DC613" s="342"/>
      <c r="DD613" s="342"/>
      <c r="DE613" s="342"/>
      <c r="DF613" s="342"/>
      <c r="DG613" s="342"/>
      <c r="DH613" s="342"/>
      <c r="DI613" s="342"/>
      <c r="DJ613" s="342"/>
      <c r="DK613" s="342"/>
      <c r="DM613" s="342"/>
      <c r="DN613" s="342"/>
      <c r="DO613" s="342"/>
      <c r="DP613" s="342"/>
      <c r="DQ613" s="342"/>
      <c r="DR613" s="342"/>
      <c r="DS613" s="342"/>
      <c r="DT613" s="342"/>
      <c r="DU613" s="342"/>
      <c r="DV613" s="342"/>
      <c r="DW613" s="342"/>
      <c r="DX613" s="342"/>
      <c r="DY613" s="342"/>
      <c r="EA613" s="342"/>
    </row>
    <row r="614" spans="1:131">
      <c r="A614" s="342"/>
      <c r="B614" s="342"/>
      <c r="C614" s="342"/>
      <c r="D614" s="342"/>
      <c r="E614" s="342"/>
      <c r="L614" s="342"/>
      <c r="M614" s="342"/>
      <c r="N614" s="342"/>
      <c r="O614" s="342"/>
      <c r="P614" s="342"/>
      <c r="Q614" s="342"/>
      <c r="R614" s="342"/>
      <c r="S614" s="342"/>
      <c r="T614" s="342"/>
      <c r="U614" s="342"/>
      <c r="V614" s="342"/>
      <c r="W614" s="342"/>
      <c r="X614" s="342"/>
      <c r="Y614" s="342"/>
      <c r="Z614" s="342"/>
      <c r="AA614" s="342"/>
      <c r="AB614" s="342"/>
      <c r="AC614" s="342"/>
      <c r="AD614" s="342"/>
      <c r="AE614" s="342"/>
      <c r="AF614" s="342"/>
      <c r="AG614" s="342"/>
      <c r="AH614" s="342"/>
      <c r="AI614" s="342"/>
      <c r="AJ614" s="342"/>
      <c r="AK614" s="342"/>
      <c r="AL614" s="342"/>
      <c r="AM614" s="342"/>
      <c r="AN614" s="342"/>
      <c r="AO614" s="342"/>
      <c r="AP614" s="342"/>
      <c r="AQ614" s="342"/>
      <c r="AR614" s="342"/>
      <c r="AS614" s="342"/>
      <c r="AT614" s="342"/>
      <c r="AU614" s="342"/>
      <c r="AV614" s="342"/>
      <c r="AW614" s="342"/>
      <c r="AX614" s="342"/>
      <c r="AY614" s="342"/>
      <c r="AZ614" s="342"/>
      <c r="BA614" s="342"/>
      <c r="BB614" s="342"/>
      <c r="BC614" s="342"/>
      <c r="BD614" s="342"/>
      <c r="BE614" s="342"/>
      <c r="BF614" s="342"/>
      <c r="BG614" s="342"/>
      <c r="BH614" s="342"/>
      <c r="BI614" s="342"/>
      <c r="BJ614" s="342"/>
      <c r="BK614" s="342"/>
      <c r="BL614" s="342"/>
      <c r="BM614" s="342"/>
      <c r="BO614" s="342"/>
      <c r="BP614" s="342"/>
      <c r="BQ614" s="342"/>
      <c r="BR614" s="342"/>
      <c r="BS614" s="342"/>
      <c r="BT614" s="342"/>
      <c r="BU614" s="342"/>
      <c r="BV614" s="342"/>
      <c r="BW614" s="342"/>
      <c r="BX614" s="342"/>
      <c r="BY614" s="342"/>
      <c r="BZ614" s="342"/>
      <c r="CA614" s="342"/>
      <c r="CB614" s="342"/>
      <c r="CC614" s="342"/>
      <c r="CD614" s="342"/>
      <c r="CE614" s="342"/>
      <c r="CF614" s="342"/>
      <c r="CG614" s="342"/>
      <c r="CH614" s="342"/>
      <c r="CI614" s="342"/>
      <c r="CJ614" s="342"/>
      <c r="CK614" s="342"/>
      <c r="CZ614" s="342"/>
      <c r="DA614" s="342"/>
      <c r="DB614" s="342"/>
      <c r="DC614" s="342"/>
      <c r="DD614" s="342"/>
      <c r="DE614" s="342"/>
      <c r="DF614" s="342"/>
      <c r="DG614" s="342"/>
      <c r="DH614" s="342"/>
      <c r="DI614" s="342"/>
      <c r="DJ614" s="342"/>
      <c r="DK614" s="342"/>
      <c r="DM614" s="342"/>
      <c r="DN614" s="342"/>
      <c r="DO614" s="342"/>
      <c r="DP614" s="342"/>
      <c r="DQ614" s="342"/>
      <c r="DR614" s="342"/>
      <c r="DS614" s="342"/>
      <c r="DT614" s="342"/>
      <c r="DU614" s="342"/>
      <c r="DV614" s="342"/>
      <c r="DW614" s="342"/>
      <c r="DX614" s="342"/>
      <c r="DY614" s="342"/>
      <c r="EA614" s="342"/>
    </row>
    <row r="615" spans="1:131">
      <c r="A615" s="342"/>
      <c r="B615" s="342"/>
      <c r="C615" s="342"/>
      <c r="D615" s="342"/>
      <c r="E615" s="342"/>
      <c r="L615" s="342"/>
      <c r="M615" s="342"/>
      <c r="N615" s="342"/>
      <c r="O615" s="342"/>
      <c r="P615" s="342"/>
      <c r="Q615" s="342"/>
      <c r="R615" s="342"/>
      <c r="S615" s="342"/>
      <c r="T615" s="342"/>
      <c r="U615" s="342"/>
      <c r="V615" s="342"/>
      <c r="W615" s="342"/>
      <c r="X615" s="342"/>
      <c r="Y615" s="342"/>
      <c r="Z615" s="342"/>
      <c r="AA615" s="342"/>
      <c r="AB615" s="342"/>
      <c r="AC615" s="342"/>
      <c r="AD615" s="342"/>
      <c r="AE615" s="342"/>
      <c r="AF615" s="342"/>
      <c r="AG615" s="342"/>
      <c r="AH615" s="342"/>
      <c r="AI615" s="342"/>
      <c r="AJ615" s="342"/>
      <c r="AK615" s="342"/>
      <c r="AL615" s="342"/>
      <c r="AM615" s="342"/>
      <c r="AN615" s="342"/>
      <c r="AO615" s="342"/>
      <c r="AP615" s="342"/>
      <c r="AQ615" s="342"/>
      <c r="AR615" s="342"/>
      <c r="AS615" s="342"/>
      <c r="AT615" s="342"/>
      <c r="AU615" s="342"/>
      <c r="AV615" s="342"/>
      <c r="AW615" s="342"/>
      <c r="AX615" s="342"/>
      <c r="AY615" s="342"/>
      <c r="AZ615" s="342"/>
      <c r="BA615" s="342"/>
      <c r="BB615" s="342"/>
      <c r="BC615" s="342"/>
      <c r="BD615" s="342"/>
      <c r="BE615" s="342"/>
      <c r="BF615" s="342"/>
      <c r="BG615" s="342"/>
      <c r="BH615" s="342"/>
      <c r="BI615" s="342"/>
      <c r="BJ615" s="342"/>
      <c r="BK615" s="342"/>
      <c r="BL615" s="342"/>
      <c r="BM615" s="342"/>
      <c r="BO615" s="342"/>
      <c r="BP615" s="342"/>
      <c r="BQ615" s="342"/>
      <c r="BR615" s="342"/>
      <c r="BS615" s="342"/>
      <c r="BT615" s="342"/>
      <c r="BU615" s="342"/>
      <c r="BV615" s="342"/>
      <c r="BW615" s="342"/>
      <c r="BX615" s="342"/>
      <c r="BY615" s="342"/>
      <c r="BZ615" s="342"/>
      <c r="CA615" s="342"/>
      <c r="CB615" s="342"/>
      <c r="CC615" s="342"/>
      <c r="CD615" s="342"/>
      <c r="CE615" s="342"/>
      <c r="CF615" s="342"/>
      <c r="CG615" s="342"/>
      <c r="CH615" s="342"/>
      <c r="CI615" s="342"/>
      <c r="CJ615" s="342"/>
      <c r="CK615" s="342"/>
      <c r="CZ615" s="342"/>
      <c r="DA615" s="342"/>
      <c r="DB615" s="342"/>
      <c r="DC615" s="342"/>
      <c r="DD615" s="342"/>
      <c r="DE615" s="342"/>
      <c r="DF615" s="342"/>
      <c r="DG615" s="342"/>
      <c r="DH615" s="342"/>
      <c r="DI615" s="342"/>
      <c r="DJ615" s="342"/>
      <c r="DK615" s="342"/>
      <c r="DM615" s="342"/>
      <c r="DN615" s="342"/>
      <c r="DO615" s="342"/>
      <c r="DP615" s="342"/>
      <c r="DQ615" s="342"/>
      <c r="DR615" s="342"/>
      <c r="DS615" s="342"/>
      <c r="DT615" s="342"/>
      <c r="DU615" s="342"/>
      <c r="DV615" s="342"/>
      <c r="DW615" s="342"/>
      <c r="DX615" s="342"/>
      <c r="DY615" s="342"/>
      <c r="EA615" s="342"/>
    </row>
    <row r="616" spans="1:131">
      <c r="A616" s="342"/>
      <c r="B616" s="342"/>
      <c r="C616" s="342"/>
      <c r="D616" s="342"/>
      <c r="E616" s="342"/>
      <c r="L616" s="342"/>
      <c r="M616" s="342"/>
      <c r="N616" s="342"/>
      <c r="O616" s="342"/>
      <c r="P616" s="342"/>
      <c r="Q616" s="342"/>
      <c r="R616" s="342"/>
      <c r="S616" s="342"/>
      <c r="T616" s="342"/>
      <c r="U616" s="342"/>
      <c r="V616" s="342"/>
      <c r="W616" s="342"/>
      <c r="X616" s="342"/>
      <c r="Y616" s="342"/>
      <c r="Z616" s="342"/>
      <c r="AA616" s="342"/>
      <c r="AB616" s="342"/>
      <c r="AC616" s="342"/>
      <c r="AD616" s="342"/>
      <c r="AE616" s="342"/>
      <c r="AF616" s="342"/>
      <c r="AG616" s="342"/>
      <c r="AH616" s="342"/>
      <c r="AI616" s="342"/>
      <c r="AJ616" s="342"/>
      <c r="AK616" s="342"/>
      <c r="AL616" s="342"/>
      <c r="AM616" s="342"/>
      <c r="AN616" s="342"/>
      <c r="AO616" s="342"/>
      <c r="AP616" s="342"/>
      <c r="AQ616" s="342"/>
      <c r="AR616" s="342"/>
      <c r="AS616" s="342"/>
      <c r="AT616" s="342"/>
      <c r="AU616" s="342"/>
      <c r="AV616" s="342"/>
      <c r="AW616" s="342"/>
      <c r="AX616" s="342"/>
      <c r="AY616" s="342"/>
      <c r="AZ616" s="342"/>
      <c r="BA616" s="342"/>
      <c r="BB616" s="342"/>
      <c r="BC616" s="342"/>
      <c r="BD616" s="342"/>
      <c r="BE616" s="342"/>
      <c r="BF616" s="342"/>
      <c r="BG616" s="342"/>
      <c r="BH616" s="342"/>
      <c r="BI616" s="342"/>
      <c r="BJ616" s="342"/>
      <c r="BK616" s="342"/>
      <c r="BL616" s="342"/>
      <c r="BM616" s="342"/>
      <c r="BO616" s="342"/>
      <c r="BP616" s="342"/>
      <c r="BQ616" s="342"/>
      <c r="BR616" s="342"/>
      <c r="BS616" s="342"/>
      <c r="BT616" s="342"/>
      <c r="BU616" s="342"/>
      <c r="BV616" s="342"/>
      <c r="BW616" s="342"/>
      <c r="BX616" s="342"/>
      <c r="BY616" s="342"/>
      <c r="BZ616" s="342"/>
      <c r="CA616" s="342"/>
      <c r="CB616" s="342"/>
      <c r="CC616" s="342"/>
      <c r="CD616" s="342"/>
      <c r="CE616" s="342"/>
      <c r="CF616" s="342"/>
      <c r="CG616" s="342"/>
      <c r="CH616" s="342"/>
      <c r="CI616" s="342"/>
      <c r="CJ616" s="342"/>
      <c r="CK616" s="342"/>
      <c r="CZ616" s="342"/>
      <c r="DA616" s="342"/>
      <c r="DB616" s="342"/>
      <c r="DC616" s="342"/>
      <c r="DD616" s="342"/>
      <c r="DE616" s="342"/>
      <c r="DF616" s="342"/>
      <c r="DG616" s="342"/>
      <c r="DH616" s="342"/>
      <c r="DI616" s="342"/>
      <c r="DJ616" s="342"/>
      <c r="DK616" s="342"/>
      <c r="DM616" s="342"/>
      <c r="DN616" s="342"/>
      <c r="DO616" s="342"/>
      <c r="DP616" s="342"/>
      <c r="DQ616" s="342"/>
      <c r="DR616" s="342"/>
      <c r="DS616" s="342"/>
      <c r="DT616" s="342"/>
      <c r="DU616" s="342"/>
      <c r="DV616" s="342"/>
      <c r="DW616" s="342"/>
      <c r="DX616" s="342"/>
      <c r="DY616" s="342"/>
      <c r="EA616" s="342"/>
    </row>
    <row r="617" spans="1:131">
      <c r="A617" s="342"/>
      <c r="B617" s="342"/>
      <c r="C617" s="342"/>
      <c r="D617" s="342"/>
      <c r="E617" s="342"/>
      <c r="L617" s="342"/>
      <c r="M617" s="342"/>
      <c r="N617" s="342"/>
      <c r="O617" s="342"/>
      <c r="P617" s="342"/>
      <c r="Q617" s="342"/>
      <c r="R617" s="342"/>
      <c r="S617" s="342"/>
      <c r="T617" s="342"/>
      <c r="U617" s="342"/>
      <c r="V617" s="342"/>
      <c r="W617" s="342"/>
      <c r="X617" s="342"/>
      <c r="Y617" s="342"/>
      <c r="Z617" s="342"/>
      <c r="AA617" s="342"/>
      <c r="AB617" s="342"/>
      <c r="AC617" s="342"/>
      <c r="AD617" s="342"/>
      <c r="AE617" s="342"/>
      <c r="AF617" s="342"/>
      <c r="AG617" s="342"/>
      <c r="AH617" s="342"/>
      <c r="AI617" s="342"/>
      <c r="AJ617" s="342"/>
      <c r="AK617" s="342"/>
      <c r="AL617" s="342"/>
      <c r="AM617" s="342"/>
      <c r="AN617" s="342"/>
      <c r="AO617" s="342"/>
      <c r="AP617" s="342"/>
      <c r="AQ617" s="342"/>
      <c r="AR617" s="342"/>
      <c r="AS617" s="342"/>
      <c r="AT617" s="342"/>
      <c r="AU617" s="342"/>
      <c r="AV617" s="342"/>
      <c r="AW617" s="342"/>
      <c r="AX617" s="342"/>
      <c r="AY617" s="342"/>
      <c r="AZ617" s="342"/>
      <c r="BA617" s="342"/>
      <c r="BB617" s="342"/>
      <c r="BC617" s="342"/>
      <c r="BD617" s="342"/>
      <c r="BE617" s="342"/>
      <c r="BF617" s="342"/>
      <c r="BG617" s="342"/>
      <c r="BH617" s="342"/>
      <c r="BI617" s="342"/>
      <c r="BJ617" s="342"/>
      <c r="BK617" s="342"/>
      <c r="BL617" s="342"/>
      <c r="BM617" s="342"/>
      <c r="BO617" s="342"/>
      <c r="BP617" s="342"/>
      <c r="BQ617" s="342"/>
      <c r="BR617" s="342"/>
      <c r="BS617" s="342"/>
      <c r="BT617" s="342"/>
      <c r="BU617" s="342"/>
      <c r="BV617" s="342"/>
      <c r="BW617" s="342"/>
      <c r="BX617" s="342"/>
      <c r="BY617" s="342"/>
      <c r="BZ617" s="342"/>
      <c r="CA617" s="342"/>
      <c r="CB617" s="342"/>
      <c r="CC617" s="342"/>
      <c r="CD617" s="342"/>
      <c r="CE617" s="342"/>
      <c r="CF617" s="342"/>
      <c r="CG617" s="342"/>
      <c r="CH617" s="342"/>
      <c r="CI617" s="342"/>
      <c r="CJ617" s="342"/>
      <c r="CK617" s="342"/>
      <c r="CZ617" s="342"/>
      <c r="DA617" s="342"/>
      <c r="DB617" s="342"/>
      <c r="DC617" s="342"/>
      <c r="DD617" s="342"/>
      <c r="DE617" s="342"/>
      <c r="DF617" s="342"/>
      <c r="DG617" s="342"/>
      <c r="DH617" s="342"/>
      <c r="DI617" s="342"/>
      <c r="DJ617" s="342"/>
      <c r="DK617" s="342"/>
      <c r="DM617" s="342"/>
      <c r="DN617" s="342"/>
      <c r="DO617" s="342"/>
      <c r="DP617" s="342"/>
      <c r="DQ617" s="342"/>
      <c r="DR617" s="342"/>
      <c r="DS617" s="342"/>
      <c r="DT617" s="342"/>
      <c r="DU617" s="342"/>
      <c r="DV617" s="342"/>
      <c r="DW617" s="342"/>
      <c r="DX617" s="342"/>
      <c r="DY617" s="342"/>
      <c r="EA617" s="342"/>
    </row>
    <row r="618" spans="1:131">
      <c r="A618" s="342"/>
      <c r="B618" s="342"/>
      <c r="C618" s="342"/>
      <c r="D618" s="342"/>
      <c r="E618" s="342"/>
      <c r="L618" s="342"/>
      <c r="M618" s="342"/>
      <c r="N618" s="342"/>
      <c r="O618" s="342"/>
      <c r="P618" s="342"/>
      <c r="Q618" s="342"/>
      <c r="R618" s="342"/>
      <c r="S618" s="342"/>
      <c r="T618" s="342"/>
      <c r="U618" s="342"/>
      <c r="V618" s="342"/>
      <c r="W618" s="342"/>
      <c r="X618" s="342"/>
      <c r="Y618" s="342"/>
      <c r="Z618" s="342"/>
      <c r="AA618" s="342"/>
      <c r="AB618" s="342"/>
      <c r="AC618" s="342"/>
      <c r="AD618" s="342"/>
      <c r="AE618" s="342"/>
      <c r="AF618" s="342"/>
      <c r="AG618" s="342"/>
      <c r="AH618" s="342"/>
      <c r="AI618" s="342"/>
      <c r="AJ618" s="342"/>
      <c r="AK618" s="342"/>
      <c r="AL618" s="342"/>
      <c r="AM618" s="342"/>
      <c r="AN618" s="342"/>
      <c r="AO618" s="342"/>
      <c r="AP618" s="342"/>
      <c r="AQ618" s="342"/>
      <c r="AR618" s="342"/>
      <c r="AS618" s="342"/>
      <c r="AT618" s="342"/>
      <c r="AU618" s="342"/>
      <c r="AV618" s="342"/>
      <c r="AW618" s="342"/>
      <c r="AX618" s="342"/>
      <c r="AY618" s="342"/>
      <c r="AZ618" s="342"/>
      <c r="BA618" s="342"/>
      <c r="BB618" s="342"/>
      <c r="BC618" s="342"/>
      <c r="BD618" s="342"/>
      <c r="BE618" s="342"/>
      <c r="BF618" s="342"/>
      <c r="BG618" s="342"/>
      <c r="BH618" s="342"/>
      <c r="BI618" s="342"/>
      <c r="BJ618" s="342"/>
      <c r="BK618" s="342"/>
      <c r="BL618" s="342"/>
      <c r="BM618" s="342"/>
      <c r="BO618" s="342"/>
      <c r="BP618" s="342"/>
      <c r="BQ618" s="342"/>
      <c r="BR618" s="342"/>
      <c r="BS618" s="342"/>
      <c r="BT618" s="342"/>
      <c r="BU618" s="342"/>
      <c r="BV618" s="342"/>
      <c r="BW618" s="342"/>
      <c r="BX618" s="342"/>
      <c r="BY618" s="342"/>
      <c r="BZ618" s="342"/>
      <c r="CA618" s="342"/>
      <c r="CB618" s="342"/>
      <c r="CC618" s="342"/>
      <c r="CD618" s="342"/>
      <c r="CE618" s="342"/>
      <c r="CF618" s="342"/>
      <c r="CG618" s="342"/>
      <c r="CH618" s="342"/>
      <c r="CI618" s="342"/>
      <c r="CJ618" s="342"/>
      <c r="CK618" s="342"/>
      <c r="CZ618" s="342"/>
      <c r="DA618" s="342"/>
      <c r="DB618" s="342"/>
      <c r="DC618" s="342"/>
      <c r="DD618" s="342"/>
      <c r="DE618" s="342"/>
      <c r="DF618" s="342"/>
      <c r="DG618" s="342"/>
      <c r="DH618" s="342"/>
      <c r="DI618" s="342"/>
      <c r="DJ618" s="342"/>
      <c r="DK618" s="342"/>
      <c r="DM618" s="342"/>
      <c r="DN618" s="342"/>
      <c r="DO618" s="342"/>
      <c r="DP618" s="342"/>
      <c r="DQ618" s="342"/>
      <c r="DR618" s="342"/>
      <c r="DS618" s="342"/>
      <c r="DT618" s="342"/>
      <c r="DU618" s="342"/>
      <c r="DV618" s="342"/>
      <c r="DW618" s="342"/>
      <c r="DX618" s="342"/>
      <c r="DY618" s="342"/>
      <c r="EA618" s="342"/>
    </row>
    <row r="619" spans="1:131">
      <c r="A619" s="342"/>
      <c r="B619" s="342"/>
      <c r="C619" s="342"/>
      <c r="D619" s="342"/>
      <c r="E619" s="342"/>
      <c r="L619" s="342"/>
      <c r="M619" s="342"/>
      <c r="N619" s="342"/>
      <c r="O619" s="342"/>
      <c r="P619" s="342"/>
      <c r="Q619" s="342"/>
      <c r="R619" s="342"/>
      <c r="S619" s="342"/>
      <c r="T619" s="342"/>
      <c r="U619" s="342"/>
      <c r="V619" s="342"/>
      <c r="W619" s="342"/>
      <c r="X619" s="342"/>
      <c r="Y619" s="342"/>
      <c r="Z619" s="342"/>
      <c r="AA619" s="342"/>
      <c r="AB619" s="342"/>
      <c r="AC619" s="342"/>
      <c r="AD619" s="342"/>
      <c r="AE619" s="342"/>
      <c r="AF619" s="342"/>
      <c r="AG619" s="342"/>
      <c r="AH619" s="342"/>
      <c r="AI619" s="342"/>
      <c r="AJ619" s="342"/>
      <c r="AK619" s="342"/>
      <c r="AL619" s="342"/>
      <c r="AM619" s="342"/>
      <c r="AN619" s="342"/>
      <c r="AO619" s="342"/>
      <c r="AP619" s="342"/>
      <c r="AQ619" s="342"/>
      <c r="AR619" s="342"/>
      <c r="AS619" s="342"/>
      <c r="AT619" s="342"/>
      <c r="AU619" s="342"/>
      <c r="AV619" s="342"/>
      <c r="AW619" s="342"/>
      <c r="AX619" s="342"/>
      <c r="AY619" s="342"/>
      <c r="AZ619" s="342"/>
      <c r="BA619" s="342"/>
      <c r="BB619" s="342"/>
      <c r="BC619" s="342"/>
      <c r="BD619" s="342"/>
      <c r="BE619" s="342"/>
      <c r="BF619" s="342"/>
      <c r="BG619" s="342"/>
      <c r="BH619" s="342"/>
      <c r="BI619" s="342"/>
      <c r="BJ619" s="342"/>
      <c r="BK619" s="342"/>
      <c r="BL619" s="342"/>
      <c r="BM619" s="342"/>
      <c r="BO619" s="342"/>
      <c r="BP619" s="342"/>
      <c r="BQ619" s="342"/>
      <c r="BR619" s="342"/>
      <c r="BS619" s="342"/>
      <c r="BT619" s="342"/>
      <c r="BU619" s="342"/>
      <c r="BV619" s="342"/>
      <c r="BW619" s="342"/>
      <c r="BX619" s="342"/>
      <c r="BY619" s="342"/>
      <c r="BZ619" s="342"/>
      <c r="CA619" s="342"/>
      <c r="CB619" s="342"/>
      <c r="CC619" s="342"/>
      <c r="CD619" s="342"/>
      <c r="CE619" s="342"/>
      <c r="CF619" s="342"/>
      <c r="CG619" s="342"/>
      <c r="CH619" s="342"/>
      <c r="CI619" s="342"/>
      <c r="CJ619" s="342"/>
      <c r="CK619" s="342"/>
      <c r="CZ619" s="342"/>
      <c r="DA619" s="342"/>
      <c r="DB619" s="342"/>
      <c r="DC619" s="342"/>
      <c r="DD619" s="342"/>
      <c r="DE619" s="342"/>
      <c r="DF619" s="342"/>
      <c r="DG619" s="342"/>
      <c r="DH619" s="342"/>
      <c r="DI619" s="342"/>
      <c r="DJ619" s="342"/>
      <c r="DK619" s="342"/>
      <c r="DM619" s="342"/>
      <c r="DN619" s="342"/>
      <c r="DO619" s="342"/>
      <c r="DP619" s="342"/>
      <c r="DQ619" s="342"/>
      <c r="DR619" s="342"/>
      <c r="DS619" s="342"/>
      <c r="DT619" s="342"/>
      <c r="DU619" s="342"/>
      <c r="DV619" s="342"/>
      <c r="DW619" s="342"/>
      <c r="DX619" s="342"/>
      <c r="DY619" s="342"/>
      <c r="EA619" s="342"/>
    </row>
    <row r="620" spans="1:131">
      <c r="A620" s="342"/>
      <c r="B620" s="342"/>
      <c r="C620" s="342"/>
      <c r="D620" s="342"/>
      <c r="E620" s="342"/>
      <c r="L620" s="342"/>
      <c r="M620" s="342"/>
      <c r="N620" s="342"/>
      <c r="O620" s="342"/>
      <c r="P620" s="342"/>
      <c r="Q620" s="342"/>
      <c r="R620" s="342"/>
      <c r="S620" s="342"/>
      <c r="T620" s="342"/>
      <c r="U620" s="342"/>
      <c r="V620" s="342"/>
      <c r="W620" s="342"/>
      <c r="X620" s="342"/>
      <c r="Y620" s="342"/>
      <c r="Z620" s="342"/>
      <c r="AA620" s="342"/>
      <c r="AB620" s="342"/>
      <c r="AC620" s="342"/>
      <c r="AD620" s="342"/>
      <c r="AE620" s="342"/>
      <c r="AF620" s="342"/>
      <c r="AG620" s="342"/>
      <c r="AH620" s="342"/>
      <c r="AI620" s="342"/>
      <c r="AJ620" s="342"/>
      <c r="AK620" s="342"/>
      <c r="AL620" s="342"/>
      <c r="AM620" s="342"/>
      <c r="AN620" s="342"/>
      <c r="AO620" s="342"/>
      <c r="AP620" s="342"/>
      <c r="AQ620" s="342"/>
      <c r="AR620" s="342"/>
      <c r="AS620" s="342"/>
      <c r="AT620" s="342"/>
      <c r="AU620" s="342"/>
      <c r="AV620" s="342"/>
      <c r="AW620" s="342"/>
      <c r="AX620" s="342"/>
      <c r="AY620" s="342"/>
      <c r="AZ620" s="342"/>
      <c r="BA620" s="342"/>
      <c r="BB620" s="342"/>
      <c r="BC620" s="342"/>
      <c r="BD620" s="342"/>
      <c r="BE620" s="342"/>
      <c r="BF620" s="342"/>
      <c r="BG620" s="342"/>
      <c r="BH620" s="342"/>
      <c r="BI620" s="342"/>
      <c r="BJ620" s="342"/>
      <c r="BK620" s="342"/>
      <c r="BL620" s="342"/>
      <c r="BM620" s="342"/>
      <c r="BO620" s="342"/>
      <c r="BP620" s="342"/>
      <c r="BQ620" s="342"/>
      <c r="BR620" s="342"/>
      <c r="BS620" s="342"/>
      <c r="BT620" s="342"/>
      <c r="BU620" s="342"/>
      <c r="BV620" s="342"/>
      <c r="BW620" s="342"/>
      <c r="BX620" s="342"/>
      <c r="BY620" s="342"/>
      <c r="BZ620" s="342"/>
      <c r="CA620" s="342"/>
      <c r="CB620" s="342"/>
      <c r="CC620" s="342"/>
      <c r="CD620" s="342"/>
      <c r="CE620" s="342"/>
      <c r="CF620" s="342"/>
      <c r="CG620" s="342"/>
      <c r="CH620" s="342"/>
      <c r="CI620" s="342"/>
      <c r="CJ620" s="342"/>
      <c r="CK620" s="342"/>
      <c r="CZ620" s="342"/>
      <c r="DA620" s="342"/>
      <c r="DB620" s="342"/>
      <c r="DC620" s="342"/>
      <c r="DD620" s="342"/>
      <c r="DE620" s="342"/>
      <c r="DF620" s="342"/>
      <c r="DG620" s="342"/>
      <c r="DH620" s="342"/>
      <c r="DI620" s="342"/>
      <c r="DJ620" s="342"/>
      <c r="DK620" s="342"/>
      <c r="DM620" s="342"/>
      <c r="DN620" s="342"/>
      <c r="DO620" s="342"/>
      <c r="DP620" s="342"/>
      <c r="DQ620" s="342"/>
      <c r="DR620" s="342"/>
      <c r="DS620" s="342"/>
      <c r="DT620" s="342"/>
      <c r="DU620" s="342"/>
      <c r="DV620" s="342"/>
      <c r="DW620" s="342"/>
      <c r="DX620" s="342"/>
      <c r="DY620" s="342"/>
      <c r="EA620" s="342"/>
    </row>
    <row r="621" spans="1:131">
      <c r="A621" s="342"/>
      <c r="B621" s="342"/>
      <c r="C621" s="342"/>
      <c r="D621" s="342"/>
      <c r="E621" s="342"/>
      <c r="L621" s="342"/>
      <c r="M621" s="342"/>
      <c r="N621" s="342"/>
      <c r="O621" s="342"/>
      <c r="P621" s="342"/>
      <c r="Q621" s="342"/>
      <c r="R621" s="342"/>
      <c r="S621" s="342"/>
      <c r="T621" s="342"/>
      <c r="U621" s="342"/>
      <c r="V621" s="342"/>
      <c r="W621" s="342"/>
      <c r="X621" s="342"/>
      <c r="Y621" s="342"/>
      <c r="Z621" s="342"/>
      <c r="AA621" s="342"/>
      <c r="AB621" s="342"/>
      <c r="AC621" s="342"/>
      <c r="AD621" s="342"/>
      <c r="AE621" s="342"/>
      <c r="AF621" s="342"/>
      <c r="AG621" s="342"/>
      <c r="AH621" s="342"/>
      <c r="AI621" s="342"/>
      <c r="AJ621" s="342"/>
      <c r="AK621" s="342"/>
      <c r="AL621" s="342"/>
      <c r="AM621" s="342"/>
      <c r="AN621" s="342"/>
      <c r="AO621" s="342"/>
      <c r="AP621" s="342"/>
      <c r="AQ621" s="342"/>
      <c r="AR621" s="342"/>
      <c r="AS621" s="342"/>
      <c r="AT621" s="342"/>
      <c r="AU621" s="342"/>
      <c r="AV621" s="342"/>
      <c r="AW621" s="342"/>
      <c r="AX621" s="342"/>
      <c r="AY621" s="342"/>
      <c r="AZ621" s="342"/>
      <c r="BA621" s="342"/>
      <c r="BB621" s="342"/>
      <c r="BC621" s="342"/>
      <c r="BD621" s="342"/>
      <c r="BE621" s="342"/>
      <c r="BF621" s="342"/>
      <c r="BG621" s="342"/>
      <c r="BH621" s="342"/>
      <c r="BI621" s="342"/>
      <c r="BJ621" s="342"/>
      <c r="BK621" s="342"/>
      <c r="BL621" s="342"/>
      <c r="BM621" s="342"/>
      <c r="BO621" s="342"/>
      <c r="BP621" s="342"/>
      <c r="BQ621" s="342"/>
      <c r="BR621" s="342"/>
      <c r="BS621" s="342"/>
      <c r="BT621" s="342"/>
      <c r="BU621" s="342"/>
      <c r="BV621" s="342"/>
      <c r="BW621" s="342"/>
      <c r="BX621" s="342"/>
      <c r="BY621" s="342"/>
      <c r="BZ621" s="342"/>
      <c r="CA621" s="342"/>
      <c r="CB621" s="342"/>
      <c r="CC621" s="342"/>
      <c r="CD621" s="342"/>
      <c r="CE621" s="342"/>
      <c r="CF621" s="342"/>
      <c r="CG621" s="342"/>
      <c r="CH621" s="342"/>
      <c r="CI621" s="342"/>
      <c r="CJ621" s="342"/>
      <c r="CK621" s="342"/>
      <c r="CZ621" s="342"/>
      <c r="DA621" s="342"/>
      <c r="DB621" s="342"/>
      <c r="DC621" s="342"/>
      <c r="DD621" s="342"/>
      <c r="DE621" s="342"/>
      <c r="DF621" s="342"/>
      <c r="DG621" s="342"/>
      <c r="DH621" s="342"/>
      <c r="DI621" s="342"/>
      <c r="DJ621" s="342"/>
      <c r="DK621" s="342"/>
      <c r="DM621" s="342"/>
      <c r="DN621" s="342"/>
      <c r="DO621" s="342"/>
      <c r="DP621" s="342"/>
      <c r="DQ621" s="342"/>
      <c r="DR621" s="342"/>
      <c r="DS621" s="342"/>
      <c r="DT621" s="342"/>
      <c r="DU621" s="342"/>
      <c r="DV621" s="342"/>
      <c r="DW621" s="342"/>
      <c r="DX621" s="342"/>
      <c r="DY621" s="342"/>
      <c r="EA621" s="342"/>
    </row>
    <row r="622" spans="1:131">
      <c r="A622" s="342"/>
      <c r="B622" s="342"/>
      <c r="C622" s="342"/>
      <c r="D622" s="342"/>
      <c r="E622" s="342"/>
      <c r="L622" s="342"/>
      <c r="M622" s="342"/>
      <c r="N622" s="342"/>
      <c r="O622" s="342"/>
      <c r="P622" s="342"/>
      <c r="Q622" s="342"/>
      <c r="R622" s="342"/>
      <c r="S622" s="342"/>
      <c r="T622" s="342"/>
      <c r="U622" s="342"/>
      <c r="V622" s="342"/>
      <c r="W622" s="342"/>
      <c r="X622" s="342"/>
      <c r="Y622" s="342"/>
      <c r="Z622" s="342"/>
      <c r="AA622" s="342"/>
      <c r="AB622" s="342"/>
      <c r="AC622" s="342"/>
      <c r="AD622" s="342"/>
      <c r="AE622" s="342"/>
      <c r="AF622" s="342"/>
      <c r="AG622" s="342"/>
      <c r="AH622" s="342"/>
      <c r="AI622" s="342"/>
      <c r="AJ622" s="342"/>
      <c r="AK622" s="342"/>
      <c r="AL622" s="342"/>
      <c r="AM622" s="342"/>
      <c r="AN622" s="342"/>
      <c r="AO622" s="342"/>
      <c r="AP622" s="342"/>
      <c r="AQ622" s="342"/>
      <c r="AR622" s="342"/>
      <c r="AS622" s="342"/>
      <c r="AT622" s="342"/>
      <c r="AU622" s="342"/>
      <c r="AV622" s="342"/>
      <c r="AW622" s="342"/>
      <c r="AX622" s="342"/>
      <c r="AY622" s="342"/>
      <c r="AZ622" s="342"/>
      <c r="BA622" s="342"/>
      <c r="BB622" s="342"/>
      <c r="BC622" s="342"/>
      <c r="BD622" s="342"/>
      <c r="BE622" s="342"/>
      <c r="BF622" s="342"/>
      <c r="BG622" s="342"/>
      <c r="BH622" s="342"/>
      <c r="BI622" s="342"/>
      <c r="BJ622" s="342"/>
      <c r="BK622" s="342"/>
      <c r="BL622" s="342"/>
      <c r="BM622" s="342"/>
      <c r="BO622" s="342"/>
      <c r="BP622" s="342"/>
      <c r="BQ622" s="342"/>
      <c r="BR622" s="342"/>
      <c r="BS622" s="342"/>
      <c r="BT622" s="342"/>
      <c r="BU622" s="342"/>
      <c r="BV622" s="342"/>
      <c r="BW622" s="342"/>
      <c r="BX622" s="342"/>
      <c r="BY622" s="342"/>
      <c r="BZ622" s="342"/>
      <c r="CA622" s="342"/>
      <c r="CB622" s="342"/>
      <c r="CC622" s="342"/>
      <c r="CD622" s="342"/>
      <c r="CE622" s="342"/>
      <c r="CF622" s="342"/>
      <c r="CG622" s="342"/>
      <c r="CH622" s="342"/>
      <c r="CI622" s="342"/>
      <c r="CJ622" s="342"/>
      <c r="CK622" s="342"/>
      <c r="CZ622" s="342"/>
      <c r="DA622" s="342"/>
      <c r="DB622" s="342"/>
      <c r="DC622" s="342"/>
      <c r="DD622" s="342"/>
      <c r="DE622" s="342"/>
      <c r="DF622" s="342"/>
      <c r="DG622" s="342"/>
      <c r="DH622" s="342"/>
      <c r="DI622" s="342"/>
      <c r="DJ622" s="342"/>
      <c r="DK622" s="342"/>
      <c r="DM622" s="342"/>
      <c r="DN622" s="342"/>
      <c r="DO622" s="342"/>
      <c r="DP622" s="342"/>
      <c r="DQ622" s="342"/>
      <c r="DR622" s="342"/>
      <c r="DS622" s="342"/>
      <c r="DT622" s="342"/>
      <c r="DU622" s="342"/>
      <c r="DV622" s="342"/>
      <c r="DW622" s="342"/>
      <c r="DX622" s="342"/>
      <c r="DY622" s="342"/>
      <c r="EA622" s="342"/>
    </row>
    <row r="623" spans="1:131">
      <c r="A623" s="342"/>
      <c r="B623" s="342"/>
      <c r="C623" s="342"/>
      <c r="D623" s="342"/>
      <c r="E623" s="342"/>
      <c r="L623" s="342"/>
      <c r="M623" s="342"/>
      <c r="N623" s="342"/>
      <c r="O623" s="342"/>
      <c r="P623" s="342"/>
      <c r="Q623" s="342"/>
      <c r="R623" s="342"/>
      <c r="S623" s="342"/>
      <c r="T623" s="342"/>
      <c r="U623" s="342"/>
      <c r="V623" s="342"/>
      <c r="W623" s="342"/>
      <c r="X623" s="342"/>
      <c r="Y623" s="342"/>
      <c r="Z623" s="342"/>
      <c r="AA623" s="342"/>
      <c r="AB623" s="342"/>
      <c r="AC623" s="342"/>
      <c r="AD623" s="342"/>
      <c r="AE623" s="342"/>
      <c r="AF623" s="342"/>
      <c r="AG623" s="342"/>
      <c r="AH623" s="342"/>
      <c r="AI623" s="342"/>
      <c r="AJ623" s="342"/>
      <c r="AK623" s="342"/>
      <c r="AL623" s="342"/>
      <c r="AM623" s="342"/>
      <c r="AN623" s="342"/>
      <c r="AO623" s="342"/>
      <c r="AP623" s="342"/>
      <c r="AQ623" s="342"/>
      <c r="AR623" s="342"/>
      <c r="AS623" s="342"/>
      <c r="AT623" s="342"/>
      <c r="AU623" s="342"/>
      <c r="AV623" s="342"/>
      <c r="AW623" s="342"/>
      <c r="AX623" s="342"/>
      <c r="AY623" s="342"/>
      <c r="AZ623" s="342"/>
      <c r="BA623" s="342"/>
      <c r="BB623" s="342"/>
      <c r="BC623" s="342"/>
      <c r="BD623" s="342"/>
      <c r="BE623" s="342"/>
      <c r="BF623" s="342"/>
      <c r="BG623" s="342"/>
      <c r="BH623" s="342"/>
      <c r="BI623" s="342"/>
      <c r="BJ623" s="342"/>
      <c r="BK623" s="342"/>
      <c r="BL623" s="342"/>
      <c r="BM623" s="342"/>
      <c r="BO623" s="342"/>
      <c r="BP623" s="342"/>
      <c r="BQ623" s="342"/>
      <c r="BR623" s="342"/>
      <c r="BS623" s="342"/>
      <c r="BT623" s="342"/>
      <c r="BU623" s="342"/>
      <c r="BV623" s="342"/>
      <c r="BW623" s="342"/>
      <c r="BX623" s="342"/>
      <c r="BY623" s="342"/>
      <c r="BZ623" s="342"/>
      <c r="CA623" s="342"/>
      <c r="CB623" s="342"/>
      <c r="CC623" s="342"/>
      <c r="CD623" s="342"/>
      <c r="CE623" s="342"/>
      <c r="CF623" s="342"/>
      <c r="CG623" s="342"/>
      <c r="CH623" s="342"/>
      <c r="CI623" s="342"/>
      <c r="CJ623" s="342"/>
      <c r="CK623" s="342"/>
      <c r="CZ623" s="342"/>
      <c r="DA623" s="342"/>
      <c r="DB623" s="342"/>
      <c r="DC623" s="342"/>
      <c r="DD623" s="342"/>
      <c r="DE623" s="342"/>
      <c r="DF623" s="342"/>
      <c r="DG623" s="342"/>
      <c r="DH623" s="342"/>
      <c r="DI623" s="342"/>
      <c r="DJ623" s="342"/>
      <c r="DK623" s="342"/>
      <c r="DM623" s="342"/>
      <c r="DN623" s="342"/>
      <c r="DO623" s="342"/>
      <c r="DP623" s="342"/>
      <c r="DQ623" s="342"/>
      <c r="DR623" s="342"/>
      <c r="DS623" s="342"/>
      <c r="DT623" s="342"/>
      <c r="DU623" s="342"/>
      <c r="DV623" s="342"/>
      <c r="DW623" s="342"/>
      <c r="DX623" s="342"/>
      <c r="DY623" s="342"/>
      <c r="EA623" s="342"/>
    </row>
    <row r="624" spans="1:131">
      <c r="A624" s="342"/>
      <c r="B624" s="342"/>
      <c r="C624" s="342"/>
      <c r="D624" s="342"/>
      <c r="E624" s="342"/>
      <c r="L624" s="342"/>
      <c r="M624" s="342"/>
      <c r="N624" s="342"/>
      <c r="O624" s="342"/>
      <c r="P624" s="342"/>
      <c r="Q624" s="342"/>
      <c r="R624" s="342"/>
      <c r="S624" s="342"/>
      <c r="T624" s="342"/>
      <c r="U624" s="342"/>
      <c r="V624" s="342"/>
      <c r="W624" s="342"/>
      <c r="X624" s="342"/>
      <c r="Y624" s="342"/>
      <c r="Z624" s="342"/>
      <c r="AA624" s="342"/>
      <c r="AB624" s="342"/>
      <c r="AC624" s="342"/>
      <c r="AD624" s="342"/>
      <c r="AE624" s="342"/>
      <c r="AF624" s="342"/>
      <c r="AG624" s="342"/>
      <c r="AH624" s="342"/>
      <c r="AI624" s="342"/>
      <c r="AJ624" s="342"/>
      <c r="AK624" s="342"/>
      <c r="AL624" s="342"/>
      <c r="AM624" s="342"/>
      <c r="AN624" s="342"/>
      <c r="AO624" s="342"/>
      <c r="AP624" s="342"/>
      <c r="AQ624" s="342"/>
      <c r="AR624" s="342"/>
      <c r="AS624" s="342"/>
      <c r="AT624" s="342"/>
      <c r="AU624" s="342"/>
      <c r="AV624" s="342"/>
      <c r="AW624" s="342"/>
      <c r="AX624" s="342"/>
      <c r="AY624" s="342"/>
      <c r="AZ624" s="342"/>
      <c r="BA624" s="342"/>
      <c r="BB624" s="342"/>
      <c r="BC624" s="342"/>
      <c r="BD624" s="342"/>
      <c r="BE624" s="342"/>
      <c r="BF624" s="342"/>
      <c r="BG624" s="342"/>
      <c r="BH624" s="342"/>
      <c r="BI624" s="342"/>
      <c r="BJ624" s="342"/>
      <c r="BK624" s="342"/>
      <c r="BL624" s="342"/>
      <c r="BM624" s="342"/>
      <c r="BO624" s="342"/>
      <c r="BP624" s="342"/>
      <c r="BQ624" s="342"/>
      <c r="BR624" s="342"/>
      <c r="BS624" s="342"/>
      <c r="BT624" s="342"/>
      <c r="BU624" s="342"/>
      <c r="BV624" s="342"/>
      <c r="BW624" s="342"/>
      <c r="BX624" s="342"/>
      <c r="BY624" s="342"/>
      <c r="BZ624" s="342"/>
      <c r="CA624" s="342"/>
      <c r="CB624" s="342"/>
      <c r="CC624" s="342"/>
      <c r="CD624" s="342"/>
      <c r="CE624" s="342"/>
      <c r="CF624" s="342"/>
      <c r="CG624" s="342"/>
      <c r="CH624" s="342"/>
      <c r="CI624" s="342"/>
      <c r="CJ624" s="342"/>
      <c r="CK624" s="342"/>
      <c r="CZ624" s="342"/>
      <c r="DA624" s="342"/>
      <c r="DB624" s="342"/>
      <c r="DC624" s="342"/>
      <c r="DD624" s="342"/>
      <c r="DE624" s="342"/>
      <c r="DF624" s="342"/>
      <c r="DG624" s="342"/>
      <c r="DH624" s="342"/>
      <c r="DI624" s="342"/>
      <c r="DJ624" s="342"/>
      <c r="DK624" s="342"/>
      <c r="DM624" s="342"/>
      <c r="DN624" s="342"/>
      <c r="DO624" s="342"/>
      <c r="DP624" s="342"/>
      <c r="DQ624" s="342"/>
      <c r="DR624" s="342"/>
      <c r="DS624" s="342"/>
      <c r="DT624" s="342"/>
      <c r="DU624" s="342"/>
      <c r="DV624" s="342"/>
      <c r="DW624" s="342"/>
      <c r="DX624" s="342"/>
      <c r="DY624" s="342"/>
      <c r="EA624" s="342"/>
    </row>
    <row r="625" spans="1:131">
      <c r="A625" s="342"/>
      <c r="B625" s="342"/>
      <c r="C625" s="342"/>
      <c r="D625" s="342"/>
      <c r="E625" s="342"/>
      <c r="L625" s="342"/>
      <c r="M625" s="342"/>
      <c r="N625" s="342"/>
      <c r="O625" s="342"/>
      <c r="P625" s="342"/>
      <c r="Q625" s="342"/>
      <c r="R625" s="342"/>
      <c r="S625" s="342"/>
      <c r="T625" s="342"/>
      <c r="U625" s="342"/>
      <c r="V625" s="342"/>
      <c r="W625" s="342"/>
      <c r="X625" s="342"/>
      <c r="Y625" s="342"/>
      <c r="Z625" s="342"/>
      <c r="AA625" s="342"/>
      <c r="AB625" s="342"/>
      <c r="AC625" s="342"/>
      <c r="AD625" s="342"/>
      <c r="AE625" s="342"/>
      <c r="AF625" s="342"/>
      <c r="AG625" s="342"/>
      <c r="AH625" s="342"/>
      <c r="AI625" s="342"/>
      <c r="AJ625" s="342"/>
      <c r="AK625" s="342"/>
      <c r="AL625" s="342"/>
      <c r="AM625" s="342"/>
      <c r="AN625" s="342"/>
      <c r="AO625" s="342"/>
      <c r="AP625" s="342"/>
      <c r="AQ625" s="342"/>
      <c r="AR625" s="342"/>
      <c r="AS625" s="342"/>
      <c r="AT625" s="342"/>
      <c r="AU625" s="342"/>
      <c r="AV625" s="342"/>
      <c r="AW625" s="342"/>
      <c r="AX625" s="342"/>
      <c r="AY625" s="342"/>
      <c r="AZ625" s="342"/>
      <c r="BA625" s="342"/>
      <c r="BB625" s="342"/>
      <c r="BC625" s="342"/>
      <c r="BD625" s="342"/>
      <c r="BE625" s="342"/>
      <c r="BF625" s="342"/>
      <c r="BG625" s="342"/>
      <c r="BH625" s="342"/>
      <c r="BI625" s="342"/>
      <c r="BJ625" s="342"/>
      <c r="BK625" s="342"/>
      <c r="BL625" s="342"/>
      <c r="BM625" s="342"/>
      <c r="BO625" s="342"/>
      <c r="BP625" s="342"/>
      <c r="BQ625" s="342"/>
      <c r="BR625" s="342"/>
      <c r="BS625" s="342"/>
      <c r="BT625" s="342"/>
      <c r="BU625" s="342"/>
      <c r="BV625" s="342"/>
      <c r="BW625" s="342"/>
      <c r="BX625" s="342"/>
      <c r="BY625" s="342"/>
      <c r="BZ625" s="342"/>
      <c r="CA625" s="342"/>
      <c r="CB625" s="342"/>
      <c r="CC625" s="342"/>
      <c r="CD625" s="342"/>
      <c r="CE625" s="342"/>
      <c r="CF625" s="342"/>
      <c r="CG625" s="342"/>
      <c r="CH625" s="342"/>
      <c r="CI625" s="342"/>
      <c r="CJ625" s="342"/>
      <c r="CK625" s="342"/>
      <c r="CZ625" s="342"/>
      <c r="DA625" s="342"/>
      <c r="DB625" s="342"/>
      <c r="DC625" s="342"/>
      <c r="DD625" s="342"/>
      <c r="DE625" s="342"/>
      <c r="DF625" s="342"/>
      <c r="DG625" s="342"/>
      <c r="DH625" s="342"/>
      <c r="DI625" s="342"/>
      <c r="DJ625" s="342"/>
      <c r="DK625" s="342"/>
      <c r="DM625" s="342"/>
      <c r="DN625" s="342"/>
      <c r="DO625" s="342"/>
      <c r="DP625" s="342"/>
      <c r="DQ625" s="342"/>
      <c r="DR625" s="342"/>
      <c r="DS625" s="342"/>
      <c r="DT625" s="342"/>
      <c r="DU625" s="342"/>
      <c r="DV625" s="342"/>
      <c r="DW625" s="342"/>
      <c r="DX625" s="342"/>
      <c r="DY625" s="342"/>
      <c r="EA625" s="342"/>
    </row>
    <row r="626" spans="1:131">
      <c r="A626" s="342"/>
      <c r="B626" s="342"/>
      <c r="C626" s="342"/>
      <c r="D626" s="342"/>
      <c r="E626" s="342"/>
      <c r="L626" s="342"/>
      <c r="M626" s="342"/>
      <c r="N626" s="342"/>
      <c r="O626" s="342"/>
      <c r="P626" s="342"/>
      <c r="Q626" s="342"/>
      <c r="R626" s="342"/>
      <c r="S626" s="342"/>
      <c r="T626" s="342"/>
      <c r="U626" s="342"/>
      <c r="V626" s="342"/>
      <c r="W626" s="342"/>
      <c r="X626" s="342"/>
      <c r="Y626" s="342"/>
      <c r="Z626" s="342"/>
      <c r="AA626" s="342"/>
      <c r="AB626" s="342"/>
      <c r="AC626" s="342"/>
      <c r="AD626" s="342"/>
      <c r="AE626" s="342"/>
      <c r="AF626" s="342"/>
      <c r="AG626" s="342"/>
      <c r="AH626" s="342"/>
      <c r="AI626" s="342"/>
      <c r="AJ626" s="342"/>
      <c r="AK626" s="342"/>
      <c r="AL626" s="342"/>
      <c r="AM626" s="342"/>
      <c r="AN626" s="342"/>
      <c r="AO626" s="342"/>
      <c r="AP626" s="342"/>
      <c r="AQ626" s="342"/>
      <c r="AR626" s="342"/>
      <c r="AS626" s="342"/>
      <c r="AT626" s="342"/>
      <c r="AU626" s="342"/>
      <c r="AV626" s="342"/>
      <c r="AW626" s="342"/>
      <c r="AX626" s="342"/>
      <c r="AY626" s="342"/>
      <c r="AZ626" s="342"/>
      <c r="BA626" s="342"/>
      <c r="BB626" s="342"/>
      <c r="BC626" s="342"/>
      <c r="BD626" s="342"/>
      <c r="BE626" s="342"/>
      <c r="BF626" s="342"/>
      <c r="BG626" s="342"/>
      <c r="BH626" s="342"/>
      <c r="BI626" s="342"/>
      <c r="BJ626" s="342"/>
      <c r="BK626" s="342"/>
      <c r="BL626" s="342"/>
      <c r="BM626" s="342"/>
      <c r="BO626" s="342"/>
      <c r="BP626" s="342"/>
      <c r="BQ626" s="342"/>
      <c r="BR626" s="342"/>
      <c r="BS626" s="342"/>
      <c r="BT626" s="342"/>
      <c r="BU626" s="342"/>
      <c r="BV626" s="342"/>
      <c r="BW626" s="342"/>
      <c r="BX626" s="342"/>
      <c r="BY626" s="342"/>
      <c r="BZ626" s="342"/>
      <c r="CA626" s="342"/>
      <c r="CB626" s="342"/>
      <c r="CC626" s="342"/>
      <c r="CD626" s="342"/>
      <c r="CE626" s="342"/>
      <c r="CF626" s="342"/>
      <c r="CG626" s="342"/>
      <c r="CH626" s="342"/>
      <c r="CI626" s="342"/>
      <c r="CJ626" s="342"/>
      <c r="CK626" s="342"/>
      <c r="CZ626" s="342"/>
      <c r="DA626" s="342"/>
      <c r="DB626" s="342"/>
      <c r="DC626" s="342"/>
      <c r="DD626" s="342"/>
      <c r="DE626" s="342"/>
      <c r="DF626" s="342"/>
      <c r="DG626" s="342"/>
      <c r="DH626" s="342"/>
      <c r="DI626" s="342"/>
      <c r="DJ626" s="342"/>
      <c r="DK626" s="342"/>
      <c r="DM626" s="342"/>
      <c r="DN626" s="342"/>
      <c r="DO626" s="342"/>
      <c r="DP626" s="342"/>
      <c r="DQ626" s="342"/>
      <c r="DR626" s="342"/>
      <c r="DS626" s="342"/>
      <c r="DT626" s="342"/>
      <c r="DU626" s="342"/>
      <c r="DV626" s="342"/>
      <c r="DW626" s="342"/>
      <c r="DX626" s="342"/>
      <c r="DY626" s="342"/>
      <c r="EA626" s="342"/>
    </row>
    <row r="627" spans="1:131">
      <c r="A627" s="342"/>
      <c r="B627" s="342"/>
      <c r="C627" s="342"/>
      <c r="D627" s="342"/>
      <c r="E627" s="342"/>
      <c r="L627" s="342"/>
      <c r="M627" s="342"/>
      <c r="N627" s="342"/>
      <c r="O627" s="342"/>
      <c r="P627" s="342"/>
      <c r="Q627" s="342"/>
      <c r="R627" s="342"/>
      <c r="S627" s="342"/>
      <c r="T627" s="342"/>
      <c r="U627" s="342"/>
      <c r="V627" s="342"/>
      <c r="W627" s="342"/>
      <c r="X627" s="342"/>
      <c r="Y627" s="342"/>
      <c r="Z627" s="342"/>
      <c r="AA627" s="342"/>
      <c r="AB627" s="342"/>
      <c r="AC627" s="342"/>
      <c r="AD627" s="342"/>
      <c r="AE627" s="342"/>
      <c r="AF627" s="342"/>
      <c r="AG627" s="342"/>
      <c r="AH627" s="342"/>
      <c r="AI627" s="342"/>
      <c r="AJ627" s="342"/>
      <c r="AK627" s="342"/>
      <c r="AL627" s="342"/>
      <c r="AM627" s="342"/>
      <c r="AN627" s="342"/>
      <c r="AO627" s="342"/>
      <c r="AP627" s="342"/>
      <c r="AQ627" s="342"/>
      <c r="AR627" s="342"/>
      <c r="AS627" s="342"/>
      <c r="AT627" s="342"/>
      <c r="AU627" s="342"/>
      <c r="AV627" s="342"/>
      <c r="AW627" s="342"/>
      <c r="AX627" s="342"/>
      <c r="AY627" s="342"/>
      <c r="AZ627" s="342"/>
      <c r="BA627" s="342"/>
      <c r="BB627" s="342"/>
      <c r="BC627" s="342"/>
      <c r="BD627" s="342"/>
      <c r="BE627" s="342"/>
      <c r="BF627" s="342"/>
      <c r="BG627" s="342"/>
      <c r="BH627" s="342"/>
      <c r="BI627" s="342"/>
      <c r="BJ627" s="342"/>
      <c r="BK627" s="342"/>
      <c r="BL627" s="342"/>
      <c r="BM627" s="342"/>
      <c r="BO627" s="342"/>
      <c r="BP627" s="342"/>
      <c r="BQ627" s="342"/>
      <c r="BR627" s="342"/>
      <c r="BS627" s="342"/>
      <c r="BT627" s="342"/>
      <c r="BU627" s="342"/>
      <c r="BV627" s="342"/>
      <c r="BW627" s="342"/>
      <c r="BX627" s="342"/>
      <c r="BY627" s="342"/>
      <c r="BZ627" s="342"/>
      <c r="CA627" s="342"/>
      <c r="CB627" s="342"/>
      <c r="CC627" s="342"/>
      <c r="CD627" s="342"/>
      <c r="CE627" s="342"/>
      <c r="CF627" s="342"/>
      <c r="CG627" s="342"/>
      <c r="CH627" s="342"/>
      <c r="CI627" s="342"/>
      <c r="CJ627" s="342"/>
      <c r="CK627" s="342"/>
      <c r="CZ627" s="342"/>
      <c r="DA627" s="342"/>
      <c r="DB627" s="342"/>
      <c r="DC627" s="342"/>
      <c r="DD627" s="342"/>
      <c r="DE627" s="342"/>
      <c r="DF627" s="342"/>
      <c r="DG627" s="342"/>
      <c r="DH627" s="342"/>
      <c r="DI627" s="342"/>
      <c r="DJ627" s="342"/>
      <c r="DK627" s="342"/>
      <c r="DM627" s="342"/>
      <c r="DN627" s="342"/>
      <c r="DO627" s="342"/>
      <c r="DP627" s="342"/>
      <c r="DQ627" s="342"/>
      <c r="DR627" s="342"/>
      <c r="DS627" s="342"/>
      <c r="DT627" s="342"/>
      <c r="DU627" s="342"/>
      <c r="DV627" s="342"/>
      <c r="DW627" s="342"/>
      <c r="DX627" s="342"/>
      <c r="DY627" s="342"/>
      <c r="EA627" s="342"/>
    </row>
    <row r="628" spans="1:131">
      <c r="A628" s="342"/>
      <c r="B628" s="342"/>
      <c r="C628" s="342"/>
      <c r="D628" s="342"/>
      <c r="E628" s="342"/>
      <c r="L628" s="342"/>
      <c r="M628" s="342"/>
      <c r="N628" s="342"/>
      <c r="O628" s="342"/>
      <c r="P628" s="342"/>
      <c r="Q628" s="342"/>
      <c r="R628" s="342"/>
      <c r="S628" s="342"/>
      <c r="T628" s="342"/>
      <c r="U628" s="342"/>
      <c r="V628" s="342"/>
      <c r="W628" s="342"/>
      <c r="X628" s="342"/>
      <c r="Y628" s="342"/>
      <c r="Z628" s="342"/>
      <c r="AA628" s="342"/>
      <c r="AB628" s="342"/>
      <c r="AC628" s="342"/>
      <c r="AD628" s="342"/>
      <c r="AE628" s="342"/>
      <c r="AF628" s="342"/>
      <c r="AG628" s="342"/>
      <c r="AH628" s="342"/>
      <c r="AI628" s="342"/>
      <c r="AJ628" s="342"/>
      <c r="AK628" s="342"/>
      <c r="AL628" s="342"/>
      <c r="AM628" s="342"/>
      <c r="AN628" s="342"/>
      <c r="AO628" s="342"/>
      <c r="AP628" s="342"/>
      <c r="AQ628" s="342"/>
      <c r="AR628" s="342"/>
      <c r="AS628" s="342"/>
      <c r="AT628" s="342"/>
      <c r="AU628" s="342"/>
      <c r="AV628" s="342"/>
      <c r="AW628" s="342"/>
      <c r="AX628" s="342"/>
      <c r="AY628" s="342"/>
      <c r="AZ628" s="342"/>
      <c r="BA628" s="342"/>
      <c r="BB628" s="342"/>
      <c r="BC628" s="342"/>
      <c r="BD628" s="342"/>
      <c r="BE628" s="342"/>
      <c r="BF628" s="342"/>
      <c r="BG628" s="342"/>
      <c r="BH628" s="342"/>
      <c r="BI628" s="342"/>
      <c r="BJ628" s="342"/>
      <c r="BK628" s="342"/>
      <c r="BL628" s="342"/>
      <c r="BM628" s="342"/>
      <c r="BO628" s="342"/>
      <c r="BP628" s="342"/>
      <c r="BQ628" s="342"/>
      <c r="BR628" s="342"/>
      <c r="BS628" s="342"/>
      <c r="BT628" s="342"/>
      <c r="BU628" s="342"/>
      <c r="BV628" s="342"/>
      <c r="BW628" s="342"/>
      <c r="BX628" s="342"/>
      <c r="BY628" s="342"/>
      <c r="BZ628" s="342"/>
      <c r="CA628" s="342"/>
      <c r="CB628" s="342"/>
      <c r="CC628" s="342"/>
      <c r="CD628" s="342"/>
      <c r="CE628" s="342"/>
      <c r="CF628" s="342"/>
      <c r="CG628" s="342"/>
      <c r="CH628" s="342"/>
      <c r="CI628" s="342"/>
      <c r="CJ628" s="342"/>
      <c r="CK628" s="342"/>
      <c r="CZ628" s="342"/>
      <c r="DA628" s="342"/>
      <c r="DB628" s="342"/>
      <c r="DC628" s="342"/>
      <c r="DD628" s="342"/>
      <c r="DE628" s="342"/>
      <c r="DF628" s="342"/>
      <c r="DG628" s="342"/>
      <c r="DH628" s="342"/>
      <c r="DI628" s="342"/>
      <c r="DJ628" s="342"/>
      <c r="DK628" s="342"/>
      <c r="DM628" s="342"/>
      <c r="DN628" s="342"/>
      <c r="DO628" s="342"/>
      <c r="DP628" s="342"/>
      <c r="DQ628" s="342"/>
      <c r="DR628" s="342"/>
      <c r="DS628" s="342"/>
      <c r="DT628" s="342"/>
      <c r="DU628" s="342"/>
      <c r="DV628" s="342"/>
      <c r="DW628" s="342"/>
      <c r="DX628" s="342"/>
      <c r="DY628" s="342"/>
      <c r="EA628" s="342"/>
    </row>
    <row r="629" spans="1:131">
      <c r="A629" s="342"/>
      <c r="B629" s="342"/>
      <c r="C629" s="342"/>
      <c r="D629" s="342"/>
      <c r="E629" s="342"/>
      <c r="L629" s="342"/>
      <c r="M629" s="342"/>
      <c r="N629" s="342"/>
      <c r="O629" s="342"/>
      <c r="P629" s="342"/>
      <c r="Q629" s="342"/>
      <c r="R629" s="342"/>
      <c r="S629" s="342"/>
      <c r="T629" s="342"/>
      <c r="U629" s="342"/>
      <c r="V629" s="342"/>
      <c r="W629" s="342"/>
      <c r="X629" s="342"/>
      <c r="Y629" s="342"/>
      <c r="Z629" s="342"/>
      <c r="AA629" s="342"/>
      <c r="AB629" s="342"/>
      <c r="AC629" s="342"/>
      <c r="AD629" s="342"/>
      <c r="AE629" s="342"/>
      <c r="AF629" s="342"/>
      <c r="AG629" s="342"/>
      <c r="AH629" s="342"/>
      <c r="AI629" s="342"/>
      <c r="AJ629" s="342"/>
      <c r="AK629" s="342"/>
      <c r="AL629" s="342"/>
      <c r="AM629" s="342"/>
      <c r="AN629" s="342"/>
      <c r="AO629" s="342"/>
      <c r="AP629" s="342"/>
      <c r="AQ629" s="342"/>
      <c r="AR629" s="342"/>
      <c r="AS629" s="342"/>
      <c r="AT629" s="342"/>
      <c r="AU629" s="342"/>
      <c r="AV629" s="342"/>
      <c r="AW629" s="342"/>
      <c r="AX629" s="342"/>
      <c r="AY629" s="342"/>
      <c r="AZ629" s="342"/>
      <c r="BA629" s="342"/>
      <c r="BB629" s="342"/>
      <c r="BC629" s="342"/>
      <c r="BD629" s="342"/>
      <c r="BE629" s="342"/>
      <c r="BF629" s="342"/>
      <c r="BG629" s="342"/>
      <c r="BH629" s="342"/>
      <c r="BI629" s="342"/>
      <c r="BJ629" s="342"/>
      <c r="BK629" s="342"/>
      <c r="BL629" s="342"/>
      <c r="BM629" s="342"/>
      <c r="BO629" s="342"/>
      <c r="BP629" s="342"/>
      <c r="BQ629" s="342"/>
      <c r="BR629" s="342"/>
      <c r="BS629" s="342"/>
      <c r="BT629" s="342"/>
      <c r="BU629" s="342"/>
      <c r="BV629" s="342"/>
      <c r="BW629" s="342"/>
      <c r="BX629" s="342"/>
      <c r="BY629" s="342"/>
      <c r="BZ629" s="342"/>
      <c r="CA629" s="342"/>
      <c r="CB629" s="342"/>
      <c r="CC629" s="342"/>
      <c r="CD629" s="342"/>
      <c r="CE629" s="342"/>
      <c r="CF629" s="342"/>
      <c r="CG629" s="342"/>
      <c r="CH629" s="342"/>
      <c r="CI629" s="342"/>
      <c r="CJ629" s="342"/>
      <c r="CK629" s="342"/>
      <c r="CZ629" s="342"/>
      <c r="DA629" s="342"/>
      <c r="DB629" s="342"/>
      <c r="DC629" s="342"/>
      <c r="DD629" s="342"/>
      <c r="DE629" s="342"/>
      <c r="DF629" s="342"/>
      <c r="DG629" s="342"/>
      <c r="DH629" s="342"/>
      <c r="DI629" s="342"/>
      <c r="DJ629" s="342"/>
      <c r="DK629" s="342"/>
      <c r="DM629" s="342"/>
      <c r="DN629" s="342"/>
      <c r="DO629" s="342"/>
      <c r="DP629" s="342"/>
      <c r="DQ629" s="342"/>
      <c r="DR629" s="342"/>
      <c r="DS629" s="342"/>
      <c r="DT629" s="342"/>
      <c r="DU629" s="342"/>
      <c r="DV629" s="342"/>
      <c r="DW629" s="342"/>
      <c r="DX629" s="342"/>
      <c r="DY629" s="342"/>
      <c r="EA629" s="342"/>
    </row>
    <row r="630" spans="1:131">
      <c r="A630" s="342"/>
      <c r="B630" s="342"/>
      <c r="C630" s="342"/>
      <c r="D630" s="342"/>
      <c r="E630" s="342"/>
      <c r="L630" s="342"/>
      <c r="M630" s="342"/>
      <c r="N630" s="342"/>
      <c r="O630" s="342"/>
      <c r="P630" s="342"/>
      <c r="Q630" s="342"/>
      <c r="R630" s="342"/>
      <c r="S630" s="342"/>
      <c r="T630" s="342"/>
      <c r="U630" s="342"/>
      <c r="V630" s="342"/>
      <c r="W630" s="342"/>
      <c r="X630" s="342"/>
      <c r="Y630" s="342"/>
      <c r="Z630" s="342"/>
      <c r="AA630" s="342"/>
      <c r="AB630" s="342"/>
      <c r="AC630" s="342"/>
      <c r="AD630" s="342"/>
      <c r="AE630" s="342"/>
      <c r="AF630" s="342"/>
      <c r="AG630" s="342"/>
      <c r="AH630" s="342"/>
      <c r="AI630" s="342"/>
      <c r="AJ630" s="342"/>
      <c r="AK630" s="342"/>
      <c r="AL630" s="342"/>
      <c r="AM630" s="342"/>
      <c r="AN630" s="342"/>
      <c r="AO630" s="342"/>
      <c r="AP630" s="342"/>
      <c r="AQ630" s="342"/>
      <c r="AR630" s="342"/>
      <c r="AS630" s="342"/>
      <c r="AT630" s="342"/>
      <c r="AU630" s="342"/>
      <c r="AV630" s="342"/>
      <c r="AW630" s="342"/>
      <c r="AX630" s="342"/>
      <c r="AY630" s="342"/>
      <c r="AZ630" s="342"/>
      <c r="BA630" s="342"/>
      <c r="BB630" s="342"/>
      <c r="BC630" s="342"/>
      <c r="BD630" s="342"/>
      <c r="BE630" s="342"/>
      <c r="BF630" s="342"/>
      <c r="BG630" s="342"/>
      <c r="BH630" s="342"/>
      <c r="BI630" s="342"/>
      <c r="BJ630" s="342"/>
      <c r="BK630" s="342"/>
      <c r="BL630" s="342"/>
      <c r="BM630" s="342"/>
      <c r="BO630" s="342"/>
      <c r="BP630" s="342"/>
      <c r="BQ630" s="342"/>
      <c r="BR630" s="342"/>
      <c r="BS630" s="342"/>
      <c r="BT630" s="342"/>
      <c r="BU630" s="342"/>
      <c r="BV630" s="342"/>
      <c r="BW630" s="342"/>
      <c r="BX630" s="342"/>
      <c r="BY630" s="342"/>
      <c r="BZ630" s="342"/>
      <c r="CA630" s="342"/>
      <c r="CB630" s="342"/>
      <c r="CC630" s="342"/>
      <c r="CD630" s="342"/>
      <c r="CE630" s="342"/>
      <c r="CF630" s="342"/>
      <c r="CG630" s="342"/>
      <c r="CH630" s="342"/>
      <c r="CI630" s="342"/>
      <c r="CJ630" s="342"/>
      <c r="CK630" s="342"/>
      <c r="CZ630" s="342"/>
      <c r="DA630" s="342"/>
      <c r="DB630" s="342"/>
      <c r="DC630" s="342"/>
      <c r="DD630" s="342"/>
      <c r="DE630" s="342"/>
      <c r="DF630" s="342"/>
      <c r="DG630" s="342"/>
      <c r="DH630" s="342"/>
      <c r="DI630" s="342"/>
      <c r="DJ630" s="342"/>
      <c r="DK630" s="342"/>
      <c r="DM630" s="342"/>
      <c r="DN630" s="342"/>
      <c r="DO630" s="342"/>
      <c r="DP630" s="342"/>
      <c r="DQ630" s="342"/>
      <c r="DR630" s="342"/>
      <c r="DS630" s="342"/>
      <c r="DT630" s="342"/>
      <c r="DU630" s="342"/>
      <c r="DV630" s="342"/>
      <c r="DW630" s="342"/>
      <c r="DX630" s="342"/>
      <c r="DY630" s="342"/>
      <c r="EA630" s="342"/>
    </row>
    <row r="631" spans="1:131">
      <c r="A631" s="342"/>
      <c r="B631" s="342"/>
      <c r="C631" s="342"/>
      <c r="D631" s="342"/>
      <c r="E631" s="342"/>
      <c r="L631" s="342"/>
      <c r="M631" s="342"/>
      <c r="N631" s="342"/>
      <c r="O631" s="342"/>
      <c r="P631" s="342"/>
      <c r="Q631" s="342"/>
      <c r="R631" s="342"/>
      <c r="S631" s="342"/>
      <c r="T631" s="342"/>
      <c r="U631" s="342"/>
      <c r="V631" s="342"/>
      <c r="W631" s="342"/>
      <c r="X631" s="342"/>
      <c r="Y631" s="342"/>
      <c r="Z631" s="342"/>
      <c r="AA631" s="342"/>
      <c r="AB631" s="342"/>
      <c r="AC631" s="342"/>
      <c r="AD631" s="342"/>
      <c r="AE631" s="342"/>
      <c r="AF631" s="342"/>
      <c r="AG631" s="342"/>
      <c r="AH631" s="342"/>
      <c r="AI631" s="342"/>
      <c r="AJ631" s="342"/>
      <c r="AK631" s="342"/>
      <c r="AL631" s="342"/>
      <c r="AM631" s="342"/>
      <c r="AN631" s="342"/>
      <c r="AO631" s="342"/>
      <c r="AP631" s="342"/>
      <c r="AQ631" s="342"/>
      <c r="AR631" s="342"/>
      <c r="AS631" s="342"/>
      <c r="AT631" s="342"/>
      <c r="AU631" s="342"/>
      <c r="AV631" s="342"/>
      <c r="AW631" s="342"/>
      <c r="AX631" s="342"/>
      <c r="AY631" s="342"/>
      <c r="AZ631" s="342"/>
      <c r="BA631" s="342"/>
      <c r="BB631" s="342"/>
      <c r="BC631" s="342"/>
      <c r="BD631" s="342"/>
      <c r="BE631" s="342"/>
      <c r="BF631" s="342"/>
      <c r="BG631" s="342"/>
      <c r="BH631" s="342"/>
      <c r="BI631" s="342"/>
      <c r="BJ631" s="342"/>
      <c r="BK631" s="342"/>
      <c r="BL631" s="342"/>
      <c r="BM631" s="342"/>
      <c r="BO631" s="342"/>
      <c r="BP631" s="342"/>
      <c r="BQ631" s="342"/>
      <c r="BR631" s="342"/>
      <c r="BS631" s="342"/>
      <c r="BT631" s="342"/>
      <c r="BU631" s="342"/>
      <c r="BV631" s="342"/>
      <c r="BW631" s="342"/>
      <c r="BX631" s="342"/>
      <c r="BY631" s="342"/>
      <c r="BZ631" s="342"/>
      <c r="CA631" s="342"/>
      <c r="CB631" s="342"/>
      <c r="CC631" s="342"/>
      <c r="CD631" s="342"/>
      <c r="CE631" s="342"/>
      <c r="CF631" s="342"/>
      <c r="CG631" s="342"/>
      <c r="CH631" s="342"/>
      <c r="CI631" s="342"/>
      <c r="CJ631" s="342"/>
      <c r="CK631" s="342"/>
      <c r="CZ631" s="342"/>
      <c r="DA631" s="342"/>
      <c r="DB631" s="342"/>
      <c r="DC631" s="342"/>
      <c r="DD631" s="342"/>
      <c r="DE631" s="342"/>
      <c r="DF631" s="342"/>
      <c r="DG631" s="342"/>
      <c r="DH631" s="342"/>
      <c r="DI631" s="342"/>
      <c r="DJ631" s="342"/>
      <c r="DK631" s="342"/>
      <c r="DM631" s="342"/>
      <c r="DN631" s="342"/>
      <c r="DO631" s="342"/>
      <c r="DP631" s="342"/>
      <c r="DQ631" s="342"/>
      <c r="DR631" s="342"/>
      <c r="DS631" s="342"/>
      <c r="DT631" s="342"/>
      <c r="DU631" s="342"/>
      <c r="DV631" s="342"/>
      <c r="DW631" s="342"/>
      <c r="DX631" s="342"/>
      <c r="DY631" s="342"/>
      <c r="EA631" s="342"/>
    </row>
    <row r="632" spans="1:131">
      <c r="A632" s="342"/>
      <c r="B632" s="342"/>
      <c r="C632" s="342"/>
      <c r="D632" s="342"/>
      <c r="E632" s="342"/>
      <c r="L632" s="342"/>
      <c r="M632" s="342"/>
      <c r="N632" s="342"/>
      <c r="O632" s="342"/>
      <c r="P632" s="342"/>
      <c r="Q632" s="342"/>
      <c r="R632" s="342"/>
      <c r="S632" s="342"/>
      <c r="T632" s="342"/>
      <c r="U632" s="342"/>
      <c r="V632" s="342"/>
      <c r="W632" s="342"/>
      <c r="X632" s="342"/>
      <c r="Y632" s="342"/>
      <c r="Z632" s="342"/>
      <c r="AA632" s="342"/>
      <c r="AB632" s="342"/>
      <c r="AC632" s="342"/>
      <c r="AD632" s="342"/>
      <c r="AE632" s="342"/>
      <c r="AF632" s="342"/>
      <c r="AG632" s="342"/>
      <c r="AH632" s="342"/>
      <c r="AI632" s="342"/>
      <c r="AJ632" s="342"/>
      <c r="AK632" s="342"/>
      <c r="AL632" s="342"/>
      <c r="AM632" s="342"/>
      <c r="AN632" s="342"/>
      <c r="AO632" s="342"/>
      <c r="AP632" s="342"/>
      <c r="AQ632" s="342"/>
      <c r="AR632" s="342"/>
      <c r="AS632" s="342"/>
      <c r="AT632" s="342"/>
      <c r="AU632" s="342"/>
      <c r="AV632" s="342"/>
      <c r="AW632" s="342"/>
      <c r="AX632" s="342"/>
      <c r="AY632" s="342"/>
      <c r="AZ632" s="342"/>
      <c r="BA632" s="342"/>
      <c r="BB632" s="342"/>
      <c r="BC632" s="342"/>
      <c r="BD632" s="342"/>
      <c r="BE632" s="342"/>
      <c r="BF632" s="342"/>
      <c r="BG632" s="342"/>
      <c r="BH632" s="342"/>
      <c r="BI632" s="342"/>
      <c r="BJ632" s="342"/>
      <c r="BK632" s="342"/>
      <c r="BL632" s="342"/>
      <c r="BM632" s="342"/>
      <c r="BO632" s="342"/>
      <c r="BP632" s="342"/>
      <c r="BQ632" s="342"/>
      <c r="BR632" s="342"/>
      <c r="BS632" s="342"/>
      <c r="BT632" s="342"/>
      <c r="BU632" s="342"/>
      <c r="BV632" s="342"/>
      <c r="BW632" s="342"/>
      <c r="BX632" s="342"/>
      <c r="BY632" s="342"/>
      <c r="BZ632" s="342"/>
      <c r="CA632" s="342"/>
      <c r="CB632" s="342"/>
      <c r="CC632" s="342"/>
      <c r="CD632" s="342"/>
      <c r="CE632" s="342"/>
      <c r="CF632" s="342"/>
      <c r="CG632" s="342"/>
      <c r="CH632" s="342"/>
      <c r="CI632" s="342"/>
      <c r="CJ632" s="342"/>
      <c r="CK632" s="342"/>
      <c r="CZ632" s="342"/>
      <c r="DA632" s="342"/>
      <c r="DB632" s="342"/>
      <c r="DC632" s="342"/>
      <c r="DD632" s="342"/>
      <c r="DE632" s="342"/>
      <c r="DF632" s="342"/>
      <c r="DG632" s="342"/>
      <c r="DH632" s="342"/>
      <c r="DI632" s="342"/>
      <c r="DJ632" s="342"/>
      <c r="DK632" s="342"/>
      <c r="DM632" s="342"/>
      <c r="DN632" s="342"/>
      <c r="DO632" s="342"/>
      <c r="DP632" s="342"/>
      <c r="DQ632" s="342"/>
      <c r="DR632" s="342"/>
      <c r="DS632" s="342"/>
      <c r="DT632" s="342"/>
      <c r="DU632" s="342"/>
      <c r="DV632" s="342"/>
      <c r="DW632" s="342"/>
      <c r="DX632" s="342"/>
      <c r="DY632" s="342"/>
      <c r="EA632" s="342"/>
    </row>
    <row r="633" spans="1:131">
      <c r="A633" s="342"/>
      <c r="B633" s="342"/>
      <c r="C633" s="342"/>
      <c r="D633" s="342"/>
      <c r="E633" s="342"/>
      <c r="L633" s="342"/>
      <c r="M633" s="342"/>
      <c r="N633" s="342"/>
      <c r="O633" s="342"/>
      <c r="P633" s="342"/>
      <c r="Q633" s="342"/>
      <c r="R633" s="342"/>
      <c r="S633" s="342"/>
      <c r="T633" s="342"/>
      <c r="U633" s="342"/>
      <c r="V633" s="342"/>
      <c r="W633" s="342"/>
      <c r="X633" s="342"/>
      <c r="Y633" s="342"/>
      <c r="Z633" s="342"/>
      <c r="AA633" s="342"/>
      <c r="AB633" s="342"/>
      <c r="AC633" s="342"/>
      <c r="AD633" s="342"/>
      <c r="AE633" s="342"/>
      <c r="AF633" s="342"/>
      <c r="AG633" s="342"/>
      <c r="AH633" s="342"/>
      <c r="AI633" s="342"/>
      <c r="AJ633" s="342"/>
      <c r="AK633" s="342"/>
      <c r="AL633" s="342"/>
      <c r="AM633" s="342"/>
      <c r="AN633" s="342"/>
      <c r="AO633" s="342"/>
      <c r="AP633" s="342"/>
      <c r="AQ633" s="342"/>
      <c r="AR633" s="342"/>
      <c r="AS633" s="342"/>
      <c r="AT633" s="342"/>
      <c r="AU633" s="342"/>
      <c r="AV633" s="342"/>
      <c r="AW633" s="342"/>
      <c r="AX633" s="342"/>
      <c r="AY633" s="342"/>
      <c r="AZ633" s="342"/>
      <c r="BA633" s="342"/>
      <c r="BB633" s="342"/>
      <c r="BC633" s="342"/>
      <c r="BD633" s="342"/>
      <c r="BE633" s="342"/>
      <c r="BF633" s="342"/>
      <c r="BG633" s="342"/>
      <c r="BH633" s="342"/>
      <c r="BI633" s="342"/>
      <c r="BJ633" s="342"/>
      <c r="BK633" s="342"/>
      <c r="BL633" s="342"/>
      <c r="BM633" s="342"/>
      <c r="BO633" s="342"/>
      <c r="BP633" s="342"/>
      <c r="BQ633" s="342"/>
      <c r="BR633" s="342"/>
      <c r="BS633" s="342"/>
      <c r="BT633" s="342"/>
      <c r="BU633" s="342"/>
      <c r="BV633" s="342"/>
      <c r="BW633" s="342"/>
      <c r="BX633" s="342"/>
      <c r="BY633" s="342"/>
      <c r="BZ633" s="342"/>
      <c r="CA633" s="342"/>
      <c r="CB633" s="342"/>
      <c r="CC633" s="342"/>
      <c r="CD633" s="342"/>
      <c r="CE633" s="342"/>
      <c r="CF633" s="342"/>
      <c r="CG633" s="342"/>
      <c r="CH633" s="342"/>
      <c r="CI633" s="342"/>
      <c r="CJ633" s="342"/>
      <c r="CK633" s="342"/>
      <c r="CZ633" s="342"/>
      <c r="DA633" s="342"/>
      <c r="DB633" s="342"/>
      <c r="DC633" s="342"/>
      <c r="DD633" s="342"/>
      <c r="DE633" s="342"/>
      <c r="DF633" s="342"/>
      <c r="DG633" s="342"/>
      <c r="DH633" s="342"/>
      <c r="DI633" s="342"/>
      <c r="DJ633" s="342"/>
      <c r="DK633" s="342"/>
      <c r="DM633" s="342"/>
      <c r="DN633" s="342"/>
      <c r="DO633" s="342"/>
      <c r="DP633" s="342"/>
      <c r="DQ633" s="342"/>
      <c r="DR633" s="342"/>
      <c r="DS633" s="342"/>
      <c r="DT633" s="342"/>
      <c r="DU633" s="342"/>
      <c r="DV633" s="342"/>
      <c r="DW633" s="342"/>
      <c r="DX633" s="342"/>
      <c r="DY633" s="342"/>
      <c r="EA633" s="342"/>
    </row>
    <row r="634" spans="1:131">
      <c r="A634" s="342"/>
      <c r="B634" s="342"/>
      <c r="C634" s="342"/>
      <c r="D634" s="342"/>
      <c r="E634" s="342"/>
      <c r="L634" s="342"/>
      <c r="M634" s="342"/>
      <c r="N634" s="342"/>
      <c r="O634" s="342"/>
      <c r="P634" s="342"/>
      <c r="Q634" s="342"/>
      <c r="R634" s="342"/>
      <c r="S634" s="342"/>
      <c r="T634" s="342"/>
      <c r="U634" s="342"/>
      <c r="V634" s="342"/>
      <c r="W634" s="342"/>
      <c r="X634" s="342"/>
      <c r="Y634" s="342"/>
      <c r="Z634" s="342"/>
      <c r="AA634" s="342"/>
      <c r="AB634" s="342"/>
      <c r="AC634" s="342"/>
      <c r="AD634" s="342"/>
      <c r="AE634" s="342"/>
      <c r="AF634" s="342"/>
      <c r="AG634" s="342"/>
      <c r="AH634" s="342"/>
      <c r="AI634" s="342"/>
      <c r="AJ634" s="342"/>
      <c r="AK634" s="342"/>
      <c r="AL634" s="342"/>
      <c r="AM634" s="342"/>
      <c r="AN634" s="342"/>
      <c r="AO634" s="342"/>
      <c r="AP634" s="342"/>
      <c r="AQ634" s="342"/>
      <c r="AR634" s="342"/>
      <c r="AS634" s="342"/>
      <c r="AT634" s="342"/>
      <c r="AU634" s="342"/>
      <c r="AV634" s="342"/>
      <c r="AW634" s="342"/>
      <c r="AX634" s="342"/>
      <c r="AY634" s="342"/>
      <c r="AZ634" s="342"/>
      <c r="BA634" s="342"/>
      <c r="BB634" s="342"/>
      <c r="BC634" s="342"/>
      <c r="BD634" s="342"/>
      <c r="BE634" s="342"/>
      <c r="BF634" s="342"/>
      <c r="BG634" s="342"/>
      <c r="BH634" s="342"/>
      <c r="BI634" s="342"/>
      <c r="BJ634" s="342"/>
      <c r="BK634" s="342"/>
      <c r="BL634" s="342"/>
      <c r="BM634" s="342"/>
      <c r="BO634" s="342"/>
      <c r="BP634" s="342"/>
      <c r="BQ634" s="342"/>
      <c r="BR634" s="342"/>
      <c r="BS634" s="342"/>
      <c r="BT634" s="342"/>
      <c r="BU634" s="342"/>
      <c r="BV634" s="342"/>
      <c r="BW634" s="342"/>
      <c r="BX634" s="342"/>
      <c r="BY634" s="342"/>
      <c r="BZ634" s="342"/>
      <c r="CA634" s="342"/>
      <c r="CB634" s="342"/>
      <c r="CC634" s="342"/>
      <c r="CD634" s="342"/>
      <c r="CE634" s="342"/>
      <c r="CF634" s="342"/>
      <c r="CG634" s="342"/>
      <c r="CH634" s="342"/>
      <c r="CI634" s="342"/>
      <c r="CJ634" s="342"/>
      <c r="CK634" s="342"/>
      <c r="CZ634" s="342"/>
      <c r="DA634" s="342"/>
      <c r="DB634" s="342"/>
      <c r="DC634" s="342"/>
      <c r="DD634" s="342"/>
      <c r="DE634" s="342"/>
      <c r="DF634" s="342"/>
      <c r="DG634" s="342"/>
      <c r="DH634" s="342"/>
      <c r="DI634" s="342"/>
      <c r="DJ634" s="342"/>
      <c r="DK634" s="342"/>
      <c r="DM634" s="342"/>
      <c r="DN634" s="342"/>
      <c r="DO634" s="342"/>
      <c r="DP634" s="342"/>
      <c r="DQ634" s="342"/>
      <c r="DR634" s="342"/>
      <c r="DS634" s="342"/>
      <c r="DT634" s="342"/>
      <c r="DU634" s="342"/>
      <c r="DV634" s="342"/>
      <c r="DW634" s="342"/>
      <c r="DX634" s="342"/>
      <c r="DY634" s="342"/>
      <c r="EA634" s="342"/>
    </row>
    <row r="635" spans="1:131">
      <c r="A635" s="342"/>
      <c r="B635" s="342"/>
      <c r="C635" s="342"/>
      <c r="D635" s="342"/>
      <c r="E635" s="342"/>
      <c r="L635" s="342"/>
      <c r="M635" s="342"/>
      <c r="N635" s="342"/>
      <c r="O635" s="342"/>
      <c r="P635" s="342"/>
      <c r="Q635" s="342"/>
      <c r="R635" s="342"/>
      <c r="S635" s="342"/>
      <c r="T635" s="342"/>
      <c r="U635" s="342"/>
      <c r="V635" s="342"/>
      <c r="W635" s="342"/>
      <c r="X635" s="342"/>
      <c r="Y635" s="342"/>
      <c r="Z635" s="342"/>
      <c r="AA635" s="342"/>
      <c r="AB635" s="342"/>
      <c r="AC635" s="342"/>
      <c r="AD635" s="342"/>
      <c r="AE635" s="342"/>
      <c r="AF635" s="342"/>
      <c r="AG635" s="342"/>
      <c r="AH635" s="342"/>
      <c r="AI635" s="342"/>
      <c r="AJ635" s="342"/>
      <c r="AK635" s="342"/>
      <c r="AL635" s="342"/>
      <c r="AM635" s="342"/>
      <c r="AN635" s="342"/>
      <c r="AO635" s="342"/>
      <c r="AP635" s="342"/>
      <c r="AQ635" s="342"/>
      <c r="AR635" s="342"/>
      <c r="AS635" s="342"/>
      <c r="AT635" s="342"/>
      <c r="AU635" s="342"/>
      <c r="AV635" s="342"/>
      <c r="AW635" s="342"/>
      <c r="AX635" s="342"/>
      <c r="AY635" s="342"/>
      <c r="AZ635" s="342"/>
      <c r="BA635" s="342"/>
      <c r="BB635" s="342"/>
      <c r="BC635" s="342"/>
      <c r="BD635" s="342"/>
      <c r="BE635" s="342"/>
      <c r="BF635" s="342"/>
      <c r="BG635" s="342"/>
      <c r="BH635" s="342"/>
      <c r="BI635" s="342"/>
      <c r="BJ635" s="342"/>
      <c r="BK635" s="342"/>
      <c r="BL635" s="342"/>
      <c r="BM635" s="342"/>
      <c r="BO635" s="342"/>
      <c r="BP635" s="342"/>
      <c r="BQ635" s="342"/>
      <c r="BR635" s="342"/>
      <c r="BS635" s="342"/>
      <c r="BT635" s="342"/>
      <c r="BU635" s="342"/>
      <c r="BV635" s="342"/>
      <c r="BW635" s="342"/>
      <c r="BX635" s="342"/>
      <c r="BY635" s="342"/>
      <c r="BZ635" s="342"/>
      <c r="CA635" s="342"/>
      <c r="CB635" s="342"/>
      <c r="CC635" s="342"/>
      <c r="CD635" s="342"/>
      <c r="CE635" s="342"/>
      <c r="CF635" s="342"/>
      <c r="CG635" s="342"/>
      <c r="CH635" s="342"/>
      <c r="CI635" s="342"/>
      <c r="CJ635" s="342"/>
      <c r="CK635" s="342"/>
      <c r="CZ635" s="342"/>
      <c r="DA635" s="342"/>
      <c r="DB635" s="342"/>
      <c r="DC635" s="342"/>
      <c r="DD635" s="342"/>
      <c r="DE635" s="342"/>
      <c r="DF635" s="342"/>
      <c r="DG635" s="342"/>
      <c r="DH635" s="342"/>
      <c r="DI635" s="342"/>
      <c r="DJ635" s="342"/>
      <c r="DK635" s="342"/>
      <c r="DM635" s="342"/>
      <c r="DN635" s="342"/>
      <c r="DO635" s="342"/>
      <c r="DP635" s="342"/>
      <c r="DQ635" s="342"/>
      <c r="DR635" s="342"/>
      <c r="DS635" s="342"/>
      <c r="DT635" s="342"/>
      <c r="DU635" s="342"/>
      <c r="DV635" s="342"/>
      <c r="DW635" s="342"/>
      <c r="DX635" s="342"/>
      <c r="DY635" s="342"/>
      <c r="EA635" s="342"/>
    </row>
    <row r="636" spans="1:131">
      <c r="A636" s="342"/>
      <c r="B636" s="342"/>
      <c r="C636" s="342"/>
      <c r="D636" s="342"/>
      <c r="E636" s="342"/>
      <c r="L636" s="342"/>
      <c r="M636" s="342"/>
      <c r="N636" s="342"/>
      <c r="O636" s="342"/>
      <c r="P636" s="342"/>
      <c r="Q636" s="342"/>
      <c r="R636" s="342"/>
      <c r="S636" s="342"/>
      <c r="T636" s="342"/>
      <c r="U636" s="342"/>
      <c r="V636" s="342"/>
      <c r="W636" s="342"/>
      <c r="X636" s="342"/>
      <c r="Y636" s="342"/>
      <c r="Z636" s="342"/>
      <c r="AA636" s="342"/>
      <c r="AB636" s="342"/>
      <c r="AC636" s="342"/>
      <c r="AD636" s="342"/>
      <c r="AE636" s="342"/>
      <c r="AF636" s="342"/>
      <c r="AG636" s="342"/>
      <c r="AH636" s="342"/>
      <c r="AI636" s="342"/>
      <c r="AJ636" s="342"/>
      <c r="AK636" s="342"/>
      <c r="AL636" s="342"/>
      <c r="AM636" s="342"/>
      <c r="AN636" s="342"/>
      <c r="AO636" s="342"/>
      <c r="AP636" s="342"/>
      <c r="AQ636" s="342"/>
      <c r="AR636" s="342"/>
      <c r="AS636" s="342"/>
      <c r="AT636" s="342"/>
      <c r="AU636" s="342"/>
      <c r="AV636" s="342"/>
      <c r="AW636" s="342"/>
      <c r="AX636" s="342"/>
      <c r="AY636" s="342"/>
      <c r="AZ636" s="342"/>
      <c r="BA636" s="342"/>
      <c r="BB636" s="342"/>
      <c r="BC636" s="342"/>
      <c r="BD636" s="342"/>
      <c r="BE636" s="342"/>
      <c r="BF636" s="342"/>
      <c r="BG636" s="342"/>
      <c r="BH636" s="342"/>
      <c r="BI636" s="342"/>
      <c r="BJ636" s="342"/>
      <c r="BK636" s="342"/>
      <c r="BL636" s="342"/>
      <c r="BM636" s="342"/>
      <c r="BO636" s="342"/>
      <c r="BP636" s="342"/>
      <c r="BQ636" s="342"/>
      <c r="BR636" s="342"/>
      <c r="BS636" s="342"/>
      <c r="BT636" s="342"/>
      <c r="BU636" s="342"/>
      <c r="BV636" s="342"/>
      <c r="BW636" s="342"/>
      <c r="BX636" s="342"/>
      <c r="BY636" s="342"/>
      <c r="BZ636" s="342"/>
      <c r="CA636" s="342"/>
      <c r="CB636" s="342"/>
      <c r="CC636" s="342"/>
      <c r="CD636" s="342"/>
      <c r="CE636" s="342"/>
      <c r="CF636" s="342"/>
      <c r="CG636" s="342"/>
      <c r="CH636" s="342"/>
      <c r="CI636" s="342"/>
      <c r="CJ636" s="342"/>
      <c r="CK636" s="342"/>
      <c r="CZ636" s="342"/>
      <c r="DA636" s="342"/>
      <c r="DB636" s="342"/>
      <c r="DC636" s="342"/>
      <c r="DD636" s="342"/>
      <c r="DE636" s="342"/>
      <c r="DF636" s="342"/>
      <c r="DG636" s="342"/>
      <c r="DH636" s="342"/>
      <c r="DI636" s="342"/>
      <c r="DJ636" s="342"/>
      <c r="DK636" s="342"/>
      <c r="DM636" s="342"/>
      <c r="DN636" s="342"/>
      <c r="DO636" s="342"/>
      <c r="DP636" s="342"/>
      <c r="DQ636" s="342"/>
      <c r="DR636" s="342"/>
      <c r="DS636" s="342"/>
      <c r="DT636" s="342"/>
      <c r="DU636" s="342"/>
      <c r="DV636" s="342"/>
      <c r="DW636" s="342"/>
      <c r="DX636" s="342"/>
      <c r="DY636" s="342"/>
      <c r="EA636" s="342"/>
    </row>
    <row r="637" spans="1:131">
      <c r="A637" s="342"/>
      <c r="B637" s="342"/>
      <c r="C637" s="342"/>
      <c r="D637" s="342"/>
      <c r="E637" s="342"/>
      <c r="L637" s="342"/>
      <c r="M637" s="342"/>
      <c r="N637" s="342"/>
      <c r="O637" s="342"/>
      <c r="P637" s="342"/>
      <c r="Q637" s="342"/>
      <c r="R637" s="342"/>
      <c r="S637" s="342"/>
      <c r="T637" s="342"/>
      <c r="U637" s="342"/>
      <c r="V637" s="342"/>
      <c r="W637" s="342"/>
      <c r="X637" s="342"/>
      <c r="Y637" s="342"/>
      <c r="Z637" s="342"/>
      <c r="AA637" s="342"/>
      <c r="AB637" s="342"/>
      <c r="AC637" s="342"/>
      <c r="AD637" s="342"/>
      <c r="AE637" s="342"/>
      <c r="AF637" s="342"/>
      <c r="AG637" s="342"/>
      <c r="AH637" s="342"/>
      <c r="AI637" s="342"/>
      <c r="AJ637" s="342"/>
      <c r="AK637" s="342"/>
      <c r="AL637" s="342"/>
      <c r="AM637" s="342"/>
      <c r="AN637" s="342"/>
      <c r="AO637" s="342"/>
      <c r="AP637" s="342"/>
      <c r="AQ637" s="342"/>
      <c r="AR637" s="342"/>
      <c r="AS637" s="342"/>
      <c r="AT637" s="342"/>
      <c r="AU637" s="342"/>
      <c r="AV637" s="342"/>
      <c r="AW637" s="342"/>
      <c r="AX637" s="342"/>
      <c r="AY637" s="342"/>
      <c r="AZ637" s="342"/>
      <c r="BA637" s="342"/>
      <c r="BB637" s="342"/>
      <c r="BC637" s="342"/>
      <c r="BD637" s="342"/>
      <c r="BE637" s="342"/>
      <c r="BF637" s="342"/>
      <c r="BG637" s="342"/>
      <c r="BH637" s="342"/>
      <c r="BI637" s="342"/>
      <c r="BJ637" s="342"/>
      <c r="BK637" s="342"/>
      <c r="BL637" s="342"/>
      <c r="BM637" s="342"/>
      <c r="BO637" s="342"/>
      <c r="BP637" s="342"/>
      <c r="BQ637" s="342"/>
      <c r="BR637" s="342"/>
      <c r="BS637" s="342"/>
      <c r="BT637" s="342"/>
      <c r="BU637" s="342"/>
      <c r="BV637" s="342"/>
      <c r="BW637" s="342"/>
      <c r="BX637" s="342"/>
      <c r="BY637" s="342"/>
      <c r="BZ637" s="342"/>
      <c r="CA637" s="342"/>
      <c r="CB637" s="342"/>
      <c r="CC637" s="342"/>
      <c r="CD637" s="342"/>
      <c r="CE637" s="342"/>
      <c r="CF637" s="342"/>
      <c r="CG637" s="342"/>
      <c r="CH637" s="342"/>
      <c r="CI637" s="342"/>
      <c r="CJ637" s="342"/>
      <c r="CK637" s="342"/>
      <c r="CZ637" s="342"/>
      <c r="DA637" s="342"/>
      <c r="DB637" s="342"/>
      <c r="DC637" s="342"/>
      <c r="DD637" s="342"/>
      <c r="DE637" s="342"/>
      <c r="DF637" s="342"/>
      <c r="DG637" s="342"/>
      <c r="DH637" s="342"/>
      <c r="DI637" s="342"/>
      <c r="DJ637" s="342"/>
      <c r="DK637" s="342"/>
      <c r="DM637" s="342"/>
      <c r="DN637" s="342"/>
      <c r="DO637" s="342"/>
      <c r="DP637" s="342"/>
      <c r="DQ637" s="342"/>
      <c r="DR637" s="342"/>
      <c r="DS637" s="342"/>
      <c r="DT637" s="342"/>
      <c r="DU637" s="342"/>
      <c r="DV637" s="342"/>
      <c r="DW637" s="342"/>
      <c r="DX637" s="342"/>
      <c r="DY637" s="342"/>
      <c r="EA637" s="342"/>
    </row>
    <row r="638" spans="1:131">
      <c r="A638" s="342"/>
      <c r="B638" s="342"/>
      <c r="C638" s="342"/>
      <c r="D638" s="342"/>
      <c r="E638" s="342"/>
      <c r="L638" s="342"/>
      <c r="M638" s="342"/>
      <c r="N638" s="342"/>
      <c r="O638" s="342"/>
      <c r="P638" s="342"/>
      <c r="Q638" s="342"/>
      <c r="R638" s="342"/>
      <c r="S638" s="342"/>
      <c r="T638" s="342"/>
      <c r="U638" s="342"/>
      <c r="V638" s="342"/>
      <c r="W638" s="342"/>
      <c r="X638" s="342"/>
      <c r="Y638" s="342"/>
      <c r="Z638" s="342"/>
      <c r="AA638" s="342"/>
      <c r="AB638" s="342"/>
      <c r="AC638" s="342"/>
      <c r="AD638" s="342"/>
      <c r="AE638" s="342"/>
      <c r="AF638" s="342"/>
      <c r="AG638" s="342"/>
      <c r="AH638" s="342"/>
      <c r="AI638" s="342"/>
      <c r="AJ638" s="342"/>
      <c r="AK638" s="342"/>
      <c r="AL638" s="342"/>
      <c r="AM638" s="342"/>
      <c r="AN638" s="342"/>
      <c r="AO638" s="342"/>
      <c r="AP638" s="342"/>
      <c r="AQ638" s="342"/>
      <c r="AR638" s="342"/>
      <c r="AS638" s="342"/>
      <c r="AT638" s="342"/>
      <c r="AU638" s="342"/>
      <c r="AV638" s="342"/>
      <c r="AW638" s="342"/>
      <c r="AX638" s="342"/>
      <c r="AY638" s="342"/>
      <c r="AZ638" s="342"/>
      <c r="BA638" s="342"/>
      <c r="BB638" s="342"/>
      <c r="BC638" s="342"/>
      <c r="BD638" s="342"/>
      <c r="BE638" s="342"/>
      <c r="BF638" s="342"/>
      <c r="BG638" s="342"/>
      <c r="BH638" s="342"/>
      <c r="BI638" s="342"/>
      <c r="BJ638" s="342"/>
      <c r="BK638" s="342"/>
      <c r="BL638" s="342"/>
      <c r="BM638" s="342"/>
      <c r="BO638" s="342"/>
      <c r="BP638" s="342"/>
      <c r="BQ638" s="342"/>
      <c r="BR638" s="342"/>
      <c r="BS638" s="342"/>
      <c r="BT638" s="342"/>
      <c r="BU638" s="342"/>
      <c r="BV638" s="342"/>
      <c r="BW638" s="342"/>
      <c r="BX638" s="342"/>
      <c r="BY638" s="342"/>
      <c r="BZ638" s="342"/>
      <c r="CA638" s="342"/>
      <c r="CB638" s="342"/>
      <c r="CC638" s="342"/>
      <c r="CD638" s="342"/>
      <c r="CE638" s="342"/>
      <c r="CF638" s="342"/>
      <c r="CG638" s="342"/>
      <c r="CH638" s="342"/>
      <c r="CI638" s="342"/>
      <c r="CJ638" s="342"/>
      <c r="CK638" s="342"/>
      <c r="CZ638" s="342"/>
      <c r="DA638" s="342"/>
      <c r="DB638" s="342"/>
      <c r="DC638" s="342"/>
      <c r="DD638" s="342"/>
      <c r="DE638" s="342"/>
      <c r="DF638" s="342"/>
      <c r="DG638" s="342"/>
      <c r="DH638" s="342"/>
      <c r="DI638" s="342"/>
      <c r="DJ638" s="342"/>
      <c r="DK638" s="342"/>
      <c r="DM638" s="342"/>
      <c r="DN638" s="342"/>
      <c r="DO638" s="342"/>
      <c r="DP638" s="342"/>
      <c r="DQ638" s="342"/>
      <c r="DR638" s="342"/>
      <c r="DS638" s="342"/>
      <c r="DT638" s="342"/>
      <c r="DU638" s="342"/>
      <c r="DV638" s="342"/>
      <c r="DW638" s="342"/>
      <c r="DX638" s="342"/>
      <c r="DY638" s="342"/>
      <c r="EA638" s="342"/>
    </row>
    <row r="639" spans="1:131">
      <c r="A639" s="342"/>
      <c r="B639" s="342"/>
      <c r="C639" s="342"/>
      <c r="D639" s="342"/>
      <c r="E639" s="342"/>
      <c r="L639" s="342"/>
      <c r="M639" s="342"/>
      <c r="N639" s="342"/>
      <c r="O639" s="342"/>
      <c r="P639" s="342"/>
      <c r="Q639" s="342"/>
      <c r="R639" s="342"/>
      <c r="S639" s="342"/>
      <c r="T639" s="342"/>
      <c r="U639" s="342"/>
      <c r="V639" s="342"/>
      <c r="W639" s="342"/>
      <c r="X639" s="342"/>
      <c r="Y639" s="342"/>
      <c r="Z639" s="342"/>
      <c r="AA639" s="342"/>
      <c r="AB639" s="342"/>
      <c r="AC639" s="342"/>
      <c r="AD639" s="342"/>
      <c r="AE639" s="342"/>
      <c r="AF639" s="342"/>
      <c r="AG639" s="342"/>
      <c r="AH639" s="342"/>
      <c r="AI639" s="342"/>
      <c r="AJ639" s="342"/>
      <c r="AK639" s="342"/>
      <c r="AL639" s="342"/>
      <c r="AM639" s="342"/>
      <c r="AN639" s="342"/>
      <c r="AO639" s="342"/>
      <c r="AP639" s="342"/>
      <c r="AQ639" s="342"/>
      <c r="AR639" s="342"/>
      <c r="AS639" s="342"/>
      <c r="AT639" s="342"/>
      <c r="AU639" s="342"/>
      <c r="AV639" s="342"/>
      <c r="AW639" s="342"/>
      <c r="AX639" s="342"/>
      <c r="AY639" s="342"/>
      <c r="AZ639" s="342"/>
      <c r="BA639" s="342"/>
      <c r="BB639" s="342"/>
      <c r="BC639" s="342"/>
      <c r="BD639" s="342"/>
      <c r="BE639" s="342"/>
      <c r="BF639" s="342"/>
      <c r="BG639" s="342"/>
      <c r="BH639" s="342"/>
      <c r="BI639" s="342"/>
      <c r="BJ639" s="342"/>
      <c r="BK639" s="342"/>
      <c r="BL639" s="342"/>
      <c r="BM639" s="342"/>
      <c r="BO639" s="342"/>
      <c r="BP639" s="342"/>
      <c r="BQ639" s="342"/>
      <c r="BR639" s="342"/>
      <c r="BS639" s="342"/>
      <c r="BT639" s="342"/>
      <c r="BU639" s="342"/>
      <c r="BV639" s="342"/>
      <c r="BW639" s="342"/>
      <c r="BX639" s="342"/>
      <c r="BY639" s="342"/>
      <c r="BZ639" s="342"/>
      <c r="CA639" s="342"/>
      <c r="CB639" s="342"/>
      <c r="CC639" s="342"/>
      <c r="CD639" s="342"/>
      <c r="CE639" s="342"/>
      <c r="CF639" s="342"/>
      <c r="CG639" s="342"/>
      <c r="CH639" s="342"/>
      <c r="CI639" s="342"/>
      <c r="CJ639" s="342"/>
      <c r="CK639" s="342"/>
      <c r="CZ639" s="342"/>
      <c r="DA639" s="342"/>
      <c r="DB639" s="342"/>
      <c r="DC639" s="342"/>
      <c r="DD639" s="342"/>
      <c r="DE639" s="342"/>
      <c r="DF639" s="342"/>
      <c r="DG639" s="342"/>
      <c r="DH639" s="342"/>
      <c r="DI639" s="342"/>
      <c r="DJ639" s="342"/>
      <c r="DK639" s="342"/>
      <c r="DM639" s="342"/>
      <c r="DN639" s="342"/>
      <c r="DO639" s="342"/>
      <c r="DP639" s="342"/>
      <c r="DQ639" s="342"/>
      <c r="DR639" s="342"/>
      <c r="DS639" s="342"/>
      <c r="DT639" s="342"/>
      <c r="DU639" s="342"/>
      <c r="DV639" s="342"/>
      <c r="DW639" s="342"/>
      <c r="DX639" s="342"/>
      <c r="DY639" s="342"/>
      <c r="EA639" s="342"/>
    </row>
    <row r="640" spans="1:131">
      <c r="A640" s="342"/>
      <c r="B640" s="342"/>
      <c r="C640" s="342"/>
      <c r="D640" s="342"/>
      <c r="E640" s="342"/>
      <c r="L640" s="342"/>
      <c r="M640" s="342"/>
      <c r="N640" s="342"/>
      <c r="O640" s="342"/>
      <c r="P640" s="342"/>
      <c r="Q640" s="342"/>
      <c r="R640" s="342"/>
      <c r="S640" s="342"/>
      <c r="T640" s="342"/>
      <c r="U640" s="342"/>
      <c r="V640" s="342"/>
      <c r="W640" s="342"/>
      <c r="X640" s="342"/>
      <c r="Y640" s="342"/>
      <c r="Z640" s="342"/>
      <c r="AA640" s="342"/>
      <c r="AB640" s="342"/>
      <c r="AC640" s="342"/>
      <c r="AD640" s="342"/>
      <c r="AE640" s="342"/>
      <c r="AF640" s="342"/>
      <c r="AG640" s="342"/>
      <c r="AH640" s="342"/>
      <c r="AI640" s="342"/>
      <c r="AJ640" s="342"/>
      <c r="AK640" s="342"/>
      <c r="AL640" s="342"/>
      <c r="AM640" s="342"/>
      <c r="AN640" s="342"/>
      <c r="AO640" s="342"/>
      <c r="AP640" s="342"/>
      <c r="AQ640" s="342"/>
      <c r="AR640" s="342"/>
      <c r="AS640" s="342"/>
      <c r="AT640" s="342"/>
      <c r="AU640" s="342"/>
      <c r="AV640" s="342"/>
      <c r="AW640" s="342"/>
      <c r="AX640" s="342"/>
      <c r="AY640" s="342"/>
      <c r="AZ640" s="342"/>
      <c r="BA640" s="342"/>
      <c r="BB640" s="342"/>
      <c r="BC640" s="342"/>
      <c r="BD640" s="342"/>
      <c r="BE640" s="342"/>
      <c r="BF640" s="342"/>
      <c r="BG640" s="342"/>
      <c r="BH640" s="342"/>
      <c r="BI640" s="342"/>
      <c r="BJ640" s="342"/>
      <c r="BK640" s="342"/>
      <c r="BL640" s="342"/>
      <c r="BM640" s="342"/>
      <c r="BO640" s="342"/>
      <c r="BP640" s="342"/>
      <c r="BQ640" s="342"/>
      <c r="BR640" s="342"/>
      <c r="BS640" s="342"/>
      <c r="BT640" s="342"/>
      <c r="BU640" s="342"/>
      <c r="BV640" s="342"/>
      <c r="BW640" s="342"/>
      <c r="BX640" s="342"/>
      <c r="BY640" s="342"/>
      <c r="BZ640" s="342"/>
      <c r="CA640" s="342"/>
      <c r="CB640" s="342"/>
      <c r="CC640" s="342"/>
      <c r="CD640" s="342"/>
      <c r="CE640" s="342"/>
      <c r="CF640" s="342"/>
      <c r="CG640" s="342"/>
      <c r="CH640" s="342"/>
      <c r="CI640" s="342"/>
      <c r="CJ640" s="342"/>
      <c r="CK640" s="342"/>
      <c r="CZ640" s="342"/>
      <c r="DA640" s="342"/>
      <c r="DB640" s="342"/>
      <c r="DC640" s="342"/>
      <c r="DD640" s="342"/>
      <c r="DE640" s="342"/>
      <c r="DF640" s="342"/>
      <c r="DG640" s="342"/>
      <c r="DH640" s="342"/>
      <c r="DI640" s="342"/>
      <c r="DJ640" s="342"/>
      <c r="DK640" s="342"/>
      <c r="DM640" s="342"/>
      <c r="DN640" s="342"/>
      <c r="DO640" s="342"/>
      <c r="DP640" s="342"/>
      <c r="DQ640" s="342"/>
      <c r="DR640" s="342"/>
      <c r="DS640" s="342"/>
      <c r="DT640" s="342"/>
      <c r="DU640" s="342"/>
      <c r="DV640" s="342"/>
      <c r="DW640" s="342"/>
      <c r="DX640" s="342"/>
      <c r="DY640" s="342"/>
      <c r="EA640" s="342"/>
    </row>
    <row r="641" spans="1:131">
      <c r="A641" s="342"/>
      <c r="B641" s="342"/>
      <c r="C641" s="342"/>
      <c r="D641" s="342"/>
      <c r="E641" s="342"/>
      <c r="L641" s="342"/>
      <c r="M641" s="342"/>
      <c r="N641" s="342"/>
      <c r="O641" s="342"/>
      <c r="P641" s="342"/>
      <c r="Q641" s="342"/>
      <c r="R641" s="342"/>
      <c r="S641" s="342"/>
      <c r="T641" s="342"/>
      <c r="U641" s="342"/>
      <c r="V641" s="342"/>
      <c r="W641" s="342"/>
      <c r="X641" s="342"/>
      <c r="Y641" s="342"/>
      <c r="Z641" s="342"/>
      <c r="AA641" s="342"/>
      <c r="AB641" s="342"/>
      <c r="AC641" s="342"/>
      <c r="AD641" s="342"/>
      <c r="AE641" s="342"/>
      <c r="AF641" s="342"/>
      <c r="AG641" s="342"/>
      <c r="AH641" s="342"/>
      <c r="AI641" s="342"/>
      <c r="AJ641" s="342"/>
      <c r="AK641" s="342"/>
      <c r="AL641" s="342"/>
      <c r="AM641" s="342"/>
      <c r="AN641" s="342"/>
      <c r="AO641" s="342"/>
      <c r="AP641" s="342"/>
      <c r="AQ641" s="342"/>
      <c r="AR641" s="342"/>
      <c r="AS641" s="342"/>
      <c r="AT641" s="342"/>
      <c r="AU641" s="342"/>
      <c r="AV641" s="342"/>
      <c r="AW641" s="342"/>
      <c r="AX641" s="342"/>
      <c r="AY641" s="342"/>
      <c r="AZ641" s="342"/>
      <c r="BA641" s="342"/>
      <c r="BB641" s="342"/>
      <c r="BC641" s="342"/>
      <c r="BD641" s="342"/>
      <c r="BE641" s="342"/>
      <c r="BF641" s="342"/>
      <c r="BG641" s="342"/>
      <c r="BH641" s="342"/>
      <c r="BI641" s="342"/>
      <c r="BJ641" s="342"/>
      <c r="BK641" s="342"/>
      <c r="BL641" s="342"/>
      <c r="BM641" s="342"/>
      <c r="BO641" s="342"/>
      <c r="BP641" s="342"/>
      <c r="BQ641" s="342"/>
      <c r="BR641" s="342"/>
      <c r="BS641" s="342"/>
      <c r="BT641" s="342"/>
      <c r="BU641" s="342"/>
      <c r="BV641" s="342"/>
      <c r="BW641" s="342"/>
      <c r="BX641" s="342"/>
      <c r="BY641" s="342"/>
      <c r="BZ641" s="342"/>
      <c r="CA641" s="342"/>
      <c r="CB641" s="342"/>
      <c r="CC641" s="342"/>
      <c r="CD641" s="342"/>
      <c r="CE641" s="342"/>
      <c r="CF641" s="342"/>
      <c r="CG641" s="342"/>
      <c r="CH641" s="342"/>
      <c r="CI641" s="342"/>
      <c r="CJ641" s="342"/>
      <c r="CK641" s="342"/>
      <c r="CZ641" s="342"/>
      <c r="DA641" s="342"/>
      <c r="DB641" s="342"/>
      <c r="DC641" s="342"/>
      <c r="DD641" s="342"/>
      <c r="DE641" s="342"/>
      <c r="DF641" s="342"/>
      <c r="DG641" s="342"/>
      <c r="DH641" s="342"/>
      <c r="DI641" s="342"/>
      <c r="DJ641" s="342"/>
      <c r="DK641" s="342"/>
      <c r="DM641" s="342"/>
      <c r="DN641" s="342"/>
      <c r="DO641" s="342"/>
      <c r="DP641" s="342"/>
      <c r="DQ641" s="342"/>
      <c r="DR641" s="342"/>
      <c r="DS641" s="342"/>
      <c r="DT641" s="342"/>
      <c r="DU641" s="342"/>
      <c r="DV641" s="342"/>
      <c r="DW641" s="342"/>
      <c r="DX641" s="342"/>
      <c r="DY641" s="342"/>
      <c r="EA641" s="342"/>
    </row>
    <row r="642" spans="1:131">
      <c r="A642" s="342"/>
      <c r="B642" s="342"/>
      <c r="C642" s="342"/>
      <c r="D642" s="342"/>
      <c r="E642" s="342"/>
      <c r="L642" s="342"/>
      <c r="M642" s="342"/>
      <c r="N642" s="342"/>
      <c r="O642" s="342"/>
      <c r="P642" s="342"/>
      <c r="Q642" s="342"/>
      <c r="R642" s="342"/>
      <c r="S642" s="342"/>
      <c r="T642" s="342"/>
      <c r="U642" s="342"/>
      <c r="V642" s="342"/>
      <c r="W642" s="342"/>
      <c r="X642" s="342"/>
      <c r="Y642" s="342"/>
      <c r="Z642" s="342"/>
      <c r="AA642" s="342"/>
      <c r="AB642" s="342"/>
      <c r="AC642" s="342"/>
      <c r="AD642" s="342"/>
      <c r="AE642" s="342"/>
      <c r="AF642" s="342"/>
      <c r="AG642" s="342"/>
      <c r="AH642" s="342"/>
      <c r="AI642" s="342"/>
      <c r="AJ642" s="342"/>
      <c r="AK642" s="342"/>
      <c r="AL642" s="342"/>
      <c r="AM642" s="342"/>
      <c r="AN642" s="342"/>
      <c r="AO642" s="342"/>
      <c r="AP642" s="342"/>
      <c r="AQ642" s="342"/>
      <c r="AR642" s="342"/>
      <c r="AS642" s="342"/>
      <c r="AT642" s="342"/>
      <c r="AU642" s="342"/>
      <c r="AV642" s="342"/>
      <c r="AW642" s="342"/>
      <c r="AX642" s="342"/>
      <c r="AY642" s="342"/>
      <c r="AZ642" s="342"/>
      <c r="BA642" s="342"/>
      <c r="BB642" s="342"/>
      <c r="BC642" s="342"/>
      <c r="BD642" s="342"/>
      <c r="BE642" s="342"/>
      <c r="BF642" s="342"/>
      <c r="BG642" s="342"/>
      <c r="BH642" s="342"/>
      <c r="BI642" s="342"/>
      <c r="BJ642" s="342"/>
      <c r="BK642" s="342"/>
      <c r="BL642" s="342"/>
      <c r="BM642" s="342"/>
      <c r="BO642" s="342"/>
      <c r="BP642" s="342"/>
      <c r="BQ642" s="342"/>
      <c r="BR642" s="342"/>
      <c r="BS642" s="342"/>
      <c r="BT642" s="342"/>
      <c r="BU642" s="342"/>
      <c r="BV642" s="342"/>
      <c r="BW642" s="342"/>
      <c r="BX642" s="342"/>
      <c r="BY642" s="342"/>
      <c r="BZ642" s="342"/>
      <c r="CA642" s="342"/>
      <c r="CB642" s="342"/>
      <c r="CC642" s="342"/>
      <c r="CD642" s="342"/>
      <c r="CE642" s="342"/>
      <c r="CF642" s="342"/>
      <c r="CG642" s="342"/>
      <c r="CH642" s="342"/>
      <c r="CI642" s="342"/>
      <c r="CJ642" s="342"/>
      <c r="CK642" s="342"/>
      <c r="CZ642" s="342"/>
      <c r="DA642" s="342"/>
      <c r="DB642" s="342"/>
      <c r="DC642" s="342"/>
      <c r="DD642" s="342"/>
      <c r="DE642" s="342"/>
      <c r="DF642" s="342"/>
      <c r="DG642" s="342"/>
      <c r="DH642" s="342"/>
      <c r="DI642" s="342"/>
      <c r="DJ642" s="342"/>
      <c r="DK642" s="342"/>
      <c r="DM642" s="342"/>
      <c r="DN642" s="342"/>
      <c r="DO642" s="342"/>
      <c r="DP642" s="342"/>
      <c r="DQ642" s="342"/>
      <c r="DR642" s="342"/>
      <c r="DS642" s="342"/>
      <c r="DT642" s="342"/>
      <c r="DU642" s="342"/>
      <c r="DV642" s="342"/>
      <c r="DW642" s="342"/>
      <c r="DX642" s="342"/>
      <c r="DY642" s="342"/>
      <c r="EA642" s="342"/>
    </row>
    <row r="643" spans="1:131">
      <c r="A643" s="342"/>
      <c r="B643" s="342"/>
      <c r="C643" s="342"/>
      <c r="D643" s="342"/>
      <c r="E643" s="342"/>
      <c r="L643" s="342"/>
      <c r="M643" s="342"/>
      <c r="N643" s="342"/>
      <c r="O643" s="342"/>
      <c r="P643" s="342"/>
      <c r="Q643" s="342"/>
      <c r="R643" s="342"/>
      <c r="S643" s="342"/>
      <c r="T643" s="342"/>
      <c r="U643" s="342"/>
      <c r="V643" s="342"/>
      <c r="W643" s="342"/>
      <c r="X643" s="342"/>
      <c r="Y643" s="342"/>
      <c r="Z643" s="342"/>
      <c r="AA643" s="342"/>
      <c r="AB643" s="342"/>
      <c r="AC643" s="342"/>
      <c r="AD643" s="342"/>
      <c r="AE643" s="342"/>
      <c r="AF643" s="342"/>
      <c r="AG643" s="342"/>
      <c r="AH643" s="342"/>
      <c r="AI643" s="342"/>
      <c r="AJ643" s="342"/>
      <c r="AK643" s="342"/>
      <c r="AL643" s="342"/>
      <c r="AM643" s="342"/>
      <c r="AN643" s="342"/>
      <c r="AO643" s="342"/>
      <c r="AP643" s="342"/>
      <c r="AQ643" s="342"/>
      <c r="AR643" s="342"/>
      <c r="AS643" s="342"/>
      <c r="AT643" s="342"/>
      <c r="AU643" s="342"/>
      <c r="AV643" s="342"/>
      <c r="AW643" s="342"/>
      <c r="AX643" s="342"/>
      <c r="AY643" s="342"/>
      <c r="AZ643" s="342"/>
      <c r="BA643" s="342"/>
      <c r="BB643" s="342"/>
      <c r="BC643" s="342"/>
      <c r="BD643" s="342"/>
      <c r="BE643" s="342"/>
      <c r="BF643" s="342"/>
      <c r="BG643" s="342"/>
      <c r="BH643" s="342"/>
      <c r="BI643" s="342"/>
      <c r="BJ643" s="342"/>
      <c r="BK643" s="342"/>
      <c r="BL643" s="342"/>
      <c r="BM643" s="342"/>
      <c r="BO643" s="342"/>
      <c r="BP643" s="342"/>
      <c r="BQ643" s="342"/>
      <c r="BR643" s="342"/>
      <c r="BS643" s="342"/>
      <c r="BT643" s="342"/>
      <c r="BU643" s="342"/>
      <c r="BV643" s="342"/>
      <c r="BW643" s="342"/>
      <c r="BX643" s="342"/>
      <c r="BY643" s="342"/>
      <c r="BZ643" s="342"/>
      <c r="CA643" s="342"/>
      <c r="CB643" s="342"/>
      <c r="CC643" s="342"/>
      <c r="CD643" s="342"/>
      <c r="CE643" s="342"/>
      <c r="CF643" s="342"/>
      <c r="CG643" s="342"/>
      <c r="CH643" s="342"/>
      <c r="CI643" s="342"/>
      <c r="CJ643" s="342"/>
      <c r="CK643" s="342"/>
      <c r="CZ643" s="342"/>
      <c r="DA643" s="342"/>
      <c r="DB643" s="342"/>
      <c r="DC643" s="342"/>
      <c r="DD643" s="342"/>
      <c r="DE643" s="342"/>
      <c r="DF643" s="342"/>
      <c r="DG643" s="342"/>
      <c r="DH643" s="342"/>
      <c r="DI643" s="342"/>
      <c r="DJ643" s="342"/>
      <c r="DK643" s="342"/>
      <c r="DM643" s="342"/>
      <c r="DN643" s="342"/>
      <c r="DO643" s="342"/>
      <c r="DP643" s="342"/>
      <c r="DQ643" s="342"/>
      <c r="DR643" s="342"/>
      <c r="DS643" s="342"/>
      <c r="DT643" s="342"/>
      <c r="DU643" s="342"/>
      <c r="DV643" s="342"/>
      <c r="DW643" s="342"/>
      <c r="DX643" s="342"/>
      <c r="DY643" s="342"/>
      <c r="EA643" s="342"/>
    </row>
    <row r="644" spans="1:131">
      <c r="A644" s="342"/>
      <c r="B644" s="342"/>
      <c r="C644" s="342"/>
      <c r="D644" s="342"/>
      <c r="E644" s="342"/>
      <c r="L644" s="342"/>
      <c r="M644" s="342"/>
      <c r="N644" s="342"/>
      <c r="O644" s="342"/>
      <c r="P644" s="342"/>
      <c r="Q644" s="342"/>
      <c r="R644" s="342"/>
      <c r="S644" s="342"/>
      <c r="T644" s="342"/>
      <c r="U644" s="342"/>
      <c r="V644" s="342"/>
      <c r="W644" s="342"/>
      <c r="X644" s="342"/>
      <c r="Y644" s="342"/>
      <c r="Z644" s="342"/>
      <c r="AA644" s="342"/>
      <c r="AB644" s="342"/>
      <c r="AC644" s="342"/>
      <c r="AD644" s="342"/>
      <c r="AE644" s="342"/>
      <c r="AF644" s="342"/>
      <c r="AG644" s="342"/>
      <c r="AH644" s="342"/>
      <c r="AI644" s="342"/>
      <c r="AJ644" s="342"/>
      <c r="AK644" s="342"/>
      <c r="AL644" s="342"/>
      <c r="AM644" s="342"/>
      <c r="AN644" s="342"/>
      <c r="AO644" s="342"/>
      <c r="AP644" s="342"/>
      <c r="AQ644" s="342"/>
      <c r="AR644" s="342"/>
      <c r="AS644" s="342"/>
      <c r="AT644" s="342"/>
      <c r="AU644" s="342"/>
      <c r="AV644" s="342"/>
      <c r="AW644" s="342"/>
      <c r="AX644" s="342"/>
      <c r="AY644" s="342"/>
      <c r="AZ644" s="342"/>
      <c r="BA644" s="342"/>
      <c r="BB644" s="342"/>
      <c r="BC644" s="342"/>
      <c r="BD644" s="342"/>
      <c r="BE644" s="342"/>
      <c r="BF644" s="342"/>
      <c r="BG644" s="342"/>
      <c r="BH644" s="342"/>
      <c r="BI644" s="342"/>
      <c r="BJ644" s="342"/>
      <c r="BK644" s="342"/>
      <c r="BL644" s="342"/>
      <c r="BM644" s="342"/>
      <c r="BO644" s="342"/>
      <c r="BP644" s="342"/>
      <c r="BQ644" s="342"/>
      <c r="BR644" s="342"/>
      <c r="BS644" s="342"/>
      <c r="BT644" s="342"/>
      <c r="BU644" s="342"/>
      <c r="BV644" s="342"/>
      <c r="BW644" s="342"/>
      <c r="BX644" s="342"/>
      <c r="BY644" s="342"/>
      <c r="BZ644" s="342"/>
      <c r="CA644" s="342"/>
      <c r="CB644" s="342"/>
      <c r="CC644" s="342"/>
      <c r="CD644" s="342"/>
      <c r="CE644" s="342"/>
      <c r="CF644" s="342"/>
      <c r="CG644" s="342"/>
      <c r="CH644" s="342"/>
      <c r="CI644" s="342"/>
      <c r="CJ644" s="342"/>
      <c r="CK644" s="342"/>
      <c r="CZ644" s="342"/>
      <c r="DA644" s="342"/>
      <c r="DB644" s="342"/>
      <c r="DC644" s="342"/>
      <c r="DD644" s="342"/>
      <c r="DE644" s="342"/>
      <c r="DF644" s="342"/>
      <c r="DG644" s="342"/>
      <c r="DH644" s="342"/>
      <c r="DI644" s="342"/>
      <c r="DJ644" s="342"/>
      <c r="DK644" s="342"/>
      <c r="DM644" s="342"/>
      <c r="DN644" s="342"/>
      <c r="DO644" s="342"/>
      <c r="DP644" s="342"/>
      <c r="DQ644" s="342"/>
      <c r="DR644" s="342"/>
      <c r="DS644" s="342"/>
      <c r="DT644" s="342"/>
      <c r="DU644" s="342"/>
      <c r="DV644" s="342"/>
      <c r="DW644" s="342"/>
      <c r="DX644" s="342"/>
      <c r="DY644" s="342"/>
      <c r="EA644" s="342"/>
    </row>
    <row r="645" spans="1:131">
      <c r="A645" s="342"/>
      <c r="B645" s="342"/>
      <c r="C645" s="342"/>
      <c r="D645" s="342"/>
      <c r="E645" s="342"/>
      <c r="L645" s="342"/>
      <c r="M645" s="342"/>
      <c r="N645" s="342"/>
      <c r="O645" s="342"/>
      <c r="P645" s="342"/>
      <c r="Q645" s="342"/>
      <c r="R645" s="342"/>
      <c r="S645" s="342"/>
      <c r="T645" s="342"/>
      <c r="U645" s="342"/>
      <c r="V645" s="342"/>
      <c r="W645" s="342"/>
      <c r="X645" s="342"/>
      <c r="Y645" s="342"/>
      <c r="Z645" s="342"/>
      <c r="AA645" s="342"/>
      <c r="AB645" s="342"/>
      <c r="AC645" s="342"/>
      <c r="AD645" s="342"/>
      <c r="AE645" s="342"/>
      <c r="AF645" s="342"/>
      <c r="AG645" s="342"/>
      <c r="AH645" s="342"/>
      <c r="AI645" s="342"/>
      <c r="AJ645" s="342"/>
      <c r="AK645" s="342"/>
      <c r="AL645" s="342"/>
      <c r="AM645" s="342"/>
      <c r="AN645" s="342"/>
      <c r="AO645" s="342"/>
      <c r="AP645" s="342"/>
      <c r="AQ645" s="342"/>
      <c r="AR645" s="342"/>
      <c r="AS645" s="342"/>
      <c r="AT645" s="342"/>
      <c r="AU645" s="342"/>
      <c r="AV645" s="342"/>
      <c r="AW645" s="342"/>
      <c r="AX645" s="342"/>
      <c r="AY645" s="342"/>
      <c r="AZ645" s="342"/>
      <c r="BA645" s="342"/>
      <c r="BB645" s="342"/>
      <c r="BC645" s="342"/>
      <c r="BD645" s="342"/>
      <c r="BE645" s="342"/>
      <c r="BF645" s="342"/>
      <c r="BG645" s="342"/>
      <c r="BH645" s="342"/>
      <c r="BI645" s="342"/>
      <c r="BJ645" s="342"/>
      <c r="BK645" s="342"/>
      <c r="BL645" s="342"/>
      <c r="BM645" s="342"/>
      <c r="BO645" s="342"/>
      <c r="BP645" s="342"/>
      <c r="BQ645" s="342"/>
      <c r="BR645" s="342"/>
      <c r="BS645" s="342"/>
      <c r="BT645" s="342"/>
      <c r="BU645" s="342"/>
      <c r="BV645" s="342"/>
      <c r="BW645" s="342"/>
      <c r="BX645" s="342"/>
      <c r="BY645" s="342"/>
      <c r="BZ645" s="342"/>
      <c r="CA645" s="342"/>
      <c r="CB645" s="342"/>
      <c r="CC645" s="342"/>
      <c r="CD645" s="342"/>
      <c r="CE645" s="342"/>
      <c r="CF645" s="342"/>
      <c r="CG645" s="342"/>
      <c r="CH645" s="342"/>
      <c r="CI645" s="342"/>
      <c r="CJ645" s="342"/>
      <c r="CK645" s="342"/>
      <c r="CZ645" s="342"/>
      <c r="DA645" s="342"/>
      <c r="DB645" s="342"/>
      <c r="DC645" s="342"/>
      <c r="DD645" s="342"/>
      <c r="DE645" s="342"/>
      <c r="DF645" s="342"/>
      <c r="DG645" s="342"/>
      <c r="DH645" s="342"/>
      <c r="DI645" s="342"/>
      <c r="DJ645" s="342"/>
      <c r="DK645" s="342"/>
      <c r="DM645" s="342"/>
      <c r="DN645" s="342"/>
      <c r="DO645" s="342"/>
      <c r="DP645" s="342"/>
      <c r="DQ645" s="342"/>
      <c r="DR645" s="342"/>
      <c r="DS645" s="342"/>
      <c r="DT645" s="342"/>
      <c r="DU645" s="342"/>
      <c r="DV645" s="342"/>
      <c r="DW645" s="342"/>
      <c r="DX645" s="342"/>
      <c r="DY645" s="342"/>
      <c r="EA645" s="342"/>
    </row>
    <row r="646" spans="1:131">
      <c r="A646" s="342"/>
      <c r="B646" s="342"/>
      <c r="C646" s="342"/>
      <c r="D646" s="342"/>
      <c r="E646" s="342"/>
      <c r="L646" s="342"/>
      <c r="M646" s="342"/>
      <c r="N646" s="342"/>
      <c r="O646" s="342"/>
      <c r="P646" s="342"/>
      <c r="Q646" s="342"/>
      <c r="R646" s="342"/>
      <c r="S646" s="342"/>
      <c r="T646" s="342"/>
      <c r="U646" s="342"/>
      <c r="V646" s="342"/>
      <c r="W646" s="342"/>
      <c r="X646" s="342"/>
      <c r="Y646" s="342"/>
      <c r="Z646" s="342"/>
      <c r="AA646" s="342"/>
      <c r="AB646" s="342"/>
      <c r="AC646" s="342"/>
      <c r="AD646" s="342"/>
      <c r="AE646" s="342"/>
      <c r="AF646" s="342"/>
      <c r="AG646" s="342"/>
      <c r="AH646" s="342"/>
      <c r="AI646" s="342"/>
      <c r="AJ646" s="342"/>
      <c r="AK646" s="342"/>
      <c r="AL646" s="342"/>
      <c r="AM646" s="342"/>
      <c r="AN646" s="342"/>
      <c r="AO646" s="342"/>
      <c r="AP646" s="342"/>
      <c r="AQ646" s="342"/>
      <c r="AR646" s="342"/>
      <c r="AS646" s="342"/>
      <c r="AT646" s="342"/>
      <c r="AU646" s="342"/>
      <c r="AV646" s="342"/>
      <c r="AW646" s="342"/>
      <c r="AX646" s="342"/>
      <c r="AY646" s="342"/>
      <c r="AZ646" s="342"/>
      <c r="BA646" s="342"/>
      <c r="BB646" s="342"/>
      <c r="BC646" s="342"/>
      <c r="BD646" s="342"/>
      <c r="BE646" s="342"/>
      <c r="BF646" s="342"/>
      <c r="BG646" s="342"/>
      <c r="BH646" s="342"/>
      <c r="BI646" s="342"/>
      <c r="BJ646" s="342"/>
      <c r="BK646" s="342"/>
      <c r="BL646" s="342"/>
      <c r="BM646" s="342"/>
      <c r="BO646" s="342"/>
      <c r="BP646" s="342"/>
      <c r="BQ646" s="342"/>
      <c r="BR646" s="342"/>
      <c r="BS646" s="342"/>
      <c r="BT646" s="342"/>
      <c r="BU646" s="342"/>
      <c r="BV646" s="342"/>
      <c r="BW646" s="342"/>
      <c r="BX646" s="342"/>
      <c r="BY646" s="342"/>
      <c r="BZ646" s="342"/>
      <c r="CA646" s="342"/>
      <c r="CB646" s="342"/>
      <c r="CC646" s="342"/>
      <c r="CD646" s="342"/>
      <c r="CE646" s="342"/>
      <c r="CF646" s="342"/>
      <c r="CG646" s="342"/>
      <c r="CH646" s="342"/>
      <c r="CI646" s="342"/>
      <c r="CJ646" s="342"/>
      <c r="CK646" s="342"/>
      <c r="CZ646" s="342"/>
      <c r="DA646" s="342"/>
      <c r="DB646" s="342"/>
      <c r="DC646" s="342"/>
      <c r="DD646" s="342"/>
      <c r="DE646" s="342"/>
      <c r="DF646" s="342"/>
      <c r="DG646" s="342"/>
      <c r="DH646" s="342"/>
      <c r="DI646" s="342"/>
      <c r="DJ646" s="342"/>
      <c r="DK646" s="342"/>
      <c r="DM646" s="342"/>
      <c r="DN646" s="342"/>
      <c r="DO646" s="342"/>
      <c r="DP646" s="342"/>
      <c r="DQ646" s="342"/>
      <c r="DR646" s="342"/>
      <c r="DS646" s="342"/>
      <c r="DT646" s="342"/>
      <c r="DU646" s="342"/>
      <c r="DV646" s="342"/>
      <c r="DW646" s="342"/>
      <c r="DX646" s="342"/>
      <c r="DY646" s="342"/>
      <c r="EA646" s="342"/>
    </row>
    <row r="647" spans="1:131">
      <c r="A647" s="342"/>
      <c r="B647" s="342"/>
      <c r="C647" s="342"/>
      <c r="D647" s="342"/>
      <c r="E647" s="342"/>
      <c r="L647" s="342"/>
      <c r="M647" s="342"/>
      <c r="N647" s="342"/>
      <c r="O647" s="342"/>
      <c r="P647" s="342"/>
      <c r="Q647" s="342"/>
      <c r="R647" s="342"/>
      <c r="S647" s="342"/>
      <c r="T647" s="342"/>
      <c r="U647" s="342"/>
      <c r="V647" s="342"/>
      <c r="W647" s="342"/>
      <c r="X647" s="342"/>
      <c r="Y647" s="342"/>
      <c r="Z647" s="342"/>
      <c r="AA647" s="342"/>
      <c r="AB647" s="342"/>
      <c r="AC647" s="342"/>
      <c r="AD647" s="342"/>
      <c r="AE647" s="342"/>
      <c r="AF647" s="342"/>
      <c r="AG647" s="342"/>
      <c r="AH647" s="342"/>
      <c r="AI647" s="342"/>
      <c r="AJ647" s="342"/>
      <c r="AK647" s="342"/>
      <c r="AL647" s="342"/>
      <c r="AM647" s="342"/>
      <c r="AN647" s="342"/>
      <c r="AO647" s="342"/>
      <c r="AP647" s="342"/>
      <c r="AQ647" s="342"/>
      <c r="AR647" s="342"/>
      <c r="AS647" s="342"/>
      <c r="AT647" s="342"/>
      <c r="AU647" s="342"/>
      <c r="AV647" s="342"/>
      <c r="AW647" s="342"/>
      <c r="AX647" s="342"/>
      <c r="AY647" s="342"/>
      <c r="AZ647" s="342"/>
      <c r="BA647" s="342"/>
      <c r="BB647" s="342"/>
      <c r="BC647" s="342"/>
      <c r="BD647" s="342"/>
      <c r="BE647" s="342"/>
      <c r="BF647" s="342"/>
      <c r="BG647" s="342"/>
      <c r="BH647" s="342"/>
      <c r="BI647" s="342"/>
      <c r="BJ647" s="342"/>
      <c r="BK647" s="342"/>
      <c r="BL647" s="342"/>
      <c r="BM647" s="342"/>
      <c r="BO647" s="342"/>
      <c r="BP647" s="342"/>
      <c r="BQ647" s="342"/>
      <c r="BR647" s="342"/>
      <c r="BS647" s="342"/>
      <c r="BT647" s="342"/>
      <c r="BU647" s="342"/>
      <c r="BV647" s="342"/>
      <c r="BW647" s="342"/>
      <c r="BX647" s="342"/>
      <c r="BY647" s="342"/>
      <c r="BZ647" s="342"/>
      <c r="CA647" s="342"/>
      <c r="CB647" s="342"/>
      <c r="CC647" s="342"/>
      <c r="CD647" s="342"/>
      <c r="CE647" s="342"/>
      <c r="CF647" s="342"/>
      <c r="CG647" s="342"/>
      <c r="CH647" s="342"/>
      <c r="CI647" s="342"/>
      <c r="CJ647" s="342"/>
      <c r="CK647" s="342"/>
      <c r="CZ647" s="342"/>
      <c r="DA647" s="342"/>
      <c r="DB647" s="342"/>
      <c r="DC647" s="342"/>
      <c r="DD647" s="342"/>
      <c r="DE647" s="342"/>
      <c r="DF647" s="342"/>
      <c r="DG647" s="342"/>
      <c r="DH647" s="342"/>
      <c r="DI647" s="342"/>
      <c r="DJ647" s="342"/>
      <c r="DK647" s="342"/>
      <c r="DM647" s="342"/>
      <c r="DN647" s="342"/>
      <c r="DO647" s="342"/>
      <c r="DP647" s="342"/>
      <c r="DQ647" s="342"/>
      <c r="DR647" s="342"/>
      <c r="DS647" s="342"/>
      <c r="DT647" s="342"/>
      <c r="DU647" s="342"/>
      <c r="DV647" s="342"/>
      <c r="DW647" s="342"/>
      <c r="DX647" s="342"/>
      <c r="DY647" s="342"/>
      <c r="EA647" s="342"/>
    </row>
    <row r="648" spans="1:131">
      <c r="A648" s="342"/>
      <c r="B648" s="342"/>
      <c r="C648" s="342"/>
      <c r="D648" s="342"/>
      <c r="E648" s="342"/>
      <c r="L648" s="342"/>
      <c r="M648" s="342"/>
      <c r="N648" s="342"/>
      <c r="O648" s="342"/>
      <c r="P648" s="342"/>
      <c r="Q648" s="342"/>
      <c r="R648" s="342"/>
      <c r="S648" s="342"/>
      <c r="T648" s="342"/>
      <c r="U648" s="342"/>
      <c r="V648" s="342"/>
      <c r="W648" s="342"/>
      <c r="X648" s="342"/>
      <c r="Y648" s="342"/>
      <c r="Z648" s="342"/>
      <c r="AA648" s="342"/>
      <c r="AB648" s="342"/>
      <c r="AC648" s="342"/>
      <c r="AD648" s="342"/>
      <c r="AE648" s="342"/>
      <c r="AF648" s="342"/>
      <c r="AG648" s="342"/>
      <c r="AH648" s="342"/>
      <c r="AI648" s="342"/>
      <c r="AJ648" s="342"/>
      <c r="AK648" s="342"/>
      <c r="AL648" s="342"/>
      <c r="AM648" s="342"/>
      <c r="AN648" s="342"/>
      <c r="AO648" s="342"/>
      <c r="AP648" s="342"/>
      <c r="AQ648" s="342"/>
      <c r="AR648" s="342"/>
      <c r="AS648" s="342"/>
      <c r="AT648" s="342"/>
      <c r="AU648" s="342"/>
      <c r="AV648" s="342"/>
      <c r="AW648" s="342"/>
      <c r="AX648" s="342"/>
      <c r="AY648" s="342"/>
      <c r="AZ648" s="342"/>
      <c r="BA648" s="342"/>
      <c r="BB648" s="342"/>
      <c r="BC648" s="342"/>
      <c r="BD648" s="342"/>
      <c r="BE648" s="342"/>
      <c r="BF648" s="342"/>
      <c r="BG648" s="342"/>
      <c r="BH648" s="342"/>
      <c r="BI648" s="342"/>
      <c r="BJ648" s="342"/>
      <c r="BK648" s="342"/>
      <c r="BL648" s="342"/>
      <c r="BM648" s="342"/>
      <c r="BO648" s="342"/>
      <c r="BP648" s="342"/>
      <c r="BQ648" s="342"/>
      <c r="BR648" s="342"/>
      <c r="BS648" s="342"/>
      <c r="BT648" s="342"/>
      <c r="BU648" s="342"/>
      <c r="BV648" s="342"/>
      <c r="BW648" s="342"/>
      <c r="BX648" s="342"/>
      <c r="BY648" s="342"/>
      <c r="BZ648" s="342"/>
      <c r="CA648" s="342"/>
      <c r="CB648" s="342"/>
      <c r="CC648" s="342"/>
      <c r="CD648" s="342"/>
      <c r="CE648" s="342"/>
      <c r="CF648" s="342"/>
      <c r="CG648" s="342"/>
      <c r="CH648" s="342"/>
      <c r="CI648" s="342"/>
      <c r="CJ648" s="342"/>
      <c r="CK648" s="342"/>
      <c r="CZ648" s="342"/>
      <c r="DA648" s="342"/>
      <c r="DB648" s="342"/>
      <c r="DC648" s="342"/>
      <c r="DD648" s="342"/>
      <c r="DE648" s="342"/>
      <c r="DF648" s="342"/>
      <c r="DG648" s="342"/>
      <c r="DH648" s="342"/>
      <c r="DI648" s="342"/>
      <c r="DJ648" s="342"/>
      <c r="DK648" s="342"/>
      <c r="DM648" s="342"/>
      <c r="DN648" s="342"/>
      <c r="DO648" s="342"/>
      <c r="DP648" s="342"/>
      <c r="DQ648" s="342"/>
      <c r="DR648" s="342"/>
      <c r="DS648" s="342"/>
      <c r="DT648" s="342"/>
      <c r="DU648" s="342"/>
      <c r="DV648" s="342"/>
      <c r="DW648" s="342"/>
      <c r="DX648" s="342"/>
      <c r="DY648" s="342"/>
      <c r="EA648" s="342"/>
    </row>
    <row r="649" spans="1:131">
      <c r="A649" s="342"/>
      <c r="B649" s="342"/>
      <c r="C649" s="342"/>
      <c r="D649" s="342"/>
      <c r="E649" s="342"/>
      <c r="L649" s="342"/>
      <c r="M649" s="342"/>
      <c r="N649" s="342"/>
      <c r="O649" s="342"/>
      <c r="P649" s="342"/>
      <c r="Q649" s="342"/>
      <c r="R649" s="342"/>
      <c r="S649" s="342"/>
      <c r="T649" s="342"/>
      <c r="U649" s="342"/>
      <c r="V649" s="342"/>
      <c r="W649" s="342"/>
      <c r="X649" s="342"/>
      <c r="Y649" s="342"/>
      <c r="Z649" s="342"/>
      <c r="AA649" s="342"/>
      <c r="AB649" s="342"/>
      <c r="AC649" s="342"/>
      <c r="AD649" s="342"/>
      <c r="AE649" s="342"/>
      <c r="AF649" s="342"/>
      <c r="AG649" s="342"/>
      <c r="AH649" s="342"/>
      <c r="AI649" s="342"/>
      <c r="AJ649" s="342"/>
      <c r="AK649" s="342"/>
      <c r="AL649" s="342"/>
      <c r="AM649" s="342"/>
      <c r="AN649" s="342"/>
      <c r="AO649" s="342"/>
      <c r="AP649" s="342"/>
      <c r="AQ649" s="342"/>
      <c r="AR649" s="342"/>
      <c r="AS649" s="342"/>
      <c r="AT649" s="342"/>
      <c r="AU649" s="342"/>
      <c r="AV649" s="342"/>
      <c r="AW649" s="342"/>
      <c r="AX649" s="342"/>
      <c r="AY649" s="342"/>
      <c r="AZ649" s="342"/>
      <c r="BA649" s="342"/>
      <c r="BB649" s="342"/>
      <c r="BC649" s="342"/>
      <c r="BD649" s="342"/>
      <c r="BE649" s="342"/>
      <c r="BF649" s="342"/>
      <c r="BG649" s="342"/>
      <c r="BH649" s="342"/>
      <c r="BI649" s="342"/>
      <c r="BJ649" s="342"/>
      <c r="BK649" s="342"/>
      <c r="BL649" s="342"/>
      <c r="BM649" s="342"/>
      <c r="BO649" s="342"/>
      <c r="BP649" s="342"/>
      <c r="BQ649" s="342"/>
      <c r="BR649" s="342"/>
      <c r="BS649" s="342"/>
      <c r="BT649" s="342"/>
      <c r="BU649" s="342"/>
      <c r="BV649" s="342"/>
      <c r="BW649" s="342"/>
      <c r="BX649" s="342"/>
      <c r="BY649" s="342"/>
      <c r="BZ649" s="342"/>
      <c r="CA649" s="342"/>
      <c r="CB649" s="342"/>
      <c r="CC649" s="342"/>
      <c r="CD649" s="342"/>
      <c r="CE649" s="342"/>
      <c r="CF649" s="342"/>
      <c r="CG649" s="342"/>
      <c r="CH649" s="342"/>
      <c r="CI649" s="342"/>
      <c r="CJ649" s="342"/>
      <c r="CK649" s="342"/>
      <c r="CZ649" s="342"/>
      <c r="DA649" s="342"/>
      <c r="DB649" s="342"/>
      <c r="DC649" s="342"/>
      <c r="DD649" s="342"/>
      <c r="DE649" s="342"/>
      <c r="DF649" s="342"/>
      <c r="DG649" s="342"/>
      <c r="DH649" s="342"/>
      <c r="DI649" s="342"/>
      <c r="DJ649" s="342"/>
      <c r="DK649" s="342"/>
      <c r="DM649" s="342"/>
      <c r="DN649" s="342"/>
      <c r="DO649" s="342"/>
      <c r="DP649" s="342"/>
      <c r="DQ649" s="342"/>
      <c r="DR649" s="342"/>
      <c r="DS649" s="342"/>
      <c r="DT649" s="342"/>
      <c r="DU649" s="342"/>
      <c r="DV649" s="342"/>
      <c r="DW649" s="342"/>
      <c r="DX649" s="342"/>
      <c r="DY649" s="342"/>
      <c r="EA649" s="342"/>
    </row>
    <row r="650" spans="1:131">
      <c r="A650" s="342"/>
      <c r="B650" s="342"/>
      <c r="C650" s="342"/>
      <c r="D650" s="342"/>
      <c r="E650" s="342"/>
      <c r="L650" s="342"/>
      <c r="M650" s="342"/>
      <c r="N650" s="342"/>
      <c r="O650" s="342"/>
      <c r="P650" s="342"/>
      <c r="Q650" s="342"/>
      <c r="R650" s="342"/>
      <c r="S650" s="342"/>
      <c r="T650" s="342"/>
      <c r="U650" s="342"/>
      <c r="V650" s="342"/>
      <c r="W650" s="342"/>
      <c r="X650" s="342"/>
      <c r="Y650" s="342"/>
      <c r="Z650" s="342"/>
      <c r="AA650" s="342"/>
      <c r="AB650" s="342"/>
      <c r="AC650" s="342"/>
      <c r="AD650" s="342"/>
      <c r="AE650" s="342"/>
      <c r="AF650" s="342"/>
      <c r="AG650" s="342"/>
      <c r="AH650" s="342"/>
      <c r="AI650" s="342"/>
      <c r="AJ650" s="342"/>
      <c r="AK650" s="342"/>
      <c r="AL650" s="342"/>
      <c r="AM650" s="342"/>
      <c r="AN650" s="342"/>
      <c r="AO650" s="342"/>
      <c r="AP650" s="342"/>
      <c r="AQ650" s="342"/>
      <c r="AR650" s="342"/>
      <c r="AS650" s="342"/>
      <c r="AT650" s="342"/>
      <c r="AU650" s="342"/>
      <c r="AV650" s="342"/>
      <c r="AW650" s="342"/>
      <c r="AX650" s="342"/>
      <c r="AY650" s="342"/>
      <c r="AZ650" s="342"/>
      <c r="BA650" s="342"/>
      <c r="BB650" s="342"/>
      <c r="BC650" s="342"/>
      <c r="BD650" s="342"/>
      <c r="BE650" s="342"/>
      <c r="BF650" s="342"/>
      <c r="BG650" s="342"/>
      <c r="BH650" s="342"/>
      <c r="BI650" s="342"/>
      <c r="BJ650" s="342"/>
      <c r="BK650" s="342"/>
      <c r="BL650" s="342"/>
      <c r="BM650" s="342"/>
      <c r="BO650" s="342"/>
      <c r="BP650" s="342"/>
      <c r="BQ650" s="342"/>
      <c r="BR650" s="342"/>
      <c r="BS650" s="342"/>
      <c r="BT650" s="342"/>
      <c r="BU650" s="342"/>
      <c r="BV650" s="342"/>
      <c r="BW650" s="342"/>
      <c r="BX650" s="342"/>
      <c r="BY650" s="342"/>
      <c r="BZ650" s="342"/>
      <c r="CA650" s="342"/>
      <c r="CB650" s="342"/>
      <c r="CC650" s="342"/>
      <c r="CD650" s="342"/>
      <c r="CE650" s="342"/>
      <c r="CF650" s="342"/>
      <c r="CG650" s="342"/>
      <c r="CH650" s="342"/>
      <c r="CI650" s="342"/>
      <c r="CJ650" s="342"/>
      <c r="CK650" s="342"/>
      <c r="CZ650" s="342"/>
      <c r="DA650" s="342"/>
      <c r="DB650" s="342"/>
      <c r="DC650" s="342"/>
      <c r="DD650" s="342"/>
      <c r="DE650" s="342"/>
      <c r="DF650" s="342"/>
      <c r="DG650" s="342"/>
      <c r="DH650" s="342"/>
      <c r="DI650" s="342"/>
      <c r="DJ650" s="342"/>
      <c r="DK650" s="342"/>
      <c r="DM650" s="342"/>
      <c r="DN650" s="342"/>
      <c r="DO650" s="342"/>
      <c r="DP650" s="342"/>
      <c r="DQ650" s="342"/>
      <c r="DR650" s="342"/>
      <c r="DS650" s="342"/>
      <c r="DT650" s="342"/>
      <c r="DU650" s="342"/>
      <c r="DV650" s="342"/>
      <c r="DW650" s="342"/>
      <c r="DX650" s="342"/>
      <c r="DY650" s="342"/>
      <c r="EA650" s="342"/>
    </row>
    <row r="651" spans="1:131">
      <c r="A651" s="342"/>
      <c r="B651" s="342"/>
      <c r="C651" s="342"/>
      <c r="D651" s="342"/>
      <c r="E651" s="342"/>
      <c r="L651" s="342"/>
      <c r="M651" s="342"/>
      <c r="N651" s="342"/>
      <c r="O651" s="342"/>
      <c r="P651" s="342"/>
      <c r="Q651" s="342"/>
      <c r="R651" s="342"/>
      <c r="S651" s="342"/>
      <c r="T651" s="342"/>
      <c r="U651" s="342"/>
      <c r="V651" s="342"/>
      <c r="W651" s="342"/>
      <c r="X651" s="342"/>
      <c r="Y651" s="342"/>
      <c r="Z651" s="342"/>
      <c r="AA651" s="342"/>
      <c r="AB651" s="342"/>
      <c r="AC651" s="342"/>
      <c r="AD651" s="342"/>
      <c r="AE651" s="342"/>
      <c r="AF651" s="342"/>
      <c r="AG651" s="342"/>
      <c r="AH651" s="342"/>
      <c r="AI651" s="342"/>
      <c r="AJ651" s="342"/>
      <c r="AK651" s="342"/>
      <c r="AL651" s="342"/>
      <c r="AM651" s="342"/>
      <c r="AN651" s="342"/>
      <c r="AO651" s="342"/>
      <c r="AP651" s="342"/>
      <c r="AQ651" s="342"/>
      <c r="AR651" s="342"/>
      <c r="AS651" s="342"/>
      <c r="AT651" s="342"/>
      <c r="AU651" s="342"/>
      <c r="AV651" s="342"/>
      <c r="AW651" s="342"/>
      <c r="AX651" s="342"/>
      <c r="AY651" s="342"/>
      <c r="AZ651" s="342"/>
      <c r="BA651" s="342"/>
      <c r="BB651" s="342"/>
      <c r="BC651" s="342"/>
      <c r="BD651" s="342"/>
      <c r="BE651" s="342"/>
      <c r="BF651" s="342"/>
      <c r="BG651" s="342"/>
      <c r="BH651" s="342"/>
      <c r="BI651" s="342"/>
      <c r="BJ651" s="342"/>
      <c r="BK651" s="342"/>
      <c r="BL651" s="342"/>
      <c r="BM651" s="342"/>
      <c r="BO651" s="342"/>
      <c r="BP651" s="342"/>
      <c r="BQ651" s="342"/>
      <c r="BR651" s="342"/>
      <c r="BS651" s="342"/>
      <c r="BT651" s="342"/>
      <c r="BU651" s="342"/>
      <c r="BV651" s="342"/>
      <c r="BW651" s="342"/>
      <c r="BX651" s="342"/>
      <c r="BY651" s="342"/>
      <c r="BZ651" s="342"/>
      <c r="CA651" s="342"/>
      <c r="CB651" s="342"/>
      <c r="CC651" s="342"/>
      <c r="CD651" s="342"/>
      <c r="CE651" s="342"/>
      <c r="CF651" s="342"/>
      <c r="CG651" s="342"/>
      <c r="CH651" s="342"/>
      <c r="CI651" s="342"/>
      <c r="CJ651" s="342"/>
      <c r="CK651" s="342"/>
      <c r="CZ651" s="342"/>
      <c r="DA651" s="342"/>
      <c r="DB651" s="342"/>
      <c r="DC651" s="342"/>
      <c r="DD651" s="342"/>
      <c r="DE651" s="342"/>
      <c r="DF651" s="342"/>
      <c r="DG651" s="342"/>
      <c r="DH651" s="342"/>
      <c r="DI651" s="342"/>
      <c r="DJ651" s="342"/>
      <c r="DK651" s="342"/>
      <c r="DM651" s="342"/>
      <c r="DN651" s="342"/>
      <c r="DO651" s="342"/>
      <c r="DP651" s="342"/>
      <c r="DQ651" s="342"/>
      <c r="DR651" s="342"/>
      <c r="DS651" s="342"/>
      <c r="DT651" s="342"/>
      <c r="DU651" s="342"/>
      <c r="DV651" s="342"/>
      <c r="DW651" s="342"/>
      <c r="DX651" s="342"/>
      <c r="DY651" s="342"/>
      <c r="EA651" s="342"/>
    </row>
    <row r="652" spans="1:131">
      <c r="A652" s="342"/>
      <c r="B652" s="342"/>
      <c r="C652" s="342"/>
      <c r="D652" s="342"/>
      <c r="E652" s="342"/>
      <c r="L652" s="342"/>
      <c r="M652" s="342"/>
      <c r="N652" s="342"/>
      <c r="O652" s="342"/>
      <c r="P652" s="342"/>
      <c r="Q652" s="342"/>
      <c r="R652" s="342"/>
      <c r="S652" s="342"/>
      <c r="T652" s="342"/>
      <c r="U652" s="342"/>
      <c r="V652" s="342"/>
      <c r="W652" s="342"/>
      <c r="X652" s="342"/>
      <c r="Y652" s="342"/>
      <c r="Z652" s="342"/>
      <c r="AA652" s="342"/>
      <c r="AB652" s="342"/>
      <c r="AC652" s="342"/>
      <c r="AD652" s="342"/>
      <c r="AE652" s="342"/>
      <c r="AF652" s="342"/>
      <c r="AG652" s="342"/>
      <c r="AH652" s="342"/>
      <c r="AI652" s="342"/>
      <c r="AJ652" s="342"/>
      <c r="AK652" s="342"/>
      <c r="AL652" s="342"/>
      <c r="AM652" s="342"/>
      <c r="AN652" s="342"/>
      <c r="AO652" s="342"/>
      <c r="AP652" s="342"/>
      <c r="AQ652" s="342"/>
      <c r="AR652" s="342"/>
      <c r="AS652" s="342"/>
      <c r="AT652" s="342"/>
      <c r="AU652" s="342"/>
      <c r="AV652" s="342"/>
      <c r="AW652" s="342"/>
      <c r="AX652" s="342"/>
      <c r="AY652" s="342"/>
      <c r="AZ652" s="342"/>
      <c r="BA652" s="342"/>
      <c r="BB652" s="342"/>
      <c r="BC652" s="342"/>
      <c r="BD652" s="342"/>
      <c r="BE652" s="342"/>
      <c r="BF652" s="342"/>
      <c r="BG652" s="342"/>
      <c r="BH652" s="342"/>
      <c r="BI652" s="342"/>
      <c r="BJ652" s="342"/>
      <c r="BK652" s="342"/>
      <c r="BL652" s="342"/>
      <c r="BM652" s="342"/>
      <c r="BO652" s="342"/>
      <c r="BP652" s="342"/>
      <c r="BQ652" s="342"/>
      <c r="BR652" s="342"/>
      <c r="BS652" s="342"/>
      <c r="BT652" s="342"/>
      <c r="BU652" s="342"/>
      <c r="BV652" s="342"/>
      <c r="BW652" s="342"/>
      <c r="BX652" s="342"/>
      <c r="BY652" s="342"/>
      <c r="BZ652" s="342"/>
      <c r="CA652" s="342"/>
      <c r="CB652" s="342"/>
      <c r="CC652" s="342"/>
      <c r="CD652" s="342"/>
      <c r="CE652" s="342"/>
      <c r="CF652" s="342"/>
      <c r="CG652" s="342"/>
      <c r="CH652" s="342"/>
      <c r="CI652" s="342"/>
      <c r="CJ652" s="342"/>
      <c r="CK652" s="342"/>
      <c r="CZ652" s="342"/>
      <c r="DA652" s="342"/>
      <c r="DB652" s="342"/>
      <c r="DC652" s="342"/>
      <c r="DD652" s="342"/>
      <c r="DE652" s="342"/>
      <c r="DF652" s="342"/>
      <c r="DG652" s="342"/>
      <c r="DH652" s="342"/>
      <c r="DI652" s="342"/>
      <c r="DJ652" s="342"/>
      <c r="DK652" s="342"/>
      <c r="DM652" s="342"/>
      <c r="DN652" s="342"/>
      <c r="DO652" s="342"/>
      <c r="DP652" s="342"/>
      <c r="DQ652" s="342"/>
      <c r="DR652" s="342"/>
      <c r="DS652" s="342"/>
      <c r="DT652" s="342"/>
      <c r="DU652" s="342"/>
      <c r="DV652" s="342"/>
      <c r="DW652" s="342"/>
      <c r="DX652" s="342"/>
      <c r="DY652" s="342"/>
      <c r="EA652" s="342"/>
    </row>
    <row r="653" spans="1:131">
      <c r="A653" s="342"/>
      <c r="B653" s="342"/>
      <c r="C653" s="342"/>
      <c r="D653" s="342"/>
      <c r="E653" s="342"/>
      <c r="L653" s="342"/>
      <c r="M653" s="342"/>
      <c r="N653" s="342"/>
      <c r="O653" s="342"/>
      <c r="P653" s="342"/>
      <c r="Q653" s="342"/>
      <c r="R653" s="342"/>
      <c r="S653" s="342"/>
      <c r="T653" s="342"/>
      <c r="U653" s="342"/>
      <c r="V653" s="342"/>
      <c r="W653" s="342"/>
      <c r="X653" s="342"/>
      <c r="Y653" s="342"/>
      <c r="Z653" s="342"/>
      <c r="AA653" s="342"/>
      <c r="AB653" s="342"/>
      <c r="AC653" s="342"/>
      <c r="AD653" s="342"/>
      <c r="AE653" s="342"/>
      <c r="AF653" s="342"/>
      <c r="AG653" s="342"/>
      <c r="AH653" s="342"/>
      <c r="AI653" s="342"/>
      <c r="AJ653" s="342"/>
      <c r="AK653" s="342"/>
      <c r="AL653" s="342"/>
      <c r="AM653" s="342"/>
      <c r="AN653" s="342"/>
      <c r="AO653" s="342"/>
      <c r="AP653" s="342"/>
      <c r="AQ653" s="342"/>
      <c r="AR653" s="342"/>
      <c r="AS653" s="342"/>
      <c r="AT653" s="342"/>
      <c r="AU653" s="342"/>
      <c r="AV653" s="342"/>
      <c r="AW653" s="342"/>
      <c r="AX653" s="342"/>
      <c r="AY653" s="342"/>
      <c r="AZ653" s="342"/>
      <c r="BA653" s="342"/>
      <c r="BB653" s="342"/>
      <c r="BC653" s="342"/>
      <c r="BD653" s="342"/>
      <c r="BE653" s="342"/>
      <c r="BF653" s="342"/>
      <c r="BG653" s="342"/>
      <c r="BH653" s="342"/>
      <c r="BI653" s="342"/>
      <c r="BJ653" s="342"/>
      <c r="BK653" s="342"/>
      <c r="BL653" s="342"/>
      <c r="BM653" s="342"/>
      <c r="BO653" s="342"/>
      <c r="BP653" s="342"/>
      <c r="BQ653" s="342"/>
      <c r="BR653" s="342"/>
      <c r="BS653" s="342"/>
      <c r="BT653" s="342"/>
      <c r="BU653" s="342"/>
      <c r="BV653" s="342"/>
      <c r="BW653" s="342"/>
      <c r="BX653" s="342"/>
      <c r="BY653" s="342"/>
      <c r="BZ653" s="342"/>
      <c r="CA653" s="342"/>
      <c r="CB653" s="342"/>
      <c r="CC653" s="342"/>
      <c r="CD653" s="342"/>
      <c r="CE653" s="342"/>
      <c r="CF653" s="342"/>
      <c r="CG653" s="342"/>
      <c r="CH653" s="342"/>
      <c r="CI653" s="342"/>
      <c r="CJ653" s="342"/>
      <c r="CK653" s="342"/>
      <c r="CZ653" s="342"/>
      <c r="DA653" s="342"/>
      <c r="DB653" s="342"/>
      <c r="DC653" s="342"/>
      <c r="DD653" s="342"/>
      <c r="DE653" s="342"/>
      <c r="DF653" s="342"/>
      <c r="DG653" s="342"/>
      <c r="DH653" s="342"/>
      <c r="DI653" s="342"/>
      <c r="DJ653" s="342"/>
      <c r="DK653" s="342"/>
      <c r="DM653" s="342"/>
      <c r="DN653" s="342"/>
      <c r="DO653" s="342"/>
      <c r="DP653" s="342"/>
      <c r="DQ653" s="342"/>
      <c r="DR653" s="342"/>
      <c r="DS653" s="342"/>
      <c r="DT653" s="342"/>
      <c r="DU653" s="342"/>
      <c r="DV653" s="342"/>
      <c r="DW653" s="342"/>
      <c r="DX653" s="342"/>
      <c r="DY653" s="342"/>
      <c r="EA653" s="342"/>
    </row>
    <row r="654" spans="1:131">
      <c r="A654" s="342"/>
      <c r="B654" s="342"/>
      <c r="C654" s="342"/>
      <c r="D654" s="342"/>
      <c r="E654" s="342"/>
      <c r="L654" s="342"/>
      <c r="M654" s="342"/>
      <c r="N654" s="342"/>
      <c r="O654" s="342"/>
      <c r="P654" s="342"/>
      <c r="Q654" s="342"/>
      <c r="R654" s="342"/>
      <c r="S654" s="342"/>
      <c r="T654" s="342"/>
      <c r="U654" s="342"/>
      <c r="V654" s="342"/>
      <c r="W654" s="342"/>
      <c r="X654" s="342"/>
      <c r="Y654" s="342"/>
      <c r="Z654" s="342"/>
      <c r="AA654" s="342"/>
      <c r="AB654" s="342"/>
      <c r="AC654" s="342"/>
      <c r="AD654" s="342"/>
      <c r="AE654" s="342"/>
      <c r="AF654" s="342"/>
      <c r="AG654" s="342"/>
      <c r="AH654" s="342"/>
      <c r="AI654" s="342"/>
      <c r="AJ654" s="342"/>
      <c r="AK654" s="342"/>
      <c r="AL654" s="342"/>
      <c r="AM654" s="342"/>
      <c r="AN654" s="342"/>
      <c r="AO654" s="342"/>
      <c r="AP654" s="342"/>
      <c r="AQ654" s="342"/>
      <c r="AR654" s="342"/>
      <c r="AS654" s="342"/>
      <c r="AT654" s="342"/>
      <c r="AU654" s="342"/>
      <c r="AV654" s="342"/>
      <c r="AW654" s="342"/>
      <c r="AX654" s="342"/>
      <c r="AY654" s="342"/>
      <c r="AZ654" s="342"/>
      <c r="BA654" s="342"/>
      <c r="BB654" s="342"/>
      <c r="BC654" s="342"/>
      <c r="BD654" s="342"/>
      <c r="BE654" s="342"/>
      <c r="BF654" s="342"/>
      <c r="BG654" s="342"/>
      <c r="BH654" s="342"/>
      <c r="BI654" s="342"/>
      <c r="BJ654" s="342"/>
      <c r="BK654" s="342"/>
      <c r="BL654" s="342"/>
      <c r="BM654" s="342"/>
      <c r="BO654" s="342"/>
      <c r="BP654" s="342"/>
      <c r="BQ654" s="342"/>
      <c r="BR654" s="342"/>
      <c r="BS654" s="342"/>
      <c r="BT654" s="342"/>
      <c r="BU654" s="342"/>
      <c r="BV654" s="342"/>
      <c r="BW654" s="342"/>
      <c r="BX654" s="342"/>
      <c r="BY654" s="342"/>
      <c r="BZ654" s="342"/>
      <c r="CA654" s="342"/>
      <c r="CB654" s="342"/>
      <c r="CC654" s="342"/>
      <c r="CD654" s="342"/>
      <c r="CE654" s="342"/>
      <c r="CF654" s="342"/>
      <c r="CG654" s="342"/>
      <c r="CH654" s="342"/>
      <c r="CI654" s="342"/>
      <c r="CJ654" s="342"/>
      <c r="CK654" s="342"/>
      <c r="CZ654" s="342"/>
      <c r="DA654" s="342"/>
      <c r="DB654" s="342"/>
      <c r="DC654" s="342"/>
      <c r="DD654" s="342"/>
      <c r="DE654" s="342"/>
      <c r="DF654" s="342"/>
      <c r="DG654" s="342"/>
      <c r="DH654" s="342"/>
      <c r="DI654" s="342"/>
      <c r="DJ654" s="342"/>
      <c r="DK654" s="342"/>
      <c r="DM654" s="342"/>
      <c r="DN654" s="342"/>
      <c r="DO654" s="342"/>
      <c r="DP654" s="342"/>
      <c r="DQ654" s="342"/>
      <c r="DR654" s="342"/>
      <c r="DS654" s="342"/>
      <c r="DT654" s="342"/>
      <c r="DU654" s="342"/>
      <c r="DV654" s="342"/>
      <c r="DW654" s="342"/>
      <c r="DX654" s="342"/>
      <c r="DY654" s="342"/>
      <c r="EA654" s="342"/>
    </row>
    <row r="655" spans="1:131">
      <c r="A655" s="342"/>
      <c r="B655" s="342"/>
      <c r="C655" s="342"/>
      <c r="D655" s="342"/>
      <c r="E655" s="342"/>
      <c r="L655" s="342"/>
      <c r="M655" s="342"/>
      <c r="N655" s="342"/>
      <c r="O655" s="342"/>
      <c r="P655" s="342"/>
      <c r="Q655" s="342"/>
      <c r="R655" s="342"/>
      <c r="S655" s="342"/>
      <c r="T655" s="342"/>
      <c r="U655" s="342"/>
      <c r="V655" s="342"/>
      <c r="W655" s="342"/>
      <c r="X655" s="342"/>
      <c r="Y655" s="342"/>
      <c r="Z655" s="342"/>
      <c r="AA655" s="342"/>
      <c r="AB655" s="342"/>
      <c r="AC655" s="342"/>
      <c r="AD655" s="342"/>
      <c r="AE655" s="342"/>
      <c r="AF655" s="342"/>
      <c r="AG655" s="342"/>
      <c r="AH655" s="342"/>
      <c r="AI655" s="342"/>
      <c r="AJ655" s="342"/>
      <c r="AK655" s="342"/>
      <c r="AL655" s="342"/>
      <c r="AM655" s="342"/>
      <c r="AN655" s="342"/>
      <c r="AO655" s="342"/>
      <c r="AP655" s="342"/>
      <c r="AQ655" s="342"/>
      <c r="AR655" s="342"/>
      <c r="AS655" s="342"/>
      <c r="AT655" s="342"/>
      <c r="AU655" s="342"/>
      <c r="AV655" s="342"/>
      <c r="AW655" s="342"/>
      <c r="AX655" s="342"/>
      <c r="AY655" s="342"/>
      <c r="AZ655" s="342"/>
      <c r="BA655" s="342"/>
      <c r="BB655" s="342"/>
      <c r="BC655" s="342"/>
      <c r="BD655" s="342"/>
      <c r="BE655" s="342"/>
      <c r="BF655" s="342"/>
      <c r="BG655" s="342"/>
      <c r="BH655" s="342"/>
      <c r="BI655" s="342"/>
      <c r="BJ655" s="342"/>
      <c r="BK655" s="342"/>
      <c r="BL655" s="342"/>
      <c r="BM655" s="342"/>
      <c r="BO655" s="342"/>
      <c r="BP655" s="342"/>
      <c r="BQ655" s="342"/>
      <c r="BR655" s="342"/>
      <c r="BS655" s="342"/>
      <c r="BT655" s="342"/>
      <c r="BU655" s="342"/>
      <c r="BV655" s="342"/>
      <c r="BW655" s="342"/>
      <c r="BX655" s="342"/>
      <c r="BY655" s="342"/>
      <c r="BZ655" s="342"/>
      <c r="CA655" s="342"/>
      <c r="CB655" s="342"/>
      <c r="CC655" s="342"/>
      <c r="CD655" s="342"/>
      <c r="CE655" s="342"/>
      <c r="CF655" s="342"/>
      <c r="CG655" s="342"/>
      <c r="CH655" s="342"/>
      <c r="CI655" s="342"/>
      <c r="CJ655" s="342"/>
      <c r="CK655" s="342"/>
      <c r="CZ655" s="342"/>
      <c r="DA655" s="342"/>
      <c r="DB655" s="342"/>
      <c r="DC655" s="342"/>
      <c r="DD655" s="342"/>
      <c r="DE655" s="342"/>
      <c r="DF655" s="342"/>
      <c r="DG655" s="342"/>
      <c r="DH655" s="342"/>
      <c r="DI655" s="342"/>
      <c r="DJ655" s="342"/>
      <c r="DK655" s="342"/>
      <c r="DM655" s="342"/>
      <c r="DN655" s="342"/>
      <c r="DO655" s="342"/>
      <c r="DP655" s="342"/>
      <c r="DQ655" s="342"/>
      <c r="DR655" s="342"/>
      <c r="DS655" s="342"/>
      <c r="DT655" s="342"/>
      <c r="DU655" s="342"/>
      <c r="DV655" s="342"/>
      <c r="DW655" s="342"/>
      <c r="DX655" s="342"/>
      <c r="DY655" s="342"/>
      <c r="EA655" s="342"/>
    </row>
    <row r="656" spans="1:131">
      <c r="A656" s="342"/>
      <c r="B656" s="342"/>
      <c r="C656" s="342"/>
      <c r="D656" s="342"/>
      <c r="E656" s="342"/>
      <c r="L656" s="342"/>
      <c r="M656" s="342"/>
      <c r="N656" s="342"/>
      <c r="O656" s="342"/>
      <c r="P656" s="342"/>
      <c r="Q656" s="342"/>
      <c r="R656" s="342"/>
      <c r="S656" s="342"/>
      <c r="T656" s="342"/>
      <c r="U656" s="342"/>
      <c r="V656" s="342"/>
      <c r="W656" s="342"/>
      <c r="X656" s="342"/>
      <c r="Y656" s="342"/>
      <c r="Z656" s="342"/>
      <c r="AA656" s="342"/>
      <c r="AB656" s="342"/>
      <c r="AC656" s="342"/>
      <c r="AD656" s="342"/>
      <c r="AE656" s="342"/>
      <c r="AF656" s="342"/>
      <c r="AG656" s="342"/>
      <c r="AH656" s="342"/>
      <c r="AI656" s="342"/>
      <c r="AJ656" s="342"/>
      <c r="AK656" s="342"/>
      <c r="AL656" s="342"/>
      <c r="AM656" s="342"/>
      <c r="AN656" s="342"/>
      <c r="AO656" s="342"/>
      <c r="AP656" s="342"/>
      <c r="AQ656" s="342"/>
      <c r="AR656" s="342"/>
      <c r="AS656" s="342"/>
      <c r="AT656" s="342"/>
      <c r="AU656" s="342"/>
      <c r="AV656" s="342"/>
      <c r="AW656" s="342"/>
      <c r="AX656" s="342"/>
      <c r="AY656" s="342"/>
      <c r="AZ656" s="342"/>
      <c r="BA656" s="342"/>
      <c r="BB656" s="342"/>
      <c r="BC656" s="342"/>
      <c r="BD656" s="342"/>
      <c r="BE656" s="342"/>
      <c r="BF656" s="342"/>
      <c r="BG656" s="342"/>
      <c r="BH656" s="342"/>
      <c r="BI656" s="342"/>
      <c r="BJ656" s="342"/>
      <c r="BK656" s="342"/>
      <c r="BL656" s="342"/>
      <c r="BM656" s="342"/>
      <c r="BO656" s="342"/>
      <c r="BP656" s="342"/>
      <c r="BQ656" s="342"/>
      <c r="BR656" s="342"/>
      <c r="BS656" s="342"/>
      <c r="BT656" s="342"/>
      <c r="BU656" s="342"/>
      <c r="BV656" s="342"/>
      <c r="BW656" s="342"/>
      <c r="BX656" s="342"/>
      <c r="BY656" s="342"/>
      <c r="BZ656" s="342"/>
      <c r="CA656" s="342"/>
      <c r="CB656" s="342"/>
      <c r="CC656" s="342"/>
      <c r="CD656" s="342"/>
      <c r="CE656" s="342"/>
      <c r="CF656" s="342"/>
      <c r="CG656" s="342"/>
      <c r="CH656" s="342"/>
      <c r="CI656" s="342"/>
      <c r="CJ656" s="342"/>
      <c r="CK656" s="342"/>
      <c r="CZ656" s="342"/>
      <c r="DA656" s="342"/>
      <c r="DB656" s="342"/>
      <c r="DC656" s="342"/>
      <c r="DD656" s="342"/>
      <c r="DE656" s="342"/>
      <c r="DF656" s="342"/>
      <c r="DG656" s="342"/>
      <c r="DH656" s="342"/>
      <c r="DI656" s="342"/>
      <c r="DJ656" s="342"/>
      <c r="DK656" s="342"/>
      <c r="DM656" s="342"/>
      <c r="DN656" s="342"/>
      <c r="DO656" s="342"/>
      <c r="DP656" s="342"/>
      <c r="DQ656" s="342"/>
      <c r="DR656" s="342"/>
      <c r="DS656" s="342"/>
      <c r="DT656" s="342"/>
      <c r="DU656" s="342"/>
      <c r="DV656" s="342"/>
      <c r="DW656" s="342"/>
      <c r="DX656" s="342"/>
      <c r="DY656" s="342"/>
      <c r="EA656" s="342"/>
    </row>
    <row r="657" spans="1:131">
      <c r="A657" s="342"/>
      <c r="B657" s="342"/>
      <c r="C657" s="342"/>
      <c r="D657" s="342"/>
      <c r="E657" s="342"/>
      <c r="L657" s="342"/>
      <c r="M657" s="342"/>
      <c r="N657" s="342"/>
      <c r="O657" s="342"/>
      <c r="P657" s="342"/>
      <c r="Q657" s="342"/>
      <c r="R657" s="342"/>
      <c r="S657" s="342"/>
      <c r="T657" s="342"/>
      <c r="U657" s="342"/>
      <c r="V657" s="342"/>
      <c r="W657" s="342"/>
      <c r="X657" s="342"/>
      <c r="Y657" s="342"/>
      <c r="Z657" s="342"/>
      <c r="AA657" s="342"/>
      <c r="AB657" s="342"/>
      <c r="AC657" s="342"/>
      <c r="AD657" s="342"/>
      <c r="AE657" s="342"/>
      <c r="AF657" s="342"/>
      <c r="AG657" s="342"/>
      <c r="AH657" s="342"/>
      <c r="AI657" s="342"/>
      <c r="AJ657" s="342"/>
      <c r="AK657" s="342"/>
      <c r="AL657" s="342"/>
      <c r="AM657" s="342"/>
      <c r="AN657" s="342"/>
      <c r="AO657" s="342"/>
      <c r="AP657" s="342"/>
      <c r="AQ657" s="342"/>
      <c r="AR657" s="342"/>
      <c r="AS657" s="342"/>
      <c r="AT657" s="342"/>
      <c r="AU657" s="342"/>
      <c r="AV657" s="342"/>
      <c r="AW657" s="342"/>
      <c r="AX657" s="342"/>
      <c r="AY657" s="342"/>
      <c r="AZ657" s="342"/>
      <c r="BA657" s="342"/>
      <c r="BB657" s="342"/>
      <c r="BC657" s="342"/>
      <c r="BD657" s="342"/>
      <c r="BE657" s="342"/>
      <c r="BF657" s="342"/>
      <c r="BG657" s="342"/>
      <c r="BH657" s="342"/>
      <c r="BI657" s="342"/>
      <c r="BJ657" s="342"/>
      <c r="BK657" s="342"/>
      <c r="BL657" s="342"/>
      <c r="BM657" s="342"/>
      <c r="BO657" s="342"/>
      <c r="BP657" s="342"/>
      <c r="BQ657" s="342"/>
      <c r="BR657" s="342"/>
      <c r="BS657" s="342"/>
      <c r="BT657" s="342"/>
      <c r="BU657" s="342"/>
      <c r="BV657" s="342"/>
      <c r="BW657" s="342"/>
      <c r="BX657" s="342"/>
      <c r="BY657" s="342"/>
      <c r="BZ657" s="342"/>
      <c r="CA657" s="342"/>
      <c r="CB657" s="342"/>
      <c r="CC657" s="342"/>
      <c r="CD657" s="342"/>
      <c r="CE657" s="342"/>
      <c r="CF657" s="342"/>
      <c r="CG657" s="342"/>
      <c r="CH657" s="342"/>
      <c r="CI657" s="342"/>
      <c r="CJ657" s="342"/>
      <c r="CK657" s="342"/>
      <c r="CZ657" s="342"/>
      <c r="DA657" s="342"/>
      <c r="DB657" s="342"/>
      <c r="DC657" s="342"/>
      <c r="DD657" s="342"/>
      <c r="DE657" s="342"/>
      <c r="DF657" s="342"/>
      <c r="DG657" s="342"/>
      <c r="DH657" s="342"/>
      <c r="DI657" s="342"/>
      <c r="DJ657" s="342"/>
      <c r="DK657" s="342"/>
      <c r="DM657" s="342"/>
      <c r="DN657" s="342"/>
      <c r="DO657" s="342"/>
      <c r="DP657" s="342"/>
      <c r="DQ657" s="342"/>
      <c r="DR657" s="342"/>
      <c r="DS657" s="342"/>
      <c r="DT657" s="342"/>
      <c r="DU657" s="342"/>
      <c r="DV657" s="342"/>
      <c r="DW657" s="342"/>
      <c r="DX657" s="342"/>
      <c r="DY657" s="342"/>
      <c r="EA657" s="342"/>
    </row>
    <row r="658" spans="1:131">
      <c r="A658" s="342"/>
      <c r="B658" s="342"/>
      <c r="C658" s="342"/>
      <c r="D658" s="342"/>
      <c r="E658" s="342"/>
      <c r="L658" s="342"/>
      <c r="M658" s="342"/>
      <c r="N658" s="342"/>
      <c r="O658" s="342"/>
      <c r="P658" s="342"/>
      <c r="Q658" s="342"/>
      <c r="R658" s="342"/>
      <c r="S658" s="342"/>
      <c r="T658" s="342"/>
      <c r="U658" s="342"/>
      <c r="V658" s="342"/>
      <c r="W658" s="342"/>
      <c r="X658" s="342"/>
      <c r="Y658" s="342"/>
      <c r="Z658" s="342"/>
      <c r="AA658" s="342"/>
      <c r="AB658" s="342"/>
      <c r="AC658" s="342"/>
      <c r="AD658" s="342"/>
      <c r="AE658" s="342"/>
      <c r="AF658" s="342"/>
      <c r="AG658" s="342"/>
      <c r="AH658" s="342"/>
      <c r="AI658" s="342"/>
      <c r="AJ658" s="342"/>
      <c r="AK658" s="342"/>
      <c r="AL658" s="342"/>
      <c r="AM658" s="342"/>
      <c r="AN658" s="342"/>
      <c r="AO658" s="342"/>
      <c r="AP658" s="342"/>
      <c r="AQ658" s="342"/>
      <c r="AR658" s="342"/>
      <c r="AS658" s="342"/>
      <c r="AT658" s="342"/>
      <c r="AU658" s="342"/>
      <c r="AV658" s="342"/>
      <c r="AW658" s="342"/>
      <c r="AX658" s="342"/>
      <c r="AY658" s="342"/>
      <c r="AZ658" s="342"/>
      <c r="BA658" s="342"/>
      <c r="BB658" s="342"/>
      <c r="BC658" s="342"/>
      <c r="BD658" s="342"/>
      <c r="BE658" s="342"/>
      <c r="BF658" s="342"/>
      <c r="BG658" s="342"/>
      <c r="BH658" s="342"/>
      <c r="BI658" s="342"/>
      <c r="BJ658" s="342"/>
      <c r="BK658" s="342"/>
      <c r="BL658" s="342"/>
      <c r="BM658" s="342"/>
      <c r="BO658" s="342"/>
      <c r="BP658" s="342"/>
      <c r="BQ658" s="342"/>
      <c r="BR658" s="342"/>
      <c r="BS658" s="342"/>
      <c r="BT658" s="342"/>
      <c r="BU658" s="342"/>
      <c r="BV658" s="342"/>
      <c r="BW658" s="342"/>
      <c r="BX658" s="342"/>
      <c r="BY658" s="342"/>
      <c r="BZ658" s="342"/>
      <c r="CA658" s="342"/>
      <c r="CB658" s="342"/>
      <c r="CC658" s="342"/>
      <c r="CD658" s="342"/>
      <c r="CE658" s="342"/>
      <c r="CF658" s="342"/>
      <c r="CG658" s="342"/>
      <c r="CH658" s="342"/>
      <c r="CI658" s="342"/>
      <c r="CJ658" s="342"/>
      <c r="CK658" s="342"/>
      <c r="CZ658" s="342"/>
      <c r="DA658" s="342"/>
      <c r="DB658" s="342"/>
      <c r="DC658" s="342"/>
      <c r="DD658" s="342"/>
      <c r="DE658" s="342"/>
      <c r="DF658" s="342"/>
      <c r="DG658" s="342"/>
      <c r="DH658" s="342"/>
      <c r="DI658" s="342"/>
      <c r="DJ658" s="342"/>
      <c r="DK658" s="342"/>
      <c r="DM658" s="342"/>
      <c r="DN658" s="342"/>
      <c r="DO658" s="342"/>
      <c r="DP658" s="342"/>
      <c r="DQ658" s="342"/>
      <c r="DR658" s="342"/>
      <c r="DS658" s="342"/>
      <c r="DT658" s="342"/>
      <c r="DU658" s="342"/>
      <c r="DV658" s="342"/>
      <c r="DW658" s="342"/>
      <c r="DX658" s="342"/>
      <c r="DY658" s="342"/>
      <c r="EA658" s="342"/>
    </row>
    <row r="659" spans="1:131">
      <c r="A659" s="342"/>
      <c r="B659" s="342"/>
      <c r="C659" s="342"/>
      <c r="D659" s="342"/>
      <c r="E659" s="342"/>
      <c r="L659" s="342"/>
      <c r="M659" s="342"/>
      <c r="N659" s="342"/>
      <c r="O659" s="342"/>
      <c r="P659" s="342"/>
      <c r="Q659" s="342"/>
      <c r="R659" s="342"/>
      <c r="S659" s="342"/>
      <c r="T659" s="342"/>
      <c r="U659" s="342"/>
      <c r="V659" s="342"/>
      <c r="W659" s="342"/>
      <c r="X659" s="342"/>
      <c r="Y659" s="342"/>
      <c r="Z659" s="342"/>
      <c r="AA659" s="342"/>
      <c r="AB659" s="342"/>
      <c r="AC659" s="342"/>
      <c r="AD659" s="342"/>
      <c r="AE659" s="342"/>
      <c r="AF659" s="342"/>
      <c r="AG659" s="342"/>
      <c r="AH659" s="342"/>
      <c r="AI659" s="342"/>
      <c r="AJ659" s="342"/>
      <c r="AK659" s="342"/>
      <c r="AL659" s="342"/>
      <c r="AM659" s="342"/>
      <c r="AN659" s="342"/>
      <c r="AO659" s="342"/>
      <c r="AP659" s="342"/>
      <c r="AQ659" s="342"/>
      <c r="AR659" s="342"/>
      <c r="AS659" s="342"/>
      <c r="AT659" s="342"/>
      <c r="AU659" s="342"/>
      <c r="AV659" s="342"/>
      <c r="AW659" s="342"/>
      <c r="AX659" s="342"/>
      <c r="AY659" s="342"/>
      <c r="AZ659" s="342"/>
      <c r="BA659" s="342"/>
      <c r="BB659" s="342"/>
      <c r="BC659" s="342"/>
      <c r="BD659" s="342"/>
      <c r="BE659" s="342"/>
      <c r="BF659" s="342"/>
      <c r="BG659" s="342"/>
      <c r="BH659" s="342"/>
      <c r="BI659" s="342"/>
      <c r="BJ659" s="342"/>
      <c r="BK659" s="342"/>
      <c r="BL659" s="342"/>
      <c r="BM659" s="342"/>
      <c r="BO659" s="342"/>
      <c r="BP659" s="342"/>
      <c r="BQ659" s="342"/>
      <c r="BR659" s="342"/>
      <c r="BS659" s="342"/>
      <c r="BT659" s="342"/>
      <c r="BU659" s="342"/>
      <c r="BV659" s="342"/>
      <c r="BW659" s="342"/>
      <c r="BX659" s="342"/>
      <c r="BY659" s="342"/>
      <c r="BZ659" s="342"/>
      <c r="CA659" s="342"/>
      <c r="CB659" s="342"/>
      <c r="CC659" s="342"/>
      <c r="CD659" s="342"/>
      <c r="CE659" s="342"/>
      <c r="CF659" s="342"/>
      <c r="CG659" s="342"/>
      <c r="CH659" s="342"/>
      <c r="CI659" s="342"/>
      <c r="CJ659" s="342"/>
      <c r="CK659" s="342"/>
      <c r="CZ659" s="342"/>
      <c r="DA659" s="342"/>
      <c r="DB659" s="342"/>
      <c r="DC659" s="342"/>
      <c r="DD659" s="342"/>
      <c r="DE659" s="342"/>
      <c r="DF659" s="342"/>
      <c r="DG659" s="342"/>
      <c r="DH659" s="342"/>
      <c r="DI659" s="342"/>
      <c r="DJ659" s="342"/>
      <c r="DK659" s="342"/>
      <c r="DM659" s="342"/>
      <c r="DN659" s="342"/>
      <c r="DO659" s="342"/>
      <c r="DP659" s="342"/>
      <c r="DQ659" s="342"/>
      <c r="DR659" s="342"/>
      <c r="DS659" s="342"/>
      <c r="DT659" s="342"/>
      <c r="DU659" s="342"/>
      <c r="DV659" s="342"/>
      <c r="DW659" s="342"/>
      <c r="DX659" s="342"/>
      <c r="DY659" s="342"/>
      <c r="EA659" s="342"/>
    </row>
    <row r="660" spans="1:131">
      <c r="A660" s="342"/>
      <c r="B660" s="342"/>
      <c r="C660" s="342"/>
      <c r="D660" s="342"/>
      <c r="E660" s="342"/>
      <c r="L660" s="342"/>
      <c r="M660" s="342"/>
      <c r="N660" s="342"/>
      <c r="O660" s="342"/>
      <c r="P660" s="342"/>
      <c r="Q660" s="342"/>
      <c r="R660" s="342"/>
      <c r="S660" s="342"/>
      <c r="T660" s="342"/>
      <c r="U660" s="342"/>
      <c r="V660" s="342"/>
      <c r="W660" s="342"/>
      <c r="X660" s="342"/>
      <c r="Y660" s="342"/>
      <c r="Z660" s="342"/>
      <c r="AA660" s="342"/>
      <c r="AB660" s="342"/>
      <c r="AC660" s="342"/>
      <c r="AD660" s="342"/>
      <c r="AE660" s="342"/>
      <c r="AF660" s="342"/>
      <c r="AG660" s="342"/>
      <c r="AH660" s="342"/>
      <c r="AI660" s="342"/>
      <c r="AJ660" s="342"/>
      <c r="AK660" s="342"/>
      <c r="AL660" s="342"/>
      <c r="AM660" s="342"/>
      <c r="AN660" s="342"/>
      <c r="AO660" s="342"/>
      <c r="AP660" s="342"/>
      <c r="AQ660" s="342"/>
      <c r="AR660" s="342"/>
      <c r="AS660" s="342"/>
      <c r="AT660" s="342"/>
      <c r="AU660" s="342"/>
      <c r="AV660" s="342"/>
      <c r="AW660" s="342"/>
      <c r="AX660" s="342"/>
      <c r="AY660" s="342"/>
      <c r="AZ660" s="342"/>
      <c r="BA660" s="342"/>
      <c r="BB660" s="342"/>
      <c r="BC660" s="342"/>
      <c r="BD660" s="342"/>
      <c r="BE660" s="342"/>
      <c r="BF660" s="342"/>
      <c r="BG660" s="342"/>
      <c r="BH660" s="342"/>
      <c r="BI660" s="342"/>
      <c r="BJ660" s="342"/>
      <c r="BK660" s="342"/>
      <c r="BL660" s="342"/>
      <c r="BM660" s="342"/>
      <c r="BO660" s="342"/>
      <c r="BP660" s="342"/>
      <c r="BQ660" s="342"/>
      <c r="BR660" s="342"/>
      <c r="BS660" s="342"/>
      <c r="BT660" s="342"/>
      <c r="BU660" s="342"/>
      <c r="BV660" s="342"/>
      <c r="BW660" s="342"/>
      <c r="BX660" s="342"/>
      <c r="BY660" s="342"/>
      <c r="BZ660" s="342"/>
      <c r="CA660" s="342"/>
      <c r="CB660" s="342"/>
      <c r="CC660" s="342"/>
      <c r="CD660" s="342"/>
      <c r="CE660" s="342"/>
      <c r="CF660" s="342"/>
      <c r="CG660" s="342"/>
      <c r="CH660" s="342"/>
      <c r="CI660" s="342"/>
      <c r="CJ660" s="342"/>
      <c r="CK660" s="342"/>
      <c r="CZ660" s="342"/>
      <c r="DA660" s="342"/>
      <c r="DB660" s="342"/>
      <c r="DC660" s="342"/>
      <c r="DD660" s="342"/>
      <c r="DE660" s="342"/>
      <c r="DF660" s="342"/>
      <c r="DG660" s="342"/>
      <c r="DH660" s="342"/>
      <c r="DI660" s="342"/>
      <c r="DJ660" s="342"/>
      <c r="DK660" s="342"/>
      <c r="DM660" s="342"/>
      <c r="DN660" s="342"/>
      <c r="DO660" s="342"/>
      <c r="DP660" s="342"/>
      <c r="DQ660" s="342"/>
      <c r="DR660" s="342"/>
      <c r="DS660" s="342"/>
      <c r="DT660" s="342"/>
      <c r="DU660" s="342"/>
      <c r="DV660" s="342"/>
      <c r="DW660" s="342"/>
      <c r="DX660" s="342"/>
      <c r="DY660" s="342"/>
      <c r="EA660" s="342"/>
    </row>
    <row r="661" spans="1:131">
      <c r="A661" s="342"/>
      <c r="B661" s="342"/>
      <c r="C661" s="342"/>
      <c r="D661" s="342"/>
      <c r="E661" s="342"/>
      <c r="L661" s="342"/>
      <c r="M661" s="342"/>
      <c r="N661" s="342"/>
      <c r="O661" s="342"/>
      <c r="P661" s="342"/>
      <c r="Q661" s="342"/>
      <c r="R661" s="342"/>
      <c r="S661" s="342"/>
      <c r="T661" s="342"/>
      <c r="U661" s="342"/>
      <c r="V661" s="342"/>
      <c r="W661" s="342"/>
      <c r="X661" s="342"/>
      <c r="Y661" s="342"/>
      <c r="Z661" s="342"/>
      <c r="AA661" s="342"/>
      <c r="AB661" s="342"/>
      <c r="AC661" s="342"/>
      <c r="AD661" s="342"/>
      <c r="AE661" s="342"/>
      <c r="AF661" s="342"/>
      <c r="AG661" s="342"/>
      <c r="AH661" s="342"/>
      <c r="AI661" s="342"/>
      <c r="AJ661" s="342"/>
      <c r="AK661" s="342"/>
      <c r="AL661" s="342"/>
      <c r="AM661" s="342"/>
      <c r="AN661" s="342"/>
      <c r="AO661" s="342"/>
      <c r="AP661" s="342"/>
      <c r="AQ661" s="342"/>
      <c r="AR661" s="342"/>
      <c r="AS661" s="342"/>
      <c r="AT661" s="342"/>
      <c r="AU661" s="342"/>
      <c r="AV661" s="342"/>
      <c r="AW661" s="342"/>
      <c r="AX661" s="342"/>
      <c r="AY661" s="342"/>
      <c r="AZ661" s="342"/>
      <c r="BA661" s="342"/>
      <c r="BB661" s="342"/>
      <c r="BC661" s="342"/>
      <c r="BD661" s="342"/>
      <c r="BE661" s="342"/>
      <c r="BF661" s="342"/>
      <c r="BG661" s="342"/>
      <c r="BH661" s="342"/>
      <c r="BI661" s="342"/>
      <c r="BJ661" s="342"/>
      <c r="BK661" s="342"/>
      <c r="BL661" s="342"/>
      <c r="BM661" s="342"/>
      <c r="BO661" s="342"/>
      <c r="BP661" s="342"/>
      <c r="BQ661" s="342"/>
      <c r="BR661" s="342"/>
      <c r="BS661" s="342"/>
      <c r="BT661" s="342"/>
      <c r="BU661" s="342"/>
      <c r="BV661" s="342"/>
      <c r="BW661" s="342"/>
      <c r="BX661" s="342"/>
      <c r="BY661" s="342"/>
      <c r="BZ661" s="342"/>
      <c r="CA661" s="342"/>
      <c r="CB661" s="342"/>
      <c r="CC661" s="342"/>
      <c r="CD661" s="342"/>
      <c r="CE661" s="342"/>
      <c r="CF661" s="342"/>
      <c r="CG661" s="342"/>
      <c r="CH661" s="342"/>
      <c r="CI661" s="342"/>
      <c r="CJ661" s="342"/>
      <c r="CK661" s="342"/>
      <c r="CZ661" s="342"/>
      <c r="DA661" s="342"/>
      <c r="DB661" s="342"/>
      <c r="DC661" s="342"/>
      <c r="DD661" s="342"/>
      <c r="DE661" s="342"/>
      <c r="DF661" s="342"/>
      <c r="DG661" s="342"/>
      <c r="DH661" s="342"/>
      <c r="DI661" s="342"/>
      <c r="DJ661" s="342"/>
      <c r="DK661" s="342"/>
      <c r="DM661" s="342"/>
      <c r="DN661" s="342"/>
      <c r="DO661" s="342"/>
      <c r="DP661" s="342"/>
      <c r="DQ661" s="342"/>
      <c r="DR661" s="342"/>
      <c r="DS661" s="342"/>
      <c r="DT661" s="342"/>
      <c r="DU661" s="342"/>
      <c r="DV661" s="342"/>
      <c r="DW661" s="342"/>
      <c r="DX661" s="342"/>
      <c r="DY661" s="342"/>
      <c r="EA661" s="342"/>
    </row>
    <row r="662" spans="1:131">
      <c r="A662" s="342"/>
      <c r="B662" s="342"/>
      <c r="C662" s="342"/>
      <c r="D662" s="342"/>
      <c r="E662" s="342"/>
      <c r="L662" s="342"/>
      <c r="M662" s="342"/>
      <c r="N662" s="342"/>
      <c r="O662" s="342"/>
      <c r="P662" s="342"/>
      <c r="Q662" s="342"/>
      <c r="R662" s="342"/>
      <c r="S662" s="342"/>
      <c r="T662" s="342"/>
      <c r="U662" s="342"/>
      <c r="V662" s="342"/>
      <c r="W662" s="342"/>
      <c r="X662" s="342"/>
      <c r="Y662" s="342"/>
      <c r="Z662" s="342"/>
      <c r="AA662" s="342"/>
      <c r="AB662" s="342"/>
      <c r="AC662" s="342"/>
      <c r="AD662" s="342"/>
      <c r="AE662" s="342"/>
      <c r="AF662" s="342"/>
      <c r="AG662" s="342"/>
      <c r="AH662" s="342"/>
      <c r="AI662" s="342"/>
      <c r="AJ662" s="342"/>
      <c r="AK662" s="342"/>
      <c r="AL662" s="342"/>
      <c r="AM662" s="342"/>
      <c r="AN662" s="342"/>
      <c r="AO662" s="342"/>
      <c r="AP662" s="342"/>
      <c r="AQ662" s="342"/>
      <c r="AR662" s="342"/>
      <c r="AS662" s="342"/>
      <c r="AT662" s="342"/>
      <c r="AU662" s="342"/>
      <c r="AV662" s="342"/>
      <c r="AW662" s="342"/>
      <c r="AX662" s="342"/>
      <c r="AY662" s="342"/>
      <c r="AZ662" s="342"/>
      <c r="BA662" s="342"/>
      <c r="BB662" s="342"/>
      <c r="BC662" s="342"/>
      <c r="BD662" s="342"/>
      <c r="BE662" s="342"/>
      <c r="BF662" s="342"/>
      <c r="BG662" s="342"/>
      <c r="BH662" s="342"/>
      <c r="BI662" s="342"/>
      <c r="BJ662" s="342"/>
      <c r="BK662" s="342"/>
      <c r="BL662" s="342"/>
      <c r="BM662" s="342"/>
      <c r="BO662" s="342"/>
      <c r="BP662" s="342"/>
      <c r="BQ662" s="342"/>
      <c r="BR662" s="342"/>
      <c r="BS662" s="342"/>
      <c r="BT662" s="342"/>
      <c r="BU662" s="342"/>
      <c r="BV662" s="342"/>
      <c r="BW662" s="342"/>
      <c r="BX662" s="342"/>
      <c r="BY662" s="342"/>
      <c r="BZ662" s="342"/>
      <c r="CA662" s="342"/>
      <c r="CB662" s="342"/>
      <c r="CC662" s="342"/>
      <c r="CD662" s="342"/>
      <c r="CE662" s="342"/>
      <c r="CF662" s="342"/>
      <c r="CG662" s="342"/>
      <c r="CH662" s="342"/>
      <c r="CI662" s="342"/>
      <c r="CJ662" s="342"/>
      <c r="CK662" s="342"/>
      <c r="CZ662" s="342"/>
      <c r="DA662" s="342"/>
      <c r="DB662" s="342"/>
      <c r="DC662" s="342"/>
      <c r="DD662" s="342"/>
      <c r="DE662" s="342"/>
      <c r="DF662" s="342"/>
      <c r="DG662" s="342"/>
      <c r="DH662" s="342"/>
      <c r="DI662" s="342"/>
      <c r="DJ662" s="342"/>
      <c r="DK662" s="342"/>
      <c r="DM662" s="342"/>
      <c r="DN662" s="342"/>
      <c r="DO662" s="342"/>
      <c r="DP662" s="342"/>
      <c r="DQ662" s="342"/>
      <c r="DR662" s="342"/>
      <c r="DS662" s="342"/>
      <c r="DT662" s="342"/>
      <c r="DU662" s="342"/>
      <c r="DV662" s="342"/>
      <c r="DW662" s="342"/>
      <c r="DX662" s="342"/>
      <c r="DY662" s="342"/>
      <c r="EA662" s="342"/>
    </row>
    <row r="663" spans="1:131">
      <c r="A663" s="342"/>
      <c r="B663" s="342"/>
      <c r="C663" s="342"/>
      <c r="D663" s="342"/>
      <c r="E663" s="342"/>
      <c r="L663" s="342"/>
      <c r="M663" s="342"/>
      <c r="N663" s="342"/>
      <c r="O663" s="342"/>
      <c r="P663" s="342"/>
      <c r="Q663" s="342"/>
      <c r="R663" s="342"/>
      <c r="S663" s="342"/>
      <c r="T663" s="342"/>
      <c r="U663" s="342"/>
      <c r="V663" s="342"/>
      <c r="W663" s="342"/>
      <c r="X663" s="342"/>
      <c r="Y663" s="342"/>
      <c r="Z663" s="342"/>
      <c r="AA663" s="342"/>
      <c r="AB663" s="342"/>
      <c r="AC663" s="342"/>
      <c r="AD663" s="342"/>
      <c r="AE663" s="342"/>
      <c r="AF663" s="342"/>
      <c r="AG663" s="342"/>
      <c r="AH663" s="342"/>
      <c r="AI663" s="342"/>
      <c r="AJ663" s="342"/>
      <c r="AK663" s="342"/>
      <c r="AL663" s="342"/>
      <c r="AM663" s="342"/>
      <c r="AN663" s="342"/>
      <c r="AO663" s="342"/>
      <c r="AP663" s="342"/>
      <c r="AQ663" s="342"/>
      <c r="AR663" s="342"/>
      <c r="AS663" s="342"/>
      <c r="AT663" s="342"/>
      <c r="AU663" s="342"/>
      <c r="AV663" s="342"/>
      <c r="AW663" s="342"/>
      <c r="AX663" s="342"/>
      <c r="AY663" s="342"/>
      <c r="AZ663" s="342"/>
      <c r="BA663" s="342"/>
      <c r="BB663" s="342"/>
      <c r="BC663" s="342"/>
      <c r="BD663" s="342"/>
      <c r="BE663" s="342"/>
      <c r="BF663" s="342"/>
      <c r="BG663" s="342"/>
      <c r="BH663" s="342"/>
      <c r="BI663" s="342"/>
      <c r="BJ663" s="342"/>
      <c r="BK663" s="342"/>
      <c r="BL663" s="342"/>
      <c r="BM663" s="342"/>
      <c r="BO663" s="342"/>
      <c r="BP663" s="342"/>
      <c r="BQ663" s="342"/>
      <c r="BR663" s="342"/>
      <c r="BS663" s="342"/>
      <c r="BT663" s="342"/>
      <c r="BU663" s="342"/>
      <c r="BV663" s="342"/>
      <c r="BW663" s="342"/>
      <c r="BX663" s="342"/>
      <c r="BY663" s="342"/>
      <c r="BZ663" s="342"/>
      <c r="CA663" s="342"/>
      <c r="CB663" s="342"/>
      <c r="CC663" s="342"/>
      <c r="CD663" s="342"/>
      <c r="CE663" s="342"/>
      <c r="CF663" s="342"/>
      <c r="CG663" s="342"/>
      <c r="CH663" s="342"/>
      <c r="CI663" s="342"/>
      <c r="CJ663" s="342"/>
      <c r="CK663" s="342"/>
      <c r="CZ663" s="342"/>
      <c r="DA663" s="342"/>
      <c r="DB663" s="342"/>
      <c r="DC663" s="342"/>
      <c r="DD663" s="342"/>
      <c r="DE663" s="342"/>
      <c r="DF663" s="342"/>
      <c r="DG663" s="342"/>
      <c r="DH663" s="342"/>
      <c r="DI663" s="342"/>
      <c r="DJ663" s="342"/>
      <c r="DK663" s="342"/>
      <c r="DM663" s="342"/>
      <c r="DN663" s="342"/>
      <c r="DO663" s="342"/>
      <c r="DP663" s="342"/>
      <c r="DQ663" s="342"/>
      <c r="DR663" s="342"/>
      <c r="DS663" s="342"/>
      <c r="DT663" s="342"/>
      <c r="DU663" s="342"/>
      <c r="DV663" s="342"/>
      <c r="DW663" s="342"/>
      <c r="DX663" s="342"/>
      <c r="DY663" s="342"/>
      <c r="EA663" s="342"/>
    </row>
    <row r="664" spans="1:131">
      <c r="A664" s="342"/>
      <c r="B664" s="342"/>
      <c r="C664" s="342"/>
      <c r="D664" s="342"/>
      <c r="E664" s="342"/>
      <c r="L664" s="342"/>
      <c r="M664" s="342"/>
      <c r="N664" s="342"/>
      <c r="O664" s="342"/>
      <c r="P664" s="342"/>
      <c r="Q664" s="342"/>
      <c r="R664" s="342"/>
      <c r="S664" s="342"/>
      <c r="T664" s="342"/>
      <c r="U664" s="342"/>
      <c r="V664" s="342"/>
      <c r="W664" s="342"/>
      <c r="X664" s="342"/>
      <c r="Y664" s="342"/>
      <c r="Z664" s="342"/>
      <c r="AA664" s="342"/>
      <c r="AB664" s="342"/>
      <c r="AC664" s="342"/>
      <c r="AD664" s="342"/>
      <c r="AE664" s="342"/>
      <c r="AF664" s="342"/>
      <c r="AG664" s="342"/>
      <c r="AH664" s="342"/>
      <c r="AI664" s="342"/>
      <c r="AJ664" s="342"/>
      <c r="AK664" s="342"/>
      <c r="AL664" s="342"/>
      <c r="AM664" s="342"/>
      <c r="AN664" s="342"/>
      <c r="AO664" s="342"/>
      <c r="AP664" s="342"/>
      <c r="AQ664" s="342"/>
      <c r="AR664" s="342"/>
      <c r="AS664" s="342"/>
      <c r="AT664" s="342"/>
      <c r="AU664" s="342"/>
      <c r="AV664" s="342"/>
      <c r="AW664" s="342"/>
      <c r="AX664" s="342"/>
      <c r="AY664" s="342"/>
      <c r="AZ664" s="342"/>
      <c r="BA664" s="342"/>
      <c r="BB664" s="342"/>
      <c r="BC664" s="342"/>
      <c r="BD664" s="342"/>
      <c r="BE664" s="342"/>
      <c r="BF664" s="342"/>
      <c r="BG664" s="342"/>
      <c r="BH664" s="342"/>
      <c r="BI664" s="342"/>
      <c r="BJ664" s="342"/>
      <c r="BK664" s="342"/>
      <c r="BL664" s="342"/>
      <c r="BM664" s="342"/>
      <c r="BO664" s="342"/>
      <c r="BP664" s="342"/>
      <c r="BQ664" s="342"/>
      <c r="BR664" s="342"/>
      <c r="BS664" s="342"/>
      <c r="BT664" s="342"/>
      <c r="BU664" s="342"/>
      <c r="BV664" s="342"/>
      <c r="BW664" s="342"/>
      <c r="BX664" s="342"/>
      <c r="BY664" s="342"/>
      <c r="BZ664" s="342"/>
      <c r="CA664" s="342"/>
      <c r="CB664" s="342"/>
      <c r="CC664" s="342"/>
      <c r="CD664" s="342"/>
      <c r="CE664" s="342"/>
      <c r="CF664" s="342"/>
      <c r="CG664" s="342"/>
      <c r="CH664" s="342"/>
      <c r="CI664" s="342"/>
      <c r="CJ664" s="342"/>
      <c r="CK664" s="342"/>
      <c r="CZ664" s="342"/>
      <c r="DA664" s="342"/>
      <c r="DB664" s="342"/>
      <c r="DC664" s="342"/>
      <c r="DD664" s="342"/>
      <c r="DE664" s="342"/>
      <c r="DF664" s="342"/>
      <c r="DG664" s="342"/>
      <c r="DH664" s="342"/>
      <c r="DI664" s="342"/>
      <c r="DJ664" s="342"/>
      <c r="DK664" s="342"/>
      <c r="DM664" s="342"/>
      <c r="DN664" s="342"/>
      <c r="DO664" s="342"/>
      <c r="DP664" s="342"/>
      <c r="DQ664" s="342"/>
      <c r="DR664" s="342"/>
      <c r="DS664" s="342"/>
      <c r="DT664" s="342"/>
      <c r="DU664" s="342"/>
      <c r="DV664" s="342"/>
      <c r="DW664" s="342"/>
      <c r="DX664" s="342"/>
      <c r="DY664" s="342"/>
      <c r="EA664" s="342"/>
    </row>
    <row r="665" spans="1:131">
      <c r="A665" s="342"/>
      <c r="B665" s="342"/>
      <c r="C665" s="342"/>
      <c r="D665" s="342"/>
      <c r="E665" s="342"/>
      <c r="L665" s="342"/>
      <c r="M665" s="342"/>
      <c r="N665" s="342"/>
      <c r="O665" s="342"/>
      <c r="P665" s="342"/>
      <c r="Q665" s="342"/>
      <c r="R665" s="342"/>
      <c r="S665" s="342"/>
      <c r="T665" s="342"/>
      <c r="U665" s="342"/>
      <c r="V665" s="342"/>
      <c r="W665" s="342"/>
      <c r="X665" s="342"/>
      <c r="Y665" s="342"/>
      <c r="Z665" s="342"/>
      <c r="AA665" s="342"/>
      <c r="AB665" s="342"/>
      <c r="AC665" s="342"/>
      <c r="AD665" s="342"/>
      <c r="AE665" s="342"/>
      <c r="AF665" s="342"/>
      <c r="AG665" s="342"/>
      <c r="AH665" s="342"/>
      <c r="AI665" s="342"/>
      <c r="AJ665" s="342"/>
      <c r="AK665" s="342"/>
      <c r="AL665" s="342"/>
      <c r="AM665" s="342"/>
      <c r="AN665" s="342"/>
      <c r="AO665" s="342"/>
      <c r="AP665" s="342"/>
      <c r="AQ665" s="342"/>
      <c r="AR665" s="342"/>
      <c r="AS665" s="342"/>
      <c r="AT665" s="342"/>
      <c r="AU665" s="342"/>
      <c r="AV665" s="342"/>
      <c r="AW665" s="342"/>
      <c r="AX665" s="342"/>
      <c r="AY665" s="342"/>
      <c r="AZ665" s="342"/>
      <c r="BA665" s="342"/>
      <c r="BB665" s="342"/>
      <c r="BC665" s="342"/>
      <c r="BD665" s="342"/>
      <c r="BE665" s="342"/>
      <c r="BF665" s="342"/>
      <c r="BG665" s="342"/>
      <c r="BH665" s="342"/>
      <c r="BI665" s="342"/>
      <c r="BJ665" s="342"/>
      <c r="BK665" s="342"/>
      <c r="BL665" s="342"/>
      <c r="BM665" s="342"/>
      <c r="BO665" s="342"/>
      <c r="BP665" s="342"/>
      <c r="BQ665" s="342"/>
      <c r="BR665" s="342"/>
      <c r="BS665" s="342"/>
      <c r="BT665" s="342"/>
      <c r="BU665" s="342"/>
      <c r="BV665" s="342"/>
      <c r="BW665" s="342"/>
      <c r="BX665" s="342"/>
      <c r="BY665" s="342"/>
      <c r="BZ665" s="342"/>
      <c r="CA665" s="342"/>
      <c r="CB665" s="342"/>
      <c r="CC665" s="342"/>
      <c r="CD665" s="342"/>
      <c r="CE665" s="342"/>
      <c r="CF665" s="342"/>
      <c r="CG665" s="342"/>
      <c r="CH665" s="342"/>
      <c r="CI665" s="342"/>
      <c r="CJ665" s="342"/>
      <c r="CK665" s="342"/>
      <c r="CZ665" s="342"/>
      <c r="DA665" s="342"/>
      <c r="DB665" s="342"/>
      <c r="DC665" s="342"/>
      <c r="DD665" s="342"/>
      <c r="DE665" s="342"/>
      <c r="DF665" s="342"/>
      <c r="DG665" s="342"/>
      <c r="DH665" s="342"/>
      <c r="DI665" s="342"/>
      <c r="DJ665" s="342"/>
      <c r="DK665" s="342"/>
      <c r="DM665" s="342"/>
      <c r="DN665" s="342"/>
      <c r="DO665" s="342"/>
      <c r="DP665" s="342"/>
      <c r="DQ665" s="342"/>
      <c r="DR665" s="342"/>
      <c r="DS665" s="342"/>
      <c r="DT665" s="342"/>
      <c r="DU665" s="342"/>
      <c r="DV665" s="342"/>
      <c r="DW665" s="342"/>
      <c r="DX665" s="342"/>
      <c r="DY665" s="342"/>
      <c r="EA665" s="342"/>
    </row>
    <row r="666" spans="1:131">
      <c r="A666" s="342"/>
      <c r="B666" s="342"/>
      <c r="C666" s="342"/>
      <c r="D666" s="342"/>
      <c r="E666" s="342"/>
      <c r="L666" s="342"/>
      <c r="M666" s="342"/>
      <c r="N666" s="342"/>
      <c r="O666" s="342"/>
      <c r="P666" s="342"/>
      <c r="Q666" s="342"/>
      <c r="R666" s="342"/>
      <c r="S666" s="342"/>
      <c r="T666" s="342"/>
      <c r="U666" s="342"/>
      <c r="V666" s="342"/>
      <c r="W666" s="342"/>
      <c r="X666" s="342"/>
      <c r="Y666" s="342"/>
      <c r="Z666" s="342"/>
      <c r="AA666" s="342"/>
      <c r="AB666" s="342"/>
      <c r="AC666" s="342"/>
      <c r="AD666" s="342"/>
      <c r="AE666" s="342"/>
      <c r="AF666" s="342"/>
      <c r="AG666" s="342"/>
      <c r="AH666" s="342"/>
      <c r="AI666" s="342"/>
      <c r="AJ666" s="342"/>
      <c r="AK666" s="342"/>
      <c r="AL666" s="342"/>
      <c r="AM666" s="342"/>
      <c r="AN666" s="342"/>
      <c r="AO666" s="342"/>
      <c r="AP666" s="342"/>
      <c r="AQ666" s="342"/>
      <c r="AR666" s="342"/>
      <c r="AS666" s="342"/>
      <c r="AT666" s="342"/>
      <c r="AU666" s="342"/>
      <c r="AV666" s="342"/>
      <c r="AW666" s="342"/>
      <c r="AX666" s="342"/>
      <c r="AY666" s="342"/>
      <c r="AZ666" s="342"/>
      <c r="BA666" s="342"/>
      <c r="BB666" s="342"/>
      <c r="BC666" s="342"/>
      <c r="BD666" s="342"/>
      <c r="BE666" s="342"/>
      <c r="BF666" s="342"/>
      <c r="BG666" s="342"/>
      <c r="BH666" s="342"/>
      <c r="BI666" s="342"/>
      <c r="BJ666" s="342"/>
      <c r="BK666" s="342"/>
      <c r="BL666" s="342"/>
      <c r="BM666" s="342"/>
      <c r="BO666" s="342"/>
      <c r="BP666" s="342"/>
      <c r="BQ666" s="342"/>
      <c r="BR666" s="342"/>
      <c r="BS666" s="342"/>
      <c r="BT666" s="342"/>
      <c r="BU666" s="342"/>
      <c r="BV666" s="342"/>
      <c r="BW666" s="342"/>
      <c r="BX666" s="342"/>
      <c r="BY666" s="342"/>
      <c r="BZ666" s="342"/>
      <c r="CA666" s="342"/>
      <c r="CB666" s="342"/>
      <c r="CC666" s="342"/>
      <c r="CD666" s="342"/>
      <c r="CE666" s="342"/>
      <c r="CF666" s="342"/>
      <c r="CG666" s="342"/>
      <c r="CH666" s="342"/>
      <c r="CI666" s="342"/>
      <c r="CJ666" s="342"/>
      <c r="CK666" s="342"/>
      <c r="CZ666" s="342"/>
      <c r="DA666" s="342"/>
      <c r="DB666" s="342"/>
      <c r="DC666" s="342"/>
      <c r="DD666" s="342"/>
      <c r="DE666" s="342"/>
      <c r="DF666" s="342"/>
      <c r="DG666" s="342"/>
      <c r="DH666" s="342"/>
      <c r="DI666" s="342"/>
      <c r="DJ666" s="342"/>
      <c r="DK666" s="342"/>
      <c r="DM666" s="342"/>
      <c r="DN666" s="342"/>
      <c r="DO666" s="342"/>
      <c r="DP666" s="342"/>
      <c r="DQ666" s="342"/>
      <c r="DR666" s="342"/>
      <c r="DS666" s="342"/>
      <c r="DT666" s="342"/>
      <c r="DU666" s="342"/>
      <c r="DV666" s="342"/>
      <c r="DW666" s="342"/>
      <c r="DX666" s="342"/>
      <c r="DY666" s="342"/>
      <c r="EA666" s="342"/>
    </row>
    <row r="667" spans="1:131">
      <c r="A667" s="342"/>
      <c r="B667" s="342"/>
      <c r="C667" s="342"/>
      <c r="D667" s="342"/>
      <c r="E667" s="342"/>
      <c r="L667" s="342"/>
      <c r="M667" s="342"/>
      <c r="N667" s="342"/>
      <c r="O667" s="342"/>
      <c r="P667" s="342"/>
      <c r="Q667" s="342"/>
      <c r="R667" s="342"/>
      <c r="S667" s="342"/>
      <c r="T667" s="342"/>
      <c r="U667" s="342"/>
      <c r="V667" s="342"/>
      <c r="W667" s="342"/>
      <c r="X667" s="342"/>
      <c r="Y667" s="342"/>
      <c r="Z667" s="342"/>
      <c r="AA667" s="342"/>
      <c r="AB667" s="342"/>
      <c r="AC667" s="342"/>
      <c r="AD667" s="342"/>
      <c r="AE667" s="342"/>
      <c r="AF667" s="342"/>
      <c r="AG667" s="342"/>
      <c r="AH667" s="342"/>
      <c r="AI667" s="342"/>
      <c r="AJ667" s="342"/>
      <c r="AK667" s="342"/>
      <c r="AL667" s="342"/>
      <c r="AM667" s="342"/>
      <c r="AN667" s="342"/>
      <c r="AO667" s="342"/>
      <c r="AP667" s="342"/>
      <c r="AQ667" s="342"/>
      <c r="AR667" s="342"/>
      <c r="AS667" s="342"/>
      <c r="AT667" s="342"/>
      <c r="AU667" s="342"/>
      <c r="AV667" s="342"/>
      <c r="AW667" s="342"/>
      <c r="AX667" s="342"/>
      <c r="AY667" s="342"/>
      <c r="AZ667" s="342"/>
      <c r="BA667" s="342"/>
      <c r="BB667" s="342"/>
      <c r="BC667" s="342"/>
      <c r="BD667" s="342"/>
      <c r="BE667" s="342"/>
      <c r="BF667" s="342"/>
      <c r="BG667" s="342"/>
      <c r="BH667" s="342"/>
      <c r="BI667" s="342"/>
      <c r="BJ667" s="342"/>
      <c r="BK667" s="342"/>
      <c r="BL667" s="342"/>
      <c r="BM667" s="342"/>
      <c r="BO667" s="342"/>
      <c r="BP667" s="342"/>
      <c r="BQ667" s="342"/>
      <c r="BR667" s="342"/>
      <c r="BS667" s="342"/>
      <c r="BT667" s="342"/>
      <c r="BU667" s="342"/>
      <c r="BV667" s="342"/>
      <c r="BW667" s="342"/>
      <c r="BX667" s="342"/>
      <c r="BY667" s="342"/>
      <c r="BZ667" s="342"/>
      <c r="CA667" s="342"/>
      <c r="CB667" s="342"/>
      <c r="CC667" s="342"/>
      <c r="CD667" s="342"/>
      <c r="CE667" s="342"/>
      <c r="CF667" s="342"/>
      <c r="CG667" s="342"/>
      <c r="CH667" s="342"/>
      <c r="CI667" s="342"/>
      <c r="CJ667" s="342"/>
      <c r="CK667" s="342"/>
      <c r="CZ667" s="342"/>
      <c r="DA667" s="342"/>
      <c r="DB667" s="342"/>
      <c r="DC667" s="342"/>
      <c r="DD667" s="342"/>
      <c r="DE667" s="342"/>
      <c r="DF667" s="342"/>
      <c r="DG667" s="342"/>
      <c r="DH667" s="342"/>
      <c r="DI667" s="342"/>
      <c r="DJ667" s="342"/>
      <c r="DK667" s="342"/>
      <c r="DM667" s="342"/>
      <c r="DN667" s="342"/>
      <c r="DO667" s="342"/>
      <c r="DP667" s="342"/>
      <c r="DQ667" s="342"/>
      <c r="DR667" s="342"/>
      <c r="DS667" s="342"/>
      <c r="DT667" s="342"/>
      <c r="DU667" s="342"/>
      <c r="DV667" s="342"/>
      <c r="DW667" s="342"/>
      <c r="DX667" s="342"/>
      <c r="DY667" s="342"/>
      <c r="EA667" s="342"/>
    </row>
    <row r="668" spans="1:131">
      <c r="A668" s="342"/>
      <c r="B668" s="342"/>
      <c r="C668" s="342"/>
      <c r="D668" s="342"/>
      <c r="E668" s="342"/>
      <c r="L668" s="342"/>
      <c r="M668" s="342"/>
      <c r="N668" s="342"/>
      <c r="O668" s="342"/>
      <c r="P668" s="342"/>
      <c r="Q668" s="342"/>
      <c r="R668" s="342"/>
      <c r="S668" s="342"/>
      <c r="T668" s="342"/>
      <c r="U668" s="342"/>
      <c r="V668" s="342"/>
      <c r="W668" s="342"/>
      <c r="X668" s="342"/>
      <c r="Y668" s="342"/>
      <c r="Z668" s="342"/>
      <c r="AA668" s="342"/>
      <c r="AB668" s="342"/>
      <c r="AC668" s="342"/>
      <c r="AD668" s="342"/>
      <c r="AE668" s="342"/>
      <c r="AF668" s="342"/>
      <c r="AG668" s="342"/>
      <c r="AH668" s="342"/>
      <c r="AI668" s="342"/>
      <c r="AJ668" s="342"/>
      <c r="AK668" s="342"/>
      <c r="AL668" s="342"/>
      <c r="AM668" s="342"/>
      <c r="AN668" s="342"/>
      <c r="AO668" s="342"/>
      <c r="AP668" s="342"/>
      <c r="AQ668" s="342"/>
      <c r="AR668" s="342"/>
      <c r="AS668" s="342"/>
      <c r="AT668" s="342"/>
      <c r="AU668" s="342"/>
      <c r="AV668" s="342"/>
      <c r="AW668" s="342"/>
      <c r="AX668" s="342"/>
      <c r="AY668" s="342"/>
      <c r="AZ668" s="342"/>
      <c r="BA668" s="342"/>
      <c r="BB668" s="342"/>
      <c r="BC668" s="342"/>
      <c r="BD668" s="342"/>
      <c r="BE668" s="342"/>
      <c r="BF668" s="342"/>
      <c r="BG668" s="342"/>
      <c r="BH668" s="342"/>
      <c r="BI668" s="342"/>
      <c r="BJ668" s="342"/>
      <c r="BK668" s="342"/>
      <c r="BL668" s="342"/>
      <c r="BM668" s="342"/>
      <c r="BO668" s="342"/>
      <c r="BP668" s="342"/>
      <c r="BQ668" s="342"/>
      <c r="BR668" s="342"/>
      <c r="BS668" s="342"/>
      <c r="BT668" s="342"/>
      <c r="BU668" s="342"/>
      <c r="BV668" s="342"/>
      <c r="BW668" s="342"/>
      <c r="BX668" s="342"/>
      <c r="BY668" s="342"/>
      <c r="BZ668" s="342"/>
      <c r="CA668" s="342"/>
      <c r="CB668" s="342"/>
      <c r="CC668" s="342"/>
      <c r="CD668" s="342"/>
      <c r="CE668" s="342"/>
      <c r="CF668" s="342"/>
      <c r="CG668" s="342"/>
      <c r="CH668" s="342"/>
      <c r="CI668" s="342"/>
      <c r="CJ668" s="342"/>
      <c r="CK668" s="342"/>
      <c r="CZ668" s="342"/>
      <c r="DA668" s="342"/>
      <c r="DB668" s="342"/>
      <c r="DC668" s="342"/>
      <c r="DD668" s="342"/>
      <c r="DE668" s="342"/>
      <c r="DF668" s="342"/>
      <c r="DG668" s="342"/>
      <c r="DH668" s="342"/>
      <c r="DI668" s="342"/>
      <c r="DJ668" s="342"/>
      <c r="DK668" s="342"/>
      <c r="DM668" s="342"/>
      <c r="DN668" s="342"/>
      <c r="DO668" s="342"/>
      <c r="DP668" s="342"/>
      <c r="DQ668" s="342"/>
      <c r="DR668" s="342"/>
      <c r="DS668" s="342"/>
      <c r="DT668" s="342"/>
      <c r="DU668" s="342"/>
      <c r="DV668" s="342"/>
      <c r="DW668" s="342"/>
      <c r="DX668" s="342"/>
      <c r="DY668" s="342"/>
      <c r="EA668" s="342"/>
    </row>
    <row r="669" spans="1:131">
      <c r="A669" s="342"/>
      <c r="B669" s="342"/>
      <c r="C669" s="342"/>
      <c r="D669" s="342"/>
      <c r="E669" s="342"/>
      <c r="L669" s="342"/>
      <c r="M669" s="342"/>
      <c r="N669" s="342"/>
      <c r="O669" s="342"/>
      <c r="P669" s="342"/>
      <c r="Q669" s="342"/>
      <c r="R669" s="342"/>
      <c r="S669" s="342"/>
      <c r="T669" s="342"/>
      <c r="U669" s="342"/>
      <c r="V669" s="342"/>
      <c r="W669" s="342"/>
      <c r="X669" s="342"/>
      <c r="Y669" s="342"/>
      <c r="Z669" s="342"/>
      <c r="AA669" s="342"/>
      <c r="AB669" s="342"/>
      <c r="AC669" s="342"/>
      <c r="AD669" s="342"/>
      <c r="AE669" s="342"/>
      <c r="AF669" s="342"/>
      <c r="AG669" s="342"/>
      <c r="AH669" s="342"/>
      <c r="AI669" s="342"/>
      <c r="AJ669" s="342"/>
      <c r="AK669" s="342"/>
      <c r="AL669" s="342"/>
      <c r="AM669" s="342"/>
      <c r="AN669" s="342"/>
      <c r="AO669" s="342"/>
      <c r="AP669" s="342"/>
      <c r="AQ669" s="342"/>
      <c r="AR669" s="342"/>
      <c r="AS669" s="342"/>
      <c r="AT669" s="342"/>
      <c r="AU669" s="342"/>
      <c r="AV669" s="342"/>
      <c r="AW669" s="342"/>
      <c r="AX669" s="342"/>
      <c r="AY669" s="342"/>
      <c r="AZ669" s="342"/>
      <c r="BA669" s="342"/>
      <c r="BB669" s="342"/>
      <c r="BC669" s="342"/>
      <c r="BD669" s="342"/>
      <c r="BE669" s="342"/>
      <c r="BF669" s="342"/>
      <c r="BG669" s="342"/>
      <c r="BH669" s="342"/>
      <c r="BI669" s="342"/>
      <c r="BJ669" s="342"/>
      <c r="BK669" s="342"/>
      <c r="BL669" s="342"/>
      <c r="BM669" s="342"/>
      <c r="BO669" s="342"/>
      <c r="BP669" s="342"/>
      <c r="BQ669" s="342"/>
      <c r="BR669" s="342"/>
      <c r="BS669" s="342"/>
      <c r="BT669" s="342"/>
      <c r="BU669" s="342"/>
      <c r="BV669" s="342"/>
      <c r="BW669" s="342"/>
      <c r="BX669" s="342"/>
      <c r="BY669" s="342"/>
      <c r="BZ669" s="342"/>
      <c r="CA669" s="342"/>
      <c r="CB669" s="342"/>
      <c r="CC669" s="342"/>
      <c r="CD669" s="342"/>
      <c r="CE669" s="342"/>
      <c r="CF669" s="342"/>
      <c r="CG669" s="342"/>
      <c r="CH669" s="342"/>
      <c r="CI669" s="342"/>
      <c r="CJ669" s="342"/>
      <c r="CK669" s="342"/>
      <c r="CZ669" s="342"/>
      <c r="DA669" s="342"/>
      <c r="DB669" s="342"/>
      <c r="DC669" s="342"/>
      <c r="DD669" s="342"/>
      <c r="DE669" s="342"/>
      <c r="DF669" s="342"/>
      <c r="DG669" s="342"/>
      <c r="DH669" s="342"/>
      <c r="DI669" s="342"/>
      <c r="DJ669" s="342"/>
      <c r="DK669" s="342"/>
      <c r="DM669" s="342"/>
      <c r="DN669" s="342"/>
      <c r="DO669" s="342"/>
      <c r="DP669" s="342"/>
      <c r="DQ669" s="342"/>
      <c r="DR669" s="342"/>
      <c r="DS669" s="342"/>
      <c r="DT669" s="342"/>
      <c r="DU669" s="342"/>
      <c r="DV669" s="342"/>
      <c r="DW669" s="342"/>
      <c r="DX669" s="342"/>
      <c r="DY669" s="342"/>
      <c r="EA669" s="342"/>
    </row>
    <row r="670" spans="1:131">
      <c r="A670" s="342"/>
      <c r="B670" s="342"/>
      <c r="C670" s="342"/>
      <c r="D670" s="342"/>
      <c r="E670" s="342"/>
      <c r="L670" s="342"/>
      <c r="M670" s="342"/>
      <c r="N670" s="342"/>
      <c r="O670" s="342"/>
      <c r="P670" s="342"/>
      <c r="Q670" s="342"/>
      <c r="R670" s="342"/>
      <c r="S670" s="342"/>
      <c r="T670" s="342"/>
      <c r="U670" s="342"/>
      <c r="V670" s="342"/>
      <c r="W670" s="342"/>
      <c r="X670" s="342"/>
      <c r="Y670" s="342"/>
      <c r="Z670" s="342"/>
      <c r="AA670" s="342"/>
      <c r="AB670" s="342"/>
      <c r="AC670" s="342"/>
      <c r="AD670" s="342"/>
      <c r="AE670" s="342"/>
      <c r="AF670" s="342"/>
      <c r="AG670" s="342"/>
      <c r="AH670" s="342"/>
      <c r="AI670" s="342"/>
      <c r="AJ670" s="342"/>
      <c r="AK670" s="342"/>
      <c r="AL670" s="342"/>
      <c r="AM670" s="342"/>
      <c r="AN670" s="342"/>
      <c r="AO670" s="342"/>
      <c r="AP670" s="342"/>
      <c r="AQ670" s="342"/>
      <c r="AR670" s="342"/>
      <c r="AS670" s="342"/>
      <c r="AT670" s="342"/>
      <c r="AU670" s="342"/>
      <c r="AV670" s="342"/>
      <c r="AW670" s="342"/>
      <c r="AX670" s="342"/>
      <c r="AY670" s="342"/>
      <c r="AZ670" s="342"/>
      <c r="BA670" s="342"/>
      <c r="BB670" s="342"/>
      <c r="BC670" s="342"/>
      <c r="BD670" s="342"/>
      <c r="BE670" s="342"/>
      <c r="BF670" s="342"/>
      <c r="BG670" s="342"/>
      <c r="BH670" s="342"/>
      <c r="BI670" s="342"/>
      <c r="BJ670" s="342"/>
      <c r="BK670" s="342"/>
      <c r="BL670" s="342"/>
      <c r="BM670" s="342"/>
      <c r="BO670" s="342"/>
      <c r="BP670" s="342"/>
      <c r="BQ670" s="342"/>
      <c r="BR670" s="342"/>
      <c r="BS670" s="342"/>
      <c r="BT670" s="342"/>
      <c r="BU670" s="342"/>
      <c r="BV670" s="342"/>
      <c r="BW670" s="342"/>
      <c r="BX670" s="342"/>
      <c r="BY670" s="342"/>
      <c r="BZ670" s="342"/>
      <c r="CA670" s="342"/>
      <c r="CB670" s="342"/>
      <c r="CC670" s="342"/>
      <c r="CD670" s="342"/>
      <c r="CE670" s="342"/>
      <c r="CF670" s="342"/>
      <c r="CG670" s="342"/>
      <c r="CH670" s="342"/>
      <c r="CI670" s="342"/>
      <c r="CJ670" s="342"/>
      <c r="CK670" s="342"/>
      <c r="CZ670" s="342"/>
      <c r="DA670" s="342"/>
      <c r="DB670" s="342"/>
      <c r="DC670" s="342"/>
      <c r="DD670" s="342"/>
      <c r="DE670" s="342"/>
      <c r="DF670" s="342"/>
      <c r="DG670" s="342"/>
      <c r="DH670" s="342"/>
      <c r="DI670" s="342"/>
      <c r="DJ670" s="342"/>
      <c r="DK670" s="342"/>
      <c r="DM670" s="342"/>
      <c r="DN670" s="342"/>
      <c r="DO670" s="342"/>
      <c r="DP670" s="342"/>
      <c r="DQ670" s="342"/>
      <c r="DR670" s="342"/>
      <c r="DS670" s="342"/>
      <c r="DT670" s="342"/>
      <c r="DU670" s="342"/>
      <c r="DV670" s="342"/>
      <c r="DW670" s="342"/>
      <c r="DX670" s="342"/>
      <c r="DY670" s="342"/>
      <c r="EA670" s="342"/>
    </row>
    <row r="671" spans="1:131">
      <c r="A671" s="342"/>
      <c r="B671" s="342"/>
      <c r="C671" s="342"/>
      <c r="D671" s="342"/>
      <c r="E671" s="342"/>
      <c r="L671" s="342"/>
      <c r="M671" s="342"/>
      <c r="N671" s="342"/>
      <c r="O671" s="342"/>
      <c r="P671" s="342"/>
      <c r="Q671" s="342"/>
      <c r="R671" s="342"/>
      <c r="S671" s="342"/>
      <c r="T671" s="342"/>
      <c r="U671" s="342"/>
      <c r="V671" s="342"/>
      <c r="W671" s="342"/>
      <c r="X671" s="342"/>
      <c r="Y671" s="342"/>
      <c r="Z671" s="342"/>
      <c r="AA671" s="342"/>
      <c r="AB671" s="342"/>
      <c r="AC671" s="342"/>
      <c r="AD671" s="342"/>
      <c r="AE671" s="342"/>
      <c r="AF671" s="342"/>
      <c r="AG671" s="342"/>
      <c r="AH671" s="342"/>
      <c r="AI671" s="342"/>
      <c r="AJ671" s="342"/>
      <c r="AK671" s="342"/>
      <c r="AL671" s="342"/>
      <c r="AM671" s="342"/>
      <c r="AN671" s="342"/>
      <c r="AO671" s="342"/>
      <c r="AP671" s="342"/>
      <c r="AQ671" s="342"/>
      <c r="AR671" s="342"/>
      <c r="AS671" s="342"/>
      <c r="AT671" s="342"/>
      <c r="AU671" s="342"/>
      <c r="AV671" s="342"/>
      <c r="AW671" s="342"/>
      <c r="AX671" s="342"/>
      <c r="AY671" s="342"/>
      <c r="AZ671" s="342"/>
      <c r="BA671" s="342"/>
      <c r="BB671" s="342"/>
      <c r="BC671" s="342"/>
      <c r="BD671" s="342"/>
      <c r="BE671" s="342"/>
      <c r="BF671" s="342"/>
      <c r="BG671" s="342"/>
      <c r="BH671" s="342"/>
      <c r="BI671" s="342"/>
      <c r="BJ671" s="342"/>
      <c r="BK671" s="342"/>
      <c r="BL671" s="342"/>
      <c r="BM671" s="342"/>
      <c r="BO671" s="342"/>
      <c r="BP671" s="342"/>
      <c r="BQ671" s="342"/>
      <c r="BR671" s="342"/>
      <c r="BS671" s="342"/>
      <c r="BT671" s="342"/>
      <c r="BU671" s="342"/>
      <c r="BV671" s="342"/>
      <c r="BW671" s="342"/>
      <c r="BX671" s="342"/>
      <c r="BY671" s="342"/>
      <c r="BZ671" s="342"/>
      <c r="CA671" s="342"/>
      <c r="CB671" s="342"/>
      <c r="CC671" s="342"/>
      <c r="CD671" s="342"/>
      <c r="CE671" s="342"/>
      <c r="CF671" s="342"/>
      <c r="CG671" s="342"/>
      <c r="CH671" s="342"/>
      <c r="CI671" s="342"/>
      <c r="CJ671" s="342"/>
      <c r="CK671" s="342"/>
      <c r="CZ671" s="342"/>
      <c r="DA671" s="342"/>
      <c r="DB671" s="342"/>
      <c r="DC671" s="342"/>
      <c r="DD671" s="342"/>
      <c r="DE671" s="342"/>
      <c r="DF671" s="342"/>
      <c r="DG671" s="342"/>
      <c r="DH671" s="342"/>
      <c r="DI671" s="342"/>
      <c r="DJ671" s="342"/>
      <c r="DK671" s="342"/>
      <c r="DM671" s="342"/>
      <c r="DN671" s="342"/>
      <c r="DO671" s="342"/>
      <c r="DP671" s="342"/>
      <c r="DQ671" s="342"/>
      <c r="DR671" s="342"/>
      <c r="DS671" s="342"/>
      <c r="DT671" s="342"/>
      <c r="DU671" s="342"/>
      <c r="DV671" s="342"/>
      <c r="DW671" s="342"/>
      <c r="DX671" s="342"/>
      <c r="DY671" s="342"/>
      <c r="EA671" s="342"/>
    </row>
    <row r="672" spans="1:131">
      <c r="A672" s="342"/>
      <c r="B672" s="342"/>
      <c r="C672" s="342"/>
      <c r="D672" s="342"/>
      <c r="E672" s="342"/>
      <c r="L672" s="342"/>
      <c r="M672" s="342"/>
      <c r="N672" s="342"/>
      <c r="O672" s="342"/>
      <c r="P672" s="342"/>
      <c r="Q672" s="342"/>
      <c r="R672" s="342"/>
      <c r="S672" s="342"/>
      <c r="T672" s="342"/>
      <c r="U672" s="342"/>
      <c r="V672" s="342"/>
      <c r="W672" s="342"/>
      <c r="X672" s="342"/>
      <c r="Y672" s="342"/>
      <c r="Z672" s="342"/>
      <c r="AA672" s="342"/>
      <c r="AB672" s="342"/>
      <c r="AC672" s="342"/>
      <c r="AD672" s="342"/>
      <c r="AE672" s="342"/>
      <c r="AF672" s="342"/>
      <c r="AG672" s="342"/>
      <c r="AH672" s="342"/>
      <c r="AI672" s="342"/>
      <c r="AJ672" s="342"/>
      <c r="AK672" s="342"/>
      <c r="AL672" s="342"/>
      <c r="AM672" s="342"/>
      <c r="AN672" s="342"/>
      <c r="AO672" s="342"/>
      <c r="AP672" s="342"/>
      <c r="AQ672" s="342"/>
      <c r="AR672" s="342"/>
      <c r="AS672" s="342"/>
      <c r="AT672" s="342"/>
      <c r="AU672" s="342"/>
      <c r="AV672" s="342"/>
      <c r="AW672" s="342"/>
      <c r="AX672" s="342"/>
      <c r="AY672" s="342"/>
      <c r="AZ672" s="342"/>
      <c r="BA672" s="342"/>
      <c r="BB672" s="342"/>
      <c r="BC672" s="342"/>
      <c r="BD672" s="342"/>
      <c r="BE672" s="342"/>
      <c r="BF672" s="342"/>
      <c r="BG672" s="342"/>
      <c r="BH672" s="342"/>
      <c r="BI672" s="342"/>
      <c r="BJ672" s="342"/>
      <c r="BK672" s="342"/>
      <c r="BL672" s="342"/>
      <c r="BM672" s="342"/>
      <c r="BO672" s="342"/>
      <c r="BP672" s="342"/>
      <c r="BQ672" s="342"/>
      <c r="BR672" s="342"/>
      <c r="BS672" s="342"/>
      <c r="BT672" s="342"/>
      <c r="BU672" s="342"/>
      <c r="BV672" s="342"/>
      <c r="BW672" s="342"/>
      <c r="BX672" s="342"/>
      <c r="BY672" s="342"/>
      <c r="BZ672" s="342"/>
      <c r="CA672" s="342"/>
      <c r="CB672" s="342"/>
      <c r="CC672" s="342"/>
      <c r="CD672" s="342"/>
      <c r="CE672" s="342"/>
      <c r="CF672" s="342"/>
      <c r="CG672" s="342"/>
      <c r="CH672" s="342"/>
      <c r="CI672" s="342"/>
      <c r="CJ672" s="342"/>
      <c r="CK672" s="342"/>
      <c r="CZ672" s="342"/>
      <c r="DA672" s="342"/>
      <c r="DB672" s="342"/>
      <c r="DC672" s="342"/>
      <c r="DD672" s="342"/>
      <c r="DE672" s="342"/>
      <c r="DF672" s="342"/>
      <c r="DG672" s="342"/>
      <c r="DH672" s="342"/>
      <c r="DI672" s="342"/>
      <c r="DJ672" s="342"/>
      <c r="DK672" s="342"/>
      <c r="DM672" s="342"/>
      <c r="DN672" s="342"/>
      <c r="DO672" s="342"/>
      <c r="DP672" s="342"/>
      <c r="DQ672" s="342"/>
      <c r="DR672" s="342"/>
      <c r="DS672" s="342"/>
      <c r="DT672" s="342"/>
      <c r="DU672" s="342"/>
      <c r="DV672" s="342"/>
      <c r="DW672" s="342"/>
      <c r="DX672" s="342"/>
      <c r="DY672" s="342"/>
      <c r="EA672" s="342"/>
    </row>
    <row r="673" spans="1:131">
      <c r="A673" s="342"/>
      <c r="B673" s="342"/>
      <c r="C673" s="342"/>
      <c r="D673" s="342"/>
      <c r="E673" s="342"/>
      <c r="L673" s="342"/>
      <c r="M673" s="342"/>
      <c r="N673" s="342"/>
      <c r="O673" s="342"/>
      <c r="P673" s="342"/>
      <c r="Q673" s="342"/>
      <c r="R673" s="342"/>
      <c r="S673" s="342"/>
      <c r="T673" s="342"/>
      <c r="U673" s="342"/>
      <c r="V673" s="342"/>
      <c r="W673" s="342"/>
      <c r="X673" s="342"/>
      <c r="Y673" s="342"/>
      <c r="Z673" s="342"/>
      <c r="AA673" s="342"/>
      <c r="AB673" s="342"/>
      <c r="AC673" s="342"/>
      <c r="AD673" s="342"/>
      <c r="AE673" s="342"/>
      <c r="AF673" s="342"/>
      <c r="AG673" s="342"/>
      <c r="AH673" s="342"/>
      <c r="AI673" s="342"/>
      <c r="AJ673" s="342"/>
      <c r="AK673" s="342"/>
      <c r="AL673" s="342"/>
      <c r="AM673" s="342"/>
      <c r="AN673" s="342"/>
      <c r="AO673" s="342"/>
      <c r="AP673" s="342"/>
      <c r="AQ673" s="342"/>
      <c r="AR673" s="342"/>
      <c r="AS673" s="342"/>
      <c r="AT673" s="342"/>
      <c r="AU673" s="342"/>
      <c r="AV673" s="342"/>
      <c r="AW673" s="342"/>
      <c r="AX673" s="342"/>
      <c r="AY673" s="342"/>
      <c r="AZ673" s="342"/>
      <c r="BA673" s="342"/>
      <c r="BB673" s="342"/>
      <c r="BC673" s="342"/>
      <c r="BD673" s="342"/>
      <c r="BE673" s="342"/>
      <c r="BF673" s="342"/>
      <c r="BG673" s="342"/>
      <c r="BH673" s="342"/>
      <c r="BI673" s="342"/>
      <c r="BJ673" s="342"/>
      <c r="BK673" s="342"/>
      <c r="BL673" s="342"/>
      <c r="BM673" s="342"/>
      <c r="BO673" s="342"/>
      <c r="BP673" s="342"/>
      <c r="BQ673" s="342"/>
      <c r="BR673" s="342"/>
      <c r="BS673" s="342"/>
      <c r="BT673" s="342"/>
      <c r="BU673" s="342"/>
      <c r="BV673" s="342"/>
      <c r="BW673" s="342"/>
      <c r="BX673" s="342"/>
      <c r="BY673" s="342"/>
      <c r="BZ673" s="342"/>
      <c r="CA673" s="342"/>
      <c r="CB673" s="342"/>
      <c r="CC673" s="342"/>
      <c r="CD673" s="342"/>
      <c r="CE673" s="342"/>
      <c r="CF673" s="342"/>
      <c r="CG673" s="342"/>
      <c r="CH673" s="342"/>
      <c r="CI673" s="342"/>
      <c r="CJ673" s="342"/>
      <c r="CK673" s="342"/>
      <c r="CZ673" s="342"/>
      <c r="DA673" s="342"/>
      <c r="DB673" s="342"/>
      <c r="DC673" s="342"/>
      <c r="DD673" s="342"/>
      <c r="DE673" s="342"/>
      <c r="DF673" s="342"/>
      <c r="DG673" s="342"/>
      <c r="DH673" s="342"/>
      <c r="DI673" s="342"/>
      <c r="DJ673" s="342"/>
      <c r="DK673" s="342"/>
      <c r="DM673" s="342"/>
      <c r="DN673" s="342"/>
      <c r="DO673" s="342"/>
      <c r="DP673" s="342"/>
      <c r="DQ673" s="342"/>
      <c r="DR673" s="342"/>
      <c r="DS673" s="342"/>
      <c r="DT673" s="342"/>
      <c r="DU673" s="342"/>
      <c r="DV673" s="342"/>
      <c r="DW673" s="342"/>
      <c r="DX673" s="342"/>
      <c r="DY673" s="342"/>
      <c r="EA673" s="342"/>
    </row>
    <row r="674" spans="1:131">
      <c r="A674" s="342"/>
      <c r="B674" s="342"/>
      <c r="C674" s="342"/>
      <c r="D674" s="342"/>
      <c r="E674" s="342"/>
      <c r="L674" s="342"/>
      <c r="M674" s="342"/>
      <c r="N674" s="342"/>
      <c r="O674" s="342"/>
      <c r="P674" s="342"/>
      <c r="Q674" s="342"/>
      <c r="R674" s="342"/>
      <c r="S674" s="342"/>
      <c r="T674" s="342"/>
      <c r="U674" s="342"/>
      <c r="V674" s="342"/>
      <c r="W674" s="342"/>
      <c r="X674" s="342"/>
      <c r="Y674" s="342"/>
      <c r="Z674" s="342"/>
      <c r="AA674" s="342"/>
      <c r="AB674" s="342"/>
      <c r="AC674" s="342"/>
      <c r="AD674" s="342"/>
      <c r="AE674" s="342"/>
      <c r="AF674" s="342"/>
      <c r="AG674" s="342"/>
      <c r="AH674" s="342"/>
      <c r="AI674" s="342"/>
      <c r="AJ674" s="342"/>
      <c r="AK674" s="342"/>
      <c r="AL674" s="342"/>
      <c r="AM674" s="342"/>
      <c r="AN674" s="342"/>
      <c r="AO674" s="342"/>
      <c r="AP674" s="342"/>
      <c r="AQ674" s="342"/>
      <c r="AR674" s="342"/>
      <c r="AS674" s="342"/>
      <c r="AT674" s="342"/>
      <c r="AU674" s="342"/>
      <c r="AV674" s="342"/>
      <c r="AW674" s="342"/>
      <c r="AX674" s="342"/>
      <c r="AY674" s="342"/>
      <c r="AZ674" s="342"/>
      <c r="BA674" s="342"/>
      <c r="BB674" s="342"/>
      <c r="BC674" s="342"/>
      <c r="BD674" s="342"/>
      <c r="BE674" s="342"/>
      <c r="BF674" s="342"/>
      <c r="BG674" s="342"/>
      <c r="BH674" s="342"/>
      <c r="BI674" s="342"/>
      <c r="BJ674" s="342"/>
      <c r="BK674" s="342"/>
      <c r="BL674" s="342"/>
      <c r="BM674" s="342"/>
      <c r="BO674" s="342"/>
      <c r="BP674" s="342"/>
      <c r="BQ674" s="342"/>
      <c r="BR674" s="342"/>
      <c r="BS674" s="342"/>
      <c r="BT674" s="342"/>
      <c r="BU674" s="342"/>
      <c r="BV674" s="342"/>
      <c r="BW674" s="342"/>
      <c r="BX674" s="342"/>
      <c r="BY674" s="342"/>
      <c r="BZ674" s="342"/>
      <c r="CA674" s="342"/>
      <c r="CB674" s="342"/>
      <c r="CC674" s="342"/>
      <c r="CD674" s="342"/>
      <c r="CE674" s="342"/>
      <c r="CF674" s="342"/>
      <c r="CG674" s="342"/>
      <c r="CH674" s="342"/>
      <c r="CI674" s="342"/>
      <c r="CJ674" s="342"/>
      <c r="CK674" s="342"/>
      <c r="CZ674" s="342"/>
      <c r="DA674" s="342"/>
      <c r="DB674" s="342"/>
      <c r="DC674" s="342"/>
      <c r="DD674" s="342"/>
      <c r="DE674" s="342"/>
      <c r="DF674" s="342"/>
      <c r="DG674" s="342"/>
      <c r="DH674" s="342"/>
      <c r="DI674" s="342"/>
      <c r="DJ674" s="342"/>
      <c r="DK674" s="342"/>
      <c r="DM674" s="342"/>
      <c r="DN674" s="342"/>
      <c r="DO674" s="342"/>
      <c r="DP674" s="342"/>
      <c r="DQ674" s="342"/>
      <c r="DR674" s="342"/>
      <c r="DS674" s="342"/>
      <c r="DT674" s="342"/>
      <c r="DU674" s="342"/>
      <c r="DV674" s="342"/>
      <c r="DW674" s="342"/>
      <c r="DX674" s="342"/>
      <c r="DY674" s="342"/>
      <c r="EA674" s="342"/>
    </row>
    <row r="675" spans="1:131">
      <c r="A675" s="342"/>
      <c r="B675" s="342"/>
      <c r="C675" s="342"/>
      <c r="D675" s="342"/>
      <c r="E675" s="342"/>
      <c r="L675" s="342"/>
      <c r="M675" s="342"/>
      <c r="N675" s="342"/>
      <c r="O675" s="342"/>
      <c r="P675" s="342"/>
      <c r="Q675" s="342"/>
      <c r="R675" s="342"/>
      <c r="S675" s="342"/>
      <c r="T675" s="342"/>
      <c r="U675" s="342"/>
      <c r="V675" s="342"/>
      <c r="W675" s="342"/>
      <c r="X675" s="342"/>
      <c r="Y675" s="342"/>
      <c r="Z675" s="342"/>
      <c r="AA675" s="342"/>
      <c r="AB675" s="342"/>
      <c r="AC675" s="342"/>
      <c r="AD675" s="342"/>
      <c r="AE675" s="342"/>
      <c r="AF675" s="342"/>
      <c r="AG675" s="342"/>
      <c r="AH675" s="342"/>
      <c r="AI675" s="342"/>
      <c r="AJ675" s="342"/>
      <c r="AK675" s="342"/>
      <c r="AL675" s="342"/>
      <c r="AM675" s="342"/>
      <c r="AN675" s="342"/>
      <c r="AO675" s="342"/>
      <c r="AP675" s="342"/>
      <c r="AQ675" s="342"/>
      <c r="AR675" s="342"/>
      <c r="AS675" s="342"/>
      <c r="AT675" s="342"/>
      <c r="AU675" s="342"/>
      <c r="AV675" s="342"/>
      <c r="AW675" s="342"/>
      <c r="AX675" s="342"/>
      <c r="AY675" s="342"/>
      <c r="AZ675" s="342"/>
      <c r="BA675" s="342"/>
      <c r="BB675" s="342"/>
      <c r="BC675" s="342"/>
      <c r="BD675" s="342"/>
      <c r="BE675" s="342"/>
      <c r="BF675" s="342"/>
      <c r="BG675" s="342"/>
      <c r="BH675" s="342"/>
      <c r="BI675" s="342"/>
      <c r="BJ675" s="342"/>
      <c r="BK675" s="342"/>
      <c r="BL675" s="342"/>
      <c r="BM675" s="342"/>
      <c r="BO675" s="342"/>
      <c r="BP675" s="342"/>
      <c r="BQ675" s="342"/>
      <c r="BR675" s="342"/>
      <c r="BS675" s="342"/>
      <c r="BT675" s="342"/>
      <c r="BU675" s="342"/>
      <c r="BV675" s="342"/>
      <c r="BW675" s="342"/>
      <c r="BX675" s="342"/>
      <c r="BY675" s="342"/>
      <c r="BZ675" s="342"/>
      <c r="CA675" s="342"/>
      <c r="CB675" s="342"/>
      <c r="CC675" s="342"/>
      <c r="CD675" s="342"/>
      <c r="CE675" s="342"/>
      <c r="CF675" s="342"/>
      <c r="CG675" s="342"/>
      <c r="CH675" s="342"/>
      <c r="CI675" s="342"/>
      <c r="CJ675" s="342"/>
      <c r="CK675" s="342"/>
      <c r="CZ675" s="342"/>
      <c r="DA675" s="342"/>
      <c r="DB675" s="342"/>
      <c r="DC675" s="342"/>
      <c r="DD675" s="342"/>
      <c r="DE675" s="342"/>
      <c r="DF675" s="342"/>
      <c r="DG675" s="342"/>
      <c r="DH675" s="342"/>
      <c r="DI675" s="342"/>
      <c r="DJ675" s="342"/>
      <c r="DK675" s="342"/>
      <c r="DM675" s="342"/>
      <c r="DN675" s="342"/>
      <c r="DO675" s="342"/>
      <c r="DP675" s="342"/>
      <c r="DQ675" s="342"/>
      <c r="DR675" s="342"/>
      <c r="DS675" s="342"/>
      <c r="DT675" s="342"/>
      <c r="DU675" s="342"/>
      <c r="DV675" s="342"/>
      <c r="DW675" s="342"/>
      <c r="DX675" s="342"/>
      <c r="DY675" s="342"/>
      <c r="EA675" s="342"/>
    </row>
    <row r="676" spans="1:131">
      <c r="A676" s="342"/>
      <c r="B676" s="342"/>
      <c r="C676" s="342"/>
      <c r="D676" s="342"/>
      <c r="E676" s="342"/>
      <c r="L676" s="342"/>
      <c r="M676" s="342"/>
      <c r="N676" s="342"/>
      <c r="O676" s="342"/>
      <c r="P676" s="342"/>
      <c r="Q676" s="342"/>
      <c r="R676" s="342"/>
      <c r="S676" s="342"/>
      <c r="T676" s="342"/>
      <c r="U676" s="342"/>
      <c r="V676" s="342"/>
      <c r="W676" s="342"/>
      <c r="X676" s="342"/>
      <c r="Y676" s="342"/>
      <c r="Z676" s="342"/>
      <c r="AA676" s="342"/>
      <c r="AB676" s="342"/>
      <c r="AC676" s="342"/>
      <c r="AD676" s="342"/>
      <c r="AE676" s="342"/>
      <c r="AF676" s="342"/>
      <c r="AG676" s="342"/>
      <c r="AH676" s="342"/>
      <c r="AI676" s="342"/>
      <c r="AJ676" s="342"/>
      <c r="AK676" s="342"/>
      <c r="AL676" s="342"/>
      <c r="AM676" s="342"/>
      <c r="AN676" s="342"/>
      <c r="AO676" s="342"/>
      <c r="AP676" s="342"/>
      <c r="AQ676" s="342"/>
      <c r="AR676" s="342"/>
      <c r="AS676" s="342"/>
      <c r="AT676" s="342"/>
      <c r="AU676" s="342"/>
      <c r="AV676" s="342"/>
      <c r="AW676" s="342"/>
      <c r="AX676" s="342"/>
      <c r="AY676" s="342"/>
      <c r="AZ676" s="342"/>
      <c r="BA676" s="342"/>
      <c r="BB676" s="342"/>
      <c r="BC676" s="342"/>
      <c r="BD676" s="342"/>
      <c r="BE676" s="342"/>
      <c r="BF676" s="342"/>
      <c r="BG676" s="342"/>
      <c r="BH676" s="342"/>
      <c r="BI676" s="342"/>
      <c r="BJ676" s="342"/>
      <c r="BK676" s="342"/>
      <c r="BL676" s="342"/>
      <c r="BM676" s="342"/>
      <c r="BO676" s="342"/>
      <c r="BP676" s="342"/>
      <c r="BQ676" s="342"/>
      <c r="BR676" s="342"/>
      <c r="BS676" s="342"/>
      <c r="BT676" s="342"/>
      <c r="BU676" s="342"/>
      <c r="BV676" s="342"/>
      <c r="BW676" s="342"/>
      <c r="BX676" s="342"/>
      <c r="BY676" s="342"/>
      <c r="BZ676" s="342"/>
      <c r="CA676" s="342"/>
      <c r="CB676" s="342"/>
      <c r="CC676" s="342"/>
      <c r="CD676" s="342"/>
      <c r="CE676" s="342"/>
      <c r="CF676" s="342"/>
      <c r="CG676" s="342"/>
      <c r="CH676" s="342"/>
      <c r="CI676" s="342"/>
      <c r="CJ676" s="342"/>
      <c r="CK676" s="342"/>
      <c r="CZ676" s="342"/>
      <c r="DA676" s="342"/>
      <c r="DB676" s="342"/>
      <c r="DC676" s="342"/>
      <c r="DD676" s="342"/>
      <c r="DE676" s="342"/>
      <c r="DF676" s="342"/>
      <c r="DG676" s="342"/>
      <c r="DH676" s="342"/>
      <c r="DI676" s="342"/>
      <c r="DJ676" s="342"/>
      <c r="DK676" s="342"/>
      <c r="DM676" s="342"/>
      <c r="DN676" s="342"/>
      <c r="DO676" s="342"/>
      <c r="DP676" s="342"/>
      <c r="DQ676" s="342"/>
      <c r="DR676" s="342"/>
      <c r="DS676" s="342"/>
      <c r="DT676" s="342"/>
      <c r="DU676" s="342"/>
      <c r="DV676" s="342"/>
      <c r="DW676" s="342"/>
      <c r="DX676" s="342"/>
      <c r="DY676" s="342"/>
      <c r="EA676" s="342"/>
    </row>
    <row r="677" spans="1:131">
      <c r="A677" s="342"/>
      <c r="B677" s="342"/>
      <c r="C677" s="342"/>
      <c r="D677" s="342"/>
      <c r="E677" s="342"/>
      <c r="L677" s="342"/>
      <c r="M677" s="342"/>
      <c r="N677" s="342"/>
      <c r="O677" s="342"/>
      <c r="P677" s="342"/>
      <c r="Q677" s="342"/>
      <c r="R677" s="342"/>
      <c r="S677" s="342"/>
      <c r="T677" s="342"/>
      <c r="U677" s="342"/>
      <c r="V677" s="342"/>
      <c r="W677" s="342"/>
      <c r="X677" s="342"/>
      <c r="Y677" s="342"/>
      <c r="Z677" s="342"/>
      <c r="AA677" s="342"/>
      <c r="AB677" s="342"/>
      <c r="AC677" s="342"/>
      <c r="AD677" s="342"/>
      <c r="AE677" s="342"/>
      <c r="AF677" s="342"/>
      <c r="AG677" s="342"/>
      <c r="AH677" s="342"/>
      <c r="AI677" s="342"/>
      <c r="AJ677" s="342"/>
      <c r="AK677" s="342"/>
      <c r="AL677" s="342"/>
      <c r="AM677" s="342"/>
      <c r="AN677" s="342"/>
      <c r="AO677" s="342"/>
      <c r="AP677" s="342"/>
      <c r="AQ677" s="342"/>
      <c r="AR677" s="342"/>
      <c r="AS677" s="342"/>
      <c r="AT677" s="342"/>
      <c r="AU677" s="342"/>
      <c r="AV677" s="342"/>
      <c r="AW677" s="342"/>
      <c r="AX677" s="342"/>
      <c r="AY677" s="342"/>
      <c r="AZ677" s="342"/>
      <c r="BA677" s="342"/>
      <c r="BB677" s="342"/>
      <c r="BC677" s="342"/>
      <c r="BD677" s="342"/>
      <c r="BE677" s="342"/>
      <c r="BF677" s="342"/>
      <c r="BG677" s="342"/>
      <c r="BH677" s="342"/>
      <c r="BI677" s="342"/>
      <c r="BJ677" s="342"/>
      <c r="BK677" s="342"/>
      <c r="BL677" s="342"/>
      <c r="BM677" s="342"/>
      <c r="BO677" s="342"/>
      <c r="BP677" s="342"/>
      <c r="BQ677" s="342"/>
      <c r="BR677" s="342"/>
      <c r="BS677" s="342"/>
      <c r="BT677" s="342"/>
      <c r="BU677" s="342"/>
      <c r="BV677" s="342"/>
      <c r="BW677" s="342"/>
      <c r="BX677" s="342"/>
      <c r="BY677" s="342"/>
      <c r="BZ677" s="342"/>
      <c r="CA677" s="342"/>
      <c r="CB677" s="342"/>
      <c r="CC677" s="342"/>
      <c r="CD677" s="342"/>
      <c r="CE677" s="342"/>
      <c r="CF677" s="342"/>
      <c r="CG677" s="342"/>
      <c r="CH677" s="342"/>
      <c r="CI677" s="342"/>
      <c r="CJ677" s="342"/>
      <c r="CK677" s="342"/>
      <c r="CZ677" s="342"/>
      <c r="DA677" s="342"/>
      <c r="DB677" s="342"/>
      <c r="DC677" s="342"/>
      <c r="DD677" s="342"/>
      <c r="DE677" s="342"/>
      <c r="DF677" s="342"/>
      <c r="DG677" s="342"/>
      <c r="DH677" s="342"/>
      <c r="DI677" s="342"/>
      <c r="DJ677" s="342"/>
      <c r="DK677" s="342"/>
      <c r="DM677" s="342"/>
      <c r="DN677" s="342"/>
      <c r="DO677" s="342"/>
      <c r="DP677" s="342"/>
      <c r="DQ677" s="342"/>
      <c r="DR677" s="342"/>
      <c r="DS677" s="342"/>
      <c r="DT677" s="342"/>
      <c r="DU677" s="342"/>
      <c r="DV677" s="342"/>
      <c r="DW677" s="342"/>
      <c r="DX677" s="342"/>
      <c r="DY677" s="342"/>
      <c r="EA677" s="342"/>
    </row>
    <row r="678" spans="1:131">
      <c r="A678" s="342"/>
      <c r="B678" s="342"/>
      <c r="C678" s="342"/>
      <c r="D678" s="342"/>
      <c r="E678" s="342"/>
      <c r="L678" s="342"/>
      <c r="M678" s="342"/>
      <c r="N678" s="342"/>
      <c r="O678" s="342"/>
      <c r="P678" s="342"/>
      <c r="Q678" s="342"/>
      <c r="R678" s="342"/>
      <c r="S678" s="342"/>
      <c r="T678" s="342"/>
      <c r="U678" s="342"/>
      <c r="V678" s="342"/>
      <c r="W678" s="342"/>
      <c r="X678" s="342"/>
      <c r="Y678" s="342"/>
      <c r="Z678" s="342"/>
      <c r="AA678" s="342"/>
      <c r="AB678" s="342"/>
      <c r="AC678" s="342"/>
      <c r="AD678" s="342"/>
      <c r="AE678" s="342"/>
      <c r="AF678" s="342"/>
      <c r="AG678" s="342"/>
      <c r="AH678" s="342"/>
      <c r="AI678" s="342"/>
      <c r="AJ678" s="342"/>
      <c r="AK678" s="342"/>
      <c r="AL678" s="342"/>
      <c r="AM678" s="342"/>
      <c r="AN678" s="342"/>
      <c r="AO678" s="342"/>
      <c r="AP678" s="342"/>
      <c r="AQ678" s="342"/>
      <c r="AR678" s="342"/>
      <c r="AS678" s="342"/>
      <c r="AT678" s="342"/>
      <c r="AU678" s="342"/>
      <c r="AV678" s="342"/>
      <c r="AW678" s="342"/>
      <c r="AX678" s="342"/>
      <c r="AY678" s="342"/>
      <c r="AZ678" s="342"/>
      <c r="BA678" s="342"/>
      <c r="BB678" s="342"/>
      <c r="BC678" s="342"/>
      <c r="BD678" s="342"/>
      <c r="BE678" s="342"/>
      <c r="BF678" s="342"/>
      <c r="BG678" s="342"/>
      <c r="BH678" s="342"/>
      <c r="BI678" s="342"/>
      <c r="BJ678" s="342"/>
      <c r="BK678" s="342"/>
      <c r="BL678" s="342"/>
      <c r="BM678" s="342"/>
      <c r="BO678" s="342"/>
      <c r="BP678" s="342"/>
      <c r="BQ678" s="342"/>
      <c r="BR678" s="342"/>
      <c r="BS678" s="342"/>
      <c r="BT678" s="342"/>
      <c r="BU678" s="342"/>
      <c r="BV678" s="342"/>
      <c r="BW678" s="342"/>
      <c r="BX678" s="342"/>
      <c r="BY678" s="342"/>
      <c r="BZ678" s="342"/>
      <c r="CA678" s="342"/>
      <c r="CB678" s="342"/>
      <c r="CC678" s="342"/>
      <c r="CD678" s="342"/>
      <c r="CE678" s="342"/>
      <c r="CF678" s="342"/>
      <c r="CG678" s="342"/>
      <c r="CH678" s="342"/>
      <c r="CI678" s="342"/>
      <c r="CJ678" s="342"/>
      <c r="CK678" s="342"/>
      <c r="CZ678" s="342"/>
      <c r="DA678" s="342"/>
      <c r="DB678" s="342"/>
      <c r="DC678" s="342"/>
      <c r="DD678" s="342"/>
      <c r="DE678" s="342"/>
      <c r="DF678" s="342"/>
      <c r="DG678" s="342"/>
      <c r="DH678" s="342"/>
      <c r="DI678" s="342"/>
      <c r="DJ678" s="342"/>
      <c r="DK678" s="342"/>
      <c r="DM678" s="342"/>
      <c r="DN678" s="342"/>
      <c r="DO678" s="342"/>
      <c r="DP678" s="342"/>
      <c r="DQ678" s="342"/>
      <c r="DR678" s="342"/>
      <c r="DS678" s="342"/>
      <c r="DT678" s="342"/>
      <c r="DU678" s="342"/>
      <c r="DV678" s="342"/>
      <c r="DW678" s="342"/>
      <c r="DX678" s="342"/>
      <c r="DY678" s="342"/>
      <c r="EA678" s="342"/>
    </row>
    <row r="679" spans="1:131">
      <c r="A679" s="342"/>
      <c r="B679" s="342"/>
      <c r="C679" s="342"/>
      <c r="D679" s="342"/>
      <c r="E679" s="342"/>
      <c r="L679" s="342"/>
      <c r="M679" s="342"/>
      <c r="N679" s="342"/>
      <c r="O679" s="342"/>
      <c r="P679" s="342"/>
      <c r="Q679" s="342"/>
      <c r="R679" s="342"/>
      <c r="S679" s="342"/>
      <c r="T679" s="342"/>
      <c r="U679" s="342"/>
      <c r="V679" s="342"/>
      <c r="W679" s="342"/>
      <c r="X679" s="342"/>
      <c r="Y679" s="342"/>
      <c r="Z679" s="342"/>
      <c r="AA679" s="342"/>
      <c r="AB679" s="342"/>
      <c r="AC679" s="342"/>
      <c r="AD679" s="342"/>
      <c r="AE679" s="342"/>
      <c r="AF679" s="342"/>
      <c r="AG679" s="342"/>
      <c r="AH679" s="342"/>
      <c r="AI679" s="342"/>
      <c r="AJ679" s="342"/>
      <c r="AK679" s="342"/>
      <c r="AL679" s="342"/>
      <c r="AM679" s="342"/>
      <c r="AN679" s="342"/>
      <c r="AO679" s="342"/>
      <c r="AP679" s="342"/>
      <c r="AQ679" s="342"/>
      <c r="AR679" s="342"/>
      <c r="AS679" s="342"/>
      <c r="AT679" s="342"/>
      <c r="AU679" s="342"/>
      <c r="AV679" s="342"/>
      <c r="AW679" s="342"/>
      <c r="AX679" s="342"/>
      <c r="AY679" s="342"/>
      <c r="AZ679" s="342"/>
      <c r="BA679" s="342"/>
      <c r="BB679" s="342"/>
      <c r="BC679" s="342"/>
      <c r="BD679" s="342"/>
      <c r="BE679" s="342"/>
      <c r="BF679" s="342"/>
      <c r="BG679" s="342"/>
      <c r="BH679" s="342"/>
      <c r="BI679" s="342"/>
      <c r="BJ679" s="342"/>
      <c r="BK679" s="342"/>
      <c r="BL679" s="342"/>
      <c r="BM679" s="342"/>
      <c r="BO679" s="342"/>
      <c r="BP679" s="342"/>
      <c r="BQ679" s="342"/>
      <c r="BR679" s="342"/>
      <c r="BS679" s="342"/>
      <c r="BT679" s="342"/>
      <c r="BU679" s="342"/>
      <c r="BV679" s="342"/>
      <c r="BW679" s="342"/>
      <c r="BX679" s="342"/>
      <c r="BY679" s="342"/>
      <c r="BZ679" s="342"/>
      <c r="CA679" s="342"/>
      <c r="CB679" s="342"/>
      <c r="CC679" s="342"/>
      <c r="CD679" s="342"/>
      <c r="CE679" s="342"/>
      <c r="CF679" s="342"/>
      <c r="CG679" s="342"/>
      <c r="CH679" s="342"/>
      <c r="CI679" s="342"/>
      <c r="CJ679" s="342"/>
      <c r="CK679" s="342"/>
      <c r="CZ679" s="342"/>
      <c r="DA679" s="342"/>
      <c r="DB679" s="342"/>
      <c r="DC679" s="342"/>
      <c r="DD679" s="342"/>
      <c r="DE679" s="342"/>
      <c r="DF679" s="342"/>
      <c r="DG679" s="342"/>
      <c r="DH679" s="342"/>
      <c r="DI679" s="342"/>
      <c r="DJ679" s="342"/>
      <c r="DK679" s="342"/>
      <c r="DM679" s="342"/>
      <c r="DN679" s="342"/>
      <c r="DO679" s="342"/>
      <c r="DP679" s="342"/>
      <c r="DQ679" s="342"/>
      <c r="DR679" s="342"/>
      <c r="DS679" s="342"/>
      <c r="DT679" s="342"/>
      <c r="DU679" s="342"/>
      <c r="DV679" s="342"/>
      <c r="DW679" s="342"/>
      <c r="DX679" s="342"/>
      <c r="DY679" s="342"/>
      <c r="EA679" s="342"/>
    </row>
    <row r="680" spans="1:131">
      <c r="A680" s="342"/>
      <c r="B680" s="342"/>
      <c r="C680" s="342"/>
      <c r="D680" s="342"/>
      <c r="E680" s="342"/>
      <c r="L680" s="342"/>
      <c r="M680" s="342"/>
      <c r="N680" s="342"/>
      <c r="O680" s="342"/>
      <c r="P680" s="342"/>
      <c r="Q680" s="342"/>
      <c r="R680" s="342"/>
      <c r="S680" s="342"/>
      <c r="T680" s="342"/>
      <c r="U680" s="342"/>
      <c r="V680" s="342"/>
      <c r="W680" s="342"/>
      <c r="X680" s="342"/>
      <c r="Y680" s="342"/>
      <c r="Z680" s="342"/>
      <c r="AA680" s="342"/>
      <c r="AB680" s="342"/>
      <c r="AC680" s="342"/>
      <c r="AD680" s="342"/>
      <c r="AE680" s="342"/>
      <c r="AF680" s="342"/>
      <c r="AG680" s="342"/>
      <c r="AH680" s="342"/>
      <c r="AI680" s="342"/>
      <c r="AJ680" s="342"/>
      <c r="AK680" s="342"/>
      <c r="AL680" s="342"/>
      <c r="AM680" s="342"/>
      <c r="AN680" s="342"/>
      <c r="AO680" s="342"/>
      <c r="AP680" s="342"/>
      <c r="AQ680" s="342"/>
      <c r="AR680" s="342"/>
      <c r="AS680" s="342"/>
      <c r="AT680" s="342"/>
      <c r="AU680" s="342"/>
      <c r="AV680" s="342"/>
      <c r="AW680" s="342"/>
      <c r="AX680" s="342"/>
      <c r="AY680" s="342"/>
      <c r="AZ680" s="342"/>
      <c r="BA680" s="342"/>
      <c r="BB680" s="342"/>
      <c r="BC680" s="342"/>
      <c r="BD680" s="342"/>
      <c r="BE680" s="342"/>
      <c r="BF680" s="342"/>
      <c r="BG680" s="342"/>
      <c r="BH680" s="342"/>
      <c r="BI680" s="342"/>
      <c r="BJ680" s="342"/>
      <c r="BK680" s="342"/>
      <c r="BL680" s="342"/>
      <c r="BM680" s="342"/>
      <c r="BO680" s="342"/>
      <c r="BP680" s="342"/>
      <c r="BQ680" s="342"/>
      <c r="BR680" s="342"/>
      <c r="BS680" s="342"/>
      <c r="BT680" s="342"/>
      <c r="BU680" s="342"/>
      <c r="BV680" s="342"/>
      <c r="BW680" s="342"/>
      <c r="BX680" s="342"/>
      <c r="BY680" s="342"/>
      <c r="BZ680" s="342"/>
      <c r="CA680" s="342"/>
      <c r="CB680" s="342"/>
      <c r="CC680" s="342"/>
      <c r="CD680" s="342"/>
      <c r="CE680" s="342"/>
      <c r="CF680" s="342"/>
      <c r="CG680" s="342"/>
      <c r="CH680" s="342"/>
      <c r="CI680" s="342"/>
      <c r="CJ680" s="342"/>
      <c r="CK680" s="342"/>
      <c r="CZ680" s="342"/>
      <c r="DA680" s="342"/>
      <c r="DB680" s="342"/>
      <c r="DC680" s="342"/>
      <c r="DD680" s="342"/>
      <c r="DE680" s="342"/>
      <c r="DF680" s="342"/>
      <c r="DG680" s="342"/>
      <c r="DH680" s="342"/>
      <c r="DI680" s="342"/>
      <c r="DJ680" s="342"/>
      <c r="DK680" s="342"/>
      <c r="DM680" s="342"/>
      <c r="DN680" s="342"/>
      <c r="DO680" s="342"/>
      <c r="DP680" s="342"/>
      <c r="DQ680" s="342"/>
      <c r="DR680" s="342"/>
      <c r="DS680" s="342"/>
      <c r="DT680" s="342"/>
      <c r="DU680" s="342"/>
      <c r="DV680" s="342"/>
      <c r="DW680" s="342"/>
      <c r="DX680" s="342"/>
      <c r="DY680" s="342"/>
      <c r="EA680" s="342"/>
    </row>
    <row r="681" spans="1:131">
      <c r="A681" s="342"/>
      <c r="B681" s="342"/>
      <c r="C681" s="342"/>
      <c r="D681" s="342"/>
      <c r="E681" s="342"/>
      <c r="L681" s="342"/>
      <c r="M681" s="342"/>
      <c r="N681" s="342"/>
      <c r="O681" s="342"/>
      <c r="P681" s="342"/>
      <c r="Q681" s="342"/>
      <c r="R681" s="342"/>
      <c r="S681" s="342"/>
      <c r="T681" s="342"/>
      <c r="U681" s="342"/>
      <c r="V681" s="342"/>
      <c r="W681" s="342"/>
      <c r="X681" s="342"/>
      <c r="Y681" s="342"/>
      <c r="Z681" s="342"/>
      <c r="AA681" s="342"/>
      <c r="AB681" s="342"/>
      <c r="AC681" s="342"/>
      <c r="AD681" s="342"/>
      <c r="AE681" s="342"/>
      <c r="AF681" s="342"/>
      <c r="AG681" s="342"/>
      <c r="AH681" s="342"/>
      <c r="AI681" s="342"/>
      <c r="AJ681" s="342"/>
      <c r="AK681" s="342"/>
      <c r="AL681" s="342"/>
      <c r="AM681" s="342"/>
      <c r="AN681" s="342"/>
      <c r="AO681" s="342"/>
      <c r="AP681" s="342"/>
      <c r="AQ681" s="342"/>
      <c r="AR681" s="342"/>
      <c r="AS681" s="342"/>
      <c r="AT681" s="342"/>
      <c r="AU681" s="342"/>
      <c r="AV681" s="342"/>
      <c r="AW681" s="342"/>
      <c r="AX681" s="342"/>
      <c r="AY681" s="342"/>
      <c r="AZ681" s="342"/>
      <c r="BA681" s="342"/>
      <c r="BB681" s="342"/>
      <c r="BC681" s="342"/>
      <c r="BD681" s="342"/>
      <c r="BE681" s="342"/>
      <c r="BF681" s="342"/>
      <c r="BG681" s="342"/>
      <c r="BH681" s="342"/>
      <c r="BI681" s="342"/>
      <c r="BJ681" s="342"/>
      <c r="BK681" s="342"/>
      <c r="BL681" s="342"/>
      <c r="BM681" s="342"/>
      <c r="BO681" s="342"/>
      <c r="BP681" s="342"/>
      <c r="BQ681" s="342"/>
      <c r="BR681" s="342"/>
      <c r="BS681" s="342"/>
      <c r="BT681" s="342"/>
      <c r="BU681" s="342"/>
      <c r="BV681" s="342"/>
      <c r="BW681" s="342"/>
      <c r="BX681" s="342"/>
      <c r="BY681" s="342"/>
      <c r="BZ681" s="342"/>
      <c r="CA681" s="342"/>
      <c r="CB681" s="342"/>
      <c r="CC681" s="342"/>
      <c r="CD681" s="342"/>
      <c r="CE681" s="342"/>
      <c r="CF681" s="342"/>
      <c r="CG681" s="342"/>
      <c r="CH681" s="342"/>
      <c r="CI681" s="342"/>
      <c r="CJ681" s="342"/>
      <c r="CK681" s="342"/>
      <c r="CZ681" s="342"/>
      <c r="DA681" s="342"/>
      <c r="DB681" s="342"/>
      <c r="DC681" s="342"/>
      <c r="DD681" s="342"/>
      <c r="DE681" s="342"/>
      <c r="DF681" s="342"/>
      <c r="DG681" s="342"/>
      <c r="DH681" s="342"/>
      <c r="DI681" s="342"/>
      <c r="DJ681" s="342"/>
      <c r="DK681" s="342"/>
      <c r="DM681" s="342"/>
      <c r="DN681" s="342"/>
      <c r="DO681" s="342"/>
      <c r="DP681" s="342"/>
      <c r="DQ681" s="342"/>
      <c r="DR681" s="342"/>
      <c r="DS681" s="342"/>
      <c r="DT681" s="342"/>
      <c r="DU681" s="342"/>
      <c r="DV681" s="342"/>
      <c r="DW681" s="342"/>
      <c r="DX681" s="342"/>
      <c r="DY681" s="342"/>
      <c r="EA681" s="342"/>
    </row>
    <row r="682" spans="1:131">
      <c r="A682" s="342"/>
      <c r="B682" s="342"/>
      <c r="C682" s="342"/>
      <c r="D682" s="342"/>
      <c r="E682" s="342"/>
      <c r="L682" s="342"/>
      <c r="M682" s="342"/>
      <c r="N682" s="342"/>
      <c r="O682" s="342"/>
      <c r="P682" s="342"/>
      <c r="Q682" s="342"/>
      <c r="R682" s="342"/>
      <c r="S682" s="342"/>
      <c r="T682" s="342"/>
      <c r="U682" s="342"/>
      <c r="V682" s="342"/>
      <c r="W682" s="342"/>
      <c r="X682" s="342"/>
      <c r="Y682" s="342"/>
      <c r="Z682" s="342"/>
      <c r="AA682" s="342"/>
      <c r="AB682" s="342"/>
      <c r="AC682" s="342"/>
      <c r="AD682" s="342"/>
      <c r="AE682" s="342"/>
      <c r="AF682" s="342"/>
      <c r="AG682" s="342"/>
      <c r="AH682" s="342"/>
      <c r="AI682" s="342"/>
      <c r="AJ682" s="342"/>
      <c r="AK682" s="342"/>
      <c r="AL682" s="342"/>
      <c r="AM682" s="342"/>
      <c r="AN682" s="342"/>
      <c r="AO682" s="342"/>
      <c r="AP682" s="342"/>
      <c r="AQ682" s="342"/>
      <c r="AR682" s="342"/>
      <c r="AS682" s="342"/>
      <c r="AT682" s="342"/>
      <c r="AU682" s="342"/>
      <c r="AV682" s="342"/>
      <c r="AW682" s="342"/>
      <c r="AX682" s="342"/>
      <c r="AY682" s="342"/>
      <c r="AZ682" s="342"/>
      <c r="BA682" s="342"/>
      <c r="BB682" s="342"/>
      <c r="BC682" s="342"/>
      <c r="BD682" s="342"/>
      <c r="BE682" s="342"/>
      <c r="BF682" s="342"/>
      <c r="BG682" s="342"/>
      <c r="BH682" s="342"/>
      <c r="BI682" s="342"/>
      <c r="BJ682" s="342"/>
      <c r="BK682" s="342"/>
      <c r="BL682" s="342"/>
      <c r="BM682" s="342"/>
      <c r="BO682" s="342"/>
      <c r="BP682" s="342"/>
      <c r="BQ682" s="342"/>
      <c r="BR682" s="342"/>
      <c r="BS682" s="342"/>
      <c r="BT682" s="342"/>
      <c r="BU682" s="342"/>
      <c r="BV682" s="342"/>
      <c r="BW682" s="342"/>
      <c r="BX682" s="342"/>
      <c r="BY682" s="342"/>
      <c r="BZ682" s="342"/>
      <c r="CA682" s="342"/>
      <c r="CB682" s="342"/>
      <c r="CC682" s="342"/>
      <c r="CD682" s="342"/>
      <c r="CE682" s="342"/>
      <c r="CF682" s="342"/>
      <c r="CG682" s="342"/>
      <c r="CH682" s="342"/>
      <c r="CI682" s="342"/>
      <c r="CJ682" s="342"/>
      <c r="CK682" s="342"/>
      <c r="CZ682" s="342"/>
      <c r="DA682" s="342"/>
      <c r="DB682" s="342"/>
      <c r="DC682" s="342"/>
      <c r="DD682" s="342"/>
      <c r="DE682" s="342"/>
      <c r="DF682" s="342"/>
      <c r="DG682" s="342"/>
      <c r="DH682" s="342"/>
      <c r="DI682" s="342"/>
      <c r="DJ682" s="342"/>
      <c r="DK682" s="342"/>
      <c r="DM682" s="342"/>
      <c r="DN682" s="342"/>
      <c r="DO682" s="342"/>
      <c r="DP682" s="342"/>
      <c r="DQ682" s="342"/>
      <c r="DR682" s="342"/>
      <c r="DS682" s="342"/>
      <c r="DT682" s="342"/>
      <c r="DU682" s="342"/>
      <c r="DV682" s="342"/>
      <c r="DW682" s="342"/>
      <c r="DX682" s="342"/>
      <c r="DY682" s="342"/>
      <c r="EA682" s="342"/>
    </row>
    <row r="683" spans="1:131">
      <c r="A683" s="342"/>
      <c r="B683" s="342"/>
      <c r="C683" s="342"/>
      <c r="D683" s="342"/>
      <c r="E683" s="342"/>
      <c r="L683" s="342"/>
      <c r="M683" s="342"/>
      <c r="N683" s="342"/>
      <c r="O683" s="342"/>
      <c r="P683" s="342"/>
      <c r="Q683" s="342"/>
      <c r="R683" s="342"/>
      <c r="S683" s="342"/>
      <c r="T683" s="342"/>
      <c r="U683" s="342"/>
      <c r="V683" s="342"/>
      <c r="W683" s="342"/>
      <c r="X683" s="342"/>
      <c r="Y683" s="342"/>
      <c r="Z683" s="342"/>
      <c r="AA683" s="342"/>
      <c r="AB683" s="342"/>
      <c r="AC683" s="342"/>
      <c r="AD683" s="342"/>
      <c r="AE683" s="342"/>
      <c r="AF683" s="342"/>
      <c r="AG683" s="342"/>
      <c r="AH683" s="342"/>
      <c r="AI683" s="342"/>
      <c r="AJ683" s="342"/>
      <c r="AK683" s="342"/>
      <c r="AL683" s="342"/>
      <c r="AM683" s="342"/>
      <c r="AN683" s="342"/>
      <c r="AO683" s="342"/>
      <c r="AP683" s="342"/>
      <c r="AQ683" s="342"/>
      <c r="AR683" s="342"/>
      <c r="AS683" s="342"/>
      <c r="AT683" s="342"/>
      <c r="AU683" s="342"/>
      <c r="AV683" s="342"/>
      <c r="AW683" s="342"/>
      <c r="AX683" s="342"/>
      <c r="AY683" s="342"/>
      <c r="AZ683" s="342"/>
      <c r="BA683" s="342"/>
      <c r="BB683" s="342"/>
      <c r="BC683" s="342"/>
      <c r="BD683" s="342"/>
      <c r="BE683" s="342"/>
      <c r="BF683" s="342"/>
      <c r="BG683" s="342"/>
      <c r="BH683" s="342"/>
      <c r="BI683" s="342"/>
      <c r="BJ683" s="342"/>
      <c r="BK683" s="342"/>
      <c r="BL683" s="342"/>
      <c r="BM683" s="342"/>
      <c r="BO683" s="342"/>
      <c r="BP683" s="342"/>
      <c r="BQ683" s="342"/>
      <c r="BR683" s="342"/>
      <c r="BS683" s="342"/>
      <c r="BT683" s="342"/>
      <c r="BU683" s="342"/>
      <c r="BV683" s="342"/>
      <c r="BW683" s="342"/>
      <c r="BX683" s="342"/>
      <c r="BY683" s="342"/>
      <c r="BZ683" s="342"/>
      <c r="CA683" s="342"/>
      <c r="CB683" s="342"/>
      <c r="CC683" s="342"/>
      <c r="CD683" s="342"/>
      <c r="CE683" s="342"/>
      <c r="CF683" s="342"/>
      <c r="CG683" s="342"/>
      <c r="CH683" s="342"/>
      <c r="CI683" s="342"/>
      <c r="CJ683" s="342"/>
      <c r="CK683" s="342"/>
      <c r="CZ683" s="342"/>
      <c r="DA683" s="342"/>
      <c r="DB683" s="342"/>
      <c r="DC683" s="342"/>
      <c r="DD683" s="342"/>
      <c r="DE683" s="342"/>
      <c r="DF683" s="342"/>
      <c r="DG683" s="342"/>
      <c r="DH683" s="342"/>
      <c r="DI683" s="342"/>
      <c r="DJ683" s="342"/>
      <c r="DK683" s="342"/>
      <c r="DM683" s="342"/>
      <c r="DN683" s="342"/>
      <c r="DO683" s="342"/>
      <c r="DP683" s="342"/>
      <c r="DQ683" s="342"/>
      <c r="DR683" s="342"/>
      <c r="DS683" s="342"/>
      <c r="DT683" s="342"/>
      <c r="DU683" s="342"/>
      <c r="DV683" s="342"/>
      <c r="DW683" s="342"/>
      <c r="DX683" s="342"/>
      <c r="DY683" s="342"/>
      <c r="EA683" s="342"/>
    </row>
    <row r="684" spans="1:131">
      <c r="A684" s="342"/>
      <c r="B684" s="342"/>
      <c r="C684" s="342"/>
      <c r="D684" s="342"/>
      <c r="E684" s="342"/>
      <c r="L684" s="342"/>
      <c r="M684" s="342"/>
      <c r="N684" s="342"/>
      <c r="O684" s="342"/>
      <c r="P684" s="342"/>
      <c r="Q684" s="342"/>
      <c r="R684" s="342"/>
      <c r="S684" s="342"/>
      <c r="T684" s="342"/>
      <c r="U684" s="342"/>
      <c r="V684" s="342"/>
      <c r="W684" s="342"/>
      <c r="X684" s="342"/>
      <c r="Y684" s="342"/>
      <c r="Z684" s="342"/>
      <c r="AA684" s="342"/>
      <c r="AB684" s="342"/>
      <c r="AC684" s="342"/>
      <c r="AD684" s="342"/>
      <c r="AE684" s="342"/>
      <c r="AF684" s="342"/>
      <c r="AG684" s="342"/>
      <c r="AH684" s="342"/>
      <c r="AI684" s="342"/>
      <c r="AJ684" s="342"/>
      <c r="AK684" s="342"/>
      <c r="AL684" s="342"/>
      <c r="AM684" s="342"/>
      <c r="AN684" s="342"/>
      <c r="AO684" s="342"/>
      <c r="AP684" s="342"/>
      <c r="AQ684" s="342"/>
      <c r="AR684" s="342"/>
      <c r="AS684" s="342"/>
      <c r="AT684" s="342"/>
      <c r="AU684" s="342"/>
      <c r="AV684" s="342"/>
      <c r="AW684" s="342"/>
      <c r="AX684" s="342"/>
      <c r="AY684" s="342"/>
      <c r="AZ684" s="342"/>
      <c r="BA684" s="342"/>
      <c r="BB684" s="342"/>
      <c r="BC684" s="342"/>
      <c r="BD684" s="342"/>
      <c r="BE684" s="342"/>
      <c r="BF684" s="342"/>
      <c r="BG684" s="342"/>
      <c r="BH684" s="342"/>
      <c r="BI684" s="342"/>
      <c r="BJ684" s="342"/>
      <c r="BK684" s="342"/>
      <c r="BL684" s="342"/>
      <c r="BM684" s="342"/>
      <c r="BO684" s="342"/>
      <c r="BP684" s="342"/>
      <c r="BQ684" s="342"/>
      <c r="BR684" s="342"/>
      <c r="BS684" s="342"/>
      <c r="BT684" s="342"/>
      <c r="BU684" s="342"/>
      <c r="BV684" s="342"/>
      <c r="BW684" s="342"/>
      <c r="BX684" s="342"/>
      <c r="BY684" s="342"/>
      <c r="BZ684" s="342"/>
      <c r="CA684" s="342"/>
      <c r="CB684" s="342"/>
      <c r="CC684" s="342"/>
      <c r="CD684" s="342"/>
      <c r="CE684" s="342"/>
      <c r="CF684" s="342"/>
      <c r="CG684" s="342"/>
      <c r="CH684" s="342"/>
      <c r="CI684" s="342"/>
      <c r="CJ684" s="342"/>
      <c r="CK684" s="342"/>
      <c r="CZ684" s="342"/>
      <c r="DA684" s="342"/>
      <c r="DB684" s="342"/>
      <c r="DC684" s="342"/>
      <c r="DD684" s="342"/>
      <c r="DE684" s="342"/>
      <c r="DF684" s="342"/>
      <c r="DG684" s="342"/>
      <c r="DH684" s="342"/>
      <c r="DI684" s="342"/>
      <c r="DJ684" s="342"/>
      <c r="DK684" s="342"/>
      <c r="DM684" s="342"/>
      <c r="DN684" s="342"/>
      <c r="DO684" s="342"/>
      <c r="DP684" s="342"/>
      <c r="DQ684" s="342"/>
      <c r="DR684" s="342"/>
      <c r="DS684" s="342"/>
      <c r="DT684" s="342"/>
      <c r="DU684" s="342"/>
      <c r="DV684" s="342"/>
      <c r="DW684" s="342"/>
      <c r="DX684" s="342"/>
      <c r="DY684" s="342"/>
      <c r="EA684" s="342"/>
    </row>
    <row r="685" spans="1:131">
      <c r="A685" s="342"/>
      <c r="B685" s="342"/>
      <c r="C685" s="342"/>
      <c r="D685" s="342"/>
      <c r="E685" s="342"/>
      <c r="L685" s="342"/>
      <c r="M685" s="342"/>
      <c r="N685" s="342"/>
      <c r="O685" s="342"/>
      <c r="P685" s="342"/>
      <c r="Q685" s="342"/>
      <c r="R685" s="342"/>
      <c r="S685" s="342"/>
      <c r="T685" s="342"/>
      <c r="U685" s="342"/>
      <c r="V685" s="342"/>
      <c r="W685" s="342"/>
      <c r="X685" s="342"/>
      <c r="Y685" s="342"/>
      <c r="Z685" s="342"/>
      <c r="AA685" s="342"/>
      <c r="AB685" s="342"/>
      <c r="AC685" s="342"/>
      <c r="AD685" s="342"/>
      <c r="AE685" s="342"/>
      <c r="AF685" s="342"/>
      <c r="AG685" s="342"/>
      <c r="AH685" s="342"/>
      <c r="AI685" s="342"/>
      <c r="AJ685" s="342"/>
      <c r="AK685" s="342"/>
      <c r="AL685" s="342"/>
      <c r="AM685" s="342"/>
      <c r="AN685" s="342"/>
      <c r="AO685" s="342"/>
      <c r="AP685" s="342"/>
      <c r="AQ685" s="342"/>
      <c r="AR685" s="342"/>
      <c r="AS685" s="342"/>
      <c r="AT685" s="342"/>
      <c r="AU685" s="342"/>
      <c r="AV685" s="342"/>
      <c r="AW685" s="342"/>
      <c r="AX685" s="342"/>
      <c r="AY685" s="342"/>
      <c r="AZ685" s="342"/>
      <c r="BA685" s="342"/>
      <c r="BB685" s="342"/>
      <c r="BC685" s="342"/>
      <c r="BD685" s="342"/>
      <c r="BE685" s="342"/>
      <c r="BF685" s="342"/>
      <c r="BG685" s="342"/>
      <c r="BH685" s="342"/>
      <c r="BI685" s="342"/>
      <c r="BJ685" s="342"/>
      <c r="BK685" s="342"/>
      <c r="BL685" s="342"/>
      <c r="BM685" s="342"/>
      <c r="BO685" s="342"/>
      <c r="BP685" s="342"/>
      <c r="BQ685" s="342"/>
      <c r="BR685" s="342"/>
      <c r="BS685" s="342"/>
      <c r="BT685" s="342"/>
      <c r="BU685" s="342"/>
      <c r="BV685" s="342"/>
      <c r="BW685" s="342"/>
      <c r="BX685" s="342"/>
      <c r="BY685" s="342"/>
      <c r="BZ685" s="342"/>
      <c r="CA685" s="342"/>
      <c r="CB685" s="342"/>
      <c r="CC685" s="342"/>
      <c r="CD685" s="342"/>
      <c r="CE685" s="342"/>
      <c r="CF685" s="342"/>
      <c r="CG685" s="342"/>
      <c r="CH685" s="342"/>
      <c r="CI685" s="342"/>
      <c r="CJ685" s="342"/>
      <c r="CK685" s="342"/>
      <c r="CZ685" s="342"/>
      <c r="DA685" s="342"/>
      <c r="DB685" s="342"/>
      <c r="DC685" s="342"/>
      <c r="DD685" s="342"/>
      <c r="DE685" s="342"/>
      <c r="DF685" s="342"/>
      <c r="DG685" s="342"/>
      <c r="DH685" s="342"/>
      <c r="DI685" s="342"/>
      <c r="DJ685" s="342"/>
      <c r="DK685" s="342"/>
      <c r="DM685" s="342"/>
      <c r="DN685" s="342"/>
      <c r="DO685" s="342"/>
      <c r="DP685" s="342"/>
      <c r="DQ685" s="342"/>
      <c r="DR685" s="342"/>
      <c r="DS685" s="342"/>
      <c r="DT685" s="342"/>
      <c r="DU685" s="342"/>
      <c r="DV685" s="342"/>
      <c r="DW685" s="342"/>
      <c r="DX685" s="342"/>
      <c r="DY685" s="342"/>
      <c r="EA685" s="342"/>
    </row>
    <row r="686" spans="1:131">
      <c r="A686" s="342"/>
      <c r="B686" s="342"/>
      <c r="C686" s="342"/>
      <c r="D686" s="342"/>
      <c r="E686" s="342"/>
      <c r="L686" s="342"/>
      <c r="M686" s="342"/>
      <c r="N686" s="342"/>
      <c r="O686" s="342"/>
      <c r="P686" s="342"/>
      <c r="Q686" s="342"/>
      <c r="R686" s="342"/>
      <c r="S686" s="342"/>
      <c r="T686" s="342"/>
      <c r="U686" s="342"/>
      <c r="V686" s="342"/>
      <c r="W686" s="342"/>
      <c r="X686" s="342"/>
      <c r="Y686" s="342"/>
      <c r="Z686" s="342"/>
      <c r="AA686" s="342"/>
      <c r="AB686" s="342"/>
      <c r="AC686" s="342"/>
      <c r="AD686" s="342"/>
      <c r="AE686" s="342"/>
      <c r="AF686" s="342"/>
      <c r="AG686" s="342"/>
      <c r="AH686" s="342"/>
      <c r="AI686" s="342"/>
      <c r="AJ686" s="342"/>
      <c r="AK686" s="342"/>
      <c r="AL686" s="342"/>
      <c r="AM686" s="342"/>
      <c r="AN686" s="342"/>
      <c r="AO686" s="342"/>
      <c r="AP686" s="342"/>
      <c r="AQ686" s="342"/>
      <c r="AR686" s="342"/>
      <c r="AS686" s="342"/>
      <c r="AT686" s="342"/>
      <c r="AU686" s="342"/>
      <c r="AV686" s="342"/>
      <c r="AW686" s="342"/>
      <c r="AX686" s="342"/>
      <c r="AY686" s="342"/>
      <c r="AZ686" s="342"/>
      <c r="BA686" s="342"/>
      <c r="BB686" s="342"/>
      <c r="BC686" s="342"/>
      <c r="BD686" s="342"/>
      <c r="BE686" s="342"/>
      <c r="BF686" s="342"/>
      <c r="BG686" s="342"/>
      <c r="BH686" s="342"/>
      <c r="BI686" s="342"/>
      <c r="BJ686" s="342"/>
      <c r="BK686" s="342"/>
      <c r="BL686" s="342"/>
      <c r="BM686" s="342"/>
      <c r="BO686" s="342"/>
      <c r="BP686" s="342"/>
      <c r="BQ686" s="342"/>
      <c r="BR686" s="342"/>
      <c r="BS686" s="342"/>
      <c r="BT686" s="342"/>
      <c r="BU686" s="342"/>
      <c r="BV686" s="342"/>
      <c r="BW686" s="342"/>
      <c r="BX686" s="342"/>
      <c r="BY686" s="342"/>
      <c r="BZ686" s="342"/>
      <c r="CA686" s="342"/>
      <c r="CB686" s="342"/>
      <c r="CC686" s="342"/>
      <c r="CD686" s="342"/>
      <c r="CE686" s="342"/>
      <c r="CF686" s="342"/>
      <c r="CG686" s="342"/>
      <c r="CH686" s="342"/>
      <c r="CI686" s="342"/>
      <c r="CJ686" s="342"/>
      <c r="CK686" s="342"/>
      <c r="CZ686" s="342"/>
      <c r="DA686" s="342"/>
      <c r="DB686" s="342"/>
      <c r="DC686" s="342"/>
      <c r="DD686" s="342"/>
      <c r="DE686" s="342"/>
      <c r="DF686" s="342"/>
      <c r="DG686" s="342"/>
      <c r="DH686" s="342"/>
      <c r="DI686" s="342"/>
      <c r="DJ686" s="342"/>
      <c r="DK686" s="342"/>
      <c r="DM686" s="342"/>
      <c r="DN686" s="342"/>
      <c r="DO686" s="342"/>
      <c r="DP686" s="342"/>
      <c r="DQ686" s="342"/>
      <c r="DR686" s="342"/>
      <c r="DS686" s="342"/>
      <c r="DT686" s="342"/>
      <c r="DU686" s="342"/>
      <c r="DV686" s="342"/>
      <c r="DW686" s="342"/>
      <c r="DX686" s="342"/>
      <c r="DY686" s="342"/>
      <c r="EA686" s="342"/>
    </row>
    <row r="687" spans="1:131">
      <c r="A687" s="342"/>
      <c r="B687" s="342"/>
      <c r="C687" s="342"/>
      <c r="D687" s="342"/>
      <c r="E687" s="342"/>
      <c r="L687" s="342"/>
      <c r="M687" s="342"/>
      <c r="N687" s="342"/>
      <c r="O687" s="342"/>
      <c r="P687" s="342"/>
      <c r="Q687" s="342"/>
      <c r="R687" s="342"/>
      <c r="S687" s="342"/>
      <c r="T687" s="342"/>
      <c r="U687" s="342"/>
      <c r="V687" s="342"/>
      <c r="W687" s="342"/>
      <c r="X687" s="342"/>
      <c r="Y687" s="342"/>
      <c r="Z687" s="342"/>
      <c r="AA687" s="342"/>
      <c r="AB687" s="342"/>
      <c r="AC687" s="342"/>
      <c r="AD687" s="342"/>
      <c r="AE687" s="342"/>
      <c r="AF687" s="342"/>
      <c r="AG687" s="342"/>
      <c r="AH687" s="342"/>
      <c r="AI687" s="342"/>
      <c r="AJ687" s="342"/>
      <c r="AK687" s="342"/>
      <c r="AL687" s="342"/>
      <c r="AM687" s="342"/>
      <c r="AN687" s="342"/>
      <c r="AO687" s="342"/>
      <c r="AP687" s="342"/>
      <c r="AQ687" s="342"/>
      <c r="AR687" s="342"/>
      <c r="AS687" s="342"/>
      <c r="AT687" s="342"/>
      <c r="AU687" s="342"/>
      <c r="AV687" s="342"/>
      <c r="AW687" s="342"/>
      <c r="AX687" s="342"/>
      <c r="AY687" s="342"/>
      <c r="AZ687" s="342"/>
      <c r="BA687" s="342"/>
      <c r="BB687" s="342"/>
      <c r="BC687" s="342"/>
      <c r="BD687" s="342"/>
      <c r="BE687" s="342"/>
      <c r="BF687" s="342"/>
      <c r="BG687" s="342"/>
      <c r="BH687" s="342"/>
      <c r="BI687" s="342"/>
      <c r="BJ687" s="342"/>
      <c r="BK687" s="342"/>
      <c r="BL687" s="342"/>
      <c r="BM687" s="342"/>
      <c r="BO687" s="342"/>
      <c r="BP687" s="342"/>
      <c r="BQ687" s="342"/>
      <c r="BR687" s="342"/>
      <c r="BS687" s="342"/>
      <c r="BT687" s="342"/>
      <c r="BU687" s="342"/>
      <c r="BV687" s="342"/>
      <c r="BW687" s="342"/>
      <c r="BX687" s="342"/>
      <c r="BY687" s="342"/>
      <c r="BZ687" s="342"/>
      <c r="CA687" s="342"/>
      <c r="CB687" s="342"/>
      <c r="CC687" s="342"/>
      <c r="CD687" s="342"/>
      <c r="CE687" s="342"/>
      <c r="CF687" s="342"/>
      <c r="CG687" s="342"/>
      <c r="CH687" s="342"/>
      <c r="CI687" s="342"/>
      <c r="CJ687" s="342"/>
      <c r="CK687" s="342"/>
      <c r="CZ687" s="342"/>
      <c r="DA687" s="342"/>
      <c r="DB687" s="342"/>
      <c r="DC687" s="342"/>
      <c r="DD687" s="342"/>
      <c r="DE687" s="342"/>
      <c r="DF687" s="342"/>
      <c r="DG687" s="342"/>
      <c r="DH687" s="342"/>
      <c r="DI687" s="342"/>
      <c r="DJ687" s="342"/>
      <c r="DK687" s="342"/>
      <c r="DM687" s="342"/>
      <c r="DN687" s="342"/>
      <c r="DO687" s="342"/>
      <c r="DP687" s="342"/>
      <c r="DQ687" s="342"/>
      <c r="DR687" s="342"/>
      <c r="DS687" s="342"/>
      <c r="DT687" s="342"/>
      <c r="DU687" s="342"/>
      <c r="DV687" s="342"/>
      <c r="DW687" s="342"/>
      <c r="DX687" s="342"/>
      <c r="DY687" s="342"/>
      <c r="EA687" s="342"/>
    </row>
    <row r="688" spans="1:131">
      <c r="A688" s="342"/>
      <c r="B688" s="342"/>
      <c r="C688" s="342"/>
      <c r="D688" s="342"/>
      <c r="E688" s="342"/>
      <c r="L688" s="342"/>
      <c r="M688" s="342"/>
      <c r="N688" s="342"/>
      <c r="O688" s="342"/>
      <c r="P688" s="342"/>
      <c r="Q688" s="342"/>
      <c r="R688" s="342"/>
      <c r="S688" s="342"/>
      <c r="T688" s="342"/>
      <c r="U688" s="342"/>
      <c r="V688" s="342"/>
      <c r="W688" s="342"/>
      <c r="X688" s="342"/>
      <c r="Y688" s="342"/>
      <c r="Z688" s="342"/>
      <c r="AA688" s="342"/>
      <c r="AB688" s="342"/>
      <c r="AC688" s="342"/>
      <c r="AD688" s="342"/>
      <c r="AE688" s="342"/>
      <c r="AF688" s="342"/>
      <c r="AG688" s="342"/>
      <c r="AH688" s="342"/>
      <c r="AI688" s="342"/>
      <c r="AJ688" s="342"/>
      <c r="AK688" s="342"/>
      <c r="AL688" s="342"/>
      <c r="AM688" s="342"/>
      <c r="AN688" s="342"/>
      <c r="AO688" s="342"/>
      <c r="AP688" s="342"/>
      <c r="AQ688" s="342"/>
      <c r="AR688" s="342"/>
      <c r="AS688" s="342"/>
      <c r="AT688" s="342"/>
      <c r="AU688" s="342"/>
      <c r="AV688" s="342"/>
      <c r="AW688" s="342"/>
      <c r="AX688" s="342"/>
      <c r="AY688" s="342"/>
      <c r="AZ688" s="342"/>
      <c r="BA688" s="342"/>
      <c r="BB688" s="342"/>
      <c r="BC688" s="342"/>
      <c r="BD688" s="342"/>
      <c r="BE688" s="342"/>
      <c r="BF688" s="342"/>
      <c r="BG688" s="342"/>
      <c r="BH688" s="342"/>
      <c r="BI688" s="342"/>
      <c r="BJ688" s="342"/>
      <c r="BK688" s="342"/>
      <c r="BL688" s="342"/>
      <c r="BM688" s="342"/>
      <c r="BO688" s="342"/>
      <c r="BP688" s="342"/>
      <c r="BQ688" s="342"/>
      <c r="BR688" s="342"/>
      <c r="BS688" s="342"/>
      <c r="BT688" s="342"/>
      <c r="BU688" s="342"/>
      <c r="BV688" s="342"/>
      <c r="BW688" s="342"/>
      <c r="BX688" s="342"/>
      <c r="BY688" s="342"/>
      <c r="BZ688" s="342"/>
      <c r="CA688" s="342"/>
      <c r="CB688" s="342"/>
      <c r="CC688" s="342"/>
      <c r="CD688" s="342"/>
      <c r="CE688" s="342"/>
      <c r="CF688" s="342"/>
      <c r="CG688" s="342"/>
      <c r="CH688" s="342"/>
      <c r="CI688" s="342"/>
      <c r="CJ688" s="342"/>
      <c r="CK688" s="342"/>
      <c r="CZ688" s="342"/>
      <c r="DA688" s="342"/>
      <c r="DB688" s="342"/>
      <c r="DC688" s="342"/>
      <c r="DD688" s="342"/>
      <c r="DE688" s="342"/>
      <c r="DF688" s="342"/>
      <c r="DG688" s="342"/>
      <c r="DH688" s="342"/>
      <c r="DI688" s="342"/>
      <c r="DJ688" s="342"/>
      <c r="DK688" s="342"/>
      <c r="DM688" s="342"/>
      <c r="DN688" s="342"/>
      <c r="DO688" s="342"/>
      <c r="DP688" s="342"/>
      <c r="DQ688" s="342"/>
      <c r="DR688" s="342"/>
      <c r="DS688" s="342"/>
      <c r="DT688" s="342"/>
      <c r="DU688" s="342"/>
      <c r="DV688" s="342"/>
      <c r="DW688" s="342"/>
      <c r="DX688" s="342"/>
      <c r="DY688" s="342"/>
      <c r="EA688" s="342"/>
    </row>
    <row r="689" spans="1:131">
      <c r="A689" s="342"/>
      <c r="B689" s="342"/>
      <c r="C689" s="342"/>
      <c r="D689" s="342"/>
      <c r="E689" s="342"/>
      <c r="L689" s="342"/>
      <c r="M689" s="342"/>
      <c r="N689" s="342"/>
      <c r="O689" s="342"/>
      <c r="P689" s="342"/>
      <c r="Q689" s="342"/>
      <c r="R689" s="342"/>
      <c r="S689" s="342"/>
      <c r="T689" s="342"/>
      <c r="U689" s="342"/>
      <c r="V689" s="342"/>
      <c r="W689" s="342"/>
      <c r="X689" s="342"/>
      <c r="Y689" s="342"/>
      <c r="Z689" s="342"/>
      <c r="AA689" s="342"/>
      <c r="AB689" s="342"/>
      <c r="AC689" s="342"/>
      <c r="AD689" s="342"/>
      <c r="AE689" s="342"/>
      <c r="AF689" s="342"/>
      <c r="AG689" s="342"/>
      <c r="AH689" s="342"/>
      <c r="AI689" s="342"/>
      <c r="AJ689" s="342"/>
      <c r="AK689" s="342"/>
      <c r="AL689" s="342"/>
      <c r="AM689" s="342"/>
      <c r="AN689" s="342"/>
      <c r="AO689" s="342"/>
      <c r="AP689" s="342"/>
      <c r="AQ689" s="342"/>
      <c r="AR689" s="342"/>
      <c r="AS689" s="342"/>
      <c r="AT689" s="342"/>
      <c r="AU689" s="342"/>
      <c r="AV689" s="342"/>
      <c r="AW689" s="342"/>
      <c r="AX689" s="342"/>
      <c r="AY689" s="342"/>
      <c r="AZ689" s="342"/>
      <c r="BA689" s="342"/>
      <c r="BB689" s="342"/>
      <c r="BC689" s="342"/>
      <c r="BD689" s="342"/>
      <c r="BE689" s="342"/>
      <c r="BF689" s="342"/>
      <c r="BG689" s="342"/>
      <c r="BH689" s="342"/>
      <c r="BI689" s="342"/>
      <c r="BJ689" s="342"/>
      <c r="BK689" s="342"/>
      <c r="BL689" s="342"/>
      <c r="BM689" s="342"/>
      <c r="BO689" s="342"/>
      <c r="BP689" s="342"/>
      <c r="BQ689" s="342"/>
      <c r="BR689" s="342"/>
      <c r="BS689" s="342"/>
      <c r="BT689" s="342"/>
      <c r="BU689" s="342"/>
      <c r="BV689" s="342"/>
      <c r="BW689" s="342"/>
      <c r="BX689" s="342"/>
      <c r="BY689" s="342"/>
      <c r="BZ689" s="342"/>
      <c r="CA689" s="342"/>
      <c r="CB689" s="342"/>
      <c r="CC689" s="342"/>
      <c r="CD689" s="342"/>
      <c r="CE689" s="342"/>
      <c r="CF689" s="342"/>
      <c r="CG689" s="342"/>
      <c r="CH689" s="342"/>
      <c r="CI689" s="342"/>
      <c r="CJ689" s="342"/>
      <c r="CK689" s="342"/>
      <c r="CZ689" s="342"/>
      <c r="DA689" s="342"/>
      <c r="DB689" s="342"/>
      <c r="DC689" s="342"/>
      <c r="DD689" s="342"/>
      <c r="DE689" s="342"/>
      <c r="DF689" s="342"/>
      <c r="DG689" s="342"/>
      <c r="DH689" s="342"/>
      <c r="DI689" s="342"/>
      <c r="DJ689" s="342"/>
      <c r="DK689" s="342"/>
      <c r="DM689" s="342"/>
      <c r="DN689" s="342"/>
      <c r="DO689" s="342"/>
      <c r="DP689" s="342"/>
      <c r="DQ689" s="342"/>
      <c r="DR689" s="342"/>
      <c r="DS689" s="342"/>
      <c r="DT689" s="342"/>
      <c r="DU689" s="342"/>
      <c r="DV689" s="342"/>
      <c r="DW689" s="342"/>
      <c r="DX689" s="342"/>
      <c r="DY689" s="342"/>
      <c r="EA689" s="342"/>
    </row>
    <row r="690" spans="1:131">
      <c r="A690" s="342"/>
      <c r="B690" s="342"/>
      <c r="C690" s="342"/>
      <c r="D690" s="342"/>
      <c r="E690" s="342"/>
      <c r="L690" s="342"/>
      <c r="M690" s="342"/>
      <c r="N690" s="342"/>
      <c r="O690" s="342"/>
      <c r="P690" s="342"/>
      <c r="Q690" s="342"/>
      <c r="R690" s="342"/>
      <c r="S690" s="342"/>
      <c r="T690" s="342"/>
      <c r="U690" s="342"/>
      <c r="V690" s="342"/>
      <c r="W690" s="342"/>
      <c r="X690" s="342"/>
      <c r="Y690" s="342"/>
      <c r="Z690" s="342"/>
      <c r="AA690" s="342"/>
      <c r="AB690" s="342"/>
      <c r="AC690" s="342"/>
      <c r="AD690" s="342"/>
      <c r="AE690" s="342"/>
      <c r="AF690" s="342"/>
      <c r="AG690" s="342"/>
      <c r="AH690" s="342"/>
      <c r="AI690" s="342"/>
      <c r="AJ690" s="342"/>
      <c r="AK690" s="342"/>
      <c r="AL690" s="342"/>
      <c r="AM690" s="342"/>
      <c r="AN690" s="342"/>
      <c r="AO690" s="342"/>
      <c r="AP690" s="342"/>
      <c r="AQ690" s="342"/>
      <c r="AR690" s="342"/>
      <c r="AS690" s="342"/>
      <c r="AT690" s="342"/>
      <c r="AU690" s="342"/>
      <c r="AV690" s="342"/>
      <c r="AW690" s="342"/>
      <c r="AX690" s="342"/>
      <c r="AY690" s="342"/>
      <c r="AZ690" s="342"/>
      <c r="BA690" s="342"/>
      <c r="BB690" s="342"/>
      <c r="BC690" s="342"/>
      <c r="BD690" s="342"/>
      <c r="BE690" s="342"/>
      <c r="BF690" s="342"/>
      <c r="BG690" s="342"/>
      <c r="BH690" s="342"/>
      <c r="BI690" s="342"/>
      <c r="BJ690" s="342"/>
      <c r="BK690" s="342"/>
      <c r="BL690" s="342"/>
      <c r="BM690" s="342"/>
      <c r="BO690" s="342"/>
      <c r="BP690" s="342"/>
      <c r="BQ690" s="342"/>
      <c r="BR690" s="342"/>
      <c r="BS690" s="342"/>
      <c r="BT690" s="342"/>
      <c r="BU690" s="342"/>
      <c r="BV690" s="342"/>
      <c r="BW690" s="342"/>
      <c r="BX690" s="342"/>
      <c r="BY690" s="342"/>
      <c r="BZ690" s="342"/>
      <c r="CA690" s="342"/>
      <c r="CB690" s="342"/>
      <c r="CC690" s="342"/>
      <c r="CD690" s="342"/>
      <c r="CE690" s="342"/>
      <c r="CF690" s="342"/>
      <c r="CG690" s="342"/>
      <c r="CH690" s="342"/>
      <c r="CI690" s="342"/>
      <c r="CJ690" s="342"/>
      <c r="CK690" s="342"/>
      <c r="CZ690" s="342"/>
      <c r="DA690" s="342"/>
      <c r="DB690" s="342"/>
      <c r="DC690" s="342"/>
      <c r="DD690" s="342"/>
      <c r="DE690" s="342"/>
      <c r="DF690" s="342"/>
      <c r="DG690" s="342"/>
      <c r="DH690" s="342"/>
      <c r="DI690" s="342"/>
      <c r="DJ690" s="342"/>
      <c r="DK690" s="342"/>
      <c r="DM690" s="342"/>
      <c r="DN690" s="342"/>
      <c r="DO690" s="342"/>
      <c r="DP690" s="342"/>
      <c r="DQ690" s="342"/>
      <c r="DR690" s="342"/>
      <c r="DS690" s="342"/>
      <c r="DT690" s="342"/>
      <c r="DU690" s="342"/>
      <c r="DV690" s="342"/>
      <c r="DW690" s="342"/>
      <c r="DX690" s="342"/>
      <c r="DY690" s="342"/>
      <c r="EA690" s="342"/>
    </row>
    <row r="691" spans="1:131">
      <c r="A691" s="342"/>
      <c r="B691" s="342"/>
      <c r="C691" s="342"/>
      <c r="D691" s="342"/>
      <c r="E691" s="342"/>
      <c r="L691" s="342"/>
      <c r="M691" s="342"/>
      <c r="N691" s="342"/>
      <c r="O691" s="342"/>
      <c r="P691" s="342"/>
      <c r="Q691" s="342"/>
      <c r="R691" s="342"/>
      <c r="S691" s="342"/>
      <c r="T691" s="342"/>
      <c r="U691" s="342"/>
      <c r="V691" s="342"/>
      <c r="W691" s="342"/>
      <c r="X691" s="342"/>
      <c r="Y691" s="342"/>
      <c r="Z691" s="342"/>
      <c r="AA691" s="342"/>
      <c r="AB691" s="342"/>
      <c r="AC691" s="342"/>
      <c r="AD691" s="342"/>
      <c r="AE691" s="342"/>
      <c r="AF691" s="342"/>
      <c r="AG691" s="342"/>
      <c r="AH691" s="342"/>
      <c r="AI691" s="342"/>
      <c r="AJ691" s="342"/>
      <c r="AK691" s="342"/>
      <c r="AL691" s="342"/>
      <c r="AM691" s="342"/>
      <c r="AN691" s="342"/>
      <c r="AO691" s="342"/>
      <c r="AP691" s="342"/>
      <c r="AQ691" s="342"/>
      <c r="AR691" s="342"/>
      <c r="AS691" s="342"/>
      <c r="AT691" s="342"/>
      <c r="AU691" s="342"/>
      <c r="AV691" s="342"/>
      <c r="AW691" s="342"/>
      <c r="AX691" s="342"/>
      <c r="AY691" s="342"/>
      <c r="AZ691" s="342"/>
      <c r="BA691" s="342"/>
      <c r="BB691" s="342"/>
      <c r="BC691" s="342"/>
      <c r="BD691" s="342"/>
      <c r="BE691" s="342"/>
      <c r="BF691" s="342"/>
      <c r="BG691" s="342"/>
      <c r="BH691" s="342"/>
      <c r="BI691" s="342"/>
      <c r="BJ691" s="342"/>
      <c r="BK691" s="342"/>
      <c r="BL691" s="342"/>
      <c r="BM691" s="342"/>
      <c r="BO691" s="342"/>
      <c r="BP691" s="342"/>
      <c r="BQ691" s="342"/>
      <c r="BR691" s="342"/>
      <c r="BS691" s="342"/>
      <c r="BT691" s="342"/>
      <c r="BU691" s="342"/>
      <c r="BV691" s="342"/>
      <c r="BW691" s="342"/>
      <c r="BX691" s="342"/>
      <c r="BY691" s="342"/>
      <c r="BZ691" s="342"/>
      <c r="CA691" s="342"/>
      <c r="CB691" s="342"/>
      <c r="CC691" s="342"/>
      <c r="CD691" s="342"/>
      <c r="CE691" s="342"/>
      <c r="CF691" s="342"/>
      <c r="CG691" s="342"/>
      <c r="CH691" s="342"/>
      <c r="CI691" s="342"/>
      <c r="CJ691" s="342"/>
      <c r="CK691" s="342"/>
      <c r="CZ691" s="342"/>
      <c r="DA691" s="342"/>
      <c r="DB691" s="342"/>
      <c r="DC691" s="342"/>
      <c r="DD691" s="342"/>
      <c r="DE691" s="342"/>
      <c r="DF691" s="342"/>
      <c r="DG691" s="342"/>
      <c r="DH691" s="342"/>
      <c r="DI691" s="342"/>
      <c r="DJ691" s="342"/>
      <c r="DK691" s="342"/>
      <c r="DM691" s="342"/>
      <c r="DN691" s="342"/>
      <c r="DO691" s="342"/>
      <c r="DP691" s="342"/>
      <c r="DQ691" s="342"/>
      <c r="DR691" s="342"/>
      <c r="DS691" s="342"/>
      <c r="DT691" s="342"/>
      <c r="DU691" s="342"/>
      <c r="DV691" s="342"/>
      <c r="DW691" s="342"/>
      <c r="DX691" s="342"/>
      <c r="DY691" s="342"/>
      <c r="EA691" s="342"/>
    </row>
    <row r="692" spans="1:131">
      <c r="A692" s="342"/>
      <c r="B692" s="342"/>
      <c r="C692" s="342"/>
      <c r="D692" s="342"/>
      <c r="E692" s="342"/>
      <c r="L692" s="342"/>
      <c r="M692" s="342"/>
      <c r="N692" s="342"/>
      <c r="O692" s="342"/>
      <c r="P692" s="342"/>
      <c r="Q692" s="342"/>
      <c r="R692" s="342"/>
      <c r="S692" s="342"/>
      <c r="T692" s="342"/>
      <c r="U692" s="342"/>
      <c r="V692" s="342"/>
      <c r="W692" s="342"/>
      <c r="X692" s="342"/>
      <c r="Y692" s="342"/>
      <c r="Z692" s="342"/>
      <c r="AA692" s="342"/>
      <c r="AB692" s="342"/>
      <c r="AC692" s="342"/>
      <c r="AD692" s="342"/>
      <c r="AE692" s="342"/>
      <c r="AF692" s="342"/>
      <c r="AG692" s="342"/>
      <c r="AH692" s="342"/>
      <c r="AI692" s="342"/>
      <c r="AJ692" s="342"/>
      <c r="AK692" s="342"/>
      <c r="AL692" s="342"/>
      <c r="AM692" s="342"/>
      <c r="AN692" s="342"/>
      <c r="AO692" s="342"/>
      <c r="AP692" s="342"/>
      <c r="AQ692" s="342"/>
      <c r="AR692" s="342"/>
      <c r="AS692" s="342"/>
      <c r="AT692" s="342"/>
      <c r="AU692" s="342"/>
      <c r="AV692" s="342"/>
      <c r="AW692" s="342"/>
      <c r="AX692" s="342"/>
      <c r="AY692" s="342"/>
      <c r="AZ692" s="342"/>
      <c r="BA692" s="342"/>
      <c r="BB692" s="342"/>
      <c r="BC692" s="342"/>
      <c r="BD692" s="342"/>
      <c r="BE692" s="342"/>
      <c r="BF692" s="342"/>
      <c r="BG692" s="342"/>
      <c r="BH692" s="342"/>
      <c r="BI692" s="342"/>
      <c r="BJ692" s="342"/>
      <c r="BK692" s="342"/>
      <c r="BL692" s="342"/>
      <c r="BM692" s="342"/>
      <c r="BO692" s="342"/>
      <c r="BP692" s="342"/>
      <c r="BQ692" s="342"/>
      <c r="BR692" s="342"/>
      <c r="BS692" s="342"/>
      <c r="BT692" s="342"/>
      <c r="BU692" s="342"/>
      <c r="BV692" s="342"/>
      <c r="BW692" s="342"/>
      <c r="BX692" s="342"/>
      <c r="BY692" s="342"/>
      <c r="BZ692" s="342"/>
      <c r="CA692" s="342"/>
      <c r="CB692" s="342"/>
      <c r="CC692" s="342"/>
      <c r="CD692" s="342"/>
      <c r="CE692" s="342"/>
      <c r="CF692" s="342"/>
      <c r="CG692" s="342"/>
      <c r="CH692" s="342"/>
      <c r="CI692" s="342"/>
      <c r="CJ692" s="342"/>
      <c r="CK692" s="342"/>
      <c r="CZ692" s="342"/>
      <c r="DA692" s="342"/>
      <c r="DB692" s="342"/>
      <c r="DC692" s="342"/>
      <c r="DD692" s="342"/>
      <c r="DE692" s="342"/>
      <c r="DF692" s="342"/>
      <c r="DG692" s="342"/>
      <c r="DH692" s="342"/>
      <c r="DI692" s="342"/>
      <c r="DJ692" s="342"/>
      <c r="DK692" s="342"/>
      <c r="DM692" s="342"/>
      <c r="DN692" s="342"/>
      <c r="DO692" s="342"/>
      <c r="DP692" s="342"/>
      <c r="DQ692" s="342"/>
      <c r="DR692" s="342"/>
      <c r="DS692" s="342"/>
      <c r="DT692" s="342"/>
      <c r="DU692" s="342"/>
      <c r="DV692" s="342"/>
      <c r="DW692" s="342"/>
      <c r="DX692" s="342"/>
      <c r="DY692" s="342"/>
      <c r="EA692" s="342"/>
    </row>
    <row r="693" spans="1:131">
      <c r="A693" s="342"/>
      <c r="B693" s="342"/>
      <c r="C693" s="342"/>
      <c r="D693" s="342"/>
      <c r="E693" s="342"/>
      <c r="L693" s="342"/>
      <c r="M693" s="342"/>
      <c r="N693" s="342"/>
      <c r="O693" s="342"/>
      <c r="P693" s="342"/>
      <c r="Q693" s="342"/>
      <c r="R693" s="342"/>
      <c r="S693" s="342"/>
      <c r="T693" s="342"/>
      <c r="U693" s="342"/>
      <c r="V693" s="342"/>
      <c r="W693" s="342"/>
      <c r="X693" s="342"/>
      <c r="Y693" s="342"/>
      <c r="Z693" s="342"/>
      <c r="AA693" s="342"/>
      <c r="AB693" s="342"/>
      <c r="AC693" s="342"/>
      <c r="AD693" s="342"/>
      <c r="AE693" s="342"/>
      <c r="AF693" s="342"/>
      <c r="AG693" s="342"/>
      <c r="AH693" s="342"/>
      <c r="AI693" s="342"/>
      <c r="AJ693" s="342"/>
      <c r="AK693" s="342"/>
      <c r="AL693" s="342"/>
      <c r="AM693" s="342"/>
      <c r="AN693" s="342"/>
      <c r="AO693" s="342"/>
      <c r="AP693" s="342"/>
      <c r="AQ693" s="342"/>
      <c r="AR693" s="342"/>
      <c r="AS693" s="342"/>
      <c r="AT693" s="342"/>
      <c r="AU693" s="342"/>
      <c r="AV693" s="342"/>
      <c r="AW693" s="342"/>
      <c r="AX693" s="342"/>
      <c r="AY693" s="342"/>
      <c r="AZ693" s="342"/>
      <c r="BA693" s="342"/>
      <c r="BB693" s="342"/>
      <c r="BC693" s="342"/>
      <c r="BD693" s="342"/>
      <c r="BE693" s="342"/>
      <c r="BF693" s="342"/>
      <c r="BG693" s="342"/>
      <c r="BH693" s="342"/>
      <c r="BI693" s="342"/>
      <c r="BJ693" s="342"/>
      <c r="BK693" s="342"/>
      <c r="BL693" s="342"/>
      <c r="BM693" s="342"/>
      <c r="BO693" s="342"/>
      <c r="BP693" s="342"/>
      <c r="BQ693" s="342"/>
      <c r="BR693" s="342"/>
      <c r="BS693" s="342"/>
      <c r="BT693" s="342"/>
      <c r="BU693" s="342"/>
      <c r="BV693" s="342"/>
      <c r="BW693" s="342"/>
      <c r="BX693" s="342"/>
      <c r="BY693" s="342"/>
      <c r="BZ693" s="342"/>
      <c r="CA693" s="342"/>
      <c r="CB693" s="342"/>
      <c r="CC693" s="342"/>
      <c r="CD693" s="342"/>
      <c r="CE693" s="342"/>
      <c r="CF693" s="342"/>
      <c r="CG693" s="342"/>
      <c r="CH693" s="342"/>
      <c r="CI693" s="342"/>
      <c r="CJ693" s="342"/>
      <c r="CK693" s="342"/>
      <c r="CZ693" s="342"/>
      <c r="DA693" s="342"/>
      <c r="DB693" s="342"/>
      <c r="DC693" s="342"/>
      <c r="DD693" s="342"/>
      <c r="DE693" s="342"/>
      <c r="DF693" s="342"/>
      <c r="DG693" s="342"/>
      <c r="DH693" s="342"/>
      <c r="DI693" s="342"/>
      <c r="DJ693" s="342"/>
      <c r="DK693" s="342"/>
      <c r="DM693" s="342"/>
      <c r="DN693" s="342"/>
      <c r="DO693" s="342"/>
      <c r="DP693" s="342"/>
      <c r="DQ693" s="342"/>
      <c r="DR693" s="342"/>
      <c r="DS693" s="342"/>
      <c r="DT693" s="342"/>
      <c r="DU693" s="342"/>
      <c r="DV693" s="342"/>
      <c r="DW693" s="342"/>
      <c r="DX693" s="342"/>
      <c r="DY693" s="342"/>
      <c r="EA693" s="342"/>
    </row>
    <row r="694" spans="1:131">
      <c r="A694" s="342"/>
      <c r="B694" s="342"/>
      <c r="C694" s="342"/>
      <c r="D694" s="342"/>
      <c r="E694" s="342"/>
      <c r="L694" s="342"/>
      <c r="M694" s="342"/>
      <c r="N694" s="342"/>
      <c r="O694" s="342"/>
      <c r="P694" s="342"/>
      <c r="Q694" s="342"/>
      <c r="R694" s="342"/>
      <c r="S694" s="342"/>
      <c r="T694" s="342"/>
      <c r="U694" s="342"/>
      <c r="V694" s="342"/>
      <c r="W694" s="342"/>
      <c r="X694" s="342"/>
      <c r="Y694" s="342"/>
      <c r="Z694" s="342"/>
      <c r="AA694" s="342"/>
      <c r="AB694" s="342"/>
      <c r="AC694" s="342"/>
      <c r="AD694" s="342"/>
      <c r="AE694" s="342"/>
      <c r="AF694" s="342"/>
      <c r="AG694" s="342"/>
      <c r="AH694" s="342"/>
      <c r="AI694" s="342"/>
      <c r="AJ694" s="342"/>
      <c r="AK694" s="342"/>
      <c r="AL694" s="342"/>
      <c r="AM694" s="342"/>
      <c r="AN694" s="342"/>
      <c r="AO694" s="342"/>
      <c r="AP694" s="342"/>
      <c r="AQ694" s="342"/>
      <c r="AR694" s="342"/>
      <c r="AS694" s="342"/>
      <c r="AT694" s="342"/>
      <c r="AU694" s="342"/>
      <c r="AV694" s="342"/>
      <c r="AW694" s="342"/>
      <c r="AX694" s="342"/>
      <c r="AY694" s="342"/>
      <c r="AZ694" s="342"/>
      <c r="BA694" s="342"/>
      <c r="BB694" s="342"/>
      <c r="BC694" s="342"/>
      <c r="BD694" s="342"/>
      <c r="BE694" s="342"/>
      <c r="BF694" s="342"/>
      <c r="BG694" s="342"/>
      <c r="BH694" s="342"/>
      <c r="BI694" s="342"/>
      <c r="BJ694" s="342"/>
      <c r="BK694" s="342"/>
      <c r="BL694" s="342"/>
      <c r="BM694" s="342"/>
      <c r="BO694" s="342"/>
      <c r="BP694" s="342"/>
      <c r="BQ694" s="342"/>
      <c r="BR694" s="342"/>
      <c r="BS694" s="342"/>
      <c r="BT694" s="342"/>
      <c r="BU694" s="342"/>
      <c r="BV694" s="342"/>
      <c r="BW694" s="342"/>
      <c r="BX694" s="342"/>
      <c r="BY694" s="342"/>
      <c r="BZ694" s="342"/>
      <c r="CA694" s="342"/>
      <c r="CB694" s="342"/>
      <c r="CC694" s="342"/>
      <c r="CD694" s="342"/>
      <c r="CE694" s="342"/>
      <c r="CF694" s="342"/>
      <c r="CG694" s="342"/>
      <c r="CH694" s="342"/>
      <c r="CI694" s="342"/>
      <c r="CJ694" s="342"/>
      <c r="CK694" s="342"/>
      <c r="CZ694" s="342"/>
      <c r="DA694" s="342"/>
      <c r="DB694" s="342"/>
      <c r="DC694" s="342"/>
      <c r="DD694" s="342"/>
      <c r="DE694" s="342"/>
      <c r="DF694" s="342"/>
      <c r="DG694" s="342"/>
      <c r="DH694" s="342"/>
      <c r="DI694" s="342"/>
      <c r="DJ694" s="342"/>
      <c r="DK694" s="342"/>
      <c r="DM694" s="342"/>
      <c r="DN694" s="342"/>
      <c r="DO694" s="342"/>
      <c r="DP694" s="342"/>
      <c r="DQ694" s="342"/>
      <c r="DR694" s="342"/>
      <c r="DS694" s="342"/>
      <c r="DT694" s="342"/>
      <c r="DU694" s="342"/>
      <c r="DV694" s="342"/>
      <c r="DW694" s="342"/>
      <c r="DX694" s="342"/>
      <c r="DY694" s="342"/>
      <c r="EA694" s="342"/>
    </row>
    <row r="695" spans="1:131">
      <c r="A695" s="342"/>
      <c r="B695" s="342"/>
      <c r="C695" s="342"/>
      <c r="D695" s="342"/>
      <c r="E695" s="342"/>
      <c r="L695" s="342"/>
      <c r="M695" s="342"/>
      <c r="N695" s="342"/>
      <c r="O695" s="342"/>
      <c r="P695" s="342"/>
      <c r="Q695" s="342"/>
      <c r="R695" s="342"/>
      <c r="S695" s="342"/>
      <c r="T695" s="342"/>
      <c r="U695" s="342"/>
      <c r="V695" s="342"/>
      <c r="W695" s="342"/>
      <c r="X695" s="342"/>
      <c r="Y695" s="342"/>
      <c r="Z695" s="342"/>
      <c r="AA695" s="342"/>
      <c r="AB695" s="342"/>
      <c r="AC695" s="342"/>
      <c r="AD695" s="342"/>
      <c r="AE695" s="342"/>
      <c r="AF695" s="342"/>
      <c r="AG695" s="342"/>
      <c r="AH695" s="342"/>
      <c r="AI695" s="342"/>
      <c r="AJ695" s="342"/>
      <c r="AK695" s="342"/>
      <c r="AL695" s="342"/>
      <c r="AM695" s="342"/>
      <c r="AN695" s="342"/>
      <c r="AO695" s="342"/>
      <c r="AP695" s="342"/>
      <c r="AQ695" s="342"/>
      <c r="AR695" s="342"/>
      <c r="AS695" s="342"/>
      <c r="AT695" s="342"/>
      <c r="AU695" s="342"/>
      <c r="AV695" s="342"/>
      <c r="AW695" s="342"/>
      <c r="AX695" s="342"/>
      <c r="AY695" s="342"/>
      <c r="AZ695" s="342"/>
      <c r="BA695" s="342"/>
      <c r="BB695" s="342"/>
      <c r="BC695" s="342"/>
      <c r="BD695" s="342"/>
      <c r="BE695" s="342"/>
      <c r="BF695" s="342"/>
      <c r="BG695" s="342"/>
      <c r="BH695" s="342"/>
      <c r="BI695" s="342"/>
      <c r="BJ695" s="342"/>
      <c r="BK695" s="342"/>
      <c r="BL695" s="342"/>
      <c r="BM695" s="342"/>
      <c r="BO695" s="342"/>
      <c r="BP695" s="342"/>
      <c r="BQ695" s="342"/>
      <c r="BR695" s="342"/>
      <c r="BS695" s="342"/>
      <c r="BT695" s="342"/>
      <c r="BU695" s="342"/>
      <c r="BV695" s="342"/>
      <c r="BW695" s="342"/>
      <c r="BX695" s="342"/>
      <c r="BY695" s="342"/>
      <c r="BZ695" s="342"/>
      <c r="CA695" s="342"/>
      <c r="CB695" s="342"/>
      <c r="CC695" s="342"/>
      <c r="CD695" s="342"/>
      <c r="CE695" s="342"/>
      <c r="CF695" s="342"/>
      <c r="CG695" s="342"/>
      <c r="CH695" s="342"/>
      <c r="CI695" s="342"/>
      <c r="CJ695" s="342"/>
      <c r="CK695" s="342"/>
      <c r="CZ695" s="342"/>
      <c r="DA695" s="342"/>
      <c r="DB695" s="342"/>
      <c r="DC695" s="342"/>
      <c r="DD695" s="342"/>
      <c r="DE695" s="342"/>
      <c r="DF695" s="342"/>
      <c r="DG695" s="342"/>
      <c r="DH695" s="342"/>
      <c r="DI695" s="342"/>
      <c r="DJ695" s="342"/>
      <c r="DK695" s="342"/>
      <c r="DM695" s="342"/>
      <c r="DN695" s="342"/>
      <c r="DO695" s="342"/>
      <c r="DP695" s="342"/>
      <c r="DQ695" s="342"/>
      <c r="DR695" s="342"/>
      <c r="DS695" s="342"/>
      <c r="DT695" s="342"/>
      <c r="DU695" s="342"/>
      <c r="DV695" s="342"/>
      <c r="DW695" s="342"/>
      <c r="DX695" s="342"/>
      <c r="DY695" s="342"/>
      <c r="EA695" s="342"/>
    </row>
    <row r="696" spans="1:131">
      <c r="A696" s="342"/>
      <c r="B696" s="342"/>
      <c r="C696" s="342"/>
      <c r="D696" s="342"/>
      <c r="E696" s="342"/>
      <c r="L696" s="342"/>
      <c r="M696" s="342"/>
      <c r="N696" s="342"/>
      <c r="O696" s="342"/>
      <c r="P696" s="342"/>
      <c r="Q696" s="342"/>
      <c r="R696" s="342"/>
      <c r="S696" s="342"/>
      <c r="T696" s="342"/>
      <c r="U696" s="342"/>
      <c r="V696" s="342"/>
      <c r="W696" s="342"/>
      <c r="X696" s="342"/>
      <c r="Y696" s="342"/>
      <c r="Z696" s="342"/>
      <c r="AA696" s="342"/>
      <c r="AB696" s="342"/>
      <c r="AC696" s="342"/>
      <c r="AD696" s="342"/>
      <c r="AE696" s="342"/>
      <c r="AF696" s="342"/>
      <c r="AG696" s="342"/>
      <c r="AH696" s="342"/>
      <c r="AI696" s="342"/>
      <c r="AJ696" s="342"/>
      <c r="AK696" s="342"/>
      <c r="AL696" s="342"/>
      <c r="AM696" s="342"/>
      <c r="AN696" s="342"/>
      <c r="AO696" s="342"/>
      <c r="AP696" s="342"/>
      <c r="AQ696" s="342"/>
      <c r="AR696" s="342"/>
      <c r="AS696" s="342"/>
      <c r="AT696" s="342"/>
      <c r="AU696" s="342"/>
      <c r="AV696" s="342"/>
      <c r="AW696" s="342"/>
      <c r="AX696" s="342"/>
      <c r="AY696" s="342"/>
      <c r="AZ696" s="342"/>
      <c r="BA696" s="342"/>
      <c r="BB696" s="342"/>
      <c r="BC696" s="342"/>
      <c r="BD696" s="342"/>
      <c r="BE696" s="342"/>
      <c r="BF696" s="342"/>
      <c r="BG696" s="342"/>
      <c r="BH696" s="342"/>
      <c r="BI696" s="342"/>
      <c r="BJ696" s="342"/>
      <c r="BK696" s="342"/>
      <c r="BL696" s="342"/>
      <c r="BM696" s="342"/>
      <c r="BO696" s="342"/>
      <c r="BP696" s="342"/>
      <c r="BQ696" s="342"/>
      <c r="BR696" s="342"/>
      <c r="BS696" s="342"/>
      <c r="BT696" s="342"/>
      <c r="BU696" s="342"/>
      <c r="BV696" s="342"/>
      <c r="BW696" s="342"/>
      <c r="BX696" s="342"/>
      <c r="BY696" s="342"/>
      <c r="BZ696" s="342"/>
      <c r="CA696" s="342"/>
      <c r="CB696" s="342"/>
      <c r="CC696" s="342"/>
      <c r="CD696" s="342"/>
      <c r="CE696" s="342"/>
      <c r="CF696" s="342"/>
      <c r="CG696" s="342"/>
      <c r="CH696" s="342"/>
      <c r="CI696" s="342"/>
      <c r="CJ696" s="342"/>
      <c r="CK696" s="342"/>
      <c r="CZ696" s="342"/>
      <c r="DA696" s="342"/>
      <c r="DB696" s="342"/>
      <c r="DC696" s="342"/>
      <c r="DD696" s="342"/>
      <c r="DE696" s="342"/>
      <c r="DF696" s="342"/>
      <c r="DG696" s="342"/>
      <c r="DH696" s="342"/>
      <c r="DI696" s="342"/>
      <c r="DJ696" s="342"/>
      <c r="DK696" s="342"/>
      <c r="DM696" s="342"/>
      <c r="DN696" s="342"/>
      <c r="DO696" s="342"/>
      <c r="DP696" s="342"/>
      <c r="DQ696" s="342"/>
      <c r="DR696" s="342"/>
      <c r="DS696" s="342"/>
      <c r="DT696" s="342"/>
      <c r="DU696" s="342"/>
      <c r="DV696" s="342"/>
      <c r="DW696" s="342"/>
      <c r="DX696" s="342"/>
      <c r="DY696" s="342"/>
      <c r="EA696" s="342"/>
    </row>
    <row r="697" spans="1:131">
      <c r="A697" s="342"/>
      <c r="B697" s="342"/>
      <c r="C697" s="342"/>
      <c r="D697" s="342"/>
      <c r="E697" s="342"/>
      <c r="L697" s="342"/>
      <c r="M697" s="342"/>
      <c r="N697" s="342"/>
      <c r="O697" s="342"/>
      <c r="P697" s="342"/>
      <c r="Q697" s="342"/>
      <c r="R697" s="342"/>
      <c r="S697" s="342"/>
      <c r="T697" s="342"/>
      <c r="U697" s="342"/>
      <c r="V697" s="342"/>
      <c r="W697" s="342"/>
      <c r="X697" s="342"/>
      <c r="Y697" s="342"/>
      <c r="Z697" s="342"/>
      <c r="AA697" s="342"/>
      <c r="AB697" s="342"/>
      <c r="AC697" s="342"/>
      <c r="AD697" s="342"/>
      <c r="AE697" s="342"/>
      <c r="AF697" s="342"/>
      <c r="AG697" s="342"/>
      <c r="AH697" s="342"/>
      <c r="AI697" s="342"/>
      <c r="AJ697" s="342"/>
      <c r="AK697" s="342"/>
      <c r="AL697" s="342"/>
      <c r="AM697" s="342"/>
      <c r="AN697" s="342"/>
      <c r="AO697" s="342"/>
      <c r="AP697" s="342"/>
      <c r="AQ697" s="342"/>
      <c r="AR697" s="342"/>
      <c r="AS697" s="342"/>
      <c r="AT697" s="342"/>
      <c r="AU697" s="342"/>
      <c r="AV697" s="342"/>
      <c r="AW697" s="342"/>
      <c r="AX697" s="342"/>
      <c r="AY697" s="342"/>
      <c r="AZ697" s="342"/>
      <c r="BA697" s="342"/>
      <c r="BB697" s="342"/>
      <c r="BC697" s="342"/>
      <c r="BD697" s="342"/>
      <c r="BE697" s="342"/>
      <c r="BF697" s="342"/>
      <c r="BG697" s="342"/>
      <c r="BH697" s="342"/>
      <c r="BI697" s="342"/>
      <c r="BJ697" s="342"/>
      <c r="BK697" s="342"/>
      <c r="BL697" s="342"/>
      <c r="BM697" s="342"/>
      <c r="BO697" s="342"/>
      <c r="BP697" s="342"/>
      <c r="BQ697" s="342"/>
      <c r="BR697" s="342"/>
      <c r="BS697" s="342"/>
      <c r="BT697" s="342"/>
      <c r="BU697" s="342"/>
      <c r="BV697" s="342"/>
      <c r="BW697" s="342"/>
      <c r="BX697" s="342"/>
      <c r="BY697" s="342"/>
      <c r="BZ697" s="342"/>
      <c r="CA697" s="342"/>
      <c r="CB697" s="342"/>
      <c r="CC697" s="342"/>
      <c r="CD697" s="342"/>
      <c r="CE697" s="342"/>
      <c r="CF697" s="342"/>
      <c r="CG697" s="342"/>
      <c r="CH697" s="342"/>
      <c r="CI697" s="342"/>
      <c r="CJ697" s="342"/>
      <c r="CK697" s="342"/>
      <c r="CZ697" s="342"/>
      <c r="DA697" s="342"/>
      <c r="DB697" s="342"/>
      <c r="DC697" s="342"/>
      <c r="DD697" s="342"/>
      <c r="DE697" s="342"/>
      <c r="DF697" s="342"/>
      <c r="DG697" s="342"/>
      <c r="DH697" s="342"/>
      <c r="DI697" s="342"/>
      <c r="DJ697" s="342"/>
      <c r="DK697" s="342"/>
      <c r="DM697" s="342"/>
      <c r="DN697" s="342"/>
      <c r="DO697" s="342"/>
      <c r="DP697" s="342"/>
      <c r="DQ697" s="342"/>
      <c r="DR697" s="342"/>
      <c r="DS697" s="342"/>
      <c r="DT697" s="342"/>
      <c r="DU697" s="342"/>
      <c r="DV697" s="342"/>
      <c r="DW697" s="342"/>
      <c r="DX697" s="342"/>
      <c r="DY697" s="342"/>
      <c r="EA697" s="342"/>
    </row>
    <row r="698" spans="1:131">
      <c r="A698" s="342"/>
      <c r="B698" s="342"/>
      <c r="C698" s="342"/>
      <c r="D698" s="342"/>
      <c r="E698" s="342"/>
      <c r="L698" s="342"/>
      <c r="M698" s="342"/>
      <c r="N698" s="342"/>
      <c r="O698" s="342"/>
      <c r="P698" s="342"/>
      <c r="Q698" s="342"/>
      <c r="R698" s="342"/>
      <c r="S698" s="342"/>
      <c r="T698" s="342"/>
      <c r="U698" s="342"/>
      <c r="V698" s="342"/>
      <c r="W698" s="342"/>
      <c r="X698" s="342"/>
      <c r="Y698" s="342"/>
      <c r="Z698" s="342"/>
      <c r="AA698" s="342"/>
      <c r="AB698" s="342"/>
      <c r="AC698" s="342"/>
      <c r="AD698" s="342"/>
      <c r="AE698" s="342"/>
      <c r="AF698" s="342"/>
      <c r="AG698" s="342"/>
      <c r="AH698" s="342"/>
      <c r="AI698" s="342"/>
      <c r="AJ698" s="342"/>
      <c r="AK698" s="342"/>
      <c r="AL698" s="342"/>
      <c r="AM698" s="342"/>
      <c r="AN698" s="342"/>
      <c r="AO698" s="342"/>
      <c r="AP698" s="342"/>
      <c r="AQ698" s="342"/>
      <c r="AR698" s="342"/>
      <c r="AS698" s="342"/>
      <c r="AT698" s="342"/>
      <c r="AU698" s="342"/>
      <c r="AV698" s="342"/>
      <c r="AW698" s="342"/>
      <c r="AX698" s="342"/>
      <c r="AY698" s="342"/>
      <c r="AZ698" s="342"/>
      <c r="BA698" s="342"/>
      <c r="BB698" s="342"/>
      <c r="BC698" s="342"/>
      <c r="BD698" s="342"/>
      <c r="BE698" s="342"/>
      <c r="BF698" s="342"/>
      <c r="BG698" s="342"/>
      <c r="BH698" s="342"/>
      <c r="BI698" s="342"/>
      <c r="BJ698" s="342"/>
      <c r="BK698" s="342"/>
      <c r="BL698" s="342"/>
      <c r="BM698" s="342"/>
      <c r="BO698" s="342"/>
      <c r="BP698" s="342"/>
      <c r="BQ698" s="342"/>
      <c r="BR698" s="342"/>
      <c r="BS698" s="342"/>
      <c r="BT698" s="342"/>
      <c r="BU698" s="342"/>
      <c r="BV698" s="342"/>
      <c r="BW698" s="342"/>
      <c r="BX698" s="342"/>
      <c r="BY698" s="342"/>
      <c r="BZ698" s="342"/>
      <c r="CA698" s="342"/>
      <c r="CB698" s="342"/>
      <c r="CC698" s="342"/>
      <c r="CD698" s="342"/>
      <c r="CE698" s="342"/>
      <c r="CF698" s="342"/>
      <c r="CG698" s="342"/>
      <c r="CH698" s="342"/>
      <c r="CI698" s="342"/>
      <c r="CJ698" s="342"/>
      <c r="CK698" s="342"/>
      <c r="CZ698" s="342"/>
      <c r="DA698" s="342"/>
      <c r="DB698" s="342"/>
      <c r="DC698" s="342"/>
      <c r="DD698" s="342"/>
      <c r="DE698" s="342"/>
      <c r="DF698" s="342"/>
      <c r="DG698" s="342"/>
      <c r="DH698" s="342"/>
      <c r="DI698" s="342"/>
      <c r="DJ698" s="342"/>
      <c r="DK698" s="342"/>
      <c r="DM698" s="342"/>
      <c r="DN698" s="342"/>
      <c r="DO698" s="342"/>
      <c r="DP698" s="342"/>
      <c r="DQ698" s="342"/>
      <c r="DR698" s="342"/>
      <c r="DS698" s="342"/>
      <c r="DT698" s="342"/>
      <c r="DU698" s="342"/>
      <c r="DV698" s="342"/>
      <c r="DW698" s="342"/>
      <c r="DX698" s="342"/>
      <c r="DY698" s="342"/>
      <c r="EA698" s="342"/>
    </row>
    <row r="699" spans="1:131">
      <c r="A699" s="342"/>
      <c r="B699" s="342"/>
      <c r="C699" s="342"/>
      <c r="D699" s="342"/>
      <c r="E699" s="342"/>
      <c r="L699" s="342"/>
      <c r="M699" s="342"/>
      <c r="N699" s="342"/>
      <c r="O699" s="342"/>
      <c r="P699" s="342"/>
      <c r="Q699" s="342"/>
      <c r="R699" s="342"/>
      <c r="S699" s="342"/>
      <c r="T699" s="342"/>
      <c r="U699" s="342"/>
      <c r="V699" s="342"/>
      <c r="W699" s="342"/>
      <c r="X699" s="342"/>
      <c r="Y699" s="342"/>
      <c r="Z699" s="342"/>
      <c r="AA699" s="342"/>
      <c r="AB699" s="342"/>
      <c r="AC699" s="342"/>
      <c r="AD699" s="342"/>
      <c r="AE699" s="342"/>
      <c r="AF699" s="342"/>
      <c r="AG699" s="342"/>
      <c r="AH699" s="342"/>
      <c r="AI699" s="342"/>
      <c r="AJ699" s="342"/>
      <c r="AK699" s="342"/>
      <c r="AL699" s="342"/>
      <c r="AM699" s="342"/>
      <c r="AN699" s="342"/>
      <c r="AO699" s="342"/>
      <c r="AP699" s="342"/>
      <c r="AQ699" s="342"/>
      <c r="AR699" s="342"/>
      <c r="AS699" s="342"/>
      <c r="AT699" s="342"/>
      <c r="AU699" s="342"/>
      <c r="AV699" s="342"/>
      <c r="AW699" s="342"/>
      <c r="AX699" s="342"/>
      <c r="AY699" s="342"/>
      <c r="AZ699" s="342"/>
      <c r="BA699" s="342"/>
      <c r="BB699" s="342"/>
      <c r="BC699" s="342"/>
      <c r="BD699" s="342"/>
      <c r="BE699" s="342"/>
      <c r="BF699" s="342"/>
      <c r="BG699" s="342"/>
      <c r="BH699" s="342"/>
      <c r="BI699" s="342"/>
      <c r="BJ699" s="342"/>
      <c r="BK699" s="342"/>
      <c r="BL699" s="342"/>
      <c r="BM699" s="342"/>
      <c r="BO699" s="342"/>
      <c r="BP699" s="342"/>
      <c r="BQ699" s="342"/>
      <c r="BR699" s="342"/>
      <c r="BS699" s="342"/>
      <c r="BT699" s="342"/>
      <c r="BU699" s="342"/>
      <c r="BV699" s="342"/>
      <c r="BW699" s="342"/>
      <c r="BX699" s="342"/>
      <c r="BY699" s="342"/>
      <c r="BZ699" s="342"/>
      <c r="CA699" s="342"/>
      <c r="CB699" s="342"/>
      <c r="CC699" s="342"/>
      <c r="CD699" s="342"/>
      <c r="CE699" s="342"/>
      <c r="CF699" s="342"/>
      <c r="CG699" s="342"/>
      <c r="CH699" s="342"/>
      <c r="CI699" s="342"/>
      <c r="CJ699" s="342"/>
      <c r="CK699" s="342"/>
      <c r="CZ699" s="342"/>
      <c r="DA699" s="342"/>
      <c r="DB699" s="342"/>
      <c r="DC699" s="342"/>
      <c r="DD699" s="342"/>
      <c r="DE699" s="342"/>
      <c r="DF699" s="342"/>
      <c r="DG699" s="342"/>
      <c r="DH699" s="342"/>
      <c r="DI699" s="342"/>
      <c r="DJ699" s="342"/>
      <c r="DK699" s="342"/>
      <c r="DM699" s="342"/>
      <c r="DN699" s="342"/>
      <c r="DO699" s="342"/>
      <c r="DP699" s="342"/>
      <c r="DQ699" s="342"/>
      <c r="DR699" s="342"/>
      <c r="DS699" s="342"/>
      <c r="DT699" s="342"/>
      <c r="DU699" s="342"/>
      <c r="DV699" s="342"/>
      <c r="DW699" s="342"/>
      <c r="DX699" s="342"/>
      <c r="DY699" s="342"/>
      <c r="EA699" s="342"/>
    </row>
    <row r="700" spans="1:131">
      <c r="A700" s="342"/>
      <c r="B700" s="342"/>
      <c r="C700" s="342"/>
      <c r="D700" s="342"/>
      <c r="E700" s="342"/>
      <c r="L700" s="342"/>
      <c r="M700" s="342"/>
      <c r="N700" s="342"/>
      <c r="O700" s="342"/>
      <c r="P700" s="342"/>
      <c r="Q700" s="342"/>
      <c r="R700" s="342"/>
      <c r="S700" s="342"/>
      <c r="T700" s="342"/>
      <c r="U700" s="342"/>
      <c r="V700" s="342"/>
      <c r="W700" s="342"/>
      <c r="X700" s="342"/>
      <c r="Y700" s="342"/>
      <c r="Z700" s="342"/>
      <c r="AA700" s="342"/>
      <c r="AB700" s="342"/>
      <c r="AC700" s="342"/>
      <c r="AD700" s="342"/>
      <c r="AE700" s="342"/>
      <c r="AF700" s="342"/>
      <c r="AG700" s="342"/>
      <c r="AH700" s="342"/>
      <c r="AI700" s="342"/>
      <c r="AJ700" s="342"/>
      <c r="AK700" s="342"/>
      <c r="AL700" s="342"/>
      <c r="AM700" s="342"/>
      <c r="AN700" s="342"/>
      <c r="AO700" s="342"/>
      <c r="AP700" s="342"/>
      <c r="AQ700" s="342"/>
      <c r="AR700" s="342"/>
      <c r="AS700" s="342"/>
      <c r="AT700" s="342"/>
      <c r="AU700" s="342"/>
      <c r="AV700" s="342"/>
      <c r="AW700" s="342"/>
      <c r="AX700" s="342"/>
      <c r="AY700" s="342"/>
      <c r="AZ700" s="342"/>
      <c r="BA700" s="342"/>
      <c r="BB700" s="342"/>
      <c r="BC700" s="342"/>
      <c r="BD700" s="342"/>
      <c r="BE700" s="342"/>
      <c r="BF700" s="342"/>
      <c r="BG700" s="342"/>
      <c r="BH700" s="342"/>
      <c r="BI700" s="342"/>
      <c r="BJ700" s="342"/>
      <c r="BK700" s="342"/>
      <c r="BL700" s="342"/>
      <c r="BM700" s="342"/>
      <c r="BO700" s="342"/>
      <c r="BP700" s="342"/>
      <c r="BQ700" s="342"/>
      <c r="BR700" s="342"/>
      <c r="BS700" s="342"/>
      <c r="BT700" s="342"/>
      <c r="BU700" s="342"/>
      <c r="BV700" s="342"/>
      <c r="BW700" s="342"/>
      <c r="BX700" s="342"/>
      <c r="BY700" s="342"/>
      <c r="BZ700" s="342"/>
      <c r="CA700" s="342"/>
      <c r="CB700" s="342"/>
      <c r="CC700" s="342"/>
      <c r="CD700" s="342"/>
      <c r="CE700" s="342"/>
      <c r="CF700" s="342"/>
      <c r="CG700" s="342"/>
      <c r="CH700" s="342"/>
      <c r="CI700" s="342"/>
      <c r="CJ700" s="342"/>
      <c r="CK700" s="342"/>
      <c r="CZ700" s="342"/>
      <c r="DA700" s="342"/>
      <c r="DB700" s="342"/>
      <c r="DC700" s="342"/>
      <c r="DD700" s="342"/>
      <c r="DE700" s="342"/>
      <c r="DF700" s="342"/>
      <c r="DG700" s="342"/>
      <c r="DH700" s="342"/>
      <c r="DI700" s="342"/>
      <c r="DJ700" s="342"/>
      <c r="DK700" s="342"/>
      <c r="DM700" s="342"/>
      <c r="DN700" s="342"/>
      <c r="DO700" s="342"/>
      <c r="DP700" s="342"/>
      <c r="DQ700" s="342"/>
      <c r="DR700" s="342"/>
      <c r="DS700" s="342"/>
      <c r="DT700" s="342"/>
      <c r="DU700" s="342"/>
      <c r="DV700" s="342"/>
      <c r="DW700" s="342"/>
      <c r="DX700" s="342"/>
      <c r="DY700" s="342"/>
      <c r="EA700" s="342"/>
    </row>
    <row r="701" spans="1:131">
      <c r="A701" s="342"/>
      <c r="B701" s="342"/>
      <c r="C701" s="342"/>
      <c r="D701" s="342"/>
      <c r="E701" s="342"/>
      <c r="L701" s="342"/>
      <c r="M701" s="342"/>
      <c r="N701" s="342"/>
      <c r="O701" s="342"/>
      <c r="P701" s="342"/>
      <c r="Q701" s="342"/>
      <c r="R701" s="342"/>
      <c r="S701" s="342"/>
      <c r="T701" s="342"/>
      <c r="U701" s="342"/>
      <c r="V701" s="342"/>
      <c r="W701" s="342"/>
      <c r="X701" s="342"/>
      <c r="Y701" s="342"/>
      <c r="Z701" s="342"/>
      <c r="AA701" s="342"/>
      <c r="AB701" s="342"/>
      <c r="AC701" s="342"/>
      <c r="AD701" s="342"/>
      <c r="AE701" s="342"/>
      <c r="AF701" s="342"/>
      <c r="AG701" s="342"/>
      <c r="AH701" s="342"/>
      <c r="AI701" s="342"/>
      <c r="AJ701" s="342"/>
      <c r="AK701" s="342"/>
      <c r="AL701" s="342"/>
      <c r="AM701" s="342"/>
      <c r="AN701" s="342"/>
      <c r="AO701" s="342"/>
      <c r="AP701" s="342"/>
      <c r="AQ701" s="342"/>
      <c r="AR701" s="342"/>
      <c r="AS701" s="342"/>
      <c r="AT701" s="342"/>
      <c r="AU701" s="342"/>
      <c r="AV701" s="342"/>
      <c r="AW701" s="342"/>
      <c r="AX701" s="342"/>
      <c r="AY701" s="342"/>
      <c r="AZ701" s="342"/>
      <c r="BA701" s="342"/>
      <c r="BB701" s="342"/>
      <c r="BC701" s="342"/>
      <c r="BD701" s="342"/>
      <c r="BE701" s="342"/>
      <c r="BF701" s="342"/>
      <c r="BG701" s="342"/>
      <c r="BH701" s="342"/>
      <c r="BI701" s="342"/>
      <c r="BJ701" s="342"/>
      <c r="BK701" s="342"/>
      <c r="BL701" s="342"/>
      <c r="BM701" s="342"/>
      <c r="BO701" s="342"/>
      <c r="BP701" s="342"/>
      <c r="BQ701" s="342"/>
      <c r="BR701" s="342"/>
      <c r="BS701" s="342"/>
      <c r="BT701" s="342"/>
      <c r="BU701" s="342"/>
      <c r="BV701" s="342"/>
      <c r="BW701" s="342"/>
      <c r="BX701" s="342"/>
      <c r="BY701" s="342"/>
      <c r="BZ701" s="342"/>
      <c r="CA701" s="342"/>
      <c r="CB701" s="342"/>
      <c r="CC701" s="342"/>
      <c r="CD701" s="342"/>
      <c r="CE701" s="342"/>
      <c r="CF701" s="342"/>
      <c r="CG701" s="342"/>
      <c r="CH701" s="342"/>
      <c r="CI701" s="342"/>
      <c r="CJ701" s="342"/>
      <c r="CK701" s="342"/>
      <c r="CZ701" s="342"/>
      <c r="DA701" s="342"/>
      <c r="DB701" s="342"/>
      <c r="DC701" s="342"/>
      <c r="DD701" s="342"/>
      <c r="DE701" s="342"/>
      <c r="DF701" s="342"/>
      <c r="DG701" s="342"/>
      <c r="DH701" s="342"/>
      <c r="DI701" s="342"/>
      <c r="DJ701" s="342"/>
      <c r="DK701" s="342"/>
      <c r="DM701" s="342"/>
      <c r="DN701" s="342"/>
      <c r="DO701" s="342"/>
      <c r="DP701" s="342"/>
      <c r="DQ701" s="342"/>
      <c r="DR701" s="342"/>
      <c r="DS701" s="342"/>
      <c r="DT701" s="342"/>
      <c r="DU701" s="342"/>
      <c r="DV701" s="342"/>
      <c r="DW701" s="342"/>
      <c r="DX701" s="342"/>
      <c r="DY701" s="342"/>
      <c r="EA701" s="342"/>
    </row>
    <row r="702" spans="1:131">
      <c r="A702" s="342"/>
      <c r="B702" s="342"/>
      <c r="C702" s="342"/>
      <c r="D702" s="342"/>
      <c r="E702" s="342"/>
      <c r="L702" s="342"/>
      <c r="M702" s="342"/>
      <c r="N702" s="342"/>
      <c r="O702" s="342"/>
      <c r="P702" s="342"/>
      <c r="Q702" s="342"/>
      <c r="R702" s="342"/>
      <c r="S702" s="342"/>
      <c r="T702" s="342"/>
      <c r="U702" s="342"/>
      <c r="V702" s="342"/>
      <c r="W702" s="342"/>
      <c r="X702" s="342"/>
      <c r="Y702" s="342"/>
      <c r="Z702" s="342"/>
      <c r="AA702" s="342"/>
      <c r="AB702" s="342"/>
      <c r="AC702" s="342"/>
      <c r="AD702" s="342"/>
      <c r="AE702" s="342"/>
      <c r="AF702" s="342"/>
      <c r="AG702" s="342"/>
      <c r="AH702" s="342"/>
      <c r="AI702" s="342"/>
      <c r="AJ702" s="342"/>
      <c r="AK702" s="342"/>
      <c r="AL702" s="342"/>
      <c r="AM702" s="342"/>
      <c r="AN702" s="342"/>
      <c r="AO702" s="342"/>
      <c r="AP702" s="342"/>
      <c r="AQ702" s="342"/>
      <c r="AR702" s="342"/>
      <c r="AS702" s="342"/>
      <c r="AT702" s="342"/>
      <c r="AU702" s="342"/>
      <c r="AV702" s="342"/>
      <c r="AW702" s="342"/>
      <c r="AX702" s="342"/>
      <c r="AY702" s="342"/>
      <c r="AZ702" s="342"/>
      <c r="BA702" s="342"/>
      <c r="BB702" s="342"/>
      <c r="BC702" s="342"/>
      <c r="BD702" s="342"/>
      <c r="BE702" s="342"/>
      <c r="BF702" s="342"/>
      <c r="BG702" s="342"/>
      <c r="BH702" s="342"/>
      <c r="BI702" s="342"/>
      <c r="BJ702" s="342"/>
      <c r="BK702" s="342"/>
      <c r="BL702" s="342"/>
      <c r="BM702" s="342"/>
      <c r="BO702" s="342"/>
      <c r="BP702" s="342"/>
      <c r="BQ702" s="342"/>
      <c r="BR702" s="342"/>
      <c r="BS702" s="342"/>
      <c r="BT702" s="342"/>
      <c r="BU702" s="342"/>
      <c r="BV702" s="342"/>
      <c r="BW702" s="342"/>
      <c r="BX702" s="342"/>
      <c r="BY702" s="342"/>
      <c r="BZ702" s="342"/>
      <c r="CA702" s="342"/>
      <c r="CB702" s="342"/>
      <c r="CC702" s="342"/>
      <c r="CD702" s="342"/>
      <c r="CE702" s="342"/>
      <c r="CF702" s="342"/>
      <c r="CG702" s="342"/>
      <c r="CH702" s="342"/>
      <c r="CI702" s="342"/>
      <c r="CJ702" s="342"/>
      <c r="CK702" s="342"/>
      <c r="CZ702" s="342"/>
      <c r="DA702" s="342"/>
      <c r="DB702" s="342"/>
      <c r="DC702" s="342"/>
      <c r="DD702" s="342"/>
      <c r="DE702" s="342"/>
      <c r="DF702" s="342"/>
      <c r="DG702" s="342"/>
      <c r="DH702" s="342"/>
      <c r="DI702" s="342"/>
      <c r="DJ702" s="342"/>
      <c r="DK702" s="342"/>
      <c r="DM702" s="342"/>
      <c r="DN702" s="342"/>
      <c r="DO702" s="342"/>
      <c r="DP702" s="342"/>
      <c r="DQ702" s="342"/>
      <c r="DR702" s="342"/>
      <c r="DS702" s="342"/>
      <c r="DT702" s="342"/>
      <c r="DU702" s="342"/>
      <c r="DV702" s="342"/>
      <c r="DW702" s="342"/>
      <c r="DX702" s="342"/>
      <c r="DY702" s="342"/>
      <c r="EA702" s="342"/>
    </row>
    <row r="703" spans="1:131">
      <c r="A703" s="342"/>
      <c r="B703" s="342"/>
      <c r="C703" s="342"/>
      <c r="D703" s="342"/>
      <c r="E703" s="342"/>
      <c r="L703" s="342"/>
      <c r="M703" s="342"/>
      <c r="N703" s="342"/>
      <c r="O703" s="342"/>
      <c r="P703" s="342"/>
      <c r="Q703" s="342"/>
      <c r="R703" s="342"/>
      <c r="S703" s="342"/>
      <c r="T703" s="342"/>
      <c r="U703" s="342"/>
      <c r="V703" s="342"/>
      <c r="W703" s="342"/>
      <c r="X703" s="342"/>
      <c r="Y703" s="342"/>
      <c r="Z703" s="342"/>
      <c r="AA703" s="342"/>
      <c r="AB703" s="342"/>
      <c r="AC703" s="342"/>
      <c r="AD703" s="342"/>
      <c r="AE703" s="342"/>
      <c r="AF703" s="342"/>
      <c r="AG703" s="342"/>
      <c r="AH703" s="342"/>
      <c r="AI703" s="342"/>
      <c r="AJ703" s="342"/>
      <c r="AK703" s="342"/>
      <c r="AL703" s="342"/>
      <c r="AM703" s="342"/>
      <c r="AN703" s="342"/>
      <c r="AO703" s="342"/>
      <c r="AP703" s="342"/>
      <c r="AQ703" s="342"/>
      <c r="AR703" s="342"/>
      <c r="AS703" s="342"/>
      <c r="AT703" s="342"/>
      <c r="AU703" s="342"/>
      <c r="AV703" s="342"/>
      <c r="AW703" s="342"/>
      <c r="AX703" s="342"/>
      <c r="AY703" s="342"/>
      <c r="AZ703" s="342"/>
      <c r="BA703" s="342"/>
      <c r="BB703" s="342"/>
      <c r="BC703" s="342"/>
      <c r="BD703" s="342"/>
      <c r="BE703" s="342"/>
      <c r="BF703" s="342"/>
      <c r="BG703" s="342"/>
      <c r="BH703" s="342"/>
      <c r="BI703" s="342"/>
      <c r="BJ703" s="342"/>
      <c r="BK703" s="342"/>
      <c r="BL703" s="342"/>
      <c r="BM703" s="342"/>
      <c r="BO703" s="342"/>
      <c r="BP703" s="342"/>
      <c r="BQ703" s="342"/>
      <c r="BR703" s="342"/>
      <c r="BS703" s="342"/>
      <c r="BT703" s="342"/>
      <c r="BU703" s="342"/>
      <c r="BV703" s="342"/>
      <c r="BW703" s="342"/>
      <c r="BX703" s="342"/>
      <c r="BY703" s="342"/>
      <c r="BZ703" s="342"/>
      <c r="CA703" s="342"/>
      <c r="CB703" s="342"/>
      <c r="CC703" s="342"/>
      <c r="CD703" s="342"/>
      <c r="CE703" s="342"/>
      <c r="CF703" s="342"/>
      <c r="CG703" s="342"/>
      <c r="CH703" s="342"/>
      <c r="CI703" s="342"/>
      <c r="CJ703" s="342"/>
      <c r="CK703" s="342"/>
      <c r="CZ703" s="342"/>
      <c r="DA703" s="342"/>
      <c r="DB703" s="342"/>
      <c r="DC703" s="342"/>
      <c r="DD703" s="342"/>
      <c r="DE703" s="342"/>
      <c r="DF703" s="342"/>
      <c r="DG703" s="342"/>
      <c r="DH703" s="342"/>
      <c r="DI703" s="342"/>
      <c r="DJ703" s="342"/>
      <c r="DK703" s="342"/>
      <c r="DM703" s="342"/>
      <c r="DN703" s="342"/>
      <c r="DO703" s="342"/>
      <c r="DP703" s="342"/>
      <c r="DQ703" s="342"/>
      <c r="DR703" s="342"/>
      <c r="DS703" s="342"/>
      <c r="DT703" s="342"/>
      <c r="DU703" s="342"/>
      <c r="DV703" s="342"/>
      <c r="DW703" s="342"/>
      <c r="DX703" s="342"/>
      <c r="DY703" s="342"/>
      <c r="EA703" s="342"/>
    </row>
    <row r="704" spans="1:131">
      <c r="A704" s="342"/>
      <c r="B704" s="342"/>
      <c r="C704" s="342"/>
      <c r="D704" s="342"/>
      <c r="E704" s="342"/>
      <c r="L704" s="342"/>
      <c r="M704" s="342"/>
      <c r="N704" s="342"/>
      <c r="O704" s="342"/>
      <c r="P704" s="342"/>
      <c r="Q704" s="342"/>
      <c r="R704" s="342"/>
      <c r="S704" s="342"/>
      <c r="T704" s="342"/>
      <c r="U704" s="342"/>
      <c r="V704" s="342"/>
      <c r="W704" s="342"/>
      <c r="X704" s="342"/>
      <c r="Y704" s="342"/>
      <c r="Z704" s="342"/>
      <c r="AA704" s="342"/>
      <c r="AB704" s="342"/>
      <c r="AC704" s="342"/>
      <c r="AD704" s="342"/>
      <c r="AE704" s="342"/>
      <c r="AF704" s="342"/>
      <c r="AG704" s="342"/>
      <c r="AH704" s="342"/>
      <c r="AI704" s="342"/>
      <c r="AJ704" s="342"/>
      <c r="AK704" s="342"/>
      <c r="AL704" s="342"/>
      <c r="AM704" s="342"/>
      <c r="AN704" s="342"/>
      <c r="AO704" s="342"/>
      <c r="AP704" s="342"/>
      <c r="AQ704" s="342"/>
      <c r="AR704" s="342"/>
      <c r="AS704" s="342"/>
      <c r="AT704" s="342"/>
      <c r="AU704" s="342"/>
      <c r="AV704" s="342"/>
      <c r="AW704" s="342"/>
      <c r="AX704" s="342"/>
      <c r="AY704" s="342"/>
      <c r="AZ704" s="342"/>
      <c r="BA704" s="342"/>
      <c r="BB704" s="342"/>
      <c r="BC704" s="342"/>
      <c r="BD704" s="342"/>
      <c r="BE704" s="342"/>
      <c r="BF704" s="342"/>
      <c r="BG704" s="342"/>
      <c r="BH704" s="342"/>
      <c r="BI704" s="342"/>
      <c r="BJ704" s="342"/>
      <c r="BK704" s="342"/>
      <c r="BL704" s="342"/>
      <c r="BM704" s="342"/>
      <c r="BO704" s="342"/>
      <c r="BP704" s="342"/>
      <c r="BQ704" s="342"/>
      <c r="BR704" s="342"/>
      <c r="BS704" s="342"/>
      <c r="BT704" s="342"/>
      <c r="BU704" s="342"/>
      <c r="BV704" s="342"/>
      <c r="BW704" s="342"/>
      <c r="BX704" s="342"/>
      <c r="BY704" s="342"/>
      <c r="BZ704" s="342"/>
      <c r="CA704" s="342"/>
      <c r="CB704" s="342"/>
      <c r="CC704" s="342"/>
      <c r="CD704" s="342"/>
      <c r="CE704" s="342"/>
      <c r="CF704" s="342"/>
      <c r="CG704" s="342"/>
      <c r="CH704" s="342"/>
      <c r="CI704" s="342"/>
      <c r="CJ704" s="342"/>
      <c r="CK704" s="342"/>
      <c r="CZ704" s="342"/>
      <c r="DA704" s="342"/>
      <c r="DB704" s="342"/>
      <c r="DC704" s="342"/>
      <c r="DD704" s="342"/>
      <c r="DE704" s="342"/>
      <c r="DF704" s="342"/>
      <c r="DG704" s="342"/>
      <c r="DH704" s="342"/>
      <c r="DI704" s="342"/>
      <c r="DJ704" s="342"/>
      <c r="DK704" s="342"/>
      <c r="DM704" s="342"/>
      <c r="DN704" s="342"/>
      <c r="DO704" s="342"/>
      <c r="DP704" s="342"/>
      <c r="DQ704" s="342"/>
      <c r="DR704" s="342"/>
      <c r="DS704" s="342"/>
      <c r="DT704" s="342"/>
      <c r="DU704" s="342"/>
      <c r="DV704" s="342"/>
      <c r="DW704" s="342"/>
      <c r="DX704" s="342"/>
      <c r="DY704" s="342"/>
      <c r="EA704" s="342"/>
    </row>
    <row r="705" spans="1:131">
      <c r="A705" s="342"/>
      <c r="B705" s="342"/>
      <c r="C705" s="342"/>
      <c r="D705" s="342"/>
      <c r="E705" s="342"/>
      <c r="L705" s="342"/>
      <c r="M705" s="342"/>
      <c r="N705" s="342"/>
      <c r="O705" s="342"/>
      <c r="P705" s="342"/>
      <c r="Q705" s="342"/>
      <c r="R705" s="342"/>
      <c r="S705" s="342"/>
      <c r="T705" s="342"/>
      <c r="U705" s="342"/>
      <c r="V705" s="342"/>
      <c r="W705" s="342"/>
      <c r="X705" s="342"/>
      <c r="Y705" s="342"/>
      <c r="Z705" s="342"/>
      <c r="AA705" s="342"/>
      <c r="AB705" s="342"/>
      <c r="AC705" s="342"/>
      <c r="AD705" s="342"/>
      <c r="AE705" s="342"/>
      <c r="AF705" s="342"/>
      <c r="AG705" s="342"/>
      <c r="AH705" s="342"/>
      <c r="AI705" s="342"/>
      <c r="AJ705" s="342"/>
      <c r="AK705" s="342"/>
      <c r="AL705" s="342"/>
      <c r="AM705" s="342"/>
      <c r="AN705" s="342"/>
      <c r="AO705" s="342"/>
      <c r="AP705" s="342"/>
      <c r="AQ705" s="342"/>
      <c r="AR705" s="342"/>
      <c r="AS705" s="342"/>
      <c r="AT705" s="342"/>
      <c r="AU705" s="342"/>
      <c r="AV705" s="342"/>
      <c r="AW705" s="342"/>
      <c r="AX705" s="342"/>
      <c r="AY705" s="342"/>
      <c r="AZ705" s="342"/>
      <c r="BA705" s="342"/>
      <c r="BB705" s="342"/>
      <c r="BC705" s="342"/>
      <c r="BD705" s="342"/>
      <c r="BE705" s="342"/>
      <c r="BF705" s="342"/>
      <c r="BG705" s="342"/>
      <c r="BH705" s="342"/>
      <c r="BI705" s="342"/>
      <c r="BJ705" s="342"/>
      <c r="BK705" s="342"/>
      <c r="BL705" s="342"/>
      <c r="BM705" s="342"/>
      <c r="BO705" s="342"/>
      <c r="BP705" s="342"/>
      <c r="BQ705" s="342"/>
      <c r="BR705" s="342"/>
      <c r="BS705" s="342"/>
      <c r="BT705" s="342"/>
      <c r="BU705" s="342"/>
      <c r="BV705" s="342"/>
      <c r="BW705" s="342"/>
      <c r="BX705" s="342"/>
      <c r="BY705" s="342"/>
      <c r="BZ705" s="342"/>
      <c r="CA705" s="342"/>
      <c r="CB705" s="342"/>
      <c r="CC705" s="342"/>
      <c r="CD705" s="342"/>
      <c r="CE705" s="342"/>
      <c r="CF705" s="342"/>
      <c r="CG705" s="342"/>
      <c r="CH705" s="342"/>
      <c r="CI705" s="342"/>
      <c r="CJ705" s="342"/>
      <c r="CK705" s="342"/>
      <c r="CZ705" s="342"/>
      <c r="DA705" s="342"/>
      <c r="DB705" s="342"/>
      <c r="DC705" s="342"/>
      <c r="DD705" s="342"/>
      <c r="DE705" s="342"/>
      <c r="DF705" s="342"/>
      <c r="DG705" s="342"/>
      <c r="DH705" s="342"/>
      <c r="DI705" s="342"/>
      <c r="DJ705" s="342"/>
      <c r="DK705" s="342"/>
      <c r="DM705" s="342"/>
      <c r="DN705" s="342"/>
      <c r="DO705" s="342"/>
      <c r="DP705" s="342"/>
      <c r="DQ705" s="342"/>
      <c r="DR705" s="342"/>
      <c r="DS705" s="342"/>
      <c r="DT705" s="342"/>
      <c r="DU705" s="342"/>
      <c r="DV705" s="342"/>
      <c r="DW705" s="342"/>
      <c r="DX705" s="342"/>
      <c r="DY705" s="342"/>
      <c r="EA705" s="342"/>
    </row>
    <row r="706" spans="1:131">
      <c r="A706" s="342"/>
      <c r="B706" s="342"/>
      <c r="C706" s="342"/>
      <c r="D706" s="342"/>
      <c r="E706" s="342"/>
      <c r="L706" s="342"/>
      <c r="M706" s="342"/>
      <c r="N706" s="342"/>
      <c r="O706" s="342"/>
      <c r="P706" s="342"/>
      <c r="Q706" s="342"/>
      <c r="R706" s="342"/>
      <c r="S706" s="342"/>
      <c r="T706" s="342"/>
      <c r="U706" s="342"/>
      <c r="V706" s="342"/>
      <c r="W706" s="342"/>
      <c r="X706" s="342"/>
      <c r="Y706" s="342"/>
      <c r="Z706" s="342"/>
      <c r="AA706" s="342"/>
      <c r="AB706" s="342"/>
      <c r="AC706" s="342"/>
      <c r="AD706" s="342"/>
      <c r="AE706" s="342"/>
      <c r="AF706" s="342"/>
      <c r="AG706" s="342"/>
      <c r="AH706" s="342"/>
      <c r="AI706" s="342"/>
      <c r="AJ706" s="342"/>
      <c r="AK706" s="342"/>
      <c r="AL706" s="342"/>
      <c r="AM706" s="342"/>
      <c r="AN706" s="342"/>
      <c r="AO706" s="342"/>
      <c r="AP706" s="342"/>
      <c r="AQ706" s="342"/>
      <c r="AR706" s="342"/>
      <c r="AS706" s="342"/>
      <c r="AT706" s="342"/>
      <c r="AU706" s="342"/>
      <c r="AV706" s="342"/>
      <c r="AW706" s="342"/>
      <c r="AX706" s="342"/>
      <c r="AY706" s="342"/>
      <c r="AZ706" s="342"/>
      <c r="BA706" s="342"/>
      <c r="BB706" s="342"/>
      <c r="BC706" s="342"/>
      <c r="BD706" s="342"/>
      <c r="BE706" s="342"/>
      <c r="BF706" s="342"/>
      <c r="BG706" s="342"/>
      <c r="BH706" s="342"/>
      <c r="BI706" s="342"/>
      <c r="BJ706" s="342"/>
      <c r="BK706" s="342"/>
      <c r="BL706" s="342"/>
      <c r="BM706" s="342"/>
      <c r="BO706" s="342"/>
      <c r="BP706" s="342"/>
      <c r="BQ706" s="342"/>
      <c r="BR706" s="342"/>
      <c r="BS706" s="342"/>
      <c r="BT706" s="342"/>
      <c r="BU706" s="342"/>
      <c r="BV706" s="342"/>
      <c r="BW706" s="342"/>
      <c r="BX706" s="342"/>
      <c r="BY706" s="342"/>
      <c r="BZ706" s="342"/>
      <c r="CA706" s="342"/>
      <c r="CB706" s="342"/>
      <c r="CC706" s="342"/>
      <c r="CD706" s="342"/>
      <c r="CE706" s="342"/>
      <c r="CF706" s="342"/>
      <c r="CG706" s="342"/>
      <c r="CH706" s="342"/>
      <c r="CI706" s="342"/>
      <c r="CJ706" s="342"/>
      <c r="CK706" s="342"/>
      <c r="CZ706" s="342"/>
      <c r="DA706" s="342"/>
      <c r="DB706" s="342"/>
      <c r="DC706" s="342"/>
      <c r="DD706" s="342"/>
      <c r="DE706" s="342"/>
      <c r="DF706" s="342"/>
      <c r="DG706" s="342"/>
      <c r="DH706" s="342"/>
      <c r="DI706" s="342"/>
      <c r="DJ706" s="342"/>
      <c r="DK706" s="342"/>
      <c r="DM706" s="342"/>
      <c r="DN706" s="342"/>
      <c r="DO706" s="342"/>
      <c r="DP706" s="342"/>
      <c r="DQ706" s="342"/>
      <c r="DR706" s="342"/>
      <c r="DS706" s="342"/>
      <c r="DT706" s="342"/>
      <c r="DU706" s="342"/>
      <c r="DV706" s="342"/>
      <c r="DW706" s="342"/>
      <c r="DX706" s="342"/>
      <c r="DY706" s="342"/>
      <c r="EA706" s="342"/>
    </row>
    <row r="707" spans="1:131">
      <c r="A707" s="342"/>
      <c r="B707" s="342"/>
      <c r="C707" s="342"/>
      <c r="D707" s="342"/>
      <c r="E707" s="342"/>
      <c r="L707" s="342"/>
      <c r="M707" s="342"/>
      <c r="N707" s="342"/>
      <c r="O707" s="342"/>
      <c r="P707" s="342"/>
      <c r="Q707" s="342"/>
      <c r="R707" s="342"/>
      <c r="S707" s="342"/>
      <c r="T707" s="342"/>
      <c r="U707" s="342"/>
      <c r="V707" s="342"/>
      <c r="W707" s="342"/>
      <c r="X707" s="342"/>
      <c r="Y707" s="342"/>
      <c r="Z707" s="342"/>
      <c r="AA707" s="342"/>
      <c r="AB707" s="342"/>
      <c r="AC707" s="342"/>
      <c r="AD707" s="342"/>
      <c r="AE707" s="342"/>
      <c r="AF707" s="342"/>
      <c r="AG707" s="342"/>
      <c r="AH707" s="342"/>
      <c r="AI707" s="342"/>
      <c r="AJ707" s="342"/>
      <c r="AK707" s="342"/>
      <c r="AL707" s="342"/>
      <c r="AM707" s="342"/>
      <c r="AN707" s="342"/>
      <c r="AO707" s="342"/>
      <c r="AP707" s="342"/>
      <c r="AQ707" s="342"/>
      <c r="AR707" s="342"/>
      <c r="AS707" s="342"/>
      <c r="AT707" s="342"/>
      <c r="AU707" s="342"/>
      <c r="AV707" s="342"/>
      <c r="AW707" s="342"/>
      <c r="AX707" s="342"/>
      <c r="AY707" s="342"/>
      <c r="AZ707" s="342"/>
      <c r="BA707" s="342"/>
      <c r="BB707" s="342"/>
      <c r="BC707" s="342"/>
      <c r="BD707" s="342"/>
      <c r="BE707" s="342"/>
      <c r="BF707" s="342"/>
      <c r="BG707" s="342"/>
      <c r="BH707" s="342"/>
      <c r="BI707" s="342"/>
      <c r="BJ707" s="342"/>
      <c r="BK707" s="342"/>
      <c r="BL707" s="342"/>
      <c r="BM707" s="342"/>
      <c r="BO707" s="342"/>
      <c r="BP707" s="342"/>
      <c r="BQ707" s="342"/>
      <c r="BR707" s="342"/>
      <c r="BS707" s="342"/>
      <c r="BT707" s="342"/>
      <c r="BU707" s="342"/>
      <c r="BV707" s="342"/>
      <c r="BW707" s="342"/>
      <c r="BX707" s="342"/>
      <c r="BY707" s="342"/>
      <c r="BZ707" s="342"/>
      <c r="CA707" s="342"/>
      <c r="CB707" s="342"/>
      <c r="CC707" s="342"/>
      <c r="CD707" s="342"/>
      <c r="CE707" s="342"/>
      <c r="CF707" s="342"/>
      <c r="CG707" s="342"/>
      <c r="CH707" s="342"/>
      <c r="CI707" s="342"/>
      <c r="CJ707" s="342"/>
      <c r="CK707" s="342"/>
      <c r="CZ707" s="342"/>
      <c r="DA707" s="342"/>
      <c r="DB707" s="342"/>
      <c r="DC707" s="342"/>
      <c r="DD707" s="342"/>
      <c r="DE707" s="342"/>
      <c r="DF707" s="342"/>
      <c r="DG707" s="342"/>
      <c r="DH707" s="342"/>
      <c r="DI707" s="342"/>
      <c r="DJ707" s="342"/>
      <c r="DK707" s="342"/>
      <c r="DM707" s="342"/>
      <c r="DN707" s="342"/>
      <c r="DO707" s="342"/>
      <c r="DP707" s="342"/>
      <c r="DQ707" s="342"/>
      <c r="DR707" s="342"/>
      <c r="DS707" s="342"/>
      <c r="DT707" s="342"/>
      <c r="DU707" s="342"/>
      <c r="DV707" s="342"/>
      <c r="DW707" s="342"/>
      <c r="DX707" s="342"/>
      <c r="DY707" s="342"/>
      <c r="EA707" s="342"/>
    </row>
    <row r="708" spans="1:131">
      <c r="A708" s="342"/>
      <c r="B708" s="342"/>
      <c r="C708" s="342"/>
      <c r="D708" s="342"/>
      <c r="E708" s="342"/>
      <c r="L708" s="342"/>
      <c r="M708" s="342"/>
      <c r="N708" s="342"/>
      <c r="O708" s="342"/>
      <c r="P708" s="342"/>
      <c r="Q708" s="342"/>
      <c r="R708" s="342"/>
      <c r="S708" s="342"/>
      <c r="T708" s="342"/>
      <c r="U708" s="342"/>
      <c r="V708" s="342"/>
      <c r="W708" s="342"/>
      <c r="X708" s="342"/>
      <c r="Y708" s="342"/>
      <c r="Z708" s="342"/>
      <c r="AA708" s="342"/>
      <c r="AB708" s="342"/>
      <c r="AC708" s="342"/>
      <c r="AD708" s="342"/>
      <c r="AE708" s="342"/>
      <c r="AF708" s="342"/>
      <c r="AG708" s="342"/>
      <c r="AH708" s="342"/>
      <c r="AI708" s="342"/>
      <c r="AJ708" s="342"/>
      <c r="AK708" s="342"/>
      <c r="AL708" s="342"/>
      <c r="AM708" s="342"/>
      <c r="AN708" s="342"/>
      <c r="AO708" s="342"/>
      <c r="AP708" s="342"/>
      <c r="AQ708" s="342"/>
      <c r="AR708" s="342"/>
      <c r="AS708" s="342"/>
      <c r="AT708" s="342"/>
      <c r="AU708" s="342"/>
      <c r="AV708" s="342"/>
      <c r="AW708" s="342"/>
      <c r="AX708" s="342"/>
      <c r="AY708" s="342"/>
      <c r="AZ708" s="342"/>
      <c r="BA708" s="342"/>
      <c r="BB708" s="342"/>
      <c r="BC708" s="342"/>
      <c r="BD708" s="342"/>
      <c r="BE708" s="342"/>
      <c r="BF708" s="342"/>
      <c r="BG708" s="342"/>
      <c r="BH708" s="342"/>
      <c r="BI708" s="342"/>
      <c r="BJ708" s="342"/>
      <c r="BK708" s="342"/>
      <c r="BL708" s="342"/>
      <c r="BM708" s="342"/>
      <c r="BO708" s="342"/>
      <c r="BP708" s="342"/>
      <c r="BQ708" s="342"/>
      <c r="BR708" s="342"/>
      <c r="BS708" s="342"/>
      <c r="BT708" s="342"/>
      <c r="BU708" s="342"/>
      <c r="BV708" s="342"/>
      <c r="BW708" s="342"/>
      <c r="BX708" s="342"/>
      <c r="BY708" s="342"/>
      <c r="BZ708" s="342"/>
      <c r="CA708" s="342"/>
      <c r="CB708" s="342"/>
      <c r="CC708" s="342"/>
      <c r="CD708" s="342"/>
      <c r="CE708" s="342"/>
      <c r="CF708" s="342"/>
      <c r="CG708" s="342"/>
      <c r="CH708" s="342"/>
      <c r="CI708" s="342"/>
      <c r="CJ708" s="342"/>
      <c r="CK708" s="342"/>
      <c r="CZ708" s="342"/>
      <c r="DA708" s="342"/>
      <c r="DB708" s="342"/>
      <c r="DC708" s="342"/>
      <c r="DD708" s="342"/>
      <c r="DE708" s="342"/>
      <c r="DF708" s="342"/>
      <c r="DG708" s="342"/>
      <c r="DH708" s="342"/>
      <c r="DI708" s="342"/>
      <c r="DJ708" s="342"/>
      <c r="DK708" s="342"/>
      <c r="DM708" s="342"/>
      <c r="DN708" s="342"/>
      <c r="DO708" s="342"/>
      <c r="DP708" s="342"/>
      <c r="DQ708" s="342"/>
      <c r="DR708" s="342"/>
      <c r="DS708" s="342"/>
      <c r="DT708" s="342"/>
      <c r="DU708" s="342"/>
      <c r="DV708" s="342"/>
      <c r="DW708" s="342"/>
      <c r="DX708" s="342"/>
      <c r="DY708" s="342"/>
      <c r="EA708" s="342"/>
    </row>
    <row r="709" spans="1:131">
      <c r="A709" s="342"/>
      <c r="B709" s="342"/>
      <c r="C709" s="342"/>
      <c r="D709" s="342"/>
      <c r="E709" s="342"/>
      <c r="L709" s="342"/>
      <c r="M709" s="342"/>
      <c r="N709" s="342"/>
      <c r="O709" s="342"/>
      <c r="P709" s="342"/>
      <c r="Q709" s="342"/>
      <c r="R709" s="342"/>
      <c r="S709" s="342"/>
      <c r="T709" s="342"/>
      <c r="U709" s="342"/>
      <c r="V709" s="342"/>
      <c r="W709" s="342"/>
      <c r="X709" s="342"/>
      <c r="Y709" s="342"/>
      <c r="Z709" s="342"/>
      <c r="AA709" s="342"/>
      <c r="AB709" s="342"/>
      <c r="AC709" s="342"/>
      <c r="AD709" s="342"/>
      <c r="AE709" s="342"/>
      <c r="AF709" s="342"/>
      <c r="AG709" s="342"/>
      <c r="AH709" s="342"/>
      <c r="AI709" s="342"/>
      <c r="AJ709" s="342"/>
      <c r="AK709" s="342"/>
      <c r="AL709" s="342"/>
      <c r="AM709" s="342"/>
      <c r="AN709" s="342"/>
      <c r="AO709" s="342"/>
      <c r="AP709" s="342"/>
      <c r="AQ709" s="342"/>
      <c r="AR709" s="342"/>
      <c r="AS709" s="342"/>
      <c r="AT709" s="342"/>
      <c r="AU709" s="342"/>
      <c r="AV709" s="342"/>
      <c r="AW709" s="342"/>
      <c r="AX709" s="342"/>
      <c r="AY709" s="342"/>
      <c r="AZ709" s="342"/>
      <c r="BA709" s="342"/>
      <c r="BB709" s="342"/>
      <c r="BC709" s="342"/>
      <c r="BD709" s="342"/>
      <c r="BE709" s="342"/>
      <c r="BF709" s="342"/>
      <c r="BG709" s="342"/>
      <c r="BH709" s="342"/>
      <c r="BI709" s="342"/>
      <c r="BJ709" s="342"/>
      <c r="BK709" s="342"/>
      <c r="BL709" s="342"/>
      <c r="BM709" s="342"/>
      <c r="BO709" s="342"/>
      <c r="BP709" s="342"/>
      <c r="BQ709" s="342"/>
      <c r="BR709" s="342"/>
      <c r="BS709" s="342"/>
      <c r="BT709" s="342"/>
      <c r="BU709" s="342"/>
      <c r="BV709" s="342"/>
      <c r="BW709" s="342"/>
      <c r="BX709" s="342"/>
      <c r="BY709" s="342"/>
      <c r="BZ709" s="342"/>
      <c r="CA709" s="342"/>
      <c r="CB709" s="342"/>
      <c r="CC709" s="342"/>
      <c r="CD709" s="342"/>
      <c r="CE709" s="342"/>
      <c r="CF709" s="342"/>
      <c r="CG709" s="342"/>
      <c r="CH709" s="342"/>
      <c r="CI709" s="342"/>
      <c r="CJ709" s="342"/>
      <c r="CK709" s="342"/>
      <c r="CZ709" s="342"/>
      <c r="DA709" s="342"/>
      <c r="DB709" s="342"/>
      <c r="DC709" s="342"/>
      <c r="DD709" s="342"/>
      <c r="DE709" s="342"/>
      <c r="DF709" s="342"/>
      <c r="DG709" s="342"/>
      <c r="DH709" s="342"/>
      <c r="DI709" s="342"/>
      <c r="DJ709" s="342"/>
      <c r="DK709" s="342"/>
      <c r="DM709" s="342"/>
      <c r="DN709" s="342"/>
      <c r="DO709" s="342"/>
      <c r="DP709" s="342"/>
      <c r="DQ709" s="342"/>
      <c r="DR709" s="342"/>
      <c r="DS709" s="342"/>
      <c r="DT709" s="342"/>
      <c r="DU709" s="342"/>
      <c r="DV709" s="342"/>
      <c r="DW709" s="342"/>
      <c r="DX709" s="342"/>
      <c r="DY709" s="342"/>
      <c r="EA709" s="342"/>
    </row>
    <row r="710" spans="1:131">
      <c r="A710" s="342"/>
      <c r="B710" s="342"/>
      <c r="C710" s="342"/>
      <c r="D710" s="342"/>
      <c r="E710" s="342"/>
      <c r="L710" s="342"/>
      <c r="M710" s="342"/>
      <c r="N710" s="342"/>
      <c r="O710" s="342"/>
      <c r="P710" s="342"/>
      <c r="Q710" s="342"/>
      <c r="R710" s="342"/>
      <c r="S710" s="342"/>
      <c r="T710" s="342"/>
      <c r="U710" s="342"/>
      <c r="V710" s="342"/>
      <c r="W710" s="342"/>
      <c r="X710" s="342"/>
      <c r="Y710" s="342"/>
      <c r="Z710" s="342"/>
      <c r="AA710" s="342"/>
      <c r="AB710" s="342"/>
      <c r="AC710" s="342"/>
      <c r="AD710" s="342"/>
      <c r="AE710" s="342"/>
      <c r="AF710" s="342"/>
      <c r="AG710" s="342"/>
      <c r="AH710" s="342"/>
      <c r="AI710" s="342"/>
      <c r="AJ710" s="342"/>
      <c r="AK710" s="342"/>
      <c r="AL710" s="342"/>
      <c r="AM710" s="342"/>
      <c r="AN710" s="342"/>
      <c r="AO710" s="342"/>
      <c r="AP710" s="342"/>
      <c r="AQ710" s="342"/>
      <c r="AR710" s="342"/>
      <c r="AS710" s="342"/>
      <c r="AT710" s="342"/>
      <c r="AU710" s="342"/>
      <c r="AV710" s="342"/>
      <c r="AW710" s="342"/>
      <c r="AX710" s="342"/>
      <c r="AY710" s="342"/>
      <c r="AZ710" s="342"/>
      <c r="BA710" s="342"/>
      <c r="BB710" s="342"/>
      <c r="BC710" s="342"/>
      <c r="BD710" s="342"/>
      <c r="BE710" s="342"/>
      <c r="BF710" s="342"/>
      <c r="BG710" s="342"/>
      <c r="BH710" s="342"/>
      <c r="BI710" s="342"/>
      <c r="BJ710" s="342"/>
      <c r="BK710" s="342"/>
      <c r="BL710" s="342"/>
      <c r="BM710" s="342"/>
      <c r="BO710" s="342"/>
      <c r="BP710" s="342"/>
      <c r="BQ710" s="342"/>
      <c r="BR710" s="342"/>
      <c r="BS710" s="342"/>
      <c r="BT710" s="342"/>
      <c r="BU710" s="342"/>
      <c r="BV710" s="342"/>
      <c r="BW710" s="342"/>
      <c r="BX710" s="342"/>
      <c r="BY710" s="342"/>
      <c r="BZ710" s="342"/>
      <c r="CA710" s="342"/>
      <c r="CB710" s="342"/>
      <c r="CC710" s="342"/>
      <c r="CD710" s="342"/>
      <c r="CE710" s="342"/>
      <c r="CF710" s="342"/>
      <c r="CG710" s="342"/>
      <c r="CH710" s="342"/>
      <c r="CI710" s="342"/>
      <c r="CJ710" s="342"/>
      <c r="CK710" s="342"/>
      <c r="CZ710" s="342"/>
      <c r="DA710" s="342"/>
      <c r="DB710" s="342"/>
      <c r="DC710" s="342"/>
      <c r="DD710" s="342"/>
      <c r="DE710" s="342"/>
      <c r="DF710" s="342"/>
      <c r="DG710" s="342"/>
      <c r="DH710" s="342"/>
      <c r="DI710" s="342"/>
      <c r="DJ710" s="342"/>
      <c r="DK710" s="342"/>
      <c r="DM710" s="342"/>
      <c r="DN710" s="342"/>
      <c r="DO710" s="342"/>
      <c r="DP710" s="342"/>
      <c r="DQ710" s="342"/>
      <c r="DR710" s="342"/>
      <c r="DS710" s="342"/>
      <c r="DT710" s="342"/>
      <c r="DU710" s="342"/>
      <c r="DV710" s="342"/>
      <c r="DW710" s="342"/>
      <c r="DX710" s="342"/>
      <c r="DY710" s="342"/>
      <c r="EA710" s="342"/>
    </row>
    <row r="711" spans="1:131">
      <c r="A711" s="342"/>
      <c r="B711" s="342"/>
      <c r="C711" s="342"/>
      <c r="D711" s="342"/>
      <c r="E711" s="342"/>
      <c r="L711" s="342"/>
      <c r="M711" s="342"/>
      <c r="N711" s="342"/>
      <c r="O711" s="342"/>
      <c r="P711" s="342"/>
      <c r="Q711" s="342"/>
      <c r="R711" s="342"/>
      <c r="S711" s="342"/>
      <c r="T711" s="342"/>
      <c r="U711" s="342"/>
      <c r="V711" s="342"/>
      <c r="W711" s="342"/>
      <c r="X711" s="342"/>
      <c r="Y711" s="342"/>
      <c r="Z711" s="342"/>
      <c r="AA711" s="342"/>
      <c r="AB711" s="342"/>
      <c r="AC711" s="342"/>
      <c r="AD711" s="342"/>
      <c r="AE711" s="342"/>
      <c r="AF711" s="342"/>
      <c r="AG711" s="342"/>
      <c r="AH711" s="342"/>
      <c r="AI711" s="342"/>
      <c r="AJ711" s="342"/>
      <c r="AK711" s="342"/>
      <c r="AL711" s="342"/>
      <c r="AM711" s="342"/>
      <c r="AN711" s="342"/>
      <c r="AO711" s="342"/>
      <c r="AP711" s="342"/>
      <c r="AQ711" s="342"/>
      <c r="AR711" s="342"/>
      <c r="AS711" s="342"/>
      <c r="AT711" s="342"/>
      <c r="AU711" s="342"/>
      <c r="AV711" s="342"/>
      <c r="AW711" s="342"/>
      <c r="AX711" s="342"/>
      <c r="AY711" s="342"/>
      <c r="AZ711" s="342"/>
      <c r="BA711" s="342"/>
      <c r="BB711" s="342"/>
      <c r="BC711" s="342"/>
      <c r="BD711" s="342"/>
      <c r="BE711" s="342"/>
      <c r="BF711" s="342"/>
      <c r="BG711" s="342"/>
      <c r="BH711" s="342"/>
      <c r="BI711" s="342"/>
      <c r="BJ711" s="342"/>
      <c r="BK711" s="342"/>
      <c r="BL711" s="342"/>
      <c r="BM711" s="342"/>
      <c r="BO711" s="342"/>
      <c r="BP711" s="342"/>
      <c r="BQ711" s="342"/>
      <c r="BR711" s="342"/>
      <c r="BS711" s="342"/>
      <c r="BT711" s="342"/>
      <c r="BU711" s="342"/>
      <c r="BV711" s="342"/>
      <c r="BW711" s="342"/>
      <c r="BX711" s="342"/>
      <c r="BY711" s="342"/>
      <c r="BZ711" s="342"/>
      <c r="CA711" s="342"/>
      <c r="CB711" s="342"/>
      <c r="CC711" s="342"/>
      <c r="CD711" s="342"/>
      <c r="CE711" s="342"/>
      <c r="CF711" s="342"/>
      <c r="CG711" s="342"/>
      <c r="CH711" s="342"/>
      <c r="CI711" s="342"/>
      <c r="CJ711" s="342"/>
      <c r="CK711" s="342"/>
      <c r="CZ711" s="342"/>
      <c r="DA711" s="342"/>
      <c r="DB711" s="342"/>
      <c r="DC711" s="342"/>
      <c r="DD711" s="342"/>
      <c r="DE711" s="342"/>
      <c r="DF711" s="342"/>
      <c r="DG711" s="342"/>
      <c r="DH711" s="342"/>
      <c r="DI711" s="342"/>
      <c r="DJ711" s="342"/>
      <c r="DK711" s="342"/>
      <c r="DM711" s="342"/>
      <c r="DN711" s="342"/>
      <c r="DO711" s="342"/>
      <c r="DP711" s="342"/>
      <c r="DQ711" s="342"/>
      <c r="DR711" s="342"/>
      <c r="DS711" s="342"/>
      <c r="DT711" s="342"/>
      <c r="DU711" s="342"/>
      <c r="DV711" s="342"/>
      <c r="DW711" s="342"/>
      <c r="DX711" s="342"/>
      <c r="DY711" s="342"/>
      <c r="EA711" s="342"/>
    </row>
    <row r="712" spans="1:131">
      <c r="A712" s="342"/>
      <c r="B712" s="342"/>
      <c r="C712" s="342"/>
      <c r="D712" s="342"/>
      <c r="E712" s="342"/>
      <c r="L712" s="342"/>
      <c r="M712" s="342"/>
      <c r="N712" s="342"/>
      <c r="O712" s="342"/>
      <c r="P712" s="342"/>
      <c r="Q712" s="342"/>
      <c r="R712" s="342"/>
      <c r="S712" s="342"/>
      <c r="T712" s="342"/>
      <c r="U712" s="342"/>
      <c r="V712" s="342"/>
      <c r="W712" s="342"/>
      <c r="X712" s="342"/>
      <c r="Y712" s="342"/>
      <c r="Z712" s="342"/>
      <c r="AA712" s="342"/>
      <c r="AB712" s="342"/>
      <c r="AC712" s="342"/>
      <c r="AD712" s="342"/>
      <c r="AE712" s="342"/>
      <c r="AF712" s="342"/>
      <c r="AG712" s="342"/>
      <c r="AH712" s="342"/>
      <c r="AI712" s="342"/>
      <c r="AJ712" s="342"/>
      <c r="AK712" s="342"/>
      <c r="AL712" s="342"/>
      <c r="AM712" s="342"/>
      <c r="AN712" s="342"/>
      <c r="AO712" s="342"/>
      <c r="AP712" s="342"/>
      <c r="AQ712" s="342"/>
      <c r="AR712" s="342"/>
      <c r="AS712" s="342"/>
      <c r="AT712" s="342"/>
      <c r="AU712" s="342"/>
      <c r="AV712" s="342"/>
      <c r="AW712" s="342"/>
      <c r="AX712" s="342"/>
      <c r="AY712" s="342"/>
      <c r="AZ712" s="342"/>
      <c r="BA712" s="342"/>
      <c r="BB712" s="342"/>
      <c r="BC712" s="342"/>
      <c r="BD712" s="342"/>
      <c r="BE712" s="342"/>
      <c r="BF712" s="342"/>
      <c r="BG712" s="342"/>
      <c r="BH712" s="342"/>
      <c r="BI712" s="342"/>
      <c r="BJ712" s="342"/>
      <c r="BK712" s="342"/>
      <c r="BL712" s="342"/>
      <c r="BM712" s="342"/>
      <c r="BO712" s="342"/>
      <c r="BP712" s="342"/>
      <c r="BQ712" s="342"/>
      <c r="BR712" s="342"/>
      <c r="BS712" s="342"/>
      <c r="BT712" s="342"/>
      <c r="BU712" s="342"/>
      <c r="BV712" s="342"/>
      <c r="BW712" s="342"/>
      <c r="BX712" s="342"/>
      <c r="BY712" s="342"/>
      <c r="BZ712" s="342"/>
      <c r="CA712" s="342"/>
      <c r="CB712" s="342"/>
      <c r="CC712" s="342"/>
      <c r="CD712" s="342"/>
      <c r="CE712" s="342"/>
      <c r="CF712" s="342"/>
      <c r="CG712" s="342"/>
      <c r="CH712" s="342"/>
      <c r="CI712" s="342"/>
      <c r="CJ712" s="342"/>
      <c r="CK712" s="342"/>
      <c r="CZ712" s="342"/>
      <c r="DA712" s="342"/>
      <c r="DB712" s="342"/>
      <c r="DC712" s="342"/>
      <c r="DD712" s="342"/>
      <c r="DE712" s="342"/>
      <c r="DF712" s="342"/>
      <c r="DG712" s="342"/>
      <c r="DH712" s="342"/>
      <c r="DI712" s="342"/>
      <c r="DJ712" s="342"/>
      <c r="DK712" s="342"/>
      <c r="DM712" s="342"/>
      <c r="DN712" s="342"/>
      <c r="DO712" s="342"/>
      <c r="DP712" s="342"/>
      <c r="DQ712" s="342"/>
      <c r="DR712" s="342"/>
      <c r="DS712" s="342"/>
      <c r="DT712" s="342"/>
      <c r="DU712" s="342"/>
      <c r="DV712" s="342"/>
      <c r="DW712" s="342"/>
      <c r="DX712" s="342"/>
      <c r="DY712" s="342"/>
      <c r="EA712" s="342"/>
    </row>
    <row r="713" spans="1:131">
      <c r="A713" s="342"/>
      <c r="B713" s="342"/>
      <c r="C713" s="342"/>
      <c r="D713" s="342"/>
      <c r="E713" s="342"/>
      <c r="L713" s="342"/>
      <c r="M713" s="342"/>
      <c r="N713" s="342"/>
      <c r="O713" s="342"/>
      <c r="P713" s="342"/>
      <c r="Q713" s="342"/>
      <c r="R713" s="342"/>
      <c r="S713" s="342"/>
      <c r="T713" s="342"/>
      <c r="U713" s="342"/>
      <c r="V713" s="342"/>
      <c r="W713" s="342"/>
      <c r="X713" s="342"/>
      <c r="Y713" s="342"/>
      <c r="Z713" s="342"/>
      <c r="AA713" s="342"/>
      <c r="AB713" s="342"/>
      <c r="AC713" s="342"/>
      <c r="AD713" s="342"/>
      <c r="AE713" s="342"/>
      <c r="AF713" s="342"/>
      <c r="AG713" s="342"/>
      <c r="AH713" s="342"/>
      <c r="AI713" s="342"/>
      <c r="AJ713" s="342"/>
      <c r="AK713" s="342"/>
      <c r="AL713" s="342"/>
      <c r="AM713" s="342"/>
      <c r="AN713" s="342"/>
      <c r="AO713" s="342"/>
      <c r="AP713" s="342"/>
      <c r="AQ713" s="342"/>
      <c r="AR713" s="342"/>
      <c r="AS713" s="342"/>
      <c r="AT713" s="342"/>
      <c r="AU713" s="342"/>
      <c r="AV713" s="342"/>
      <c r="AW713" s="342"/>
      <c r="AX713" s="342"/>
      <c r="AY713" s="342"/>
      <c r="AZ713" s="342"/>
      <c r="BA713" s="342"/>
      <c r="BB713" s="342"/>
      <c r="BC713" s="342"/>
      <c r="BD713" s="342"/>
      <c r="BE713" s="342"/>
      <c r="BF713" s="342"/>
      <c r="BG713" s="342"/>
      <c r="BH713" s="342"/>
      <c r="BI713" s="342"/>
      <c r="BJ713" s="342"/>
      <c r="BK713" s="342"/>
      <c r="BL713" s="342"/>
      <c r="BM713" s="342"/>
      <c r="BO713" s="342"/>
      <c r="BP713" s="342"/>
      <c r="BQ713" s="342"/>
      <c r="BR713" s="342"/>
      <c r="BS713" s="342"/>
      <c r="BT713" s="342"/>
      <c r="BU713" s="342"/>
      <c r="BV713" s="342"/>
      <c r="BW713" s="342"/>
      <c r="BX713" s="342"/>
      <c r="BY713" s="342"/>
      <c r="BZ713" s="342"/>
      <c r="CA713" s="342"/>
      <c r="CB713" s="342"/>
      <c r="CC713" s="342"/>
      <c r="CD713" s="342"/>
      <c r="CE713" s="342"/>
      <c r="CF713" s="342"/>
      <c r="CG713" s="342"/>
      <c r="CH713" s="342"/>
      <c r="CI713" s="342"/>
      <c r="CJ713" s="342"/>
      <c r="CK713" s="342"/>
      <c r="CZ713" s="342"/>
      <c r="DA713" s="342"/>
      <c r="DB713" s="342"/>
      <c r="DC713" s="342"/>
      <c r="DD713" s="342"/>
      <c r="DE713" s="342"/>
      <c r="DF713" s="342"/>
      <c r="DG713" s="342"/>
      <c r="DH713" s="342"/>
      <c r="DI713" s="342"/>
      <c r="DJ713" s="342"/>
      <c r="DK713" s="342"/>
      <c r="DM713" s="342"/>
      <c r="DN713" s="342"/>
      <c r="DO713" s="342"/>
      <c r="DP713" s="342"/>
      <c r="DQ713" s="342"/>
      <c r="DR713" s="342"/>
      <c r="DS713" s="342"/>
      <c r="DT713" s="342"/>
      <c r="DU713" s="342"/>
      <c r="DV713" s="342"/>
      <c r="DW713" s="342"/>
      <c r="DX713" s="342"/>
      <c r="DY713" s="342"/>
      <c r="EA713" s="342"/>
    </row>
    <row r="714" spans="1:131">
      <c r="A714" s="342"/>
      <c r="B714" s="342"/>
      <c r="C714" s="342"/>
      <c r="D714" s="342"/>
      <c r="E714" s="342"/>
      <c r="L714" s="342"/>
      <c r="M714" s="342"/>
      <c r="N714" s="342"/>
      <c r="O714" s="342"/>
      <c r="P714" s="342"/>
      <c r="Q714" s="342"/>
      <c r="R714" s="342"/>
      <c r="S714" s="342"/>
      <c r="T714" s="342"/>
      <c r="U714" s="342"/>
      <c r="V714" s="342"/>
      <c r="W714" s="342"/>
      <c r="X714" s="342"/>
      <c r="Y714" s="342"/>
      <c r="Z714" s="342"/>
      <c r="AA714" s="342"/>
      <c r="AB714" s="342"/>
      <c r="AC714" s="342"/>
      <c r="AD714" s="342"/>
      <c r="AE714" s="342"/>
      <c r="AF714" s="342"/>
      <c r="AG714" s="342"/>
      <c r="AH714" s="342"/>
      <c r="AI714" s="342"/>
      <c r="AJ714" s="342"/>
      <c r="AK714" s="342"/>
      <c r="AL714" s="342"/>
      <c r="AM714" s="342"/>
      <c r="AN714" s="342"/>
      <c r="AO714" s="342"/>
      <c r="AP714" s="342"/>
      <c r="AQ714" s="342"/>
      <c r="AR714" s="342"/>
      <c r="AS714" s="342"/>
      <c r="AT714" s="342"/>
      <c r="AU714" s="342"/>
      <c r="AV714" s="342"/>
      <c r="AW714" s="342"/>
      <c r="AX714" s="342"/>
      <c r="AY714" s="342"/>
      <c r="AZ714" s="342"/>
      <c r="BA714" s="342"/>
      <c r="BB714" s="342"/>
      <c r="BC714" s="342"/>
      <c r="BD714" s="342"/>
      <c r="BE714" s="342"/>
      <c r="BF714" s="342"/>
      <c r="BG714" s="342"/>
      <c r="BH714" s="342"/>
      <c r="BI714" s="342"/>
      <c r="BJ714" s="342"/>
      <c r="BK714" s="342"/>
      <c r="BL714" s="342"/>
      <c r="BM714" s="342"/>
      <c r="BO714" s="342"/>
      <c r="BP714" s="342"/>
      <c r="BQ714" s="342"/>
      <c r="BR714" s="342"/>
      <c r="BS714" s="342"/>
      <c r="BT714" s="342"/>
      <c r="BU714" s="342"/>
      <c r="BV714" s="342"/>
      <c r="BW714" s="342"/>
      <c r="BX714" s="342"/>
      <c r="BY714" s="342"/>
      <c r="BZ714" s="342"/>
      <c r="CA714" s="342"/>
      <c r="CB714" s="342"/>
      <c r="CC714" s="342"/>
      <c r="CD714" s="342"/>
      <c r="CE714" s="342"/>
      <c r="CF714" s="342"/>
      <c r="CG714" s="342"/>
      <c r="CH714" s="342"/>
      <c r="CI714" s="342"/>
      <c r="CJ714" s="342"/>
      <c r="CK714" s="342"/>
      <c r="CZ714" s="342"/>
      <c r="DA714" s="342"/>
      <c r="DB714" s="342"/>
      <c r="DC714" s="342"/>
      <c r="DD714" s="342"/>
      <c r="DE714" s="342"/>
      <c r="DF714" s="342"/>
      <c r="DG714" s="342"/>
      <c r="DH714" s="342"/>
      <c r="DI714" s="342"/>
      <c r="DJ714" s="342"/>
      <c r="DK714" s="342"/>
      <c r="DM714" s="342"/>
      <c r="DN714" s="342"/>
      <c r="DO714" s="342"/>
      <c r="DP714" s="342"/>
      <c r="DQ714" s="342"/>
      <c r="DR714" s="342"/>
      <c r="DS714" s="342"/>
      <c r="DT714" s="342"/>
      <c r="DU714" s="342"/>
      <c r="DV714" s="342"/>
      <c r="DW714" s="342"/>
      <c r="DX714" s="342"/>
      <c r="DY714" s="342"/>
      <c r="EA714" s="342"/>
    </row>
    <row r="715" spans="1:131">
      <c r="A715" s="342"/>
      <c r="B715" s="342"/>
      <c r="C715" s="342"/>
      <c r="D715" s="342"/>
      <c r="E715" s="342"/>
      <c r="L715" s="342"/>
      <c r="M715" s="342"/>
      <c r="N715" s="342"/>
      <c r="O715" s="342"/>
      <c r="P715" s="342"/>
      <c r="Q715" s="342"/>
      <c r="R715" s="342"/>
      <c r="S715" s="342"/>
      <c r="T715" s="342"/>
      <c r="U715" s="342"/>
      <c r="V715" s="342"/>
      <c r="W715" s="342"/>
      <c r="X715" s="342"/>
      <c r="Y715" s="342"/>
      <c r="Z715" s="342"/>
      <c r="AA715" s="342"/>
      <c r="AB715" s="342"/>
      <c r="AC715" s="342"/>
      <c r="AD715" s="342"/>
      <c r="AE715" s="342"/>
      <c r="AF715" s="342"/>
      <c r="AG715" s="342"/>
      <c r="AH715" s="342"/>
      <c r="AI715" s="342"/>
      <c r="AJ715" s="342"/>
      <c r="AK715" s="342"/>
      <c r="AL715" s="342"/>
      <c r="AM715" s="342"/>
      <c r="AN715" s="342"/>
      <c r="AO715" s="342"/>
      <c r="AP715" s="342"/>
      <c r="AQ715" s="342"/>
      <c r="AR715" s="342"/>
      <c r="AS715" s="342"/>
      <c r="AT715" s="342"/>
      <c r="AU715" s="342"/>
      <c r="AV715" s="342"/>
      <c r="AW715" s="342"/>
      <c r="AX715" s="342"/>
      <c r="AY715" s="342"/>
      <c r="AZ715" s="342"/>
      <c r="BA715" s="342"/>
      <c r="BB715" s="342"/>
      <c r="BC715" s="342"/>
      <c r="BD715" s="342"/>
      <c r="BE715" s="342"/>
      <c r="BF715" s="342"/>
      <c r="BG715" s="342"/>
      <c r="BH715" s="342"/>
      <c r="BI715" s="342"/>
      <c r="BJ715" s="342"/>
      <c r="BK715" s="342"/>
      <c r="BL715" s="342"/>
      <c r="BM715" s="342"/>
      <c r="BO715" s="342"/>
      <c r="BP715" s="342"/>
      <c r="BQ715" s="342"/>
      <c r="BR715" s="342"/>
      <c r="BS715" s="342"/>
      <c r="BT715" s="342"/>
      <c r="BU715" s="342"/>
      <c r="BV715" s="342"/>
      <c r="BW715" s="342"/>
      <c r="BX715" s="342"/>
      <c r="BY715" s="342"/>
      <c r="BZ715" s="342"/>
      <c r="CA715" s="342"/>
      <c r="CB715" s="342"/>
      <c r="CC715" s="342"/>
      <c r="CD715" s="342"/>
      <c r="CE715" s="342"/>
      <c r="CF715" s="342"/>
      <c r="CG715" s="342"/>
      <c r="CH715" s="342"/>
      <c r="CI715" s="342"/>
      <c r="CJ715" s="342"/>
      <c r="CK715" s="342"/>
      <c r="CZ715" s="342"/>
      <c r="DA715" s="342"/>
      <c r="DB715" s="342"/>
      <c r="DC715" s="342"/>
      <c r="DD715" s="342"/>
      <c r="DE715" s="342"/>
      <c r="DF715" s="342"/>
      <c r="DG715" s="342"/>
      <c r="DH715" s="342"/>
      <c r="DI715" s="342"/>
      <c r="DJ715" s="342"/>
      <c r="DK715" s="342"/>
      <c r="DM715" s="342"/>
      <c r="DN715" s="342"/>
      <c r="DO715" s="342"/>
      <c r="DP715" s="342"/>
      <c r="DQ715" s="342"/>
      <c r="DR715" s="342"/>
      <c r="DS715" s="342"/>
      <c r="DT715" s="342"/>
      <c r="DU715" s="342"/>
      <c r="DV715" s="342"/>
      <c r="DW715" s="342"/>
      <c r="DX715" s="342"/>
      <c r="DY715" s="342"/>
      <c r="EA715" s="342"/>
    </row>
    <row r="716" spans="1:131">
      <c r="A716" s="342"/>
      <c r="B716" s="342"/>
      <c r="C716" s="342"/>
      <c r="D716" s="342"/>
      <c r="E716" s="342"/>
      <c r="L716" s="342"/>
      <c r="M716" s="342"/>
      <c r="N716" s="342"/>
      <c r="O716" s="342"/>
      <c r="P716" s="342"/>
      <c r="Q716" s="342"/>
      <c r="R716" s="342"/>
      <c r="S716" s="342"/>
      <c r="T716" s="342"/>
      <c r="U716" s="342"/>
      <c r="V716" s="342"/>
      <c r="W716" s="342"/>
      <c r="X716" s="342"/>
      <c r="Y716" s="342"/>
      <c r="Z716" s="342"/>
      <c r="AA716" s="342"/>
      <c r="AB716" s="342"/>
      <c r="AC716" s="342"/>
      <c r="AD716" s="342"/>
      <c r="AE716" s="342"/>
      <c r="AF716" s="342"/>
      <c r="AG716" s="342"/>
      <c r="AH716" s="342"/>
      <c r="AI716" s="342"/>
      <c r="AJ716" s="342"/>
      <c r="AK716" s="342"/>
      <c r="AL716" s="342"/>
      <c r="AM716" s="342"/>
      <c r="AN716" s="342"/>
      <c r="AO716" s="342"/>
      <c r="AP716" s="342"/>
      <c r="AQ716" s="342"/>
      <c r="AR716" s="342"/>
      <c r="AS716" s="342"/>
      <c r="AT716" s="342"/>
      <c r="AU716" s="342"/>
      <c r="AV716" s="342"/>
      <c r="AW716" s="342"/>
      <c r="AX716" s="342"/>
      <c r="AY716" s="342"/>
      <c r="AZ716" s="342"/>
      <c r="BA716" s="342"/>
      <c r="BB716" s="342"/>
      <c r="BC716" s="342"/>
      <c r="BD716" s="342"/>
      <c r="BE716" s="342"/>
      <c r="BF716" s="342"/>
      <c r="BG716" s="342"/>
      <c r="BH716" s="342"/>
      <c r="BI716" s="342"/>
      <c r="BJ716" s="342"/>
      <c r="BK716" s="342"/>
      <c r="BL716" s="342"/>
      <c r="BM716" s="342"/>
      <c r="BO716" s="342"/>
      <c r="BP716" s="342"/>
      <c r="BQ716" s="342"/>
      <c r="BR716" s="342"/>
      <c r="BS716" s="342"/>
      <c r="BT716" s="342"/>
      <c r="BU716" s="342"/>
      <c r="BV716" s="342"/>
      <c r="BW716" s="342"/>
      <c r="BX716" s="342"/>
      <c r="BY716" s="342"/>
      <c r="BZ716" s="342"/>
      <c r="CA716" s="342"/>
      <c r="CB716" s="342"/>
      <c r="CC716" s="342"/>
      <c r="CD716" s="342"/>
      <c r="CE716" s="342"/>
      <c r="CF716" s="342"/>
      <c r="CG716" s="342"/>
      <c r="CH716" s="342"/>
      <c r="CI716" s="342"/>
      <c r="CJ716" s="342"/>
      <c r="CK716" s="342"/>
      <c r="CZ716" s="342"/>
      <c r="DA716" s="342"/>
      <c r="DB716" s="342"/>
      <c r="DC716" s="342"/>
      <c r="DD716" s="342"/>
      <c r="DE716" s="342"/>
      <c r="DF716" s="342"/>
      <c r="DG716" s="342"/>
      <c r="DH716" s="342"/>
      <c r="DI716" s="342"/>
      <c r="DJ716" s="342"/>
      <c r="DK716" s="342"/>
      <c r="DM716" s="342"/>
      <c r="DN716" s="342"/>
      <c r="DO716" s="342"/>
      <c r="DP716" s="342"/>
      <c r="DQ716" s="342"/>
      <c r="DR716" s="342"/>
      <c r="DS716" s="342"/>
      <c r="DT716" s="342"/>
      <c r="DU716" s="342"/>
      <c r="DV716" s="342"/>
      <c r="DW716" s="342"/>
      <c r="DX716" s="342"/>
      <c r="DY716" s="342"/>
      <c r="EA716" s="342"/>
    </row>
    <row r="717" spans="1:131">
      <c r="A717" s="342"/>
      <c r="B717" s="342"/>
      <c r="C717" s="342"/>
      <c r="D717" s="342"/>
      <c r="E717" s="342"/>
      <c r="L717" s="342"/>
      <c r="M717" s="342"/>
      <c r="N717" s="342"/>
      <c r="O717" s="342"/>
      <c r="P717" s="342"/>
      <c r="Q717" s="342"/>
      <c r="R717" s="342"/>
      <c r="S717" s="342"/>
      <c r="T717" s="342"/>
      <c r="U717" s="342"/>
      <c r="V717" s="342"/>
      <c r="W717" s="342"/>
      <c r="X717" s="342"/>
      <c r="Y717" s="342"/>
      <c r="Z717" s="342"/>
      <c r="AA717" s="342"/>
      <c r="AB717" s="342"/>
      <c r="AC717" s="342"/>
      <c r="AD717" s="342"/>
      <c r="AE717" s="342"/>
      <c r="AF717" s="342"/>
      <c r="AG717" s="342"/>
      <c r="AH717" s="342"/>
      <c r="AI717" s="342"/>
      <c r="AJ717" s="342"/>
      <c r="AK717" s="342"/>
      <c r="AL717" s="342"/>
      <c r="AM717" s="342"/>
      <c r="AN717" s="342"/>
      <c r="AO717" s="342"/>
      <c r="AP717" s="342"/>
      <c r="AQ717" s="342"/>
      <c r="AR717" s="342"/>
      <c r="AS717" s="342"/>
      <c r="AT717" s="342"/>
      <c r="AU717" s="342"/>
      <c r="AV717" s="342"/>
      <c r="AW717" s="342"/>
      <c r="AX717" s="342"/>
      <c r="AY717" s="342"/>
      <c r="AZ717" s="342"/>
      <c r="BA717" s="342"/>
      <c r="BB717" s="342"/>
      <c r="BC717" s="342"/>
      <c r="BD717" s="342"/>
      <c r="BE717" s="342"/>
      <c r="BF717" s="342"/>
      <c r="BG717" s="342"/>
      <c r="BH717" s="342"/>
      <c r="BI717" s="342"/>
      <c r="BJ717" s="342"/>
      <c r="BK717" s="342"/>
      <c r="BL717" s="342"/>
      <c r="BM717" s="342"/>
      <c r="BO717" s="342"/>
      <c r="BP717" s="342"/>
      <c r="BQ717" s="342"/>
      <c r="BR717" s="342"/>
      <c r="BS717" s="342"/>
      <c r="BT717" s="342"/>
      <c r="BU717" s="342"/>
      <c r="BV717" s="342"/>
      <c r="BW717" s="342"/>
      <c r="BX717" s="342"/>
      <c r="BY717" s="342"/>
      <c r="BZ717" s="342"/>
      <c r="CA717" s="342"/>
      <c r="CB717" s="342"/>
      <c r="CC717" s="342"/>
      <c r="CD717" s="342"/>
      <c r="CE717" s="342"/>
      <c r="CF717" s="342"/>
      <c r="CG717" s="342"/>
      <c r="CH717" s="342"/>
      <c r="CI717" s="342"/>
      <c r="CJ717" s="342"/>
      <c r="CK717" s="342"/>
      <c r="CZ717" s="342"/>
      <c r="DA717" s="342"/>
      <c r="DB717" s="342"/>
      <c r="DC717" s="342"/>
      <c r="DD717" s="342"/>
      <c r="DE717" s="342"/>
      <c r="DF717" s="342"/>
      <c r="DG717" s="342"/>
      <c r="DH717" s="342"/>
      <c r="DI717" s="342"/>
      <c r="DJ717" s="342"/>
      <c r="DK717" s="342"/>
      <c r="DM717" s="342"/>
      <c r="DN717" s="342"/>
      <c r="DO717" s="342"/>
      <c r="DP717" s="342"/>
      <c r="DQ717" s="342"/>
      <c r="DR717" s="342"/>
      <c r="DS717" s="342"/>
      <c r="DT717" s="342"/>
      <c r="DU717" s="342"/>
      <c r="DV717" s="342"/>
      <c r="DW717" s="342"/>
      <c r="DX717" s="342"/>
      <c r="DY717" s="342"/>
      <c r="EA717" s="342"/>
    </row>
    <row r="718" spans="1:131">
      <c r="A718" s="342"/>
      <c r="B718" s="342"/>
      <c r="C718" s="342"/>
      <c r="D718" s="342"/>
      <c r="E718" s="342"/>
      <c r="L718" s="342"/>
      <c r="M718" s="342"/>
      <c r="N718" s="342"/>
      <c r="O718" s="342"/>
      <c r="P718" s="342"/>
      <c r="Q718" s="342"/>
      <c r="R718" s="342"/>
      <c r="S718" s="342"/>
      <c r="T718" s="342"/>
      <c r="U718" s="342"/>
      <c r="V718" s="342"/>
      <c r="W718" s="342"/>
      <c r="X718" s="342"/>
      <c r="Y718" s="342"/>
      <c r="Z718" s="342"/>
      <c r="AA718" s="342"/>
      <c r="AB718" s="342"/>
      <c r="AC718" s="342"/>
      <c r="AD718" s="342"/>
      <c r="AE718" s="342"/>
      <c r="AF718" s="342"/>
      <c r="AG718" s="342"/>
      <c r="AH718" s="342"/>
      <c r="AI718" s="342"/>
      <c r="AJ718" s="342"/>
      <c r="AK718" s="342"/>
      <c r="AL718" s="342"/>
      <c r="AM718" s="342"/>
      <c r="AN718" s="342"/>
      <c r="AO718" s="342"/>
      <c r="AP718" s="342"/>
      <c r="AQ718" s="342"/>
      <c r="AR718" s="342"/>
      <c r="AS718" s="342"/>
      <c r="AT718" s="342"/>
      <c r="AU718" s="342"/>
      <c r="AV718" s="342"/>
      <c r="AW718" s="342"/>
      <c r="AX718" s="342"/>
      <c r="AY718" s="342"/>
      <c r="AZ718" s="342"/>
      <c r="BA718" s="342"/>
      <c r="BB718" s="342"/>
      <c r="BC718" s="342"/>
      <c r="BD718" s="342"/>
      <c r="BE718" s="342"/>
      <c r="BF718" s="342"/>
      <c r="BG718" s="342"/>
      <c r="BH718" s="342"/>
      <c r="BI718" s="342"/>
      <c r="BJ718" s="342"/>
      <c r="BK718" s="342"/>
      <c r="BL718" s="342"/>
      <c r="BM718" s="342"/>
      <c r="BO718" s="342"/>
      <c r="BP718" s="342"/>
      <c r="BQ718" s="342"/>
      <c r="BR718" s="342"/>
      <c r="BS718" s="342"/>
      <c r="BT718" s="342"/>
      <c r="BU718" s="342"/>
      <c r="BV718" s="342"/>
      <c r="BW718" s="342"/>
      <c r="BX718" s="342"/>
      <c r="BY718" s="342"/>
      <c r="BZ718" s="342"/>
      <c r="CA718" s="342"/>
      <c r="CB718" s="342"/>
      <c r="CC718" s="342"/>
      <c r="CD718" s="342"/>
      <c r="CE718" s="342"/>
      <c r="CF718" s="342"/>
      <c r="CG718" s="342"/>
      <c r="CH718" s="342"/>
      <c r="CI718" s="342"/>
      <c r="CJ718" s="342"/>
      <c r="CK718" s="342"/>
      <c r="CZ718" s="342"/>
      <c r="DA718" s="342"/>
      <c r="DB718" s="342"/>
      <c r="DC718" s="342"/>
      <c r="DD718" s="342"/>
      <c r="DE718" s="342"/>
      <c r="DF718" s="342"/>
      <c r="DG718" s="342"/>
      <c r="DH718" s="342"/>
      <c r="DI718" s="342"/>
      <c r="DJ718" s="342"/>
      <c r="DK718" s="342"/>
      <c r="DM718" s="342"/>
      <c r="DN718" s="342"/>
      <c r="DO718" s="342"/>
      <c r="DP718" s="342"/>
      <c r="DQ718" s="342"/>
      <c r="DR718" s="342"/>
      <c r="DS718" s="342"/>
      <c r="DT718" s="342"/>
      <c r="DU718" s="342"/>
      <c r="DV718" s="342"/>
      <c r="DW718" s="342"/>
      <c r="DX718" s="342"/>
      <c r="DY718" s="342"/>
      <c r="EA718" s="342"/>
    </row>
    <row r="719" spans="1:131">
      <c r="A719" s="342"/>
      <c r="B719" s="342"/>
      <c r="C719" s="342"/>
      <c r="D719" s="342"/>
      <c r="E719" s="342"/>
      <c r="L719" s="342"/>
      <c r="M719" s="342"/>
      <c r="N719" s="342"/>
      <c r="O719" s="342"/>
      <c r="P719" s="342"/>
      <c r="Q719" s="342"/>
      <c r="R719" s="342"/>
      <c r="S719" s="342"/>
      <c r="T719" s="342"/>
      <c r="U719" s="342"/>
      <c r="V719" s="342"/>
      <c r="W719" s="342"/>
      <c r="X719" s="342"/>
      <c r="Y719" s="342"/>
      <c r="Z719" s="342"/>
      <c r="AA719" s="342"/>
      <c r="AB719" s="342"/>
      <c r="AC719" s="342"/>
      <c r="AD719" s="342"/>
      <c r="AE719" s="342"/>
      <c r="AF719" s="342"/>
      <c r="AG719" s="342"/>
      <c r="AH719" s="342"/>
      <c r="AI719" s="342"/>
      <c r="AJ719" s="342"/>
      <c r="AK719" s="342"/>
      <c r="AL719" s="342"/>
      <c r="AM719" s="342"/>
      <c r="AN719" s="342"/>
      <c r="AO719" s="342"/>
      <c r="AP719" s="342"/>
      <c r="AQ719" s="342"/>
      <c r="AR719" s="342"/>
      <c r="AS719" s="342"/>
      <c r="AT719" s="342"/>
      <c r="AU719" s="342"/>
      <c r="AV719" s="342"/>
      <c r="AW719" s="342"/>
      <c r="AX719" s="342"/>
      <c r="AY719" s="342"/>
      <c r="AZ719" s="342"/>
      <c r="BA719" s="342"/>
      <c r="BB719" s="342"/>
      <c r="BC719" s="342"/>
      <c r="BD719" s="342"/>
      <c r="BE719" s="342"/>
      <c r="BF719" s="342"/>
      <c r="BG719" s="342"/>
      <c r="BH719" s="342"/>
      <c r="BI719" s="342"/>
      <c r="BJ719" s="342"/>
      <c r="BK719" s="342"/>
      <c r="BL719" s="342"/>
      <c r="BM719" s="342"/>
      <c r="BO719" s="342"/>
      <c r="BP719" s="342"/>
      <c r="BQ719" s="342"/>
      <c r="BR719" s="342"/>
      <c r="BS719" s="342"/>
      <c r="BT719" s="342"/>
      <c r="BU719" s="342"/>
      <c r="BV719" s="342"/>
      <c r="BW719" s="342"/>
      <c r="BX719" s="342"/>
      <c r="BY719" s="342"/>
      <c r="BZ719" s="342"/>
      <c r="CA719" s="342"/>
      <c r="CB719" s="342"/>
      <c r="CC719" s="342"/>
      <c r="CD719" s="342"/>
      <c r="CE719" s="342"/>
      <c r="CF719" s="342"/>
      <c r="CG719" s="342"/>
      <c r="CH719" s="342"/>
      <c r="CI719" s="342"/>
      <c r="CJ719" s="342"/>
      <c r="CK719" s="342"/>
      <c r="CZ719" s="342"/>
      <c r="DA719" s="342"/>
      <c r="DB719" s="342"/>
      <c r="DC719" s="342"/>
      <c r="DD719" s="342"/>
      <c r="DE719" s="342"/>
      <c r="DF719" s="342"/>
      <c r="DG719" s="342"/>
      <c r="DH719" s="342"/>
      <c r="DI719" s="342"/>
      <c r="DJ719" s="342"/>
      <c r="DK719" s="342"/>
      <c r="DM719" s="342"/>
      <c r="DN719" s="342"/>
      <c r="DO719" s="342"/>
      <c r="DP719" s="342"/>
      <c r="DQ719" s="342"/>
      <c r="DR719" s="342"/>
      <c r="DS719" s="342"/>
      <c r="DT719" s="342"/>
      <c r="DU719" s="342"/>
      <c r="DV719" s="342"/>
      <c r="DW719" s="342"/>
      <c r="DX719" s="342"/>
      <c r="DY719" s="342"/>
      <c r="EA719" s="342"/>
    </row>
    <row r="720" spans="1:131">
      <c r="A720" s="342"/>
      <c r="B720" s="342"/>
      <c r="C720" s="342"/>
      <c r="D720" s="342"/>
      <c r="E720" s="342"/>
      <c r="L720" s="342"/>
      <c r="M720" s="342"/>
      <c r="N720" s="342"/>
      <c r="O720" s="342"/>
      <c r="P720" s="342"/>
      <c r="Q720" s="342"/>
      <c r="R720" s="342"/>
      <c r="S720" s="342"/>
      <c r="T720" s="342"/>
      <c r="U720" s="342"/>
      <c r="V720" s="342"/>
      <c r="W720" s="342"/>
      <c r="X720" s="342"/>
      <c r="Y720" s="342"/>
      <c r="Z720" s="342"/>
      <c r="AA720" s="342"/>
      <c r="AB720" s="342"/>
      <c r="AC720" s="342"/>
      <c r="AD720" s="342"/>
      <c r="AE720" s="342"/>
      <c r="AF720" s="342"/>
      <c r="AG720" s="342"/>
      <c r="AH720" s="342"/>
      <c r="AI720" s="342"/>
      <c r="AJ720" s="342"/>
      <c r="AK720" s="342"/>
      <c r="AL720" s="342"/>
      <c r="AM720" s="342"/>
      <c r="AN720" s="342"/>
      <c r="AO720" s="342"/>
      <c r="AP720" s="342"/>
      <c r="AQ720" s="342"/>
      <c r="AR720" s="342"/>
      <c r="AS720" s="342"/>
      <c r="AT720" s="342"/>
      <c r="AU720" s="342"/>
      <c r="AV720" s="342"/>
      <c r="AW720" s="342"/>
      <c r="AX720" s="342"/>
      <c r="AY720" s="342"/>
      <c r="AZ720" s="342"/>
      <c r="BA720" s="342"/>
      <c r="BB720" s="342"/>
      <c r="BC720" s="342"/>
      <c r="BD720" s="342"/>
      <c r="BE720" s="342"/>
      <c r="BF720" s="342"/>
      <c r="BG720" s="342"/>
      <c r="BH720" s="342"/>
      <c r="BI720" s="342"/>
      <c r="BJ720" s="342"/>
      <c r="BK720" s="342"/>
      <c r="BL720" s="342"/>
      <c r="BM720" s="342"/>
      <c r="BO720" s="342"/>
      <c r="BP720" s="342"/>
      <c r="BQ720" s="342"/>
      <c r="BR720" s="342"/>
      <c r="BS720" s="342"/>
      <c r="BT720" s="342"/>
      <c r="BU720" s="342"/>
      <c r="BV720" s="342"/>
      <c r="BW720" s="342"/>
      <c r="BX720" s="342"/>
      <c r="BY720" s="342"/>
      <c r="BZ720" s="342"/>
      <c r="CA720" s="342"/>
      <c r="CB720" s="342"/>
      <c r="CC720" s="342"/>
      <c r="CD720" s="342"/>
      <c r="CE720" s="342"/>
      <c r="CF720" s="342"/>
      <c r="CG720" s="342"/>
      <c r="CH720" s="342"/>
      <c r="CI720" s="342"/>
      <c r="CJ720" s="342"/>
      <c r="CK720" s="342"/>
      <c r="CZ720" s="342"/>
      <c r="DA720" s="342"/>
      <c r="DB720" s="342"/>
      <c r="DC720" s="342"/>
      <c r="DD720" s="342"/>
      <c r="DE720" s="342"/>
      <c r="DF720" s="342"/>
      <c r="DG720" s="342"/>
      <c r="DH720" s="342"/>
      <c r="DI720" s="342"/>
      <c r="DJ720" s="342"/>
      <c r="DK720" s="342"/>
      <c r="DM720" s="342"/>
      <c r="DN720" s="342"/>
      <c r="DO720" s="342"/>
      <c r="DP720" s="342"/>
      <c r="DQ720" s="342"/>
      <c r="DR720" s="342"/>
      <c r="DS720" s="342"/>
      <c r="DT720" s="342"/>
      <c r="DU720" s="342"/>
      <c r="DV720" s="342"/>
      <c r="DW720" s="342"/>
      <c r="DX720" s="342"/>
      <c r="DY720" s="342"/>
      <c r="EA720" s="342"/>
    </row>
    <row r="721" spans="1:131">
      <c r="A721" s="342"/>
      <c r="B721" s="342"/>
      <c r="C721" s="342"/>
      <c r="D721" s="342"/>
      <c r="E721" s="342"/>
      <c r="L721" s="342"/>
      <c r="M721" s="342"/>
      <c r="N721" s="342"/>
      <c r="O721" s="342"/>
      <c r="P721" s="342"/>
      <c r="Q721" s="342"/>
      <c r="R721" s="342"/>
      <c r="S721" s="342"/>
      <c r="T721" s="342"/>
      <c r="U721" s="342"/>
      <c r="V721" s="342"/>
      <c r="W721" s="342"/>
      <c r="X721" s="342"/>
      <c r="Y721" s="342"/>
      <c r="Z721" s="342"/>
      <c r="AA721" s="342"/>
      <c r="AB721" s="342"/>
      <c r="AC721" s="342"/>
      <c r="AD721" s="342"/>
      <c r="AE721" s="342"/>
      <c r="AF721" s="342"/>
      <c r="AG721" s="342"/>
      <c r="AH721" s="342"/>
      <c r="AI721" s="342"/>
      <c r="AJ721" s="342"/>
      <c r="AK721" s="342"/>
      <c r="AL721" s="342"/>
      <c r="AM721" s="342"/>
      <c r="AN721" s="342"/>
      <c r="AO721" s="342"/>
      <c r="AP721" s="342"/>
      <c r="AQ721" s="342"/>
      <c r="AR721" s="342"/>
      <c r="AS721" s="342"/>
      <c r="AT721" s="342"/>
      <c r="AU721" s="342"/>
      <c r="AV721" s="342"/>
      <c r="AW721" s="342"/>
      <c r="AX721" s="342"/>
      <c r="AY721" s="342"/>
      <c r="AZ721" s="342"/>
      <c r="BA721" s="342"/>
      <c r="BB721" s="342"/>
      <c r="BC721" s="342"/>
      <c r="BD721" s="342"/>
      <c r="BE721" s="342"/>
      <c r="BF721" s="342"/>
      <c r="BG721" s="342"/>
      <c r="BH721" s="342"/>
      <c r="BI721" s="342"/>
      <c r="BJ721" s="342"/>
      <c r="BK721" s="342"/>
      <c r="BL721" s="342"/>
      <c r="BM721" s="342"/>
      <c r="BO721" s="342"/>
      <c r="BP721" s="342"/>
      <c r="BQ721" s="342"/>
      <c r="BR721" s="342"/>
      <c r="BS721" s="342"/>
      <c r="BT721" s="342"/>
      <c r="BU721" s="342"/>
      <c r="BV721" s="342"/>
      <c r="BW721" s="342"/>
      <c r="BX721" s="342"/>
      <c r="BY721" s="342"/>
      <c r="BZ721" s="342"/>
      <c r="CA721" s="342"/>
      <c r="CB721" s="342"/>
      <c r="CC721" s="342"/>
      <c r="CD721" s="342"/>
      <c r="CE721" s="342"/>
      <c r="CF721" s="342"/>
      <c r="CG721" s="342"/>
      <c r="CH721" s="342"/>
      <c r="CI721" s="342"/>
      <c r="CJ721" s="342"/>
      <c r="CK721" s="342"/>
      <c r="CZ721" s="342"/>
      <c r="DA721" s="342"/>
      <c r="DB721" s="342"/>
      <c r="DC721" s="342"/>
      <c r="DD721" s="342"/>
      <c r="DE721" s="342"/>
      <c r="DF721" s="342"/>
      <c r="DG721" s="342"/>
      <c r="DH721" s="342"/>
      <c r="DI721" s="342"/>
      <c r="DJ721" s="342"/>
      <c r="DK721" s="342"/>
      <c r="DM721" s="342"/>
      <c r="DN721" s="342"/>
      <c r="DO721" s="342"/>
      <c r="DP721" s="342"/>
      <c r="DQ721" s="342"/>
      <c r="DR721" s="342"/>
      <c r="DS721" s="342"/>
      <c r="DT721" s="342"/>
      <c r="DU721" s="342"/>
      <c r="DV721" s="342"/>
      <c r="DW721" s="342"/>
      <c r="DX721" s="342"/>
      <c r="DY721" s="342"/>
      <c r="EA721" s="342"/>
    </row>
    <row r="722" spans="1:131">
      <c r="A722" s="342"/>
      <c r="B722" s="342"/>
      <c r="C722" s="342"/>
      <c r="D722" s="342"/>
      <c r="E722" s="342"/>
      <c r="L722" s="342"/>
      <c r="M722" s="342"/>
      <c r="N722" s="342"/>
      <c r="O722" s="342"/>
      <c r="P722" s="342"/>
      <c r="Q722" s="342"/>
      <c r="R722" s="342"/>
      <c r="S722" s="342"/>
      <c r="T722" s="342"/>
      <c r="U722" s="342"/>
      <c r="V722" s="342"/>
      <c r="W722" s="342"/>
      <c r="X722" s="342"/>
      <c r="Y722" s="342"/>
      <c r="Z722" s="342"/>
      <c r="AA722" s="342"/>
      <c r="AB722" s="342"/>
      <c r="AC722" s="342"/>
      <c r="AD722" s="342"/>
      <c r="AE722" s="342"/>
      <c r="AF722" s="342"/>
      <c r="AG722" s="342"/>
      <c r="AH722" s="342"/>
      <c r="AI722" s="342"/>
      <c r="AJ722" s="342"/>
      <c r="AK722" s="342"/>
      <c r="AL722" s="342"/>
      <c r="AM722" s="342"/>
      <c r="AN722" s="342"/>
      <c r="AO722" s="342"/>
      <c r="AP722" s="342"/>
      <c r="AQ722" s="342"/>
      <c r="AR722" s="342"/>
      <c r="AS722" s="342"/>
      <c r="AT722" s="342"/>
      <c r="AU722" s="342"/>
      <c r="AV722" s="342"/>
      <c r="AW722" s="342"/>
      <c r="AX722" s="342"/>
      <c r="AY722" s="342"/>
      <c r="AZ722" s="342"/>
      <c r="BA722" s="342"/>
      <c r="BB722" s="342"/>
      <c r="BC722" s="342"/>
      <c r="BD722" s="342"/>
      <c r="BE722" s="342"/>
      <c r="BF722" s="342"/>
      <c r="BG722" s="342"/>
      <c r="BH722" s="342"/>
      <c r="BI722" s="342"/>
      <c r="BJ722" s="342"/>
      <c r="BK722" s="342"/>
      <c r="BL722" s="342"/>
      <c r="BM722" s="342"/>
      <c r="BO722" s="342"/>
      <c r="BP722" s="342"/>
      <c r="BQ722" s="342"/>
      <c r="BR722" s="342"/>
      <c r="BS722" s="342"/>
      <c r="BT722" s="342"/>
      <c r="BU722" s="342"/>
      <c r="BV722" s="342"/>
      <c r="BW722" s="342"/>
      <c r="BX722" s="342"/>
      <c r="BY722" s="342"/>
      <c r="BZ722" s="342"/>
      <c r="CA722" s="342"/>
      <c r="CB722" s="342"/>
      <c r="CC722" s="342"/>
      <c r="CD722" s="342"/>
      <c r="CE722" s="342"/>
      <c r="CF722" s="342"/>
      <c r="CG722" s="342"/>
      <c r="CH722" s="342"/>
      <c r="CI722" s="342"/>
      <c r="CJ722" s="342"/>
      <c r="CK722" s="342"/>
      <c r="CZ722" s="342"/>
      <c r="DA722" s="342"/>
      <c r="DB722" s="342"/>
      <c r="DC722" s="342"/>
      <c r="DD722" s="342"/>
      <c r="DE722" s="342"/>
      <c r="DF722" s="342"/>
      <c r="DG722" s="342"/>
      <c r="DH722" s="342"/>
      <c r="DI722" s="342"/>
      <c r="DJ722" s="342"/>
      <c r="DK722" s="342"/>
      <c r="DM722" s="342"/>
      <c r="DN722" s="342"/>
      <c r="DO722" s="342"/>
      <c r="DP722" s="342"/>
      <c r="DQ722" s="342"/>
      <c r="DR722" s="342"/>
      <c r="DS722" s="342"/>
      <c r="DT722" s="342"/>
      <c r="DU722" s="342"/>
      <c r="DV722" s="342"/>
      <c r="DW722" s="342"/>
      <c r="DX722" s="342"/>
      <c r="DY722" s="342"/>
      <c r="EA722" s="342"/>
    </row>
    <row r="723" spans="1:131">
      <c r="A723" s="342"/>
      <c r="B723" s="342"/>
      <c r="C723" s="342"/>
      <c r="D723" s="342"/>
      <c r="E723" s="342"/>
      <c r="L723" s="342"/>
      <c r="M723" s="342"/>
      <c r="N723" s="342"/>
      <c r="O723" s="342"/>
      <c r="P723" s="342"/>
      <c r="Q723" s="342"/>
      <c r="R723" s="342"/>
      <c r="S723" s="342"/>
      <c r="T723" s="342"/>
      <c r="U723" s="342"/>
      <c r="V723" s="342"/>
      <c r="W723" s="342"/>
      <c r="X723" s="342"/>
      <c r="Y723" s="342"/>
      <c r="Z723" s="342"/>
      <c r="AA723" s="342"/>
      <c r="AB723" s="342"/>
      <c r="AC723" s="342"/>
      <c r="AD723" s="342"/>
      <c r="AE723" s="342"/>
      <c r="AF723" s="342"/>
      <c r="AG723" s="342"/>
      <c r="AH723" s="342"/>
      <c r="AI723" s="342"/>
      <c r="AJ723" s="342"/>
      <c r="AK723" s="342"/>
      <c r="AL723" s="342"/>
      <c r="AM723" s="342"/>
      <c r="AN723" s="342"/>
      <c r="AO723" s="342"/>
      <c r="AP723" s="342"/>
      <c r="AQ723" s="342"/>
      <c r="AR723" s="342"/>
      <c r="AS723" s="342"/>
      <c r="AT723" s="342"/>
      <c r="AU723" s="342"/>
      <c r="AV723" s="342"/>
      <c r="AW723" s="342"/>
      <c r="AX723" s="342"/>
      <c r="AY723" s="342"/>
      <c r="AZ723" s="342"/>
      <c r="BA723" s="342"/>
      <c r="BB723" s="342"/>
      <c r="BC723" s="342"/>
      <c r="BD723" s="342"/>
      <c r="BE723" s="342"/>
      <c r="BF723" s="342"/>
      <c r="BG723" s="342"/>
      <c r="BH723" s="342"/>
      <c r="BI723" s="342"/>
      <c r="BJ723" s="342"/>
      <c r="BK723" s="342"/>
      <c r="BL723" s="342"/>
      <c r="BM723" s="342"/>
      <c r="BO723" s="342"/>
      <c r="BP723" s="342"/>
      <c r="BQ723" s="342"/>
      <c r="BR723" s="342"/>
      <c r="BS723" s="342"/>
      <c r="BT723" s="342"/>
      <c r="BU723" s="342"/>
      <c r="BV723" s="342"/>
      <c r="BW723" s="342"/>
      <c r="BX723" s="342"/>
      <c r="BY723" s="342"/>
      <c r="BZ723" s="342"/>
      <c r="CA723" s="342"/>
      <c r="CB723" s="342"/>
      <c r="CC723" s="342"/>
      <c r="CD723" s="342"/>
      <c r="CE723" s="342"/>
      <c r="CF723" s="342"/>
      <c r="CG723" s="342"/>
      <c r="CH723" s="342"/>
      <c r="CI723" s="342"/>
      <c r="CJ723" s="342"/>
      <c r="CK723" s="342"/>
      <c r="CZ723" s="342"/>
      <c r="DA723" s="342"/>
      <c r="DB723" s="342"/>
      <c r="DC723" s="342"/>
      <c r="DD723" s="342"/>
      <c r="DE723" s="342"/>
      <c r="DF723" s="342"/>
      <c r="DG723" s="342"/>
      <c r="DH723" s="342"/>
      <c r="DI723" s="342"/>
      <c r="DJ723" s="342"/>
      <c r="DK723" s="342"/>
      <c r="DM723" s="342"/>
      <c r="DN723" s="342"/>
      <c r="DO723" s="342"/>
      <c r="DP723" s="342"/>
      <c r="DQ723" s="342"/>
      <c r="DR723" s="342"/>
      <c r="DS723" s="342"/>
      <c r="DT723" s="342"/>
      <c r="DU723" s="342"/>
      <c r="DV723" s="342"/>
      <c r="DW723" s="342"/>
      <c r="DX723" s="342"/>
      <c r="DY723" s="342"/>
      <c r="EA723" s="342"/>
    </row>
    <row r="724" spans="1:131">
      <c r="A724" s="342"/>
      <c r="B724" s="342"/>
      <c r="C724" s="342"/>
      <c r="D724" s="342"/>
      <c r="E724" s="342"/>
      <c r="L724" s="342"/>
      <c r="M724" s="342"/>
      <c r="N724" s="342"/>
      <c r="O724" s="342"/>
      <c r="P724" s="342"/>
      <c r="Q724" s="342"/>
      <c r="R724" s="342"/>
      <c r="S724" s="342"/>
      <c r="T724" s="342"/>
      <c r="U724" s="342"/>
      <c r="V724" s="342"/>
      <c r="W724" s="342"/>
      <c r="X724" s="342"/>
      <c r="Y724" s="342"/>
      <c r="Z724" s="342"/>
      <c r="AA724" s="342"/>
      <c r="AB724" s="342"/>
      <c r="AC724" s="342"/>
      <c r="AD724" s="342"/>
      <c r="AE724" s="342"/>
      <c r="AF724" s="342"/>
      <c r="AG724" s="342"/>
      <c r="AH724" s="342"/>
      <c r="AI724" s="342"/>
      <c r="AJ724" s="342"/>
      <c r="AK724" s="342"/>
      <c r="AL724" s="342"/>
      <c r="AM724" s="342"/>
      <c r="AN724" s="342"/>
      <c r="AO724" s="342"/>
      <c r="AP724" s="342"/>
      <c r="AQ724" s="342"/>
      <c r="AR724" s="342"/>
      <c r="AS724" s="342"/>
      <c r="AT724" s="342"/>
      <c r="AU724" s="342"/>
      <c r="AV724" s="342"/>
      <c r="AW724" s="342"/>
      <c r="AX724" s="342"/>
      <c r="AY724" s="342"/>
      <c r="AZ724" s="342"/>
      <c r="BA724" s="342"/>
      <c r="BB724" s="342"/>
      <c r="BC724" s="342"/>
      <c r="BD724" s="342"/>
      <c r="BE724" s="342"/>
      <c r="BF724" s="342"/>
      <c r="BG724" s="342"/>
      <c r="BH724" s="342"/>
      <c r="BI724" s="342"/>
      <c r="BJ724" s="342"/>
      <c r="BK724" s="342"/>
      <c r="BL724" s="342"/>
      <c r="BM724" s="342"/>
      <c r="BO724" s="342"/>
      <c r="BP724" s="342"/>
      <c r="BQ724" s="342"/>
      <c r="BR724" s="342"/>
      <c r="BS724" s="342"/>
      <c r="BT724" s="342"/>
      <c r="BU724" s="342"/>
      <c r="BV724" s="342"/>
      <c r="BW724" s="342"/>
      <c r="BX724" s="342"/>
      <c r="BY724" s="342"/>
      <c r="BZ724" s="342"/>
      <c r="CA724" s="342"/>
      <c r="CB724" s="342"/>
      <c r="CC724" s="342"/>
      <c r="CD724" s="342"/>
      <c r="CE724" s="342"/>
      <c r="CF724" s="342"/>
      <c r="CG724" s="342"/>
      <c r="CH724" s="342"/>
      <c r="CI724" s="342"/>
      <c r="CJ724" s="342"/>
      <c r="CK724" s="342"/>
      <c r="CZ724" s="342"/>
      <c r="DA724" s="342"/>
      <c r="DB724" s="342"/>
      <c r="DC724" s="342"/>
      <c r="DD724" s="342"/>
      <c r="DE724" s="342"/>
      <c r="DF724" s="342"/>
      <c r="DG724" s="342"/>
      <c r="DH724" s="342"/>
      <c r="DI724" s="342"/>
      <c r="DJ724" s="342"/>
      <c r="DK724" s="342"/>
      <c r="DM724" s="342"/>
      <c r="DN724" s="342"/>
      <c r="DO724" s="342"/>
      <c r="DP724" s="342"/>
      <c r="DQ724" s="342"/>
      <c r="DR724" s="342"/>
      <c r="DS724" s="342"/>
      <c r="DT724" s="342"/>
      <c r="DU724" s="342"/>
      <c r="DV724" s="342"/>
      <c r="DW724" s="342"/>
      <c r="DX724" s="342"/>
      <c r="DY724" s="342"/>
      <c r="EA724" s="342"/>
    </row>
    <row r="725" spans="1:131">
      <c r="A725" s="342"/>
      <c r="B725" s="342"/>
      <c r="C725" s="342"/>
      <c r="D725" s="342"/>
      <c r="E725" s="342"/>
      <c r="L725" s="342"/>
      <c r="M725" s="342"/>
      <c r="N725" s="342"/>
      <c r="O725" s="342"/>
      <c r="P725" s="342"/>
      <c r="Q725" s="342"/>
      <c r="R725" s="342"/>
      <c r="S725" s="342"/>
      <c r="T725" s="342"/>
      <c r="U725" s="342"/>
      <c r="V725" s="342"/>
      <c r="W725" s="342"/>
      <c r="X725" s="342"/>
      <c r="Y725" s="342"/>
      <c r="Z725" s="342"/>
      <c r="AA725" s="342"/>
      <c r="AB725" s="342"/>
      <c r="AC725" s="342"/>
      <c r="AD725" s="342"/>
      <c r="AE725" s="342"/>
      <c r="AF725" s="342"/>
      <c r="AG725" s="342"/>
      <c r="AH725" s="342"/>
      <c r="AI725" s="342"/>
      <c r="AJ725" s="342"/>
      <c r="AK725" s="342"/>
      <c r="AL725" s="342"/>
      <c r="AM725" s="342"/>
      <c r="AN725" s="342"/>
      <c r="AO725" s="342"/>
      <c r="AP725" s="342"/>
      <c r="AQ725" s="342"/>
      <c r="AR725" s="342"/>
      <c r="AS725" s="342"/>
      <c r="AT725" s="342"/>
      <c r="AU725" s="342"/>
      <c r="AV725" s="342"/>
      <c r="AW725" s="342"/>
      <c r="AX725" s="342"/>
      <c r="AY725" s="342"/>
      <c r="AZ725" s="342"/>
      <c r="BA725" s="342"/>
      <c r="BB725" s="342"/>
      <c r="BC725" s="342"/>
      <c r="BD725" s="342"/>
      <c r="BE725" s="342"/>
      <c r="BF725" s="342"/>
      <c r="BG725" s="342"/>
      <c r="BH725" s="342"/>
      <c r="BI725" s="342"/>
      <c r="BJ725" s="342"/>
      <c r="BK725" s="342"/>
      <c r="BL725" s="342"/>
      <c r="BM725" s="342"/>
      <c r="BO725" s="342"/>
      <c r="BP725" s="342"/>
      <c r="BQ725" s="342"/>
      <c r="BR725" s="342"/>
      <c r="BS725" s="342"/>
      <c r="BT725" s="342"/>
      <c r="BU725" s="342"/>
      <c r="BV725" s="342"/>
      <c r="BW725" s="342"/>
      <c r="BX725" s="342"/>
      <c r="BY725" s="342"/>
      <c r="BZ725" s="342"/>
      <c r="CA725" s="342"/>
      <c r="CB725" s="342"/>
      <c r="CC725" s="342"/>
      <c r="CD725" s="342"/>
      <c r="CE725" s="342"/>
      <c r="CF725" s="342"/>
      <c r="CG725" s="342"/>
      <c r="CH725" s="342"/>
      <c r="CI725" s="342"/>
      <c r="CJ725" s="342"/>
      <c r="CK725" s="342"/>
      <c r="CZ725" s="342"/>
      <c r="DA725" s="342"/>
      <c r="DB725" s="342"/>
      <c r="DC725" s="342"/>
      <c r="DD725" s="342"/>
      <c r="DE725" s="342"/>
      <c r="DF725" s="342"/>
      <c r="DG725" s="342"/>
      <c r="DH725" s="342"/>
      <c r="DI725" s="342"/>
      <c r="DJ725" s="342"/>
      <c r="DK725" s="342"/>
      <c r="DM725" s="342"/>
      <c r="DN725" s="342"/>
      <c r="DO725" s="342"/>
      <c r="DP725" s="342"/>
      <c r="DQ725" s="342"/>
      <c r="DR725" s="342"/>
      <c r="DS725" s="342"/>
      <c r="DT725" s="342"/>
      <c r="DU725" s="342"/>
      <c r="DV725" s="342"/>
      <c r="DW725" s="342"/>
      <c r="DX725" s="342"/>
      <c r="DY725" s="342"/>
      <c r="EA725" s="342"/>
    </row>
    <row r="726" spans="1:131">
      <c r="A726" s="342"/>
      <c r="B726" s="342"/>
      <c r="C726" s="342"/>
      <c r="D726" s="342"/>
      <c r="E726" s="342"/>
      <c r="L726" s="342"/>
      <c r="M726" s="342"/>
      <c r="N726" s="342"/>
      <c r="O726" s="342"/>
      <c r="P726" s="342"/>
      <c r="Q726" s="342"/>
      <c r="R726" s="342"/>
      <c r="S726" s="342"/>
      <c r="T726" s="342"/>
      <c r="U726" s="342"/>
      <c r="V726" s="342"/>
      <c r="W726" s="342"/>
      <c r="X726" s="342"/>
      <c r="Y726" s="342"/>
      <c r="Z726" s="342"/>
      <c r="AA726" s="342"/>
      <c r="AB726" s="342"/>
      <c r="AC726" s="342"/>
      <c r="AD726" s="342"/>
      <c r="AE726" s="342"/>
      <c r="AF726" s="342"/>
      <c r="AG726" s="342"/>
      <c r="AH726" s="342"/>
      <c r="AI726" s="342"/>
      <c r="AJ726" s="342"/>
      <c r="AK726" s="342"/>
      <c r="AL726" s="342"/>
      <c r="AM726" s="342"/>
      <c r="AN726" s="342"/>
      <c r="AO726" s="342"/>
      <c r="AP726" s="342"/>
      <c r="AQ726" s="342"/>
      <c r="AR726" s="342"/>
      <c r="AS726" s="342"/>
      <c r="AT726" s="342"/>
      <c r="AU726" s="342"/>
      <c r="AV726" s="342"/>
      <c r="AW726" s="342"/>
      <c r="AX726" s="342"/>
      <c r="AY726" s="342"/>
      <c r="AZ726" s="342"/>
      <c r="BA726" s="342"/>
      <c r="BB726" s="342"/>
      <c r="BC726" s="342"/>
      <c r="BD726" s="342"/>
      <c r="BE726" s="342"/>
      <c r="BF726" s="342"/>
      <c r="BG726" s="342"/>
      <c r="BH726" s="342"/>
      <c r="BI726" s="342"/>
      <c r="BJ726" s="342"/>
      <c r="BK726" s="342"/>
      <c r="BL726" s="342"/>
      <c r="BM726" s="342"/>
      <c r="BO726" s="342"/>
      <c r="BP726" s="342"/>
      <c r="BQ726" s="342"/>
      <c r="BR726" s="342"/>
      <c r="BS726" s="342"/>
      <c r="BT726" s="342"/>
      <c r="BU726" s="342"/>
      <c r="BV726" s="342"/>
      <c r="BW726" s="342"/>
      <c r="BX726" s="342"/>
      <c r="BY726" s="342"/>
      <c r="BZ726" s="342"/>
      <c r="CA726" s="342"/>
      <c r="CB726" s="342"/>
      <c r="CC726" s="342"/>
      <c r="CD726" s="342"/>
      <c r="CE726" s="342"/>
      <c r="CF726" s="342"/>
      <c r="CG726" s="342"/>
      <c r="CH726" s="342"/>
      <c r="CI726" s="342"/>
      <c r="CJ726" s="342"/>
      <c r="CK726" s="342"/>
      <c r="CZ726" s="342"/>
      <c r="DA726" s="342"/>
      <c r="DB726" s="342"/>
      <c r="DC726" s="342"/>
      <c r="DD726" s="342"/>
      <c r="DE726" s="342"/>
      <c r="DF726" s="342"/>
      <c r="DG726" s="342"/>
      <c r="DH726" s="342"/>
      <c r="DI726" s="342"/>
      <c r="DJ726" s="342"/>
      <c r="DK726" s="342"/>
      <c r="DM726" s="342"/>
      <c r="DN726" s="342"/>
      <c r="DO726" s="342"/>
      <c r="DP726" s="342"/>
      <c r="DQ726" s="342"/>
      <c r="DR726" s="342"/>
      <c r="DS726" s="342"/>
      <c r="DT726" s="342"/>
      <c r="DU726" s="342"/>
      <c r="DV726" s="342"/>
      <c r="DW726" s="342"/>
      <c r="DX726" s="342"/>
      <c r="DY726" s="342"/>
      <c r="EA726" s="342"/>
    </row>
    <row r="727" spans="1:131">
      <c r="A727" s="342"/>
      <c r="B727" s="342"/>
      <c r="C727" s="342"/>
      <c r="D727" s="342"/>
      <c r="E727" s="342"/>
      <c r="L727" s="342"/>
      <c r="M727" s="342"/>
      <c r="N727" s="342"/>
      <c r="O727" s="342"/>
      <c r="P727" s="342"/>
      <c r="Q727" s="342"/>
      <c r="R727" s="342"/>
      <c r="S727" s="342"/>
      <c r="T727" s="342"/>
      <c r="U727" s="342"/>
      <c r="V727" s="342"/>
      <c r="W727" s="342"/>
      <c r="X727" s="342"/>
      <c r="Y727" s="342"/>
      <c r="Z727" s="342"/>
      <c r="AA727" s="342"/>
      <c r="AB727" s="342"/>
      <c r="AC727" s="342"/>
      <c r="AD727" s="342"/>
      <c r="AE727" s="342"/>
      <c r="AF727" s="342"/>
      <c r="AG727" s="342"/>
      <c r="AH727" s="342"/>
      <c r="AI727" s="342"/>
      <c r="AJ727" s="342"/>
      <c r="AK727" s="342"/>
      <c r="AL727" s="342"/>
      <c r="AM727" s="342"/>
      <c r="AN727" s="342"/>
      <c r="AO727" s="342"/>
      <c r="AP727" s="342"/>
      <c r="AQ727" s="342"/>
      <c r="AR727" s="342"/>
      <c r="AS727" s="342"/>
      <c r="AT727" s="342"/>
      <c r="AU727" s="342"/>
      <c r="AV727" s="342"/>
      <c r="AW727" s="342"/>
      <c r="AX727" s="342"/>
      <c r="AY727" s="342"/>
      <c r="AZ727" s="342"/>
      <c r="BA727" s="342"/>
      <c r="BB727" s="342"/>
      <c r="BC727" s="342"/>
      <c r="BD727" s="342"/>
      <c r="BE727" s="342"/>
      <c r="BF727" s="342"/>
      <c r="BG727" s="342"/>
      <c r="BH727" s="342"/>
      <c r="BI727" s="342"/>
      <c r="BJ727" s="342"/>
      <c r="BK727" s="342"/>
      <c r="BL727" s="342"/>
      <c r="BM727" s="342"/>
      <c r="BO727" s="342"/>
      <c r="BP727" s="342"/>
      <c r="BQ727" s="342"/>
      <c r="BR727" s="342"/>
      <c r="BS727" s="342"/>
      <c r="BT727" s="342"/>
      <c r="BU727" s="342"/>
      <c r="BV727" s="342"/>
      <c r="BW727" s="342"/>
      <c r="BX727" s="342"/>
      <c r="BY727" s="342"/>
      <c r="BZ727" s="342"/>
      <c r="CA727" s="342"/>
      <c r="CB727" s="342"/>
      <c r="CC727" s="342"/>
      <c r="CD727" s="342"/>
      <c r="CE727" s="342"/>
      <c r="CF727" s="342"/>
      <c r="CG727" s="342"/>
      <c r="CH727" s="342"/>
      <c r="CI727" s="342"/>
      <c r="CJ727" s="342"/>
      <c r="CK727" s="342"/>
      <c r="CZ727" s="342"/>
      <c r="DA727" s="342"/>
      <c r="DB727" s="342"/>
      <c r="DC727" s="342"/>
      <c r="DD727" s="342"/>
      <c r="DE727" s="342"/>
      <c r="DF727" s="342"/>
      <c r="DG727" s="342"/>
      <c r="DH727" s="342"/>
      <c r="DI727" s="342"/>
      <c r="DJ727" s="342"/>
      <c r="DK727" s="342"/>
      <c r="DM727" s="342"/>
      <c r="DN727" s="342"/>
      <c r="DO727" s="342"/>
      <c r="DP727" s="342"/>
      <c r="DQ727" s="342"/>
      <c r="DR727" s="342"/>
      <c r="DS727" s="342"/>
      <c r="DT727" s="342"/>
      <c r="DU727" s="342"/>
      <c r="DV727" s="342"/>
      <c r="DW727" s="342"/>
      <c r="DX727" s="342"/>
      <c r="DY727" s="342"/>
      <c r="EA727" s="342"/>
    </row>
    <row r="728" spans="1:131">
      <c r="A728" s="342"/>
      <c r="B728" s="342"/>
      <c r="C728" s="342"/>
      <c r="D728" s="342"/>
      <c r="E728" s="342"/>
      <c r="L728" s="342"/>
      <c r="M728" s="342"/>
      <c r="N728" s="342"/>
      <c r="O728" s="342"/>
      <c r="P728" s="342"/>
      <c r="Q728" s="342"/>
      <c r="R728" s="342"/>
      <c r="S728" s="342"/>
      <c r="T728" s="342"/>
      <c r="U728" s="342"/>
      <c r="V728" s="342"/>
      <c r="W728" s="342"/>
      <c r="X728" s="342"/>
      <c r="Y728" s="342"/>
      <c r="Z728" s="342"/>
      <c r="AA728" s="342"/>
      <c r="AB728" s="342"/>
      <c r="AC728" s="342"/>
      <c r="AD728" s="342"/>
      <c r="AE728" s="342"/>
      <c r="AF728" s="342"/>
      <c r="AG728" s="342"/>
      <c r="AH728" s="342"/>
      <c r="AI728" s="342"/>
      <c r="AJ728" s="342"/>
      <c r="AK728" s="342"/>
      <c r="AL728" s="342"/>
      <c r="AM728" s="342"/>
      <c r="AN728" s="342"/>
      <c r="AO728" s="342"/>
      <c r="AP728" s="342"/>
      <c r="AQ728" s="342"/>
      <c r="AR728" s="342"/>
      <c r="AS728" s="342"/>
      <c r="AT728" s="342"/>
      <c r="AU728" s="342"/>
      <c r="AV728" s="342"/>
      <c r="AW728" s="342"/>
      <c r="AX728" s="342"/>
      <c r="AY728" s="342"/>
      <c r="AZ728" s="342"/>
      <c r="BA728" s="342"/>
      <c r="BB728" s="342"/>
      <c r="BC728" s="342"/>
      <c r="BD728" s="342"/>
      <c r="BE728" s="342"/>
      <c r="BF728" s="342"/>
      <c r="BG728" s="342"/>
      <c r="BH728" s="342"/>
      <c r="BI728" s="342"/>
      <c r="BJ728" s="342"/>
      <c r="BK728" s="342"/>
      <c r="BL728" s="342"/>
      <c r="BM728" s="342"/>
      <c r="BO728" s="342"/>
      <c r="BP728" s="342"/>
      <c r="BQ728" s="342"/>
      <c r="BR728" s="342"/>
      <c r="BS728" s="342"/>
      <c r="BT728" s="342"/>
      <c r="BU728" s="342"/>
      <c r="BV728" s="342"/>
      <c r="BW728" s="342"/>
      <c r="BX728" s="342"/>
      <c r="BY728" s="342"/>
      <c r="BZ728" s="342"/>
      <c r="CA728" s="342"/>
      <c r="CB728" s="342"/>
      <c r="CC728" s="342"/>
      <c r="CD728" s="342"/>
      <c r="CE728" s="342"/>
      <c r="CF728" s="342"/>
      <c r="CG728" s="342"/>
      <c r="CH728" s="342"/>
      <c r="CI728" s="342"/>
      <c r="CJ728" s="342"/>
      <c r="CK728" s="342"/>
      <c r="CZ728" s="342"/>
      <c r="DA728" s="342"/>
      <c r="DB728" s="342"/>
      <c r="DC728" s="342"/>
      <c r="DD728" s="342"/>
      <c r="DE728" s="342"/>
      <c r="DF728" s="342"/>
      <c r="DG728" s="342"/>
      <c r="DH728" s="342"/>
      <c r="DI728" s="342"/>
      <c r="DJ728" s="342"/>
      <c r="DK728" s="342"/>
      <c r="DM728" s="342"/>
      <c r="DN728" s="342"/>
      <c r="DO728" s="342"/>
      <c r="DP728" s="342"/>
      <c r="DQ728" s="342"/>
      <c r="DR728" s="342"/>
      <c r="DS728" s="342"/>
      <c r="DT728" s="342"/>
      <c r="DU728" s="342"/>
      <c r="DV728" s="342"/>
      <c r="DW728" s="342"/>
      <c r="DX728" s="342"/>
      <c r="DY728" s="342"/>
      <c r="EA728" s="342"/>
    </row>
    <row r="729" spans="1:131">
      <c r="A729" s="342"/>
      <c r="B729" s="342"/>
      <c r="C729" s="342"/>
      <c r="D729" s="342"/>
      <c r="E729" s="342"/>
      <c r="L729" s="342"/>
      <c r="M729" s="342"/>
      <c r="N729" s="342"/>
      <c r="O729" s="342"/>
      <c r="P729" s="342"/>
      <c r="Q729" s="342"/>
      <c r="R729" s="342"/>
      <c r="S729" s="342"/>
      <c r="T729" s="342"/>
      <c r="U729" s="342"/>
      <c r="V729" s="342"/>
      <c r="W729" s="342"/>
      <c r="X729" s="342"/>
      <c r="Y729" s="342"/>
      <c r="Z729" s="342"/>
      <c r="AA729" s="342"/>
      <c r="AB729" s="342"/>
      <c r="AC729" s="342"/>
      <c r="AD729" s="342"/>
      <c r="AE729" s="342"/>
      <c r="AF729" s="342"/>
      <c r="AG729" s="342"/>
      <c r="AH729" s="342"/>
      <c r="AI729" s="342"/>
      <c r="AJ729" s="342"/>
      <c r="AK729" s="342"/>
      <c r="AL729" s="342"/>
      <c r="AM729" s="342"/>
      <c r="AN729" s="342"/>
      <c r="AO729" s="342"/>
      <c r="AP729" s="342"/>
      <c r="AQ729" s="342"/>
      <c r="AR729" s="342"/>
      <c r="AS729" s="342"/>
      <c r="AT729" s="342"/>
      <c r="AU729" s="342"/>
      <c r="AV729" s="342"/>
      <c r="AW729" s="342"/>
      <c r="AX729" s="342"/>
      <c r="AY729" s="342"/>
      <c r="AZ729" s="342"/>
      <c r="BA729" s="342"/>
      <c r="BB729" s="342"/>
      <c r="BC729" s="342"/>
      <c r="BD729" s="342"/>
      <c r="BE729" s="342"/>
      <c r="BF729" s="342"/>
      <c r="BG729" s="342"/>
      <c r="BH729" s="342"/>
      <c r="BI729" s="342"/>
      <c r="BJ729" s="342"/>
      <c r="BK729" s="342"/>
      <c r="BL729" s="342"/>
      <c r="BM729" s="342"/>
      <c r="BO729" s="342"/>
      <c r="BP729" s="342"/>
      <c r="BQ729" s="342"/>
      <c r="BR729" s="342"/>
      <c r="BS729" s="342"/>
      <c r="BT729" s="342"/>
      <c r="BU729" s="342"/>
      <c r="BV729" s="342"/>
      <c r="BW729" s="342"/>
      <c r="BX729" s="342"/>
      <c r="BY729" s="342"/>
      <c r="BZ729" s="342"/>
      <c r="CA729" s="342"/>
      <c r="CB729" s="342"/>
      <c r="CC729" s="342"/>
      <c r="CD729" s="342"/>
      <c r="CE729" s="342"/>
      <c r="CF729" s="342"/>
      <c r="CG729" s="342"/>
      <c r="CH729" s="342"/>
      <c r="CI729" s="342"/>
      <c r="CJ729" s="342"/>
      <c r="CK729" s="342"/>
      <c r="CZ729" s="342"/>
      <c r="DA729" s="342"/>
      <c r="DB729" s="342"/>
      <c r="DC729" s="342"/>
      <c r="DD729" s="342"/>
      <c r="DE729" s="342"/>
      <c r="DF729" s="342"/>
      <c r="DG729" s="342"/>
      <c r="DH729" s="342"/>
      <c r="DI729" s="342"/>
      <c r="DJ729" s="342"/>
      <c r="DK729" s="342"/>
      <c r="DM729" s="342"/>
      <c r="DN729" s="342"/>
      <c r="DO729" s="342"/>
      <c r="DP729" s="342"/>
      <c r="DQ729" s="342"/>
      <c r="DR729" s="342"/>
      <c r="DS729" s="342"/>
      <c r="DT729" s="342"/>
      <c r="DU729" s="342"/>
      <c r="DV729" s="342"/>
      <c r="DW729" s="342"/>
      <c r="DX729" s="342"/>
      <c r="DY729" s="342"/>
      <c r="EA729" s="342"/>
    </row>
    <row r="730" spans="1:131">
      <c r="A730" s="342"/>
      <c r="B730" s="342"/>
      <c r="C730" s="342"/>
      <c r="D730" s="342"/>
      <c r="E730" s="342"/>
      <c r="L730" s="342"/>
      <c r="M730" s="342"/>
      <c r="N730" s="342"/>
      <c r="O730" s="342"/>
      <c r="P730" s="342"/>
      <c r="Q730" s="342"/>
      <c r="R730" s="342"/>
      <c r="S730" s="342"/>
      <c r="T730" s="342"/>
      <c r="U730" s="342"/>
      <c r="V730" s="342"/>
      <c r="W730" s="342"/>
      <c r="X730" s="342"/>
      <c r="Y730" s="342"/>
      <c r="Z730" s="342"/>
      <c r="AA730" s="342"/>
      <c r="AB730" s="342"/>
      <c r="AC730" s="342"/>
      <c r="AD730" s="342"/>
      <c r="AE730" s="342"/>
      <c r="AF730" s="342"/>
      <c r="AG730" s="342"/>
      <c r="AH730" s="342"/>
      <c r="AI730" s="342"/>
      <c r="AJ730" s="342"/>
      <c r="AK730" s="342"/>
      <c r="AL730" s="342"/>
      <c r="AM730" s="342"/>
      <c r="AN730" s="342"/>
      <c r="AO730" s="342"/>
      <c r="AP730" s="342"/>
      <c r="AQ730" s="342"/>
      <c r="AR730" s="342"/>
      <c r="AS730" s="342"/>
      <c r="AT730" s="342"/>
      <c r="AU730" s="342"/>
      <c r="AV730" s="342"/>
      <c r="AW730" s="342"/>
      <c r="AX730" s="342"/>
      <c r="AY730" s="342"/>
      <c r="AZ730" s="342"/>
      <c r="BA730" s="342"/>
      <c r="BB730" s="342"/>
      <c r="BC730" s="342"/>
      <c r="BD730" s="342"/>
      <c r="BE730" s="342"/>
      <c r="BF730" s="342"/>
      <c r="BG730" s="342"/>
      <c r="BH730" s="342"/>
      <c r="BI730" s="342"/>
      <c r="BJ730" s="342"/>
      <c r="BK730" s="342"/>
      <c r="BL730" s="342"/>
      <c r="BM730" s="342"/>
      <c r="BO730" s="342"/>
      <c r="BP730" s="342"/>
      <c r="BQ730" s="342"/>
      <c r="BR730" s="342"/>
      <c r="BS730" s="342"/>
      <c r="BT730" s="342"/>
      <c r="BU730" s="342"/>
      <c r="BV730" s="342"/>
      <c r="BW730" s="342"/>
      <c r="BX730" s="342"/>
      <c r="BY730" s="342"/>
      <c r="BZ730" s="342"/>
      <c r="CA730" s="342"/>
      <c r="CB730" s="342"/>
      <c r="CC730" s="342"/>
      <c r="CD730" s="342"/>
      <c r="CE730" s="342"/>
      <c r="CF730" s="342"/>
      <c r="CG730" s="342"/>
      <c r="CH730" s="342"/>
      <c r="CI730" s="342"/>
      <c r="CJ730" s="342"/>
      <c r="CK730" s="342"/>
      <c r="CZ730" s="342"/>
      <c r="DA730" s="342"/>
      <c r="DB730" s="342"/>
      <c r="DC730" s="342"/>
      <c r="DD730" s="342"/>
      <c r="DE730" s="342"/>
      <c r="DF730" s="342"/>
      <c r="DG730" s="342"/>
      <c r="DH730" s="342"/>
      <c r="DI730" s="342"/>
      <c r="DJ730" s="342"/>
      <c r="DK730" s="342"/>
      <c r="DM730" s="342"/>
      <c r="DN730" s="342"/>
      <c r="DO730" s="342"/>
      <c r="DP730" s="342"/>
      <c r="DQ730" s="342"/>
      <c r="DR730" s="342"/>
      <c r="DS730" s="342"/>
      <c r="DT730" s="342"/>
      <c r="DU730" s="342"/>
      <c r="DV730" s="342"/>
      <c r="DW730" s="342"/>
      <c r="DX730" s="342"/>
      <c r="DY730" s="342"/>
      <c r="EA730" s="342"/>
    </row>
    <row r="731" spans="1:131">
      <c r="A731" s="342"/>
      <c r="B731" s="342"/>
      <c r="C731" s="342"/>
      <c r="D731" s="342"/>
      <c r="E731" s="342"/>
      <c r="L731" s="342"/>
      <c r="M731" s="342"/>
      <c r="N731" s="342"/>
      <c r="O731" s="342"/>
      <c r="P731" s="342"/>
      <c r="Q731" s="342"/>
      <c r="R731" s="342"/>
      <c r="S731" s="342"/>
      <c r="T731" s="342"/>
      <c r="U731" s="342"/>
      <c r="V731" s="342"/>
      <c r="W731" s="342"/>
      <c r="X731" s="342"/>
      <c r="Y731" s="342"/>
      <c r="Z731" s="342"/>
      <c r="AA731" s="342"/>
      <c r="AB731" s="342"/>
      <c r="AC731" s="342"/>
      <c r="AD731" s="342"/>
      <c r="AE731" s="342"/>
      <c r="AF731" s="342"/>
      <c r="AG731" s="342"/>
      <c r="AH731" s="342"/>
      <c r="AI731" s="342"/>
      <c r="AJ731" s="342"/>
      <c r="AK731" s="342"/>
      <c r="AL731" s="342"/>
      <c r="AM731" s="342"/>
      <c r="AN731" s="342"/>
      <c r="AO731" s="342"/>
      <c r="AP731" s="342"/>
      <c r="AQ731" s="342"/>
      <c r="AR731" s="342"/>
      <c r="AS731" s="342"/>
      <c r="AT731" s="342"/>
      <c r="AU731" s="342"/>
      <c r="AV731" s="342"/>
      <c r="AW731" s="342"/>
      <c r="AX731" s="342"/>
      <c r="AY731" s="342"/>
      <c r="AZ731" s="342"/>
      <c r="BA731" s="342"/>
      <c r="BB731" s="342"/>
      <c r="BC731" s="342"/>
      <c r="BD731" s="342"/>
      <c r="BE731" s="342"/>
      <c r="BF731" s="342"/>
      <c r="BG731" s="342"/>
      <c r="BH731" s="342"/>
      <c r="BI731" s="342"/>
      <c r="BJ731" s="342"/>
      <c r="BK731" s="342"/>
      <c r="BL731" s="342"/>
      <c r="BM731" s="342"/>
      <c r="BO731" s="342"/>
      <c r="BP731" s="342"/>
      <c r="BQ731" s="342"/>
      <c r="BR731" s="342"/>
      <c r="BS731" s="342"/>
      <c r="BT731" s="342"/>
      <c r="BU731" s="342"/>
      <c r="BV731" s="342"/>
      <c r="BW731" s="342"/>
      <c r="BX731" s="342"/>
      <c r="BY731" s="342"/>
      <c r="BZ731" s="342"/>
      <c r="CA731" s="342"/>
      <c r="CB731" s="342"/>
      <c r="CC731" s="342"/>
      <c r="CD731" s="342"/>
      <c r="CE731" s="342"/>
      <c r="CF731" s="342"/>
      <c r="CG731" s="342"/>
      <c r="CH731" s="342"/>
      <c r="CI731" s="342"/>
      <c r="CJ731" s="342"/>
      <c r="CK731" s="342"/>
      <c r="CZ731" s="342"/>
      <c r="DA731" s="342"/>
      <c r="DB731" s="342"/>
      <c r="DC731" s="342"/>
      <c r="DD731" s="342"/>
      <c r="DE731" s="342"/>
      <c r="DF731" s="342"/>
      <c r="DG731" s="342"/>
      <c r="DH731" s="342"/>
      <c r="DI731" s="342"/>
      <c r="DJ731" s="342"/>
      <c r="DK731" s="342"/>
      <c r="DM731" s="342"/>
      <c r="DN731" s="342"/>
      <c r="DO731" s="342"/>
      <c r="DP731" s="342"/>
      <c r="DQ731" s="342"/>
      <c r="DR731" s="342"/>
      <c r="DS731" s="342"/>
      <c r="DT731" s="342"/>
      <c r="DU731" s="342"/>
      <c r="DV731" s="342"/>
      <c r="DW731" s="342"/>
      <c r="DX731" s="342"/>
      <c r="DY731" s="342"/>
      <c r="EA731" s="342"/>
    </row>
    <row r="732" spans="1:131">
      <c r="A732" s="342"/>
      <c r="B732" s="342"/>
      <c r="C732" s="342"/>
      <c r="D732" s="342"/>
      <c r="E732" s="342"/>
      <c r="L732" s="342"/>
      <c r="M732" s="342"/>
      <c r="N732" s="342"/>
      <c r="O732" s="342"/>
      <c r="P732" s="342"/>
      <c r="Q732" s="342"/>
      <c r="R732" s="342"/>
      <c r="S732" s="342"/>
      <c r="T732" s="342"/>
      <c r="U732" s="342"/>
      <c r="V732" s="342"/>
      <c r="W732" s="342"/>
      <c r="X732" s="342"/>
      <c r="Y732" s="342"/>
      <c r="Z732" s="342"/>
      <c r="AA732" s="342"/>
      <c r="AB732" s="342"/>
      <c r="AC732" s="342"/>
      <c r="AD732" s="342"/>
      <c r="AE732" s="342"/>
      <c r="AF732" s="342"/>
      <c r="AG732" s="342"/>
      <c r="AH732" s="342"/>
      <c r="AI732" s="342"/>
      <c r="AJ732" s="342"/>
      <c r="AK732" s="342"/>
      <c r="AL732" s="342"/>
      <c r="AM732" s="342"/>
      <c r="AN732" s="342"/>
      <c r="AO732" s="342"/>
      <c r="AP732" s="342"/>
      <c r="AQ732" s="342"/>
      <c r="AR732" s="342"/>
      <c r="AS732" s="342"/>
      <c r="AT732" s="342"/>
      <c r="AU732" s="342"/>
      <c r="AV732" s="342"/>
      <c r="AW732" s="342"/>
      <c r="AX732" s="342"/>
      <c r="AY732" s="342"/>
      <c r="AZ732" s="342"/>
      <c r="BA732" s="342"/>
      <c r="BB732" s="342"/>
      <c r="BC732" s="342"/>
      <c r="BD732" s="342"/>
      <c r="BE732" s="342"/>
      <c r="BF732" s="342"/>
      <c r="BG732" s="342"/>
      <c r="BH732" s="342"/>
      <c r="BI732" s="342"/>
      <c r="BJ732" s="342"/>
      <c r="BK732" s="342"/>
      <c r="BL732" s="342"/>
      <c r="BM732" s="342"/>
      <c r="BO732" s="342"/>
      <c r="BP732" s="342"/>
      <c r="BQ732" s="342"/>
      <c r="BR732" s="342"/>
      <c r="BS732" s="342"/>
      <c r="BT732" s="342"/>
      <c r="BU732" s="342"/>
      <c r="BV732" s="342"/>
      <c r="BW732" s="342"/>
      <c r="BX732" s="342"/>
      <c r="BY732" s="342"/>
      <c r="BZ732" s="342"/>
      <c r="CA732" s="342"/>
      <c r="CB732" s="342"/>
      <c r="CC732" s="342"/>
      <c r="CD732" s="342"/>
      <c r="CE732" s="342"/>
      <c r="CF732" s="342"/>
      <c r="CG732" s="342"/>
      <c r="CH732" s="342"/>
      <c r="CI732" s="342"/>
      <c r="CJ732" s="342"/>
      <c r="CK732" s="342"/>
      <c r="CZ732" s="342"/>
      <c r="DA732" s="342"/>
      <c r="DB732" s="342"/>
      <c r="DC732" s="342"/>
      <c r="DD732" s="342"/>
      <c r="DE732" s="342"/>
      <c r="DF732" s="342"/>
      <c r="DG732" s="342"/>
      <c r="DH732" s="342"/>
      <c r="DI732" s="342"/>
      <c r="DJ732" s="342"/>
      <c r="DK732" s="342"/>
      <c r="DM732" s="342"/>
      <c r="DN732" s="342"/>
      <c r="DO732" s="342"/>
      <c r="DP732" s="342"/>
      <c r="DQ732" s="342"/>
      <c r="DR732" s="342"/>
      <c r="DS732" s="342"/>
      <c r="DT732" s="342"/>
      <c r="DU732" s="342"/>
      <c r="DV732" s="342"/>
      <c r="DW732" s="342"/>
      <c r="DX732" s="342"/>
      <c r="DY732" s="342"/>
      <c r="EA732" s="342"/>
    </row>
    <row r="733" spans="1:131">
      <c r="A733" s="342"/>
      <c r="B733" s="342"/>
      <c r="C733" s="342"/>
      <c r="D733" s="342"/>
      <c r="E733" s="342"/>
      <c r="L733" s="342"/>
      <c r="M733" s="342"/>
      <c r="N733" s="342"/>
      <c r="O733" s="342"/>
      <c r="P733" s="342"/>
      <c r="Q733" s="342"/>
      <c r="R733" s="342"/>
      <c r="S733" s="342"/>
      <c r="T733" s="342"/>
      <c r="U733" s="342"/>
      <c r="V733" s="342"/>
      <c r="W733" s="342"/>
      <c r="X733" s="342"/>
      <c r="Y733" s="342"/>
      <c r="Z733" s="342"/>
      <c r="AA733" s="342"/>
      <c r="AB733" s="342"/>
      <c r="AC733" s="342"/>
      <c r="AD733" s="342"/>
      <c r="AE733" s="342"/>
      <c r="AF733" s="342"/>
      <c r="AG733" s="342"/>
      <c r="AH733" s="342"/>
      <c r="AI733" s="342"/>
      <c r="AJ733" s="342"/>
      <c r="AK733" s="342"/>
      <c r="AL733" s="342"/>
      <c r="AM733" s="342"/>
      <c r="AN733" s="342"/>
      <c r="AO733" s="342"/>
      <c r="AP733" s="342"/>
      <c r="AQ733" s="342"/>
      <c r="AR733" s="342"/>
      <c r="AS733" s="342"/>
      <c r="AT733" s="342"/>
      <c r="AU733" s="342"/>
      <c r="AV733" s="342"/>
      <c r="AW733" s="342"/>
      <c r="AX733" s="342"/>
      <c r="AY733" s="342"/>
      <c r="AZ733" s="342"/>
      <c r="BA733" s="342"/>
      <c r="BB733" s="342"/>
      <c r="BC733" s="342"/>
      <c r="BD733" s="342"/>
      <c r="BE733" s="342"/>
      <c r="BF733" s="342"/>
      <c r="BG733" s="342"/>
      <c r="BH733" s="342"/>
      <c r="BI733" s="342"/>
      <c r="BJ733" s="342"/>
      <c r="BK733" s="342"/>
      <c r="BL733" s="342"/>
      <c r="BM733" s="342"/>
      <c r="BO733" s="342"/>
      <c r="BP733" s="342"/>
      <c r="BQ733" s="342"/>
      <c r="BR733" s="342"/>
      <c r="BS733" s="342"/>
      <c r="BT733" s="342"/>
      <c r="BU733" s="342"/>
      <c r="BV733" s="342"/>
      <c r="BW733" s="342"/>
      <c r="BX733" s="342"/>
      <c r="BY733" s="342"/>
      <c r="BZ733" s="342"/>
      <c r="CA733" s="342"/>
      <c r="CB733" s="342"/>
      <c r="CC733" s="342"/>
      <c r="CD733" s="342"/>
      <c r="CE733" s="342"/>
      <c r="CF733" s="342"/>
      <c r="CG733" s="342"/>
      <c r="CH733" s="342"/>
      <c r="CI733" s="342"/>
      <c r="CJ733" s="342"/>
      <c r="CK733" s="342"/>
      <c r="CZ733" s="342"/>
      <c r="DA733" s="342"/>
      <c r="DB733" s="342"/>
      <c r="DC733" s="342"/>
      <c r="DD733" s="342"/>
      <c r="DE733" s="342"/>
      <c r="DF733" s="342"/>
      <c r="DG733" s="342"/>
      <c r="DH733" s="342"/>
      <c r="DI733" s="342"/>
      <c r="DJ733" s="342"/>
      <c r="DK733" s="342"/>
      <c r="DM733" s="342"/>
      <c r="DN733" s="342"/>
      <c r="DO733" s="342"/>
      <c r="DP733" s="342"/>
      <c r="DQ733" s="342"/>
      <c r="DR733" s="342"/>
      <c r="DS733" s="342"/>
      <c r="DT733" s="342"/>
      <c r="DU733" s="342"/>
      <c r="DV733" s="342"/>
      <c r="DW733" s="342"/>
      <c r="DX733" s="342"/>
      <c r="DY733" s="342"/>
      <c r="EA733" s="342"/>
    </row>
    <row r="734" spans="1:131">
      <c r="A734" s="342"/>
      <c r="B734" s="342"/>
      <c r="C734" s="342"/>
      <c r="D734" s="342"/>
      <c r="E734" s="342"/>
      <c r="L734" s="342"/>
      <c r="M734" s="342"/>
      <c r="N734" s="342"/>
      <c r="O734" s="342"/>
      <c r="P734" s="342"/>
      <c r="Q734" s="342"/>
      <c r="R734" s="342"/>
      <c r="S734" s="342"/>
      <c r="T734" s="342"/>
      <c r="U734" s="342"/>
      <c r="V734" s="342"/>
      <c r="W734" s="342"/>
      <c r="X734" s="342"/>
      <c r="Y734" s="342"/>
      <c r="Z734" s="342"/>
      <c r="AA734" s="342"/>
      <c r="AB734" s="342"/>
      <c r="AC734" s="342"/>
      <c r="AD734" s="342"/>
      <c r="AE734" s="342"/>
      <c r="AF734" s="342"/>
      <c r="AG734" s="342"/>
      <c r="AH734" s="342"/>
      <c r="AI734" s="342"/>
      <c r="AJ734" s="342"/>
      <c r="AK734" s="342"/>
      <c r="AL734" s="342"/>
      <c r="AM734" s="342"/>
      <c r="AN734" s="342"/>
      <c r="AO734" s="342"/>
      <c r="AP734" s="342"/>
      <c r="AQ734" s="342"/>
      <c r="AR734" s="342"/>
      <c r="AS734" s="342"/>
      <c r="AT734" s="342"/>
      <c r="AU734" s="342"/>
      <c r="AV734" s="342"/>
      <c r="AW734" s="342"/>
      <c r="AX734" s="342"/>
      <c r="AY734" s="342"/>
      <c r="AZ734" s="342"/>
      <c r="BA734" s="342"/>
      <c r="BB734" s="342"/>
      <c r="BC734" s="342"/>
      <c r="BD734" s="342"/>
      <c r="BE734" s="342"/>
      <c r="BF734" s="342"/>
      <c r="BG734" s="342"/>
      <c r="BH734" s="342"/>
      <c r="BI734" s="342"/>
      <c r="BJ734" s="342"/>
      <c r="BK734" s="342"/>
      <c r="BL734" s="342"/>
      <c r="BM734" s="342"/>
      <c r="BO734" s="342"/>
      <c r="BP734" s="342"/>
      <c r="BQ734" s="342"/>
      <c r="BR734" s="342"/>
      <c r="BS734" s="342"/>
      <c r="BT734" s="342"/>
      <c r="BU734" s="342"/>
      <c r="BV734" s="342"/>
      <c r="BW734" s="342"/>
      <c r="BX734" s="342"/>
      <c r="BY734" s="342"/>
      <c r="BZ734" s="342"/>
      <c r="CA734" s="342"/>
      <c r="CB734" s="342"/>
      <c r="CC734" s="342"/>
      <c r="CD734" s="342"/>
      <c r="CE734" s="342"/>
      <c r="CF734" s="342"/>
      <c r="CG734" s="342"/>
      <c r="CH734" s="342"/>
      <c r="CI734" s="342"/>
      <c r="CJ734" s="342"/>
      <c r="CK734" s="342"/>
      <c r="CZ734" s="342"/>
      <c r="DA734" s="342"/>
      <c r="DB734" s="342"/>
      <c r="DC734" s="342"/>
      <c r="DD734" s="342"/>
      <c r="DE734" s="342"/>
      <c r="DF734" s="342"/>
      <c r="DG734" s="342"/>
      <c r="DH734" s="342"/>
      <c r="DI734" s="342"/>
      <c r="DJ734" s="342"/>
      <c r="DK734" s="342"/>
      <c r="DM734" s="342"/>
      <c r="DN734" s="342"/>
      <c r="DO734" s="342"/>
      <c r="DP734" s="342"/>
      <c r="DQ734" s="342"/>
      <c r="DR734" s="342"/>
      <c r="DS734" s="342"/>
      <c r="DT734" s="342"/>
      <c r="DU734" s="342"/>
      <c r="DV734" s="342"/>
      <c r="DW734" s="342"/>
      <c r="DX734" s="342"/>
      <c r="DY734" s="342"/>
      <c r="EA734" s="342"/>
    </row>
    <row r="735" spans="1:131">
      <c r="A735" s="342"/>
      <c r="B735" s="342"/>
      <c r="C735" s="342"/>
      <c r="D735" s="342"/>
      <c r="E735" s="342"/>
      <c r="L735" s="342"/>
      <c r="M735" s="342"/>
      <c r="N735" s="342"/>
      <c r="O735" s="342"/>
      <c r="P735" s="342"/>
      <c r="Q735" s="342"/>
      <c r="R735" s="342"/>
      <c r="S735" s="342"/>
      <c r="T735" s="342"/>
      <c r="U735" s="342"/>
      <c r="V735" s="342"/>
      <c r="W735" s="342"/>
      <c r="X735" s="342"/>
      <c r="Y735" s="342"/>
      <c r="Z735" s="342"/>
      <c r="AA735" s="342"/>
      <c r="AB735" s="342"/>
      <c r="AC735" s="342"/>
      <c r="AD735" s="342"/>
      <c r="AE735" s="342"/>
      <c r="AF735" s="342"/>
      <c r="AG735" s="342"/>
      <c r="AH735" s="342"/>
      <c r="AI735" s="342"/>
      <c r="AJ735" s="342"/>
      <c r="AK735" s="342"/>
      <c r="AL735" s="342"/>
      <c r="AM735" s="342"/>
      <c r="AN735" s="342"/>
      <c r="AO735" s="342"/>
      <c r="AP735" s="342"/>
      <c r="AQ735" s="342"/>
      <c r="AR735" s="342"/>
      <c r="AS735" s="342"/>
      <c r="AT735" s="342"/>
      <c r="AU735" s="342"/>
      <c r="AV735" s="342"/>
      <c r="AW735" s="342"/>
      <c r="AX735" s="342"/>
      <c r="AY735" s="342"/>
      <c r="AZ735" s="342"/>
      <c r="BA735" s="342"/>
      <c r="BB735" s="342"/>
      <c r="BC735" s="342"/>
      <c r="BD735" s="342"/>
      <c r="BE735" s="342"/>
      <c r="BF735" s="342"/>
      <c r="BG735" s="342"/>
      <c r="BH735" s="342"/>
      <c r="BI735" s="342"/>
      <c r="BJ735" s="342"/>
      <c r="BK735" s="342"/>
      <c r="BL735" s="342"/>
      <c r="BM735" s="342"/>
      <c r="BO735" s="342"/>
      <c r="BP735" s="342"/>
      <c r="BQ735" s="342"/>
      <c r="BR735" s="342"/>
      <c r="BS735" s="342"/>
      <c r="BT735" s="342"/>
      <c r="BU735" s="342"/>
      <c r="BV735" s="342"/>
      <c r="BW735" s="342"/>
      <c r="BX735" s="342"/>
      <c r="BY735" s="342"/>
      <c r="BZ735" s="342"/>
      <c r="CA735" s="342"/>
      <c r="CB735" s="342"/>
      <c r="CC735" s="342"/>
      <c r="CD735" s="342"/>
      <c r="CE735" s="342"/>
      <c r="CF735" s="342"/>
      <c r="CG735" s="342"/>
      <c r="CH735" s="342"/>
      <c r="CI735" s="342"/>
      <c r="CJ735" s="342"/>
      <c r="CK735" s="342"/>
      <c r="CZ735" s="342"/>
      <c r="DA735" s="342"/>
      <c r="DB735" s="342"/>
      <c r="DC735" s="342"/>
      <c r="DD735" s="342"/>
      <c r="DE735" s="342"/>
      <c r="DF735" s="342"/>
      <c r="DG735" s="342"/>
      <c r="DH735" s="342"/>
      <c r="DI735" s="342"/>
      <c r="DJ735" s="342"/>
      <c r="DK735" s="342"/>
      <c r="DM735" s="342"/>
      <c r="DN735" s="342"/>
      <c r="DO735" s="342"/>
      <c r="DP735" s="342"/>
      <c r="DQ735" s="342"/>
      <c r="DR735" s="342"/>
      <c r="DS735" s="342"/>
      <c r="DT735" s="342"/>
      <c r="DU735" s="342"/>
      <c r="DV735" s="342"/>
      <c r="DW735" s="342"/>
      <c r="DX735" s="342"/>
      <c r="DY735" s="342"/>
      <c r="EA735" s="342"/>
    </row>
    <row r="736" spans="1:131">
      <c r="A736" s="342"/>
      <c r="B736" s="342"/>
      <c r="C736" s="342"/>
      <c r="D736" s="342"/>
      <c r="E736" s="342"/>
      <c r="L736" s="342"/>
      <c r="M736" s="342"/>
      <c r="N736" s="342"/>
      <c r="O736" s="342"/>
      <c r="P736" s="342"/>
      <c r="Q736" s="342"/>
      <c r="R736" s="342"/>
      <c r="S736" s="342"/>
      <c r="T736" s="342"/>
      <c r="U736" s="342"/>
      <c r="V736" s="342"/>
      <c r="W736" s="342"/>
      <c r="X736" s="342"/>
      <c r="Y736" s="342"/>
      <c r="Z736" s="342"/>
      <c r="AA736" s="342"/>
      <c r="AB736" s="342"/>
      <c r="AC736" s="342"/>
      <c r="AD736" s="342"/>
      <c r="AE736" s="342"/>
      <c r="AF736" s="342"/>
      <c r="AG736" s="342"/>
      <c r="AH736" s="342"/>
      <c r="AI736" s="342"/>
      <c r="AJ736" s="342"/>
      <c r="AK736" s="342"/>
      <c r="AL736" s="342"/>
      <c r="AM736" s="342"/>
      <c r="AN736" s="342"/>
      <c r="AO736" s="342"/>
      <c r="AP736" s="342"/>
      <c r="AQ736" s="342"/>
      <c r="AR736" s="342"/>
      <c r="AS736" s="342"/>
      <c r="AT736" s="342"/>
      <c r="AU736" s="342"/>
      <c r="AV736" s="342"/>
      <c r="AW736" s="342"/>
      <c r="AX736" s="342"/>
      <c r="AY736" s="342"/>
      <c r="AZ736" s="342"/>
      <c r="BA736" s="342"/>
      <c r="BB736" s="342"/>
      <c r="BC736" s="342"/>
      <c r="BD736" s="342"/>
      <c r="BE736" s="342"/>
      <c r="BF736" s="342"/>
      <c r="BG736" s="342"/>
      <c r="BH736" s="342"/>
      <c r="BI736" s="342"/>
      <c r="BJ736" s="342"/>
      <c r="BK736" s="342"/>
      <c r="BL736" s="342"/>
      <c r="BM736" s="342"/>
      <c r="BO736" s="342"/>
      <c r="BP736" s="342"/>
      <c r="BQ736" s="342"/>
      <c r="BR736" s="342"/>
      <c r="BS736" s="342"/>
      <c r="BT736" s="342"/>
      <c r="BU736" s="342"/>
      <c r="BV736" s="342"/>
      <c r="BW736" s="342"/>
      <c r="BX736" s="342"/>
      <c r="BY736" s="342"/>
      <c r="BZ736" s="342"/>
      <c r="CA736" s="342"/>
      <c r="CB736" s="342"/>
      <c r="CC736" s="342"/>
      <c r="CD736" s="342"/>
      <c r="CE736" s="342"/>
      <c r="CF736" s="342"/>
      <c r="CG736" s="342"/>
      <c r="CH736" s="342"/>
      <c r="CI736" s="342"/>
      <c r="CJ736" s="342"/>
      <c r="CK736" s="342"/>
      <c r="CZ736" s="342"/>
      <c r="DA736" s="342"/>
      <c r="DB736" s="342"/>
      <c r="DC736" s="342"/>
      <c r="DD736" s="342"/>
      <c r="DE736" s="342"/>
      <c r="DF736" s="342"/>
      <c r="DG736" s="342"/>
      <c r="DH736" s="342"/>
      <c r="DI736" s="342"/>
      <c r="DJ736" s="342"/>
      <c r="DK736" s="342"/>
      <c r="DM736" s="342"/>
      <c r="DN736" s="342"/>
      <c r="DO736" s="342"/>
      <c r="DP736" s="342"/>
      <c r="DQ736" s="342"/>
      <c r="DR736" s="342"/>
      <c r="DS736" s="342"/>
      <c r="DT736" s="342"/>
      <c r="DU736" s="342"/>
      <c r="DV736" s="342"/>
      <c r="DW736" s="342"/>
      <c r="DX736" s="342"/>
      <c r="DY736" s="342"/>
      <c r="EA736" s="342"/>
    </row>
    <row r="737" spans="1:131">
      <c r="A737" s="342"/>
      <c r="B737" s="342"/>
      <c r="C737" s="342"/>
      <c r="D737" s="342"/>
      <c r="E737" s="342"/>
      <c r="L737" s="342"/>
      <c r="M737" s="342"/>
      <c r="N737" s="342"/>
      <c r="O737" s="342"/>
      <c r="P737" s="342"/>
      <c r="Q737" s="342"/>
      <c r="R737" s="342"/>
      <c r="S737" s="342"/>
      <c r="T737" s="342"/>
      <c r="U737" s="342"/>
      <c r="V737" s="342"/>
      <c r="W737" s="342"/>
      <c r="X737" s="342"/>
      <c r="Y737" s="342"/>
      <c r="Z737" s="342"/>
      <c r="AA737" s="342"/>
      <c r="AB737" s="342"/>
      <c r="AC737" s="342"/>
      <c r="AD737" s="342"/>
      <c r="AE737" s="342"/>
      <c r="AF737" s="342"/>
      <c r="AG737" s="342"/>
      <c r="AH737" s="342"/>
      <c r="AI737" s="342"/>
      <c r="AJ737" s="342"/>
      <c r="AK737" s="342"/>
      <c r="AL737" s="342"/>
      <c r="AM737" s="342"/>
      <c r="AN737" s="342"/>
      <c r="AO737" s="342"/>
      <c r="AP737" s="342"/>
      <c r="AQ737" s="342"/>
      <c r="AR737" s="342"/>
      <c r="AS737" s="342"/>
      <c r="AT737" s="342"/>
      <c r="AU737" s="342"/>
      <c r="AV737" s="342"/>
      <c r="AW737" s="342"/>
      <c r="AX737" s="342"/>
      <c r="AY737" s="342"/>
      <c r="AZ737" s="342"/>
      <c r="BA737" s="342"/>
      <c r="BB737" s="342"/>
      <c r="BC737" s="342"/>
      <c r="BD737" s="342"/>
      <c r="BE737" s="342"/>
      <c r="BF737" s="342"/>
      <c r="BG737" s="342"/>
      <c r="BH737" s="342"/>
      <c r="BI737" s="342"/>
      <c r="BJ737" s="342"/>
      <c r="BK737" s="342"/>
      <c r="BL737" s="342"/>
      <c r="BM737" s="342"/>
      <c r="BO737" s="342"/>
      <c r="BP737" s="342"/>
      <c r="BQ737" s="342"/>
      <c r="BR737" s="342"/>
      <c r="BS737" s="342"/>
      <c r="BT737" s="342"/>
      <c r="BU737" s="342"/>
      <c r="BV737" s="342"/>
      <c r="BW737" s="342"/>
      <c r="BX737" s="342"/>
      <c r="BY737" s="342"/>
      <c r="BZ737" s="342"/>
      <c r="CA737" s="342"/>
      <c r="CB737" s="342"/>
      <c r="CC737" s="342"/>
      <c r="CD737" s="342"/>
      <c r="CE737" s="342"/>
      <c r="CF737" s="342"/>
      <c r="CG737" s="342"/>
      <c r="CH737" s="342"/>
      <c r="CI737" s="342"/>
      <c r="CJ737" s="342"/>
      <c r="CK737" s="342"/>
      <c r="CZ737" s="342"/>
      <c r="DA737" s="342"/>
      <c r="DB737" s="342"/>
      <c r="DC737" s="342"/>
      <c r="DD737" s="342"/>
      <c r="DE737" s="342"/>
      <c r="DF737" s="342"/>
      <c r="DG737" s="342"/>
      <c r="DH737" s="342"/>
      <c r="DI737" s="342"/>
      <c r="DJ737" s="342"/>
      <c r="DK737" s="342"/>
      <c r="DM737" s="342"/>
      <c r="DN737" s="342"/>
      <c r="DO737" s="342"/>
      <c r="DP737" s="342"/>
      <c r="DQ737" s="342"/>
      <c r="DR737" s="342"/>
      <c r="DS737" s="342"/>
      <c r="DT737" s="342"/>
      <c r="DU737" s="342"/>
      <c r="DV737" s="342"/>
      <c r="DW737" s="342"/>
      <c r="DX737" s="342"/>
      <c r="DY737" s="342"/>
      <c r="EA737" s="342"/>
    </row>
    <row r="738" spans="1:131">
      <c r="A738" s="342"/>
      <c r="B738" s="342"/>
      <c r="C738" s="342"/>
      <c r="D738" s="342"/>
      <c r="E738" s="342"/>
      <c r="L738" s="342"/>
      <c r="M738" s="342"/>
      <c r="N738" s="342"/>
      <c r="O738" s="342"/>
      <c r="P738" s="342"/>
      <c r="Q738" s="342"/>
      <c r="R738" s="342"/>
      <c r="S738" s="342"/>
      <c r="T738" s="342"/>
      <c r="U738" s="342"/>
      <c r="V738" s="342"/>
      <c r="W738" s="342"/>
      <c r="X738" s="342"/>
      <c r="Y738" s="342"/>
      <c r="Z738" s="342"/>
      <c r="AA738" s="342"/>
      <c r="AB738" s="342"/>
      <c r="AC738" s="342"/>
      <c r="AD738" s="342"/>
      <c r="AE738" s="342"/>
      <c r="AF738" s="342"/>
      <c r="AG738" s="342"/>
      <c r="AH738" s="342"/>
      <c r="AI738" s="342"/>
      <c r="AJ738" s="342"/>
      <c r="AK738" s="342"/>
      <c r="AL738" s="342"/>
      <c r="AM738" s="342"/>
      <c r="AN738" s="342"/>
      <c r="AO738" s="342"/>
      <c r="AP738" s="342"/>
      <c r="AQ738" s="342"/>
      <c r="AR738" s="342"/>
      <c r="AS738" s="342"/>
      <c r="AT738" s="342"/>
      <c r="AU738" s="342"/>
      <c r="AV738" s="342"/>
      <c r="AW738" s="342"/>
      <c r="AX738" s="342"/>
      <c r="AY738" s="342"/>
      <c r="AZ738" s="342"/>
      <c r="BA738" s="342"/>
      <c r="BB738" s="342"/>
      <c r="BC738" s="342"/>
      <c r="BD738" s="342"/>
      <c r="BE738" s="342"/>
      <c r="BF738" s="342"/>
      <c r="BG738" s="342"/>
      <c r="BH738" s="342"/>
      <c r="BI738" s="342"/>
      <c r="BJ738" s="342"/>
      <c r="BK738" s="342"/>
      <c r="BL738" s="342"/>
      <c r="BM738" s="342"/>
      <c r="BO738" s="342"/>
      <c r="BP738" s="342"/>
      <c r="BQ738" s="342"/>
      <c r="BR738" s="342"/>
      <c r="BS738" s="342"/>
      <c r="BT738" s="342"/>
      <c r="BU738" s="342"/>
      <c r="BV738" s="342"/>
      <c r="BW738" s="342"/>
      <c r="BX738" s="342"/>
      <c r="BY738" s="342"/>
      <c r="BZ738" s="342"/>
      <c r="CA738" s="342"/>
      <c r="CB738" s="342"/>
      <c r="CC738" s="342"/>
      <c r="CD738" s="342"/>
      <c r="CE738" s="342"/>
      <c r="CF738" s="342"/>
      <c r="CG738" s="342"/>
      <c r="CH738" s="342"/>
      <c r="CI738" s="342"/>
      <c r="CJ738" s="342"/>
      <c r="CK738" s="342"/>
      <c r="CZ738" s="342"/>
      <c r="DA738" s="342"/>
      <c r="DB738" s="342"/>
      <c r="DC738" s="342"/>
      <c r="DD738" s="342"/>
      <c r="DE738" s="342"/>
      <c r="DF738" s="342"/>
      <c r="DG738" s="342"/>
      <c r="DH738" s="342"/>
      <c r="DI738" s="342"/>
      <c r="DJ738" s="342"/>
      <c r="DK738" s="342"/>
      <c r="DM738" s="342"/>
      <c r="DN738" s="342"/>
      <c r="DO738" s="342"/>
      <c r="DP738" s="342"/>
      <c r="DQ738" s="342"/>
      <c r="DR738" s="342"/>
      <c r="DS738" s="342"/>
      <c r="DT738" s="342"/>
      <c r="DU738" s="342"/>
      <c r="DV738" s="342"/>
      <c r="DW738" s="342"/>
      <c r="DX738" s="342"/>
      <c r="DY738" s="342"/>
      <c r="EA738" s="342"/>
    </row>
    <row r="739" spans="1:131">
      <c r="A739" s="342"/>
      <c r="B739" s="342"/>
      <c r="C739" s="342"/>
      <c r="D739" s="342"/>
      <c r="E739" s="342"/>
      <c r="L739" s="342"/>
      <c r="M739" s="342"/>
      <c r="N739" s="342"/>
      <c r="O739" s="342"/>
      <c r="P739" s="342"/>
      <c r="Q739" s="342"/>
      <c r="R739" s="342"/>
      <c r="S739" s="342"/>
      <c r="T739" s="342"/>
      <c r="U739" s="342"/>
      <c r="V739" s="342"/>
      <c r="W739" s="342"/>
      <c r="X739" s="342"/>
      <c r="Y739" s="342"/>
      <c r="Z739" s="342"/>
      <c r="AA739" s="342"/>
      <c r="AB739" s="342"/>
      <c r="AC739" s="342"/>
      <c r="AD739" s="342"/>
      <c r="AE739" s="342"/>
      <c r="AF739" s="342"/>
      <c r="AG739" s="342"/>
      <c r="AH739" s="342"/>
      <c r="AI739" s="342"/>
      <c r="AJ739" s="342"/>
      <c r="AK739" s="342"/>
      <c r="AL739" s="342"/>
      <c r="AM739" s="342"/>
      <c r="AN739" s="342"/>
      <c r="AO739" s="342"/>
      <c r="AP739" s="342"/>
      <c r="AQ739" s="342"/>
      <c r="AR739" s="342"/>
      <c r="AS739" s="342"/>
      <c r="AT739" s="342"/>
      <c r="AU739" s="342"/>
      <c r="AV739" s="342"/>
      <c r="AW739" s="342"/>
      <c r="AX739" s="342"/>
      <c r="AY739" s="342"/>
      <c r="AZ739" s="342"/>
      <c r="BA739" s="342"/>
      <c r="BB739" s="342"/>
      <c r="BC739" s="342"/>
      <c r="BD739" s="342"/>
      <c r="BE739" s="342"/>
      <c r="BF739" s="342"/>
      <c r="BG739" s="342"/>
      <c r="BH739" s="342"/>
      <c r="BI739" s="342"/>
      <c r="BJ739" s="342"/>
      <c r="BK739" s="342"/>
      <c r="BL739" s="342"/>
      <c r="BM739" s="342"/>
      <c r="BO739" s="342"/>
      <c r="BP739" s="342"/>
      <c r="BQ739" s="342"/>
      <c r="BR739" s="342"/>
      <c r="BS739" s="342"/>
      <c r="BT739" s="342"/>
      <c r="BU739" s="342"/>
      <c r="BV739" s="342"/>
      <c r="BW739" s="342"/>
      <c r="BX739" s="342"/>
      <c r="BY739" s="342"/>
      <c r="BZ739" s="342"/>
      <c r="CA739" s="342"/>
      <c r="CB739" s="342"/>
      <c r="CC739" s="342"/>
      <c r="CD739" s="342"/>
      <c r="CE739" s="342"/>
      <c r="CF739" s="342"/>
      <c r="CG739" s="342"/>
      <c r="CH739" s="342"/>
      <c r="CI739" s="342"/>
      <c r="CJ739" s="342"/>
      <c r="CK739" s="342"/>
      <c r="CZ739" s="342"/>
      <c r="DA739" s="342"/>
      <c r="DB739" s="342"/>
      <c r="DC739" s="342"/>
      <c r="DD739" s="342"/>
      <c r="DE739" s="342"/>
      <c r="DF739" s="342"/>
      <c r="DG739" s="342"/>
      <c r="DH739" s="342"/>
      <c r="DI739" s="342"/>
      <c r="DJ739" s="342"/>
      <c r="DK739" s="342"/>
      <c r="DM739" s="342"/>
      <c r="DN739" s="342"/>
      <c r="DO739" s="342"/>
      <c r="DP739" s="342"/>
      <c r="DQ739" s="342"/>
      <c r="DR739" s="342"/>
      <c r="DS739" s="342"/>
      <c r="DT739" s="342"/>
      <c r="DU739" s="342"/>
      <c r="DV739" s="342"/>
      <c r="DW739" s="342"/>
      <c r="DX739" s="342"/>
      <c r="DY739" s="342"/>
      <c r="EA739" s="342"/>
    </row>
    <row r="740" spans="1:131">
      <c r="A740" s="342"/>
      <c r="B740" s="342"/>
      <c r="C740" s="342"/>
      <c r="D740" s="342"/>
      <c r="E740" s="342"/>
      <c r="L740" s="342"/>
      <c r="M740" s="342"/>
      <c r="N740" s="342"/>
      <c r="O740" s="342"/>
      <c r="P740" s="342"/>
      <c r="Q740" s="342"/>
      <c r="R740" s="342"/>
      <c r="S740" s="342"/>
      <c r="T740" s="342"/>
      <c r="U740" s="342"/>
      <c r="V740" s="342"/>
      <c r="W740" s="342"/>
      <c r="X740" s="342"/>
      <c r="Y740" s="342"/>
      <c r="Z740" s="342"/>
      <c r="AA740" s="342"/>
      <c r="AB740" s="342"/>
      <c r="AC740" s="342"/>
      <c r="AD740" s="342"/>
      <c r="AE740" s="342"/>
      <c r="AF740" s="342"/>
      <c r="AG740" s="342"/>
      <c r="AH740" s="342"/>
      <c r="AI740" s="342"/>
      <c r="AJ740" s="342"/>
      <c r="AK740" s="342"/>
      <c r="AL740" s="342"/>
      <c r="AM740" s="342"/>
      <c r="AN740" s="342"/>
      <c r="AO740" s="342"/>
      <c r="AP740" s="342"/>
      <c r="AQ740" s="342"/>
      <c r="AR740" s="342"/>
      <c r="AS740" s="342"/>
      <c r="AT740" s="342"/>
      <c r="AU740" s="342"/>
      <c r="AV740" s="342"/>
      <c r="AW740" s="342"/>
      <c r="AX740" s="342"/>
      <c r="AY740" s="342"/>
      <c r="AZ740" s="342"/>
      <c r="BA740" s="342"/>
      <c r="BB740" s="342"/>
      <c r="BC740" s="342"/>
      <c r="BD740" s="342"/>
      <c r="BE740" s="342"/>
      <c r="BF740" s="342"/>
      <c r="BG740" s="342"/>
      <c r="BH740" s="342"/>
      <c r="BI740" s="342"/>
      <c r="BJ740" s="342"/>
      <c r="BK740" s="342"/>
      <c r="BL740" s="342"/>
      <c r="BM740" s="342"/>
      <c r="BO740" s="342"/>
      <c r="BP740" s="342"/>
      <c r="BQ740" s="342"/>
      <c r="BR740" s="342"/>
      <c r="BS740" s="342"/>
      <c r="BT740" s="342"/>
      <c r="BU740" s="342"/>
      <c r="BV740" s="342"/>
      <c r="BW740" s="342"/>
      <c r="BX740" s="342"/>
      <c r="BY740" s="342"/>
      <c r="BZ740" s="342"/>
      <c r="CA740" s="342"/>
      <c r="CB740" s="342"/>
      <c r="CC740" s="342"/>
      <c r="CD740" s="342"/>
      <c r="CE740" s="342"/>
      <c r="CF740" s="342"/>
      <c r="CG740" s="342"/>
      <c r="CH740" s="342"/>
      <c r="CI740" s="342"/>
      <c r="CJ740" s="342"/>
      <c r="CK740" s="342"/>
      <c r="CZ740" s="342"/>
      <c r="DA740" s="342"/>
      <c r="DB740" s="342"/>
      <c r="DC740" s="342"/>
      <c r="DD740" s="342"/>
      <c r="DE740" s="342"/>
      <c r="DF740" s="342"/>
      <c r="DG740" s="342"/>
      <c r="DH740" s="342"/>
      <c r="DI740" s="342"/>
      <c r="DJ740" s="342"/>
      <c r="DK740" s="342"/>
      <c r="DM740" s="342"/>
      <c r="DN740" s="342"/>
      <c r="DO740" s="342"/>
      <c r="DP740" s="342"/>
      <c r="DQ740" s="342"/>
      <c r="DR740" s="342"/>
      <c r="DS740" s="342"/>
      <c r="DT740" s="342"/>
      <c r="DU740" s="342"/>
      <c r="DV740" s="342"/>
      <c r="DW740" s="342"/>
      <c r="DX740" s="342"/>
      <c r="DY740" s="342"/>
      <c r="EA740" s="342"/>
    </row>
    <row r="741" spans="1:131">
      <c r="A741" s="342"/>
      <c r="B741" s="342"/>
      <c r="C741" s="342"/>
      <c r="D741" s="342"/>
      <c r="E741" s="342"/>
      <c r="L741" s="342"/>
      <c r="M741" s="342"/>
      <c r="N741" s="342"/>
      <c r="O741" s="342"/>
      <c r="P741" s="342"/>
      <c r="Q741" s="342"/>
      <c r="R741" s="342"/>
      <c r="S741" s="342"/>
      <c r="T741" s="342"/>
      <c r="U741" s="342"/>
      <c r="V741" s="342"/>
      <c r="W741" s="342"/>
      <c r="X741" s="342"/>
      <c r="Y741" s="342"/>
      <c r="Z741" s="342"/>
      <c r="AA741" s="342"/>
      <c r="AB741" s="342"/>
      <c r="AC741" s="342"/>
      <c r="AD741" s="342"/>
      <c r="AE741" s="342"/>
      <c r="AF741" s="342"/>
      <c r="AG741" s="342"/>
      <c r="AH741" s="342"/>
      <c r="AI741" s="342"/>
      <c r="AJ741" s="342"/>
      <c r="AK741" s="342"/>
      <c r="AL741" s="342"/>
      <c r="AM741" s="342"/>
      <c r="AN741" s="342"/>
      <c r="AO741" s="342"/>
      <c r="AP741" s="342"/>
      <c r="AQ741" s="342"/>
      <c r="AR741" s="342"/>
      <c r="AS741" s="342"/>
      <c r="AT741" s="342"/>
      <c r="AU741" s="342"/>
      <c r="AV741" s="342"/>
      <c r="AW741" s="342"/>
      <c r="AX741" s="342"/>
      <c r="AY741" s="342"/>
      <c r="AZ741" s="342"/>
      <c r="BA741" s="342"/>
      <c r="BB741" s="342"/>
      <c r="BC741" s="342"/>
      <c r="BD741" s="342"/>
      <c r="BE741" s="342"/>
      <c r="BF741" s="342"/>
      <c r="BG741" s="342"/>
      <c r="BH741" s="342"/>
      <c r="BI741" s="342"/>
      <c r="BJ741" s="342"/>
      <c r="BK741" s="342"/>
      <c r="BL741" s="342"/>
      <c r="BM741" s="342"/>
      <c r="BO741" s="342"/>
      <c r="BP741" s="342"/>
      <c r="BQ741" s="342"/>
      <c r="BR741" s="342"/>
      <c r="BS741" s="342"/>
      <c r="BT741" s="342"/>
      <c r="BU741" s="342"/>
      <c r="BV741" s="342"/>
      <c r="BW741" s="342"/>
      <c r="BX741" s="342"/>
      <c r="BY741" s="342"/>
      <c r="BZ741" s="342"/>
      <c r="CA741" s="342"/>
      <c r="CB741" s="342"/>
      <c r="CC741" s="342"/>
      <c r="CD741" s="342"/>
      <c r="CE741" s="342"/>
      <c r="CF741" s="342"/>
      <c r="CG741" s="342"/>
      <c r="CH741" s="342"/>
      <c r="CI741" s="342"/>
      <c r="CJ741" s="342"/>
      <c r="CK741" s="342"/>
      <c r="CZ741" s="342"/>
      <c r="DA741" s="342"/>
      <c r="DB741" s="342"/>
      <c r="DC741" s="342"/>
      <c r="DD741" s="342"/>
      <c r="DE741" s="342"/>
      <c r="DF741" s="342"/>
      <c r="DG741" s="342"/>
      <c r="DH741" s="342"/>
      <c r="DI741" s="342"/>
      <c r="DJ741" s="342"/>
      <c r="DK741" s="342"/>
      <c r="DM741" s="342"/>
      <c r="DN741" s="342"/>
      <c r="DO741" s="342"/>
      <c r="DP741" s="342"/>
      <c r="DQ741" s="342"/>
      <c r="DR741" s="342"/>
      <c r="DS741" s="342"/>
      <c r="DT741" s="342"/>
      <c r="DU741" s="342"/>
      <c r="DV741" s="342"/>
      <c r="DW741" s="342"/>
      <c r="DX741" s="342"/>
      <c r="DY741" s="342"/>
      <c r="EA741" s="342"/>
    </row>
    <row r="742" spans="1:131">
      <c r="A742" s="342"/>
      <c r="B742" s="342"/>
      <c r="C742" s="342"/>
      <c r="D742" s="342"/>
      <c r="E742" s="342"/>
      <c r="L742" s="342"/>
      <c r="M742" s="342"/>
      <c r="N742" s="342"/>
      <c r="O742" s="342"/>
      <c r="P742" s="342"/>
      <c r="Q742" s="342"/>
      <c r="R742" s="342"/>
      <c r="S742" s="342"/>
      <c r="T742" s="342"/>
      <c r="U742" s="342"/>
      <c r="V742" s="342"/>
      <c r="W742" s="342"/>
      <c r="X742" s="342"/>
      <c r="Y742" s="342"/>
      <c r="Z742" s="342"/>
      <c r="AA742" s="342"/>
      <c r="AB742" s="342"/>
      <c r="AC742" s="342"/>
      <c r="AD742" s="342"/>
      <c r="AE742" s="342"/>
      <c r="AF742" s="342"/>
      <c r="AG742" s="342"/>
      <c r="AH742" s="342"/>
      <c r="AI742" s="342"/>
      <c r="AJ742" s="342"/>
      <c r="AK742" s="342"/>
      <c r="AL742" s="342"/>
      <c r="AM742" s="342"/>
      <c r="AN742" s="342"/>
      <c r="AO742" s="342"/>
      <c r="AP742" s="342"/>
      <c r="AQ742" s="342"/>
      <c r="AR742" s="342"/>
      <c r="AS742" s="342"/>
      <c r="AT742" s="342"/>
      <c r="AU742" s="342"/>
      <c r="AV742" s="342"/>
      <c r="AW742" s="342"/>
      <c r="AX742" s="342"/>
      <c r="AY742" s="342"/>
      <c r="AZ742" s="342"/>
      <c r="BA742" s="342"/>
      <c r="BB742" s="342"/>
      <c r="BC742" s="342"/>
      <c r="BD742" s="342"/>
      <c r="BE742" s="342"/>
      <c r="BF742" s="342"/>
      <c r="BG742" s="342"/>
      <c r="BH742" s="342"/>
      <c r="BI742" s="342"/>
      <c r="BJ742" s="342"/>
      <c r="BK742" s="342"/>
      <c r="BL742" s="342"/>
      <c r="BM742" s="342"/>
      <c r="BO742" s="342"/>
      <c r="BP742" s="342"/>
      <c r="BQ742" s="342"/>
      <c r="BR742" s="342"/>
      <c r="BS742" s="342"/>
      <c r="BT742" s="342"/>
      <c r="BU742" s="342"/>
      <c r="BV742" s="342"/>
      <c r="BW742" s="342"/>
      <c r="BX742" s="342"/>
      <c r="BY742" s="342"/>
      <c r="BZ742" s="342"/>
      <c r="CA742" s="342"/>
      <c r="CB742" s="342"/>
      <c r="CC742" s="342"/>
      <c r="CD742" s="342"/>
      <c r="CE742" s="342"/>
      <c r="CF742" s="342"/>
      <c r="CG742" s="342"/>
      <c r="CH742" s="342"/>
      <c r="CI742" s="342"/>
      <c r="CJ742" s="342"/>
      <c r="CK742" s="342"/>
      <c r="CZ742" s="342"/>
      <c r="DA742" s="342"/>
      <c r="DB742" s="342"/>
      <c r="DC742" s="342"/>
      <c r="DD742" s="342"/>
      <c r="DE742" s="342"/>
      <c r="DF742" s="342"/>
      <c r="DG742" s="342"/>
      <c r="DH742" s="342"/>
      <c r="DI742" s="342"/>
      <c r="DJ742" s="342"/>
      <c r="DK742" s="342"/>
      <c r="DM742" s="342"/>
      <c r="DN742" s="342"/>
      <c r="DO742" s="342"/>
      <c r="DP742" s="342"/>
      <c r="DQ742" s="342"/>
      <c r="DR742" s="342"/>
      <c r="DS742" s="342"/>
      <c r="DT742" s="342"/>
      <c r="DU742" s="342"/>
      <c r="DV742" s="342"/>
      <c r="DW742" s="342"/>
      <c r="DX742" s="342"/>
      <c r="DY742" s="342"/>
      <c r="EA742" s="342"/>
    </row>
    <row r="743" spans="1:131">
      <c r="A743" s="342"/>
      <c r="B743" s="342"/>
      <c r="C743" s="342"/>
      <c r="D743" s="342"/>
      <c r="E743" s="342"/>
      <c r="L743" s="342"/>
      <c r="M743" s="342"/>
      <c r="N743" s="342"/>
      <c r="O743" s="342"/>
      <c r="P743" s="342"/>
      <c r="Q743" s="342"/>
      <c r="R743" s="342"/>
      <c r="S743" s="342"/>
      <c r="T743" s="342"/>
      <c r="U743" s="342"/>
      <c r="V743" s="342"/>
      <c r="W743" s="342"/>
      <c r="X743" s="342"/>
      <c r="Y743" s="342"/>
      <c r="Z743" s="342"/>
      <c r="AA743" s="342"/>
      <c r="AB743" s="342"/>
      <c r="AC743" s="342"/>
      <c r="AD743" s="342"/>
      <c r="AE743" s="342"/>
      <c r="AF743" s="342"/>
      <c r="AG743" s="342"/>
      <c r="AH743" s="342"/>
      <c r="AI743" s="342"/>
      <c r="AJ743" s="342"/>
      <c r="AK743" s="342"/>
      <c r="AL743" s="342"/>
      <c r="AM743" s="342"/>
      <c r="AN743" s="342"/>
      <c r="AO743" s="342"/>
      <c r="AP743" s="342"/>
      <c r="AQ743" s="342"/>
      <c r="AR743" s="342"/>
      <c r="AS743" s="342"/>
      <c r="AT743" s="342"/>
      <c r="AU743" s="342"/>
      <c r="AV743" s="342"/>
      <c r="AW743" s="342"/>
      <c r="AX743" s="342"/>
      <c r="AY743" s="342"/>
      <c r="AZ743" s="342"/>
      <c r="BA743" s="342"/>
      <c r="BB743" s="342"/>
      <c r="BC743" s="342"/>
      <c r="BD743" s="342"/>
      <c r="BE743" s="342"/>
      <c r="BF743" s="342"/>
      <c r="BG743" s="342"/>
      <c r="BH743" s="342"/>
      <c r="BI743" s="342"/>
      <c r="BJ743" s="342"/>
      <c r="BK743" s="342"/>
      <c r="BL743" s="342"/>
      <c r="BM743" s="342"/>
      <c r="BO743" s="342"/>
      <c r="BP743" s="342"/>
      <c r="BQ743" s="342"/>
      <c r="BR743" s="342"/>
      <c r="BS743" s="342"/>
      <c r="BT743" s="342"/>
      <c r="BU743" s="342"/>
      <c r="BV743" s="342"/>
      <c r="BW743" s="342"/>
      <c r="BX743" s="342"/>
      <c r="BY743" s="342"/>
      <c r="BZ743" s="342"/>
      <c r="CA743" s="342"/>
      <c r="CB743" s="342"/>
      <c r="CC743" s="342"/>
      <c r="CD743" s="342"/>
      <c r="CE743" s="342"/>
      <c r="CF743" s="342"/>
      <c r="CG743" s="342"/>
      <c r="CH743" s="342"/>
      <c r="CI743" s="342"/>
      <c r="CJ743" s="342"/>
      <c r="CK743" s="342"/>
      <c r="CZ743" s="342"/>
      <c r="DA743" s="342"/>
      <c r="DB743" s="342"/>
      <c r="DC743" s="342"/>
      <c r="DD743" s="342"/>
      <c r="DE743" s="342"/>
      <c r="DF743" s="342"/>
      <c r="DG743" s="342"/>
      <c r="DH743" s="342"/>
      <c r="DI743" s="342"/>
      <c r="DJ743" s="342"/>
      <c r="DK743" s="342"/>
      <c r="DM743" s="342"/>
      <c r="DN743" s="342"/>
      <c r="DO743" s="342"/>
      <c r="DP743" s="342"/>
      <c r="DQ743" s="342"/>
      <c r="DR743" s="342"/>
      <c r="DS743" s="342"/>
      <c r="DT743" s="342"/>
      <c r="DU743" s="342"/>
      <c r="DV743" s="342"/>
      <c r="DW743" s="342"/>
      <c r="DX743" s="342"/>
      <c r="DY743" s="342"/>
      <c r="EA743" s="342"/>
    </row>
    <row r="744" spans="1:131">
      <c r="A744" s="342"/>
      <c r="B744" s="342"/>
      <c r="C744" s="342"/>
      <c r="D744" s="342"/>
      <c r="E744" s="342"/>
      <c r="L744" s="342"/>
      <c r="M744" s="342"/>
      <c r="N744" s="342"/>
      <c r="O744" s="342"/>
      <c r="P744" s="342"/>
      <c r="Q744" s="342"/>
      <c r="R744" s="342"/>
      <c r="S744" s="342"/>
      <c r="T744" s="342"/>
      <c r="U744" s="342"/>
      <c r="V744" s="342"/>
      <c r="W744" s="342"/>
      <c r="X744" s="342"/>
      <c r="Y744" s="342"/>
      <c r="Z744" s="342"/>
      <c r="AA744" s="342"/>
      <c r="AB744" s="342"/>
      <c r="AC744" s="342"/>
      <c r="AD744" s="342"/>
      <c r="AE744" s="342"/>
      <c r="AF744" s="342"/>
      <c r="AG744" s="342"/>
      <c r="AH744" s="342"/>
      <c r="AI744" s="342"/>
      <c r="AJ744" s="342"/>
      <c r="AK744" s="342"/>
      <c r="AL744" s="342"/>
      <c r="AM744" s="342"/>
      <c r="AN744" s="342"/>
      <c r="AO744" s="342"/>
      <c r="AP744" s="342"/>
      <c r="AQ744" s="342"/>
      <c r="AR744" s="342"/>
      <c r="AS744" s="342"/>
      <c r="AT744" s="342"/>
      <c r="AU744" s="342"/>
      <c r="AV744" s="342"/>
      <c r="AW744" s="342"/>
      <c r="AX744" s="342"/>
      <c r="AY744" s="342"/>
      <c r="AZ744" s="342"/>
      <c r="BA744" s="342"/>
      <c r="BB744" s="342"/>
      <c r="BC744" s="342"/>
      <c r="BD744" s="342"/>
      <c r="BE744" s="342"/>
      <c r="BF744" s="342"/>
      <c r="BG744" s="342"/>
      <c r="BH744" s="342"/>
      <c r="BI744" s="342"/>
      <c r="BJ744" s="342"/>
      <c r="BK744" s="342"/>
      <c r="BL744" s="342"/>
      <c r="BM744" s="342"/>
      <c r="BO744" s="342"/>
      <c r="BP744" s="342"/>
      <c r="BQ744" s="342"/>
      <c r="BR744" s="342"/>
      <c r="BS744" s="342"/>
      <c r="BT744" s="342"/>
      <c r="BU744" s="342"/>
      <c r="BV744" s="342"/>
      <c r="BW744" s="342"/>
      <c r="BX744" s="342"/>
      <c r="BY744" s="342"/>
      <c r="BZ744" s="342"/>
      <c r="CA744" s="342"/>
      <c r="CB744" s="342"/>
      <c r="CC744" s="342"/>
      <c r="CD744" s="342"/>
      <c r="CE744" s="342"/>
      <c r="CF744" s="342"/>
      <c r="CG744" s="342"/>
      <c r="CH744" s="342"/>
      <c r="CI744" s="342"/>
      <c r="CJ744" s="342"/>
      <c r="CK744" s="342"/>
      <c r="CZ744" s="342"/>
      <c r="DA744" s="342"/>
      <c r="DB744" s="342"/>
      <c r="DC744" s="342"/>
      <c r="DD744" s="342"/>
      <c r="DE744" s="342"/>
      <c r="DF744" s="342"/>
      <c r="DG744" s="342"/>
      <c r="DH744" s="342"/>
      <c r="DI744" s="342"/>
      <c r="DJ744" s="342"/>
      <c r="DK744" s="342"/>
      <c r="DM744" s="342"/>
      <c r="DN744" s="342"/>
      <c r="DO744" s="342"/>
      <c r="DP744" s="342"/>
      <c r="DQ744" s="342"/>
      <c r="DR744" s="342"/>
      <c r="DS744" s="342"/>
      <c r="DT744" s="342"/>
      <c r="DU744" s="342"/>
      <c r="DV744" s="342"/>
      <c r="DW744" s="342"/>
      <c r="DX744" s="342"/>
      <c r="DY744" s="342"/>
      <c r="EA744" s="342"/>
    </row>
    <row r="745" spans="1:131">
      <c r="A745" s="342"/>
      <c r="B745" s="342"/>
      <c r="C745" s="342"/>
      <c r="D745" s="342"/>
      <c r="E745" s="342"/>
      <c r="L745" s="342"/>
      <c r="M745" s="342"/>
      <c r="N745" s="342"/>
      <c r="O745" s="342"/>
      <c r="P745" s="342"/>
      <c r="Q745" s="342"/>
      <c r="R745" s="342"/>
      <c r="S745" s="342"/>
      <c r="T745" s="342"/>
      <c r="U745" s="342"/>
      <c r="V745" s="342"/>
      <c r="W745" s="342"/>
      <c r="X745" s="342"/>
      <c r="Y745" s="342"/>
      <c r="Z745" s="342"/>
      <c r="AA745" s="342"/>
      <c r="AB745" s="342"/>
      <c r="AC745" s="342"/>
      <c r="AD745" s="342"/>
      <c r="AE745" s="342"/>
      <c r="AF745" s="342"/>
      <c r="AG745" s="342"/>
      <c r="AH745" s="342"/>
      <c r="AI745" s="342"/>
      <c r="AJ745" s="342"/>
      <c r="AK745" s="342"/>
      <c r="AL745" s="342"/>
      <c r="AM745" s="342"/>
      <c r="AN745" s="342"/>
      <c r="AO745" s="342"/>
      <c r="AP745" s="342"/>
      <c r="AQ745" s="342"/>
      <c r="AR745" s="342"/>
      <c r="AS745" s="342"/>
      <c r="AT745" s="342"/>
      <c r="AU745" s="342"/>
      <c r="AV745" s="342"/>
      <c r="AW745" s="342"/>
      <c r="AX745" s="342"/>
      <c r="AY745" s="342"/>
      <c r="AZ745" s="342"/>
      <c r="BA745" s="342"/>
      <c r="BB745" s="342"/>
      <c r="BC745" s="342"/>
      <c r="BD745" s="342"/>
      <c r="BE745" s="342"/>
      <c r="BF745" s="342"/>
      <c r="BG745" s="342"/>
      <c r="BH745" s="342"/>
      <c r="BI745" s="342"/>
      <c r="BJ745" s="342"/>
      <c r="BK745" s="342"/>
      <c r="BL745" s="342"/>
      <c r="BM745" s="342"/>
      <c r="BO745" s="342"/>
      <c r="BP745" s="342"/>
      <c r="BQ745" s="342"/>
      <c r="BR745" s="342"/>
      <c r="BS745" s="342"/>
      <c r="BT745" s="342"/>
      <c r="BU745" s="342"/>
      <c r="BV745" s="342"/>
      <c r="BW745" s="342"/>
      <c r="BX745" s="342"/>
      <c r="BY745" s="342"/>
      <c r="BZ745" s="342"/>
      <c r="CA745" s="342"/>
      <c r="CB745" s="342"/>
      <c r="CC745" s="342"/>
      <c r="CD745" s="342"/>
      <c r="CE745" s="342"/>
      <c r="CF745" s="342"/>
      <c r="CG745" s="342"/>
      <c r="CH745" s="342"/>
      <c r="CI745" s="342"/>
      <c r="CJ745" s="342"/>
      <c r="CK745" s="342"/>
      <c r="CZ745" s="342"/>
      <c r="DA745" s="342"/>
      <c r="DB745" s="342"/>
      <c r="DC745" s="342"/>
      <c r="DD745" s="342"/>
      <c r="DE745" s="342"/>
      <c r="DF745" s="342"/>
      <c r="DG745" s="342"/>
      <c r="DH745" s="342"/>
      <c r="DI745" s="342"/>
      <c r="DJ745" s="342"/>
      <c r="DK745" s="342"/>
      <c r="DM745" s="342"/>
      <c r="DN745" s="342"/>
      <c r="DO745" s="342"/>
      <c r="DP745" s="342"/>
      <c r="DQ745" s="342"/>
      <c r="DR745" s="342"/>
      <c r="DS745" s="342"/>
      <c r="DT745" s="342"/>
      <c r="DU745" s="342"/>
      <c r="DV745" s="342"/>
      <c r="DW745" s="342"/>
      <c r="DX745" s="342"/>
      <c r="DY745" s="342"/>
      <c r="EA745" s="342"/>
    </row>
    <row r="746" spans="1:131">
      <c r="A746" s="342"/>
      <c r="B746" s="342"/>
      <c r="C746" s="342"/>
      <c r="D746" s="342"/>
      <c r="E746" s="342"/>
      <c r="L746" s="342"/>
      <c r="M746" s="342"/>
      <c r="N746" s="342"/>
      <c r="O746" s="342"/>
      <c r="P746" s="342"/>
      <c r="Q746" s="342"/>
      <c r="R746" s="342"/>
      <c r="S746" s="342"/>
      <c r="T746" s="342"/>
      <c r="U746" s="342"/>
      <c r="V746" s="342"/>
      <c r="W746" s="342"/>
      <c r="X746" s="342"/>
      <c r="Y746" s="342"/>
      <c r="Z746" s="342"/>
      <c r="AA746" s="342"/>
      <c r="AB746" s="342"/>
      <c r="AC746" s="342"/>
      <c r="AD746" s="342"/>
      <c r="AE746" s="342"/>
      <c r="AF746" s="342"/>
      <c r="AG746" s="342"/>
      <c r="AH746" s="342"/>
      <c r="AI746" s="342"/>
      <c r="AJ746" s="342"/>
      <c r="AK746" s="342"/>
      <c r="AL746" s="342"/>
      <c r="AM746" s="342"/>
      <c r="AN746" s="342"/>
      <c r="AO746" s="342"/>
      <c r="AP746" s="342"/>
      <c r="AQ746" s="342"/>
      <c r="AR746" s="342"/>
      <c r="AS746" s="342"/>
      <c r="AT746" s="342"/>
      <c r="AU746" s="342"/>
      <c r="AV746" s="342"/>
      <c r="AW746" s="342"/>
      <c r="AX746" s="342"/>
      <c r="AY746" s="342"/>
      <c r="AZ746" s="342"/>
      <c r="BA746" s="342"/>
      <c r="BB746" s="342"/>
      <c r="BC746" s="342"/>
      <c r="BD746" s="342"/>
      <c r="BE746" s="342"/>
      <c r="BF746" s="342"/>
      <c r="BG746" s="342"/>
      <c r="BH746" s="342"/>
      <c r="BI746" s="342"/>
      <c r="BJ746" s="342"/>
      <c r="BK746" s="342"/>
      <c r="BL746" s="342"/>
      <c r="BM746" s="342"/>
      <c r="BO746" s="342"/>
      <c r="BP746" s="342"/>
      <c r="BQ746" s="342"/>
      <c r="BR746" s="342"/>
      <c r="BS746" s="342"/>
      <c r="BT746" s="342"/>
      <c r="BU746" s="342"/>
      <c r="BV746" s="342"/>
      <c r="BW746" s="342"/>
      <c r="BX746" s="342"/>
      <c r="BY746" s="342"/>
      <c r="BZ746" s="342"/>
      <c r="CA746" s="342"/>
      <c r="CB746" s="342"/>
      <c r="CC746" s="342"/>
      <c r="CD746" s="342"/>
      <c r="CE746" s="342"/>
      <c r="CF746" s="342"/>
      <c r="CG746" s="342"/>
      <c r="CH746" s="342"/>
      <c r="CI746" s="342"/>
      <c r="CJ746" s="342"/>
      <c r="CK746" s="342"/>
      <c r="CZ746" s="342"/>
      <c r="DA746" s="342"/>
      <c r="DB746" s="342"/>
      <c r="DC746" s="342"/>
      <c r="DD746" s="342"/>
      <c r="DE746" s="342"/>
      <c r="DF746" s="342"/>
      <c r="DG746" s="342"/>
      <c r="DH746" s="342"/>
      <c r="DI746" s="342"/>
      <c r="DJ746" s="342"/>
      <c r="DK746" s="342"/>
      <c r="DM746" s="342"/>
      <c r="DN746" s="342"/>
      <c r="DO746" s="342"/>
      <c r="DP746" s="342"/>
      <c r="DQ746" s="342"/>
      <c r="DR746" s="342"/>
      <c r="DS746" s="342"/>
      <c r="DT746" s="342"/>
      <c r="DU746" s="342"/>
      <c r="DV746" s="342"/>
      <c r="DW746" s="342"/>
      <c r="DX746" s="342"/>
      <c r="DY746" s="342"/>
      <c r="EA746" s="342"/>
    </row>
    <row r="747" spans="1:131">
      <c r="A747" s="342"/>
      <c r="B747" s="342"/>
      <c r="C747" s="342"/>
      <c r="D747" s="342"/>
      <c r="E747" s="342"/>
      <c r="L747" s="342"/>
      <c r="M747" s="342"/>
      <c r="N747" s="342"/>
      <c r="O747" s="342"/>
      <c r="P747" s="342"/>
      <c r="Q747" s="342"/>
      <c r="R747" s="342"/>
      <c r="S747" s="342"/>
      <c r="T747" s="342"/>
      <c r="U747" s="342"/>
      <c r="V747" s="342"/>
      <c r="W747" s="342"/>
      <c r="X747" s="342"/>
      <c r="Y747" s="342"/>
      <c r="Z747" s="342"/>
      <c r="AA747" s="342"/>
      <c r="AB747" s="342"/>
      <c r="AC747" s="342"/>
      <c r="AD747" s="342"/>
      <c r="AE747" s="342"/>
      <c r="AF747" s="342"/>
      <c r="AG747" s="342"/>
      <c r="AH747" s="342"/>
      <c r="AI747" s="342"/>
      <c r="AJ747" s="342"/>
      <c r="AK747" s="342"/>
      <c r="AL747" s="342"/>
      <c r="AM747" s="342"/>
      <c r="AN747" s="342"/>
      <c r="AO747" s="342"/>
      <c r="AP747" s="342"/>
      <c r="AQ747" s="342"/>
      <c r="AR747" s="342"/>
      <c r="AS747" s="342"/>
      <c r="AT747" s="342"/>
      <c r="AU747" s="342"/>
      <c r="AV747" s="342"/>
      <c r="AW747" s="342"/>
      <c r="AX747" s="342"/>
      <c r="AY747" s="342"/>
      <c r="AZ747" s="342"/>
      <c r="BA747" s="342"/>
      <c r="BB747" s="342"/>
      <c r="BC747" s="342"/>
      <c r="BD747" s="342"/>
      <c r="BE747" s="342"/>
      <c r="BF747" s="342"/>
      <c r="BG747" s="342"/>
      <c r="BH747" s="342"/>
      <c r="BI747" s="342"/>
      <c r="BJ747" s="342"/>
      <c r="BK747" s="342"/>
      <c r="BL747" s="342"/>
      <c r="BM747" s="342"/>
      <c r="BO747" s="342"/>
      <c r="BP747" s="342"/>
      <c r="BQ747" s="342"/>
      <c r="BR747" s="342"/>
      <c r="BS747" s="342"/>
      <c r="BT747" s="342"/>
      <c r="BU747" s="342"/>
      <c r="BV747" s="342"/>
      <c r="BW747" s="342"/>
      <c r="BX747" s="342"/>
      <c r="BY747" s="342"/>
      <c r="BZ747" s="342"/>
      <c r="CA747" s="342"/>
      <c r="CB747" s="342"/>
      <c r="CC747" s="342"/>
      <c r="CD747" s="342"/>
      <c r="CE747" s="342"/>
      <c r="CF747" s="342"/>
      <c r="CG747" s="342"/>
      <c r="CH747" s="342"/>
      <c r="CI747" s="342"/>
      <c r="CJ747" s="342"/>
      <c r="CK747" s="342"/>
      <c r="CZ747" s="342"/>
      <c r="DA747" s="342"/>
      <c r="DB747" s="342"/>
      <c r="DC747" s="342"/>
      <c r="DD747" s="342"/>
      <c r="DE747" s="342"/>
      <c r="DF747" s="342"/>
      <c r="DG747" s="342"/>
      <c r="DH747" s="342"/>
      <c r="DI747" s="342"/>
      <c r="DJ747" s="342"/>
      <c r="DK747" s="342"/>
      <c r="DM747" s="342"/>
      <c r="DN747" s="342"/>
      <c r="DO747" s="342"/>
      <c r="DP747" s="342"/>
      <c r="DQ747" s="342"/>
      <c r="DR747" s="342"/>
      <c r="DS747" s="342"/>
      <c r="DT747" s="342"/>
      <c r="DU747" s="342"/>
      <c r="DV747" s="342"/>
      <c r="DW747" s="342"/>
      <c r="DX747" s="342"/>
      <c r="DY747" s="342"/>
      <c r="EA747" s="342"/>
    </row>
    <row r="748" spans="1:131">
      <c r="A748" s="342"/>
      <c r="B748" s="342"/>
      <c r="C748" s="342"/>
      <c r="D748" s="342"/>
      <c r="E748" s="342"/>
      <c r="L748" s="342"/>
      <c r="M748" s="342"/>
      <c r="N748" s="342"/>
      <c r="O748" s="342"/>
      <c r="P748" s="342"/>
      <c r="Q748" s="342"/>
      <c r="R748" s="342"/>
      <c r="S748" s="342"/>
      <c r="T748" s="342"/>
      <c r="U748" s="342"/>
      <c r="V748" s="342"/>
      <c r="W748" s="342"/>
      <c r="X748" s="342"/>
      <c r="Y748" s="342"/>
      <c r="Z748" s="342"/>
      <c r="AA748" s="342"/>
      <c r="AB748" s="342"/>
      <c r="AC748" s="342"/>
      <c r="AD748" s="342"/>
      <c r="AE748" s="342"/>
      <c r="AF748" s="342"/>
      <c r="AG748" s="342"/>
      <c r="AH748" s="342"/>
      <c r="AI748" s="342"/>
      <c r="AJ748" s="342"/>
      <c r="AK748" s="342"/>
      <c r="AL748" s="342"/>
      <c r="AM748" s="342"/>
      <c r="AN748" s="342"/>
      <c r="AO748" s="342"/>
      <c r="AP748" s="342"/>
      <c r="AQ748" s="342"/>
      <c r="AR748" s="342"/>
      <c r="AS748" s="342"/>
      <c r="AT748" s="342"/>
      <c r="AU748" s="342"/>
      <c r="AV748" s="342"/>
      <c r="AW748" s="342"/>
      <c r="AX748" s="342"/>
      <c r="AY748" s="342"/>
      <c r="AZ748" s="342"/>
      <c r="BA748" s="342"/>
      <c r="BB748" s="342"/>
      <c r="BC748" s="342"/>
      <c r="BD748" s="342"/>
      <c r="BE748" s="342"/>
      <c r="BF748" s="342"/>
      <c r="BG748" s="342"/>
      <c r="BH748" s="342"/>
      <c r="BI748" s="342"/>
      <c r="BJ748" s="342"/>
      <c r="BK748" s="342"/>
      <c r="BL748" s="342"/>
      <c r="BM748" s="342"/>
      <c r="BO748" s="342"/>
      <c r="BP748" s="342"/>
      <c r="BQ748" s="342"/>
      <c r="BR748" s="342"/>
      <c r="BS748" s="342"/>
      <c r="BT748" s="342"/>
      <c r="BU748" s="342"/>
      <c r="BV748" s="342"/>
      <c r="BW748" s="342"/>
      <c r="BX748" s="342"/>
      <c r="BY748" s="342"/>
      <c r="BZ748" s="342"/>
      <c r="CA748" s="342"/>
      <c r="CB748" s="342"/>
      <c r="CC748" s="342"/>
      <c r="CD748" s="342"/>
      <c r="CE748" s="342"/>
      <c r="CF748" s="342"/>
      <c r="CG748" s="342"/>
      <c r="CH748" s="342"/>
      <c r="CI748" s="342"/>
      <c r="CJ748" s="342"/>
      <c r="CK748" s="342"/>
      <c r="CZ748" s="342"/>
      <c r="DA748" s="342"/>
      <c r="DB748" s="342"/>
      <c r="DC748" s="342"/>
      <c r="DD748" s="342"/>
      <c r="DE748" s="342"/>
      <c r="DF748" s="342"/>
      <c r="DG748" s="342"/>
      <c r="DH748" s="342"/>
      <c r="DI748" s="342"/>
      <c r="DJ748" s="342"/>
      <c r="DK748" s="342"/>
      <c r="DM748" s="342"/>
      <c r="DN748" s="342"/>
      <c r="DO748" s="342"/>
      <c r="DP748" s="342"/>
      <c r="DQ748" s="342"/>
      <c r="DR748" s="342"/>
      <c r="DS748" s="342"/>
      <c r="DT748" s="342"/>
      <c r="DU748" s="342"/>
      <c r="DV748" s="342"/>
      <c r="DW748" s="342"/>
      <c r="DX748" s="342"/>
      <c r="DY748" s="342"/>
      <c r="EA748" s="342"/>
    </row>
    <row r="749" spans="1:131">
      <c r="A749" s="342"/>
      <c r="B749" s="342"/>
      <c r="C749" s="342"/>
      <c r="D749" s="342"/>
      <c r="E749" s="342"/>
      <c r="L749" s="342"/>
      <c r="M749" s="342"/>
      <c r="N749" s="342"/>
      <c r="O749" s="342"/>
      <c r="P749" s="342"/>
      <c r="Q749" s="342"/>
      <c r="R749" s="342"/>
      <c r="S749" s="342"/>
      <c r="T749" s="342"/>
      <c r="U749" s="342"/>
      <c r="V749" s="342"/>
      <c r="W749" s="342"/>
      <c r="X749" s="342"/>
      <c r="Y749" s="342"/>
      <c r="Z749" s="342"/>
      <c r="AA749" s="342"/>
      <c r="AB749" s="342"/>
      <c r="AC749" s="342"/>
      <c r="AD749" s="342"/>
      <c r="AE749" s="342"/>
      <c r="AF749" s="342"/>
      <c r="AG749" s="342"/>
      <c r="AH749" s="342"/>
      <c r="AI749" s="342"/>
      <c r="AJ749" s="342"/>
      <c r="AK749" s="342"/>
      <c r="AL749" s="342"/>
      <c r="AM749" s="342"/>
      <c r="AN749" s="342"/>
      <c r="AO749" s="342"/>
      <c r="AP749" s="342"/>
      <c r="AQ749" s="342"/>
      <c r="AR749" s="342"/>
      <c r="AS749" s="342"/>
      <c r="AT749" s="342"/>
      <c r="AU749" s="342"/>
      <c r="AV749" s="342"/>
      <c r="AW749" s="342"/>
      <c r="AX749" s="342"/>
      <c r="AY749" s="342"/>
      <c r="AZ749" s="342"/>
      <c r="BA749" s="342"/>
      <c r="BB749" s="342"/>
      <c r="BC749" s="342"/>
      <c r="BD749" s="342"/>
      <c r="BE749" s="342"/>
      <c r="BF749" s="342"/>
      <c r="BG749" s="342"/>
      <c r="BH749" s="342"/>
      <c r="BI749" s="342"/>
      <c r="BJ749" s="342"/>
      <c r="BK749" s="342"/>
      <c r="BL749" s="342"/>
      <c r="BM749" s="342"/>
      <c r="BO749" s="342"/>
      <c r="BP749" s="342"/>
      <c r="BQ749" s="342"/>
      <c r="BR749" s="342"/>
      <c r="BS749" s="342"/>
      <c r="BT749" s="342"/>
      <c r="BU749" s="342"/>
      <c r="BV749" s="342"/>
      <c r="BW749" s="342"/>
      <c r="BX749" s="342"/>
      <c r="BY749" s="342"/>
      <c r="BZ749" s="342"/>
      <c r="CA749" s="342"/>
      <c r="CB749" s="342"/>
      <c r="CC749" s="342"/>
      <c r="CD749" s="342"/>
      <c r="CE749" s="342"/>
      <c r="CF749" s="342"/>
      <c r="CG749" s="342"/>
      <c r="CH749" s="342"/>
      <c r="CI749" s="342"/>
      <c r="CJ749" s="342"/>
      <c r="CK749" s="342"/>
      <c r="CZ749" s="342"/>
      <c r="DA749" s="342"/>
      <c r="DB749" s="342"/>
      <c r="DC749" s="342"/>
      <c r="DD749" s="342"/>
      <c r="DE749" s="342"/>
      <c r="DF749" s="342"/>
      <c r="DG749" s="342"/>
      <c r="DH749" s="342"/>
      <c r="DI749" s="342"/>
      <c r="DJ749" s="342"/>
      <c r="DK749" s="342"/>
      <c r="DM749" s="342"/>
      <c r="DN749" s="342"/>
      <c r="DO749" s="342"/>
      <c r="DP749" s="342"/>
      <c r="DQ749" s="342"/>
      <c r="DR749" s="342"/>
      <c r="DS749" s="342"/>
      <c r="DT749" s="342"/>
      <c r="DU749" s="342"/>
      <c r="DV749" s="342"/>
      <c r="DW749" s="342"/>
      <c r="DX749" s="342"/>
      <c r="DY749" s="342"/>
      <c r="EA749" s="342"/>
    </row>
    <row r="750" spans="1:131">
      <c r="A750" s="342"/>
      <c r="B750" s="342"/>
      <c r="C750" s="342"/>
      <c r="D750" s="342"/>
      <c r="E750" s="342"/>
      <c r="L750" s="342"/>
      <c r="M750" s="342"/>
      <c r="N750" s="342"/>
      <c r="O750" s="342"/>
      <c r="P750" s="342"/>
      <c r="Q750" s="342"/>
      <c r="R750" s="342"/>
      <c r="S750" s="342"/>
      <c r="T750" s="342"/>
      <c r="U750" s="342"/>
      <c r="V750" s="342"/>
      <c r="W750" s="342"/>
      <c r="X750" s="342"/>
      <c r="Y750" s="342"/>
      <c r="Z750" s="342"/>
      <c r="AA750" s="342"/>
      <c r="AB750" s="342"/>
      <c r="AC750" s="342"/>
      <c r="AD750" s="342"/>
      <c r="AE750" s="342"/>
      <c r="AF750" s="342"/>
      <c r="AG750" s="342"/>
      <c r="AH750" s="342"/>
      <c r="AI750" s="342"/>
      <c r="AJ750" s="342"/>
      <c r="AK750" s="342"/>
      <c r="AL750" s="342"/>
      <c r="AM750" s="342"/>
      <c r="AN750" s="342"/>
      <c r="AO750" s="342"/>
      <c r="AP750" s="342"/>
      <c r="AQ750" s="342"/>
      <c r="AR750" s="342"/>
      <c r="AS750" s="342"/>
      <c r="AT750" s="342"/>
      <c r="AU750" s="342"/>
      <c r="AV750" s="342"/>
      <c r="AW750" s="342"/>
      <c r="AX750" s="342"/>
      <c r="AY750" s="342"/>
      <c r="AZ750" s="342"/>
      <c r="BA750" s="342"/>
      <c r="BB750" s="342"/>
      <c r="BC750" s="342"/>
      <c r="BD750" s="342"/>
      <c r="BE750" s="342"/>
      <c r="BF750" s="342"/>
      <c r="BG750" s="342"/>
      <c r="BH750" s="342"/>
      <c r="BI750" s="342"/>
      <c r="BJ750" s="342"/>
      <c r="BK750" s="342"/>
      <c r="BL750" s="342"/>
      <c r="BM750" s="342"/>
      <c r="BO750" s="342"/>
      <c r="BP750" s="342"/>
      <c r="BQ750" s="342"/>
      <c r="BR750" s="342"/>
      <c r="BS750" s="342"/>
      <c r="BT750" s="342"/>
      <c r="BU750" s="342"/>
      <c r="BV750" s="342"/>
      <c r="BW750" s="342"/>
      <c r="BX750" s="342"/>
      <c r="BY750" s="342"/>
      <c r="BZ750" s="342"/>
      <c r="CA750" s="342"/>
      <c r="CB750" s="342"/>
      <c r="CC750" s="342"/>
      <c r="CD750" s="342"/>
      <c r="CE750" s="342"/>
      <c r="CF750" s="342"/>
      <c r="CG750" s="342"/>
      <c r="CH750" s="342"/>
      <c r="CI750" s="342"/>
      <c r="CJ750" s="342"/>
      <c r="CK750" s="342"/>
      <c r="CZ750" s="342"/>
      <c r="DA750" s="342"/>
      <c r="DB750" s="342"/>
      <c r="DC750" s="342"/>
      <c r="DD750" s="342"/>
      <c r="DE750" s="342"/>
      <c r="DF750" s="342"/>
      <c r="DG750" s="342"/>
      <c r="DH750" s="342"/>
      <c r="DI750" s="342"/>
      <c r="DJ750" s="342"/>
      <c r="DK750" s="342"/>
      <c r="DM750" s="342"/>
      <c r="DN750" s="342"/>
      <c r="DO750" s="342"/>
      <c r="DP750" s="342"/>
      <c r="DQ750" s="342"/>
      <c r="DR750" s="342"/>
      <c r="DS750" s="342"/>
      <c r="DT750" s="342"/>
      <c r="DU750" s="342"/>
      <c r="DV750" s="342"/>
      <c r="DW750" s="342"/>
      <c r="DX750" s="342"/>
      <c r="DY750" s="342"/>
      <c r="EA750" s="342"/>
    </row>
    <row r="751" spans="1:131">
      <c r="A751" s="342"/>
      <c r="B751" s="342"/>
      <c r="C751" s="342"/>
      <c r="D751" s="342"/>
      <c r="E751" s="342"/>
      <c r="L751" s="342"/>
      <c r="M751" s="342"/>
      <c r="N751" s="342"/>
      <c r="O751" s="342"/>
      <c r="P751" s="342"/>
      <c r="Q751" s="342"/>
      <c r="R751" s="342"/>
      <c r="S751" s="342"/>
      <c r="T751" s="342"/>
      <c r="U751" s="342"/>
      <c r="V751" s="342"/>
      <c r="W751" s="342"/>
      <c r="X751" s="342"/>
      <c r="Y751" s="342"/>
      <c r="Z751" s="342"/>
      <c r="AA751" s="342"/>
      <c r="AB751" s="342"/>
      <c r="AC751" s="342"/>
      <c r="AD751" s="342"/>
      <c r="AE751" s="342"/>
      <c r="AF751" s="342"/>
      <c r="AG751" s="342"/>
      <c r="AH751" s="342"/>
      <c r="AI751" s="342"/>
      <c r="AJ751" s="342"/>
      <c r="AK751" s="342"/>
      <c r="AL751" s="342"/>
      <c r="AM751" s="342"/>
      <c r="AN751" s="342"/>
      <c r="AO751" s="342"/>
      <c r="AP751" s="342"/>
      <c r="AQ751" s="342"/>
      <c r="AR751" s="342"/>
      <c r="AS751" s="342"/>
      <c r="AT751" s="342"/>
      <c r="AU751" s="342"/>
      <c r="AV751" s="342"/>
      <c r="AW751" s="342"/>
      <c r="AX751" s="342"/>
      <c r="AY751" s="342"/>
      <c r="AZ751" s="342"/>
      <c r="BA751" s="342"/>
      <c r="BB751" s="342"/>
      <c r="BC751" s="342"/>
      <c r="BD751" s="342"/>
      <c r="BE751" s="342"/>
      <c r="BF751" s="342"/>
      <c r="BG751" s="342"/>
      <c r="BH751" s="342"/>
      <c r="BI751" s="342"/>
      <c r="BJ751" s="342"/>
      <c r="BK751" s="342"/>
      <c r="BL751" s="342"/>
      <c r="BM751" s="342"/>
      <c r="BO751" s="342"/>
      <c r="BP751" s="342"/>
      <c r="BQ751" s="342"/>
      <c r="BR751" s="342"/>
      <c r="BS751" s="342"/>
      <c r="BT751" s="342"/>
      <c r="BU751" s="342"/>
      <c r="BV751" s="342"/>
      <c r="BW751" s="342"/>
      <c r="BX751" s="342"/>
      <c r="BY751" s="342"/>
      <c r="BZ751" s="342"/>
      <c r="CA751" s="342"/>
      <c r="CB751" s="342"/>
      <c r="CC751" s="342"/>
      <c r="CD751" s="342"/>
      <c r="CE751" s="342"/>
      <c r="CF751" s="342"/>
      <c r="CG751" s="342"/>
      <c r="CH751" s="342"/>
      <c r="CI751" s="342"/>
      <c r="CJ751" s="342"/>
      <c r="CK751" s="342"/>
      <c r="CZ751" s="342"/>
      <c r="DA751" s="342"/>
      <c r="DB751" s="342"/>
      <c r="DC751" s="342"/>
      <c r="DD751" s="342"/>
      <c r="DE751" s="342"/>
      <c r="DF751" s="342"/>
      <c r="DG751" s="342"/>
      <c r="DH751" s="342"/>
      <c r="DI751" s="342"/>
      <c r="DJ751" s="342"/>
      <c r="DK751" s="342"/>
      <c r="DM751" s="342"/>
      <c r="DN751" s="342"/>
      <c r="DO751" s="342"/>
      <c r="DP751" s="342"/>
      <c r="DQ751" s="342"/>
      <c r="DR751" s="342"/>
      <c r="DS751" s="342"/>
      <c r="DT751" s="342"/>
      <c r="DU751" s="342"/>
      <c r="DV751" s="342"/>
      <c r="DW751" s="342"/>
      <c r="DX751" s="342"/>
      <c r="DY751" s="342"/>
      <c r="EA751" s="342"/>
    </row>
    <row r="752" spans="1:131">
      <c r="A752" s="342"/>
      <c r="B752" s="342"/>
      <c r="C752" s="342"/>
      <c r="D752" s="342"/>
      <c r="E752" s="342"/>
      <c r="L752" s="342"/>
      <c r="M752" s="342"/>
      <c r="N752" s="342"/>
      <c r="O752" s="342"/>
      <c r="P752" s="342"/>
      <c r="Q752" s="342"/>
      <c r="R752" s="342"/>
      <c r="S752" s="342"/>
      <c r="T752" s="342"/>
      <c r="U752" s="342"/>
      <c r="V752" s="342"/>
      <c r="W752" s="342"/>
      <c r="X752" s="342"/>
      <c r="Y752" s="342"/>
      <c r="Z752" s="342"/>
      <c r="AA752" s="342"/>
      <c r="AB752" s="342"/>
      <c r="AC752" s="342"/>
      <c r="AD752" s="342"/>
      <c r="AE752" s="342"/>
      <c r="AF752" s="342"/>
      <c r="AG752" s="342"/>
      <c r="AH752" s="342"/>
      <c r="AI752" s="342"/>
      <c r="AJ752" s="342"/>
      <c r="AK752" s="342"/>
      <c r="AL752" s="342"/>
      <c r="AM752" s="342"/>
      <c r="AN752" s="342"/>
      <c r="AO752" s="342"/>
      <c r="AP752" s="342"/>
      <c r="AQ752" s="342"/>
      <c r="AR752" s="342"/>
      <c r="AS752" s="342"/>
      <c r="AT752" s="342"/>
      <c r="AU752" s="342"/>
      <c r="AV752" s="342"/>
      <c r="AW752" s="342"/>
      <c r="AX752" s="342"/>
      <c r="AY752" s="342"/>
      <c r="AZ752" s="342"/>
      <c r="BA752" s="342"/>
      <c r="BB752" s="342"/>
      <c r="BC752" s="342"/>
      <c r="BD752" s="342"/>
      <c r="BE752" s="342"/>
      <c r="BF752" s="342"/>
      <c r="BG752" s="342"/>
      <c r="BH752" s="342"/>
      <c r="BI752" s="342"/>
      <c r="BJ752" s="342"/>
      <c r="BK752" s="342"/>
      <c r="BL752" s="342"/>
      <c r="BM752" s="342"/>
      <c r="BO752" s="342"/>
      <c r="BP752" s="342"/>
      <c r="BQ752" s="342"/>
      <c r="BR752" s="342"/>
      <c r="BS752" s="342"/>
      <c r="BT752" s="342"/>
      <c r="BU752" s="342"/>
      <c r="BV752" s="342"/>
      <c r="BW752" s="342"/>
      <c r="BX752" s="342"/>
      <c r="BY752" s="342"/>
      <c r="BZ752" s="342"/>
      <c r="CA752" s="342"/>
      <c r="CB752" s="342"/>
      <c r="CC752" s="342"/>
      <c r="CD752" s="342"/>
      <c r="CE752" s="342"/>
      <c r="CF752" s="342"/>
      <c r="CG752" s="342"/>
      <c r="CH752" s="342"/>
      <c r="CI752" s="342"/>
      <c r="CJ752" s="342"/>
      <c r="CK752" s="342"/>
      <c r="CZ752" s="342"/>
      <c r="DA752" s="342"/>
      <c r="DB752" s="342"/>
      <c r="DC752" s="342"/>
      <c r="DD752" s="342"/>
      <c r="DE752" s="342"/>
      <c r="DF752" s="342"/>
      <c r="DG752" s="342"/>
      <c r="DH752" s="342"/>
      <c r="DI752" s="342"/>
      <c r="DJ752" s="342"/>
      <c r="DK752" s="342"/>
      <c r="DM752" s="342"/>
      <c r="DN752" s="342"/>
      <c r="DO752" s="342"/>
      <c r="DP752" s="342"/>
      <c r="DQ752" s="342"/>
      <c r="DR752" s="342"/>
      <c r="DS752" s="342"/>
      <c r="DT752" s="342"/>
      <c r="DU752" s="342"/>
      <c r="DV752" s="342"/>
      <c r="DW752" s="342"/>
      <c r="DX752" s="342"/>
      <c r="DY752" s="342"/>
      <c r="EA752" s="342"/>
    </row>
    <row r="753" spans="1:131">
      <c r="A753" s="342"/>
      <c r="B753" s="342"/>
      <c r="C753" s="342"/>
      <c r="D753" s="342"/>
      <c r="E753" s="342"/>
      <c r="L753" s="342"/>
      <c r="M753" s="342"/>
      <c r="N753" s="342"/>
      <c r="O753" s="342"/>
      <c r="P753" s="342"/>
      <c r="Q753" s="342"/>
      <c r="R753" s="342"/>
      <c r="S753" s="342"/>
      <c r="T753" s="342"/>
      <c r="U753" s="342"/>
      <c r="V753" s="342"/>
      <c r="W753" s="342"/>
      <c r="X753" s="342"/>
      <c r="Y753" s="342"/>
      <c r="Z753" s="342"/>
      <c r="AA753" s="342"/>
      <c r="AB753" s="342"/>
      <c r="AC753" s="342"/>
      <c r="AD753" s="342"/>
      <c r="AE753" s="342"/>
      <c r="AF753" s="342"/>
      <c r="AG753" s="342"/>
      <c r="AH753" s="342"/>
      <c r="AI753" s="342"/>
      <c r="AJ753" s="342"/>
      <c r="AK753" s="342"/>
      <c r="AL753" s="342"/>
      <c r="AM753" s="342"/>
      <c r="AN753" s="342"/>
      <c r="AO753" s="342"/>
      <c r="AP753" s="342"/>
      <c r="AQ753" s="342"/>
      <c r="AR753" s="342"/>
      <c r="AS753" s="342"/>
      <c r="AT753" s="342"/>
      <c r="AU753" s="342"/>
      <c r="AV753" s="342"/>
      <c r="AW753" s="342"/>
      <c r="AX753" s="342"/>
      <c r="AY753" s="342"/>
      <c r="AZ753" s="342"/>
      <c r="BA753" s="342"/>
      <c r="BB753" s="342"/>
      <c r="BC753" s="342"/>
      <c r="BD753" s="342"/>
      <c r="BE753" s="342"/>
      <c r="BF753" s="342"/>
      <c r="BG753" s="342"/>
      <c r="BH753" s="342"/>
      <c r="BI753" s="342"/>
      <c r="BJ753" s="342"/>
      <c r="BK753" s="342"/>
      <c r="BL753" s="342"/>
      <c r="BM753" s="342"/>
      <c r="BO753" s="342"/>
      <c r="BP753" s="342"/>
      <c r="BQ753" s="342"/>
      <c r="BR753" s="342"/>
      <c r="BS753" s="342"/>
      <c r="BT753" s="342"/>
      <c r="BU753" s="342"/>
      <c r="BV753" s="342"/>
      <c r="BW753" s="342"/>
      <c r="BX753" s="342"/>
      <c r="BY753" s="342"/>
      <c r="BZ753" s="342"/>
      <c r="CA753" s="342"/>
      <c r="CB753" s="342"/>
      <c r="CC753" s="342"/>
      <c r="CD753" s="342"/>
      <c r="CE753" s="342"/>
      <c r="CF753" s="342"/>
      <c r="CG753" s="342"/>
      <c r="CH753" s="342"/>
      <c r="CI753" s="342"/>
      <c r="CJ753" s="342"/>
      <c r="CK753" s="342"/>
      <c r="CZ753" s="342"/>
      <c r="DA753" s="342"/>
      <c r="DB753" s="342"/>
      <c r="DC753" s="342"/>
      <c r="DD753" s="342"/>
      <c r="DE753" s="342"/>
      <c r="DF753" s="342"/>
      <c r="DG753" s="342"/>
      <c r="DH753" s="342"/>
      <c r="DI753" s="342"/>
      <c r="DJ753" s="342"/>
      <c r="DK753" s="342"/>
      <c r="DM753" s="342"/>
      <c r="DN753" s="342"/>
      <c r="DO753" s="342"/>
      <c r="DP753" s="342"/>
      <c r="DQ753" s="342"/>
      <c r="DR753" s="342"/>
      <c r="DS753" s="342"/>
      <c r="DT753" s="342"/>
      <c r="DU753" s="342"/>
      <c r="DV753" s="342"/>
      <c r="DW753" s="342"/>
      <c r="DX753" s="342"/>
      <c r="DY753" s="342"/>
      <c r="EA753" s="342"/>
    </row>
    <row r="754" spans="1:131">
      <c r="A754" s="342"/>
      <c r="B754" s="342"/>
      <c r="C754" s="342"/>
      <c r="D754" s="342"/>
      <c r="E754" s="342"/>
      <c r="L754" s="342"/>
      <c r="M754" s="342"/>
      <c r="N754" s="342"/>
      <c r="O754" s="342"/>
      <c r="P754" s="342"/>
      <c r="Q754" s="342"/>
      <c r="R754" s="342"/>
      <c r="S754" s="342"/>
      <c r="T754" s="342"/>
      <c r="U754" s="342"/>
      <c r="V754" s="342"/>
      <c r="W754" s="342"/>
      <c r="X754" s="342"/>
      <c r="Y754" s="342"/>
      <c r="Z754" s="342"/>
      <c r="AA754" s="342"/>
      <c r="AB754" s="342"/>
      <c r="AC754" s="342"/>
      <c r="AD754" s="342"/>
      <c r="AE754" s="342"/>
      <c r="AF754" s="342"/>
      <c r="AG754" s="342"/>
      <c r="AH754" s="342"/>
      <c r="AI754" s="342"/>
      <c r="AJ754" s="342"/>
      <c r="AK754" s="342"/>
      <c r="AL754" s="342"/>
      <c r="AM754" s="342"/>
      <c r="AN754" s="342"/>
      <c r="AO754" s="342"/>
      <c r="AP754" s="342"/>
      <c r="AQ754" s="342"/>
      <c r="AR754" s="342"/>
      <c r="AS754" s="342"/>
      <c r="AT754" s="342"/>
      <c r="AU754" s="342"/>
      <c r="AV754" s="342"/>
      <c r="AW754" s="342"/>
      <c r="AX754" s="342"/>
      <c r="AY754" s="342"/>
      <c r="AZ754" s="342"/>
      <c r="BA754" s="342"/>
      <c r="BB754" s="342"/>
      <c r="BC754" s="342"/>
      <c r="BD754" s="342"/>
      <c r="BE754" s="342"/>
      <c r="BF754" s="342"/>
      <c r="BG754" s="342"/>
      <c r="BH754" s="342"/>
      <c r="BI754" s="342"/>
      <c r="BJ754" s="342"/>
      <c r="BK754" s="342"/>
      <c r="BL754" s="342"/>
      <c r="BM754" s="342"/>
      <c r="BO754" s="342"/>
      <c r="BP754" s="342"/>
      <c r="BQ754" s="342"/>
      <c r="BR754" s="342"/>
      <c r="BS754" s="342"/>
      <c r="BT754" s="342"/>
      <c r="BU754" s="342"/>
      <c r="BV754" s="342"/>
      <c r="BW754" s="342"/>
      <c r="BX754" s="342"/>
      <c r="BY754" s="342"/>
      <c r="BZ754" s="342"/>
      <c r="CA754" s="342"/>
      <c r="CB754" s="342"/>
      <c r="CC754" s="342"/>
      <c r="CD754" s="342"/>
      <c r="CE754" s="342"/>
      <c r="CF754" s="342"/>
      <c r="CG754" s="342"/>
      <c r="CH754" s="342"/>
      <c r="CI754" s="342"/>
      <c r="CJ754" s="342"/>
      <c r="CK754" s="342"/>
      <c r="CZ754" s="342"/>
      <c r="DA754" s="342"/>
      <c r="DB754" s="342"/>
      <c r="DC754" s="342"/>
      <c r="DD754" s="342"/>
      <c r="DE754" s="342"/>
      <c r="DF754" s="342"/>
      <c r="DG754" s="342"/>
      <c r="DH754" s="342"/>
      <c r="DI754" s="342"/>
      <c r="DJ754" s="342"/>
      <c r="DK754" s="342"/>
      <c r="DM754" s="342"/>
      <c r="DN754" s="342"/>
      <c r="DO754" s="342"/>
      <c r="DP754" s="342"/>
      <c r="DQ754" s="342"/>
      <c r="DR754" s="342"/>
      <c r="DS754" s="342"/>
      <c r="DT754" s="342"/>
      <c r="DU754" s="342"/>
      <c r="DV754" s="342"/>
      <c r="DW754" s="342"/>
      <c r="DX754" s="342"/>
      <c r="DY754" s="342"/>
      <c r="EA754" s="342"/>
    </row>
    <row r="755" spans="1:131">
      <c r="A755" s="342"/>
      <c r="B755" s="342"/>
      <c r="C755" s="342"/>
      <c r="D755" s="342"/>
      <c r="E755" s="342"/>
      <c r="L755" s="342"/>
      <c r="M755" s="342"/>
      <c r="N755" s="342"/>
      <c r="O755" s="342"/>
      <c r="P755" s="342"/>
      <c r="Q755" s="342"/>
      <c r="R755" s="342"/>
      <c r="S755" s="342"/>
      <c r="T755" s="342"/>
      <c r="U755" s="342"/>
      <c r="V755" s="342"/>
      <c r="W755" s="342"/>
      <c r="X755" s="342"/>
      <c r="Y755" s="342"/>
      <c r="Z755" s="342"/>
      <c r="AA755" s="342"/>
      <c r="AB755" s="342"/>
      <c r="AC755" s="342"/>
      <c r="AD755" s="342"/>
      <c r="AE755" s="342"/>
      <c r="AF755" s="342"/>
      <c r="AG755" s="342"/>
      <c r="AH755" s="342"/>
      <c r="AI755" s="342"/>
      <c r="AJ755" s="342"/>
      <c r="AK755" s="342"/>
      <c r="AL755" s="342"/>
      <c r="AM755" s="342"/>
      <c r="AN755" s="342"/>
      <c r="AO755" s="342"/>
      <c r="AP755" s="342"/>
      <c r="AQ755" s="342"/>
      <c r="AR755" s="342"/>
      <c r="AS755" s="342"/>
      <c r="AT755" s="342"/>
      <c r="AU755" s="342"/>
      <c r="AV755" s="342"/>
      <c r="AW755" s="342"/>
      <c r="AX755" s="342"/>
      <c r="AY755" s="342"/>
      <c r="AZ755" s="342"/>
      <c r="BA755" s="342"/>
      <c r="BB755" s="342"/>
      <c r="BC755" s="342"/>
      <c r="BD755" s="342"/>
      <c r="BE755" s="342"/>
      <c r="BF755" s="342"/>
      <c r="BG755" s="342"/>
      <c r="BH755" s="342"/>
      <c r="BI755" s="342"/>
      <c r="BJ755" s="342"/>
      <c r="BK755" s="342"/>
      <c r="BL755" s="342"/>
      <c r="BM755" s="342"/>
      <c r="BO755" s="342"/>
      <c r="BP755" s="342"/>
      <c r="BQ755" s="342"/>
      <c r="BR755" s="342"/>
      <c r="BS755" s="342"/>
      <c r="BT755" s="342"/>
      <c r="BU755" s="342"/>
      <c r="BV755" s="342"/>
      <c r="BW755" s="342"/>
      <c r="BX755" s="342"/>
      <c r="BY755" s="342"/>
      <c r="BZ755" s="342"/>
      <c r="CA755" s="342"/>
      <c r="CB755" s="342"/>
      <c r="CC755" s="342"/>
      <c r="CD755" s="342"/>
      <c r="CE755" s="342"/>
      <c r="CF755" s="342"/>
      <c r="CG755" s="342"/>
      <c r="CH755" s="342"/>
      <c r="CI755" s="342"/>
      <c r="CJ755" s="342"/>
      <c r="CK755" s="342"/>
      <c r="CZ755" s="342"/>
      <c r="DA755" s="342"/>
      <c r="DB755" s="342"/>
      <c r="DC755" s="342"/>
      <c r="DD755" s="342"/>
      <c r="DE755" s="342"/>
      <c r="DF755" s="342"/>
      <c r="DG755" s="342"/>
      <c r="DH755" s="342"/>
      <c r="DI755" s="342"/>
      <c r="DJ755" s="342"/>
      <c r="DK755" s="342"/>
      <c r="DM755" s="342"/>
      <c r="DN755" s="342"/>
      <c r="DO755" s="342"/>
      <c r="DP755" s="342"/>
      <c r="DQ755" s="342"/>
      <c r="DR755" s="342"/>
      <c r="DS755" s="342"/>
      <c r="DT755" s="342"/>
      <c r="DU755" s="342"/>
      <c r="DV755" s="342"/>
      <c r="DW755" s="342"/>
      <c r="DX755" s="342"/>
      <c r="DY755" s="342"/>
      <c r="EA755" s="342"/>
    </row>
    <row r="756" spans="1:131">
      <c r="A756" s="342"/>
      <c r="B756" s="342"/>
      <c r="C756" s="342"/>
      <c r="D756" s="342"/>
      <c r="E756" s="342"/>
      <c r="L756" s="342"/>
      <c r="M756" s="342"/>
      <c r="N756" s="342"/>
      <c r="O756" s="342"/>
      <c r="P756" s="342"/>
      <c r="Q756" s="342"/>
      <c r="R756" s="342"/>
      <c r="S756" s="342"/>
      <c r="T756" s="342"/>
      <c r="U756" s="342"/>
      <c r="V756" s="342"/>
      <c r="W756" s="342"/>
      <c r="X756" s="342"/>
      <c r="Y756" s="342"/>
      <c r="Z756" s="342"/>
      <c r="AA756" s="342"/>
      <c r="AB756" s="342"/>
      <c r="AC756" s="342"/>
      <c r="AD756" s="342"/>
      <c r="AE756" s="342"/>
      <c r="AF756" s="342"/>
      <c r="AG756" s="342"/>
      <c r="AH756" s="342"/>
      <c r="AI756" s="342"/>
      <c r="AJ756" s="342"/>
      <c r="AK756" s="342"/>
      <c r="AL756" s="342"/>
      <c r="AM756" s="342"/>
      <c r="AN756" s="342"/>
      <c r="AO756" s="342"/>
      <c r="AP756" s="342"/>
      <c r="AQ756" s="342"/>
      <c r="AR756" s="342"/>
      <c r="AS756" s="342"/>
      <c r="AT756" s="342"/>
      <c r="AU756" s="342"/>
      <c r="AV756" s="342"/>
      <c r="AW756" s="342"/>
      <c r="AX756" s="342"/>
      <c r="AY756" s="342"/>
      <c r="AZ756" s="342"/>
      <c r="BA756" s="342"/>
      <c r="BB756" s="342"/>
      <c r="BC756" s="342"/>
      <c r="BD756" s="342"/>
      <c r="BE756" s="342"/>
      <c r="BF756" s="342"/>
      <c r="BG756" s="342"/>
      <c r="BH756" s="342"/>
      <c r="BI756" s="342"/>
      <c r="BJ756" s="342"/>
      <c r="BK756" s="342"/>
      <c r="BL756" s="342"/>
      <c r="BM756" s="342"/>
      <c r="BO756" s="342"/>
      <c r="BP756" s="342"/>
      <c r="BQ756" s="342"/>
      <c r="BR756" s="342"/>
      <c r="BS756" s="342"/>
      <c r="BT756" s="342"/>
      <c r="BU756" s="342"/>
      <c r="BV756" s="342"/>
      <c r="BW756" s="342"/>
      <c r="BX756" s="342"/>
      <c r="BY756" s="342"/>
      <c r="BZ756" s="342"/>
      <c r="CA756" s="342"/>
      <c r="CB756" s="342"/>
      <c r="CC756" s="342"/>
      <c r="CD756" s="342"/>
      <c r="CE756" s="342"/>
      <c r="CF756" s="342"/>
      <c r="CG756" s="342"/>
      <c r="CH756" s="342"/>
      <c r="CI756" s="342"/>
      <c r="CJ756" s="342"/>
      <c r="CK756" s="342"/>
      <c r="CZ756" s="342"/>
      <c r="DA756" s="342"/>
      <c r="DB756" s="342"/>
      <c r="DC756" s="342"/>
      <c r="DD756" s="342"/>
      <c r="DE756" s="342"/>
      <c r="DF756" s="342"/>
      <c r="DG756" s="342"/>
      <c r="DH756" s="342"/>
      <c r="DI756" s="342"/>
      <c r="DJ756" s="342"/>
      <c r="DK756" s="342"/>
      <c r="DM756" s="342"/>
      <c r="DN756" s="342"/>
      <c r="DO756" s="342"/>
      <c r="DP756" s="342"/>
      <c r="DQ756" s="342"/>
      <c r="DR756" s="342"/>
      <c r="DS756" s="342"/>
      <c r="DT756" s="342"/>
      <c r="DU756" s="342"/>
      <c r="DV756" s="342"/>
      <c r="DW756" s="342"/>
      <c r="DX756" s="342"/>
      <c r="DY756" s="342"/>
      <c r="EA756" s="342"/>
    </row>
    <row r="757" spans="1:131">
      <c r="A757" s="342"/>
      <c r="B757" s="342"/>
      <c r="C757" s="342"/>
      <c r="D757" s="342"/>
      <c r="E757" s="342"/>
      <c r="L757" s="342"/>
      <c r="M757" s="342"/>
      <c r="N757" s="342"/>
      <c r="O757" s="342"/>
      <c r="P757" s="342"/>
      <c r="Q757" s="342"/>
      <c r="R757" s="342"/>
      <c r="S757" s="342"/>
      <c r="T757" s="342"/>
      <c r="U757" s="342"/>
      <c r="V757" s="342"/>
      <c r="W757" s="342"/>
      <c r="X757" s="342"/>
      <c r="Y757" s="342"/>
      <c r="Z757" s="342"/>
      <c r="AA757" s="342"/>
      <c r="AB757" s="342"/>
      <c r="AC757" s="342"/>
      <c r="AD757" s="342"/>
      <c r="AE757" s="342"/>
      <c r="AF757" s="342"/>
      <c r="AG757" s="342"/>
      <c r="AH757" s="342"/>
      <c r="AI757" s="342"/>
      <c r="AJ757" s="342"/>
      <c r="AK757" s="342"/>
      <c r="AL757" s="342"/>
      <c r="AM757" s="342"/>
      <c r="AN757" s="342"/>
      <c r="AO757" s="342"/>
      <c r="AP757" s="342"/>
      <c r="AQ757" s="342"/>
      <c r="AR757" s="342"/>
      <c r="AS757" s="342"/>
      <c r="AT757" s="342"/>
      <c r="AU757" s="342"/>
      <c r="AV757" s="342"/>
      <c r="AW757" s="342"/>
      <c r="AX757" s="342"/>
      <c r="AY757" s="342"/>
      <c r="AZ757" s="342"/>
      <c r="BA757" s="342"/>
      <c r="BB757" s="342"/>
      <c r="BC757" s="342"/>
      <c r="BD757" s="342"/>
      <c r="BE757" s="342"/>
      <c r="BF757" s="342"/>
      <c r="BG757" s="342"/>
      <c r="BH757" s="342"/>
      <c r="BI757" s="342"/>
      <c r="BJ757" s="342"/>
      <c r="BK757" s="342"/>
      <c r="BL757" s="342"/>
      <c r="BM757" s="342"/>
      <c r="BO757" s="342"/>
      <c r="BP757" s="342"/>
      <c r="BQ757" s="342"/>
      <c r="BR757" s="342"/>
      <c r="BS757" s="342"/>
      <c r="BT757" s="342"/>
      <c r="BU757" s="342"/>
      <c r="BV757" s="342"/>
      <c r="BW757" s="342"/>
      <c r="BX757" s="342"/>
      <c r="BY757" s="342"/>
      <c r="BZ757" s="342"/>
      <c r="CA757" s="342"/>
      <c r="CB757" s="342"/>
      <c r="CC757" s="342"/>
      <c r="CD757" s="342"/>
      <c r="CE757" s="342"/>
      <c r="CF757" s="342"/>
      <c r="CG757" s="342"/>
      <c r="CH757" s="342"/>
      <c r="CI757" s="342"/>
      <c r="CJ757" s="342"/>
      <c r="CK757" s="342"/>
      <c r="CZ757" s="342"/>
      <c r="DA757" s="342"/>
      <c r="DB757" s="342"/>
      <c r="DC757" s="342"/>
      <c r="DD757" s="342"/>
      <c r="DE757" s="342"/>
      <c r="DF757" s="342"/>
      <c r="DG757" s="342"/>
      <c r="DH757" s="342"/>
      <c r="DI757" s="342"/>
      <c r="DJ757" s="342"/>
      <c r="DK757" s="342"/>
      <c r="DM757" s="342"/>
      <c r="DN757" s="342"/>
      <c r="DO757" s="342"/>
      <c r="DP757" s="342"/>
      <c r="DQ757" s="342"/>
      <c r="DR757" s="342"/>
      <c r="DS757" s="342"/>
      <c r="DT757" s="342"/>
      <c r="DU757" s="342"/>
      <c r="DV757" s="342"/>
      <c r="DW757" s="342"/>
      <c r="DX757" s="342"/>
      <c r="DY757" s="342"/>
      <c r="EA757" s="342"/>
    </row>
    <row r="758" spans="1:131">
      <c r="A758" s="342"/>
      <c r="B758" s="342"/>
      <c r="C758" s="342"/>
      <c r="D758" s="342"/>
      <c r="E758" s="342"/>
      <c r="L758" s="342"/>
      <c r="M758" s="342"/>
      <c r="N758" s="342"/>
      <c r="O758" s="342"/>
      <c r="P758" s="342"/>
      <c r="Q758" s="342"/>
      <c r="R758" s="342"/>
      <c r="S758" s="342"/>
      <c r="T758" s="342"/>
      <c r="U758" s="342"/>
      <c r="V758" s="342"/>
      <c r="W758" s="342"/>
      <c r="X758" s="342"/>
      <c r="Y758" s="342"/>
      <c r="Z758" s="342"/>
      <c r="AA758" s="342"/>
      <c r="AB758" s="342"/>
      <c r="AC758" s="342"/>
      <c r="AD758" s="342"/>
      <c r="AE758" s="342"/>
      <c r="AF758" s="342"/>
      <c r="AG758" s="342"/>
      <c r="AH758" s="342"/>
      <c r="AI758" s="342"/>
      <c r="AJ758" s="342"/>
      <c r="AK758" s="342"/>
      <c r="AL758" s="342"/>
      <c r="AM758" s="342"/>
      <c r="AN758" s="342"/>
      <c r="AO758" s="342"/>
      <c r="AP758" s="342"/>
      <c r="AQ758" s="342"/>
      <c r="AR758" s="342"/>
      <c r="AS758" s="342"/>
      <c r="AT758" s="342"/>
      <c r="AU758" s="342"/>
      <c r="AV758" s="342"/>
      <c r="AW758" s="342"/>
      <c r="AX758" s="342"/>
      <c r="AY758" s="342"/>
      <c r="AZ758" s="342"/>
      <c r="BA758" s="342"/>
      <c r="BB758" s="342"/>
      <c r="BC758" s="342"/>
      <c r="BD758" s="342"/>
      <c r="BE758" s="342"/>
      <c r="BF758" s="342"/>
      <c r="BG758" s="342"/>
      <c r="BH758" s="342"/>
      <c r="BI758" s="342"/>
      <c r="BJ758" s="342"/>
      <c r="BK758" s="342"/>
      <c r="BL758" s="342"/>
      <c r="BM758" s="342"/>
      <c r="BO758" s="342"/>
      <c r="BP758" s="342"/>
      <c r="BQ758" s="342"/>
      <c r="BR758" s="342"/>
      <c r="BS758" s="342"/>
      <c r="BT758" s="342"/>
      <c r="BU758" s="342"/>
      <c r="BV758" s="342"/>
      <c r="BW758" s="342"/>
      <c r="BX758" s="342"/>
      <c r="BY758" s="342"/>
      <c r="BZ758" s="342"/>
      <c r="CA758" s="342"/>
      <c r="CB758" s="342"/>
      <c r="CC758" s="342"/>
      <c r="CD758" s="342"/>
      <c r="CE758" s="342"/>
      <c r="CF758" s="342"/>
      <c r="CG758" s="342"/>
      <c r="CH758" s="342"/>
      <c r="CI758" s="342"/>
      <c r="CJ758" s="342"/>
      <c r="CK758" s="342"/>
      <c r="CZ758" s="342"/>
      <c r="DA758" s="342"/>
      <c r="DB758" s="342"/>
      <c r="DC758" s="342"/>
      <c r="DD758" s="342"/>
      <c r="DE758" s="342"/>
      <c r="DF758" s="342"/>
      <c r="DG758" s="342"/>
      <c r="DH758" s="342"/>
      <c r="DI758" s="342"/>
      <c r="DJ758" s="342"/>
      <c r="DK758" s="342"/>
      <c r="DM758" s="342"/>
      <c r="DN758" s="342"/>
      <c r="DO758" s="342"/>
      <c r="DP758" s="342"/>
      <c r="DQ758" s="342"/>
      <c r="DR758" s="342"/>
      <c r="DS758" s="342"/>
      <c r="DT758" s="342"/>
      <c r="DU758" s="342"/>
      <c r="DV758" s="342"/>
      <c r="DW758" s="342"/>
      <c r="DX758" s="342"/>
      <c r="DY758" s="342"/>
      <c r="EA758" s="342"/>
    </row>
    <row r="759" spans="1:131">
      <c r="A759" s="342"/>
      <c r="B759" s="342"/>
      <c r="C759" s="342"/>
      <c r="D759" s="342"/>
      <c r="E759" s="342"/>
      <c r="L759" s="342"/>
      <c r="M759" s="342"/>
      <c r="N759" s="342"/>
      <c r="O759" s="342"/>
      <c r="P759" s="342"/>
      <c r="Q759" s="342"/>
      <c r="R759" s="342"/>
      <c r="S759" s="342"/>
      <c r="T759" s="342"/>
      <c r="U759" s="342"/>
      <c r="V759" s="342"/>
      <c r="W759" s="342"/>
      <c r="X759" s="342"/>
      <c r="Y759" s="342"/>
      <c r="Z759" s="342"/>
      <c r="AA759" s="342"/>
      <c r="AB759" s="342"/>
      <c r="AC759" s="342"/>
      <c r="AD759" s="342"/>
      <c r="AE759" s="342"/>
      <c r="AF759" s="342"/>
      <c r="AG759" s="342"/>
      <c r="AH759" s="342"/>
      <c r="AI759" s="342"/>
      <c r="AJ759" s="342"/>
      <c r="AK759" s="342"/>
      <c r="AL759" s="342"/>
      <c r="AM759" s="342"/>
      <c r="AN759" s="342"/>
      <c r="AO759" s="342"/>
      <c r="AP759" s="342"/>
      <c r="AQ759" s="342"/>
      <c r="AR759" s="342"/>
      <c r="AS759" s="342"/>
      <c r="AT759" s="342"/>
      <c r="AU759" s="342"/>
      <c r="AV759" s="342"/>
      <c r="AW759" s="342"/>
      <c r="AX759" s="342"/>
      <c r="AY759" s="342"/>
      <c r="AZ759" s="342"/>
      <c r="BA759" s="342"/>
      <c r="BB759" s="342"/>
      <c r="BC759" s="342"/>
      <c r="BD759" s="342"/>
      <c r="BE759" s="342"/>
      <c r="BF759" s="342"/>
      <c r="BG759" s="342"/>
      <c r="BH759" s="342"/>
      <c r="BI759" s="342"/>
      <c r="BJ759" s="342"/>
      <c r="BK759" s="342"/>
      <c r="BL759" s="342"/>
      <c r="BM759" s="342"/>
      <c r="BO759" s="342"/>
      <c r="BP759" s="342"/>
      <c r="BQ759" s="342"/>
      <c r="BR759" s="342"/>
      <c r="BS759" s="342"/>
      <c r="BT759" s="342"/>
      <c r="BU759" s="342"/>
      <c r="BV759" s="342"/>
      <c r="BW759" s="342"/>
      <c r="BX759" s="342"/>
      <c r="BY759" s="342"/>
      <c r="BZ759" s="342"/>
      <c r="CA759" s="342"/>
      <c r="CB759" s="342"/>
      <c r="CC759" s="342"/>
      <c r="CD759" s="342"/>
      <c r="CE759" s="342"/>
      <c r="CF759" s="342"/>
      <c r="CG759" s="342"/>
      <c r="CH759" s="342"/>
      <c r="CI759" s="342"/>
      <c r="CJ759" s="342"/>
      <c r="CK759" s="342"/>
      <c r="CZ759" s="342"/>
      <c r="DA759" s="342"/>
      <c r="DB759" s="342"/>
      <c r="DC759" s="342"/>
      <c r="DD759" s="342"/>
      <c r="DE759" s="342"/>
      <c r="DF759" s="342"/>
      <c r="DG759" s="342"/>
      <c r="DH759" s="342"/>
      <c r="DI759" s="342"/>
      <c r="DJ759" s="342"/>
      <c r="DK759" s="342"/>
      <c r="DM759" s="342"/>
      <c r="DN759" s="342"/>
      <c r="DO759" s="342"/>
      <c r="DP759" s="342"/>
      <c r="DQ759" s="342"/>
      <c r="DR759" s="342"/>
      <c r="DS759" s="342"/>
      <c r="DT759" s="342"/>
      <c r="DU759" s="342"/>
      <c r="DV759" s="342"/>
      <c r="DW759" s="342"/>
      <c r="DX759" s="342"/>
      <c r="DY759" s="342"/>
      <c r="EA759" s="342"/>
    </row>
    <row r="760" spans="1:131">
      <c r="A760" s="342"/>
      <c r="B760" s="342"/>
      <c r="C760" s="342"/>
      <c r="D760" s="342"/>
      <c r="E760" s="342"/>
      <c r="L760" s="342"/>
      <c r="M760" s="342"/>
      <c r="N760" s="342"/>
      <c r="O760" s="342"/>
      <c r="P760" s="342"/>
      <c r="Q760" s="342"/>
      <c r="R760" s="342"/>
      <c r="S760" s="342"/>
      <c r="T760" s="342"/>
      <c r="U760" s="342"/>
      <c r="V760" s="342"/>
      <c r="W760" s="342"/>
      <c r="X760" s="342"/>
      <c r="Y760" s="342"/>
      <c r="Z760" s="342"/>
      <c r="AA760" s="342"/>
      <c r="AB760" s="342"/>
      <c r="AC760" s="342"/>
      <c r="AD760" s="342"/>
      <c r="AE760" s="342"/>
      <c r="AF760" s="342"/>
      <c r="AG760" s="342"/>
      <c r="AH760" s="342"/>
      <c r="AI760" s="342"/>
      <c r="AJ760" s="342"/>
      <c r="AK760" s="342"/>
      <c r="AL760" s="342"/>
      <c r="AM760" s="342"/>
      <c r="AN760" s="342"/>
      <c r="AO760" s="342"/>
      <c r="AP760" s="342"/>
      <c r="AQ760" s="342"/>
      <c r="AR760" s="342"/>
      <c r="AS760" s="342"/>
      <c r="AT760" s="342"/>
      <c r="AU760" s="342"/>
      <c r="AV760" s="342"/>
      <c r="AW760" s="342"/>
      <c r="AX760" s="342"/>
      <c r="AY760" s="342"/>
      <c r="AZ760" s="342"/>
      <c r="BA760" s="342"/>
      <c r="BB760" s="342"/>
      <c r="BC760" s="342"/>
      <c r="BD760" s="342"/>
      <c r="BE760" s="342"/>
      <c r="BF760" s="342"/>
      <c r="BG760" s="342"/>
      <c r="BH760" s="342"/>
      <c r="BI760" s="342"/>
      <c r="BJ760" s="342"/>
      <c r="BK760" s="342"/>
      <c r="BL760" s="342"/>
      <c r="BM760" s="342"/>
      <c r="BO760" s="342"/>
      <c r="BP760" s="342"/>
      <c r="BQ760" s="342"/>
      <c r="BR760" s="342"/>
      <c r="BS760" s="342"/>
      <c r="BT760" s="342"/>
      <c r="BU760" s="342"/>
      <c r="BV760" s="342"/>
      <c r="BW760" s="342"/>
      <c r="BX760" s="342"/>
      <c r="BY760" s="342"/>
      <c r="BZ760" s="342"/>
      <c r="CA760" s="342"/>
      <c r="CB760" s="342"/>
      <c r="CC760" s="342"/>
      <c r="CD760" s="342"/>
      <c r="CE760" s="342"/>
      <c r="CF760" s="342"/>
      <c r="CG760" s="342"/>
      <c r="CH760" s="342"/>
      <c r="CI760" s="342"/>
      <c r="CJ760" s="342"/>
      <c r="CK760" s="342"/>
      <c r="CZ760" s="342"/>
      <c r="DA760" s="342"/>
      <c r="DB760" s="342"/>
      <c r="DC760" s="342"/>
      <c r="DD760" s="342"/>
      <c r="DE760" s="342"/>
      <c r="DF760" s="342"/>
      <c r="DG760" s="342"/>
      <c r="DH760" s="342"/>
      <c r="DI760" s="342"/>
      <c r="DJ760" s="342"/>
      <c r="DK760" s="342"/>
      <c r="DM760" s="342"/>
      <c r="DN760" s="342"/>
      <c r="DO760" s="342"/>
      <c r="DP760" s="342"/>
      <c r="DQ760" s="342"/>
      <c r="DR760" s="342"/>
      <c r="DS760" s="342"/>
      <c r="DT760" s="342"/>
      <c r="DU760" s="342"/>
      <c r="DV760" s="342"/>
      <c r="DW760" s="342"/>
      <c r="DX760" s="342"/>
      <c r="DY760" s="342"/>
      <c r="EA760" s="342"/>
    </row>
    <row r="761" spans="1:131">
      <c r="A761" s="342"/>
      <c r="B761" s="342"/>
      <c r="C761" s="342"/>
      <c r="D761" s="342"/>
      <c r="E761" s="342"/>
      <c r="L761" s="342"/>
      <c r="M761" s="342"/>
      <c r="N761" s="342"/>
      <c r="O761" s="342"/>
      <c r="P761" s="342"/>
      <c r="Q761" s="342"/>
      <c r="R761" s="342"/>
      <c r="S761" s="342"/>
      <c r="T761" s="342"/>
      <c r="U761" s="342"/>
      <c r="V761" s="342"/>
      <c r="W761" s="342"/>
      <c r="X761" s="342"/>
      <c r="Y761" s="342"/>
      <c r="Z761" s="342"/>
      <c r="AA761" s="342"/>
      <c r="AB761" s="342"/>
      <c r="AC761" s="342"/>
      <c r="AD761" s="342"/>
      <c r="AE761" s="342"/>
      <c r="AF761" s="342"/>
      <c r="AG761" s="342"/>
      <c r="AH761" s="342"/>
      <c r="AI761" s="342"/>
      <c r="AJ761" s="342"/>
      <c r="AK761" s="342"/>
      <c r="AL761" s="342"/>
      <c r="AM761" s="342"/>
      <c r="AN761" s="342"/>
      <c r="AO761" s="342"/>
      <c r="AP761" s="342"/>
      <c r="AQ761" s="342"/>
      <c r="AR761" s="342"/>
      <c r="AS761" s="342"/>
      <c r="AT761" s="342"/>
      <c r="AU761" s="342"/>
      <c r="AV761" s="342"/>
      <c r="AW761" s="342"/>
      <c r="AX761" s="342"/>
      <c r="AY761" s="342"/>
      <c r="AZ761" s="342"/>
      <c r="BA761" s="342"/>
      <c r="BB761" s="342"/>
      <c r="BC761" s="342"/>
      <c r="BD761" s="342"/>
      <c r="BE761" s="342"/>
      <c r="BF761" s="342"/>
      <c r="BG761" s="342"/>
      <c r="BH761" s="342"/>
      <c r="BI761" s="342"/>
      <c r="BJ761" s="342"/>
      <c r="BK761" s="342"/>
      <c r="BL761" s="342"/>
      <c r="BM761" s="342"/>
      <c r="BO761" s="342"/>
      <c r="BP761" s="342"/>
      <c r="BQ761" s="342"/>
      <c r="BR761" s="342"/>
      <c r="BS761" s="342"/>
      <c r="BT761" s="342"/>
      <c r="BU761" s="342"/>
      <c r="BV761" s="342"/>
      <c r="BW761" s="342"/>
      <c r="BX761" s="342"/>
      <c r="BY761" s="342"/>
      <c r="BZ761" s="342"/>
      <c r="CA761" s="342"/>
      <c r="CB761" s="342"/>
      <c r="CC761" s="342"/>
      <c r="CD761" s="342"/>
      <c r="CE761" s="342"/>
      <c r="CF761" s="342"/>
      <c r="CG761" s="342"/>
      <c r="CH761" s="342"/>
      <c r="CI761" s="342"/>
      <c r="CJ761" s="342"/>
      <c r="CK761" s="342"/>
      <c r="CZ761" s="342"/>
      <c r="DA761" s="342"/>
      <c r="DB761" s="342"/>
      <c r="DC761" s="342"/>
      <c r="DD761" s="342"/>
      <c r="DE761" s="342"/>
      <c r="DF761" s="342"/>
      <c r="DG761" s="342"/>
      <c r="DH761" s="342"/>
      <c r="DI761" s="342"/>
      <c r="DJ761" s="342"/>
      <c r="DK761" s="342"/>
      <c r="DM761" s="342"/>
      <c r="DN761" s="342"/>
      <c r="DO761" s="342"/>
      <c r="DP761" s="342"/>
      <c r="DQ761" s="342"/>
      <c r="DR761" s="342"/>
      <c r="DS761" s="342"/>
      <c r="DT761" s="342"/>
      <c r="DU761" s="342"/>
      <c r="DV761" s="342"/>
      <c r="DW761" s="342"/>
      <c r="DX761" s="342"/>
      <c r="DY761" s="342"/>
      <c r="EA761" s="342"/>
    </row>
    <row r="762" spans="1:131">
      <c r="A762" s="342"/>
      <c r="B762" s="342"/>
      <c r="C762" s="342"/>
      <c r="D762" s="342"/>
      <c r="E762" s="342"/>
      <c r="L762" s="342"/>
      <c r="M762" s="342"/>
      <c r="N762" s="342"/>
      <c r="O762" s="342"/>
      <c r="P762" s="342"/>
      <c r="Q762" s="342"/>
      <c r="R762" s="342"/>
      <c r="S762" s="342"/>
      <c r="T762" s="342"/>
      <c r="U762" s="342"/>
      <c r="V762" s="342"/>
      <c r="W762" s="342"/>
      <c r="X762" s="342"/>
      <c r="Y762" s="342"/>
      <c r="Z762" s="342"/>
      <c r="AA762" s="342"/>
      <c r="AB762" s="342"/>
      <c r="AC762" s="342"/>
      <c r="AD762" s="342"/>
      <c r="AE762" s="342"/>
      <c r="AF762" s="342"/>
      <c r="AG762" s="342"/>
      <c r="AH762" s="342"/>
      <c r="AI762" s="342"/>
      <c r="AJ762" s="342"/>
      <c r="AK762" s="342"/>
      <c r="AL762" s="342"/>
      <c r="AM762" s="342"/>
      <c r="AN762" s="342"/>
      <c r="AO762" s="342"/>
      <c r="AP762" s="342"/>
      <c r="AQ762" s="342"/>
      <c r="AR762" s="342"/>
      <c r="AS762" s="342"/>
      <c r="AT762" s="342"/>
      <c r="AU762" s="342"/>
      <c r="AV762" s="342"/>
      <c r="AW762" s="342"/>
      <c r="AX762" s="342"/>
      <c r="AY762" s="342"/>
      <c r="AZ762" s="342"/>
      <c r="BA762" s="342"/>
      <c r="BB762" s="342"/>
      <c r="BC762" s="342"/>
      <c r="BD762" s="342"/>
      <c r="BE762" s="342"/>
      <c r="BF762" s="342"/>
      <c r="BG762" s="342"/>
      <c r="BH762" s="342"/>
      <c r="BI762" s="342"/>
      <c r="BJ762" s="342"/>
      <c r="BK762" s="342"/>
      <c r="BL762" s="342"/>
      <c r="BM762" s="342"/>
      <c r="BO762" s="342"/>
      <c r="BP762" s="342"/>
      <c r="BQ762" s="342"/>
      <c r="BR762" s="342"/>
      <c r="BS762" s="342"/>
      <c r="BT762" s="342"/>
      <c r="BU762" s="342"/>
      <c r="BV762" s="342"/>
      <c r="BW762" s="342"/>
      <c r="BX762" s="342"/>
      <c r="BY762" s="342"/>
      <c r="BZ762" s="342"/>
      <c r="CA762" s="342"/>
      <c r="CB762" s="342"/>
      <c r="CC762" s="342"/>
      <c r="CD762" s="342"/>
      <c r="CE762" s="342"/>
      <c r="CF762" s="342"/>
      <c r="CG762" s="342"/>
      <c r="CH762" s="342"/>
      <c r="CI762" s="342"/>
      <c r="CJ762" s="342"/>
      <c r="CK762" s="342"/>
      <c r="CZ762" s="342"/>
      <c r="DA762" s="342"/>
      <c r="DB762" s="342"/>
      <c r="DC762" s="342"/>
      <c r="DD762" s="342"/>
      <c r="DE762" s="342"/>
      <c r="DF762" s="342"/>
      <c r="DG762" s="342"/>
      <c r="DH762" s="342"/>
      <c r="DI762" s="342"/>
      <c r="DJ762" s="342"/>
      <c r="DK762" s="342"/>
      <c r="DM762" s="342"/>
      <c r="DN762" s="342"/>
      <c r="DO762" s="342"/>
      <c r="DP762" s="342"/>
      <c r="DQ762" s="342"/>
      <c r="DR762" s="342"/>
      <c r="DS762" s="342"/>
      <c r="DT762" s="342"/>
      <c r="DU762" s="342"/>
      <c r="DV762" s="342"/>
      <c r="DW762" s="342"/>
      <c r="DX762" s="342"/>
      <c r="DY762" s="342"/>
      <c r="EA762" s="342"/>
    </row>
    <row r="763" spans="1:131">
      <c r="A763" s="342"/>
      <c r="B763" s="342"/>
      <c r="C763" s="342"/>
      <c r="D763" s="342"/>
      <c r="E763" s="342"/>
      <c r="L763" s="342"/>
      <c r="M763" s="342"/>
      <c r="N763" s="342"/>
      <c r="O763" s="342"/>
      <c r="P763" s="342"/>
      <c r="Q763" s="342"/>
      <c r="R763" s="342"/>
      <c r="S763" s="342"/>
      <c r="T763" s="342"/>
      <c r="U763" s="342"/>
      <c r="V763" s="342"/>
      <c r="W763" s="342"/>
      <c r="X763" s="342"/>
      <c r="Y763" s="342"/>
      <c r="Z763" s="342"/>
      <c r="AA763" s="342"/>
      <c r="AB763" s="342"/>
      <c r="AC763" s="342"/>
      <c r="AD763" s="342"/>
      <c r="AE763" s="342"/>
      <c r="AF763" s="342"/>
      <c r="AG763" s="342"/>
      <c r="AH763" s="342"/>
      <c r="AI763" s="342"/>
      <c r="AJ763" s="342"/>
      <c r="AK763" s="342"/>
      <c r="AL763" s="342"/>
      <c r="AM763" s="342"/>
      <c r="AN763" s="342"/>
      <c r="AO763" s="342"/>
      <c r="AP763" s="342"/>
      <c r="AQ763" s="342"/>
      <c r="AR763" s="342"/>
      <c r="AS763" s="342"/>
      <c r="AT763" s="342"/>
      <c r="AU763" s="342"/>
      <c r="AV763" s="342"/>
      <c r="AW763" s="342"/>
      <c r="AX763" s="342"/>
      <c r="AY763" s="342"/>
      <c r="AZ763" s="342"/>
      <c r="BA763" s="342"/>
      <c r="BB763" s="342"/>
      <c r="BC763" s="342"/>
      <c r="BD763" s="342"/>
      <c r="BE763" s="342"/>
      <c r="BF763" s="342"/>
      <c r="BG763" s="342"/>
      <c r="BH763" s="342"/>
      <c r="BI763" s="342"/>
      <c r="BJ763" s="342"/>
      <c r="BK763" s="342"/>
      <c r="BL763" s="342"/>
      <c r="BM763" s="342"/>
      <c r="BO763" s="342"/>
      <c r="BP763" s="342"/>
      <c r="BQ763" s="342"/>
      <c r="BR763" s="342"/>
      <c r="BS763" s="342"/>
      <c r="BT763" s="342"/>
      <c r="BU763" s="342"/>
      <c r="BV763" s="342"/>
      <c r="BW763" s="342"/>
      <c r="BX763" s="342"/>
      <c r="BY763" s="342"/>
      <c r="BZ763" s="342"/>
      <c r="CA763" s="342"/>
      <c r="CB763" s="342"/>
      <c r="CC763" s="342"/>
      <c r="CD763" s="342"/>
      <c r="CE763" s="342"/>
      <c r="CF763" s="342"/>
      <c r="CG763" s="342"/>
      <c r="CH763" s="342"/>
      <c r="CI763" s="342"/>
      <c r="CJ763" s="342"/>
      <c r="CK763" s="342"/>
      <c r="CZ763" s="342"/>
      <c r="DA763" s="342"/>
      <c r="DB763" s="342"/>
      <c r="DC763" s="342"/>
      <c r="DD763" s="342"/>
      <c r="DE763" s="342"/>
      <c r="DF763" s="342"/>
      <c r="DG763" s="342"/>
      <c r="DH763" s="342"/>
      <c r="DI763" s="342"/>
      <c r="DJ763" s="342"/>
      <c r="DK763" s="342"/>
      <c r="DM763" s="342"/>
      <c r="DN763" s="342"/>
      <c r="DO763" s="342"/>
      <c r="DP763" s="342"/>
      <c r="DQ763" s="342"/>
      <c r="DR763" s="342"/>
      <c r="DS763" s="342"/>
      <c r="DT763" s="342"/>
      <c r="DU763" s="342"/>
      <c r="DV763" s="342"/>
      <c r="DW763" s="342"/>
      <c r="DX763" s="342"/>
      <c r="DY763" s="342"/>
      <c r="EA763" s="342"/>
    </row>
    <row r="764" spans="1:131">
      <c r="A764" s="342"/>
      <c r="B764" s="342"/>
      <c r="C764" s="342"/>
      <c r="D764" s="342"/>
      <c r="E764" s="342"/>
      <c r="L764" s="342"/>
      <c r="M764" s="342"/>
      <c r="N764" s="342"/>
      <c r="O764" s="342"/>
      <c r="P764" s="342"/>
      <c r="Q764" s="342"/>
      <c r="R764" s="342"/>
      <c r="S764" s="342"/>
      <c r="T764" s="342"/>
      <c r="U764" s="342"/>
      <c r="V764" s="342"/>
      <c r="W764" s="342"/>
      <c r="X764" s="342"/>
      <c r="Y764" s="342"/>
      <c r="Z764" s="342"/>
      <c r="AA764" s="342"/>
      <c r="AB764" s="342"/>
      <c r="AC764" s="342"/>
      <c r="AD764" s="342"/>
      <c r="AE764" s="342"/>
      <c r="AF764" s="342"/>
      <c r="AG764" s="342"/>
      <c r="AH764" s="342"/>
      <c r="AI764" s="342"/>
      <c r="AJ764" s="342"/>
      <c r="AK764" s="342"/>
      <c r="AL764" s="342"/>
      <c r="AM764" s="342"/>
      <c r="AN764" s="342"/>
      <c r="AO764" s="342"/>
      <c r="AP764" s="342"/>
      <c r="AQ764" s="342"/>
      <c r="AR764" s="342"/>
      <c r="AS764" s="342"/>
      <c r="AT764" s="342"/>
      <c r="AU764" s="342"/>
      <c r="AV764" s="342"/>
      <c r="AW764" s="342"/>
      <c r="AX764" s="342"/>
      <c r="AY764" s="342"/>
      <c r="AZ764" s="342"/>
      <c r="BA764" s="342"/>
      <c r="BB764" s="342"/>
      <c r="BC764" s="342"/>
      <c r="BD764" s="342"/>
      <c r="BE764" s="342"/>
      <c r="BF764" s="342"/>
      <c r="BG764" s="342"/>
      <c r="BH764" s="342"/>
      <c r="BI764" s="342"/>
      <c r="BJ764" s="342"/>
      <c r="BK764" s="342"/>
      <c r="BL764" s="342"/>
      <c r="BM764" s="342"/>
      <c r="BO764" s="342"/>
      <c r="BP764" s="342"/>
      <c r="BQ764" s="342"/>
      <c r="BR764" s="342"/>
      <c r="BS764" s="342"/>
      <c r="BT764" s="342"/>
      <c r="BU764" s="342"/>
      <c r="BV764" s="342"/>
      <c r="BW764" s="342"/>
      <c r="BX764" s="342"/>
      <c r="BY764" s="342"/>
      <c r="BZ764" s="342"/>
      <c r="CA764" s="342"/>
      <c r="CB764" s="342"/>
      <c r="CC764" s="342"/>
      <c r="CD764" s="342"/>
      <c r="CE764" s="342"/>
      <c r="CF764" s="342"/>
      <c r="CG764" s="342"/>
      <c r="CH764" s="342"/>
      <c r="CI764" s="342"/>
      <c r="CJ764" s="342"/>
      <c r="CK764" s="342"/>
      <c r="CZ764" s="342"/>
      <c r="DA764" s="342"/>
      <c r="DB764" s="342"/>
      <c r="DC764" s="342"/>
      <c r="DD764" s="342"/>
      <c r="DE764" s="342"/>
      <c r="DF764" s="342"/>
      <c r="DG764" s="342"/>
      <c r="DH764" s="342"/>
      <c r="DI764" s="342"/>
      <c r="DJ764" s="342"/>
      <c r="DK764" s="342"/>
      <c r="DM764" s="342"/>
      <c r="DN764" s="342"/>
      <c r="DO764" s="342"/>
      <c r="DP764" s="342"/>
      <c r="DQ764" s="342"/>
      <c r="DR764" s="342"/>
      <c r="DS764" s="342"/>
      <c r="DT764" s="342"/>
      <c r="DU764" s="342"/>
      <c r="DV764" s="342"/>
      <c r="DW764" s="342"/>
      <c r="DX764" s="342"/>
      <c r="DY764" s="342"/>
      <c r="EA764" s="342"/>
    </row>
    <row r="765" spans="1:131">
      <c r="A765" s="342"/>
      <c r="B765" s="342"/>
      <c r="C765" s="342"/>
      <c r="D765" s="342"/>
      <c r="E765" s="342"/>
      <c r="L765" s="342"/>
      <c r="M765" s="342"/>
      <c r="N765" s="342"/>
      <c r="O765" s="342"/>
      <c r="P765" s="342"/>
      <c r="Q765" s="342"/>
      <c r="R765" s="342"/>
      <c r="S765" s="342"/>
      <c r="T765" s="342"/>
      <c r="U765" s="342"/>
      <c r="V765" s="342"/>
      <c r="W765" s="342"/>
      <c r="X765" s="342"/>
      <c r="Y765" s="342"/>
      <c r="Z765" s="342"/>
      <c r="AA765" s="342"/>
      <c r="AB765" s="342"/>
      <c r="AC765" s="342"/>
      <c r="AD765" s="342"/>
      <c r="AE765" s="342"/>
      <c r="AF765" s="342"/>
      <c r="AG765" s="342"/>
      <c r="AH765" s="342"/>
      <c r="AI765" s="342"/>
      <c r="AJ765" s="342"/>
      <c r="AK765" s="342"/>
      <c r="AL765" s="342"/>
      <c r="AM765" s="342"/>
      <c r="AN765" s="342"/>
      <c r="AO765" s="342"/>
      <c r="AP765" s="342"/>
      <c r="AQ765" s="342"/>
      <c r="AR765" s="342"/>
      <c r="AS765" s="342"/>
      <c r="AT765" s="342"/>
      <c r="AU765" s="342"/>
      <c r="AV765" s="342"/>
      <c r="AW765" s="342"/>
      <c r="AX765" s="342"/>
      <c r="AY765" s="342"/>
      <c r="AZ765" s="342"/>
      <c r="BA765" s="342"/>
      <c r="BB765" s="342"/>
      <c r="BC765" s="342"/>
      <c r="BD765" s="342"/>
      <c r="BE765" s="342"/>
      <c r="BF765" s="342"/>
      <c r="BG765" s="342"/>
      <c r="BH765" s="342"/>
      <c r="BI765" s="342"/>
      <c r="BJ765" s="342"/>
      <c r="BK765" s="342"/>
      <c r="BL765" s="342"/>
      <c r="BM765" s="342"/>
      <c r="BO765" s="342"/>
      <c r="BP765" s="342"/>
      <c r="BQ765" s="342"/>
      <c r="BR765" s="342"/>
      <c r="BS765" s="342"/>
      <c r="BT765" s="342"/>
      <c r="BU765" s="342"/>
      <c r="BV765" s="342"/>
      <c r="BW765" s="342"/>
      <c r="BX765" s="342"/>
      <c r="BY765" s="342"/>
      <c r="BZ765" s="342"/>
      <c r="CA765" s="342"/>
      <c r="CB765" s="342"/>
      <c r="CC765" s="342"/>
      <c r="CD765" s="342"/>
      <c r="CE765" s="342"/>
      <c r="CF765" s="342"/>
      <c r="CG765" s="342"/>
      <c r="CH765" s="342"/>
      <c r="CI765" s="342"/>
      <c r="CJ765" s="342"/>
      <c r="CK765" s="342"/>
      <c r="CZ765" s="342"/>
      <c r="DA765" s="342"/>
      <c r="DB765" s="342"/>
      <c r="DC765" s="342"/>
      <c r="DD765" s="342"/>
      <c r="DE765" s="342"/>
      <c r="DF765" s="342"/>
      <c r="DG765" s="342"/>
      <c r="DH765" s="342"/>
      <c r="DI765" s="342"/>
      <c r="DJ765" s="342"/>
      <c r="DK765" s="342"/>
      <c r="DM765" s="342"/>
      <c r="DN765" s="342"/>
      <c r="DO765" s="342"/>
      <c r="DP765" s="342"/>
      <c r="DQ765" s="342"/>
      <c r="DR765" s="342"/>
      <c r="DS765" s="342"/>
      <c r="DT765" s="342"/>
      <c r="DU765" s="342"/>
      <c r="DV765" s="342"/>
      <c r="DW765" s="342"/>
      <c r="DX765" s="342"/>
      <c r="DY765" s="342"/>
      <c r="EA765" s="342"/>
    </row>
    <row r="766" spans="1:131">
      <c r="A766" s="342"/>
      <c r="B766" s="342"/>
      <c r="C766" s="342"/>
      <c r="D766" s="342"/>
      <c r="E766" s="342"/>
      <c r="L766" s="342"/>
      <c r="M766" s="342"/>
      <c r="N766" s="342"/>
      <c r="O766" s="342"/>
      <c r="P766" s="342"/>
      <c r="Q766" s="342"/>
      <c r="R766" s="342"/>
      <c r="S766" s="342"/>
      <c r="T766" s="342"/>
      <c r="U766" s="342"/>
      <c r="V766" s="342"/>
      <c r="W766" s="342"/>
      <c r="X766" s="342"/>
      <c r="Y766" s="342"/>
      <c r="Z766" s="342"/>
      <c r="AA766" s="342"/>
      <c r="AB766" s="342"/>
      <c r="AC766" s="342"/>
      <c r="AD766" s="342"/>
      <c r="AE766" s="342"/>
      <c r="AF766" s="342"/>
      <c r="AG766" s="342"/>
      <c r="AH766" s="342"/>
      <c r="AI766" s="342"/>
      <c r="AJ766" s="342"/>
      <c r="AK766" s="342"/>
      <c r="AL766" s="342"/>
      <c r="AM766" s="342"/>
      <c r="AN766" s="342"/>
      <c r="AO766" s="342"/>
      <c r="AP766" s="342"/>
      <c r="AQ766" s="342"/>
      <c r="AR766" s="342"/>
      <c r="AS766" s="342"/>
      <c r="AT766" s="342"/>
      <c r="AU766" s="342"/>
      <c r="AV766" s="342"/>
      <c r="AW766" s="342"/>
      <c r="AX766" s="342"/>
      <c r="AY766" s="342"/>
      <c r="AZ766" s="342"/>
      <c r="BA766" s="342"/>
      <c r="BB766" s="342"/>
      <c r="BC766" s="342"/>
      <c r="BD766" s="342"/>
      <c r="BE766" s="342"/>
      <c r="BF766" s="342"/>
      <c r="BG766" s="342"/>
      <c r="BH766" s="342"/>
      <c r="BI766" s="342"/>
      <c r="BJ766" s="342"/>
      <c r="BK766" s="342"/>
      <c r="BL766" s="342"/>
      <c r="BM766" s="342"/>
      <c r="BO766" s="342"/>
      <c r="BP766" s="342"/>
      <c r="BQ766" s="342"/>
      <c r="BR766" s="342"/>
      <c r="BS766" s="342"/>
      <c r="BT766" s="342"/>
      <c r="BU766" s="342"/>
      <c r="BV766" s="342"/>
      <c r="BW766" s="342"/>
      <c r="BX766" s="342"/>
      <c r="BY766" s="342"/>
      <c r="BZ766" s="342"/>
      <c r="CA766" s="342"/>
      <c r="CB766" s="342"/>
      <c r="CC766" s="342"/>
      <c r="CD766" s="342"/>
      <c r="CE766" s="342"/>
      <c r="CF766" s="342"/>
      <c r="CG766" s="342"/>
      <c r="CH766" s="342"/>
      <c r="CI766" s="342"/>
      <c r="CJ766" s="342"/>
      <c r="CK766" s="342"/>
      <c r="CZ766" s="342"/>
      <c r="DA766" s="342"/>
      <c r="DB766" s="342"/>
      <c r="DC766" s="342"/>
      <c r="DD766" s="342"/>
      <c r="DE766" s="342"/>
      <c r="DF766" s="342"/>
      <c r="DG766" s="342"/>
      <c r="DH766" s="342"/>
      <c r="DI766" s="342"/>
      <c r="DJ766" s="342"/>
      <c r="DK766" s="342"/>
      <c r="DM766" s="342"/>
      <c r="DN766" s="342"/>
      <c r="DO766" s="342"/>
      <c r="DP766" s="342"/>
      <c r="DQ766" s="342"/>
      <c r="DR766" s="342"/>
      <c r="DS766" s="342"/>
      <c r="DT766" s="342"/>
      <c r="DU766" s="342"/>
      <c r="DV766" s="342"/>
      <c r="DW766" s="342"/>
      <c r="DX766" s="342"/>
      <c r="DY766" s="342"/>
      <c r="EA766" s="342"/>
    </row>
    <row r="767" spans="1:131">
      <c r="A767" s="342"/>
      <c r="B767" s="342"/>
      <c r="C767" s="342"/>
      <c r="D767" s="342"/>
      <c r="E767" s="342"/>
      <c r="L767" s="342"/>
      <c r="M767" s="342"/>
      <c r="N767" s="342"/>
      <c r="O767" s="342"/>
      <c r="P767" s="342"/>
      <c r="Q767" s="342"/>
      <c r="R767" s="342"/>
      <c r="S767" s="342"/>
      <c r="T767" s="342"/>
      <c r="U767" s="342"/>
      <c r="V767" s="342"/>
      <c r="W767" s="342"/>
      <c r="X767" s="342"/>
      <c r="Y767" s="342"/>
      <c r="Z767" s="342"/>
      <c r="AA767" s="342"/>
      <c r="AB767" s="342"/>
      <c r="AC767" s="342"/>
      <c r="AD767" s="342"/>
      <c r="AE767" s="342"/>
      <c r="AF767" s="342"/>
      <c r="AG767" s="342"/>
      <c r="AH767" s="342"/>
      <c r="AI767" s="342"/>
      <c r="AJ767" s="342"/>
      <c r="AK767" s="342"/>
      <c r="AL767" s="342"/>
      <c r="AM767" s="342"/>
      <c r="AN767" s="342"/>
      <c r="AO767" s="342"/>
      <c r="AP767" s="342"/>
      <c r="AQ767" s="342"/>
      <c r="AR767" s="342"/>
      <c r="AS767" s="342"/>
      <c r="AT767" s="342"/>
      <c r="AU767" s="342"/>
      <c r="AV767" s="342"/>
      <c r="AW767" s="342"/>
      <c r="AX767" s="342"/>
      <c r="AY767" s="342"/>
      <c r="AZ767" s="342"/>
      <c r="BA767" s="342"/>
      <c r="BB767" s="342"/>
      <c r="BC767" s="342"/>
      <c r="BD767" s="342"/>
      <c r="BE767" s="342"/>
      <c r="BF767" s="342"/>
      <c r="BG767" s="342"/>
      <c r="BH767" s="342"/>
      <c r="BI767" s="342"/>
      <c r="BJ767" s="342"/>
      <c r="BK767" s="342"/>
      <c r="BL767" s="342"/>
      <c r="BM767" s="342"/>
      <c r="BO767" s="342"/>
      <c r="BP767" s="342"/>
      <c r="BQ767" s="342"/>
      <c r="BR767" s="342"/>
      <c r="BS767" s="342"/>
      <c r="BT767" s="342"/>
      <c r="BU767" s="342"/>
      <c r="BV767" s="342"/>
      <c r="BW767" s="342"/>
      <c r="BX767" s="342"/>
      <c r="BY767" s="342"/>
      <c r="BZ767" s="342"/>
      <c r="CA767" s="342"/>
      <c r="CB767" s="342"/>
      <c r="CC767" s="342"/>
      <c r="CD767" s="342"/>
      <c r="CE767" s="342"/>
      <c r="CF767" s="342"/>
      <c r="CG767" s="342"/>
      <c r="CH767" s="342"/>
      <c r="CI767" s="342"/>
      <c r="CJ767" s="342"/>
      <c r="CK767" s="342"/>
      <c r="CZ767" s="342"/>
      <c r="DA767" s="342"/>
      <c r="DB767" s="342"/>
      <c r="DC767" s="342"/>
      <c r="DD767" s="342"/>
      <c r="DE767" s="342"/>
      <c r="DF767" s="342"/>
      <c r="DG767" s="342"/>
      <c r="DH767" s="342"/>
      <c r="DI767" s="342"/>
      <c r="DJ767" s="342"/>
      <c r="DK767" s="342"/>
      <c r="DM767" s="342"/>
      <c r="DN767" s="342"/>
      <c r="DO767" s="342"/>
      <c r="DP767" s="342"/>
      <c r="DQ767" s="342"/>
      <c r="DR767" s="342"/>
      <c r="DS767" s="342"/>
      <c r="DT767" s="342"/>
      <c r="DU767" s="342"/>
      <c r="DV767" s="342"/>
      <c r="DW767" s="342"/>
      <c r="DX767" s="342"/>
      <c r="DY767" s="342"/>
      <c r="EA767" s="342"/>
    </row>
    <row r="768" spans="1:131">
      <c r="A768" s="342"/>
      <c r="B768" s="342"/>
      <c r="C768" s="342"/>
      <c r="D768" s="342"/>
      <c r="E768" s="342"/>
      <c r="L768" s="342"/>
      <c r="M768" s="342"/>
      <c r="N768" s="342"/>
      <c r="O768" s="342"/>
      <c r="P768" s="342"/>
      <c r="Q768" s="342"/>
      <c r="R768" s="342"/>
      <c r="S768" s="342"/>
      <c r="T768" s="342"/>
      <c r="U768" s="342"/>
      <c r="V768" s="342"/>
      <c r="W768" s="342"/>
      <c r="X768" s="342"/>
      <c r="Y768" s="342"/>
      <c r="Z768" s="342"/>
      <c r="AA768" s="342"/>
      <c r="AB768" s="342"/>
      <c r="AC768" s="342"/>
      <c r="AD768" s="342"/>
      <c r="AE768" s="342"/>
      <c r="AF768" s="342"/>
      <c r="AG768" s="342"/>
      <c r="AH768" s="342"/>
      <c r="AI768" s="342"/>
      <c r="AJ768" s="342"/>
      <c r="AK768" s="342"/>
      <c r="AL768" s="342"/>
      <c r="AM768" s="342"/>
      <c r="AN768" s="342"/>
      <c r="AO768" s="342"/>
      <c r="AP768" s="342"/>
      <c r="AQ768" s="342"/>
      <c r="AR768" s="342"/>
      <c r="AS768" s="342"/>
      <c r="AT768" s="342"/>
      <c r="AU768" s="342"/>
      <c r="AV768" s="342"/>
      <c r="AW768" s="342"/>
      <c r="AX768" s="342"/>
      <c r="AY768" s="342"/>
      <c r="AZ768" s="342"/>
      <c r="BA768" s="342"/>
      <c r="BB768" s="342"/>
      <c r="BC768" s="342"/>
      <c r="BD768" s="342"/>
      <c r="BE768" s="342"/>
      <c r="BF768" s="342"/>
      <c r="BG768" s="342"/>
      <c r="BH768" s="342"/>
      <c r="BI768" s="342"/>
      <c r="BJ768" s="342"/>
      <c r="BK768" s="342"/>
      <c r="BL768" s="342"/>
      <c r="BM768" s="342"/>
      <c r="BO768" s="342"/>
      <c r="BP768" s="342"/>
      <c r="BQ768" s="342"/>
      <c r="BR768" s="342"/>
      <c r="BS768" s="342"/>
      <c r="BT768" s="342"/>
      <c r="BU768" s="342"/>
      <c r="BV768" s="342"/>
      <c r="BW768" s="342"/>
      <c r="BX768" s="342"/>
      <c r="BY768" s="342"/>
      <c r="BZ768" s="342"/>
      <c r="CA768" s="342"/>
      <c r="CB768" s="342"/>
      <c r="CC768" s="342"/>
      <c r="CD768" s="342"/>
      <c r="CE768" s="342"/>
      <c r="CF768" s="342"/>
      <c r="CG768" s="342"/>
      <c r="CH768" s="342"/>
      <c r="CI768" s="342"/>
      <c r="CJ768" s="342"/>
      <c r="CK768" s="342"/>
      <c r="CZ768" s="342"/>
      <c r="DA768" s="342"/>
      <c r="DB768" s="342"/>
      <c r="DC768" s="342"/>
      <c r="DD768" s="342"/>
      <c r="DE768" s="342"/>
      <c r="DF768" s="342"/>
      <c r="DG768" s="342"/>
      <c r="DH768" s="342"/>
      <c r="DI768" s="342"/>
      <c r="DJ768" s="342"/>
      <c r="DK768" s="342"/>
      <c r="DM768" s="342"/>
      <c r="DN768" s="342"/>
      <c r="DO768" s="342"/>
      <c r="DP768" s="342"/>
      <c r="DQ768" s="342"/>
      <c r="DR768" s="342"/>
      <c r="DS768" s="342"/>
      <c r="DT768" s="342"/>
      <c r="DU768" s="342"/>
      <c r="DV768" s="342"/>
      <c r="DW768" s="342"/>
      <c r="DX768" s="342"/>
      <c r="DY768" s="342"/>
      <c r="EA768" s="342"/>
    </row>
    <row r="769" spans="1:131">
      <c r="A769" s="342"/>
      <c r="B769" s="342"/>
      <c r="C769" s="342"/>
      <c r="D769" s="342"/>
      <c r="E769" s="342"/>
      <c r="L769" s="342"/>
      <c r="M769" s="342"/>
      <c r="N769" s="342"/>
      <c r="O769" s="342"/>
      <c r="P769" s="342"/>
      <c r="Q769" s="342"/>
      <c r="R769" s="342"/>
      <c r="S769" s="342"/>
      <c r="T769" s="342"/>
      <c r="U769" s="342"/>
      <c r="V769" s="342"/>
      <c r="W769" s="342"/>
      <c r="X769" s="342"/>
      <c r="Y769" s="342"/>
      <c r="Z769" s="342"/>
      <c r="AA769" s="342"/>
      <c r="AB769" s="342"/>
      <c r="AC769" s="342"/>
      <c r="AD769" s="342"/>
      <c r="AE769" s="342"/>
      <c r="AF769" s="342"/>
      <c r="AG769" s="342"/>
      <c r="AH769" s="342"/>
      <c r="AI769" s="342"/>
      <c r="AJ769" s="342"/>
      <c r="AK769" s="342"/>
      <c r="AL769" s="342"/>
      <c r="AM769" s="342"/>
      <c r="AN769" s="342"/>
      <c r="AO769" s="342"/>
      <c r="AP769" s="342"/>
      <c r="AQ769" s="342"/>
      <c r="AR769" s="342"/>
      <c r="AS769" s="342"/>
      <c r="AT769" s="342"/>
      <c r="AU769" s="342"/>
      <c r="AV769" s="342"/>
      <c r="AW769" s="342"/>
      <c r="AX769" s="342"/>
      <c r="AY769" s="342"/>
      <c r="AZ769" s="342"/>
      <c r="BA769" s="342"/>
      <c r="BB769" s="342"/>
      <c r="BC769" s="342"/>
      <c r="BD769" s="342"/>
      <c r="BE769" s="342"/>
      <c r="BF769" s="342"/>
      <c r="BG769" s="342"/>
      <c r="BH769" s="342"/>
      <c r="BI769" s="342"/>
      <c r="BJ769" s="342"/>
      <c r="BK769" s="342"/>
      <c r="BL769" s="342"/>
      <c r="BM769" s="342"/>
      <c r="BO769" s="342"/>
      <c r="BP769" s="342"/>
      <c r="BQ769" s="342"/>
      <c r="BR769" s="342"/>
      <c r="BS769" s="342"/>
      <c r="BT769" s="342"/>
      <c r="BU769" s="342"/>
      <c r="BV769" s="342"/>
      <c r="BW769" s="342"/>
      <c r="BX769" s="342"/>
      <c r="BY769" s="342"/>
      <c r="BZ769" s="342"/>
      <c r="CA769" s="342"/>
      <c r="CB769" s="342"/>
      <c r="CC769" s="342"/>
      <c r="CD769" s="342"/>
      <c r="CE769" s="342"/>
      <c r="CF769" s="342"/>
      <c r="CG769" s="342"/>
      <c r="CH769" s="342"/>
      <c r="CI769" s="342"/>
      <c r="CJ769" s="342"/>
      <c r="CK769" s="342"/>
      <c r="CZ769" s="342"/>
      <c r="DA769" s="342"/>
      <c r="DB769" s="342"/>
      <c r="DC769" s="342"/>
      <c r="DD769" s="342"/>
      <c r="DE769" s="342"/>
      <c r="DF769" s="342"/>
      <c r="DG769" s="342"/>
      <c r="DH769" s="342"/>
      <c r="DI769" s="342"/>
      <c r="DJ769" s="342"/>
      <c r="DK769" s="342"/>
      <c r="DM769" s="342"/>
      <c r="DN769" s="342"/>
      <c r="DO769" s="342"/>
      <c r="DP769" s="342"/>
      <c r="DQ769" s="342"/>
      <c r="DR769" s="342"/>
      <c r="DS769" s="342"/>
      <c r="DT769" s="342"/>
      <c r="DU769" s="342"/>
      <c r="DV769" s="342"/>
      <c r="DW769" s="342"/>
      <c r="DX769" s="342"/>
      <c r="DY769" s="342"/>
      <c r="EA769" s="342"/>
    </row>
    <row r="770" spans="1:131">
      <c r="A770" s="342"/>
      <c r="B770" s="342"/>
      <c r="C770" s="342"/>
      <c r="D770" s="342"/>
      <c r="E770" s="342"/>
      <c r="L770" s="342"/>
      <c r="M770" s="342"/>
      <c r="N770" s="342"/>
      <c r="O770" s="342"/>
      <c r="P770" s="342"/>
      <c r="Q770" s="342"/>
      <c r="R770" s="342"/>
      <c r="S770" s="342"/>
      <c r="T770" s="342"/>
      <c r="U770" s="342"/>
      <c r="V770" s="342"/>
      <c r="W770" s="342"/>
      <c r="X770" s="342"/>
      <c r="Y770" s="342"/>
      <c r="Z770" s="342"/>
      <c r="AA770" s="342"/>
      <c r="AB770" s="342"/>
      <c r="AC770" s="342"/>
      <c r="AD770" s="342"/>
      <c r="AE770" s="342"/>
      <c r="AF770" s="342"/>
      <c r="AG770" s="342"/>
      <c r="AH770" s="342"/>
      <c r="AI770" s="342"/>
      <c r="AJ770" s="342"/>
      <c r="AK770" s="342"/>
      <c r="AL770" s="342"/>
      <c r="AM770" s="342"/>
      <c r="AN770" s="342"/>
      <c r="AO770" s="342"/>
      <c r="AP770" s="342"/>
      <c r="AQ770" s="342"/>
      <c r="AR770" s="342"/>
      <c r="AS770" s="342"/>
      <c r="AT770" s="342"/>
      <c r="AU770" s="342"/>
      <c r="AV770" s="342"/>
      <c r="AW770" s="342"/>
      <c r="AX770" s="342"/>
      <c r="AY770" s="342"/>
      <c r="AZ770" s="342"/>
      <c r="BA770" s="342"/>
      <c r="BB770" s="342"/>
      <c r="BC770" s="342"/>
      <c r="BD770" s="342"/>
      <c r="BE770" s="342"/>
      <c r="BF770" s="342"/>
      <c r="BG770" s="342"/>
      <c r="BH770" s="342"/>
      <c r="BI770" s="342"/>
      <c r="BJ770" s="342"/>
      <c r="BK770" s="342"/>
      <c r="BL770" s="342"/>
      <c r="BM770" s="342"/>
      <c r="BO770" s="342"/>
      <c r="BP770" s="342"/>
      <c r="BQ770" s="342"/>
      <c r="BR770" s="342"/>
      <c r="BS770" s="342"/>
      <c r="BT770" s="342"/>
      <c r="BU770" s="342"/>
      <c r="BV770" s="342"/>
      <c r="BW770" s="342"/>
      <c r="BX770" s="342"/>
      <c r="BY770" s="342"/>
      <c r="BZ770" s="342"/>
      <c r="CA770" s="342"/>
      <c r="CB770" s="342"/>
      <c r="CC770" s="342"/>
      <c r="CD770" s="342"/>
      <c r="CE770" s="342"/>
      <c r="CF770" s="342"/>
      <c r="CG770" s="342"/>
      <c r="CH770" s="342"/>
      <c r="CI770" s="342"/>
      <c r="CJ770" s="342"/>
      <c r="CK770" s="342"/>
      <c r="CZ770" s="342"/>
      <c r="DA770" s="342"/>
      <c r="DB770" s="342"/>
      <c r="DC770" s="342"/>
      <c r="DD770" s="342"/>
      <c r="DE770" s="342"/>
      <c r="DF770" s="342"/>
      <c r="DG770" s="342"/>
      <c r="DH770" s="342"/>
      <c r="DI770" s="342"/>
      <c r="DJ770" s="342"/>
      <c r="DK770" s="342"/>
      <c r="DM770" s="342"/>
      <c r="DN770" s="342"/>
      <c r="DO770" s="342"/>
      <c r="DP770" s="342"/>
      <c r="DQ770" s="342"/>
      <c r="DR770" s="342"/>
      <c r="DS770" s="342"/>
      <c r="DT770" s="342"/>
      <c r="DU770" s="342"/>
      <c r="DV770" s="342"/>
      <c r="DW770" s="342"/>
      <c r="DX770" s="342"/>
      <c r="DY770" s="342"/>
      <c r="EA770" s="342"/>
    </row>
    <row r="771" spans="1:131">
      <c r="A771" s="342"/>
      <c r="B771" s="342"/>
      <c r="C771" s="342"/>
      <c r="D771" s="342"/>
      <c r="E771" s="342"/>
      <c r="L771" s="342"/>
      <c r="M771" s="342"/>
      <c r="N771" s="342"/>
      <c r="O771" s="342"/>
      <c r="P771" s="342"/>
      <c r="Q771" s="342"/>
      <c r="R771" s="342"/>
      <c r="S771" s="342"/>
      <c r="T771" s="342"/>
      <c r="U771" s="342"/>
      <c r="V771" s="342"/>
      <c r="W771" s="342"/>
      <c r="X771" s="342"/>
      <c r="Y771" s="342"/>
      <c r="Z771" s="342"/>
      <c r="AA771" s="342"/>
      <c r="AB771" s="342"/>
      <c r="AC771" s="342"/>
      <c r="AD771" s="342"/>
      <c r="AE771" s="342"/>
      <c r="AF771" s="342"/>
      <c r="AG771" s="342"/>
      <c r="AH771" s="342"/>
      <c r="AI771" s="342"/>
      <c r="AJ771" s="342"/>
      <c r="AK771" s="342"/>
      <c r="AL771" s="342"/>
      <c r="AM771" s="342"/>
      <c r="AN771" s="342"/>
      <c r="AO771" s="342"/>
      <c r="AP771" s="342"/>
      <c r="AQ771" s="342"/>
      <c r="AR771" s="342"/>
      <c r="AS771" s="342"/>
      <c r="AT771" s="342"/>
      <c r="AU771" s="342"/>
      <c r="AV771" s="342"/>
      <c r="AW771" s="342"/>
      <c r="AX771" s="342"/>
      <c r="AY771" s="342"/>
      <c r="AZ771" s="342"/>
      <c r="BA771" s="342"/>
      <c r="BB771" s="342"/>
      <c r="BC771" s="342"/>
      <c r="BD771" s="342"/>
      <c r="BE771" s="342"/>
      <c r="BF771" s="342"/>
      <c r="BG771" s="342"/>
      <c r="BH771" s="342"/>
      <c r="BI771" s="342"/>
      <c r="BJ771" s="342"/>
      <c r="BK771" s="342"/>
      <c r="BL771" s="342"/>
      <c r="BM771" s="342"/>
      <c r="BO771" s="342"/>
      <c r="BP771" s="342"/>
      <c r="BQ771" s="342"/>
      <c r="BR771" s="342"/>
      <c r="BS771" s="342"/>
      <c r="BT771" s="342"/>
      <c r="BU771" s="342"/>
      <c r="BV771" s="342"/>
      <c r="BW771" s="342"/>
      <c r="BX771" s="342"/>
      <c r="BY771" s="342"/>
      <c r="BZ771" s="342"/>
      <c r="CA771" s="342"/>
      <c r="CB771" s="342"/>
      <c r="CC771" s="342"/>
      <c r="CD771" s="342"/>
      <c r="CE771" s="342"/>
      <c r="CF771" s="342"/>
      <c r="CG771" s="342"/>
      <c r="CH771" s="342"/>
      <c r="CI771" s="342"/>
      <c r="CJ771" s="342"/>
      <c r="CK771" s="342"/>
      <c r="CZ771" s="342"/>
      <c r="DA771" s="342"/>
      <c r="DB771" s="342"/>
      <c r="DC771" s="342"/>
      <c r="DD771" s="342"/>
      <c r="DE771" s="342"/>
      <c r="DF771" s="342"/>
      <c r="DG771" s="342"/>
      <c r="DH771" s="342"/>
      <c r="DI771" s="342"/>
      <c r="DJ771" s="342"/>
      <c r="DK771" s="342"/>
      <c r="DM771" s="342"/>
      <c r="DN771" s="342"/>
      <c r="DO771" s="342"/>
      <c r="DP771" s="342"/>
      <c r="DQ771" s="342"/>
      <c r="DR771" s="342"/>
      <c r="DS771" s="342"/>
      <c r="DT771" s="342"/>
      <c r="DU771" s="342"/>
      <c r="DV771" s="342"/>
      <c r="DW771" s="342"/>
      <c r="DX771" s="342"/>
      <c r="DY771" s="342"/>
      <c r="EA771" s="342"/>
    </row>
    <row r="772" spans="1:131">
      <c r="A772" s="342"/>
      <c r="B772" s="342"/>
      <c r="C772" s="342"/>
      <c r="D772" s="342"/>
      <c r="E772" s="342"/>
      <c r="L772" s="342"/>
      <c r="M772" s="342"/>
      <c r="N772" s="342"/>
      <c r="O772" s="342"/>
      <c r="P772" s="342"/>
      <c r="Q772" s="342"/>
      <c r="R772" s="342"/>
      <c r="S772" s="342"/>
      <c r="T772" s="342"/>
      <c r="U772" s="342"/>
      <c r="V772" s="342"/>
      <c r="W772" s="342"/>
      <c r="X772" s="342"/>
      <c r="Y772" s="342"/>
      <c r="Z772" s="342"/>
      <c r="AA772" s="342"/>
      <c r="AB772" s="342"/>
      <c r="AC772" s="342"/>
      <c r="AD772" s="342"/>
      <c r="AE772" s="342"/>
      <c r="AF772" s="342"/>
      <c r="AG772" s="342"/>
      <c r="AH772" s="342"/>
      <c r="AI772" s="342"/>
      <c r="AJ772" s="342"/>
      <c r="AK772" s="342"/>
      <c r="AL772" s="342"/>
      <c r="AM772" s="342"/>
      <c r="AN772" s="342"/>
      <c r="AO772" s="342"/>
      <c r="AP772" s="342"/>
      <c r="AQ772" s="342"/>
      <c r="AR772" s="342"/>
      <c r="AS772" s="342"/>
      <c r="AT772" s="342"/>
      <c r="AU772" s="342"/>
      <c r="AV772" s="342"/>
      <c r="AW772" s="342"/>
      <c r="AX772" s="342"/>
      <c r="AY772" s="342"/>
      <c r="AZ772" s="342"/>
      <c r="BA772" s="342"/>
      <c r="BB772" s="342"/>
      <c r="BC772" s="342"/>
      <c r="BD772" s="342"/>
      <c r="BE772" s="342"/>
      <c r="BF772" s="342"/>
      <c r="BG772" s="342"/>
      <c r="BH772" s="342"/>
      <c r="BI772" s="342"/>
      <c r="BJ772" s="342"/>
      <c r="BK772" s="342"/>
      <c r="BL772" s="342"/>
      <c r="BM772" s="342"/>
      <c r="BO772" s="342"/>
      <c r="BP772" s="342"/>
      <c r="BQ772" s="342"/>
      <c r="BR772" s="342"/>
      <c r="BS772" s="342"/>
      <c r="BT772" s="342"/>
      <c r="BU772" s="342"/>
      <c r="BV772" s="342"/>
      <c r="BW772" s="342"/>
      <c r="BX772" s="342"/>
      <c r="BY772" s="342"/>
      <c r="BZ772" s="342"/>
      <c r="CA772" s="342"/>
      <c r="CB772" s="342"/>
      <c r="CC772" s="342"/>
      <c r="CD772" s="342"/>
      <c r="CE772" s="342"/>
      <c r="CF772" s="342"/>
      <c r="CG772" s="342"/>
      <c r="CH772" s="342"/>
      <c r="CI772" s="342"/>
      <c r="CJ772" s="342"/>
      <c r="CK772" s="342"/>
      <c r="CZ772" s="342"/>
      <c r="DA772" s="342"/>
      <c r="DB772" s="342"/>
      <c r="DC772" s="342"/>
      <c r="DD772" s="342"/>
      <c r="DE772" s="342"/>
      <c r="DF772" s="342"/>
      <c r="DG772" s="342"/>
      <c r="DH772" s="342"/>
      <c r="DI772" s="342"/>
      <c r="DJ772" s="342"/>
      <c r="DK772" s="342"/>
      <c r="DM772" s="342"/>
      <c r="DN772" s="342"/>
      <c r="DO772" s="342"/>
      <c r="DP772" s="342"/>
      <c r="DQ772" s="342"/>
      <c r="DR772" s="342"/>
      <c r="DS772" s="342"/>
      <c r="DT772" s="342"/>
      <c r="DU772" s="342"/>
      <c r="DV772" s="342"/>
      <c r="DW772" s="342"/>
      <c r="DX772" s="342"/>
      <c r="DY772" s="342"/>
      <c r="EA772" s="342"/>
    </row>
    <row r="773" spans="1:131">
      <c r="A773" s="342"/>
      <c r="B773" s="342"/>
      <c r="C773" s="342"/>
      <c r="D773" s="342"/>
      <c r="E773" s="342"/>
      <c r="L773" s="342"/>
      <c r="M773" s="342"/>
      <c r="N773" s="342"/>
      <c r="O773" s="342"/>
      <c r="P773" s="342"/>
      <c r="Q773" s="342"/>
      <c r="R773" s="342"/>
      <c r="S773" s="342"/>
      <c r="T773" s="342"/>
      <c r="U773" s="342"/>
      <c r="V773" s="342"/>
      <c r="W773" s="342"/>
      <c r="X773" s="342"/>
      <c r="Y773" s="342"/>
      <c r="Z773" s="342"/>
      <c r="AA773" s="342"/>
      <c r="AB773" s="342"/>
      <c r="AC773" s="342"/>
      <c r="AD773" s="342"/>
      <c r="AE773" s="342"/>
      <c r="AF773" s="342"/>
      <c r="AG773" s="342"/>
      <c r="AH773" s="342"/>
      <c r="AI773" s="342"/>
      <c r="AJ773" s="342"/>
      <c r="AK773" s="342"/>
      <c r="AL773" s="342"/>
      <c r="AM773" s="342"/>
      <c r="AN773" s="342"/>
      <c r="AO773" s="342"/>
      <c r="AP773" s="342"/>
      <c r="AQ773" s="342"/>
      <c r="AR773" s="342"/>
      <c r="AS773" s="342"/>
      <c r="AT773" s="342"/>
      <c r="AU773" s="342"/>
      <c r="AV773" s="342"/>
      <c r="AW773" s="342"/>
      <c r="AX773" s="342"/>
      <c r="AY773" s="342"/>
      <c r="AZ773" s="342"/>
      <c r="BA773" s="342"/>
      <c r="BB773" s="342"/>
      <c r="BC773" s="342"/>
      <c r="BD773" s="342"/>
      <c r="BE773" s="342"/>
      <c r="BF773" s="342"/>
      <c r="BG773" s="342"/>
      <c r="BH773" s="342"/>
      <c r="BI773" s="342"/>
      <c r="BJ773" s="342"/>
      <c r="BK773" s="342"/>
      <c r="BL773" s="342"/>
      <c r="BM773" s="342"/>
      <c r="BO773" s="342"/>
      <c r="BP773" s="342"/>
      <c r="BQ773" s="342"/>
      <c r="BR773" s="342"/>
      <c r="BS773" s="342"/>
      <c r="BT773" s="342"/>
      <c r="BU773" s="342"/>
      <c r="BV773" s="342"/>
      <c r="BW773" s="342"/>
      <c r="BX773" s="342"/>
      <c r="BY773" s="342"/>
      <c r="BZ773" s="342"/>
      <c r="CA773" s="342"/>
      <c r="CB773" s="342"/>
      <c r="CC773" s="342"/>
      <c r="CD773" s="342"/>
      <c r="CE773" s="342"/>
      <c r="CF773" s="342"/>
      <c r="CG773" s="342"/>
      <c r="CH773" s="342"/>
      <c r="CI773" s="342"/>
      <c r="CJ773" s="342"/>
      <c r="CK773" s="342"/>
      <c r="CZ773" s="342"/>
      <c r="DA773" s="342"/>
      <c r="DB773" s="342"/>
      <c r="DC773" s="342"/>
      <c r="DD773" s="342"/>
      <c r="DE773" s="342"/>
      <c r="DF773" s="342"/>
      <c r="DG773" s="342"/>
      <c r="DH773" s="342"/>
      <c r="DI773" s="342"/>
      <c r="DJ773" s="342"/>
      <c r="DK773" s="342"/>
      <c r="DM773" s="342"/>
      <c r="DN773" s="342"/>
      <c r="DO773" s="342"/>
      <c r="DP773" s="342"/>
      <c r="DQ773" s="342"/>
      <c r="DR773" s="342"/>
      <c r="DS773" s="342"/>
      <c r="DT773" s="342"/>
      <c r="DU773" s="342"/>
      <c r="DV773" s="342"/>
      <c r="DW773" s="342"/>
      <c r="DX773" s="342"/>
      <c r="DY773" s="342"/>
      <c r="EA773" s="342"/>
    </row>
    <row r="774" spans="1:131">
      <c r="A774" s="342"/>
      <c r="B774" s="342"/>
      <c r="C774" s="342"/>
      <c r="D774" s="342"/>
      <c r="E774" s="342"/>
      <c r="L774" s="342"/>
      <c r="M774" s="342"/>
      <c r="N774" s="342"/>
      <c r="O774" s="342"/>
      <c r="P774" s="342"/>
      <c r="Q774" s="342"/>
      <c r="R774" s="342"/>
      <c r="S774" s="342"/>
      <c r="T774" s="342"/>
      <c r="U774" s="342"/>
      <c r="V774" s="342"/>
      <c r="W774" s="342"/>
      <c r="X774" s="342"/>
      <c r="Y774" s="342"/>
      <c r="Z774" s="342"/>
      <c r="AA774" s="342"/>
      <c r="AB774" s="342"/>
      <c r="AC774" s="342"/>
      <c r="AD774" s="342"/>
      <c r="AE774" s="342"/>
      <c r="AF774" s="342"/>
      <c r="AG774" s="342"/>
      <c r="AH774" s="342"/>
      <c r="AI774" s="342"/>
      <c r="AJ774" s="342"/>
      <c r="AK774" s="342"/>
      <c r="AL774" s="342"/>
      <c r="AM774" s="342"/>
      <c r="AN774" s="342"/>
      <c r="AO774" s="342"/>
      <c r="AP774" s="342"/>
      <c r="AQ774" s="342"/>
      <c r="AR774" s="342"/>
      <c r="AS774" s="342"/>
      <c r="AT774" s="342"/>
      <c r="AU774" s="342"/>
      <c r="AV774" s="342"/>
      <c r="AW774" s="342"/>
      <c r="AX774" s="342"/>
      <c r="AY774" s="342"/>
      <c r="AZ774" s="342"/>
      <c r="BA774" s="342"/>
      <c r="BB774" s="342"/>
      <c r="BC774" s="342"/>
      <c r="BD774" s="342"/>
      <c r="BE774" s="342"/>
      <c r="BF774" s="342"/>
      <c r="BG774" s="342"/>
      <c r="BH774" s="342"/>
      <c r="BI774" s="342"/>
      <c r="BJ774" s="342"/>
      <c r="BK774" s="342"/>
      <c r="BL774" s="342"/>
      <c r="BM774" s="342"/>
      <c r="BO774" s="342"/>
      <c r="BP774" s="342"/>
      <c r="BQ774" s="342"/>
      <c r="BR774" s="342"/>
      <c r="BS774" s="342"/>
      <c r="BT774" s="342"/>
      <c r="BU774" s="342"/>
      <c r="BV774" s="342"/>
      <c r="BW774" s="342"/>
      <c r="BX774" s="342"/>
      <c r="BY774" s="342"/>
      <c r="BZ774" s="342"/>
      <c r="CA774" s="342"/>
      <c r="CB774" s="342"/>
      <c r="CC774" s="342"/>
      <c r="CD774" s="342"/>
      <c r="CE774" s="342"/>
      <c r="CF774" s="342"/>
      <c r="CG774" s="342"/>
      <c r="CH774" s="342"/>
      <c r="CI774" s="342"/>
      <c r="CJ774" s="342"/>
      <c r="CK774" s="342"/>
      <c r="CZ774" s="342"/>
      <c r="DA774" s="342"/>
      <c r="DB774" s="342"/>
      <c r="DC774" s="342"/>
      <c r="DD774" s="342"/>
      <c r="DE774" s="342"/>
      <c r="DF774" s="342"/>
      <c r="DG774" s="342"/>
      <c r="DH774" s="342"/>
      <c r="DI774" s="342"/>
      <c r="DJ774" s="342"/>
      <c r="DK774" s="342"/>
      <c r="DM774" s="342"/>
      <c r="DN774" s="342"/>
      <c r="DO774" s="342"/>
      <c r="DP774" s="342"/>
      <c r="DQ774" s="342"/>
      <c r="DR774" s="342"/>
      <c r="DS774" s="342"/>
      <c r="DT774" s="342"/>
      <c r="DU774" s="342"/>
      <c r="DV774" s="342"/>
      <c r="DW774" s="342"/>
      <c r="DX774" s="342"/>
      <c r="DY774" s="342"/>
      <c r="EA774" s="342"/>
    </row>
    <row r="775" spans="1:131">
      <c r="A775" s="342"/>
      <c r="B775" s="342"/>
      <c r="C775" s="342"/>
      <c r="D775" s="342"/>
      <c r="E775" s="342"/>
      <c r="L775" s="342"/>
      <c r="M775" s="342"/>
      <c r="N775" s="342"/>
      <c r="O775" s="342"/>
      <c r="P775" s="342"/>
      <c r="Q775" s="342"/>
      <c r="R775" s="342"/>
      <c r="S775" s="342"/>
      <c r="T775" s="342"/>
      <c r="U775" s="342"/>
      <c r="V775" s="342"/>
      <c r="W775" s="342"/>
      <c r="X775" s="342"/>
      <c r="Y775" s="342"/>
      <c r="Z775" s="342"/>
      <c r="AA775" s="342"/>
      <c r="AB775" s="342"/>
      <c r="AC775" s="342"/>
      <c r="AD775" s="342"/>
      <c r="AE775" s="342"/>
      <c r="AF775" s="342"/>
      <c r="AG775" s="342"/>
      <c r="AH775" s="342"/>
      <c r="AI775" s="342"/>
      <c r="AJ775" s="342"/>
      <c r="AK775" s="342"/>
      <c r="AL775" s="342"/>
      <c r="AM775" s="342"/>
      <c r="AN775" s="342"/>
      <c r="AO775" s="342"/>
      <c r="AP775" s="342"/>
      <c r="AQ775" s="342"/>
      <c r="AR775" s="342"/>
      <c r="AS775" s="342"/>
      <c r="AT775" s="342"/>
      <c r="AU775" s="342"/>
      <c r="AV775" s="342"/>
      <c r="AW775" s="342"/>
      <c r="AX775" s="342"/>
      <c r="AY775" s="342"/>
      <c r="AZ775" s="342"/>
      <c r="BA775" s="342"/>
      <c r="BB775" s="342"/>
      <c r="BC775" s="342"/>
      <c r="BD775" s="342"/>
      <c r="BE775" s="342"/>
      <c r="BF775" s="342"/>
      <c r="BG775" s="342"/>
      <c r="BH775" s="342"/>
      <c r="BI775" s="342"/>
      <c r="BJ775" s="342"/>
      <c r="BK775" s="342"/>
      <c r="BL775" s="342"/>
      <c r="BM775" s="342"/>
      <c r="BO775" s="342"/>
      <c r="BP775" s="342"/>
      <c r="BQ775" s="342"/>
      <c r="BR775" s="342"/>
      <c r="BS775" s="342"/>
      <c r="BT775" s="342"/>
      <c r="BU775" s="342"/>
      <c r="BV775" s="342"/>
      <c r="BW775" s="342"/>
      <c r="BX775" s="342"/>
      <c r="BY775" s="342"/>
      <c r="BZ775" s="342"/>
      <c r="CA775" s="342"/>
      <c r="CB775" s="342"/>
      <c r="CC775" s="342"/>
      <c r="CD775" s="342"/>
      <c r="CE775" s="342"/>
      <c r="CF775" s="342"/>
      <c r="CG775" s="342"/>
      <c r="CH775" s="342"/>
      <c r="CI775" s="342"/>
      <c r="CJ775" s="342"/>
      <c r="CK775" s="342"/>
      <c r="CZ775" s="342"/>
      <c r="DA775" s="342"/>
      <c r="DB775" s="342"/>
      <c r="DC775" s="342"/>
      <c r="DD775" s="342"/>
      <c r="DE775" s="342"/>
      <c r="DF775" s="342"/>
      <c r="DG775" s="342"/>
      <c r="DH775" s="342"/>
      <c r="DI775" s="342"/>
      <c r="DJ775" s="342"/>
      <c r="DK775" s="342"/>
      <c r="DM775" s="342"/>
      <c r="DN775" s="342"/>
      <c r="DO775" s="342"/>
      <c r="DP775" s="342"/>
      <c r="DQ775" s="342"/>
      <c r="DR775" s="342"/>
      <c r="DS775" s="342"/>
      <c r="DT775" s="342"/>
      <c r="DU775" s="342"/>
      <c r="DV775" s="342"/>
      <c r="DW775" s="342"/>
      <c r="DX775" s="342"/>
      <c r="DY775" s="342"/>
      <c r="EA775" s="342"/>
    </row>
    <row r="776" spans="1:131">
      <c r="A776" s="342"/>
      <c r="B776" s="342"/>
      <c r="C776" s="342"/>
      <c r="D776" s="342"/>
      <c r="E776" s="342"/>
      <c r="L776" s="342"/>
      <c r="M776" s="342"/>
      <c r="N776" s="342"/>
      <c r="O776" s="342"/>
      <c r="P776" s="342"/>
      <c r="Q776" s="342"/>
      <c r="R776" s="342"/>
      <c r="S776" s="342"/>
      <c r="T776" s="342"/>
      <c r="U776" s="342"/>
      <c r="V776" s="342"/>
      <c r="W776" s="342"/>
      <c r="X776" s="342"/>
      <c r="Y776" s="342"/>
      <c r="Z776" s="342"/>
      <c r="AA776" s="342"/>
      <c r="AB776" s="342"/>
      <c r="AC776" s="342"/>
      <c r="AD776" s="342"/>
      <c r="AE776" s="342"/>
      <c r="AF776" s="342"/>
      <c r="AG776" s="342"/>
      <c r="AH776" s="342"/>
      <c r="AI776" s="342"/>
      <c r="AJ776" s="342"/>
      <c r="AK776" s="342"/>
      <c r="AL776" s="342"/>
      <c r="AM776" s="342"/>
      <c r="AN776" s="342"/>
      <c r="AO776" s="342"/>
      <c r="AP776" s="342"/>
      <c r="AQ776" s="342"/>
      <c r="AR776" s="342"/>
      <c r="AS776" s="342"/>
      <c r="AT776" s="342"/>
      <c r="AU776" s="342"/>
      <c r="AV776" s="342"/>
      <c r="AW776" s="342"/>
      <c r="AX776" s="342"/>
      <c r="AY776" s="342"/>
      <c r="AZ776" s="342"/>
      <c r="BA776" s="342"/>
      <c r="BB776" s="342"/>
      <c r="BC776" s="342"/>
      <c r="BD776" s="342"/>
      <c r="BE776" s="342"/>
      <c r="BF776" s="342"/>
      <c r="BG776" s="342"/>
      <c r="BH776" s="342"/>
      <c r="BI776" s="342"/>
      <c r="BJ776" s="342"/>
      <c r="BK776" s="342"/>
      <c r="BL776" s="342"/>
      <c r="BM776" s="342"/>
      <c r="BO776" s="342"/>
      <c r="BP776" s="342"/>
      <c r="BQ776" s="342"/>
      <c r="BR776" s="342"/>
      <c r="BS776" s="342"/>
      <c r="BT776" s="342"/>
      <c r="BU776" s="342"/>
      <c r="BV776" s="342"/>
      <c r="BW776" s="342"/>
      <c r="BX776" s="342"/>
      <c r="BY776" s="342"/>
      <c r="BZ776" s="342"/>
      <c r="CA776" s="342"/>
      <c r="CB776" s="342"/>
      <c r="CC776" s="342"/>
      <c r="CD776" s="342"/>
      <c r="CE776" s="342"/>
      <c r="CF776" s="342"/>
      <c r="CG776" s="342"/>
      <c r="CH776" s="342"/>
      <c r="CI776" s="342"/>
      <c r="CJ776" s="342"/>
      <c r="CK776" s="342"/>
      <c r="CZ776" s="342"/>
      <c r="DA776" s="342"/>
      <c r="DB776" s="342"/>
      <c r="DC776" s="342"/>
      <c r="DD776" s="342"/>
      <c r="DE776" s="342"/>
      <c r="DF776" s="342"/>
      <c r="DG776" s="342"/>
      <c r="DH776" s="342"/>
      <c r="DI776" s="342"/>
      <c r="DJ776" s="342"/>
      <c r="DK776" s="342"/>
      <c r="DM776" s="342"/>
      <c r="DN776" s="342"/>
      <c r="DO776" s="342"/>
      <c r="DP776" s="342"/>
      <c r="DQ776" s="342"/>
      <c r="DR776" s="342"/>
      <c r="DS776" s="342"/>
      <c r="DT776" s="342"/>
      <c r="DU776" s="342"/>
      <c r="DV776" s="342"/>
      <c r="DW776" s="342"/>
      <c r="DX776" s="342"/>
      <c r="DY776" s="342"/>
      <c r="EA776" s="342"/>
    </row>
    <row r="777" spans="1:131">
      <c r="A777" s="342"/>
      <c r="B777" s="342"/>
      <c r="C777" s="342"/>
      <c r="D777" s="342"/>
      <c r="E777" s="342"/>
      <c r="L777" s="342"/>
      <c r="M777" s="342"/>
      <c r="N777" s="342"/>
      <c r="O777" s="342"/>
      <c r="P777" s="342"/>
      <c r="Q777" s="342"/>
      <c r="R777" s="342"/>
      <c r="S777" s="342"/>
      <c r="T777" s="342"/>
      <c r="U777" s="342"/>
      <c r="V777" s="342"/>
      <c r="W777" s="342"/>
      <c r="X777" s="342"/>
      <c r="Y777" s="342"/>
      <c r="Z777" s="342"/>
      <c r="AA777" s="342"/>
      <c r="AB777" s="342"/>
      <c r="AC777" s="342"/>
      <c r="AD777" s="342"/>
      <c r="AE777" s="342"/>
      <c r="AF777" s="342"/>
      <c r="AG777" s="342"/>
      <c r="AH777" s="342"/>
      <c r="AI777" s="342"/>
      <c r="AJ777" s="342"/>
      <c r="AK777" s="342"/>
      <c r="AL777" s="342"/>
      <c r="AM777" s="342"/>
      <c r="AN777" s="342"/>
      <c r="AO777" s="342"/>
      <c r="AP777" s="342"/>
      <c r="AQ777" s="342"/>
      <c r="AR777" s="342"/>
      <c r="AS777" s="342"/>
      <c r="AT777" s="342"/>
      <c r="AU777" s="342"/>
      <c r="AV777" s="342"/>
      <c r="AW777" s="342"/>
      <c r="AX777" s="342"/>
      <c r="AY777" s="342"/>
      <c r="AZ777" s="342"/>
      <c r="BA777" s="342"/>
      <c r="BB777" s="342"/>
      <c r="BC777" s="342"/>
      <c r="BD777" s="342"/>
      <c r="BE777" s="342"/>
      <c r="BF777" s="342"/>
      <c r="BG777" s="342"/>
      <c r="BH777" s="342"/>
      <c r="BI777" s="342"/>
      <c r="BJ777" s="342"/>
      <c r="BK777" s="342"/>
      <c r="BL777" s="342"/>
      <c r="BM777" s="342"/>
      <c r="BO777" s="342"/>
      <c r="BP777" s="342"/>
      <c r="BQ777" s="342"/>
      <c r="BR777" s="342"/>
      <c r="BS777" s="342"/>
      <c r="BT777" s="342"/>
      <c r="BU777" s="342"/>
      <c r="BV777" s="342"/>
      <c r="BW777" s="342"/>
      <c r="BX777" s="342"/>
      <c r="BY777" s="342"/>
      <c r="BZ777" s="342"/>
      <c r="CA777" s="342"/>
      <c r="CB777" s="342"/>
      <c r="CC777" s="342"/>
      <c r="CD777" s="342"/>
      <c r="CE777" s="342"/>
      <c r="CF777" s="342"/>
      <c r="CG777" s="342"/>
      <c r="CH777" s="342"/>
      <c r="CI777" s="342"/>
      <c r="CJ777" s="342"/>
      <c r="CK777" s="342"/>
      <c r="CZ777" s="342"/>
      <c r="DA777" s="342"/>
      <c r="DB777" s="342"/>
      <c r="DC777" s="342"/>
      <c r="DD777" s="342"/>
      <c r="DE777" s="342"/>
      <c r="DF777" s="342"/>
      <c r="DG777" s="342"/>
      <c r="DH777" s="342"/>
      <c r="DI777" s="342"/>
      <c r="DJ777" s="342"/>
      <c r="DK777" s="342"/>
      <c r="DM777" s="342"/>
      <c r="DN777" s="342"/>
      <c r="DO777" s="342"/>
      <c r="DP777" s="342"/>
      <c r="DQ777" s="342"/>
      <c r="DR777" s="342"/>
      <c r="DS777" s="342"/>
      <c r="DT777" s="342"/>
      <c r="DU777" s="342"/>
      <c r="DV777" s="342"/>
      <c r="DW777" s="342"/>
      <c r="DX777" s="342"/>
      <c r="DY777" s="342"/>
      <c r="EA777" s="342"/>
    </row>
    <row r="778" spans="1:131">
      <c r="A778" s="342"/>
      <c r="B778" s="342"/>
      <c r="C778" s="342"/>
      <c r="D778" s="342"/>
      <c r="E778" s="342"/>
      <c r="L778" s="342"/>
      <c r="M778" s="342"/>
      <c r="N778" s="342"/>
      <c r="O778" s="342"/>
      <c r="P778" s="342"/>
      <c r="Q778" s="342"/>
      <c r="R778" s="342"/>
      <c r="S778" s="342"/>
      <c r="T778" s="342"/>
      <c r="U778" s="342"/>
      <c r="V778" s="342"/>
      <c r="W778" s="342"/>
      <c r="X778" s="342"/>
      <c r="Y778" s="342"/>
      <c r="Z778" s="342"/>
      <c r="AA778" s="342"/>
      <c r="AB778" s="342"/>
      <c r="AC778" s="342"/>
      <c r="AD778" s="342"/>
      <c r="AE778" s="342"/>
      <c r="AF778" s="342"/>
      <c r="AG778" s="342"/>
      <c r="AH778" s="342"/>
      <c r="AI778" s="342"/>
      <c r="AJ778" s="342"/>
      <c r="AK778" s="342"/>
      <c r="AL778" s="342"/>
      <c r="AM778" s="342"/>
      <c r="AN778" s="342"/>
      <c r="AO778" s="342"/>
      <c r="AP778" s="342"/>
      <c r="AQ778" s="342"/>
      <c r="AR778" s="342"/>
      <c r="AS778" s="342"/>
      <c r="AT778" s="342"/>
      <c r="AU778" s="342"/>
      <c r="AV778" s="342"/>
      <c r="AW778" s="342"/>
      <c r="AX778" s="342"/>
      <c r="AY778" s="342"/>
      <c r="AZ778" s="342"/>
      <c r="BA778" s="342"/>
      <c r="BB778" s="342"/>
      <c r="BC778" s="342"/>
      <c r="BD778" s="342"/>
      <c r="BE778" s="342"/>
      <c r="BF778" s="342"/>
      <c r="BG778" s="342"/>
      <c r="BH778" s="342"/>
      <c r="BI778" s="342"/>
      <c r="BJ778" s="342"/>
      <c r="BK778" s="342"/>
      <c r="BL778" s="342"/>
      <c r="BM778" s="342"/>
      <c r="BO778" s="342"/>
      <c r="BP778" s="342"/>
      <c r="BQ778" s="342"/>
      <c r="BR778" s="342"/>
      <c r="BS778" s="342"/>
      <c r="BT778" s="342"/>
      <c r="BU778" s="342"/>
      <c r="BV778" s="342"/>
      <c r="BW778" s="342"/>
      <c r="BX778" s="342"/>
      <c r="BY778" s="342"/>
      <c r="BZ778" s="342"/>
      <c r="CA778" s="342"/>
      <c r="CB778" s="342"/>
      <c r="CC778" s="342"/>
      <c r="CD778" s="342"/>
      <c r="CE778" s="342"/>
      <c r="CF778" s="342"/>
      <c r="CG778" s="342"/>
      <c r="CH778" s="342"/>
      <c r="CI778" s="342"/>
      <c r="CJ778" s="342"/>
      <c r="CK778" s="342"/>
      <c r="CZ778" s="342"/>
      <c r="DA778" s="342"/>
      <c r="DB778" s="342"/>
      <c r="DC778" s="342"/>
      <c r="DD778" s="342"/>
      <c r="DE778" s="342"/>
      <c r="DF778" s="342"/>
      <c r="DG778" s="342"/>
      <c r="DH778" s="342"/>
      <c r="DI778" s="342"/>
      <c r="DJ778" s="342"/>
      <c r="DK778" s="342"/>
      <c r="DM778" s="342"/>
      <c r="DN778" s="342"/>
      <c r="DO778" s="342"/>
      <c r="DP778" s="342"/>
      <c r="DQ778" s="342"/>
      <c r="DR778" s="342"/>
      <c r="DS778" s="342"/>
      <c r="DT778" s="342"/>
      <c r="DU778" s="342"/>
      <c r="DV778" s="342"/>
      <c r="DW778" s="342"/>
      <c r="DX778" s="342"/>
      <c r="DY778" s="342"/>
      <c r="EA778" s="342"/>
    </row>
    <row r="779" spans="1:131">
      <c r="A779" s="342"/>
      <c r="B779" s="342"/>
      <c r="C779" s="342"/>
      <c r="D779" s="342"/>
      <c r="E779" s="342"/>
      <c r="L779" s="342"/>
      <c r="M779" s="342"/>
      <c r="N779" s="342"/>
      <c r="O779" s="342"/>
      <c r="P779" s="342"/>
      <c r="Q779" s="342"/>
      <c r="R779" s="342"/>
      <c r="S779" s="342"/>
      <c r="T779" s="342"/>
      <c r="U779" s="342"/>
      <c r="V779" s="342"/>
      <c r="W779" s="342"/>
      <c r="X779" s="342"/>
      <c r="Y779" s="342"/>
      <c r="Z779" s="342"/>
      <c r="AA779" s="342"/>
      <c r="AB779" s="342"/>
      <c r="AC779" s="342"/>
      <c r="AD779" s="342"/>
      <c r="AE779" s="342"/>
      <c r="AF779" s="342"/>
      <c r="AG779" s="342"/>
      <c r="AH779" s="342"/>
      <c r="AI779" s="342"/>
      <c r="AJ779" s="342"/>
      <c r="AK779" s="342"/>
      <c r="AL779" s="342"/>
      <c r="AM779" s="342"/>
      <c r="AN779" s="342"/>
      <c r="AO779" s="342"/>
      <c r="AP779" s="342"/>
      <c r="AQ779" s="342"/>
      <c r="AR779" s="342"/>
      <c r="AS779" s="342"/>
      <c r="AT779" s="342"/>
      <c r="AU779" s="342"/>
      <c r="AV779" s="342"/>
      <c r="AW779" s="342"/>
      <c r="AX779" s="342"/>
      <c r="AY779" s="342"/>
      <c r="AZ779" s="342"/>
      <c r="BA779" s="342"/>
      <c r="BB779" s="342"/>
      <c r="BC779" s="342"/>
      <c r="BD779" s="342"/>
      <c r="BE779" s="342"/>
      <c r="BF779" s="342"/>
      <c r="BG779" s="342"/>
      <c r="BH779" s="342"/>
      <c r="BI779" s="342"/>
      <c r="BJ779" s="342"/>
      <c r="BK779" s="342"/>
      <c r="BL779" s="342"/>
      <c r="BM779" s="342"/>
      <c r="BO779" s="342"/>
      <c r="BP779" s="342"/>
      <c r="BQ779" s="342"/>
      <c r="BR779" s="342"/>
      <c r="BS779" s="342"/>
      <c r="BT779" s="342"/>
      <c r="BU779" s="342"/>
      <c r="BV779" s="342"/>
      <c r="BW779" s="342"/>
      <c r="BX779" s="342"/>
      <c r="BY779" s="342"/>
      <c r="BZ779" s="342"/>
      <c r="CA779" s="342"/>
      <c r="CB779" s="342"/>
      <c r="CC779" s="342"/>
      <c r="CD779" s="342"/>
      <c r="CE779" s="342"/>
      <c r="CF779" s="342"/>
      <c r="CG779" s="342"/>
      <c r="CH779" s="342"/>
      <c r="CI779" s="342"/>
      <c r="CJ779" s="342"/>
      <c r="CK779" s="342"/>
      <c r="CZ779" s="342"/>
      <c r="DA779" s="342"/>
      <c r="DB779" s="342"/>
      <c r="DC779" s="342"/>
      <c r="DD779" s="342"/>
      <c r="DE779" s="342"/>
      <c r="DF779" s="342"/>
      <c r="DG779" s="342"/>
      <c r="DH779" s="342"/>
      <c r="DI779" s="342"/>
      <c r="DJ779" s="342"/>
      <c r="DK779" s="342"/>
      <c r="DM779" s="342"/>
      <c r="DN779" s="342"/>
      <c r="DO779" s="342"/>
      <c r="DP779" s="342"/>
      <c r="DQ779" s="342"/>
      <c r="DR779" s="342"/>
      <c r="DS779" s="342"/>
      <c r="DT779" s="342"/>
      <c r="DU779" s="342"/>
      <c r="DV779" s="342"/>
      <c r="DW779" s="342"/>
      <c r="DX779" s="342"/>
      <c r="DY779" s="342"/>
      <c r="EA779" s="342"/>
    </row>
    <row r="780" spans="1:131">
      <c r="A780" s="342"/>
      <c r="B780" s="342"/>
      <c r="C780" s="342"/>
      <c r="D780" s="342"/>
      <c r="E780" s="342"/>
      <c r="L780" s="342"/>
      <c r="M780" s="342"/>
      <c r="N780" s="342"/>
      <c r="O780" s="342"/>
      <c r="P780" s="342"/>
      <c r="Q780" s="342"/>
      <c r="R780" s="342"/>
      <c r="S780" s="342"/>
      <c r="T780" s="342"/>
      <c r="U780" s="342"/>
      <c r="V780" s="342"/>
      <c r="W780" s="342"/>
      <c r="X780" s="342"/>
      <c r="Y780" s="342"/>
      <c r="Z780" s="342"/>
      <c r="AA780" s="342"/>
      <c r="AB780" s="342"/>
      <c r="AC780" s="342"/>
      <c r="AD780" s="342"/>
      <c r="AE780" s="342"/>
      <c r="AF780" s="342"/>
      <c r="AG780" s="342"/>
      <c r="AH780" s="342"/>
      <c r="AI780" s="342"/>
      <c r="AJ780" s="342"/>
      <c r="AK780" s="342"/>
      <c r="AL780" s="342"/>
      <c r="AM780" s="342"/>
      <c r="AN780" s="342"/>
      <c r="AO780" s="342"/>
      <c r="AP780" s="342"/>
      <c r="AQ780" s="342"/>
      <c r="AR780" s="342"/>
      <c r="AS780" s="342"/>
      <c r="AT780" s="342"/>
      <c r="AU780" s="342"/>
      <c r="AV780" s="342"/>
      <c r="AW780" s="342"/>
      <c r="AX780" s="342"/>
      <c r="AY780" s="342"/>
      <c r="AZ780" s="342"/>
      <c r="BA780" s="342"/>
      <c r="BB780" s="342"/>
      <c r="BC780" s="342"/>
      <c r="BD780" s="342"/>
      <c r="BE780" s="342"/>
      <c r="BF780" s="342"/>
      <c r="BG780" s="342"/>
      <c r="BH780" s="342"/>
      <c r="BI780" s="342"/>
      <c r="BJ780" s="342"/>
      <c r="BK780" s="342"/>
      <c r="BL780" s="342"/>
      <c r="BM780" s="342"/>
      <c r="BO780" s="342"/>
      <c r="BP780" s="342"/>
      <c r="BQ780" s="342"/>
      <c r="BR780" s="342"/>
      <c r="BS780" s="342"/>
      <c r="BT780" s="342"/>
      <c r="BU780" s="342"/>
      <c r="BV780" s="342"/>
      <c r="BW780" s="342"/>
      <c r="BX780" s="342"/>
      <c r="BY780" s="342"/>
      <c r="BZ780" s="342"/>
      <c r="CA780" s="342"/>
      <c r="CB780" s="342"/>
      <c r="CC780" s="342"/>
      <c r="CD780" s="342"/>
      <c r="CE780" s="342"/>
      <c r="CF780" s="342"/>
      <c r="CG780" s="342"/>
      <c r="CH780" s="342"/>
      <c r="CI780" s="342"/>
      <c r="CJ780" s="342"/>
      <c r="CK780" s="342"/>
      <c r="CZ780" s="342"/>
      <c r="DA780" s="342"/>
      <c r="DB780" s="342"/>
      <c r="DC780" s="342"/>
      <c r="DD780" s="342"/>
      <c r="DE780" s="342"/>
      <c r="DF780" s="342"/>
      <c r="DG780" s="342"/>
      <c r="DH780" s="342"/>
      <c r="DI780" s="342"/>
      <c r="DJ780" s="342"/>
      <c r="DK780" s="342"/>
      <c r="DM780" s="342"/>
      <c r="DN780" s="342"/>
      <c r="DO780" s="342"/>
      <c r="DP780" s="342"/>
      <c r="DQ780" s="342"/>
      <c r="DR780" s="342"/>
      <c r="DS780" s="342"/>
      <c r="DT780" s="342"/>
      <c r="DU780" s="342"/>
      <c r="DV780" s="342"/>
      <c r="DW780" s="342"/>
      <c r="DX780" s="342"/>
      <c r="DY780" s="342"/>
      <c r="EA780" s="342"/>
    </row>
    <row r="781" spans="1:131">
      <c r="A781" s="342"/>
      <c r="B781" s="342"/>
      <c r="C781" s="342"/>
      <c r="D781" s="342"/>
      <c r="E781" s="342"/>
      <c r="L781" s="342"/>
      <c r="M781" s="342"/>
      <c r="N781" s="342"/>
      <c r="O781" s="342"/>
      <c r="P781" s="342"/>
      <c r="Q781" s="342"/>
      <c r="R781" s="342"/>
      <c r="S781" s="342"/>
      <c r="T781" s="342"/>
      <c r="U781" s="342"/>
      <c r="V781" s="342"/>
      <c r="W781" s="342"/>
      <c r="X781" s="342"/>
      <c r="Y781" s="342"/>
      <c r="Z781" s="342"/>
      <c r="AA781" s="342"/>
      <c r="AB781" s="342"/>
      <c r="AC781" s="342"/>
      <c r="AD781" s="342"/>
      <c r="AE781" s="342"/>
      <c r="AF781" s="342"/>
      <c r="AG781" s="342"/>
      <c r="AH781" s="342"/>
      <c r="AI781" s="342"/>
      <c r="AJ781" s="342"/>
      <c r="AK781" s="342"/>
      <c r="AL781" s="342"/>
      <c r="AM781" s="342"/>
      <c r="AN781" s="342"/>
      <c r="AO781" s="342"/>
      <c r="AP781" s="342"/>
      <c r="AQ781" s="342"/>
      <c r="AR781" s="342"/>
      <c r="AS781" s="342"/>
      <c r="AT781" s="342"/>
      <c r="AU781" s="342"/>
      <c r="AV781" s="342"/>
      <c r="AW781" s="342"/>
      <c r="AX781" s="342"/>
      <c r="AY781" s="342"/>
      <c r="AZ781" s="342"/>
      <c r="BA781" s="342"/>
      <c r="BB781" s="342"/>
      <c r="BC781" s="342"/>
      <c r="BD781" s="342"/>
      <c r="BE781" s="342"/>
      <c r="BF781" s="342"/>
      <c r="BG781" s="342"/>
      <c r="BH781" s="342"/>
      <c r="BI781" s="342"/>
      <c r="BJ781" s="342"/>
      <c r="BK781" s="342"/>
      <c r="BL781" s="342"/>
      <c r="BM781" s="342"/>
      <c r="BO781" s="342"/>
      <c r="BP781" s="342"/>
      <c r="BQ781" s="342"/>
      <c r="BR781" s="342"/>
      <c r="BS781" s="342"/>
      <c r="BT781" s="342"/>
      <c r="BU781" s="342"/>
      <c r="BV781" s="342"/>
      <c r="BW781" s="342"/>
      <c r="BX781" s="342"/>
      <c r="BY781" s="342"/>
      <c r="BZ781" s="342"/>
      <c r="CA781" s="342"/>
      <c r="CB781" s="342"/>
      <c r="CC781" s="342"/>
      <c r="CD781" s="342"/>
      <c r="CE781" s="342"/>
      <c r="CF781" s="342"/>
      <c r="CG781" s="342"/>
      <c r="CH781" s="342"/>
      <c r="CI781" s="342"/>
      <c r="CJ781" s="342"/>
      <c r="CK781" s="342"/>
      <c r="CZ781" s="342"/>
      <c r="DA781" s="342"/>
      <c r="DB781" s="342"/>
      <c r="DC781" s="342"/>
      <c r="DD781" s="342"/>
      <c r="DE781" s="342"/>
      <c r="DF781" s="342"/>
      <c r="DG781" s="342"/>
      <c r="DH781" s="342"/>
      <c r="DI781" s="342"/>
      <c r="DJ781" s="342"/>
      <c r="DK781" s="342"/>
      <c r="DM781" s="342"/>
      <c r="DN781" s="342"/>
      <c r="DO781" s="342"/>
      <c r="DP781" s="342"/>
      <c r="DQ781" s="342"/>
      <c r="DR781" s="342"/>
      <c r="DS781" s="342"/>
      <c r="DT781" s="342"/>
      <c r="DU781" s="342"/>
      <c r="DV781" s="342"/>
      <c r="DW781" s="342"/>
      <c r="DX781" s="342"/>
      <c r="DY781" s="342"/>
      <c r="EA781" s="342"/>
    </row>
    <row r="782" spans="1:131">
      <c r="A782" s="342"/>
      <c r="B782" s="342"/>
      <c r="C782" s="342"/>
      <c r="D782" s="342"/>
      <c r="E782" s="342"/>
      <c r="L782" s="342"/>
      <c r="M782" s="342"/>
      <c r="N782" s="342"/>
      <c r="O782" s="342"/>
      <c r="P782" s="342"/>
      <c r="Q782" s="342"/>
      <c r="R782" s="342"/>
      <c r="S782" s="342"/>
      <c r="T782" s="342"/>
      <c r="U782" s="342"/>
      <c r="V782" s="342"/>
      <c r="W782" s="342"/>
      <c r="X782" s="342"/>
      <c r="Y782" s="342"/>
      <c r="Z782" s="342"/>
      <c r="AA782" s="342"/>
      <c r="AB782" s="342"/>
      <c r="AC782" s="342"/>
      <c r="AD782" s="342"/>
      <c r="AE782" s="342"/>
      <c r="AF782" s="342"/>
      <c r="AG782" s="342"/>
      <c r="AH782" s="342"/>
      <c r="AI782" s="342"/>
      <c r="AJ782" s="342"/>
      <c r="AK782" s="342"/>
      <c r="AL782" s="342"/>
      <c r="AM782" s="342"/>
      <c r="AN782" s="342"/>
      <c r="AO782" s="342"/>
      <c r="AP782" s="342"/>
      <c r="AQ782" s="342"/>
      <c r="AR782" s="342"/>
      <c r="AS782" s="342"/>
      <c r="AT782" s="342"/>
      <c r="AU782" s="342"/>
      <c r="AV782" s="342"/>
      <c r="AW782" s="342"/>
      <c r="AX782" s="342"/>
      <c r="AY782" s="342"/>
      <c r="AZ782" s="342"/>
      <c r="BA782" s="342"/>
      <c r="BB782" s="342"/>
      <c r="BC782" s="342"/>
      <c r="BD782" s="342"/>
      <c r="BE782" s="342"/>
      <c r="BF782" s="342"/>
      <c r="BG782" s="342"/>
      <c r="BH782" s="342"/>
      <c r="BI782" s="342"/>
      <c r="BJ782" s="342"/>
      <c r="BK782" s="342"/>
      <c r="BL782" s="342"/>
      <c r="BM782" s="342"/>
      <c r="BO782" s="342"/>
      <c r="BP782" s="342"/>
      <c r="BQ782" s="342"/>
      <c r="BR782" s="342"/>
      <c r="BS782" s="342"/>
      <c r="BT782" s="342"/>
      <c r="BU782" s="342"/>
      <c r="BV782" s="342"/>
      <c r="BW782" s="342"/>
      <c r="BX782" s="342"/>
      <c r="BY782" s="342"/>
      <c r="BZ782" s="342"/>
      <c r="CA782" s="342"/>
      <c r="CB782" s="342"/>
      <c r="CC782" s="342"/>
      <c r="CD782" s="342"/>
      <c r="CE782" s="342"/>
      <c r="CF782" s="342"/>
      <c r="CG782" s="342"/>
      <c r="CH782" s="342"/>
      <c r="CI782" s="342"/>
      <c r="CJ782" s="342"/>
      <c r="CK782" s="342"/>
      <c r="CZ782" s="342"/>
      <c r="DA782" s="342"/>
      <c r="DB782" s="342"/>
      <c r="DC782" s="342"/>
      <c r="DD782" s="342"/>
      <c r="DE782" s="342"/>
      <c r="DF782" s="342"/>
      <c r="DG782" s="342"/>
      <c r="DH782" s="342"/>
      <c r="DI782" s="342"/>
      <c r="DJ782" s="342"/>
      <c r="DK782" s="342"/>
      <c r="DM782" s="342"/>
      <c r="DN782" s="342"/>
      <c r="DO782" s="342"/>
      <c r="DP782" s="342"/>
      <c r="DQ782" s="342"/>
      <c r="DR782" s="342"/>
      <c r="DS782" s="342"/>
      <c r="DT782" s="342"/>
      <c r="DU782" s="342"/>
      <c r="DV782" s="342"/>
      <c r="DW782" s="342"/>
      <c r="DX782" s="342"/>
      <c r="DY782" s="342"/>
      <c r="EA782" s="342"/>
    </row>
    <row r="783" spans="1:131">
      <c r="A783" s="342"/>
      <c r="B783" s="342"/>
      <c r="C783" s="342"/>
      <c r="D783" s="342"/>
      <c r="E783" s="342"/>
      <c r="L783" s="342"/>
      <c r="M783" s="342"/>
      <c r="N783" s="342"/>
      <c r="O783" s="342"/>
      <c r="P783" s="342"/>
      <c r="Q783" s="342"/>
      <c r="R783" s="342"/>
      <c r="S783" s="342"/>
      <c r="T783" s="342"/>
      <c r="U783" s="342"/>
      <c r="V783" s="342"/>
      <c r="W783" s="342"/>
      <c r="X783" s="342"/>
      <c r="Y783" s="342"/>
      <c r="Z783" s="342"/>
      <c r="AA783" s="342"/>
      <c r="AB783" s="342"/>
      <c r="AC783" s="342"/>
      <c r="AD783" s="342"/>
      <c r="AE783" s="342"/>
      <c r="AF783" s="342"/>
      <c r="AG783" s="342"/>
      <c r="AH783" s="342"/>
      <c r="AI783" s="342"/>
      <c r="AJ783" s="342"/>
      <c r="AK783" s="342"/>
      <c r="AL783" s="342"/>
      <c r="AM783" s="342"/>
      <c r="AN783" s="342"/>
      <c r="AO783" s="342"/>
      <c r="AP783" s="342"/>
      <c r="AQ783" s="342"/>
      <c r="AR783" s="342"/>
      <c r="AS783" s="342"/>
      <c r="AT783" s="342"/>
      <c r="AU783" s="342"/>
      <c r="AV783" s="342"/>
      <c r="AW783" s="342"/>
      <c r="AX783" s="342"/>
      <c r="AY783" s="342"/>
      <c r="AZ783" s="342"/>
      <c r="BA783" s="342"/>
      <c r="BB783" s="342"/>
      <c r="BC783" s="342"/>
      <c r="BD783" s="342"/>
      <c r="BE783" s="342"/>
      <c r="BF783" s="342"/>
      <c r="BG783" s="342"/>
      <c r="BH783" s="342"/>
      <c r="BI783" s="342"/>
      <c r="BJ783" s="342"/>
      <c r="BK783" s="342"/>
      <c r="BL783" s="342"/>
      <c r="BM783" s="342"/>
      <c r="BO783" s="342"/>
      <c r="BP783" s="342"/>
      <c r="BQ783" s="342"/>
      <c r="BR783" s="342"/>
      <c r="BS783" s="342"/>
      <c r="BT783" s="342"/>
      <c r="BU783" s="342"/>
      <c r="BV783" s="342"/>
      <c r="BW783" s="342"/>
      <c r="BX783" s="342"/>
      <c r="BY783" s="342"/>
      <c r="BZ783" s="342"/>
      <c r="CA783" s="342"/>
      <c r="CB783" s="342"/>
      <c r="CC783" s="342"/>
      <c r="CD783" s="342"/>
      <c r="CE783" s="342"/>
      <c r="CF783" s="342"/>
      <c r="CG783" s="342"/>
      <c r="CH783" s="342"/>
      <c r="CI783" s="342"/>
      <c r="CJ783" s="342"/>
      <c r="CK783" s="342"/>
      <c r="CZ783" s="342"/>
      <c r="DA783" s="342"/>
      <c r="DB783" s="342"/>
      <c r="DC783" s="342"/>
      <c r="DD783" s="342"/>
      <c r="DE783" s="342"/>
      <c r="DF783" s="342"/>
      <c r="DG783" s="342"/>
      <c r="DH783" s="342"/>
      <c r="DI783" s="342"/>
      <c r="DJ783" s="342"/>
      <c r="DK783" s="342"/>
      <c r="DM783" s="342"/>
      <c r="DN783" s="342"/>
      <c r="DO783" s="342"/>
      <c r="DP783" s="342"/>
      <c r="DQ783" s="342"/>
      <c r="DR783" s="342"/>
      <c r="DS783" s="342"/>
      <c r="DT783" s="342"/>
      <c r="DU783" s="342"/>
      <c r="DV783" s="342"/>
      <c r="DW783" s="342"/>
      <c r="DX783" s="342"/>
      <c r="DY783" s="342"/>
      <c r="EA783" s="342"/>
    </row>
    <row r="784" spans="1:131">
      <c r="A784" s="342"/>
      <c r="B784" s="342"/>
      <c r="C784" s="342"/>
      <c r="D784" s="342"/>
      <c r="E784" s="342"/>
      <c r="L784" s="342"/>
      <c r="M784" s="342"/>
      <c r="N784" s="342"/>
      <c r="O784" s="342"/>
      <c r="P784" s="342"/>
      <c r="Q784" s="342"/>
      <c r="R784" s="342"/>
      <c r="S784" s="342"/>
      <c r="T784" s="342"/>
      <c r="U784" s="342"/>
      <c r="V784" s="342"/>
      <c r="W784" s="342"/>
      <c r="X784" s="342"/>
      <c r="Y784" s="342"/>
      <c r="Z784" s="342"/>
      <c r="AA784" s="342"/>
      <c r="AB784" s="342"/>
      <c r="AC784" s="342"/>
      <c r="AD784" s="342"/>
      <c r="AE784" s="342"/>
      <c r="AF784" s="342"/>
      <c r="AG784" s="342"/>
      <c r="AH784" s="342"/>
      <c r="AI784" s="342"/>
      <c r="AJ784" s="342"/>
      <c r="AK784" s="342"/>
      <c r="AL784" s="342"/>
      <c r="AM784" s="342"/>
      <c r="AN784" s="342"/>
      <c r="AO784" s="342"/>
      <c r="AP784" s="342"/>
      <c r="AQ784" s="342"/>
      <c r="AR784" s="342"/>
      <c r="AS784" s="342"/>
      <c r="AT784" s="342"/>
      <c r="AU784" s="342"/>
      <c r="AV784" s="342"/>
      <c r="AW784" s="342"/>
      <c r="AX784" s="342"/>
      <c r="AY784" s="342"/>
      <c r="AZ784" s="342"/>
      <c r="BA784" s="342"/>
      <c r="BB784" s="342"/>
      <c r="BC784" s="342"/>
      <c r="BD784" s="342"/>
      <c r="BE784" s="342"/>
      <c r="BF784" s="342"/>
      <c r="BG784" s="342"/>
      <c r="BH784" s="342"/>
      <c r="BI784" s="342"/>
      <c r="BJ784" s="342"/>
      <c r="BK784" s="342"/>
      <c r="BL784" s="342"/>
      <c r="BM784" s="342"/>
      <c r="BO784" s="342"/>
      <c r="BP784" s="342"/>
      <c r="BQ784" s="342"/>
      <c r="BR784" s="342"/>
      <c r="BS784" s="342"/>
      <c r="BT784" s="342"/>
      <c r="BU784" s="342"/>
      <c r="BV784" s="342"/>
      <c r="BW784" s="342"/>
      <c r="BX784" s="342"/>
      <c r="BY784" s="342"/>
      <c r="BZ784" s="342"/>
      <c r="CA784" s="342"/>
      <c r="CB784" s="342"/>
      <c r="CC784" s="342"/>
      <c r="CD784" s="342"/>
      <c r="CE784" s="342"/>
      <c r="CF784" s="342"/>
      <c r="CG784" s="342"/>
      <c r="CH784" s="342"/>
      <c r="CI784" s="342"/>
      <c r="CJ784" s="342"/>
      <c r="CK784" s="342"/>
      <c r="CZ784" s="342"/>
      <c r="DA784" s="342"/>
      <c r="DB784" s="342"/>
      <c r="DC784" s="342"/>
      <c r="DD784" s="342"/>
      <c r="DE784" s="342"/>
      <c r="DF784" s="342"/>
      <c r="DG784" s="342"/>
      <c r="DH784" s="342"/>
      <c r="DI784" s="342"/>
      <c r="DJ784" s="342"/>
      <c r="DK784" s="342"/>
      <c r="DM784" s="342"/>
      <c r="DN784" s="342"/>
      <c r="DO784" s="342"/>
      <c r="DP784" s="342"/>
      <c r="DQ784" s="342"/>
      <c r="DR784" s="342"/>
      <c r="DS784" s="342"/>
      <c r="DT784" s="342"/>
      <c r="DU784" s="342"/>
      <c r="DV784" s="342"/>
      <c r="DW784" s="342"/>
      <c r="DX784" s="342"/>
      <c r="DY784" s="342"/>
      <c r="EA784" s="342"/>
    </row>
    <row r="785" spans="1:131">
      <c r="A785" s="342"/>
      <c r="B785" s="342"/>
      <c r="C785" s="342"/>
      <c r="D785" s="342"/>
      <c r="E785" s="342"/>
      <c r="L785" s="342"/>
      <c r="M785" s="342"/>
      <c r="N785" s="342"/>
      <c r="O785" s="342"/>
      <c r="P785" s="342"/>
      <c r="Q785" s="342"/>
      <c r="R785" s="342"/>
      <c r="S785" s="342"/>
      <c r="T785" s="342"/>
      <c r="U785" s="342"/>
      <c r="V785" s="342"/>
      <c r="W785" s="342"/>
      <c r="X785" s="342"/>
      <c r="Y785" s="342"/>
      <c r="Z785" s="342"/>
      <c r="AA785" s="342"/>
      <c r="AB785" s="342"/>
      <c r="AC785" s="342"/>
      <c r="AD785" s="342"/>
      <c r="AE785" s="342"/>
      <c r="AF785" s="342"/>
      <c r="AG785" s="342"/>
      <c r="AH785" s="342"/>
      <c r="AI785" s="342"/>
      <c r="AJ785" s="342"/>
      <c r="AK785" s="342"/>
      <c r="AL785" s="342"/>
      <c r="AM785" s="342"/>
      <c r="AN785" s="342"/>
      <c r="AO785" s="342"/>
      <c r="AP785" s="342"/>
      <c r="AQ785" s="342"/>
      <c r="AR785" s="342"/>
      <c r="AS785" s="342"/>
      <c r="AT785" s="342"/>
      <c r="AU785" s="342"/>
      <c r="AV785" s="342"/>
      <c r="AW785" s="342"/>
      <c r="AX785" s="342"/>
      <c r="AY785" s="342"/>
      <c r="AZ785" s="342"/>
      <c r="BA785" s="342"/>
      <c r="BB785" s="342"/>
      <c r="BC785" s="342"/>
      <c r="BD785" s="342"/>
      <c r="BE785" s="342"/>
      <c r="BF785" s="342"/>
      <c r="BG785" s="342"/>
      <c r="BH785" s="342"/>
      <c r="BI785" s="342"/>
      <c r="BJ785" s="342"/>
      <c r="BK785" s="342"/>
      <c r="BL785" s="342"/>
      <c r="BM785" s="342"/>
      <c r="BO785" s="342"/>
      <c r="BP785" s="342"/>
      <c r="BQ785" s="342"/>
      <c r="BR785" s="342"/>
      <c r="BS785" s="342"/>
      <c r="BT785" s="342"/>
      <c r="BU785" s="342"/>
      <c r="BV785" s="342"/>
      <c r="BW785" s="342"/>
      <c r="BX785" s="342"/>
      <c r="BY785" s="342"/>
      <c r="BZ785" s="342"/>
      <c r="CA785" s="342"/>
      <c r="CB785" s="342"/>
      <c r="CC785" s="342"/>
      <c r="CD785" s="342"/>
      <c r="CE785" s="342"/>
      <c r="CF785" s="342"/>
      <c r="CG785" s="342"/>
      <c r="CH785" s="342"/>
      <c r="CI785" s="342"/>
      <c r="CJ785" s="342"/>
      <c r="CK785" s="342"/>
      <c r="CZ785" s="342"/>
      <c r="DA785" s="342"/>
      <c r="DB785" s="342"/>
      <c r="DC785" s="342"/>
      <c r="DD785" s="342"/>
      <c r="DE785" s="342"/>
      <c r="DF785" s="342"/>
      <c r="DG785" s="342"/>
      <c r="DH785" s="342"/>
      <c r="DI785" s="342"/>
      <c r="DJ785" s="342"/>
      <c r="DK785" s="342"/>
      <c r="DM785" s="342"/>
      <c r="DN785" s="342"/>
      <c r="DO785" s="342"/>
      <c r="DP785" s="342"/>
      <c r="DQ785" s="342"/>
      <c r="DR785" s="342"/>
      <c r="DS785" s="342"/>
      <c r="DT785" s="342"/>
      <c r="DU785" s="342"/>
      <c r="DV785" s="342"/>
      <c r="DW785" s="342"/>
      <c r="DX785" s="342"/>
      <c r="DY785" s="342"/>
      <c r="EA785" s="342"/>
    </row>
    <row r="786" spans="1:131">
      <c r="A786" s="342"/>
      <c r="B786" s="342"/>
      <c r="C786" s="342"/>
      <c r="D786" s="342"/>
      <c r="E786" s="342"/>
      <c r="L786" s="342"/>
      <c r="M786" s="342"/>
      <c r="N786" s="342"/>
      <c r="O786" s="342"/>
      <c r="P786" s="342"/>
      <c r="Q786" s="342"/>
      <c r="R786" s="342"/>
      <c r="S786" s="342"/>
      <c r="T786" s="342"/>
      <c r="U786" s="342"/>
      <c r="V786" s="342"/>
      <c r="W786" s="342"/>
      <c r="X786" s="342"/>
      <c r="Y786" s="342"/>
      <c r="Z786" s="342"/>
      <c r="AA786" s="342"/>
      <c r="AB786" s="342"/>
      <c r="AC786" s="342"/>
      <c r="AD786" s="342"/>
      <c r="AE786" s="342"/>
      <c r="AF786" s="342"/>
      <c r="AG786" s="342"/>
      <c r="AH786" s="342"/>
      <c r="AI786" s="342"/>
      <c r="AJ786" s="342"/>
      <c r="AK786" s="342"/>
      <c r="AL786" s="342"/>
      <c r="AM786" s="342"/>
      <c r="AN786" s="342"/>
      <c r="AO786" s="342"/>
      <c r="AP786" s="342"/>
      <c r="AQ786" s="342"/>
      <c r="AR786" s="342"/>
      <c r="AS786" s="342"/>
      <c r="AT786" s="342"/>
      <c r="AU786" s="342"/>
      <c r="AV786" s="342"/>
      <c r="AW786" s="342"/>
      <c r="AX786" s="342"/>
      <c r="AY786" s="342"/>
      <c r="AZ786" s="342"/>
      <c r="BA786" s="342"/>
      <c r="BB786" s="342"/>
      <c r="BC786" s="342"/>
      <c r="BD786" s="342"/>
      <c r="BE786" s="342"/>
      <c r="BF786" s="342"/>
      <c r="BG786" s="342"/>
      <c r="BH786" s="342"/>
      <c r="BI786" s="342"/>
      <c r="BJ786" s="342"/>
      <c r="BK786" s="342"/>
      <c r="BL786" s="342"/>
      <c r="BM786" s="342"/>
      <c r="BO786" s="342"/>
      <c r="BP786" s="342"/>
      <c r="BQ786" s="342"/>
      <c r="BR786" s="342"/>
      <c r="BS786" s="342"/>
      <c r="BT786" s="342"/>
      <c r="BU786" s="342"/>
      <c r="BV786" s="342"/>
      <c r="BW786" s="342"/>
      <c r="BX786" s="342"/>
      <c r="BY786" s="342"/>
      <c r="BZ786" s="342"/>
      <c r="CA786" s="342"/>
      <c r="CB786" s="342"/>
      <c r="CC786" s="342"/>
      <c r="CD786" s="342"/>
      <c r="CE786" s="342"/>
      <c r="CF786" s="342"/>
      <c r="CG786" s="342"/>
      <c r="CH786" s="342"/>
      <c r="CI786" s="342"/>
      <c r="CJ786" s="342"/>
      <c r="CK786" s="342"/>
      <c r="CZ786" s="342"/>
      <c r="DA786" s="342"/>
      <c r="DB786" s="342"/>
      <c r="DC786" s="342"/>
      <c r="DD786" s="342"/>
      <c r="DE786" s="342"/>
      <c r="DF786" s="342"/>
      <c r="DG786" s="342"/>
      <c r="DH786" s="342"/>
      <c r="DI786" s="342"/>
      <c r="DJ786" s="342"/>
      <c r="DK786" s="342"/>
      <c r="DM786" s="342"/>
      <c r="DN786" s="342"/>
      <c r="DO786" s="342"/>
      <c r="DP786" s="342"/>
      <c r="DQ786" s="342"/>
      <c r="DR786" s="342"/>
      <c r="DS786" s="342"/>
      <c r="DT786" s="342"/>
      <c r="DU786" s="342"/>
      <c r="DV786" s="342"/>
      <c r="DW786" s="342"/>
      <c r="DX786" s="342"/>
      <c r="DY786" s="342"/>
      <c r="EA786" s="342"/>
    </row>
    <row r="787" spans="1:131">
      <c r="A787" s="342"/>
      <c r="B787" s="342"/>
      <c r="C787" s="342"/>
      <c r="D787" s="342"/>
      <c r="E787" s="342"/>
      <c r="L787" s="342"/>
      <c r="M787" s="342"/>
      <c r="N787" s="342"/>
      <c r="O787" s="342"/>
      <c r="P787" s="342"/>
      <c r="Q787" s="342"/>
      <c r="R787" s="342"/>
      <c r="S787" s="342"/>
      <c r="T787" s="342"/>
      <c r="U787" s="342"/>
      <c r="V787" s="342"/>
      <c r="W787" s="342"/>
      <c r="X787" s="342"/>
      <c r="Y787" s="342"/>
      <c r="Z787" s="342"/>
      <c r="AA787" s="342"/>
      <c r="AB787" s="342"/>
      <c r="AC787" s="342"/>
      <c r="AD787" s="342"/>
      <c r="AE787" s="342"/>
      <c r="AF787" s="342"/>
      <c r="AG787" s="342"/>
      <c r="AH787" s="342"/>
      <c r="AI787" s="342"/>
      <c r="AJ787" s="342"/>
      <c r="AK787" s="342"/>
      <c r="AL787" s="342"/>
      <c r="AM787" s="342"/>
      <c r="AN787" s="342"/>
      <c r="AO787" s="342"/>
      <c r="AP787" s="342"/>
      <c r="AQ787" s="342"/>
      <c r="AR787" s="342"/>
      <c r="AS787" s="342"/>
      <c r="AT787" s="342"/>
      <c r="AU787" s="342"/>
      <c r="AV787" s="342"/>
      <c r="AW787" s="342"/>
      <c r="AX787" s="342"/>
      <c r="AY787" s="342"/>
      <c r="AZ787" s="342"/>
      <c r="BA787" s="342"/>
      <c r="BB787" s="342"/>
      <c r="BC787" s="342"/>
      <c r="BD787" s="342"/>
      <c r="BE787" s="342"/>
      <c r="BF787" s="342"/>
      <c r="BG787" s="342"/>
      <c r="BH787" s="342"/>
      <c r="BI787" s="342"/>
      <c r="BJ787" s="342"/>
      <c r="BK787" s="342"/>
      <c r="BL787" s="342"/>
      <c r="BM787" s="342"/>
      <c r="BO787" s="342"/>
      <c r="BP787" s="342"/>
      <c r="BQ787" s="342"/>
      <c r="BR787" s="342"/>
      <c r="BS787" s="342"/>
      <c r="BT787" s="342"/>
      <c r="BU787" s="342"/>
      <c r="BV787" s="342"/>
      <c r="BW787" s="342"/>
      <c r="BX787" s="342"/>
      <c r="BY787" s="342"/>
      <c r="BZ787" s="342"/>
      <c r="CA787" s="342"/>
      <c r="CB787" s="342"/>
      <c r="CC787" s="342"/>
      <c r="CD787" s="342"/>
      <c r="CE787" s="342"/>
      <c r="CF787" s="342"/>
      <c r="CG787" s="342"/>
      <c r="CH787" s="342"/>
      <c r="CI787" s="342"/>
      <c r="CJ787" s="342"/>
      <c r="CK787" s="342"/>
      <c r="CZ787" s="342"/>
      <c r="DA787" s="342"/>
      <c r="DB787" s="342"/>
      <c r="DC787" s="342"/>
      <c r="DD787" s="342"/>
      <c r="DE787" s="342"/>
      <c r="DF787" s="342"/>
      <c r="DG787" s="342"/>
      <c r="DH787" s="342"/>
      <c r="DI787" s="342"/>
      <c r="DJ787" s="342"/>
      <c r="DK787" s="342"/>
      <c r="DM787" s="342"/>
      <c r="DN787" s="342"/>
      <c r="DO787" s="342"/>
      <c r="DP787" s="342"/>
      <c r="DQ787" s="342"/>
      <c r="DR787" s="342"/>
      <c r="DS787" s="342"/>
      <c r="DT787" s="342"/>
      <c r="DU787" s="342"/>
      <c r="DV787" s="342"/>
      <c r="DW787" s="342"/>
      <c r="DX787" s="342"/>
      <c r="DY787" s="342"/>
      <c r="EA787" s="342"/>
    </row>
    <row r="788" spans="1:131">
      <c r="A788" s="342"/>
      <c r="B788" s="342"/>
      <c r="C788" s="342"/>
      <c r="D788" s="342"/>
      <c r="E788" s="342"/>
      <c r="L788" s="342"/>
      <c r="M788" s="342"/>
      <c r="N788" s="342"/>
      <c r="O788" s="342"/>
      <c r="P788" s="342"/>
      <c r="Q788" s="342"/>
      <c r="R788" s="342"/>
      <c r="S788" s="342"/>
      <c r="T788" s="342"/>
      <c r="U788" s="342"/>
      <c r="V788" s="342"/>
      <c r="W788" s="342"/>
      <c r="X788" s="342"/>
      <c r="Y788" s="342"/>
      <c r="Z788" s="342"/>
      <c r="AA788" s="342"/>
      <c r="AB788" s="342"/>
      <c r="AC788" s="342"/>
      <c r="AD788" s="342"/>
      <c r="AE788" s="342"/>
      <c r="AF788" s="342"/>
      <c r="AG788" s="342"/>
      <c r="AH788" s="342"/>
      <c r="AI788" s="342"/>
      <c r="AJ788" s="342"/>
      <c r="AK788" s="342"/>
      <c r="AL788" s="342"/>
      <c r="AM788" s="342"/>
      <c r="AN788" s="342"/>
      <c r="AO788" s="342"/>
      <c r="AP788" s="342"/>
      <c r="AQ788" s="342"/>
      <c r="AR788" s="342"/>
      <c r="AS788" s="342"/>
      <c r="AT788" s="342"/>
      <c r="AU788" s="342"/>
      <c r="AV788" s="342"/>
      <c r="AW788" s="342"/>
      <c r="AX788" s="342"/>
      <c r="AY788" s="342"/>
      <c r="AZ788" s="342"/>
      <c r="BA788" s="342"/>
      <c r="BB788" s="342"/>
      <c r="BC788" s="342"/>
      <c r="BD788" s="342"/>
      <c r="BE788" s="342"/>
      <c r="BF788" s="342"/>
      <c r="BG788" s="342"/>
      <c r="BH788" s="342"/>
      <c r="BI788" s="342"/>
      <c r="BJ788" s="342"/>
      <c r="BK788" s="342"/>
      <c r="BL788" s="342"/>
      <c r="BM788" s="342"/>
      <c r="BO788" s="342"/>
      <c r="BP788" s="342"/>
      <c r="BQ788" s="342"/>
      <c r="BR788" s="342"/>
      <c r="BS788" s="342"/>
      <c r="BT788" s="342"/>
      <c r="BU788" s="342"/>
      <c r="BV788" s="342"/>
      <c r="BW788" s="342"/>
      <c r="BX788" s="342"/>
      <c r="BY788" s="342"/>
      <c r="BZ788" s="342"/>
      <c r="CA788" s="342"/>
      <c r="CB788" s="342"/>
      <c r="CC788" s="342"/>
      <c r="CD788" s="342"/>
      <c r="CE788" s="342"/>
      <c r="CF788" s="342"/>
      <c r="CG788" s="342"/>
      <c r="CH788" s="342"/>
      <c r="CI788" s="342"/>
      <c r="CJ788" s="342"/>
      <c r="CK788" s="342"/>
      <c r="CZ788" s="342"/>
      <c r="DA788" s="342"/>
      <c r="DB788" s="342"/>
      <c r="DC788" s="342"/>
      <c r="DD788" s="342"/>
      <c r="DE788" s="342"/>
      <c r="DF788" s="342"/>
      <c r="DG788" s="342"/>
      <c r="DH788" s="342"/>
      <c r="DI788" s="342"/>
      <c r="DJ788" s="342"/>
      <c r="DK788" s="342"/>
      <c r="DM788" s="342"/>
      <c r="DN788" s="342"/>
      <c r="DO788" s="342"/>
      <c r="DP788" s="342"/>
      <c r="DQ788" s="342"/>
      <c r="DR788" s="342"/>
      <c r="DS788" s="342"/>
      <c r="DT788" s="342"/>
      <c r="DU788" s="342"/>
      <c r="DV788" s="342"/>
      <c r="DW788" s="342"/>
      <c r="DX788" s="342"/>
      <c r="DY788" s="342"/>
      <c r="EA788" s="342"/>
    </row>
    <row r="789" spans="1:131">
      <c r="A789" s="342"/>
      <c r="B789" s="342"/>
      <c r="C789" s="342"/>
      <c r="D789" s="342"/>
      <c r="E789" s="342"/>
      <c r="L789" s="342"/>
      <c r="M789" s="342"/>
      <c r="N789" s="342"/>
      <c r="O789" s="342"/>
      <c r="P789" s="342"/>
      <c r="Q789" s="342"/>
      <c r="R789" s="342"/>
      <c r="S789" s="342"/>
      <c r="T789" s="342"/>
      <c r="U789" s="342"/>
      <c r="V789" s="342"/>
      <c r="W789" s="342"/>
      <c r="X789" s="342"/>
      <c r="Y789" s="342"/>
      <c r="Z789" s="342"/>
      <c r="AA789" s="342"/>
      <c r="AB789" s="342"/>
      <c r="AC789" s="342"/>
      <c r="AD789" s="342"/>
      <c r="AE789" s="342"/>
      <c r="AF789" s="342"/>
      <c r="AG789" s="342"/>
      <c r="AH789" s="342"/>
      <c r="AI789" s="342"/>
      <c r="AJ789" s="342"/>
      <c r="AK789" s="342"/>
      <c r="AL789" s="342"/>
      <c r="AM789" s="342"/>
      <c r="AN789" s="342"/>
      <c r="AO789" s="342"/>
      <c r="AP789" s="342"/>
      <c r="AQ789" s="342"/>
      <c r="AR789" s="342"/>
      <c r="AS789" s="342"/>
      <c r="AT789" s="342"/>
      <c r="AU789" s="342"/>
      <c r="AV789" s="342"/>
      <c r="AW789" s="342"/>
      <c r="AX789" s="342"/>
      <c r="AY789" s="342"/>
      <c r="AZ789" s="342"/>
      <c r="BA789" s="342"/>
      <c r="BB789" s="342"/>
      <c r="BC789" s="342"/>
      <c r="BD789" s="342"/>
      <c r="BE789" s="342"/>
      <c r="BF789" s="342"/>
      <c r="BG789" s="342"/>
      <c r="BH789" s="342"/>
      <c r="BI789" s="342"/>
      <c r="BJ789" s="342"/>
      <c r="BK789" s="342"/>
      <c r="BL789" s="342"/>
      <c r="BM789" s="342"/>
      <c r="BO789" s="342"/>
      <c r="BP789" s="342"/>
      <c r="BQ789" s="342"/>
      <c r="BR789" s="342"/>
      <c r="BS789" s="342"/>
      <c r="BT789" s="342"/>
      <c r="BU789" s="342"/>
      <c r="BV789" s="342"/>
      <c r="BW789" s="342"/>
      <c r="BX789" s="342"/>
      <c r="BY789" s="342"/>
      <c r="BZ789" s="342"/>
      <c r="CA789" s="342"/>
      <c r="CB789" s="342"/>
      <c r="CC789" s="342"/>
      <c r="CD789" s="342"/>
      <c r="CE789" s="342"/>
      <c r="CF789" s="342"/>
      <c r="CG789" s="342"/>
      <c r="CH789" s="342"/>
      <c r="CI789" s="342"/>
      <c r="CJ789" s="342"/>
      <c r="CK789" s="342"/>
      <c r="CZ789" s="342"/>
      <c r="DA789" s="342"/>
      <c r="DB789" s="342"/>
      <c r="DC789" s="342"/>
      <c r="DD789" s="342"/>
      <c r="DE789" s="342"/>
      <c r="DF789" s="342"/>
      <c r="DG789" s="342"/>
      <c r="DH789" s="342"/>
      <c r="DI789" s="342"/>
      <c r="DJ789" s="342"/>
      <c r="DK789" s="342"/>
      <c r="DM789" s="342"/>
      <c r="DN789" s="342"/>
      <c r="DO789" s="342"/>
      <c r="DP789" s="342"/>
      <c r="DQ789" s="342"/>
      <c r="DR789" s="342"/>
      <c r="DS789" s="342"/>
      <c r="DT789" s="342"/>
      <c r="DU789" s="342"/>
      <c r="DV789" s="342"/>
      <c r="DW789" s="342"/>
      <c r="DX789" s="342"/>
      <c r="DY789" s="342"/>
      <c r="EA789" s="342"/>
    </row>
    <row r="790" spans="1:131">
      <c r="A790" s="342"/>
      <c r="B790" s="342"/>
      <c r="C790" s="342"/>
      <c r="D790" s="342"/>
      <c r="E790" s="342"/>
      <c r="L790" s="342"/>
      <c r="M790" s="342"/>
      <c r="N790" s="342"/>
      <c r="O790" s="342"/>
      <c r="P790" s="342"/>
      <c r="Q790" s="342"/>
      <c r="R790" s="342"/>
      <c r="S790" s="342"/>
      <c r="T790" s="342"/>
      <c r="U790" s="342"/>
      <c r="V790" s="342"/>
      <c r="W790" s="342"/>
      <c r="X790" s="342"/>
      <c r="Y790" s="342"/>
      <c r="Z790" s="342"/>
      <c r="AA790" s="342"/>
      <c r="AB790" s="342"/>
      <c r="AC790" s="342"/>
      <c r="AD790" s="342"/>
      <c r="AE790" s="342"/>
      <c r="AF790" s="342"/>
      <c r="AG790" s="342"/>
      <c r="AH790" s="342"/>
      <c r="AI790" s="342"/>
      <c r="AJ790" s="342"/>
      <c r="AK790" s="342"/>
      <c r="AL790" s="342"/>
      <c r="AM790" s="342"/>
      <c r="AN790" s="342"/>
      <c r="AO790" s="342"/>
      <c r="AP790" s="342"/>
      <c r="AQ790" s="342"/>
      <c r="AR790" s="342"/>
      <c r="AS790" s="342"/>
      <c r="AT790" s="342"/>
      <c r="AU790" s="342"/>
      <c r="AV790" s="342"/>
      <c r="AW790" s="342"/>
      <c r="AX790" s="342"/>
      <c r="AY790" s="342"/>
      <c r="AZ790" s="342"/>
      <c r="BA790" s="342"/>
      <c r="BB790" s="342"/>
      <c r="BC790" s="342"/>
      <c r="BD790" s="342"/>
      <c r="BE790" s="342"/>
      <c r="BF790" s="342"/>
      <c r="BG790" s="342"/>
      <c r="BH790" s="342"/>
      <c r="BI790" s="342"/>
      <c r="BJ790" s="342"/>
      <c r="BK790" s="342"/>
      <c r="BL790" s="342"/>
      <c r="BM790" s="342"/>
      <c r="BO790" s="342"/>
      <c r="BP790" s="342"/>
      <c r="BQ790" s="342"/>
      <c r="BR790" s="342"/>
      <c r="BS790" s="342"/>
      <c r="BT790" s="342"/>
      <c r="BU790" s="342"/>
      <c r="BV790" s="342"/>
      <c r="BW790" s="342"/>
      <c r="BX790" s="342"/>
      <c r="BY790" s="342"/>
      <c r="BZ790" s="342"/>
      <c r="CA790" s="342"/>
      <c r="CB790" s="342"/>
      <c r="CC790" s="342"/>
      <c r="CD790" s="342"/>
      <c r="CE790" s="342"/>
      <c r="CF790" s="342"/>
      <c r="CG790" s="342"/>
      <c r="CH790" s="342"/>
      <c r="CI790" s="342"/>
      <c r="CJ790" s="342"/>
      <c r="CK790" s="342"/>
      <c r="CZ790" s="342"/>
      <c r="DA790" s="342"/>
      <c r="DB790" s="342"/>
      <c r="DC790" s="342"/>
      <c r="DD790" s="342"/>
      <c r="DE790" s="342"/>
      <c r="DF790" s="342"/>
      <c r="DG790" s="342"/>
      <c r="DH790" s="342"/>
      <c r="DI790" s="342"/>
      <c r="DJ790" s="342"/>
      <c r="DK790" s="342"/>
      <c r="DM790" s="342"/>
      <c r="DN790" s="342"/>
      <c r="DO790" s="342"/>
      <c r="DP790" s="342"/>
      <c r="DQ790" s="342"/>
      <c r="DR790" s="342"/>
      <c r="DS790" s="342"/>
      <c r="DT790" s="342"/>
      <c r="DU790" s="342"/>
      <c r="DV790" s="342"/>
      <c r="DW790" s="342"/>
      <c r="DX790" s="342"/>
      <c r="DY790" s="342"/>
      <c r="EA790" s="342"/>
    </row>
    <row r="791" spans="1:131">
      <c r="A791" s="342"/>
      <c r="B791" s="342"/>
      <c r="C791" s="342"/>
      <c r="D791" s="342"/>
      <c r="E791" s="342"/>
      <c r="L791" s="342"/>
      <c r="M791" s="342"/>
      <c r="N791" s="342"/>
      <c r="O791" s="342"/>
      <c r="P791" s="342"/>
      <c r="Q791" s="342"/>
      <c r="R791" s="342"/>
      <c r="S791" s="342"/>
      <c r="T791" s="342"/>
      <c r="U791" s="342"/>
      <c r="V791" s="342"/>
      <c r="W791" s="342"/>
      <c r="X791" s="342"/>
      <c r="Y791" s="342"/>
      <c r="Z791" s="342"/>
      <c r="AA791" s="342"/>
      <c r="AB791" s="342"/>
      <c r="AC791" s="342"/>
      <c r="AD791" s="342"/>
      <c r="AE791" s="342"/>
      <c r="AF791" s="342"/>
      <c r="AG791" s="342"/>
      <c r="AH791" s="342"/>
      <c r="AI791" s="342"/>
      <c r="AJ791" s="342"/>
      <c r="AK791" s="342"/>
      <c r="AL791" s="342"/>
      <c r="AM791" s="342"/>
      <c r="AN791" s="342"/>
      <c r="AO791" s="342"/>
      <c r="AP791" s="342"/>
      <c r="AQ791" s="342"/>
      <c r="AR791" s="342"/>
      <c r="AS791" s="342"/>
      <c r="AT791" s="342"/>
      <c r="AU791" s="342"/>
      <c r="AV791" s="342"/>
      <c r="AW791" s="342"/>
      <c r="AX791" s="342"/>
      <c r="AY791" s="342"/>
      <c r="AZ791" s="342"/>
      <c r="BA791" s="342"/>
      <c r="BB791" s="342"/>
      <c r="BC791" s="342"/>
      <c r="BD791" s="342"/>
      <c r="BE791" s="342"/>
      <c r="BF791" s="342"/>
      <c r="BG791" s="342"/>
      <c r="BH791" s="342"/>
      <c r="BI791" s="342"/>
      <c r="BJ791" s="342"/>
      <c r="BK791" s="342"/>
      <c r="BL791" s="342"/>
      <c r="BM791" s="342"/>
      <c r="BO791" s="342"/>
      <c r="BP791" s="342"/>
      <c r="BQ791" s="342"/>
      <c r="BR791" s="342"/>
      <c r="BS791" s="342"/>
      <c r="BT791" s="342"/>
      <c r="BU791" s="342"/>
      <c r="BV791" s="342"/>
      <c r="BW791" s="342"/>
      <c r="BX791" s="342"/>
      <c r="BY791" s="342"/>
      <c r="BZ791" s="342"/>
      <c r="CA791" s="342"/>
      <c r="CB791" s="342"/>
      <c r="CC791" s="342"/>
      <c r="CD791" s="342"/>
      <c r="CE791" s="342"/>
      <c r="CF791" s="342"/>
      <c r="CG791" s="342"/>
      <c r="CH791" s="342"/>
      <c r="CI791" s="342"/>
      <c r="CJ791" s="342"/>
      <c r="CK791" s="342"/>
      <c r="CZ791" s="342"/>
      <c r="DA791" s="342"/>
      <c r="DB791" s="342"/>
      <c r="DC791" s="342"/>
      <c r="DD791" s="342"/>
      <c r="DE791" s="342"/>
      <c r="DF791" s="342"/>
      <c r="DG791" s="342"/>
      <c r="DH791" s="342"/>
      <c r="DI791" s="342"/>
      <c r="DJ791" s="342"/>
      <c r="DK791" s="342"/>
      <c r="DM791" s="342"/>
      <c r="DN791" s="342"/>
      <c r="DO791" s="342"/>
      <c r="DP791" s="342"/>
      <c r="DQ791" s="342"/>
      <c r="DR791" s="342"/>
      <c r="DS791" s="342"/>
      <c r="DT791" s="342"/>
      <c r="DU791" s="342"/>
      <c r="DV791" s="342"/>
      <c r="DW791" s="342"/>
      <c r="DX791" s="342"/>
      <c r="DY791" s="342"/>
      <c r="EA791" s="342"/>
    </row>
    <row r="792" spans="1:131">
      <c r="A792" s="342"/>
      <c r="B792" s="342"/>
      <c r="C792" s="342"/>
      <c r="D792" s="342"/>
      <c r="E792" s="342"/>
      <c r="L792" s="342"/>
      <c r="M792" s="342"/>
      <c r="N792" s="342"/>
      <c r="O792" s="342"/>
      <c r="P792" s="342"/>
      <c r="Q792" s="342"/>
      <c r="R792" s="342"/>
      <c r="S792" s="342"/>
      <c r="T792" s="342"/>
      <c r="U792" s="342"/>
      <c r="V792" s="342"/>
      <c r="W792" s="342"/>
      <c r="X792" s="342"/>
      <c r="Y792" s="342"/>
      <c r="Z792" s="342"/>
      <c r="AA792" s="342"/>
      <c r="AB792" s="342"/>
      <c r="AC792" s="342"/>
      <c r="AD792" s="342"/>
      <c r="AE792" s="342"/>
      <c r="AF792" s="342"/>
      <c r="AG792" s="342"/>
      <c r="AH792" s="342"/>
      <c r="AI792" s="342"/>
      <c r="AJ792" s="342"/>
      <c r="AK792" s="342"/>
      <c r="AL792" s="342"/>
      <c r="AM792" s="342"/>
      <c r="AN792" s="342"/>
      <c r="AO792" s="342"/>
      <c r="AP792" s="342"/>
      <c r="AQ792" s="342"/>
      <c r="AR792" s="342"/>
      <c r="AS792" s="342"/>
      <c r="AT792" s="342"/>
      <c r="AU792" s="342"/>
      <c r="AV792" s="342"/>
      <c r="AW792" s="342"/>
      <c r="AX792" s="342"/>
      <c r="AY792" s="342"/>
      <c r="AZ792" s="342"/>
      <c r="BA792" s="342"/>
      <c r="BB792" s="342"/>
      <c r="BC792" s="342"/>
      <c r="BD792" s="342"/>
      <c r="BE792" s="342"/>
      <c r="BF792" s="342"/>
      <c r="BG792" s="342"/>
      <c r="BH792" s="342"/>
      <c r="BI792" s="342"/>
      <c r="BJ792" s="342"/>
      <c r="BK792" s="342"/>
      <c r="BL792" s="342"/>
      <c r="BM792" s="342"/>
      <c r="BO792" s="342"/>
      <c r="BP792" s="342"/>
      <c r="BQ792" s="342"/>
      <c r="BR792" s="342"/>
      <c r="BS792" s="342"/>
      <c r="BT792" s="342"/>
      <c r="BU792" s="342"/>
      <c r="BV792" s="342"/>
      <c r="BW792" s="342"/>
      <c r="BX792" s="342"/>
      <c r="BY792" s="342"/>
      <c r="BZ792" s="342"/>
      <c r="CA792" s="342"/>
      <c r="CB792" s="342"/>
      <c r="CC792" s="342"/>
      <c r="CD792" s="342"/>
      <c r="CE792" s="342"/>
      <c r="CF792" s="342"/>
      <c r="CG792" s="342"/>
      <c r="CH792" s="342"/>
      <c r="CI792" s="342"/>
      <c r="CJ792" s="342"/>
      <c r="CK792" s="342"/>
      <c r="CZ792" s="342"/>
      <c r="DA792" s="342"/>
      <c r="DB792" s="342"/>
      <c r="DC792" s="342"/>
      <c r="DD792" s="342"/>
      <c r="DE792" s="342"/>
      <c r="DF792" s="342"/>
      <c r="DG792" s="342"/>
      <c r="DH792" s="342"/>
      <c r="DI792" s="342"/>
      <c r="DJ792" s="342"/>
      <c r="DK792" s="342"/>
      <c r="DM792" s="342"/>
      <c r="DN792" s="342"/>
      <c r="DO792" s="342"/>
      <c r="DP792" s="342"/>
      <c r="DQ792" s="342"/>
      <c r="DR792" s="342"/>
      <c r="DS792" s="342"/>
      <c r="DT792" s="342"/>
      <c r="DU792" s="342"/>
      <c r="DV792" s="342"/>
      <c r="DW792" s="342"/>
      <c r="DX792" s="342"/>
      <c r="DY792" s="342"/>
      <c r="EA792" s="342"/>
    </row>
    <row r="793" spans="1:131">
      <c r="A793" s="342"/>
      <c r="B793" s="342"/>
      <c r="C793" s="342"/>
      <c r="D793" s="342"/>
      <c r="E793" s="342"/>
      <c r="L793" s="342"/>
      <c r="M793" s="342"/>
      <c r="N793" s="342"/>
      <c r="O793" s="342"/>
      <c r="P793" s="342"/>
      <c r="Q793" s="342"/>
      <c r="R793" s="342"/>
      <c r="S793" s="342"/>
      <c r="T793" s="342"/>
      <c r="U793" s="342"/>
      <c r="V793" s="342"/>
      <c r="W793" s="342"/>
      <c r="X793" s="342"/>
      <c r="Y793" s="342"/>
      <c r="Z793" s="342"/>
      <c r="AA793" s="342"/>
      <c r="AB793" s="342"/>
      <c r="AC793" s="342"/>
      <c r="AD793" s="342"/>
      <c r="AE793" s="342"/>
      <c r="AF793" s="342"/>
      <c r="AG793" s="342"/>
      <c r="AH793" s="342"/>
      <c r="AI793" s="342"/>
      <c r="AJ793" s="342"/>
      <c r="AK793" s="342"/>
      <c r="AL793" s="342"/>
      <c r="AM793" s="342"/>
      <c r="AN793" s="342"/>
      <c r="AO793" s="342"/>
      <c r="AP793" s="342"/>
      <c r="AQ793" s="342"/>
      <c r="AR793" s="342"/>
      <c r="AS793" s="342"/>
      <c r="AT793" s="342"/>
      <c r="AU793" s="342"/>
      <c r="AV793" s="342"/>
      <c r="AW793" s="342"/>
      <c r="AX793" s="342"/>
      <c r="AY793" s="342"/>
      <c r="AZ793" s="342"/>
      <c r="BA793" s="342"/>
      <c r="BB793" s="342"/>
      <c r="BC793" s="342"/>
      <c r="BD793" s="342"/>
      <c r="BE793" s="342"/>
      <c r="BF793" s="342"/>
      <c r="BG793" s="342"/>
      <c r="BH793" s="342"/>
      <c r="BI793" s="342"/>
      <c r="BJ793" s="342"/>
      <c r="BK793" s="342"/>
      <c r="BL793" s="342"/>
      <c r="BM793" s="342"/>
      <c r="BO793" s="342"/>
      <c r="BP793" s="342"/>
      <c r="BQ793" s="342"/>
      <c r="BR793" s="342"/>
      <c r="BS793" s="342"/>
      <c r="BT793" s="342"/>
      <c r="BU793" s="342"/>
      <c r="BV793" s="342"/>
      <c r="BW793" s="342"/>
      <c r="BX793" s="342"/>
      <c r="BY793" s="342"/>
      <c r="BZ793" s="342"/>
      <c r="CA793" s="342"/>
      <c r="CB793" s="342"/>
      <c r="CC793" s="342"/>
      <c r="CD793" s="342"/>
      <c r="CE793" s="342"/>
      <c r="CF793" s="342"/>
      <c r="CG793" s="342"/>
      <c r="CH793" s="342"/>
      <c r="CI793" s="342"/>
      <c r="CJ793" s="342"/>
      <c r="CK793" s="342"/>
      <c r="CZ793" s="342"/>
      <c r="DA793" s="342"/>
      <c r="DB793" s="342"/>
      <c r="DC793" s="342"/>
      <c r="DD793" s="342"/>
      <c r="DE793" s="342"/>
      <c r="DF793" s="342"/>
      <c r="DG793" s="342"/>
      <c r="DH793" s="342"/>
      <c r="DI793" s="342"/>
      <c r="DJ793" s="342"/>
      <c r="DK793" s="342"/>
      <c r="DM793" s="342"/>
      <c r="DN793" s="342"/>
      <c r="DO793" s="342"/>
      <c r="DP793" s="342"/>
      <c r="DQ793" s="342"/>
      <c r="DR793" s="342"/>
      <c r="DS793" s="342"/>
      <c r="DT793" s="342"/>
      <c r="DU793" s="342"/>
      <c r="DV793" s="342"/>
      <c r="DW793" s="342"/>
      <c r="DX793" s="342"/>
      <c r="DY793" s="342"/>
      <c r="EA793" s="342"/>
    </row>
    <row r="794" spans="1:131">
      <c r="A794" s="342"/>
      <c r="B794" s="342"/>
      <c r="C794" s="342"/>
      <c r="D794" s="342"/>
      <c r="E794" s="342"/>
      <c r="L794" s="342"/>
      <c r="M794" s="342"/>
      <c r="N794" s="342"/>
      <c r="O794" s="342"/>
      <c r="P794" s="342"/>
      <c r="Q794" s="342"/>
      <c r="R794" s="342"/>
      <c r="S794" s="342"/>
      <c r="T794" s="342"/>
      <c r="U794" s="342"/>
      <c r="V794" s="342"/>
      <c r="W794" s="342"/>
      <c r="X794" s="342"/>
      <c r="Y794" s="342"/>
      <c r="Z794" s="342"/>
      <c r="AA794" s="342"/>
      <c r="AB794" s="342"/>
      <c r="AC794" s="342"/>
      <c r="AD794" s="342"/>
      <c r="AE794" s="342"/>
      <c r="AF794" s="342"/>
      <c r="AG794" s="342"/>
      <c r="AH794" s="342"/>
      <c r="AI794" s="342"/>
      <c r="AJ794" s="342"/>
      <c r="AK794" s="342"/>
      <c r="AL794" s="342"/>
      <c r="AM794" s="342"/>
      <c r="AN794" s="342"/>
      <c r="AO794" s="342"/>
      <c r="AP794" s="342"/>
      <c r="AQ794" s="342"/>
      <c r="AR794" s="342"/>
      <c r="AS794" s="342"/>
      <c r="AT794" s="342"/>
      <c r="AU794" s="342"/>
      <c r="AV794" s="342"/>
      <c r="AW794" s="342"/>
      <c r="AX794" s="342"/>
      <c r="AY794" s="342"/>
      <c r="AZ794" s="342"/>
      <c r="BA794" s="342"/>
      <c r="BB794" s="342"/>
      <c r="BC794" s="342"/>
      <c r="BD794" s="342"/>
      <c r="BE794" s="342"/>
      <c r="BF794" s="342"/>
      <c r="BG794" s="342"/>
      <c r="BH794" s="342"/>
      <c r="BI794" s="342"/>
      <c r="BJ794" s="342"/>
      <c r="BK794" s="342"/>
      <c r="BL794" s="342"/>
      <c r="BM794" s="342"/>
      <c r="BO794" s="342"/>
      <c r="BP794" s="342"/>
      <c r="BQ794" s="342"/>
      <c r="BR794" s="342"/>
      <c r="BS794" s="342"/>
      <c r="BT794" s="342"/>
      <c r="BU794" s="342"/>
      <c r="BV794" s="342"/>
      <c r="BW794" s="342"/>
      <c r="BX794" s="342"/>
      <c r="BY794" s="342"/>
      <c r="BZ794" s="342"/>
      <c r="CA794" s="342"/>
      <c r="CB794" s="342"/>
      <c r="CC794" s="342"/>
      <c r="CD794" s="342"/>
      <c r="CE794" s="342"/>
      <c r="CF794" s="342"/>
      <c r="CG794" s="342"/>
      <c r="CH794" s="342"/>
      <c r="CI794" s="342"/>
      <c r="CJ794" s="342"/>
      <c r="CK794" s="342"/>
      <c r="CZ794" s="342"/>
      <c r="DA794" s="342"/>
      <c r="DB794" s="342"/>
      <c r="DC794" s="342"/>
      <c r="DD794" s="342"/>
      <c r="DE794" s="342"/>
      <c r="DF794" s="342"/>
      <c r="DG794" s="342"/>
      <c r="DH794" s="342"/>
      <c r="DI794" s="342"/>
      <c r="DJ794" s="342"/>
      <c r="DK794" s="342"/>
      <c r="DM794" s="342"/>
      <c r="DN794" s="342"/>
      <c r="DO794" s="342"/>
      <c r="DP794" s="342"/>
      <c r="DQ794" s="342"/>
      <c r="DR794" s="342"/>
      <c r="DS794" s="342"/>
      <c r="DT794" s="342"/>
      <c r="DU794" s="342"/>
      <c r="DV794" s="342"/>
      <c r="DW794" s="342"/>
      <c r="DX794" s="342"/>
      <c r="DY794" s="342"/>
      <c r="EA794" s="342"/>
    </row>
    <row r="795" spans="1:131">
      <c r="A795" s="342"/>
      <c r="B795" s="342"/>
      <c r="C795" s="342"/>
      <c r="D795" s="342"/>
      <c r="E795" s="342"/>
      <c r="L795" s="342"/>
      <c r="M795" s="342"/>
      <c r="N795" s="342"/>
      <c r="O795" s="342"/>
      <c r="P795" s="342"/>
      <c r="Q795" s="342"/>
      <c r="R795" s="342"/>
      <c r="S795" s="342"/>
      <c r="T795" s="342"/>
      <c r="U795" s="342"/>
      <c r="V795" s="342"/>
      <c r="W795" s="342"/>
      <c r="X795" s="342"/>
      <c r="Y795" s="342"/>
      <c r="Z795" s="342"/>
      <c r="AA795" s="342"/>
      <c r="AB795" s="342"/>
      <c r="AC795" s="342"/>
      <c r="AD795" s="342"/>
      <c r="AE795" s="342"/>
      <c r="AF795" s="342"/>
      <c r="AG795" s="342"/>
      <c r="AH795" s="342"/>
      <c r="AI795" s="342"/>
      <c r="AJ795" s="342"/>
      <c r="AK795" s="342"/>
      <c r="AL795" s="342"/>
      <c r="AM795" s="342"/>
      <c r="AN795" s="342"/>
      <c r="AO795" s="342"/>
      <c r="AP795" s="342"/>
      <c r="AQ795" s="342"/>
      <c r="AR795" s="342"/>
      <c r="AS795" s="342"/>
      <c r="AT795" s="342"/>
      <c r="AU795" s="342"/>
      <c r="AV795" s="342"/>
      <c r="AW795" s="342"/>
      <c r="AX795" s="342"/>
      <c r="AY795" s="342"/>
      <c r="AZ795" s="342"/>
      <c r="BA795" s="342"/>
      <c r="BB795" s="342"/>
      <c r="BC795" s="342"/>
      <c r="BD795" s="342"/>
      <c r="BE795" s="342"/>
      <c r="BF795" s="342"/>
      <c r="BG795" s="342"/>
      <c r="BH795" s="342"/>
      <c r="BI795" s="342"/>
      <c r="BJ795" s="342"/>
      <c r="BK795" s="342"/>
      <c r="BL795" s="342"/>
      <c r="BM795" s="342"/>
      <c r="BO795" s="342"/>
      <c r="BP795" s="342"/>
      <c r="BQ795" s="342"/>
      <c r="BR795" s="342"/>
      <c r="BS795" s="342"/>
      <c r="BT795" s="342"/>
      <c r="BU795" s="342"/>
      <c r="BV795" s="342"/>
      <c r="BW795" s="342"/>
      <c r="BX795" s="342"/>
      <c r="BY795" s="342"/>
      <c r="BZ795" s="342"/>
      <c r="CA795" s="342"/>
      <c r="CB795" s="342"/>
      <c r="CC795" s="342"/>
      <c r="CD795" s="342"/>
      <c r="CE795" s="342"/>
      <c r="CF795" s="342"/>
      <c r="CG795" s="342"/>
      <c r="CH795" s="342"/>
      <c r="CI795" s="342"/>
      <c r="CJ795" s="342"/>
      <c r="CK795" s="342"/>
      <c r="CZ795" s="342"/>
      <c r="DA795" s="342"/>
      <c r="DB795" s="342"/>
      <c r="DC795" s="342"/>
      <c r="DD795" s="342"/>
      <c r="DE795" s="342"/>
      <c r="DF795" s="342"/>
      <c r="DG795" s="342"/>
      <c r="DH795" s="342"/>
      <c r="DI795" s="342"/>
      <c r="DJ795" s="342"/>
      <c r="DK795" s="342"/>
      <c r="DM795" s="342"/>
      <c r="DN795" s="342"/>
      <c r="DO795" s="342"/>
      <c r="DP795" s="342"/>
      <c r="DQ795" s="342"/>
      <c r="DR795" s="342"/>
      <c r="DS795" s="342"/>
      <c r="DT795" s="342"/>
      <c r="DU795" s="342"/>
      <c r="DV795" s="342"/>
      <c r="DW795" s="342"/>
      <c r="DX795" s="342"/>
      <c r="DY795" s="342"/>
      <c r="EA795" s="342"/>
    </row>
    <row r="796" spans="1:131">
      <c r="A796" s="342"/>
      <c r="B796" s="342"/>
      <c r="C796" s="342"/>
      <c r="D796" s="342"/>
      <c r="E796" s="342"/>
      <c r="L796" s="342"/>
      <c r="M796" s="342"/>
      <c r="N796" s="342"/>
      <c r="O796" s="342"/>
      <c r="P796" s="342"/>
      <c r="Q796" s="342"/>
      <c r="R796" s="342"/>
      <c r="S796" s="342"/>
      <c r="T796" s="342"/>
      <c r="U796" s="342"/>
      <c r="V796" s="342"/>
      <c r="W796" s="342"/>
      <c r="X796" s="342"/>
      <c r="Y796" s="342"/>
      <c r="Z796" s="342"/>
      <c r="AA796" s="342"/>
      <c r="AB796" s="342"/>
      <c r="AC796" s="342"/>
      <c r="AD796" s="342"/>
      <c r="AE796" s="342"/>
      <c r="AF796" s="342"/>
      <c r="AG796" s="342"/>
      <c r="AH796" s="342"/>
      <c r="AI796" s="342"/>
      <c r="AJ796" s="342"/>
      <c r="AK796" s="342"/>
      <c r="AL796" s="342"/>
      <c r="AM796" s="342"/>
      <c r="AN796" s="342"/>
      <c r="AO796" s="342"/>
      <c r="AP796" s="342"/>
      <c r="AQ796" s="342"/>
      <c r="AR796" s="342"/>
      <c r="AS796" s="342"/>
      <c r="AT796" s="342"/>
      <c r="AU796" s="342"/>
      <c r="AV796" s="342"/>
      <c r="AW796" s="342"/>
      <c r="AX796" s="342"/>
      <c r="AY796" s="342"/>
      <c r="AZ796" s="342"/>
      <c r="BA796" s="342"/>
      <c r="BB796" s="342"/>
      <c r="BC796" s="342"/>
      <c r="BD796" s="342"/>
      <c r="BE796" s="342"/>
      <c r="BF796" s="342"/>
      <c r="BG796" s="342"/>
      <c r="BH796" s="342"/>
      <c r="BI796" s="342"/>
      <c r="BJ796" s="342"/>
      <c r="BK796" s="342"/>
      <c r="BL796" s="342"/>
      <c r="BM796" s="342"/>
      <c r="BO796" s="342"/>
      <c r="BP796" s="342"/>
      <c r="BQ796" s="342"/>
      <c r="BR796" s="342"/>
      <c r="BS796" s="342"/>
      <c r="BT796" s="342"/>
      <c r="BU796" s="342"/>
      <c r="BV796" s="342"/>
      <c r="BW796" s="342"/>
      <c r="BX796" s="342"/>
      <c r="BY796" s="342"/>
      <c r="BZ796" s="342"/>
      <c r="CA796" s="342"/>
      <c r="CB796" s="342"/>
      <c r="CC796" s="342"/>
      <c r="CD796" s="342"/>
      <c r="CE796" s="342"/>
      <c r="CF796" s="342"/>
      <c r="CG796" s="342"/>
      <c r="CH796" s="342"/>
      <c r="CI796" s="342"/>
      <c r="CJ796" s="342"/>
      <c r="CK796" s="342"/>
      <c r="CZ796" s="342"/>
      <c r="DA796" s="342"/>
      <c r="DB796" s="342"/>
      <c r="DC796" s="342"/>
      <c r="DD796" s="342"/>
      <c r="DE796" s="342"/>
      <c r="DF796" s="342"/>
      <c r="DG796" s="342"/>
      <c r="DH796" s="342"/>
      <c r="DI796" s="342"/>
      <c r="DJ796" s="342"/>
      <c r="DK796" s="342"/>
      <c r="DM796" s="342"/>
      <c r="DN796" s="342"/>
      <c r="DO796" s="342"/>
      <c r="DP796" s="342"/>
      <c r="DQ796" s="342"/>
      <c r="DR796" s="342"/>
      <c r="DS796" s="342"/>
      <c r="DT796" s="342"/>
      <c r="DU796" s="342"/>
      <c r="DV796" s="342"/>
      <c r="DW796" s="342"/>
      <c r="DX796" s="342"/>
      <c r="DY796" s="342"/>
      <c r="EA796" s="342"/>
    </row>
    <row r="797" spans="1:131">
      <c r="A797" s="342"/>
      <c r="B797" s="342"/>
      <c r="C797" s="342"/>
      <c r="D797" s="342"/>
      <c r="E797" s="342"/>
      <c r="L797" s="342"/>
      <c r="M797" s="342"/>
      <c r="N797" s="342"/>
      <c r="O797" s="342"/>
      <c r="P797" s="342"/>
      <c r="Q797" s="342"/>
      <c r="R797" s="342"/>
      <c r="S797" s="342"/>
      <c r="T797" s="342"/>
      <c r="U797" s="342"/>
      <c r="V797" s="342"/>
      <c r="W797" s="342"/>
      <c r="X797" s="342"/>
      <c r="Y797" s="342"/>
      <c r="Z797" s="342"/>
      <c r="AA797" s="342"/>
      <c r="AB797" s="342"/>
      <c r="AC797" s="342"/>
      <c r="AD797" s="342"/>
      <c r="AE797" s="342"/>
      <c r="AF797" s="342"/>
      <c r="AG797" s="342"/>
      <c r="AH797" s="342"/>
      <c r="AI797" s="342"/>
      <c r="AJ797" s="342"/>
      <c r="AK797" s="342"/>
      <c r="AL797" s="342"/>
      <c r="AM797" s="342"/>
      <c r="AN797" s="342"/>
      <c r="AO797" s="342"/>
      <c r="AP797" s="342"/>
      <c r="AQ797" s="342"/>
      <c r="AR797" s="342"/>
      <c r="AS797" s="342"/>
      <c r="AT797" s="342"/>
      <c r="AU797" s="342"/>
      <c r="AV797" s="342"/>
      <c r="AW797" s="342"/>
      <c r="AX797" s="342"/>
      <c r="AY797" s="342"/>
      <c r="AZ797" s="342"/>
      <c r="BA797" s="342"/>
      <c r="BB797" s="342"/>
      <c r="BC797" s="342"/>
      <c r="BD797" s="342"/>
      <c r="BE797" s="342"/>
      <c r="BF797" s="342"/>
      <c r="BG797" s="342"/>
      <c r="BH797" s="342"/>
      <c r="BI797" s="342"/>
      <c r="BJ797" s="342"/>
      <c r="BK797" s="342"/>
      <c r="BL797" s="342"/>
      <c r="BM797" s="342"/>
      <c r="BO797" s="342"/>
      <c r="BP797" s="342"/>
      <c r="BQ797" s="342"/>
      <c r="BR797" s="342"/>
      <c r="BS797" s="342"/>
      <c r="BT797" s="342"/>
      <c r="BU797" s="342"/>
      <c r="BV797" s="342"/>
      <c r="BW797" s="342"/>
      <c r="BX797" s="342"/>
      <c r="BY797" s="342"/>
      <c r="BZ797" s="342"/>
      <c r="CA797" s="342"/>
      <c r="CB797" s="342"/>
      <c r="CC797" s="342"/>
      <c r="CD797" s="342"/>
      <c r="CE797" s="342"/>
      <c r="CF797" s="342"/>
      <c r="CG797" s="342"/>
      <c r="CH797" s="342"/>
      <c r="CI797" s="342"/>
      <c r="CJ797" s="342"/>
      <c r="CK797" s="342"/>
      <c r="CZ797" s="342"/>
      <c r="DA797" s="342"/>
      <c r="DB797" s="342"/>
      <c r="DC797" s="342"/>
      <c r="DD797" s="342"/>
      <c r="DE797" s="342"/>
      <c r="DF797" s="342"/>
      <c r="DG797" s="342"/>
      <c r="DH797" s="342"/>
      <c r="DI797" s="342"/>
      <c r="DJ797" s="342"/>
      <c r="DK797" s="342"/>
      <c r="DM797" s="342"/>
      <c r="DN797" s="342"/>
      <c r="DO797" s="342"/>
      <c r="DP797" s="342"/>
      <c r="DQ797" s="342"/>
      <c r="DR797" s="342"/>
      <c r="DS797" s="342"/>
      <c r="DT797" s="342"/>
      <c r="DU797" s="342"/>
      <c r="DV797" s="342"/>
      <c r="DW797" s="342"/>
      <c r="DX797" s="342"/>
      <c r="DY797" s="342"/>
      <c r="EA797" s="342"/>
    </row>
    <row r="798" spans="1:131">
      <c r="A798" s="342"/>
      <c r="B798" s="342"/>
      <c r="C798" s="342"/>
      <c r="D798" s="342"/>
      <c r="E798" s="342"/>
      <c r="L798" s="342"/>
      <c r="M798" s="342"/>
      <c r="N798" s="342"/>
      <c r="O798" s="342"/>
      <c r="P798" s="342"/>
      <c r="Q798" s="342"/>
      <c r="R798" s="342"/>
      <c r="S798" s="342"/>
      <c r="T798" s="342"/>
      <c r="U798" s="342"/>
      <c r="V798" s="342"/>
      <c r="W798" s="342"/>
      <c r="X798" s="342"/>
      <c r="Y798" s="342"/>
      <c r="Z798" s="342"/>
      <c r="AA798" s="342"/>
      <c r="AB798" s="342"/>
      <c r="AC798" s="342"/>
      <c r="AD798" s="342"/>
      <c r="AE798" s="342"/>
      <c r="AF798" s="342"/>
      <c r="AG798" s="342"/>
      <c r="AH798" s="342"/>
      <c r="AI798" s="342"/>
      <c r="AJ798" s="342"/>
      <c r="AK798" s="342"/>
      <c r="AL798" s="342"/>
      <c r="AM798" s="342"/>
      <c r="AN798" s="342"/>
      <c r="AO798" s="342"/>
      <c r="AP798" s="342"/>
      <c r="AQ798" s="342"/>
      <c r="AR798" s="342"/>
      <c r="AS798" s="342"/>
      <c r="AT798" s="342"/>
      <c r="AU798" s="342"/>
      <c r="AV798" s="342"/>
      <c r="AW798" s="342"/>
      <c r="AX798" s="342"/>
      <c r="AY798" s="342"/>
      <c r="AZ798" s="342"/>
      <c r="BA798" s="342"/>
      <c r="BB798" s="342"/>
      <c r="BC798" s="342"/>
      <c r="BD798" s="342"/>
      <c r="BE798" s="342"/>
      <c r="BF798" s="342"/>
      <c r="BG798" s="342"/>
      <c r="BH798" s="342"/>
      <c r="BI798" s="342"/>
      <c r="BJ798" s="342"/>
      <c r="BK798" s="342"/>
      <c r="BL798" s="342"/>
      <c r="BM798" s="342"/>
      <c r="BO798" s="342"/>
      <c r="BP798" s="342"/>
      <c r="BQ798" s="342"/>
      <c r="BR798" s="342"/>
      <c r="BS798" s="342"/>
      <c r="BT798" s="342"/>
      <c r="BU798" s="342"/>
      <c r="BV798" s="342"/>
      <c r="BW798" s="342"/>
      <c r="BX798" s="342"/>
      <c r="BY798" s="342"/>
      <c r="BZ798" s="342"/>
      <c r="CA798" s="342"/>
      <c r="CB798" s="342"/>
      <c r="CC798" s="342"/>
      <c r="CD798" s="342"/>
      <c r="CE798" s="342"/>
      <c r="CF798" s="342"/>
      <c r="CG798" s="342"/>
      <c r="CH798" s="342"/>
      <c r="CI798" s="342"/>
      <c r="CJ798" s="342"/>
      <c r="CK798" s="342"/>
      <c r="CZ798" s="342"/>
      <c r="DA798" s="342"/>
      <c r="DB798" s="342"/>
      <c r="DC798" s="342"/>
      <c r="DD798" s="342"/>
      <c r="DE798" s="342"/>
      <c r="DF798" s="342"/>
      <c r="DG798" s="342"/>
      <c r="DH798" s="342"/>
      <c r="DI798" s="342"/>
      <c r="DJ798" s="342"/>
      <c r="DK798" s="342"/>
      <c r="DM798" s="342"/>
      <c r="DN798" s="342"/>
      <c r="DO798" s="342"/>
      <c r="DP798" s="342"/>
      <c r="DQ798" s="342"/>
      <c r="DR798" s="342"/>
      <c r="DS798" s="342"/>
      <c r="DT798" s="342"/>
      <c r="DU798" s="342"/>
      <c r="DV798" s="342"/>
      <c r="DW798" s="342"/>
      <c r="DX798" s="342"/>
      <c r="DY798" s="342"/>
      <c r="EA798" s="342"/>
    </row>
    <row r="799" spans="1:131">
      <c r="A799" s="342"/>
      <c r="B799" s="342"/>
      <c r="C799" s="342"/>
      <c r="D799" s="342"/>
      <c r="E799" s="342"/>
      <c r="L799" s="342"/>
      <c r="M799" s="342"/>
      <c r="N799" s="342"/>
      <c r="O799" s="342"/>
      <c r="P799" s="342"/>
      <c r="Q799" s="342"/>
      <c r="R799" s="342"/>
      <c r="S799" s="342"/>
      <c r="T799" s="342"/>
      <c r="U799" s="342"/>
      <c r="V799" s="342"/>
      <c r="W799" s="342"/>
      <c r="X799" s="342"/>
      <c r="Y799" s="342"/>
      <c r="Z799" s="342"/>
      <c r="AA799" s="342"/>
      <c r="AB799" s="342"/>
      <c r="AC799" s="342"/>
      <c r="AD799" s="342"/>
      <c r="AE799" s="342"/>
      <c r="AF799" s="342"/>
      <c r="AG799" s="342"/>
      <c r="AH799" s="342"/>
      <c r="AI799" s="342"/>
      <c r="AJ799" s="342"/>
      <c r="AK799" s="342"/>
      <c r="AL799" s="342"/>
      <c r="AM799" s="342"/>
      <c r="AN799" s="342"/>
      <c r="AO799" s="342"/>
      <c r="AP799" s="342"/>
      <c r="AQ799" s="342"/>
      <c r="AR799" s="342"/>
      <c r="AS799" s="342"/>
      <c r="AT799" s="342"/>
      <c r="AU799" s="342"/>
      <c r="AV799" s="342"/>
      <c r="AW799" s="342"/>
      <c r="AX799" s="342"/>
      <c r="AY799" s="342"/>
      <c r="AZ799" s="342"/>
      <c r="BA799" s="342"/>
      <c r="BB799" s="342"/>
      <c r="BC799" s="342"/>
      <c r="BD799" s="342"/>
      <c r="BE799" s="342"/>
      <c r="BF799" s="342"/>
      <c r="BG799" s="342"/>
      <c r="BH799" s="342"/>
      <c r="BI799" s="342"/>
      <c r="BJ799" s="342"/>
      <c r="BK799" s="342"/>
      <c r="BL799" s="342"/>
      <c r="BM799" s="342"/>
      <c r="BO799" s="342"/>
      <c r="BP799" s="342"/>
      <c r="BQ799" s="342"/>
      <c r="BR799" s="342"/>
      <c r="BS799" s="342"/>
      <c r="BT799" s="342"/>
      <c r="BU799" s="342"/>
      <c r="BV799" s="342"/>
      <c r="BW799" s="342"/>
      <c r="BX799" s="342"/>
      <c r="BY799" s="342"/>
      <c r="BZ799" s="342"/>
      <c r="CA799" s="342"/>
      <c r="CB799" s="342"/>
      <c r="CC799" s="342"/>
      <c r="CD799" s="342"/>
      <c r="CE799" s="342"/>
      <c r="CF799" s="342"/>
      <c r="CG799" s="342"/>
      <c r="CH799" s="342"/>
      <c r="CI799" s="342"/>
      <c r="CJ799" s="342"/>
      <c r="CK799" s="342"/>
      <c r="CZ799" s="342"/>
      <c r="DA799" s="342"/>
      <c r="DB799" s="342"/>
      <c r="DC799" s="342"/>
      <c r="DD799" s="342"/>
      <c r="DE799" s="342"/>
      <c r="DF799" s="342"/>
      <c r="DG799" s="342"/>
      <c r="DH799" s="342"/>
      <c r="DI799" s="342"/>
      <c r="DJ799" s="342"/>
      <c r="DK799" s="342"/>
      <c r="DM799" s="342"/>
      <c r="DN799" s="342"/>
      <c r="DO799" s="342"/>
      <c r="DP799" s="342"/>
      <c r="DQ799" s="342"/>
      <c r="DR799" s="342"/>
      <c r="DS799" s="342"/>
      <c r="DT799" s="342"/>
      <c r="DU799" s="342"/>
      <c r="DV799" s="342"/>
      <c r="DW799" s="342"/>
      <c r="DX799" s="342"/>
      <c r="DY799" s="342"/>
      <c r="EA799" s="342"/>
    </row>
    <row r="800" spans="1:131">
      <c r="A800" s="342"/>
      <c r="B800" s="342"/>
      <c r="C800" s="342"/>
      <c r="D800" s="342"/>
      <c r="E800" s="342"/>
      <c r="L800" s="342"/>
      <c r="M800" s="342"/>
      <c r="N800" s="342"/>
      <c r="O800" s="342"/>
      <c r="P800" s="342"/>
      <c r="Q800" s="342"/>
      <c r="R800" s="342"/>
      <c r="S800" s="342"/>
      <c r="T800" s="342"/>
      <c r="U800" s="342"/>
      <c r="V800" s="342"/>
      <c r="W800" s="342"/>
      <c r="X800" s="342"/>
      <c r="Y800" s="342"/>
      <c r="Z800" s="342"/>
      <c r="AA800" s="342"/>
      <c r="AB800" s="342"/>
      <c r="AC800" s="342"/>
      <c r="AD800" s="342"/>
      <c r="AE800" s="342"/>
      <c r="AF800" s="342"/>
      <c r="AG800" s="342"/>
      <c r="AH800" s="342"/>
      <c r="AI800" s="342"/>
      <c r="AJ800" s="342"/>
      <c r="AK800" s="342"/>
      <c r="AL800" s="342"/>
      <c r="AM800" s="342"/>
      <c r="AN800" s="342"/>
      <c r="AO800" s="342"/>
      <c r="AP800" s="342"/>
      <c r="AQ800" s="342"/>
      <c r="AR800" s="342"/>
      <c r="AS800" s="342"/>
      <c r="AT800" s="342"/>
      <c r="AU800" s="342"/>
      <c r="AV800" s="342"/>
      <c r="AW800" s="342"/>
      <c r="AX800" s="342"/>
      <c r="AY800" s="342"/>
      <c r="AZ800" s="342"/>
      <c r="BA800" s="342"/>
      <c r="BB800" s="342"/>
      <c r="BC800" s="342"/>
      <c r="BD800" s="342"/>
      <c r="BE800" s="342"/>
      <c r="BF800" s="342"/>
      <c r="BG800" s="342"/>
      <c r="BH800" s="342"/>
      <c r="BI800" s="342"/>
      <c r="BJ800" s="342"/>
      <c r="BK800" s="342"/>
      <c r="BL800" s="342"/>
      <c r="BM800" s="342"/>
      <c r="BO800" s="342"/>
      <c r="BP800" s="342"/>
      <c r="BQ800" s="342"/>
      <c r="BR800" s="342"/>
      <c r="BS800" s="342"/>
      <c r="BT800" s="342"/>
      <c r="BU800" s="342"/>
      <c r="BV800" s="342"/>
      <c r="BW800" s="342"/>
      <c r="BX800" s="342"/>
      <c r="BY800" s="342"/>
      <c r="BZ800" s="342"/>
      <c r="CA800" s="342"/>
      <c r="CB800" s="342"/>
      <c r="CC800" s="342"/>
      <c r="CD800" s="342"/>
      <c r="CE800" s="342"/>
      <c r="CF800" s="342"/>
      <c r="CG800" s="342"/>
      <c r="CH800" s="342"/>
      <c r="CI800" s="342"/>
      <c r="CJ800" s="342"/>
      <c r="CK800" s="342"/>
      <c r="CZ800" s="342"/>
      <c r="DA800" s="342"/>
      <c r="DB800" s="342"/>
      <c r="DC800" s="342"/>
      <c r="DD800" s="342"/>
      <c r="DE800" s="342"/>
      <c r="DF800" s="342"/>
      <c r="DG800" s="342"/>
      <c r="DH800" s="342"/>
      <c r="DI800" s="342"/>
      <c r="DJ800" s="342"/>
      <c r="DK800" s="342"/>
      <c r="DM800" s="342"/>
      <c r="DN800" s="342"/>
      <c r="DO800" s="342"/>
      <c r="DP800" s="342"/>
      <c r="DQ800" s="342"/>
      <c r="DR800" s="342"/>
      <c r="DS800" s="342"/>
      <c r="DT800" s="342"/>
      <c r="DU800" s="342"/>
      <c r="DV800" s="342"/>
      <c r="DW800" s="342"/>
      <c r="DX800" s="342"/>
      <c r="DY800" s="342"/>
      <c r="EA800" s="342"/>
    </row>
    <row r="801" spans="1:131">
      <c r="A801" s="342"/>
      <c r="B801" s="342"/>
      <c r="C801" s="342"/>
      <c r="D801" s="342"/>
      <c r="E801" s="342"/>
      <c r="L801" s="342"/>
      <c r="M801" s="342"/>
      <c r="N801" s="342"/>
      <c r="O801" s="342"/>
      <c r="P801" s="342"/>
      <c r="Q801" s="342"/>
      <c r="R801" s="342"/>
      <c r="S801" s="342"/>
      <c r="T801" s="342"/>
      <c r="U801" s="342"/>
      <c r="V801" s="342"/>
      <c r="W801" s="342"/>
      <c r="X801" s="342"/>
      <c r="Y801" s="342"/>
      <c r="Z801" s="342"/>
      <c r="AA801" s="342"/>
      <c r="AB801" s="342"/>
      <c r="AC801" s="342"/>
      <c r="AD801" s="342"/>
      <c r="AE801" s="342"/>
      <c r="AF801" s="342"/>
      <c r="AG801" s="342"/>
      <c r="AH801" s="342"/>
      <c r="AI801" s="342"/>
      <c r="AJ801" s="342"/>
      <c r="AK801" s="342"/>
      <c r="AL801" s="342"/>
      <c r="AM801" s="342"/>
      <c r="AN801" s="342"/>
      <c r="AO801" s="342"/>
      <c r="AP801" s="342"/>
      <c r="AQ801" s="342"/>
      <c r="AR801" s="342"/>
      <c r="AS801" s="342"/>
      <c r="AT801" s="342"/>
      <c r="AU801" s="342"/>
      <c r="AV801" s="342"/>
      <c r="AW801" s="342"/>
      <c r="AX801" s="342"/>
      <c r="AY801" s="342"/>
      <c r="AZ801" s="342"/>
      <c r="BA801" s="342"/>
      <c r="BB801" s="342"/>
      <c r="BC801" s="342"/>
      <c r="BD801" s="342"/>
      <c r="BE801" s="342"/>
      <c r="BF801" s="342"/>
      <c r="BG801" s="342"/>
      <c r="BH801" s="342"/>
      <c r="BI801" s="342"/>
      <c r="BJ801" s="342"/>
      <c r="BK801" s="342"/>
      <c r="BL801" s="342"/>
      <c r="BM801" s="342"/>
      <c r="BO801" s="342"/>
      <c r="BP801" s="342"/>
      <c r="BQ801" s="342"/>
      <c r="BR801" s="342"/>
      <c r="BS801" s="342"/>
      <c r="BT801" s="342"/>
      <c r="BU801" s="342"/>
      <c r="BV801" s="342"/>
      <c r="BW801" s="342"/>
      <c r="BX801" s="342"/>
      <c r="BY801" s="342"/>
      <c r="BZ801" s="342"/>
      <c r="CA801" s="342"/>
      <c r="CB801" s="342"/>
      <c r="CC801" s="342"/>
      <c r="CD801" s="342"/>
      <c r="CE801" s="342"/>
      <c r="CF801" s="342"/>
      <c r="CG801" s="342"/>
      <c r="CH801" s="342"/>
      <c r="CI801" s="342"/>
      <c r="CJ801" s="342"/>
      <c r="CK801" s="342"/>
      <c r="CZ801" s="342"/>
      <c r="DA801" s="342"/>
      <c r="DB801" s="342"/>
      <c r="DC801" s="342"/>
      <c r="DD801" s="342"/>
      <c r="DE801" s="342"/>
      <c r="DF801" s="342"/>
      <c r="DG801" s="342"/>
      <c r="DH801" s="342"/>
      <c r="DI801" s="342"/>
      <c r="DJ801" s="342"/>
      <c r="DK801" s="342"/>
      <c r="DM801" s="342"/>
      <c r="DN801" s="342"/>
      <c r="DO801" s="342"/>
      <c r="DP801" s="342"/>
      <c r="DQ801" s="342"/>
      <c r="DR801" s="342"/>
      <c r="DS801" s="342"/>
      <c r="DT801" s="342"/>
      <c r="DU801" s="342"/>
      <c r="DV801" s="342"/>
      <c r="DW801" s="342"/>
      <c r="DX801" s="342"/>
      <c r="DY801" s="342"/>
      <c r="EA801" s="342"/>
    </row>
    <row r="802" spans="1:131">
      <c r="A802" s="342"/>
      <c r="B802" s="342"/>
      <c r="C802" s="342"/>
      <c r="D802" s="342"/>
      <c r="E802" s="342"/>
      <c r="L802" s="342"/>
      <c r="M802" s="342"/>
      <c r="N802" s="342"/>
      <c r="O802" s="342"/>
      <c r="P802" s="342"/>
      <c r="Q802" s="342"/>
      <c r="R802" s="342"/>
      <c r="S802" s="342"/>
      <c r="T802" s="342"/>
      <c r="U802" s="342"/>
      <c r="V802" s="342"/>
      <c r="W802" s="342"/>
      <c r="X802" s="342"/>
      <c r="Y802" s="342"/>
      <c r="Z802" s="342"/>
      <c r="AA802" s="342"/>
      <c r="AB802" s="342"/>
      <c r="AC802" s="342"/>
      <c r="AD802" s="342"/>
      <c r="AE802" s="342"/>
      <c r="AF802" s="342"/>
      <c r="AG802" s="342"/>
      <c r="AH802" s="342"/>
      <c r="AI802" s="342"/>
      <c r="AJ802" s="342"/>
      <c r="AK802" s="342"/>
      <c r="AL802" s="342"/>
      <c r="AM802" s="342"/>
      <c r="AN802" s="342"/>
      <c r="AO802" s="342"/>
      <c r="AP802" s="342"/>
      <c r="AQ802" s="342"/>
      <c r="AR802" s="342"/>
      <c r="AS802" s="342"/>
      <c r="AT802" s="342"/>
      <c r="AU802" s="342"/>
      <c r="AV802" s="342"/>
      <c r="AW802" s="342"/>
      <c r="AX802" s="342"/>
      <c r="AY802" s="342"/>
      <c r="AZ802" s="342"/>
      <c r="BA802" s="342"/>
      <c r="BB802" s="342"/>
      <c r="BC802" s="342"/>
      <c r="BD802" s="342"/>
      <c r="BE802" s="342"/>
      <c r="BF802" s="342"/>
      <c r="BG802" s="342"/>
      <c r="BH802" s="342"/>
      <c r="BI802" s="342"/>
      <c r="BJ802" s="342"/>
      <c r="BK802" s="342"/>
      <c r="BL802" s="342"/>
      <c r="BM802" s="342"/>
      <c r="BO802" s="342"/>
      <c r="BP802" s="342"/>
      <c r="BQ802" s="342"/>
      <c r="BR802" s="342"/>
      <c r="BS802" s="342"/>
      <c r="BT802" s="342"/>
      <c r="BU802" s="342"/>
      <c r="BV802" s="342"/>
      <c r="BW802" s="342"/>
      <c r="BX802" s="342"/>
      <c r="BY802" s="342"/>
      <c r="BZ802" s="342"/>
      <c r="CA802" s="342"/>
      <c r="CB802" s="342"/>
      <c r="CC802" s="342"/>
      <c r="CD802" s="342"/>
      <c r="CE802" s="342"/>
      <c r="CF802" s="342"/>
      <c r="CG802" s="342"/>
      <c r="CH802" s="342"/>
      <c r="CI802" s="342"/>
      <c r="CJ802" s="342"/>
      <c r="CK802" s="342"/>
      <c r="CZ802" s="342"/>
      <c r="DA802" s="342"/>
      <c r="DB802" s="342"/>
      <c r="DC802" s="342"/>
      <c r="DD802" s="342"/>
      <c r="DE802" s="342"/>
      <c r="DF802" s="342"/>
      <c r="DG802" s="342"/>
      <c r="DH802" s="342"/>
      <c r="DI802" s="342"/>
      <c r="DJ802" s="342"/>
      <c r="DK802" s="342"/>
      <c r="DM802" s="342"/>
      <c r="DN802" s="342"/>
      <c r="DO802" s="342"/>
      <c r="DP802" s="342"/>
      <c r="DQ802" s="342"/>
      <c r="DR802" s="342"/>
      <c r="DS802" s="342"/>
      <c r="DT802" s="342"/>
      <c r="DU802" s="342"/>
      <c r="DV802" s="342"/>
      <c r="DW802" s="342"/>
      <c r="DX802" s="342"/>
      <c r="DY802" s="342"/>
      <c r="EA802" s="342"/>
    </row>
    <row r="803" spans="1:131">
      <c r="A803" s="342"/>
      <c r="B803" s="342"/>
      <c r="C803" s="342"/>
      <c r="D803" s="342"/>
      <c r="E803" s="342"/>
      <c r="L803" s="342"/>
      <c r="M803" s="342"/>
      <c r="N803" s="342"/>
      <c r="O803" s="342"/>
      <c r="P803" s="342"/>
      <c r="Q803" s="342"/>
      <c r="R803" s="342"/>
      <c r="S803" s="342"/>
      <c r="T803" s="342"/>
      <c r="U803" s="342"/>
      <c r="V803" s="342"/>
      <c r="W803" s="342"/>
      <c r="X803" s="342"/>
      <c r="Y803" s="342"/>
      <c r="Z803" s="342"/>
      <c r="AA803" s="342"/>
      <c r="AB803" s="342"/>
      <c r="AC803" s="342"/>
      <c r="AD803" s="342"/>
      <c r="AE803" s="342"/>
      <c r="AF803" s="342"/>
      <c r="AG803" s="342"/>
      <c r="AH803" s="342"/>
      <c r="AI803" s="342"/>
      <c r="AJ803" s="342"/>
      <c r="AK803" s="342"/>
      <c r="AL803" s="342"/>
      <c r="AM803" s="342"/>
      <c r="AN803" s="342"/>
      <c r="AO803" s="342"/>
      <c r="AP803" s="342"/>
      <c r="AQ803" s="342"/>
      <c r="AR803" s="342"/>
      <c r="AS803" s="342"/>
      <c r="AT803" s="342"/>
      <c r="AU803" s="342"/>
      <c r="AV803" s="342"/>
      <c r="AW803" s="342"/>
      <c r="AX803" s="342"/>
      <c r="AY803" s="342"/>
      <c r="AZ803" s="342"/>
      <c r="BA803" s="342"/>
      <c r="BB803" s="342"/>
      <c r="BC803" s="342"/>
      <c r="BD803" s="342"/>
      <c r="BE803" s="342"/>
      <c r="BF803" s="342"/>
      <c r="BG803" s="342"/>
      <c r="BH803" s="342"/>
      <c r="BI803" s="342"/>
      <c r="BJ803" s="342"/>
      <c r="BK803" s="342"/>
      <c r="BL803" s="342"/>
      <c r="BM803" s="342"/>
      <c r="BO803" s="342"/>
      <c r="BP803" s="342"/>
      <c r="BQ803" s="342"/>
      <c r="BR803" s="342"/>
      <c r="BS803" s="342"/>
      <c r="BT803" s="342"/>
      <c r="BU803" s="342"/>
      <c r="BV803" s="342"/>
      <c r="BW803" s="342"/>
      <c r="BX803" s="342"/>
      <c r="BY803" s="342"/>
      <c r="BZ803" s="342"/>
      <c r="CA803" s="342"/>
      <c r="CB803" s="342"/>
      <c r="CC803" s="342"/>
      <c r="CD803" s="342"/>
      <c r="CE803" s="342"/>
      <c r="CF803" s="342"/>
      <c r="CG803" s="342"/>
      <c r="CH803" s="342"/>
      <c r="CI803" s="342"/>
      <c r="CJ803" s="342"/>
      <c r="CK803" s="342"/>
      <c r="CZ803" s="342"/>
      <c r="DA803" s="342"/>
      <c r="DB803" s="342"/>
      <c r="DC803" s="342"/>
      <c r="DD803" s="342"/>
      <c r="DE803" s="342"/>
      <c r="DF803" s="342"/>
      <c r="DG803" s="342"/>
      <c r="DH803" s="342"/>
      <c r="DI803" s="342"/>
      <c r="DJ803" s="342"/>
      <c r="DK803" s="342"/>
      <c r="DM803" s="342"/>
      <c r="DN803" s="342"/>
      <c r="DO803" s="342"/>
      <c r="DP803" s="342"/>
      <c r="DQ803" s="342"/>
      <c r="DR803" s="342"/>
      <c r="DS803" s="342"/>
      <c r="DT803" s="342"/>
      <c r="DU803" s="342"/>
      <c r="DV803" s="342"/>
      <c r="DW803" s="342"/>
      <c r="DX803" s="342"/>
      <c r="DY803" s="342"/>
      <c r="EA803" s="342"/>
    </row>
    <row r="804" spans="1:131">
      <c r="A804" s="342"/>
      <c r="B804" s="342"/>
      <c r="C804" s="342"/>
      <c r="D804" s="342"/>
      <c r="E804" s="342"/>
      <c r="L804" s="342"/>
      <c r="M804" s="342"/>
      <c r="N804" s="342"/>
      <c r="O804" s="342"/>
      <c r="P804" s="342"/>
      <c r="Q804" s="342"/>
      <c r="R804" s="342"/>
      <c r="S804" s="342"/>
      <c r="T804" s="342"/>
      <c r="U804" s="342"/>
      <c r="V804" s="342"/>
      <c r="W804" s="342"/>
      <c r="X804" s="342"/>
      <c r="Y804" s="342"/>
      <c r="Z804" s="342"/>
      <c r="AA804" s="342"/>
      <c r="AB804" s="342"/>
      <c r="AC804" s="342"/>
      <c r="AD804" s="342"/>
      <c r="AE804" s="342"/>
      <c r="AF804" s="342"/>
      <c r="AG804" s="342"/>
      <c r="AH804" s="342"/>
      <c r="AI804" s="342"/>
      <c r="AJ804" s="342"/>
      <c r="AK804" s="342"/>
      <c r="AL804" s="342"/>
      <c r="AM804" s="342"/>
      <c r="AN804" s="342"/>
      <c r="AO804" s="342"/>
      <c r="AP804" s="342"/>
      <c r="AQ804" s="342"/>
      <c r="AR804" s="342"/>
      <c r="AS804" s="342"/>
      <c r="AT804" s="342"/>
      <c r="AU804" s="342"/>
      <c r="AV804" s="342"/>
      <c r="AW804" s="342"/>
      <c r="AX804" s="342"/>
      <c r="AY804" s="342"/>
      <c r="AZ804" s="342"/>
      <c r="BA804" s="342"/>
      <c r="BB804" s="342"/>
      <c r="BC804" s="342"/>
      <c r="BD804" s="342"/>
      <c r="BE804" s="342"/>
      <c r="BF804" s="342"/>
      <c r="BG804" s="342"/>
      <c r="BH804" s="342"/>
      <c r="BI804" s="342"/>
      <c r="BJ804" s="342"/>
      <c r="BK804" s="342"/>
      <c r="BL804" s="342"/>
      <c r="BM804" s="342"/>
      <c r="BO804" s="342"/>
      <c r="BP804" s="342"/>
      <c r="BQ804" s="342"/>
      <c r="BR804" s="342"/>
      <c r="BS804" s="342"/>
      <c r="BT804" s="342"/>
      <c r="BU804" s="342"/>
      <c r="BV804" s="342"/>
      <c r="BW804" s="342"/>
      <c r="BX804" s="342"/>
      <c r="BY804" s="342"/>
      <c r="BZ804" s="342"/>
      <c r="CA804" s="342"/>
      <c r="CB804" s="342"/>
      <c r="CC804" s="342"/>
      <c r="CD804" s="342"/>
      <c r="CE804" s="342"/>
      <c r="CF804" s="342"/>
      <c r="CG804" s="342"/>
      <c r="CH804" s="342"/>
      <c r="CI804" s="342"/>
      <c r="CJ804" s="342"/>
      <c r="CK804" s="342"/>
      <c r="CZ804" s="342"/>
      <c r="DA804" s="342"/>
      <c r="DB804" s="342"/>
      <c r="DC804" s="342"/>
      <c r="DD804" s="342"/>
      <c r="DE804" s="342"/>
      <c r="DF804" s="342"/>
      <c r="DG804" s="342"/>
      <c r="DH804" s="342"/>
      <c r="DI804" s="342"/>
      <c r="DJ804" s="342"/>
      <c r="DK804" s="342"/>
      <c r="DM804" s="342"/>
      <c r="DN804" s="342"/>
      <c r="DO804" s="342"/>
      <c r="DP804" s="342"/>
      <c r="DQ804" s="342"/>
      <c r="DR804" s="342"/>
      <c r="DS804" s="342"/>
      <c r="DT804" s="342"/>
      <c r="DU804" s="342"/>
      <c r="DV804" s="342"/>
      <c r="DW804" s="342"/>
      <c r="DX804" s="342"/>
      <c r="DY804" s="342"/>
      <c r="EA804" s="342"/>
    </row>
    <row r="805" spans="1:131">
      <c r="A805" s="342"/>
      <c r="B805" s="342"/>
      <c r="C805" s="342"/>
      <c r="D805" s="342"/>
      <c r="E805" s="342"/>
      <c r="L805" s="342"/>
      <c r="M805" s="342"/>
      <c r="N805" s="342"/>
      <c r="O805" s="342"/>
      <c r="P805" s="342"/>
      <c r="Q805" s="342"/>
      <c r="R805" s="342"/>
      <c r="S805" s="342"/>
      <c r="T805" s="342"/>
      <c r="U805" s="342"/>
      <c r="V805" s="342"/>
      <c r="W805" s="342"/>
      <c r="X805" s="342"/>
      <c r="Y805" s="342"/>
      <c r="Z805" s="342"/>
      <c r="AA805" s="342"/>
      <c r="AB805" s="342"/>
      <c r="AC805" s="342"/>
      <c r="AD805" s="342"/>
      <c r="AE805" s="342"/>
      <c r="AF805" s="342"/>
      <c r="AG805" s="342"/>
      <c r="AH805" s="342"/>
      <c r="AI805" s="342"/>
      <c r="AJ805" s="342"/>
      <c r="AK805" s="342"/>
      <c r="AL805" s="342"/>
      <c r="AM805" s="342"/>
      <c r="AN805" s="342"/>
      <c r="AO805" s="342"/>
      <c r="AP805" s="342"/>
      <c r="AQ805" s="342"/>
      <c r="AR805" s="342"/>
      <c r="AS805" s="342"/>
      <c r="AT805" s="342"/>
      <c r="AU805" s="342"/>
      <c r="AV805" s="342"/>
      <c r="AW805" s="342"/>
      <c r="AX805" s="342"/>
      <c r="AY805" s="342"/>
      <c r="AZ805" s="342"/>
      <c r="BA805" s="342"/>
      <c r="BB805" s="342"/>
      <c r="BC805" s="342"/>
      <c r="BD805" s="342"/>
      <c r="BE805" s="342"/>
      <c r="BF805" s="342"/>
      <c r="BG805" s="342"/>
      <c r="BH805" s="342"/>
      <c r="BI805" s="342"/>
      <c r="BJ805" s="342"/>
      <c r="BK805" s="342"/>
      <c r="BL805" s="342"/>
      <c r="BM805" s="342"/>
      <c r="BO805" s="342"/>
      <c r="BP805" s="342"/>
      <c r="BQ805" s="342"/>
      <c r="BR805" s="342"/>
      <c r="BS805" s="342"/>
      <c r="BT805" s="342"/>
      <c r="BU805" s="342"/>
      <c r="BV805" s="342"/>
      <c r="BW805" s="342"/>
      <c r="BX805" s="342"/>
      <c r="BY805" s="342"/>
      <c r="BZ805" s="342"/>
      <c r="CA805" s="342"/>
      <c r="CB805" s="342"/>
      <c r="CC805" s="342"/>
      <c r="CD805" s="342"/>
      <c r="CE805" s="342"/>
      <c r="CF805" s="342"/>
      <c r="CG805" s="342"/>
      <c r="CH805" s="342"/>
      <c r="CI805" s="342"/>
      <c r="CJ805" s="342"/>
      <c r="CK805" s="342"/>
      <c r="CZ805" s="342"/>
      <c r="DA805" s="342"/>
      <c r="DB805" s="342"/>
      <c r="DC805" s="342"/>
      <c r="DD805" s="342"/>
      <c r="DE805" s="342"/>
      <c r="DF805" s="342"/>
      <c r="DG805" s="342"/>
      <c r="DH805" s="342"/>
      <c r="DI805" s="342"/>
      <c r="DJ805" s="342"/>
      <c r="DK805" s="342"/>
      <c r="DM805" s="342"/>
      <c r="DN805" s="342"/>
      <c r="DO805" s="342"/>
      <c r="DP805" s="342"/>
      <c r="DQ805" s="342"/>
      <c r="DR805" s="342"/>
      <c r="DS805" s="342"/>
      <c r="DT805" s="342"/>
      <c r="DU805" s="342"/>
      <c r="DV805" s="342"/>
      <c r="DW805" s="342"/>
      <c r="DX805" s="342"/>
      <c r="DY805" s="342"/>
      <c r="EA805" s="342"/>
    </row>
    <row r="806" spans="1:131">
      <c r="A806" s="342"/>
      <c r="B806" s="342"/>
      <c r="C806" s="342"/>
      <c r="D806" s="342"/>
      <c r="E806" s="342"/>
      <c r="L806" s="342"/>
      <c r="M806" s="342"/>
      <c r="N806" s="342"/>
      <c r="O806" s="342"/>
      <c r="P806" s="342"/>
      <c r="Q806" s="342"/>
      <c r="R806" s="342"/>
      <c r="S806" s="342"/>
      <c r="T806" s="342"/>
      <c r="U806" s="342"/>
      <c r="V806" s="342"/>
      <c r="W806" s="342"/>
      <c r="X806" s="342"/>
      <c r="Y806" s="342"/>
      <c r="Z806" s="342"/>
      <c r="AA806" s="342"/>
      <c r="AB806" s="342"/>
      <c r="AC806" s="342"/>
      <c r="AD806" s="342"/>
      <c r="AE806" s="342"/>
      <c r="AF806" s="342"/>
      <c r="AG806" s="342"/>
      <c r="AH806" s="342"/>
      <c r="AI806" s="342"/>
      <c r="AJ806" s="342"/>
      <c r="AK806" s="342"/>
      <c r="AL806" s="342"/>
      <c r="AM806" s="342"/>
      <c r="AN806" s="342"/>
      <c r="AO806" s="342"/>
      <c r="AP806" s="342"/>
      <c r="AQ806" s="342"/>
      <c r="AR806" s="342"/>
      <c r="AS806" s="342"/>
      <c r="AT806" s="342"/>
      <c r="AU806" s="342"/>
      <c r="AV806" s="342"/>
      <c r="AW806" s="342"/>
      <c r="AX806" s="342"/>
      <c r="AY806" s="342"/>
      <c r="AZ806" s="342"/>
      <c r="BA806" s="342"/>
      <c r="BB806" s="342"/>
      <c r="BC806" s="342"/>
      <c r="BD806" s="342"/>
      <c r="BE806" s="342"/>
      <c r="BF806" s="342"/>
      <c r="BG806" s="342"/>
      <c r="BH806" s="342"/>
      <c r="BI806" s="342"/>
      <c r="BJ806" s="342"/>
      <c r="BK806" s="342"/>
      <c r="BL806" s="342"/>
      <c r="BM806" s="342"/>
      <c r="BO806" s="342"/>
      <c r="BP806" s="342"/>
      <c r="BQ806" s="342"/>
      <c r="BR806" s="342"/>
      <c r="BS806" s="342"/>
      <c r="BT806" s="342"/>
      <c r="BU806" s="342"/>
      <c r="BV806" s="342"/>
      <c r="BW806" s="342"/>
      <c r="BX806" s="342"/>
      <c r="BY806" s="342"/>
      <c r="BZ806" s="342"/>
      <c r="CA806" s="342"/>
      <c r="CB806" s="342"/>
      <c r="CC806" s="342"/>
      <c r="CD806" s="342"/>
      <c r="CE806" s="342"/>
      <c r="CF806" s="342"/>
      <c r="CG806" s="342"/>
      <c r="CH806" s="342"/>
      <c r="CI806" s="342"/>
      <c r="CJ806" s="342"/>
      <c r="CK806" s="342"/>
      <c r="CZ806" s="342"/>
      <c r="DA806" s="342"/>
      <c r="DB806" s="342"/>
      <c r="DC806" s="342"/>
      <c r="DD806" s="342"/>
      <c r="DE806" s="342"/>
      <c r="DF806" s="342"/>
      <c r="DG806" s="342"/>
      <c r="DH806" s="342"/>
      <c r="DI806" s="342"/>
      <c r="DJ806" s="342"/>
      <c r="DK806" s="342"/>
      <c r="DM806" s="342"/>
      <c r="DN806" s="342"/>
      <c r="DO806" s="342"/>
      <c r="DP806" s="342"/>
      <c r="DQ806" s="342"/>
      <c r="DR806" s="342"/>
      <c r="DS806" s="342"/>
      <c r="DT806" s="342"/>
      <c r="DU806" s="342"/>
      <c r="DV806" s="342"/>
      <c r="DW806" s="342"/>
      <c r="DX806" s="342"/>
      <c r="DY806" s="342"/>
      <c r="EA806" s="342"/>
    </row>
    <row r="807" spans="1:131">
      <c r="A807" s="342"/>
      <c r="B807" s="342"/>
      <c r="C807" s="342"/>
      <c r="D807" s="342"/>
      <c r="E807" s="342"/>
      <c r="L807" s="342"/>
      <c r="M807" s="342"/>
      <c r="N807" s="342"/>
      <c r="O807" s="342"/>
      <c r="P807" s="342"/>
      <c r="Q807" s="342"/>
      <c r="R807" s="342"/>
      <c r="S807" s="342"/>
      <c r="T807" s="342"/>
      <c r="U807" s="342"/>
      <c r="V807" s="342"/>
      <c r="W807" s="342"/>
      <c r="X807" s="342"/>
      <c r="Y807" s="342"/>
      <c r="Z807" s="342"/>
      <c r="AA807" s="342"/>
      <c r="AB807" s="342"/>
      <c r="AC807" s="342"/>
      <c r="AD807" s="342"/>
      <c r="AE807" s="342"/>
      <c r="AF807" s="342"/>
      <c r="AG807" s="342"/>
      <c r="AH807" s="342"/>
      <c r="AI807" s="342"/>
      <c r="AJ807" s="342"/>
      <c r="AK807" s="342"/>
      <c r="AL807" s="342"/>
      <c r="AM807" s="342"/>
      <c r="AN807" s="342"/>
      <c r="AO807" s="342"/>
      <c r="AP807" s="342"/>
      <c r="AQ807" s="342"/>
      <c r="AR807" s="342"/>
      <c r="AS807" s="342"/>
      <c r="AT807" s="342"/>
      <c r="AU807" s="342"/>
      <c r="AV807" s="342"/>
      <c r="AW807" s="342"/>
      <c r="AX807" s="342"/>
      <c r="AY807" s="342"/>
      <c r="AZ807" s="342"/>
      <c r="BA807" s="342"/>
      <c r="BB807" s="342"/>
      <c r="BC807" s="342"/>
      <c r="BD807" s="342"/>
      <c r="BE807" s="342"/>
      <c r="BF807" s="342"/>
      <c r="BG807" s="342"/>
      <c r="BH807" s="342"/>
      <c r="BI807" s="342"/>
      <c r="BJ807" s="342"/>
      <c r="BK807" s="342"/>
      <c r="BL807" s="342"/>
      <c r="BM807" s="342"/>
      <c r="BO807" s="342"/>
      <c r="BP807" s="342"/>
      <c r="BQ807" s="342"/>
      <c r="BR807" s="342"/>
      <c r="BS807" s="342"/>
      <c r="BT807" s="342"/>
      <c r="BU807" s="342"/>
      <c r="BV807" s="342"/>
      <c r="BW807" s="342"/>
      <c r="BX807" s="342"/>
      <c r="BY807" s="342"/>
      <c r="BZ807" s="342"/>
      <c r="CA807" s="342"/>
      <c r="CB807" s="342"/>
      <c r="CC807" s="342"/>
      <c r="CD807" s="342"/>
      <c r="CE807" s="342"/>
      <c r="CF807" s="342"/>
      <c r="CG807" s="342"/>
      <c r="CH807" s="342"/>
      <c r="CI807" s="342"/>
      <c r="CJ807" s="342"/>
      <c r="CK807" s="342"/>
      <c r="CZ807" s="342"/>
      <c r="DA807" s="342"/>
      <c r="DB807" s="342"/>
      <c r="DC807" s="342"/>
      <c r="DD807" s="342"/>
      <c r="DE807" s="342"/>
      <c r="DF807" s="342"/>
      <c r="DG807" s="342"/>
      <c r="DH807" s="342"/>
      <c r="DI807" s="342"/>
      <c r="DJ807" s="342"/>
      <c r="DK807" s="342"/>
      <c r="DM807" s="342"/>
      <c r="DN807" s="342"/>
      <c r="DO807" s="342"/>
      <c r="DP807" s="342"/>
      <c r="DQ807" s="342"/>
      <c r="DR807" s="342"/>
      <c r="DS807" s="342"/>
      <c r="DT807" s="342"/>
      <c r="DU807" s="342"/>
      <c r="DV807" s="342"/>
      <c r="DW807" s="342"/>
      <c r="DX807" s="342"/>
      <c r="DY807" s="342"/>
      <c r="EA807" s="342"/>
    </row>
    <row r="808" spans="1:131">
      <c r="A808" s="342"/>
      <c r="B808" s="342"/>
      <c r="C808" s="342"/>
      <c r="D808" s="342"/>
      <c r="E808" s="342"/>
      <c r="L808" s="342"/>
      <c r="M808" s="342"/>
      <c r="N808" s="342"/>
      <c r="O808" s="342"/>
      <c r="P808" s="342"/>
      <c r="Q808" s="342"/>
      <c r="R808" s="342"/>
      <c r="S808" s="342"/>
      <c r="T808" s="342"/>
      <c r="U808" s="342"/>
      <c r="V808" s="342"/>
      <c r="W808" s="342"/>
      <c r="X808" s="342"/>
      <c r="Y808" s="342"/>
      <c r="Z808" s="342"/>
      <c r="AA808" s="342"/>
      <c r="AB808" s="342"/>
      <c r="AC808" s="342"/>
      <c r="AD808" s="342"/>
      <c r="AE808" s="342"/>
      <c r="AF808" s="342"/>
      <c r="AG808" s="342"/>
      <c r="AH808" s="342"/>
      <c r="AI808" s="342"/>
      <c r="AJ808" s="342"/>
      <c r="AK808" s="342"/>
      <c r="AL808" s="342"/>
      <c r="AM808" s="342"/>
      <c r="AN808" s="342"/>
      <c r="AO808" s="342"/>
      <c r="AP808" s="342"/>
      <c r="AQ808" s="342"/>
      <c r="AR808" s="342"/>
      <c r="AS808" s="342"/>
      <c r="AT808" s="342"/>
      <c r="AU808" s="342"/>
      <c r="AV808" s="342"/>
      <c r="AW808" s="342"/>
      <c r="AX808" s="342"/>
      <c r="AY808" s="342"/>
      <c r="AZ808" s="342"/>
      <c r="BA808" s="342"/>
      <c r="BB808" s="342"/>
      <c r="BC808" s="342"/>
      <c r="BD808" s="342"/>
      <c r="BE808" s="342"/>
      <c r="BF808" s="342"/>
      <c r="BG808" s="342"/>
      <c r="BH808" s="342"/>
      <c r="BI808" s="342"/>
      <c r="BJ808" s="342"/>
      <c r="BK808" s="342"/>
      <c r="BL808" s="342"/>
      <c r="BM808" s="342"/>
      <c r="BO808" s="342"/>
      <c r="BP808" s="342"/>
      <c r="BQ808" s="342"/>
      <c r="BR808" s="342"/>
      <c r="BS808" s="342"/>
      <c r="BT808" s="342"/>
      <c r="BU808" s="342"/>
      <c r="BV808" s="342"/>
      <c r="BW808" s="342"/>
      <c r="BX808" s="342"/>
      <c r="BY808" s="342"/>
      <c r="BZ808" s="342"/>
      <c r="CA808" s="342"/>
      <c r="CB808" s="342"/>
      <c r="CC808" s="342"/>
      <c r="CD808" s="342"/>
      <c r="CE808" s="342"/>
      <c r="CF808" s="342"/>
      <c r="CG808" s="342"/>
      <c r="CH808" s="342"/>
      <c r="CI808" s="342"/>
      <c r="CJ808" s="342"/>
      <c r="CK808" s="342"/>
      <c r="CZ808" s="342"/>
      <c r="DA808" s="342"/>
      <c r="DB808" s="342"/>
      <c r="DC808" s="342"/>
      <c r="DD808" s="342"/>
      <c r="DE808" s="342"/>
      <c r="DF808" s="342"/>
      <c r="DG808" s="342"/>
      <c r="DH808" s="342"/>
      <c r="DI808" s="342"/>
      <c r="DJ808" s="342"/>
      <c r="DK808" s="342"/>
      <c r="DM808" s="342"/>
      <c r="DN808" s="342"/>
      <c r="DO808" s="342"/>
      <c r="DP808" s="342"/>
      <c r="DQ808" s="342"/>
      <c r="DR808" s="342"/>
      <c r="DS808" s="342"/>
      <c r="DT808" s="342"/>
      <c r="DU808" s="342"/>
      <c r="DV808" s="342"/>
      <c r="DW808" s="342"/>
      <c r="DX808" s="342"/>
      <c r="DY808" s="342"/>
      <c r="EA808" s="342"/>
    </row>
    <row r="809" spans="1:131">
      <c r="A809" s="342"/>
      <c r="B809" s="342"/>
      <c r="C809" s="342"/>
      <c r="D809" s="342"/>
      <c r="E809" s="342"/>
      <c r="L809" s="342"/>
      <c r="M809" s="342"/>
      <c r="N809" s="342"/>
      <c r="O809" s="342"/>
      <c r="P809" s="342"/>
      <c r="Q809" s="342"/>
      <c r="R809" s="342"/>
      <c r="S809" s="342"/>
      <c r="T809" s="342"/>
      <c r="U809" s="342"/>
      <c r="V809" s="342"/>
      <c r="W809" s="342"/>
      <c r="X809" s="342"/>
      <c r="Y809" s="342"/>
      <c r="Z809" s="342"/>
      <c r="AA809" s="342"/>
      <c r="AB809" s="342"/>
      <c r="AC809" s="342"/>
      <c r="AD809" s="342"/>
      <c r="AE809" s="342"/>
      <c r="AF809" s="342"/>
      <c r="AG809" s="342"/>
      <c r="AH809" s="342"/>
      <c r="AI809" s="342"/>
      <c r="AJ809" s="342"/>
      <c r="AK809" s="342"/>
      <c r="AL809" s="342"/>
      <c r="AM809" s="342"/>
      <c r="AN809" s="342"/>
      <c r="AO809" s="342"/>
      <c r="AP809" s="342"/>
      <c r="AQ809" s="342"/>
      <c r="AR809" s="342"/>
      <c r="AS809" s="342"/>
      <c r="AT809" s="342"/>
      <c r="AU809" s="342"/>
      <c r="AV809" s="342"/>
      <c r="AW809" s="342"/>
      <c r="AX809" s="342"/>
      <c r="AY809" s="342"/>
      <c r="AZ809" s="342"/>
      <c r="BA809" s="342"/>
      <c r="BB809" s="342"/>
      <c r="BC809" s="342"/>
      <c r="BD809" s="342"/>
      <c r="BE809" s="342"/>
      <c r="BF809" s="342"/>
      <c r="BG809" s="342"/>
      <c r="BH809" s="342"/>
      <c r="BI809" s="342"/>
      <c r="BJ809" s="342"/>
      <c r="BK809" s="342"/>
      <c r="BL809" s="342"/>
      <c r="BM809" s="342"/>
      <c r="BO809" s="342"/>
      <c r="BP809" s="342"/>
      <c r="BQ809" s="342"/>
      <c r="BR809" s="342"/>
      <c r="BS809" s="342"/>
      <c r="BT809" s="342"/>
      <c r="BU809" s="342"/>
      <c r="BV809" s="342"/>
      <c r="BW809" s="342"/>
      <c r="BX809" s="342"/>
      <c r="BY809" s="342"/>
      <c r="BZ809" s="342"/>
      <c r="CA809" s="342"/>
      <c r="CB809" s="342"/>
      <c r="CC809" s="342"/>
      <c r="CD809" s="342"/>
      <c r="CE809" s="342"/>
      <c r="CF809" s="342"/>
      <c r="CG809" s="342"/>
      <c r="CH809" s="342"/>
      <c r="CI809" s="342"/>
      <c r="CJ809" s="342"/>
      <c r="CK809" s="342"/>
      <c r="CZ809" s="342"/>
      <c r="DA809" s="342"/>
      <c r="DB809" s="342"/>
      <c r="DC809" s="342"/>
      <c r="DD809" s="342"/>
      <c r="DE809" s="342"/>
      <c r="DF809" s="342"/>
      <c r="DG809" s="342"/>
      <c r="DH809" s="342"/>
      <c r="DI809" s="342"/>
      <c r="DJ809" s="342"/>
      <c r="DK809" s="342"/>
      <c r="DM809" s="342"/>
      <c r="DN809" s="342"/>
      <c r="DO809" s="342"/>
      <c r="DP809" s="342"/>
      <c r="DQ809" s="342"/>
      <c r="DR809" s="342"/>
      <c r="DS809" s="342"/>
      <c r="DT809" s="342"/>
      <c r="DU809" s="342"/>
      <c r="DV809" s="342"/>
      <c r="DW809" s="342"/>
      <c r="DX809" s="342"/>
      <c r="DY809" s="342"/>
      <c r="EA809" s="342"/>
    </row>
    <row r="810" spans="1:131">
      <c r="A810" s="342"/>
      <c r="B810" s="342"/>
      <c r="C810" s="342"/>
      <c r="D810" s="342"/>
      <c r="E810" s="342"/>
      <c r="L810" s="342"/>
      <c r="M810" s="342"/>
      <c r="N810" s="342"/>
      <c r="O810" s="342"/>
      <c r="P810" s="342"/>
      <c r="Q810" s="342"/>
      <c r="R810" s="342"/>
      <c r="S810" s="342"/>
      <c r="T810" s="342"/>
      <c r="U810" s="342"/>
      <c r="V810" s="342"/>
      <c r="W810" s="342"/>
      <c r="X810" s="342"/>
      <c r="Y810" s="342"/>
      <c r="Z810" s="342"/>
      <c r="AA810" s="342"/>
      <c r="AB810" s="342"/>
      <c r="AC810" s="342"/>
      <c r="AD810" s="342"/>
      <c r="AE810" s="342"/>
      <c r="AF810" s="342"/>
      <c r="AG810" s="342"/>
      <c r="AH810" s="342"/>
      <c r="AI810" s="342"/>
      <c r="AJ810" s="342"/>
      <c r="AK810" s="342"/>
      <c r="AL810" s="342"/>
      <c r="AM810" s="342"/>
      <c r="AN810" s="342"/>
      <c r="AO810" s="342"/>
      <c r="AP810" s="342"/>
      <c r="AQ810" s="342"/>
      <c r="AR810" s="342"/>
      <c r="AS810" s="342"/>
      <c r="AT810" s="342"/>
      <c r="AU810" s="342"/>
      <c r="AV810" s="342"/>
      <c r="AW810" s="342"/>
      <c r="AX810" s="342"/>
      <c r="AY810" s="342"/>
      <c r="AZ810" s="342"/>
      <c r="BA810" s="342"/>
      <c r="BB810" s="342"/>
      <c r="BC810" s="342"/>
      <c r="BD810" s="342"/>
      <c r="BE810" s="342"/>
      <c r="BF810" s="342"/>
      <c r="BG810" s="342"/>
      <c r="BH810" s="342"/>
      <c r="BI810" s="342"/>
      <c r="BJ810" s="342"/>
      <c r="BK810" s="342"/>
      <c r="BL810" s="342"/>
      <c r="BM810" s="342"/>
      <c r="BO810" s="342"/>
      <c r="BP810" s="342"/>
      <c r="BQ810" s="342"/>
      <c r="BR810" s="342"/>
      <c r="BS810" s="342"/>
      <c r="BT810" s="342"/>
      <c r="BU810" s="342"/>
      <c r="BV810" s="342"/>
      <c r="BW810" s="342"/>
      <c r="BX810" s="342"/>
      <c r="BY810" s="342"/>
      <c r="BZ810" s="342"/>
      <c r="CA810" s="342"/>
      <c r="CB810" s="342"/>
      <c r="CC810" s="342"/>
      <c r="CD810" s="342"/>
      <c r="CE810" s="342"/>
      <c r="CF810" s="342"/>
      <c r="CG810" s="342"/>
      <c r="CH810" s="342"/>
      <c r="CI810" s="342"/>
      <c r="CJ810" s="342"/>
      <c r="CK810" s="342"/>
      <c r="CZ810" s="342"/>
      <c r="DA810" s="342"/>
      <c r="DB810" s="342"/>
      <c r="DC810" s="342"/>
      <c r="DD810" s="342"/>
      <c r="DE810" s="342"/>
      <c r="DF810" s="342"/>
      <c r="DG810" s="342"/>
      <c r="DH810" s="342"/>
      <c r="DI810" s="342"/>
      <c r="DJ810" s="342"/>
      <c r="DK810" s="342"/>
      <c r="DM810" s="342"/>
      <c r="DN810" s="342"/>
      <c r="DO810" s="342"/>
      <c r="DP810" s="342"/>
      <c r="DQ810" s="342"/>
      <c r="DR810" s="342"/>
      <c r="DS810" s="342"/>
      <c r="DT810" s="342"/>
      <c r="DU810" s="342"/>
      <c r="DV810" s="342"/>
      <c r="DW810" s="342"/>
      <c r="DX810" s="342"/>
      <c r="DY810" s="342"/>
      <c r="EA810" s="342"/>
    </row>
    <row r="811" spans="1:131">
      <c r="A811" s="342"/>
      <c r="B811" s="342"/>
      <c r="C811" s="342"/>
      <c r="D811" s="342"/>
      <c r="E811" s="342"/>
      <c r="L811" s="342"/>
      <c r="M811" s="342"/>
      <c r="N811" s="342"/>
      <c r="O811" s="342"/>
      <c r="P811" s="342"/>
      <c r="Q811" s="342"/>
      <c r="R811" s="342"/>
      <c r="S811" s="342"/>
      <c r="T811" s="342"/>
      <c r="U811" s="342"/>
      <c r="V811" s="342"/>
      <c r="W811" s="342"/>
      <c r="X811" s="342"/>
      <c r="Y811" s="342"/>
      <c r="Z811" s="342"/>
      <c r="AA811" s="342"/>
      <c r="AB811" s="342"/>
      <c r="AC811" s="342"/>
      <c r="AD811" s="342"/>
      <c r="AE811" s="342"/>
      <c r="AF811" s="342"/>
      <c r="AG811" s="342"/>
      <c r="AH811" s="342"/>
      <c r="AI811" s="342"/>
      <c r="AJ811" s="342"/>
      <c r="AK811" s="342"/>
      <c r="AL811" s="342"/>
      <c r="AM811" s="342"/>
      <c r="AN811" s="342"/>
      <c r="AO811" s="342"/>
      <c r="AP811" s="342"/>
      <c r="AQ811" s="342"/>
      <c r="AR811" s="342"/>
      <c r="AS811" s="342"/>
      <c r="AT811" s="342"/>
      <c r="AU811" s="342"/>
      <c r="AV811" s="342"/>
      <c r="AW811" s="342"/>
      <c r="AX811" s="342"/>
      <c r="AY811" s="342"/>
      <c r="AZ811" s="342"/>
      <c r="BA811" s="342"/>
      <c r="BB811" s="342"/>
      <c r="BC811" s="342"/>
      <c r="BD811" s="342"/>
      <c r="BE811" s="342"/>
      <c r="BF811" s="342"/>
      <c r="BG811" s="342"/>
      <c r="BH811" s="342"/>
      <c r="BI811" s="342"/>
      <c r="BJ811" s="342"/>
      <c r="BK811" s="342"/>
      <c r="BL811" s="342"/>
      <c r="BM811" s="342"/>
      <c r="BO811" s="342"/>
      <c r="BP811" s="342"/>
      <c r="BQ811" s="342"/>
      <c r="BR811" s="342"/>
      <c r="BS811" s="342"/>
      <c r="BT811" s="342"/>
      <c r="BU811" s="342"/>
      <c r="BV811" s="342"/>
      <c r="BW811" s="342"/>
      <c r="BX811" s="342"/>
      <c r="BY811" s="342"/>
      <c r="BZ811" s="342"/>
      <c r="CA811" s="342"/>
      <c r="CB811" s="342"/>
      <c r="CC811" s="342"/>
      <c r="CD811" s="342"/>
      <c r="CE811" s="342"/>
      <c r="CF811" s="342"/>
      <c r="CG811" s="342"/>
      <c r="CH811" s="342"/>
      <c r="CI811" s="342"/>
      <c r="CJ811" s="342"/>
      <c r="CK811" s="342"/>
      <c r="CZ811" s="342"/>
      <c r="DA811" s="342"/>
      <c r="DB811" s="342"/>
      <c r="DC811" s="342"/>
      <c r="DD811" s="342"/>
      <c r="DE811" s="342"/>
      <c r="DF811" s="342"/>
      <c r="DG811" s="342"/>
      <c r="DH811" s="342"/>
      <c r="DI811" s="342"/>
      <c r="DJ811" s="342"/>
      <c r="DK811" s="342"/>
      <c r="DM811" s="342"/>
      <c r="DN811" s="342"/>
      <c r="DO811" s="342"/>
      <c r="DP811" s="342"/>
      <c r="DQ811" s="342"/>
      <c r="DR811" s="342"/>
      <c r="DS811" s="342"/>
      <c r="DT811" s="342"/>
      <c r="DU811" s="342"/>
      <c r="DV811" s="342"/>
      <c r="DW811" s="342"/>
      <c r="DX811" s="342"/>
      <c r="DY811" s="342"/>
      <c r="EA811" s="342"/>
    </row>
    <row r="812" spans="1:131">
      <c r="A812" s="342"/>
      <c r="B812" s="342"/>
      <c r="C812" s="342"/>
      <c r="D812" s="342"/>
      <c r="E812" s="342"/>
      <c r="L812" s="342"/>
      <c r="M812" s="342"/>
      <c r="N812" s="342"/>
      <c r="O812" s="342"/>
      <c r="P812" s="342"/>
      <c r="Q812" s="342"/>
      <c r="R812" s="342"/>
      <c r="S812" s="342"/>
      <c r="T812" s="342"/>
      <c r="U812" s="342"/>
      <c r="V812" s="342"/>
      <c r="W812" s="342"/>
      <c r="X812" s="342"/>
      <c r="Y812" s="342"/>
      <c r="Z812" s="342"/>
      <c r="AA812" s="342"/>
      <c r="AB812" s="342"/>
      <c r="AC812" s="342"/>
      <c r="AD812" s="342"/>
      <c r="AE812" s="342"/>
      <c r="AF812" s="342"/>
      <c r="AG812" s="342"/>
      <c r="AH812" s="342"/>
      <c r="AI812" s="342"/>
      <c r="AJ812" s="342"/>
      <c r="AK812" s="342"/>
      <c r="AL812" s="342"/>
      <c r="AM812" s="342"/>
      <c r="AN812" s="342"/>
      <c r="AO812" s="342"/>
      <c r="AP812" s="342"/>
      <c r="AQ812" s="342"/>
      <c r="AR812" s="342"/>
      <c r="AS812" s="342"/>
      <c r="AT812" s="342"/>
      <c r="AU812" s="342"/>
      <c r="AV812" s="342"/>
      <c r="AW812" s="342"/>
      <c r="AX812" s="342"/>
      <c r="AY812" s="342"/>
      <c r="AZ812" s="342"/>
      <c r="BA812" s="342"/>
      <c r="BB812" s="342"/>
      <c r="BC812" s="342"/>
      <c r="BD812" s="342"/>
      <c r="BE812" s="342"/>
      <c r="BF812" s="342"/>
      <c r="BG812" s="342"/>
      <c r="BH812" s="342"/>
      <c r="BI812" s="342"/>
      <c r="BJ812" s="342"/>
      <c r="BK812" s="342"/>
      <c r="BL812" s="342"/>
      <c r="BM812" s="342"/>
      <c r="BO812" s="342"/>
      <c r="BP812" s="342"/>
      <c r="BQ812" s="342"/>
      <c r="BR812" s="342"/>
      <c r="BS812" s="342"/>
      <c r="BT812" s="342"/>
      <c r="BU812" s="342"/>
      <c r="BV812" s="342"/>
      <c r="BW812" s="342"/>
      <c r="BX812" s="342"/>
      <c r="BY812" s="342"/>
      <c r="BZ812" s="342"/>
      <c r="CA812" s="342"/>
      <c r="CB812" s="342"/>
      <c r="CC812" s="342"/>
      <c r="CD812" s="342"/>
      <c r="CE812" s="342"/>
      <c r="CF812" s="342"/>
      <c r="CG812" s="342"/>
      <c r="CH812" s="342"/>
      <c r="CI812" s="342"/>
      <c r="CJ812" s="342"/>
      <c r="CK812" s="342"/>
      <c r="CZ812" s="342"/>
      <c r="DA812" s="342"/>
      <c r="DB812" s="342"/>
      <c r="DC812" s="342"/>
      <c r="DD812" s="342"/>
      <c r="DE812" s="342"/>
      <c r="DF812" s="342"/>
      <c r="DG812" s="342"/>
      <c r="DH812" s="342"/>
      <c r="DI812" s="342"/>
      <c r="DJ812" s="342"/>
      <c r="DK812" s="342"/>
      <c r="DM812" s="342"/>
      <c r="DN812" s="342"/>
      <c r="DO812" s="342"/>
      <c r="DP812" s="342"/>
      <c r="DQ812" s="342"/>
      <c r="DR812" s="342"/>
      <c r="DS812" s="342"/>
      <c r="DT812" s="342"/>
      <c r="DU812" s="342"/>
      <c r="DV812" s="342"/>
      <c r="DW812" s="342"/>
      <c r="DX812" s="342"/>
      <c r="DY812" s="342"/>
      <c r="EA812" s="342"/>
    </row>
    <row r="813" spans="1:131">
      <c r="A813" s="342"/>
      <c r="B813" s="342"/>
      <c r="C813" s="342"/>
      <c r="D813" s="342"/>
      <c r="E813" s="342"/>
      <c r="L813" s="342"/>
      <c r="M813" s="342"/>
      <c r="N813" s="342"/>
      <c r="O813" s="342"/>
      <c r="P813" s="342"/>
      <c r="Q813" s="342"/>
      <c r="R813" s="342"/>
      <c r="S813" s="342"/>
      <c r="T813" s="342"/>
      <c r="U813" s="342"/>
      <c r="V813" s="342"/>
      <c r="W813" s="342"/>
      <c r="X813" s="342"/>
      <c r="Y813" s="342"/>
      <c r="Z813" s="342"/>
      <c r="AA813" s="342"/>
      <c r="AB813" s="342"/>
      <c r="AC813" s="342"/>
      <c r="AD813" s="342"/>
      <c r="AE813" s="342"/>
      <c r="AF813" s="342"/>
      <c r="AG813" s="342"/>
      <c r="AH813" s="342"/>
      <c r="AI813" s="342"/>
      <c r="AJ813" s="342"/>
      <c r="AK813" s="342"/>
      <c r="AL813" s="342"/>
      <c r="AM813" s="342"/>
      <c r="AN813" s="342"/>
      <c r="AO813" s="342"/>
      <c r="AP813" s="342"/>
      <c r="AQ813" s="342"/>
      <c r="AR813" s="342"/>
      <c r="AS813" s="342"/>
      <c r="AT813" s="342"/>
      <c r="AU813" s="342"/>
      <c r="AV813" s="342"/>
      <c r="AW813" s="342"/>
      <c r="AX813" s="342"/>
      <c r="AY813" s="342"/>
      <c r="AZ813" s="342"/>
      <c r="BA813" s="342"/>
      <c r="BB813" s="342"/>
      <c r="BC813" s="342"/>
      <c r="BD813" s="342"/>
      <c r="BE813" s="342"/>
      <c r="BF813" s="342"/>
      <c r="BG813" s="342"/>
      <c r="BH813" s="342"/>
      <c r="BI813" s="342"/>
      <c r="BJ813" s="342"/>
      <c r="BK813" s="342"/>
      <c r="BL813" s="342"/>
      <c r="BM813" s="342"/>
      <c r="BO813" s="342"/>
      <c r="BP813" s="342"/>
      <c r="BQ813" s="342"/>
      <c r="BR813" s="342"/>
      <c r="BS813" s="342"/>
      <c r="BT813" s="342"/>
      <c r="BU813" s="342"/>
      <c r="BV813" s="342"/>
      <c r="BW813" s="342"/>
      <c r="BX813" s="342"/>
      <c r="BY813" s="342"/>
      <c r="BZ813" s="342"/>
      <c r="CA813" s="342"/>
      <c r="CB813" s="342"/>
      <c r="CC813" s="342"/>
      <c r="CD813" s="342"/>
      <c r="CE813" s="342"/>
      <c r="CF813" s="342"/>
      <c r="CG813" s="342"/>
      <c r="CH813" s="342"/>
      <c r="CI813" s="342"/>
      <c r="CJ813" s="342"/>
      <c r="CK813" s="342"/>
      <c r="CZ813" s="342"/>
      <c r="DA813" s="342"/>
      <c r="DB813" s="342"/>
      <c r="DC813" s="342"/>
      <c r="DD813" s="342"/>
      <c r="DE813" s="342"/>
      <c r="DF813" s="342"/>
      <c r="DG813" s="342"/>
      <c r="DH813" s="342"/>
      <c r="DI813" s="342"/>
      <c r="DJ813" s="342"/>
      <c r="DK813" s="342"/>
      <c r="DM813" s="342"/>
      <c r="DN813" s="342"/>
      <c r="DO813" s="342"/>
      <c r="DP813" s="342"/>
      <c r="DQ813" s="342"/>
      <c r="DR813" s="342"/>
      <c r="DS813" s="342"/>
      <c r="DT813" s="342"/>
      <c r="DU813" s="342"/>
      <c r="DV813" s="342"/>
      <c r="DW813" s="342"/>
      <c r="DX813" s="342"/>
      <c r="DY813" s="342"/>
      <c r="EA813" s="342"/>
    </row>
    <row r="814" spans="1:131">
      <c r="A814" s="342"/>
      <c r="B814" s="342"/>
      <c r="C814" s="342"/>
      <c r="D814" s="342"/>
      <c r="E814" s="342"/>
      <c r="L814" s="342"/>
      <c r="M814" s="342"/>
      <c r="N814" s="342"/>
      <c r="O814" s="342"/>
      <c r="P814" s="342"/>
      <c r="Q814" s="342"/>
      <c r="R814" s="342"/>
      <c r="S814" s="342"/>
      <c r="T814" s="342"/>
      <c r="U814" s="342"/>
      <c r="V814" s="342"/>
      <c r="W814" s="342"/>
      <c r="X814" s="342"/>
      <c r="Y814" s="342"/>
      <c r="Z814" s="342"/>
      <c r="AA814" s="342"/>
      <c r="AB814" s="342"/>
      <c r="AC814" s="342"/>
      <c r="AD814" s="342"/>
      <c r="AE814" s="342"/>
      <c r="AF814" s="342"/>
      <c r="AG814" s="342"/>
      <c r="AH814" s="342"/>
      <c r="AI814" s="342"/>
      <c r="AJ814" s="342"/>
      <c r="AK814" s="342"/>
      <c r="AL814" s="342"/>
      <c r="AM814" s="342"/>
      <c r="AN814" s="342"/>
      <c r="AO814" s="342"/>
      <c r="AP814" s="342"/>
      <c r="AQ814" s="342"/>
      <c r="AR814" s="342"/>
      <c r="AS814" s="342"/>
      <c r="AT814" s="342"/>
      <c r="AU814" s="342"/>
      <c r="AV814" s="342"/>
      <c r="AW814" s="342"/>
      <c r="AX814" s="342"/>
      <c r="AY814" s="342"/>
      <c r="AZ814" s="342"/>
      <c r="BA814" s="342"/>
      <c r="BB814" s="342"/>
      <c r="BC814" s="342"/>
      <c r="BD814" s="342"/>
      <c r="BE814" s="342"/>
      <c r="BF814" s="342"/>
      <c r="BG814" s="342"/>
      <c r="BH814" s="342"/>
      <c r="BI814" s="342"/>
      <c r="BJ814" s="342"/>
      <c r="BK814" s="342"/>
      <c r="BL814" s="342"/>
      <c r="BM814" s="342"/>
      <c r="BO814" s="342"/>
      <c r="BP814" s="342"/>
      <c r="BQ814" s="342"/>
      <c r="BR814" s="342"/>
      <c r="BS814" s="342"/>
      <c r="BT814" s="342"/>
      <c r="BU814" s="342"/>
      <c r="BV814" s="342"/>
      <c r="BW814" s="342"/>
      <c r="BX814" s="342"/>
      <c r="BY814" s="342"/>
      <c r="BZ814" s="342"/>
      <c r="CA814" s="342"/>
      <c r="CB814" s="342"/>
      <c r="CC814" s="342"/>
      <c r="CD814" s="342"/>
      <c r="CE814" s="342"/>
      <c r="CF814" s="342"/>
      <c r="CG814" s="342"/>
      <c r="CH814" s="342"/>
      <c r="CI814" s="342"/>
      <c r="CJ814" s="342"/>
      <c r="CK814" s="342"/>
      <c r="CZ814" s="342"/>
      <c r="DA814" s="342"/>
      <c r="DB814" s="342"/>
      <c r="DC814" s="342"/>
      <c r="DD814" s="342"/>
      <c r="DE814" s="342"/>
      <c r="DF814" s="342"/>
      <c r="DG814" s="342"/>
      <c r="DH814" s="342"/>
      <c r="DI814" s="342"/>
      <c r="DJ814" s="342"/>
      <c r="DK814" s="342"/>
      <c r="DM814" s="342"/>
      <c r="DN814" s="342"/>
      <c r="DO814" s="342"/>
      <c r="DP814" s="342"/>
      <c r="DQ814" s="342"/>
      <c r="DR814" s="342"/>
      <c r="DS814" s="342"/>
      <c r="DT814" s="342"/>
      <c r="DU814" s="342"/>
      <c r="DV814" s="342"/>
      <c r="DW814" s="342"/>
      <c r="DX814" s="342"/>
      <c r="DY814" s="342"/>
      <c r="EA814" s="342"/>
    </row>
    <row r="815" spans="1:131">
      <c r="A815" s="342"/>
      <c r="B815" s="342"/>
      <c r="C815" s="342"/>
      <c r="D815" s="342"/>
      <c r="E815" s="342"/>
      <c r="L815" s="342"/>
      <c r="M815" s="342"/>
      <c r="N815" s="342"/>
      <c r="O815" s="342"/>
      <c r="P815" s="342"/>
      <c r="Q815" s="342"/>
      <c r="R815" s="342"/>
      <c r="S815" s="342"/>
      <c r="T815" s="342"/>
      <c r="U815" s="342"/>
      <c r="V815" s="342"/>
      <c r="W815" s="342"/>
      <c r="X815" s="342"/>
      <c r="Y815" s="342"/>
      <c r="Z815" s="342"/>
      <c r="AA815" s="342"/>
      <c r="AB815" s="342"/>
      <c r="AC815" s="342"/>
      <c r="AD815" s="342"/>
      <c r="AE815" s="342"/>
      <c r="AF815" s="342"/>
      <c r="AG815" s="342"/>
      <c r="AH815" s="342"/>
      <c r="AI815" s="342"/>
      <c r="AJ815" s="342"/>
      <c r="AK815" s="342"/>
      <c r="AL815" s="342"/>
      <c r="AM815" s="342"/>
      <c r="AN815" s="342"/>
      <c r="AO815" s="342"/>
      <c r="AP815" s="342"/>
      <c r="AQ815" s="342"/>
      <c r="AR815" s="342"/>
      <c r="AS815" s="342"/>
      <c r="AT815" s="342"/>
      <c r="AU815" s="342"/>
      <c r="AV815" s="342"/>
      <c r="AW815" s="342"/>
      <c r="AX815" s="342"/>
      <c r="AY815" s="342"/>
      <c r="AZ815" s="342"/>
      <c r="BA815" s="342"/>
      <c r="BB815" s="342"/>
      <c r="BC815" s="342"/>
      <c r="BD815" s="342"/>
      <c r="BE815" s="342"/>
      <c r="BF815" s="342"/>
      <c r="BG815" s="342"/>
      <c r="BH815" s="342"/>
      <c r="BI815" s="342"/>
      <c r="BJ815" s="342"/>
      <c r="BK815" s="342"/>
      <c r="BL815" s="342"/>
      <c r="BM815" s="342"/>
      <c r="BO815" s="342"/>
      <c r="BP815" s="342"/>
      <c r="BQ815" s="342"/>
      <c r="BR815" s="342"/>
      <c r="BS815" s="342"/>
      <c r="BT815" s="342"/>
      <c r="BU815" s="342"/>
      <c r="BV815" s="342"/>
      <c r="BW815" s="342"/>
      <c r="BX815" s="342"/>
      <c r="BY815" s="342"/>
      <c r="BZ815" s="342"/>
      <c r="CA815" s="342"/>
      <c r="CB815" s="342"/>
      <c r="CC815" s="342"/>
      <c r="CD815" s="342"/>
      <c r="CE815" s="342"/>
      <c r="CF815" s="342"/>
      <c r="CG815" s="342"/>
      <c r="CH815" s="342"/>
      <c r="CI815" s="342"/>
      <c r="CJ815" s="342"/>
      <c r="CK815" s="342"/>
      <c r="CZ815" s="342"/>
      <c r="DA815" s="342"/>
      <c r="DB815" s="342"/>
      <c r="DC815" s="342"/>
      <c r="DD815" s="342"/>
      <c r="DE815" s="342"/>
      <c r="DF815" s="342"/>
      <c r="DG815" s="342"/>
      <c r="DH815" s="342"/>
      <c r="DI815" s="342"/>
      <c r="DJ815" s="342"/>
      <c r="DK815" s="342"/>
      <c r="DM815" s="342"/>
      <c r="DN815" s="342"/>
      <c r="DO815" s="342"/>
      <c r="DP815" s="342"/>
      <c r="DQ815" s="342"/>
      <c r="DR815" s="342"/>
      <c r="DS815" s="342"/>
      <c r="DT815" s="342"/>
      <c r="DU815" s="342"/>
      <c r="DV815" s="342"/>
      <c r="DW815" s="342"/>
      <c r="DX815" s="342"/>
      <c r="DY815" s="342"/>
      <c r="EA815" s="342"/>
    </row>
    <row r="816" spans="1:131">
      <c r="A816" s="342"/>
      <c r="B816" s="342"/>
      <c r="C816" s="342"/>
      <c r="D816" s="342"/>
      <c r="E816" s="342"/>
      <c r="L816" s="342"/>
      <c r="M816" s="342"/>
      <c r="N816" s="342"/>
      <c r="O816" s="342"/>
      <c r="P816" s="342"/>
      <c r="Q816" s="342"/>
      <c r="R816" s="342"/>
      <c r="S816" s="342"/>
      <c r="T816" s="342"/>
      <c r="U816" s="342"/>
      <c r="V816" s="342"/>
      <c r="W816" s="342"/>
      <c r="X816" s="342"/>
      <c r="Y816" s="342"/>
      <c r="Z816" s="342"/>
      <c r="AA816" s="342"/>
      <c r="AB816" s="342"/>
      <c r="AC816" s="342"/>
      <c r="AD816" s="342"/>
      <c r="AE816" s="342"/>
      <c r="AF816" s="342"/>
      <c r="AG816" s="342"/>
      <c r="AH816" s="342"/>
      <c r="AI816" s="342"/>
      <c r="AJ816" s="342"/>
      <c r="AK816" s="342"/>
      <c r="AL816" s="342"/>
      <c r="AM816" s="342"/>
      <c r="AN816" s="342"/>
      <c r="AO816" s="342"/>
      <c r="AP816" s="342"/>
      <c r="AQ816" s="342"/>
      <c r="AR816" s="342"/>
      <c r="AS816" s="342"/>
      <c r="AT816" s="342"/>
      <c r="AU816" s="342"/>
      <c r="AV816" s="342"/>
      <c r="AW816" s="342"/>
      <c r="AX816" s="342"/>
      <c r="AY816" s="342"/>
      <c r="AZ816" s="342"/>
      <c r="BA816" s="342"/>
      <c r="BB816" s="342"/>
      <c r="BC816" s="342"/>
      <c r="BD816" s="342"/>
      <c r="BE816" s="342"/>
      <c r="BF816" s="342"/>
      <c r="BG816" s="342"/>
      <c r="BH816" s="342"/>
      <c r="BI816" s="342"/>
      <c r="BJ816" s="342"/>
      <c r="BK816" s="342"/>
      <c r="BL816" s="342"/>
      <c r="BM816" s="342"/>
      <c r="BO816" s="342"/>
      <c r="BP816" s="342"/>
      <c r="BQ816" s="342"/>
      <c r="BR816" s="342"/>
      <c r="BS816" s="342"/>
      <c r="BT816" s="342"/>
      <c r="BU816" s="342"/>
      <c r="BV816" s="342"/>
      <c r="BW816" s="342"/>
      <c r="BX816" s="342"/>
      <c r="BY816" s="342"/>
      <c r="BZ816" s="342"/>
      <c r="CA816" s="342"/>
      <c r="CB816" s="342"/>
      <c r="CC816" s="342"/>
      <c r="CD816" s="342"/>
      <c r="CE816" s="342"/>
      <c r="CF816" s="342"/>
      <c r="CG816" s="342"/>
      <c r="CH816" s="342"/>
      <c r="CI816" s="342"/>
      <c r="CJ816" s="342"/>
      <c r="CK816" s="342"/>
      <c r="CZ816" s="342"/>
      <c r="DA816" s="342"/>
      <c r="DB816" s="342"/>
      <c r="DC816" s="342"/>
      <c r="DD816" s="342"/>
      <c r="DE816" s="342"/>
      <c r="DF816" s="342"/>
      <c r="DG816" s="342"/>
      <c r="DH816" s="342"/>
      <c r="DI816" s="342"/>
      <c r="DJ816" s="342"/>
      <c r="DK816" s="342"/>
      <c r="DM816" s="342"/>
      <c r="DN816" s="342"/>
      <c r="DO816" s="342"/>
      <c r="DP816" s="342"/>
      <c r="DQ816" s="342"/>
      <c r="DR816" s="342"/>
      <c r="DS816" s="342"/>
      <c r="DT816" s="342"/>
      <c r="DU816" s="342"/>
      <c r="DV816" s="342"/>
      <c r="DW816" s="342"/>
      <c r="DX816" s="342"/>
      <c r="DY816" s="342"/>
      <c r="EA816" s="342"/>
    </row>
    <row r="817" spans="1:131">
      <c r="A817" s="342"/>
      <c r="B817" s="342"/>
      <c r="C817" s="342"/>
      <c r="D817" s="342"/>
      <c r="E817" s="342"/>
      <c r="L817" s="342"/>
      <c r="M817" s="342"/>
      <c r="N817" s="342"/>
      <c r="O817" s="342"/>
      <c r="P817" s="342"/>
      <c r="Q817" s="342"/>
      <c r="R817" s="342"/>
      <c r="S817" s="342"/>
      <c r="T817" s="342"/>
      <c r="U817" s="342"/>
      <c r="V817" s="342"/>
      <c r="W817" s="342"/>
      <c r="X817" s="342"/>
      <c r="Y817" s="342"/>
      <c r="Z817" s="342"/>
      <c r="AA817" s="342"/>
      <c r="AB817" s="342"/>
      <c r="AC817" s="342"/>
      <c r="AD817" s="342"/>
      <c r="AE817" s="342"/>
      <c r="AF817" s="342"/>
      <c r="AG817" s="342"/>
      <c r="AH817" s="342"/>
      <c r="AI817" s="342"/>
      <c r="AJ817" s="342"/>
      <c r="AK817" s="342"/>
      <c r="AL817" s="342"/>
      <c r="AM817" s="342"/>
      <c r="AN817" s="342"/>
      <c r="AO817" s="342"/>
      <c r="AP817" s="342"/>
      <c r="AQ817" s="342"/>
      <c r="AR817" s="342"/>
      <c r="AS817" s="342"/>
      <c r="AT817" s="342"/>
      <c r="AU817" s="342"/>
      <c r="AV817" s="342"/>
      <c r="AW817" s="342"/>
      <c r="AX817" s="342"/>
      <c r="AY817" s="342"/>
      <c r="AZ817" s="342"/>
      <c r="BA817" s="342"/>
      <c r="BB817" s="342"/>
      <c r="BC817" s="342"/>
      <c r="BD817" s="342"/>
      <c r="BE817" s="342"/>
      <c r="BF817" s="342"/>
      <c r="BG817" s="342"/>
      <c r="BH817" s="342"/>
      <c r="BI817" s="342"/>
      <c r="BJ817" s="342"/>
      <c r="BK817" s="342"/>
      <c r="BL817" s="342"/>
      <c r="BM817" s="342"/>
      <c r="BO817" s="342"/>
      <c r="BP817" s="342"/>
      <c r="BQ817" s="342"/>
      <c r="BR817" s="342"/>
      <c r="BS817" s="342"/>
      <c r="BT817" s="342"/>
      <c r="BU817" s="342"/>
      <c r="BV817" s="342"/>
      <c r="BW817" s="342"/>
      <c r="BX817" s="342"/>
      <c r="BY817" s="342"/>
      <c r="BZ817" s="342"/>
      <c r="CA817" s="342"/>
      <c r="CB817" s="342"/>
      <c r="CC817" s="342"/>
      <c r="CD817" s="342"/>
      <c r="CE817" s="342"/>
      <c r="CF817" s="342"/>
      <c r="CG817" s="342"/>
      <c r="CH817" s="342"/>
      <c r="CI817" s="342"/>
      <c r="CJ817" s="342"/>
      <c r="CK817" s="342"/>
      <c r="CZ817" s="342"/>
      <c r="DA817" s="342"/>
      <c r="DB817" s="342"/>
      <c r="DC817" s="342"/>
      <c r="DD817" s="342"/>
      <c r="DE817" s="342"/>
      <c r="DF817" s="342"/>
      <c r="DG817" s="342"/>
      <c r="DH817" s="342"/>
      <c r="DI817" s="342"/>
      <c r="DJ817" s="342"/>
      <c r="DK817" s="342"/>
      <c r="DM817" s="342"/>
      <c r="DN817" s="342"/>
      <c r="DO817" s="342"/>
      <c r="DP817" s="342"/>
      <c r="DQ817" s="342"/>
      <c r="DR817" s="342"/>
      <c r="DS817" s="342"/>
      <c r="DT817" s="342"/>
      <c r="DU817" s="342"/>
      <c r="DV817" s="342"/>
      <c r="DW817" s="342"/>
      <c r="DX817" s="342"/>
      <c r="DY817" s="342"/>
      <c r="EA817" s="342"/>
    </row>
    <row r="818" spans="1:131">
      <c r="A818" s="342"/>
      <c r="B818" s="342"/>
      <c r="C818" s="342"/>
      <c r="D818" s="342"/>
      <c r="E818" s="342"/>
      <c r="L818" s="342"/>
      <c r="M818" s="342"/>
      <c r="N818" s="342"/>
      <c r="O818" s="342"/>
      <c r="P818" s="342"/>
      <c r="Q818" s="342"/>
      <c r="R818" s="342"/>
      <c r="S818" s="342"/>
      <c r="T818" s="342"/>
      <c r="U818" s="342"/>
      <c r="V818" s="342"/>
      <c r="W818" s="342"/>
      <c r="X818" s="342"/>
      <c r="Y818" s="342"/>
      <c r="Z818" s="342"/>
      <c r="AA818" s="342"/>
      <c r="AB818" s="342"/>
      <c r="AC818" s="342"/>
      <c r="AD818" s="342"/>
      <c r="AE818" s="342"/>
      <c r="AF818" s="342"/>
      <c r="AG818" s="342"/>
      <c r="AH818" s="342"/>
      <c r="AI818" s="342"/>
      <c r="AJ818" s="342"/>
      <c r="AK818" s="342"/>
      <c r="AL818" s="342"/>
      <c r="AM818" s="342"/>
      <c r="AN818" s="342"/>
      <c r="AO818" s="342"/>
      <c r="AP818" s="342"/>
      <c r="AQ818" s="342"/>
      <c r="AR818" s="342"/>
      <c r="AS818" s="342"/>
      <c r="AT818" s="342"/>
      <c r="AU818" s="342"/>
      <c r="AV818" s="342"/>
      <c r="AW818" s="342"/>
      <c r="AX818" s="342"/>
      <c r="AY818" s="342"/>
      <c r="AZ818" s="342"/>
      <c r="BA818" s="342"/>
      <c r="BB818" s="342"/>
      <c r="BC818" s="342"/>
      <c r="BD818" s="342"/>
      <c r="BE818" s="342"/>
      <c r="BF818" s="342"/>
      <c r="BG818" s="342"/>
      <c r="BH818" s="342"/>
      <c r="BI818" s="342"/>
      <c r="BJ818" s="342"/>
      <c r="BK818" s="342"/>
      <c r="BL818" s="342"/>
      <c r="BM818" s="342"/>
      <c r="BO818" s="342"/>
      <c r="BP818" s="342"/>
      <c r="BQ818" s="342"/>
      <c r="BR818" s="342"/>
      <c r="BS818" s="342"/>
      <c r="BT818" s="342"/>
      <c r="BU818" s="342"/>
      <c r="BV818" s="342"/>
      <c r="BW818" s="342"/>
      <c r="BX818" s="342"/>
      <c r="BY818" s="342"/>
      <c r="BZ818" s="342"/>
      <c r="CA818" s="342"/>
      <c r="CB818" s="342"/>
      <c r="CC818" s="342"/>
      <c r="CD818" s="342"/>
      <c r="CE818" s="342"/>
      <c r="CF818" s="342"/>
      <c r="CG818" s="342"/>
      <c r="CH818" s="342"/>
      <c r="CI818" s="342"/>
      <c r="CJ818" s="342"/>
      <c r="CK818" s="342"/>
      <c r="CZ818" s="342"/>
      <c r="DA818" s="342"/>
      <c r="DB818" s="342"/>
      <c r="DC818" s="342"/>
      <c r="DD818" s="342"/>
      <c r="DE818" s="342"/>
      <c r="DF818" s="342"/>
      <c r="DG818" s="342"/>
      <c r="DH818" s="342"/>
      <c r="DI818" s="342"/>
      <c r="DJ818" s="342"/>
      <c r="DK818" s="342"/>
      <c r="DM818" s="342"/>
      <c r="DN818" s="342"/>
      <c r="DO818" s="342"/>
      <c r="DP818" s="342"/>
      <c r="DQ818" s="342"/>
      <c r="DR818" s="342"/>
      <c r="DS818" s="342"/>
      <c r="DT818" s="342"/>
      <c r="DU818" s="342"/>
      <c r="DV818" s="342"/>
      <c r="DW818" s="342"/>
      <c r="DX818" s="342"/>
      <c r="DY818" s="342"/>
      <c r="EA818" s="342"/>
    </row>
    <row r="819" spans="1:131">
      <c r="A819" s="342"/>
      <c r="B819" s="342"/>
      <c r="C819" s="342"/>
      <c r="D819" s="342"/>
      <c r="E819" s="342"/>
      <c r="L819" s="342"/>
      <c r="M819" s="342"/>
      <c r="N819" s="342"/>
      <c r="O819" s="342"/>
      <c r="P819" s="342"/>
      <c r="Q819" s="342"/>
      <c r="R819" s="342"/>
      <c r="S819" s="342"/>
      <c r="T819" s="342"/>
      <c r="U819" s="342"/>
      <c r="V819" s="342"/>
      <c r="W819" s="342"/>
      <c r="X819" s="342"/>
      <c r="Y819" s="342"/>
      <c r="Z819" s="342"/>
      <c r="AA819" s="342"/>
      <c r="AB819" s="342"/>
      <c r="AC819" s="342"/>
      <c r="AD819" s="342"/>
      <c r="AE819" s="342"/>
      <c r="AF819" s="342"/>
      <c r="AG819" s="342"/>
      <c r="AH819" s="342"/>
      <c r="AI819" s="342"/>
      <c r="AJ819" s="342"/>
      <c r="AK819" s="342"/>
      <c r="AL819" s="342"/>
      <c r="AM819" s="342"/>
      <c r="AN819" s="342"/>
      <c r="AO819" s="342"/>
      <c r="AP819" s="342"/>
      <c r="AQ819" s="342"/>
      <c r="AR819" s="342"/>
      <c r="AS819" s="342"/>
      <c r="AT819" s="342"/>
      <c r="AU819" s="342"/>
      <c r="AV819" s="342"/>
      <c r="AW819" s="342"/>
      <c r="AX819" s="342"/>
      <c r="AY819" s="342"/>
      <c r="AZ819" s="342"/>
      <c r="BA819" s="342"/>
      <c r="BB819" s="342"/>
      <c r="BC819" s="342"/>
      <c r="BD819" s="342"/>
      <c r="BE819" s="342"/>
      <c r="BF819" s="342"/>
      <c r="BG819" s="342"/>
      <c r="BH819" s="342"/>
      <c r="BI819" s="342"/>
      <c r="BJ819" s="342"/>
      <c r="BK819" s="342"/>
      <c r="BL819" s="342"/>
      <c r="BM819" s="342"/>
      <c r="BO819" s="342"/>
      <c r="BP819" s="342"/>
      <c r="BQ819" s="342"/>
      <c r="BR819" s="342"/>
      <c r="BS819" s="342"/>
      <c r="BT819" s="342"/>
      <c r="BU819" s="342"/>
      <c r="BV819" s="342"/>
      <c r="BW819" s="342"/>
      <c r="BX819" s="342"/>
      <c r="BY819" s="342"/>
      <c r="BZ819" s="342"/>
      <c r="CA819" s="342"/>
      <c r="CB819" s="342"/>
      <c r="CC819" s="342"/>
      <c r="CD819" s="342"/>
      <c r="CE819" s="342"/>
      <c r="CF819" s="342"/>
      <c r="CG819" s="342"/>
      <c r="CH819" s="342"/>
      <c r="CI819" s="342"/>
      <c r="CJ819" s="342"/>
      <c r="CK819" s="342"/>
      <c r="CZ819" s="342"/>
      <c r="DA819" s="342"/>
      <c r="DB819" s="342"/>
      <c r="DC819" s="342"/>
      <c r="DD819" s="342"/>
      <c r="DE819" s="342"/>
      <c r="DF819" s="342"/>
      <c r="DG819" s="342"/>
      <c r="DH819" s="342"/>
      <c r="DI819" s="342"/>
      <c r="DJ819" s="342"/>
      <c r="DK819" s="342"/>
      <c r="DM819" s="342"/>
      <c r="DN819" s="342"/>
      <c r="DO819" s="342"/>
      <c r="DP819" s="342"/>
      <c r="DQ819" s="342"/>
      <c r="DR819" s="342"/>
      <c r="DS819" s="342"/>
      <c r="DT819" s="342"/>
      <c r="DU819" s="342"/>
      <c r="DV819" s="342"/>
      <c r="DW819" s="342"/>
      <c r="DX819" s="342"/>
      <c r="DY819" s="342"/>
      <c r="EA819" s="342"/>
    </row>
    <row r="820" spans="1:131">
      <c r="A820" s="342"/>
      <c r="B820" s="342"/>
      <c r="C820" s="342"/>
      <c r="D820" s="342"/>
      <c r="E820" s="342"/>
      <c r="L820" s="342"/>
      <c r="M820" s="342"/>
      <c r="N820" s="342"/>
      <c r="O820" s="342"/>
      <c r="P820" s="342"/>
      <c r="Q820" s="342"/>
      <c r="R820" s="342"/>
      <c r="S820" s="342"/>
      <c r="T820" s="342"/>
      <c r="U820" s="342"/>
      <c r="V820" s="342"/>
      <c r="W820" s="342"/>
      <c r="X820" s="342"/>
      <c r="Y820" s="342"/>
      <c r="Z820" s="342"/>
      <c r="AA820" s="342"/>
      <c r="AB820" s="342"/>
      <c r="AC820" s="342"/>
      <c r="AD820" s="342"/>
      <c r="AE820" s="342"/>
      <c r="AF820" s="342"/>
      <c r="AG820" s="342"/>
      <c r="AH820" s="342"/>
      <c r="AI820" s="342"/>
      <c r="AJ820" s="342"/>
      <c r="AK820" s="342"/>
      <c r="AL820" s="342"/>
      <c r="AM820" s="342"/>
      <c r="AN820" s="342"/>
      <c r="AO820" s="342"/>
      <c r="AP820" s="342"/>
      <c r="AQ820" s="342"/>
      <c r="AR820" s="342"/>
      <c r="AS820" s="342"/>
      <c r="AT820" s="342"/>
      <c r="AU820" s="342"/>
      <c r="AV820" s="342"/>
      <c r="AW820" s="342"/>
      <c r="AX820" s="342"/>
      <c r="AY820" s="342"/>
      <c r="AZ820" s="342"/>
      <c r="BA820" s="342"/>
      <c r="BB820" s="342"/>
      <c r="BC820" s="342"/>
      <c r="BD820" s="342"/>
      <c r="BE820" s="342"/>
      <c r="BF820" s="342"/>
      <c r="BG820" s="342"/>
      <c r="BH820" s="342"/>
      <c r="BI820" s="342"/>
      <c r="BJ820" s="342"/>
      <c r="BK820" s="342"/>
      <c r="BL820" s="342"/>
      <c r="BM820" s="342"/>
      <c r="BO820" s="342"/>
      <c r="BP820" s="342"/>
      <c r="BQ820" s="342"/>
      <c r="BR820" s="342"/>
      <c r="BS820" s="342"/>
      <c r="BT820" s="342"/>
      <c r="BU820" s="342"/>
      <c r="BV820" s="342"/>
      <c r="BW820" s="342"/>
      <c r="BX820" s="342"/>
      <c r="BY820" s="342"/>
      <c r="BZ820" s="342"/>
      <c r="CA820" s="342"/>
      <c r="CB820" s="342"/>
      <c r="CC820" s="342"/>
      <c r="CD820" s="342"/>
      <c r="CE820" s="342"/>
      <c r="CF820" s="342"/>
      <c r="CG820" s="342"/>
      <c r="CH820" s="342"/>
      <c r="CI820" s="342"/>
      <c r="CJ820" s="342"/>
      <c r="CK820" s="342"/>
      <c r="CZ820" s="342"/>
      <c r="DA820" s="342"/>
      <c r="DB820" s="342"/>
      <c r="DC820" s="342"/>
      <c r="DD820" s="342"/>
      <c r="DE820" s="342"/>
      <c r="DF820" s="342"/>
      <c r="DG820" s="342"/>
      <c r="DH820" s="342"/>
      <c r="DI820" s="342"/>
      <c r="DJ820" s="342"/>
      <c r="DK820" s="342"/>
      <c r="DM820" s="342"/>
      <c r="DN820" s="342"/>
      <c r="DO820" s="342"/>
      <c r="DP820" s="342"/>
      <c r="DQ820" s="342"/>
      <c r="DR820" s="342"/>
      <c r="DS820" s="342"/>
      <c r="DT820" s="342"/>
      <c r="DU820" s="342"/>
      <c r="DV820" s="342"/>
      <c r="DW820" s="342"/>
      <c r="DX820" s="342"/>
      <c r="DY820" s="342"/>
      <c r="EA820" s="342"/>
    </row>
    <row r="821" spans="1:131">
      <c r="A821" s="342"/>
      <c r="B821" s="342"/>
      <c r="C821" s="342"/>
      <c r="D821" s="342"/>
      <c r="E821" s="342"/>
      <c r="L821" s="342"/>
      <c r="M821" s="342"/>
      <c r="N821" s="342"/>
      <c r="O821" s="342"/>
      <c r="P821" s="342"/>
      <c r="Q821" s="342"/>
      <c r="R821" s="342"/>
      <c r="S821" s="342"/>
      <c r="T821" s="342"/>
      <c r="U821" s="342"/>
      <c r="V821" s="342"/>
      <c r="W821" s="342"/>
      <c r="X821" s="342"/>
      <c r="Y821" s="342"/>
      <c r="Z821" s="342"/>
      <c r="AA821" s="342"/>
      <c r="AB821" s="342"/>
      <c r="AC821" s="342"/>
      <c r="AD821" s="342"/>
      <c r="AE821" s="342"/>
      <c r="AF821" s="342"/>
      <c r="AG821" s="342"/>
      <c r="AH821" s="342"/>
      <c r="AI821" s="342"/>
      <c r="AJ821" s="342"/>
      <c r="AK821" s="342"/>
      <c r="AL821" s="342"/>
      <c r="AM821" s="342"/>
      <c r="AN821" s="342"/>
      <c r="AO821" s="342"/>
      <c r="AP821" s="342"/>
      <c r="AQ821" s="342"/>
      <c r="AR821" s="342"/>
      <c r="AS821" s="342"/>
      <c r="AT821" s="342"/>
      <c r="AU821" s="342"/>
      <c r="AV821" s="342"/>
      <c r="AW821" s="342"/>
      <c r="AX821" s="342"/>
      <c r="AY821" s="342"/>
      <c r="AZ821" s="342"/>
      <c r="BA821" s="342"/>
      <c r="BB821" s="342"/>
      <c r="BC821" s="342"/>
      <c r="BD821" s="342"/>
      <c r="BE821" s="342"/>
      <c r="BF821" s="342"/>
      <c r="BG821" s="342"/>
      <c r="BH821" s="342"/>
      <c r="BI821" s="342"/>
      <c r="BJ821" s="342"/>
      <c r="BK821" s="342"/>
      <c r="BL821" s="342"/>
      <c r="BM821" s="342"/>
      <c r="BO821" s="342"/>
      <c r="BP821" s="342"/>
      <c r="BQ821" s="342"/>
      <c r="BR821" s="342"/>
      <c r="BS821" s="342"/>
      <c r="BT821" s="342"/>
      <c r="BU821" s="342"/>
      <c r="BV821" s="342"/>
      <c r="BW821" s="342"/>
      <c r="BX821" s="342"/>
      <c r="BY821" s="342"/>
      <c r="BZ821" s="342"/>
      <c r="CA821" s="342"/>
      <c r="CB821" s="342"/>
      <c r="CC821" s="342"/>
      <c r="CD821" s="342"/>
      <c r="CE821" s="342"/>
      <c r="CF821" s="342"/>
      <c r="CG821" s="342"/>
      <c r="CH821" s="342"/>
      <c r="CI821" s="342"/>
      <c r="CJ821" s="342"/>
      <c r="CK821" s="342"/>
      <c r="CZ821" s="342"/>
      <c r="DA821" s="342"/>
      <c r="DB821" s="342"/>
      <c r="DC821" s="342"/>
      <c r="DD821" s="342"/>
      <c r="DE821" s="342"/>
      <c r="DF821" s="342"/>
      <c r="DG821" s="342"/>
      <c r="DH821" s="342"/>
      <c r="DI821" s="342"/>
      <c r="DJ821" s="342"/>
      <c r="DK821" s="342"/>
      <c r="DM821" s="342"/>
      <c r="DN821" s="342"/>
      <c r="DO821" s="342"/>
      <c r="DP821" s="342"/>
      <c r="DQ821" s="342"/>
      <c r="DR821" s="342"/>
      <c r="DS821" s="342"/>
      <c r="DT821" s="342"/>
      <c r="DU821" s="342"/>
      <c r="DV821" s="342"/>
      <c r="DW821" s="342"/>
      <c r="DX821" s="342"/>
      <c r="DY821" s="342"/>
      <c r="EA821" s="342"/>
    </row>
    <row r="822" spans="1:131">
      <c r="A822" s="342"/>
      <c r="B822" s="342"/>
      <c r="C822" s="342"/>
      <c r="D822" s="342"/>
      <c r="E822" s="342"/>
      <c r="L822" s="342"/>
      <c r="M822" s="342"/>
      <c r="N822" s="342"/>
      <c r="O822" s="342"/>
      <c r="P822" s="342"/>
      <c r="Q822" s="342"/>
      <c r="R822" s="342"/>
      <c r="S822" s="342"/>
      <c r="T822" s="342"/>
      <c r="U822" s="342"/>
      <c r="V822" s="342"/>
      <c r="W822" s="342"/>
      <c r="X822" s="342"/>
      <c r="Y822" s="342"/>
      <c r="Z822" s="342"/>
      <c r="AA822" s="342"/>
      <c r="AB822" s="342"/>
      <c r="AC822" s="342"/>
      <c r="AD822" s="342"/>
      <c r="AE822" s="342"/>
      <c r="AF822" s="342"/>
      <c r="AG822" s="342"/>
      <c r="AH822" s="342"/>
      <c r="AI822" s="342"/>
      <c r="AJ822" s="342"/>
      <c r="AK822" s="342"/>
      <c r="AL822" s="342"/>
      <c r="AM822" s="342"/>
      <c r="AN822" s="342"/>
      <c r="AO822" s="342"/>
      <c r="AP822" s="342"/>
      <c r="AQ822" s="342"/>
      <c r="AR822" s="342"/>
      <c r="AS822" s="342"/>
      <c r="AT822" s="342"/>
      <c r="AU822" s="342"/>
      <c r="AV822" s="342"/>
      <c r="AW822" s="342"/>
      <c r="AX822" s="342"/>
      <c r="AY822" s="342"/>
      <c r="AZ822" s="342"/>
      <c r="BA822" s="342"/>
      <c r="BB822" s="342"/>
      <c r="BC822" s="342"/>
      <c r="BD822" s="342"/>
      <c r="BE822" s="342"/>
      <c r="BF822" s="342"/>
      <c r="BG822" s="342"/>
      <c r="BH822" s="342"/>
      <c r="BI822" s="342"/>
      <c r="BJ822" s="342"/>
      <c r="BK822" s="342"/>
      <c r="BL822" s="342"/>
      <c r="BM822" s="342"/>
      <c r="BO822" s="342"/>
      <c r="BP822" s="342"/>
      <c r="BQ822" s="342"/>
      <c r="BR822" s="342"/>
      <c r="BS822" s="342"/>
      <c r="BT822" s="342"/>
      <c r="BU822" s="342"/>
      <c r="BV822" s="342"/>
      <c r="BW822" s="342"/>
      <c r="BX822" s="342"/>
      <c r="BY822" s="342"/>
      <c r="BZ822" s="342"/>
      <c r="CA822" s="342"/>
      <c r="CB822" s="342"/>
      <c r="CC822" s="342"/>
      <c r="CD822" s="342"/>
      <c r="CE822" s="342"/>
      <c r="CF822" s="342"/>
      <c r="CG822" s="342"/>
      <c r="CH822" s="342"/>
      <c r="CI822" s="342"/>
      <c r="CJ822" s="342"/>
      <c r="CK822" s="342"/>
      <c r="CZ822" s="342"/>
      <c r="DA822" s="342"/>
      <c r="DB822" s="342"/>
      <c r="DC822" s="342"/>
      <c r="DD822" s="342"/>
      <c r="DE822" s="342"/>
      <c r="DF822" s="342"/>
      <c r="DG822" s="342"/>
      <c r="DH822" s="342"/>
      <c r="DI822" s="342"/>
      <c r="DJ822" s="342"/>
      <c r="DK822" s="342"/>
      <c r="DM822" s="342"/>
      <c r="DN822" s="342"/>
      <c r="DO822" s="342"/>
      <c r="DP822" s="342"/>
      <c r="DQ822" s="342"/>
      <c r="DR822" s="342"/>
      <c r="DS822" s="342"/>
      <c r="DT822" s="342"/>
      <c r="DU822" s="342"/>
      <c r="DV822" s="342"/>
      <c r="DW822" s="342"/>
      <c r="DX822" s="342"/>
      <c r="DY822" s="342"/>
      <c r="EA822" s="342"/>
    </row>
    <row r="823" spans="1:131">
      <c r="A823" s="342"/>
      <c r="B823" s="342"/>
      <c r="C823" s="342"/>
      <c r="D823" s="342"/>
      <c r="E823" s="342"/>
      <c r="L823" s="342"/>
      <c r="M823" s="342"/>
      <c r="N823" s="342"/>
      <c r="O823" s="342"/>
      <c r="P823" s="342"/>
      <c r="Q823" s="342"/>
      <c r="R823" s="342"/>
      <c r="S823" s="342"/>
      <c r="T823" s="342"/>
      <c r="U823" s="342"/>
      <c r="V823" s="342"/>
      <c r="W823" s="342"/>
      <c r="X823" s="342"/>
      <c r="Y823" s="342"/>
      <c r="Z823" s="342"/>
      <c r="AA823" s="342"/>
      <c r="AB823" s="342"/>
      <c r="AC823" s="342"/>
      <c r="AD823" s="342"/>
      <c r="AE823" s="342"/>
      <c r="AF823" s="342"/>
      <c r="AG823" s="342"/>
      <c r="AH823" s="342"/>
      <c r="AI823" s="342"/>
      <c r="AJ823" s="342"/>
      <c r="AK823" s="342"/>
      <c r="AL823" s="342"/>
      <c r="AM823" s="342"/>
      <c r="AN823" s="342"/>
      <c r="AO823" s="342"/>
      <c r="AP823" s="342"/>
      <c r="AQ823" s="342"/>
      <c r="AR823" s="342"/>
      <c r="AS823" s="342"/>
      <c r="AT823" s="342"/>
      <c r="AU823" s="342"/>
      <c r="AV823" s="342"/>
      <c r="AW823" s="342"/>
      <c r="AX823" s="342"/>
      <c r="AY823" s="342"/>
      <c r="AZ823" s="342"/>
      <c r="BA823" s="342"/>
      <c r="BB823" s="342"/>
      <c r="BC823" s="342"/>
      <c r="BD823" s="342"/>
      <c r="BE823" s="342"/>
      <c r="BF823" s="342"/>
      <c r="BG823" s="342"/>
      <c r="BH823" s="342"/>
      <c r="BI823" s="342"/>
      <c r="BJ823" s="342"/>
      <c r="BK823" s="342"/>
      <c r="BL823" s="342"/>
      <c r="BM823" s="342"/>
      <c r="BO823" s="342"/>
      <c r="BP823" s="342"/>
      <c r="BQ823" s="342"/>
      <c r="BR823" s="342"/>
      <c r="BS823" s="342"/>
      <c r="BT823" s="342"/>
      <c r="BU823" s="342"/>
      <c r="BV823" s="342"/>
      <c r="BW823" s="342"/>
      <c r="BX823" s="342"/>
      <c r="BY823" s="342"/>
      <c r="BZ823" s="342"/>
      <c r="CA823" s="342"/>
      <c r="CB823" s="342"/>
      <c r="CC823" s="342"/>
      <c r="CD823" s="342"/>
      <c r="CE823" s="342"/>
      <c r="CF823" s="342"/>
      <c r="CG823" s="342"/>
      <c r="CH823" s="342"/>
      <c r="CI823" s="342"/>
      <c r="CJ823" s="342"/>
      <c r="CK823" s="342"/>
      <c r="CZ823" s="342"/>
      <c r="DA823" s="342"/>
      <c r="DB823" s="342"/>
      <c r="DC823" s="342"/>
      <c r="DD823" s="342"/>
      <c r="DE823" s="342"/>
      <c r="DF823" s="342"/>
      <c r="DG823" s="342"/>
      <c r="DH823" s="342"/>
      <c r="DI823" s="342"/>
      <c r="DJ823" s="342"/>
      <c r="DK823" s="342"/>
      <c r="DM823" s="342"/>
      <c r="DN823" s="342"/>
      <c r="DO823" s="342"/>
      <c r="DP823" s="342"/>
      <c r="DQ823" s="342"/>
      <c r="DR823" s="342"/>
      <c r="DS823" s="342"/>
      <c r="DT823" s="342"/>
      <c r="DU823" s="342"/>
      <c r="DV823" s="342"/>
      <c r="DW823" s="342"/>
      <c r="DX823" s="342"/>
      <c r="DY823" s="342"/>
      <c r="EA823" s="342"/>
    </row>
    <row r="824" spans="1:131">
      <c r="A824" s="342"/>
      <c r="B824" s="342"/>
      <c r="C824" s="342"/>
      <c r="D824" s="342"/>
      <c r="E824" s="342"/>
      <c r="L824" s="342"/>
      <c r="M824" s="342"/>
      <c r="N824" s="342"/>
      <c r="O824" s="342"/>
      <c r="P824" s="342"/>
      <c r="Q824" s="342"/>
      <c r="R824" s="342"/>
      <c r="S824" s="342"/>
      <c r="T824" s="342"/>
      <c r="U824" s="342"/>
      <c r="V824" s="342"/>
      <c r="W824" s="342"/>
      <c r="X824" s="342"/>
      <c r="Y824" s="342"/>
      <c r="Z824" s="342"/>
      <c r="AA824" s="342"/>
      <c r="AB824" s="342"/>
      <c r="AC824" s="342"/>
      <c r="AD824" s="342"/>
      <c r="AE824" s="342"/>
      <c r="AF824" s="342"/>
      <c r="AG824" s="342"/>
      <c r="AH824" s="342"/>
      <c r="AI824" s="342"/>
      <c r="AJ824" s="342"/>
      <c r="AK824" s="342"/>
      <c r="AL824" s="342"/>
      <c r="AM824" s="342"/>
      <c r="AN824" s="342"/>
      <c r="AO824" s="342"/>
      <c r="AP824" s="342"/>
      <c r="AQ824" s="342"/>
      <c r="AR824" s="342"/>
      <c r="AS824" s="342"/>
      <c r="AT824" s="342"/>
      <c r="AU824" s="342"/>
      <c r="AV824" s="342"/>
      <c r="AW824" s="342"/>
      <c r="AX824" s="342"/>
      <c r="AY824" s="342"/>
      <c r="AZ824" s="342"/>
      <c r="BA824" s="342"/>
      <c r="BB824" s="342"/>
      <c r="BC824" s="342"/>
      <c r="BD824" s="342"/>
      <c r="BE824" s="342"/>
      <c r="BF824" s="342"/>
      <c r="BG824" s="342"/>
      <c r="BH824" s="342"/>
      <c r="BI824" s="342"/>
      <c r="BJ824" s="342"/>
      <c r="BK824" s="342"/>
      <c r="BL824" s="342"/>
      <c r="BM824" s="342"/>
      <c r="BO824" s="342"/>
      <c r="BP824" s="342"/>
      <c r="BQ824" s="342"/>
      <c r="BR824" s="342"/>
      <c r="BS824" s="342"/>
      <c r="BT824" s="342"/>
      <c r="BU824" s="342"/>
      <c r="BV824" s="342"/>
      <c r="BW824" s="342"/>
      <c r="BX824" s="342"/>
      <c r="BY824" s="342"/>
      <c r="BZ824" s="342"/>
      <c r="CA824" s="342"/>
      <c r="CB824" s="342"/>
      <c r="CC824" s="342"/>
      <c r="CD824" s="342"/>
      <c r="CE824" s="342"/>
      <c r="CF824" s="342"/>
      <c r="CG824" s="342"/>
      <c r="CH824" s="342"/>
      <c r="CI824" s="342"/>
      <c r="CJ824" s="342"/>
      <c r="CK824" s="342"/>
      <c r="CZ824" s="342"/>
      <c r="DA824" s="342"/>
      <c r="DB824" s="342"/>
      <c r="DC824" s="342"/>
      <c r="DD824" s="342"/>
      <c r="DE824" s="342"/>
      <c r="DF824" s="342"/>
      <c r="DG824" s="342"/>
      <c r="DH824" s="342"/>
      <c r="DI824" s="342"/>
      <c r="DJ824" s="342"/>
      <c r="DK824" s="342"/>
      <c r="DM824" s="342"/>
      <c r="DN824" s="342"/>
      <c r="DO824" s="342"/>
      <c r="DP824" s="342"/>
      <c r="DQ824" s="342"/>
      <c r="DR824" s="342"/>
      <c r="DS824" s="342"/>
      <c r="DT824" s="342"/>
      <c r="DU824" s="342"/>
      <c r="DV824" s="342"/>
      <c r="DW824" s="342"/>
      <c r="DX824" s="342"/>
      <c r="DY824" s="342"/>
      <c r="EA824" s="342"/>
    </row>
    <row r="825" spans="1:131">
      <c r="A825" s="342"/>
      <c r="B825" s="342"/>
      <c r="C825" s="342"/>
      <c r="D825" s="342"/>
      <c r="E825" s="342"/>
      <c r="L825" s="342"/>
      <c r="M825" s="342"/>
      <c r="N825" s="342"/>
      <c r="O825" s="342"/>
      <c r="P825" s="342"/>
      <c r="Q825" s="342"/>
      <c r="R825" s="342"/>
      <c r="S825" s="342"/>
      <c r="T825" s="342"/>
      <c r="U825" s="342"/>
      <c r="V825" s="342"/>
      <c r="W825" s="342"/>
      <c r="X825" s="342"/>
      <c r="Y825" s="342"/>
      <c r="Z825" s="342"/>
      <c r="AA825" s="342"/>
      <c r="AB825" s="342"/>
      <c r="AC825" s="342"/>
      <c r="AD825" s="342"/>
      <c r="AE825" s="342"/>
      <c r="AF825" s="342"/>
      <c r="AG825" s="342"/>
      <c r="AH825" s="342"/>
      <c r="AI825" s="342"/>
      <c r="AJ825" s="342"/>
      <c r="AK825" s="342"/>
      <c r="AL825" s="342"/>
      <c r="AM825" s="342"/>
      <c r="AN825" s="342"/>
      <c r="AO825" s="342"/>
      <c r="AP825" s="342"/>
      <c r="AQ825" s="342"/>
      <c r="AR825" s="342"/>
      <c r="AS825" s="342"/>
      <c r="AT825" s="342"/>
      <c r="AU825" s="342"/>
      <c r="AV825" s="342"/>
      <c r="AW825" s="342"/>
      <c r="AX825" s="342"/>
      <c r="AY825" s="342"/>
      <c r="AZ825" s="342"/>
      <c r="BA825" s="342"/>
      <c r="BB825" s="342"/>
      <c r="BC825" s="342"/>
      <c r="BD825" s="342"/>
      <c r="BE825" s="342"/>
      <c r="BF825" s="342"/>
      <c r="BG825" s="342"/>
      <c r="BH825" s="342"/>
      <c r="BI825" s="342"/>
      <c r="BJ825" s="342"/>
      <c r="BK825" s="342"/>
      <c r="BL825" s="342"/>
      <c r="BM825" s="342"/>
      <c r="BO825" s="342"/>
      <c r="BP825" s="342"/>
      <c r="BQ825" s="342"/>
      <c r="BR825" s="342"/>
      <c r="BS825" s="342"/>
      <c r="BT825" s="342"/>
      <c r="BU825" s="342"/>
      <c r="BV825" s="342"/>
      <c r="BW825" s="342"/>
      <c r="BX825" s="342"/>
      <c r="BY825" s="342"/>
      <c r="BZ825" s="342"/>
      <c r="CA825" s="342"/>
      <c r="CB825" s="342"/>
      <c r="CC825" s="342"/>
      <c r="CD825" s="342"/>
      <c r="CE825" s="342"/>
      <c r="CF825" s="342"/>
      <c r="CG825" s="342"/>
      <c r="CH825" s="342"/>
      <c r="CI825" s="342"/>
      <c r="CJ825" s="342"/>
      <c r="CK825" s="342"/>
      <c r="CZ825" s="342"/>
      <c r="DA825" s="342"/>
      <c r="DB825" s="342"/>
      <c r="DC825" s="342"/>
      <c r="DD825" s="342"/>
      <c r="DE825" s="342"/>
      <c r="DF825" s="342"/>
      <c r="DG825" s="342"/>
      <c r="DH825" s="342"/>
      <c r="DI825" s="342"/>
      <c r="DJ825" s="342"/>
      <c r="DK825" s="342"/>
      <c r="DM825" s="342"/>
      <c r="DN825" s="342"/>
      <c r="DO825" s="342"/>
      <c r="DP825" s="342"/>
      <c r="DQ825" s="342"/>
      <c r="DR825" s="342"/>
      <c r="DS825" s="342"/>
      <c r="DT825" s="342"/>
      <c r="DU825" s="342"/>
      <c r="DV825" s="342"/>
      <c r="DW825" s="342"/>
      <c r="DX825" s="342"/>
      <c r="DY825" s="342"/>
      <c r="EA825" s="342"/>
    </row>
    <row r="826" spans="1:131">
      <c r="A826" s="342"/>
      <c r="B826" s="342"/>
      <c r="C826" s="342"/>
      <c r="D826" s="342"/>
      <c r="E826" s="342"/>
      <c r="L826" s="342"/>
      <c r="M826" s="342"/>
      <c r="N826" s="342"/>
      <c r="O826" s="342"/>
      <c r="P826" s="342"/>
      <c r="Q826" s="342"/>
      <c r="R826" s="342"/>
      <c r="S826" s="342"/>
      <c r="T826" s="342"/>
      <c r="U826" s="342"/>
      <c r="V826" s="342"/>
      <c r="W826" s="342"/>
      <c r="X826" s="342"/>
      <c r="Y826" s="342"/>
      <c r="Z826" s="342"/>
      <c r="AA826" s="342"/>
      <c r="AB826" s="342"/>
      <c r="AC826" s="342"/>
      <c r="AD826" s="342"/>
      <c r="AE826" s="342"/>
      <c r="AF826" s="342"/>
      <c r="AG826" s="342"/>
      <c r="AH826" s="342"/>
      <c r="AI826" s="342"/>
      <c r="AJ826" s="342"/>
      <c r="AK826" s="342"/>
      <c r="AL826" s="342"/>
      <c r="AM826" s="342"/>
      <c r="AN826" s="342"/>
      <c r="AO826" s="342"/>
      <c r="AP826" s="342"/>
      <c r="AQ826" s="342"/>
      <c r="AR826" s="342"/>
      <c r="AS826" s="342"/>
      <c r="AT826" s="342"/>
      <c r="AU826" s="342"/>
      <c r="AV826" s="342"/>
      <c r="AW826" s="342"/>
      <c r="AX826" s="342"/>
      <c r="AY826" s="342"/>
      <c r="AZ826" s="342"/>
      <c r="BA826" s="342"/>
      <c r="BB826" s="342"/>
      <c r="BC826" s="342"/>
      <c r="BD826" s="342"/>
      <c r="BE826" s="342"/>
      <c r="BF826" s="342"/>
      <c r="BG826" s="342"/>
      <c r="BH826" s="342"/>
      <c r="BI826" s="342"/>
      <c r="BJ826" s="342"/>
      <c r="BK826" s="342"/>
      <c r="BL826" s="342"/>
      <c r="BM826" s="342"/>
      <c r="BO826" s="342"/>
      <c r="BP826" s="342"/>
      <c r="BQ826" s="342"/>
      <c r="BR826" s="342"/>
      <c r="BS826" s="342"/>
      <c r="BT826" s="342"/>
      <c r="BU826" s="342"/>
      <c r="BV826" s="342"/>
      <c r="BW826" s="342"/>
      <c r="BX826" s="342"/>
      <c r="BY826" s="342"/>
      <c r="BZ826" s="342"/>
      <c r="CA826" s="342"/>
      <c r="CB826" s="342"/>
      <c r="CC826" s="342"/>
      <c r="CD826" s="342"/>
      <c r="CE826" s="342"/>
      <c r="CF826" s="342"/>
      <c r="CG826" s="342"/>
      <c r="CH826" s="342"/>
      <c r="CI826" s="342"/>
      <c r="CJ826" s="342"/>
      <c r="CK826" s="342"/>
      <c r="CZ826" s="342"/>
      <c r="DA826" s="342"/>
      <c r="DB826" s="342"/>
      <c r="DC826" s="342"/>
      <c r="DD826" s="342"/>
      <c r="DE826" s="342"/>
      <c r="DF826" s="342"/>
      <c r="DG826" s="342"/>
      <c r="DH826" s="342"/>
      <c r="DI826" s="342"/>
      <c r="DJ826" s="342"/>
      <c r="DK826" s="342"/>
      <c r="DM826" s="342"/>
      <c r="DN826" s="342"/>
      <c r="DO826" s="342"/>
      <c r="DP826" s="342"/>
      <c r="DQ826" s="342"/>
      <c r="DR826" s="342"/>
      <c r="DS826" s="342"/>
      <c r="DT826" s="342"/>
      <c r="DU826" s="342"/>
      <c r="DV826" s="342"/>
      <c r="DW826" s="342"/>
      <c r="DX826" s="342"/>
      <c r="DY826" s="342"/>
      <c r="EA826" s="342"/>
    </row>
    <row r="827" spans="1:131">
      <c r="A827" s="342"/>
      <c r="B827" s="342"/>
      <c r="C827" s="342"/>
      <c r="D827" s="342"/>
      <c r="E827" s="342"/>
      <c r="L827" s="342"/>
      <c r="M827" s="342"/>
      <c r="N827" s="342"/>
      <c r="O827" s="342"/>
      <c r="P827" s="342"/>
      <c r="Q827" s="342"/>
      <c r="R827" s="342"/>
      <c r="S827" s="342"/>
      <c r="T827" s="342"/>
      <c r="U827" s="342"/>
      <c r="V827" s="342"/>
      <c r="W827" s="342"/>
      <c r="X827" s="342"/>
      <c r="Y827" s="342"/>
      <c r="Z827" s="342"/>
      <c r="AA827" s="342"/>
      <c r="AB827" s="342"/>
      <c r="AC827" s="342"/>
      <c r="AD827" s="342"/>
      <c r="AE827" s="342"/>
      <c r="AF827" s="342"/>
      <c r="AG827" s="342"/>
      <c r="AH827" s="342"/>
      <c r="AI827" s="342"/>
      <c r="AJ827" s="342"/>
      <c r="AK827" s="342"/>
      <c r="AL827" s="342"/>
      <c r="AM827" s="342"/>
      <c r="AN827" s="342"/>
      <c r="AO827" s="342"/>
      <c r="AP827" s="342"/>
      <c r="AQ827" s="342"/>
      <c r="AR827" s="342"/>
      <c r="AS827" s="342"/>
      <c r="AT827" s="342"/>
      <c r="AU827" s="342"/>
      <c r="AV827" s="342"/>
      <c r="AW827" s="342"/>
      <c r="AX827" s="342"/>
      <c r="AY827" s="342"/>
      <c r="AZ827" s="342"/>
      <c r="BA827" s="342"/>
      <c r="BB827" s="342"/>
      <c r="BC827" s="342"/>
      <c r="BD827" s="342"/>
      <c r="BE827" s="342"/>
      <c r="BF827" s="342"/>
      <c r="BG827" s="342"/>
      <c r="BH827" s="342"/>
      <c r="BI827" s="342"/>
      <c r="BJ827" s="342"/>
      <c r="BK827" s="342"/>
      <c r="BL827" s="342"/>
      <c r="BM827" s="342"/>
      <c r="BO827" s="342"/>
      <c r="BP827" s="342"/>
      <c r="BQ827" s="342"/>
      <c r="BR827" s="342"/>
      <c r="BS827" s="342"/>
      <c r="BT827" s="342"/>
      <c r="BU827" s="342"/>
      <c r="BV827" s="342"/>
      <c r="BW827" s="342"/>
      <c r="BX827" s="342"/>
      <c r="BY827" s="342"/>
      <c r="BZ827" s="342"/>
      <c r="CA827" s="342"/>
      <c r="CB827" s="342"/>
      <c r="CC827" s="342"/>
      <c r="CD827" s="342"/>
      <c r="CE827" s="342"/>
      <c r="CF827" s="342"/>
      <c r="CG827" s="342"/>
      <c r="CH827" s="342"/>
      <c r="CI827" s="342"/>
      <c r="CJ827" s="342"/>
      <c r="CK827" s="342"/>
      <c r="CZ827" s="342"/>
      <c r="DA827" s="342"/>
      <c r="DB827" s="342"/>
      <c r="DC827" s="342"/>
      <c r="DD827" s="342"/>
      <c r="DE827" s="342"/>
      <c r="DF827" s="342"/>
      <c r="DG827" s="342"/>
      <c r="DH827" s="342"/>
      <c r="DI827" s="342"/>
      <c r="DJ827" s="342"/>
      <c r="DK827" s="342"/>
      <c r="DM827" s="342"/>
      <c r="DN827" s="342"/>
      <c r="DO827" s="342"/>
      <c r="DP827" s="342"/>
      <c r="DQ827" s="342"/>
      <c r="DR827" s="342"/>
      <c r="DS827" s="342"/>
      <c r="DT827" s="342"/>
      <c r="DU827" s="342"/>
      <c r="DV827" s="342"/>
      <c r="DW827" s="342"/>
      <c r="DX827" s="342"/>
      <c r="DY827" s="342"/>
      <c r="EA827" s="342"/>
    </row>
    <row r="828" spans="1:131">
      <c r="A828" s="342"/>
      <c r="B828" s="342"/>
      <c r="C828" s="342"/>
      <c r="D828" s="342"/>
      <c r="E828" s="342"/>
      <c r="L828" s="342"/>
      <c r="M828" s="342"/>
      <c r="N828" s="342"/>
      <c r="O828" s="342"/>
      <c r="P828" s="342"/>
      <c r="Q828" s="342"/>
      <c r="R828" s="342"/>
      <c r="S828" s="342"/>
      <c r="T828" s="342"/>
      <c r="U828" s="342"/>
      <c r="V828" s="342"/>
      <c r="W828" s="342"/>
      <c r="X828" s="342"/>
      <c r="Y828" s="342"/>
      <c r="Z828" s="342"/>
      <c r="AA828" s="342"/>
      <c r="AB828" s="342"/>
      <c r="AC828" s="342"/>
      <c r="AD828" s="342"/>
      <c r="AE828" s="342"/>
      <c r="AF828" s="342"/>
      <c r="AG828" s="342"/>
      <c r="AH828" s="342"/>
      <c r="AI828" s="342"/>
      <c r="AJ828" s="342"/>
      <c r="AK828" s="342"/>
      <c r="AL828" s="342"/>
      <c r="AM828" s="342"/>
      <c r="AN828" s="342"/>
      <c r="AO828" s="342"/>
      <c r="AP828" s="342"/>
      <c r="AQ828" s="342"/>
      <c r="AR828" s="342"/>
      <c r="AS828" s="342"/>
      <c r="AT828" s="342"/>
      <c r="AU828" s="342"/>
      <c r="AV828" s="342"/>
      <c r="AW828" s="342"/>
      <c r="AX828" s="342"/>
      <c r="AY828" s="342"/>
      <c r="AZ828" s="342"/>
      <c r="BA828" s="342"/>
      <c r="BB828" s="342"/>
      <c r="BC828" s="342"/>
      <c r="BD828" s="342"/>
      <c r="BE828" s="342"/>
      <c r="BF828" s="342"/>
      <c r="BG828" s="342"/>
      <c r="BH828" s="342"/>
      <c r="BI828" s="342"/>
      <c r="BJ828" s="342"/>
      <c r="BK828" s="342"/>
      <c r="BL828" s="342"/>
      <c r="BM828" s="342"/>
      <c r="BO828" s="342"/>
      <c r="BP828" s="342"/>
      <c r="BQ828" s="342"/>
      <c r="BR828" s="342"/>
      <c r="BS828" s="342"/>
      <c r="BT828" s="342"/>
      <c r="BU828" s="342"/>
      <c r="BV828" s="342"/>
      <c r="BW828" s="342"/>
      <c r="BX828" s="342"/>
      <c r="BY828" s="342"/>
      <c r="BZ828" s="342"/>
      <c r="CA828" s="342"/>
      <c r="CB828" s="342"/>
      <c r="CC828" s="342"/>
      <c r="CD828" s="342"/>
      <c r="CE828" s="342"/>
      <c r="CF828" s="342"/>
      <c r="CG828" s="342"/>
      <c r="CH828" s="342"/>
      <c r="CI828" s="342"/>
      <c r="CJ828" s="342"/>
      <c r="CK828" s="342"/>
      <c r="CZ828" s="342"/>
      <c r="DA828" s="342"/>
      <c r="DB828" s="342"/>
      <c r="DC828" s="342"/>
      <c r="DD828" s="342"/>
      <c r="DE828" s="342"/>
      <c r="DF828" s="342"/>
      <c r="DG828" s="342"/>
      <c r="DH828" s="342"/>
      <c r="DI828" s="342"/>
      <c r="DJ828" s="342"/>
      <c r="DK828" s="342"/>
      <c r="DM828" s="342"/>
      <c r="DN828" s="342"/>
      <c r="DO828" s="342"/>
      <c r="DP828" s="342"/>
      <c r="DQ828" s="342"/>
      <c r="DR828" s="342"/>
      <c r="DS828" s="342"/>
      <c r="DT828" s="342"/>
      <c r="DU828" s="342"/>
      <c r="DV828" s="342"/>
      <c r="DW828" s="342"/>
      <c r="DX828" s="342"/>
      <c r="DY828" s="342"/>
      <c r="EA828" s="342"/>
    </row>
    <row r="829" spans="1:131">
      <c r="A829" s="342"/>
      <c r="B829" s="342"/>
      <c r="C829" s="342"/>
      <c r="D829" s="342"/>
      <c r="E829" s="342"/>
      <c r="L829" s="342"/>
      <c r="M829" s="342"/>
      <c r="N829" s="342"/>
      <c r="O829" s="342"/>
      <c r="P829" s="342"/>
      <c r="Q829" s="342"/>
      <c r="R829" s="342"/>
      <c r="S829" s="342"/>
      <c r="T829" s="342"/>
      <c r="U829" s="342"/>
      <c r="V829" s="342"/>
      <c r="W829" s="342"/>
      <c r="X829" s="342"/>
      <c r="Y829" s="342"/>
      <c r="Z829" s="342"/>
      <c r="AA829" s="342"/>
      <c r="AB829" s="342"/>
      <c r="AC829" s="342"/>
      <c r="AD829" s="342"/>
      <c r="AE829" s="342"/>
      <c r="AF829" s="342"/>
      <c r="AG829" s="342"/>
      <c r="AH829" s="342"/>
      <c r="AI829" s="342"/>
      <c r="AJ829" s="342"/>
      <c r="AK829" s="342"/>
      <c r="AL829" s="342"/>
      <c r="AM829" s="342"/>
      <c r="AN829" s="342"/>
      <c r="AO829" s="342"/>
      <c r="AP829" s="342"/>
      <c r="AQ829" s="342"/>
      <c r="AR829" s="342"/>
      <c r="AS829" s="342"/>
      <c r="AT829" s="342"/>
      <c r="AU829" s="342"/>
      <c r="AV829" s="342"/>
      <c r="AW829" s="342"/>
      <c r="AX829" s="342"/>
      <c r="AY829" s="342"/>
      <c r="AZ829" s="342"/>
      <c r="BA829" s="342"/>
      <c r="BB829" s="342"/>
      <c r="BC829" s="342"/>
      <c r="BD829" s="342"/>
      <c r="BE829" s="342"/>
      <c r="BF829" s="342"/>
      <c r="BG829" s="342"/>
      <c r="BH829" s="342"/>
      <c r="BI829" s="342"/>
      <c r="BJ829" s="342"/>
      <c r="BK829" s="342"/>
      <c r="BL829" s="342"/>
      <c r="BM829" s="342"/>
      <c r="BO829" s="342"/>
      <c r="BP829" s="342"/>
      <c r="BQ829" s="342"/>
      <c r="BR829" s="342"/>
      <c r="BS829" s="342"/>
      <c r="BT829" s="342"/>
      <c r="BU829" s="342"/>
      <c r="BV829" s="342"/>
      <c r="BW829" s="342"/>
      <c r="BX829" s="342"/>
      <c r="BY829" s="342"/>
      <c r="BZ829" s="342"/>
      <c r="CA829" s="342"/>
      <c r="CB829" s="342"/>
      <c r="CC829" s="342"/>
      <c r="CD829" s="342"/>
      <c r="CE829" s="342"/>
      <c r="CF829" s="342"/>
      <c r="CG829" s="342"/>
      <c r="CH829" s="342"/>
      <c r="CI829" s="342"/>
      <c r="CJ829" s="342"/>
      <c r="CK829" s="342"/>
      <c r="CZ829" s="342"/>
      <c r="DA829" s="342"/>
      <c r="DB829" s="342"/>
      <c r="DC829" s="342"/>
      <c r="DD829" s="342"/>
      <c r="DE829" s="342"/>
      <c r="DF829" s="342"/>
      <c r="DG829" s="342"/>
      <c r="DH829" s="342"/>
      <c r="DI829" s="342"/>
      <c r="DJ829" s="342"/>
      <c r="DK829" s="342"/>
      <c r="DM829" s="342"/>
      <c r="DN829" s="342"/>
      <c r="DO829" s="342"/>
      <c r="DP829" s="342"/>
      <c r="DQ829" s="342"/>
      <c r="DR829" s="342"/>
      <c r="DS829" s="342"/>
      <c r="DT829" s="342"/>
      <c r="DU829" s="342"/>
      <c r="DV829" s="342"/>
      <c r="DW829" s="342"/>
      <c r="DX829" s="342"/>
      <c r="DY829" s="342"/>
      <c r="EA829" s="342"/>
    </row>
    <row r="830" spans="1:131">
      <c r="A830" s="342"/>
      <c r="B830" s="342"/>
      <c r="C830" s="342"/>
      <c r="D830" s="342"/>
      <c r="E830" s="342"/>
      <c r="L830" s="342"/>
      <c r="M830" s="342"/>
      <c r="N830" s="342"/>
      <c r="O830" s="342"/>
      <c r="P830" s="342"/>
      <c r="Q830" s="342"/>
      <c r="R830" s="342"/>
      <c r="S830" s="342"/>
      <c r="T830" s="342"/>
      <c r="U830" s="342"/>
      <c r="V830" s="342"/>
      <c r="W830" s="342"/>
      <c r="X830" s="342"/>
      <c r="Y830" s="342"/>
      <c r="Z830" s="342"/>
      <c r="AA830" s="342"/>
      <c r="AB830" s="342"/>
      <c r="AC830" s="342"/>
      <c r="AD830" s="342"/>
      <c r="AE830" s="342"/>
      <c r="AF830" s="342"/>
      <c r="AG830" s="342"/>
      <c r="AH830" s="342"/>
      <c r="AI830" s="342"/>
      <c r="AJ830" s="342"/>
      <c r="AK830" s="342"/>
      <c r="AL830" s="342"/>
      <c r="AM830" s="342"/>
      <c r="AN830" s="342"/>
      <c r="AO830" s="342"/>
      <c r="AP830" s="342"/>
      <c r="AQ830" s="342"/>
      <c r="AR830" s="342"/>
      <c r="AS830" s="342"/>
      <c r="AT830" s="342"/>
      <c r="AU830" s="342"/>
      <c r="AV830" s="342"/>
      <c r="AW830" s="342"/>
      <c r="AX830" s="342"/>
      <c r="AY830" s="342"/>
      <c r="AZ830" s="342"/>
      <c r="BA830" s="342"/>
      <c r="BB830" s="342"/>
      <c r="BC830" s="342"/>
      <c r="BD830" s="342"/>
      <c r="BE830" s="342"/>
      <c r="BF830" s="342"/>
      <c r="BG830" s="342"/>
      <c r="BH830" s="342"/>
      <c r="BI830" s="342"/>
      <c r="BJ830" s="342"/>
      <c r="BK830" s="342"/>
      <c r="BL830" s="342"/>
      <c r="BM830" s="342"/>
      <c r="BO830" s="342"/>
      <c r="BP830" s="342"/>
      <c r="BQ830" s="342"/>
      <c r="BR830" s="342"/>
      <c r="BS830" s="342"/>
      <c r="BT830" s="342"/>
      <c r="BU830" s="342"/>
      <c r="BV830" s="342"/>
      <c r="BW830" s="342"/>
      <c r="BX830" s="342"/>
      <c r="BY830" s="342"/>
      <c r="BZ830" s="342"/>
      <c r="CA830" s="342"/>
      <c r="CB830" s="342"/>
      <c r="CC830" s="342"/>
      <c r="CD830" s="342"/>
      <c r="CE830" s="342"/>
      <c r="CF830" s="342"/>
      <c r="CG830" s="342"/>
      <c r="CH830" s="342"/>
      <c r="CI830" s="342"/>
      <c r="CJ830" s="342"/>
      <c r="CK830" s="342"/>
      <c r="CZ830" s="342"/>
      <c r="DA830" s="342"/>
      <c r="DB830" s="342"/>
      <c r="DC830" s="342"/>
      <c r="DD830" s="342"/>
      <c r="DE830" s="342"/>
      <c r="DF830" s="342"/>
      <c r="DG830" s="342"/>
      <c r="DH830" s="342"/>
      <c r="DI830" s="342"/>
      <c r="DJ830" s="342"/>
      <c r="DK830" s="342"/>
      <c r="DM830" s="342"/>
      <c r="DN830" s="342"/>
      <c r="DO830" s="342"/>
      <c r="DP830" s="342"/>
      <c r="DQ830" s="342"/>
      <c r="DR830" s="342"/>
      <c r="DS830" s="342"/>
      <c r="DT830" s="342"/>
      <c r="DU830" s="342"/>
      <c r="DV830" s="342"/>
      <c r="DW830" s="342"/>
      <c r="DX830" s="342"/>
      <c r="DY830" s="342"/>
      <c r="EA830" s="342"/>
    </row>
    <row r="831" spans="1:131">
      <c r="A831" s="342"/>
      <c r="B831" s="342"/>
      <c r="C831" s="342"/>
      <c r="D831" s="342"/>
      <c r="E831" s="342"/>
      <c r="L831" s="342"/>
      <c r="M831" s="342"/>
      <c r="N831" s="342"/>
      <c r="O831" s="342"/>
      <c r="P831" s="342"/>
      <c r="Q831" s="342"/>
      <c r="R831" s="342"/>
      <c r="S831" s="342"/>
      <c r="T831" s="342"/>
      <c r="U831" s="342"/>
      <c r="V831" s="342"/>
      <c r="W831" s="342"/>
      <c r="X831" s="342"/>
      <c r="Y831" s="342"/>
      <c r="Z831" s="342"/>
      <c r="AA831" s="342"/>
      <c r="AB831" s="342"/>
      <c r="AC831" s="342"/>
      <c r="AD831" s="342"/>
      <c r="AE831" s="342"/>
      <c r="AF831" s="342"/>
      <c r="AG831" s="342"/>
      <c r="AH831" s="342"/>
      <c r="AI831" s="342"/>
      <c r="AJ831" s="342"/>
      <c r="AK831" s="342"/>
      <c r="AL831" s="342"/>
      <c r="AM831" s="342"/>
      <c r="AN831" s="342"/>
      <c r="AO831" s="342"/>
      <c r="AP831" s="342"/>
      <c r="AQ831" s="342"/>
      <c r="AR831" s="342"/>
      <c r="AS831" s="342"/>
      <c r="AT831" s="342"/>
      <c r="AU831" s="342"/>
      <c r="AV831" s="342"/>
      <c r="AW831" s="342"/>
      <c r="AX831" s="342"/>
      <c r="AY831" s="342"/>
      <c r="AZ831" s="342"/>
      <c r="BA831" s="342"/>
      <c r="BB831" s="342"/>
      <c r="BC831" s="342"/>
      <c r="BD831" s="342"/>
      <c r="BE831" s="342"/>
      <c r="BF831" s="342"/>
      <c r="BG831" s="342"/>
      <c r="BH831" s="342"/>
      <c r="BI831" s="342"/>
      <c r="BJ831" s="342"/>
      <c r="BK831" s="342"/>
      <c r="BL831" s="342"/>
      <c r="BM831" s="342"/>
      <c r="BO831" s="342"/>
      <c r="BP831" s="342"/>
      <c r="BQ831" s="342"/>
      <c r="BR831" s="342"/>
      <c r="BS831" s="342"/>
      <c r="BT831" s="342"/>
      <c r="BU831" s="342"/>
      <c r="BV831" s="342"/>
      <c r="BW831" s="342"/>
      <c r="BX831" s="342"/>
      <c r="BY831" s="342"/>
      <c r="BZ831" s="342"/>
      <c r="CA831" s="342"/>
      <c r="CB831" s="342"/>
      <c r="CC831" s="342"/>
      <c r="CD831" s="342"/>
      <c r="CE831" s="342"/>
      <c r="CF831" s="342"/>
      <c r="CG831" s="342"/>
      <c r="CH831" s="342"/>
      <c r="CI831" s="342"/>
      <c r="CJ831" s="342"/>
      <c r="CK831" s="342"/>
      <c r="CZ831" s="342"/>
      <c r="DA831" s="342"/>
      <c r="DB831" s="342"/>
      <c r="DC831" s="342"/>
      <c r="DD831" s="342"/>
      <c r="DE831" s="342"/>
      <c r="DF831" s="342"/>
      <c r="DG831" s="342"/>
      <c r="DH831" s="342"/>
      <c r="DI831" s="342"/>
      <c r="DJ831" s="342"/>
      <c r="DK831" s="342"/>
      <c r="DM831" s="342"/>
      <c r="DN831" s="342"/>
      <c r="DO831" s="342"/>
      <c r="DP831" s="342"/>
      <c r="DQ831" s="342"/>
      <c r="DR831" s="342"/>
      <c r="DS831" s="342"/>
      <c r="DT831" s="342"/>
      <c r="DU831" s="342"/>
      <c r="DV831" s="342"/>
      <c r="DW831" s="342"/>
      <c r="DX831" s="342"/>
      <c r="DY831" s="342"/>
      <c r="EA831" s="342"/>
    </row>
    <row r="832" spans="1:131">
      <c r="A832" s="342"/>
      <c r="B832" s="342"/>
      <c r="C832" s="342"/>
      <c r="D832" s="342"/>
      <c r="E832" s="342"/>
      <c r="L832" s="342"/>
      <c r="M832" s="342"/>
      <c r="N832" s="342"/>
      <c r="O832" s="342"/>
      <c r="P832" s="342"/>
      <c r="Q832" s="342"/>
      <c r="R832" s="342"/>
      <c r="S832" s="342"/>
      <c r="T832" s="342"/>
      <c r="U832" s="342"/>
      <c r="V832" s="342"/>
      <c r="W832" s="342"/>
      <c r="X832" s="342"/>
      <c r="Y832" s="342"/>
      <c r="Z832" s="342"/>
      <c r="AA832" s="342"/>
      <c r="AB832" s="342"/>
      <c r="AC832" s="342"/>
      <c r="AD832" s="342"/>
      <c r="AE832" s="342"/>
      <c r="AF832" s="342"/>
      <c r="AG832" s="342"/>
      <c r="AH832" s="342"/>
      <c r="AI832" s="342"/>
      <c r="AJ832" s="342"/>
      <c r="AK832" s="342"/>
      <c r="AL832" s="342"/>
      <c r="AM832" s="342"/>
      <c r="AN832" s="342"/>
      <c r="AO832" s="342"/>
      <c r="AP832" s="342"/>
      <c r="AQ832" s="342"/>
      <c r="AR832" s="342"/>
      <c r="AS832" s="342"/>
      <c r="AT832" s="342"/>
      <c r="AU832" s="342"/>
      <c r="AV832" s="342"/>
      <c r="AW832" s="342"/>
      <c r="AX832" s="342"/>
      <c r="AY832" s="342"/>
      <c r="AZ832" s="342"/>
      <c r="BA832" s="342"/>
      <c r="BB832" s="342"/>
      <c r="BC832" s="342"/>
      <c r="BD832" s="342"/>
      <c r="BE832" s="342"/>
      <c r="BF832" s="342"/>
      <c r="BG832" s="342"/>
      <c r="BH832" s="342"/>
      <c r="BI832" s="342"/>
      <c r="BJ832" s="342"/>
      <c r="BK832" s="342"/>
      <c r="BL832" s="342"/>
      <c r="BM832" s="342"/>
      <c r="BO832" s="342"/>
      <c r="BP832" s="342"/>
      <c r="BQ832" s="342"/>
      <c r="BR832" s="342"/>
      <c r="BS832" s="342"/>
      <c r="BT832" s="342"/>
      <c r="BU832" s="342"/>
      <c r="BV832" s="342"/>
      <c r="BW832" s="342"/>
      <c r="BX832" s="342"/>
      <c r="BY832" s="342"/>
      <c r="BZ832" s="342"/>
      <c r="CA832" s="342"/>
      <c r="CB832" s="342"/>
      <c r="CC832" s="342"/>
      <c r="CD832" s="342"/>
      <c r="CE832" s="342"/>
      <c r="CF832" s="342"/>
      <c r="CG832" s="342"/>
      <c r="CH832" s="342"/>
      <c r="CI832" s="342"/>
      <c r="CJ832" s="342"/>
      <c r="CK832" s="342"/>
      <c r="CZ832" s="342"/>
      <c r="DA832" s="342"/>
      <c r="DB832" s="342"/>
      <c r="DC832" s="342"/>
      <c r="DD832" s="342"/>
      <c r="DE832" s="342"/>
      <c r="DF832" s="342"/>
      <c r="DG832" s="342"/>
      <c r="DH832" s="342"/>
      <c r="DI832" s="342"/>
      <c r="DJ832" s="342"/>
      <c r="DK832" s="342"/>
      <c r="DM832" s="342"/>
      <c r="DN832" s="342"/>
      <c r="DO832" s="342"/>
      <c r="DP832" s="342"/>
      <c r="DQ832" s="342"/>
      <c r="DR832" s="342"/>
      <c r="DS832" s="342"/>
      <c r="DT832" s="342"/>
      <c r="DU832" s="342"/>
      <c r="DV832" s="342"/>
      <c r="DW832" s="342"/>
      <c r="DX832" s="342"/>
      <c r="DY832" s="342"/>
      <c r="EA832" s="342"/>
    </row>
    <row r="833" spans="1:131">
      <c r="A833" s="342"/>
      <c r="B833" s="342"/>
      <c r="C833" s="342"/>
      <c r="D833" s="342"/>
      <c r="E833" s="342"/>
      <c r="L833" s="342"/>
      <c r="M833" s="342"/>
      <c r="N833" s="342"/>
      <c r="O833" s="342"/>
      <c r="P833" s="342"/>
      <c r="Q833" s="342"/>
      <c r="R833" s="342"/>
      <c r="S833" s="342"/>
      <c r="T833" s="342"/>
      <c r="U833" s="342"/>
      <c r="V833" s="342"/>
      <c r="W833" s="342"/>
      <c r="X833" s="342"/>
      <c r="Y833" s="342"/>
      <c r="Z833" s="342"/>
      <c r="AA833" s="342"/>
      <c r="AB833" s="342"/>
      <c r="AC833" s="342"/>
      <c r="AD833" s="342"/>
      <c r="AE833" s="342"/>
      <c r="AF833" s="342"/>
      <c r="AG833" s="342"/>
      <c r="AH833" s="342"/>
      <c r="AI833" s="342"/>
      <c r="AJ833" s="342"/>
      <c r="AK833" s="342"/>
      <c r="AL833" s="342"/>
      <c r="AM833" s="342"/>
      <c r="AN833" s="342"/>
      <c r="AO833" s="342"/>
      <c r="AP833" s="342"/>
      <c r="AQ833" s="342"/>
      <c r="AR833" s="342"/>
      <c r="AS833" s="342"/>
      <c r="AT833" s="342"/>
      <c r="AU833" s="342"/>
      <c r="AV833" s="342"/>
      <c r="AW833" s="342"/>
      <c r="AX833" s="342"/>
      <c r="AY833" s="342"/>
      <c r="AZ833" s="342"/>
      <c r="BA833" s="342"/>
      <c r="BB833" s="342"/>
      <c r="BC833" s="342"/>
      <c r="BD833" s="342"/>
      <c r="BE833" s="342"/>
      <c r="BF833" s="342"/>
      <c r="BG833" s="342"/>
      <c r="BH833" s="342"/>
      <c r="BI833" s="342"/>
      <c r="BJ833" s="342"/>
      <c r="BK833" s="342"/>
      <c r="BL833" s="342"/>
      <c r="BM833" s="342"/>
      <c r="BO833" s="342"/>
      <c r="BP833" s="342"/>
      <c r="BQ833" s="342"/>
      <c r="BR833" s="342"/>
      <c r="BS833" s="342"/>
      <c r="BT833" s="342"/>
      <c r="BU833" s="342"/>
      <c r="BV833" s="342"/>
      <c r="BW833" s="342"/>
      <c r="BX833" s="342"/>
      <c r="BY833" s="342"/>
      <c r="BZ833" s="342"/>
      <c r="CA833" s="342"/>
      <c r="CB833" s="342"/>
      <c r="CC833" s="342"/>
      <c r="CD833" s="342"/>
      <c r="CE833" s="342"/>
      <c r="CF833" s="342"/>
      <c r="CG833" s="342"/>
      <c r="CH833" s="342"/>
      <c r="CI833" s="342"/>
      <c r="CJ833" s="342"/>
      <c r="CK833" s="342"/>
      <c r="CZ833" s="342"/>
      <c r="DA833" s="342"/>
      <c r="DB833" s="342"/>
      <c r="DC833" s="342"/>
      <c r="DD833" s="342"/>
      <c r="DE833" s="342"/>
      <c r="DF833" s="342"/>
      <c r="DG833" s="342"/>
      <c r="DH833" s="342"/>
      <c r="DI833" s="342"/>
      <c r="DJ833" s="342"/>
      <c r="DK833" s="342"/>
      <c r="DM833" s="342"/>
      <c r="DN833" s="342"/>
      <c r="DO833" s="342"/>
      <c r="DP833" s="342"/>
      <c r="DQ833" s="342"/>
      <c r="DR833" s="342"/>
      <c r="DS833" s="342"/>
      <c r="DT833" s="342"/>
      <c r="DU833" s="342"/>
      <c r="DV833" s="342"/>
      <c r="DW833" s="342"/>
      <c r="DX833" s="342"/>
      <c r="DY833" s="342"/>
      <c r="EA833" s="342"/>
    </row>
    <row r="834" spans="1:131">
      <c r="A834" s="342"/>
      <c r="B834" s="342"/>
      <c r="C834" s="342"/>
      <c r="D834" s="342"/>
      <c r="E834" s="342"/>
      <c r="L834" s="342"/>
      <c r="M834" s="342"/>
      <c r="N834" s="342"/>
      <c r="O834" s="342"/>
      <c r="P834" s="342"/>
      <c r="Q834" s="342"/>
      <c r="R834" s="342"/>
      <c r="S834" s="342"/>
      <c r="T834" s="342"/>
      <c r="U834" s="342"/>
      <c r="V834" s="342"/>
      <c r="W834" s="342"/>
      <c r="X834" s="342"/>
      <c r="Y834" s="342"/>
      <c r="Z834" s="342"/>
      <c r="AA834" s="342"/>
      <c r="AB834" s="342"/>
      <c r="AC834" s="342"/>
      <c r="AD834" s="342"/>
      <c r="AE834" s="342"/>
      <c r="AF834" s="342"/>
      <c r="AG834" s="342"/>
      <c r="AH834" s="342"/>
      <c r="AI834" s="342"/>
      <c r="AJ834" s="342"/>
      <c r="AK834" s="342"/>
      <c r="AL834" s="342"/>
      <c r="AM834" s="342"/>
      <c r="AN834" s="342"/>
      <c r="AO834" s="342"/>
      <c r="AP834" s="342"/>
      <c r="AQ834" s="342"/>
      <c r="AR834" s="342"/>
      <c r="AS834" s="342"/>
      <c r="AT834" s="342"/>
      <c r="AU834" s="342"/>
      <c r="AV834" s="342"/>
      <c r="AW834" s="342"/>
      <c r="AX834" s="342"/>
      <c r="AY834" s="342"/>
      <c r="AZ834" s="342"/>
      <c r="BA834" s="342"/>
      <c r="BB834" s="342"/>
      <c r="BC834" s="342"/>
      <c r="BD834" s="342"/>
      <c r="BE834" s="342"/>
      <c r="BF834" s="342"/>
      <c r="BG834" s="342"/>
      <c r="BH834" s="342"/>
      <c r="BI834" s="342"/>
      <c r="BJ834" s="342"/>
      <c r="BK834" s="342"/>
      <c r="BL834" s="342"/>
      <c r="BM834" s="342"/>
      <c r="BO834" s="342"/>
      <c r="BP834" s="342"/>
      <c r="BQ834" s="342"/>
      <c r="BR834" s="342"/>
      <c r="BS834" s="342"/>
      <c r="BT834" s="342"/>
      <c r="BU834" s="342"/>
      <c r="BV834" s="342"/>
      <c r="BW834" s="342"/>
      <c r="BX834" s="342"/>
      <c r="BY834" s="342"/>
      <c r="BZ834" s="342"/>
      <c r="CA834" s="342"/>
      <c r="CB834" s="342"/>
      <c r="CC834" s="342"/>
      <c r="CD834" s="342"/>
      <c r="CE834" s="342"/>
      <c r="CF834" s="342"/>
      <c r="CG834" s="342"/>
      <c r="CH834" s="342"/>
      <c r="CI834" s="342"/>
      <c r="CJ834" s="342"/>
      <c r="CK834" s="342"/>
      <c r="CZ834" s="342"/>
      <c r="DA834" s="342"/>
      <c r="DB834" s="342"/>
      <c r="DC834" s="342"/>
      <c r="DD834" s="342"/>
      <c r="DE834" s="342"/>
      <c r="DF834" s="342"/>
      <c r="DG834" s="342"/>
      <c r="DH834" s="342"/>
      <c r="DI834" s="342"/>
      <c r="DJ834" s="342"/>
      <c r="DK834" s="342"/>
      <c r="DM834" s="342"/>
      <c r="DN834" s="342"/>
      <c r="DO834" s="342"/>
      <c r="DP834" s="342"/>
      <c r="DQ834" s="342"/>
      <c r="DR834" s="342"/>
      <c r="DS834" s="342"/>
      <c r="DT834" s="342"/>
      <c r="DU834" s="342"/>
      <c r="DV834" s="342"/>
      <c r="DW834" s="342"/>
      <c r="DX834" s="342"/>
      <c r="DY834" s="342"/>
      <c r="EA834" s="342"/>
    </row>
    <row r="835" spans="1:131">
      <c r="A835" s="342"/>
      <c r="B835" s="342"/>
      <c r="C835" s="342"/>
      <c r="D835" s="342"/>
      <c r="E835" s="342"/>
      <c r="L835" s="342"/>
      <c r="M835" s="342"/>
      <c r="N835" s="342"/>
      <c r="O835" s="342"/>
      <c r="P835" s="342"/>
      <c r="Q835" s="342"/>
      <c r="R835" s="342"/>
      <c r="S835" s="342"/>
      <c r="T835" s="342"/>
      <c r="U835" s="342"/>
      <c r="V835" s="342"/>
      <c r="W835" s="342"/>
      <c r="X835" s="342"/>
      <c r="Y835" s="342"/>
      <c r="Z835" s="342"/>
      <c r="AA835" s="342"/>
      <c r="AB835" s="342"/>
      <c r="AC835" s="342"/>
      <c r="AD835" s="342"/>
      <c r="AE835" s="342"/>
      <c r="AF835" s="342"/>
      <c r="AG835" s="342"/>
      <c r="AH835" s="342"/>
      <c r="AI835" s="342"/>
      <c r="AJ835" s="342"/>
      <c r="AK835" s="342"/>
      <c r="AL835" s="342"/>
      <c r="AM835" s="342"/>
      <c r="AN835" s="342"/>
      <c r="AO835" s="342"/>
      <c r="AP835" s="342"/>
      <c r="AQ835" s="342"/>
      <c r="AR835" s="342"/>
      <c r="AS835" s="342"/>
      <c r="AT835" s="342"/>
      <c r="AU835" s="342"/>
      <c r="AV835" s="342"/>
      <c r="AW835" s="342"/>
      <c r="AX835" s="342"/>
      <c r="AY835" s="342"/>
      <c r="AZ835" s="342"/>
      <c r="BA835" s="342"/>
      <c r="BB835" s="342"/>
      <c r="BC835" s="342"/>
      <c r="BD835" s="342"/>
      <c r="BE835" s="342"/>
      <c r="BF835" s="342"/>
      <c r="BG835" s="342"/>
      <c r="BH835" s="342"/>
      <c r="BI835" s="342"/>
      <c r="BJ835" s="342"/>
      <c r="BK835" s="342"/>
      <c r="BL835" s="342"/>
      <c r="BM835" s="342"/>
      <c r="BO835" s="342"/>
      <c r="BP835" s="342"/>
      <c r="BQ835" s="342"/>
      <c r="BR835" s="342"/>
      <c r="BS835" s="342"/>
      <c r="BT835" s="342"/>
      <c r="BU835" s="342"/>
      <c r="BV835" s="342"/>
      <c r="BW835" s="342"/>
      <c r="BX835" s="342"/>
      <c r="BY835" s="342"/>
      <c r="BZ835" s="342"/>
      <c r="CA835" s="342"/>
      <c r="CB835" s="342"/>
      <c r="CC835" s="342"/>
      <c r="CD835" s="342"/>
      <c r="CE835" s="342"/>
      <c r="CF835" s="342"/>
      <c r="CG835" s="342"/>
      <c r="CH835" s="342"/>
      <c r="CI835" s="342"/>
      <c r="CJ835" s="342"/>
      <c r="CK835" s="342"/>
      <c r="CZ835" s="342"/>
      <c r="DA835" s="342"/>
      <c r="DB835" s="342"/>
      <c r="DC835" s="342"/>
      <c r="DD835" s="342"/>
      <c r="DE835" s="342"/>
      <c r="DF835" s="342"/>
      <c r="DG835" s="342"/>
      <c r="DH835" s="342"/>
      <c r="DI835" s="342"/>
      <c r="DJ835" s="342"/>
      <c r="DK835" s="342"/>
      <c r="DM835" s="342"/>
      <c r="DN835" s="342"/>
      <c r="DO835" s="342"/>
      <c r="DP835" s="342"/>
      <c r="DQ835" s="342"/>
      <c r="DR835" s="342"/>
      <c r="DS835" s="342"/>
      <c r="DT835" s="342"/>
      <c r="DU835" s="342"/>
      <c r="DV835" s="342"/>
      <c r="DW835" s="342"/>
      <c r="DX835" s="342"/>
      <c r="DY835" s="342"/>
      <c r="EA835" s="342"/>
    </row>
    <row r="836" spans="1:131">
      <c r="A836" s="342"/>
      <c r="B836" s="342"/>
      <c r="C836" s="342"/>
      <c r="D836" s="342"/>
      <c r="E836" s="342"/>
      <c r="L836" s="342"/>
      <c r="M836" s="342"/>
      <c r="N836" s="342"/>
      <c r="O836" s="342"/>
      <c r="P836" s="342"/>
      <c r="Q836" s="342"/>
      <c r="R836" s="342"/>
      <c r="S836" s="342"/>
      <c r="T836" s="342"/>
      <c r="U836" s="342"/>
      <c r="V836" s="342"/>
      <c r="W836" s="342"/>
      <c r="X836" s="342"/>
      <c r="Y836" s="342"/>
      <c r="Z836" s="342"/>
      <c r="AA836" s="342"/>
      <c r="AB836" s="342"/>
      <c r="AC836" s="342"/>
      <c r="AD836" s="342"/>
      <c r="AE836" s="342"/>
      <c r="AF836" s="342"/>
      <c r="AG836" s="342"/>
      <c r="AH836" s="342"/>
      <c r="AI836" s="342"/>
      <c r="AJ836" s="342"/>
      <c r="AK836" s="342"/>
      <c r="AL836" s="342"/>
      <c r="AM836" s="342"/>
      <c r="AN836" s="342"/>
      <c r="AO836" s="342"/>
      <c r="AP836" s="342"/>
      <c r="AQ836" s="342"/>
      <c r="AR836" s="342"/>
      <c r="AS836" s="342"/>
      <c r="AT836" s="342"/>
      <c r="AU836" s="342"/>
      <c r="AV836" s="342"/>
      <c r="AW836" s="342"/>
      <c r="AX836" s="342"/>
      <c r="AY836" s="342"/>
      <c r="AZ836" s="342"/>
      <c r="BA836" s="342"/>
      <c r="BB836" s="342"/>
      <c r="BC836" s="342"/>
      <c r="BD836" s="342"/>
      <c r="BE836" s="342"/>
      <c r="BF836" s="342"/>
      <c r="BG836" s="342"/>
      <c r="BH836" s="342"/>
      <c r="BI836" s="342"/>
      <c r="BJ836" s="342"/>
      <c r="BK836" s="342"/>
      <c r="BL836" s="342"/>
      <c r="BM836" s="342"/>
      <c r="BO836" s="342"/>
      <c r="BP836" s="342"/>
      <c r="BQ836" s="342"/>
      <c r="BR836" s="342"/>
      <c r="BS836" s="342"/>
      <c r="BT836" s="342"/>
      <c r="BU836" s="342"/>
      <c r="BV836" s="342"/>
      <c r="BW836" s="342"/>
      <c r="BX836" s="342"/>
      <c r="BY836" s="342"/>
      <c r="BZ836" s="342"/>
      <c r="CA836" s="342"/>
      <c r="CB836" s="342"/>
      <c r="CC836" s="342"/>
      <c r="CD836" s="342"/>
      <c r="CE836" s="342"/>
      <c r="CF836" s="342"/>
      <c r="CG836" s="342"/>
      <c r="CH836" s="342"/>
      <c r="CI836" s="342"/>
      <c r="CJ836" s="342"/>
      <c r="CK836" s="342"/>
      <c r="CZ836" s="342"/>
      <c r="DA836" s="342"/>
      <c r="DB836" s="342"/>
      <c r="DC836" s="342"/>
      <c r="DD836" s="342"/>
      <c r="DE836" s="342"/>
      <c r="DF836" s="342"/>
      <c r="DG836" s="342"/>
      <c r="DH836" s="342"/>
      <c r="DI836" s="342"/>
      <c r="DJ836" s="342"/>
      <c r="DK836" s="342"/>
      <c r="DM836" s="342"/>
      <c r="DN836" s="342"/>
      <c r="DO836" s="342"/>
      <c r="DP836" s="342"/>
      <c r="DQ836" s="342"/>
      <c r="DR836" s="342"/>
      <c r="DS836" s="342"/>
      <c r="DT836" s="342"/>
      <c r="DU836" s="342"/>
      <c r="DV836" s="342"/>
      <c r="DW836" s="342"/>
      <c r="DX836" s="342"/>
      <c r="DY836" s="342"/>
      <c r="EA836" s="342"/>
    </row>
    <row r="837" spans="1:131">
      <c r="A837" s="342"/>
      <c r="B837" s="342"/>
      <c r="C837" s="342"/>
      <c r="D837" s="342"/>
      <c r="E837" s="342"/>
      <c r="L837" s="342"/>
      <c r="M837" s="342"/>
      <c r="N837" s="342"/>
      <c r="O837" s="342"/>
      <c r="P837" s="342"/>
      <c r="Q837" s="342"/>
      <c r="R837" s="342"/>
      <c r="S837" s="342"/>
      <c r="T837" s="342"/>
      <c r="U837" s="342"/>
      <c r="V837" s="342"/>
      <c r="W837" s="342"/>
      <c r="X837" s="342"/>
      <c r="Y837" s="342"/>
      <c r="Z837" s="342"/>
      <c r="AA837" s="342"/>
      <c r="AB837" s="342"/>
      <c r="AC837" s="342"/>
      <c r="AD837" s="342"/>
      <c r="AE837" s="342"/>
      <c r="AF837" s="342"/>
      <c r="AG837" s="342"/>
      <c r="AH837" s="342"/>
      <c r="AI837" s="342"/>
      <c r="AJ837" s="342"/>
      <c r="AK837" s="342"/>
      <c r="AL837" s="342"/>
      <c r="AM837" s="342"/>
      <c r="AN837" s="342"/>
      <c r="AO837" s="342"/>
      <c r="AP837" s="342"/>
      <c r="AQ837" s="342"/>
      <c r="AR837" s="342"/>
      <c r="AS837" s="342"/>
      <c r="AT837" s="342"/>
      <c r="AU837" s="342"/>
      <c r="AV837" s="342"/>
      <c r="AW837" s="342"/>
      <c r="AX837" s="342"/>
      <c r="AY837" s="342"/>
      <c r="AZ837" s="342"/>
      <c r="BA837" s="342"/>
      <c r="BB837" s="342"/>
      <c r="BC837" s="342"/>
      <c r="BD837" s="342"/>
      <c r="BE837" s="342"/>
      <c r="BF837" s="342"/>
      <c r="BG837" s="342"/>
      <c r="BH837" s="342"/>
      <c r="BI837" s="342"/>
      <c r="BJ837" s="342"/>
      <c r="BK837" s="342"/>
      <c r="BL837" s="342"/>
      <c r="BM837" s="342"/>
      <c r="BO837" s="342"/>
      <c r="BP837" s="342"/>
      <c r="BQ837" s="342"/>
      <c r="BR837" s="342"/>
      <c r="BS837" s="342"/>
      <c r="BT837" s="342"/>
      <c r="BU837" s="342"/>
      <c r="BV837" s="342"/>
      <c r="BW837" s="342"/>
      <c r="BX837" s="342"/>
      <c r="BY837" s="342"/>
      <c r="BZ837" s="342"/>
      <c r="CA837" s="342"/>
      <c r="CB837" s="342"/>
      <c r="CC837" s="342"/>
      <c r="CD837" s="342"/>
      <c r="CE837" s="342"/>
      <c r="CF837" s="342"/>
      <c r="CG837" s="342"/>
      <c r="CH837" s="342"/>
      <c r="CI837" s="342"/>
      <c r="CJ837" s="342"/>
      <c r="CK837" s="342"/>
      <c r="CZ837" s="342"/>
      <c r="DA837" s="342"/>
      <c r="DB837" s="342"/>
      <c r="DC837" s="342"/>
      <c r="DD837" s="342"/>
      <c r="DE837" s="342"/>
      <c r="DF837" s="342"/>
      <c r="DG837" s="342"/>
      <c r="DH837" s="342"/>
      <c r="DI837" s="342"/>
      <c r="DJ837" s="342"/>
      <c r="DK837" s="342"/>
      <c r="DM837" s="342"/>
      <c r="DN837" s="342"/>
      <c r="DO837" s="342"/>
      <c r="DP837" s="342"/>
      <c r="DQ837" s="342"/>
      <c r="DR837" s="342"/>
      <c r="DS837" s="342"/>
      <c r="DT837" s="342"/>
      <c r="DU837" s="342"/>
      <c r="DV837" s="342"/>
      <c r="DW837" s="342"/>
      <c r="DX837" s="342"/>
      <c r="DY837" s="342"/>
      <c r="EA837" s="342"/>
    </row>
    <row r="838" spans="1:131">
      <c r="A838" s="342"/>
      <c r="B838" s="342"/>
      <c r="C838" s="342"/>
      <c r="D838" s="342"/>
      <c r="E838" s="342"/>
      <c r="L838" s="342"/>
      <c r="M838" s="342"/>
      <c r="N838" s="342"/>
      <c r="O838" s="342"/>
      <c r="P838" s="342"/>
      <c r="Q838" s="342"/>
      <c r="R838" s="342"/>
      <c r="S838" s="342"/>
      <c r="T838" s="342"/>
      <c r="U838" s="342"/>
      <c r="V838" s="342"/>
      <c r="W838" s="342"/>
      <c r="X838" s="342"/>
      <c r="Y838" s="342"/>
      <c r="Z838" s="342"/>
      <c r="AA838" s="342"/>
      <c r="AB838" s="342"/>
      <c r="AC838" s="342"/>
      <c r="AD838" s="342"/>
      <c r="AE838" s="342"/>
      <c r="AF838" s="342"/>
      <c r="AG838" s="342"/>
      <c r="AH838" s="342"/>
      <c r="AI838" s="342"/>
      <c r="AJ838" s="342"/>
      <c r="AK838" s="342"/>
      <c r="AL838" s="342"/>
      <c r="AM838" s="342"/>
      <c r="AN838" s="342"/>
      <c r="AO838" s="342"/>
      <c r="AP838" s="342"/>
      <c r="AQ838" s="342"/>
      <c r="AR838" s="342"/>
      <c r="AS838" s="342"/>
      <c r="AT838" s="342"/>
      <c r="AU838" s="342"/>
      <c r="AV838" s="342"/>
      <c r="AW838" s="342"/>
      <c r="AX838" s="342"/>
      <c r="AY838" s="342"/>
      <c r="AZ838" s="342"/>
      <c r="BA838" s="342"/>
      <c r="BB838" s="342"/>
      <c r="BC838" s="342"/>
      <c r="BD838" s="342"/>
      <c r="BE838" s="342"/>
      <c r="BF838" s="342"/>
      <c r="BG838" s="342"/>
      <c r="BH838" s="342"/>
      <c r="BI838" s="342"/>
      <c r="BJ838" s="342"/>
      <c r="BK838" s="342"/>
      <c r="BL838" s="342"/>
      <c r="BM838" s="342"/>
      <c r="BO838" s="342"/>
      <c r="BP838" s="342"/>
      <c r="BQ838" s="342"/>
      <c r="BR838" s="342"/>
      <c r="BS838" s="342"/>
      <c r="BT838" s="342"/>
      <c r="BU838" s="342"/>
      <c r="BV838" s="342"/>
      <c r="BW838" s="342"/>
      <c r="BX838" s="342"/>
      <c r="BY838" s="342"/>
      <c r="BZ838" s="342"/>
      <c r="CA838" s="342"/>
      <c r="CB838" s="342"/>
      <c r="CC838" s="342"/>
      <c r="CD838" s="342"/>
      <c r="CE838" s="342"/>
      <c r="CF838" s="342"/>
      <c r="CG838" s="342"/>
      <c r="CH838" s="342"/>
      <c r="CI838" s="342"/>
      <c r="CJ838" s="342"/>
      <c r="CK838" s="342"/>
      <c r="CZ838" s="342"/>
      <c r="DA838" s="342"/>
      <c r="DB838" s="342"/>
      <c r="DC838" s="342"/>
      <c r="DD838" s="342"/>
      <c r="DE838" s="342"/>
      <c r="DF838" s="342"/>
      <c r="DG838" s="342"/>
      <c r="DH838" s="342"/>
      <c r="DI838" s="342"/>
      <c r="DJ838" s="342"/>
      <c r="DK838" s="342"/>
      <c r="DM838" s="342"/>
      <c r="DN838" s="342"/>
      <c r="DO838" s="342"/>
      <c r="DP838" s="342"/>
      <c r="DQ838" s="342"/>
      <c r="DR838" s="342"/>
      <c r="DS838" s="342"/>
      <c r="DT838" s="342"/>
      <c r="DU838" s="342"/>
      <c r="DV838" s="342"/>
      <c r="DW838" s="342"/>
      <c r="DX838" s="342"/>
      <c r="DY838" s="342"/>
      <c r="EA838" s="342"/>
    </row>
    <row r="839" spans="1:131">
      <c r="A839" s="342"/>
      <c r="B839" s="342"/>
      <c r="C839" s="342"/>
      <c r="D839" s="342"/>
      <c r="E839" s="342"/>
      <c r="L839" s="342"/>
      <c r="M839" s="342"/>
      <c r="N839" s="342"/>
      <c r="O839" s="342"/>
      <c r="P839" s="342"/>
      <c r="Q839" s="342"/>
      <c r="R839" s="342"/>
      <c r="S839" s="342"/>
      <c r="T839" s="342"/>
      <c r="U839" s="342"/>
      <c r="V839" s="342"/>
      <c r="W839" s="342"/>
      <c r="X839" s="342"/>
      <c r="Y839" s="342"/>
      <c r="Z839" s="342"/>
      <c r="AA839" s="342"/>
      <c r="AB839" s="342"/>
      <c r="AC839" s="342"/>
      <c r="AD839" s="342"/>
      <c r="AE839" s="342"/>
      <c r="AF839" s="342"/>
      <c r="AG839" s="342"/>
      <c r="AH839" s="342"/>
      <c r="AI839" s="342"/>
      <c r="AJ839" s="342"/>
      <c r="AK839" s="342"/>
      <c r="AL839" s="342"/>
      <c r="AM839" s="342"/>
      <c r="AN839" s="342"/>
      <c r="AO839" s="342"/>
      <c r="AP839" s="342"/>
      <c r="AQ839" s="342"/>
      <c r="AR839" s="342"/>
      <c r="AS839" s="342"/>
      <c r="AT839" s="342"/>
      <c r="AU839" s="342"/>
      <c r="AV839" s="342"/>
      <c r="AW839" s="342"/>
      <c r="AX839" s="342"/>
      <c r="AY839" s="342"/>
      <c r="AZ839" s="342"/>
      <c r="BA839" s="342"/>
      <c r="BB839" s="342"/>
      <c r="BC839" s="342"/>
      <c r="BD839" s="342"/>
      <c r="BE839" s="342"/>
      <c r="BF839" s="342"/>
      <c r="BG839" s="342"/>
      <c r="BH839" s="342"/>
      <c r="BI839" s="342"/>
      <c r="BJ839" s="342"/>
      <c r="BK839" s="342"/>
      <c r="BL839" s="342"/>
      <c r="BM839" s="342"/>
      <c r="BO839" s="342"/>
      <c r="BP839" s="342"/>
      <c r="BQ839" s="342"/>
      <c r="BR839" s="342"/>
      <c r="BS839" s="342"/>
      <c r="BT839" s="342"/>
      <c r="BU839" s="342"/>
      <c r="BV839" s="342"/>
      <c r="BW839" s="342"/>
      <c r="BX839" s="342"/>
      <c r="BY839" s="342"/>
      <c r="BZ839" s="342"/>
      <c r="CA839" s="342"/>
      <c r="CB839" s="342"/>
      <c r="CC839" s="342"/>
      <c r="CD839" s="342"/>
      <c r="CE839" s="342"/>
      <c r="CF839" s="342"/>
      <c r="CG839" s="342"/>
      <c r="CH839" s="342"/>
      <c r="CI839" s="342"/>
      <c r="CJ839" s="342"/>
      <c r="CK839" s="342"/>
      <c r="CZ839" s="342"/>
      <c r="DA839" s="342"/>
      <c r="DB839" s="342"/>
      <c r="DC839" s="342"/>
      <c r="DD839" s="342"/>
      <c r="DE839" s="342"/>
      <c r="DF839" s="342"/>
      <c r="DG839" s="342"/>
      <c r="DH839" s="342"/>
      <c r="DI839" s="342"/>
      <c r="DJ839" s="342"/>
      <c r="DK839" s="342"/>
      <c r="DM839" s="342"/>
      <c r="DN839" s="342"/>
      <c r="DO839" s="342"/>
      <c r="DP839" s="342"/>
      <c r="DQ839" s="342"/>
      <c r="DR839" s="342"/>
      <c r="DS839" s="342"/>
      <c r="DT839" s="342"/>
      <c r="DU839" s="342"/>
      <c r="DV839" s="342"/>
      <c r="DW839" s="342"/>
      <c r="DX839" s="342"/>
      <c r="DY839" s="342"/>
      <c r="EA839" s="342"/>
    </row>
    <row r="840" spans="1:131">
      <c r="A840" s="342"/>
      <c r="B840" s="342"/>
      <c r="C840" s="342"/>
      <c r="D840" s="342"/>
      <c r="E840" s="342"/>
      <c r="L840" s="342"/>
      <c r="M840" s="342"/>
      <c r="N840" s="342"/>
      <c r="O840" s="342"/>
      <c r="P840" s="342"/>
      <c r="Q840" s="342"/>
      <c r="R840" s="342"/>
      <c r="S840" s="342"/>
      <c r="T840" s="342"/>
      <c r="U840" s="342"/>
      <c r="V840" s="342"/>
      <c r="W840" s="342"/>
      <c r="X840" s="342"/>
      <c r="Y840" s="342"/>
      <c r="Z840" s="342"/>
      <c r="AA840" s="342"/>
      <c r="AB840" s="342"/>
      <c r="AC840" s="342"/>
      <c r="AD840" s="342"/>
      <c r="AE840" s="342"/>
      <c r="AF840" s="342"/>
      <c r="AG840" s="342"/>
      <c r="AH840" s="342"/>
      <c r="AI840" s="342"/>
      <c r="AJ840" s="342"/>
      <c r="AK840" s="342"/>
      <c r="AL840" s="342"/>
      <c r="AM840" s="342"/>
      <c r="AN840" s="342"/>
      <c r="AO840" s="342"/>
      <c r="AP840" s="342"/>
      <c r="AQ840" s="342"/>
      <c r="AR840" s="342"/>
      <c r="AS840" s="342"/>
      <c r="AT840" s="342"/>
      <c r="AU840" s="342"/>
      <c r="AV840" s="342"/>
      <c r="AW840" s="342"/>
      <c r="AX840" s="342"/>
      <c r="AY840" s="342"/>
      <c r="AZ840" s="342"/>
      <c r="BA840" s="342"/>
      <c r="BB840" s="342"/>
      <c r="BC840" s="342"/>
      <c r="BD840" s="342"/>
      <c r="BE840" s="342"/>
      <c r="BF840" s="342"/>
      <c r="BG840" s="342"/>
      <c r="BH840" s="342"/>
      <c r="BI840" s="342"/>
      <c r="BJ840" s="342"/>
      <c r="BK840" s="342"/>
      <c r="BL840" s="342"/>
      <c r="BM840" s="342"/>
      <c r="BO840" s="342"/>
      <c r="BP840" s="342"/>
      <c r="BQ840" s="342"/>
      <c r="BR840" s="342"/>
      <c r="BS840" s="342"/>
      <c r="BT840" s="342"/>
      <c r="BU840" s="342"/>
      <c r="BV840" s="342"/>
      <c r="BW840" s="342"/>
      <c r="BX840" s="342"/>
      <c r="BY840" s="342"/>
      <c r="BZ840" s="342"/>
      <c r="CA840" s="342"/>
      <c r="CB840" s="342"/>
      <c r="CC840" s="342"/>
      <c r="CD840" s="342"/>
      <c r="CE840" s="342"/>
      <c r="CF840" s="342"/>
      <c r="CG840" s="342"/>
      <c r="CH840" s="342"/>
      <c r="CI840" s="342"/>
      <c r="CJ840" s="342"/>
      <c r="CK840" s="342"/>
      <c r="CZ840" s="342"/>
      <c r="DA840" s="342"/>
      <c r="DB840" s="342"/>
      <c r="DC840" s="342"/>
      <c r="DD840" s="342"/>
      <c r="DE840" s="342"/>
      <c r="DF840" s="342"/>
      <c r="DG840" s="342"/>
      <c r="DH840" s="342"/>
      <c r="DI840" s="342"/>
      <c r="DJ840" s="342"/>
      <c r="DK840" s="342"/>
      <c r="DM840" s="342"/>
      <c r="DN840" s="342"/>
      <c r="DO840" s="342"/>
      <c r="DP840" s="342"/>
      <c r="DQ840" s="342"/>
      <c r="DR840" s="342"/>
      <c r="DS840" s="342"/>
      <c r="DT840" s="342"/>
      <c r="DU840" s="342"/>
      <c r="DV840" s="342"/>
      <c r="DW840" s="342"/>
      <c r="DX840" s="342"/>
      <c r="DY840" s="342"/>
      <c r="EA840" s="342"/>
    </row>
    <row r="841" spans="1:131">
      <c r="A841" s="342"/>
      <c r="B841" s="342"/>
      <c r="C841" s="342"/>
      <c r="D841" s="342"/>
      <c r="E841" s="342"/>
      <c r="L841" s="342"/>
      <c r="M841" s="342"/>
      <c r="N841" s="342"/>
      <c r="O841" s="342"/>
      <c r="P841" s="342"/>
      <c r="Q841" s="342"/>
      <c r="R841" s="342"/>
      <c r="S841" s="342"/>
      <c r="T841" s="342"/>
      <c r="U841" s="342"/>
      <c r="V841" s="342"/>
      <c r="W841" s="342"/>
      <c r="X841" s="342"/>
      <c r="Y841" s="342"/>
      <c r="Z841" s="342"/>
      <c r="AA841" s="342"/>
      <c r="AB841" s="342"/>
      <c r="AC841" s="342"/>
      <c r="AD841" s="342"/>
      <c r="AE841" s="342"/>
      <c r="AF841" s="342"/>
      <c r="AG841" s="342"/>
      <c r="AH841" s="342"/>
      <c r="AI841" s="342"/>
      <c r="AJ841" s="342"/>
      <c r="AK841" s="342"/>
      <c r="AL841" s="342"/>
      <c r="AM841" s="342"/>
      <c r="AN841" s="342"/>
      <c r="AO841" s="342"/>
      <c r="AP841" s="342"/>
      <c r="AQ841" s="342"/>
      <c r="AR841" s="342"/>
      <c r="AS841" s="342"/>
      <c r="AT841" s="342"/>
      <c r="AU841" s="342"/>
      <c r="AV841" s="342"/>
      <c r="AW841" s="342"/>
      <c r="AX841" s="342"/>
      <c r="AY841" s="342"/>
      <c r="AZ841" s="342"/>
      <c r="BA841" s="342"/>
      <c r="BB841" s="342"/>
      <c r="BC841" s="342"/>
      <c r="BD841" s="342"/>
      <c r="BE841" s="342"/>
      <c r="BF841" s="342"/>
      <c r="BG841" s="342"/>
      <c r="BH841" s="342"/>
      <c r="BI841" s="342"/>
      <c r="BJ841" s="342"/>
      <c r="BK841" s="342"/>
      <c r="BL841" s="342"/>
      <c r="BM841" s="342"/>
      <c r="BO841" s="342"/>
      <c r="BP841" s="342"/>
      <c r="BQ841" s="342"/>
      <c r="BR841" s="342"/>
      <c r="BS841" s="342"/>
      <c r="BT841" s="342"/>
      <c r="BU841" s="342"/>
      <c r="BV841" s="342"/>
      <c r="BW841" s="342"/>
      <c r="BX841" s="342"/>
      <c r="BY841" s="342"/>
      <c r="BZ841" s="342"/>
      <c r="CA841" s="342"/>
      <c r="CB841" s="342"/>
      <c r="CC841" s="342"/>
      <c r="CD841" s="342"/>
      <c r="CE841" s="342"/>
      <c r="CF841" s="342"/>
      <c r="CG841" s="342"/>
      <c r="CH841" s="342"/>
      <c r="CI841" s="342"/>
      <c r="CJ841" s="342"/>
      <c r="CK841" s="342"/>
      <c r="CZ841" s="342"/>
      <c r="DA841" s="342"/>
      <c r="DB841" s="342"/>
      <c r="DC841" s="342"/>
      <c r="DD841" s="342"/>
      <c r="DE841" s="342"/>
      <c r="DF841" s="342"/>
      <c r="DG841" s="342"/>
      <c r="DH841" s="342"/>
      <c r="DI841" s="342"/>
      <c r="DJ841" s="342"/>
      <c r="DK841" s="342"/>
      <c r="DM841" s="342"/>
      <c r="DN841" s="342"/>
      <c r="DO841" s="342"/>
      <c r="DP841" s="342"/>
      <c r="DQ841" s="342"/>
      <c r="DR841" s="342"/>
      <c r="DS841" s="342"/>
      <c r="DT841" s="342"/>
      <c r="DU841" s="342"/>
      <c r="DV841" s="342"/>
      <c r="DW841" s="342"/>
      <c r="DX841" s="342"/>
      <c r="DY841" s="342"/>
      <c r="EA841" s="342"/>
    </row>
    <row r="842" spans="1:131">
      <c r="A842" s="342"/>
      <c r="B842" s="342"/>
      <c r="C842" s="342"/>
      <c r="D842" s="342"/>
      <c r="E842" s="342"/>
      <c r="L842" s="342"/>
      <c r="M842" s="342"/>
      <c r="N842" s="342"/>
      <c r="O842" s="342"/>
      <c r="P842" s="342"/>
      <c r="Q842" s="342"/>
      <c r="R842" s="342"/>
      <c r="S842" s="342"/>
      <c r="T842" s="342"/>
      <c r="U842" s="342"/>
      <c r="V842" s="342"/>
      <c r="W842" s="342"/>
      <c r="X842" s="342"/>
      <c r="Y842" s="342"/>
      <c r="Z842" s="342"/>
      <c r="AA842" s="342"/>
      <c r="AB842" s="342"/>
      <c r="AC842" s="342"/>
      <c r="AD842" s="342"/>
      <c r="AE842" s="342"/>
      <c r="AF842" s="342"/>
      <c r="AG842" s="342"/>
      <c r="AH842" s="342"/>
      <c r="AI842" s="342"/>
      <c r="AJ842" s="342"/>
      <c r="AK842" s="342"/>
      <c r="AL842" s="342"/>
      <c r="AM842" s="342"/>
      <c r="AN842" s="342"/>
      <c r="AO842" s="342"/>
      <c r="AP842" s="342"/>
      <c r="AQ842" s="342"/>
      <c r="AR842" s="342"/>
      <c r="AS842" s="342"/>
      <c r="AT842" s="342"/>
      <c r="AU842" s="342"/>
      <c r="AV842" s="342"/>
      <c r="AW842" s="342"/>
      <c r="AX842" s="342"/>
      <c r="AY842" s="342"/>
      <c r="AZ842" s="342"/>
      <c r="BA842" s="342"/>
      <c r="BB842" s="342"/>
      <c r="BC842" s="342"/>
      <c r="BD842" s="342"/>
      <c r="BE842" s="342"/>
      <c r="BF842" s="342"/>
      <c r="BG842" s="342"/>
      <c r="BH842" s="342"/>
      <c r="BI842" s="342"/>
      <c r="BJ842" s="342"/>
      <c r="BK842" s="342"/>
      <c r="BL842" s="342"/>
      <c r="BM842" s="342"/>
      <c r="BO842" s="342"/>
      <c r="BP842" s="342"/>
      <c r="BQ842" s="342"/>
      <c r="BR842" s="342"/>
      <c r="BS842" s="342"/>
      <c r="BT842" s="342"/>
      <c r="BU842" s="342"/>
      <c r="BV842" s="342"/>
      <c r="BW842" s="342"/>
      <c r="BX842" s="342"/>
      <c r="BY842" s="342"/>
      <c r="BZ842" s="342"/>
      <c r="CA842" s="342"/>
      <c r="CB842" s="342"/>
      <c r="CC842" s="342"/>
      <c r="CD842" s="342"/>
      <c r="CE842" s="342"/>
      <c r="CF842" s="342"/>
      <c r="CG842" s="342"/>
      <c r="CH842" s="342"/>
      <c r="CI842" s="342"/>
      <c r="CJ842" s="342"/>
      <c r="CK842" s="342"/>
      <c r="CZ842" s="342"/>
      <c r="DA842" s="342"/>
      <c r="DB842" s="342"/>
      <c r="DC842" s="342"/>
      <c r="DD842" s="342"/>
      <c r="DE842" s="342"/>
      <c r="DF842" s="342"/>
      <c r="DG842" s="342"/>
      <c r="DH842" s="342"/>
      <c r="DI842" s="342"/>
      <c r="DJ842" s="342"/>
      <c r="DK842" s="342"/>
      <c r="DM842" s="342"/>
      <c r="DN842" s="342"/>
      <c r="DO842" s="342"/>
      <c r="DP842" s="342"/>
      <c r="DQ842" s="342"/>
      <c r="DR842" s="342"/>
      <c r="DS842" s="342"/>
      <c r="DT842" s="342"/>
      <c r="DU842" s="342"/>
      <c r="DV842" s="342"/>
      <c r="DW842" s="342"/>
      <c r="DX842" s="342"/>
      <c r="DY842" s="342"/>
      <c r="EA842" s="342"/>
    </row>
    <row r="843" spans="1:131">
      <c r="A843" s="342"/>
      <c r="B843" s="342"/>
      <c r="C843" s="342"/>
      <c r="D843" s="342"/>
      <c r="E843" s="342"/>
      <c r="L843" s="342"/>
      <c r="M843" s="342"/>
      <c r="N843" s="342"/>
      <c r="O843" s="342"/>
      <c r="P843" s="342"/>
      <c r="Q843" s="342"/>
      <c r="R843" s="342"/>
      <c r="S843" s="342"/>
      <c r="T843" s="342"/>
      <c r="U843" s="342"/>
      <c r="V843" s="342"/>
      <c r="W843" s="342"/>
      <c r="X843" s="342"/>
      <c r="Y843" s="342"/>
      <c r="Z843" s="342"/>
      <c r="AA843" s="342"/>
      <c r="AB843" s="342"/>
      <c r="AC843" s="342"/>
      <c r="AD843" s="342"/>
      <c r="AE843" s="342"/>
      <c r="AF843" s="342"/>
      <c r="AG843" s="342"/>
      <c r="AH843" s="342"/>
      <c r="AI843" s="342"/>
      <c r="AJ843" s="342"/>
      <c r="AK843" s="342"/>
      <c r="AL843" s="342"/>
      <c r="AM843" s="342"/>
      <c r="AN843" s="342"/>
      <c r="AO843" s="342"/>
      <c r="AP843" s="342"/>
      <c r="AQ843" s="342"/>
      <c r="AR843" s="342"/>
      <c r="AS843" s="342"/>
      <c r="AT843" s="342"/>
      <c r="AU843" s="342"/>
      <c r="AV843" s="342"/>
      <c r="AW843" s="342"/>
      <c r="AX843" s="342"/>
      <c r="AY843" s="342"/>
      <c r="AZ843" s="342"/>
      <c r="BA843" s="342"/>
      <c r="BB843" s="342"/>
      <c r="BC843" s="342"/>
      <c r="BD843" s="342"/>
      <c r="BE843" s="342"/>
      <c r="BF843" s="342"/>
      <c r="BG843" s="342"/>
      <c r="BH843" s="342"/>
      <c r="BI843" s="342"/>
      <c r="BJ843" s="342"/>
      <c r="BK843" s="342"/>
      <c r="BL843" s="342"/>
      <c r="BM843" s="342"/>
      <c r="BO843" s="342"/>
      <c r="BP843" s="342"/>
      <c r="BQ843" s="342"/>
      <c r="BR843" s="342"/>
      <c r="BS843" s="342"/>
      <c r="BT843" s="342"/>
      <c r="BU843" s="342"/>
      <c r="BV843" s="342"/>
      <c r="BW843" s="342"/>
      <c r="BX843" s="342"/>
      <c r="BY843" s="342"/>
      <c r="BZ843" s="342"/>
      <c r="CA843" s="342"/>
      <c r="CB843" s="342"/>
      <c r="CC843" s="342"/>
      <c r="CD843" s="342"/>
      <c r="CE843" s="342"/>
      <c r="CF843" s="342"/>
      <c r="CG843" s="342"/>
      <c r="CH843" s="342"/>
      <c r="CI843" s="342"/>
      <c r="CJ843" s="342"/>
      <c r="CK843" s="342"/>
      <c r="CZ843" s="342"/>
      <c r="DA843" s="342"/>
      <c r="DB843" s="342"/>
      <c r="DC843" s="342"/>
      <c r="DD843" s="342"/>
      <c r="DE843" s="342"/>
      <c r="DF843" s="342"/>
      <c r="DG843" s="342"/>
      <c r="DH843" s="342"/>
      <c r="DI843" s="342"/>
      <c r="DJ843" s="342"/>
      <c r="DK843" s="342"/>
      <c r="DM843" s="342"/>
      <c r="DN843" s="342"/>
      <c r="DO843" s="342"/>
      <c r="DP843" s="342"/>
      <c r="DQ843" s="342"/>
      <c r="DR843" s="342"/>
      <c r="DS843" s="342"/>
      <c r="DT843" s="342"/>
      <c r="DU843" s="342"/>
      <c r="DV843" s="342"/>
      <c r="DW843" s="342"/>
      <c r="DX843" s="342"/>
      <c r="DY843" s="342"/>
      <c r="EA843" s="342"/>
    </row>
    <row r="844" spans="1:131">
      <c r="A844" s="342"/>
      <c r="B844" s="342"/>
      <c r="C844" s="342"/>
      <c r="D844" s="342"/>
      <c r="E844" s="342"/>
      <c r="L844" s="342"/>
      <c r="M844" s="342"/>
      <c r="N844" s="342"/>
      <c r="O844" s="342"/>
      <c r="P844" s="342"/>
      <c r="Q844" s="342"/>
      <c r="R844" s="342"/>
      <c r="S844" s="342"/>
      <c r="T844" s="342"/>
      <c r="U844" s="342"/>
      <c r="V844" s="342"/>
      <c r="W844" s="342"/>
      <c r="X844" s="342"/>
      <c r="Y844" s="342"/>
      <c r="Z844" s="342"/>
      <c r="AA844" s="342"/>
      <c r="AB844" s="342"/>
      <c r="AC844" s="342"/>
      <c r="AD844" s="342"/>
      <c r="AE844" s="342"/>
      <c r="AF844" s="342"/>
      <c r="AG844" s="342"/>
      <c r="AH844" s="342"/>
      <c r="AI844" s="342"/>
      <c r="AJ844" s="342"/>
      <c r="AK844" s="342"/>
      <c r="AL844" s="342"/>
      <c r="AM844" s="342"/>
      <c r="AN844" s="342"/>
      <c r="AO844" s="342"/>
      <c r="AP844" s="342"/>
      <c r="AQ844" s="342"/>
      <c r="AR844" s="342"/>
      <c r="AS844" s="342"/>
      <c r="AT844" s="342"/>
      <c r="AU844" s="342"/>
      <c r="AV844" s="342"/>
      <c r="AW844" s="342"/>
      <c r="AX844" s="342"/>
      <c r="AY844" s="342"/>
      <c r="AZ844" s="342"/>
      <c r="BA844" s="342"/>
      <c r="BB844" s="342"/>
      <c r="BC844" s="342"/>
      <c r="BD844" s="342"/>
      <c r="BE844" s="342"/>
      <c r="BF844" s="342"/>
      <c r="BG844" s="342"/>
      <c r="BH844" s="342"/>
      <c r="BI844" s="342"/>
      <c r="BJ844" s="342"/>
      <c r="BK844" s="342"/>
      <c r="BL844" s="342"/>
      <c r="BM844" s="342"/>
      <c r="BO844" s="342"/>
      <c r="BP844" s="342"/>
      <c r="BQ844" s="342"/>
      <c r="BR844" s="342"/>
      <c r="BS844" s="342"/>
      <c r="BT844" s="342"/>
      <c r="BU844" s="342"/>
      <c r="BV844" s="342"/>
      <c r="BW844" s="342"/>
      <c r="BX844" s="342"/>
      <c r="BY844" s="342"/>
      <c r="BZ844" s="342"/>
      <c r="CA844" s="342"/>
      <c r="CB844" s="342"/>
      <c r="CC844" s="342"/>
      <c r="CD844" s="342"/>
      <c r="CE844" s="342"/>
      <c r="CF844" s="342"/>
      <c r="CG844" s="342"/>
      <c r="CH844" s="342"/>
      <c r="CI844" s="342"/>
      <c r="CJ844" s="342"/>
      <c r="CK844" s="342"/>
      <c r="CZ844" s="342"/>
      <c r="DA844" s="342"/>
      <c r="DB844" s="342"/>
      <c r="DC844" s="342"/>
      <c r="DD844" s="342"/>
      <c r="DE844" s="342"/>
      <c r="DF844" s="342"/>
      <c r="DG844" s="342"/>
      <c r="DH844" s="342"/>
      <c r="DI844" s="342"/>
      <c r="DJ844" s="342"/>
      <c r="DK844" s="342"/>
      <c r="DM844" s="342"/>
      <c r="DN844" s="342"/>
      <c r="DO844" s="342"/>
      <c r="DP844" s="342"/>
      <c r="DQ844" s="342"/>
      <c r="DR844" s="342"/>
      <c r="DS844" s="342"/>
      <c r="DT844" s="342"/>
      <c r="DU844" s="342"/>
      <c r="DV844" s="342"/>
      <c r="DW844" s="342"/>
      <c r="DX844" s="342"/>
      <c r="DY844" s="342"/>
      <c r="EA844" s="342"/>
    </row>
    <row r="845" spans="1:131">
      <c r="A845" s="342"/>
      <c r="B845" s="342"/>
      <c r="C845" s="342"/>
      <c r="D845" s="342"/>
      <c r="E845" s="342"/>
      <c r="L845" s="342"/>
      <c r="M845" s="342"/>
      <c r="N845" s="342"/>
      <c r="O845" s="342"/>
      <c r="P845" s="342"/>
      <c r="Q845" s="342"/>
      <c r="R845" s="342"/>
      <c r="S845" s="342"/>
      <c r="T845" s="342"/>
      <c r="U845" s="342"/>
      <c r="V845" s="342"/>
      <c r="W845" s="342"/>
      <c r="X845" s="342"/>
      <c r="Y845" s="342"/>
      <c r="Z845" s="342"/>
      <c r="AA845" s="342"/>
      <c r="AB845" s="342"/>
      <c r="AC845" s="342"/>
      <c r="AD845" s="342"/>
      <c r="AE845" s="342"/>
      <c r="AF845" s="342"/>
      <c r="AG845" s="342"/>
      <c r="AH845" s="342"/>
      <c r="AI845" s="342"/>
      <c r="AJ845" s="342"/>
      <c r="AK845" s="342"/>
      <c r="AL845" s="342"/>
      <c r="AM845" s="342"/>
      <c r="AN845" s="342"/>
      <c r="AO845" s="342"/>
      <c r="AP845" s="342"/>
      <c r="AQ845" s="342"/>
      <c r="AR845" s="342"/>
      <c r="AS845" s="342"/>
      <c r="AT845" s="342"/>
      <c r="AU845" s="342"/>
      <c r="AV845" s="342"/>
      <c r="AW845" s="342"/>
      <c r="AX845" s="342"/>
      <c r="AY845" s="342"/>
      <c r="AZ845" s="342"/>
      <c r="BA845" s="342"/>
      <c r="BB845" s="342"/>
      <c r="BC845" s="342"/>
      <c r="BD845" s="342"/>
      <c r="BE845" s="342"/>
      <c r="BF845" s="342"/>
      <c r="BG845" s="342"/>
      <c r="BH845" s="342"/>
      <c r="BI845" s="342"/>
      <c r="BJ845" s="342"/>
      <c r="BK845" s="342"/>
      <c r="BL845" s="342"/>
      <c r="BM845" s="342"/>
      <c r="BO845" s="342"/>
      <c r="BP845" s="342"/>
      <c r="BQ845" s="342"/>
      <c r="BR845" s="342"/>
      <c r="BS845" s="342"/>
      <c r="BT845" s="342"/>
      <c r="BU845" s="342"/>
      <c r="BV845" s="342"/>
      <c r="BW845" s="342"/>
      <c r="BX845" s="342"/>
      <c r="BY845" s="342"/>
      <c r="BZ845" s="342"/>
      <c r="CA845" s="342"/>
      <c r="CB845" s="342"/>
      <c r="CC845" s="342"/>
      <c r="CD845" s="342"/>
      <c r="CE845" s="342"/>
      <c r="CF845" s="342"/>
      <c r="CG845" s="342"/>
      <c r="CH845" s="342"/>
      <c r="CI845" s="342"/>
      <c r="CJ845" s="342"/>
      <c r="CK845" s="342"/>
      <c r="CZ845" s="342"/>
      <c r="DA845" s="342"/>
      <c r="DB845" s="342"/>
      <c r="DC845" s="342"/>
      <c r="DD845" s="342"/>
      <c r="DE845" s="342"/>
      <c r="DF845" s="342"/>
      <c r="DG845" s="342"/>
      <c r="DH845" s="342"/>
      <c r="DI845" s="342"/>
      <c r="DJ845" s="342"/>
      <c r="DK845" s="342"/>
      <c r="DM845" s="342"/>
      <c r="DN845" s="342"/>
      <c r="DO845" s="342"/>
      <c r="DP845" s="342"/>
      <c r="DQ845" s="342"/>
      <c r="DR845" s="342"/>
      <c r="DS845" s="342"/>
      <c r="DT845" s="342"/>
      <c r="DU845" s="342"/>
      <c r="DV845" s="342"/>
      <c r="DW845" s="342"/>
      <c r="DX845" s="342"/>
      <c r="DY845" s="342"/>
      <c r="EA845" s="342"/>
    </row>
    <row r="846" spans="1:131">
      <c r="A846" s="342"/>
      <c r="B846" s="342"/>
      <c r="C846" s="342"/>
      <c r="D846" s="342"/>
      <c r="E846" s="342"/>
      <c r="L846" s="342"/>
      <c r="M846" s="342"/>
      <c r="N846" s="342"/>
      <c r="O846" s="342"/>
      <c r="P846" s="342"/>
      <c r="Q846" s="342"/>
      <c r="R846" s="342"/>
      <c r="S846" s="342"/>
      <c r="T846" s="342"/>
      <c r="U846" s="342"/>
      <c r="V846" s="342"/>
      <c r="W846" s="342"/>
      <c r="X846" s="342"/>
      <c r="Y846" s="342"/>
      <c r="Z846" s="342"/>
      <c r="AA846" s="342"/>
      <c r="AB846" s="342"/>
      <c r="AC846" s="342"/>
      <c r="AD846" s="342"/>
      <c r="AE846" s="342"/>
      <c r="AF846" s="342"/>
      <c r="AG846" s="342"/>
      <c r="AH846" s="342"/>
      <c r="AI846" s="342"/>
      <c r="AJ846" s="342"/>
      <c r="AK846" s="342"/>
      <c r="AL846" s="342"/>
      <c r="AM846" s="342"/>
      <c r="AN846" s="342"/>
      <c r="AO846" s="342"/>
      <c r="AP846" s="342"/>
      <c r="AQ846" s="342"/>
      <c r="AR846" s="342"/>
      <c r="AS846" s="342"/>
      <c r="AT846" s="342"/>
      <c r="AU846" s="342"/>
      <c r="AV846" s="342"/>
      <c r="AW846" s="342"/>
      <c r="AX846" s="342"/>
      <c r="AY846" s="342"/>
      <c r="AZ846" s="342"/>
      <c r="BA846" s="342"/>
      <c r="BB846" s="342"/>
      <c r="BC846" s="342"/>
      <c r="BD846" s="342"/>
      <c r="BE846" s="342"/>
      <c r="BF846" s="342"/>
      <c r="BG846" s="342"/>
      <c r="BH846" s="342"/>
      <c r="BI846" s="342"/>
      <c r="BJ846" s="342"/>
      <c r="BK846" s="342"/>
      <c r="BL846" s="342"/>
      <c r="BM846" s="342"/>
      <c r="BO846" s="342"/>
      <c r="BP846" s="342"/>
      <c r="BQ846" s="342"/>
      <c r="BR846" s="342"/>
      <c r="BS846" s="342"/>
      <c r="BT846" s="342"/>
      <c r="BU846" s="342"/>
      <c r="BV846" s="342"/>
      <c r="BW846" s="342"/>
      <c r="BX846" s="342"/>
      <c r="BY846" s="342"/>
      <c r="BZ846" s="342"/>
      <c r="CA846" s="342"/>
      <c r="CB846" s="342"/>
      <c r="CC846" s="342"/>
      <c r="CD846" s="342"/>
      <c r="CE846" s="342"/>
      <c r="CF846" s="342"/>
      <c r="CG846" s="342"/>
      <c r="CH846" s="342"/>
      <c r="CI846" s="342"/>
      <c r="CJ846" s="342"/>
      <c r="CK846" s="342"/>
      <c r="CZ846" s="342"/>
      <c r="DA846" s="342"/>
      <c r="DB846" s="342"/>
      <c r="DC846" s="342"/>
      <c r="DD846" s="342"/>
      <c r="DE846" s="342"/>
      <c r="DF846" s="342"/>
      <c r="DG846" s="342"/>
      <c r="DH846" s="342"/>
      <c r="DI846" s="342"/>
      <c r="DJ846" s="342"/>
      <c r="DK846" s="342"/>
      <c r="DM846" s="342"/>
      <c r="DN846" s="342"/>
      <c r="DO846" s="342"/>
      <c r="DP846" s="342"/>
      <c r="DQ846" s="342"/>
      <c r="DR846" s="342"/>
      <c r="DS846" s="342"/>
      <c r="DT846" s="342"/>
      <c r="DU846" s="342"/>
      <c r="DV846" s="342"/>
      <c r="DW846" s="342"/>
      <c r="DX846" s="342"/>
      <c r="DY846" s="342"/>
      <c r="EA846" s="342"/>
    </row>
    <row r="847" spans="1:131">
      <c r="A847" s="342"/>
      <c r="B847" s="342"/>
      <c r="C847" s="342"/>
      <c r="D847" s="342"/>
      <c r="E847" s="342"/>
      <c r="L847" s="342"/>
      <c r="M847" s="342"/>
      <c r="N847" s="342"/>
      <c r="O847" s="342"/>
      <c r="P847" s="342"/>
      <c r="Q847" s="342"/>
      <c r="R847" s="342"/>
      <c r="S847" s="342"/>
      <c r="T847" s="342"/>
      <c r="U847" s="342"/>
      <c r="V847" s="342"/>
      <c r="W847" s="342"/>
      <c r="X847" s="342"/>
      <c r="Y847" s="342"/>
      <c r="Z847" s="342"/>
      <c r="AA847" s="342"/>
      <c r="AB847" s="342"/>
      <c r="AC847" s="342"/>
      <c r="AD847" s="342"/>
      <c r="AE847" s="342"/>
      <c r="AF847" s="342"/>
      <c r="AG847" s="342"/>
      <c r="AH847" s="342"/>
      <c r="AI847" s="342"/>
      <c r="AJ847" s="342"/>
      <c r="AK847" s="342"/>
      <c r="AL847" s="342"/>
      <c r="AM847" s="342"/>
      <c r="AN847" s="342"/>
      <c r="AO847" s="342"/>
      <c r="AP847" s="342"/>
      <c r="AQ847" s="342"/>
      <c r="AR847" s="342"/>
      <c r="AS847" s="342"/>
      <c r="AT847" s="342"/>
      <c r="AU847" s="342"/>
      <c r="AV847" s="342"/>
      <c r="AW847" s="342"/>
      <c r="AX847" s="342"/>
      <c r="AY847" s="342"/>
      <c r="AZ847" s="342"/>
      <c r="BA847" s="342"/>
      <c r="BB847" s="342"/>
      <c r="BC847" s="342"/>
      <c r="BD847" s="342"/>
      <c r="BE847" s="342"/>
      <c r="BF847" s="342"/>
      <c r="BG847" s="342"/>
      <c r="BH847" s="342"/>
      <c r="BI847" s="342"/>
      <c r="BJ847" s="342"/>
      <c r="BK847" s="342"/>
      <c r="BL847" s="342"/>
      <c r="BM847" s="342"/>
      <c r="BO847" s="342"/>
      <c r="BP847" s="342"/>
      <c r="BQ847" s="342"/>
      <c r="BR847" s="342"/>
      <c r="BS847" s="342"/>
      <c r="BT847" s="342"/>
      <c r="BU847" s="342"/>
      <c r="BV847" s="342"/>
      <c r="BW847" s="342"/>
      <c r="BX847" s="342"/>
      <c r="BY847" s="342"/>
      <c r="BZ847" s="342"/>
      <c r="CA847" s="342"/>
      <c r="CB847" s="342"/>
      <c r="CC847" s="342"/>
      <c r="CD847" s="342"/>
      <c r="CE847" s="342"/>
      <c r="CF847" s="342"/>
      <c r="CG847" s="342"/>
      <c r="CH847" s="342"/>
      <c r="CI847" s="342"/>
      <c r="CJ847" s="342"/>
      <c r="CK847" s="342"/>
      <c r="CZ847" s="342"/>
      <c r="DA847" s="342"/>
      <c r="DB847" s="342"/>
      <c r="DC847" s="342"/>
      <c r="DD847" s="342"/>
      <c r="DE847" s="342"/>
      <c r="DF847" s="342"/>
      <c r="DG847" s="342"/>
      <c r="DH847" s="342"/>
      <c r="DI847" s="342"/>
      <c r="DJ847" s="342"/>
      <c r="DK847" s="342"/>
      <c r="DM847" s="342"/>
      <c r="DN847" s="342"/>
      <c r="DO847" s="342"/>
      <c r="DP847" s="342"/>
      <c r="DQ847" s="342"/>
      <c r="DR847" s="342"/>
      <c r="DS847" s="342"/>
      <c r="DT847" s="342"/>
      <c r="DU847" s="342"/>
      <c r="DV847" s="342"/>
      <c r="DW847" s="342"/>
      <c r="DX847" s="342"/>
      <c r="DY847" s="342"/>
      <c r="EA847" s="342"/>
    </row>
    <row r="848" spans="1:131">
      <c r="A848" s="342"/>
      <c r="B848" s="342"/>
      <c r="C848" s="342"/>
      <c r="D848" s="342"/>
      <c r="E848" s="342"/>
      <c r="L848" s="342"/>
      <c r="M848" s="342"/>
      <c r="N848" s="342"/>
      <c r="O848" s="342"/>
      <c r="P848" s="342"/>
      <c r="Q848" s="342"/>
      <c r="R848" s="342"/>
      <c r="S848" s="342"/>
      <c r="T848" s="342"/>
      <c r="U848" s="342"/>
      <c r="V848" s="342"/>
      <c r="W848" s="342"/>
      <c r="X848" s="342"/>
      <c r="Y848" s="342"/>
      <c r="Z848" s="342"/>
      <c r="AA848" s="342"/>
      <c r="AB848" s="342"/>
      <c r="AC848" s="342"/>
      <c r="AD848" s="342"/>
      <c r="AE848" s="342"/>
      <c r="AF848" s="342"/>
      <c r="AG848" s="342"/>
      <c r="AH848" s="342"/>
      <c r="AI848" s="342"/>
      <c r="AJ848" s="342"/>
      <c r="AK848" s="342"/>
      <c r="AL848" s="342"/>
      <c r="AM848" s="342"/>
      <c r="AN848" s="342"/>
      <c r="AO848" s="342"/>
      <c r="AP848" s="342"/>
      <c r="AQ848" s="342"/>
      <c r="AR848" s="342"/>
      <c r="AS848" s="342"/>
      <c r="AT848" s="342"/>
      <c r="AU848" s="342"/>
      <c r="AV848" s="342"/>
      <c r="AW848" s="342"/>
      <c r="AX848" s="342"/>
      <c r="AY848" s="342"/>
      <c r="AZ848" s="342"/>
      <c r="BA848" s="342"/>
      <c r="BB848" s="342"/>
      <c r="BC848" s="342"/>
      <c r="BD848" s="342"/>
      <c r="BE848" s="342"/>
      <c r="BF848" s="342"/>
      <c r="BG848" s="342"/>
      <c r="BH848" s="342"/>
      <c r="BI848" s="342"/>
      <c r="BJ848" s="342"/>
      <c r="BK848" s="342"/>
      <c r="BL848" s="342"/>
      <c r="BM848" s="342"/>
      <c r="BO848" s="342"/>
      <c r="BP848" s="342"/>
      <c r="BQ848" s="342"/>
      <c r="BR848" s="342"/>
      <c r="BS848" s="342"/>
      <c r="BT848" s="342"/>
      <c r="BU848" s="342"/>
      <c r="BV848" s="342"/>
      <c r="BW848" s="342"/>
      <c r="BX848" s="342"/>
      <c r="BY848" s="342"/>
      <c r="BZ848" s="342"/>
      <c r="CA848" s="342"/>
      <c r="CB848" s="342"/>
      <c r="CC848" s="342"/>
      <c r="CD848" s="342"/>
      <c r="CE848" s="342"/>
      <c r="CF848" s="342"/>
      <c r="CG848" s="342"/>
      <c r="CH848" s="342"/>
      <c r="CI848" s="342"/>
      <c r="CJ848" s="342"/>
      <c r="CK848" s="342"/>
      <c r="CZ848" s="342"/>
      <c r="DA848" s="342"/>
      <c r="DB848" s="342"/>
      <c r="DC848" s="342"/>
      <c r="DD848" s="342"/>
      <c r="DE848" s="342"/>
      <c r="DF848" s="342"/>
      <c r="DG848" s="342"/>
      <c r="DH848" s="342"/>
      <c r="DI848" s="342"/>
      <c r="DJ848" s="342"/>
      <c r="DK848" s="342"/>
      <c r="DM848" s="342"/>
      <c r="DN848" s="342"/>
      <c r="DO848" s="342"/>
      <c r="DP848" s="342"/>
      <c r="DQ848" s="342"/>
      <c r="DR848" s="342"/>
      <c r="DS848" s="342"/>
      <c r="DT848" s="342"/>
      <c r="DU848" s="342"/>
      <c r="DV848" s="342"/>
      <c r="DW848" s="342"/>
      <c r="DX848" s="342"/>
      <c r="DY848" s="342"/>
      <c r="EA848" s="342"/>
    </row>
    <row r="849" spans="1:131">
      <c r="A849" s="342"/>
      <c r="B849" s="342"/>
      <c r="C849" s="342"/>
      <c r="D849" s="342"/>
      <c r="E849" s="342"/>
      <c r="L849" s="342"/>
      <c r="M849" s="342"/>
      <c r="N849" s="342"/>
      <c r="O849" s="342"/>
      <c r="P849" s="342"/>
      <c r="Q849" s="342"/>
      <c r="R849" s="342"/>
      <c r="S849" s="342"/>
      <c r="T849" s="342"/>
      <c r="U849" s="342"/>
      <c r="V849" s="342"/>
      <c r="W849" s="342"/>
      <c r="X849" s="342"/>
      <c r="Y849" s="342"/>
      <c r="Z849" s="342"/>
      <c r="AA849" s="342"/>
      <c r="AB849" s="342"/>
      <c r="AC849" s="342"/>
      <c r="AD849" s="342"/>
      <c r="AE849" s="342"/>
      <c r="AF849" s="342"/>
      <c r="AG849" s="342"/>
      <c r="AH849" s="342"/>
      <c r="AI849" s="342"/>
      <c r="AJ849" s="342"/>
      <c r="AK849" s="342"/>
      <c r="AL849" s="342"/>
      <c r="AM849" s="342"/>
      <c r="AN849" s="342"/>
      <c r="AO849" s="342"/>
      <c r="AP849" s="342"/>
      <c r="AQ849" s="342"/>
      <c r="AR849" s="342"/>
      <c r="AS849" s="342"/>
      <c r="AT849" s="342"/>
      <c r="AU849" s="342"/>
      <c r="AV849" s="342"/>
      <c r="AW849" s="342"/>
      <c r="AX849" s="342"/>
      <c r="AY849" s="342"/>
      <c r="AZ849" s="342"/>
      <c r="BA849" s="342"/>
      <c r="BB849" s="342"/>
      <c r="BC849" s="342"/>
      <c r="BD849" s="342"/>
      <c r="BE849" s="342"/>
      <c r="BF849" s="342"/>
      <c r="BG849" s="342"/>
      <c r="BH849" s="342"/>
      <c r="BI849" s="342"/>
      <c r="BJ849" s="342"/>
      <c r="BK849" s="342"/>
      <c r="BL849" s="342"/>
      <c r="BM849" s="342"/>
      <c r="BO849" s="342"/>
      <c r="BP849" s="342"/>
      <c r="BQ849" s="342"/>
      <c r="BR849" s="342"/>
      <c r="BS849" s="342"/>
      <c r="BT849" s="342"/>
      <c r="BU849" s="342"/>
      <c r="BV849" s="342"/>
      <c r="BW849" s="342"/>
      <c r="BX849" s="342"/>
      <c r="BY849" s="342"/>
      <c r="BZ849" s="342"/>
      <c r="CA849" s="342"/>
      <c r="CB849" s="342"/>
      <c r="CC849" s="342"/>
      <c r="CD849" s="342"/>
      <c r="CE849" s="342"/>
      <c r="CF849" s="342"/>
      <c r="CG849" s="342"/>
      <c r="CH849" s="342"/>
      <c r="CI849" s="342"/>
      <c r="CJ849" s="342"/>
      <c r="CK849" s="342"/>
      <c r="CZ849" s="342"/>
      <c r="DA849" s="342"/>
      <c r="DB849" s="342"/>
      <c r="DC849" s="342"/>
      <c r="DD849" s="342"/>
      <c r="DE849" s="342"/>
      <c r="DF849" s="342"/>
      <c r="DG849" s="342"/>
      <c r="DH849" s="342"/>
      <c r="DI849" s="342"/>
      <c r="DJ849" s="342"/>
      <c r="DK849" s="342"/>
      <c r="DM849" s="342"/>
      <c r="DN849" s="342"/>
      <c r="DO849" s="342"/>
      <c r="DP849" s="342"/>
      <c r="DQ849" s="342"/>
      <c r="DR849" s="342"/>
      <c r="DS849" s="342"/>
      <c r="DT849" s="342"/>
      <c r="DU849" s="342"/>
      <c r="DV849" s="342"/>
      <c r="DW849" s="342"/>
      <c r="DX849" s="342"/>
      <c r="DY849" s="342"/>
      <c r="EA849" s="342"/>
    </row>
    <row r="850" spans="1:131">
      <c r="A850" s="342"/>
      <c r="B850" s="342"/>
      <c r="C850" s="342"/>
      <c r="D850" s="342"/>
      <c r="E850" s="342"/>
      <c r="L850" s="342"/>
      <c r="M850" s="342"/>
      <c r="N850" s="342"/>
      <c r="O850" s="342"/>
      <c r="P850" s="342"/>
      <c r="Q850" s="342"/>
      <c r="R850" s="342"/>
      <c r="S850" s="342"/>
      <c r="T850" s="342"/>
      <c r="U850" s="342"/>
      <c r="V850" s="342"/>
      <c r="W850" s="342"/>
      <c r="X850" s="342"/>
      <c r="Y850" s="342"/>
      <c r="Z850" s="342"/>
      <c r="AA850" s="342"/>
      <c r="AB850" s="342"/>
      <c r="AC850" s="342"/>
      <c r="AD850" s="342"/>
      <c r="AE850" s="342"/>
      <c r="AF850" s="342"/>
      <c r="AG850" s="342"/>
      <c r="AH850" s="342"/>
      <c r="AI850" s="342"/>
      <c r="AJ850" s="342"/>
      <c r="AK850" s="342"/>
      <c r="AL850" s="342"/>
      <c r="AM850" s="342"/>
      <c r="AN850" s="342"/>
      <c r="AO850" s="342"/>
      <c r="AP850" s="342"/>
      <c r="AQ850" s="342"/>
      <c r="AR850" s="342"/>
      <c r="AS850" s="342"/>
      <c r="AT850" s="342"/>
      <c r="AU850" s="342"/>
      <c r="AV850" s="342"/>
      <c r="AW850" s="342"/>
      <c r="AX850" s="342"/>
      <c r="AY850" s="342"/>
      <c r="AZ850" s="342"/>
      <c r="BA850" s="342"/>
      <c r="BB850" s="342"/>
      <c r="BC850" s="342"/>
      <c r="BD850" s="342"/>
      <c r="BE850" s="342"/>
      <c r="BF850" s="342"/>
      <c r="BG850" s="342"/>
      <c r="BH850" s="342"/>
      <c r="BI850" s="342"/>
      <c r="BJ850" s="342"/>
      <c r="BK850" s="342"/>
      <c r="BL850" s="342"/>
      <c r="BM850" s="342"/>
      <c r="BO850" s="342"/>
      <c r="BP850" s="342"/>
      <c r="BQ850" s="342"/>
      <c r="BR850" s="342"/>
      <c r="BS850" s="342"/>
      <c r="BT850" s="342"/>
      <c r="BU850" s="342"/>
      <c r="BV850" s="342"/>
      <c r="BW850" s="342"/>
      <c r="BX850" s="342"/>
      <c r="BY850" s="342"/>
      <c r="BZ850" s="342"/>
      <c r="CA850" s="342"/>
      <c r="CB850" s="342"/>
      <c r="CC850" s="342"/>
      <c r="CD850" s="342"/>
      <c r="CE850" s="342"/>
      <c r="CF850" s="342"/>
      <c r="CG850" s="342"/>
      <c r="CH850" s="342"/>
      <c r="CI850" s="342"/>
      <c r="CJ850" s="342"/>
      <c r="CK850" s="342"/>
      <c r="CZ850" s="342"/>
      <c r="DA850" s="342"/>
      <c r="DB850" s="342"/>
      <c r="DC850" s="342"/>
      <c r="DD850" s="342"/>
      <c r="DE850" s="342"/>
      <c r="DF850" s="342"/>
      <c r="DG850" s="342"/>
      <c r="DH850" s="342"/>
      <c r="DI850" s="342"/>
      <c r="DJ850" s="342"/>
      <c r="DK850" s="342"/>
      <c r="DM850" s="342"/>
      <c r="DN850" s="342"/>
      <c r="DO850" s="342"/>
      <c r="DP850" s="342"/>
      <c r="DQ850" s="342"/>
      <c r="DR850" s="342"/>
      <c r="DS850" s="342"/>
      <c r="DT850" s="342"/>
      <c r="DU850" s="342"/>
      <c r="DV850" s="342"/>
      <c r="DW850" s="342"/>
      <c r="DX850" s="342"/>
      <c r="DY850" s="342"/>
      <c r="EA850" s="342"/>
    </row>
    <row r="851" spans="1:131">
      <c r="A851" s="342"/>
      <c r="B851" s="342"/>
      <c r="C851" s="342"/>
      <c r="D851" s="342"/>
      <c r="E851" s="342"/>
      <c r="L851" s="342"/>
      <c r="M851" s="342"/>
      <c r="N851" s="342"/>
      <c r="O851" s="342"/>
      <c r="P851" s="342"/>
      <c r="Q851" s="342"/>
      <c r="R851" s="342"/>
      <c r="S851" s="342"/>
      <c r="T851" s="342"/>
      <c r="U851" s="342"/>
      <c r="V851" s="342"/>
      <c r="W851" s="342"/>
      <c r="X851" s="342"/>
      <c r="Y851" s="342"/>
      <c r="Z851" s="342"/>
      <c r="AA851" s="342"/>
      <c r="AB851" s="342"/>
      <c r="AC851" s="342"/>
      <c r="AD851" s="342"/>
      <c r="AE851" s="342"/>
      <c r="AF851" s="342"/>
      <c r="AG851" s="342"/>
      <c r="AH851" s="342"/>
      <c r="AI851" s="342"/>
      <c r="AJ851" s="342"/>
      <c r="AK851" s="342"/>
      <c r="AL851" s="342"/>
      <c r="AM851" s="342"/>
      <c r="AN851" s="342"/>
      <c r="AO851" s="342"/>
      <c r="AP851" s="342"/>
      <c r="AQ851" s="342"/>
      <c r="AR851" s="342"/>
      <c r="AS851" s="342"/>
      <c r="AT851" s="342"/>
      <c r="AU851" s="342"/>
      <c r="AV851" s="342"/>
      <c r="AW851" s="342"/>
      <c r="AX851" s="342"/>
      <c r="AY851" s="342"/>
      <c r="AZ851" s="342"/>
      <c r="BA851" s="342"/>
      <c r="BB851" s="342"/>
      <c r="BC851" s="342"/>
      <c r="BD851" s="342"/>
      <c r="BE851" s="342"/>
      <c r="BF851" s="342"/>
      <c r="BG851" s="342"/>
      <c r="BH851" s="342"/>
      <c r="BI851" s="342"/>
      <c r="BJ851" s="342"/>
      <c r="BK851" s="342"/>
      <c r="BL851" s="342"/>
      <c r="BM851" s="342"/>
      <c r="BO851" s="342"/>
      <c r="BP851" s="342"/>
      <c r="BQ851" s="342"/>
      <c r="BR851" s="342"/>
      <c r="BS851" s="342"/>
      <c r="BT851" s="342"/>
      <c r="BU851" s="342"/>
      <c r="BV851" s="342"/>
      <c r="BW851" s="342"/>
      <c r="BX851" s="342"/>
      <c r="BY851" s="342"/>
      <c r="BZ851" s="342"/>
      <c r="CA851" s="342"/>
      <c r="CB851" s="342"/>
      <c r="CC851" s="342"/>
      <c r="CD851" s="342"/>
      <c r="CE851" s="342"/>
      <c r="CF851" s="342"/>
      <c r="CG851" s="342"/>
      <c r="CH851" s="342"/>
      <c r="CI851" s="342"/>
      <c r="CJ851" s="342"/>
      <c r="CK851" s="342"/>
      <c r="CZ851" s="342"/>
      <c r="DA851" s="342"/>
      <c r="DB851" s="342"/>
      <c r="DC851" s="342"/>
      <c r="DD851" s="342"/>
      <c r="DE851" s="342"/>
      <c r="DF851" s="342"/>
      <c r="DG851" s="342"/>
      <c r="DH851" s="342"/>
      <c r="DI851" s="342"/>
      <c r="DJ851" s="342"/>
      <c r="DK851" s="342"/>
      <c r="DM851" s="342"/>
      <c r="DN851" s="342"/>
      <c r="DO851" s="342"/>
      <c r="DP851" s="342"/>
      <c r="DQ851" s="342"/>
      <c r="DR851" s="342"/>
      <c r="DS851" s="342"/>
      <c r="DT851" s="342"/>
      <c r="DU851" s="342"/>
      <c r="DV851" s="342"/>
      <c r="DW851" s="342"/>
      <c r="DX851" s="342"/>
      <c r="DY851" s="342"/>
      <c r="EA851" s="342"/>
    </row>
    <row r="852" spans="1:131">
      <c r="A852" s="342"/>
      <c r="B852" s="342"/>
      <c r="C852" s="342"/>
      <c r="D852" s="342"/>
      <c r="E852" s="342"/>
      <c r="L852" s="342"/>
      <c r="M852" s="342"/>
      <c r="N852" s="342"/>
      <c r="O852" s="342"/>
      <c r="P852" s="342"/>
      <c r="Q852" s="342"/>
      <c r="R852" s="342"/>
      <c r="S852" s="342"/>
      <c r="T852" s="342"/>
      <c r="U852" s="342"/>
      <c r="V852" s="342"/>
      <c r="W852" s="342"/>
      <c r="X852" s="342"/>
      <c r="Y852" s="342"/>
      <c r="Z852" s="342"/>
      <c r="AA852" s="342"/>
      <c r="AB852" s="342"/>
      <c r="AC852" s="342"/>
      <c r="AD852" s="342"/>
      <c r="AE852" s="342"/>
      <c r="AF852" s="342"/>
      <c r="AG852" s="342"/>
      <c r="AH852" s="342"/>
      <c r="AI852" s="342"/>
      <c r="AJ852" s="342"/>
      <c r="AK852" s="342"/>
      <c r="AL852" s="342"/>
      <c r="AM852" s="342"/>
      <c r="AN852" s="342"/>
      <c r="AO852" s="342"/>
      <c r="AP852" s="342"/>
      <c r="AQ852" s="342"/>
      <c r="AR852" s="342"/>
      <c r="AS852" s="342"/>
      <c r="AT852" s="342"/>
      <c r="AU852" s="342"/>
      <c r="AV852" s="342"/>
      <c r="AW852" s="342"/>
      <c r="AX852" s="342"/>
      <c r="AY852" s="342"/>
      <c r="AZ852" s="342"/>
      <c r="BA852" s="342"/>
      <c r="BB852" s="342"/>
      <c r="BC852" s="342"/>
      <c r="BD852" s="342"/>
      <c r="BE852" s="342"/>
      <c r="BF852" s="342"/>
      <c r="BG852" s="342"/>
      <c r="BH852" s="342"/>
      <c r="BI852" s="342"/>
      <c r="BJ852" s="342"/>
      <c r="BK852" s="342"/>
      <c r="BL852" s="342"/>
      <c r="BM852" s="342"/>
      <c r="BO852" s="342"/>
      <c r="BP852" s="342"/>
      <c r="BQ852" s="342"/>
      <c r="BR852" s="342"/>
      <c r="BS852" s="342"/>
      <c r="BT852" s="342"/>
      <c r="BU852" s="342"/>
      <c r="BV852" s="342"/>
      <c r="BW852" s="342"/>
      <c r="BX852" s="342"/>
      <c r="BY852" s="342"/>
      <c r="BZ852" s="342"/>
      <c r="CA852" s="342"/>
      <c r="CB852" s="342"/>
      <c r="CC852" s="342"/>
      <c r="CD852" s="342"/>
      <c r="CE852" s="342"/>
      <c r="CF852" s="342"/>
      <c r="CG852" s="342"/>
      <c r="CH852" s="342"/>
      <c r="CI852" s="342"/>
      <c r="CJ852" s="342"/>
      <c r="CK852" s="342"/>
      <c r="CZ852" s="342"/>
      <c r="DA852" s="342"/>
      <c r="DB852" s="342"/>
      <c r="DC852" s="342"/>
      <c r="DD852" s="342"/>
      <c r="DE852" s="342"/>
      <c r="DF852" s="342"/>
      <c r="DG852" s="342"/>
      <c r="DH852" s="342"/>
      <c r="DI852" s="342"/>
      <c r="DJ852" s="342"/>
      <c r="DK852" s="342"/>
      <c r="DM852" s="342"/>
      <c r="DN852" s="342"/>
      <c r="DO852" s="342"/>
      <c r="DP852" s="342"/>
      <c r="DQ852" s="342"/>
      <c r="DR852" s="342"/>
      <c r="DS852" s="342"/>
      <c r="DT852" s="342"/>
      <c r="DU852" s="342"/>
      <c r="DV852" s="342"/>
      <c r="DW852" s="342"/>
      <c r="DX852" s="342"/>
      <c r="DY852" s="342"/>
      <c r="EA852" s="342"/>
    </row>
    <row r="853" spans="1:131">
      <c r="A853" s="342"/>
      <c r="B853" s="342"/>
      <c r="C853" s="342"/>
      <c r="D853" s="342"/>
      <c r="E853" s="342"/>
      <c r="L853" s="342"/>
      <c r="M853" s="342"/>
      <c r="N853" s="342"/>
      <c r="O853" s="342"/>
      <c r="P853" s="342"/>
      <c r="Q853" s="342"/>
      <c r="R853" s="342"/>
      <c r="S853" s="342"/>
      <c r="T853" s="342"/>
      <c r="U853" s="342"/>
      <c r="V853" s="342"/>
      <c r="W853" s="342"/>
      <c r="X853" s="342"/>
      <c r="Y853" s="342"/>
      <c r="Z853" s="342"/>
      <c r="AA853" s="342"/>
      <c r="AB853" s="342"/>
      <c r="AC853" s="342"/>
      <c r="AD853" s="342"/>
      <c r="AE853" s="342"/>
      <c r="AF853" s="342"/>
      <c r="AG853" s="342"/>
      <c r="AH853" s="342"/>
      <c r="AI853" s="342"/>
      <c r="AJ853" s="342"/>
      <c r="AK853" s="342"/>
      <c r="AL853" s="342"/>
      <c r="AM853" s="342"/>
      <c r="AN853" s="342"/>
      <c r="AO853" s="342"/>
      <c r="AP853" s="342"/>
      <c r="AQ853" s="342"/>
      <c r="AR853" s="342"/>
      <c r="AS853" s="342"/>
      <c r="AT853" s="342"/>
      <c r="AU853" s="342"/>
      <c r="AV853" s="342"/>
      <c r="AW853" s="342"/>
      <c r="AX853" s="342"/>
      <c r="AY853" s="342"/>
      <c r="AZ853" s="342"/>
      <c r="BA853" s="342"/>
      <c r="BB853" s="342"/>
      <c r="BC853" s="342"/>
      <c r="BD853" s="342"/>
      <c r="BE853" s="342"/>
      <c r="BF853" s="342"/>
      <c r="BG853" s="342"/>
      <c r="BH853" s="342"/>
      <c r="BI853" s="342"/>
      <c r="BJ853" s="342"/>
      <c r="BK853" s="342"/>
      <c r="BL853" s="342"/>
      <c r="BM853" s="342"/>
      <c r="BO853" s="342"/>
      <c r="BP853" s="342"/>
      <c r="BQ853" s="342"/>
      <c r="BR853" s="342"/>
      <c r="BS853" s="342"/>
      <c r="BT853" s="342"/>
      <c r="BU853" s="342"/>
      <c r="BV853" s="342"/>
      <c r="BW853" s="342"/>
      <c r="BX853" s="342"/>
      <c r="BY853" s="342"/>
      <c r="BZ853" s="342"/>
      <c r="CA853" s="342"/>
      <c r="CB853" s="342"/>
      <c r="CC853" s="342"/>
      <c r="CD853" s="342"/>
      <c r="CE853" s="342"/>
      <c r="CF853" s="342"/>
      <c r="CG853" s="342"/>
      <c r="CH853" s="342"/>
      <c r="CI853" s="342"/>
      <c r="CJ853" s="342"/>
      <c r="CK853" s="342"/>
      <c r="CZ853" s="342"/>
      <c r="DA853" s="342"/>
      <c r="DB853" s="342"/>
      <c r="DC853" s="342"/>
      <c r="DD853" s="342"/>
      <c r="DE853" s="342"/>
      <c r="DF853" s="342"/>
      <c r="DG853" s="342"/>
      <c r="DH853" s="342"/>
      <c r="DI853" s="342"/>
      <c r="DJ853" s="342"/>
      <c r="DK853" s="342"/>
      <c r="DM853" s="342"/>
      <c r="DN853" s="342"/>
      <c r="DO853" s="342"/>
      <c r="DP853" s="342"/>
      <c r="DQ853" s="342"/>
      <c r="DR853" s="342"/>
      <c r="DS853" s="342"/>
      <c r="DT853" s="342"/>
      <c r="DU853" s="342"/>
      <c r="DV853" s="342"/>
      <c r="DW853" s="342"/>
      <c r="DX853" s="342"/>
      <c r="DY853" s="342"/>
      <c r="EA853" s="342"/>
    </row>
    <row r="854" spans="1:131">
      <c r="A854" s="342"/>
      <c r="B854" s="342"/>
      <c r="C854" s="342"/>
      <c r="D854" s="342"/>
      <c r="E854" s="342"/>
      <c r="L854" s="342"/>
      <c r="M854" s="342"/>
      <c r="N854" s="342"/>
      <c r="O854" s="342"/>
      <c r="P854" s="342"/>
      <c r="Q854" s="342"/>
      <c r="R854" s="342"/>
      <c r="S854" s="342"/>
      <c r="T854" s="342"/>
      <c r="U854" s="342"/>
      <c r="V854" s="342"/>
      <c r="W854" s="342"/>
      <c r="X854" s="342"/>
      <c r="Y854" s="342"/>
      <c r="Z854" s="342"/>
      <c r="AA854" s="342"/>
      <c r="AB854" s="342"/>
      <c r="AC854" s="342"/>
      <c r="AD854" s="342"/>
      <c r="AE854" s="342"/>
      <c r="AF854" s="342"/>
      <c r="AG854" s="342"/>
      <c r="AH854" s="342"/>
      <c r="AI854" s="342"/>
      <c r="AJ854" s="342"/>
      <c r="AK854" s="342"/>
      <c r="AL854" s="342"/>
      <c r="AM854" s="342"/>
      <c r="AN854" s="342"/>
      <c r="AO854" s="342"/>
      <c r="AP854" s="342"/>
      <c r="AQ854" s="342"/>
      <c r="AR854" s="342"/>
      <c r="AS854" s="342"/>
      <c r="AT854" s="342"/>
      <c r="AU854" s="342"/>
      <c r="AV854" s="342"/>
      <c r="AW854" s="342"/>
      <c r="AX854" s="342"/>
      <c r="AY854" s="342"/>
      <c r="AZ854" s="342"/>
      <c r="BA854" s="342"/>
      <c r="BB854" s="342"/>
      <c r="BC854" s="342"/>
      <c r="BD854" s="342"/>
      <c r="BE854" s="342"/>
      <c r="BF854" s="342"/>
      <c r="BG854" s="342"/>
      <c r="BH854" s="342"/>
      <c r="BI854" s="342"/>
      <c r="BJ854" s="342"/>
      <c r="BK854" s="342"/>
      <c r="BL854" s="342"/>
      <c r="BM854" s="342"/>
      <c r="BO854" s="342"/>
      <c r="BP854" s="342"/>
      <c r="BQ854" s="342"/>
      <c r="BR854" s="342"/>
      <c r="BS854" s="342"/>
      <c r="BT854" s="342"/>
      <c r="BU854" s="342"/>
      <c r="BV854" s="342"/>
      <c r="BW854" s="342"/>
      <c r="BX854" s="342"/>
      <c r="BY854" s="342"/>
      <c r="BZ854" s="342"/>
      <c r="CA854" s="342"/>
      <c r="CB854" s="342"/>
      <c r="CC854" s="342"/>
      <c r="CD854" s="342"/>
      <c r="CE854" s="342"/>
      <c r="CF854" s="342"/>
      <c r="CG854" s="342"/>
      <c r="CH854" s="342"/>
      <c r="CI854" s="342"/>
      <c r="CJ854" s="342"/>
      <c r="CK854" s="342"/>
      <c r="CZ854" s="342"/>
      <c r="DA854" s="342"/>
      <c r="DB854" s="342"/>
      <c r="DC854" s="342"/>
      <c r="DD854" s="342"/>
      <c r="DE854" s="342"/>
      <c r="DF854" s="342"/>
      <c r="DG854" s="342"/>
      <c r="DH854" s="342"/>
      <c r="DI854" s="342"/>
      <c r="DJ854" s="342"/>
      <c r="DK854" s="342"/>
      <c r="DM854" s="342"/>
      <c r="DN854" s="342"/>
      <c r="DO854" s="342"/>
      <c r="DP854" s="342"/>
      <c r="DQ854" s="342"/>
      <c r="DR854" s="342"/>
      <c r="DS854" s="342"/>
      <c r="DT854" s="342"/>
      <c r="DU854" s="342"/>
      <c r="DV854" s="342"/>
      <c r="DW854" s="342"/>
      <c r="DX854" s="342"/>
      <c r="DY854" s="342"/>
      <c r="EA854" s="342"/>
    </row>
    <row r="855" spans="1:131">
      <c r="A855" s="342"/>
      <c r="B855" s="342"/>
      <c r="C855" s="342"/>
      <c r="D855" s="342"/>
      <c r="E855" s="342"/>
      <c r="L855" s="342"/>
      <c r="M855" s="342"/>
      <c r="N855" s="342"/>
      <c r="O855" s="342"/>
      <c r="P855" s="342"/>
      <c r="Q855" s="342"/>
      <c r="R855" s="342"/>
      <c r="S855" s="342"/>
      <c r="T855" s="342"/>
      <c r="U855" s="342"/>
      <c r="V855" s="342"/>
      <c r="W855" s="342"/>
      <c r="X855" s="342"/>
      <c r="Y855" s="342"/>
      <c r="Z855" s="342"/>
      <c r="AA855" s="342"/>
      <c r="AB855" s="342"/>
      <c r="AC855" s="342"/>
      <c r="AD855" s="342"/>
      <c r="AE855" s="342"/>
      <c r="AF855" s="342"/>
      <c r="AG855" s="342"/>
      <c r="AH855" s="342"/>
      <c r="AI855" s="342"/>
      <c r="AJ855" s="342"/>
      <c r="AK855" s="342"/>
      <c r="AL855" s="342"/>
      <c r="AM855" s="342"/>
      <c r="AN855" s="342"/>
      <c r="AO855" s="342"/>
      <c r="AP855" s="342"/>
      <c r="AQ855" s="342"/>
      <c r="AR855" s="342"/>
      <c r="AS855" s="342"/>
      <c r="AT855" s="342"/>
      <c r="AU855" s="342"/>
      <c r="AV855" s="342"/>
      <c r="AW855" s="342"/>
      <c r="AX855" s="342"/>
      <c r="AY855" s="342"/>
      <c r="AZ855" s="342"/>
      <c r="BA855" s="342"/>
      <c r="BB855" s="342"/>
      <c r="BC855" s="342"/>
      <c r="BD855" s="342"/>
      <c r="BE855" s="342"/>
      <c r="BF855" s="342"/>
      <c r="BG855" s="342"/>
      <c r="BH855" s="342"/>
      <c r="BI855" s="342"/>
      <c r="BJ855" s="342"/>
      <c r="BK855" s="342"/>
      <c r="BL855" s="342"/>
      <c r="BM855" s="342"/>
      <c r="BO855" s="342"/>
      <c r="BP855" s="342"/>
      <c r="BQ855" s="342"/>
      <c r="BR855" s="342"/>
      <c r="BS855" s="342"/>
      <c r="BT855" s="342"/>
      <c r="BU855" s="342"/>
      <c r="BV855" s="342"/>
      <c r="BW855" s="342"/>
      <c r="BX855" s="342"/>
      <c r="BY855" s="342"/>
      <c r="BZ855" s="342"/>
      <c r="CA855" s="342"/>
      <c r="CB855" s="342"/>
      <c r="CC855" s="342"/>
      <c r="CD855" s="342"/>
      <c r="CE855" s="342"/>
      <c r="CF855" s="342"/>
      <c r="CG855" s="342"/>
      <c r="CH855" s="342"/>
      <c r="CI855" s="342"/>
      <c r="CJ855" s="342"/>
      <c r="CK855" s="342"/>
      <c r="CZ855" s="342"/>
      <c r="DA855" s="342"/>
      <c r="DB855" s="342"/>
      <c r="DC855" s="342"/>
      <c r="DD855" s="342"/>
      <c r="DE855" s="342"/>
      <c r="DF855" s="342"/>
      <c r="DG855" s="342"/>
      <c r="DH855" s="342"/>
      <c r="DI855" s="342"/>
      <c r="DJ855" s="342"/>
      <c r="DK855" s="342"/>
      <c r="DM855" s="342"/>
      <c r="DN855" s="342"/>
      <c r="DO855" s="342"/>
      <c r="DP855" s="342"/>
      <c r="DQ855" s="342"/>
      <c r="DR855" s="342"/>
      <c r="DS855" s="342"/>
      <c r="DT855" s="342"/>
      <c r="DU855" s="342"/>
      <c r="DV855" s="342"/>
      <c r="DW855" s="342"/>
      <c r="DX855" s="342"/>
      <c r="DY855" s="342"/>
      <c r="EA855" s="342"/>
    </row>
    <row r="856" spans="1:131">
      <c r="A856" s="342"/>
      <c r="B856" s="342"/>
      <c r="C856" s="342"/>
      <c r="D856" s="342"/>
      <c r="E856" s="342"/>
      <c r="L856" s="342"/>
      <c r="M856" s="342"/>
      <c r="N856" s="342"/>
      <c r="O856" s="342"/>
      <c r="P856" s="342"/>
      <c r="Q856" s="342"/>
      <c r="R856" s="342"/>
      <c r="S856" s="342"/>
      <c r="T856" s="342"/>
      <c r="U856" s="342"/>
      <c r="V856" s="342"/>
      <c r="W856" s="342"/>
      <c r="X856" s="342"/>
      <c r="Y856" s="342"/>
      <c r="Z856" s="342"/>
      <c r="AA856" s="342"/>
      <c r="AB856" s="342"/>
      <c r="AC856" s="342"/>
      <c r="AD856" s="342"/>
      <c r="AE856" s="342"/>
      <c r="AF856" s="342"/>
      <c r="AG856" s="342"/>
      <c r="AH856" s="342"/>
      <c r="AI856" s="342"/>
      <c r="AJ856" s="342"/>
      <c r="AK856" s="342"/>
      <c r="AL856" s="342"/>
      <c r="AM856" s="342"/>
      <c r="AN856" s="342"/>
      <c r="AO856" s="342"/>
      <c r="AP856" s="342"/>
      <c r="AQ856" s="342"/>
      <c r="AR856" s="342"/>
      <c r="AS856" s="342"/>
      <c r="AT856" s="342"/>
      <c r="AU856" s="342"/>
      <c r="AV856" s="342"/>
      <c r="AW856" s="342"/>
      <c r="AX856" s="342"/>
      <c r="AY856" s="342"/>
      <c r="AZ856" s="342"/>
      <c r="BA856" s="342"/>
      <c r="BB856" s="342"/>
      <c r="BC856" s="342"/>
      <c r="BD856" s="342"/>
      <c r="BE856" s="342"/>
      <c r="BF856" s="342"/>
      <c r="BG856" s="342"/>
      <c r="BH856" s="342"/>
      <c r="BI856" s="342"/>
      <c r="BJ856" s="342"/>
      <c r="BK856" s="342"/>
      <c r="BL856" s="342"/>
      <c r="BM856" s="342"/>
      <c r="BO856" s="342"/>
      <c r="BP856" s="342"/>
      <c r="BQ856" s="342"/>
      <c r="BR856" s="342"/>
      <c r="BS856" s="342"/>
      <c r="BT856" s="342"/>
      <c r="BU856" s="342"/>
      <c r="BV856" s="342"/>
      <c r="BW856" s="342"/>
      <c r="BX856" s="342"/>
      <c r="BY856" s="342"/>
      <c r="BZ856" s="342"/>
      <c r="CA856" s="342"/>
      <c r="CB856" s="342"/>
      <c r="CC856" s="342"/>
      <c r="CD856" s="342"/>
      <c r="CE856" s="342"/>
      <c r="CF856" s="342"/>
      <c r="CG856" s="342"/>
      <c r="CH856" s="342"/>
      <c r="CI856" s="342"/>
      <c r="CJ856" s="342"/>
      <c r="CK856" s="342"/>
      <c r="CZ856" s="342"/>
      <c r="DA856" s="342"/>
      <c r="DB856" s="342"/>
      <c r="DC856" s="342"/>
      <c r="DD856" s="342"/>
      <c r="DE856" s="342"/>
      <c r="DF856" s="342"/>
      <c r="DG856" s="342"/>
      <c r="DH856" s="342"/>
      <c r="DI856" s="342"/>
      <c r="DJ856" s="342"/>
      <c r="DK856" s="342"/>
      <c r="DM856" s="342"/>
      <c r="DN856" s="342"/>
      <c r="DO856" s="342"/>
      <c r="DP856" s="342"/>
      <c r="DQ856" s="342"/>
      <c r="DR856" s="342"/>
      <c r="DS856" s="342"/>
      <c r="DT856" s="342"/>
      <c r="DU856" s="342"/>
      <c r="DV856" s="342"/>
      <c r="DW856" s="342"/>
      <c r="DX856" s="342"/>
      <c r="DY856" s="342"/>
      <c r="EA856" s="342"/>
    </row>
    <row r="857" spans="1:131">
      <c r="A857" s="342"/>
      <c r="B857" s="342"/>
      <c r="C857" s="342"/>
      <c r="D857" s="342"/>
      <c r="E857" s="342"/>
      <c r="L857" s="342"/>
      <c r="M857" s="342"/>
      <c r="N857" s="342"/>
      <c r="O857" s="342"/>
      <c r="P857" s="342"/>
      <c r="Q857" s="342"/>
      <c r="R857" s="342"/>
      <c r="S857" s="342"/>
      <c r="T857" s="342"/>
      <c r="U857" s="342"/>
      <c r="V857" s="342"/>
      <c r="W857" s="342"/>
      <c r="X857" s="342"/>
      <c r="Y857" s="342"/>
      <c r="Z857" s="342"/>
      <c r="AA857" s="342"/>
      <c r="AB857" s="342"/>
      <c r="AC857" s="342"/>
      <c r="AD857" s="342"/>
      <c r="AE857" s="342"/>
      <c r="AF857" s="342"/>
      <c r="AG857" s="342"/>
      <c r="AH857" s="342"/>
      <c r="AI857" s="342"/>
      <c r="AJ857" s="342"/>
      <c r="AK857" s="342"/>
      <c r="AL857" s="342"/>
      <c r="AM857" s="342"/>
      <c r="AN857" s="342"/>
      <c r="AO857" s="342"/>
      <c r="AP857" s="342"/>
      <c r="AQ857" s="342"/>
      <c r="AR857" s="342"/>
      <c r="AS857" s="342"/>
      <c r="AT857" s="342"/>
      <c r="AU857" s="342"/>
      <c r="AV857" s="342"/>
      <c r="AW857" s="342"/>
      <c r="AX857" s="342"/>
      <c r="AY857" s="342"/>
      <c r="AZ857" s="342"/>
      <c r="BA857" s="342"/>
      <c r="BB857" s="342"/>
      <c r="BC857" s="342"/>
      <c r="BD857" s="342"/>
      <c r="BE857" s="342"/>
      <c r="BF857" s="342"/>
      <c r="BG857" s="342"/>
      <c r="BH857" s="342"/>
      <c r="BI857" s="342"/>
      <c r="BJ857" s="342"/>
      <c r="BK857" s="342"/>
      <c r="BL857" s="342"/>
      <c r="BM857" s="342"/>
      <c r="BO857" s="342"/>
      <c r="BP857" s="342"/>
      <c r="BQ857" s="342"/>
      <c r="BR857" s="342"/>
      <c r="BS857" s="342"/>
      <c r="BT857" s="342"/>
      <c r="BU857" s="342"/>
      <c r="BV857" s="342"/>
      <c r="BW857" s="342"/>
      <c r="BX857" s="342"/>
      <c r="BY857" s="342"/>
      <c r="BZ857" s="342"/>
      <c r="CA857" s="342"/>
      <c r="CB857" s="342"/>
      <c r="CC857" s="342"/>
      <c r="CD857" s="342"/>
      <c r="CE857" s="342"/>
      <c r="CF857" s="342"/>
      <c r="CG857" s="342"/>
      <c r="CH857" s="342"/>
      <c r="CI857" s="342"/>
      <c r="CJ857" s="342"/>
      <c r="CK857" s="342"/>
      <c r="CZ857" s="342"/>
      <c r="DA857" s="342"/>
      <c r="DB857" s="342"/>
      <c r="DC857" s="342"/>
      <c r="DD857" s="342"/>
      <c r="DE857" s="342"/>
      <c r="DF857" s="342"/>
      <c r="DG857" s="342"/>
      <c r="DH857" s="342"/>
      <c r="DI857" s="342"/>
      <c r="DJ857" s="342"/>
      <c r="DK857" s="342"/>
      <c r="DM857" s="342"/>
      <c r="DN857" s="342"/>
      <c r="DO857" s="342"/>
      <c r="DP857" s="342"/>
      <c r="DQ857" s="342"/>
      <c r="DR857" s="342"/>
      <c r="DS857" s="342"/>
      <c r="DT857" s="342"/>
      <c r="DU857" s="342"/>
      <c r="DV857" s="342"/>
      <c r="DW857" s="342"/>
      <c r="DX857" s="342"/>
      <c r="DY857" s="342"/>
      <c r="EA857" s="342"/>
    </row>
    <row r="858" spans="1:131">
      <c r="A858" s="342"/>
      <c r="B858" s="342"/>
      <c r="C858" s="342"/>
      <c r="D858" s="342"/>
      <c r="E858" s="342"/>
      <c r="L858" s="342"/>
      <c r="M858" s="342"/>
      <c r="N858" s="342"/>
      <c r="O858" s="342"/>
      <c r="P858" s="342"/>
      <c r="Q858" s="342"/>
      <c r="R858" s="342"/>
      <c r="S858" s="342"/>
      <c r="T858" s="342"/>
      <c r="U858" s="342"/>
      <c r="V858" s="342"/>
      <c r="W858" s="342"/>
      <c r="X858" s="342"/>
      <c r="Y858" s="342"/>
      <c r="Z858" s="342"/>
      <c r="AA858" s="342"/>
      <c r="AB858" s="342"/>
      <c r="AC858" s="342"/>
      <c r="AD858" s="342"/>
      <c r="AE858" s="342"/>
      <c r="AF858" s="342"/>
      <c r="AG858" s="342"/>
      <c r="AH858" s="342"/>
      <c r="AI858" s="342"/>
      <c r="AJ858" s="342"/>
      <c r="AK858" s="342"/>
      <c r="AL858" s="342"/>
      <c r="AM858" s="342"/>
      <c r="AN858" s="342"/>
      <c r="AO858" s="342"/>
      <c r="AP858" s="342"/>
      <c r="AQ858" s="342"/>
      <c r="AR858" s="342"/>
      <c r="AS858" s="342"/>
      <c r="AT858" s="342"/>
      <c r="AU858" s="342"/>
      <c r="AV858" s="342"/>
      <c r="AW858" s="342"/>
      <c r="AX858" s="342"/>
      <c r="AY858" s="342"/>
      <c r="AZ858" s="342"/>
      <c r="BA858" s="342"/>
      <c r="BB858" s="342"/>
      <c r="BC858" s="342"/>
      <c r="BD858" s="342"/>
      <c r="BE858" s="342"/>
      <c r="BF858" s="342"/>
      <c r="BG858" s="342"/>
      <c r="BH858" s="342"/>
      <c r="BI858" s="342"/>
      <c r="BJ858" s="342"/>
      <c r="BK858" s="342"/>
      <c r="BL858" s="342"/>
      <c r="BM858" s="342"/>
      <c r="BO858" s="342"/>
      <c r="BP858" s="342"/>
      <c r="BQ858" s="342"/>
      <c r="BR858" s="342"/>
      <c r="BS858" s="342"/>
      <c r="BT858" s="342"/>
      <c r="BU858" s="342"/>
      <c r="BV858" s="342"/>
      <c r="BW858" s="342"/>
      <c r="BX858" s="342"/>
      <c r="BY858" s="342"/>
      <c r="BZ858" s="342"/>
      <c r="CA858" s="342"/>
      <c r="CB858" s="342"/>
      <c r="CC858" s="342"/>
      <c r="CD858" s="342"/>
      <c r="CE858" s="342"/>
      <c r="CF858" s="342"/>
      <c r="CG858" s="342"/>
      <c r="CH858" s="342"/>
      <c r="CI858" s="342"/>
      <c r="CJ858" s="342"/>
      <c r="CK858" s="342"/>
      <c r="CZ858" s="342"/>
      <c r="DA858" s="342"/>
      <c r="DB858" s="342"/>
      <c r="DC858" s="342"/>
      <c r="DD858" s="342"/>
      <c r="DE858" s="342"/>
      <c r="DF858" s="342"/>
      <c r="DG858" s="342"/>
      <c r="DH858" s="342"/>
      <c r="DI858" s="342"/>
      <c r="DJ858" s="342"/>
      <c r="DK858" s="342"/>
      <c r="DM858" s="342"/>
      <c r="DN858" s="342"/>
      <c r="DO858" s="342"/>
      <c r="DP858" s="342"/>
      <c r="DQ858" s="342"/>
      <c r="DR858" s="342"/>
      <c r="DS858" s="342"/>
      <c r="DT858" s="342"/>
      <c r="DU858" s="342"/>
      <c r="DV858" s="342"/>
      <c r="DW858" s="342"/>
      <c r="DX858" s="342"/>
      <c r="DY858" s="342"/>
      <c r="EA858" s="342"/>
    </row>
    <row r="859" spans="1:131">
      <c r="A859" s="342"/>
      <c r="B859" s="342"/>
      <c r="C859" s="342"/>
      <c r="D859" s="342"/>
      <c r="E859" s="342"/>
      <c r="L859" s="342"/>
      <c r="M859" s="342"/>
      <c r="N859" s="342"/>
      <c r="O859" s="342"/>
      <c r="P859" s="342"/>
      <c r="Q859" s="342"/>
      <c r="R859" s="342"/>
      <c r="S859" s="342"/>
      <c r="T859" s="342"/>
      <c r="U859" s="342"/>
      <c r="V859" s="342"/>
      <c r="W859" s="342"/>
      <c r="X859" s="342"/>
      <c r="Y859" s="342"/>
      <c r="Z859" s="342"/>
      <c r="AA859" s="342"/>
      <c r="AB859" s="342"/>
      <c r="AC859" s="342"/>
      <c r="AD859" s="342"/>
      <c r="AE859" s="342"/>
      <c r="AF859" s="342"/>
      <c r="AG859" s="342"/>
      <c r="AH859" s="342"/>
      <c r="AI859" s="342"/>
      <c r="AJ859" s="342"/>
      <c r="AK859" s="342"/>
      <c r="AL859" s="342"/>
      <c r="AM859" s="342"/>
      <c r="AN859" s="342"/>
      <c r="AO859" s="342"/>
      <c r="AP859" s="342"/>
      <c r="AQ859" s="342"/>
      <c r="AR859" s="342"/>
      <c r="AS859" s="342"/>
      <c r="AT859" s="342"/>
      <c r="AU859" s="342"/>
      <c r="AV859" s="342"/>
      <c r="AW859" s="342"/>
      <c r="AX859" s="342"/>
      <c r="AY859" s="342"/>
      <c r="AZ859" s="342"/>
      <c r="BA859" s="342"/>
      <c r="BB859" s="342"/>
      <c r="BC859" s="342"/>
      <c r="BD859" s="342"/>
      <c r="BE859" s="342"/>
      <c r="BF859" s="342"/>
      <c r="BG859" s="342"/>
      <c r="BH859" s="342"/>
      <c r="BI859" s="342"/>
      <c r="BJ859" s="342"/>
      <c r="BK859" s="342"/>
      <c r="BL859" s="342"/>
      <c r="BM859" s="342"/>
      <c r="BO859" s="342"/>
      <c r="BP859" s="342"/>
      <c r="BQ859" s="342"/>
      <c r="BR859" s="342"/>
      <c r="BS859" s="342"/>
      <c r="BT859" s="342"/>
      <c r="BU859" s="342"/>
      <c r="BV859" s="342"/>
      <c r="BW859" s="342"/>
      <c r="BX859" s="342"/>
      <c r="BY859" s="342"/>
      <c r="BZ859" s="342"/>
      <c r="CA859" s="342"/>
      <c r="CB859" s="342"/>
      <c r="CC859" s="342"/>
      <c r="CD859" s="342"/>
      <c r="CE859" s="342"/>
      <c r="CF859" s="342"/>
      <c r="CG859" s="342"/>
      <c r="CH859" s="342"/>
      <c r="CI859" s="342"/>
      <c r="CJ859" s="342"/>
      <c r="CK859" s="342"/>
      <c r="CZ859" s="342"/>
      <c r="DA859" s="342"/>
      <c r="DB859" s="342"/>
      <c r="DC859" s="342"/>
      <c r="DD859" s="342"/>
      <c r="DE859" s="342"/>
      <c r="DF859" s="342"/>
      <c r="DG859" s="342"/>
      <c r="DH859" s="342"/>
      <c r="DI859" s="342"/>
      <c r="DJ859" s="342"/>
      <c r="DK859" s="342"/>
      <c r="DM859" s="342"/>
      <c r="DN859" s="342"/>
      <c r="DO859" s="342"/>
      <c r="DP859" s="342"/>
      <c r="DQ859" s="342"/>
      <c r="DR859" s="342"/>
      <c r="DS859" s="342"/>
      <c r="DT859" s="342"/>
      <c r="DU859" s="342"/>
      <c r="DV859" s="342"/>
      <c r="DW859" s="342"/>
      <c r="DX859" s="342"/>
      <c r="DY859" s="342"/>
      <c r="EA859" s="342"/>
    </row>
    <row r="860" spans="1:131">
      <c r="A860" s="342"/>
      <c r="B860" s="342"/>
      <c r="C860" s="342"/>
      <c r="D860" s="342"/>
      <c r="E860" s="342"/>
      <c r="L860" s="342"/>
      <c r="M860" s="342"/>
      <c r="N860" s="342"/>
      <c r="O860" s="342"/>
      <c r="P860" s="342"/>
      <c r="Q860" s="342"/>
      <c r="R860" s="342"/>
      <c r="S860" s="342"/>
      <c r="T860" s="342"/>
      <c r="U860" s="342"/>
      <c r="V860" s="342"/>
      <c r="W860" s="342"/>
      <c r="X860" s="342"/>
      <c r="Y860" s="342"/>
      <c r="Z860" s="342"/>
      <c r="AA860" s="342"/>
      <c r="AB860" s="342"/>
      <c r="AC860" s="342"/>
      <c r="AD860" s="342"/>
      <c r="AE860" s="342"/>
      <c r="AF860" s="342"/>
      <c r="AG860" s="342"/>
      <c r="AH860" s="342"/>
      <c r="AI860" s="342"/>
      <c r="AJ860" s="342"/>
      <c r="AK860" s="342"/>
      <c r="AL860" s="342"/>
      <c r="AM860" s="342"/>
      <c r="AN860" s="342"/>
      <c r="AO860" s="342"/>
      <c r="AP860" s="342"/>
      <c r="AQ860" s="342"/>
      <c r="AR860" s="342"/>
      <c r="AS860" s="342"/>
      <c r="AT860" s="342"/>
      <c r="AU860" s="342"/>
      <c r="AV860" s="342"/>
      <c r="AW860" s="342"/>
      <c r="AX860" s="342"/>
      <c r="AY860" s="342"/>
      <c r="AZ860" s="342"/>
      <c r="BA860" s="342"/>
      <c r="BB860" s="342"/>
      <c r="BC860" s="342"/>
      <c r="BD860" s="342"/>
      <c r="BE860" s="342"/>
      <c r="BF860" s="342"/>
      <c r="BG860" s="342"/>
      <c r="BH860" s="342"/>
      <c r="BI860" s="342"/>
      <c r="BJ860" s="342"/>
      <c r="BK860" s="342"/>
      <c r="BL860" s="342"/>
      <c r="BM860" s="342"/>
      <c r="BO860" s="342"/>
      <c r="BP860" s="342"/>
      <c r="BQ860" s="342"/>
      <c r="BR860" s="342"/>
      <c r="BS860" s="342"/>
      <c r="BT860" s="342"/>
      <c r="BU860" s="342"/>
      <c r="BV860" s="342"/>
      <c r="BW860" s="342"/>
      <c r="BX860" s="342"/>
      <c r="BY860" s="342"/>
      <c r="BZ860" s="342"/>
      <c r="CA860" s="342"/>
      <c r="CB860" s="342"/>
      <c r="CC860" s="342"/>
      <c r="CD860" s="342"/>
      <c r="CE860" s="342"/>
      <c r="CF860" s="342"/>
      <c r="CG860" s="342"/>
      <c r="CH860" s="342"/>
      <c r="CI860" s="342"/>
      <c r="CJ860" s="342"/>
      <c r="CK860" s="342"/>
      <c r="CZ860" s="342"/>
      <c r="DA860" s="342"/>
      <c r="DB860" s="342"/>
      <c r="DC860" s="342"/>
      <c r="DD860" s="342"/>
      <c r="DE860" s="342"/>
      <c r="DF860" s="342"/>
      <c r="DG860" s="342"/>
      <c r="DH860" s="342"/>
      <c r="DI860" s="342"/>
      <c r="DJ860" s="342"/>
      <c r="DK860" s="342"/>
      <c r="DM860" s="342"/>
      <c r="DN860" s="342"/>
      <c r="DO860" s="342"/>
      <c r="DP860" s="342"/>
      <c r="DQ860" s="342"/>
      <c r="DR860" s="342"/>
      <c r="DS860" s="342"/>
      <c r="DT860" s="342"/>
      <c r="DU860" s="342"/>
      <c r="DV860" s="342"/>
      <c r="DW860" s="342"/>
      <c r="DX860" s="342"/>
      <c r="DY860" s="342"/>
      <c r="EA860" s="342"/>
    </row>
    <row r="861" spans="1:131">
      <c r="A861" s="342"/>
      <c r="B861" s="342"/>
      <c r="C861" s="342"/>
      <c r="D861" s="342"/>
      <c r="E861" s="342"/>
      <c r="L861" s="342"/>
      <c r="M861" s="342"/>
      <c r="N861" s="342"/>
      <c r="O861" s="342"/>
      <c r="P861" s="342"/>
      <c r="Q861" s="342"/>
      <c r="R861" s="342"/>
      <c r="S861" s="342"/>
      <c r="T861" s="342"/>
      <c r="U861" s="342"/>
      <c r="V861" s="342"/>
      <c r="W861" s="342"/>
      <c r="X861" s="342"/>
      <c r="Y861" s="342"/>
      <c r="Z861" s="342"/>
      <c r="AA861" s="342"/>
      <c r="AB861" s="342"/>
      <c r="AC861" s="342"/>
      <c r="AD861" s="342"/>
      <c r="AE861" s="342"/>
      <c r="AF861" s="342"/>
      <c r="AG861" s="342"/>
      <c r="AH861" s="342"/>
      <c r="AI861" s="342"/>
      <c r="AJ861" s="342"/>
      <c r="AK861" s="342"/>
      <c r="AL861" s="342"/>
      <c r="AM861" s="342"/>
      <c r="AN861" s="342"/>
      <c r="AO861" s="342"/>
      <c r="AP861" s="342"/>
      <c r="AQ861" s="342"/>
      <c r="AR861" s="342"/>
      <c r="AS861" s="342"/>
      <c r="AT861" s="342"/>
      <c r="AU861" s="342"/>
      <c r="AV861" s="342"/>
      <c r="AW861" s="342"/>
      <c r="AX861" s="342"/>
      <c r="AY861" s="342"/>
      <c r="AZ861" s="342"/>
      <c r="BA861" s="342"/>
      <c r="BB861" s="342"/>
      <c r="BC861" s="342"/>
      <c r="BD861" s="342"/>
      <c r="BE861" s="342"/>
      <c r="BF861" s="342"/>
      <c r="BG861" s="342"/>
      <c r="BH861" s="342"/>
      <c r="BI861" s="342"/>
      <c r="BJ861" s="342"/>
      <c r="BK861" s="342"/>
      <c r="BL861" s="342"/>
      <c r="BM861" s="342"/>
      <c r="BO861" s="342"/>
      <c r="BP861" s="342"/>
      <c r="BQ861" s="342"/>
      <c r="BR861" s="342"/>
      <c r="BS861" s="342"/>
      <c r="BT861" s="342"/>
      <c r="BU861" s="342"/>
      <c r="BV861" s="342"/>
      <c r="BW861" s="342"/>
      <c r="BX861" s="342"/>
      <c r="BY861" s="342"/>
      <c r="BZ861" s="342"/>
      <c r="CA861" s="342"/>
      <c r="CB861" s="342"/>
      <c r="CC861" s="342"/>
      <c r="CD861" s="342"/>
      <c r="CE861" s="342"/>
      <c r="CF861" s="342"/>
      <c r="CG861" s="342"/>
      <c r="CH861" s="342"/>
      <c r="CI861" s="342"/>
      <c r="CJ861" s="342"/>
      <c r="CK861" s="342"/>
      <c r="CZ861" s="342"/>
      <c r="DA861" s="342"/>
      <c r="DB861" s="342"/>
      <c r="DC861" s="342"/>
      <c r="DD861" s="342"/>
      <c r="DE861" s="342"/>
      <c r="DF861" s="342"/>
      <c r="DG861" s="342"/>
      <c r="DH861" s="342"/>
      <c r="DI861" s="342"/>
      <c r="DJ861" s="342"/>
      <c r="DK861" s="342"/>
      <c r="DM861" s="342"/>
      <c r="DN861" s="342"/>
      <c r="DO861" s="342"/>
      <c r="DP861" s="342"/>
      <c r="DQ861" s="342"/>
      <c r="DR861" s="342"/>
      <c r="DS861" s="342"/>
      <c r="DT861" s="342"/>
      <c r="DU861" s="342"/>
      <c r="DV861" s="342"/>
      <c r="DW861" s="342"/>
      <c r="DX861" s="342"/>
      <c r="DY861" s="342"/>
      <c r="EA861" s="342"/>
    </row>
    <row r="862" spans="1:131">
      <c r="A862" s="342"/>
      <c r="B862" s="342"/>
      <c r="C862" s="342"/>
      <c r="D862" s="342"/>
      <c r="E862" s="342"/>
      <c r="L862" s="342"/>
      <c r="M862" s="342"/>
      <c r="N862" s="342"/>
      <c r="O862" s="342"/>
      <c r="P862" s="342"/>
      <c r="Q862" s="342"/>
      <c r="R862" s="342"/>
      <c r="S862" s="342"/>
      <c r="T862" s="342"/>
      <c r="U862" s="342"/>
      <c r="V862" s="342"/>
      <c r="W862" s="342"/>
      <c r="X862" s="342"/>
      <c r="Y862" s="342"/>
      <c r="Z862" s="342"/>
      <c r="AA862" s="342"/>
      <c r="AB862" s="342"/>
      <c r="AC862" s="342"/>
      <c r="AD862" s="342"/>
      <c r="AE862" s="342"/>
      <c r="AF862" s="342"/>
      <c r="AG862" s="342"/>
      <c r="AH862" s="342"/>
      <c r="AI862" s="342"/>
      <c r="AJ862" s="342"/>
      <c r="AK862" s="342"/>
      <c r="AL862" s="342"/>
      <c r="AM862" s="342"/>
      <c r="AN862" s="342"/>
      <c r="AO862" s="342"/>
      <c r="AP862" s="342"/>
      <c r="AQ862" s="342"/>
      <c r="AR862" s="342"/>
      <c r="AS862" s="342"/>
      <c r="AT862" s="342"/>
      <c r="AU862" s="342"/>
      <c r="AV862" s="342"/>
      <c r="AW862" s="342"/>
      <c r="AX862" s="342"/>
      <c r="AY862" s="342"/>
      <c r="AZ862" s="342"/>
      <c r="BA862" s="342"/>
      <c r="BB862" s="342"/>
      <c r="BC862" s="342"/>
      <c r="BD862" s="342"/>
      <c r="BE862" s="342"/>
      <c r="BF862" s="342"/>
      <c r="BG862" s="342"/>
      <c r="BH862" s="342"/>
      <c r="BI862" s="342"/>
      <c r="BJ862" s="342"/>
      <c r="BK862" s="342"/>
      <c r="BL862" s="342"/>
      <c r="BM862" s="342"/>
      <c r="BO862" s="342"/>
      <c r="BP862" s="342"/>
      <c r="BQ862" s="342"/>
      <c r="BR862" s="342"/>
      <c r="BS862" s="342"/>
      <c r="BT862" s="342"/>
      <c r="BU862" s="342"/>
      <c r="BV862" s="342"/>
      <c r="BW862" s="342"/>
      <c r="BX862" s="342"/>
      <c r="BY862" s="342"/>
      <c r="BZ862" s="342"/>
      <c r="CA862" s="342"/>
      <c r="CB862" s="342"/>
      <c r="CC862" s="342"/>
      <c r="CD862" s="342"/>
      <c r="CE862" s="342"/>
      <c r="CF862" s="342"/>
      <c r="CG862" s="342"/>
      <c r="CH862" s="342"/>
      <c r="CI862" s="342"/>
      <c r="CJ862" s="342"/>
      <c r="CK862" s="342"/>
      <c r="CZ862" s="342"/>
      <c r="DA862" s="342"/>
      <c r="DB862" s="342"/>
      <c r="DC862" s="342"/>
      <c r="DD862" s="342"/>
      <c r="DE862" s="342"/>
      <c r="DF862" s="342"/>
      <c r="DG862" s="342"/>
      <c r="DH862" s="342"/>
      <c r="DI862" s="342"/>
      <c r="DJ862" s="342"/>
      <c r="DK862" s="342"/>
      <c r="DM862" s="342"/>
      <c r="DN862" s="342"/>
      <c r="DO862" s="342"/>
      <c r="DP862" s="342"/>
      <c r="DQ862" s="342"/>
      <c r="DR862" s="342"/>
      <c r="DS862" s="342"/>
      <c r="DT862" s="342"/>
      <c r="DU862" s="342"/>
      <c r="DV862" s="342"/>
      <c r="DW862" s="342"/>
      <c r="DX862" s="342"/>
      <c r="DY862" s="342"/>
      <c r="EA862" s="342"/>
    </row>
    <row r="863" spans="1:131">
      <c r="A863" s="342"/>
      <c r="B863" s="342"/>
      <c r="C863" s="342"/>
      <c r="D863" s="342"/>
      <c r="E863" s="342"/>
      <c r="L863" s="342"/>
      <c r="M863" s="342"/>
      <c r="N863" s="342"/>
      <c r="O863" s="342"/>
      <c r="P863" s="342"/>
      <c r="Q863" s="342"/>
      <c r="R863" s="342"/>
      <c r="S863" s="342"/>
      <c r="T863" s="342"/>
      <c r="U863" s="342"/>
      <c r="V863" s="342"/>
      <c r="W863" s="342"/>
      <c r="X863" s="342"/>
      <c r="Y863" s="342"/>
      <c r="Z863" s="342"/>
      <c r="AA863" s="342"/>
      <c r="AB863" s="342"/>
      <c r="AC863" s="342"/>
      <c r="AD863" s="342"/>
      <c r="AE863" s="342"/>
      <c r="AF863" s="342"/>
      <c r="AG863" s="342"/>
      <c r="AH863" s="342"/>
      <c r="AI863" s="342"/>
      <c r="AJ863" s="342"/>
      <c r="AK863" s="342"/>
      <c r="AL863" s="342"/>
      <c r="AM863" s="342"/>
      <c r="AN863" s="342"/>
      <c r="AO863" s="342"/>
      <c r="AP863" s="342"/>
      <c r="AQ863" s="342"/>
      <c r="AR863" s="342"/>
      <c r="AS863" s="342"/>
      <c r="AT863" s="342"/>
      <c r="AU863" s="342"/>
      <c r="AV863" s="342"/>
      <c r="AW863" s="342"/>
      <c r="AX863" s="342"/>
      <c r="AY863" s="342"/>
      <c r="AZ863" s="342"/>
      <c r="BA863" s="342"/>
      <c r="BB863" s="342"/>
      <c r="BC863" s="342"/>
      <c r="BD863" s="342"/>
      <c r="BE863" s="342"/>
      <c r="BF863" s="342"/>
      <c r="BG863" s="342"/>
      <c r="BH863" s="342"/>
      <c r="BI863" s="342"/>
      <c r="BJ863" s="342"/>
      <c r="BK863" s="342"/>
      <c r="BL863" s="342"/>
      <c r="BM863" s="342"/>
      <c r="BO863" s="342"/>
      <c r="BP863" s="342"/>
      <c r="BQ863" s="342"/>
      <c r="BR863" s="342"/>
      <c r="BS863" s="342"/>
      <c r="BT863" s="342"/>
      <c r="BU863" s="342"/>
      <c r="BV863" s="342"/>
      <c r="BW863" s="342"/>
      <c r="BX863" s="342"/>
      <c r="BY863" s="342"/>
      <c r="BZ863" s="342"/>
      <c r="CA863" s="342"/>
      <c r="CB863" s="342"/>
      <c r="CC863" s="342"/>
      <c r="CD863" s="342"/>
      <c r="CE863" s="342"/>
      <c r="CF863" s="342"/>
      <c r="CG863" s="342"/>
      <c r="CH863" s="342"/>
      <c r="CI863" s="342"/>
      <c r="CJ863" s="342"/>
      <c r="CK863" s="342"/>
      <c r="CZ863" s="342"/>
      <c r="DA863" s="342"/>
      <c r="DB863" s="342"/>
      <c r="DC863" s="342"/>
      <c r="DD863" s="342"/>
      <c r="DE863" s="342"/>
      <c r="DF863" s="342"/>
      <c r="DG863" s="342"/>
      <c r="DH863" s="342"/>
      <c r="DI863" s="342"/>
      <c r="DJ863" s="342"/>
      <c r="DK863" s="342"/>
      <c r="DM863" s="342"/>
      <c r="DN863" s="342"/>
      <c r="DO863" s="342"/>
      <c r="DP863" s="342"/>
      <c r="DQ863" s="342"/>
      <c r="DR863" s="342"/>
      <c r="DS863" s="342"/>
      <c r="DT863" s="342"/>
      <c r="DU863" s="342"/>
      <c r="DV863" s="342"/>
      <c r="DW863" s="342"/>
      <c r="DX863" s="342"/>
      <c r="DY863" s="342"/>
      <c r="EA863" s="342"/>
    </row>
    <row r="864" spans="1:131">
      <c r="A864" s="342"/>
      <c r="B864" s="342"/>
      <c r="C864" s="342"/>
      <c r="D864" s="342"/>
      <c r="E864" s="342"/>
      <c r="L864" s="342"/>
      <c r="M864" s="342"/>
      <c r="N864" s="342"/>
      <c r="O864" s="342"/>
      <c r="P864" s="342"/>
      <c r="Q864" s="342"/>
      <c r="R864" s="342"/>
      <c r="S864" s="342"/>
      <c r="T864" s="342"/>
      <c r="U864" s="342"/>
      <c r="V864" s="342"/>
      <c r="W864" s="342"/>
      <c r="X864" s="342"/>
      <c r="Y864" s="342"/>
      <c r="Z864" s="342"/>
      <c r="AA864" s="342"/>
      <c r="AB864" s="342"/>
      <c r="AC864" s="342"/>
      <c r="AD864" s="342"/>
      <c r="AE864" s="342"/>
      <c r="AF864" s="342"/>
      <c r="AG864" s="342"/>
      <c r="AH864" s="342"/>
      <c r="AI864" s="342"/>
      <c r="AJ864" s="342"/>
      <c r="AK864" s="342"/>
      <c r="AL864" s="342"/>
      <c r="AM864" s="342"/>
      <c r="AN864" s="342"/>
      <c r="AO864" s="342"/>
      <c r="AP864" s="342"/>
      <c r="AQ864" s="342"/>
      <c r="AR864" s="342"/>
      <c r="AS864" s="342"/>
      <c r="AT864" s="342"/>
      <c r="AU864" s="342"/>
      <c r="AV864" s="342"/>
      <c r="AW864" s="342"/>
      <c r="AX864" s="342"/>
      <c r="AY864" s="342"/>
      <c r="AZ864" s="342"/>
      <c r="BA864" s="342"/>
      <c r="BB864" s="342"/>
      <c r="BC864" s="342"/>
      <c r="BD864" s="342"/>
      <c r="BE864" s="342"/>
      <c r="BF864" s="342"/>
      <c r="BG864" s="342"/>
      <c r="BH864" s="342"/>
      <c r="BI864" s="342"/>
      <c r="BJ864" s="342"/>
      <c r="BK864" s="342"/>
      <c r="BL864" s="342"/>
      <c r="BM864" s="342"/>
      <c r="BO864" s="342"/>
      <c r="BP864" s="342"/>
      <c r="BQ864" s="342"/>
      <c r="BR864" s="342"/>
      <c r="BS864" s="342"/>
      <c r="BT864" s="342"/>
      <c r="BU864" s="342"/>
      <c r="BV864" s="342"/>
      <c r="BW864" s="342"/>
      <c r="BX864" s="342"/>
      <c r="BY864" s="342"/>
      <c r="BZ864" s="342"/>
      <c r="CA864" s="342"/>
      <c r="CB864" s="342"/>
      <c r="CC864" s="342"/>
      <c r="CD864" s="342"/>
      <c r="CE864" s="342"/>
      <c r="CF864" s="342"/>
      <c r="CG864" s="342"/>
      <c r="CH864" s="342"/>
      <c r="CI864" s="342"/>
      <c r="CJ864" s="342"/>
      <c r="CK864" s="342"/>
      <c r="CZ864" s="342"/>
      <c r="DA864" s="342"/>
      <c r="DB864" s="342"/>
      <c r="DC864" s="342"/>
      <c r="DD864" s="342"/>
      <c r="DE864" s="342"/>
      <c r="DF864" s="342"/>
      <c r="DG864" s="342"/>
      <c r="DH864" s="342"/>
      <c r="DI864" s="342"/>
      <c r="DJ864" s="342"/>
      <c r="DK864" s="342"/>
      <c r="DM864" s="342"/>
      <c r="DN864" s="342"/>
      <c r="DO864" s="342"/>
      <c r="DP864" s="342"/>
      <c r="DQ864" s="342"/>
      <c r="DR864" s="342"/>
      <c r="DS864" s="342"/>
      <c r="DT864" s="342"/>
      <c r="DU864" s="342"/>
      <c r="DV864" s="342"/>
      <c r="DW864" s="342"/>
      <c r="DX864" s="342"/>
      <c r="DY864" s="342"/>
      <c r="EA864" s="342"/>
    </row>
    <row r="865" spans="1:131">
      <c r="A865" s="342"/>
      <c r="B865" s="342"/>
      <c r="C865" s="342"/>
      <c r="D865" s="342"/>
      <c r="E865" s="342"/>
      <c r="L865" s="342"/>
      <c r="M865" s="342"/>
      <c r="N865" s="342"/>
      <c r="O865" s="342"/>
      <c r="P865" s="342"/>
      <c r="Q865" s="342"/>
      <c r="R865" s="342"/>
      <c r="S865" s="342"/>
      <c r="T865" s="342"/>
      <c r="U865" s="342"/>
      <c r="V865" s="342"/>
      <c r="W865" s="342"/>
      <c r="X865" s="342"/>
      <c r="Y865" s="342"/>
      <c r="Z865" s="342"/>
      <c r="AA865" s="342"/>
      <c r="AB865" s="342"/>
      <c r="AC865" s="342"/>
      <c r="AD865" s="342"/>
      <c r="AE865" s="342"/>
      <c r="AF865" s="342"/>
      <c r="AG865" s="342"/>
      <c r="AH865" s="342"/>
      <c r="AI865" s="342"/>
      <c r="AJ865" s="342"/>
      <c r="AK865" s="342"/>
      <c r="AL865" s="342"/>
      <c r="AM865" s="342"/>
      <c r="AN865" s="342"/>
      <c r="AO865" s="342"/>
      <c r="AP865" s="342"/>
      <c r="AQ865" s="342"/>
      <c r="AR865" s="342"/>
      <c r="AS865" s="342"/>
      <c r="AT865" s="342"/>
      <c r="AU865" s="342"/>
      <c r="AV865" s="342"/>
      <c r="AW865" s="342"/>
      <c r="AX865" s="342"/>
      <c r="AY865" s="342"/>
      <c r="AZ865" s="342"/>
      <c r="BA865" s="342"/>
      <c r="BB865" s="342"/>
      <c r="BC865" s="342"/>
      <c r="BD865" s="342"/>
      <c r="BE865" s="342"/>
      <c r="BF865" s="342"/>
      <c r="BG865" s="342"/>
      <c r="BH865" s="342"/>
      <c r="BI865" s="342"/>
      <c r="BJ865" s="342"/>
      <c r="BK865" s="342"/>
      <c r="BL865" s="342"/>
      <c r="BM865" s="342"/>
      <c r="BO865" s="342"/>
      <c r="BP865" s="342"/>
      <c r="BQ865" s="342"/>
      <c r="BR865" s="342"/>
      <c r="BS865" s="342"/>
      <c r="BT865" s="342"/>
      <c r="BU865" s="342"/>
      <c r="BV865" s="342"/>
      <c r="BW865" s="342"/>
      <c r="BX865" s="342"/>
      <c r="BY865" s="342"/>
      <c r="BZ865" s="342"/>
      <c r="CA865" s="342"/>
      <c r="CB865" s="342"/>
      <c r="CC865" s="342"/>
      <c r="CD865" s="342"/>
      <c r="CE865" s="342"/>
      <c r="CF865" s="342"/>
      <c r="CG865" s="342"/>
      <c r="CH865" s="342"/>
      <c r="CI865" s="342"/>
      <c r="CJ865" s="342"/>
      <c r="CK865" s="342"/>
      <c r="CZ865" s="342"/>
      <c r="DA865" s="342"/>
      <c r="DB865" s="342"/>
      <c r="DC865" s="342"/>
      <c r="DD865" s="342"/>
      <c r="DE865" s="342"/>
      <c r="DF865" s="342"/>
      <c r="DG865" s="342"/>
      <c r="DH865" s="342"/>
      <c r="DI865" s="342"/>
      <c r="DJ865" s="342"/>
      <c r="DK865" s="342"/>
      <c r="DM865" s="342"/>
      <c r="DN865" s="342"/>
      <c r="DO865" s="342"/>
      <c r="DP865" s="342"/>
      <c r="DQ865" s="342"/>
      <c r="DR865" s="342"/>
      <c r="DS865" s="342"/>
      <c r="DT865" s="342"/>
      <c r="DU865" s="342"/>
      <c r="DV865" s="342"/>
      <c r="DW865" s="342"/>
      <c r="DX865" s="342"/>
      <c r="DY865" s="342"/>
      <c r="EA865" s="342"/>
    </row>
    <row r="866" spans="1:131">
      <c r="A866" s="342"/>
      <c r="B866" s="342"/>
      <c r="C866" s="342"/>
      <c r="D866" s="342"/>
      <c r="E866" s="342"/>
      <c r="L866" s="342"/>
      <c r="M866" s="342"/>
      <c r="N866" s="342"/>
      <c r="O866" s="342"/>
      <c r="P866" s="342"/>
      <c r="Q866" s="342"/>
      <c r="R866" s="342"/>
      <c r="S866" s="342"/>
      <c r="T866" s="342"/>
      <c r="U866" s="342"/>
      <c r="V866" s="342"/>
      <c r="W866" s="342"/>
      <c r="X866" s="342"/>
      <c r="Y866" s="342"/>
      <c r="Z866" s="342"/>
      <c r="AA866" s="342"/>
      <c r="AB866" s="342"/>
      <c r="AC866" s="342"/>
      <c r="AD866" s="342"/>
      <c r="AE866" s="342"/>
      <c r="AF866" s="342"/>
      <c r="AG866" s="342"/>
      <c r="AH866" s="342"/>
      <c r="AI866" s="342"/>
      <c r="AJ866" s="342"/>
      <c r="AK866" s="342"/>
      <c r="AL866" s="342"/>
      <c r="AM866" s="342"/>
      <c r="AN866" s="342"/>
      <c r="AO866" s="342"/>
      <c r="AP866" s="342"/>
      <c r="AQ866" s="342"/>
      <c r="AR866" s="342"/>
      <c r="AS866" s="342"/>
      <c r="AT866" s="342"/>
      <c r="AU866" s="342"/>
      <c r="AV866" s="342"/>
      <c r="AW866" s="342"/>
      <c r="AX866" s="342"/>
      <c r="AY866" s="342"/>
      <c r="AZ866" s="342"/>
      <c r="BA866" s="342"/>
      <c r="BB866" s="342"/>
      <c r="BC866" s="342"/>
      <c r="BD866" s="342"/>
      <c r="BE866" s="342"/>
      <c r="BF866" s="342"/>
      <c r="BG866" s="342"/>
      <c r="BH866" s="342"/>
      <c r="BI866" s="342"/>
      <c r="BJ866" s="342"/>
      <c r="BK866" s="342"/>
      <c r="BL866" s="342"/>
      <c r="BM866" s="342"/>
      <c r="BO866" s="342"/>
      <c r="BP866" s="342"/>
      <c r="BQ866" s="342"/>
      <c r="BR866" s="342"/>
      <c r="BS866" s="342"/>
      <c r="BT866" s="342"/>
      <c r="BU866" s="342"/>
      <c r="BV866" s="342"/>
      <c r="BW866" s="342"/>
      <c r="BX866" s="342"/>
      <c r="BY866" s="342"/>
      <c r="BZ866" s="342"/>
      <c r="CA866" s="342"/>
      <c r="CB866" s="342"/>
      <c r="CC866" s="342"/>
      <c r="CD866" s="342"/>
      <c r="CE866" s="342"/>
      <c r="CF866" s="342"/>
      <c r="CG866" s="342"/>
      <c r="CH866" s="342"/>
      <c r="CI866" s="342"/>
      <c r="CJ866" s="342"/>
      <c r="CK866" s="342"/>
      <c r="CZ866" s="342"/>
      <c r="DA866" s="342"/>
      <c r="DB866" s="342"/>
      <c r="DC866" s="342"/>
      <c r="DD866" s="342"/>
      <c r="DE866" s="342"/>
      <c r="DF866" s="342"/>
      <c r="DG866" s="342"/>
      <c r="DH866" s="342"/>
      <c r="DI866" s="342"/>
      <c r="DJ866" s="342"/>
      <c r="DK866" s="342"/>
      <c r="DM866" s="342"/>
      <c r="DN866" s="342"/>
      <c r="DO866" s="342"/>
      <c r="DP866" s="342"/>
      <c r="DQ866" s="342"/>
      <c r="DR866" s="342"/>
      <c r="DS866" s="342"/>
      <c r="DT866" s="342"/>
      <c r="DU866" s="342"/>
      <c r="DV866" s="342"/>
      <c r="DW866" s="342"/>
      <c r="DX866" s="342"/>
      <c r="DY866" s="342"/>
      <c r="EA866" s="342"/>
    </row>
    <row r="867" spans="1:131">
      <c r="A867" s="342"/>
      <c r="B867" s="342"/>
      <c r="C867" s="342"/>
      <c r="D867" s="342"/>
      <c r="E867" s="342"/>
      <c r="L867" s="342"/>
      <c r="M867" s="342"/>
      <c r="N867" s="342"/>
      <c r="O867" s="342"/>
      <c r="P867" s="342"/>
      <c r="Q867" s="342"/>
      <c r="R867" s="342"/>
      <c r="S867" s="342"/>
      <c r="T867" s="342"/>
      <c r="U867" s="342"/>
      <c r="V867" s="342"/>
      <c r="W867" s="342"/>
      <c r="X867" s="342"/>
      <c r="Y867" s="342"/>
      <c r="Z867" s="342"/>
      <c r="AA867" s="342"/>
      <c r="AB867" s="342"/>
      <c r="AC867" s="342"/>
      <c r="AD867" s="342"/>
      <c r="AE867" s="342"/>
      <c r="AF867" s="342"/>
      <c r="AG867" s="342"/>
      <c r="AH867" s="342"/>
      <c r="AI867" s="342"/>
      <c r="AJ867" s="342"/>
      <c r="AK867" s="342"/>
      <c r="AL867" s="342"/>
      <c r="AM867" s="342"/>
      <c r="AN867" s="342"/>
      <c r="AO867" s="342"/>
      <c r="AP867" s="342"/>
      <c r="AQ867" s="342"/>
      <c r="AR867" s="342"/>
      <c r="AS867" s="342"/>
      <c r="AT867" s="342"/>
      <c r="AU867" s="342"/>
      <c r="AV867" s="342"/>
      <c r="AW867" s="342"/>
      <c r="AX867" s="342"/>
      <c r="AY867" s="342"/>
      <c r="AZ867" s="342"/>
      <c r="BA867" s="342"/>
      <c r="BB867" s="342"/>
      <c r="BC867" s="342"/>
      <c r="BD867" s="342"/>
      <c r="BE867" s="342"/>
      <c r="BF867" s="342"/>
      <c r="BG867" s="342"/>
      <c r="BH867" s="342"/>
      <c r="BI867" s="342"/>
      <c r="BJ867" s="342"/>
      <c r="BK867" s="342"/>
      <c r="BL867" s="342"/>
      <c r="BM867" s="342"/>
      <c r="BO867" s="342"/>
      <c r="BP867" s="342"/>
      <c r="BQ867" s="342"/>
      <c r="BR867" s="342"/>
      <c r="BS867" s="342"/>
      <c r="BT867" s="342"/>
      <c r="BU867" s="342"/>
      <c r="BV867" s="342"/>
      <c r="BW867" s="342"/>
      <c r="BX867" s="342"/>
      <c r="BY867" s="342"/>
      <c r="BZ867" s="342"/>
      <c r="CA867" s="342"/>
      <c r="CB867" s="342"/>
      <c r="CC867" s="342"/>
      <c r="CD867" s="342"/>
      <c r="CE867" s="342"/>
      <c r="CF867" s="342"/>
      <c r="CG867" s="342"/>
      <c r="CH867" s="342"/>
      <c r="CI867" s="342"/>
      <c r="CJ867" s="342"/>
      <c r="CK867" s="342"/>
      <c r="CZ867" s="342"/>
      <c r="DA867" s="342"/>
      <c r="DB867" s="342"/>
      <c r="DC867" s="342"/>
      <c r="DD867" s="342"/>
      <c r="DE867" s="342"/>
      <c r="DF867" s="342"/>
      <c r="DG867" s="342"/>
      <c r="DH867" s="342"/>
      <c r="DI867" s="342"/>
      <c r="DJ867" s="342"/>
      <c r="DK867" s="342"/>
      <c r="DM867" s="342"/>
      <c r="DN867" s="342"/>
      <c r="DO867" s="342"/>
      <c r="DP867" s="342"/>
      <c r="DQ867" s="342"/>
      <c r="DR867" s="342"/>
      <c r="DS867" s="342"/>
      <c r="DT867" s="342"/>
      <c r="DU867" s="342"/>
      <c r="DV867" s="342"/>
      <c r="DW867" s="342"/>
      <c r="DX867" s="342"/>
      <c r="DY867" s="342"/>
      <c r="EA867" s="342"/>
    </row>
    <row r="868" spans="1:131">
      <c r="A868" s="342"/>
      <c r="B868" s="342"/>
      <c r="C868" s="342"/>
      <c r="D868" s="342"/>
      <c r="E868" s="342"/>
      <c r="L868" s="342"/>
      <c r="M868" s="342"/>
      <c r="N868" s="342"/>
      <c r="O868" s="342"/>
      <c r="P868" s="342"/>
      <c r="Q868" s="342"/>
      <c r="R868" s="342"/>
      <c r="S868" s="342"/>
      <c r="T868" s="342"/>
      <c r="U868" s="342"/>
      <c r="V868" s="342"/>
      <c r="W868" s="342"/>
      <c r="X868" s="342"/>
      <c r="Y868" s="342"/>
      <c r="Z868" s="342"/>
      <c r="AA868" s="342"/>
      <c r="AB868" s="342"/>
      <c r="AC868" s="342"/>
      <c r="AD868" s="342"/>
      <c r="AE868" s="342"/>
      <c r="AF868" s="342"/>
      <c r="AG868" s="342"/>
      <c r="AH868" s="342"/>
      <c r="AI868" s="342"/>
      <c r="AJ868" s="342"/>
      <c r="AK868" s="342"/>
      <c r="AL868" s="342"/>
      <c r="AM868" s="342"/>
      <c r="AN868" s="342"/>
      <c r="AO868" s="342"/>
      <c r="AP868" s="342"/>
      <c r="AQ868" s="342"/>
      <c r="AR868" s="342"/>
      <c r="AS868" s="342"/>
      <c r="AT868" s="342"/>
      <c r="AU868" s="342"/>
      <c r="AV868" s="342"/>
      <c r="AW868" s="342"/>
      <c r="AX868" s="342"/>
      <c r="AY868" s="342"/>
      <c r="AZ868" s="342"/>
      <c r="BA868" s="342"/>
      <c r="BB868" s="342"/>
      <c r="BC868" s="342"/>
      <c r="BD868" s="342"/>
      <c r="BE868" s="342"/>
      <c r="BF868" s="342"/>
      <c r="BG868" s="342"/>
      <c r="BH868" s="342"/>
      <c r="BI868" s="342"/>
      <c r="BJ868" s="342"/>
      <c r="BK868" s="342"/>
      <c r="BL868" s="342"/>
      <c r="BM868" s="342"/>
      <c r="BO868" s="342"/>
      <c r="BP868" s="342"/>
      <c r="BQ868" s="342"/>
      <c r="BR868" s="342"/>
      <c r="BS868" s="342"/>
      <c r="BT868" s="342"/>
      <c r="BU868" s="342"/>
      <c r="BV868" s="342"/>
      <c r="BW868" s="342"/>
      <c r="BX868" s="342"/>
      <c r="BY868" s="342"/>
      <c r="BZ868" s="342"/>
      <c r="CA868" s="342"/>
      <c r="CB868" s="342"/>
      <c r="CC868" s="342"/>
      <c r="CD868" s="342"/>
      <c r="CE868" s="342"/>
      <c r="CF868" s="342"/>
      <c r="CG868" s="342"/>
      <c r="CH868" s="342"/>
      <c r="CI868" s="342"/>
      <c r="CJ868" s="342"/>
      <c r="CK868" s="342"/>
      <c r="CZ868" s="342"/>
      <c r="DA868" s="342"/>
      <c r="DB868" s="342"/>
      <c r="DC868" s="342"/>
      <c r="DD868" s="342"/>
      <c r="DE868" s="342"/>
      <c r="DF868" s="342"/>
      <c r="DG868" s="342"/>
      <c r="DH868" s="342"/>
      <c r="DI868" s="342"/>
      <c r="DJ868" s="342"/>
      <c r="DK868" s="342"/>
      <c r="DM868" s="342"/>
      <c r="DN868" s="342"/>
      <c r="DO868" s="342"/>
      <c r="DP868" s="342"/>
      <c r="DQ868" s="342"/>
      <c r="DR868" s="342"/>
      <c r="DS868" s="342"/>
      <c r="DT868" s="342"/>
      <c r="DU868" s="342"/>
      <c r="DV868" s="342"/>
      <c r="DW868" s="342"/>
      <c r="DX868" s="342"/>
      <c r="DY868" s="342"/>
      <c r="EA868" s="342"/>
    </row>
    <row r="869" spans="1:131">
      <c r="A869" s="342"/>
      <c r="B869" s="342"/>
      <c r="C869" s="342"/>
      <c r="D869" s="342"/>
      <c r="E869" s="342"/>
      <c r="L869" s="342"/>
      <c r="M869" s="342"/>
      <c r="N869" s="342"/>
      <c r="O869" s="342"/>
      <c r="P869" s="342"/>
      <c r="Q869" s="342"/>
      <c r="R869" s="342"/>
      <c r="S869" s="342"/>
      <c r="T869" s="342"/>
      <c r="U869" s="342"/>
      <c r="V869" s="342"/>
      <c r="W869" s="342"/>
      <c r="X869" s="342"/>
      <c r="Y869" s="342"/>
      <c r="Z869" s="342"/>
      <c r="AA869" s="342"/>
      <c r="AB869" s="342"/>
      <c r="AC869" s="342"/>
      <c r="AD869" s="342"/>
      <c r="AE869" s="342"/>
      <c r="AF869" s="342"/>
      <c r="AG869" s="342"/>
      <c r="AH869" s="342"/>
      <c r="AI869" s="342"/>
      <c r="AJ869" s="342"/>
      <c r="AK869" s="342"/>
      <c r="AL869" s="342"/>
      <c r="AM869" s="342"/>
      <c r="AN869" s="342"/>
      <c r="AO869" s="342"/>
      <c r="AP869" s="342"/>
      <c r="AQ869" s="342"/>
      <c r="AR869" s="342"/>
      <c r="AS869" s="342"/>
      <c r="AT869" s="342"/>
      <c r="AU869" s="342"/>
      <c r="AV869" s="342"/>
      <c r="AW869" s="342"/>
      <c r="AX869" s="342"/>
      <c r="AY869" s="342"/>
      <c r="AZ869" s="342"/>
      <c r="BA869" s="342"/>
      <c r="BB869" s="342"/>
      <c r="BC869" s="342"/>
      <c r="BD869" s="342"/>
      <c r="BE869" s="342"/>
      <c r="BF869" s="342"/>
      <c r="BG869" s="342"/>
      <c r="BH869" s="342"/>
      <c r="BI869" s="342"/>
      <c r="BJ869" s="342"/>
      <c r="BK869" s="342"/>
      <c r="BL869" s="342"/>
      <c r="BM869" s="342"/>
      <c r="BO869" s="342"/>
      <c r="BP869" s="342"/>
      <c r="BQ869" s="342"/>
      <c r="BR869" s="342"/>
      <c r="BS869" s="342"/>
      <c r="BT869" s="342"/>
      <c r="BU869" s="342"/>
      <c r="BV869" s="342"/>
      <c r="BW869" s="342"/>
      <c r="BX869" s="342"/>
      <c r="BY869" s="342"/>
      <c r="BZ869" s="342"/>
      <c r="CA869" s="342"/>
      <c r="CB869" s="342"/>
      <c r="CC869" s="342"/>
      <c r="CD869" s="342"/>
      <c r="CE869" s="342"/>
      <c r="CF869" s="342"/>
      <c r="CG869" s="342"/>
      <c r="CH869" s="342"/>
      <c r="CI869" s="342"/>
      <c r="CJ869" s="342"/>
      <c r="CK869" s="342"/>
      <c r="CZ869" s="342"/>
      <c r="DA869" s="342"/>
      <c r="DB869" s="342"/>
      <c r="DC869" s="342"/>
      <c r="DD869" s="342"/>
      <c r="DE869" s="342"/>
      <c r="DF869" s="342"/>
      <c r="DG869" s="342"/>
      <c r="DH869" s="342"/>
      <c r="DI869" s="342"/>
      <c r="DJ869" s="342"/>
      <c r="DK869" s="342"/>
      <c r="DM869" s="342"/>
      <c r="DN869" s="342"/>
      <c r="DO869" s="342"/>
      <c r="DP869" s="342"/>
      <c r="DQ869" s="342"/>
      <c r="DR869" s="342"/>
      <c r="DS869" s="342"/>
      <c r="DT869" s="342"/>
      <c r="DU869" s="342"/>
      <c r="DV869" s="342"/>
      <c r="DW869" s="342"/>
      <c r="DX869" s="342"/>
      <c r="DY869" s="342"/>
      <c r="EA869" s="342"/>
    </row>
    <row r="870" spans="1:131">
      <c r="A870" s="342"/>
      <c r="B870" s="342"/>
      <c r="C870" s="342"/>
      <c r="D870" s="342"/>
      <c r="E870" s="342"/>
      <c r="L870" s="342"/>
      <c r="M870" s="342"/>
      <c r="N870" s="342"/>
      <c r="O870" s="342"/>
      <c r="P870" s="342"/>
      <c r="Q870" s="342"/>
      <c r="R870" s="342"/>
      <c r="S870" s="342"/>
      <c r="T870" s="342"/>
      <c r="U870" s="342"/>
      <c r="V870" s="342"/>
      <c r="W870" s="342"/>
      <c r="X870" s="342"/>
      <c r="Y870" s="342"/>
      <c r="Z870" s="342"/>
      <c r="AA870" s="342"/>
      <c r="AB870" s="342"/>
      <c r="AC870" s="342"/>
      <c r="AD870" s="342"/>
      <c r="AE870" s="342"/>
      <c r="AF870" s="342"/>
      <c r="AG870" s="342"/>
      <c r="AH870" s="342"/>
      <c r="AI870" s="342"/>
      <c r="AJ870" s="342"/>
      <c r="AK870" s="342"/>
      <c r="AL870" s="342"/>
      <c r="AM870" s="342"/>
      <c r="AN870" s="342"/>
      <c r="AO870" s="342"/>
      <c r="AP870" s="342"/>
      <c r="AQ870" s="342"/>
      <c r="AR870" s="342"/>
      <c r="AS870" s="342"/>
      <c r="AT870" s="342"/>
      <c r="AU870" s="342"/>
      <c r="AV870" s="342"/>
      <c r="AW870" s="342"/>
      <c r="AX870" s="342"/>
      <c r="AY870" s="342"/>
      <c r="AZ870" s="342"/>
      <c r="BA870" s="342"/>
      <c r="BB870" s="342"/>
      <c r="BC870" s="342"/>
      <c r="BD870" s="342"/>
      <c r="BE870" s="342"/>
      <c r="BF870" s="342"/>
      <c r="BG870" s="342"/>
      <c r="BH870" s="342"/>
      <c r="BI870" s="342"/>
      <c r="BJ870" s="342"/>
      <c r="BK870" s="342"/>
      <c r="BL870" s="342"/>
      <c r="BM870" s="342"/>
      <c r="BO870" s="342"/>
      <c r="BP870" s="342"/>
      <c r="BQ870" s="342"/>
      <c r="BR870" s="342"/>
      <c r="BS870" s="342"/>
      <c r="BT870" s="342"/>
      <c r="BU870" s="342"/>
      <c r="BV870" s="342"/>
      <c r="BW870" s="342"/>
      <c r="BX870" s="342"/>
      <c r="BY870" s="342"/>
      <c r="BZ870" s="342"/>
      <c r="CA870" s="342"/>
      <c r="CB870" s="342"/>
      <c r="CC870" s="342"/>
      <c r="CD870" s="342"/>
      <c r="CE870" s="342"/>
      <c r="CF870" s="342"/>
      <c r="CG870" s="342"/>
      <c r="CH870" s="342"/>
      <c r="CI870" s="342"/>
      <c r="CJ870" s="342"/>
      <c r="CK870" s="342"/>
      <c r="CZ870" s="342"/>
      <c r="DA870" s="342"/>
      <c r="DB870" s="342"/>
      <c r="DC870" s="342"/>
      <c r="DD870" s="342"/>
      <c r="DE870" s="342"/>
      <c r="DF870" s="342"/>
      <c r="DG870" s="342"/>
      <c r="DH870" s="342"/>
      <c r="DI870" s="342"/>
      <c r="DJ870" s="342"/>
      <c r="DK870" s="342"/>
      <c r="DM870" s="342"/>
      <c r="DN870" s="342"/>
      <c r="DO870" s="342"/>
      <c r="DP870" s="342"/>
      <c r="DQ870" s="342"/>
      <c r="DR870" s="342"/>
      <c r="DS870" s="342"/>
      <c r="DT870" s="342"/>
      <c r="DU870" s="342"/>
      <c r="DV870" s="342"/>
      <c r="DW870" s="342"/>
      <c r="DX870" s="342"/>
      <c r="DY870" s="342"/>
      <c r="EA870" s="342"/>
    </row>
    <row r="871" spans="1:131">
      <c r="A871" s="342"/>
      <c r="B871" s="342"/>
      <c r="C871" s="342"/>
      <c r="D871" s="342"/>
      <c r="E871" s="342"/>
      <c r="L871" s="342"/>
      <c r="M871" s="342"/>
      <c r="N871" s="342"/>
      <c r="O871" s="342"/>
      <c r="P871" s="342"/>
      <c r="Q871" s="342"/>
      <c r="R871" s="342"/>
      <c r="S871" s="342"/>
      <c r="T871" s="342"/>
      <c r="U871" s="342"/>
      <c r="V871" s="342"/>
      <c r="W871" s="342"/>
      <c r="X871" s="342"/>
      <c r="Y871" s="342"/>
      <c r="Z871" s="342"/>
      <c r="AA871" s="342"/>
      <c r="AB871" s="342"/>
      <c r="AC871" s="342"/>
      <c r="AD871" s="342"/>
      <c r="AE871" s="342"/>
      <c r="AF871" s="342"/>
      <c r="AG871" s="342"/>
      <c r="AH871" s="342"/>
      <c r="AI871" s="342"/>
      <c r="AJ871" s="342"/>
      <c r="AK871" s="342"/>
      <c r="AL871" s="342"/>
      <c r="AM871" s="342"/>
      <c r="AN871" s="342"/>
      <c r="AO871" s="342"/>
      <c r="AP871" s="342"/>
      <c r="AQ871" s="342"/>
      <c r="AR871" s="342"/>
      <c r="AS871" s="342"/>
      <c r="AT871" s="342"/>
      <c r="AU871" s="342"/>
      <c r="AV871" s="342"/>
      <c r="AW871" s="342"/>
      <c r="AX871" s="342"/>
      <c r="AY871" s="342"/>
      <c r="AZ871" s="342"/>
      <c r="BA871" s="342"/>
      <c r="BB871" s="342"/>
      <c r="BC871" s="342"/>
      <c r="BD871" s="342"/>
      <c r="BE871" s="342"/>
      <c r="BF871" s="342"/>
      <c r="BG871" s="342"/>
      <c r="BH871" s="342"/>
      <c r="BI871" s="342"/>
      <c r="BJ871" s="342"/>
      <c r="BK871" s="342"/>
      <c r="BL871" s="342"/>
      <c r="BM871" s="342"/>
      <c r="BO871" s="342"/>
      <c r="BP871" s="342"/>
      <c r="BQ871" s="342"/>
      <c r="BR871" s="342"/>
      <c r="BS871" s="342"/>
      <c r="BT871" s="342"/>
      <c r="BU871" s="342"/>
      <c r="BV871" s="342"/>
      <c r="BW871" s="342"/>
      <c r="BX871" s="342"/>
      <c r="BY871" s="342"/>
      <c r="BZ871" s="342"/>
      <c r="CA871" s="342"/>
      <c r="CB871" s="342"/>
      <c r="CC871" s="342"/>
      <c r="CD871" s="342"/>
      <c r="CE871" s="342"/>
      <c r="CF871" s="342"/>
      <c r="CG871" s="342"/>
      <c r="CH871" s="342"/>
      <c r="CI871" s="342"/>
      <c r="CJ871" s="342"/>
      <c r="CK871" s="342"/>
      <c r="CZ871" s="342"/>
      <c r="DA871" s="342"/>
      <c r="DB871" s="342"/>
      <c r="DC871" s="342"/>
      <c r="DD871" s="342"/>
      <c r="DE871" s="342"/>
      <c r="DF871" s="342"/>
      <c r="DG871" s="342"/>
      <c r="DH871" s="342"/>
      <c r="DI871" s="342"/>
      <c r="DJ871" s="342"/>
      <c r="DK871" s="342"/>
      <c r="DM871" s="342"/>
      <c r="DN871" s="342"/>
      <c r="DO871" s="342"/>
      <c r="DP871" s="342"/>
      <c r="DQ871" s="342"/>
      <c r="DR871" s="342"/>
      <c r="DS871" s="342"/>
      <c r="DT871" s="342"/>
      <c r="DU871" s="342"/>
      <c r="DV871" s="342"/>
      <c r="DW871" s="342"/>
      <c r="DX871" s="342"/>
      <c r="DY871" s="342"/>
      <c r="EA871" s="342"/>
    </row>
    <row r="872" spans="1:131">
      <c r="A872" s="342"/>
      <c r="B872" s="342"/>
      <c r="C872" s="342"/>
      <c r="D872" s="342"/>
      <c r="E872" s="342"/>
      <c r="L872" s="342"/>
      <c r="M872" s="342"/>
      <c r="N872" s="342"/>
      <c r="O872" s="342"/>
      <c r="P872" s="342"/>
      <c r="Q872" s="342"/>
      <c r="R872" s="342"/>
      <c r="S872" s="342"/>
      <c r="T872" s="342"/>
      <c r="U872" s="342"/>
      <c r="V872" s="342"/>
      <c r="W872" s="342"/>
      <c r="X872" s="342"/>
      <c r="Y872" s="342"/>
      <c r="Z872" s="342"/>
      <c r="AA872" s="342"/>
      <c r="AB872" s="342"/>
      <c r="AC872" s="342"/>
      <c r="AD872" s="342"/>
      <c r="AE872" s="342"/>
      <c r="AF872" s="342"/>
      <c r="AG872" s="342"/>
      <c r="AH872" s="342"/>
      <c r="AI872" s="342"/>
      <c r="AJ872" s="342"/>
      <c r="AK872" s="342"/>
      <c r="AL872" s="342"/>
      <c r="AM872" s="342"/>
      <c r="AN872" s="342"/>
      <c r="AO872" s="342"/>
      <c r="AP872" s="342"/>
      <c r="AQ872" s="342"/>
      <c r="AR872" s="342"/>
      <c r="AS872" s="342"/>
      <c r="AT872" s="342"/>
      <c r="AU872" s="342"/>
      <c r="AV872" s="342"/>
      <c r="AW872" s="342"/>
      <c r="AX872" s="342"/>
      <c r="AY872" s="342"/>
      <c r="AZ872" s="342"/>
      <c r="BA872" s="342"/>
      <c r="BB872" s="342"/>
      <c r="BC872" s="342"/>
      <c r="BD872" s="342"/>
      <c r="BE872" s="342"/>
      <c r="BF872" s="342"/>
      <c r="BG872" s="342"/>
      <c r="BH872" s="342"/>
      <c r="BI872" s="342"/>
      <c r="BJ872" s="342"/>
      <c r="BK872" s="342"/>
      <c r="BL872" s="342"/>
      <c r="BM872" s="342"/>
      <c r="BO872" s="342"/>
      <c r="BP872" s="342"/>
      <c r="BQ872" s="342"/>
      <c r="BR872" s="342"/>
      <c r="BS872" s="342"/>
      <c r="BT872" s="342"/>
      <c r="BU872" s="342"/>
      <c r="BV872" s="342"/>
      <c r="BW872" s="342"/>
      <c r="BX872" s="342"/>
      <c r="BY872" s="342"/>
      <c r="BZ872" s="342"/>
      <c r="CA872" s="342"/>
      <c r="CB872" s="342"/>
      <c r="CC872" s="342"/>
      <c r="CD872" s="342"/>
      <c r="CE872" s="342"/>
      <c r="CF872" s="342"/>
      <c r="CG872" s="342"/>
      <c r="CH872" s="342"/>
      <c r="CI872" s="342"/>
      <c r="CJ872" s="342"/>
      <c r="CK872" s="342"/>
      <c r="CZ872" s="342"/>
      <c r="DA872" s="342"/>
      <c r="DB872" s="342"/>
      <c r="DC872" s="342"/>
      <c r="DD872" s="342"/>
      <c r="DE872" s="342"/>
      <c r="DF872" s="342"/>
      <c r="DG872" s="342"/>
      <c r="DH872" s="342"/>
      <c r="DI872" s="342"/>
      <c r="DJ872" s="342"/>
      <c r="DK872" s="342"/>
      <c r="DM872" s="342"/>
      <c r="DN872" s="342"/>
      <c r="DO872" s="342"/>
      <c r="DP872" s="342"/>
      <c r="DQ872" s="342"/>
      <c r="DR872" s="342"/>
      <c r="DS872" s="342"/>
      <c r="DT872" s="342"/>
      <c r="DU872" s="342"/>
      <c r="DV872" s="342"/>
      <c r="DW872" s="342"/>
      <c r="DX872" s="342"/>
      <c r="DY872" s="342"/>
      <c r="EA872" s="342"/>
    </row>
    <row r="873" spans="1:131">
      <c r="A873" s="342"/>
      <c r="B873" s="342"/>
      <c r="C873" s="342"/>
      <c r="D873" s="342"/>
      <c r="E873" s="342"/>
      <c r="L873" s="342"/>
      <c r="M873" s="342"/>
      <c r="N873" s="342"/>
      <c r="O873" s="342"/>
      <c r="P873" s="342"/>
      <c r="Q873" s="342"/>
      <c r="R873" s="342"/>
      <c r="S873" s="342"/>
      <c r="T873" s="342"/>
      <c r="U873" s="342"/>
      <c r="V873" s="342"/>
      <c r="W873" s="342"/>
      <c r="X873" s="342"/>
      <c r="Y873" s="342"/>
      <c r="Z873" s="342"/>
      <c r="AA873" s="342"/>
      <c r="AB873" s="342"/>
      <c r="AC873" s="342"/>
      <c r="AD873" s="342"/>
      <c r="AE873" s="342"/>
      <c r="AF873" s="342"/>
      <c r="AG873" s="342"/>
      <c r="AH873" s="342"/>
      <c r="AI873" s="342"/>
      <c r="AJ873" s="342"/>
      <c r="AK873" s="342"/>
      <c r="AL873" s="342"/>
      <c r="AM873" s="342"/>
      <c r="AN873" s="342"/>
      <c r="AO873" s="342"/>
      <c r="AP873" s="342"/>
      <c r="AQ873" s="342"/>
      <c r="AR873" s="342"/>
      <c r="AS873" s="342"/>
      <c r="AT873" s="342"/>
      <c r="AU873" s="342"/>
      <c r="AV873" s="342"/>
      <c r="AW873" s="342"/>
      <c r="AX873" s="342"/>
      <c r="AY873" s="342"/>
      <c r="AZ873" s="342"/>
      <c r="BA873" s="342"/>
      <c r="BB873" s="342"/>
      <c r="BC873" s="342"/>
      <c r="BD873" s="342"/>
      <c r="BE873" s="342"/>
      <c r="BF873" s="342"/>
      <c r="BG873" s="342"/>
      <c r="BH873" s="342"/>
      <c r="BI873" s="342"/>
      <c r="BJ873" s="342"/>
      <c r="BK873" s="342"/>
      <c r="BL873" s="342"/>
      <c r="BM873" s="342"/>
      <c r="BO873" s="342"/>
      <c r="BP873" s="342"/>
      <c r="BQ873" s="342"/>
      <c r="BR873" s="342"/>
      <c r="BS873" s="342"/>
      <c r="BT873" s="342"/>
      <c r="BU873" s="342"/>
      <c r="BV873" s="342"/>
      <c r="BW873" s="342"/>
      <c r="BX873" s="342"/>
      <c r="BY873" s="342"/>
      <c r="BZ873" s="342"/>
      <c r="CA873" s="342"/>
      <c r="CB873" s="342"/>
      <c r="CC873" s="342"/>
      <c r="CD873" s="342"/>
      <c r="CE873" s="342"/>
      <c r="CF873" s="342"/>
      <c r="CG873" s="342"/>
      <c r="CH873" s="342"/>
      <c r="CI873" s="342"/>
      <c r="CJ873" s="342"/>
      <c r="CK873" s="342"/>
      <c r="CZ873" s="342"/>
      <c r="DA873" s="342"/>
      <c r="DB873" s="342"/>
      <c r="DC873" s="342"/>
      <c r="DD873" s="342"/>
      <c r="DE873" s="342"/>
      <c r="DF873" s="342"/>
      <c r="DG873" s="342"/>
      <c r="DH873" s="342"/>
      <c r="DI873" s="342"/>
      <c r="DJ873" s="342"/>
      <c r="DK873" s="342"/>
      <c r="DM873" s="342"/>
      <c r="DN873" s="342"/>
      <c r="DO873" s="342"/>
      <c r="DP873" s="342"/>
      <c r="DQ873" s="342"/>
      <c r="DR873" s="342"/>
      <c r="DS873" s="342"/>
      <c r="DT873" s="342"/>
      <c r="DU873" s="342"/>
      <c r="DV873" s="342"/>
      <c r="DW873" s="342"/>
      <c r="DX873" s="342"/>
      <c r="DY873" s="342"/>
      <c r="EA873" s="342"/>
    </row>
    <row r="874" spans="1:131">
      <c r="A874" s="342"/>
      <c r="B874" s="342"/>
      <c r="C874" s="342"/>
      <c r="D874" s="342"/>
      <c r="E874" s="342"/>
      <c r="L874" s="342"/>
      <c r="M874" s="342"/>
      <c r="N874" s="342"/>
      <c r="O874" s="342"/>
      <c r="P874" s="342"/>
      <c r="Q874" s="342"/>
      <c r="R874" s="342"/>
      <c r="S874" s="342"/>
      <c r="T874" s="342"/>
      <c r="U874" s="342"/>
      <c r="V874" s="342"/>
      <c r="W874" s="342"/>
      <c r="X874" s="342"/>
      <c r="Y874" s="342"/>
      <c r="Z874" s="342"/>
      <c r="AA874" s="342"/>
      <c r="AB874" s="342"/>
      <c r="AC874" s="342"/>
      <c r="AD874" s="342"/>
      <c r="AE874" s="342"/>
      <c r="AF874" s="342"/>
      <c r="AG874" s="342"/>
      <c r="AH874" s="342"/>
      <c r="AI874" s="342"/>
      <c r="AJ874" s="342"/>
      <c r="AK874" s="342"/>
      <c r="AL874" s="342"/>
      <c r="AM874" s="342"/>
      <c r="AN874" s="342"/>
      <c r="AO874" s="342"/>
      <c r="AP874" s="342"/>
      <c r="AQ874" s="342"/>
      <c r="AR874" s="342"/>
      <c r="AS874" s="342"/>
      <c r="AT874" s="342"/>
      <c r="AU874" s="342"/>
      <c r="AV874" s="342"/>
      <c r="AW874" s="342"/>
      <c r="AX874" s="342"/>
      <c r="AY874" s="342"/>
      <c r="AZ874" s="342"/>
      <c r="BA874" s="342"/>
      <c r="BB874" s="342"/>
      <c r="BC874" s="342"/>
      <c r="BD874" s="342"/>
      <c r="BE874" s="342"/>
      <c r="BF874" s="342"/>
      <c r="BG874" s="342"/>
      <c r="BH874" s="342"/>
      <c r="BI874" s="342"/>
      <c r="BJ874" s="342"/>
      <c r="BK874" s="342"/>
      <c r="BL874" s="342"/>
      <c r="BM874" s="342"/>
      <c r="BO874" s="342"/>
      <c r="BP874" s="342"/>
      <c r="BQ874" s="342"/>
      <c r="BR874" s="342"/>
      <c r="BS874" s="342"/>
      <c r="BT874" s="342"/>
      <c r="BU874" s="342"/>
      <c r="BV874" s="342"/>
      <c r="BW874" s="342"/>
      <c r="BX874" s="342"/>
      <c r="BY874" s="342"/>
      <c r="BZ874" s="342"/>
      <c r="CA874" s="342"/>
      <c r="CB874" s="342"/>
      <c r="CC874" s="342"/>
      <c r="CD874" s="342"/>
      <c r="CE874" s="342"/>
      <c r="CF874" s="342"/>
      <c r="CG874" s="342"/>
      <c r="CH874" s="342"/>
      <c r="CI874" s="342"/>
      <c r="CJ874" s="342"/>
      <c r="CK874" s="342"/>
      <c r="CZ874" s="342"/>
      <c r="DA874" s="342"/>
      <c r="DB874" s="342"/>
      <c r="DC874" s="342"/>
      <c r="DD874" s="342"/>
      <c r="DE874" s="342"/>
      <c r="DF874" s="342"/>
      <c r="DG874" s="342"/>
      <c r="DH874" s="342"/>
      <c r="DI874" s="342"/>
      <c r="DJ874" s="342"/>
      <c r="DK874" s="342"/>
      <c r="DM874" s="342"/>
      <c r="DN874" s="342"/>
      <c r="DO874" s="342"/>
      <c r="DP874" s="342"/>
      <c r="DQ874" s="342"/>
      <c r="DR874" s="342"/>
      <c r="DS874" s="342"/>
      <c r="DT874" s="342"/>
      <c r="DU874" s="342"/>
      <c r="DV874" s="342"/>
      <c r="DW874" s="342"/>
      <c r="DX874" s="342"/>
      <c r="DY874" s="342"/>
      <c r="EA874" s="342"/>
    </row>
    <row r="875" spans="1:131">
      <c r="A875" s="342"/>
      <c r="B875" s="342"/>
      <c r="C875" s="342"/>
      <c r="D875" s="342"/>
      <c r="E875" s="342"/>
      <c r="L875" s="342"/>
      <c r="M875" s="342"/>
      <c r="N875" s="342"/>
      <c r="O875" s="342"/>
      <c r="P875" s="342"/>
      <c r="Q875" s="342"/>
      <c r="R875" s="342"/>
      <c r="S875" s="342"/>
      <c r="T875" s="342"/>
      <c r="U875" s="342"/>
      <c r="V875" s="342"/>
      <c r="W875" s="342"/>
      <c r="X875" s="342"/>
      <c r="Y875" s="342"/>
      <c r="Z875" s="342"/>
      <c r="AA875" s="342"/>
      <c r="AB875" s="342"/>
      <c r="AC875" s="342"/>
      <c r="AD875" s="342"/>
      <c r="AE875" s="342"/>
      <c r="AF875" s="342"/>
      <c r="AG875" s="342"/>
      <c r="AH875" s="342"/>
      <c r="AI875" s="342"/>
      <c r="AJ875" s="342"/>
      <c r="AK875" s="342"/>
      <c r="AL875" s="342"/>
      <c r="AM875" s="342"/>
      <c r="AN875" s="342"/>
      <c r="AO875" s="342"/>
      <c r="AP875" s="342"/>
      <c r="AQ875" s="342"/>
      <c r="AR875" s="342"/>
      <c r="AS875" s="342"/>
      <c r="AT875" s="342"/>
      <c r="AU875" s="342"/>
      <c r="AV875" s="342"/>
      <c r="AW875" s="342"/>
      <c r="AX875" s="342"/>
      <c r="AY875" s="342"/>
      <c r="AZ875" s="342"/>
      <c r="BA875" s="342"/>
      <c r="BB875" s="342"/>
      <c r="BC875" s="342"/>
      <c r="BD875" s="342"/>
      <c r="BE875" s="342"/>
      <c r="BF875" s="342"/>
      <c r="BG875" s="342"/>
      <c r="BH875" s="342"/>
      <c r="BI875" s="342"/>
      <c r="BJ875" s="342"/>
      <c r="BK875" s="342"/>
      <c r="BL875" s="342"/>
      <c r="BM875" s="342"/>
      <c r="BO875" s="342"/>
      <c r="BP875" s="342"/>
      <c r="BQ875" s="342"/>
      <c r="BR875" s="342"/>
      <c r="BS875" s="342"/>
      <c r="BT875" s="342"/>
      <c r="BU875" s="342"/>
      <c r="BV875" s="342"/>
      <c r="BW875" s="342"/>
      <c r="BX875" s="342"/>
      <c r="BY875" s="342"/>
      <c r="BZ875" s="342"/>
      <c r="CA875" s="342"/>
      <c r="CB875" s="342"/>
      <c r="CC875" s="342"/>
      <c r="CD875" s="342"/>
      <c r="CE875" s="342"/>
      <c r="CF875" s="342"/>
      <c r="CG875" s="342"/>
      <c r="CH875" s="342"/>
      <c r="CI875" s="342"/>
      <c r="CJ875" s="342"/>
      <c r="CK875" s="342"/>
      <c r="CZ875" s="342"/>
      <c r="DA875" s="342"/>
      <c r="DB875" s="342"/>
      <c r="DC875" s="342"/>
      <c r="DD875" s="342"/>
      <c r="DE875" s="342"/>
      <c r="DF875" s="342"/>
      <c r="DG875" s="342"/>
      <c r="DH875" s="342"/>
      <c r="DI875" s="342"/>
      <c r="DJ875" s="342"/>
      <c r="DK875" s="342"/>
      <c r="DM875" s="342"/>
      <c r="DN875" s="342"/>
      <c r="DO875" s="342"/>
      <c r="DP875" s="342"/>
      <c r="DQ875" s="342"/>
      <c r="DR875" s="342"/>
      <c r="DS875" s="342"/>
      <c r="DT875" s="342"/>
      <c r="DU875" s="342"/>
      <c r="DV875" s="342"/>
      <c r="DW875" s="342"/>
      <c r="DX875" s="342"/>
      <c r="DY875" s="342"/>
      <c r="EA875" s="342"/>
    </row>
    <row r="876" spans="1:131">
      <c r="A876" s="342"/>
      <c r="B876" s="342"/>
      <c r="C876" s="342"/>
      <c r="D876" s="342"/>
      <c r="E876" s="342"/>
      <c r="L876" s="342"/>
      <c r="M876" s="342"/>
      <c r="N876" s="342"/>
      <c r="O876" s="342"/>
      <c r="P876" s="342"/>
      <c r="Q876" s="342"/>
      <c r="R876" s="342"/>
      <c r="S876" s="342"/>
      <c r="T876" s="342"/>
      <c r="U876" s="342"/>
      <c r="V876" s="342"/>
      <c r="W876" s="342"/>
      <c r="X876" s="342"/>
      <c r="Y876" s="342"/>
      <c r="Z876" s="342"/>
      <c r="AA876" s="342"/>
      <c r="AB876" s="342"/>
      <c r="AC876" s="342"/>
      <c r="AD876" s="342"/>
      <c r="AE876" s="342"/>
      <c r="AF876" s="342"/>
      <c r="AG876" s="342"/>
      <c r="AH876" s="342"/>
      <c r="AI876" s="342"/>
      <c r="AJ876" s="342"/>
      <c r="AK876" s="342"/>
      <c r="AL876" s="342"/>
      <c r="AM876" s="342"/>
      <c r="AN876" s="342"/>
      <c r="AO876" s="342"/>
      <c r="AP876" s="342"/>
      <c r="AQ876" s="342"/>
      <c r="AR876" s="342"/>
      <c r="AS876" s="342"/>
      <c r="AT876" s="342"/>
      <c r="AU876" s="342"/>
      <c r="AV876" s="342"/>
      <c r="AW876" s="342"/>
      <c r="AX876" s="342"/>
      <c r="AY876" s="342"/>
      <c r="AZ876" s="342"/>
      <c r="BA876" s="342"/>
      <c r="BB876" s="342"/>
      <c r="BC876" s="342"/>
      <c r="BD876" s="342"/>
      <c r="BE876" s="342"/>
      <c r="BF876" s="342"/>
      <c r="BG876" s="342"/>
      <c r="BH876" s="342"/>
      <c r="BI876" s="342"/>
      <c r="BJ876" s="342"/>
      <c r="BK876" s="342"/>
      <c r="BL876" s="342"/>
      <c r="BM876" s="342"/>
      <c r="BO876" s="342"/>
      <c r="BP876" s="342"/>
      <c r="BQ876" s="342"/>
      <c r="BR876" s="342"/>
      <c r="BS876" s="342"/>
      <c r="BT876" s="342"/>
      <c r="BU876" s="342"/>
      <c r="BV876" s="342"/>
      <c r="BW876" s="342"/>
      <c r="BX876" s="342"/>
      <c r="BY876" s="342"/>
      <c r="BZ876" s="342"/>
      <c r="CA876" s="342"/>
      <c r="CB876" s="342"/>
      <c r="CC876" s="342"/>
      <c r="CD876" s="342"/>
      <c r="CE876" s="342"/>
      <c r="CF876" s="342"/>
      <c r="CG876" s="342"/>
      <c r="CH876" s="342"/>
      <c r="CI876" s="342"/>
      <c r="CJ876" s="342"/>
      <c r="CK876" s="342"/>
      <c r="CZ876" s="342"/>
      <c r="DA876" s="342"/>
      <c r="DB876" s="342"/>
      <c r="DC876" s="342"/>
      <c r="DD876" s="342"/>
      <c r="DE876" s="342"/>
      <c r="DF876" s="342"/>
      <c r="DG876" s="342"/>
      <c r="DH876" s="342"/>
      <c r="DI876" s="342"/>
      <c r="DJ876" s="342"/>
      <c r="DK876" s="342"/>
      <c r="DM876" s="342"/>
      <c r="DN876" s="342"/>
      <c r="DO876" s="342"/>
      <c r="DP876" s="342"/>
      <c r="DQ876" s="342"/>
      <c r="DR876" s="342"/>
      <c r="DS876" s="342"/>
      <c r="DT876" s="342"/>
      <c r="DU876" s="342"/>
      <c r="DV876" s="342"/>
      <c r="DW876" s="342"/>
      <c r="DX876" s="342"/>
      <c r="DY876" s="342"/>
      <c r="EA876" s="342"/>
    </row>
    <row r="877" spans="1:131">
      <c r="A877" s="342"/>
      <c r="B877" s="342"/>
      <c r="C877" s="342"/>
      <c r="D877" s="342"/>
      <c r="E877" s="342"/>
      <c r="L877" s="342"/>
      <c r="M877" s="342"/>
      <c r="N877" s="342"/>
      <c r="O877" s="342"/>
      <c r="P877" s="342"/>
      <c r="Q877" s="342"/>
      <c r="R877" s="342"/>
      <c r="S877" s="342"/>
      <c r="T877" s="342"/>
      <c r="U877" s="342"/>
      <c r="V877" s="342"/>
      <c r="W877" s="342"/>
      <c r="X877" s="342"/>
      <c r="Y877" s="342"/>
      <c r="Z877" s="342"/>
      <c r="AA877" s="342"/>
      <c r="AB877" s="342"/>
      <c r="AC877" s="342"/>
      <c r="AD877" s="342"/>
      <c r="AE877" s="342"/>
      <c r="AF877" s="342"/>
      <c r="AG877" s="342"/>
      <c r="AH877" s="342"/>
      <c r="AI877" s="342"/>
      <c r="AJ877" s="342"/>
      <c r="AK877" s="342"/>
      <c r="AL877" s="342"/>
      <c r="AM877" s="342"/>
      <c r="AN877" s="342"/>
      <c r="AO877" s="342"/>
      <c r="AP877" s="342"/>
      <c r="AQ877" s="342"/>
      <c r="AR877" s="342"/>
      <c r="AS877" s="342"/>
      <c r="AT877" s="342"/>
      <c r="AU877" s="342"/>
      <c r="AV877" s="342"/>
      <c r="AW877" s="342"/>
      <c r="AX877" s="342"/>
      <c r="AY877" s="342"/>
      <c r="AZ877" s="342"/>
      <c r="BA877" s="342"/>
      <c r="BB877" s="342"/>
      <c r="BC877" s="342"/>
      <c r="BD877" s="342"/>
      <c r="BE877" s="342"/>
      <c r="BF877" s="342"/>
      <c r="BG877" s="342"/>
      <c r="BH877" s="342"/>
      <c r="BI877" s="342"/>
      <c r="BJ877" s="342"/>
      <c r="BK877" s="342"/>
      <c r="BL877" s="342"/>
      <c r="BM877" s="342"/>
      <c r="BO877" s="342"/>
      <c r="BP877" s="342"/>
      <c r="BQ877" s="342"/>
      <c r="BR877" s="342"/>
      <c r="BS877" s="342"/>
      <c r="BT877" s="342"/>
      <c r="BU877" s="342"/>
      <c r="BV877" s="342"/>
      <c r="BW877" s="342"/>
      <c r="BX877" s="342"/>
      <c r="BY877" s="342"/>
      <c r="BZ877" s="342"/>
      <c r="CA877" s="342"/>
      <c r="CB877" s="342"/>
      <c r="CC877" s="342"/>
      <c r="CD877" s="342"/>
      <c r="CE877" s="342"/>
      <c r="CF877" s="342"/>
      <c r="CG877" s="342"/>
      <c r="CH877" s="342"/>
      <c r="CI877" s="342"/>
      <c r="CJ877" s="342"/>
      <c r="CK877" s="342"/>
      <c r="CZ877" s="342"/>
      <c r="DA877" s="342"/>
      <c r="DB877" s="342"/>
      <c r="DC877" s="342"/>
      <c r="DD877" s="342"/>
      <c r="DE877" s="342"/>
      <c r="DF877" s="342"/>
      <c r="DG877" s="342"/>
      <c r="DH877" s="342"/>
      <c r="DI877" s="342"/>
      <c r="DJ877" s="342"/>
      <c r="DK877" s="342"/>
      <c r="DM877" s="342"/>
      <c r="DN877" s="342"/>
      <c r="DO877" s="342"/>
      <c r="DP877" s="342"/>
      <c r="DQ877" s="342"/>
      <c r="DR877" s="342"/>
      <c r="DS877" s="342"/>
      <c r="DT877" s="342"/>
      <c r="DU877" s="342"/>
      <c r="DV877" s="342"/>
      <c r="DW877" s="342"/>
      <c r="DX877" s="342"/>
      <c r="DY877" s="342"/>
      <c r="EA877" s="342"/>
    </row>
    <row r="878" spans="1:131">
      <c r="A878" s="342"/>
      <c r="B878" s="342"/>
      <c r="C878" s="342"/>
      <c r="D878" s="342"/>
      <c r="E878" s="342"/>
      <c r="L878" s="342"/>
      <c r="M878" s="342"/>
      <c r="N878" s="342"/>
      <c r="O878" s="342"/>
      <c r="P878" s="342"/>
      <c r="Q878" s="342"/>
      <c r="R878" s="342"/>
      <c r="S878" s="342"/>
      <c r="T878" s="342"/>
      <c r="U878" s="342"/>
      <c r="V878" s="342"/>
      <c r="W878" s="342"/>
      <c r="X878" s="342"/>
      <c r="Y878" s="342"/>
      <c r="Z878" s="342"/>
      <c r="AA878" s="342"/>
      <c r="AB878" s="342"/>
      <c r="AC878" s="342"/>
      <c r="AD878" s="342"/>
      <c r="AE878" s="342"/>
      <c r="AF878" s="342"/>
      <c r="AG878" s="342"/>
      <c r="AH878" s="342"/>
      <c r="AI878" s="342"/>
      <c r="AJ878" s="342"/>
      <c r="AK878" s="342"/>
      <c r="AL878" s="342"/>
      <c r="AM878" s="342"/>
      <c r="AN878" s="342"/>
      <c r="AO878" s="342"/>
      <c r="AP878" s="342"/>
      <c r="AQ878" s="342"/>
      <c r="AR878" s="342"/>
      <c r="AS878" s="342"/>
      <c r="AT878" s="342"/>
      <c r="AU878" s="342"/>
      <c r="AV878" s="342"/>
      <c r="AW878" s="342"/>
      <c r="AX878" s="342"/>
      <c r="AY878" s="342"/>
      <c r="AZ878" s="342"/>
      <c r="BA878" s="342"/>
      <c r="BB878" s="342"/>
      <c r="BC878" s="342"/>
      <c r="BD878" s="342"/>
      <c r="BE878" s="342"/>
      <c r="BF878" s="342"/>
      <c r="BG878" s="342"/>
      <c r="BH878" s="342"/>
      <c r="BI878" s="342"/>
      <c r="BJ878" s="342"/>
      <c r="BK878" s="342"/>
      <c r="BL878" s="342"/>
      <c r="BM878" s="342"/>
      <c r="BO878" s="342"/>
      <c r="BP878" s="342"/>
      <c r="BQ878" s="342"/>
      <c r="BR878" s="342"/>
      <c r="BS878" s="342"/>
      <c r="BT878" s="342"/>
      <c r="BU878" s="342"/>
      <c r="BV878" s="342"/>
      <c r="BW878" s="342"/>
      <c r="BX878" s="342"/>
      <c r="BY878" s="342"/>
      <c r="BZ878" s="342"/>
      <c r="CA878" s="342"/>
      <c r="CB878" s="342"/>
      <c r="CC878" s="342"/>
      <c r="CD878" s="342"/>
      <c r="CE878" s="342"/>
      <c r="CF878" s="342"/>
      <c r="CG878" s="342"/>
      <c r="CH878" s="342"/>
      <c r="CI878" s="342"/>
      <c r="CJ878" s="342"/>
      <c r="CK878" s="342"/>
      <c r="CZ878" s="342"/>
      <c r="DA878" s="342"/>
      <c r="DB878" s="342"/>
      <c r="DC878" s="342"/>
      <c r="DD878" s="342"/>
      <c r="DE878" s="342"/>
      <c r="DF878" s="342"/>
      <c r="DG878" s="342"/>
      <c r="DH878" s="342"/>
      <c r="DI878" s="342"/>
      <c r="DJ878" s="342"/>
      <c r="DK878" s="342"/>
      <c r="DM878" s="342"/>
      <c r="DN878" s="342"/>
      <c r="DO878" s="342"/>
      <c r="DP878" s="342"/>
      <c r="DQ878" s="342"/>
      <c r="DR878" s="342"/>
      <c r="DS878" s="342"/>
      <c r="DT878" s="342"/>
      <c r="DU878" s="342"/>
      <c r="DV878" s="342"/>
      <c r="DW878" s="342"/>
      <c r="DX878" s="342"/>
      <c r="DY878" s="342"/>
      <c r="EA878" s="342"/>
    </row>
    <row r="879" spans="1:131">
      <c r="A879" s="342"/>
      <c r="B879" s="342"/>
      <c r="C879" s="342"/>
      <c r="D879" s="342"/>
      <c r="E879" s="342"/>
      <c r="L879" s="342"/>
      <c r="M879" s="342"/>
      <c r="N879" s="342"/>
      <c r="O879" s="342"/>
      <c r="P879" s="342"/>
      <c r="Q879" s="342"/>
      <c r="R879" s="342"/>
      <c r="S879" s="342"/>
      <c r="T879" s="342"/>
      <c r="U879" s="342"/>
      <c r="V879" s="342"/>
      <c r="W879" s="342"/>
      <c r="X879" s="342"/>
      <c r="Y879" s="342"/>
      <c r="Z879" s="342"/>
      <c r="AA879" s="342"/>
      <c r="AB879" s="342"/>
      <c r="AC879" s="342"/>
      <c r="AD879" s="342"/>
      <c r="AE879" s="342"/>
      <c r="AF879" s="342"/>
      <c r="AG879" s="342"/>
      <c r="AH879" s="342"/>
      <c r="AI879" s="342"/>
      <c r="AJ879" s="342"/>
      <c r="AK879" s="342"/>
      <c r="AL879" s="342"/>
      <c r="AM879" s="342"/>
      <c r="AN879" s="342"/>
      <c r="AO879" s="342"/>
      <c r="AP879" s="342"/>
      <c r="AQ879" s="342"/>
      <c r="AR879" s="342"/>
      <c r="AS879" s="342"/>
      <c r="AT879" s="342"/>
      <c r="AU879" s="342"/>
      <c r="AV879" s="342"/>
      <c r="AW879" s="342"/>
      <c r="AX879" s="342"/>
      <c r="AY879" s="342"/>
      <c r="AZ879" s="342"/>
      <c r="BA879" s="342"/>
      <c r="BB879" s="342"/>
      <c r="BC879" s="342"/>
      <c r="BD879" s="342"/>
      <c r="BE879" s="342"/>
      <c r="BF879" s="342"/>
      <c r="BG879" s="342"/>
      <c r="BH879" s="342"/>
      <c r="BI879" s="342"/>
      <c r="BJ879" s="342"/>
      <c r="BK879" s="342"/>
      <c r="BL879" s="342"/>
      <c r="BM879" s="342"/>
      <c r="BO879" s="342"/>
      <c r="BP879" s="342"/>
      <c r="BQ879" s="342"/>
      <c r="BR879" s="342"/>
      <c r="BS879" s="342"/>
      <c r="BT879" s="342"/>
      <c r="BU879" s="342"/>
      <c r="BV879" s="342"/>
      <c r="BW879" s="342"/>
      <c r="BX879" s="342"/>
      <c r="BY879" s="342"/>
      <c r="BZ879" s="342"/>
      <c r="CA879" s="342"/>
      <c r="CB879" s="342"/>
      <c r="CC879" s="342"/>
      <c r="CD879" s="342"/>
      <c r="CE879" s="342"/>
      <c r="CF879" s="342"/>
      <c r="CG879" s="342"/>
      <c r="CH879" s="342"/>
      <c r="CI879" s="342"/>
      <c r="CJ879" s="342"/>
      <c r="CK879" s="342"/>
      <c r="CZ879" s="342"/>
      <c r="DA879" s="342"/>
      <c r="DB879" s="342"/>
      <c r="DC879" s="342"/>
      <c r="DD879" s="342"/>
      <c r="DE879" s="342"/>
      <c r="DF879" s="342"/>
      <c r="DG879" s="342"/>
      <c r="DH879" s="342"/>
      <c r="DI879" s="342"/>
      <c r="DJ879" s="342"/>
      <c r="DK879" s="342"/>
      <c r="DM879" s="342"/>
      <c r="DN879" s="342"/>
      <c r="DO879" s="342"/>
      <c r="DP879" s="342"/>
      <c r="DQ879" s="342"/>
      <c r="DR879" s="342"/>
      <c r="DS879" s="342"/>
      <c r="DT879" s="342"/>
      <c r="DU879" s="342"/>
      <c r="DV879" s="342"/>
      <c r="DW879" s="342"/>
      <c r="DX879" s="342"/>
      <c r="DY879" s="342"/>
      <c r="EA879" s="342"/>
    </row>
    <row r="880" spans="1:131">
      <c r="A880" s="342"/>
      <c r="B880" s="342"/>
      <c r="C880" s="342"/>
      <c r="D880" s="342"/>
      <c r="E880" s="342"/>
      <c r="L880" s="342"/>
      <c r="M880" s="342"/>
      <c r="N880" s="342"/>
      <c r="O880" s="342"/>
      <c r="P880" s="342"/>
      <c r="Q880" s="342"/>
      <c r="R880" s="342"/>
      <c r="S880" s="342"/>
      <c r="T880" s="342"/>
      <c r="U880" s="342"/>
      <c r="V880" s="342"/>
      <c r="W880" s="342"/>
      <c r="X880" s="342"/>
      <c r="Y880" s="342"/>
      <c r="Z880" s="342"/>
      <c r="AA880" s="342"/>
      <c r="AB880" s="342"/>
      <c r="AC880" s="342"/>
      <c r="AD880" s="342"/>
      <c r="AE880" s="342"/>
      <c r="AF880" s="342"/>
      <c r="AG880" s="342"/>
      <c r="AH880" s="342"/>
      <c r="AI880" s="342"/>
      <c r="AJ880" s="342"/>
      <c r="AK880" s="342"/>
      <c r="AL880" s="342"/>
      <c r="AM880" s="342"/>
      <c r="AN880" s="342"/>
      <c r="AO880" s="342"/>
      <c r="AP880" s="342"/>
      <c r="AQ880" s="342"/>
      <c r="AR880" s="342"/>
      <c r="AS880" s="342"/>
      <c r="AT880" s="342"/>
      <c r="AU880" s="342"/>
      <c r="AV880" s="342"/>
      <c r="AW880" s="342"/>
      <c r="AX880" s="342"/>
      <c r="AY880" s="342"/>
      <c r="AZ880" s="342"/>
      <c r="BA880" s="342"/>
      <c r="BB880" s="342"/>
      <c r="BC880" s="342"/>
      <c r="BD880" s="342"/>
      <c r="BE880" s="342"/>
      <c r="BF880" s="342"/>
      <c r="BG880" s="342"/>
      <c r="BH880" s="342"/>
      <c r="BI880" s="342"/>
      <c r="BJ880" s="342"/>
      <c r="BK880" s="342"/>
      <c r="BL880" s="342"/>
      <c r="BM880" s="342"/>
      <c r="BO880" s="342"/>
      <c r="BP880" s="342"/>
      <c r="BQ880" s="342"/>
      <c r="BR880" s="342"/>
      <c r="BS880" s="342"/>
      <c r="BT880" s="342"/>
      <c r="BU880" s="342"/>
      <c r="BV880" s="342"/>
      <c r="BW880" s="342"/>
      <c r="BX880" s="342"/>
      <c r="BY880" s="342"/>
      <c r="BZ880" s="342"/>
      <c r="CA880" s="342"/>
      <c r="CB880" s="342"/>
      <c r="CC880" s="342"/>
      <c r="CD880" s="342"/>
      <c r="CE880" s="342"/>
      <c r="CF880" s="342"/>
      <c r="CG880" s="342"/>
      <c r="CH880" s="342"/>
      <c r="CI880" s="342"/>
      <c r="CJ880" s="342"/>
      <c r="CK880" s="342"/>
      <c r="CZ880" s="342"/>
      <c r="DA880" s="342"/>
      <c r="DB880" s="342"/>
      <c r="DC880" s="342"/>
      <c r="DD880" s="342"/>
      <c r="DE880" s="342"/>
      <c r="DF880" s="342"/>
      <c r="DG880" s="342"/>
      <c r="DH880" s="342"/>
      <c r="DI880" s="342"/>
      <c r="DJ880" s="342"/>
      <c r="DK880" s="342"/>
      <c r="DM880" s="342"/>
      <c r="DN880" s="342"/>
      <c r="DO880" s="342"/>
      <c r="DP880" s="342"/>
      <c r="DQ880" s="342"/>
      <c r="DR880" s="342"/>
      <c r="DS880" s="342"/>
      <c r="DT880" s="342"/>
      <c r="DU880" s="342"/>
      <c r="DV880" s="342"/>
      <c r="DW880" s="342"/>
      <c r="DX880" s="342"/>
      <c r="DY880" s="342"/>
      <c r="EA880" s="342"/>
    </row>
    <row r="881" spans="1:131">
      <c r="A881" s="342"/>
      <c r="B881" s="342"/>
      <c r="C881" s="342"/>
      <c r="D881" s="342"/>
      <c r="E881" s="342"/>
      <c r="L881" s="342"/>
      <c r="M881" s="342"/>
      <c r="N881" s="342"/>
      <c r="O881" s="342"/>
      <c r="P881" s="342"/>
      <c r="Q881" s="342"/>
      <c r="R881" s="342"/>
      <c r="S881" s="342"/>
      <c r="T881" s="342"/>
      <c r="U881" s="342"/>
      <c r="V881" s="342"/>
      <c r="W881" s="342"/>
      <c r="X881" s="342"/>
      <c r="Y881" s="342"/>
      <c r="Z881" s="342"/>
      <c r="AA881" s="342"/>
      <c r="AB881" s="342"/>
      <c r="AC881" s="342"/>
      <c r="AD881" s="342"/>
      <c r="AE881" s="342"/>
      <c r="AF881" s="342"/>
      <c r="AG881" s="342"/>
      <c r="AH881" s="342"/>
      <c r="AI881" s="342"/>
      <c r="AJ881" s="342"/>
      <c r="AK881" s="342"/>
      <c r="AL881" s="342"/>
      <c r="AM881" s="342"/>
      <c r="AN881" s="342"/>
      <c r="AO881" s="342"/>
      <c r="AP881" s="342"/>
      <c r="AQ881" s="342"/>
      <c r="AR881" s="342"/>
      <c r="AS881" s="342"/>
      <c r="AT881" s="342"/>
      <c r="AU881" s="342"/>
      <c r="AV881" s="342"/>
      <c r="AW881" s="342"/>
      <c r="AX881" s="342"/>
      <c r="AY881" s="342"/>
      <c r="AZ881" s="342"/>
      <c r="BA881" s="342"/>
      <c r="BB881" s="342"/>
      <c r="BC881" s="342"/>
      <c r="BD881" s="342"/>
      <c r="BE881" s="342"/>
      <c r="BF881" s="342"/>
      <c r="BG881" s="342"/>
      <c r="BH881" s="342"/>
      <c r="BI881" s="342"/>
      <c r="BJ881" s="342"/>
      <c r="BK881" s="342"/>
      <c r="BL881" s="342"/>
      <c r="BM881" s="342"/>
      <c r="BO881" s="342"/>
      <c r="BP881" s="342"/>
      <c r="BQ881" s="342"/>
      <c r="BR881" s="342"/>
      <c r="BS881" s="342"/>
      <c r="BT881" s="342"/>
      <c r="BU881" s="342"/>
      <c r="BV881" s="342"/>
      <c r="BW881" s="342"/>
      <c r="BX881" s="342"/>
      <c r="BY881" s="342"/>
      <c r="BZ881" s="342"/>
      <c r="CA881" s="342"/>
      <c r="CB881" s="342"/>
      <c r="CC881" s="342"/>
      <c r="CD881" s="342"/>
      <c r="CE881" s="342"/>
      <c r="CF881" s="342"/>
      <c r="CG881" s="342"/>
      <c r="CH881" s="342"/>
      <c r="CI881" s="342"/>
      <c r="CJ881" s="342"/>
      <c r="CK881" s="342"/>
      <c r="CZ881" s="342"/>
      <c r="DA881" s="342"/>
      <c r="DB881" s="342"/>
      <c r="DC881" s="342"/>
      <c r="DD881" s="342"/>
      <c r="DE881" s="342"/>
      <c r="DF881" s="342"/>
      <c r="DG881" s="342"/>
      <c r="DH881" s="342"/>
      <c r="DI881" s="342"/>
      <c r="DJ881" s="342"/>
      <c r="DK881" s="342"/>
      <c r="DM881" s="342"/>
      <c r="DN881" s="342"/>
      <c r="DO881" s="342"/>
      <c r="DP881" s="342"/>
      <c r="DQ881" s="342"/>
      <c r="DR881" s="342"/>
      <c r="DS881" s="342"/>
      <c r="DT881" s="342"/>
      <c r="DU881" s="342"/>
      <c r="DV881" s="342"/>
      <c r="DW881" s="342"/>
      <c r="DX881" s="342"/>
      <c r="DY881" s="342"/>
      <c r="EA881" s="342"/>
    </row>
    <row r="882" spans="1:131">
      <c r="A882" s="342"/>
      <c r="B882" s="342"/>
      <c r="C882" s="342"/>
      <c r="D882" s="342"/>
      <c r="E882" s="342"/>
      <c r="L882" s="342"/>
      <c r="M882" s="342"/>
      <c r="N882" s="342"/>
      <c r="O882" s="342"/>
      <c r="P882" s="342"/>
      <c r="Q882" s="342"/>
      <c r="R882" s="342"/>
      <c r="S882" s="342"/>
      <c r="T882" s="342"/>
      <c r="U882" s="342"/>
      <c r="V882" s="342"/>
      <c r="W882" s="342"/>
      <c r="X882" s="342"/>
      <c r="Y882" s="342"/>
      <c r="Z882" s="342"/>
      <c r="AA882" s="342"/>
      <c r="AB882" s="342"/>
      <c r="AC882" s="342"/>
      <c r="AD882" s="342"/>
      <c r="AE882" s="342"/>
      <c r="AF882" s="342"/>
      <c r="AG882" s="342"/>
      <c r="AH882" s="342"/>
      <c r="AI882" s="342"/>
      <c r="AJ882" s="342"/>
      <c r="AK882" s="342"/>
      <c r="AL882" s="342"/>
      <c r="AM882" s="342"/>
      <c r="AN882" s="342"/>
      <c r="AO882" s="342"/>
      <c r="AP882" s="342"/>
      <c r="AQ882" s="342"/>
      <c r="AR882" s="342"/>
      <c r="AS882" s="342"/>
      <c r="AT882" s="342"/>
      <c r="AU882" s="342"/>
      <c r="AV882" s="342"/>
      <c r="AW882" s="342"/>
      <c r="AX882" s="342"/>
      <c r="AY882" s="342"/>
      <c r="AZ882" s="342"/>
      <c r="BA882" s="342"/>
      <c r="BB882" s="342"/>
      <c r="BC882" s="342"/>
      <c r="BD882" s="342"/>
      <c r="BE882" s="342"/>
      <c r="BF882" s="342"/>
      <c r="BG882" s="342"/>
      <c r="BH882" s="342"/>
      <c r="BI882" s="342"/>
      <c r="BJ882" s="342"/>
      <c r="BK882" s="342"/>
      <c r="BL882" s="342"/>
      <c r="BM882" s="342"/>
      <c r="BO882" s="342"/>
      <c r="BP882" s="342"/>
      <c r="BQ882" s="342"/>
      <c r="BR882" s="342"/>
      <c r="BS882" s="342"/>
      <c r="BT882" s="342"/>
      <c r="BU882" s="342"/>
      <c r="BV882" s="342"/>
      <c r="BW882" s="342"/>
      <c r="BX882" s="342"/>
      <c r="BY882" s="342"/>
      <c r="BZ882" s="342"/>
      <c r="CA882" s="342"/>
      <c r="CB882" s="342"/>
      <c r="CC882" s="342"/>
      <c r="CD882" s="342"/>
      <c r="CE882" s="342"/>
      <c r="CF882" s="342"/>
      <c r="CG882" s="342"/>
      <c r="CH882" s="342"/>
      <c r="CI882" s="342"/>
      <c r="CJ882" s="342"/>
      <c r="CK882" s="342"/>
      <c r="CZ882" s="342"/>
      <c r="DA882" s="342"/>
      <c r="DB882" s="342"/>
      <c r="DC882" s="342"/>
      <c r="DD882" s="342"/>
      <c r="DE882" s="342"/>
      <c r="DF882" s="342"/>
      <c r="DG882" s="342"/>
      <c r="DH882" s="342"/>
      <c r="DI882" s="342"/>
      <c r="DJ882" s="342"/>
      <c r="DK882" s="342"/>
      <c r="DM882" s="342"/>
      <c r="DN882" s="342"/>
      <c r="DO882" s="342"/>
      <c r="DP882" s="342"/>
      <c r="DQ882" s="342"/>
      <c r="DR882" s="342"/>
      <c r="DS882" s="342"/>
      <c r="DT882" s="342"/>
      <c r="DU882" s="342"/>
      <c r="DV882" s="342"/>
      <c r="DW882" s="342"/>
      <c r="DX882" s="342"/>
      <c r="DY882" s="342"/>
      <c r="EA882" s="342"/>
    </row>
    <row r="883" spans="1:131">
      <c r="A883" s="342"/>
      <c r="B883" s="342"/>
      <c r="C883" s="342"/>
      <c r="D883" s="342"/>
      <c r="E883" s="342"/>
      <c r="L883" s="342"/>
      <c r="M883" s="342"/>
      <c r="N883" s="342"/>
      <c r="O883" s="342"/>
      <c r="P883" s="342"/>
      <c r="Q883" s="342"/>
      <c r="R883" s="342"/>
      <c r="S883" s="342"/>
      <c r="T883" s="342"/>
      <c r="U883" s="342"/>
      <c r="V883" s="342"/>
      <c r="W883" s="342"/>
      <c r="X883" s="342"/>
      <c r="Y883" s="342"/>
      <c r="Z883" s="342"/>
      <c r="AA883" s="342"/>
      <c r="AB883" s="342"/>
      <c r="AC883" s="342"/>
      <c r="AD883" s="342"/>
      <c r="AE883" s="342"/>
      <c r="AF883" s="342"/>
      <c r="AG883" s="342"/>
      <c r="AH883" s="342"/>
      <c r="AI883" s="342"/>
      <c r="AJ883" s="342"/>
      <c r="AK883" s="342"/>
      <c r="AL883" s="342"/>
      <c r="AM883" s="342"/>
      <c r="AN883" s="342"/>
      <c r="AO883" s="342"/>
      <c r="AP883" s="342"/>
      <c r="AQ883" s="342"/>
      <c r="AR883" s="342"/>
      <c r="AS883" s="342"/>
      <c r="AT883" s="342"/>
      <c r="AU883" s="342"/>
      <c r="AV883" s="342"/>
      <c r="AW883" s="342"/>
      <c r="AX883" s="342"/>
      <c r="AY883" s="342"/>
      <c r="AZ883" s="342"/>
      <c r="BA883" s="342"/>
      <c r="BB883" s="342"/>
      <c r="BC883" s="342"/>
      <c r="BD883" s="342"/>
      <c r="BE883" s="342"/>
      <c r="BF883" s="342"/>
      <c r="BG883" s="342"/>
      <c r="BH883" s="342"/>
      <c r="BI883" s="342"/>
      <c r="BJ883" s="342"/>
      <c r="BK883" s="342"/>
      <c r="BL883" s="342"/>
      <c r="BM883" s="342"/>
      <c r="BO883" s="342"/>
      <c r="BP883" s="342"/>
      <c r="BQ883" s="342"/>
      <c r="BR883" s="342"/>
      <c r="BS883" s="342"/>
      <c r="BT883" s="342"/>
      <c r="BU883" s="342"/>
      <c r="BV883" s="342"/>
      <c r="BW883" s="342"/>
      <c r="BX883" s="342"/>
      <c r="BY883" s="342"/>
      <c r="BZ883" s="342"/>
      <c r="CA883" s="342"/>
      <c r="CB883" s="342"/>
      <c r="CC883" s="342"/>
      <c r="CD883" s="342"/>
      <c r="CE883" s="342"/>
      <c r="CF883" s="342"/>
      <c r="CG883" s="342"/>
      <c r="CH883" s="342"/>
      <c r="CI883" s="342"/>
      <c r="CJ883" s="342"/>
      <c r="CK883" s="342"/>
      <c r="CZ883" s="342"/>
      <c r="DA883" s="342"/>
      <c r="DB883" s="342"/>
      <c r="DC883" s="342"/>
      <c r="DD883" s="342"/>
      <c r="DE883" s="342"/>
      <c r="DF883" s="342"/>
      <c r="DG883" s="342"/>
      <c r="DH883" s="342"/>
      <c r="DI883" s="342"/>
      <c r="DJ883" s="342"/>
      <c r="DK883" s="342"/>
      <c r="DM883" s="342"/>
      <c r="DN883" s="342"/>
      <c r="DO883" s="342"/>
      <c r="DP883" s="342"/>
      <c r="DQ883" s="342"/>
      <c r="DR883" s="342"/>
      <c r="DS883" s="342"/>
      <c r="DT883" s="342"/>
      <c r="DU883" s="342"/>
      <c r="DV883" s="342"/>
      <c r="DW883" s="342"/>
      <c r="DX883" s="342"/>
      <c r="DY883" s="342"/>
      <c r="EA883" s="342"/>
    </row>
    <row r="884" spans="1:131">
      <c r="A884" s="342"/>
      <c r="B884" s="342"/>
      <c r="C884" s="342"/>
      <c r="D884" s="342"/>
      <c r="E884" s="342"/>
      <c r="L884" s="342"/>
      <c r="M884" s="342"/>
      <c r="N884" s="342"/>
      <c r="O884" s="342"/>
      <c r="P884" s="342"/>
      <c r="Q884" s="342"/>
      <c r="R884" s="342"/>
      <c r="S884" s="342"/>
      <c r="T884" s="342"/>
      <c r="U884" s="342"/>
      <c r="V884" s="342"/>
      <c r="W884" s="342"/>
      <c r="X884" s="342"/>
      <c r="Y884" s="342"/>
      <c r="Z884" s="342"/>
      <c r="AA884" s="342"/>
      <c r="AB884" s="342"/>
      <c r="AC884" s="342"/>
      <c r="AD884" s="342"/>
      <c r="AE884" s="342"/>
      <c r="AF884" s="342"/>
      <c r="AG884" s="342"/>
      <c r="AH884" s="342"/>
      <c r="AI884" s="342"/>
      <c r="AJ884" s="342"/>
      <c r="AK884" s="342"/>
      <c r="AL884" s="342"/>
      <c r="AM884" s="342"/>
      <c r="AN884" s="342"/>
      <c r="AO884" s="342"/>
      <c r="AP884" s="342"/>
      <c r="AQ884" s="342"/>
      <c r="AR884" s="342"/>
      <c r="AS884" s="342"/>
      <c r="AT884" s="342"/>
      <c r="AU884" s="342"/>
      <c r="AV884" s="342"/>
      <c r="AW884" s="342"/>
      <c r="AX884" s="342"/>
      <c r="AY884" s="342"/>
      <c r="AZ884" s="342"/>
      <c r="BA884" s="342"/>
      <c r="BB884" s="342"/>
      <c r="BC884" s="342"/>
      <c r="BD884" s="342"/>
      <c r="BE884" s="342"/>
      <c r="BF884" s="342"/>
      <c r="BG884" s="342"/>
      <c r="BH884" s="342"/>
      <c r="BI884" s="342"/>
      <c r="BJ884" s="342"/>
      <c r="BK884" s="342"/>
      <c r="BL884" s="342"/>
      <c r="BM884" s="342"/>
      <c r="BO884" s="342"/>
      <c r="BP884" s="342"/>
      <c r="BQ884" s="342"/>
      <c r="BR884" s="342"/>
      <c r="BS884" s="342"/>
      <c r="BT884" s="342"/>
      <c r="BU884" s="342"/>
      <c r="BV884" s="342"/>
      <c r="BW884" s="342"/>
      <c r="BX884" s="342"/>
      <c r="BY884" s="342"/>
      <c r="BZ884" s="342"/>
      <c r="CA884" s="342"/>
      <c r="CB884" s="342"/>
      <c r="CC884" s="342"/>
      <c r="CD884" s="342"/>
      <c r="CE884" s="342"/>
      <c r="CF884" s="342"/>
      <c r="CG884" s="342"/>
      <c r="CH884" s="342"/>
      <c r="CI884" s="342"/>
      <c r="CJ884" s="342"/>
      <c r="CK884" s="342"/>
      <c r="CZ884" s="342"/>
      <c r="DA884" s="342"/>
      <c r="DB884" s="342"/>
      <c r="DC884" s="342"/>
      <c r="DD884" s="342"/>
      <c r="DE884" s="342"/>
      <c r="DF884" s="342"/>
      <c r="DG884" s="342"/>
      <c r="DH884" s="342"/>
      <c r="DI884" s="342"/>
      <c r="DJ884" s="342"/>
      <c r="DK884" s="342"/>
      <c r="DM884" s="342"/>
      <c r="DN884" s="342"/>
      <c r="DO884" s="342"/>
      <c r="DP884" s="342"/>
      <c r="DQ884" s="342"/>
      <c r="DR884" s="342"/>
      <c r="DS884" s="342"/>
      <c r="DT884" s="342"/>
      <c r="DU884" s="342"/>
      <c r="DV884" s="342"/>
      <c r="DW884" s="342"/>
      <c r="DX884" s="342"/>
      <c r="DY884" s="342"/>
      <c r="EA884" s="342"/>
    </row>
    <row r="885" spans="1:131">
      <c r="A885" s="342"/>
      <c r="B885" s="342"/>
      <c r="C885" s="342"/>
      <c r="D885" s="342"/>
      <c r="E885" s="342"/>
      <c r="L885" s="342"/>
      <c r="M885" s="342"/>
      <c r="N885" s="342"/>
      <c r="O885" s="342"/>
      <c r="P885" s="342"/>
      <c r="Q885" s="342"/>
      <c r="R885" s="342"/>
      <c r="S885" s="342"/>
      <c r="T885" s="342"/>
      <c r="U885" s="342"/>
      <c r="V885" s="342"/>
      <c r="W885" s="342"/>
      <c r="X885" s="342"/>
      <c r="Y885" s="342"/>
      <c r="Z885" s="342"/>
      <c r="AA885" s="342"/>
      <c r="AB885" s="342"/>
      <c r="AC885" s="342"/>
      <c r="AD885" s="342"/>
      <c r="AE885" s="342"/>
      <c r="AF885" s="342"/>
      <c r="AG885" s="342"/>
      <c r="AH885" s="342"/>
      <c r="AI885" s="342"/>
      <c r="AJ885" s="342"/>
      <c r="AK885" s="342"/>
      <c r="AL885" s="342"/>
      <c r="AM885" s="342"/>
      <c r="AN885" s="342"/>
      <c r="AO885" s="342"/>
      <c r="AP885" s="342"/>
      <c r="AQ885" s="342"/>
      <c r="AR885" s="342"/>
      <c r="AS885" s="342"/>
      <c r="AT885" s="342"/>
      <c r="AU885" s="342"/>
      <c r="AV885" s="342"/>
      <c r="AW885" s="342"/>
      <c r="AX885" s="342"/>
      <c r="AY885" s="342"/>
      <c r="AZ885" s="342"/>
      <c r="BA885" s="342"/>
      <c r="BB885" s="342"/>
      <c r="BC885" s="342"/>
      <c r="BD885" s="342"/>
      <c r="BE885" s="342"/>
      <c r="BF885" s="342"/>
      <c r="BG885" s="342"/>
      <c r="BH885" s="342"/>
      <c r="BI885" s="342"/>
      <c r="BJ885" s="342"/>
      <c r="BK885" s="342"/>
      <c r="BL885" s="342"/>
      <c r="BM885" s="342"/>
      <c r="BO885" s="342"/>
      <c r="BP885" s="342"/>
      <c r="BQ885" s="342"/>
      <c r="BR885" s="342"/>
      <c r="BS885" s="342"/>
      <c r="BT885" s="342"/>
      <c r="BU885" s="342"/>
      <c r="BV885" s="342"/>
      <c r="BW885" s="342"/>
      <c r="BX885" s="342"/>
      <c r="BY885" s="342"/>
      <c r="BZ885" s="342"/>
      <c r="CA885" s="342"/>
      <c r="CB885" s="342"/>
      <c r="CC885" s="342"/>
      <c r="CD885" s="342"/>
      <c r="CE885" s="342"/>
      <c r="CF885" s="342"/>
      <c r="CG885" s="342"/>
      <c r="CH885" s="342"/>
      <c r="CI885" s="342"/>
      <c r="CJ885" s="342"/>
      <c r="CK885" s="342"/>
      <c r="CZ885" s="342"/>
      <c r="DA885" s="342"/>
      <c r="DB885" s="342"/>
      <c r="DC885" s="342"/>
      <c r="DD885" s="342"/>
      <c r="DE885" s="342"/>
      <c r="DF885" s="342"/>
      <c r="DG885" s="342"/>
      <c r="DH885" s="342"/>
      <c r="DI885" s="342"/>
      <c r="DJ885" s="342"/>
      <c r="DK885" s="342"/>
      <c r="DM885" s="342"/>
      <c r="DN885" s="342"/>
      <c r="DO885" s="342"/>
      <c r="DP885" s="342"/>
      <c r="DQ885" s="342"/>
      <c r="DR885" s="342"/>
      <c r="DS885" s="342"/>
      <c r="DT885" s="342"/>
      <c r="DU885" s="342"/>
      <c r="DV885" s="342"/>
      <c r="DW885" s="342"/>
      <c r="DX885" s="342"/>
      <c r="DY885" s="342"/>
      <c r="EA885" s="342"/>
    </row>
    <row r="886" spans="1:131">
      <c r="A886" s="342"/>
      <c r="B886" s="342"/>
      <c r="C886" s="342"/>
      <c r="D886" s="342"/>
      <c r="E886" s="342"/>
      <c r="L886" s="342"/>
      <c r="M886" s="342"/>
      <c r="N886" s="342"/>
      <c r="O886" s="342"/>
      <c r="P886" s="342"/>
      <c r="Q886" s="342"/>
      <c r="R886" s="342"/>
      <c r="S886" s="342"/>
      <c r="T886" s="342"/>
      <c r="U886" s="342"/>
      <c r="V886" s="342"/>
      <c r="W886" s="342"/>
      <c r="X886" s="342"/>
      <c r="Y886" s="342"/>
      <c r="Z886" s="342"/>
      <c r="AA886" s="342"/>
      <c r="AB886" s="342"/>
      <c r="AC886" s="342"/>
      <c r="AD886" s="342"/>
      <c r="AE886" s="342"/>
      <c r="AF886" s="342"/>
      <c r="AG886" s="342"/>
      <c r="AH886" s="342"/>
      <c r="AI886" s="342"/>
      <c r="AJ886" s="342"/>
      <c r="AK886" s="342"/>
      <c r="AL886" s="342"/>
      <c r="AM886" s="342"/>
      <c r="AN886" s="342"/>
      <c r="AO886" s="342"/>
      <c r="AP886" s="342"/>
      <c r="AQ886" s="342"/>
      <c r="AR886" s="342"/>
      <c r="AS886" s="342"/>
      <c r="AT886" s="342"/>
      <c r="AU886" s="342"/>
      <c r="AV886" s="342"/>
      <c r="AW886" s="342"/>
      <c r="AX886" s="342"/>
      <c r="AY886" s="342"/>
      <c r="AZ886" s="342"/>
      <c r="BA886" s="342"/>
      <c r="BB886" s="342"/>
      <c r="BC886" s="342"/>
      <c r="BD886" s="342"/>
      <c r="BE886" s="342"/>
      <c r="BF886" s="342"/>
      <c r="BG886" s="342"/>
      <c r="BH886" s="342"/>
      <c r="BI886" s="342"/>
      <c r="BJ886" s="342"/>
      <c r="BK886" s="342"/>
      <c r="BL886" s="342"/>
      <c r="BM886" s="342"/>
      <c r="BO886" s="342"/>
      <c r="BP886" s="342"/>
      <c r="BQ886" s="342"/>
      <c r="BR886" s="342"/>
      <c r="BS886" s="342"/>
      <c r="BT886" s="342"/>
      <c r="BU886" s="342"/>
      <c r="BV886" s="342"/>
      <c r="BW886" s="342"/>
      <c r="BX886" s="342"/>
      <c r="BY886" s="342"/>
      <c r="BZ886" s="342"/>
      <c r="CA886" s="342"/>
      <c r="CB886" s="342"/>
      <c r="CC886" s="342"/>
      <c r="CD886" s="342"/>
      <c r="CE886" s="342"/>
      <c r="CF886" s="342"/>
      <c r="CG886" s="342"/>
      <c r="CH886" s="342"/>
      <c r="CI886" s="342"/>
      <c r="CJ886" s="342"/>
      <c r="CK886" s="342"/>
      <c r="CZ886" s="342"/>
      <c r="DA886" s="342"/>
      <c r="DB886" s="342"/>
      <c r="DC886" s="342"/>
      <c r="DD886" s="342"/>
      <c r="DE886" s="342"/>
      <c r="DF886" s="342"/>
      <c r="DG886" s="342"/>
      <c r="DH886" s="342"/>
      <c r="DI886" s="342"/>
      <c r="DJ886" s="342"/>
      <c r="DK886" s="342"/>
      <c r="DM886" s="342"/>
      <c r="DN886" s="342"/>
      <c r="DO886" s="342"/>
      <c r="DP886" s="342"/>
      <c r="DQ886" s="342"/>
      <c r="DR886" s="342"/>
      <c r="DS886" s="342"/>
      <c r="DT886" s="342"/>
      <c r="DU886" s="342"/>
      <c r="DV886" s="342"/>
      <c r="DW886" s="342"/>
      <c r="DX886" s="342"/>
      <c r="DY886" s="342"/>
      <c r="EA886" s="342"/>
    </row>
    <row r="887" spans="1:131">
      <c r="A887" s="342"/>
      <c r="B887" s="342"/>
      <c r="C887" s="342"/>
      <c r="D887" s="342"/>
      <c r="E887" s="342"/>
      <c r="L887" s="342"/>
      <c r="M887" s="342"/>
      <c r="N887" s="342"/>
      <c r="O887" s="342"/>
      <c r="P887" s="342"/>
      <c r="Q887" s="342"/>
      <c r="R887" s="342"/>
      <c r="S887" s="342"/>
      <c r="T887" s="342"/>
      <c r="U887" s="342"/>
      <c r="V887" s="342"/>
      <c r="W887" s="342"/>
      <c r="X887" s="342"/>
      <c r="Y887" s="342"/>
      <c r="Z887" s="342"/>
      <c r="AA887" s="342"/>
      <c r="AB887" s="342"/>
      <c r="AC887" s="342"/>
      <c r="AD887" s="342"/>
      <c r="AE887" s="342"/>
      <c r="AF887" s="342"/>
      <c r="AG887" s="342"/>
      <c r="AH887" s="342"/>
      <c r="AI887" s="342"/>
      <c r="AJ887" s="342"/>
      <c r="AK887" s="342"/>
      <c r="AL887" s="342"/>
      <c r="AM887" s="342"/>
      <c r="AN887" s="342"/>
      <c r="AO887" s="342"/>
      <c r="AP887" s="342"/>
      <c r="AQ887" s="342"/>
      <c r="AR887" s="342"/>
      <c r="AS887" s="342"/>
      <c r="AT887" s="342"/>
      <c r="AU887" s="342"/>
      <c r="AV887" s="342"/>
      <c r="AW887" s="342"/>
      <c r="AX887" s="342"/>
      <c r="AY887" s="342"/>
      <c r="AZ887" s="342"/>
      <c r="BA887" s="342"/>
      <c r="BB887" s="342"/>
      <c r="BC887" s="342"/>
      <c r="BD887" s="342"/>
      <c r="BE887" s="342"/>
      <c r="BF887" s="342"/>
      <c r="BG887" s="342"/>
      <c r="BH887" s="342"/>
      <c r="BI887" s="342"/>
      <c r="BJ887" s="342"/>
      <c r="BK887" s="342"/>
      <c r="BL887" s="342"/>
      <c r="BM887" s="342"/>
      <c r="BO887" s="342"/>
      <c r="BP887" s="342"/>
      <c r="BQ887" s="342"/>
      <c r="BR887" s="342"/>
      <c r="BS887" s="342"/>
      <c r="BT887" s="342"/>
      <c r="BU887" s="342"/>
      <c r="BV887" s="342"/>
      <c r="BW887" s="342"/>
      <c r="BX887" s="342"/>
      <c r="BY887" s="342"/>
      <c r="BZ887" s="342"/>
      <c r="CA887" s="342"/>
      <c r="CB887" s="342"/>
      <c r="CC887" s="342"/>
      <c r="CD887" s="342"/>
      <c r="CE887" s="342"/>
      <c r="CF887" s="342"/>
      <c r="CG887" s="342"/>
      <c r="CH887" s="342"/>
      <c r="CI887" s="342"/>
      <c r="CJ887" s="342"/>
      <c r="CK887" s="342"/>
      <c r="CZ887" s="342"/>
      <c r="DA887" s="342"/>
      <c r="DB887" s="342"/>
      <c r="DC887" s="342"/>
      <c r="DD887" s="342"/>
      <c r="DE887" s="342"/>
      <c r="DF887" s="342"/>
      <c r="DG887" s="342"/>
      <c r="DH887" s="342"/>
      <c r="DI887" s="342"/>
      <c r="DJ887" s="342"/>
      <c r="DK887" s="342"/>
      <c r="DM887" s="342"/>
      <c r="DN887" s="342"/>
      <c r="DO887" s="342"/>
      <c r="DP887" s="342"/>
      <c r="DQ887" s="342"/>
      <c r="DR887" s="342"/>
      <c r="DS887" s="342"/>
      <c r="DT887" s="342"/>
      <c r="DU887" s="342"/>
      <c r="DV887" s="342"/>
      <c r="DW887" s="342"/>
      <c r="DX887" s="342"/>
      <c r="DY887" s="342"/>
      <c r="EA887" s="342"/>
    </row>
    <row r="888" spans="1:131">
      <c r="A888" s="342"/>
      <c r="B888" s="342"/>
      <c r="C888" s="342"/>
      <c r="D888" s="342"/>
      <c r="E888" s="342"/>
      <c r="L888" s="342"/>
      <c r="M888" s="342"/>
      <c r="N888" s="342"/>
      <c r="O888" s="342"/>
      <c r="P888" s="342"/>
      <c r="Q888" s="342"/>
      <c r="R888" s="342"/>
      <c r="S888" s="342"/>
      <c r="T888" s="342"/>
      <c r="U888" s="342"/>
      <c r="V888" s="342"/>
      <c r="W888" s="342"/>
      <c r="X888" s="342"/>
      <c r="Y888" s="342"/>
      <c r="Z888" s="342"/>
      <c r="AA888" s="342"/>
      <c r="AB888" s="342"/>
      <c r="AC888" s="342"/>
      <c r="AD888" s="342"/>
      <c r="AE888" s="342"/>
      <c r="AF888" s="342"/>
      <c r="AG888" s="342"/>
      <c r="AH888" s="342"/>
      <c r="AI888" s="342"/>
      <c r="AJ888" s="342"/>
      <c r="AK888" s="342"/>
      <c r="AL888" s="342"/>
      <c r="AM888" s="342"/>
      <c r="AN888" s="342"/>
      <c r="AO888" s="342"/>
      <c r="AP888" s="342"/>
      <c r="AQ888" s="342"/>
      <c r="AR888" s="342"/>
      <c r="AS888" s="342"/>
      <c r="AT888" s="342"/>
      <c r="AU888" s="342"/>
      <c r="AV888" s="342"/>
      <c r="AW888" s="342"/>
      <c r="AX888" s="342"/>
      <c r="AY888" s="342"/>
      <c r="AZ888" s="342"/>
      <c r="BA888" s="342"/>
      <c r="BB888" s="342"/>
      <c r="BC888" s="342"/>
      <c r="BD888" s="342"/>
      <c r="BE888" s="342"/>
      <c r="BF888" s="342"/>
      <c r="BG888" s="342"/>
      <c r="BH888" s="342"/>
      <c r="BI888" s="342"/>
      <c r="BJ888" s="342"/>
      <c r="BK888" s="342"/>
      <c r="BL888" s="342"/>
      <c r="BM888" s="342"/>
      <c r="BO888" s="342"/>
      <c r="BP888" s="342"/>
      <c r="BQ888" s="342"/>
      <c r="BR888" s="342"/>
      <c r="BS888" s="342"/>
      <c r="BT888" s="342"/>
      <c r="BU888" s="342"/>
      <c r="BV888" s="342"/>
      <c r="BW888" s="342"/>
      <c r="BX888" s="342"/>
      <c r="BY888" s="342"/>
      <c r="BZ888" s="342"/>
      <c r="CA888" s="342"/>
      <c r="CB888" s="342"/>
      <c r="CC888" s="342"/>
      <c r="CD888" s="342"/>
      <c r="CE888" s="342"/>
      <c r="CF888" s="342"/>
      <c r="CG888" s="342"/>
      <c r="CH888" s="342"/>
      <c r="CI888" s="342"/>
      <c r="CJ888" s="342"/>
      <c r="CK888" s="342"/>
      <c r="CZ888" s="342"/>
      <c r="DA888" s="342"/>
      <c r="DB888" s="342"/>
      <c r="DC888" s="342"/>
      <c r="DD888" s="342"/>
      <c r="DE888" s="342"/>
      <c r="DF888" s="342"/>
      <c r="DG888" s="342"/>
      <c r="DH888" s="342"/>
      <c r="DI888" s="342"/>
      <c r="DJ888" s="342"/>
      <c r="DK888" s="342"/>
      <c r="DM888" s="342"/>
      <c r="DN888" s="342"/>
      <c r="DO888" s="342"/>
      <c r="DP888" s="342"/>
      <c r="DQ888" s="342"/>
      <c r="DR888" s="342"/>
      <c r="DS888" s="342"/>
      <c r="DT888" s="342"/>
      <c r="DU888" s="342"/>
      <c r="DV888" s="342"/>
      <c r="DW888" s="342"/>
      <c r="DX888" s="342"/>
      <c r="DY888" s="342"/>
      <c r="EA888" s="342"/>
    </row>
    <row r="889" spans="1:131">
      <c r="A889" s="342"/>
      <c r="B889" s="342"/>
      <c r="C889" s="342"/>
      <c r="D889" s="342"/>
      <c r="E889" s="342"/>
      <c r="L889" s="342"/>
      <c r="M889" s="342"/>
      <c r="N889" s="342"/>
      <c r="O889" s="342"/>
      <c r="P889" s="342"/>
      <c r="Q889" s="342"/>
      <c r="R889" s="342"/>
      <c r="S889" s="342"/>
      <c r="T889" s="342"/>
      <c r="U889" s="342"/>
      <c r="V889" s="342"/>
      <c r="W889" s="342"/>
      <c r="X889" s="342"/>
      <c r="Y889" s="342"/>
      <c r="Z889" s="342"/>
      <c r="AA889" s="342"/>
      <c r="AB889" s="342"/>
      <c r="AC889" s="342"/>
      <c r="AD889" s="342"/>
      <c r="AE889" s="342"/>
      <c r="AF889" s="342"/>
      <c r="AG889" s="342"/>
      <c r="AH889" s="342"/>
      <c r="AI889" s="342"/>
      <c r="AJ889" s="342"/>
      <c r="AK889" s="342"/>
      <c r="AL889" s="342"/>
      <c r="AM889" s="342"/>
      <c r="AN889" s="342"/>
      <c r="AO889" s="342"/>
      <c r="AP889" s="342"/>
      <c r="AQ889" s="342"/>
      <c r="AR889" s="342"/>
      <c r="AS889" s="342"/>
      <c r="AT889" s="342"/>
      <c r="AU889" s="342"/>
      <c r="AV889" s="342"/>
      <c r="AW889" s="342"/>
      <c r="AX889" s="342"/>
      <c r="AY889" s="342"/>
      <c r="AZ889" s="342"/>
      <c r="BA889" s="342"/>
      <c r="BB889" s="342"/>
      <c r="BC889" s="342"/>
      <c r="BD889" s="342"/>
      <c r="BE889" s="342"/>
      <c r="BF889" s="342"/>
      <c r="BG889" s="342"/>
      <c r="BH889" s="342"/>
      <c r="BI889" s="342"/>
      <c r="BJ889" s="342"/>
      <c r="BK889" s="342"/>
      <c r="BL889" s="342"/>
      <c r="BM889" s="342"/>
      <c r="BO889" s="342"/>
      <c r="BP889" s="342"/>
      <c r="BQ889" s="342"/>
      <c r="BR889" s="342"/>
      <c r="BS889" s="342"/>
      <c r="BT889" s="342"/>
      <c r="BU889" s="342"/>
      <c r="BV889" s="342"/>
      <c r="BW889" s="342"/>
      <c r="BX889" s="342"/>
      <c r="BY889" s="342"/>
      <c r="BZ889" s="342"/>
      <c r="CA889" s="342"/>
      <c r="CB889" s="342"/>
      <c r="CC889" s="342"/>
      <c r="CD889" s="342"/>
      <c r="CE889" s="342"/>
      <c r="CF889" s="342"/>
      <c r="CG889" s="342"/>
      <c r="CH889" s="342"/>
      <c r="CI889" s="342"/>
      <c r="CJ889" s="342"/>
      <c r="CK889" s="342"/>
      <c r="CZ889" s="342"/>
      <c r="DA889" s="342"/>
      <c r="DB889" s="342"/>
      <c r="DC889" s="342"/>
      <c r="DD889" s="342"/>
      <c r="DE889" s="342"/>
      <c r="DF889" s="342"/>
      <c r="DG889" s="342"/>
      <c r="DH889" s="342"/>
      <c r="DI889" s="342"/>
      <c r="DJ889" s="342"/>
      <c r="DK889" s="342"/>
      <c r="DM889" s="342"/>
      <c r="DN889" s="342"/>
      <c r="DO889" s="342"/>
      <c r="DP889" s="342"/>
      <c r="DQ889" s="342"/>
      <c r="DR889" s="342"/>
      <c r="DS889" s="342"/>
      <c r="DT889" s="342"/>
      <c r="DU889" s="342"/>
      <c r="DV889" s="342"/>
      <c r="DW889" s="342"/>
      <c r="DX889" s="342"/>
      <c r="DY889" s="342"/>
      <c r="EA889" s="342"/>
    </row>
    <row r="890" spans="1:131">
      <c r="A890" s="342"/>
      <c r="B890" s="342"/>
      <c r="C890" s="342"/>
      <c r="D890" s="342"/>
      <c r="E890" s="342"/>
      <c r="L890" s="342"/>
      <c r="M890" s="342"/>
      <c r="N890" s="342"/>
      <c r="O890" s="342"/>
      <c r="P890" s="342"/>
      <c r="Q890" s="342"/>
      <c r="R890" s="342"/>
      <c r="S890" s="342"/>
      <c r="T890" s="342"/>
      <c r="U890" s="342"/>
      <c r="V890" s="342"/>
      <c r="W890" s="342"/>
      <c r="X890" s="342"/>
      <c r="Y890" s="342"/>
      <c r="Z890" s="342"/>
      <c r="AA890" s="342"/>
      <c r="AB890" s="342"/>
      <c r="AC890" s="342"/>
      <c r="AD890" s="342"/>
      <c r="AE890" s="342"/>
      <c r="AF890" s="342"/>
      <c r="AG890" s="342"/>
      <c r="AH890" s="342"/>
      <c r="AI890" s="342"/>
      <c r="AJ890" s="342"/>
      <c r="AK890" s="342"/>
      <c r="AL890" s="342"/>
      <c r="AM890" s="342"/>
      <c r="AN890" s="342"/>
      <c r="AO890" s="342"/>
      <c r="AP890" s="342"/>
      <c r="AQ890" s="342"/>
      <c r="AR890" s="342"/>
      <c r="AS890" s="342"/>
      <c r="AT890" s="342"/>
      <c r="AU890" s="342"/>
      <c r="AV890" s="342"/>
      <c r="AW890" s="342"/>
      <c r="AX890" s="342"/>
      <c r="AY890" s="342"/>
      <c r="AZ890" s="342"/>
      <c r="BA890" s="342"/>
      <c r="BB890" s="342"/>
      <c r="BC890" s="342"/>
      <c r="BD890" s="342"/>
      <c r="BE890" s="342"/>
      <c r="BF890" s="342"/>
      <c r="BG890" s="342"/>
      <c r="BH890" s="342"/>
      <c r="BI890" s="342"/>
      <c r="BJ890" s="342"/>
      <c r="BK890" s="342"/>
      <c r="BL890" s="342"/>
      <c r="BM890" s="342"/>
      <c r="BO890" s="342"/>
      <c r="BP890" s="342"/>
      <c r="BQ890" s="342"/>
      <c r="BR890" s="342"/>
      <c r="BS890" s="342"/>
      <c r="BT890" s="342"/>
      <c r="BU890" s="342"/>
      <c r="BV890" s="342"/>
      <c r="BW890" s="342"/>
      <c r="BX890" s="342"/>
      <c r="BY890" s="342"/>
      <c r="BZ890" s="342"/>
      <c r="CA890" s="342"/>
      <c r="CB890" s="342"/>
      <c r="CC890" s="342"/>
      <c r="CD890" s="342"/>
      <c r="CE890" s="342"/>
      <c r="CF890" s="342"/>
      <c r="CG890" s="342"/>
      <c r="CH890" s="342"/>
      <c r="CI890" s="342"/>
      <c r="CJ890" s="342"/>
      <c r="CK890" s="342"/>
      <c r="CZ890" s="342"/>
      <c r="DA890" s="342"/>
      <c r="DB890" s="342"/>
      <c r="DC890" s="342"/>
      <c r="DD890" s="342"/>
      <c r="DE890" s="342"/>
      <c r="DF890" s="342"/>
      <c r="DG890" s="342"/>
      <c r="DH890" s="342"/>
      <c r="DI890" s="342"/>
      <c r="DJ890" s="342"/>
      <c r="DK890" s="342"/>
      <c r="DM890" s="342"/>
      <c r="DN890" s="342"/>
      <c r="DO890" s="342"/>
      <c r="DP890" s="342"/>
      <c r="DQ890" s="342"/>
      <c r="DR890" s="342"/>
      <c r="DS890" s="342"/>
      <c r="DT890" s="342"/>
      <c r="DU890" s="342"/>
      <c r="DV890" s="342"/>
      <c r="DW890" s="342"/>
      <c r="DX890" s="342"/>
      <c r="DY890" s="342"/>
      <c r="EA890" s="342"/>
    </row>
    <row r="891" spans="1:131">
      <c r="A891" s="342"/>
      <c r="B891" s="342"/>
      <c r="C891" s="342"/>
      <c r="D891" s="342"/>
      <c r="E891" s="342"/>
      <c r="L891" s="342"/>
      <c r="M891" s="342"/>
      <c r="N891" s="342"/>
      <c r="O891" s="342"/>
      <c r="P891" s="342"/>
      <c r="Q891" s="342"/>
      <c r="R891" s="342"/>
      <c r="S891" s="342"/>
      <c r="T891" s="342"/>
      <c r="U891" s="342"/>
      <c r="V891" s="342"/>
      <c r="W891" s="342"/>
      <c r="X891" s="342"/>
      <c r="Y891" s="342"/>
      <c r="Z891" s="342"/>
      <c r="AA891" s="342"/>
      <c r="AB891" s="342"/>
      <c r="AC891" s="342"/>
      <c r="AD891" s="342"/>
      <c r="AE891" s="342"/>
      <c r="AF891" s="342"/>
      <c r="AG891" s="342"/>
      <c r="AH891" s="342"/>
      <c r="AI891" s="342"/>
      <c r="AJ891" s="342"/>
      <c r="AK891" s="342"/>
      <c r="AL891" s="342"/>
      <c r="AM891" s="342"/>
      <c r="AN891" s="342"/>
      <c r="AO891" s="342"/>
      <c r="AP891" s="342"/>
      <c r="AQ891" s="342"/>
      <c r="AR891" s="342"/>
      <c r="AS891" s="342"/>
      <c r="AT891" s="342"/>
      <c r="AU891" s="342"/>
      <c r="AV891" s="342"/>
      <c r="AW891" s="342"/>
      <c r="AX891" s="342"/>
      <c r="AY891" s="342"/>
      <c r="AZ891" s="342"/>
      <c r="BA891" s="342"/>
      <c r="BB891" s="342"/>
      <c r="BC891" s="342"/>
      <c r="BD891" s="342"/>
      <c r="BE891" s="342"/>
      <c r="BF891" s="342"/>
      <c r="BG891" s="342"/>
      <c r="BH891" s="342"/>
      <c r="BI891" s="342"/>
      <c r="BJ891" s="342"/>
      <c r="BK891" s="342"/>
      <c r="BL891" s="342"/>
      <c r="BM891" s="342"/>
      <c r="BO891" s="342"/>
      <c r="BP891" s="342"/>
      <c r="BQ891" s="342"/>
      <c r="BR891" s="342"/>
      <c r="BS891" s="342"/>
      <c r="BT891" s="342"/>
      <c r="BU891" s="342"/>
      <c r="BV891" s="342"/>
      <c r="BW891" s="342"/>
      <c r="BX891" s="342"/>
      <c r="BY891" s="342"/>
      <c r="BZ891" s="342"/>
      <c r="CA891" s="342"/>
      <c r="CB891" s="342"/>
      <c r="CC891" s="342"/>
      <c r="CD891" s="342"/>
      <c r="CE891" s="342"/>
      <c r="CF891" s="342"/>
      <c r="CG891" s="342"/>
      <c r="CH891" s="342"/>
      <c r="CI891" s="342"/>
      <c r="CJ891" s="342"/>
      <c r="CK891" s="342"/>
      <c r="CZ891" s="342"/>
      <c r="DA891" s="342"/>
      <c r="DB891" s="342"/>
      <c r="DC891" s="342"/>
      <c r="DD891" s="342"/>
      <c r="DE891" s="342"/>
      <c r="DF891" s="342"/>
      <c r="DG891" s="342"/>
      <c r="DH891" s="342"/>
      <c r="DI891" s="342"/>
      <c r="DJ891" s="342"/>
      <c r="DK891" s="342"/>
      <c r="DM891" s="342"/>
      <c r="DN891" s="342"/>
      <c r="DO891" s="342"/>
      <c r="DP891" s="342"/>
      <c r="DQ891" s="342"/>
      <c r="DR891" s="342"/>
      <c r="DS891" s="342"/>
      <c r="DT891" s="342"/>
      <c r="DU891" s="342"/>
      <c r="DV891" s="342"/>
      <c r="DW891" s="342"/>
      <c r="DX891" s="342"/>
      <c r="DY891" s="342"/>
      <c r="EA891" s="342"/>
    </row>
    <row r="892" spans="1:131">
      <c r="A892" s="342"/>
      <c r="B892" s="342"/>
      <c r="C892" s="342"/>
      <c r="D892" s="342"/>
      <c r="E892" s="342"/>
      <c r="L892" s="342"/>
      <c r="M892" s="342"/>
      <c r="N892" s="342"/>
      <c r="O892" s="342"/>
      <c r="P892" s="342"/>
      <c r="Q892" s="342"/>
      <c r="R892" s="342"/>
      <c r="S892" s="342"/>
      <c r="T892" s="342"/>
      <c r="U892" s="342"/>
      <c r="V892" s="342"/>
      <c r="W892" s="342"/>
      <c r="X892" s="342"/>
      <c r="Y892" s="342"/>
      <c r="Z892" s="342"/>
      <c r="AA892" s="342"/>
      <c r="AB892" s="342"/>
      <c r="AC892" s="342"/>
      <c r="AD892" s="342"/>
      <c r="AE892" s="342"/>
      <c r="AF892" s="342"/>
      <c r="AG892" s="342"/>
      <c r="AH892" s="342"/>
      <c r="AI892" s="342"/>
      <c r="AJ892" s="342"/>
      <c r="AK892" s="342"/>
      <c r="AL892" s="342"/>
      <c r="AM892" s="342"/>
      <c r="AN892" s="342"/>
      <c r="AO892" s="342"/>
      <c r="AP892" s="342"/>
      <c r="AQ892" s="342"/>
      <c r="AR892" s="342"/>
      <c r="AS892" s="342"/>
      <c r="AT892" s="342"/>
      <c r="AU892" s="342"/>
      <c r="AV892" s="342"/>
      <c r="AW892" s="342"/>
      <c r="AX892" s="342"/>
      <c r="AY892" s="342"/>
      <c r="AZ892" s="342"/>
      <c r="BA892" s="342"/>
      <c r="BB892" s="342"/>
      <c r="BC892" s="342"/>
      <c r="BD892" s="342"/>
      <c r="BE892" s="342"/>
      <c r="BF892" s="342"/>
      <c r="BG892" s="342"/>
      <c r="BH892" s="342"/>
      <c r="BI892" s="342"/>
      <c r="BJ892" s="342"/>
      <c r="BK892" s="342"/>
      <c r="BL892" s="342"/>
      <c r="BM892" s="342"/>
      <c r="BO892" s="342"/>
      <c r="BP892" s="342"/>
      <c r="BQ892" s="342"/>
      <c r="BR892" s="342"/>
      <c r="BS892" s="342"/>
      <c r="BT892" s="342"/>
      <c r="BU892" s="342"/>
      <c r="BV892" s="342"/>
      <c r="BW892" s="342"/>
      <c r="BX892" s="342"/>
      <c r="BY892" s="342"/>
      <c r="BZ892" s="342"/>
      <c r="CA892" s="342"/>
      <c r="CB892" s="342"/>
      <c r="CC892" s="342"/>
      <c r="CD892" s="342"/>
      <c r="CE892" s="342"/>
      <c r="CF892" s="342"/>
      <c r="CG892" s="342"/>
      <c r="CH892" s="342"/>
      <c r="CI892" s="342"/>
      <c r="CJ892" s="342"/>
      <c r="CK892" s="342"/>
      <c r="CZ892" s="342"/>
      <c r="DA892" s="342"/>
      <c r="DB892" s="342"/>
      <c r="DC892" s="342"/>
      <c r="DD892" s="342"/>
      <c r="DE892" s="342"/>
      <c r="DF892" s="342"/>
      <c r="DG892" s="342"/>
      <c r="DH892" s="342"/>
      <c r="DI892" s="342"/>
      <c r="DJ892" s="342"/>
      <c r="DK892" s="342"/>
      <c r="DM892" s="342"/>
      <c r="DN892" s="342"/>
      <c r="DO892" s="342"/>
      <c r="DP892" s="342"/>
      <c r="DQ892" s="342"/>
      <c r="DR892" s="342"/>
      <c r="DS892" s="342"/>
      <c r="DT892" s="342"/>
      <c r="DU892" s="342"/>
      <c r="DV892" s="342"/>
      <c r="DW892" s="342"/>
      <c r="DX892" s="342"/>
      <c r="DY892" s="342"/>
      <c r="EA892" s="342"/>
    </row>
    <row r="893" spans="1:131">
      <c r="A893" s="342"/>
      <c r="B893" s="342"/>
      <c r="C893" s="342"/>
      <c r="D893" s="342"/>
      <c r="E893" s="342"/>
      <c r="L893" s="342"/>
      <c r="M893" s="342"/>
      <c r="N893" s="342"/>
      <c r="O893" s="342"/>
      <c r="P893" s="342"/>
      <c r="Q893" s="342"/>
      <c r="R893" s="342"/>
      <c r="S893" s="342"/>
      <c r="T893" s="342"/>
      <c r="U893" s="342"/>
      <c r="V893" s="342"/>
      <c r="W893" s="342"/>
      <c r="X893" s="342"/>
      <c r="Y893" s="342"/>
      <c r="Z893" s="342"/>
      <c r="AA893" s="342"/>
      <c r="AB893" s="342"/>
      <c r="AC893" s="342"/>
      <c r="AD893" s="342"/>
      <c r="AE893" s="342"/>
      <c r="AF893" s="342"/>
      <c r="AG893" s="342"/>
      <c r="AH893" s="342"/>
      <c r="AI893" s="342"/>
      <c r="AJ893" s="342"/>
      <c r="AK893" s="342"/>
      <c r="AL893" s="342"/>
      <c r="AM893" s="342"/>
      <c r="AN893" s="342"/>
      <c r="AO893" s="342"/>
      <c r="AP893" s="342"/>
      <c r="AQ893" s="342"/>
      <c r="AR893" s="342"/>
      <c r="AS893" s="342"/>
      <c r="AT893" s="342"/>
      <c r="AU893" s="342"/>
      <c r="AV893" s="342"/>
      <c r="AW893" s="342"/>
      <c r="AX893" s="342"/>
      <c r="AY893" s="342"/>
      <c r="AZ893" s="342"/>
      <c r="BA893" s="342"/>
      <c r="BB893" s="342"/>
      <c r="BC893" s="342"/>
      <c r="BD893" s="342"/>
      <c r="BE893" s="342"/>
      <c r="BF893" s="342"/>
      <c r="BG893" s="342"/>
      <c r="BH893" s="342"/>
      <c r="BI893" s="342"/>
      <c r="BJ893" s="342"/>
      <c r="BK893" s="342"/>
      <c r="BL893" s="342"/>
      <c r="BM893" s="342"/>
      <c r="BO893" s="342"/>
      <c r="BP893" s="342"/>
      <c r="BQ893" s="342"/>
      <c r="BR893" s="342"/>
      <c r="BS893" s="342"/>
      <c r="BT893" s="342"/>
      <c r="BU893" s="342"/>
      <c r="BV893" s="342"/>
      <c r="BW893" s="342"/>
      <c r="BX893" s="342"/>
      <c r="BY893" s="342"/>
      <c r="BZ893" s="342"/>
      <c r="CA893" s="342"/>
      <c r="CB893" s="342"/>
      <c r="CC893" s="342"/>
      <c r="CD893" s="342"/>
      <c r="CE893" s="342"/>
      <c r="CF893" s="342"/>
      <c r="CG893" s="342"/>
      <c r="CH893" s="342"/>
      <c r="CI893" s="342"/>
      <c r="CJ893" s="342"/>
      <c r="CK893" s="342"/>
      <c r="CZ893" s="342"/>
      <c r="DA893" s="342"/>
      <c r="DB893" s="342"/>
      <c r="DC893" s="342"/>
      <c r="DD893" s="342"/>
      <c r="DE893" s="342"/>
      <c r="DF893" s="342"/>
      <c r="DG893" s="342"/>
      <c r="DH893" s="342"/>
      <c r="DI893" s="342"/>
      <c r="DJ893" s="342"/>
      <c r="DK893" s="342"/>
      <c r="DM893" s="342"/>
      <c r="DN893" s="342"/>
      <c r="DO893" s="342"/>
      <c r="DP893" s="342"/>
      <c r="DQ893" s="342"/>
      <c r="DR893" s="342"/>
      <c r="DS893" s="342"/>
      <c r="DT893" s="342"/>
      <c r="DU893" s="342"/>
      <c r="DV893" s="342"/>
      <c r="DW893" s="342"/>
      <c r="DX893" s="342"/>
      <c r="DY893" s="342"/>
      <c r="EA893" s="342"/>
    </row>
    <row r="894" spans="1:131">
      <c r="A894" s="342"/>
      <c r="B894" s="342"/>
      <c r="C894" s="342"/>
      <c r="D894" s="342"/>
      <c r="E894" s="342"/>
      <c r="L894" s="342"/>
      <c r="M894" s="342"/>
      <c r="N894" s="342"/>
      <c r="O894" s="342"/>
      <c r="P894" s="342"/>
      <c r="Q894" s="342"/>
      <c r="R894" s="342"/>
      <c r="S894" s="342"/>
      <c r="T894" s="342"/>
      <c r="U894" s="342"/>
      <c r="V894" s="342"/>
      <c r="W894" s="342"/>
      <c r="X894" s="342"/>
      <c r="Y894" s="342"/>
      <c r="Z894" s="342"/>
      <c r="AA894" s="342"/>
      <c r="AB894" s="342"/>
      <c r="AC894" s="342"/>
      <c r="AD894" s="342"/>
      <c r="AE894" s="342"/>
      <c r="AF894" s="342"/>
      <c r="AG894" s="342"/>
      <c r="AH894" s="342"/>
      <c r="AI894" s="342"/>
      <c r="AJ894" s="342"/>
      <c r="AK894" s="342"/>
      <c r="AL894" s="342"/>
      <c r="AM894" s="342"/>
      <c r="AN894" s="342"/>
      <c r="AO894" s="342"/>
      <c r="AP894" s="342"/>
      <c r="AQ894" s="342"/>
      <c r="AR894" s="342"/>
      <c r="AS894" s="342"/>
      <c r="AT894" s="342"/>
      <c r="AU894" s="342"/>
      <c r="AV894" s="342"/>
      <c r="AW894" s="342"/>
      <c r="AX894" s="342"/>
      <c r="AY894" s="342"/>
      <c r="AZ894" s="342"/>
      <c r="BA894" s="342"/>
      <c r="BB894" s="342"/>
      <c r="BC894" s="342"/>
      <c r="BD894" s="342"/>
      <c r="BE894" s="342"/>
      <c r="BF894" s="342"/>
      <c r="BG894" s="342"/>
      <c r="BH894" s="342"/>
      <c r="BI894" s="342"/>
      <c r="BJ894" s="342"/>
      <c r="BK894" s="342"/>
      <c r="BL894" s="342"/>
      <c r="BM894" s="342"/>
      <c r="BO894" s="342"/>
      <c r="BP894" s="342"/>
      <c r="BQ894" s="342"/>
      <c r="BR894" s="342"/>
      <c r="BS894" s="342"/>
      <c r="BT894" s="342"/>
      <c r="BU894" s="342"/>
      <c r="BV894" s="342"/>
      <c r="BW894" s="342"/>
      <c r="BX894" s="342"/>
      <c r="BY894" s="342"/>
      <c r="BZ894" s="342"/>
      <c r="CA894" s="342"/>
      <c r="CB894" s="342"/>
      <c r="CC894" s="342"/>
      <c r="CD894" s="342"/>
      <c r="CE894" s="342"/>
      <c r="CF894" s="342"/>
      <c r="CG894" s="342"/>
      <c r="CH894" s="342"/>
      <c r="CI894" s="342"/>
      <c r="CJ894" s="342"/>
      <c r="CK894" s="342"/>
      <c r="CZ894" s="342"/>
      <c r="DA894" s="342"/>
      <c r="DB894" s="342"/>
      <c r="DC894" s="342"/>
      <c r="DD894" s="342"/>
      <c r="DE894" s="342"/>
      <c r="DF894" s="342"/>
      <c r="DG894" s="342"/>
      <c r="DH894" s="342"/>
      <c r="DI894" s="342"/>
      <c r="DJ894" s="342"/>
      <c r="DK894" s="342"/>
      <c r="DM894" s="342"/>
      <c r="DN894" s="342"/>
      <c r="DO894" s="342"/>
      <c r="DP894" s="342"/>
      <c r="DQ894" s="342"/>
      <c r="DR894" s="342"/>
      <c r="DS894" s="342"/>
      <c r="DT894" s="342"/>
      <c r="DU894" s="342"/>
      <c r="DV894" s="342"/>
      <c r="DW894" s="342"/>
      <c r="DX894" s="342"/>
      <c r="DY894" s="342"/>
      <c r="EA894" s="342"/>
    </row>
    <row r="895" spans="1:131">
      <c r="A895" s="342"/>
      <c r="B895" s="342"/>
      <c r="C895" s="342"/>
      <c r="D895" s="342"/>
      <c r="E895" s="342"/>
      <c r="L895" s="342"/>
      <c r="M895" s="342"/>
      <c r="N895" s="342"/>
      <c r="O895" s="342"/>
      <c r="P895" s="342"/>
      <c r="Q895" s="342"/>
      <c r="R895" s="342"/>
      <c r="S895" s="342"/>
      <c r="T895" s="342"/>
      <c r="U895" s="342"/>
      <c r="V895" s="342"/>
      <c r="W895" s="342"/>
      <c r="X895" s="342"/>
      <c r="Y895" s="342"/>
      <c r="Z895" s="342"/>
      <c r="AA895" s="342"/>
      <c r="AB895" s="342"/>
      <c r="AC895" s="342"/>
      <c r="AD895" s="342"/>
      <c r="AE895" s="342"/>
      <c r="AF895" s="342"/>
      <c r="AG895" s="342"/>
      <c r="AH895" s="342"/>
      <c r="AI895" s="342"/>
      <c r="AJ895" s="342"/>
      <c r="AK895" s="342"/>
      <c r="AL895" s="342"/>
      <c r="AM895" s="342"/>
      <c r="AN895" s="342"/>
      <c r="AO895" s="342"/>
      <c r="AP895" s="342"/>
      <c r="AQ895" s="342"/>
      <c r="AR895" s="342"/>
      <c r="AS895" s="342"/>
      <c r="AT895" s="342"/>
      <c r="AU895" s="342"/>
      <c r="AV895" s="342"/>
      <c r="AW895" s="342"/>
      <c r="AX895" s="342"/>
      <c r="AY895" s="342"/>
      <c r="AZ895" s="342"/>
      <c r="BA895" s="342"/>
      <c r="BB895" s="342"/>
      <c r="BC895" s="342"/>
      <c r="BD895" s="342"/>
      <c r="BE895" s="342"/>
      <c r="BF895" s="342"/>
      <c r="BG895" s="342"/>
      <c r="BH895" s="342"/>
      <c r="BI895" s="342"/>
      <c r="BJ895" s="342"/>
      <c r="BK895" s="342"/>
      <c r="BL895" s="342"/>
      <c r="BM895" s="342"/>
      <c r="BO895" s="342"/>
      <c r="BP895" s="342"/>
      <c r="BQ895" s="342"/>
      <c r="BR895" s="342"/>
      <c r="BS895" s="342"/>
      <c r="BT895" s="342"/>
      <c r="BU895" s="342"/>
      <c r="BV895" s="342"/>
      <c r="BW895" s="342"/>
      <c r="BX895" s="342"/>
      <c r="BY895" s="342"/>
      <c r="BZ895" s="342"/>
      <c r="CA895" s="342"/>
      <c r="CB895" s="342"/>
      <c r="CC895" s="342"/>
      <c r="CD895" s="342"/>
      <c r="CE895" s="342"/>
      <c r="CF895" s="342"/>
      <c r="CG895" s="342"/>
      <c r="CH895" s="342"/>
      <c r="CI895" s="342"/>
      <c r="CJ895" s="342"/>
      <c r="CK895" s="342"/>
      <c r="CZ895" s="342"/>
      <c r="DA895" s="342"/>
      <c r="DB895" s="342"/>
      <c r="DC895" s="342"/>
      <c r="DD895" s="342"/>
      <c r="DE895" s="342"/>
      <c r="DF895" s="342"/>
      <c r="DG895" s="342"/>
      <c r="DH895" s="342"/>
      <c r="DI895" s="342"/>
      <c r="DJ895" s="342"/>
      <c r="DK895" s="342"/>
      <c r="DM895" s="342"/>
      <c r="DN895" s="342"/>
      <c r="DO895" s="342"/>
      <c r="DP895" s="342"/>
      <c r="DQ895" s="342"/>
      <c r="DR895" s="342"/>
      <c r="DS895" s="342"/>
      <c r="DT895" s="342"/>
      <c r="DU895" s="342"/>
      <c r="DV895" s="342"/>
      <c r="DW895" s="342"/>
      <c r="DX895" s="342"/>
      <c r="DY895" s="342"/>
      <c r="EA895" s="342"/>
    </row>
    <row r="896" spans="1:131">
      <c r="A896" s="342"/>
      <c r="B896" s="342"/>
      <c r="C896" s="342"/>
      <c r="D896" s="342"/>
      <c r="E896" s="342"/>
      <c r="L896" s="342"/>
      <c r="M896" s="342"/>
      <c r="N896" s="342"/>
      <c r="O896" s="342"/>
      <c r="P896" s="342"/>
      <c r="Q896" s="342"/>
      <c r="R896" s="342"/>
      <c r="S896" s="342"/>
      <c r="T896" s="342"/>
      <c r="U896" s="342"/>
      <c r="V896" s="342"/>
      <c r="W896" s="342"/>
      <c r="X896" s="342"/>
      <c r="Y896" s="342"/>
      <c r="Z896" s="342"/>
      <c r="AA896" s="342"/>
      <c r="AB896" s="342"/>
      <c r="AC896" s="342"/>
      <c r="AD896" s="342"/>
      <c r="AE896" s="342"/>
      <c r="AF896" s="342"/>
      <c r="AG896" s="342"/>
      <c r="AH896" s="342"/>
      <c r="AI896" s="342"/>
      <c r="AJ896" s="342"/>
      <c r="AK896" s="342"/>
      <c r="AL896" s="342"/>
      <c r="AM896" s="342"/>
      <c r="AN896" s="342"/>
      <c r="AO896" s="342"/>
      <c r="AP896" s="342"/>
      <c r="AQ896" s="342"/>
      <c r="AR896" s="342"/>
      <c r="AS896" s="342"/>
      <c r="AT896" s="342"/>
      <c r="AU896" s="342"/>
      <c r="AV896" s="342"/>
      <c r="AW896" s="342"/>
      <c r="AX896" s="342"/>
      <c r="AY896" s="342"/>
      <c r="AZ896" s="342"/>
      <c r="BA896" s="342"/>
      <c r="BB896" s="342"/>
      <c r="BC896" s="342"/>
      <c r="BD896" s="342"/>
      <c r="BE896" s="342"/>
      <c r="BF896" s="342"/>
      <c r="BG896" s="342"/>
      <c r="BH896" s="342"/>
      <c r="BI896" s="342"/>
      <c r="BJ896" s="342"/>
      <c r="BK896" s="342"/>
      <c r="BL896" s="342"/>
      <c r="BM896" s="342"/>
      <c r="BO896" s="342"/>
      <c r="BP896" s="342"/>
      <c r="BQ896" s="342"/>
      <c r="BR896" s="342"/>
      <c r="BS896" s="342"/>
      <c r="BT896" s="342"/>
      <c r="BU896" s="342"/>
      <c r="BV896" s="342"/>
      <c r="BW896" s="342"/>
      <c r="BX896" s="342"/>
      <c r="BY896" s="342"/>
      <c r="BZ896" s="342"/>
      <c r="CA896" s="342"/>
      <c r="CB896" s="342"/>
      <c r="CC896" s="342"/>
      <c r="CD896" s="342"/>
      <c r="CE896" s="342"/>
      <c r="CF896" s="342"/>
      <c r="CG896" s="342"/>
      <c r="CH896" s="342"/>
      <c r="CI896" s="342"/>
      <c r="CJ896" s="342"/>
      <c r="CK896" s="342"/>
      <c r="CZ896" s="342"/>
      <c r="DA896" s="342"/>
      <c r="DB896" s="342"/>
      <c r="DC896" s="342"/>
      <c r="DD896" s="342"/>
      <c r="DE896" s="342"/>
      <c r="DF896" s="342"/>
      <c r="DG896" s="342"/>
      <c r="DH896" s="342"/>
      <c r="DI896" s="342"/>
      <c r="DJ896" s="342"/>
      <c r="DK896" s="342"/>
      <c r="DM896" s="342"/>
      <c r="DN896" s="342"/>
      <c r="DO896" s="342"/>
      <c r="DP896" s="342"/>
      <c r="DQ896" s="342"/>
      <c r="DR896" s="342"/>
      <c r="DS896" s="342"/>
      <c r="DT896" s="342"/>
      <c r="DU896" s="342"/>
      <c r="DV896" s="342"/>
      <c r="DW896" s="342"/>
      <c r="DX896" s="342"/>
      <c r="DY896" s="342"/>
      <c r="EA896" s="342"/>
    </row>
    <row r="897" spans="1:131">
      <c r="A897" s="342"/>
      <c r="B897" s="342"/>
      <c r="C897" s="342"/>
      <c r="D897" s="342"/>
      <c r="E897" s="342"/>
      <c r="L897" s="342"/>
      <c r="M897" s="342"/>
      <c r="N897" s="342"/>
      <c r="O897" s="342"/>
      <c r="P897" s="342"/>
      <c r="Q897" s="342"/>
      <c r="R897" s="342"/>
      <c r="S897" s="342"/>
      <c r="T897" s="342"/>
      <c r="U897" s="342"/>
      <c r="V897" s="342"/>
      <c r="W897" s="342"/>
      <c r="X897" s="342"/>
      <c r="Y897" s="342"/>
      <c r="Z897" s="342"/>
      <c r="AA897" s="342"/>
      <c r="AB897" s="342"/>
      <c r="AC897" s="342"/>
      <c r="AD897" s="342"/>
      <c r="AE897" s="342"/>
      <c r="AF897" s="342"/>
      <c r="AG897" s="342"/>
      <c r="AH897" s="342"/>
      <c r="AI897" s="342"/>
      <c r="AJ897" s="342"/>
      <c r="AK897" s="342"/>
      <c r="AL897" s="342"/>
      <c r="AM897" s="342"/>
      <c r="AN897" s="342"/>
      <c r="AO897" s="342"/>
      <c r="AP897" s="342"/>
      <c r="AQ897" s="342"/>
      <c r="AR897" s="342"/>
      <c r="AS897" s="342"/>
      <c r="AT897" s="342"/>
      <c r="AU897" s="342"/>
      <c r="AV897" s="342"/>
      <c r="AW897" s="342"/>
      <c r="AX897" s="342"/>
      <c r="AY897" s="342"/>
      <c r="AZ897" s="342"/>
      <c r="BA897" s="342"/>
      <c r="BB897" s="342"/>
      <c r="BC897" s="342"/>
      <c r="BD897" s="342"/>
      <c r="BE897" s="342"/>
      <c r="BF897" s="342"/>
      <c r="BG897" s="342"/>
      <c r="BH897" s="342"/>
      <c r="BI897" s="342"/>
      <c r="BJ897" s="342"/>
      <c r="BK897" s="342"/>
      <c r="BL897" s="342"/>
      <c r="BM897" s="342"/>
      <c r="BO897" s="342"/>
      <c r="BP897" s="342"/>
      <c r="BQ897" s="342"/>
      <c r="BR897" s="342"/>
      <c r="BS897" s="342"/>
      <c r="BT897" s="342"/>
      <c r="BU897" s="342"/>
      <c r="BV897" s="342"/>
      <c r="BW897" s="342"/>
      <c r="BX897" s="342"/>
      <c r="BY897" s="342"/>
      <c r="BZ897" s="342"/>
      <c r="CA897" s="342"/>
      <c r="CB897" s="342"/>
      <c r="CC897" s="342"/>
      <c r="CD897" s="342"/>
      <c r="CE897" s="342"/>
      <c r="CF897" s="342"/>
      <c r="CG897" s="342"/>
      <c r="CH897" s="342"/>
      <c r="CI897" s="342"/>
      <c r="CJ897" s="342"/>
      <c r="CK897" s="342"/>
      <c r="CZ897" s="342"/>
      <c r="DA897" s="342"/>
      <c r="DB897" s="342"/>
      <c r="DC897" s="342"/>
      <c r="DD897" s="342"/>
      <c r="DE897" s="342"/>
      <c r="DF897" s="342"/>
      <c r="DG897" s="342"/>
      <c r="DH897" s="342"/>
      <c r="DI897" s="342"/>
      <c r="DJ897" s="342"/>
      <c r="DK897" s="342"/>
      <c r="DM897" s="342"/>
      <c r="DN897" s="342"/>
      <c r="DO897" s="342"/>
      <c r="DP897" s="342"/>
      <c r="DQ897" s="342"/>
      <c r="DR897" s="342"/>
      <c r="DS897" s="342"/>
      <c r="DT897" s="342"/>
      <c r="DU897" s="342"/>
      <c r="DV897" s="342"/>
      <c r="DW897" s="342"/>
      <c r="DX897" s="342"/>
      <c r="DY897" s="342"/>
      <c r="EA897" s="342"/>
    </row>
    <row r="898" spans="1:131">
      <c r="A898" s="342"/>
      <c r="B898" s="342"/>
      <c r="C898" s="342"/>
      <c r="D898" s="342"/>
      <c r="E898" s="342"/>
      <c r="L898" s="342"/>
      <c r="M898" s="342"/>
      <c r="N898" s="342"/>
      <c r="O898" s="342"/>
      <c r="P898" s="342"/>
      <c r="Q898" s="342"/>
      <c r="R898" s="342"/>
      <c r="S898" s="342"/>
      <c r="T898" s="342"/>
      <c r="U898" s="342"/>
      <c r="V898" s="342"/>
      <c r="W898" s="342"/>
      <c r="X898" s="342"/>
      <c r="Y898" s="342"/>
      <c r="Z898" s="342"/>
      <c r="AA898" s="342"/>
      <c r="AB898" s="342"/>
      <c r="AC898" s="342"/>
      <c r="AD898" s="342"/>
      <c r="AE898" s="342"/>
      <c r="AF898" s="342"/>
      <c r="AG898" s="342"/>
      <c r="AH898" s="342"/>
      <c r="AI898" s="342"/>
      <c r="AJ898" s="342"/>
      <c r="AK898" s="342"/>
      <c r="AL898" s="342"/>
      <c r="AM898" s="342"/>
      <c r="AN898" s="342"/>
      <c r="AO898" s="342"/>
      <c r="AP898" s="342"/>
      <c r="AQ898" s="342"/>
      <c r="AR898" s="342"/>
      <c r="AS898" s="342"/>
      <c r="AT898" s="342"/>
      <c r="AU898" s="342"/>
      <c r="AV898" s="342"/>
      <c r="AW898" s="342"/>
      <c r="AX898" s="342"/>
      <c r="AY898" s="342"/>
      <c r="AZ898" s="342"/>
      <c r="BA898" s="342"/>
      <c r="BB898" s="342"/>
      <c r="BC898" s="342"/>
      <c r="BD898" s="342"/>
      <c r="BE898" s="342"/>
      <c r="BF898" s="342"/>
      <c r="BG898" s="342"/>
      <c r="BH898" s="342"/>
      <c r="BI898" s="342"/>
      <c r="BJ898" s="342"/>
      <c r="BK898" s="342"/>
      <c r="BL898" s="342"/>
      <c r="BM898" s="342"/>
      <c r="BO898" s="342"/>
      <c r="BP898" s="342"/>
      <c r="BQ898" s="342"/>
      <c r="BR898" s="342"/>
      <c r="BS898" s="342"/>
      <c r="BT898" s="342"/>
      <c r="BU898" s="342"/>
      <c r="BV898" s="342"/>
      <c r="BW898" s="342"/>
      <c r="BX898" s="342"/>
      <c r="BY898" s="342"/>
      <c r="BZ898" s="342"/>
      <c r="CA898" s="342"/>
      <c r="CB898" s="342"/>
      <c r="CC898" s="342"/>
      <c r="CD898" s="342"/>
      <c r="CE898" s="342"/>
      <c r="CF898" s="342"/>
      <c r="CG898" s="342"/>
      <c r="CH898" s="342"/>
      <c r="CI898" s="342"/>
      <c r="CJ898" s="342"/>
      <c r="CK898" s="342"/>
      <c r="CZ898" s="342"/>
      <c r="DA898" s="342"/>
      <c r="DB898" s="342"/>
      <c r="DC898" s="342"/>
      <c r="DD898" s="342"/>
      <c r="DE898" s="342"/>
      <c r="DF898" s="342"/>
      <c r="DG898" s="342"/>
      <c r="DH898" s="342"/>
      <c r="DI898" s="342"/>
      <c r="DJ898" s="342"/>
      <c r="DK898" s="342"/>
      <c r="DM898" s="342"/>
      <c r="DN898" s="342"/>
      <c r="DO898" s="342"/>
      <c r="DP898" s="342"/>
      <c r="DQ898" s="342"/>
      <c r="DR898" s="342"/>
      <c r="DS898" s="342"/>
      <c r="DT898" s="342"/>
      <c r="DU898" s="342"/>
      <c r="DV898" s="342"/>
      <c r="DW898" s="342"/>
      <c r="DX898" s="342"/>
      <c r="DY898" s="342"/>
      <c r="EA898" s="342"/>
    </row>
    <row r="899" spans="1:131">
      <c r="A899" s="342"/>
      <c r="B899" s="342"/>
      <c r="C899" s="342"/>
      <c r="D899" s="342"/>
      <c r="E899" s="342"/>
      <c r="L899" s="342"/>
      <c r="M899" s="342"/>
      <c r="N899" s="342"/>
      <c r="O899" s="342"/>
      <c r="P899" s="342"/>
      <c r="Q899" s="342"/>
      <c r="R899" s="342"/>
      <c r="S899" s="342"/>
      <c r="T899" s="342"/>
      <c r="U899" s="342"/>
      <c r="V899" s="342"/>
      <c r="W899" s="342"/>
      <c r="X899" s="342"/>
      <c r="Y899" s="342"/>
      <c r="Z899" s="342"/>
      <c r="AA899" s="342"/>
      <c r="AB899" s="342"/>
      <c r="AC899" s="342"/>
      <c r="AD899" s="342"/>
      <c r="AE899" s="342"/>
      <c r="AF899" s="342"/>
      <c r="AG899" s="342"/>
      <c r="AH899" s="342"/>
      <c r="AI899" s="342"/>
      <c r="AJ899" s="342"/>
      <c r="AK899" s="342"/>
      <c r="AL899" s="342"/>
      <c r="AM899" s="342"/>
      <c r="AN899" s="342"/>
      <c r="AO899" s="342"/>
      <c r="AP899" s="342"/>
      <c r="AQ899" s="342"/>
      <c r="AR899" s="342"/>
      <c r="AS899" s="342"/>
      <c r="AT899" s="342"/>
      <c r="AU899" s="342"/>
      <c r="AV899" s="342"/>
      <c r="AW899" s="342"/>
      <c r="AX899" s="342"/>
      <c r="AY899" s="342"/>
      <c r="AZ899" s="342"/>
      <c r="BA899" s="342"/>
      <c r="BB899" s="342"/>
      <c r="BC899" s="342"/>
      <c r="BD899" s="342"/>
      <c r="BE899" s="342"/>
      <c r="BF899" s="342"/>
      <c r="BG899" s="342"/>
      <c r="BH899" s="342"/>
      <c r="BI899" s="342"/>
      <c r="BJ899" s="342"/>
      <c r="BK899" s="342"/>
      <c r="BL899" s="342"/>
      <c r="BM899" s="342"/>
      <c r="BO899" s="342"/>
      <c r="BP899" s="342"/>
      <c r="BQ899" s="342"/>
      <c r="BR899" s="342"/>
      <c r="BS899" s="342"/>
      <c r="BT899" s="342"/>
      <c r="BU899" s="342"/>
      <c r="BV899" s="342"/>
      <c r="BW899" s="342"/>
      <c r="BX899" s="342"/>
      <c r="BY899" s="342"/>
      <c r="BZ899" s="342"/>
      <c r="CA899" s="342"/>
      <c r="CB899" s="342"/>
      <c r="CC899" s="342"/>
      <c r="CD899" s="342"/>
      <c r="CE899" s="342"/>
      <c r="CF899" s="342"/>
      <c r="CG899" s="342"/>
      <c r="CH899" s="342"/>
      <c r="CI899" s="342"/>
      <c r="CJ899" s="342"/>
      <c r="CK899" s="342"/>
      <c r="CZ899" s="342"/>
      <c r="DA899" s="342"/>
      <c r="DB899" s="342"/>
      <c r="DC899" s="342"/>
      <c r="DD899" s="342"/>
      <c r="DE899" s="342"/>
      <c r="DF899" s="342"/>
      <c r="DG899" s="342"/>
      <c r="DH899" s="342"/>
      <c r="DI899" s="342"/>
      <c r="DJ899" s="342"/>
      <c r="DK899" s="342"/>
      <c r="DM899" s="342"/>
      <c r="DN899" s="342"/>
      <c r="DO899" s="342"/>
      <c r="DP899" s="342"/>
      <c r="DQ899" s="342"/>
      <c r="DR899" s="342"/>
      <c r="DS899" s="342"/>
      <c r="DT899" s="342"/>
      <c r="DU899" s="342"/>
      <c r="DV899" s="342"/>
      <c r="DW899" s="342"/>
      <c r="DX899" s="342"/>
      <c r="DY899" s="342"/>
      <c r="EA899" s="342"/>
    </row>
    <row r="900" spans="1:131">
      <c r="A900" s="342"/>
      <c r="B900" s="342"/>
      <c r="C900" s="342"/>
      <c r="D900" s="342"/>
      <c r="E900" s="342"/>
      <c r="L900" s="342"/>
      <c r="M900" s="342"/>
      <c r="N900" s="342"/>
      <c r="O900" s="342"/>
      <c r="P900" s="342"/>
      <c r="Q900" s="342"/>
      <c r="R900" s="342"/>
      <c r="S900" s="342"/>
      <c r="T900" s="342"/>
      <c r="U900" s="342"/>
      <c r="V900" s="342"/>
      <c r="W900" s="342"/>
      <c r="X900" s="342"/>
      <c r="Y900" s="342"/>
      <c r="Z900" s="342"/>
      <c r="AA900" s="342"/>
      <c r="AB900" s="342"/>
      <c r="AC900" s="342"/>
      <c r="AD900" s="342"/>
      <c r="AE900" s="342"/>
      <c r="AF900" s="342"/>
      <c r="AG900" s="342"/>
      <c r="AH900" s="342"/>
      <c r="AI900" s="342"/>
      <c r="AJ900" s="342"/>
      <c r="AK900" s="342"/>
      <c r="AL900" s="342"/>
      <c r="AM900" s="342"/>
      <c r="AN900" s="342"/>
      <c r="AO900" s="342"/>
      <c r="AP900" s="342"/>
      <c r="AQ900" s="342"/>
      <c r="AR900" s="342"/>
      <c r="AS900" s="342"/>
      <c r="AT900" s="342"/>
      <c r="AU900" s="342"/>
      <c r="AV900" s="342"/>
      <c r="AW900" s="342"/>
      <c r="AX900" s="342"/>
      <c r="AY900" s="342"/>
      <c r="AZ900" s="342"/>
      <c r="BA900" s="342"/>
      <c r="BB900" s="342"/>
      <c r="BC900" s="342"/>
      <c r="BD900" s="342"/>
      <c r="BE900" s="342"/>
      <c r="BF900" s="342"/>
      <c r="BG900" s="342"/>
      <c r="BH900" s="342"/>
      <c r="BI900" s="342"/>
      <c r="BJ900" s="342"/>
      <c r="BK900" s="342"/>
      <c r="BL900" s="342"/>
      <c r="BM900" s="342"/>
      <c r="BO900" s="342"/>
      <c r="BP900" s="342"/>
      <c r="BQ900" s="342"/>
      <c r="BR900" s="342"/>
      <c r="BS900" s="342"/>
      <c r="BT900" s="342"/>
      <c r="BU900" s="342"/>
      <c r="BV900" s="342"/>
      <c r="BW900" s="342"/>
      <c r="BX900" s="342"/>
      <c r="BY900" s="342"/>
      <c r="BZ900" s="342"/>
      <c r="CA900" s="342"/>
      <c r="CB900" s="342"/>
      <c r="CC900" s="342"/>
      <c r="CD900" s="342"/>
      <c r="CE900" s="342"/>
      <c r="CF900" s="342"/>
      <c r="CG900" s="342"/>
      <c r="CH900" s="342"/>
      <c r="CI900" s="342"/>
      <c r="CJ900" s="342"/>
      <c r="CK900" s="342"/>
      <c r="CZ900" s="342"/>
      <c r="DA900" s="342"/>
      <c r="DB900" s="342"/>
      <c r="DC900" s="342"/>
      <c r="DD900" s="342"/>
      <c r="DE900" s="342"/>
      <c r="DF900" s="342"/>
      <c r="DG900" s="342"/>
      <c r="DH900" s="342"/>
      <c r="DI900" s="342"/>
      <c r="DJ900" s="342"/>
      <c r="DK900" s="342"/>
      <c r="DM900" s="342"/>
      <c r="DN900" s="342"/>
      <c r="DO900" s="342"/>
      <c r="DP900" s="342"/>
      <c r="DQ900" s="342"/>
      <c r="DR900" s="342"/>
      <c r="DS900" s="342"/>
      <c r="DT900" s="342"/>
      <c r="DU900" s="342"/>
      <c r="DV900" s="342"/>
      <c r="DW900" s="342"/>
      <c r="DX900" s="342"/>
      <c r="DY900" s="342"/>
      <c r="EA900" s="342"/>
    </row>
    <row r="901" spans="1:131">
      <c r="A901" s="342"/>
      <c r="B901" s="342"/>
      <c r="C901" s="342"/>
      <c r="D901" s="342"/>
      <c r="E901" s="342"/>
      <c r="L901" s="342"/>
      <c r="M901" s="342"/>
      <c r="N901" s="342"/>
      <c r="O901" s="342"/>
      <c r="P901" s="342"/>
      <c r="Q901" s="342"/>
      <c r="R901" s="342"/>
      <c r="S901" s="342"/>
      <c r="T901" s="342"/>
      <c r="U901" s="342"/>
      <c r="V901" s="342"/>
      <c r="W901" s="342"/>
      <c r="X901" s="342"/>
      <c r="Y901" s="342"/>
      <c r="Z901" s="342"/>
      <c r="AA901" s="342"/>
      <c r="AB901" s="342"/>
      <c r="AC901" s="342"/>
      <c r="AD901" s="342"/>
      <c r="AE901" s="342"/>
      <c r="AF901" s="342"/>
      <c r="AG901" s="342"/>
      <c r="AH901" s="342"/>
      <c r="AI901" s="342"/>
      <c r="AJ901" s="342"/>
      <c r="AK901" s="342"/>
      <c r="AL901" s="342"/>
      <c r="AM901" s="342"/>
      <c r="AN901" s="342"/>
      <c r="AO901" s="342"/>
      <c r="AP901" s="342"/>
      <c r="AQ901" s="342"/>
      <c r="AR901" s="342"/>
      <c r="AS901" s="342"/>
      <c r="AT901" s="342"/>
      <c r="AU901" s="342"/>
      <c r="AV901" s="342"/>
      <c r="AW901" s="342"/>
      <c r="AX901" s="342"/>
      <c r="AY901" s="342"/>
      <c r="AZ901" s="342"/>
      <c r="BA901" s="342"/>
      <c r="BB901" s="342"/>
      <c r="BC901" s="342"/>
      <c r="BD901" s="342"/>
      <c r="BE901" s="342"/>
      <c r="BF901" s="342"/>
      <c r="BG901" s="342"/>
      <c r="BH901" s="342"/>
      <c r="BI901" s="342"/>
      <c r="BJ901" s="342"/>
      <c r="BK901" s="342"/>
      <c r="BL901" s="342"/>
      <c r="BM901" s="342"/>
      <c r="BO901" s="342"/>
      <c r="BP901" s="342"/>
      <c r="BQ901" s="342"/>
      <c r="BR901" s="342"/>
      <c r="BS901" s="342"/>
      <c r="BT901" s="342"/>
      <c r="BU901" s="342"/>
      <c r="BV901" s="342"/>
      <c r="BW901" s="342"/>
      <c r="BX901" s="342"/>
      <c r="BY901" s="342"/>
      <c r="BZ901" s="342"/>
      <c r="CA901" s="342"/>
      <c r="CB901" s="342"/>
      <c r="CC901" s="342"/>
      <c r="CD901" s="342"/>
      <c r="CE901" s="342"/>
      <c r="CF901" s="342"/>
      <c r="CG901" s="342"/>
      <c r="CH901" s="342"/>
      <c r="CI901" s="342"/>
      <c r="CJ901" s="342"/>
      <c r="CK901" s="342"/>
      <c r="CZ901" s="342"/>
      <c r="DA901" s="342"/>
      <c r="DB901" s="342"/>
      <c r="DC901" s="342"/>
      <c r="DD901" s="342"/>
      <c r="DE901" s="342"/>
      <c r="DF901" s="342"/>
      <c r="DG901" s="342"/>
      <c r="DH901" s="342"/>
      <c r="DI901" s="342"/>
      <c r="DJ901" s="342"/>
      <c r="DK901" s="342"/>
      <c r="DM901" s="342"/>
      <c r="DN901" s="342"/>
      <c r="DO901" s="342"/>
      <c r="DP901" s="342"/>
      <c r="DQ901" s="342"/>
      <c r="DR901" s="342"/>
      <c r="DS901" s="342"/>
      <c r="DT901" s="342"/>
      <c r="DU901" s="342"/>
      <c r="DV901" s="342"/>
      <c r="DW901" s="342"/>
      <c r="DX901" s="342"/>
      <c r="DY901" s="342"/>
      <c r="EA901" s="342"/>
    </row>
    <row r="902" spans="1:131">
      <c r="A902" s="342"/>
      <c r="B902" s="342"/>
      <c r="C902" s="342"/>
      <c r="D902" s="342"/>
      <c r="E902" s="342"/>
      <c r="L902" s="342"/>
      <c r="M902" s="342"/>
      <c r="N902" s="342"/>
      <c r="O902" s="342"/>
      <c r="P902" s="342"/>
      <c r="Q902" s="342"/>
      <c r="R902" s="342"/>
      <c r="S902" s="342"/>
      <c r="T902" s="342"/>
      <c r="U902" s="342"/>
      <c r="V902" s="342"/>
      <c r="W902" s="342"/>
      <c r="X902" s="342"/>
      <c r="Y902" s="342"/>
      <c r="Z902" s="342"/>
      <c r="AA902" s="342"/>
      <c r="AB902" s="342"/>
      <c r="AC902" s="342"/>
      <c r="AD902" s="342"/>
      <c r="AE902" s="342"/>
      <c r="AF902" s="342"/>
      <c r="AG902" s="342"/>
      <c r="AH902" s="342"/>
      <c r="AI902" s="342"/>
      <c r="AJ902" s="342"/>
      <c r="AK902" s="342"/>
      <c r="AL902" s="342"/>
      <c r="AM902" s="342"/>
      <c r="AN902" s="342"/>
      <c r="AO902" s="342"/>
      <c r="AP902" s="342"/>
      <c r="AQ902" s="342"/>
      <c r="AR902" s="342"/>
      <c r="AS902" s="342"/>
      <c r="AT902" s="342"/>
      <c r="AU902" s="342"/>
      <c r="AV902" s="342"/>
      <c r="AW902" s="342"/>
      <c r="AX902" s="342"/>
      <c r="AY902" s="342"/>
      <c r="AZ902" s="342"/>
      <c r="BA902" s="342"/>
      <c r="BB902" s="342"/>
      <c r="BC902" s="342"/>
      <c r="BD902" s="342"/>
      <c r="BE902" s="342"/>
      <c r="BF902" s="342"/>
      <c r="BG902" s="342"/>
      <c r="BH902" s="342"/>
      <c r="BI902" s="342"/>
      <c r="BJ902" s="342"/>
      <c r="BK902" s="342"/>
      <c r="BL902" s="342"/>
      <c r="BM902" s="342"/>
      <c r="BO902" s="342"/>
      <c r="BP902" s="342"/>
      <c r="BQ902" s="342"/>
      <c r="BR902" s="342"/>
      <c r="BS902" s="342"/>
      <c r="BT902" s="342"/>
      <c r="BU902" s="342"/>
      <c r="BV902" s="342"/>
      <c r="BW902" s="342"/>
      <c r="BX902" s="342"/>
      <c r="BY902" s="342"/>
      <c r="BZ902" s="342"/>
      <c r="CA902" s="342"/>
      <c r="CB902" s="342"/>
      <c r="CC902" s="342"/>
      <c r="CD902" s="342"/>
      <c r="CE902" s="342"/>
      <c r="CF902" s="342"/>
      <c r="CG902" s="342"/>
      <c r="CH902" s="342"/>
      <c r="CI902" s="342"/>
      <c r="CJ902" s="342"/>
      <c r="CK902" s="342"/>
      <c r="CZ902" s="342"/>
      <c r="DA902" s="342"/>
      <c r="DB902" s="342"/>
      <c r="DC902" s="342"/>
      <c r="DD902" s="342"/>
      <c r="DE902" s="342"/>
      <c r="DF902" s="342"/>
      <c r="DG902" s="342"/>
      <c r="DH902" s="342"/>
      <c r="DI902" s="342"/>
      <c r="DJ902" s="342"/>
      <c r="DK902" s="342"/>
      <c r="DM902" s="342"/>
      <c r="DN902" s="342"/>
      <c r="DO902" s="342"/>
      <c r="DP902" s="342"/>
      <c r="DQ902" s="342"/>
      <c r="DR902" s="342"/>
      <c r="DS902" s="342"/>
      <c r="DT902" s="342"/>
      <c r="DU902" s="342"/>
      <c r="DV902" s="342"/>
      <c r="DW902" s="342"/>
      <c r="DX902" s="342"/>
      <c r="DY902" s="342"/>
      <c r="EA902" s="342"/>
    </row>
    <row r="903" spans="1:131">
      <c r="A903" s="342"/>
      <c r="B903" s="342"/>
      <c r="C903" s="342"/>
      <c r="D903" s="342"/>
      <c r="E903" s="342"/>
      <c r="L903" s="342"/>
      <c r="M903" s="342"/>
      <c r="N903" s="342"/>
      <c r="O903" s="342"/>
      <c r="P903" s="342"/>
      <c r="Q903" s="342"/>
      <c r="R903" s="342"/>
      <c r="S903" s="342"/>
      <c r="T903" s="342"/>
      <c r="U903" s="342"/>
      <c r="V903" s="342"/>
      <c r="W903" s="342"/>
      <c r="X903" s="342"/>
      <c r="Y903" s="342"/>
      <c r="Z903" s="342"/>
      <c r="AA903" s="342"/>
      <c r="AB903" s="342"/>
      <c r="AC903" s="342"/>
      <c r="AD903" s="342"/>
      <c r="AE903" s="342"/>
      <c r="AF903" s="342"/>
      <c r="AG903" s="342"/>
      <c r="AH903" s="342"/>
      <c r="AI903" s="342"/>
      <c r="AJ903" s="342"/>
      <c r="AK903" s="342"/>
      <c r="AL903" s="342"/>
      <c r="AM903" s="342"/>
      <c r="AN903" s="342"/>
      <c r="AO903" s="342"/>
      <c r="AP903" s="342"/>
      <c r="AQ903" s="342"/>
      <c r="AR903" s="342"/>
      <c r="AS903" s="342"/>
      <c r="AT903" s="342"/>
      <c r="AU903" s="342"/>
      <c r="AV903" s="342"/>
      <c r="AW903" s="342"/>
      <c r="AX903" s="342"/>
      <c r="AY903" s="342"/>
      <c r="AZ903" s="342"/>
      <c r="BA903" s="342"/>
      <c r="BB903" s="342"/>
      <c r="BC903" s="342"/>
      <c r="BD903" s="342"/>
      <c r="BE903" s="342"/>
      <c r="BF903" s="342"/>
      <c r="BG903" s="342"/>
      <c r="BH903" s="342"/>
      <c r="BI903" s="342"/>
      <c r="BJ903" s="342"/>
      <c r="BK903" s="342"/>
      <c r="BL903" s="342"/>
      <c r="BM903" s="342"/>
      <c r="BO903" s="342"/>
      <c r="BP903" s="342"/>
      <c r="BQ903" s="342"/>
      <c r="BR903" s="342"/>
      <c r="BS903" s="342"/>
      <c r="BT903" s="342"/>
      <c r="BU903" s="342"/>
      <c r="BV903" s="342"/>
      <c r="BW903" s="342"/>
      <c r="BX903" s="342"/>
      <c r="BY903" s="342"/>
      <c r="BZ903" s="342"/>
      <c r="CA903" s="342"/>
      <c r="CB903" s="342"/>
      <c r="CC903" s="342"/>
      <c r="CD903" s="342"/>
      <c r="CE903" s="342"/>
      <c r="CF903" s="342"/>
      <c r="CG903" s="342"/>
      <c r="CH903" s="342"/>
      <c r="CI903" s="342"/>
      <c r="CJ903" s="342"/>
      <c r="CK903" s="342"/>
      <c r="CZ903" s="342"/>
      <c r="DA903" s="342"/>
      <c r="DB903" s="342"/>
      <c r="DC903" s="342"/>
      <c r="DD903" s="342"/>
      <c r="DE903" s="342"/>
      <c r="DF903" s="342"/>
      <c r="DG903" s="342"/>
      <c r="DH903" s="342"/>
      <c r="DI903" s="342"/>
      <c r="DJ903" s="342"/>
      <c r="DK903" s="342"/>
      <c r="DM903" s="342"/>
      <c r="DN903" s="342"/>
      <c r="DO903" s="342"/>
      <c r="DP903" s="342"/>
      <c r="DQ903" s="342"/>
      <c r="DR903" s="342"/>
      <c r="DS903" s="342"/>
      <c r="DT903" s="342"/>
      <c r="DU903" s="342"/>
      <c r="DV903" s="342"/>
      <c r="DW903" s="342"/>
      <c r="DX903" s="342"/>
      <c r="DY903" s="342"/>
      <c r="EA903" s="342"/>
    </row>
    <row r="904" spans="1:131">
      <c r="A904" s="342"/>
      <c r="B904" s="342"/>
      <c r="C904" s="342"/>
      <c r="D904" s="342"/>
      <c r="E904" s="342"/>
      <c r="L904" s="342"/>
      <c r="M904" s="342"/>
      <c r="N904" s="342"/>
      <c r="O904" s="342"/>
      <c r="P904" s="342"/>
      <c r="Q904" s="342"/>
      <c r="R904" s="342"/>
      <c r="S904" s="342"/>
      <c r="T904" s="342"/>
      <c r="U904" s="342"/>
      <c r="V904" s="342"/>
      <c r="W904" s="342"/>
      <c r="X904" s="342"/>
      <c r="Y904" s="342"/>
      <c r="Z904" s="342"/>
      <c r="AA904" s="342"/>
      <c r="AB904" s="342"/>
      <c r="AC904" s="342"/>
      <c r="AD904" s="342"/>
      <c r="AE904" s="342"/>
      <c r="AF904" s="342"/>
      <c r="AG904" s="342"/>
      <c r="AH904" s="342"/>
      <c r="AI904" s="342"/>
      <c r="AJ904" s="342"/>
      <c r="AK904" s="342"/>
      <c r="AL904" s="342"/>
      <c r="AM904" s="342"/>
      <c r="AN904" s="342"/>
      <c r="AO904" s="342"/>
      <c r="AP904" s="342"/>
      <c r="AQ904" s="342"/>
      <c r="AR904" s="342"/>
      <c r="AS904" s="342"/>
      <c r="AT904" s="342"/>
      <c r="AU904" s="342"/>
      <c r="AV904" s="342"/>
      <c r="AW904" s="342"/>
      <c r="AX904" s="342"/>
      <c r="AY904" s="342"/>
      <c r="AZ904" s="342"/>
      <c r="BA904" s="342"/>
      <c r="BB904" s="342"/>
      <c r="BC904" s="342"/>
      <c r="BD904" s="342"/>
      <c r="BE904" s="342"/>
      <c r="BF904" s="342"/>
      <c r="BG904" s="342"/>
      <c r="BH904" s="342"/>
      <c r="BI904" s="342"/>
      <c r="BJ904" s="342"/>
      <c r="BK904" s="342"/>
      <c r="BL904" s="342"/>
      <c r="BM904" s="342"/>
      <c r="BO904" s="342"/>
      <c r="BP904" s="342"/>
      <c r="BQ904" s="342"/>
      <c r="BR904" s="342"/>
      <c r="BS904" s="342"/>
      <c r="BT904" s="342"/>
      <c r="BU904" s="342"/>
      <c r="BV904" s="342"/>
      <c r="BW904" s="342"/>
      <c r="BX904" s="342"/>
      <c r="BY904" s="342"/>
      <c r="BZ904" s="342"/>
      <c r="CA904" s="342"/>
      <c r="CB904" s="342"/>
      <c r="CC904" s="342"/>
      <c r="CD904" s="342"/>
      <c r="CE904" s="342"/>
      <c r="CF904" s="342"/>
      <c r="CG904" s="342"/>
      <c r="CH904" s="342"/>
      <c r="CI904" s="342"/>
      <c r="CJ904" s="342"/>
      <c r="CK904" s="342"/>
      <c r="CZ904" s="342"/>
      <c r="DA904" s="342"/>
      <c r="DB904" s="342"/>
      <c r="DC904" s="342"/>
      <c r="DD904" s="342"/>
      <c r="DE904" s="342"/>
      <c r="DF904" s="342"/>
      <c r="DG904" s="342"/>
      <c r="DH904" s="342"/>
      <c r="DI904" s="342"/>
      <c r="DJ904" s="342"/>
      <c r="DK904" s="342"/>
      <c r="DM904" s="342"/>
      <c r="DN904" s="342"/>
      <c r="DO904" s="342"/>
      <c r="DP904" s="342"/>
      <c r="DQ904" s="342"/>
      <c r="DR904" s="342"/>
      <c r="DS904" s="342"/>
      <c r="DT904" s="342"/>
      <c r="DU904" s="342"/>
      <c r="DV904" s="342"/>
      <c r="DW904" s="342"/>
      <c r="DX904" s="342"/>
      <c r="DY904" s="342"/>
      <c r="EA904" s="342"/>
    </row>
    <row r="905" spans="1:131">
      <c r="A905" s="342"/>
      <c r="B905" s="342"/>
      <c r="C905" s="342"/>
      <c r="D905" s="342"/>
      <c r="E905" s="342"/>
      <c r="L905" s="342"/>
      <c r="M905" s="342"/>
      <c r="N905" s="342"/>
      <c r="O905" s="342"/>
      <c r="P905" s="342"/>
      <c r="Q905" s="342"/>
      <c r="R905" s="342"/>
      <c r="S905" s="342"/>
      <c r="T905" s="342"/>
      <c r="U905" s="342"/>
      <c r="V905" s="342"/>
      <c r="W905" s="342"/>
      <c r="X905" s="342"/>
      <c r="Y905" s="342"/>
      <c r="Z905" s="342"/>
      <c r="AA905" s="342"/>
      <c r="AB905" s="342"/>
      <c r="AC905" s="342"/>
      <c r="AD905" s="342"/>
      <c r="AE905" s="342"/>
      <c r="AF905" s="342"/>
      <c r="AG905" s="342"/>
      <c r="AH905" s="342"/>
      <c r="AI905" s="342"/>
      <c r="AJ905" s="342"/>
      <c r="AK905" s="342"/>
      <c r="AL905" s="342"/>
      <c r="AM905" s="342"/>
      <c r="AN905" s="342"/>
      <c r="AO905" s="342"/>
      <c r="AP905" s="342"/>
      <c r="AQ905" s="342"/>
      <c r="AR905" s="342"/>
      <c r="AS905" s="342"/>
      <c r="AT905" s="342"/>
      <c r="AU905" s="342"/>
      <c r="AV905" s="342"/>
      <c r="AW905" s="342"/>
      <c r="AX905" s="342"/>
      <c r="AY905" s="342"/>
      <c r="AZ905" s="342"/>
      <c r="BA905" s="342"/>
      <c r="BB905" s="342"/>
      <c r="BC905" s="342"/>
      <c r="BD905" s="342"/>
      <c r="BE905" s="342"/>
      <c r="BF905" s="342"/>
      <c r="BG905" s="342"/>
      <c r="BH905" s="342"/>
      <c r="BI905" s="342"/>
      <c r="BJ905" s="342"/>
      <c r="BK905" s="342"/>
      <c r="BL905" s="342"/>
      <c r="BM905" s="342"/>
      <c r="BO905" s="342"/>
      <c r="BP905" s="342"/>
      <c r="BQ905" s="342"/>
      <c r="BR905" s="342"/>
      <c r="BS905" s="342"/>
      <c r="BT905" s="342"/>
      <c r="BU905" s="342"/>
      <c r="BV905" s="342"/>
      <c r="BW905" s="342"/>
      <c r="BX905" s="342"/>
      <c r="BY905" s="342"/>
      <c r="BZ905" s="342"/>
      <c r="CA905" s="342"/>
      <c r="CB905" s="342"/>
      <c r="CC905" s="342"/>
      <c r="CD905" s="342"/>
      <c r="CE905" s="342"/>
      <c r="CF905" s="342"/>
      <c r="CG905" s="342"/>
      <c r="CH905" s="342"/>
      <c r="CI905" s="342"/>
      <c r="CJ905" s="342"/>
      <c r="CK905" s="342"/>
      <c r="CZ905" s="342"/>
      <c r="DA905" s="342"/>
      <c r="DB905" s="342"/>
      <c r="DC905" s="342"/>
      <c r="DD905" s="342"/>
      <c r="DE905" s="342"/>
      <c r="DF905" s="342"/>
      <c r="DG905" s="342"/>
      <c r="DH905" s="342"/>
      <c r="DI905" s="342"/>
      <c r="DJ905" s="342"/>
      <c r="DK905" s="342"/>
      <c r="DM905" s="342"/>
      <c r="DN905" s="342"/>
      <c r="DO905" s="342"/>
      <c r="DP905" s="342"/>
      <c r="DQ905" s="342"/>
      <c r="DR905" s="342"/>
      <c r="DS905" s="342"/>
      <c r="DT905" s="342"/>
      <c r="DU905" s="342"/>
      <c r="DV905" s="342"/>
      <c r="DW905" s="342"/>
      <c r="DX905" s="342"/>
      <c r="DY905" s="342"/>
      <c r="EA905" s="342"/>
    </row>
    <row r="906" spans="1:131">
      <c r="A906" s="342"/>
      <c r="B906" s="342"/>
      <c r="C906" s="342"/>
      <c r="D906" s="342"/>
      <c r="E906" s="342"/>
      <c r="L906" s="342"/>
      <c r="M906" s="342"/>
      <c r="N906" s="342"/>
      <c r="O906" s="342"/>
      <c r="P906" s="342"/>
      <c r="Q906" s="342"/>
      <c r="R906" s="342"/>
      <c r="S906" s="342"/>
      <c r="T906" s="342"/>
      <c r="U906" s="342"/>
      <c r="V906" s="342"/>
      <c r="W906" s="342"/>
      <c r="X906" s="342"/>
      <c r="Y906" s="342"/>
      <c r="Z906" s="342"/>
      <c r="AA906" s="342"/>
      <c r="AB906" s="342"/>
      <c r="AC906" s="342"/>
      <c r="AD906" s="342"/>
      <c r="AE906" s="342"/>
      <c r="AF906" s="342"/>
      <c r="AG906" s="342"/>
      <c r="AH906" s="342"/>
      <c r="AI906" s="342"/>
      <c r="AJ906" s="342"/>
      <c r="AK906" s="342"/>
      <c r="AL906" s="342"/>
      <c r="AM906" s="342"/>
      <c r="AN906" s="342"/>
      <c r="AO906" s="342"/>
      <c r="AP906" s="342"/>
      <c r="AQ906" s="342"/>
      <c r="AR906" s="342"/>
      <c r="AS906" s="342"/>
      <c r="AT906" s="342"/>
      <c r="AU906" s="342"/>
      <c r="AV906" s="342"/>
      <c r="AW906" s="342"/>
      <c r="AX906" s="342"/>
      <c r="AY906" s="342"/>
      <c r="AZ906" s="342"/>
      <c r="BA906" s="342"/>
      <c r="BB906" s="342"/>
      <c r="BC906" s="342"/>
      <c r="BD906" s="342"/>
      <c r="BE906" s="342"/>
      <c r="BF906" s="342"/>
      <c r="BG906" s="342"/>
      <c r="BH906" s="342"/>
      <c r="BI906" s="342"/>
      <c r="BJ906" s="342"/>
      <c r="BK906" s="342"/>
      <c r="BL906" s="342"/>
      <c r="BM906" s="342"/>
      <c r="BO906" s="342"/>
      <c r="BP906" s="342"/>
      <c r="BQ906" s="342"/>
      <c r="BR906" s="342"/>
      <c r="BS906" s="342"/>
      <c r="BT906" s="342"/>
      <c r="BU906" s="342"/>
      <c r="BV906" s="342"/>
      <c r="BW906" s="342"/>
      <c r="BX906" s="342"/>
      <c r="BY906" s="342"/>
      <c r="BZ906" s="342"/>
      <c r="CA906" s="342"/>
      <c r="CB906" s="342"/>
      <c r="CC906" s="342"/>
      <c r="CD906" s="342"/>
      <c r="CE906" s="342"/>
      <c r="CF906" s="342"/>
      <c r="CG906" s="342"/>
      <c r="CH906" s="342"/>
      <c r="CI906" s="342"/>
      <c r="CJ906" s="342"/>
      <c r="CK906" s="342"/>
      <c r="CZ906" s="342"/>
      <c r="DA906" s="342"/>
      <c r="DB906" s="342"/>
      <c r="DC906" s="342"/>
      <c r="DD906" s="342"/>
      <c r="DE906" s="342"/>
      <c r="DF906" s="342"/>
      <c r="DG906" s="342"/>
      <c r="DH906" s="342"/>
      <c r="DI906" s="342"/>
      <c r="DJ906" s="342"/>
      <c r="DK906" s="342"/>
      <c r="DM906" s="342"/>
      <c r="DN906" s="342"/>
      <c r="DO906" s="342"/>
      <c r="DP906" s="342"/>
      <c r="DQ906" s="342"/>
      <c r="DR906" s="342"/>
      <c r="DS906" s="342"/>
      <c r="DT906" s="342"/>
      <c r="DU906" s="342"/>
      <c r="DV906" s="342"/>
      <c r="DW906" s="342"/>
      <c r="DX906" s="342"/>
      <c r="DY906" s="342"/>
      <c r="EA906" s="342"/>
    </row>
    <row r="907" spans="1:131">
      <c r="A907" s="342"/>
      <c r="B907" s="342"/>
      <c r="C907" s="342"/>
      <c r="D907" s="342"/>
      <c r="E907" s="342"/>
      <c r="L907" s="342"/>
      <c r="M907" s="342"/>
      <c r="N907" s="342"/>
      <c r="O907" s="342"/>
      <c r="P907" s="342"/>
      <c r="Q907" s="342"/>
      <c r="R907" s="342"/>
      <c r="S907" s="342"/>
      <c r="T907" s="342"/>
      <c r="U907" s="342"/>
      <c r="V907" s="342"/>
      <c r="W907" s="342"/>
      <c r="X907" s="342"/>
      <c r="Y907" s="342"/>
      <c r="Z907" s="342"/>
      <c r="AA907" s="342"/>
      <c r="AB907" s="342"/>
      <c r="AC907" s="342"/>
      <c r="AD907" s="342"/>
      <c r="AE907" s="342"/>
      <c r="AF907" s="342"/>
      <c r="AG907" s="342"/>
      <c r="AH907" s="342"/>
      <c r="AI907" s="342"/>
      <c r="AJ907" s="342"/>
      <c r="AK907" s="342"/>
      <c r="AL907" s="342"/>
      <c r="AM907" s="342"/>
      <c r="AN907" s="342"/>
      <c r="AO907" s="342"/>
      <c r="AP907" s="342"/>
      <c r="AQ907" s="342"/>
      <c r="AR907" s="342"/>
      <c r="AS907" s="342"/>
      <c r="AT907" s="342"/>
      <c r="AU907" s="342"/>
      <c r="AV907" s="342"/>
      <c r="AW907" s="342"/>
      <c r="AX907" s="342"/>
      <c r="AY907" s="342"/>
      <c r="AZ907" s="342"/>
      <c r="BA907" s="342"/>
      <c r="BB907" s="342"/>
      <c r="BC907" s="342"/>
      <c r="BD907" s="342"/>
      <c r="BE907" s="342"/>
      <c r="BF907" s="342"/>
      <c r="BG907" s="342"/>
      <c r="BH907" s="342"/>
      <c r="BI907" s="342"/>
      <c r="BJ907" s="342"/>
      <c r="BK907" s="342"/>
      <c r="BL907" s="342"/>
      <c r="BM907" s="342"/>
      <c r="BO907" s="342"/>
      <c r="BP907" s="342"/>
      <c r="BQ907" s="342"/>
      <c r="BR907" s="342"/>
      <c r="BS907" s="342"/>
      <c r="BT907" s="342"/>
      <c r="BU907" s="342"/>
      <c r="BV907" s="342"/>
      <c r="BW907" s="342"/>
      <c r="BX907" s="342"/>
      <c r="BY907" s="342"/>
      <c r="BZ907" s="342"/>
      <c r="CA907" s="342"/>
      <c r="CB907" s="342"/>
      <c r="CC907" s="342"/>
      <c r="CD907" s="342"/>
      <c r="CE907" s="342"/>
      <c r="CF907" s="342"/>
      <c r="CG907" s="342"/>
      <c r="CH907" s="342"/>
      <c r="CI907" s="342"/>
      <c r="CJ907" s="342"/>
      <c r="CK907" s="342"/>
      <c r="CZ907" s="342"/>
      <c r="DA907" s="342"/>
      <c r="DB907" s="342"/>
      <c r="DC907" s="342"/>
      <c r="DD907" s="342"/>
      <c r="DE907" s="342"/>
      <c r="DF907" s="342"/>
      <c r="DG907" s="342"/>
      <c r="DH907" s="342"/>
      <c r="DI907" s="342"/>
      <c r="DJ907" s="342"/>
      <c r="DK907" s="342"/>
      <c r="DM907" s="342"/>
      <c r="DN907" s="342"/>
      <c r="DO907" s="342"/>
      <c r="DP907" s="342"/>
      <c r="DQ907" s="342"/>
      <c r="DR907" s="342"/>
      <c r="DS907" s="342"/>
      <c r="DT907" s="342"/>
      <c r="DU907" s="342"/>
      <c r="DV907" s="342"/>
      <c r="DW907" s="342"/>
      <c r="DX907" s="342"/>
      <c r="DY907" s="342"/>
      <c r="EA907" s="342"/>
    </row>
    <row r="908" spans="1:131">
      <c r="A908" s="342"/>
      <c r="B908" s="342"/>
      <c r="C908" s="342"/>
      <c r="D908" s="342"/>
      <c r="E908" s="342"/>
      <c r="L908" s="342"/>
      <c r="M908" s="342"/>
      <c r="N908" s="342"/>
      <c r="O908" s="342"/>
      <c r="P908" s="342"/>
      <c r="Q908" s="342"/>
      <c r="R908" s="342"/>
      <c r="S908" s="342"/>
      <c r="T908" s="342"/>
      <c r="U908" s="342"/>
      <c r="V908" s="342"/>
      <c r="W908" s="342"/>
      <c r="X908" s="342"/>
      <c r="Y908" s="342"/>
      <c r="Z908" s="342"/>
      <c r="AA908" s="342"/>
      <c r="AB908" s="342"/>
      <c r="AC908" s="342"/>
      <c r="AD908" s="342"/>
      <c r="AE908" s="342"/>
      <c r="AF908" s="342"/>
      <c r="AG908" s="342"/>
      <c r="AH908" s="342"/>
      <c r="AI908" s="342"/>
      <c r="AJ908" s="342"/>
      <c r="AK908" s="342"/>
      <c r="AL908" s="342"/>
      <c r="AM908" s="342"/>
      <c r="AN908" s="342"/>
      <c r="AO908" s="342"/>
      <c r="AP908" s="342"/>
      <c r="AQ908" s="342"/>
      <c r="AR908" s="342"/>
      <c r="AS908" s="342"/>
      <c r="AT908" s="342"/>
      <c r="AU908" s="342"/>
      <c r="AV908" s="342"/>
      <c r="AW908" s="342"/>
      <c r="AX908" s="342"/>
      <c r="AY908" s="342"/>
      <c r="AZ908" s="342"/>
      <c r="BA908" s="342"/>
      <c r="BB908" s="342"/>
      <c r="BC908" s="342"/>
      <c r="BD908" s="342"/>
      <c r="BE908" s="342"/>
      <c r="BF908" s="342"/>
      <c r="BG908" s="342"/>
      <c r="BH908" s="342"/>
      <c r="BI908" s="342"/>
      <c r="BJ908" s="342"/>
      <c r="BK908" s="342"/>
      <c r="BL908" s="342"/>
      <c r="BM908" s="342"/>
      <c r="BO908" s="342"/>
      <c r="BP908" s="342"/>
      <c r="BQ908" s="342"/>
      <c r="BR908" s="342"/>
      <c r="BS908" s="342"/>
      <c r="BT908" s="342"/>
      <c r="BU908" s="342"/>
      <c r="BV908" s="342"/>
      <c r="BW908" s="342"/>
      <c r="BX908" s="342"/>
      <c r="BY908" s="342"/>
      <c r="BZ908" s="342"/>
      <c r="CA908" s="342"/>
      <c r="CB908" s="342"/>
      <c r="CC908" s="342"/>
      <c r="CD908" s="342"/>
      <c r="CE908" s="342"/>
      <c r="CF908" s="342"/>
      <c r="CG908" s="342"/>
      <c r="CH908" s="342"/>
      <c r="CI908" s="342"/>
      <c r="CJ908" s="342"/>
      <c r="CK908" s="342"/>
      <c r="CZ908" s="342"/>
      <c r="DA908" s="342"/>
      <c r="DB908" s="342"/>
      <c r="DC908" s="342"/>
      <c r="DD908" s="342"/>
      <c r="DE908" s="342"/>
      <c r="DF908" s="342"/>
      <c r="DG908" s="342"/>
      <c r="DH908" s="342"/>
      <c r="DI908" s="342"/>
      <c r="DJ908" s="342"/>
      <c r="DK908" s="342"/>
      <c r="DM908" s="342"/>
      <c r="DN908" s="342"/>
      <c r="DO908" s="342"/>
      <c r="DP908" s="342"/>
      <c r="DQ908" s="342"/>
      <c r="DR908" s="342"/>
      <c r="DS908" s="342"/>
      <c r="DT908" s="342"/>
      <c r="DU908" s="342"/>
      <c r="DV908" s="342"/>
      <c r="DW908" s="342"/>
      <c r="DX908" s="342"/>
      <c r="DY908" s="342"/>
      <c r="EA908" s="342"/>
    </row>
    <row r="909" spans="1:131">
      <c r="A909" s="342"/>
      <c r="B909" s="342"/>
      <c r="C909" s="342"/>
      <c r="D909" s="342"/>
      <c r="E909" s="342"/>
      <c r="L909" s="342"/>
      <c r="M909" s="342"/>
      <c r="N909" s="342"/>
      <c r="O909" s="342"/>
      <c r="P909" s="342"/>
      <c r="Q909" s="342"/>
      <c r="R909" s="342"/>
      <c r="S909" s="342"/>
      <c r="T909" s="342"/>
      <c r="U909" s="342"/>
      <c r="V909" s="342"/>
      <c r="W909" s="342"/>
      <c r="X909" s="342"/>
      <c r="Y909" s="342"/>
      <c r="Z909" s="342"/>
      <c r="AA909" s="342"/>
      <c r="AB909" s="342"/>
      <c r="AC909" s="342"/>
      <c r="AD909" s="342"/>
      <c r="AE909" s="342"/>
      <c r="AF909" s="342"/>
      <c r="AG909" s="342"/>
      <c r="AH909" s="342"/>
      <c r="AI909" s="342"/>
      <c r="AJ909" s="342"/>
      <c r="AK909" s="342"/>
      <c r="AL909" s="342"/>
      <c r="AM909" s="342"/>
      <c r="AN909" s="342"/>
      <c r="AO909" s="342"/>
      <c r="AP909" s="342"/>
      <c r="AQ909" s="342"/>
      <c r="AR909" s="342"/>
      <c r="AS909" s="342"/>
      <c r="AT909" s="342"/>
      <c r="AU909" s="342"/>
      <c r="AV909" s="342"/>
      <c r="AW909" s="342"/>
      <c r="AX909" s="342"/>
      <c r="AY909" s="342"/>
      <c r="AZ909" s="342"/>
      <c r="BA909" s="342"/>
      <c r="BB909" s="342"/>
      <c r="BC909" s="342"/>
      <c r="BD909" s="342"/>
      <c r="BE909" s="342"/>
      <c r="BF909" s="342"/>
      <c r="BG909" s="342"/>
      <c r="BH909" s="342"/>
      <c r="BI909" s="342"/>
      <c r="BJ909" s="342"/>
      <c r="BK909" s="342"/>
      <c r="BL909" s="342"/>
      <c r="BM909" s="342"/>
      <c r="BO909" s="342"/>
      <c r="BP909" s="342"/>
      <c r="BQ909" s="342"/>
      <c r="BR909" s="342"/>
      <c r="BS909" s="342"/>
      <c r="BT909" s="342"/>
      <c r="BU909" s="342"/>
      <c r="BV909" s="342"/>
      <c r="BW909" s="342"/>
      <c r="BX909" s="342"/>
      <c r="BY909" s="342"/>
      <c r="BZ909" s="342"/>
      <c r="CA909" s="342"/>
      <c r="CB909" s="342"/>
      <c r="CC909" s="342"/>
      <c r="CD909" s="342"/>
      <c r="CE909" s="342"/>
      <c r="CF909" s="342"/>
      <c r="CG909" s="342"/>
      <c r="CH909" s="342"/>
      <c r="CI909" s="342"/>
      <c r="CJ909" s="342"/>
      <c r="CK909" s="342"/>
      <c r="CZ909" s="342"/>
      <c r="DA909" s="342"/>
      <c r="DB909" s="342"/>
      <c r="DC909" s="342"/>
      <c r="DD909" s="342"/>
      <c r="DE909" s="342"/>
      <c r="DF909" s="342"/>
      <c r="DG909" s="342"/>
      <c r="DH909" s="342"/>
      <c r="DI909" s="342"/>
      <c r="DJ909" s="342"/>
      <c r="DK909" s="342"/>
      <c r="DM909" s="342"/>
      <c r="DN909" s="342"/>
      <c r="DO909" s="342"/>
      <c r="DP909" s="342"/>
      <c r="DQ909" s="342"/>
      <c r="DR909" s="342"/>
      <c r="DS909" s="342"/>
      <c r="DT909" s="342"/>
      <c r="DU909" s="342"/>
      <c r="DV909" s="342"/>
      <c r="DW909" s="342"/>
      <c r="DX909" s="342"/>
      <c r="DY909" s="342"/>
      <c r="EA909" s="342"/>
    </row>
    <row r="910" spans="1:131">
      <c r="A910" s="342"/>
      <c r="B910" s="342"/>
      <c r="C910" s="342"/>
      <c r="D910" s="342"/>
      <c r="E910" s="342"/>
      <c r="L910" s="342"/>
      <c r="M910" s="342"/>
      <c r="N910" s="342"/>
      <c r="O910" s="342"/>
      <c r="P910" s="342"/>
      <c r="Q910" s="342"/>
      <c r="R910" s="342"/>
      <c r="S910" s="342"/>
      <c r="T910" s="342"/>
      <c r="U910" s="342"/>
      <c r="V910" s="342"/>
      <c r="W910" s="342"/>
      <c r="X910" s="342"/>
      <c r="Y910" s="342"/>
      <c r="Z910" s="342"/>
      <c r="AA910" s="342"/>
      <c r="AB910" s="342"/>
      <c r="AC910" s="342"/>
      <c r="AD910" s="342"/>
      <c r="AE910" s="342"/>
      <c r="AF910" s="342"/>
      <c r="AG910" s="342"/>
      <c r="AH910" s="342"/>
      <c r="AI910" s="342"/>
      <c r="AJ910" s="342"/>
      <c r="AK910" s="342"/>
      <c r="AL910" s="342"/>
      <c r="AM910" s="342"/>
      <c r="AN910" s="342"/>
      <c r="AO910" s="342"/>
      <c r="AP910" s="342"/>
      <c r="AQ910" s="342"/>
      <c r="AR910" s="342"/>
      <c r="AS910" s="342"/>
      <c r="AT910" s="342"/>
      <c r="AU910" s="342"/>
      <c r="AV910" s="342"/>
      <c r="AW910" s="342"/>
      <c r="AX910" s="342"/>
      <c r="AY910" s="342"/>
      <c r="AZ910" s="342"/>
      <c r="BA910" s="342"/>
      <c r="BB910" s="342"/>
      <c r="BC910" s="342"/>
      <c r="BD910" s="342"/>
      <c r="BE910" s="342"/>
      <c r="BF910" s="342"/>
      <c r="BG910" s="342"/>
      <c r="BH910" s="342"/>
      <c r="BI910" s="342"/>
      <c r="BJ910" s="342"/>
      <c r="BK910" s="342"/>
      <c r="BL910" s="342"/>
      <c r="BM910" s="342"/>
      <c r="BO910" s="342"/>
      <c r="BP910" s="342"/>
      <c r="BQ910" s="342"/>
      <c r="BR910" s="342"/>
      <c r="BS910" s="342"/>
      <c r="BT910" s="342"/>
      <c r="BU910" s="342"/>
      <c r="BV910" s="342"/>
      <c r="BW910" s="342"/>
      <c r="BX910" s="342"/>
      <c r="BY910" s="342"/>
      <c r="BZ910" s="342"/>
      <c r="CA910" s="342"/>
      <c r="CB910" s="342"/>
      <c r="CC910" s="342"/>
      <c r="CD910" s="342"/>
      <c r="CE910" s="342"/>
      <c r="CF910" s="342"/>
      <c r="CG910" s="342"/>
      <c r="CH910" s="342"/>
      <c r="CI910" s="342"/>
      <c r="CJ910" s="342"/>
      <c r="CK910" s="342"/>
      <c r="CZ910" s="342"/>
      <c r="DA910" s="342"/>
      <c r="DB910" s="342"/>
      <c r="DC910" s="342"/>
      <c r="DD910" s="342"/>
      <c r="DE910" s="342"/>
      <c r="DF910" s="342"/>
      <c r="DG910" s="342"/>
      <c r="DH910" s="342"/>
      <c r="DI910" s="342"/>
      <c r="DJ910" s="342"/>
      <c r="DK910" s="342"/>
      <c r="DM910" s="342"/>
      <c r="DN910" s="342"/>
      <c r="DO910" s="342"/>
      <c r="DP910" s="342"/>
      <c r="DQ910" s="342"/>
      <c r="DR910" s="342"/>
      <c r="DS910" s="342"/>
      <c r="DT910" s="342"/>
      <c r="DU910" s="342"/>
      <c r="DV910" s="342"/>
      <c r="DW910" s="342"/>
      <c r="DX910" s="342"/>
      <c r="DY910" s="342"/>
      <c r="EA910" s="342"/>
    </row>
    <row r="911" spans="1:131">
      <c r="A911" s="342"/>
      <c r="B911" s="342"/>
      <c r="C911" s="342"/>
      <c r="D911" s="342"/>
      <c r="E911" s="342"/>
      <c r="L911" s="342"/>
      <c r="M911" s="342"/>
      <c r="N911" s="342"/>
      <c r="O911" s="342"/>
      <c r="P911" s="342"/>
      <c r="Q911" s="342"/>
      <c r="R911" s="342"/>
      <c r="S911" s="342"/>
      <c r="T911" s="342"/>
      <c r="U911" s="342"/>
      <c r="V911" s="342"/>
      <c r="W911" s="342"/>
      <c r="X911" s="342"/>
      <c r="Y911" s="342"/>
      <c r="Z911" s="342"/>
      <c r="AA911" s="342"/>
      <c r="AB911" s="342"/>
      <c r="AC911" s="342"/>
      <c r="AD911" s="342"/>
      <c r="AE911" s="342"/>
      <c r="AF911" s="342"/>
      <c r="AG911" s="342"/>
      <c r="AH911" s="342"/>
      <c r="AI911" s="342"/>
      <c r="AJ911" s="342"/>
      <c r="AK911" s="342"/>
      <c r="AL911" s="342"/>
      <c r="AM911" s="342"/>
      <c r="AN911" s="342"/>
      <c r="AO911" s="342"/>
      <c r="AP911" s="342"/>
      <c r="AQ911" s="342"/>
      <c r="AR911" s="342"/>
      <c r="AS911" s="342"/>
      <c r="AT911" s="342"/>
      <c r="AU911" s="342"/>
      <c r="AV911" s="342"/>
      <c r="AW911" s="342"/>
      <c r="AX911" s="342"/>
      <c r="AY911" s="342"/>
      <c r="AZ911" s="342"/>
      <c r="BA911" s="342"/>
      <c r="BB911" s="342"/>
      <c r="BC911" s="342"/>
      <c r="BD911" s="342"/>
      <c r="BE911" s="342"/>
      <c r="BF911" s="342"/>
      <c r="BG911" s="342"/>
      <c r="BH911" s="342"/>
      <c r="BI911" s="342"/>
      <c r="BJ911" s="342"/>
      <c r="BK911" s="342"/>
      <c r="BL911" s="342"/>
      <c r="BM911" s="342"/>
      <c r="BO911" s="342"/>
      <c r="BP911" s="342"/>
      <c r="BQ911" s="342"/>
      <c r="BR911" s="342"/>
      <c r="BS911" s="342"/>
      <c r="BT911" s="342"/>
      <c r="BU911" s="342"/>
      <c r="BV911" s="342"/>
      <c r="BW911" s="342"/>
      <c r="BX911" s="342"/>
      <c r="BY911" s="342"/>
      <c r="BZ911" s="342"/>
      <c r="CA911" s="342"/>
      <c r="CB911" s="342"/>
      <c r="CC911" s="342"/>
      <c r="CD911" s="342"/>
      <c r="CE911" s="342"/>
      <c r="CF911" s="342"/>
      <c r="CG911" s="342"/>
      <c r="CH911" s="342"/>
      <c r="CI911" s="342"/>
      <c r="CJ911" s="342"/>
      <c r="CK911" s="342"/>
      <c r="CZ911" s="342"/>
      <c r="DA911" s="342"/>
      <c r="DB911" s="342"/>
      <c r="DC911" s="342"/>
      <c r="DD911" s="342"/>
      <c r="DE911" s="342"/>
      <c r="DF911" s="342"/>
      <c r="DG911" s="342"/>
      <c r="DH911" s="342"/>
      <c r="DI911" s="342"/>
      <c r="DJ911" s="342"/>
      <c r="DK911" s="342"/>
      <c r="DM911" s="342"/>
      <c r="DN911" s="342"/>
      <c r="DO911" s="342"/>
      <c r="DP911" s="342"/>
      <c r="DQ911" s="342"/>
      <c r="DR911" s="342"/>
      <c r="DS911" s="342"/>
      <c r="DT911" s="342"/>
      <c r="DU911" s="342"/>
      <c r="DV911" s="342"/>
      <c r="DW911" s="342"/>
      <c r="DX911" s="342"/>
      <c r="DY911" s="342"/>
      <c r="EA911" s="342"/>
    </row>
    <row r="912" spans="1:131">
      <c r="A912" s="342"/>
      <c r="B912" s="342"/>
      <c r="C912" s="342"/>
      <c r="D912" s="342"/>
      <c r="E912" s="342"/>
      <c r="L912" s="342"/>
      <c r="M912" s="342"/>
      <c r="N912" s="342"/>
      <c r="O912" s="342"/>
      <c r="P912" s="342"/>
      <c r="Q912" s="342"/>
      <c r="R912" s="342"/>
      <c r="S912" s="342"/>
      <c r="T912" s="342"/>
      <c r="U912" s="342"/>
      <c r="V912" s="342"/>
      <c r="W912" s="342"/>
      <c r="X912" s="342"/>
      <c r="Y912" s="342"/>
      <c r="Z912" s="342"/>
      <c r="AA912" s="342"/>
      <c r="AB912" s="342"/>
      <c r="AC912" s="342"/>
      <c r="AD912" s="342"/>
      <c r="AE912" s="342"/>
      <c r="AF912" s="342"/>
      <c r="AG912" s="342"/>
      <c r="AH912" s="342"/>
      <c r="AI912" s="342"/>
      <c r="AJ912" s="342"/>
      <c r="AK912" s="342"/>
      <c r="AL912" s="342"/>
      <c r="AM912" s="342"/>
      <c r="AN912" s="342"/>
      <c r="AO912" s="342"/>
      <c r="AP912" s="342"/>
      <c r="AQ912" s="342"/>
      <c r="AR912" s="342"/>
      <c r="AS912" s="342"/>
      <c r="AT912" s="342"/>
      <c r="AU912" s="342"/>
      <c r="AV912" s="342"/>
      <c r="AW912" s="342"/>
      <c r="AX912" s="342"/>
      <c r="AY912" s="342"/>
      <c r="AZ912" s="342"/>
      <c r="BA912" s="342"/>
      <c r="BB912" s="342"/>
      <c r="BC912" s="342"/>
      <c r="BD912" s="342"/>
      <c r="BE912" s="342"/>
      <c r="BF912" s="342"/>
      <c r="BG912" s="342"/>
      <c r="BH912" s="342"/>
      <c r="BI912" s="342"/>
      <c r="BJ912" s="342"/>
      <c r="BK912" s="342"/>
      <c r="BL912" s="342"/>
      <c r="BM912" s="342"/>
      <c r="BO912" s="342"/>
      <c r="BP912" s="342"/>
      <c r="BQ912" s="342"/>
      <c r="BR912" s="342"/>
      <c r="BS912" s="342"/>
      <c r="BT912" s="342"/>
      <c r="BU912" s="342"/>
      <c r="BV912" s="342"/>
      <c r="BW912" s="342"/>
      <c r="BX912" s="342"/>
      <c r="BY912" s="342"/>
      <c r="BZ912" s="342"/>
      <c r="CA912" s="342"/>
      <c r="CB912" s="342"/>
      <c r="CC912" s="342"/>
      <c r="CD912" s="342"/>
      <c r="CE912" s="342"/>
      <c r="CF912" s="342"/>
      <c r="CG912" s="342"/>
      <c r="CH912" s="342"/>
      <c r="CI912" s="342"/>
      <c r="CJ912" s="342"/>
      <c r="CK912" s="342"/>
      <c r="CZ912" s="342"/>
      <c r="DA912" s="342"/>
      <c r="DB912" s="342"/>
      <c r="DC912" s="342"/>
      <c r="DD912" s="342"/>
      <c r="DE912" s="342"/>
      <c r="DF912" s="342"/>
      <c r="DG912" s="342"/>
      <c r="DH912" s="342"/>
      <c r="DI912" s="342"/>
      <c r="DJ912" s="342"/>
      <c r="DK912" s="342"/>
      <c r="DM912" s="342"/>
      <c r="DN912" s="342"/>
      <c r="DO912" s="342"/>
      <c r="DP912" s="342"/>
      <c r="DQ912" s="342"/>
      <c r="DR912" s="342"/>
      <c r="DS912" s="342"/>
      <c r="DT912" s="342"/>
      <c r="DU912" s="342"/>
      <c r="DV912" s="342"/>
      <c r="DW912" s="342"/>
      <c r="DX912" s="342"/>
      <c r="DY912" s="342"/>
      <c r="EA912" s="342"/>
    </row>
    <row r="913" spans="1:131">
      <c r="A913" s="342"/>
      <c r="B913" s="342"/>
      <c r="C913" s="342"/>
      <c r="D913" s="342"/>
      <c r="E913" s="342"/>
      <c r="L913" s="342"/>
      <c r="M913" s="342"/>
      <c r="N913" s="342"/>
      <c r="O913" s="342"/>
      <c r="P913" s="342"/>
      <c r="Q913" s="342"/>
      <c r="R913" s="342"/>
      <c r="S913" s="342"/>
      <c r="T913" s="342"/>
      <c r="U913" s="342"/>
      <c r="V913" s="342"/>
      <c r="W913" s="342"/>
      <c r="X913" s="342"/>
      <c r="Y913" s="342"/>
      <c r="Z913" s="342"/>
      <c r="AA913" s="342"/>
      <c r="AB913" s="342"/>
      <c r="AC913" s="342"/>
      <c r="AD913" s="342"/>
      <c r="AE913" s="342"/>
      <c r="AF913" s="342"/>
      <c r="AG913" s="342"/>
      <c r="AH913" s="342"/>
      <c r="AI913" s="342"/>
      <c r="AJ913" s="342"/>
      <c r="AK913" s="342"/>
      <c r="AL913" s="342"/>
      <c r="AM913" s="342"/>
      <c r="AN913" s="342"/>
      <c r="AO913" s="342"/>
      <c r="AP913" s="342"/>
      <c r="AQ913" s="342"/>
      <c r="AR913" s="342"/>
      <c r="AS913" s="342"/>
      <c r="AT913" s="342"/>
      <c r="AU913" s="342"/>
      <c r="AV913" s="342"/>
      <c r="AW913" s="342"/>
      <c r="AX913" s="342"/>
      <c r="AY913" s="342"/>
      <c r="AZ913" s="342"/>
      <c r="BA913" s="342"/>
      <c r="BB913" s="342"/>
      <c r="BC913" s="342"/>
      <c r="BD913" s="342"/>
      <c r="BE913" s="342"/>
      <c r="BF913" s="342"/>
      <c r="BG913" s="342"/>
      <c r="BH913" s="342"/>
      <c r="BI913" s="342"/>
      <c r="BJ913" s="342"/>
      <c r="BK913" s="342"/>
      <c r="BL913" s="342"/>
      <c r="BM913" s="342"/>
      <c r="BO913" s="342"/>
      <c r="BP913" s="342"/>
      <c r="BQ913" s="342"/>
      <c r="BR913" s="342"/>
      <c r="BS913" s="342"/>
      <c r="BT913" s="342"/>
      <c r="BU913" s="342"/>
      <c r="BV913" s="342"/>
      <c r="BW913" s="342"/>
      <c r="BX913" s="342"/>
      <c r="BY913" s="342"/>
      <c r="BZ913" s="342"/>
      <c r="CA913" s="342"/>
      <c r="CB913" s="342"/>
      <c r="CC913" s="342"/>
      <c r="CD913" s="342"/>
      <c r="CE913" s="342"/>
      <c r="CF913" s="342"/>
      <c r="CG913" s="342"/>
      <c r="CH913" s="342"/>
      <c r="CI913" s="342"/>
      <c r="CJ913" s="342"/>
      <c r="CK913" s="342"/>
      <c r="CZ913" s="342"/>
      <c r="DA913" s="342"/>
      <c r="DB913" s="342"/>
      <c r="DC913" s="342"/>
      <c r="DD913" s="342"/>
      <c r="DE913" s="342"/>
      <c r="DF913" s="342"/>
      <c r="DG913" s="342"/>
      <c r="DH913" s="342"/>
      <c r="DI913" s="342"/>
      <c r="DJ913" s="342"/>
      <c r="DK913" s="342"/>
      <c r="DM913" s="342"/>
      <c r="DN913" s="342"/>
      <c r="DO913" s="342"/>
      <c r="DP913" s="342"/>
      <c r="DQ913" s="342"/>
      <c r="DR913" s="342"/>
      <c r="DS913" s="342"/>
      <c r="DT913" s="342"/>
      <c r="DU913" s="342"/>
      <c r="DV913" s="342"/>
      <c r="DW913" s="342"/>
      <c r="DX913" s="342"/>
      <c r="DY913" s="342"/>
      <c r="EA913" s="342"/>
    </row>
    <row r="914" spans="1:131">
      <c r="A914" s="342"/>
      <c r="B914" s="342"/>
      <c r="C914" s="342"/>
      <c r="D914" s="342"/>
      <c r="E914" s="342"/>
      <c r="L914" s="342"/>
      <c r="M914" s="342"/>
      <c r="N914" s="342"/>
      <c r="O914" s="342"/>
      <c r="P914" s="342"/>
      <c r="Q914" s="342"/>
      <c r="R914" s="342"/>
      <c r="S914" s="342"/>
      <c r="T914" s="342"/>
      <c r="U914" s="342"/>
      <c r="V914" s="342"/>
      <c r="W914" s="342"/>
      <c r="X914" s="342"/>
      <c r="Y914" s="342"/>
      <c r="Z914" s="342"/>
      <c r="AA914" s="342"/>
      <c r="AB914" s="342"/>
      <c r="AC914" s="342"/>
      <c r="AD914" s="342"/>
      <c r="AE914" s="342"/>
      <c r="AF914" s="342"/>
      <c r="AG914" s="342"/>
      <c r="AH914" s="342"/>
      <c r="AI914" s="342"/>
      <c r="AJ914" s="342"/>
      <c r="AK914" s="342"/>
      <c r="AL914" s="342"/>
      <c r="AM914" s="342"/>
      <c r="AN914" s="342"/>
      <c r="AO914" s="342"/>
      <c r="AP914" s="342"/>
      <c r="AQ914" s="342"/>
      <c r="AR914" s="342"/>
      <c r="AS914" s="342"/>
      <c r="AT914" s="342"/>
      <c r="AU914" s="342"/>
      <c r="AV914" s="342"/>
      <c r="AW914" s="342"/>
      <c r="AX914" s="342"/>
      <c r="AY914" s="342"/>
      <c r="AZ914" s="342"/>
      <c r="BA914" s="342"/>
      <c r="BB914" s="342"/>
      <c r="BC914" s="342"/>
      <c r="BD914" s="342"/>
      <c r="BE914" s="342"/>
      <c r="BF914" s="342"/>
      <c r="BG914" s="342"/>
      <c r="BH914" s="342"/>
      <c r="BI914" s="342"/>
      <c r="BJ914" s="342"/>
      <c r="BK914" s="342"/>
      <c r="BL914" s="342"/>
      <c r="BM914" s="342"/>
      <c r="BO914" s="342"/>
      <c r="BP914" s="342"/>
      <c r="BQ914" s="342"/>
      <c r="BR914" s="342"/>
      <c r="BS914" s="342"/>
      <c r="BT914" s="342"/>
      <c r="BU914" s="342"/>
      <c r="BV914" s="342"/>
      <c r="BW914" s="342"/>
      <c r="BX914" s="342"/>
      <c r="BY914" s="342"/>
      <c r="BZ914" s="342"/>
      <c r="CA914" s="342"/>
      <c r="CB914" s="342"/>
      <c r="CC914" s="342"/>
      <c r="CD914" s="342"/>
      <c r="CE914" s="342"/>
      <c r="CF914" s="342"/>
      <c r="CG914" s="342"/>
      <c r="CH914" s="342"/>
      <c r="CI914" s="342"/>
      <c r="CJ914" s="342"/>
      <c r="CK914" s="342"/>
      <c r="CZ914" s="342"/>
      <c r="DA914" s="342"/>
      <c r="DB914" s="342"/>
      <c r="DC914" s="342"/>
      <c r="DD914" s="342"/>
      <c r="DE914" s="342"/>
      <c r="DF914" s="342"/>
      <c r="DG914" s="342"/>
      <c r="DH914" s="342"/>
      <c r="DI914" s="342"/>
      <c r="DJ914" s="342"/>
      <c r="DK914" s="342"/>
      <c r="DM914" s="342"/>
      <c r="DN914" s="342"/>
      <c r="DO914" s="342"/>
      <c r="DP914" s="342"/>
      <c r="DQ914" s="342"/>
      <c r="DR914" s="342"/>
      <c r="DS914" s="342"/>
      <c r="DT914" s="342"/>
      <c r="DU914" s="342"/>
      <c r="DV914" s="342"/>
      <c r="DW914" s="342"/>
      <c r="DX914" s="342"/>
      <c r="DY914" s="342"/>
      <c r="EA914" s="342"/>
    </row>
    <row r="915" spans="1:131">
      <c r="A915" s="342"/>
      <c r="B915" s="342"/>
      <c r="C915" s="342"/>
      <c r="D915" s="342"/>
      <c r="E915" s="342"/>
      <c r="L915" s="342"/>
      <c r="M915" s="342"/>
      <c r="N915" s="342"/>
      <c r="O915" s="342"/>
      <c r="P915" s="342"/>
      <c r="Q915" s="342"/>
      <c r="R915" s="342"/>
      <c r="S915" s="342"/>
      <c r="T915" s="342"/>
      <c r="U915" s="342"/>
      <c r="V915" s="342"/>
      <c r="W915" s="342"/>
      <c r="X915" s="342"/>
      <c r="Y915" s="342"/>
      <c r="Z915" s="342"/>
      <c r="AA915" s="342"/>
      <c r="AB915" s="342"/>
      <c r="AC915" s="342"/>
      <c r="AD915" s="342"/>
      <c r="AE915" s="342"/>
      <c r="AF915" s="342"/>
      <c r="AG915" s="342"/>
      <c r="AH915" s="342"/>
      <c r="AI915" s="342"/>
      <c r="AJ915" s="342"/>
      <c r="AK915" s="342"/>
      <c r="AL915" s="342"/>
      <c r="AM915" s="342"/>
      <c r="AN915" s="342"/>
      <c r="AO915" s="342"/>
      <c r="AP915" s="342"/>
      <c r="AQ915" s="342"/>
      <c r="AR915" s="342"/>
      <c r="AS915" s="342"/>
      <c r="AT915" s="342"/>
      <c r="AU915" s="342"/>
      <c r="AV915" s="342"/>
      <c r="AW915" s="342"/>
      <c r="AX915" s="342"/>
      <c r="AY915" s="342"/>
      <c r="AZ915" s="342"/>
      <c r="BA915" s="342"/>
      <c r="BB915" s="342"/>
      <c r="BC915" s="342"/>
      <c r="BD915" s="342"/>
      <c r="BE915" s="342"/>
      <c r="BF915" s="342"/>
      <c r="BG915" s="342"/>
      <c r="BH915" s="342"/>
      <c r="BI915" s="342"/>
      <c r="BJ915" s="342"/>
      <c r="BK915" s="342"/>
      <c r="BL915" s="342"/>
      <c r="BM915" s="342"/>
      <c r="BO915" s="342"/>
      <c r="BP915" s="342"/>
      <c r="BQ915" s="342"/>
      <c r="BR915" s="342"/>
      <c r="BS915" s="342"/>
      <c r="BT915" s="342"/>
      <c r="BU915" s="342"/>
      <c r="BV915" s="342"/>
      <c r="BW915" s="342"/>
      <c r="BX915" s="342"/>
      <c r="BY915" s="342"/>
      <c r="BZ915" s="342"/>
      <c r="CA915" s="342"/>
      <c r="CB915" s="342"/>
      <c r="CC915" s="342"/>
      <c r="CD915" s="342"/>
      <c r="CE915" s="342"/>
      <c r="CF915" s="342"/>
      <c r="CG915" s="342"/>
      <c r="CH915" s="342"/>
      <c r="CI915" s="342"/>
      <c r="CJ915" s="342"/>
      <c r="CK915" s="342"/>
      <c r="CZ915" s="342"/>
      <c r="DA915" s="342"/>
      <c r="DB915" s="342"/>
      <c r="DC915" s="342"/>
      <c r="DD915" s="342"/>
      <c r="DE915" s="342"/>
      <c r="DF915" s="342"/>
      <c r="DG915" s="342"/>
      <c r="DH915" s="342"/>
      <c r="DI915" s="342"/>
      <c r="DJ915" s="342"/>
      <c r="DK915" s="342"/>
      <c r="DM915" s="342"/>
      <c r="DN915" s="342"/>
      <c r="DO915" s="342"/>
      <c r="DP915" s="342"/>
      <c r="DQ915" s="342"/>
      <c r="DR915" s="342"/>
      <c r="DS915" s="342"/>
      <c r="DT915" s="342"/>
      <c r="DU915" s="342"/>
      <c r="DV915" s="342"/>
      <c r="DW915" s="342"/>
      <c r="DX915" s="342"/>
      <c r="DY915" s="342"/>
      <c r="EA915" s="342"/>
    </row>
    <row r="916" spans="1:131">
      <c r="A916" s="342"/>
      <c r="B916" s="342"/>
      <c r="C916" s="342"/>
      <c r="D916" s="342"/>
      <c r="E916" s="342"/>
      <c r="L916" s="342"/>
      <c r="M916" s="342"/>
      <c r="N916" s="342"/>
      <c r="O916" s="342"/>
      <c r="P916" s="342"/>
      <c r="Q916" s="342"/>
      <c r="R916" s="342"/>
      <c r="S916" s="342"/>
      <c r="T916" s="342"/>
      <c r="U916" s="342"/>
      <c r="V916" s="342"/>
      <c r="W916" s="342"/>
      <c r="X916" s="342"/>
      <c r="Y916" s="342"/>
      <c r="Z916" s="342"/>
      <c r="AA916" s="342"/>
      <c r="AB916" s="342"/>
      <c r="AC916" s="342"/>
      <c r="AD916" s="342"/>
      <c r="AE916" s="342"/>
      <c r="AF916" s="342"/>
      <c r="AG916" s="342"/>
      <c r="AH916" s="342"/>
      <c r="AI916" s="342"/>
      <c r="AJ916" s="342"/>
      <c r="AK916" s="342"/>
      <c r="AL916" s="342"/>
      <c r="AM916" s="342"/>
      <c r="AN916" s="342"/>
      <c r="AO916" s="342"/>
      <c r="AP916" s="342"/>
      <c r="AQ916" s="342"/>
      <c r="AR916" s="342"/>
      <c r="AS916" s="342"/>
      <c r="AT916" s="342"/>
      <c r="AU916" s="342"/>
      <c r="AV916" s="342"/>
      <c r="AW916" s="342"/>
      <c r="AX916" s="342"/>
      <c r="AY916" s="342"/>
      <c r="AZ916" s="342"/>
      <c r="BA916" s="342"/>
      <c r="BB916" s="342"/>
      <c r="BC916" s="342"/>
      <c r="BD916" s="342"/>
      <c r="BE916" s="342"/>
      <c r="BF916" s="342"/>
      <c r="BG916" s="342"/>
      <c r="BH916" s="342"/>
      <c r="BI916" s="342"/>
      <c r="BJ916" s="342"/>
      <c r="BK916" s="342"/>
      <c r="BL916" s="342"/>
      <c r="BM916" s="342"/>
      <c r="BO916" s="342"/>
      <c r="BP916" s="342"/>
      <c r="BQ916" s="342"/>
      <c r="BR916" s="342"/>
      <c r="BS916" s="342"/>
      <c r="BT916" s="342"/>
      <c r="BU916" s="342"/>
      <c r="BV916" s="342"/>
      <c r="BW916" s="342"/>
      <c r="BX916" s="342"/>
      <c r="BY916" s="342"/>
      <c r="BZ916" s="342"/>
      <c r="CA916" s="342"/>
      <c r="CB916" s="342"/>
      <c r="CC916" s="342"/>
      <c r="CD916" s="342"/>
      <c r="CE916" s="342"/>
      <c r="CF916" s="342"/>
      <c r="CG916" s="342"/>
      <c r="CH916" s="342"/>
      <c r="CI916" s="342"/>
      <c r="CJ916" s="342"/>
      <c r="CK916" s="342"/>
      <c r="CZ916" s="342"/>
      <c r="DA916" s="342"/>
      <c r="DB916" s="342"/>
      <c r="DC916" s="342"/>
      <c r="DD916" s="342"/>
      <c r="DE916" s="342"/>
      <c r="DF916" s="342"/>
      <c r="DG916" s="342"/>
      <c r="DH916" s="342"/>
      <c r="DI916" s="342"/>
      <c r="DJ916" s="342"/>
      <c r="DK916" s="342"/>
      <c r="DM916" s="342"/>
      <c r="DN916" s="342"/>
      <c r="DO916" s="342"/>
      <c r="DP916" s="342"/>
      <c r="DQ916" s="342"/>
      <c r="DR916" s="342"/>
      <c r="DS916" s="342"/>
      <c r="DT916" s="342"/>
      <c r="DU916" s="342"/>
      <c r="DV916" s="342"/>
      <c r="DW916" s="342"/>
      <c r="DX916" s="342"/>
      <c r="DY916" s="342"/>
      <c r="EA916" s="342"/>
    </row>
    <row r="917" spans="1:131">
      <c r="A917" s="342"/>
      <c r="B917" s="342"/>
      <c r="C917" s="342"/>
      <c r="D917" s="342"/>
      <c r="E917" s="342"/>
      <c r="L917" s="342"/>
      <c r="M917" s="342"/>
      <c r="N917" s="342"/>
      <c r="O917" s="342"/>
      <c r="P917" s="342"/>
      <c r="Q917" s="342"/>
      <c r="R917" s="342"/>
      <c r="S917" s="342"/>
      <c r="T917" s="342"/>
      <c r="U917" s="342"/>
      <c r="V917" s="342"/>
      <c r="W917" s="342"/>
      <c r="X917" s="342"/>
      <c r="Y917" s="342"/>
      <c r="Z917" s="342"/>
      <c r="AA917" s="342"/>
      <c r="AB917" s="342"/>
      <c r="AC917" s="342"/>
      <c r="AD917" s="342"/>
      <c r="AE917" s="342"/>
      <c r="AF917" s="342"/>
      <c r="AG917" s="342"/>
      <c r="AH917" s="342"/>
      <c r="AI917" s="342"/>
      <c r="AJ917" s="342"/>
      <c r="AK917" s="342"/>
      <c r="AL917" s="342"/>
      <c r="AM917" s="342"/>
      <c r="AN917" s="342"/>
      <c r="AO917" s="342"/>
      <c r="AP917" s="342"/>
      <c r="AQ917" s="342"/>
      <c r="AR917" s="342"/>
      <c r="AS917" s="342"/>
      <c r="AT917" s="342"/>
      <c r="AU917" s="342"/>
      <c r="AV917" s="342"/>
      <c r="AW917" s="342"/>
      <c r="AX917" s="342"/>
      <c r="AY917" s="342"/>
      <c r="AZ917" s="342"/>
      <c r="BA917" s="342"/>
      <c r="BB917" s="342"/>
      <c r="BC917" s="342"/>
      <c r="BD917" s="342"/>
      <c r="BE917" s="342"/>
      <c r="BF917" s="342"/>
      <c r="BG917" s="342"/>
      <c r="BH917" s="342"/>
      <c r="BI917" s="342"/>
      <c r="BJ917" s="342"/>
      <c r="BK917" s="342"/>
      <c r="BL917" s="342"/>
      <c r="BM917" s="342"/>
      <c r="BO917" s="342"/>
      <c r="BP917" s="342"/>
      <c r="BQ917" s="342"/>
      <c r="BR917" s="342"/>
      <c r="BS917" s="342"/>
      <c r="BT917" s="342"/>
      <c r="BU917" s="342"/>
      <c r="BV917" s="342"/>
      <c r="BW917" s="342"/>
      <c r="BX917" s="342"/>
      <c r="BY917" s="342"/>
      <c r="BZ917" s="342"/>
      <c r="CA917" s="342"/>
      <c r="CB917" s="342"/>
      <c r="CC917" s="342"/>
      <c r="CD917" s="342"/>
      <c r="CE917" s="342"/>
      <c r="CF917" s="342"/>
      <c r="CG917" s="342"/>
      <c r="CH917" s="342"/>
      <c r="CI917" s="342"/>
      <c r="CJ917" s="342"/>
      <c r="CK917" s="342"/>
      <c r="CZ917" s="342"/>
      <c r="DA917" s="342"/>
      <c r="DB917" s="342"/>
      <c r="DC917" s="342"/>
      <c r="DD917" s="342"/>
      <c r="DE917" s="342"/>
      <c r="DF917" s="342"/>
      <c r="DG917" s="342"/>
      <c r="DH917" s="342"/>
      <c r="DI917" s="342"/>
      <c r="DJ917" s="342"/>
      <c r="DK917" s="342"/>
      <c r="DM917" s="342"/>
      <c r="DN917" s="342"/>
      <c r="DO917" s="342"/>
      <c r="DP917" s="342"/>
      <c r="DQ917" s="342"/>
      <c r="DR917" s="342"/>
      <c r="DS917" s="342"/>
      <c r="DT917" s="342"/>
      <c r="DU917" s="342"/>
      <c r="DV917" s="342"/>
      <c r="DW917" s="342"/>
      <c r="DX917" s="342"/>
      <c r="DY917" s="342"/>
      <c r="EA917" s="342"/>
    </row>
    <row r="918" spans="1:131">
      <c r="A918" s="342"/>
      <c r="B918" s="342"/>
      <c r="C918" s="342"/>
      <c r="D918" s="342"/>
      <c r="E918" s="342"/>
      <c r="L918" s="342"/>
      <c r="M918" s="342"/>
      <c r="N918" s="342"/>
      <c r="O918" s="342"/>
      <c r="P918" s="342"/>
      <c r="Q918" s="342"/>
      <c r="R918" s="342"/>
      <c r="S918" s="342"/>
      <c r="T918" s="342"/>
      <c r="U918" s="342"/>
      <c r="V918" s="342"/>
      <c r="W918" s="342"/>
      <c r="X918" s="342"/>
      <c r="Y918" s="342"/>
      <c r="Z918" s="342"/>
      <c r="AA918" s="342"/>
      <c r="AB918" s="342"/>
      <c r="AC918" s="342"/>
      <c r="AD918" s="342"/>
      <c r="AE918" s="342"/>
      <c r="AF918" s="342"/>
      <c r="AG918" s="342"/>
      <c r="AH918" s="342"/>
      <c r="AI918" s="342"/>
      <c r="AJ918" s="342"/>
      <c r="AK918" s="342"/>
      <c r="AL918" s="342"/>
      <c r="AM918" s="342"/>
      <c r="AN918" s="342"/>
      <c r="AO918" s="342"/>
      <c r="AP918" s="342"/>
      <c r="AQ918" s="342"/>
      <c r="AR918" s="342"/>
      <c r="AS918" s="342"/>
      <c r="AT918" s="342"/>
      <c r="AU918" s="342"/>
      <c r="AV918" s="342"/>
      <c r="AW918" s="342"/>
      <c r="AX918" s="342"/>
      <c r="AY918" s="342"/>
      <c r="AZ918" s="342"/>
      <c r="BA918" s="342"/>
      <c r="BB918" s="342"/>
      <c r="BC918" s="342"/>
      <c r="BD918" s="342"/>
      <c r="BE918" s="342"/>
      <c r="BF918" s="342"/>
      <c r="BG918" s="342"/>
      <c r="BH918" s="342"/>
      <c r="BI918" s="342"/>
      <c r="BJ918" s="342"/>
      <c r="BK918" s="342"/>
      <c r="BL918" s="342"/>
      <c r="BM918" s="342"/>
      <c r="BO918" s="342"/>
      <c r="BP918" s="342"/>
      <c r="BQ918" s="342"/>
      <c r="BR918" s="342"/>
      <c r="BS918" s="342"/>
      <c r="BT918" s="342"/>
      <c r="BU918" s="342"/>
      <c r="BV918" s="342"/>
      <c r="BW918" s="342"/>
      <c r="BX918" s="342"/>
      <c r="BY918" s="342"/>
      <c r="BZ918" s="342"/>
      <c r="CA918" s="342"/>
      <c r="CB918" s="342"/>
      <c r="CC918" s="342"/>
      <c r="CD918" s="342"/>
      <c r="CE918" s="342"/>
      <c r="CF918" s="342"/>
      <c r="CG918" s="342"/>
      <c r="CH918" s="342"/>
      <c r="CI918" s="342"/>
      <c r="CJ918" s="342"/>
      <c r="CK918" s="342"/>
      <c r="CZ918" s="342"/>
      <c r="DA918" s="342"/>
      <c r="DB918" s="342"/>
      <c r="DC918" s="342"/>
      <c r="DD918" s="342"/>
      <c r="DE918" s="342"/>
      <c r="DF918" s="342"/>
      <c r="DG918" s="342"/>
      <c r="DH918" s="342"/>
      <c r="DI918" s="342"/>
      <c r="DJ918" s="342"/>
      <c r="DK918" s="342"/>
      <c r="DM918" s="342"/>
      <c r="DN918" s="342"/>
      <c r="DO918" s="342"/>
      <c r="DP918" s="342"/>
      <c r="DQ918" s="342"/>
      <c r="DR918" s="342"/>
      <c r="DS918" s="342"/>
      <c r="DT918" s="342"/>
      <c r="DU918" s="342"/>
      <c r="DV918" s="342"/>
      <c r="DW918" s="342"/>
      <c r="DX918" s="342"/>
      <c r="DY918" s="342"/>
      <c r="EA918" s="342"/>
    </row>
    <row r="919" spans="1:131">
      <c r="A919" s="342"/>
      <c r="B919" s="342"/>
      <c r="C919" s="342"/>
      <c r="D919" s="342"/>
      <c r="E919" s="342"/>
      <c r="L919" s="342"/>
      <c r="M919" s="342"/>
      <c r="N919" s="342"/>
      <c r="O919" s="342"/>
      <c r="P919" s="342"/>
      <c r="Q919" s="342"/>
      <c r="R919" s="342"/>
      <c r="S919" s="342"/>
      <c r="T919" s="342"/>
      <c r="U919" s="342"/>
      <c r="V919" s="342"/>
      <c r="W919" s="342"/>
      <c r="X919" s="342"/>
      <c r="Y919" s="342"/>
      <c r="Z919" s="342"/>
      <c r="AA919" s="342"/>
      <c r="AB919" s="342"/>
      <c r="AC919" s="342"/>
      <c r="AD919" s="342"/>
      <c r="AE919" s="342"/>
      <c r="AF919" s="342"/>
      <c r="AG919" s="342"/>
      <c r="AH919" s="342"/>
      <c r="AI919" s="342"/>
      <c r="AJ919" s="342"/>
      <c r="AK919" s="342"/>
      <c r="AL919" s="342"/>
      <c r="AM919" s="342"/>
      <c r="AN919" s="342"/>
      <c r="AO919" s="342"/>
      <c r="AP919" s="342"/>
      <c r="AQ919" s="342"/>
      <c r="AR919" s="342"/>
      <c r="AS919" s="342"/>
      <c r="AT919" s="342"/>
      <c r="AU919" s="342"/>
      <c r="AV919" s="342"/>
      <c r="AW919" s="342"/>
      <c r="AX919" s="342"/>
      <c r="AY919" s="342"/>
      <c r="AZ919" s="342"/>
      <c r="BA919" s="342"/>
      <c r="BB919" s="342"/>
      <c r="BC919" s="342"/>
      <c r="BD919" s="342"/>
      <c r="BE919" s="342"/>
      <c r="BF919" s="342"/>
      <c r="BG919" s="342"/>
      <c r="BH919" s="342"/>
      <c r="BI919" s="342"/>
      <c r="BJ919" s="342"/>
      <c r="BK919" s="342"/>
      <c r="BL919" s="342"/>
      <c r="BM919" s="342"/>
      <c r="BO919" s="342"/>
      <c r="BP919" s="342"/>
      <c r="BQ919" s="342"/>
      <c r="BR919" s="342"/>
      <c r="BS919" s="342"/>
      <c r="BT919" s="342"/>
      <c r="BU919" s="342"/>
      <c r="BV919" s="342"/>
      <c r="BW919" s="342"/>
      <c r="BX919" s="342"/>
      <c r="BY919" s="342"/>
      <c r="BZ919" s="342"/>
      <c r="CA919" s="342"/>
      <c r="CB919" s="342"/>
      <c r="CC919" s="342"/>
      <c r="CD919" s="342"/>
      <c r="CE919" s="342"/>
      <c r="CF919" s="342"/>
      <c r="CG919" s="342"/>
      <c r="CH919" s="342"/>
      <c r="CI919" s="342"/>
      <c r="CJ919" s="342"/>
      <c r="CK919" s="342"/>
      <c r="CZ919" s="342"/>
      <c r="DA919" s="342"/>
      <c r="DB919" s="342"/>
      <c r="DC919" s="342"/>
      <c r="DD919" s="342"/>
      <c r="DE919" s="342"/>
      <c r="DF919" s="342"/>
      <c r="DG919" s="342"/>
      <c r="DH919" s="342"/>
      <c r="DI919" s="342"/>
      <c r="DJ919" s="342"/>
      <c r="DK919" s="342"/>
      <c r="DM919" s="342"/>
      <c r="DN919" s="342"/>
      <c r="DO919" s="342"/>
      <c r="DP919" s="342"/>
      <c r="DQ919" s="342"/>
      <c r="DR919" s="342"/>
      <c r="DS919" s="342"/>
      <c r="DT919" s="342"/>
      <c r="DU919" s="342"/>
      <c r="DV919" s="342"/>
      <c r="DW919" s="342"/>
      <c r="DX919" s="342"/>
      <c r="DY919" s="342"/>
      <c r="EA919" s="342"/>
    </row>
    <row r="920" spans="1:131">
      <c r="A920" s="342"/>
      <c r="B920" s="342"/>
      <c r="C920" s="342"/>
      <c r="D920" s="342"/>
      <c r="E920" s="342"/>
      <c r="L920" s="342"/>
      <c r="M920" s="342"/>
      <c r="N920" s="342"/>
      <c r="O920" s="342"/>
      <c r="P920" s="342"/>
      <c r="Q920" s="342"/>
      <c r="R920" s="342"/>
      <c r="S920" s="342"/>
      <c r="T920" s="342"/>
      <c r="U920" s="342"/>
      <c r="V920" s="342"/>
      <c r="W920" s="342"/>
      <c r="X920" s="342"/>
      <c r="Y920" s="342"/>
      <c r="Z920" s="342"/>
      <c r="AA920" s="342"/>
      <c r="AB920" s="342"/>
      <c r="AC920" s="342"/>
      <c r="AD920" s="342"/>
      <c r="AE920" s="342"/>
      <c r="AF920" s="342"/>
      <c r="AG920" s="342"/>
      <c r="AH920" s="342"/>
      <c r="AI920" s="342"/>
      <c r="AJ920" s="342"/>
      <c r="AK920" s="342"/>
      <c r="AL920" s="342"/>
      <c r="AM920" s="342"/>
      <c r="AN920" s="342"/>
      <c r="AO920" s="342"/>
      <c r="AP920" s="342"/>
      <c r="AQ920" s="342"/>
      <c r="AR920" s="342"/>
      <c r="AS920" s="342"/>
      <c r="AT920" s="342"/>
      <c r="AU920" s="342"/>
      <c r="AV920" s="342"/>
      <c r="AW920" s="342"/>
      <c r="AX920" s="342"/>
      <c r="AY920" s="342"/>
      <c r="AZ920" s="342"/>
      <c r="BA920" s="342"/>
      <c r="BB920" s="342"/>
      <c r="BC920" s="342"/>
      <c r="BD920" s="342"/>
      <c r="BE920" s="342"/>
      <c r="BF920" s="342"/>
      <c r="BG920" s="342"/>
      <c r="BH920" s="342"/>
      <c r="BI920" s="342"/>
      <c r="BJ920" s="342"/>
      <c r="BK920" s="342"/>
      <c r="BL920" s="342"/>
      <c r="BM920" s="342"/>
      <c r="BO920" s="342"/>
      <c r="BP920" s="342"/>
      <c r="BQ920" s="342"/>
      <c r="BR920" s="342"/>
      <c r="BS920" s="342"/>
      <c r="BT920" s="342"/>
      <c r="BU920" s="342"/>
      <c r="BV920" s="342"/>
      <c r="BW920" s="342"/>
      <c r="BX920" s="342"/>
      <c r="BY920" s="342"/>
      <c r="BZ920" s="342"/>
      <c r="CA920" s="342"/>
      <c r="CB920" s="342"/>
      <c r="CC920" s="342"/>
      <c r="CD920" s="342"/>
      <c r="CE920" s="342"/>
      <c r="CF920" s="342"/>
      <c r="CG920" s="342"/>
      <c r="CH920" s="342"/>
      <c r="CI920" s="342"/>
      <c r="CJ920" s="342"/>
      <c r="CK920" s="342"/>
      <c r="CZ920" s="342"/>
      <c r="DA920" s="342"/>
      <c r="DB920" s="342"/>
      <c r="DC920" s="342"/>
      <c r="DD920" s="342"/>
      <c r="DE920" s="342"/>
      <c r="DF920" s="342"/>
      <c r="DG920" s="342"/>
      <c r="DH920" s="342"/>
      <c r="DI920" s="342"/>
      <c r="DJ920" s="342"/>
      <c r="DK920" s="342"/>
      <c r="DM920" s="342"/>
      <c r="DN920" s="342"/>
      <c r="DO920" s="342"/>
      <c r="DP920" s="342"/>
      <c r="DQ920" s="342"/>
      <c r="DR920" s="342"/>
      <c r="DS920" s="342"/>
      <c r="DT920" s="342"/>
      <c r="DU920" s="342"/>
      <c r="DV920" s="342"/>
      <c r="DW920" s="342"/>
      <c r="DX920" s="342"/>
      <c r="DY920" s="342"/>
      <c r="EA920" s="342"/>
    </row>
    <row r="921" spans="1:131">
      <c r="A921" s="342"/>
      <c r="B921" s="342"/>
      <c r="C921" s="342"/>
      <c r="D921" s="342"/>
      <c r="E921" s="342"/>
      <c r="L921" s="342"/>
      <c r="M921" s="342"/>
      <c r="N921" s="342"/>
      <c r="O921" s="342"/>
      <c r="P921" s="342"/>
      <c r="Q921" s="342"/>
      <c r="R921" s="342"/>
      <c r="S921" s="342"/>
      <c r="T921" s="342"/>
      <c r="U921" s="342"/>
      <c r="V921" s="342"/>
      <c r="W921" s="342"/>
      <c r="X921" s="342"/>
      <c r="Y921" s="342"/>
      <c r="Z921" s="342"/>
      <c r="AA921" s="342"/>
      <c r="AB921" s="342"/>
      <c r="AC921" s="342"/>
      <c r="AD921" s="342"/>
      <c r="AE921" s="342"/>
      <c r="AF921" s="342"/>
      <c r="AG921" s="342"/>
      <c r="AH921" s="342"/>
      <c r="AI921" s="342"/>
      <c r="AJ921" s="342"/>
      <c r="AK921" s="342"/>
      <c r="AL921" s="342"/>
      <c r="AM921" s="342"/>
      <c r="AN921" s="342"/>
      <c r="AO921" s="342"/>
      <c r="AP921" s="342"/>
      <c r="AQ921" s="342"/>
      <c r="AR921" s="342"/>
      <c r="AS921" s="342"/>
      <c r="AT921" s="342"/>
      <c r="AU921" s="342"/>
      <c r="AV921" s="342"/>
      <c r="AW921" s="342"/>
      <c r="AX921" s="342"/>
      <c r="AY921" s="342"/>
      <c r="AZ921" s="342"/>
      <c r="BA921" s="342"/>
      <c r="BB921" s="342"/>
      <c r="BC921" s="342"/>
      <c r="BD921" s="342"/>
      <c r="BE921" s="342"/>
      <c r="BF921" s="342"/>
      <c r="BG921" s="342"/>
      <c r="BH921" s="342"/>
      <c r="BI921" s="342"/>
      <c r="BJ921" s="342"/>
      <c r="BK921" s="342"/>
      <c r="BL921" s="342"/>
      <c r="BM921" s="342"/>
      <c r="BO921" s="342"/>
      <c r="BP921" s="342"/>
      <c r="BQ921" s="342"/>
      <c r="BR921" s="342"/>
      <c r="BS921" s="342"/>
      <c r="BT921" s="342"/>
      <c r="BU921" s="342"/>
      <c r="BV921" s="342"/>
      <c r="BW921" s="342"/>
      <c r="BX921" s="342"/>
      <c r="BY921" s="342"/>
      <c r="BZ921" s="342"/>
      <c r="CA921" s="342"/>
      <c r="CB921" s="342"/>
      <c r="CC921" s="342"/>
      <c r="CD921" s="342"/>
      <c r="CE921" s="342"/>
      <c r="CF921" s="342"/>
      <c r="CG921" s="342"/>
      <c r="CH921" s="342"/>
      <c r="CI921" s="342"/>
      <c r="CJ921" s="342"/>
      <c r="CK921" s="342"/>
      <c r="CZ921" s="342"/>
      <c r="DA921" s="342"/>
      <c r="DB921" s="342"/>
      <c r="DC921" s="342"/>
      <c r="DD921" s="342"/>
      <c r="DE921" s="342"/>
      <c r="DF921" s="342"/>
      <c r="DG921" s="342"/>
      <c r="DH921" s="342"/>
      <c r="DI921" s="342"/>
      <c r="DJ921" s="342"/>
      <c r="DK921" s="342"/>
      <c r="DM921" s="342"/>
      <c r="DN921" s="342"/>
      <c r="DO921" s="342"/>
      <c r="DP921" s="342"/>
      <c r="DQ921" s="342"/>
      <c r="DR921" s="342"/>
      <c r="DS921" s="342"/>
      <c r="DT921" s="342"/>
      <c r="DU921" s="342"/>
      <c r="DV921" s="342"/>
      <c r="DW921" s="342"/>
      <c r="DX921" s="342"/>
      <c r="DY921" s="342"/>
      <c r="EA921" s="342"/>
    </row>
    <row r="922" spans="1:131">
      <c r="A922" s="342"/>
      <c r="B922" s="342"/>
      <c r="C922" s="342"/>
      <c r="D922" s="342"/>
      <c r="E922" s="342"/>
      <c r="L922" s="342"/>
      <c r="M922" s="342"/>
      <c r="N922" s="342"/>
      <c r="O922" s="342"/>
      <c r="P922" s="342"/>
      <c r="Q922" s="342"/>
      <c r="R922" s="342"/>
      <c r="S922" s="342"/>
      <c r="T922" s="342"/>
      <c r="U922" s="342"/>
      <c r="V922" s="342"/>
      <c r="W922" s="342"/>
      <c r="X922" s="342"/>
      <c r="Y922" s="342"/>
      <c r="Z922" s="342"/>
      <c r="AA922" s="342"/>
      <c r="AB922" s="342"/>
      <c r="AC922" s="342"/>
      <c r="AD922" s="342"/>
      <c r="AE922" s="342"/>
      <c r="AF922" s="342"/>
      <c r="AG922" s="342"/>
      <c r="AH922" s="342"/>
      <c r="AI922" s="342"/>
      <c r="AJ922" s="342"/>
      <c r="AK922" s="342"/>
      <c r="AL922" s="342"/>
      <c r="AM922" s="342"/>
      <c r="AN922" s="342"/>
      <c r="AO922" s="342"/>
      <c r="AP922" s="342"/>
      <c r="AQ922" s="342"/>
      <c r="AR922" s="342"/>
      <c r="AS922" s="342"/>
      <c r="AT922" s="342"/>
      <c r="AU922" s="342"/>
      <c r="AV922" s="342"/>
      <c r="AW922" s="342"/>
      <c r="AX922" s="342"/>
      <c r="AY922" s="342"/>
      <c r="AZ922" s="342"/>
      <c r="BA922" s="342"/>
      <c r="BB922" s="342"/>
      <c r="BC922" s="342"/>
      <c r="BD922" s="342"/>
      <c r="BE922" s="342"/>
      <c r="BF922" s="342"/>
      <c r="BG922" s="342"/>
      <c r="BH922" s="342"/>
      <c r="BI922" s="342"/>
      <c r="BJ922" s="342"/>
      <c r="BK922" s="342"/>
      <c r="BL922" s="342"/>
      <c r="BM922" s="342"/>
      <c r="BO922" s="342"/>
      <c r="BP922" s="342"/>
      <c r="BQ922" s="342"/>
      <c r="BR922" s="342"/>
      <c r="BS922" s="342"/>
      <c r="BT922" s="342"/>
      <c r="BU922" s="342"/>
      <c r="BV922" s="342"/>
      <c r="BW922" s="342"/>
      <c r="BX922" s="342"/>
      <c r="BY922" s="342"/>
      <c r="BZ922" s="342"/>
      <c r="CA922" s="342"/>
      <c r="CB922" s="342"/>
      <c r="CC922" s="342"/>
      <c r="CD922" s="342"/>
      <c r="CE922" s="342"/>
      <c r="CF922" s="342"/>
      <c r="CG922" s="342"/>
      <c r="CH922" s="342"/>
      <c r="CI922" s="342"/>
      <c r="CJ922" s="342"/>
      <c r="CK922" s="342"/>
      <c r="CZ922" s="342"/>
      <c r="DA922" s="342"/>
      <c r="DB922" s="342"/>
      <c r="DC922" s="342"/>
      <c r="DD922" s="342"/>
      <c r="DE922" s="342"/>
      <c r="DF922" s="342"/>
      <c r="DG922" s="342"/>
      <c r="DH922" s="342"/>
      <c r="DI922" s="342"/>
      <c r="DJ922" s="342"/>
      <c r="DK922" s="342"/>
      <c r="DM922" s="342"/>
      <c r="DN922" s="342"/>
      <c r="DO922" s="342"/>
      <c r="DP922" s="342"/>
      <c r="DQ922" s="342"/>
      <c r="DR922" s="342"/>
      <c r="DS922" s="342"/>
      <c r="DT922" s="342"/>
      <c r="DU922" s="342"/>
      <c r="DV922" s="342"/>
      <c r="DW922" s="342"/>
      <c r="DX922" s="342"/>
      <c r="DY922" s="342"/>
      <c r="EA922" s="342"/>
    </row>
    <row r="923" spans="1:131">
      <c r="A923" s="342"/>
      <c r="B923" s="342"/>
      <c r="C923" s="342"/>
      <c r="D923" s="342"/>
      <c r="E923" s="342"/>
      <c r="L923" s="342"/>
      <c r="M923" s="342"/>
      <c r="N923" s="342"/>
      <c r="O923" s="342"/>
      <c r="P923" s="342"/>
      <c r="Q923" s="342"/>
      <c r="R923" s="342"/>
      <c r="S923" s="342"/>
      <c r="T923" s="342"/>
      <c r="U923" s="342"/>
      <c r="V923" s="342"/>
      <c r="W923" s="342"/>
      <c r="X923" s="342"/>
      <c r="Y923" s="342"/>
      <c r="Z923" s="342"/>
      <c r="AA923" s="342"/>
      <c r="AB923" s="342"/>
      <c r="AC923" s="342"/>
      <c r="AD923" s="342"/>
      <c r="AE923" s="342"/>
      <c r="AF923" s="342"/>
      <c r="AG923" s="342"/>
      <c r="AH923" s="342"/>
      <c r="AI923" s="342"/>
      <c r="AJ923" s="342"/>
      <c r="AK923" s="342"/>
      <c r="AL923" s="342"/>
      <c r="AM923" s="342"/>
      <c r="AN923" s="342"/>
      <c r="AO923" s="342"/>
      <c r="AP923" s="342"/>
      <c r="AQ923" s="342"/>
      <c r="AR923" s="342"/>
      <c r="AS923" s="342"/>
      <c r="AT923" s="342"/>
      <c r="AU923" s="342"/>
      <c r="AV923" s="342"/>
      <c r="AW923" s="342"/>
      <c r="AX923" s="342"/>
      <c r="AY923" s="342"/>
      <c r="AZ923" s="342"/>
      <c r="BA923" s="342"/>
      <c r="BB923" s="342"/>
      <c r="BC923" s="342"/>
      <c r="BD923" s="342"/>
      <c r="BE923" s="342"/>
      <c r="BF923" s="342"/>
      <c r="BG923" s="342"/>
      <c r="BH923" s="342"/>
      <c r="BI923" s="342"/>
      <c r="BJ923" s="342"/>
      <c r="BK923" s="342"/>
      <c r="BL923" s="342"/>
      <c r="BM923" s="342"/>
      <c r="BO923" s="342"/>
      <c r="BP923" s="342"/>
      <c r="BQ923" s="342"/>
      <c r="BR923" s="342"/>
      <c r="BS923" s="342"/>
      <c r="BT923" s="342"/>
      <c r="BU923" s="342"/>
      <c r="BV923" s="342"/>
      <c r="BW923" s="342"/>
      <c r="BX923" s="342"/>
      <c r="BY923" s="342"/>
      <c r="BZ923" s="342"/>
      <c r="CA923" s="342"/>
      <c r="CB923" s="342"/>
      <c r="CC923" s="342"/>
      <c r="CD923" s="342"/>
      <c r="CE923" s="342"/>
      <c r="CF923" s="342"/>
      <c r="CG923" s="342"/>
      <c r="CH923" s="342"/>
      <c r="CI923" s="342"/>
      <c r="CJ923" s="342"/>
      <c r="CK923" s="342"/>
      <c r="CZ923" s="342"/>
      <c r="DA923" s="342"/>
      <c r="DB923" s="342"/>
      <c r="DC923" s="342"/>
      <c r="DD923" s="342"/>
      <c r="DE923" s="342"/>
      <c r="DF923" s="342"/>
      <c r="DG923" s="342"/>
      <c r="DH923" s="342"/>
      <c r="DI923" s="342"/>
      <c r="DJ923" s="342"/>
      <c r="DK923" s="342"/>
      <c r="DM923" s="342"/>
      <c r="DN923" s="342"/>
      <c r="DO923" s="342"/>
      <c r="DP923" s="342"/>
      <c r="DQ923" s="342"/>
      <c r="DR923" s="342"/>
      <c r="DS923" s="342"/>
      <c r="DT923" s="342"/>
      <c r="DU923" s="342"/>
      <c r="DV923" s="342"/>
      <c r="DW923" s="342"/>
      <c r="DX923" s="342"/>
      <c r="DY923" s="342"/>
      <c r="EA923" s="342"/>
    </row>
    <row r="924" spans="1:131">
      <c r="A924" s="342"/>
      <c r="B924" s="342"/>
      <c r="C924" s="342"/>
      <c r="D924" s="342"/>
      <c r="E924" s="342"/>
      <c r="L924" s="342"/>
      <c r="M924" s="342"/>
      <c r="N924" s="342"/>
      <c r="O924" s="342"/>
      <c r="P924" s="342"/>
      <c r="Q924" s="342"/>
      <c r="R924" s="342"/>
      <c r="S924" s="342"/>
      <c r="T924" s="342"/>
      <c r="U924" s="342"/>
      <c r="V924" s="342"/>
      <c r="W924" s="342"/>
      <c r="X924" s="342"/>
      <c r="Y924" s="342"/>
      <c r="Z924" s="342"/>
      <c r="AA924" s="342"/>
      <c r="AB924" s="342"/>
      <c r="AC924" s="342"/>
      <c r="AD924" s="342"/>
      <c r="AE924" s="342"/>
      <c r="AF924" s="342"/>
      <c r="AG924" s="342"/>
      <c r="AH924" s="342"/>
      <c r="AI924" s="342"/>
      <c r="AJ924" s="342"/>
      <c r="AK924" s="342"/>
      <c r="AL924" s="342"/>
      <c r="AM924" s="342"/>
      <c r="AN924" s="342"/>
      <c r="AO924" s="342"/>
      <c r="AP924" s="342"/>
      <c r="AQ924" s="342"/>
      <c r="AR924" s="342"/>
      <c r="AS924" s="342"/>
      <c r="AT924" s="342"/>
      <c r="AU924" s="342"/>
      <c r="AV924" s="342"/>
      <c r="AW924" s="342"/>
      <c r="AX924" s="342"/>
      <c r="AY924" s="342"/>
      <c r="AZ924" s="342"/>
      <c r="BA924" s="342"/>
      <c r="BB924" s="342"/>
      <c r="BC924" s="342"/>
      <c r="BD924" s="342"/>
      <c r="BE924" s="342"/>
      <c r="BF924" s="342"/>
      <c r="BG924" s="342"/>
      <c r="BH924" s="342"/>
      <c r="BI924" s="342"/>
      <c r="BJ924" s="342"/>
      <c r="BK924" s="342"/>
      <c r="BL924" s="342"/>
      <c r="BM924" s="342"/>
      <c r="BO924" s="342"/>
      <c r="BP924" s="342"/>
      <c r="BQ924" s="342"/>
      <c r="BR924" s="342"/>
      <c r="BS924" s="342"/>
      <c r="BT924" s="342"/>
      <c r="BU924" s="342"/>
      <c r="BV924" s="342"/>
      <c r="BW924" s="342"/>
      <c r="BX924" s="342"/>
      <c r="BY924" s="342"/>
      <c r="BZ924" s="342"/>
      <c r="CA924" s="342"/>
      <c r="CB924" s="342"/>
      <c r="CC924" s="342"/>
      <c r="CD924" s="342"/>
      <c r="CE924" s="342"/>
      <c r="CF924" s="342"/>
      <c r="CG924" s="342"/>
      <c r="CH924" s="342"/>
      <c r="CI924" s="342"/>
      <c r="CJ924" s="342"/>
      <c r="CK924" s="342"/>
      <c r="CZ924" s="342"/>
      <c r="DA924" s="342"/>
      <c r="DB924" s="342"/>
      <c r="DC924" s="342"/>
      <c r="DD924" s="342"/>
      <c r="DE924" s="342"/>
      <c r="DF924" s="342"/>
      <c r="DG924" s="342"/>
      <c r="DH924" s="342"/>
      <c r="DI924" s="342"/>
      <c r="DJ924" s="342"/>
      <c r="DK924" s="342"/>
      <c r="DM924" s="342"/>
      <c r="DN924" s="342"/>
      <c r="DO924" s="342"/>
      <c r="DP924" s="342"/>
      <c r="DQ924" s="342"/>
      <c r="DR924" s="342"/>
      <c r="DS924" s="342"/>
      <c r="DT924" s="342"/>
      <c r="DU924" s="342"/>
      <c r="DV924" s="342"/>
      <c r="DW924" s="342"/>
      <c r="DX924" s="342"/>
      <c r="DY924" s="342"/>
      <c r="EA924" s="342"/>
    </row>
    <row r="925" spans="1:131">
      <c r="A925" s="342"/>
      <c r="B925" s="342"/>
      <c r="C925" s="342"/>
      <c r="D925" s="342"/>
      <c r="E925" s="342"/>
      <c r="L925" s="342"/>
      <c r="M925" s="342"/>
      <c r="N925" s="342"/>
      <c r="O925" s="342"/>
      <c r="P925" s="342"/>
      <c r="Q925" s="342"/>
      <c r="R925" s="342"/>
      <c r="S925" s="342"/>
      <c r="T925" s="342"/>
      <c r="U925" s="342"/>
      <c r="V925" s="342"/>
      <c r="W925" s="342"/>
      <c r="X925" s="342"/>
      <c r="Y925" s="342"/>
      <c r="Z925" s="342"/>
      <c r="AA925" s="342"/>
      <c r="AB925" s="342"/>
      <c r="AC925" s="342"/>
      <c r="AD925" s="342"/>
      <c r="AE925" s="342"/>
      <c r="AF925" s="342"/>
      <c r="AG925" s="342"/>
      <c r="AH925" s="342"/>
      <c r="AI925" s="342"/>
      <c r="AJ925" s="342"/>
      <c r="AK925" s="342"/>
      <c r="AL925" s="342"/>
      <c r="AM925" s="342"/>
      <c r="AN925" s="342"/>
      <c r="AO925" s="342"/>
      <c r="AP925" s="342"/>
      <c r="AQ925" s="342"/>
      <c r="AR925" s="342"/>
      <c r="AS925" s="342"/>
      <c r="AT925" s="342"/>
      <c r="AU925" s="342"/>
      <c r="AV925" s="342"/>
      <c r="AW925" s="342"/>
      <c r="AX925" s="342"/>
      <c r="AY925" s="342"/>
      <c r="AZ925" s="342"/>
      <c r="BA925" s="342"/>
      <c r="BB925" s="342"/>
      <c r="BC925" s="342"/>
      <c r="BD925" s="342"/>
      <c r="BE925" s="342"/>
      <c r="BF925" s="342"/>
      <c r="BG925" s="342"/>
      <c r="BH925" s="342"/>
      <c r="BI925" s="342"/>
      <c r="BJ925" s="342"/>
      <c r="BK925" s="342"/>
      <c r="BL925" s="342"/>
      <c r="BM925" s="342"/>
      <c r="BO925" s="342"/>
      <c r="BP925" s="342"/>
      <c r="BQ925" s="342"/>
      <c r="BR925" s="342"/>
      <c r="BS925" s="342"/>
      <c r="BT925" s="342"/>
      <c r="BU925" s="342"/>
      <c r="BV925" s="342"/>
      <c r="BW925" s="342"/>
      <c r="BX925" s="342"/>
      <c r="BY925" s="342"/>
      <c r="BZ925" s="342"/>
      <c r="CA925" s="342"/>
      <c r="CB925" s="342"/>
      <c r="CC925" s="342"/>
      <c r="CD925" s="342"/>
      <c r="CE925" s="342"/>
      <c r="CF925" s="342"/>
      <c r="CG925" s="342"/>
      <c r="CH925" s="342"/>
      <c r="CI925" s="342"/>
      <c r="CJ925" s="342"/>
      <c r="CK925" s="342"/>
      <c r="CZ925" s="342"/>
      <c r="DA925" s="342"/>
      <c r="DB925" s="342"/>
      <c r="DC925" s="342"/>
      <c r="DD925" s="342"/>
      <c r="DE925" s="342"/>
      <c r="DF925" s="342"/>
      <c r="DG925" s="342"/>
      <c r="DH925" s="342"/>
      <c r="DI925" s="342"/>
      <c r="DJ925" s="342"/>
      <c r="DK925" s="342"/>
      <c r="DM925" s="342"/>
      <c r="DN925" s="342"/>
      <c r="DO925" s="342"/>
      <c r="DP925" s="342"/>
      <c r="DQ925" s="342"/>
      <c r="DR925" s="342"/>
      <c r="DS925" s="342"/>
      <c r="DT925" s="342"/>
      <c r="DU925" s="342"/>
      <c r="DV925" s="342"/>
      <c r="DW925" s="342"/>
      <c r="DX925" s="342"/>
      <c r="DY925" s="342"/>
      <c r="EA925" s="342"/>
    </row>
    <row r="926" spans="1:131">
      <c r="A926" s="342"/>
      <c r="B926" s="342"/>
      <c r="C926" s="342"/>
      <c r="D926" s="342"/>
      <c r="E926" s="342"/>
      <c r="L926" s="342"/>
      <c r="M926" s="342"/>
      <c r="N926" s="342"/>
      <c r="O926" s="342"/>
      <c r="P926" s="342"/>
      <c r="Q926" s="342"/>
      <c r="R926" s="342"/>
      <c r="S926" s="342"/>
      <c r="T926" s="342"/>
      <c r="U926" s="342"/>
      <c r="V926" s="342"/>
      <c r="W926" s="342"/>
      <c r="X926" s="342"/>
      <c r="Y926" s="342"/>
      <c r="Z926" s="342"/>
      <c r="AA926" s="342"/>
      <c r="AB926" s="342"/>
      <c r="AC926" s="342"/>
      <c r="AD926" s="342"/>
      <c r="AE926" s="342"/>
      <c r="AF926" s="342"/>
      <c r="AG926" s="342"/>
      <c r="AH926" s="342"/>
      <c r="AI926" s="342"/>
      <c r="AJ926" s="342"/>
      <c r="AK926" s="342"/>
      <c r="AL926" s="342"/>
      <c r="AM926" s="342"/>
      <c r="AN926" s="342"/>
      <c r="AO926" s="342"/>
      <c r="AP926" s="342"/>
      <c r="AQ926" s="342"/>
      <c r="AR926" s="342"/>
      <c r="AS926" s="342"/>
      <c r="AT926" s="342"/>
      <c r="AU926" s="342"/>
      <c r="AV926" s="342"/>
      <c r="AW926" s="342"/>
      <c r="AX926" s="342"/>
      <c r="AY926" s="342"/>
      <c r="AZ926" s="342"/>
      <c r="BA926" s="342"/>
      <c r="BB926" s="342"/>
      <c r="BC926" s="342"/>
      <c r="BD926" s="342"/>
      <c r="BE926" s="342"/>
      <c r="BF926" s="342"/>
      <c r="BG926" s="342"/>
      <c r="BH926" s="342"/>
      <c r="BI926" s="342"/>
      <c r="BJ926" s="342"/>
      <c r="BK926" s="342"/>
      <c r="BL926" s="342"/>
      <c r="BM926" s="342"/>
      <c r="BO926" s="342"/>
      <c r="BP926" s="342"/>
      <c r="BQ926" s="342"/>
      <c r="BR926" s="342"/>
      <c r="BS926" s="342"/>
      <c r="BT926" s="342"/>
      <c r="BU926" s="342"/>
      <c r="BV926" s="342"/>
      <c r="BW926" s="342"/>
      <c r="BX926" s="342"/>
      <c r="BY926" s="342"/>
      <c r="BZ926" s="342"/>
      <c r="CA926" s="342"/>
      <c r="CB926" s="342"/>
      <c r="CC926" s="342"/>
      <c r="CD926" s="342"/>
      <c r="CE926" s="342"/>
      <c r="CF926" s="342"/>
      <c r="CG926" s="342"/>
      <c r="CH926" s="342"/>
      <c r="CI926" s="342"/>
      <c r="CJ926" s="342"/>
      <c r="CK926" s="342"/>
      <c r="CZ926" s="342"/>
      <c r="DA926" s="342"/>
      <c r="DB926" s="342"/>
      <c r="DC926" s="342"/>
      <c r="DD926" s="342"/>
      <c r="DE926" s="342"/>
      <c r="DF926" s="342"/>
      <c r="DG926" s="342"/>
      <c r="DH926" s="342"/>
      <c r="DI926" s="342"/>
      <c r="DJ926" s="342"/>
      <c r="DK926" s="342"/>
      <c r="DM926" s="342"/>
      <c r="DN926" s="342"/>
      <c r="DO926" s="342"/>
      <c r="DP926" s="342"/>
      <c r="DQ926" s="342"/>
      <c r="DR926" s="342"/>
      <c r="DS926" s="342"/>
      <c r="DT926" s="342"/>
      <c r="DU926" s="342"/>
      <c r="DV926" s="342"/>
      <c r="DW926" s="342"/>
      <c r="DX926" s="342"/>
      <c r="DY926" s="342"/>
      <c r="EA926" s="342"/>
    </row>
    <row r="927" spans="1:131">
      <c r="A927" s="342"/>
      <c r="B927" s="342"/>
      <c r="C927" s="342"/>
      <c r="D927" s="342"/>
      <c r="E927" s="342"/>
      <c r="L927" s="342"/>
      <c r="M927" s="342"/>
      <c r="N927" s="342"/>
      <c r="O927" s="342"/>
      <c r="P927" s="342"/>
      <c r="Q927" s="342"/>
      <c r="R927" s="342"/>
      <c r="S927" s="342"/>
      <c r="T927" s="342"/>
      <c r="U927" s="342"/>
      <c r="V927" s="342"/>
      <c r="W927" s="342"/>
      <c r="X927" s="342"/>
      <c r="Y927" s="342"/>
      <c r="Z927" s="342"/>
      <c r="AA927" s="342"/>
      <c r="AB927" s="342"/>
      <c r="AC927" s="342"/>
      <c r="AD927" s="342"/>
      <c r="AE927" s="342"/>
      <c r="AF927" s="342"/>
      <c r="AG927" s="342"/>
      <c r="AH927" s="342"/>
      <c r="AI927" s="342"/>
      <c r="AJ927" s="342"/>
      <c r="AK927" s="342"/>
      <c r="AL927" s="342"/>
      <c r="AM927" s="342"/>
      <c r="AN927" s="342"/>
      <c r="AO927" s="342"/>
      <c r="AP927" s="342"/>
      <c r="AQ927" s="342"/>
      <c r="AR927" s="342"/>
      <c r="AS927" s="342"/>
      <c r="AT927" s="342"/>
      <c r="AU927" s="342"/>
      <c r="AV927" s="342"/>
      <c r="AW927" s="342"/>
      <c r="AX927" s="342"/>
      <c r="AY927" s="342"/>
      <c r="AZ927" s="342"/>
      <c r="BA927" s="342"/>
      <c r="BB927" s="342"/>
      <c r="BC927" s="342"/>
      <c r="BD927" s="342"/>
      <c r="BE927" s="342"/>
      <c r="BF927" s="342"/>
      <c r="BG927" s="342"/>
      <c r="BH927" s="342"/>
      <c r="BI927" s="342"/>
      <c r="BJ927" s="342"/>
      <c r="BK927" s="342"/>
      <c r="BL927" s="342"/>
      <c r="BM927" s="342"/>
      <c r="BO927" s="342"/>
      <c r="BP927" s="342"/>
      <c r="BQ927" s="342"/>
      <c r="BR927" s="342"/>
      <c r="BS927" s="342"/>
      <c r="BT927" s="342"/>
      <c r="BU927" s="342"/>
      <c r="BV927" s="342"/>
      <c r="BW927" s="342"/>
      <c r="BX927" s="342"/>
      <c r="BY927" s="342"/>
      <c r="BZ927" s="342"/>
      <c r="CA927" s="342"/>
      <c r="CB927" s="342"/>
      <c r="CC927" s="342"/>
      <c r="CD927" s="342"/>
      <c r="CE927" s="342"/>
      <c r="CF927" s="342"/>
      <c r="CG927" s="342"/>
      <c r="CH927" s="342"/>
      <c r="CI927" s="342"/>
      <c r="CJ927" s="342"/>
      <c r="CK927" s="342"/>
      <c r="CZ927" s="342"/>
      <c r="DA927" s="342"/>
      <c r="DB927" s="342"/>
      <c r="DC927" s="342"/>
      <c r="DD927" s="342"/>
      <c r="DE927" s="342"/>
      <c r="DF927" s="342"/>
      <c r="DG927" s="342"/>
      <c r="DH927" s="342"/>
      <c r="DI927" s="342"/>
      <c r="DJ927" s="342"/>
      <c r="DK927" s="342"/>
      <c r="DM927" s="342"/>
      <c r="DN927" s="342"/>
      <c r="DO927" s="342"/>
      <c r="DP927" s="342"/>
      <c r="DQ927" s="342"/>
      <c r="DR927" s="342"/>
      <c r="DS927" s="342"/>
      <c r="DT927" s="342"/>
      <c r="DU927" s="342"/>
      <c r="DV927" s="342"/>
      <c r="DW927" s="342"/>
      <c r="DX927" s="342"/>
      <c r="DY927" s="342"/>
      <c r="EA927" s="342"/>
    </row>
    <row r="928" spans="1:131">
      <c r="A928" s="342"/>
      <c r="B928" s="342"/>
      <c r="C928" s="342"/>
      <c r="D928" s="342"/>
      <c r="E928" s="342"/>
      <c r="L928" s="342"/>
      <c r="M928" s="342"/>
      <c r="N928" s="342"/>
      <c r="O928" s="342"/>
      <c r="P928" s="342"/>
      <c r="Q928" s="342"/>
      <c r="R928" s="342"/>
      <c r="S928" s="342"/>
      <c r="T928" s="342"/>
      <c r="U928" s="342"/>
      <c r="V928" s="342"/>
      <c r="W928" s="342"/>
      <c r="X928" s="342"/>
      <c r="Y928" s="342"/>
      <c r="Z928" s="342"/>
      <c r="AA928" s="342"/>
      <c r="AB928" s="342"/>
      <c r="AC928" s="342"/>
      <c r="AD928" s="342"/>
      <c r="AE928" s="342"/>
      <c r="AF928" s="342"/>
      <c r="AG928" s="342"/>
      <c r="AH928" s="342"/>
      <c r="AI928" s="342"/>
      <c r="AJ928" s="342"/>
      <c r="AK928" s="342"/>
      <c r="AL928" s="342"/>
      <c r="AM928" s="342"/>
      <c r="AN928" s="342"/>
      <c r="AO928" s="342"/>
      <c r="AP928" s="342"/>
      <c r="AQ928" s="342"/>
      <c r="AR928" s="342"/>
      <c r="AS928" s="342"/>
      <c r="AT928" s="342"/>
      <c r="AU928" s="342"/>
      <c r="AV928" s="342"/>
      <c r="AW928" s="342"/>
      <c r="AX928" s="342"/>
      <c r="AY928" s="342"/>
      <c r="AZ928" s="342"/>
      <c r="BA928" s="342"/>
      <c r="BB928" s="342"/>
      <c r="BC928" s="342"/>
      <c r="BD928" s="342"/>
      <c r="BE928" s="342"/>
      <c r="BF928" s="342"/>
      <c r="BG928" s="342"/>
      <c r="BH928" s="342"/>
      <c r="BI928" s="342"/>
      <c r="BJ928" s="342"/>
      <c r="BK928" s="342"/>
      <c r="BL928" s="342"/>
      <c r="BM928" s="342"/>
      <c r="BO928" s="342"/>
      <c r="BP928" s="342"/>
      <c r="BQ928" s="342"/>
      <c r="BR928" s="342"/>
      <c r="BS928" s="342"/>
      <c r="BT928" s="342"/>
      <c r="BU928" s="342"/>
      <c r="BV928" s="342"/>
      <c r="BW928" s="342"/>
      <c r="BX928" s="342"/>
      <c r="BY928" s="342"/>
      <c r="BZ928" s="342"/>
      <c r="CA928" s="342"/>
      <c r="CB928" s="342"/>
      <c r="CC928" s="342"/>
      <c r="CD928" s="342"/>
      <c r="CE928" s="342"/>
      <c r="CF928" s="342"/>
      <c r="CG928" s="342"/>
      <c r="CH928" s="342"/>
      <c r="CI928" s="342"/>
      <c r="CJ928" s="342"/>
      <c r="CK928" s="342"/>
      <c r="CZ928" s="342"/>
      <c r="DA928" s="342"/>
      <c r="DB928" s="342"/>
      <c r="DC928" s="342"/>
      <c r="DD928" s="342"/>
      <c r="DE928" s="342"/>
      <c r="DF928" s="342"/>
      <c r="DG928" s="342"/>
      <c r="DH928" s="342"/>
      <c r="DI928" s="342"/>
      <c r="DJ928" s="342"/>
      <c r="DK928" s="342"/>
      <c r="DM928" s="342"/>
      <c r="DN928" s="342"/>
      <c r="DO928" s="342"/>
      <c r="DP928" s="342"/>
      <c r="DQ928" s="342"/>
      <c r="DR928" s="342"/>
      <c r="DS928" s="342"/>
      <c r="DT928" s="342"/>
      <c r="DU928" s="342"/>
      <c r="DV928" s="342"/>
      <c r="DW928" s="342"/>
      <c r="DX928" s="342"/>
      <c r="DY928" s="342"/>
      <c r="EA928" s="342"/>
    </row>
    <row r="929" spans="1:131">
      <c r="A929" s="342"/>
      <c r="B929" s="342"/>
      <c r="C929" s="342"/>
      <c r="D929" s="342"/>
      <c r="E929" s="342"/>
      <c r="L929" s="342"/>
      <c r="M929" s="342"/>
      <c r="N929" s="342"/>
      <c r="O929" s="342"/>
      <c r="P929" s="342"/>
      <c r="Q929" s="342"/>
      <c r="R929" s="342"/>
      <c r="S929" s="342"/>
      <c r="T929" s="342"/>
      <c r="U929" s="342"/>
      <c r="V929" s="342"/>
      <c r="W929" s="342"/>
      <c r="X929" s="342"/>
      <c r="Y929" s="342"/>
      <c r="Z929" s="342"/>
      <c r="AA929" s="342"/>
      <c r="AB929" s="342"/>
      <c r="AC929" s="342"/>
      <c r="AD929" s="342"/>
      <c r="AE929" s="342"/>
      <c r="AF929" s="342"/>
      <c r="AG929" s="342"/>
      <c r="AH929" s="342"/>
      <c r="AI929" s="342"/>
      <c r="AJ929" s="342"/>
      <c r="AK929" s="342"/>
      <c r="AL929" s="342"/>
      <c r="AM929" s="342"/>
      <c r="AN929" s="342"/>
      <c r="AO929" s="342"/>
      <c r="AP929" s="342"/>
      <c r="AQ929" s="342"/>
      <c r="AR929" s="342"/>
      <c r="AS929" s="342"/>
      <c r="AT929" s="342"/>
      <c r="AU929" s="342"/>
      <c r="AV929" s="342"/>
      <c r="AW929" s="342"/>
      <c r="AX929" s="342"/>
      <c r="AY929" s="342"/>
      <c r="AZ929" s="342"/>
      <c r="BA929" s="342"/>
      <c r="BB929" s="342"/>
      <c r="BC929" s="342"/>
      <c r="BD929" s="342"/>
      <c r="BE929" s="342"/>
      <c r="BF929" s="342"/>
      <c r="BG929" s="342"/>
      <c r="BH929" s="342"/>
      <c r="BI929" s="342"/>
      <c r="BJ929" s="342"/>
      <c r="BK929" s="342"/>
      <c r="BL929" s="342"/>
      <c r="BM929" s="342"/>
      <c r="BO929" s="342"/>
      <c r="BP929" s="342"/>
      <c r="BQ929" s="342"/>
      <c r="BR929" s="342"/>
      <c r="BS929" s="342"/>
      <c r="BT929" s="342"/>
      <c r="BU929" s="342"/>
      <c r="BV929" s="342"/>
      <c r="BW929" s="342"/>
      <c r="BX929" s="342"/>
      <c r="BY929" s="342"/>
      <c r="BZ929" s="342"/>
      <c r="CA929" s="342"/>
      <c r="CB929" s="342"/>
      <c r="CC929" s="342"/>
      <c r="CD929" s="342"/>
      <c r="CE929" s="342"/>
      <c r="CF929" s="342"/>
      <c r="CG929" s="342"/>
      <c r="CH929" s="342"/>
      <c r="CI929" s="342"/>
      <c r="CJ929" s="342"/>
      <c r="CK929" s="342"/>
      <c r="CZ929" s="342"/>
      <c r="DA929" s="342"/>
      <c r="DB929" s="342"/>
      <c r="DC929" s="342"/>
      <c r="DD929" s="342"/>
      <c r="DE929" s="342"/>
      <c r="DF929" s="342"/>
      <c r="DG929" s="342"/>
      <c r="DH929" s="342"/>
      <c r="DI929" s="342"/>
      <c r="DJ929" s="342"/>
      <c r="DK929" s="342"/>
      <c r="DM929" s="342"/>
      <c r="DN929" s="342"/>
      <c r="DO929" s="342"/>
      <c r="DP929" s="342"/>
      <c r="DQ929" s="342"/>
      <c r="DR929" s="342"/>
      <c r="DS929" s="342"/>
      <c r="DT929" s="342"/>
      <c r="DU929" s="342"/>
      <c r="DV929" s="342"/>
      <c r="DW929" s="342"/>
      <c r="DX929" s="342"/>
      <c r="DY929" s="342"/>
      <c r="EA929" s="342"/>
    </row>
    <row r="930" spans="1:131">
      <c r="A930" s="342"/>
      <c r="B930" s="342"/>
      <c r="C930" s="342"/>
      <c r="D930" s="342"/>
      <c r="E930" s="342"/>
      <c r="L930" s="342"/>
      <c r="M930" s="342"/>
      <c r="N930" s="342"/>
      <c r="O930" s="342"/>
      <c r="P930" s="342"/>
      <c r="Q930" s="342"/>
      <c r="R930" s="342"/>
      <c r="S930" s="342"/>
      <c r="T930" s="342"/>
      <c r="U930" s="342"/>
      <c r="V930" s="342"/>
      <c r="W930" s="342"/>
      <c r="X930" s="342"/>
      <c r="Y930" s="342"/>
      <c r="Z930" s="342"/>
      <c r="AA930" s="342"/>
      <c r="AB930" s="342"/>
      <c r="AC930" s="342"/>
      <c r="AD930" s="342"/>
      <c r="AE930" s="342"/>
      <c r="AF930" s="342"/>
      <c r="AG930" s="342"/>
      <c r="AH930" s="342"/>
      <c r="AI930" s="342"/>
      <c r="AJ930" s="342"/>
      <c r="AK930" s="342"/>
      <c r="AL930" s="342"/>
      <c r="AM930" s="342"/>
      <c r="AN930" s="342"/>
      <c r="AO930" s="342"/>
      <c r="AP930" s="342"/>
      <c r="AQ930" s="342"/>
      <c r="AR930" s="342"/>
      <c r="AS930" s="342"/>
      <c r="AT930" s="342"/>
      <c r="AU930" s="342"/>
      <c r="AV930" s="342"/>
      <c r="AW930" s="342"/>
      <c r="AX930" s="342"/>
      <c r="AY930" s="342"/>
      <c r="AZ930" s="342"/>
      <c r="BA930" s="342"/>
      <c r="BB930" s="342"/>
      <c r="BC930" s="342"/>
      <c r="BD930" s="342"/>
      <c r="BE930" s="342"/>
      <c r="BF930" s="342"/>
      <c r="BG930" s="342"/>
      <c r="BH930" s="342"/>
      <c r="BI930" s="342"/>
      <c r="BJ930" s="342"/>
      <c r="BK930" s="342"/>
      <c r="BL930" s="342"/>
      <c r="BM930" s="342"/>
      <c r="BO930" s="342"/>
      <c r="BP930" s="342"/>
      <c r="BQ930" s="342"/>
      <c r="BR930" s="342"/>
      <c r="BS930" s="342"/>
      <c r="BT930" s="342"/>
      <c r="BU930" s="342"/>
      <c r="BV930" s="342"/>
      <c r="BW930" s="342"/>
      <c r="BX930" s="342"/>
      <c r="BY930" s="342"/>
      <c r="BZ930" s="342"/>
      <c r="CA930" s="342"/>
      <c r="CB930" s="342"/>
      <c r="CC930" s="342"/>
      <c r="CD930" s="342"/>
      <c r="CE930" s="342"/>
      <c r="CF930" s="342"/>
      <c r="CG930" s="342"/>
      <c r="CH930" s="342"/>
      <c r="CI930" s="342"/>
      <c r="CJ930" s="342"/>
      <c r="CK930" s="342"/>
      <c r="CZ930" s="342"/>
      <c r="DA930" s="342"/>
      <c r="DB930" s="342"/>
      <c r="DC930" s="342"/>
      <c r="DD930" s="342"/>
      <c r="DE930" s="342"/>
      <c r="DF930" s="342"/>
      <c r="DG930" s="342"/>
      <c r="DH930" s="342"/>
      <c r="DI930" s="342"/>
      <c r="DJ930" s="342"/>
      <c r="DK930" s="342"/>
      <c r="DM930" s="342"/>
      <c r="DN930" s="342"/>
      <c r="DO930" s="342"/>
      <c r="DP930" s="342"/>
      <c r="DQ930" s="342"/>
      <c r="DR930" s="342"/>
      <c r="DS930" s="342"/>
      <c r="DT930" s="342"/>
      <c r="DU930" s="342"/>
      <c r="DV930" s="342"/>
      <c r="DW930" s="342"/>
      <c r="DX930" s="342"/>
      <c r="DY930" s="342"/>
      <c r="EA930" s="342"/>
    </row>
    <row r="931" spans="1:131">
      <c r="A931" s="342"/>
      <c r="B931" s="342"/>
      <c r="C931" s="342"/>
      <c r="D931" s="342"/>
      <c r="E931" s="342"/>
      <c r="L931" s="342"/>
      <c r="M931" s="342"/>
      <c r="N931" s="342"/>
      <c r="O931" s="342"/>
      <c r="P931" s="342"/>
      <c r="Q931" s="342"/>
      <c r="R931" s="342"/>
      <c r="S931" s="342"/>
      <c r="T931" s="342"/>
      <c r="U931" s="342"/>
      <c r="V931" s="342"/>
      <c r="W931" s="342"/>
      <c r="X931" s="342"/>
      <c r="Y931" s="342"/>
      <c r="Z931" s="342"/>
      <c r="AA931" s="342"/>
      <c r="AB931" s="342"/>
      <c r="AC931" s="342"/>
      <c r="AD931" s="342"/>
      <c r="AE931" s="342"/>
      <c r="AF931" s="342"/>
      <c r="AG931" s="342"/>
      <c r="AH931" s="342"/>
      <c r="AI931" s="342"/>
      <c r="AJ931" s="342"/>
      <c r="AK931" s="342"/>
      <c r="AL931" s="342"/>
      <c r="AM931" s="342"/>
      <c r="AN931" s="342"/>
      <c r="AO931" s="342"/>
      <c r="AP931" s="342"/>
      <c r="AQ931" s="342"/>
      <c r="AR931" s="342"/>
      <c r="AS931" s="342"/>
      <c r="AT931" s="342"/>
      <c r="AU931" s="342"/>
      <c r="AV931" s="342"/>
      <c r="AW931" s="342"/>
      <c r="AX931" s="342"/>
      <c r="AY931" s="342"/>
      <c r="AZ931" s="342"/>
      <c r="BA931" s="342"/>
      <c r="BB931" s="342"/>
      <c r="BC931" s="342"/>
      <c r="BD931" s="342"/>
      <c r="BE931" s="342"/>
      <c r="BF931" s="342"/>
      <c r="BG931" s="342"/>
      <c r="BH931" s="342"/>
      <c r="BI931" s="342"/>
      <c r="BJ931" s="342"/>
      <c r="BK931" s="342"/>
      <c r="BL931" s="342"/>
      <c r="BM931" s="342"/>
      <c r="BO931" s="342"/>
      <c r="BP931" s="342"/>
      <c r="BQ931" s="342"/>
      <c r="BR931" s="342"/>
      <c r="BS931" s="342"/>
      <c r="BT931" s="342"/>
      <c r="BU931" s="342"/>
      <c r="BV931" s="342"/>
      <c r="BW931" s="342"/>
      <c r="BX931" s="342"/>
      <c r="BY931" s="342"/>
      <c r="BZ931" s="342"/>
      <c r="CA931" s="342"/>
      <c r="CB931" s="342"/>
      <c r="CC931" s="342"/>
      <c r="CD931" s="342"/>
      <c r="CE931" s="342"/>
      <c r="CF931" s="342"/>
      <c r="CG931" s="342"/>
      <c r="CH931" s="342"/>
      <c r="CI931" s="342"/>
      <c r="CJ931" s="342"/>
      <c r="CK931" s="342"/>
      <c r="CZ931" s="342"/>
      <c r="DA931" s="342"/>
      <c r="DB931" s="342"/>
      <c r="DC931" s="342"/>
      <c r="DD931" s="342"/>
      <c r="DE931" s="342"/>
      <c r="DF931" s="342"/>
      <c r="DG931" s="342"/>
      <c r="DH931" s="342"/>
      <c r="DI931" s="342"/>
      <c r="DJ931" s="342"/>
      <c r="DK931" s="342"/>
      <c r="DM931" s="342"/>
      <c r="DN931" s="342"/>
      <c r="DO931" s="342"/>
      <c r="DP931" s="342"/>
      <c r="DQ931" s="342"/>
      <c r="DR931" s="342"/>
      <c r="DS931" s="342"/>
      <c r="DT931" s="342"/>
      <c r="DU931" s="342"/>
      <c r="DV931" s="342"/>
      <c r="DW931" s="342"/>
      <c r="DX931" s="342"/>
      <c r="DY931" s="342"/>
      <c r="EA931" s="342"/>
    </row>
    <row r="932" spans="1:131">
      <c r="A932" s="342"/>
      <c r="B932" s="342"/>
      <c r="C932" s="342"/>
      <c r="D932" s="342"/>
      <c r="E932" s="342"/>
      <c r="L932" s="342"/>
      <c r="M932" s="342"/>
      <c r="N932" s="342"/>
      <c r="O932" s="342"/>
      <c r="P932" s="342"/>
      <c r="Q932" s="342"/>
      <c r="R932" s="342"/>
      <c r="S932" s="342"/>
      <c r="T932" s="342"/>
      <c r="U932" s="342"/>
      <c r="V932" s="342"/>
      <c r="W932" s="342"/>
      <c r="X932" s="342"/>
      <c r="Y932" s="342"/>
      <c r="Z932" s="342"/>
      <c r="AA932" s="342"/>
      <c r="AB932" s="342"/>
      <c r="AC932" s="342"/>
      <c r="AD932" s="342"/>
      <c r="AE932" s="342"/>
      <c r="AF932" s="342"/>
      <c r="AG932" s="342"/>
      <c r="AH932" s="342"/>
      <c r="AI932" s="342"/>
      <c r="AJ932" s="342"/>
      <c r="AK932" s="342"/>
      <c r="AL932" s="342"/>
      <c r="AM932" s="342"/>
      <c r="AN932" s="342"/>
      <c r="AO932" s="342"/>
      <c r="AP932" s="342"/>
      <c r="AQ932" s="342"/>
      <c r="AR932" s="342"/>
      <c r="AS932" s="342"/>
      <c r="AT932" s="342"/>
      <c r="AU932" s="342"/>
      <c r="AV932" s="342"/>
      <c r="AW932" s="342"/>
      <c r="AX932" s="342"/>
      <c r="AY932" s="342"/>
      <c r="AZ932" s="342"/>
      <c r="BA932" s="342"/>
      <c r="BB932" s="342"/>
      <c r="BC932" s="342"/>
      <c r="BD932" s="342"/>
      <c r="BE932" s="342"/>
      <c r="BF932" s="342"/>
      <c r="BG932" s="342"/>
      <c r="BH932" s="342"/>
      <c r="BI932" s="342"/>
      <c r="BJ932" s="342"/>
      <c r="BK932" s="342"/>
      <c r="BL932" s="342"/>
      <c r="BM932" s="342"/>
      <c r="BO932" s="342"/>
      <c r="BP932" s="342"/>
      <c r="BQ932" s="342"/>
      <c r="BR932" s="342"/>
      <c r="BS932" s="342"/>
      <c r="BT932" s="342"/>
      <c r="BU932" s="342"/>
      <c r="BV932" s="342"/>
      <c r="BW932" s="342"/>
      <c r="BX932" s="342"/>
      <c r="BY932" s="342"/>
      <c r="BZ932" s="342"/>
      <c r="CA932" s="342"/>
      <c r="CB932" s="342"/>
      <c r="CC932" s="342"/>
      <c r="CD932" s="342"/>
      <c r="CE932" s="342"/>
      <c r="CF932" s="342"/>
      <c r="CG932" s="342"/>
      <c r="CH932" s="342"/>
      <c r="CI932" s="342"/>
      <c r="CJ932" s="342"/>
      <c r="CK932" s="342"/>
      <c r="CZ932" s="342"/>
      <c r="DA932" s="342"/>
      <c r="DB932" s="342"/>
      <c r="DC932" s="342"/>
      <c r="DD932" s="342"/>
      <c r="DE932" s="342"/>
      <c r="DF932" s="342"/>
      <c r="DG932" s="342"/>
      <c r="DH932" s="342"/>
      <c r="DI932" s="342"/>
      <c r="DJ932" s="342"/>
      <c r="DK932" s="342"/>
      <c r="DM932" s="342"/>
      <c r="DN932" s="342"/>
      <c r="DO932" s="342"/>
      <c r="DP932" s="342"/>
      <c r="DQ932" s="342"/>
      <c r="DR932" s="342"/>
      <c r="DS932" s="342"/>
      <c r="DT932" s="342"/>
      <c r="DU932" s="342"/>
      <c r="DV932" s="342"/>
      <c r="DW932" s="342"/>
      <c r="DX932" s="342"/>
      <c r="DY932" s="342"/>
      <c r="EA932" s="342"/>
    </row>
    <row r="933" spans="1:131">
      <c r="A933" s="342"/>
      <c r="B933" s="342"/>
      <c r="C933" s="342"/>
      <c r="D933" s="342"/>
      <c r="E933" s="342"/>
      <c r="L933" s="342"/>
      <c r="M933" s="342"/>
      <c r="N933" s="342"/>
      <c r="O933" s="342"/>
      <c r="P933" s="342"/>
      <c r="Q933" s="342"/>
      <c r="R933" s="342"/>
      <c r="S933" s="342"/>
      <c r="T933" s="342"/>
      <c r="U933" s="342"/>
      <c r="V933" s="342"/>
      <c r="W933" s="342"/>
      <c r="X933" s="342"/>
      <c r="Y933" s="342"/>
      <c r="Z933" s="342"/>
      <c r="AA933" s="342"/>
      <c r="AB933" s="342"/>
      <c r="AC933" s="342"/>
      <c r="AD933" s="342"/>
      <c r="AE933" s="342"/>
      <c r="AF933" s="342"/>
      <c r="AG933" s="342"/>
      <c r="AH933" s="342"/>
      <c r="AI933" s="342"/>
      <c r="AJ933" s="342"/>
      <c r="AK933" s="342"/>
      <c r="AL933" s="342"/>
      <c r="AM933" s="342"/>
      <c r="AN933" s="342"/>
      <c r="AO933" s="342"/>
      <c r="AP933" s="342"/>
      <c r="AQ933" s="342"/>
      <c r="AR933" s="342"/>
      <c r="AS933" s="342"/>
      <c r="AT933" s="342"/>
      <c r="AU933" s="342"/>
      <c r="AV933" s="342"/>
      <c r="AW933" s="342"/>
      <c r="AX933" s="342"/>
      <c r="AY933" s="342"/>
      <c r="AZ933" s="342"/>
      <c r="BA933" s="342"/>
      <c r="BB933" s="342"/>
      <c r="BC933" s="342"/>
      <c r="BD933" s="342"/>
      <c r="BE933" s="342"/>
      <c r="BF933" s="342"/>
      <c r="BG933" s="342"/>
      <c r="BH933" s="342"/>
      <c r="BI933" s="342"/>
      <c r="BJ933" s="342"/>
      <c r="BK933" s="342"/>
      <c r="BL933" s="342"/>
      <c r="BM933" s="342"/>
      <c r="BO933" s="342"/>
      <c r="BP933" s="342"/>
      <c r="BQ933" s="342"/>
      <c r="BR933" s="342"/>
      <c r="BS933" s="342"/>
      <c r="BT933" s="342"/>
      <c r="BU933" s="342"/>
      <c r="BV933" s="342"/>
      <c r="BW933" s="342"/>
      <c r="BX933" s="342"/>
      <c r="BY933" s="342"/>
      <c r="BZ933" s="342"/>
      <c r="CA933" s="342"/>
      <c r="CB933" s="342"/>
      <c r="CC933" s="342"/>
      <c r="CD933" s="342"/>
      <c r="CE933" s="342"/>
      <c r="CF933" s="342"/>
      <c r="CG933" s="342"/>
      <c r="CH933" s="342"/>
      <c r="CI933" s="342"/>
      <c r="CJ933" s="342"/>
      <c r="CK933" s="342"/>
      <c r="CZ933" s="342"/>
      <c r="DA933" s="342"/>
      <c r="DB933" s="342"/>
      <c r="DC933" s="342"/>
      <c r="DD933" s="342"/>
      <c r="DE933" s="342"/>
      <c r="DF933" s="342"/>
      <c r="DG933" s="342"/>
      <c r="DH933" s="342"/>
      <c r="DI933" s="342"/>
      <c r="DJ933" s="342"/>
      <c r="DK933" s="342"/>
      <c r="DM933" s="342"/>
      <c r="DN933" s="342"/>
      <c r="DO933" s="342"/>
      <c r="DP933" s="342"/>
      <c r="DQ933" s="342"/>
      <c r="DR933" s="342"/>
      <c r="DS933" s="342"/>
      <c r="DT933" s="342"/>
      <c r="DU933" s="342"/>
      <c r="DV933" s="342"/>
      <c r="DW933" s="342"/>
      <c r="DX933" s="342"/>
      <c r="DY933" s="342"/>
      <c r="EA933" s="342"/>
    </row>
    <row r="934" spans="1:131">
      <c r="A934" s="342"/>
      <c r="B934" s="342"/>
      <c r="C934" s="342"/>
      <c r="D934" s="342"/>
      <c r="E934" s="342"/>
      <c r="L934" s="342"/>
      <c r="M934" s="342"/>
      <c r="N934" s="342"/>
      <c r="O934" s="342"/>
      <c r="P934" s="342"/>
      <c r="Q934" s="342"/>
      <c r="R934" s="342"/>
      <c r="S934" s="342"/>
      <c r="T934" s="342"/>
      <c r="U934" s="342"/>
      <c r="V934" s="342"/>
      <c r="W934" s="342"/>
      <c r="X934" s="342"/>
      <c r="Y934" s="342"/>
      <c r="Z934" s="342"/>
      <c r="AA934" s="342"/>
      <c r="AB934" s="342"/>
      <c r="AC934" s="342"/>
      <c r="AD934" s="342"/>
      <c r="AE934" s="342"/>
      <c r="AF934" s="342"/>
      <c r="AG934" s="342"/>
      <c r="AH934" s="342"/>
      <c r="AI934" s="342"/>
      <c r="AJ934" s="342"/>
      <c r="AK934" s="342"/>
      <c r="AL934" s="342"/>
      <c r="AM934" s="342"/>
      <c r="AN934" s="342"/>
      <c r="AO934" s="342"/>
      <c r="AP934" s="342"/>
      <c r="AQ934" s="342"/>
      <c r="AR934" s="342"/>
      <c r="AS934" s="342"/>
      <c r="AT934" s="342"/>
      <c r="AU934" s="342"/>
      <c r="AV934" s="342"/>
      <c r="AW934" s="342"/>
      <c r="AX934" s="342"/>
      <c r="AY934" s="342"/>
      <c r="AZ934" s="342"/>
      <c r="BA934" s="342"/>
      <c r="BB934" s="342"/>
      <c r="BC934" s="342"/>
      <c r="BD934" s="342"/>
      <c r="BE934" s="342"/>
      <c r="BF934" s="342"/>
      <c r="BG934" s="342"/>
      <c r="BH934" s="342"/>
      <c r="BI934" s="342"/>
      <c r="BJ934" s="342"/>
      <c r="BK934" s="342"/>
      <c r="BL934" s="342"/>
      <c r="BM934" s="342"/>
      <c r="BO934" s="342"/>
      <c r="BP934" s="342"/>
      <c r="BQ934" s="342"/>
      <c r="BR934" s="342"/>
      <c r="BS934" s="342"/>
      <c r="BT934" s="342"/>
      <c r="BU934" s="342"/>
      <c r="BV934" s="342"/>
      <c r="BW934" s="342"/>
      <c r="BX934" s="342"/>
      <c r="BY934" s="342"/>
      <c r="BZ934" s="342"/>
      <c r="CA934" s="342"/>
      <c r="CB934" s="342"/>
      <c r="CC934" s="342"/>
      <c r="CD934" s="342"/>
      <c r="CE934" s="342"/>
      <c r="CF934" s="342"/>
      <c r="CG934" s="342"/>
      <c r="CH934" s="342"/>
      <c r="CI934" s="342"/>
      <c r="CJ934" s="342"/>
      <c r="CK934" s="342"/>
      <c r="CZ934" s="342"/>
      <c r="DA934" s="342"/>
      <c r="DB934" s="342"/>
      <c r="DC934" s="342"/>
      <c r="DD934" s="342"/>
      <c r="DE934" s="342"/>
      <c r="DF934" s="342"/>
      <c r="DG934" s="342"/>
      <c r="DH934" s="342"/>
      <c r="DI934" s="342"/>
      <c r="DJ934" s="342"/>
      <c r="DK934" s="342"/>
      <c r="DM934" s="342"/>
      <c r="DN934" s="342"/>
      <c r="DO934" s="342"/>
      <c r="DP934" s="342"/>
      <c r="DQ934" s="342"/>
      <c r="DR934" s="342"/>
      <c r="DS934" s="342"/>
      <c r="DT934" s="342"/>
      <c r="DU934" s="342"/>
      <c r="DV934" s="342"/>
      <c r="DW934" s="342"/>
      <c r="DX934" s="342"/>
      <c r="DY934" s="342"/>
      <c r="EA934" s="342"/>
    </row>
    <row r="935" spans="1:131">
      <c r="A935" s="342"/>
      <c r="B935" s="342"/>
      <c r="C935" s="342"/>
      <c r="D935" s="342"/>
      <c r="E935" s="342"/>
      <c r="L935" s="342"/>
      <c r="M935" s="342"/>
      <c r="N935" s="342"/>
      <c r="O935" s="342"/>
      <c r="P935" s="342"/>
      <c r="Q935" s="342"/>
      <c r="R935" s="342"/>
      <c r="S935" s="342"/>
      <c r="T935" s="342"/>
      <c r="U935" s="342"/>
      <c r="V935" s="342"/>
      <c r="W935" s="342"/>
      <c r="X935" s="342"/>
      <c r="Y935" s="342"/>
      <c r="Z935" s="342"/>
      <c r="AA935" s="342"/>
      <c r="AB935" s="342"/>
      <c r="AC935" s="342"/>
      <c r="AD935" s="342"/>
      <c r="AE935" s="342"/>
      <c r="AF935" s="342"/>
      <c r="AG935" s="342"/>
      <c r="AH935" s="342"/>
      <c r="AI935" s="342"/>
      <c r="AJ935" s="342"/>
      <c r="AK935" s="342"/>
      <c r="AL935" s="342"/>
      <c r="AM935" s="342"/>
      <c r="AN935" s="342"/>
      <c r="AO935" s="342"/>
      <c r="AP935" s="342"/>
      <c r="AQ935" s="342"/>
      <c r="AR935" s="342"/>
      <c r="AS935" s="342"/>
      <c r="AT935" s="342"/>
      <c r="AU935" s="342"/>
      <c r="AV935" s="342"/>
      <c r="AW935" s="342"/>
      <c r="AX935" s="342"/>
      <c r="AY935" s="342"/>
      <c r="AZ935" s="342"/>
      <c r="BA935" s="342"/>
      <c r="BB935" s="342"/>
      <c r="BC935" s="342"/>
      <c r="BD935" s="342"/>
      <c r="BE935" s="342"/>
      <c r="BF935" s="342"/>
      <c r="BG935" s="342"/>
      <c r="BH935" s="342"/>
      <c r="BI935" s="342"/>
      <c r="BJ935" s="342"/>
      <c r="BK935" s="342"/>
      <c r="BL935" s="342"/>
      <c r="BM935" s="342"/>
      <c r="BO935" s="342"/>
      <c r="BP935" s="342"/>
      <c r="BQ935" s="342"/>
      <c r="BR935" s="342"/>
      <c r="BS935" s="342"/>
      <c r="BT935" s="342"/>
      <c r="BU935" s="342"/>
      <c r="BV935" s="342"/>
      <c r="BW935" s="342"/>
      <c r="BX935" s="342"/>
      <c r="BY935" s="342"/>
      <c r="BZ935" s="342"/>
      <c r="CA935" s="342"/>
      <c r="CB935" s="342"/>
      <c r="CC935" s="342"/>
      <c r="CD935" s="342"/>
      <c r="CE935" s="342"/>
      <c r="CF935" s="342"/>
      <c r="CG935" s="342"/>
      <c r="CH935" s="342"/>
      <c r="CI935" s="342"/>
      <c r="CJ935" s="342"/>
      <c r="CK935" s="342"/>
      <c r="CZ935" s="342"/>
      <c r="DA935" s="342"/>
      <c r="DB935" s="342"/>
      <c r="DC935" s="342"/>
      <c r="DD935" s="342"/>
      <c r="DE935" s="342"/>
      <c r="DF935" s="342"/>
      <c r="DG935" s="342"/>
      <c r="DH935" s="342"/>
      <c r="DI935" s="342"/>
      <c r="DJ935" s="342"/>
      <c r="DK935" s="342"/>
      <c r="DM935" s="342"/>
      <c r="DN935" s="342"/>
      <c r="DO935" s="342"/>
      <c r="DP935" s="342"/>
      <c r="DQ935" s="342"/>
      <c r="DR935" s="342"/>
      <c r="DS935" s="342"/>
      <c r="DT935" s="342"/>
      <c r="DU935" s="342"/>
      <c r="DV935" s="342"/>
      <c r="DW935" s="342"/>
      <c r="DX935" s="342"/>
      <c r="DY935" s="342"/>
      <c r="EA935" s="342"/>
    </row>
    <row r="936" spans="1:131">
      <c r="A936" s="342"/>
      <c r="B936" s="342"/>
      <c r="C936" s="342"/>
      <c r="D936" s="342"/>
      <c r="E936" s="342"/>
      <c r="L936" s="342"/>
      <c r="M936" s="342"/>
      <c r="N936" s="342"/>
      <c r="O936" s="342"/>
      <c r="P936" s="342"/>
      <c r="Q936" s="342"/>
      <c r="R936" s="342"/>
      <c r="S936" s="342"/>
      <c r="T936" s="342"/>
      <c r="U936" s="342"/>
      <c r="V936" s="342"/>
      <c r="W936" s="342"/>
      <c r="X936" s="342"/>
      <c r="Y936" s="342"/>
      <c r="Z936" s="342"/>
      <c r="AA936" s="342"/>
      <c r="AB936" s="342"/>
      <c r="AC936" s="342"/>
      <c r="AD936" s="342"/>
      <c r="AE936" s="342"/>
      <c r="AF936" s="342"/>
      <c r="AG936" s="342"/>
      <c r="AH936" s="342"/>
      <c r="AI936" s="342"/>
      <c r="AJ936" s="342"/>
      <c r="AK936" s="342"/>
      <c r="AL936" s="342"/>
      <c r="AM936" s="342"/>
      <c r="AN936" s="342"/>
      <c r="AO936" s="342"/>
      <c r="AP936" s="342"/>
      <c r="AQ936" s="342"/>
      <c r="AR936" s="342"/>
      <c r="AS936" s="342"/>
      <c r="AT936" s="342"/>
      <c r="AU936" s="342"/>
      <c r="AV936" s="342"/>
      <c r="AW936" s="342"/>
      <c r="AX936" s="342"/>
      <c r="AY936" s="342"/>
      <c r="AZ936" s="342"/>
      <c r="BA936" s="342"/>
      <c r="BB936" s="342"/>
      <c r="BC936" s="342"/>
      <c r="BD936" s="342"/>
      <c r="BE936" s="342"/>
      <c r="BF936" s="342"/>
      <c r="BG936" s="342"/>
      <c r="BH936" s="342"/>
      <c r="BI936" s="342"/>
      <c r="BJ936" s="342"/>
      <c r="BK936" s="342"/>
      <c r="BL936" s="342"/>
      <c r="BM936" s="342"/>
      <c r="BO936" s="342"/>
      <c r="BP936" s="342"/>
      <c r="BQ936" s="342"/>
      <c r="BR936" s="342"/>
      <c r="BS936" s="342"/>
      <c r="BT936" s="342"/>
      <c r="BU936" s="342"/>
      <c r="BV936" s="342"/>
      <c r="BW936" s="342"/>
      <c r="BX936" s="342"/>
      <c r="BY936" s="342"/>
      <c r="BZ936" s="342"/>
      <c r="CA936" s="342"/>
      <c r="CB936" s="342"/>
      <c r="CC936" s="342"/>
      <c r="CD936" s="342"/>
      <c r="CE936" s="342"/>
      <c r="CF936" s="342"/>
      <c r="CG936" s="342"/>
      <c r="CH936" s="342"/>
      <c r="CI936" s="342"/>
      <c r="CJ936" s="342"/>
      <c r="CK936" s="342"/>
      <c r="CZ936" s="342"/>
      <c r="DA936" s="342"/>
      <c r="DB936" s="342"/>
      <c r="DC936" s="342"/>
      <c r="DD936" s="342"/>
      <c r="DE936" s="342"/>
      <c r="DF936" s="342"/>
      <c r="DG936" s="342"/>
      <c r="DH936" s="342"/>
      <c r="DI936" s="342"/>
      <c r="DJ936" s="342"/>
      <c r="DK936" s="342"/>
      <c r="DM936" s="342"/>
      <c r="DN936" s="342"/>
      <c r="DO936" s="342"/>
      <c r="DP936" s="342"/>
      <c r="DQ936" s="342"/>
      <c r="DR936" s="342"/>
      <c r="DS936" s="342"/>
      <c r="DT936" s="342"/>
      <c r="DU936" s="342"/>
      <c r="DV936" s="342"/>
      <c r="DW936" s="342"/>
      <c r="DX936" s="342"/>
      <c r="DY936" s="342"/>
      <c r="EA936" s="342"/>
    </row>
    <row r="937" spans="1:131">
      <c r="A937" s="342"/>
      <c r="B937" s="342"/>
      <c r="C937" s="342"/>
      <c r="D937" s="342"/>
      <c r="E937" s="342"/>
      <c r="L937" s="342"/>
      <c r="M937" s="342"/>
      <c r="N937" s="342"/>
      <c r="O937" s="342"/>
      <c r="P937" s="342"/>
      <c r="Q937" s="342"/>
      <c r="R937" s="342"/>
      <c r="S937" s="342"/>
      <c r="T937" s="342"/>
      <c r="U937" s="342"/>
      <c r="V937" s="342"/>
      <c r="W937" s="342"/>
      <c r="X937" s="342"/>
      <c r="Y937" s="342"/>
      <c r="Z937" s="342"/>
      <c r="AA937" s="342"/>
      <c r="AB937" s="342"/>
      <c r="AC937" s="342"/>
      <c r="AD937" s="342"/>
      <c r="AE937" s="342"/>
      <c r="AF937" s="342"/>
      <c r="AG937" s="342"/>
      <c r="AH937" s="342"/>
      <c r="AI937" s="342"/>
      <c r="AJ937" s="342"/>
      <c r="AK937" s="342"/>
      <c r="AL937" s="342"/>
      <c r="AM937" s="342"/>
      <c r="AN937" s="342"/>
      <c r="AO937" s="342"/>
      <c r="AP937" s="342"/>
      <c r="AQ937" s="342"/>
      <c r="AR937" s="342"/>
      <c r="AS937" s="342"/>
      <c r="AT937" s="342"/>
      <c r="AU937" s="342"/>
      <c r="AV937" s="342"/>
      <c r="AW937" s="342"/>
      <c r="AX937" s="342"/>
      <c r="AY937" s="342"/>
      <c r="AZ937" s="342"/>
      <c r="BA937" s="342"/>
      <c r="BB937" s="342"/>
      <c r="BC937" s="342"/>
      <c r="BD937" s="342"/>
      <c r="BE937" s="342"/>
      <c r="BF937" s="342"/>
      <c r="BG937" s="342"/>
      <c r="BH937" s="342"/>
      <c r="BI937" s="342"/>
      <c r="BJ937" s="342"/>
      <c r="BK937" s="342"/>
      <c r="BL937" s="342"/>
      <c r="BM937" s="342"/>
      <c r="BO937" s="342"/>
      <c r="BP937" s="342"/>
      <c r="BQ937" s="342"/>
      <c r="BR937" s="342"/>
      <c r="BS937" s="342"/>
      <c r="BT937" s="342"/>
      <c r="BU937" s="342"/>
      <c r="BV937" s="342"/>
      <c r="BW937" s="342"/>
      <c r="BX937" s="342"/>
      <c r="BY937" s="342"/>
      <c r="BZ937" s="342"/>
      <c r="CA937" s="342"/>
      <c r="CB937" s="342"/>
      <c r="CC937" s="342"/>
      <c r="CD937" s="342"/>
      <c r="CE937" s="342"/>
      <c r="CF937" s="342"/>
      <c r="CG937" s="342"/>
      <c r="CH937" s="342"/>
      <c r="CI937" s="342"/>
      <c r="CJ937" s="342"/>
      <c r="CK937" s="342"/>
      <c r="CZ937" s="342"/>
      <c r="DA937" s="342"/>
      <c r="DB937" s="342"/>
      <c r="DC937" s="342"/>
      <c r="DD937" s="342"/>
      <c r="DE937" s="342"/>
      <c r="DF937" s="342"/>
      <c r="DG937" s="342"/>
      <c r="DH937" s="342"/>
      <c r="DI937" s="342"/>
      <c r="DJ937" s="342"/>
      <c r="DK937" s="342"/>
      <c r="DM937" s="342"/>
      <c r="DN937" s="342"/>
      <c r="DO937" s="342"/>
      <c r="DP937" s="342"/>
      <c r="DQ937" s="342"/>
      <c r="DR937" s="342"/>
      <c r="DS937" s="342"/>
      <c r="DT937" s="342"/>
      <c r="DU937" s="342"/>
      <c r="DV937" s="342"/>
      <c r="DW937" s="342"/>
      <c r="DX937" s="342"/>
      <c r="DY937" s="342"/>
      <c r="EA937" s="342"/>
    </row>
    <row r="938" spans="1:131">
      <c r="A938" s="342"/>
      <c r="B938" s="342"/>
      <c r="C938" s="342"/>
      <c r="D938" s="342"/>
      <c r="E938" s="342"/>
      <c r="L938" s="342"/>
      <c r="M938" s="342"/>
      <c r="N938" s="342"/>
      <c r="O938" s="342"/>
      <c r="P938" s="342"/>
      <c r="Q938" s="342"/>
      <c r="R938" s="342"/>
      <c r="S938" s="342"/>
      <c r="T938" s="342"/>
      <c r="U938" s="342"/>
      <c r="V938" s="342"/>
      <c r="W938" s="342"/>
      <c r="X938" s="342"/>
      <c r="Y938" s="342"/>
      <c r="Z938" s="342"/>
      <c r="AA938" s="342"/>
      <c r="AB938" s="342"/>
      <c r="AC938" s="342"/>
      <c r="AD938" s="342"/>
      <c r="AE938" s="342"/>
      <c r="AF938" s="342"/>
      <c r="AG938" s="342"/>
      <c r="AH938" s="342"/>
      <c r="AI938" s="342"/>
      <c r="AJ938" s="342"/>
      <c r="AK938" s="342"/>
      <c r="AL938" s="342"/>
      <c r="AM938" s="342"/>
      <c r="AN938" s="342"/>
      <c r="AO938" s="342"/>
      <c r="AP938" s="342"/>
      <c r="AQ938" s="342"/>
      <c r="AR938" s="342"/>
      <c r="AS938" s="342"/>
      <c r="AT938" s="342"/>
      <c r="AU938" s="342"/>
      <c r="AV938" s="342"/>
      <c r="AW938" s="342"/>
      <c r="AX938" s="342"/>
      <c r="AY938" s="342"/>
      <c r="AZ938" s="342"/>
      <c r="BA938" s="342"/>
      <c r="BB938" s="342"/>
      <c r="BC938" s="342"/>
      <c r="BD938" s="342"/>
      <c r="BE938" s="342"/>
      <c r="BF938" s="342"/>
      <c r="BG938" s="342"/>
      <c r="BH938" s="342"/>
      <c r="BI938" s="342"/>
      <c r="BJ938" s="342"/>
      <c r="BK938" s="342"/>
      <c r="BL938" s="342"/>
      <c r="BM938" s="342"/>
      <c r="BO938" s="342"/>
      <c r="BP938" s="342"/>
      <c r="BQ938" s="342"/>
      <c r="BR938" s="342"/>
      <c r="BS938" s="342"/>
      <c r="BT938" s="342"/>
      <c r="BU938" s="342"/>
      <c r="BV938" s="342"/>
      <c r="BW938" s="342"/>
      <c r="BX938" s="342"/>
      <c r="BY938" s="342"/>
      <c r="BZ938" s="342"/>
      <c r="CA938" s="342"/>
      <c r="CB938" s="342"/>
      <c r="CC938" s="342"/>
      <c r="CD938" s="342"/>
      <c r="CE938" s="342"/>
      <c r="CF938" s="342"/>
      <c r="CG938" s="342"/>
      <c r="CH938" s="342"/>
      <c r="CI938" s="342"/>
      <c r="CJ938" s="342"/>
      <c r="CK938" s="342"/>
      <c r="CZ938" s="342"/>
      <c r="DA938" s="342"/>
      <c r="DB938" s="342"/>
      <c r="DC938" s="342"/>
      <c r="DD938" s="342"/>
      <c r="DE938" s="342"/>
      <c r="DF938" s="342"/>
      <c r="DG938" s="342"/>
      <c r="DH938" s="342"/>
      <c r="DI938" s="342"/>
      <c r="DJ938" s="342"/>
      <c r="DK938" s="342"/>
      <c r="DM938" s="342"/>
      <c r="DN938" s="342"/>
      <c r="DO938" s="342"/>
      <c r="DP938" s="342"/>
      <c r="DQ938" s="342"/>
      <c r="DR938" s="342"/>
      <c r="DS938" s="342"/>
      <c r="DT938" s="342"/>
      <c r="DU938" s="342"/>
      <c r="DV938" s="342"/>
      <c r="DW938" s="342"/>
      <c r="DX938" s="342"/>
      <c r="DY938" s="342"/>
      <c r="EA938" s="342"/>
    </row>
    <row r="939" spans="1:131">
      <c r="A939" s="342"/>
      <c r="B939" s="342"/>
      <c r="C939" s="342"/>
      <c r="D939" s="342"/>
      <c r="E939" s="342"/>
      <c r="L939" s="342"/>
      <c r="M939" s="342"/>
      <c r="N939" s="342"/>
      <c r="O939" s="342"/>
      <c r="P939" s="342"/>
      <c r="Q939" s="342"/>
      <c r="R939" s="342"/>
      <c r="S939" s="342"/>
      <c r="T939" s="342"/>
      <c r="U939" s="342"/>
      <c r="V939" s="342"/>
      <c r="W939" s="342"/>
      <c r="X939" s="342"/>
      <c r="Y939" s="342"/>
      <c r="Z939" s="342"/>
      <c r="AA939" s="342"/>
      <c r="AB939" s="342"/>
      <c r="AC939" s="342"/>
      <c r="AD939" s="342"/>
      <c r="AE939" s="342"/>
      <c r="AF939" s="342"/>
      <c r="AG939" s="342"/>
      <c r="AH939" s="342"/>
      <c r="AI939" s="342"/>
      <c r="AJ939" s="342"/>
      <c r="AK939" s="342"/>
      <c r="AL939" s="342"/>
      <c r="AM939" s="342"/>
      <c r="AN939" s="342"/>
      <c r="AO939" s="342"/>
      <c r="AP939" s="342"/>
      <c r="AQ939" s="342"/>
      <c r="AR939" s="342"/>
      <c r="AS939" s="342"/>
      <c r="AT939" s="342"/>
      <c r="AU939" s="342"/>
      <c r="AV939" s="342"/>
      <c r="AW939" s="342"/>
      <c r="AX939" s="342"/>
      <c r="AY939" s="342"/>
      <c r="AZ939" s="342"/>
      <c r="BA939" s="342"/>
      <c r="BB939" s="342"/>
      <c r="BC939" s="342"/>
      <c r="BD939" s="342"/>
      <c r="BE939" s="342"/>
      <c r="BF939" s="342"/>
      <c r="BG939" s="342"/>
      <c r="BH939" s="342"/>
      <c r="BI939" s="342"/>
      <c r="BJ939" s="342"/>
      <c r="BK939" s="342"/>
      <c r="BL939" s="342"/>
      <c r="BM939" s="342"/>
      <c r="BO939" s="342"/>
      <c r="BP939" s="342"/>
      <c r="BQ939" s="342"/>
      <c r="BR939" s="342"/>
      <c r="BS939" s="342"/>
      <c r="BT939" s="342"/>
      <c r="BU939" s="342"/>
      <c r="BV939" s="342"/>
      <c r="BW939" s="342"/>
      <c r="BX939" s="342"/>
      <c r="BY939" s="342"/>
      <c r="BZ939" s="342"/>
      <c r="CA939" s="342"/>
      <c r="CB939" s="342"/>
      <c r="CC939" s="342"/>
      <c r="CD939" s="342"/>
      <c r="CE939" s="342"/>
      <c r="CF939" s="342"/>
      <c r="CG939" s="342"/>
      <c r="CH939" s="342"/>
      <c r="CI939" s="342"/>
      <c r="CJ939" s="342"/>
      <c r="CK939" s="342"/>
      <c r="CZ939" s="342"/>
      <c r="DA939" s="342"/>
      <c r="DB939" s="342"/>
      <c r="DC939" s="342"/>
      <c r="DD939" s="342"/>
      <c r="DE939" s="342"/>
      <c r="DF939" s="342"/>
      <c r="DG939" s="342"/>
      <c r="DH939" s="342"/>
      <c r="DI939" s="342"/>
      <c r="DJ939" s="342"/>
      <c r="DK939" s="342"/>
      <c r="DM939" s="342"/>
      <c r="DN939" s="342"/>
      <c r="DO939" s="342"/>
      <c r="DP939" s="342"/>
      <c r="DQ939" s="342"/>
      <c r="DR939" s="342"/>
      <c r="DS939" s="342"/>
      <c r="DT939" s="342"/>
      <c r="DU939" s="342"/>
      <c r="DV939" s="342"/>
      <c r="DW939" s="342"/>
      <c r="DX939" s="342"/>
      <c r="DY939" s="342"/>
      <c r="EA939" s="342"/>
    </row>
    <row r="940" spans="1:131">
      <c r="A940" s="342"/>
      <c r="B940" s="342"/>
      <c r="C940" s="342"/>
      <c r="D940" s="342"/>
      <c r="E940" s="342"/>
      <c r="L940" s="342"/>
      <c r="M940" s="342"/>
      <c r="N940" s="342"/>
      <c r="O940" s="342"/>
      <c r="P940" s="342"/>
      <c r="Q940" s="342"/>
      <c r="R940" s="342"/>
      <c r="S940" s="342"/>
      <c r="T940" s="342"/>
      <c r="U940" s="342"/>
      <c r="V940" s="342"/>
      <c r="W940" s="342"/>
      <c r="X940" s="342"/>
      <c r="Y940" s="342"/>
      <c r="Z940" s="342"/>
      <c r="AA940" s="342"/>
      <c r="AB940" s="342"/>
      <c r="AC940" s="342"/>
      <c r="AD940" s="342"/>
      <c r="AE940" s="342"/>
      <c r="AF940" s="342"/>
      <c r="AG940" s="342"/>
      <c r="AH940" s="342"/>
      <c r="AI940" s="342"/>
      <c r="AJ940" s="342"/>
      <c r="AK940" s="342"/>
      <c r="AL940" s="342"/>
      <c r="AM940" s="342"/>
      <c r="AN940" s="342"/>
      <c r="AO940" s="342"/>
      <c r="AP940" s="342"/>
      <c r="AQ940" s="342"/>
      <c r="AR940" s="342"/>
      <c r="AS940" s="342"/>
      <c r="AT940" s="342"/>
      <c r="AU940" s="342"/>
      <c r="AV940" s="342"/>
      <c r="AW940" s="342"/>
      <c r="AX940" s="342"/>
      <c r="AY940" s="342"/>
      <c r="AZ940" s="342"/>
      <c r="BA940" s="342"/>
      <c r="BB940" s="342"/>
      <c r="BC940" s="342"/>
      <c r="BD940" s="342"/>
      <c r="BE940" s="342"/>
      <c r="BF940" s="342"/>
      <c r="BG940" s="342"/>
      <c r="BH940" s="342"/>
      <c r="BI940" s="342"/>
      <c r="BJ940" s="342"/>
      <c r="BK940" s="342"/>
      <c r="BL940" s="342"/>
      <c r="BM940" s="342"/>
      <c r="BO940" s="342"/>
      <c r="BP940" s="342"/>
      <c r="BQ940" s="342"/>
      <c r="BR940" s="342"/>
      <c r="BS940" s="342"/>
      <c r="BT940" s="342"/>
      <c r="BU940" s="342"/>
      <c r="BV940" s="342"/>
      <c r="BW940" s="342"/>
      <c r="BX940" s="342"/>
      <c r="BY940" s="342"/>
      <c r="BZ940" s="342"/>
      <c r="CA940" s="342"/>
      <c r="CB940" s="342"/>
      <c r="CC940" s="342"/>
      <c r="CD940" s="342"/>
      <c r="CE940" s="342"/>
      <c r="CF940" s="342"/>
      <c r="CG940" s="342"/>
      <c r="CH940" s="342"/>
      <c r="CI940" s="342"/>
      <c r="CJ940" s="342"/>
      <c r="CK940" s="342"/>
      <c r="CZ940" s="342"/>
      <c r="DA940" s="342"/>
      <c r="DB940" s="342"/>
      <c r="DC940" s="342"/>
      <c r="DD940" s="342"/>
      <c r="DE940" s="342"/>
      <c r="DF940" s="342"/>
      <c r="DG940" s="342"/>
      <c r="DH940" s="342"/>
      <c r="DI940" s="342"/>
      <c r="DJ940" s="342"/>
      <c r="DK940" s="342"/>
      <c r="DM940" s="342"/>
      <c r="DN940" s="342"/>
      <c r="DO940" s="342"/>
      <c r="DP940" s="342"/>
      <c r="DQ940" s="342"/>
      <c r="DR940" s="342"/>
      <c r="DS940" s="342"/>
      <c r="DT940" s="342"/>
      <c r="DU940" s="342"/>
      <c r="DV940" s="342"/>
      <c r="DW940" s="342"/>
      <c r="DX940" s="342"/>
      <c r="DY940" s="342"/>
      <c r="EA940" s="342"/>
    </row>
    <row r="941" spans="1:131">
      <c r="A941" s="342"/>
      <c r="B941" s="342"/>
      <c r="C941" s="342"/>
      <c r="D941" s="342"/>
      <c r="E941" s="342"/>
      <c r="L941" s="342"/>
      <c r="M941" s="342"/>
      <c r="N941" s="342"/>
      <c r="O941" s="342"/>
      <c r="P941" s="342"/>
      <c r="Q941" s="342"/>
      <c r="R941" s="342"/>
      <c r="S941" s="342"/>
      <c r="T941" s="342"/>
      <c r="U941" s="342"/>
      <c r="V941" s="342"/>
      <c r="W941" s="342"/>
      <c r="X941" s="342"/>
      <c r="Y941" s="342"/>
      <c r="Z941" s="342"/>
      <c r="AA941" s="342"/>
      <c r="AB941" s="342"/>
      <c r="AC941" s="342"/>
      <c r="AD941" s="342"/>
      <c r="AE941" s="342"/>
      <c r="AF941" s="342"/>
      <c r="AG941" s="342"/>
      <c r="AH941" s="342"/>
      <c r="AI941" s="342"/>
      <c r="AJ941" s="342"/>
      <c r="AK941" s="342"/>
      <c r="AL941" s="342"/>
      <c r="AM941" s="342"/>
      <c r="AN941" s="342"/>
      <c r="AO941" s="342"/>
      <c r="AP941" s="342"/>
      <c r="AQ941" s="342"/>
      <c r="AR941" s="342"/>
      <c r="AS941" s="342"/>
      <c r="AT941" s="342"/>
      <c r="AU941" s="342"/>
      <c r="AV941" s="342"/>
      <c r="AW941" s="342"/>
      <c r="AX941" s="342"/>
      <c r="AY941" s="342"/>
      <c r="AZ941" s="342"/>
      <c r="BA941" s="342"/>
      <c r="BB941" s="342"/>
      <c r="BC941" s="342"/>
      <c r="BD941" s="342"/>
      <c r="BE941" s="342"/>
      <c r="BF941" s="342"/>
      <c r="BG941" s="342"/>
      <c r="BH941" s="342"/>
      <c r="BI941" s="342"/>
      <c r="BJ941" s="342"/>
      <c r="BK941" s="342"/>
      <c r="BL941" s="342"/>
      <c r="BM941" s="342"/>
      <c r="BO941" s="342"/>
      <c r="BP941" s="342"/>
      <c r="BQ941" s="342"/>
      <c r="BR941" s="342"/>
      <c r="BS941" s="342"/>
      <c r="BT941" s="342"/>
      <c r="BU941" s="342"/>
      <c r="BV941" s="342"/>
      <c r="BW941" s="342"/>
      <c r="BX941" s="342"/>
      <c r="BY941" s="342"/>
      <c r="BZ941" s="342"/>
      <c r="CA941" s="342"/>
      <c r="CB941" s="342"/>
      <c r="CC941" s="342"/>
      <c r="CD941" s="342"/>
      <c r="CE941" s="342"/>
      <c r="CF941" s="342"/>
      <c r="CG941" s="342"/>
      <c r="CH941" s="342"/>
      <c r="CI941" s="342"/>
      <c r="CJ941" s="342"/>
      <c r="CK941" s="342"/>
      <c r="CZ941" s="342"/>
      <c r="DA941" s="342"/>
      <c r="DB941" s="342"/>
      <c r="DC941" s="342"/>
      <c r="DD941" s="342"/>
      <c r="DE941" s="342"/>
      <c r="DF941" s="342"/>
      <c r="DG941" s="342"/>
      <c r="DH941" s="342"/>
      <c r="DI941" s="342"/>
      <c r="DJ941" s="342"/>
      <c r="DK941" s="342"/>
      <c r="DM941" s="342"/>
      <c r="DN941" s="342"/>
      <c r="DO941" s="342"/>
      <c r="DP941" s="342"/>
      <c r="DQ941" s="342"/>
      <c r="DR941" s="342"/>
      <c r="DS941" s="342"/>
      <c r="DT941" s="342"/>
      <c r="DU941" s="342"/>
      <c r="DV941" s="342"/>
      <c r="DW941" s="342"/>
      <c r="DX941" s="342"/>
      <c r="DY941" s="342"/>
      <c r="EA941" s="342"/>
    </row>
    <row r="942" spans="1:131">
      <c r="A942" s="342"/>
      <c r="B942" s="342"/>
      <c r="C942" s="342"/>
      <c r="D942" s="342"/>
      <c r="E942" s="342"/>
      <c r="L942" s="342"/>
      <c r="M942" s="342"/>
      <c r="N942" s="342"/>
      <c r="O942" s="342"/>
      <c r="P942" s="342"/>
      <c r="Q942" s="342"/>
      <c r="R942" s="342"/>
      <c r="S942" s="342"/>
      <c r="T942" s="342"/>
      <c r="U942" s="342"/>
      <c r="V942" s="342"/>
      <c r="W942" s="342"/>
      <c r="X942" s="342"/>
      <c r="Y942" s="342"/>
      <c r="Z942" s="342"/>
      <c r="AA942" s="342"/>
      <c r="AB942" s="342"/>
      <c r="AC942" s="342"/>
      <c r="AD942" s="342"/>
      <c r="AE942" s="342"/>
      <c r="AF942" s="342"/>
      <c r="AG942" s="342"/>
      <c r="AH942" s="342"/>
      <c r="AI942" s="342"/>
      <c r="AJ942" s="342"/>
      <c r="AK942" s="342"/>
      <c r="AL942" s="342"/>
      <c r="AM942" s="342"/>
      <c r="AN942" s="342"/>
      <c r="AO942" s="342"/>
      <c r="AP942" s="342"/>
      <c r="AQ942" s="342"/>
      <c r="AR942" s="342"/>
      <c r="AS942" s="342"/>
      <c r="AT942" s="342"/>
      <c r="AU942" s="342"/>
      <c r="AV942" s="342"/>
      <c r="AW942" s="342"/>
      <c r="AX942" s="342"/>
      <c r="AY942" s="342"/>
      <c r="AZ942" s="342"/>
      <c r="BA942" s="342"/>
      <c r="BB942" s="342"/>
      <c r="BC942" s="342"/>
      <c r="BD942" s="342"/>
      <c r="BE942" s="342"/>
      <c r="BF942" s="342"/>
      <c r="BG942" s="342"/>
      <c r="BH942" s="342"/>
      <c r="BI942" s="342"/>
      <c r="BJ942" s="342"/>
      <c r="BK942" s="342"/>
      <c r="BL942" s="342"/>
      <c r="BM942" s="342"/>
      <c r="BO942" s="342"/>
      <c r="BP942" s="342"/>
      <c r="BQ942" s="342"/>
      <c r="BR942" s="342"/>
      <c r="BS942" s="342"/>
      <c r="BT942" s="342"/>
      <c r="BU942" s="342"/>
      <c r="BV942" s="342"/>
      <c r="BW942" s="342"/>
      <c r="BX942" s="342"/>
      <c r="BY942" s="342"/>
      <c r="BZ942" s="342"/>
      <c r="CA942" s="342"/>
      <c r="CB942" s="342"/>
      <c r="CC942" s="342"/>
      <c r="CD942" s="342"/>
      <c r="CE942" s="342"/>
      <c r="CF942" s="342"/>
      <c r="CG942" s="342"/>
      <c r="CH942" s="342"/>
      <c r="CI942" s="342"/>
      <c r="CJ942" s="342"/>
      <c r="CK942" s="342"/>
      <c r="CZ942" s="342"/>
      <c r="DA942" s="342"/>
      <c r="DB942" s="342"/>
      <c r="DC942" s="342"/>
      <c r="DD942" s="342"/>
      <c r="DE942" s="342"/>
      <c r="DF942" s="342"/>
      <c r="DG942" s="342"/>
      <c r="DH942" s="342"/>
      <c r="DI942" s="342"/>
      <c r="DJ942" s="342"/>
      <c r="DK942" s="342"/>
      <c r="DM942" s="342"/>
      <c r="DN942" s="342"/>
      <c r="DO942" s="342"/>
      <c r="DP942" s="342"/>
      <c r="DQ942" s="342"/>
      <c r="DR942" s="342"/>
      <c r="DS942" s="342"/>
      <c r="DT942" s="342"/>
      <c r="DU942" s="342"/>
      <c r="DV942" s="342"/>
      <c r="DW942" s="342"/>
      <c r="DX942" s="342"/>
      <c r="DY942" s="342"/>
      <c r="EA942" s="342"/>
    </row>
    <row r="943" spans="1:131">
      <c r="A943" s="342"/>
      <c r="B943" s="342"/>
      <c r="C943" s="342"/>
      <c r="D943" s="342"/>
      <c r="E943" s="342"/>
      <c r="L943" s="342"/>
      <c r="M943" s="342"/>
      <c r="N943" s="342"/>
      <c r="O943" s="342"/>
      <c r="P943" s="342"/>
      <c r="Q943" s="342"/>
      <c r="R943" s="342"/>
      <c r="S943" s="342"/>
      <c r="T943" s="342"/>
      <c r="U943" s="342"/>
      <c r="V943" s="342"/>
      <c r="W943" s="342"/>
      <c r="X943" s="342"/>
      <c r="Y943" s="342"/>
      <c r="Z943" s="342"/>
      <c r="AA943" s="342"/>
      <c r="AB943" s="342"/>
      <c r="AC943" s="342"/>
      <c r="AD943" s="342"/>
      <c r="AE943" s="342"/>
      <c r="AF943" s="342"/>
      <c r="AG943" s="342"/>
      <c r="AH943" s="342"/>
      <c r="AI943" s="342"/>
      <c r="AJ943" s="342"/>
      <c r="AK943" s="342"/>
      <c r="AL943" s="342"/>
      <c r="AM943" s="342"/>
      <c r="AN943" s="342"/>
      <c r="AO943" s="342"/>
      <c r="AP943" s="342"/>
      <c r="AQ943" s="342"/>
      <c r="AR943" s="342"/>
      <c r="AS943" s="342"/>
      <c r="AT943" s="342"/>
      <c r="AU943" s="342"/>
      <c r="AV943" s="342"/>
      <c r="AW943" s="342"/>
      <c r="AX943" s="342"/>
      <c r="AY943" s="342"/>
      <c r="AZ943" s="342"/>
      <c r="BA943" s="342"/>
      <c r="BB943" s="342"/>
      <c r="BC943" s="342"/>
      <c r="BD943" s="342"/>
      <c r="BE943" s="342"/>
      <c r="BF943" s="342"/>
      <c r="BG943" s="342"/>
      <c r="BH943" s="342"/>
      <c r="BI943" s="342"/>
      <c r="BJ943" s="342"/>
      <c r="BK943" s="342"/>
      <c r="BL943" s="342"/>
      <c r="BM943" s="342"/>
      <c r="BO943" s="342"/>
      <c r="BP943" s="342"/>
      <c r="BQ943" s="342"/>
      <c r="BR943" s="342"/>
      <c r="BS943" s="342"/>
      <c r="BT943" s="342"/>
      <c r="BU943" s="342"/>
      <c r="BV943" s="342"/>
      <c r="BW943" s="342"/>
      <c r="BX943" s="342"/>
      <c r="BY943" s="342"/>
      <c r="BZ943" s="342"/>
      <c r="CA943" s="342"/>
      <c r="CB943" s="342"/>
      <c r="CC943" s="342"/>
      <c r="CD943" s="342"/>
      <c r="CE943" s="342"/>
      <c r="CF943" s="342"/>
      <c r="CG943" s="342"/>
      <c r="CH943" s="342"/>
      <c r="CI943" s="342"/>
      <c r="CJ943" s="342"/>
      <c r="CK943" s="342"/>
      <c r="CZ943" s="342"/>
      <c r="DA943" s="342"/>
      <c r="DB943" s="342"/>
      <c r="DC943" s="342"/>
      <c r="DD943" s="342"/>
      <c r="DE943" s="342"/>
      <c r="DF943" s="342"/>
      <c r="DG943" s="342"/>
      <c r="DH943" s="342"/>
      <c r="DI943" s="342"/>
      <c r="DJ943" s="342"/>
      <c r="DK943" s="342"/>
      <c r="DM943" s="342"/>
      <c r="DN943" s="342"/>
      <c r="DO943" s="342"/>
      <c r="DP943" s="342"/>
      <c r="DQ943" s="342"/>
      <c r="DR943" s="342"/>
      <c r="DS943" s="342"/>
      <c r="DT943" s="342"/>
      <c r="DU943" s="342"/>
      <c r="DV943" s="342"/>
      <c r="DW943" s="342"/>
      <c r="DX943" s="342"/>
      <c r="DY943" s="342"/>
      <c r="EA943" s="342"/>
    </row>
    <row r="944" spans="1:131">
      <c r="A944" s="342"/>
      <c r="B944" s="342"/>
      <c r="C944" s="342"/>
      <c r="D944" s="342"/>
      <c r="E944" s="342"/>
      <c r="L944" s="342"/>
      <c r="M944" s="342"/>
      <c r="N944" s="342"/>
      <c r="O944" s="342"/>
      <c r="P944" s="342"/>
      <c r="Q944" s="342"/>
      <c r="R944" s="342"/>
      <c r="S944" s="342"/>
      <c r="T944" s="342"/>
      <c r="U944" s="342"/>
      <c r="V944" s="342"/>
      <c r="W944" s="342"/>
      <c r="X944" s="342"/>
      <c r="Y944" s="342"/>
      <c r="Z944" s="342"/>
      <c r="AA944" s="342"/>
      <c r="AB944" s="342"/>
      <c r="AC944" s="342"/>
      <c r="AD944" s="342"/>
      <c r="AE944" s="342"/>
      <c r="AF944" s="342"/>
      <c r="AG944" s="342"/>
      <c r="AH944" s="342"/>
      <c r="AI944" s="342"/>
      <c r="AJ944" s="342"/>
      <c r="AK944" s="342"/>
      <c r="AL944" s="342"/>
      <c r="AM944" s="342"/>
      <c r="AN944" s="342"/>
      <c r="AO944" s="342"/>
      <c r="AP944" s="342"/>
      <c r="AQ944" s="342"/>
      <c r="AR944" s="342"/>
      <c r="AS944" s="342"/>
      <c r="AT944" s="342"/>
      <c r="AU944" s="342"/>
      <c r="AV944" s="342"/>
      <c r="AW944" s="342"/>
      <c r="AX944" s="342"/>
      <c r="AY944" s="342"/>
      <c r="AZ944" s="342"/>
      <c r="BA944" s="342"/>
      <c r="BB944" s="342"/>
      <c r="BC944" s="342"/>
      <c r="BD944" s="342"/>
      <c r="BE944" s="342"/>
      <c r="BF944" s="342"/>
      <c r="BG944" s="342"/>
      <c r="BH944" s="342"/>
      <c r="BI944" s="342"/>
      <c r="BJ944" s="342"/>
      <c r="BK944" s="342"/>
      <c r="BL944" s="342"/>
      <c r="BM944" s="342"/>
      <c r="BO944" s="342"/>
      <c r="BP944" s="342"/>
      <c r="BQ944" s="342"/>
      <c r="BR944" s="342"/>
      <c r="BS944" s="342"/>
      <c r="BT944" s="342"/>
      <c r="BU944" s="342"/>
      <c r="BV944" s="342"/>
      <c r="BW944" s="342"/>
      <c r="BX944" s="342"/>
      <c r="BY944" s="342"/>
      <c r="BZ944" s="342"/>
      <c r="CA944" s="342"/>
      <c r="CB944" s="342"/>
      <c r="CC944" s="342"/>
      <c r="CD944" s="342"/>
      <c r="CE944" s="342"/>
      <c r="CF944" s="342"/>
      <c r="CG944" s="342"/>
      <c r="CH944" s="342"/>
      <c r="CI944" s="342"/>
      <c r="CJ944" s="342"/>
      <c r="CK944" s="342"/>
      <c r="CZ944" s="342"/>
      <c r="DA944" s="342"/>
      <c r="DB944" s="342"/>
      <c r="DC944" s="342"/>
      <c r="DD944" s="342"/>
      <c r="DE944" s="342"/>
      <c r="DF944" s="342"/>
      <c r="DG944" s="342"/>
      <c r="DH944" s="342"/>
      <c r="DI944" s="342"/>
      <c r="DJ944" s="342"/>
      <c r="DK944" s="342"/>
      <c r="DM944" s="342"/>
      <c r="DN944" s="342"/>
      <c r="DO944" s="342"/>
      <c r="DP944" s="342"/>
      <c r="DQ944" s="342"/>
      <c r="DR944" s="342"/>
      <c r="DS944" s="342"/>
      <c r="DT944" s="342"/>
      <c r="DU944" s="342"/>
      <c r="DV944" s="342"/>
      <c r="DW944" s="342"/>
      <c r="DX944" s="342"/>
      <c r="DY944" s="342"/>
      <c r="EA944" s="342"/>
    </row>
    <row r="945" spans="1:131">
      <c r="A945" s="342"/>
      <c r="B945" s="342"/>
      <c r="C945" s="342"/>
      <c r="D945" s="342"/>
      <c r="E945" s="342"/>
      <c r="L945" s="342"/>
      <c r="M945" s="342"/>
      <c r="N945" s="342"/>
      <c r="O945" s="342"/>
      <c r="P945" s="342"/>
      <c r="Q945" s="342"/>
      <c r="R945" s="342"/>
      <c r="S945" s="342"/>
      <c r="T945" s="342"/>
      <c r="U945" s="342"/>
      <c r="V945" s="342"/>
      <c r="W945" s="342"/>
      <c r="X945" s="342"/>
      <c r="Y945" s="342"/>
      <c r="Z945" s="342"/>
      <c r="AA945" s="342"/>
      <c r="AB945" s="342"/>
      <c r="AC945" s="342"/>
      <c r="AD945" s="342"/>
      <c r="AE945" s="342"/>
      <c r="AF945" s="342"/>
      <c r="AG945" s="342"/>
      <c r="AH945" s="342"/>
      <c r="AI945" s="342"/>
      <c r="AJ945" s="342"/>
      <c r="AK945" s="342"/>
      <c r="AL945" s="342"/>
      <c r="AM945" s="342"/>
      <c r="AN945" s="342"/>
      <c r="AO945" s="342"/>
      <c r="AP945" s="342"/>
      <c r="AQ945" s="342"/>
      <c r="AR945" s="342"/>
      <c r="AS945" s="342"/>
      <c r="AT945" s="342"/>
      <c r="AU945" s="342"/>
      <c r="AV945" s="342"/>
      <c r="AW945" s="342"/>
      <c r="AX945" s="342"/>
      <c r="AY945" s="342"/>
      <c r="AZ945" s="342"/>
      <c r="BA945" s="342"/>
      <c r="BB945" s="342"/>
      <c r="BC945" s="342"/>
      <c r="BD945" s="342"/>
      <c r="BE945" s="342"/>
      <c r="BF945" s="342"/>
      <c r="BG945" s="342"/>
      <c r="BH945" s="342"/>
      <c r="BI945" s="342"/>
      <c r="BJ945" s="342"/>
      <c r="BK945" s="342"/>
      <c r="BL945" s="342"/>
      <c r="BM945" s="342"/>
      <c r="BO945" s="342"/>
      <c r="BP945" s="342"/>
      <c r="BQ945" s="342"/>
      <c r="BR945" s="342"/>
      <c r="BS945" s="342"/>
      <c r="BT945" s="342"/>
      <c r="BU945" s="342"/>
      <c r="BV945" s="342"/>
      <c r="BW945" s="342"/>
      <c r="BX945" s="342"/>
      <c r="BY945" s="342"/>
      <c r="BZ945" s="342"/>
      <c r="CA945" s="342"/>
      <c r="CB945" s="342"/>
      <c r="CC945" s="342"/>
      <c r="CD945" s="342"/>
      <c r="CE945" s="342"/>
      <c r="CF945" s="342"/>
      <c r="CG945" s="342"/>
      <c r="CH945" s="342"/>
      <c r="CI945" s="342"/>
      <c r="CJ945" s="342"/>
      <c r="CK945" s="342"/>
      <c r="CZ945" s="342"/>
      <c r="DA945" s="342"/>
      <c r="DB945" s="342"/>
      <c r="DC945" s="342"/>
      <c r="DD945" s="342"/>
      <c r="DE945" s="342"/>
      <c r="DF945" s="342"/>
      <c r="DG945" s="342"/>
      <c r="DH945" s="342"/>
      <c r="DI945" s="342"/>
      <c r="DJ945" s="342"/>
      <c r="DK945" s="342"/>
      <c r="DM945" s="342"/>
      <c r="DN945" s="342"/>
      <c r="DO945" s="342"/>
      <c r="DP945" s="342"/>
      <c r="DQ945" s="342"/>
      <c r="DR945" s="342"/>
      <c r="DS945" s="342"/>
      <c r="DT945" s="342"/>
      <c r="DU945" s="342"/>
      <c r="DV945" s="342"/>
      <c r="DW945" s="342"/>
      <c r="DX945" s="342"/>
      <c r="DY945" s="342"/>
      <c r="EA945" s="342"/>
    </row>
    <row r="946" spans="1:131">
      <c r="A946" s="342"/>
      <c r="B946" s="342"/>
      <c r="C946" s="342"/>
      <c r="D946" s="342"/>
      <c r="E946" s="342"/>
      <c r="L946" s="342"/>
      <c r="M946" s="342"/>
      <c r="N946" s="342"/>
      <c r="O946" s="342"/>
      <c r="P946" s="342"/>
      <c r="Q946" s="342"/>
      <c r="R946" s="342"/>
      <c r="S946" s="342"/>
      <c r="T946" s="342"/>
      <c r="U946" s="342"/>
      <c r="V946" s="342"/>
      <c r="W946" s="342"/>
      <c r="X946" s="342"/>
      <c r="Y946" s="342"/>
      <c r="Z946" s="342"/>
      <c r="AA946" s="342"/>
      <c r="AB946" s="342"/>
      <c r="AC946" s="342"/>
      <c r="AD946" s="342"/>
      <c r="AE946" s="342"/>
      <c r="AF946" s="342"/>
      <c r="AG946" s="342"/>
      <c r="AH946" s="342"/>
      <c r="AI946" s="342"/>
      <c r="AJ946" s="342"/>
      <c r="AK946" s="342"/>
      <c r="AL946" s="342"/>
      <c r="AM946" s="342"/>
      <c r="AN946" s="342"/>
      <c r="AO946" s="342"/>
      <c r="AP946" s="342"/>
      <c r="AQ946" s="342"/>
      <c r="AR946" s="342"/>
      <c r="AS946" s="342"/>
      <c r="AT946" s="342"/>
      <c r="AU946" s="342"/>
      <c r="AV946" s="342"/>
      <c r="AW946" s="342"/>
      <c r="AX946" s="342"/>
      <c r="AY946" s="342"/>
      <c r="AZ946" s="342"/>
      <c r="BA946" s="342"/>
      <c r="BB946" s="342"/>
      <c r="BC946" s="342"/>
      <c r="BD946" s="342"/>
      <c r="BE946" s="342"/>
      <c r="BF946" s="342"/>
      <c r="BG946" s="342"/>
      <c r="BH946" s="342"/>
      <c r="BI946" s="342"/>
      <c r="BJ946" s="342"/>
      <c r="BK946" s="342"/>
      <c r="BL946" s="342"/>
      <c r="BM946" s="342"/>
      <c r="BO946" s="342"/>
      <c r="BP946" s="342"/>
      <c r="BQ946" s="342"/>
      <c r="BR946" s="342"/>
      <c r="BS946" s="342"/>
      <c r="BT946" s="342"/>
      <c r="BU946" s="342"/>
      <c r="BV946" s="342"/>
      <c r="BW946" s="342"/>
      <c r="BX946" s="342"/>
      <c r="BY946" s="342"/>
      <c r="BZ946" s="342"/>
      <c r="CA946" s="342"/>
      <c r="CB946" s="342"/>
      <c r="CC946" s="342"/>
      <c r="CD946" s="342"/>
      <c r="CE946" s="342"/>
      <c r="CF946" s="342"/>
      <c r="CG946" s="342"/>
      <c r="CH946" s="342"/>
      <c r="CI946" s="342"/>
      <c r="CJ946" s="342"/>
      <c r="CK946" s="342"/>
      <c r="CZ946" s="342"/>
      <c r="DA946" s="342"/>
      <c r="DB946" s="342"/>
      <c r="DC946" s="342"/>
      <c r="DD946" s="342"/>
      <c r="DE946" s="342"/>
      <c r="DF946" s="342"/>
      <c r="DG946" s="342"/>
      <c r="DH946" s="342"/>
      <c r="DI946" s="342"/>
      <c r="DJ946" s="342"/>
      <c r="DK946" s="342"/>
      <c r="DM946" s="342"/>
      <c r="DN946" s="342"/>
      <c r="DO946" s="342"/>
      <c r="DP946" s="342"/>
      <c r="DQ946" s="342"/>
      <c r="DR946" s="342"/>
      <c r="DS946" s="342"/>
      <c r="DT946" s="342"/>
      <c r="DU946" s="342"/>
      <c r="DV946" s="342"/>
      <c r="DW946" s="342"/>
      <c r="DX946" s="342"/>
      <c r="DY946" s="342"/>
      <c r="EA946" s="342"/>
    </row>
    <row r="947" spans="1:131">
      <c r="A947" s="342"/>
      <c r="B947" s="342"/>
      <c r="C947" s="342"/>
      <c r="D947" s="342"/>
      <c r="E947" s="342"/>
      <c r="L947" s="342"/>
      <c r="M947" s="342"/>
      <c r="N947" s="342"/>
      <c r="O947" s="342"/>
      <c r="P947" s="342"/>
      <c r="Q947" s="342"/>
      <c r="R947" s="342"/>
      <c r="S947" s="342"/>
      <c r="T947" s="342"/>
      <c r="U947" s="342"/>
      <c r="V947" s="342"/>
      <c r="W947" s="342"/>
      <c r="X947" s="342"/>
      <c r="Y947" s="342"/>
      <c r="Z947" s="342"/>
      <c r="AA947" s="342"/>
      <c r="AB947" s="342"/>
      <c r="AC947" s="342"/>
      <c r="AD947" s="342"/>
      <c r="AE947" s="342"/>
      <c r="AF947" s="342"/>
      <c r="AG947" s="342"/>
      <c r="AH947" s="342"/>
      <c r="AI947" s="342"/>
      <c r="AJ947" s="342"/>
      <c r="AK947" s="342"/>
      <c r="AL947" s="342"/>
      <c r="AM947" s="342"/>
      <c r="AN947" s="342"/>
      <c r="AO947" s="342"/>
      <c r="AP947" s="342"/>
      <c r="AQ947" s="342"/>
      <c r="AR947" s="342"/>
      <c r="AS947" s="342"/>
      <c r="AT947" s="342"/>
      <c r="AU947" s="342"/>
      <c r="AV947" s="342"/>
      <c r="AW947" s="342"/>
      <c r="AX947" s="342"/>
      <c r="AY947" s="342"/>
      <c r="AZ947" s="342"/>
      <c r="BA947" s="342"/>
      <c r="BB947" s="342"/>
      <c r="BC947" s="342"/>
      <c r="BD947" s="342"/>
      <c r="BE947" s="342"/>
      <c r="BF947" s="342"/>
      <c r="BG947" s="342"/>
      <c r="BH947" s="342"/>
      <c r="BI947" s="342"/>
      <c r="BJ947" s="342"/>
      <c r="BK947" s="342"/>
      <c r="BL947" s="342"/>
      <c r="BM947" s="342"/>
      <c r="BO947" s="342"/>
      <c r="BP947" s="342"/>
      <c r="BQ947" s="342"/>
      <c r="BR947" s="342"/>
      <c r="BS947" s="342"/>
      <c r="BT947" s="342"/>
      <c r="BU947" s="342"/>
      <c r="BV947" s="342"/>
      <c r="BW947" s="342"/>
      <c r="BX947" s="342"/>
      <c r="BY947" s="342"/>
      <c r="BZ947" s="342"/>
      <c r="CA947" s="342"/>
      <c r="CB947" s="342"/>
      <c r="CC947" s="342"/>
      <c r="CD947" s="342"/>
      <c r="CE947" s="342"/>
      <c r="CF947" s="342"/>
      <c r="CG947" s="342"/>
      <c r="CH947" s="342"/>
      <c r="CI947" s="342"/>
      <c r="CJ947" s="342"/>
      <c r="CK947" s="342"/>
      <c r="CZ947" s="342"/>
      <c r="DA947" s="342"/>
      <c r="DB947" s="342"/>
      <c r="DC947" s="342"/>
      <c r="DD947" s="342"/>
      <c r="DE947" s="342"/>
      <c r="DF947" s="342"/>
      <c r="DG947" s="342"/>
      <c r="DH947" s="342"/>
      <c r="DI947" s="342"/>
      <c r="DJ947" s="342"/>
      <c r="DK947" s="342"/>
      <c r="DM947" s="342"/>
      <c r="DN947" s="342"/>
      <c r="DO947" s="342"/>
      <c r="DP947" s="342"/>
      <c r="DQ947" s="342"/>
      <c r="DR947" s="342"/>
      <c r="DS947" s="342"/>
      <c r="DT947" s="342"/>
      <c r="DU947" s="342"/>
      <c r="DV947" s="342"/>
      <c r="DW947" s="342"/>
      <c r="DX947" s="342"/>
      <c r="DY947" s="342"/>
      <c r="EA947" s="342"/>
    </row>
    <row r="948" spans="1:131">
      <c r="A948" s="342"/>
      <c r="B948" s="342"/>
      <c r="C948" s="342"/>
      <c r="D948" s="342"/>
      <c r="E948" s="342"/>
      <c r="L948" s="342"/>
      <c r="M948" s="342"/>
      <c r="N948" s="342"/>
      <c r="O948" s="342"/>
      <c r="P948" s="342"/>
      <c r="Q948" s="342"/>
      <c r="R948" s="342"/>
      <c r="S948" s="342"/>
      <c r="T948" s="342"/>
      <c r="U948" s="342"/>
      <c r="V948" s="342"/>
      <c r="W948" s="342"/>
      <c r="X948" s="342"/>
      <c r="Y948" s="342"/>
      <c r="Z948" s="342"/>
      <c r="AA948" s="342"/>
      <c r="AB948" s="342"/>
      <c r="AC948" s="342"/>
      <c r="AD948" s="342"/>
      <c r="AE948" s="342"/>
      <c r="AF948" s="342"/>
      <c r="AG948" s="342"/>
      <c r="AH948" s="342"/>
      <c r="AI948" s="342"/>
      <c r="AJ948" s="342"/>
      <c r="AK948" s="342"/>
      <c r="AL948" s="342"/>
      <c r="AM948" s="342"/>
      <c r="AN948" s="342"/>
      <c r="AO948" s="342"/>
      <c r="AP948" s="342"/>
      <c r="AQ948" s="342"/>
      <c r="AR948" s="342"/>
      <c r="AS948" s="342"/>
      <c r="AT948" s="342"/>
      <c r="AU948" s="342"/>
      <c r="AV948" s="342"/>
      <c r="AW948" s="342"/>
      <c r="AX948" s="342"/>
      <c r="AY948" s="342"/>
      <c r="AZ948" s="342"/>
      <c r="BA948" s="342"/>
      <c r="BB948" s="342"/>
      <c r="BC948" s="342"/>
      <c r="BD948" s="342"/>
      <c r="BE948" s="342"/>
      <c r="BF948" s="342"/>
      <c r="BG948" s="342"/>
      <c r="BH948" s="342"/>
      <c r="BI948" s="342"/>
      <c r="BJ948" s="342"/>
      <c r="BK948" s="342"/>
      <c r="BL948" s="342"/>
      <c r="BM948" s="342"/>
      <c r="BO948" s="342"/>
      <c r="BP948" s="342"/>
      <c r="BQ948" s="342"/>
      <c r="BR948" s="342"/>
      <c r="BS948" s="342"/>
      <c r="BT948" s="342"/>
      <c r="BU948" s="342"/>
      <c r="BV948" s="342"/>
      <c r="BW948" s="342"/>
      <c r="BX948" s="342"/>
      <c r="BY948" s="342"/>
      <c r="BZ948" s="342"/>
      <c r="CA948" s="342"/>
      <c r="CB948" s="342"/>
      <c r="CC948" s="342"/>
      <c r="CD948" s="342"/>
      <c r="CE948" s="342"/>
      <c r="CF948" s="342"/>
      <c r="CG948" s="342"/>
      <c r="CH948" s="342"/>
      <c r="CI948" s="342"/>
      <c r="CJ948" s="342"/>
      <c r="CK948" s="342"/>
      <c r="CZ948" s="342"/>
      <c r="DA948" s="342"/>
      <c r="DB948" s="342"/>
      <c r="DC948" s="342"/>
      <c r="DD948" s="342"/>
      <c r="DE948" s="342"/>
      <c r="DF948" s="342"/>
      <c r="DG948" s="342"/>
      <c r="DH948" s="342"/>
      <c r="DI948" s="342"/>
      <c r="DJ948" s="342"/>
      <c r="DK948" s="342"/>
      <c r="DM948" s="342"/>
      <c r="DN948" s="342"/>
      <c r="DO948" s="342"/>
      <c r="DP948" s="342"/>
      <c r="DQ948" s="342"/>
      <c r="DR948" s="342"/>
      <c r="DS948" s="342"/>
      <c r="DT948" s="342"/>
      <c r="DU948" s="342"/>
      <c r="DV948" s="342"/>
      <c r="DW948" s="342"/>
      <c r="DX948" s="342"/>
      <c r="DY948" s="342"/>
      <c r="EA948" s="342"/>
    </row>
    <row r="949" spans="1:131">
      <c r="A949" s="342"/>
      <c r="B949" s="342"/>
      <c r="C949" s="342"/>
      <c r="D949" s="342"/>
      <c r="E949" s="342"/>
      <c r="L949" s="342"/>
      <c r="M949" s="342"/>
      <c r="N949" s="342"/>
      <c r="O949" s="342"/>
      <c r="P949" s="342"/>
      <c r="Q949" s="342"/>
      <c r="R949" s="342"/>
      <c r="S949" s="342"/>
      <c r="T949" s="342"/>
      <c r="U949" s="342"/>
      <c r="V949" s="342"/>
      <c r="W949" s="342"/>
      <c r="X949" s="342"/>
      <c r="Y949" s="342"/>
      <c r="Z949" s="342"/>
      <c r="AA949" s="342"/>
      <c r="AB949" s="342"/>
      <c r="AC949" s="342"/>
      <c r="AD949" s="342"/>
      <c r="AE949" s="342"/>
      <c r="AF949" s="342"/>
      <c r="AG949" s="342"/>
      <c r="AH949" s="342"/>
      <c r="AI949" s="342"/>
      <c r="AJ949" s="342"/>
      <c r="AK949" s="342"/>
      <c r="AL949" s="342"/>
      <c r="AM949" s="342"/>
      <c r="AN949" s="342"/>
      <c r="AO949" s="342"/>
      <c r="AP949" s="342"/>
      <c r="AQ949" s="342"/>
      <c r="AR949" s="342"/>
      <c r="AS949" s="342"/>
      <c r="AT949" s="342"/>
      <c r="AU949" s="342"/>
      <c r="AV949" s="342"/>
      <c r="AW949" s="342"/>
      <c r="AX949" s="342"/>
      <c r="AY949" s="342"/>
      <c r="AZ949" s="342"/>
      <c r="BA949" s="342"/>
      <c r="BB949" s="342"/>
      <c r="BC949" s="342"/>
      <c r="BD949" s="342"/>
      <c r="BE949" s="342"/>
      <c r="BF949" s="342"/>
      <c r="BG949" s="342"/>
      <c r="BH949" s="342"/>
      <c r="BI949" s="342"/>
      <c r="BJ949" s="342"/>
      <c r="BK949" s="342"/>
      <c r="BL949" s="342"/>
      <c r="BM949" s="342"/>
      <c r="BO949" s="342"/>
      <c r="BP949" s="342"/>
      <c r="BQ949" s="342"/>
      <c r="BR949" s="342"/>
      <c r="BS949" s="342"/>
      <c r="BT949" s="342"/>
      <c r="BU949" s="342"/>
      <c r="BV949" s="342"/>
      <c r="BW949" s="342"/>
      <c r="BX949" s="342"/>
      <c r="BY949" s="342"/>
      <c r="BZ949" s="342"/>
      <c r="CA949" s="342"/>
      <c r="CB949" s="342"/>
      <c r="CC949" s="342"/>
      <c r="CD949" s="342"/>
      <c r="CE949" s="342"/>
      <c r="CF949" s="342"/>
      <c r="CG949" s="342"/>
      <c r="CH949" s="342"/>
      <c r="CI949" s="342"/>
      <c r="CJ949" s="342"/>
      <c r="CK949" s="342"/>
      <c r="CZ949" s="342"/>
      <c r="DA949" s="342"/>
      <c r="DB949" s="342"/>
      <c r="DC949" s="342"/>
      <c r="DD949" s="342"/>
      <c r="DE949" s="342"/>
      <c r="DF949" s="342"/>
      <c r="DG949" s="342"/>
      <c r="DH949" s="342"/>
      <c r="DI949" s="342"/>
      <c r="DJ949" s="342"/>
      <c r="DK949" s="342"/>
      <c r="DM949" s="342"/>
      <c r="DN949" s="342"/>
      <c r="DO949" s="342"/>
      <c r="DP949" s="342"/>
      <c r="DQ949" s="342"/>
      <c r="DR949" s="342"/>
      <c r="DS949" s="342"/>
      <c r="DT949" s="342"/>
      <c r="DU949" s="342"/>
      <c r="DV949" s="342"/>
      <c r="DW949" s="342"/>
      <c r="DX949" s="342"/>
      <c r="DY949" s="342"/>
      <c r="EA949" s="342"/>
    </row>
    <row r="950" spans="1:131">
      <c r="A950" s="342"/>
      <c r="B950" s="342"/>
      <c r="C950" s="342"/>
      <c r="D950" s="342"/>
      <c r="E950" s="342"/>
      <c r="L950" s="342"/>
      <c r="M950" s="342"/>
      <c r="N950" s="342"/>
      <c r="O950" s="342"/>
      <c r="P950" s="342"/>
      <c r="Q950" s="342"/>
      <c r="R950" s="342"/>
      <c r="S950" s="342"/>
      <c r="T950" s="342"/>
      <c r="U950" s="342"/>
      <c r="V950" s="342"/>
      <c r="W950" s="342"/>
      <c r="X950" s="342"/>
      <c r="Y950" s="342"/>
      <c r="Z950" s="342"/>
      <c r="AA950" s="342"/>
      <c r="AB950" s="342"/>
      <c r="AC950" s="342"/>
      <c r="AD950" s="342"/>
      <c r="AE950" s="342"/>
      <c r="AF950" s="342"/>
      <c r="AG950" s="342"/>
      <c r="AH950" s="342"/>
      <c r="AI950" s="342"/>
      <c r="AJ950" s="342"/>
      <c r="AK950" s="342"/>
      <c r="AL950" s="342"/>
      <c r="AM950" s="342"/>
      <c r="AN950" s="342"/>
      <c r="AO950" s="342"/>
      <c r="AP950" s="342"/>
      <c r="AQ950" s="342"/>
      <c r="AR950" s="342"/>
      <c r="AS950" s="342"/>
      <c r="AT950" s="342"/>
      <c r="AU950" s="342"/>
      <c r="AV950" s="342"/>
      <c r="AW950" s="342"/>
      <c r="AX950" s="342"/>
      <c r="AY950" s="342"/>
      <c r="AZ950" s="342"/>
      <c r="BA950" s="342"/>
      <c r="BB950" s="342"/>
      <c r="BC950" s="342"/>
      <c r="BD950" s="342"/>
      <c r="BE950" s="342"/>
      <c r="BF950" s="342"/>
      <c r="BG950" s="342"/>
      <c r="BH950" s="342"/>
      <c r="BI950" s="342"/>
      <c r="BJ950" s="342"/>
      <c r="BK950" s="342"/>
      <c r="BL950" s="342"/>
      <c r="BM950" s="342"/>
      <c r="BO950" s="342"/>
      <c r="BP950" s="342"/>
      <c r="BQ950" s="342"/>
      <c r="BR950" s="342"/>
      <c r="BS950" s="342"/>
      <c r="BT950" s="342"/>
      <c r="BU950" s="342"/>
      <c r="BV950" s="342"/>
      <c r="BW950" s="342"/>
      <c r="BX950" s="342"/>
      <c r="BY950" s="342"/>
      <c r="BZ950" s="342"/>
      <c r="CA950" s="342"/>
      <c r="CB950" s="342"/>
      <c r="CC950" s="342"/>
      <c r="CD950" s="342"/>
      <c r="CE950" s="342"/>
      <c r="CF950" s="342"/>
      <c r="CG950" s="342"/>
      <c r="CH950" s="342"/>
      <c r="CI950" s="342"/>
      <c r="CJ950" s="342"/>
      <c r="CK950" s="342"/>
      <c r="CZ950" s="342"/>
      <c r="DA950" s="342"/>
      <c r="DB950" s="342"/>
      <c r="DC950" s="342"/>
      <c r="DD950" s="342"/>
      <c r="DE950" s="342"/>
      <c r="DF950" s="342"/>
      <c r="DG950" s="342"/>
      <c r="DH950" s="342"/>
      <c r="DI950" s="342"/>
      <c r="DJ950" s="342"/>
      <c r="DK950" s="342"/>
      <c r="DM950" s="342"/>
      <c r="DN950" s="342"/>
      <c r="DO950" s="342"/>
      <c r="DP950" s="342"/>
      <c r="DQ950" s="342"/>
      <c r="DR950" s="342"/>
      <c r="DS950" s="342"/>
      <c r="DT950" s="342"/>
      <c r="DU950" s="342"/>
      <c r="DV950" s="342"/>
      <c r="DW950" s="342"/>
      <c r="DX950" s="342"/>
      <c r="DY950" s="342"/>
      <c r="EA950" s="342"/>
    </row>
    <row r="951" spans="1:131">
      <c r="A951" s="342"/>
      <c r="B951" s="342"/>
      <c r="C951" s="342"/>
      <c r="D951" s="342"/>
      <c r="E951" s="342"/>
      <c r="L951" s="342"/>
      <c r="M951" s="342"/>
      <c r="N951" s="342"/>
      <c r="O951" s="342"/>
      <c r="P951" s="342"/>
      <c r="Q951" s="342"/>
      <c r="R951" s="342"/>
      <c r="S951" s="342"/>
      <c r="T951" s="342"/>
      <c r="U951" s="342"/>
      <c r="V951" s="342"/>
      <c r="W951" s="342"/>
      <c r="X951" s="342"/>
      <c r="Y951" s="342"/>
      <c r="Z951" s="342"/>
      <c r="AA951" s="342"/>
      <c r="AB951" s="342"/>
      <c r="AC951" s="342"/>
      <c r="AD951" s="342"/>
      <c r="AE951" s="342"/>
      <c r="AF951" s="342"/>
      <c r="AG951" s="342"/>
      <c r="AH951" s="342"/>
      <c r="AI951" s="342"/>
      <c r="AJ951" s="342"/>
      <c r="AK951" s="342"/>
      <c r="AL951" s="342"/>
      <c r="AM951" s="342"/>
      <c r="AN951" s="342"/>
      <c r="AO951" s="342"/>
      <c r="AP951" s="342"/>
      <c r="AQ951" s="342"/>
      <c r="AR951" s="342"/>
      <c r="AS951" s="342"/>
      <c r="AT951" s="342"/>
      <c r="AU951" s="342"/>
      <c r="AV951" s="342"/>
      <c r="AW951" s="342"/>
      <c r="AX951" s="342"/>
      <c r="AY951" s="342"/>
      <c r="AZ951" s="342"/>
      <c r="BA951" s="342"/>
      <c r="BB951" s="342"/>
      <c r="BC951" s="342"/>
      <c r="BD951" s="342"/>
      <c r="BE951" s="342"/>
      <c r="BF951" s="342"/>
      <c r="BG951" s="342"/>
      <c r="BH951" s="342"/>
      <c r="BI951" s="342"/>
      <c r="BJ951" s="342"/>
      <c r="BK951" s="342"/>
      <c r="BL951" s="342"/>
      <c r="BM951" s="342"/>
      <c r="BO951" s="342"/>
      <c r="BP951" s="342"/>
      <c r="BQ951" s="342"/>
      <c r="BR951" s="342"/>
      <c r="BS951" s="342"/>
      <c r="BT951" s="342"/>
      <c r="BU951" s="342"/>
      <c r="BV951" s="342"/>
      <c r="BW951" s="342"/>
      <c r="BX951" s="342"/>
      <c r="BY951" s="342"/>
      <c r="BZ951" s="342"/>
      <c r="CA951" s="342"/>
      <c r="CB951" s="342"/>
      <c r="CC951" s="342"/>
      <c r="CD951" s="342"/>
      <c r="CE951" s="342"/>
      <c r="CF951" s="342"/>
      <c r="CG951" s="342"/>
      <c r="CH951" s="342"/>
      <c r="CI951" s="342"/>
      <c r="CJ951" s="342"/>
      <c r="CK951" s="342"/>
      <c r="CZ951" s="342"/>
      <c r="DA951" s="342"/>
      <c r="DB951" s="342"/>
      <c r="DC951" s="342"/>
      <c r="DD951" s="342"/>
      <c r="DE951" s="342"/>
      <c r="DF951" s="342"/>
      <c r="DG951" s="342"/>
      <c r="DH951" s="342"/>
      <c r="DI951" s="342"/>
      <c r="DJ951" s="342"/>
      <c r="DK951" s="342"/>
      <c r="DM951" s="342"/>
      <c r="DN951" s="342"/>
      <c r="DO951" s="342"/>
      <c r="DP951" s="342"/>
      <c r="DQ951" s="342"/>
      <c r="DR951" s="342"/>
      <c r="DS951" s="342"/>
      <c r="DT951" s="342"/>
      <c r="DU951" s="342"/>
      <c r="DV951" s="342"/>
      <c r="DW951" s="342"/>
      <c r="DX951" s="342"/>
      <c r="DY951" s="342"/>
      <c r="EA951" s="342"/>
    </row>
    <row r="952" spans="1:131">
      <c r="A952" s="342"/>
      <c r="B952" s="342"/>
      <c r="C952" s="342"/>
      <c r="D952" s="342"/>
      <c r="E952" s="342"/>
      <c r="L952" s="342"/>
      <c r="M952" s="342"/>
      <c r="N952" s="342"/>
      <c r="O952" s="342"/>
      <c r="P952" s="342"/>
      <c r="Q952" s="342"/>
      <c r="R952" s="342"/>
      <c r="S952" s="342"/>
      <c r="T952" s="342"/>
      <c r="U952" s="342"/>
      <c r="V952" s="342"/>
      <c r="W952" s="342"/>
      <c r="X952" s="342"/>
      <c r="Y952" s="342"/>
      <c r="Z952" s="342"/>
      <c r="AA952" s="342"/>
      <c r="AB952" s="342"/>
      <c r="AC952" s="342"/>
      <c r="AD952" s="342"/>
      <c r="AE952" s="342"/>
      <c r="AF952" s="342"/>
      <c r="AG952" s="342"/>
      <c r="AH952" s="342"/>
      <c r="AI952" s="342"/>
      <c r="AJ952" s="342"/>
      <c r="AK952" s="342"/>
      <c r="AL952" s="342"/>
      <c r="AM952" s="342"/>
      <c r="AN952" s="342"/>
      <c r="AO952" s="342"/>
      <c r="AP952" s="342"/>
      <c r="AQ952" s="342"/>
      <c r="AR952" s="342"/>
      <c r="AS952" s="342"/>
      <c r="AT952" s="342"/>
      <c r="AU952" s="342"/>
      <c r="AV952" s="342"/>
      <c r="AW952" s="342"/>
      <c r="AX952" s="342"/>
      <c r="AY952" s="342"/>
      <c r="AZ952" s="342"/>
      <c r="BA952" s="342"/>
      <c r="BB952" s="342"/>
      <c r="BC952" s="342"/>
      <c r="BD952" s="342"/>
      <c r="BE952" s="342"/>
      <c r="BF952" s="342"/>
      <c r="BG952" s="342"/>
      <c r="BH952" s="342"/>
      <c r="BI952" s="342"/>
      <c r="BJ952" s="342"/>
      <c r="BK952" s="342"/>
      <c r="BL952" s="342"/>
      <c r="BM952" s="342"/>
      <c r="BO952" s="342"/>
      <c r="BP952" s="342"/>
      <c r="BQ952" s="342"/>
      <c r="BR952" s="342"/>
      <c r="BS952" s="342"/>
      <c r="BT952" s="342"/>
      <c r="BU952" s="342"/>
      <c r="BV952" s="342"/>
      <c r="BW952" s="342"/>
      <c r="BX952" s="342"/>
      <c r="BY952" s="342"/>
      <c r="BZ952" s="342"/>
      <c r="CA952" s="342"/>
      <c r="CB952" s="342"/>
      <c r="CC952" s="342"/>
      <c r="CD952" s="342"/>
      <c r="CE952" s="342"/>
      <c r="CF952" s="342"/>
      <c r="CG952" s="342"/>
      <c r="CH952" s="342"/>
      <c r="CI952" s="342"/>
      <c r="CJ952" s="342"/>
      <c r="CK952" s="342"/>
      <c r="CZ952" s="342"/>
      <c r="DA952" s="342"/>
      <c r="DB952" s="342"/>
      <c r="DC952" s="342"/>
      <c r="DD952" s="342"/>
      <c r="DE952" s="342"/>
      <c r="DF952" s="342"/>
      <c r="DG952" s="342"/>
      <c r="DH952" s="342"/>
      <c r="DI952" s="342"/>
      <c r="DJ952" s="342"/>
      <c r="DK952" s="342"/>
      <c r="DM952" s="342"/>
      <c r="DN952" s="342"/>
      <c r="DO952" s="342"/>
      <c r="DP952" s="342"/>
      <c r="DQ952" s="342"/>
      <c r="DR952" s="342"/>
      <c r="DS952" s="342"/>
      <c r="DT952" s="342"/>
      <c r="DU952" s="342"/>
      <c r="DV952" s="342"/>
      <c r="DW952" s="342"/>
      <c r="DX952" s="342"/>
      <c r="DY952" s="342"/>
      <c r="EA952" s="342"/>
    </row>
    <row r="953" spans="1:131">
      <c r="A953" s="342"/>
      <c r="B953" s="342"/>
      <c r="C953" s="342"/>
      <c r="D953" s="342"/>
      <c r="E953" s="342"/>
      <c r="L953" s="342"/>
      <c r="M953" s="342"/>
      <c r="N953" s="342"/>
      <c r="O953" s="342"/>
      <c r="P953" s="342"/>
      <c r="Q953" s="342"/>
      <c r="R953" s="342"/>
      <c r="S953" s="342"/>
      <c r="T953" s="342"/>
      <c r="U953" s="342"/>
      <c r="V953" s="342"/>
      <c r="W953" s="342"/>
      <c r="X953" s="342"/>
      <c r="Y953" s="342"/>
      <c r="Z953" s="342"/>
      <c r="AA953" s="342"/>
      <c r="AB953" s="342"/>
      <c r="AC953" s="342"/>
      <c r="AD953" s="342"/>
      <c r="AE953" s="342"/>
      <c r="AF953" s="342"/>
      <c r="AG953" s="342"/>
      <c r="AH953" s="342"/>
      <c r="AI953" s="342"/>
      <c r="AJ953" s="342"/>
      <c r="AK953" s="342"/>
      <c r="AL953" s="342"/>
      <c r="AM953" s="342"/>
      <c r="AN953" s="342"/>
      <c r="AO953" s="342"/>
      <c r="AP953" s="342"/>
      <c r="AQ953" s="342"/>
      <c r="AR953" s="342"/>
      <c r="AS953" s="342"/>
      <c r="AT953" s="342"/>
      <c r="AU953" s="342"/>
      <c r="AV953" s="342"/>
      <c r="AW953" s="342"/>
      <c r="AX953" s="342"/>
      <c r="AY953" s="342"/>
      <c r="AZ953" s="342"/>
      <c r="BA953" s="342"/>
      <c r="BB953" s="342"/>
      <c r="BC953" s="342"/>
      <c r="BD953" s="342"/>
      <c r="BE953" s="342"/>
      <c r="BF953" s="342"/>
      <c r="BG953" s="342"/>
      <c r="BH953" s="342"/>
      <c r="BI953" s="342"/>
      <c r="BJ953" s="342"/>
      <c r="BK953" s="342"/>
      <c r="BL953" s="342"/>
      <c r="BM953" s="342"/>
      <c r="BO953" s="342"/>
      <c r="BP953" s="342"/>
      <c r="BQ953" s="342"/>
      <c r="BR953" s="342"/>
      <c r="BS953" s="342"/>
      <c r="BT953" s="342"/>
      <c r="BU953" s="342"/>
      <c r="BV953" s="342"/>
      <c r="BW953" s="342"/>
      <c r="BX953" s="342"/>
      <c r="BY953" s="342"/>
      <c r="BZ953" s="342"/>
      <c r="CA953" s="342"/>
      <c r="CB953" s="342"/>
      <c r="CC953" s="342"/>
      <c r="CD953" s="342"/>
      <c r="CE953" s="342"/>
      <c r="CF953" s="342"/>
      <c r="CG953" s="342"/>
      <c r="CH953" s="342"/>
      <c r="CI953" s="342"/>
      <c r="CJ953" s="342"/>
      <c r="CK953" s="342"/>
      <c r="CZ953" s="342"/>
      <c r="DA953" s="342"/>
      <c r="DB953" s="342"/>
      <c r="DC953" s="342"/>
      <c r="DD953" s="342"/>
      <c r="DE953" s="342"/>
      <c r="DF953" s="342"/>
      <c r="DG953" s="342"/>
      <c r="DH953" s="342"/>
      <c r="DI953" s="342"/>
      <c r="DJ953" s="342"/>
      <c r="DK953" s="342"/>
      <c r="DM953" s="342"/>
      <c r="DN953" s="342"/>
      <c r="DO953" s="342"/>
      <c r="DP953" s="342"/>
      <c r="DQ953" s="342"/>
      <c r="DR953" s="342"/>
      <c r="DS953" s="342"/>
      <c r="DT953" s="342"/>
      <c r="DU953" s="342"/>
      <c r="DV953" s="342"/>
      <c r="DW953" s="342"/>
      <c r="DX953" s="342"/>
      <c r="DY953" s="342"/>
      <c r="EA953" s="342"/>
    </row>
    <row r="954" spans="1:131">
      <c r="A954" s="342"/>
      <c r="B954" s="342"/>
      <c r="C954" s="342"/>
      <c r="D954" s="342"/>
      <c r="E954" s="342"/>
      <c r="L954" s="342"/>
      <c r="M954" s="342"/>
      <c r="N954" s="342"/>
      <c r="O954" s="342"/>
      <c r="P954" s="342"/>
      <c r="Q954" s="342"/>
      <c r="R954" s="342"/>
      <c r="S954" s="342"/>
      <c r="T954" s="342"/>
      <c r="U954" s="342"/>
      <c r="V954" s="342"/>
      <c r="W954" s="342"/>
      <c r="X954" s="342"/>
      <c r="Y954" s="342"/>
      <c r="Z954" s="342"/>
      <c r="AA954" s="342"/>
      <c r="AB954" s="342"/>
      <c r="AC954" s="342"/>
      <c r="AD954" s="342"/>
      <c r="AE954" s="342"/>
      <c r="AF954" s="342"/>
      <c r="AG954" s="342"/>
      <c r="AH954" s="342"/>
      <c r="AI954" s="342"/>
      <c r="AJ954" s="342"/>
      <c r="AK954" s="342"/>
      <c r="AL954" s="342"/>
      <c r="AM954" s="342"/>
      <c r="AN954" s="342"/>
      <c r="AO954" s="342"/>
      <c r="AP954" s="342"/>
      <c r="AQ954" s="342"/>
      <c r="AR954" s="342"/>
      <c r="AS954" s="342"/>
      <c r="AT954" s="342"/>
      <c r="AU954" s="342"/>
      <c r="AV954" s="342"/>
      <c r="AW954" s="342"/>
      <c r="AX954" s="342"/>
      <c r="AY954" s="342"/>
      <c r="AZ954" s="342"/>
      <c r="BA954" s="342"/>
      <c r="BB954" s="342"/>
      <c r="BC954" s="342"/>
      <c r="BD954" s="342"/>
      <c r="BE954" s="342"/>
      <c r="BF954" s="342"/>
      <c r="BG954" s="342"/>
      <c r="BH954" s="342"/>
      <c r="BI954" s="342"/>
      <c r="BJ954" s="342"/>
      <c r="BK954" s="342"/>
      <c r="BL954" s="342"/>
      <c r="BM954" s="342"/>
      <c r="BO954" s="342"/>
      <c r="BP954" s="342"/>
      <c r="BQ954" s="342"/>
      <c r="BR954" s="342"/>
      <c r="BS954" s="342"/>
      <c r="BT954" s="342"/>
      <c r="BU954" s="342"/>
      <c r="BV954" s="342"/>
      <c r="BW954" s="342"/>
      <c r="BX954" s="342"/>
      <c r="BY954" s="342"/>
      <c r="BZ954" s="342"/>
      <c r="CA954" s="342"/>
      <c r="CB954" s="342"/>
      <c r="CC954" s="342"/>
      <c r="CD954" s="342"/>
      <c r="CE954" s="342"/>
      <c r="CF954" s="342"/>
      <c r="CG954" s="342"/>
      <c r="CH954" s="342"/>
      <c r="CI954" s="342"/>
      <c r="CJ954" s="342"/>
      <c r="CK954" s="342"/>
      <c r="CZ954" s="342"/>
      <c r="DA954" s="342"/>
      <c r="DB954" s="342"/>
      <c r="DC954" s="342"/>
      <c r="DD954" s="342"/>
      <c r="DE954" s="342"/>
      <c r="DF954" s="342"/>
      <c r="DG954" s="342"/>
      <c r="DH954" s="342"/>
      <c r="DI954" s="342"/>
      <c r="DJ954" s="342"/>
      <c r="DK954" s="342"/>
      <c r="DM954" s="342"/>
      <c r="DN954" s="342"/>
      <c r="DO954" s="342"/>
      <c r="DP954" s="342"/>
      <c r="DQ954" s="342"/>
      <c r="DR954" s="342"/>
      <c r="DS954" s="342"/>
      <c r="DT954" s="342"/>
      <c r="DU954" s="342"/>
      <c r="DV954" s="342"/>
      <c r="DW954" s="342"/>
      <c r="DX954" s="342"/>
      <c r="DY954" s="342"/>
      <c r="EA954" s="342"/>
    </row>
    <row r="955" spans="1:131">
      <c r="A955" s="342"/>
      <c r="B955" s="342"/>
      <c r="C955" s="342"/>
      <c r="D955" s="342"/>
      <c r="E955" s="342"/>
      <c r="L955" s="342"/>
      <c r="M955" s="342"/>
      <c r="N955" s="342"/>
      <c r="O955" s="342"/>
      <c r="P955" s="342"/>
      <c r="Q955" s="342"/>
      <c r="R955" s="342"/>
      <c r="S955" s="342"/>
      <c r="T955" s="342"/>
      <c r="U955" s="342"/>
      <c r="V955" s="342"/>
      <c r="W955" s="342"/>
      <c r="X955" s="342"/>
      <c r="Y955" s="342"/>
      <c r="Z955" s="342"/>
      <c r="AA955" s="342"/>
      <c r="AB955" s="342"/>
      <c r="AC955" s="342"/>
      <c r="AD955" s="342"/>
      <c r="AE955" s="342"/>
      <c r="AF955" s="342"/>
      <c r="AG955" s="342"/>
      <c r="AH955" s="342"/>
      <c r="AI955" s="342"/>
      <c r="AJ955" s="342"/>
      <c r="AK955" s="342"/>
      <c r="AL955" s="342"/>
      <c r="AM955" s="342"/>
      <c r="AN955" s="342"/>
      <c r="AO955" s="342"/>
      <c r="AP955" s="342"/>
      <c r="AQ955" s="342"/>
      <c r="AR955" s="342"/>
      <c r="AS955" s="342"/>
      <c r="AT955" s="342"/>
      <c r="AU955" s="342"/>
      <c r="AV955" s="342"/>
      <c r="AW955" s="342"/>
      <c r="AX955" s="342"/>
      <c r="AY955" s="342"/>
      <c r="AZ955" s="342"/>
      <c r="BA955" s="342"/>
      <c r="BB955" s="342"/>
      <c r="BC955" s="342"/>
      <c r="BD955" s="342"/>
      <c r="BE955" s="342"/>
      <c r="BF955" s="342"/>
      <c r="BG955" s="342"/>
      <c r="BH955" s="342"/>
      <c r="BI955" s="342"/>
      <c r="BJ955" s="342"/>
      <c r="BK955" s="342"/>
      <c r="BL955" s="342"/>
      <c r="BM955" s="342"/>
      <c r="BO955" s="342"/>
      <c r="BP955" s="342"/>
      <c r="BQ955" s="342"/>
      <c r="BR955" s="342"/>
      <c r="BS955" s="342"/>
      <c r="BT955" s="342"/>
      <c r="BU955" s="342"/>
      <c r="BV955" s="342"/>
      <c r="BW955" s="342"/>
      <c r="BX955" s="342"/>
      <c r="BY955" s="342"/>
      <c r="BZ955" s="342"/>
      <c r="CA955" s="342"/>
      <c r="CB955" s="342"/>
      <c r="CC955" s="342"/>
      <c r="CD955" s="342"/>
      <c r="CE955" s="342"/>
      <c r="CF955" s="342"/>
      <c r="CG955" s="342"/>
      <c r="CH955" s="342"/>
      <c r="CI955" s="342"/>
      <c r="CJ955" s="342"/>
      <c r="CK955" s="342"/>
      <c r="CZ955" s="342"/>
      <c r="DA955" s="342"/>
      <c r="DB955" s="342"/>
      <c r="DC955" s="342"/>
      <c r="DD955" s="342"/>
      <c r="DE955" s="342"/>
      <c r="DF955" s="342"/>
      <c r="DG955" s="342"/>
      <c r="DH955" s="342"/>
      <c r="DI955" s="342"/>
      <c r="DJ955" s="342"/>
      <c r="DK955" s="342"/>
      <c r="DM955" s="342"/>
      <c r="DN955" s="342"/>
      <c r="DO955" s="342"/>
      <c r="DP955" s="342"/>
      <c r="DQ955" s="342"/>
      <c r="DR955" s="342"/>
      <c r="DS955" s="342"/>
      <c r="DT955" s="342"/>
      <c r="DU955" s="342"/>
      <c r="DV955" s="342"/>
      <c r="DW955" s="342"/>
      <c r="DX955" s="342"/>
      <c r="DY955" s="342"/>
      <c r="EA955" s="342"/>
    </row>
    <row r="956" spans="1:131">
      <c r="A956" s="342"/>
      <c r="B956" s="342"/>
      <c r="C956" s="342"/>
      <c r="D956" s="342"/>
      <c r="E956" s="342"/>
      <c r="L956" s="342"/>
      <c r="M956" s="342"/>
      <c r="N956" s="342"/>
      <c r="O956" s="342"/>
      <c r="P956" s="342"/>
      <c r="Q956" s="342"/>
      <c r="R956" s="342"/>
      <c r="S956" s="342"/>
      <c r="T956" s="342"/>
      <c r="U956" s="342"/>
      <c r="V956" s="342"/>
      <c r="W956" s="342"/>
      <c r="X956" s="342"/>
      <c r="Y956" s="342"/>
      <c r="Z956" s="342"/>
      <c r="AA956" s="342"/>
      <c r="AB956" s="342"/>
      <c r="AC956" s="342"/>
      <c r="AD956" s="342"/>
      <c r="AE956" s="342"/>
      <c r="AF956" s="342"/>
      <c r="AG956" s="342"/>
      <c r="AH956" s="342"/>
      <c r="AI956" s="342"/>
      <c r="AJ956" s="342"/>
      <c r="AK956" s="342"/>
      <c r="AL956" s="342"/>
      <c r="AM956" s="342"/>
      <c r="AN956" s="342"/>
      <c r="AO956" s="342"/>
      <c r="AP956" s="342"/>
      <c r="AQ956" s="342"/>
      <c r="AR956" s="342"/>
      <c r="AS956" s="342"/>
      <c r="AT956" s="342"/>
      <c r="AU956" s="342"/>
      <c r="AV956" s="342"/>
      <c r="AW956" s="342"/>
      <c r="AX956" s="342"/>
      <c r="AY956" s="342"/>
      <c r="AZ956" s="342"/>
      <c r="BA956" s="342"/>
      <c r="BB956" s="342"/>
      <c r="BC956" s="342"/>
      <c r="BD956" s="342"/>
      <c r="BE956" s="342"/>
      <c r="BF956" s="342"/>
      <c r="BG956" s="342"/>
      <c r="BH956" s="342"/>
      <c r="BI956" s="342"/>
      <c r="BJ956" s="342"/>
      <c r="BK956" s="342"/>
      <c r="BL956" s="342"/>
      <c r="BM956" s="342"/>
      <c r="BO956" s="342"/>
      <c r="BP956" s="342"/>
      <c r="BQ956" s="342"/>
      <c r="BR956" s="342"/>
      <c r="BS956" s="342"/>
      <c r="BT956" s="342"/>
      <c r="BU956" s="342"/>
      <c r="BV956" s="342"/>
      <c r="BW956" s="342"/>
      <c r="BX956" s="342"/>
      <c r="BY956" s="342"/>
      <c r="BZ956" s="342"/>
      <c r="CA956" s="342"/>
      <c r="CB956" s="342"/>
      <c r="CC956" s="342"/>
      <c r="CD956" s="342"/>
      <c r="CE956" s="342"/>
      <c r="CF956" s="342"/>
      <c r="CG956" s="342"/>
      <c r="CH956" s="342"/>
      <c r="CI956" s="342"/>
      <c r="CJ956" s="342"/>
      <c r="CK956" s="342"/>
      <c r="CZ956" s="342"/>
      <c r="DA956" s="342"/>
      <c r="DB956" s="342"/>
      <c r="DC956" s="342"/>
      <c r="DD956" s="342"/>
      <c r="DE956" s="342"/>
      <c r="DF956" s="342"/>
      <c r="DG956" s="342"/>
      <c r="DH956" s="342"/>
      <c r="DI956" s="342"/>
      <c r="DJ956" s="342"/>
      <c r="DK956" s="342"/>
      <c r="DM956" s="342"/>
      <c r="DN956" s="342"/>
      <c r="DO956" s="342"/>
      <c r="DP956" s="342"/>
      <c r="DQ956" s="342"/>
      <c r="DR956" s="342"/>
      <c r="DS956" s="342"/>
      <c r="DT956" s="342"/>
      <c r="DU956" s="342"/>
      <c r="DV956" s="342"/>
      <c r="DW956" s="342"/>
      <c r="DX956" s="342"/>
      <c r="DY956" s="342"/>
      <c r="EA956" s="342"/>
    </row>
    <row r="957" spans="1:131">
      <c r="A957" s="342"/>
      <c r="B957" s="342"/>
      <c r="C957" s="342"/>
      <c r="D957" s="342"/>
      <c r="E957" s="342"/>
      <c r="L957" s="342"/>
      <c r="M957" s="342"/>
      <c r="N957" s="342"/>
      <c r="O957" s="342"/>
      <c r="P957" s="342"/>
      <c r="Q957" s="342"/>
      <c r="R957" s="342"/>
      <c r="S957" s="342"/>
      <c r="T957" s="342"/>
      <c r="U957" s="342"/>
      <c r="V957" s="342"/>
      <c r="W957" s="342"/>
      <c r="X957" s="342"/>
      <c r="Y957" s="342"/>
      <c r="Z957" s="342"/>
      <c r="AA957" s="342"/>
      <c r="AB957" s="342"/>
      <c r="AC957" s="342"/>
      <c r="AD957" s="342"/>
      <c r="AE957" s="342"/>
      <c r="AF957" s="342"/>
      <c r="AG957" s="342"/>
      <c r="AH957" s="342"/>
      <c r="AI957" s="342"/>
      <c r="AJ957" s="342"/>
      <c r="AK957" s="342"/>
      <c r="AL957" s="342"/>
      <c r="AM957" s="342"/>
      <c r="AN957" s="342"/>
      <c r="AO957" s="342"/>
      <c r="AP957" s="342"/>
      <c r="AQ957" s="342"/>
      <c r="AR957" s="342"/>
      <c r="AS957" s="342"/>
      <c r="AT957" s="342"/>
      <c r="AU957" s="342"/>
      <c r="AV957" s="342"/>
      <c r="AW957" s="342"/>
      <c r="AX957" s="342"/>
      <c r="AY957" s="342"/>
      <c r="AZ957" s="342"/>
      <c r="BA957" s="342"/>
      <c r="BB957" s="342"/>
      <c r="BC957" s="342"/>
      <c r="BD957" s="342"/>
      <c r="BE957" s="342"/>
      <c r="BF957" s="342"/>
      <c r="BG957" s="342"/>
      <c r="BH957" s="342"/>
      <c r="BI957" s="342"/>
      <c r="BJ957" s="342"/>
      <c r="BK957" s="342"/>
      <c r="BL957" s="342"/>
      <c r="BM957" s="342"/>
      <c r="BO957" s="342"/>
      <c r="BP957" s="342"/>
      <c r="BQ957" s="342"/>
      <c r="BR957" s="342"/>
      <c r="BS957" s="342"/>
      <c r="BT957" s="342"/>
      <c r="BU957" s="342"/>
      <c r="BV957" s="342"/>
      <c r="BW957" s="342"/>
      <c r="BX957" s="342"/>
      <c r="BY957" s="342"/>
      <c r="BZ957" s="342"/>
      <c r="CA957" s="342"/>
      <c r="CB957" s="342"/>
      <c r="CC957" s="342"/>
      <c r="CD957" s="342"/>
      <c r="CE957" s="342"/>
      <c r="CF957" s="342"/>
      <c r="CG957" s="342"/>
      <c r="CH957" s="342"/>
      <c r="CI957" s="342"/>
      <c r="CJ957" s="342"/>
      <c r="CK957" s="342"/>
      <c r="CZ957" s="342"/>
      <c r="DA957" s="342"/>
      <c r="DB957" s="342"/>
      <c r="DC957" s="342"/>
      <c r="DD957" s="342"/>
      <c r="DE957" s="342"/>
      <c r="DF957" s="342"/>
      <c r="DG957" s="342"/>
      <c r="DH957" s="342"/>
      <c r="DI957" s="342"/>
      <c r="DJ957" s="342"/>
      <c r="DK957" s="342"/>
      <c r="DM957" s="342"/>
      <c r="DN957" s="342"/>
      <c r="DO957" s="342"/>
      <c r="DP957" s="342"/>
      <c r="DQ957" s="342"/>
      <c r="DR957" s="342"/>
      <c r="DS957" s="342"/>
      <c r="DT957" s="342"/>
      <c r="DU957" s="342"/>
      <c r="DV957" s="342"/>
      <c r="DW957" s="342"/>
      <c r="DX957" s="342"/>
      <c r="DY957" s="342"/>
      <c r="EA957" s="342"/>
    </row>
    <row r="958" spans="1:131">
      <c r="A958" s="342"/>
      <c r="B958" s="342"/>
      <c r="C958" s="342"/>
      <c r="D958" s="342"/>
      <c r="E958" s="342"/>
      <c r="L958" s="342"/>
      <c r="M958" s="342"/>
      <c r="N958" s="342"/>
      <c r="O958" s="342"/>
      <c r="P958" s="342"/>
      <c r="Q958" s="342"/>
      <c r="R958" s="342"/>
      <c r="S958" s="342"/>
      <c r="T958" s="342"/>
      <c r="U958" s="342"/>
      <c r="V958" s="342"/>
      <c r="W958" s="342"/>
      <c r="X958" s="342"/>
      <c r="Y958" s="342"/>
      <c r="Z958" s="342"/>
      <c r="AA958" s="342"/>
      <c r="AB958" s="342"/>
      <c r="AC958" s="342"/>
      <c r="AD958" s="342"/>
      <c r="AE958" s="342"/>
      <c r="AF958" s="342"/>
      <c r="AG958" s="342"/>
      <c r="AH958" s="342"/>
      <c r="AI958" s="342"/>
      <c r="AJ958" s="342"/>
      <c r="AK958" s="342"/>
      <c r="AL958" s="342"/>
      <c r="AM958" s="342"/>
      <c r="AN958" s="342"/>
      <c r="AO958" s="342"/>
      <c r="AP958" s="342"/>
      <c r="AQ958" s="342"/>
      <c r="AR958" s="342"/>
      <c r="AS958" s="342"/>
      <c r="AT958" s="342"/>
      <c r="AU958" s="342"/>
      <c r="AV958" s="342"/>
      <c r="AW958" s="342"/>
      <c r="AX958" s="342"/>
      <c r="AY958" s="342"/>
      <c r="AZ958" s="342"/>
      <c r="BA958" s="342"/>
      <c r="BB958" s="342"/>
      <c r="BC958" s="342"/>
      <c r="BD958" s="342"/>
      <c r="BE958" s="342"/>
      <c r="BF958" s="342"/>
      <c r="BG958" s="342"/>
      <c r="BH958" s="342"/>
      <c r="BI958" s="342"/>
      <c r="BJ958" s="342"/>
      <c r="BK958" s="342"/>
      <c r="BL958" s="342"/>
      <c r="BM958" s="342"/>
      <c r="BO958" s="342"/>
      <c r="BP958" s="342"/>
      <c r="BQ958" s="342"/>
      <c r="BR958" s="342"/>
      <c r="BS958" s="342"/>
      <c r="BT958" s="342"/>
      <c r="BU958" s="342"/>
      <c r="BV958" s="342"/>
      <c r="BW958" s="342"/>
      <c r="BX958" s="342"/>
      <c r="BY958" s="342"/>
      <c r="BZ958" s="342"/>
      <c r="CA958" s="342"/>
      <c r="CB958" s="342"/>
      <c r="CC958" s="342"/>
      <c r="CD958" s="342"/>
      <c r="CE958" s="342"/>
      <c r="CF958" s="342"/>
      <c r="CG958" s="342"/>
      <c r="CH958" s="342"/>
      <c r="CI958" s="342"/>
      <c r="CJ958" s="342"/>
      <c r="CK958" s="342"/>
      <c r="CZ958" s="342"/>
      <c r="DA958" s="342"/>
      <c r="DB958" s="342"/>
      <c r="DC958" s="342"/>
      <c r="DD958" s="342"/>
      <c r="DE958" s="342"/>
      <c r="DF958" s="342"/>
      <c r="DG958" s="342"/>
      <c r="DH958" s="342"/>
      <c r="DI958" s="342"/>
      <c r="DJ958" s="342"/>
      <c r="DK958" s="342"/>
      <c r="DM958" s="342"/>
      <c r="DN958" s="342"/>
      <c r="DO958" s="342"/>
      <c r="DP958" s="342"/>
      <c r="DQ958" s="342"/>
      <c r="DR958" s="342"/>
      <c r="DS958" s="342"/>
      <c r="DT958" s="342"/>
      <c r="DU958" s="342"/>
      <c r="DV958" s="342"/>
      <c r="DW958" s="342"/>
      <c r="DX958" s="342"/>
      <c r="DY958" s="342"/>
      <c r="EA958" s="342"/>
    </row>
    <row r="959" spans="1:131">
      <c r="A959" s="342"/>
      <c r="B959" s="342"/>
      <c r="C959" s="342"/>
      <c r="D959" s="342"/>
      <c r="E959" s="342"/>
      <c r="L959" s="342"/>
      <c r="M959" s="342"/>
      <c r="N959" s="342"/>
      <c r="O959" s="342"/>
      <c r="P959" s="342"/>
      <c r="Q959" s="342"/>
      <c r="R959" s="342"/>
      <c r="S959" s="342"/>
      <c r="T959" s="342"/>
      <c r="U959" s="342"/>
      <c r="V959" s="342"/>
      <c r="W959" s="342"/>
      <c r="X959" s="342"/>
      <c r="Y959" s="342"/>
      <c r="Z959" s="342"/>
      <c r="AA959" s="342"/>
      <c r="AB959" s="342"/>
      <c r="AC959" s="342"/>
      <c r="AD959" s="342"/>
      <c r="AE959" s="342"/>
      <c r="AF959" s="342"/>
      <c r="AG959" s="342"/>
      <c r="AH959" s="342"/>
      <c r="AI959" s="342"/>
      <c r="AJ959" s="342"/>
      <c r="AK959" s="342"/>
      <c r="AL959" s="342"/>
      <c r="AM959" s="342"/>
      <c r="AN959" s="342"/>
      <c r="AO959" s="342"/>
      <c r="AP959" s="342"/>
      <c r="AQ959" s="342"/>
      <c r="AR959" s="342"/>
      <c r="AS959" s="342"/>
      <c r="AT959" s="342"/>
      <c r="AU959" s="342"/>
      <c r="AV959" s="342"/>
      <c r="AW959" s="342"/>
      <c r="AX959" s="342"/>
      <c r="AY959" s="342"/>
      <c r="AZ959" s="342"/>
      <c r="BA959" s="342"/>
      <c r="BB959" s="342"/>
      <c r="BC959" s="342"/>
      <c r="BD959" s="342"/>
      <c r="BE959" s="342"/>
      <c r="BF959" s="342"/>
      <c r="BG959" s="342"/>
      <c r="BH959" s="342"/>
      <c r="BI959" s="342"/>
      <c r="BJ959" s="342"/>
      <c r="BK959" s="342"/>
      <c r="BL959" s="342"/>
      <c r="BM959" s="342"/>
      <c r="BO959" s="342"/>
      <c r="BP959" s="342"/>
      <c r="BQ959" s="342"/>
      <c r="BR959" s="342"/>
      <c r="BS959" s="342"/>
      <c r="BT959" s="342"/>
      <c r="BU959" s="342"/>
      <c r="BV959" s="342"/>
      <c r="BW959" s="342"/>
      <c r="BX959" s="342"/>
      <c r="BY959" s="342"/>
      <c r="BZ959" s="342"/>
      <c r="CA959" s="342"/>
      <c r="CB959" s="342"/>
      <c r="CC959" s="342"/>
      <c r="CD959" s="342"/>
      <c r="CE959" s="342"/>
      <c r="CF959" s="342"/>
      <c r="CG959" s="342"/>
      <c r="CH959" s="342"/>
      <c r="CI959" s="342"/>
      <c r="CJ959" s="342"/>
      <c r="CK959" s="342"/>
      <c r="CZ959" s="342"/>
      <c r="DA959" s="342"/>
      <c r="DB959" s="342"/>
      <c r="DC959" s="342"/>
      <c r="DD959" s="342"/>
      <c r="DE959" s="342"/>
      <c r="DF959" s="342"/>
      <c r="DG959" s="342"/>
      <c r="DH959" s="342"/>
      <c r="DI959" s="342"/>
      <c r="DJ959" s="342"/>
      <c r="DK959" s="342"/>
      <c r="DM959" s="342"/>
      <c r="DN959" s="342"/>
      <c r="DO959" s="342"/>
      <c r="DP959" s="342"/>
      <c r="DQ959" s="342"/>
      <c r="DR959" s="342"/>
      <c r="DS959" s="342"/>
      <c r="DT959" s="342"/>
      <c r="DU959" s="342"/>
      <c r="DV959" s="342"/>
      <c r="DW959" s="342"/>
      <c r="DX959" s="342"/>
      <c r="DY959" s="342"/>
      <c r="EA959" s="342"/>
    </row>
    <row r="960" spans="1:131">
      <c r="A960" s="342"/>
      <c r="B960" s="342"/>
      <c r="C960" s="342"/>
      <c r="D960" s="342"/>
      <c r="E960" s="342"/>
      <c r="L960" s="342"/>
      <c r="M960" s="342"/>
      <c r="N960" s="342"/>
      <c r="O960" s="342"/>
      <c r="P960" s="342"/>
      <c r="Q960" s="342"/>
      <c r="R960" s="342"/>
      <c r="S960" s="342"/>
      <c r="T960" s="342"/>
      <c r="U960" s="342"/>
      <c r="V960" s="342"/>
      <c r="W960" s="342"/>
      <c r="X960" s="342"/>
      <c r="Y960" s="342"/>
      <c r="Z960" s="342"/>
      <c r="AA960" s="342"/>
      <c r="AB960" s="342"/>
      <c r="AC960" s="342"/>
      <c r="AD960" s="342"/>
      <c r="AE960" s="342"/>
      <c r="AF960" s="342"/>
      <c r="AG960" s="342"/>
      <c r="AH960" s="342"/>
      <c r="AI960" s="342"/>
      <c r="AJ960" s="342"/>
      <c r="AK960" s="342"/>
      <c r="AL960" s="342"/>
      <c r="AM960" s="342"/>
      <c r="AN960" s="342"/>
      <c r="AO960" s="342"/>
      <c r="AP960" s="342"/>
      <c r="AQ960" s="342"/>
      <c r="AR960" s="342"/>
      <c r="AS960" s="342"/>
      <c r="AT960" s="342"/>
      <c r="AU960" s="342"/>
      <c r="AV960" s="342"/>
      <c r="AW960" s="342"/>
      <c r="AX960" s="342"/>
      <c r="AY960" s="342"/>
      <c r="AZ960" s="342"/>
      <c r="BA960" s="342"/>
      <c r="BB960" s="342"/>
      <c r="BC960" s="342"/>
      <c r="BD960" s="342"/>
      <c r="BE960" s="342"/>
      <c r="BF960" s="342"/>
      <c r="BG960" s="342"/>
      <c r="BH960" s="342"/>
      <c r="BI960" s="342"/>
      <c r="BJ960" s="342"/>
      <c r="BK960" s="342"/>
      <c r="BL960" s="342"/>
      <c r="BM960" s="342"/>
      <c r="BO960" s="342"/>
      <c r="BP960" s="342"/>
      <c r="BQ960" s="342"/>
      <c r="BR960" s="342"/>
      <c r="BS960" s="342"/>
      <c r="BT960" s="342"/>
      <c r="BU960" s="342"/>
      <c r="BV960" s="342"/>
      <c r="BW960" s="342"/>
      <c r="BX960" s="342"/>
      <c r="BY960" s="342"/>
      <c r="BZ960" s="342"/>
      <c r="CA960" s="342"/>
      <c r="CB960" s="342"/>
      <c r="CC960" s="342"/>
      <c r="CD960" s="342"/>
      <c r="CE960" s="342"/>
      <c r="CF960" s="342"/>
      <c r="CG960" s="342"/>
      <c r="CH960" s="342"/>
      <c r="CI960" s="342"/>
      <c r="CJ960" s="342"/>
      <c r="CK960" s="342"/>
      <c r="CZ960" s="342"/>
      <c r="DA960" s="342"/>
      <c r="DB960" s="342"/>
      <c r="DC960" s="342"/>
      <c r="DD960" s="342"/>
      <c r="DE960" s="342"/>
      <c r="DF960" s="342"/>
      <c r="DG960" s="342"/>
      <c r="DH960" s="342"/>
      <c r="DI960" s="342"/>
      <c r="DJ960" s="342"/>
      <c r="DK960" s="342"/>
      <c r="DM960" s="342"/>
      <c r="DN960" s="342"/>
      <c r="DO960" s="342"/>
      <c r="DP960" s="342"/>
      <c r="DQ960" s="342"/>
      <c r="DR960" s="342"/>
      <c r="DS960" s="342"/>
      <c r="DT960" s="342"/>
      <c r="DU960" s="342"/>
      <c r="DV960" s="342"/>
      <c r="DW960" s="342"/>
      <c r="DX960" s="342"/>
      <c r="DY960" s="342"/>
      <c r="EA960" s="342"/>
    </row>
    <row r="961" spans="1:131">
      <c r="A961" s="342"/>
      <c r="B961" s="342"/>
      <c r="C961" s="342"/>
      <c r="D961" s="342"/>
      <c r="E961" s="342"/>
      <c r="L961" s="342"/>
      <c r="M961" s="342"/>
      <c r="N961" s="342"/>
      <c r="O961" s="342"/>
      <c r="P961" s="342"/>
      <c r="Q961" s="342"/>
      <c r="R961" s="342"/>
      <c r="S961" s="342"/>
      <c r="T961" s="342"/>
      <c r="U961" s="342"/>
      <c r="V961" s="342"/>
      <c r="W961" s="342"/>
      <c r="X961" s="342"/>
      <c r="Y961" s="342"/>
      <c r="Z961" s="342"/>
      <c r="AA961" s="342"/>
      <c r="AB961" s="342"/>
      <c r="AC961" s="342"/>
      <c r="AD961" s="342"/>
      <c r="AE961" s="342"/>
      <c r="AF961" s="342"/>
      <c r="AG961" s="342"/>
      <c r="AH961" s="342"/>
      <c r="AI961" s="342"/>
      <c r="AJ961" s="342"/>
      <c r="AK961" s="342"/>
      <c r="AL961" s="342"/>
      <c r="AM961" s="342"/>
      <c r="AN961" s="342"/>
      <c r="AO961" s="342"/>
      <c r="AP961" s="342"/>
      <c r="AQ961" s="342"/>
      <c r="AR961" s="342"/>
      <c r="AS961" s="342"/>
      <c r="AT961" s="342"/>
      <c r="AU961" s="342"/>
      <c r="AV961" s="342"/>
      <c r="AW961" s="342"/>
      <c r="AX961" s="342"/>
      <c r="AY961" s="342"/>
      <c r="AZ961" s="342"/>
      <c r="BA961" s="342"/>
      <c r="BB961" s="342"/>
      <c r="BC961" s="342"/>
      <c r="BD961" s="342"/>
      <c r="BE961" s="342"/>
      <c r="BF961" s="342"/>
      <c r="BG961" s="342"/>
      <c r="BH961" s="342"/>
      <c r="BI961" s="342"/>
      <c r="BJ961" s="342"/>
      <c r="BK961" s="342"/>
      <c r="BL961" s="342"/>
      <c r="BM961" s="342"/>
      <c r="BO961" s="342"/>
      <c r="BP961" s="342"/>
      <c r="BQ961" s="342"/>
      <c r="BR961" s="342"/>
      <c r="BS961" s="342"/>
      <c r="BT961" s="342"/>
      <c r="BU961" s="342"/>
      <c r="BV961" s="342"/>
      <c r="BW961" s="342"/>
      <c r="BX961" s="342"/>
      <c r="BY961" s="342"/>
      <c r="BZ961" s="342"/>
      <c r="CA961" s="342"/>
      <c r="CB961" s="342"/>
      <c r="CC961" s="342"/>
      <c r="CD961" s="342"/>
      <c r="CE961" s="342"/>
      <c r="CF961" s="342"/>
      <c r="CG961" s="342"/>
      <c r="CH961" s="342"/>
      <c r="CI961" s="342"/>
      <c r="CJ961" s="342"/>
      <c r="CK961" s="342"/>
      <c r="CZ961" s="342"/>
      <c r="DA961" s="342"/>
      <c r="DB961" s="342"/>
      <c r="DC961" s="342"/>
      <c r="DD961" s="342"/>
      <c r="DE961" s="342"/>
      <c r="DF961" s="342"/>
      <c r="DG961" s="342"/>
      <c r="DH961" s="342"/>
      <c r="DI961" s="342"/>
      <c r="DJ961" s="342"/>
      <c r="DK961" s="342"/>
      <c r="DM961" s="342"/>
      <c r="DN961" s="342"/>
      <c r="DO961" s="342"/>
      <c r="DP961" s="342"/>
      <c r="DQ961" s="342"/>
      <c r="DR961" s="342"/>
      <c r="DS961" s="342"/>
      <c r="DT961" s="342"/>
      <c r="DU961" s="342"/>
      <c r="DV961" s="342"/>
      <c r="DW961" s="342"/>
      <c r="DX961" s="342"/>
      <c r="DY961" s="342"/>
      <c r="EA961" s="342"/>
    </row>
    <row r="962" spans="1:131">
      <c r="A962" s="342"/>
      <c r="B962" s="342"/>
      <c r="C962" s="342"/>
      <c r="D962" s="342"/>
      <c r="E962" s="342"/>
      <c r="L962" s="342"/>
      <c r="M962" s="342"/>
      <c r="N962" s="342"/>
      <c r="O962" s="342"/>
      <c r="P962" s="342"/>
      <c r="Q962" s="342"/>
      <c r="R962" s="342"/>
      <c r="S962" s="342"/>
      <c r="T962" s="342"/>
      <c r="U962" s="342"/>
      <c r="V962" s="342"/>
      <c r="W962" s="342"/>
      <c r="X962" s="342"/>
      <c r="Y962" s="342"/>
      <c r="Z962" s="342"/>
      <c r="AA962" s="342"/>
      <c r="AB962" s="342"/>
      <c r="AC962" s="342"/>
      <c r="AD962" s="342"/>
      <c r="AE962" s="342"/>
      <c r="AF962" s="342"/>
      <c r="AG962" s="342"/>
      <c r="AH962" s="342"/>
      <c r="AI962" s="342"/>
      <c r="AJ962" s="342"/>
      <c r="AK962" s="342"/>
      <c r="AL962" s="342"/>
      <c r="AM962" s="342"/>
      <c r="AN962" s="342"/>
      <c r="AO962" s="342"/>
      <c r="AP962" s="342"/>
      <c r="AQ962" s="342"/>
      <c r="AR962" s="342"/>
      <c r="AS962" s="342"/>
      <c r="AT962" s="342"/>
      <c r="AU962" s="342"/>
      <c r="AV962" s="342"/>
      <c r="AW962" s="342"/>
      <c r="AX962" s="342"/>
      <c r="AY962" s="342"/>
      <c r="AZ962" s="342"/>
      <c r="BA962" s="342"/>
      <c r="BB962" s="342"/>
      <c r="BC962" s="342"/>
      <c r="BD962" s="342"/>
      <c r="BE962" s="342"/>
      <c r="BF962" s="342"/>
      <c r="BG962" s="342"/>
      <c r="BH962" s="342"/>
      <c r="BI962" s="342"/>
      <c r="BJ962" s="342"/>
      <c r="BK962" s="342"/>
      <c r="BL962" s="342"/>
      <c r="BM962" s="342"/>
      <c r="BO962" s="342"/>
      <c r="BP962" s="342"/>
      <c r="BQ962" s="342"/>
      <c r="BR962" s="342"/>
      <c r="BS962" s="342"/>
      <c r="BT962" s="342"/>
      <c r="BU962" s="342"/>
      <c r="BV962" s="342"/>
      <c r="BW962" s="342"/>
      <c r="BX962" s="342"/>
      <c r="BY962" s="342"/>
      <c r="BZ962" s="342"/>
      <c r="CA962" s="342"/>
      <c r="CB962" s="342"/>
      <c r="CC962" s="342"/>
      <c r="CD962" s="342"/>
      <c r="CE962" s="342"/>
      <c r="CF962" s="342"/>
      <c r="CG962" s="342"/>
      <c r="CH962" s="342"/>
      <c r="CI962" s="342"/>
      <c r="CJ962" s="342"/>
      <c r="CK962" s="342"/>
      <c r="CZ962" s="342"/>
      <c r="DA962" s="342"/>
      <c r="DB962" s="342"/>
      <c r="DC962" s="342"/>
      <c r="DD962" s="342"/>
      <c r="DE962" s="342"/>
      <c r="DF962" s="342"/>
      <c r="DG962" s="342"/>
      <c r="DH962" s="342"/>
      <c r="DI962" s="342"/>
      <c r="DJ962" s="342"/>
      <c r="DK962" s="342"/>
      <c r="DM962" s="342"/>
      <c r="DN962" s="342"/>
      <c r="DO962" s="342"/>
      <c r="DP962" s="342"/>
      <c r="DQ962" s="342"/>
      <c r="DR962" s="342"/>
      <c r="DS962" s="342"/>
      <c r="DT962" s="342"/>
      <c r="DU962" s="342"/>
      <c r="DV962" s="342"/>
      <c r="DW962" s="342"/>
      <c r="DX962" s="342"/>
      <c r="DY962" s="342"/>
      <c r="EA962" s="342"/>
    </row>
    <row r="963" spans="1:131">
      <c r="A963" s="342"/>
      <c r="B963" s="342"/>
      <c r="C963" s="342"/>
      <c r="D963" s="342"/>
      <c r="E963" s="342"/>
      <c r="L963" s="342"/>
      <c r="M963" s="342"/>
      <c r="N963" s="342"/>
      <c r="O963" s="342"/>
      <c r="P963" s="342"/>
      <c r="Q963" s="342"/>
      <c r="R963" s="342"/>
      <c r="S963" s="342"/>
      <c r="T963" s="342"/>
      <c r="U963" s="342"/>
      <c r="V963" s="342"/>
      <c r="W963" s="342"/>
      <c r="X963" s="342"/>
      <c r="Y963" s="342"/>
      <c r="Z963" s="342"/>
      <c r="AA963" s="342"/>
      <c r="AB963" s="342"/>
      <c r="AC963" s="342"/>
      <c r="AD963" s="342"/>
      <c r="AE963" s="342"/>
      <c r="AF963" s="342"/>
      <c r="AG963" s="342"/>
      <c r="AH963" s="342"/>
      <c r="AI963" s="342"/>
      <c r="AJ963" s="342"/>
      <c r="AK963" s="342"/>
      <c r="AL963" s="342"/>
      <c r="AM963" s="342"/>
      <c r="AN963" s="342"/>
      <c r="AO963" s="342"/>
      <c r="AP963" s="342"/>
      <c r="AQ963" s="342"/>
      <c r="AR963" s="342"/>
      <c r="AS963" s="342"/>
      <c r="AT963" s="342"/>
      <c r="AU963" s="342"/>
      <c r="AV963" s="342"/>
      <c r="AW963" s="342"/>
      <c r="AX963" s="342"/>
      <c r="AY963" s="342"/>
      <c r="AZ963" s="342"/>
      <c r="BA963" s="342"/>
      <c r="BB963" s="342"/>
      <c r="BC963" s="342"/>
      <c r="BD963" s="342"/>
      <c r="BE963" s="342"/>
      <c r="BF963" s="342"/>
      <c r="BG963" s="342"/>
      <c r="BH963" s="342"/>
      <c r="BI963" s="342"/>
      <c r="BJ963" s="342"/>
      <c r="BK963" s="342"/>
      <c r="BL963" s="342"/>
      <c r="BM963" s="342"/>
      <c r="BO963" s="342"/>
      <c r="BP963" s="342"/>
      <c r="BQ963" s="342"/>
      <c r="BR963" s="342"/>
      <c r="BS963" s="342"/>
      <c r="BT963" s="342"/>
      <c r="BU963" s="342"/>
      <c r="BV963" s="342"/>
      <c r="BW963" s="342"/>
      <c r="BX963" s="342"/>
      <c r="BY963" s="342"/>
      <c r="BZ963" s="342"/>
      <c r="CA963" s="342"/>
      <c r="CB963" s="342"/>
      <c r="CC963" s="342"/>
      <c r="CD963" s="342"/>
      <c r="CE963" s="342"/>
      <c r="CF963" s="342"/>
      <c r="CG963" s="342"/>
      <c r="CH963" s="342"/>
      <c r="CI963" s="342"/>
      <c r="CJ963" s="342"/>
      <c r="CK963" s="342"/>
      <c r="CZ963" s="342"/>
      <c r="DA963" s="342"/>
      <c r="DB963" s="342"/>
      <c r="DC963" s="342"/>
      <c r="DD963" s="342"/>
      <c r="DE963" s="342"/>
      <c r="DF963" s="342"/>
      <c r="DG963" s="342"/>
      <c r="DH963" s="342"/>
      <c r="DI963" s="342"/>
      <c r="DJ963" s="342"/>
      <c r="DK963" s="342"/>
      <c r="DM963" s="342"/>
      <c r="DN963" s="342"/>
      <c r="DO963" s="342"/>
      <c r="DP963" s="342"/>
      <c r="DQ963" s="342"/>
      <c r="DR963" s="342"/>
      <c r="DS963" s="342"/>
      <c r="DT963" s="342"/>
      <c r="DU963" s="342"/>
      <c r="DV963" s="342"/>
      <c r="DW963" s="342"/>
      <c r="DX963" s="342"/>
      <c r="DY963" s="342"/>
      <c r="EA963" s="342"/>
    </row>
    <row r="964" spans="1:131">
      <c r="A964" s="342"/>
      <c r="B964" s="342"/>
      <c r="C964" s="342"/>
      <c r="D964" s="342"/>
      <c r="E964" s="342"/>
      <c r="L964" s="342"/>
      <c r="M964" s="342"/>
      <c r="N964" s="342"/>
      <c r="O964" s="342"/>
      <c r="P964" s="342"/>
      <c r="Q964" s="342"/>
      <c r="R964" s="342"/>
      <c r="S964" s="342"/>
      <c r="T964" s="342"/>
      <c r="U964" s="342"/>
      <c r="V964" s="342"/>
      <c r="W964" s="342"/>
      <c r="X964" s="342"/>
      <c r="Y964" s="342"/>
      <c r="Z964" s="342"/>
      <c r="AA964" s="342"/>
      <c r="AB964" s="342"/>
      <c r="AC964" s="342"/>
      <c r="AD964" s="342"/>
      <c r="AE964" s="342"/>
      <c r="AF964" s="342"/>
      <c r="AG964" s="342"/>
      <c r="AH964" s="342"/>
      <c r="AI964" s="342"/>
      <c r="AJ964" s="342"/>
      <c r="AK964" s="342"/>
      <c r="AL964" s="342"/>
      <c r="AM964" s="342"/>
      <c r="AN964" s="342"/>
      <c r="AO964" s="342"/>
      <c r="AP964" s="342"/>
      <c r="AQ964" s="342"/>
      <c r="AR964" s="342"/>
      <c r="AS964" s="342"/>
      <c r="AT964" s="342"/>
      <c r="AU964" s="342"/>
      <c r="AV964" s="342"/>
      <c r="AW964" s="342"/>
      <c r="AX964" s="342"/>
      <c r="AY964" s="342"/>
      <c r="AZ964" s="342"/>
      <c r="BA964" s="342"/>
      <c r="BB964" s="342"/>
      <c r="BC964" s="342"/>
      <c r="BD964" s="342"/>
      <c r="BE964" s="342"/>
      <c r="BF964" s="342"/>
      <c r="BG964" s="342"/>
      <c r="BH964" s="342"/>
      <c r="BI964" s="342"/>
      <c r="BJ964" s="342"/>
      <c r="BK964" s="342"/>
      <c r="BL964" s="342"/>
      <c r="BM964" s="342"/>
      <c r="BO964" s="342"/>
      <c r="BP964" s="342"/>
      <c r="BQ964" s="342"/>
      <c r="BR964" s="342"/>
      <c r="BS964" s="342"/>
      <c r="BT964" s="342"/>
      <c r="BU964" s="342"/>
      <c r="BV964" s="342"/>
      <c r="BW964" s="342"/>
      <c r="BX964" s="342"/>
      <c r="BY964" s="342"/>
      <c r="BZ964" s="342"/>
      <c r="CA964" s="342"/>
      <c r="CB964" s="342"/>
      <c r="CC964" s="342"/>
      <c r="CD964" s="342"/>
      <c r="CE964" s="342"/>
      <c r="CF964" s="342"/>
      <c r="CG964" s="342"/>
      <c r="CH964" s="342"/>
      <c r="CI964" s="342"/>
      <c r="CJ964" s="342"/>
      <c r="CK964" s="342"/>
      <c r="CZ964" s="342"/>
      <c r="DA964" s="342"/>
      <c r="DB964" s="342"/>
      <c r="DC964" s="342"/>
      <c r="DD964" s="342"/>
      <c r="DE964" s="342"/>
      <c r="DF964" s="342"/>
      <c r="DG964" s="342"/>
      <c r="DH964" s="342"/>
      <c r="DI964" s="342"/>
      <c r="DJ964" s="342"/>
      <c r="DK964" s="342"/>
      <c r="DM964" s="342"/>
      <c r="DN964" s="342"/>
      <c r="DO964" s="342"/>
      <c r="DP964" s="342"/>
      <c r="DQ964" s="342"/>
      <c r="DR964" s="342"/>
      <c r="DS964" s="342"/>
      <c r="DT964" s="342"/>
      <c r="DU964" s="342"/>
      <c r="DV964" s="342"/>
      <c r="DW964" s="342"/>
      <c r="DX964" s="342"/>
      <c r="DY964" s="342"/>
      <c r="EA964" s="342"/>
    </row>
    <row r="965" spans="1:131">
      <c r="A965" s="342"/>
      <c r="B965" s="342"/>
      <c r="C965" s="342"/>
      <c r="D965" s="342"/>
      <c r="E965" s="342"/>
      <c r="L965" s="342"/>
      <c r="M965" s="342"/>
      <c r="N965" s="342"/>
      <c r="O965" s="342"/>
      <c r="P965" s="342"/>
      <c r="Q965" s="342"/>
      <c r="R965" s="342"/>
      <c r="S965" s="342"/>
      <c r="T965" s="342"/>
      <c r="U965" s="342"/>
      <c r="V965" s="342"/>
      <c r="W965" s="342"/>
      <c r="X965" s="342"/>
      <c r="Y965" s="342"/>
      <c r="Z965" s="342"/>
      <c r="AA965" s="342"/>
      <c r="AB965" s="342"/>
      <c r="AC965" s="342"/>
      <c r="AD965" s="342"/>
      <c r="AE965" s="342"/>
      <c r="AF965" s="342"/>
      <c r="AG965" s="342"/>
      <c r="AH965" s="342"/>
      <c r="AI965" s="342"/>
      <c r="AJ965" s="342"/>
      <c r="AK965" s="342"/>
      <c r="AL965" s="342"/>
      <c r="AM965" s="342"/>
      <c r="AN965" s="342"/>
      <c r="AO965" s="342"/>
      <c r="AP965" s="342"/>
      <c r="AQ965" s="342"/>
      <c r="AR965" s="342"/>
      <c r="AS965" s="342"/>
      <c r="AT965" s="342"/>
      <c r="AU965" s="342"/>
      <c r="AV965" s="342"/>
      <c r="AW965" s="342"/>
      <c r="AX965" s="342"/>
      <c r="AY965" s="342"/>
      <c r="AZ965" s="342"/>
      <c r="BA965" s="342"/>
      <c r="BB965" s="342"/>
      <c r="BC965" s="342"/>
      <c r="BD965" s="342"/>
      <c r="BE965" s="342"/>
      <c r="BF965" s="342"/>
      <c r="BG965" s="342"/>
      <c r="BH965" s="342"/>
      <c r="BI965" s="342"/>
      <c r="BJ965" s="342"/>
      <c r="BK965" s="342"/>
      <c r="BL965" s="342"/>
      <c r="BM965" s="342"/>
      <c r="BO965" s="342"/>
      <c r="BP965" s="342"/>
      <c r="BQ965" s="342"/>
      <c r="BR965" s="342"/>
      <c r="BS965" s="342"/>
      <c r="BT965" s="342"/>
      <c r="BU965" s="342"/>
      <c r="BV965" s="342"/>
      <c r="BW965" s="342"/>
      <c r="BX965" s="342"/>
      <c r="BY965" s="342"/>
      <c r="BZ965" s="342"/>
      <c r="CA965" s="342"/>
      <c r="CB965" s="342"/>
      <c r="CC965" s="342"/>
      <c r="CD965" s="342"/>
      <c r="CE965" s="342"/>
      <c r="CF965" s="342"/>
      <c r="CG965" s="342"/>
      <c r="CH965" s="342"/>
      <c r="CI965" s="342"/>
      <c r="CJ965" s="342"/>
      <c r="CK965" s="342"/>
      <c r="CZ965" s="342"/>
      <c r="DA965" s="342"/>
      <c r="DB965" s="342"/>
      <c r="DC965" s="342"/>
      <c r="DD965" s="342"/>
      <c r="DE965" s="342"/>
      <c r="DF965" s="342"/>
      <c r="DG965" s="342"/>
      <c r="DH965" s="342"/>
      <c r="DI965" s="342"/>
      <c r="DJ965" s="342"/>
      <c r="DK965" s="342"/>
      <c r="DM965" s="342"/>
      <c r="DN965" s="342"/>
      <c r="DO965" s="342"/>
      <c r="DP965" s="342"/>
      <c r="DQ965" s="342"/>
      <c r="DR965" s="342"/>
      <c r="DS965" s="342"/>
      <c r="DT965" s="342"/>
      <c r="DU965" s="342"/>
      <c r="DV965" s="342"/>
      <c r="DW965" s="342"/>
      <c r="DX965" s="342"/>
      <c r="DY965" s="342"/>
      <c r="EA965" s="342"/>
    </row>
    <row r="966" spans="1:131">
      <c r="A966" s="342"/>
      <c r="B966" s="342"/>
      <c r="C966" s="342"/>
      <c r="D966" s="342"/>
      <c r="E966" s="342"/>
      <c r="L966" s="342"/>
      <c r="M966" s="342"/>
      <c r="N966" s="342"/>
      <c r="O966" s="342"/>
      <c r="P966" s="342"/>
      <c r="Q966" s="342"/>
      <c r="R966" s="342"/>
      <c r="S966" s="342"/>
      <c r="T966" s="342"/>
      <c r="U966" s="342"/>
      <c r="V966" s="342"/>
      <c r="W966" s="342"/>
      <c r="X966" s="342"/>
      <c r="Y966" s="342"/>
      <c r="Z966" s="342"/>
      <c r="AA966" s="342"/>
      <c r="AB966" s="342"/>
      <c r="AC966" s="342"/>
      <c r="AD966" s="342"/>
      <c r="AE966" s="342"/>
      <c r="AF966" s="342"/>
      <c r="AG966" s="342"/>
      <c r="AH966" s="342"/>
      <c r="AI966" s="342"/>
      <c r="AJ966" s="342"/>
      <c r="AK966" s="342"/>
      <c r="AL966" s="342"/>
      <c r="AM966" s="342"/>
      <c r="AN966" s="342"/>
      <c r="AO966" s="342"/>
      <c r="AP966" s="342"/>
      <c r="AQ966" s="342"/>
      <c r="AR966" s="342"/>
      <c r="AS966" s="342"/>
      <c r="AT966" s="342"/>
      <c r="AU966" s="342"/>
      <c r="AV966" s="342"/>
      <c r="AW966" s="342"/>
      <c r="AX966" s="342"/>
      <c r="AY966" s="342"/>
      <c r="AZ966" s="342"/>
      <c r="BA966" s="342"/>
      <c r="BB966" s="342"/>
      <c r="BC966" s="342"/>
      <c r="BD966" s="342"/>
      <c r="BE966" s="342"/>
      <c r="BF966" s="342"/>
      <c r="BG966" s="342"/>
      <c r="BH966" s="342"/>
      <c r="BI966" s="342"/>
      <c r="BJ966" s="342"/>
      <c r="BK966" s="342"/>
      <c r="BL966" s="342"/>
      <c r="BM966" s="342"/>
      <c r="BO966" s="342"/>
      <c r="BP966" s="342"/>
      <c r="BQ966" s="342"/>
      <c r="BR966" s="342"/>
      <c r="BS966" s="342"/>
      <c r="BT966" s="342"/>
      <c r="BU966" s="342"/>
      <c r="BV966" s="342"/>
      <c r="BW966" s="342"/>
      <c r="BX966" s="342"/>
      <c r="BY966" s="342"/>
      <c r="BZ966" s="342"/>
      <c r="CA966" s="342"/>
      <c r="CB966" s="342"/>
      <c r="CC966" s="342"/>
      <c r="CD966" s="342"/>
      <c r="CE966" s="342"/>
      <c r="CF966" s="342"/>
      <c r="CG966" s="342"/>
      <c r="CH966" s="342"/>
      <c r="CI966" s="342"/>
      <c r="CJ966" s="342"/>
      <c r="CK966" s="342"/>
      <c r="CZ966" s="342"/>
      <c r="DA966" s="342"/>
      <c r="DB966" s="342"/>
      <c r="DC966" s="342"/>
      <c r="DD966" s="342"/>
      <c r="DE966" s="342"/>
      <c r="DF966" s="342"/>
      <c r="DG966" s="342"/>
      <c r="DH966" s="342"/>
      <c r="DI966" s="342"/>
      <c r="DJ966" s="342"/>
      <c r="DK966" s="342"/>
      <c r="DM966" s="342"/>
      <c r="DN966" s="342"/>
      <c r="DO966" s="342"/>
      <c r="DP966" s="342"/>
      <c r="DQ966" s="342"/>
      <c r="DR966" s="342"/>
      <c r="DS966" s="342"/>
      <c r="DT966" s="342"/>
      <c r="DU966" s="342"/>
      <c r="DV966" s="342"/>
      <c r="DW966" s="342"/>
      <c r="DX966" s="342"/>
      <c r="DY966" s="342"/>
      <c r="EA966" s="342"/>
    </row>
    <row r="967" spans="1:131">
      <c r="A967" s="342"/>
      <c r="B967" s="342"/>
      <c r="C967" s="342"/>
      <c r="D967" s="342"/>
      <c r="E967" s="342"/>
      <c r="L967" s="342"/>
      <c r="M967" s="342"/>
      <c r="N967" s="342"/>
      <c r="O967" s="342"/>
      <c r="P967" s="342"/>
      <c r="Q967" s="342"/>
      <c r="R967" s="342"/>
      <c r="S967" s="342"/>
      <c r="T967" s="342"/>
      <c r="U967" s="342"/>
      <c r="V967" s="342"/>
      <c r="W967" s="342"/>
      <c r="X967" s="342"/>
      <c r="Y967" s="342"/>
      <c r="Z967" s="342"/>
      <c r="AA967" s="342"/>
      <c r="AB967" s="342"/>
      <c r="AC967" s="342"/>
      <c r="AD967" s="342"/>
      <c r="AE967" s="342"/>
      <c r="AF967" s="342"/>
      <c r="AG967" s="342"/>
      <c r="AH967" s="342"/>
      <c r="AI967" s="342"/>
      <c r="AJ967" s="342"/>
      <c r="AK967" s="342"/>
      <c r="AL967" s="342"/>
      <c r="AM967" s="342"/>
      <c r="AN967" s="342"/>
      <c r="AO967" s="342"/>
      <c r="AP967" s="342"/>
      <c r="AQ967" s="342"/>
      <c r="AR967" s="342"/>
      <c r="AS967" s="342"/>
      <c r="AT967" s="342"/>
      <c r="AU967" s="342"/>
      <c r="AV967" s="342"/>
      <c r="AW967" s="342"/>
      <c r="AX967" s="342"/>
      <c r="AY967" s="342"/>
      <c r="AZ967" s="342"/>
      <c r="BA967" s="342"/>
      <c r="BB967" s="342"/>
      <c r="BC967" s="342"/>
      <c r="BD967" s="342"/>
      <c r="BE967" s="342"/>
      <c r="BF967" s="342"/>
      <c r="BG967" s="342"/>
      <c r="BH967" s="342"/>
      <c r="BI967" s="342"/>
      <c r="BJ967" s="342"/>
      <c r="BK967" s="342"/>
      <c r="BL967" s="342"/>
      <c r="BM967" s="342"/>
      <c r="BO967" s="342"/>
      <c r="BP967" s="342"/>
      <c r="BQ967" s="342"/>
      <c r="BR967" s="342"/>
      <c r="BS967" s="342"/>
      <c r="BT967" s="342"/>
      <c r="BU967" s="342"/>
      <c r="BV967" s="342"/>
      <c r="BW967" s="342"/>
      <c r="BX967" s="342"/>
      <c r="BY967" s="342"/>
      <c r="BZ967" s="342"/>
      <c r="CA967" s="342"/>
      <c r="CB967" s="342"/>
      <c r="CC967" s="342"/>
      <c r="CD967" s="342"/>
      <c r="CE967" s="342"/>
      <c r="CF967" s="342"/>
      <c r="CG967" s="342"/>
      <c r="CH967" s="342"/>
      <c r="CI967" s="342"/>
      <c r="CJ967" s="342"/>
      <c r="CK967" s="342"/>
      <c r="CZ967" s="342"/>
      <c r="DA967" s="342"/>
      <c r="DB967" s="342"/>
      <c r="DC967" s="342"/>
      <c r="DD967" s="342"/>
      <c r="DE967" s="342"/>
      <c r="DF967" s="342"/>
      <c r="DG967" s="342"/>
      <c r="DH967" s="342"/>
      <c r="DI967" s="342"/>
      <c r="DJ967" s="342"/>
      <c r="DK967" s="342"/>
      <c r="DM967" s="342"/>
      <c r="DN967" s="342"/>
      <c r="DO967" s="342"/>
      <c r="DP967" s="342"/>
      <c r="DQ967" s="342"/>
      <c r="DR967" s="342"/>
      <c r="DS967" s="342"/>
      <c r="DT967" s="342"/>
      <c r="DU967" s="342"/>
      <c r="DV967" s="342"/>
      <c r="DW967" s="342"/>
      <c r="DX967" s="342"/>
      <c r="DY967" s="342"/>
      <c r="EA967" s="342"/>
    </row>
    <row r="968" spans="1:131">
      <c r="A968" s="342"/>
      <c r="B968" s="342"/>
      <c r="C968" s="342"/>
      <c r="D968" s="342"/>
      <c r="E968" s="342"/>
      <c r="L968" s="342"/>
      <c r="M968" s="342"/>
      <c r="N968" s="342"/>
      <c r="O968" s="342"/>
      <c r="P968" s="342"/>
      <c r="Q968" s="342"/>
      <c r="R968" s="342"/>
      <c r="S968" s="342"/>
      <c r="T968" s="342"/>
      <c r="U968" s="342"/>
      <c r="V968" s="342"/>
      <c r="W968" s="342"/>
      <c r="X968" s="342"/>
      <c r="Y968" s="342"/>
      <c r="Z968" s="342"/>
      <c r="AA968" s="342"/>
      <c r="AB968" s="342"/>
      <c r="AC968" s="342"/>
      <c r="AD968" s="342"/>
      <c r="AE968" s="342"/>
      <c r="AF968" s="342"/>
      <c r="AG968" s="342"/>
      <c r="AH968" s="342"/>
      <c r="AI968" s="342"/>
      <c r="AJ968" s="342"/>
      <c r="AK968" s="342"/>
      <c r="AL968" s="342"/>
      <c r="AM968" s="342"/>
      <c r="AN968" s="342"/>
      <c r="AO968" s="342"/>
      <c r="AP968" s="342"/>
      <c r="AQ968" s="342"/>
      <c r="AR968" s="342"/>
      <c r="AS968" s="342"/>
      <c r="AT968" s="342"/>
      <c r="AU968" s="342"/>
      <c r="AV968" s="342"/>
      <c r="AW968" s="342"/>
      <c r="AX968" s="342"/>
      <c r="AY968" s="342"/>
      <c r="AZ968" s="342"/>
      <c r="BA968" s="342"/>
      <c r="BB968" s="342"/>
      <c r="BC968" s="342"/>
      <c r="BD968" s="342"/>
      <c r="BE968" s="342"/>
      <c r="BF968" s="342"/>
      <c r="BG968" s="342"/>
      <c r="BH968" s="342"/>
      <c r="BI968" s="342"/>
      <c r="BJ968" s="342"/>
      <c r="BK968" s="342"/>
      <c r="BL968" s="342"/>
      <c r="BM968" s="342"/>
      <c r="BO968" s="342"/>
      <c r="BP968" s="342"/>
      <c r="BQ968" s="342"/>
      <c r="BR968" s="342"/>
      <c r="BS968" s="342"/>
      <c r="BT968" s="342"/>
      <c r="BU968" s="342"/>
      <c r="BV968" s="342"/>
      <c r="BW968" s="342"/>
      <c r="BX968" s="342"/>
      <c r="BY968" s="342"/>
      <c r="BZ968" s="342"/>
      <c r="CA968" s="342"/>
      <c r="CB968" s="342"/>
      <c r="CC968" s="342"/>
      <c r="CD968" s="342"/>
      <c r="CE968" s="342"/>
      <c r="CF968" s="342"/>
      <c r="CG968" s="342"/>
      <c r="CH968" s="342"/>
      <c r="CI968" s="342"/>
      <c r="CJ968" s="342"/>
      <c r="CK968" s="342"/>
      <c r="CZ968" s="342"/>
      <c r="DA968" s="342"/>
      <c r="DB968" s="342"/>
      <c r="DC968" s="342"/>
      <c r="DD968" s="342"/>
      <c r="DE968" s="342"/>
      <c r="DF968" s="342"/>
      <c r="DG968" s="342"/>
      <c r="DH968" s="342"/>
      <c r="DI968" s="342"/>
      <c r="DJ968" s="342"/>
      <c r="DK968" s="342"/>
      <c r="DM968" s="342"/>
      <c r="DN968" s="342"/>
      <c r="DO968" s="342"/>
      <c r="DP968" s="342"/>
      <c r="DQ968" s="342"/>
      <c r="DR968" s="342"/>
      <c r="DS968" s="342"/>
      <c r="DT968" s="342"/>
      <c r="DU968" s="342"/>
      <c r="DV968" s="342"/>
      <c r="DW968" s="342"/>
      <c r="DX968" s="342"/>
      <c r="DY968" s="342"/>
      <c r="EA968" s="342"/>
    </row>
    <row r="969" spans="1:131">
      <c r="A969" s="342"/>
      <c r="B969" s="342"/>
      <c r="C969" s="342"/>
      <c r="D969" s="342"/>
      <c r="E969" s="342"/>
      <c r="L969" s="342"/>
      <c r="M969" s="342"/>
      <c r="N969" s="342"/>
      <c r="O969" s="342"/>
      <c r="P969" s="342"/>
      <c r="Q969" s="342"/>
      <c r="R969" s="342"/>
      <c r="S969" s="342"/>
      <c r="T969" s="342"/>
      <c r="U969" s="342"/>
      <c r="V969" s="342"/>
      <c r="W969" s="342"/>
      <c r="X969" s="342"/>
      <c r="Y969" s="342"/>
      <c r="Z969" s="342"/>
      <c r="AA969" s="342"/>
      <c r="AB969" s="342"/>
      <c r="AC969" s="342"/>
      <c r="AD969" s="342"/>
      <c r="AE969" s="342"/>
      <c r="AF969" s="342"/>
      <c r="AG969" s="342"/>
      <c r="AH969" s="342"/>
      <c r="AI969" s="342"/>
      <c r="AJ969" s="342"/>
      <c r="AK969" s="342"/>
      <c r="AL969" s="342"/>
      <c r="AM969" s="342"/>
      <c r="AN969" s="342"/>
      <c r="AO969" s="342"/>
      <c r="AP969" s="342"/>
      <c r="AQ969" s="342"/>
      <c r="AR969" s="342"/>
      <c r="AS969" s="342"/>
      <c r="AT969" s="342"/>
      <c r="AU969" s="342"/>
      <c r="AV969" s="342"/>
      <c r="AW969" s="342"/>
      <c r="AX969" s="342"/>
      <c r="AY969" s="342"/>
      <c r="AZ969" s="342"/>
      <c r="BA969" s="342"/>
      <c r="BB969" s="342"/>
      <c r="BC969" s="342"/>
      <c r="BD969" s="342"/>
      <c r="BE969" s="342"/>
      <c r="BF969" s="342"/>
      <c r="BG969" s="342"/>
      <c r="BH969" s="342"/>
      <c r="BI969" s="342"/>
      <c r="BJ969" s="342"/>
      <c r="BK969" s="342"/>
      <c r="BL969" s="342"/>
      <c r="BM969" s="342"/>
      <c r="BO969" s="342"/>
      <c r="BP969" s="342"/>
      <c r="BQ969" s="342"/>
      <c r="BR969" s="342"/>
      <c r="BS969" s="342"/>
      <c r="BT969" s="342"/>
      <c r="BU969" s="342"/>
      <c r="BV969" s="342"/>
      <c r="BW969" s="342"/>
      <c r="BX969" s="342"/>
      <c r="BY969" s="342"/>
      <c r="BZ969" s="342"/>
      <c r="CA969" s="342"/>
      <c r="CB969" s="342"/>
      <c r="CC969" s="342"/>
      <c r="CD969" s="342"/>
      <c r="CE969" s="342"/>
      <c r="CF969" s="342"/>
      <c r="CG969" s="342"/>
      <c r="CH969" s="342"/>
      <c r="CI969" s="342"/>
      <c r="CJ969" s="342"/>
      <c r="CK969" s="342"/>
      <c r="CZ969" s="342"/>
      <c r="DA969" s="342"/>
      <c r="DB969" s="342"/>
      <c r="DC969" s="342"/>
      <c r="DD969" s="342"/>
      <c r="DE969" s="342"/>
      <c r="DF969" s="342"/>
      <c r="DG969" s="342"/>
      <c r="DH969" s="342"/>
      <c r="DI969" s="342"/>
      <c r="DJ969" s="342"/>
      <c r="DK969" s="342"/>
      <c r="DM969" s="342"/>
      <c r="DN969" s="342"/>
      <c r="DO969" s="342"/>
      <c r="DP969" s="342"/>
      <c r="DQ969" s="342"/>
      <c r="DR969" s="342"/>
      <c r="DS969" s="342"/>
      <c r="DT969" s="342"/>
      <c r="DU969" s="342"/>
      <c r="DV969" s="342"/>
      <c r="DW969" s="342"/>
      <c r="DX969" s="342"/>
      <c r="DY969" s="342"/>
      <c r="EA969" s="342"/>
    </row>
    <row r="970" spans="1:131">
      <c r="A970" s="342"/>
      <c r="B970" s="342"/>
      <c r="C970" s="342"/>
      <c r="D970" s="342"/>
      <c r="E970" s="342"/>
      <c r="L970" s="342"/>
      <c r="M970" s="342"/>
      <c r="N970" s="342"/>
      <c r="O970" s="342"/>
      <c r="P970" s="342"/>
      <c r="Q970" s="342"/>
      <c r="R970" s="342"/>
      <c r="S970" s="342"/>
      <c r="T970" s="342"/>
      <c r="U970" s="342"/>
      <c r="V970" s="342"/>
      <c r="W970" s="342"/>
      <c r="X970" s="342"/>
      <c r="Y970" s="342"/>
      <c r="Z970" s="342"/>
      <c r="AA970" s="342"/>
      <c r="AB970" s="342"/>
      <c r="AC970" s="342"/>
      <c r="AD970" s="342"/>
      <c r="AE970" s="342"/>
      <c r="AF970" s="342"/>
      <c r="AG970" s="342"/>
      <c r="AH970" s="342"/>
      <c r="AI970" s="342"/>
      <c r="AJ970" s="342"/>
      <c r="AK970" s="342"/>
      <c r="AL970" s="342"/>
      <c r="AM970" s="342"/>
      <c r="AN970" s="342"/>
      <c r="AO970" s="342"/>
      <c r="AP970" s="342"/>
      <c r="AQ970" s="342"/>
      <c r="AR970" s="342"/>
      <c r="AS970" s="342"/>
      <c r="AT970" s="342"/>
      <c r="AU970" s="342"/>
      <c r="AV970" s="342"/>
      <c r="AW970" s="342"/>
      <c r="AX970" s="342"/>
      <c r="AY970" s="342"/>
      <c r="AZ970" s="342"/>
      <c r="BA970" s="342"/>
      <c r="BB970" s="342"/>
      <c r="BC970" s="342"/>
      <c r="BD970" s="342"/>
      <c r="BE970" s="342"/>
      <c r="BF970" s="342"/>
      <c r="BG970" s="342"/>
      <c r="BH970" s="342"/>
      <c r="BI970" s="342"/>
      <c r="BJ970" s="342"/>
      <c r="BK970" s="342"/>
      <c r="BL970" s="342"/>
      <c r="BM970" s="342"/>
      <c r="BO970" s="342"/>
      <c r="BP970" s="342"/>
      <c r="BQ970" s="342"/>
      <c r="BR970" s="342"/>
      <c r="BS970" s="342"/>
      <c r="BT970" s="342"/>
      <c r="BU970" s="342"/>
      <c r="BV970" s="342"/>
      <c r="BW970" s="342"/>
      <c r="BX970" s="342"/>
      <c r="BY970" s="342"/>
      <c r="BZ970" s="342"/>
      <c r="CA970" s="342"/>
      <c r="CB970" s="342"/>
      <c r="CC970" s="342"/>
      <c r="CD970" s="342"/>
      <c r="CE970" s="342"/>
      <c r="CF970" s="342"/>
      <c r="CG970" s="342"/>
      <c r="CH970" s="342"/>
      <c r="CI970" s="342"/>
      <c r="CJ970" s="342"/>
      <c r="CK970" s="342"/>
      <c r="CZ970" s="342"/>
      <c r="DA970" s="342"/>
      <c r="DB970" s="342"/>
      <c r="DC970" s="342"/>
      <c r="DD970" s="342"/>
      <c r="DE970" s="342"/>
      <c r="DF970" s="342"/>
      <c r="DG970" s="342"/>
      <c r="DH970" s="342"/>
      <c r="DI970" s="342"/>
      <c r="DJ970" s="342"/>
      <c r="DK970" s="342"/>
      <c r="DM970" s="342"/>
      <c r="DN970" s="342"/>
      <c r="DO970" s="342"/>
      <c r="DP970" s="342"/>
      <c r="DQ970" s="342"/>
      <c r="DR970" s="342"/>
      <c r="DS970" s="342"/>
      <c r="DT970" s="342"/>
      <c r="DU970" s="342"/>
      <c r="DV970" s="342"/>
      <c r="DW970" s="342"/>
      <c r="DX970" s="342"/>
      <c r="DY970" s="342"/>
      <c r="EA970" s="342"/>
    </row>
    <row r="971" spans="1:131">
      <c r="A971" s="342"/>
      <c r="B971" s="342"/>
      <c r="C971" s="342"/>
      <c r="D971" s="342"/>
      <c r="E971" s="342"/>
      <c r="L971" s="342"/>
      <c r="M971" s="342"/>
      <c r="N971" s="342"/>
      <c r="O971" s="342"/>
      <c r="P971" s="342"/>
      <c r="Q971" s="342"/>
      <c r="R971" s="342"/>
      <c r="S971" s="342"/>
      <c r="T971" s="342"/>
      <c r="U971" s="342"/>
      <c r="V971" s="342"/>
      <c r="W971" s="342"/>
      <c r="X971" s="342"/>
      <c r="Y971" s="342"/>
      <c r="Z971" s="342"/>
      <c r="AA971" s="342"/>
      <c r="AB971" s="342"/>
      <c r="AC971" s="342"/>
      <c r="AD971" s="342"/>
      <c r="AE971" s="342"/>
      <c r="AF971" s="342"/>
      <c r="AG971" s="342"/>
      <c r="AH971" s="342"/>
      <c r="AI971" s="342"/>
      <c r="AJ971" s="342"/>
      <c r="AK971" s="342"/>
      <c r="AL971" s="342"/>
      <c r="AM971" s="342"/>
      <c r="AN971" s="342"/>
      <c r="AO971" s="342"/>
      <c r="AP971" s="342"/>
      <c r="AQ971" s="342"/>
      <c r="AR971" s="342"/>
      <c r="AS971" s="342"/>
      <c r="AT971" s="342"/>
      <c r="AU971" s="342"/>
      <c r="AV971" s="342"/>
      <c r="AW971" s="342"/>
      <c r="AX971" s="342"/>
      <c r="AY971" s="342"/>
      <c r="AZ971" s="342"/>
      <c r="BA971" s="342"/>
      <c r="BB971" s="342"/>
      <c r="BC971" s="342"/>
      <c r="BD971" s="342"/>
      <c r="BE971" s="342"/>
      <c r="BF971" s="342"/>
      <c r="BG971" s="342"/>
      <c r="BH971" s="342"/>
      <c r="BI971" s="342"/>
      <c r="BJ971" s="342"/>
      <c r="BK971" s="342"/>
      <c r="BL971" s="342"/>
      <c r="BM971" s="342"/>
      <c r="BO971" s="342"/>
      <c r="BP971" s="342"/>
      <c r="BQ971" s="342"/>
      <c r="BR971" s="342"/>
      <c r="BS971" s="342"/>
      <c r="BT971" s="342"/>
      <c r="BU971" s="342"/>
      <c r="BV971" s="342"/>
      <c r="BW971" s="342"/>
      <c r="BX971" s="342"/>
      <c r="BY971" s="342"/>
      <c r="BZ971" s="342"/>
      <c r="CA971" s="342"/>
      <c r="CB971" s="342"/>
      <c r="CC971" s="342"/>
      <c r="CD971" s="342"/>
      <c r="CE971" s="342"/>
      <c r="CF971" s="342"/>
      <c r="CG971" s="342"/>
      <c r="CH971" s="342"/>
      <c r="CI971" s="342"/>
      <c r="CJ971" s="342"/>
      <c r="CK971" s="342"/>
      <c r="CZ971" s="342"/>
      <c r="DA971" s="342"/>
      <c r="DB971" s="342"/>
      <c r="DC971" s="342"/>
      <c r="DD971" s="342"/>
      <c r="DE971" s="342"/>
      <c r="DF971" s="342"/>
      <c r="DG971" s="342"/>
      <c r="DH971" s="342"/>
      <c r="DI971" s="342"/>
      <c r="DJ971" s="342"/>
      <c r="DK971" s="342"/>
      <c r="DM971" s="342"/>
      <c r="DN971" s="342"/>
      <c r="DO971" s="342"/>
      <c r="DP971" s="342"/>
      <c r="DQ971" s="342"/>
      <c r="DR971" s="342"/>
      <c r="DS971" s="342"/>
      <c r="DT971" s="342"/>
      <c r="DU971" s="342"/>
      <c r="DV971" s="342"/>
      <c r="DW971" s="342"/>
      <c r="DX971" s="342"/>
      <c r="DY971" s="342"/>
      <c r="EA971" s="342"/>
    </row>
    <row r="972" spans="1:131">
      <c r="A972" s="342"/>
      <c r="B972" s="342"/>
      <c r="C972" s="342"/>
      <c r="D972" s="342"/>
      <c r="E972" s="342"/>
      <c r="L972" s="342"/>
      <c r="M972" s="342"/>
      <c r="N972" s="342"/>
      <c r="O972" s="342"/>
      <c r="P972" s="342"/>
      <c r="Q972" s="342"/>
      <c r="R972" s="342"/>
      <c r="S972" s="342"/>
      <c r="T972" s="342"/>
      <c r="U972" s="342"/>
      <c r="V972" s="342"/>
      <c r="W972" s="342"/>
      <c r="X972" s="342"/>
      <c r="Y972" s="342"/>
      <c r="Z972" s="342"/>
      <c r="AA972" s="342"/>
      <c r="AB972" s="342"/>
      <c r="AC972" s="342"/>
      <c r="AD972" s="342"/>
      <c r="AE972" s="342"/>
      <c r="AF972" s="342"/>
      <c r="AG972" s="342"/>
      <c r="AH972" s="342"/>
      <c r="AI972" s="342"/>
      <c r="AJ972" s="342"/>
      <c r="AK972" s="342"/>
      <c r="AL972" s="342"/>
      <c r="AM972" s="342"/>
      <c r="AN972" s="342"/>
      <c r="AO972" s="342"/>
      <c r="AP972" s="342"/>
      <c r="AQ972" s="342"/>
      <c r="AR972" s="342"/>
      <c r="AS972" s="342"/>
      <c r="AT972" s="342"/>
      <c r="AU972" s="342"/>
      <c r="AV972" s="342"/>
      <c r="AW972" s="342"/>
      <c r="AX972" s="342"/>
      <c r="AY972" s="342"/>
      <c r="AZ972" s="342"/>
      <c r="BA972" s="342"/>
      <c r="BB972" s="342"/>
      <c r="BC972" s="342"/>
      <c r="BD972" s="342"/>
      <c r="BE972" s="342"/>
      <c r="BF972" s="342"/>
      <c r="BG972" s="342"/>
      <c r="BH972" s="342"/>
      <c r="BI972" s="342"/>
      <c r="BJ972" s="342"/>
      <c r="BK972" s="342"/>
      <c r="BL972" s="342"/>
      <c r="BM972" s="342"/>
      <c r="BO972" s="342"/>
      <c r="BP972" s="342"/>
      <c r="BQ972" s="342"/>
      <c r="BR972" s="342"/>
      <c r="BS972" s="342"/>
      <c r="BT972" s="342"/>
      <c r="BU972" s="342"/>
      <c r="BV972" s="342"/>
      <c r="BW972" s="342"/>
      <c r="BX972" s="342"/>
      <c r="BY972" s="342"/>
      <c r="BZ972" s="342"/>
      <c r="CA972" s="342"/>
      <c r="CB972" s="342"/>
      <c r="CC972" s="342"/>
      <c r="CD972" s="342"/>
      <c r="CE972" s="342"/>
      <c r="CF972" s="342"/>
      <c r="CG972" s="342"/>
      <c r="CH972" s="342"/>
      <c r="CI972" s="342"/>
      <c r="CJ972" s="342"/>
      <c r="CK972" s="342"/>
      <c r="CZ972" s="342"/>
      <c r="DA972" s="342"/>
      <c r="DB972" s="342"/>
      <c r="DC972" s="342"/>
      <c r="DD972" s="342"/>
      <c r="DE972" s="342"/>
      <c r="DF972" s="342"/>
      <c r="DG972" s="342"/>
      <c r="DH972" s="342"/>
      <c r="DI972" s="342"/>
      <c r="DJ972" s="342"/>
      <c r="DK972" s="342"/>
      <c r="DM972" s="342"/>
      <c r="DN972" s="342"/>
      <c r="DO972" s="342"/>
      <c r="DP972" s="342"/>
      <c r="DQ972" s="342"/>
      <c r="DR972" s="342"/>
      <c r="DS972" s="342"/>
      <c r="DT972" s="342"/>
      <c r="DU972" s="342"/>
      <c r="DV972" s="342"/>
      <c r="DW972" s="342"/>
      <c r="DX972" s="342"/>
      <c r="DY972" s="342"/>
      <c r="EA972" s="342"/>
    </row>
    <row r="973" spans="1:131">
      <c r="A973" s="342"/>
      <c r="B973" s="342"/>
      <c r="C973" s="342"/>
      <c r="D973" s="342"/>
      <c r="E973" s="342"/>
      <c r="L973" s="342"/>
      <c r="M973" s="342"/>
      <c r="N973" s="342"/>
      <c r="O973" s="342"/>
      <c r="P973" s="342"/>
      <c r="Q973" s="342"/>
      <c r="R973" s="342"/>
      <c r="S973" s="342"/>
      <c r="T973" s="342"/>
      <c r="U973" s="342"/>
      <c r="V973" s="342"/>
      <c r="W973" s="342"/>
      <c r="X973" s="342"/>
      <c r="Y973" s="342"/>
      <c r="Z973" s="342"/>
      <c r="AA973" s="342"/>
      <c r="AB973" s="342"/>
      <c r="AC973" s="342"/>
      <c r="AD973" s="342"/>
      <c r="AE973" s="342"/>
      <c r="AF973" s="342"/>
      <c r="AG973" s="342"/>
      <c r="AH973" s="342"/>
      <c r="AI973" s="342"/>
      <c r="AJ973" s="342"/>
      <c r="AK973" s="342"/>
      <c r="AL973" s="342"/>
      <c r="AM973" s="342"/>
      <c r="AN973" s="342"/>
      <c r="AO973" s="342"/>
      <c r="AP973" s="342"/>
      <c r="AQ973" s="342"/>
      <c r="AR973" s="342"/>
      <c r="AS973" s="342"/>
      <c r="AT973" s="342"/>
      <c r="AU973" s="342"/>
      <c r="AV973" s="342"/>
      <c r="AW973" s="342"/>
      <c r="AX973" s="342"/>
      <c r="AY973" s="342"/>
      <c r="AZ973" s="342"/>
      <c r="BA973" s="342"/>
      <c r="BB973" s="342"/>
      <c r="BC973" s="342"/>
      <c r="BD973" s="342"/>
      <c r="BE973" s="342"/>
      <c r="BF973" s="342"/>
      <c r="BG973" s="342"/>
      <c r="BH973" s="342"/>
      <c r="BI973" s="342"/>
      <c r="BJ973" s="342"/>
      <c r="BK973" s="342"/>
      <c r="BL973" s="342"/>
      <c r="BM973" s="342"/>
      <c r="BO973" s="342"/>
      <c r="BP973" s="342"/>
      <c r="BQ973" s="342"/>
      <c r="BR973" s="342"/>
      <c r="BS973" s="342"/>
      <c r="BT973" s="342"/>
      <c r="BU973" s="342"/>
      <c r="BV973" s="342"/>
      <c r="BW973" s="342"/>
      <c r="BX973" s="342"/>
      <c r="BY973" s="342"/>
      <c r="BZ973" s="342"/>
      <c r="CA973" s="342"/>
      <c r="CB973" s="342"/>
      <c r="CC973" s="342"/>
      <c r="CD973" s="342"/>
      <c r="CE973" s="342"/>
      <c r="CF973" s="342"/>
      <c r="CG973" s="342"/>
      <c r="CH973" s="342"/>
      <c r="CI973" s="342"/>
      <c r="CJ973" s="342"/>
      <c r="CK973" s="342"/>
      <c r="CZ973" s="342"/>
      <c r="DA973" s="342"/>
      <c r="DB973" s="342"/>
      <c r="DC973" s="342"/>
      <c r="DD973" s="342"/>
      <c r="DE973" s="342"/>
      <c r="DF973" s="342"/>
      <c r="DG973" s="342"/>
      <c r="DH973" s="342"/>
      <c r="DI973" s="342"/>
      <c r="DJ973" s="342"/>
      <c r="DK973" s="342"/>
      <c r="DM973" s="342"/>
      <c r="DN973" s="342"/>
      <c r="DO973" s="342"/>
      <c r="DP973" s="342"/>
      <c r="DQ973" s="342"/>
      <c r="DR973" s="342"/>
      <c r="DS973" s="342"/>
      <c r="DT973" s="342"/>
      <c r="DU973" s="342"/>
      <c r="DV973" s="342"/>
      <c r="DW973" s="342"/>
      <c r="DX973" s="342"/>
      <c r="DY973" s="342"/>
      <c r="EA973" s="342"/>
    </row>
    <row r="974" spans="1:131">
      <c r="A974" s="342"/>
      <c r="B974" s="342"/>
      <c r="C974" s="342"/>
      <c r="D974" s="342"/>
      <c r="E974" s="342"/>
      <c r="L974" s="342"/>
      <c r="M974" s="342"/>
      <c r="N974" s="342"/>
      <c r="O974" s="342"/>
      <c r="P974" s="342"/>
      <c r="Q974" s="342"/>
      <c r="R974" s="342"/>
      <c r="S974" s="342"/>
      <c r="T974" s="342"/>
      <c r="U974" s="342"/>
      <c r="V974" s="342"/>
      <c r="W974" s="342"/>
      <c r="X974" s="342"/>
      <c r="Y974" s="342"/>
      <c r="Z974" s="342"/>
      <c r="AA974" s="342"/>
      <c r="AB974" s="342"/>
      <c r="AC974" s="342"/>
      <c r="AD974" s="342"/>
      <c r="AE974" s="342"/>
      <c r="AF974" s="342"/>
      <c r="AG974" s="342"/>
      <c r="AH974" s="342"/>
      <c r="AI974" s="342"/>
      <c r="AJ974" s="342"/>
      <c r="AK974" s="342"/>
      <c r="AL974" s="342"/>
      <c r="AM974" s="342"/>
      <c r="AN974" s="342"/>
      <c r="AO974" s="342"/>
      <c r="AP974" s="342"/>
      <c r="AQ974" s="342"/>
      <c r="AR974" s="342"/>
      <c r="AS974" s="342"/>
      <c r="AT974" s="342"/>
      <c r="AU974" s="342"/>
      <c r="AV974" s="342"/>
      <c r="AW974" s="342"/>
      <c r="AX974" s="342"/>
      <c r="AY974" s="342"/>
      <c r="AZ974" s="342"/>
      <c r="BA974" s="342"/>
      <c r="BB974" s="342"/>
      <c r="BC974" s="342"/>
      <c r="BD974" s="342"/>
      <c r="BE974" s="342"/>
      <c r="BF974" s="342"/>
      <c r="BG974" s="342"/>
      <c r="BH974" s="342"/>
      <c r="BI974" s="342"/>
      <c r="BJ974" s="342"/>
      <c r="BK974" s="342"/>
      <c r="BL974" s="342"/>
      <c r="BM974" s="342"/>
      <c r="BO974" s="342"/>
      <c r="BP974" s="342"/>
      <c r="BQ974" s="342"/>
      <c r="BR974" s="342"/>
      <c r="BS974" s="342"/>
      <c r="BT974" s="342"/>
      <c r="BU974" s="342"/>
      <c r="BV974" s="342"/>
      <c r="BW974" s="342"/>
      <c r="BX974" s="342"/>
      <c r="BY974" s="342"/>
      <c r="BZ974" s="342"/>
      <c r="CA974" s="342"/>
      <c r="CB974" s="342"/>
      <c r="CC974" s="342"/>
      <c r="CD974" s="342"/>
      <c r="CE974" s="342"/>
      <c r="CF974" s="342"/>
      <c r="CG974" s="342"/>
      <c r="CH974" s="342"/>
      <c r="CI974" s="342"/>
      <c r="CJ974" s="342"/>
      <c r="CK974" s="342"/>
      <c r="CZ974" s="342"/>
      <c r="DA974" s="342"/>
      <c r="DB974" s="342"/>
      <c r="DC974" s="342"/>
      <c r="DD974" s="342"/>
      <c r="DE974" s="342"/>
      <c r="DF974" s="342"/>
      <c r="DG974" s="342"/>
      <c r="DH974" s="342"/>
      <c r="DI974" s="342"/>
      <c r="DJ974" s="342"/>
      <c r="DK974" s="342"/>
      <c r="DM974" s="342"/>
      <c r="DN974" s="342"/>
      <c r="DO974" s="342"/>
      <c r="DP974" s="342"/>
      <c r="DQ974" s="342"/>
      <c r="DR974" s="342"/>
      <c r="DS974" s="342"/>
      <c r="DT974" s="342"/>
      <c r="DU974" s="342"/>
      <c r="DV974" s="342"/>
      <c r="DW974" s="342"/>
      <c r="DX974" s="342"/>
      <c r="DY974" s="342"/>
      <c r="EA974" s="342"/>
    </row>
    <row r="975" spans="1:131">
      <c r="A975" s="342"/>
      <c r="B975" s="342"/>
      <c r="C975" s="342"/>
      <c r="D975" s="342"/>
      <c r="E975" s="342"/>
      <c r="L975" s="342"/>
      <c r="M975" s="342"/>
      <c r="N975" s="342"/>
      <c r="O975" s="342"/>
      <c r="P975" s="342"/>
      <c r="Q975" s="342"/>
      <c r="R975" s="342"/>
      <c r="S975" s="342"/>
      <c r="T975" s="342"/>
      <c r="U975" s="342"/>
      <c r="V975" s="342"/>
      <c r="W975" s="342"/>
      <c r="X975" s="342"/>
      <c r="Y975" s="342"/>
      <c r="Z975" s="342"/>
      <c r="AA975" s="342"/>
      <c r="AB975" s="342"/>
      <c r="AC975" s="342"/>
      <c r="AD975" s="342"/>
      <c r="AE975" s="342"/>
      <c r="AF975" s="342"/>
      <c r="AG975" s="342"/>
      <c r="AH975" s="342"/>
      <c r="AI975" s="342"/>
      <c r="AJ975" s="342"/>
      <c r="AK975" s="342"/>
      <c r="AL975" s="342"/>
      <c r="AM975" s="342"/>
      <c r="AN975" s="342"/>
      <c r="AO975" s="342"/>
      <c r="AP975" s="342"/>
      <c r="AQ975" s="342"/>
      <c r="AR975" s="342"/>
      <c r="AS975" s="342"/>
      <c r="AT975" s="342"/>
      <c r="AU975" s="342"/>
      <c r="AV975" s="342"/>
      <c r="AW975" s="342"/>
      <c r="AX975" s="342"/>
      <c r="AY975" s="342"/>
      <c r="AZ975" s="342"/>
      <c r="BA975" s="342"/>
      <c r="BB975" s="342"/>
      <c r="BC975" s="342"/>
      <c r="BD975" s="342"/>
      <c r="BE975" s="342"/>
      <c r="BF975" s="342"/>
      <c r="BG975" s="342"/>
      <c r="BH975" s="342"/>
      <c r="BI975" s="342"/>
      <c r="BJ975" s="342"/>
      <c r="BK975" s="342"/>
      <c r="BL975" s="342"/>
      <c r="BM975" s="342"/>
      <c r="BO975" s="342"/>
      <c r="BP975" s="342"/>
      <c r="BQ975" s="342"/>
      <c r="BR975" s="342"/>
      <c r="BS975" s="342"/>
      <c r="BT975" s="342"/>
      <c r="BU975" s="342"/>
      <c r="BV975" s="342"/>
      <c r="BW975" s="342"/>
      <c r="BX975" s="342"/>
      <c r="BY975" s="342"/>
      <c r="BZ975" s="342"/>
      <c r="CA975" s="342"/>
      <c r="CB975" s="342"/>
      <c r="CC975" s="342"/>
      <c r="CD975" s="342"/>
      <c r="CE975" s="342"/>
      <c r="CF975" s="342"/>
      <c r="CG975" s="342"/>
      <c r="CH975" s="342"/>
      <c r="CI975" s="342"/>
      <c r="CJ975" s="342"/>
      <c r="CK975" s="342"/>
      <c r="CZ975" s="342"/>
      <c r="DA975" s="342"/>
      <c r="DB975" s="342"/>
      <c r="DC975" s="342"/>
      <c r="DD975" s="342"/>
      <c r="DE975" s="342"/>
      <c r="DF975" s="342"/>
      <c r="DG975" s="342"/>
      <c r="DH975" s="342"/>
      <c r="DI975" s="342"/>
      <c r="DJ975" s="342"/>
      <c r="DK975" s="342"/>
      <c r="DM975" s="342"/>
      <c r="DN975" s="342"/>
      <c r="DO975" s="342"/>
      <c r="DP975" s="342"/>
      <c r="DQ975" s="342"/>
      <c r="DR975" s="342"/>
      <c r="DS975" s="342"/>
      <c r="DT975" s="342"/>
      <c r="DU975" s="342"/>
      <c r="DV975" s="342"/>
      <c r="DW975" s="342"/>
      <c r="DX975" s="342"/>
      <c r="DY975" s="342"/>
      <c r="EA975" s="342"/>
    </row>
    <row r="976" spans="1:131">
      <c r="A976" s="342"/>
      <c r="B976" s="342"/>
      <c r="C976" s="342"/>
      <c r="D976" s="342"/>
      <c r="E976" s="342"/>
      <c r="L976" s="342"/>
      <c r="M976" s="342"/>
      <c r="N976" s="342"/>
      <c r="O976" s="342"/>
      <c r="P976" s="342"/>
      <c r="Q976" s="342"/>
      <c r="R976" s="342"/>
      <c r="S976" s="342"/>
      <c r="T976" s="342"/>
      <c r="U976" s="342"/>
      <c r="V976" s="342"/>
      <c r="W976" s="342"/>
      <c r="X976" s="342"/>
      <c r="Y976" s="342"/>
      <c r="Z976" s="342"/>
      <c r="AA976" s="342"/>
      <c r="AB976" s="342"/>
      <c r="AC976" s="342"/>
      <c r="AD976" s="342"/>
      <c r="AE976" s="342"/>
      <c r="AF976" s="342"/>
      <c r="AG976" s="342"/>
      <c r="AH976" s="342"/>
      <c r="AI976" s="342"/>
      <c r="AJ976" s="342"/>
      <c r="AK976" s="342"/>
      <c r="AL976" s="342"/>
      <c r="AM976" s="342"/>
      <c r="AN976" s="342"/>
      <c r="AO976" s="342"/>
      <c r="AP976" s="342"/>
      <c r="AQ976" s="342"/>
      <c r="AR976" s="342"/>
      <c r="AS976" s="342"/>
      <c r="AT976" s="342"/>
      <c r="AU976" s="342"/>
      <c r="AV976" s="342"/>
      <c r="AW976" s="342"/>
      <c r="AX976" s="342"/>
      <c r="AY976" s="342"/>
      <c r="AZ976" s="342"/>
      <c r="BA976" s="342"/>
      <c r="BB976" s="342"/>
      <c r="BC976" s="342"/>
      <c r="BD976" s="342"/>
      <c r="BE976" s="342"/>
      <c r="BF976" s="342"/>
      <c r="BG976" s="342"/>
      <c r="BH976" s="342"/>
      <c r="BI976" s="342"/>
      <c r="BJ976" s="342"/>
      <c r="BK976" s="342"/>
      <c r="BL976" s="342"/>
      <c r="BM976" s="342"/>
      <c r="BO976" s="342"/>
      <c r="BP976" s="342"/>
      <c r="BQ976" s="342"/>
      <c r="BR976" s="342"/>
      <c r="BS976" s="342"/>
      <c r="BT976" s="342"/>
      <c r="BU976" s="342"/>
      <c r="BV976" s="342"/>
      <c r="BW976" s="342"/>
      <c r="BX976" s="342"/>
      <c r="BY976" s="342"/>
      <c r="BZ976" s="342"/>
      <c r="CA976" s="342"/>
      <c r="CB976" s="342"/>
      <c r="CC976" s="342"/>
      <c r="CD976" s="342"/>
      <c r="CE976" s="342"/>
      <c r="CF976" s="342"/>
      <c r="CG976" s="342"/>
      <c r="CH976" s="342"/>
      <c r="CI976" s="342"/>
      <c r="CJ976" s="342"/>
      <c r="CK976" s="342"/>
      <c r="CZ976" s="342"/>
      <c r="DA976" s="342"/>
      <c r="DB976" s="342"/>
      <c r="DC976" s="342"/>
      <c r="DD976" s="342"/>
      <c r="DE976" s="342"/>
      <c r="DF976" s="342"/>
      <c r="DG976" s="342"/>
      <c r="DH976" s="342"/>
      <c r="DI976" s="342"/>
      <c r="DJ976" s="342"/>
      <c r="DK976" s="342"/>
      <c r="DM976" s="342"/>
      <c r="DN976" s="342"/>
      <c r="DO976" s="342"/>
      <c r="DP976" s="342"/>
      <c r="DQ976" s="342"/>
      <c r="DR976" s="342"/>
      <c r="DS976" s="342"/>
      <c r="DT976" s="342"/>
      <c r="DU976" s="342"/>
      <c r="DV976" s="342"/>
      <c r="DW976" s="342"/>
      <c r="DX976" s="342"/>
      <c r="DY976" s="342"/>
      <c r="EA976" s="342"/>
    </row>
    <row r="977" spans="1:131">
      <c r="A977" s="342"/>
      <c r="B977" s="342"/>
      <c r="C977" s="342"/>
      <c r="D977" s="342"/>
      <c r="E977" s="342"/>
      <c r="L977" s="342"/>
      <c r="M977" s="342"/>
      <c r="N977" s="342"/>
      <c r="O977" s="342"/>
      <c r="P977" s="342"/>
      <c r="Q977" s="342"/>
      <c r="R977" s="342"/>
      <c r="S977" s="342"/>
      <c r="T977" s="342"/>
      <c r="U977" s="342"/>
      <c r="V977" s="342"/>
      <c r="W977" s="342"/>
      <c r="X977" s="342"/>
      <c r="Y977" s="342"/>
      <c r="Z977" s="342"/>
      <c r="AA977" s="342"/>
      <c r="AB977" s="342"/>
      <c r="AC977" s="342"/>
      <c r="AD977" s="342"/>
      <c r="AE977" s="342"/>
      <c r="AF977" s="342"/>
      <c r="AG977" s="342"/>
      <c r="AH977" s="342"/>
      <c r="AI977" s="342"/>
      <c r="AJ977" s="342"/>
      <c r="AK977" s="342"/>
      <c r="AL977" s="342"/>
      <c r="AM977" s="342"/>
      <c r="AN977" s="342"/>
      <c r="AO977" s="342"/>
      <c r="AP977" s="342"/>
      <c r="AQ977" s="342"/>
      <c r="AR977" s="342"/>
      <c r="AS977" s="342"/>
      <c r="AT977" s="342"/>
      <c r="AU977" s="342"/>
      <c r="AV977" s="342"/>
      <c r="AW977" s="342"/>
      <c r="AX977" s="342"/>
      <c r="AY977" s="342"/>
      <c r="AZ977" s="342"/>
      <c r="BA977" s="342"/>
      <c r="BB977" s="342"/>
      <c r="BC977" s="342"/>
      <c r="BD977" s="342"/>
      <c r="BE977" s="342"/>
      <c r="BF977" s="342"/>
      <c r="BG977" s="342"/>
      <c r="BH977" s="342"/>
      <c r="BI977" s="342"/>
      <c r="BJ977" s="342"/>
      <c r="BK977" s="342"/>
      <c r="BL977" s="342"/>
      <c r="BM977" s="342"/>
      <c r="BO977" s="342"/>
      <c r="BP977" s="342"/>
      <c r="BQ977" s="342"/>
      <c r="BR977" s="342"/>
      <c r="BS977" s="342"/>
      <c r="BT977" s="342"/>
      <c r="BU977" s="342"/>
      <c r="BV977" s="342"/>
      <c r="BW977" s="342"/>
      <c r="BX977" s="342"/>
      <c r="BY977" s="342"/>
      <c r="BZ977" s="342"/>
      <c r="CA977" s="342"/>
      <c r="CB977" s="342"/>
      <c r="CC977" s="342"/>
      <c r="CD977" s="342"/>
      <c r="CE977" s="342"/>
      <c r="CF977" s="342"/>
      <c r="CG977" s="342"/>
      <c r="CH977" s="342"/>
      <c r="CI977" s="342"/>
      <c r="CJ977" s="342"/>
      <c r="CK977" s="342"/>
      <c r="CZ977" s="342"/>
      <c r="DA977" s="342"/>
      <c r="DB977" s="342"/>
      <c r="DC977" s="342"/>
      <c r="DD977" s="342"/>
      <c r="DE977" s="342"/>
      <c r="DF977" s="342"/>
      <c r="DG977" s="342"/>
      <c r="DH977" s="342"/>
      <c r="DI977" s="342"/>
      <c r="DJ977" s="342"/>
      <c r="DK977" s="342"/>
      <c r="DM977" s="342"/>
      <c r="DN977" s="342"/>
      <c r="DO977" s="342"/>
      <c r="DP977" s="342"/>
      <c r="DQ977" s="342"/>
      <c r="DR977" s="342"/>
      <c r="DS977" s="342"/>
      <c r="DT977" s="342"/>
      <c r="DU977" s="342"/>
      <c r="DV977" s="342"/>
      <c r="DW977" s="342"/>
      <c r="DX977" s="342"/>
      <c r="DY977" s="342"/>
      <c r="EA977" s="342"/>
    </row>
    <row r="978" spans="1:131">
      <c r="A978" s="342"/>
      <c r="B978" s="342"/>
      <c r="C978" s="342"/>
      <c r="D978" s="342"/>
      <c r="E978" s="342"/>
      <c r="L978" s="342"/>
      <c r="M978" s="342"/>
      <c r="N978" s="342"/>
      <c r="O978" s="342"/>
      <c r="P978" s="342"/>
      <c r="Q978" s="342"/>
      <c r="R978" s="342"/>
      <c r="S978" s="342"/>
      <c r="T978" s="342"/>
      <c r="U978" s="342"/>
      <c r="V978" s="342"/>
      <c r="W978" s="342"/>
      <c r="X978" s="342"/>
      <c r="Y978" s="342"/>
      <c r="Z978" s="342"/>
      <c r="AA978" s="342"/>
      <c r="AB978" s="342"/>
      <c r="AC978" s="342"/>
      <c r="AD978" s="342"/>
      <c r="AE978" s="342"/>
      <c r="AF978" s="342"/>
      <c r="AG978" s="342"/>
      <c r="AH978" s="342"/>
      <c r="AI978" s="342"/>
      <c r="AJ978" s="342"/>
      <c r="AK978" s="342"/>
      <c r="AL978" s="342"/>
      <c r="AM978" s="342"/>
      <c r="AN978" s="342"/>
      <c r="AO978" s="342"/>
      <c r="AP978" s="342"/>
      <c r="AQ978" s="342"/>
      <c r="AR978" s="342"/>
      <c r="AS978" s="342"/>
      <c r="AT978" s="342"/>
      <c r="AU978" s="342"/>
      <c r="AV978" s="342"/>
      <c r="AW978" s="342"/>
      <c r="AX978" s="342"/>
      <c r="AY978" s="342"/>
      <c r="AZ978" s="342"/>
      <c r="BA978" s="342"/>
      <c r="BB978" s="342"/>
      <c r="BC978" s="342"/>
      <c r="BD978" s="342"/>
      <c r="BE978" s="342"/>
      <c r="BF978" s="342"/>
      <c r="BG978" s="342"/>
      <c r="BH978" s="342"/>
      <c r="BI978" s="342"/>
      <c r="BJ978" s="342"/>
      <c r="BK978" s="342"/>
      <c r="BL978" s="342"/>
      <c r="BM978" s="342"/>
      <c r="BO978" s="342"/>
      <c r="BP978" s="342"/>
      <c r="BQ978" s="342"/>
      <c r="BR978" s="342"/>
      <c r="BS978" s="342"/>
      <c r="BT978" s="342"/>
      <c r="BU978" s="342"/>
      <c r="BV978" s="342"/>
      <c r="BW978" s="342"/>
      <c r="BX978" s="342"/>
      <c r="BY978" s="342"/>
      <c r="BZ978" s="342"/>
      <c r="CA978" s="342"/>
      <c r="CB978" s="342"/>
      <c r="CC978" s="342"/>
      <c r="CD978" s="342"/>
      <c r="CE978" s="342"/>
      <c r="CF978" s="342"/>
      <c r="CG978" s="342"/>
      <c r="CH978" s="342"/>
      <c r="CI978" s="342"/>
      <c r="CJ978" s="342"/>
      <c r="CK978" s="342"/>
      <c r="CZ978" s="342"/>
      <c r="DA978" s="342"/>
      <c r="DB978" s="342"/>
      <c r="DC978" s="342"/>
      <c r="DD978" s="342"/>
      <c r="DE978" s="342"/>
      <c r="DF978" s="342"/>
      <c r="DG978" s="342"/>
      <c r="DH978" s="342"/>
      <c r="DI978" s="342"/>
      <c r="DJ978" s="342"/>
      <c r="DK978" s="342"/>
      <c r="DM978" s="342"/>
      <c r="DN978" s="342"/>
      <c r="DO978" s="342"/>
      <c r="DP978" s="342"/>
      <c r="DQ978" s="342"/>
      <c r="DR978" s="342"/>
      <c r="DS978" s="342"/>
      <c r="DT978" s="342"/>
      <c r="DU978" s="342"/>
      <c r="DV978" s="342"/>
      <c r="DW978" s="342"/>
      <c r="DX978" s="342"/>
      <c r="DY978" s="342"/>
      <c r="EA978" s="342"/>
    </row>
    <row r="979" spans="1:131">
      <c r="A979" s="342"/>
      <c r="B979" s="342"/>
      <c r="C979" s="342"/>
      <c r="D979" s="342"/>
      <c r="E979" s="342"/>
      <c r="L979" s="342"/>
      <c r="M979" s="342"/>
      <c r="N979" s="342"/>
      <c r="O979" s="342"/>
      <c r="P979" s="342"/>
      <c r="Q979" s="342"/>
      <c r="R979" s="342"/>
      <c r="S979" s="342"/>
      <c r="T979" s="342"/>
      <c r="U979" s="342"/>
      <c r="V979" s="342"/>
      <c r="W979" s="342"/>
      <c r="X979" s="342"/>
      <c r="Y979" s="342"/>
      <c r="Z979" s="342"/>
      <c r="AA979" s="342"/>
      <c r="AB979" s="342"/>
      <c r="AC979" s="342"/>
      <c r="AD979" s="342"/>
      <c r="AE979" s="342"/>
      <c r="AF979" s="342"/>
      <c r="AG979" s="342"/>
      <c r="AH979" s="342"/>
      <c r="AI979" s="342"/>
      <c r="AJ979" s="342"/>
      <c r="AK979" s="342"/>
      <c r="AL979" s="342"/>
      <c r="AM979" s="342"/>
      <c r="AN979" s="342"/>
      <c r="AO979" s="342"/>
      <c r="AP979" s="342"/>
      <c r="AQ979" s="342"/>
      <c r="AR979" s="342"/>
      <c r="AS979" s="342"/>
      <c r="AT979" s="342"/>
      <c r="AU979" s="342"/>
      <c r="AV979" s="342"/>
      <c r="AW979" s="342"/>
      <c r="AX979" s="342"/>
      <c r="AY979" s="342"/>
      <c r="AZ979" s="342"/>
      <c r="BA979" s="342"/>
      <c r="BB979" s="342"/>
      <c r="BC979" s="342"/>
      <c r="BD979" s="342"/>
      <c r="BE979" s="342"/>
      <c r="BF979" s="342"/>
      <c r="BG979" s="342"/>
      <c r="BH979" s="342"/>
      <c r="BI979" s="342"/>
      <c r="BJ979" s="342"/>
      <c r="BK979" s="342"/>
      <c r="BL979" s="342"/>
      <c r="BM979" s="342"/>
      <c r="BO979" s="342"/>
      <c r="BP979" s="342"/>
      <c r="BQ979" s="342"/>
      <c r="BR979" s="342"/>
      <c r="BS979" s="342"/>
      <c r="BT979" s="342"/>
      <c r="BU979" s="342"/>
      <c r="BV979" s="342"/>
      <c r="BW979" s="342"/>
      <c r="BX979" s="342"/>
      <c r="BY979" s="342"/>
      <c r="BZ979" s="342"/>
      <c r="CA979" s="342"/>
      <c r="CB979" s="342"/>
      <c r="CC979" s="342"/>
      <c r="CD979" s="342"/>
      <c r="CE979" s="342"/>
      <c r="CF979" s="342"/>
      <c r="CG979" s="342"/>
      <c r="CH979" s="342"/>
      <c r="CI979" s="342"/>
      <c r="CJ979" s="342"/>
      <c r="CK979" s="342"/>
      <c r="CZ979" s="342"/>
      <c r="DA979" s="342"/>
      <c r="DB979" s="342"/>
      <c r="DC979" s="342"/>
      <c r="DD979" s="342"/>
      <c r="DE979" s="342"/>
      <c r="DF979" s="342"/>
      <c r="DG979" s="342"/>
      <c r="DH979" s="342"/>
      <c r="DI979" s="342"/>
      <c r="DJ979" s="342"/>
      <c r="DK979" s="342"/>
      <c r="DM979" s="342"/>
      <c r="DN979" s="342"/>
      <c r="DO979" s="342"/>
      <c r="DP979" s="342"/>
      <c r="DQ979" s="342"/>
      <c r="DR979" s="342"/>
      <c r="DS979" s="342"/>
      <c r="DT979" s="342"/>
      <c r="DU979" s="342"/>
      <c r="DV979" s="342"/>
      <c r="DW979" s="342"/>
      <c r="DX979" s="342"/>
      <c r="DY979" s="342"/>
      <c r="EA979" s="342"/>
    </row>
    <row r="980" spans="1:131">
      <c r="A980" s="342"/>
      <c r="B980" s="342"/>
      <c r="C980" s="342"/>
      <c r="D980" s="342"/>
      <c r="E980" s="342"/>
      <c r="L980" s="342"/>
      <c r="M980" s="342"/>
      <c r="N980" s="342"/>
      <c r="O980" s="342"/>
      <c r="P980" s="342"/>
      <c r="Q980" s="342"/>
      <c r="R980" s="342"/>
      <c r="S980" s="342"/>
      <c r="T980" s="342"/>
      <c r="U980" s="342"/>
      <c r="V980" s="342"/>
      <c r="W980" s="342"/>
      <c r="X980" s="342"/>
      <c r="Y980" s="342"/>
      <c r="Z980" s="342"/>
      <c r="AA980" s="342"/>
      <c r="AB980" s="342"/>
      <c r="AC980" s="342"/>
      <c r="AD980" s="342"/>
      <c r="AE980" s="342"/>
      <c r="AF980" s="342"/>
      <c r="AG980" s="342"/>
      <c r="AH980" s="342"/>
      <c r="AI980" s="342"/>
      <c r="AJ980" s="342"/>
      <c r="AK980" s="342"/>
      <c r="AL980" s="342"/>
      <c r="AM980" s="342"/>
      <c r="AN980" s="342"/>
      <c r="AO980" s="342"/>
      <c r="AP980" s="342"/>
      <c r="AQ980" s="342"/>
      <c r="AR980" s="342"/>
      <c r="AS980" s="342"/>
      <c r="AT980" s="342"/>
      <c r="AU980" s="342"/>
      <c r="AV980" s="342"/>
      <c r="AW980" s="342"/>
      <c r="AX980" s="342"/>
      <c r="AY980" s="342"/>
      <c r="AZ980" s="342"/>
      <c r="BA980" s="342"/>
      <c r="BB980" s="342"/>
      <c r="BC980" s="342"/>
      <c r="BD980" s="342"/>
      <c r="BE980" s="342"/>
      <c r="BF980" s="342"/>
      <c r="BG980" s="342"/>
      <c r="BH980" s="342"/>
      <c r="BI980" s="342"/>
      <c r="BJ980" s="342"/>
      <c r="BK980" s="342"/>
      <c r="BL980" s="342"/>
      <c r="BM980" s="342"/>
      <c r="BO980" s="342"/>
      <c r="BP980" s="342"/>
      <c r="BQ980" s="342"/>
      <c r="BR980" s="342"/>
      <c r="BS980" s="342"/>
      <c r="BT980" s="342"/>
      <c r="BU980" s="342"/>
      <c r="BV980" s="342"/>
      <c r="BW980" s="342"/>
      <c r="BX980" s="342"/>
      <c r="BY980" s="342"/>
      <c r="BZ980" s="342"/>
      <c r="CA980" s="342"/>
      <c r="CB980" s="342"/>
      <c r="CC980" s="342"/>
      <c r="CD980" s="342"/>
      <c r="CE980" s="342"/>
      <c r="CF980" s="342"/>
      <c r="CG980" s="342"/>
      <c r="CH980" s="342"/>
      <c r="CI980" s="342"/>
      <c r="CJ980" s="342"/>
      <c r="CK980" s="342"/>
      <c r="CZ980" s="342"/>
      <c r="DA980" s="342"/>
      <c r="DB980" s="342"/>
      <c r="DC980" s="342"/>
      <c r="DD980" s="342"/>
      <c r="DE980" s="342"/>
      <c r="DF980" s="342"/>
      <c r="DG980" s="342"/>
      <c r="DH980" s="342"/>
      <c r="DI980" s="342"/>
      <c r="DJ980" s="342"/>
      <c r="DK980" s="342"/>
      <c r="DM980" s="342"/>
      <c r="DN980" s="342"/>
      <c r="DO980" s="342"/>
      <c r="DP980" s="342"/>
      <c r="DQ980" s="342"/>
      <c r="DR980" s="342"/>
      <c r="DS980" s="342"/>
      <c r="DT980" s="342"/>
      <c r="DU980" s="342"/>
      <c r="DV980" s="342"/>
      <c r="DW980" s="342"/>
      <c r="DX980" s="342"/>
      <c r="DY980" s="342"/>
      <c r="EA980" s="342"/>
    </row>
    <row r="981" spans="1:131">
      <c r="A981" s="342"/>
      <c r="B981" s="342"/>
      <c r="C981" s="342"/>
      <c r="D981" s="342"/>
      <c r="E981" s="342"/>
      <c r="L981" s="342"/>
      <c r="M981" s="342"/>
      <c r="N981" s="342"/>
      <c r="O981" s="342"/>
      <c r="P981" s="342"/>
      <c r="Q981" s="342"/>
      <c r="R981" s="342"/>
      <c r="S981" s="342"/>
      <c r="T981" s="342"/>
      <c r="U981" s="342"/>
      <c r="V981" s="342"/>
      <c r="W981" s="342"/>
      <c r="X981" s="342"/>
      <c r="Y981" s="342"/>
      <c r="Z981" s="342"/>
      <c r="AA981" s="342"/>
      <c r="AB981" s="342"/>
      <c r="AC981" s="342"/>
      <c r="AD981" s="342"/>
      <c r="AE981" s="342"/>
      <c r="AF981" s="342"/>
      <c r="AG981" s="342"/>
      <c r="AH981" s="342"/>
      <c r="AI981" s="342"/>
      <c r="AJ981" s="342"/>
      <c r="AK981" s="342"/>
      <c r="AL981" s="342"/>
      <c r="AM981" s="342"/>
      <c r="AN981" s="342"/>
      <c r="AO981" s="342"/>
      <c r="AP981" s="342"/>
      <c r="AQ981" s="342"/>
      <c r="AR981" s="342"/>
      <c r="AS981" s="342"/>
      <c r="AT981" s="342"/>
      <c r="AU981" s="342"/>
      <c r="AV981" s="342"/>
      <c r="AW981" s="342"/>
      <c r="AX981" s="342"/>
      <c r="AY981" s="342"/>
      <c r="AZ981" s="342"/>
      <c r="BA981" s="342"/>
      <c r="BB981" s="342"/>
      <c r="BC981" s="342"/>
      <c r="BD981" s="342"/>
      <c r="BE981" s="342"/>
      <c r="BF981" s="342"/>
      <c r="BG981" s="342"/>
      <c r="BH981" s="342"/>
      <c r="BI981" s="342"/>
      <c r="BJ981" s="342"/>
      <c r="BK981" s="342"/>
      <c r="BL981" s="342"/>
      <c r="BM981" s="342"/>
      <c r="BO981" s="342"/>
      <c r="BP981" s="342"/>
      <c r="BQ981" s="342"/>
      <c r="BR981" s="342"/>
      <c r="BS981" s="342"/>
      <c r="BT981" s="342"/>
      <c r="BU981" s="342"/>
      <c r="BV981" s="342"/>
      <c r="BW981" s="342"/>
      <c r="BX981" s="342"/>
      <c r="BY981" s="342"/>
      <c r="BZ981" s="342"/>
      <c r="CA981" s="342"/>
      <c r="CB981" s="342"/>
      <c r="CC981" s="342"/>
      <c r="CD981" s="342"/>
      <c r="CE981" s="342"/>
      <c r="CF981" s="342"/>
      <c r="CG981" s="342"/>
      <c r="CH981" s="342"/>
      <c r="CI981" s="342"/>
      <c r="CJ981" s="342"/>
      <c r="CK981" s="342"/>
      <c r="CZ981" s="342"/>
      <c r="DA981" s="342"/>
      <c r="DB981" s="342"/>
      <c r="DC981" s="342"/>
      <c r="DD981" s="342"/>
      <c r="DE981" s="342"/>
      <c r="DF981" s="342"/>
      <c r="DG981" s="342"/>
      <c r="DH981" s="342"/>
      <c r="DI981" s="342"/>
      <c r="DJ981" s="342"/>
      <c r="DK981" s="342"/>
      <c r="DM981" s="342"/>
      <c r="DN981" s="342"/>
      <c r="DO981" s="342"/>
      <c r="DP981" s="342"/>
      <c r="DQ981" s="342"/>
      <c r="DR981" s="342"/>
      <c r="DS981" s="342"/>
      <c r="DT981" s="342"/>
      <c r="DU981" s="342"/>
      <c r="DV981" s="342"/>
      <c r="DW981" s="342"/>
      <c r="DX981" s="342"/>
      <c r="DY981" s="342"/>
      <c r="EA981" s="342"/>
    </row>
    <row r="982" spans="1:131">
      <c r="A982" s="342"/>
      <c r="B982" s="342"/>
      <c r="C982" s="342"/>
      <c r="D982" s="342"/>
      <c r="E982" s="342"/>
      <c r="L982" s="342"/>
      <c r="M982" s="342"/>
      <c r="N982" s="342"/>
      <c r="O982" s="342"/>
      <c r="P982" s="342"/>
      <c r="Q982" s="342"/>
      <c r="R982" s="342"/>
      <c r="S982" s="342"/>
      <c r="T982" s="342"/>
      <c r="U982" s="342"/>
      <c r="V982" s="342"/>
      <c r="W982" s="342"/>
      <c r="X982" s="342"/>
      <c r="Y982" s="342"/>
      <c r="Z982" s="342"/>
      <c r="AA982" s="342"/>
      <c r="AB982" s="342"/>
      <c r="AC982" s="342"/>
      <c r="AD982" s="342"/>
      <c r="AE982" s="342"/>
      <c r="AF982" s="342"/>
      <c r="AG982" s="342"/>
      <c r="AH982" s="342"/>
      <c r="AI982" s="342"/>
      <c r="AJ982" s="342"/>
      <c r="AK982" s="342"/>
      <c r="AL982" s="342"/>
      <c r="AM982" s="342"/>
      <c r="AN982" s="342"/>
      <c r="AO982" s="342"/>
      <c r="AP982" s="342"/>
      <c r="AQ982" s="342"/>
      <c r="AR982" s="342"/>
      <c r="AS982" s="342"/>
      <c r="AT982" s="342"/>
      <c r="AU982" s="342"/>
      <c r="AV982" s="342"/>
      <c r="AW982" s="342"/>
      <c r="AX982" s="342"/>
      <c r="AY982" s="342"/>
      <c r="AZ982" s="342"/>
      <c r="BA982" s="342"/>
      <c r="BB982" s="342"/>
      <c r="BC982" s="342"/>
      <c r="BD982" s="342"/>
      <c r="BE982" s="342"/>
      <c r="BF982" s="342"/>
      <c r="BG982" s="342"/>
      <c r="BH982" s="342"/>
      <c r="BI982" s="342"/>
      <c r="BJ982" s="342"/>
      <c r="BK982" s="342"/>
      <c r="BL982" s="342"/>
      <c r="BM982" s="342"/>
      <c r="BO982" s="342"/>
      <c r="BP982" s="342"/>
      <c r="BQ982" s="342"/>
      <c r="BR982" s="342"/>
      <c r="BS982" s="342"/>
      <c r="BT982" s="342"/>
      <c r="BU982" s="342"/>
      <c r="BV982" s="342"/>
      <c r="BW982" s="342"/>
      <c r="BX982" s="342"/>
      <c r="BY982" s="342"/>
      <c r="BZ982" s="342"/>
      <c r="CA982" s="342"/>
      <c r="CB982" s="342"/>
      <c r="CC982" s="342"/>
      <c r="CD982" s="342"/>
      <c r="CE982" s="342"/>
      <c r="CF982" s="342"/>
      <c r="CG982" s="342"/>
      <c r="CH982" s="342"/>
      <c r="CI982" s="342"/>
      <c r="CJ982" s="342"/>
      <c r="CK982" s="342"/>
      <c r="CZ982" s="342"/>
      <c r="DA982" s="342"/>
      <c r="DB982" s="342"/>
      <c r="DC982" s="342"/>
      <c r="DD982" s="342"/>
      <c r="DE982" s="342"/>
      <c r="DF982" s="342"/>
      <c r="DG982" s="342"/>
      <c r="DH982" s="342"/>
      <c r="DI982" s="342"/>
      <c r="DJ982" s="342"/>
      <c r="DK982" s="342"/>
      <c r="DM982" s="342"/>
      <c r="DN982" s="342"/>
      <c r="DO982" s="342"/>
      <c r="DP982" s="342"/>
      <c r="DQ982" s="342"/>
      <c r="DR982" s="342"/>
      <c r="DS982" s="342"/>
      <c r="DT982" s="342"/>
      <c r="DU982" s="342"/>
      <c r="DV982" s="342"/>
      <c r="DW982" s="342"/>
      <c r="DX982" s="342"/>
      <c r="DY982" s="342"/>
      <c r="EA982" s="342"/>
    </row>
    <row r="983" spans="1:131">
      <c r="A983" s="342"/>
      <c r="B983" s="342"/>
      <c r="C983" s="342"/>
      <c r="D983" s="342"/>
      <c r="E983" s="342"/>
      <c r="L983" s="342"/>
      <c r="M983" s="342"/>
      <c r="N983" s="342"/>
      <c r="O983" s="342"/>
      <c r="P983" s="342"/>
      <c r="Q983" s="342"/>
      <c r="R983" s="342"/>
      <c r="S983" s="342"/>
      <c r="T983" s="342"/>
      <c r="U983" s="342"/>
      <c r="V983" s="342"/>
      <c r="W983" s="342"/>
      <c r="X983" s="342"/>
      <c r="Y983" s="342"/>
      <c r="Z983" s="342"/>
      <c r="AA983" s="342"/>
      <c r="AB983" s="342"/>
      <c r="AC983" s="342"/>
      <c r="AD983" s="342"/>
      <c r="AE983" s="342"/>
      <c r="AF983" s="342"/>
      <c r="AG983" s="342"/>
      <c r="AH983" s="342"/>
      <c r="AI983" s="342"/>
      <c r="AJ983" s="342"/>
      <c r="AK983" s="342"/>
      <c r="AL983" s="342"/>
      <c r="AM983" s="342"/>
      <c r="AN983" s="342"/>
      <c r="AO983" s="342"/>
      <c r="AP983" s="342"/>
      <c r="AQ983" s="342"/>
      <c r="AR983" s="342"/>
      <c r="AS983" s="342"/>
      <c r="AT983" s="342"/>
      <c r="AU983" s="342"/>
      <c r="AV983" s="342"/>
      <c r="AW983" s="342"/>
      <c r="AX983" s="342"/>
      <c r="AY983" s="342"/>
      <c r="AZ983" s="342"/>
      <c r="BA983" s="342"/>
      <c r="BB983" s="342"/>
      <c r="BC983" s="342"/>
      <c r="BD983" s="342"/>
      <c r="BE983" s="342"/>
      <c r="BF983" s="342"/>
      <c r="BG983" s="342"/>
      <c r="BH983" s="342"/>
      <c r="BI983" s="342"/>
      <c r="BJ983" s="342"/>
      <c r="BK983" s="342"/>
      <c r="BL983" s="342"/>
      <c r="BM983" s="342"/>
      <c r="BO983" s="342"/>
      <c r="BP983" s="342"/>
      <c r="BQ983" s="342"/>
      <c r="BR983" s="342"/>
      <c r="BS983" s="342"/>
      <c r="BT983" s="342"/>
      <c r="BU983" s="342"/>
      <c r="BV983" s="342"/>
      <c r="BW983" s="342"/>
      <c r="BX983" s="342"/>
      <c r="BY983" s="342"/>
      <c r="BZ983" s="342"/>
      <c r="CA983" s="342"/>
      <c r="CB983" s="342"/>
      <c r="CC983" s="342"/>
      <c r="CD983" s="342"/>
      <c r="CE983" s="342"/>
      <c r="CF983" s="342"/>
      <c r="CG983" s="342"/>
      <c r="CH983" s="342"/>
      <c r="CI983" s="342"/>
      <c r="CJ983" s="342"/>
      <c r="CK983" s="342"/>
      <c r="CZ983" s="342"/>
      <c r="DA983" s="342"/>
      <c r="DB983" s="342"/>
      <c r="DC983" s="342"/>
      <c r="DD983" s="342"/>
      <c r="DE983" s="342"/>
      <c r="DF983" s="342"/>
      <c r="DG983" s="342"/>
      <c r="DH983" s="342"/>
      <c r="DI983" s="342"/>
      <c r="DJ983" s="342"/>
      <c r="DK983" s="342"/>
      <c r="DM983" s="342"/>
      <c r="DN983" s="342"/>
      <c r="DO983" s="342"/>
      <c r="DP983" s="342"/>
      <c r="DQ983" s="342"/>
      <c r="DR983" s="342"/>
      <c r="DS983" s="342"/>
      <c r="DT983" s="342"/>
      <c r="DU983" s="342"/>
      <c r="DV983" s="342"/>
      <c r="DW983" s="342"/>
      <c r="DX983" s="342"/>
      <c r="DY983" s="342"/>
      <c r="EA983" s="342"/>
    </row>
    <row r="984" spans="1:131">
      <c r="A984" s="342"/>
      <c r="B984" s="342"/>
      <c r="C984" s="342"/>
      <c r="D984" s="342"/>
      <c r="E984" s="342"/>
      <c r="L984" s="342"/>
      <c r="M984" s="342"/>
      <c r="N984" s="342"/>
      <c r="O984" s="342"/>
      <c r="P984" s="342"/>
      <c r="Q984" s="342"/>
      <c r="R984" s="342"/>
      <c r="S984" s="342"/>
      <c r="T984" s="342"/>
      <c r="U984" s="342"/>
      <c r="V984" s="342"/>
      <c r="W984" s="342"/>
      <c r="X984" s="342"/>
      <c r="Y984" s="342"/>
      <c r="Z984" s="342"/>
      <c r="AA984" s="342"/>
      <c r="AB984" s="342"/>
      <c r="AC984" s="342"/>
      <c r="AD984" s="342"/>
      <c r="AE984" s="342"/>
      <c r="AF984" s="342"/>
      <c r="AG984" s="342"/>
      <c r="AH984" s="342"/>
      <c r="AI984" s="342"/>
      <c r="AJ984" s="342"/>
      <c r="AK984" s="342"/>
      <c r="AL984" s="342"/>
      <c r="AM984" s="342"/>
      <c r="AN984" s="342"/>
      <c r="AO984" s="342"/>
      <c r="AP984" s="342"/>
      <c r="AQ984" s="342"/>
      <c r="AR984" s="342"/>
      <c r="AS984" s="342"/>
      <c r="AT984" s="342"/>
      <c r="AU984" s="342"/>
      <c r="AV984" s="342"/>
      <c r="AW984" s="342"/>
      <c r="AX984" s="342"/>
      <c r="AY984" s="342"/>
      <c r="AZ984" s="342"/>
      <c r="BA984" s="342"/>
      <c r="BB984" s="342"/>
      <c r="BC984" s="342"/>
      <c r="BD984" s="342"/>
      <c r="BE984" s="342"/>
      <c r="BF984" s="342"/>
      <c r="BG984" s="342"/>
      <c r="BH984" s="342"/>
      <c r="BI984" s="342"/>
      <c r="BJ984" s="342"/>
      <c r="BK984" s="342"/>
      <c r="BL984" s="342"/>
      <c r="BM984" s="342"/>
      <c r="BO984" s="342"/>
      <c r="BP984" s="342"/>
      <c r="BQ984" s="342"/>
      <c r="BR984" s="342"/>
      <c r="BS984" s="342"/>
      <c r="BT984" s="342"/>
      <c r="BU984" s="342"/>
      <c r="BV984" s="342"/>
      <c r="BW984" s="342"/>
      <c r="BX984" s="342"/>
      <c r="BY984" s="342"/>
      <c r="BZ984" s="342"/>
      <c r="CA984" s="342"/>
      <c r="CB984" s="342"/>
      <c r="CC984" s="342"/>
      <c r="CD984" s="342"/>
      <c r="CE984" s="342"/>
      <c r="CF984" s="342"/>
      <c r="CG984" s="342"/>
      <c r="CH984" s="342"/>
      <c r="CI984" s="342"/>
      <c r="CJ984" s="342"/>
      <c r="CK984" s="342"/>
      <c r="CZ984" s="342"/>
      <c r="DA984" s="342"/>
      <c r="DB984" s="342"/>
      <c r="DC984" s="342"/>
      <c r="DD984" s="342"/>
      <c r="DE984" s="342"/>
      <c r="DF984" s="342"/>
      <c r="DG984" s="342"/>
      <c r="DH984" s="342"/>
      <c r="DI984" s="342"/>
      <c r="DJ984" s="342"/>
      <c r="DK984" s="342"/>
      <c r="DM984" s="342"/>
      <c r="DN984" s="342"/>
      <c r="DO984" s="342"/>
      <c r="DP984" s="342"/>
      <c r="DQ984" s="342"/>
      <c r="DR984" s="342"/>
      <c r="DS984" s="342"/>
      <c r="DT984" s="342"/>
      <c r="DU984" s="342"/>
      <c r="DV984" s="342"/>
      <c r="DW984" s="342"/>
      <c r="DX984" s="342"/>
      <c r="DY984" s="342"/>
      <c r="EA984" s="342"/>
    </row>
    <row r="985" spans="1:131">
      <c r="A985" s="342"/>
      <c r="B985" s="342"/>
      <c r="C985" s="342"/>
      <c r="D985" s="342"/>
      <c r="E985" s="342"/>
      <c r="L985" s="342"/>
      <c r="M985" s="342"/>
      <c r="N985" s="342"/>
      <c r="O985" s="342"/>
      <c r="P985" s="342"/>
      <c r="Q985" s="342"/>
      <c r="R985" s="342"/>
      <c r="S985" s="342"/>
      <c r="T985" s="342"/>
      <c r="U985" s="342"/>
      <c r="V985" s="342"/>
      <c r="W985" s="342"/>
      <c r="X985" s="342"/>
      <c r="Y985" s="342"/>
      <c r="Z985" s="342"/>
      <c r="AA985" s="342"/>
      <c r="AB985" s="342"/>
      <c r="AC985" s="342"/>
      <c r="AD985" s="342"/>
      <c r="AE985" s="342"/>
      <c r="AF985" s="342"/>
      <c r="AG985" s="342"/>
      <c r="AH985" s="342"/>
      <c r="AI985" s="342"/>
      <c r="AJ985" s="342"/>
      <c r="AK985" s="342"/>
      <c r="AL985" s="342"/>
      <c r="AM985" s="342"/>
      <c r="AN985" s="342"/>
      <c r="AO985" s="342"/>
      <c r="AP985" s="342"/>
      <c r="AQ985" s="342"/>
      <c r="AR985" s="342"/>
      <c r="AS985" s="342"/>
      <c r="AT985" s="342"/>
      <c r="AU985" s="342"/>
      <c r="AV985" s="342"/>
      <c r="AW985" s="342"/>
      <c r="AX985" s="342"/>
      <c r="AY985" s="342"/>
      <c r="AZ985" s="342"/>
      <c r="BA985" s="342"/>
      <c r="BB985" s="342"/>
      <c r="BC985" s="342"/>
      <c r="BD985" s="342"/>
      <c r="BE985" s="342"/>
      <c r="BF985" s="342"/>
      <c r="BG985" s="342"/>
      <c r="BH985" s="342"/>
      <c r="BI985" s="342"/>
      <c r="BJ985" s="342"/>
      <c r="BK985" s="342"/>
      <c r="BL985" s="342"/>
      <c r="BM985" s="342"/>
      <c r="BO985" s="342"/>
      <c r="BP985" s="342"/>
      <c r="BQ985" s="342"/>
      <c r="BR985" s="342"/>
      <c r="BS985" s="342"/>
      <c r="BT985" s="342"/>
      <c r="BU985" s="342"/>
      <c r="BV985" s="342"/>
      <c r="BW985" s="342"/>
      <c r="BX985" s="342"/>
      <c r="BY985" s="342"/>
      <c r="BZ985" s="342"/>
      <c r="CA985" s="342"/>
      <c r="CB985" s="342"/>
      <c r="CC985" s="342"/>
      <c r="CD985" s="342"/>
      <c r="CE985" s="342"/>
      <c r="CF985" s="342"/>
      <c r="CG985" s="342"/>
      <c r="CH985" s="342"/>
      <c r="CI985" s="342"/>
      <c r="CJ985" s="342"/>
      <c r="CK985" s="342"/>
      <c r="CZ985" s="342"/>
      <c r="DA985" s="342"/>
      <c r="DB985" s="342"/>
      <c r="DC985" s="342"/>
      <c r="DD985" s="342"/>
      <c r="DE985" s="342"/>
      <c r="DF985" s="342"/>
      <c r="DG985" s="342"/>
      <c r="DH985" s="342"/>
      <c r="DI985" s="342"/>
      <c r="DJ985" s="342"/>
      <c r="DK985" s="342"/>
      <c r="DM985" s="342"/>
      <c r="DN985" s="342"/>
      <c r="DO985" s="342"/>
      <c r="DP985" s="342"/>
      <c r="DQ985" s="342"/>
      <c r="DR985" s="342"/>
      <c r="DS985" s="342"/>
      <c r="DT985" s="342"/>
      <c r="DU985" s="342"/>
      <c r="DV985" s="342"/>
      <c r="DW985" s="342"/>
      <c r="DX985" s="342"/>
      <c r="DY985" s="342"/>
      <c r="EA985" s="342"/>
    </row>
    <row r="986" spans="1:131">
      <c r="A986" s="342"/>
      <c r="B986" s="342"/>
      <c r="C986" s="342"/>
      <c r="D986" s="342"/>
      <c r="E986" s="342"/>
      <c r="L986" s="342"/>
      <c r="M986" s="342"/>
      <c r="N986" s="342"/>
      <c r="O986" s="342"/>
      <c r="P986" s="342"/>
      <c r="Q986" s="342"/>
      <c r="R986" s="342"/>
      <c r="S986" s="342"/>
      <c r="T986" s="342"/>
      <c r="U986" s="342"/>
      <c r="V986" s="342"/>
      <c r="W986" s="342"/>
      <c r="X986" s="342"/>
      <c r="Y986" s="342"/>
      <c r="Z986" s="342"/>
      <c r="AA986" s="342"/>
      <c r="AB986" s="342"/>
      <c r="AC986" s="342"/>
      <c r="AD986" s="342"/>
      <c r="AE986" s="342"/>
      <c r="AF986" s="342"/>
      <c r="AG986" s="342"/>
      <c r="AH986" s="342"/>
      <c r="AI986" s="342"/>
      <c r="AJ986" s="342"/>
      <c r="AK986" s="342"/>
      <c r="AL986" s="342"/>
      <c r="AM986" s="342"/>
      <c r="AN986" s="342"/>
      <c r="AO986" s="342"/>
      <c r="AP986" s="342"/>
      <c r="AQ986" s="342"/>
      <c r="AR986" s="342"/>
      <c r="AS986" s="342"/>
      <c r="AT986" s="342"/>
      <c r="AU986" s="342"/>
      <c r="AV986" s="342"/>
      <c r="AW986" s="342"/>
      <c r="AX986" s="342"/>
      <c r="AY986" s="342"/>
      <c r="AZ986" s="342"/>
      <c r="BA986" s="342"/>
      <c r="BB986" s="342"/>
      <c r="BC986" s="342"/>
      <c r="BD986" s="342"/>
      <c r="BE986" s="342"/>
      <c r="BF986" s="342"/>
      <c r="BG986" s="342"/>
      <c r="BH986" s="342"/>
      <c r="BI986" s="342"/>
      <c r="BJ986" s="342"/>
      <c r="BK986" s="342"/>
      <c r="BL986" s="342"/>
      <c r="BM986" s="342"/>
      <c r="BO986" s="342"/>
      <c r="BP986" s="342"/>
      <c r="BQ986" s="342"/>
      <c r="BR986" s="342"/>
      <c r="BS986" s="342"/>
      <c r="BT986" s="342"/>
      <c r="BU986" s="342"/>
      <c r="BV986" s="342"/>
      <c r="BW986" s="342"/>
      <c r="BX986" s="342"/>
      <c r="BY986" s="342"/>
      <c r="BZ986" s="342"/>
      <c r="CA986" s="342"/>
      <c r="CB986" s="342"/>
      <c r="CC986" s="342"/>
      <c r="CD986" s="342"/>
      <c r="CE986" s="342"/>
      <c r="CF986" s="342"/>
      <c r="CG986" s="342"/>
      <c r="CH986" s="342"/>
      <c r="CI986" s="342"/>
      <c r="CJ986" s="342"/>
      <c r="CK986" s="342"/>
      <c r="CZ986" s="342"/>
      <c r="DA986" s="342"/>
      <c r="DB986" s="342"/>
      <c r="DC986" s="342"/>
      <c r="DD986" s="342"/>
      <c r="DE986" s="342"/>
      <c r="DF986" s="342"/>
      <c r="DG986" s="342"/>
      <c r="DH986" s="342"/>
      <c r="DI986" s="342"/>
      <c r="DJ986" s="342"/>
      <c r="DK986" s="342"/>
      <c r="DM986" s="342"/>
      <c r="DN986" s="342"/>
      <c r="DO986" s="342"/>
      <c r="DP986" s="342"/>
      <c r="DQ986" s="342"/>
      <c r="DR986" s="342"/>
      <c r="DS986" s="342"/>
      <c r="DT986" s="342"/>
      <c r="DU986" s="342"/>
      <c r="DV986" s="342"/>
      <c r="DW986" s="342"/>
      <c r="DX986" s="342"/>
      <c r="DY986" s="342"/>
      <c r="EA986" s="342"/>
    </row>
    <row r="987" spans="1:131">
      <c r="A987" s="342"/>
      <c r="B987" s="342"/>
      <c r="C987" s="342"/>
      <c r="D987" s="342"/>
      <c r="E987" s="342"/>
      <c r="L987" s="342"/>
      <c r="M987" s="342"/>
      <c r="N987" s="342"/>
      <c r="O987" s="342"/>
      <c r="P987" s="342"/>
      <c r="Q987" s="342"/>
      <c r="R987" s="342"/>
      <c r="S987" s="342"/>
      <c r="T987" s="342"/>
      <c r="U987" s="342"/>
      <c r="V987" s="342"/>
      <c r="W987" s="342"/>
      <c r="X987" s="342"/>
      <c r="Y987" s="342"/>
      <c r="Z987" s="342"/>
      <c r="AA987" s="342"/>
      <c r="AB987" s="342"/>
      <c r="AC987" s="342"/>
      <c r="AD987" s="342"/>
      <c r="AE987" s="342"/>
      <c r="AF987" s="342"/>
      <c r="AG987" s="342"/>
      <c r="AH987" s="342"/>
      <c r="AI987" s="342"/>
      <c r="AJ987" s="342"/>
      <c r="AK987" s="342"/>
      <c r="AL987" s="342"/>
      <c r="AM987" s="342"/>
      <c r="AN987" s="342"/>
      <c r="AO987" s="342"/>
      <c r="AP987" s="342"/>
      <c r="AQ987" s="342"/>
      <c r="AR987" s="342"/>
      <c r="AS987" s="342"/>
      <c r="AT987" s="342"/>
      <c r="AU987" s="342"/>
      <c r="AV987" s="342"/>
      <c r="AW987" s="342"/>
      <c r="AX987" s="342"/>
      <c r="AY987" s="342"/>
      <c r="AZ987" s="342"/>
      <c r="BA987" s="342"/>
      <c r="BB987" s="342"/>
      <c r="BC987" s="342"/>
      <c r="BD987" s="342"/>
      <c r="BE987" s="342"/>
      <c r="BF987" s="342"/>
      <c r="BG987" s="342"/>
      <c r="BH987" s="342"/>
      <c r="BI987" s="342"/>
      <c r="BJ987" s="342"/>
      <c r="BK987" s="342"/>
      <c r="BL987" s="342"/>
      <c r="BM987" s="342"/>
      <c r="BO987" s="342"/>
      <c r="BP987" s="342"/>
      <c r="BQ987" s="342"/>
      <c r="BR987" s="342"/>
      <c r="BS987" s="342"/>
      <c r="BT987" s="342"/>
      <c r="BU987" s="342"/>
      <c r="BV987" s="342"/>
      <c r="BW987" s="342"/>
      <c r="BX987" s="342"/>
      <c r="BY987" s="342"/>
      <c r="BZ987" s="342"/>
      <c r="CA987" s="342"/>
      <c r="CB987" s="342"/>
      <c r="CC987" s="342"/>
      <c r="CD987" s="342"/>
      <c r="CE987" s="342"/>
      <c r="CF987" s="342"/>
      <c r="CG987" s="342"/>
      <c r="CH987" s="342"/>
      <c r="CI987" s="342"/>
      <c r="CJ987" s="342"/>
      <c r="CK987" s="342"/>
      <c r="CZ987" s="342"/>
      <c r="DA987" s="342"/>
      <c r="DB987" s="342"/>
      <c r="DC987" s="342"/>
      <c r="DD987" s="342"/>
      <c r="DE987" s="342"/>
      <c r="DF987" s="342"/>
      <c r="DG987" s="342"/>
      <c r="DH987" s="342"/>
      <c r="DI987" s="342"/>
      <c r="DJ987" s="342"/>
      <c r="DK987" s="342"/>
      <c r="DM987" s="342"/>
      <c r="DN987" s="342"/>
      <c r="DO987" s="342"/>
      <c r="DP987" s="342"/>
      <c r="DQ987" s="342"/>
      <c r="DR987" s="342"/>
      <c r="DS987" s="342"/>
      <c r="DT987" s="342"/>
      <c r="DU987" s="342"/>
      <c r="DV987" s="342"/>
      <c r="DW987" s="342"/>
      <c r="DX987" s="342"/>
      <c r="DY987" s="342"/>
      <c r="EA987" s="342"/>
    </row>
    <row r="988" spans="1:131">
      <c r="A988" s="342"/>
      <c r="B988" s="342"/>
      <c r="C988" s="342"/>
      <c r="D988" s="342"/>
      <c r="E988" s="342"/>
      <c r="L988" s="342"/>
      <c r="M988" s="342"/>
      <c r="N988" s="342"/>
      <c r="O988" s="342"/>
      <c r="P988" s="342"/>
      <c r="Q988" s="342"/>
      <c r="R988" s="342"/>
      <c r="S988" s="342"/>
      <c r="T988" s="342"/>
      <c r="U988" s="342"/>
      <c r="V988" s="342"/>
      <c r="W988" s="342"/>
      <c r="X988" s="342"/>
      <c r="Y988" s="342"/>
      <c r="Z988" s="342"/>
      <c r="AA988" s="342"/>
      <c r="AB988" s="342"/>
      <c r="AC988" s="342"/>
      <c r="AD988" s="342"/>
      <c r="AE988" s="342"/>
      <c r="AF988" s="342"/>
      <c r="AG988" s="342"/>
      <c r="AH988" s="342"/>
      <c r="AI988" s="342"/>
      <c r="AJ988" s="342"/>
      <c r="AK988" s="342"/>
      <c r="AL988" s="342"/>
      <c r="AM988" s="342"/>
      <c r="AN988" s="342"/>
      <c r="AO988" s="342"/>
      <c r="AP988" s="342"/>
      <c r="AQ988" s="342"/>
      <c r="AR988" s="342"/>
      <c r="AS988" s="342"/>
      <c r="AT988" s="342"/>
      <c r="AU988" s="342"/>
      <c r="AV988" s="342"/>
      <c r="AW988" s="342"/>
      <c r="AX988" s="342"/>
      <c r="AY988" s="342"/>
      <c r="AZ988" s="342"/>
      <c r="BA988" s="342"/>
      <c r="BB988" s="342"/>
      <c r="BC988" s="342"/>
      <c r="BD988" s="342"/>
      <c r="BE988" s="342"/>
      <c r="BF988" s="342"/>
      <c r="BG988" s="342"/>
      <c r="BH988" s="342"/>
      <c r="BI988" s="342"/>
      <c r="BJ988" s="342"/>
      <c r="BK988" s="342"/>
      <c r="BL988" s="342"/>
      <c r="BM988" s="342"/>
      <c r="BO988" s="342"/>
      <c r="BP988" s="342"/>
      <c r="BQ988" s="342"/>
      <c r="BR988" s="342"/>
      <c r="BS988" s="342"/>
      <c r="BT988" s="342"/>
      <c r="BU988" s="342"/>
      <c r="BV988" s="342"/>
      <c r="BW988" s="342"/>
      <c r="BX988" s="342"/>
      <c r="BY988" s="342"/>
      <c r="BZ988" s="342"/>
      <c r="CA988" s="342"/>
      <c r="CB988" s="342"/>
      <c r="CC988" s="342"/>
      <c r="CD988" s="342"/>
      <c r="CE988" s="342"/>
      <c r="CF988" s="342"/>
      <c r="CG988" s="342"/>
      <c r="CH988" s="342"/>
      <c r="CI988" s="342"/>
      <c r="CJ988" s="342"/>
      <c r="CK988" s="342"/>
      <c r="CZ988" s="342"/>
      <c r="DA988" s="342"/>
      <c r="DB988" s="342"/>
      <c r="DC988" s="342"/>
      <c r="DD988" s="342"/>
      <c r="DE988" s="342"/>
      <c r="DF988" s="342"/>
      <c r="DG988" s="342"/>
      <c r="DH988" s="342"/>
      <c r="DI988" s="342"/>
      <c r="DJ988" s="342"/>
      <c r="DK988" s="342"/>
      <c r="DM988" s="342"/>
      <c r="DN988" s="342"/>
      <c r="DO988" s="342"/>
      <c r="DP988" s="342"/>
      <c r="DQ988" s="342"/>
      <c r="DR988" s="342"/>
      <c r="DS988" s="342"/>
      <c r="DT988" s="342"/>
      <c r="DU988" s="342"/>
      <c r="DV988" s="342"/>
      <c r="DW988" s="342"/>
      <c r="DX988" s="342"/>
      <c r="DY988" s="342"/>
      <c r="EA988" s="342"/>
    </row>
    <row r="989" spans="1:131">
      <c r="A989" s="342"/>
      <c r="B989" s="342"/>
      <c r="C989" s="342"/>
      <c r="D989" s="342"/>
      <c r="E989" s="342"/>
      <c r="L989" s="342"/>
      <c r="M989" s="342"/>
      <c r="N989" s="342"/>
      <c r="O989" s="342"/>
      <c r="P989" s="342"/>
      <c r="Q989" s="342"/>
      <c r="R989" s="342"/>
      <c r="S989" s="342"/>
      <c r="T989" s="342"/>
      <c r="U989" s="342"/>
      <c r="V989" s="342"/>
      <c r="W989" s="342"/>
      <c r="X989" s="342"/>
      <c r="Y989" s="342"/>
      <c r="Z989" s="342"/>
      <c r="AA989" s="342"/>
      <c r="AB989" s="342"/>
      <c r="AC989" s="342"/>
      <c r="AD989" s="342"/>
      <c r="AE989" s="342"/>
      <c r="AF989" s="342"/>
      <c r="AG989" s="342"/>
      <c r="AH989" s="342"/>
      <c r="AI989" s="342"/>
      <c r="AJ989" s="342"/>
      <c r="AK989" s="342"/>
      <c r="AL989" s="342"/>
      <c r="AM989" s="342"/>
      <c r="AN989" s="342"/>
      <c r="AO989" s="342"/>
      <c r="AP989" s="342"/>
      <c r="AQ989" s="342"/>
      <c r="AR989" s="342"/>
      <c r="AS989" s="342"/>
      <c r="AT989" s="342"/>
      <c r="AU989" s="342"/>
      <c r="AV989" s="342"/>
      <c r="AW989" s="342"/>
      <c r="AX989" s="342"/>
      <c r="AY989" s="342"/>
      <c r="AZ989" s="342"/>
      <c r="BA989" s="342"/>
      <c r="BB989" s="342"/>
      <c r="BC989" s="342"/>
      <c r="BD989" s="342"/>
      <c r="BE989" s="342"/>
      <c r="BF989" s="342"/>
      <c r="BG989" s="342"/>
      <c r="BH989" s="342"/>
      <c r="BI989" s="342"/>
      <c r="BJ989" s="342"/>
      <c r="BK989" s="342"/>
      <c r="BL989" s="342"/>
      <c r="BM989" s="342"/>
      <c r="BO989" s="342"/>
      <c r="BP989" s="342"/>
      <c r="BQ989" s="342"/>
      <c r="BR989" s="342"/>
      <c r="BS989" s="342"/>
      <c r="BT989" s="342"/>
      <c r="BU989" s="342"/>
      <c r="BV989" s="342"/>
      <c r="BW989" s="342"/>
      <c r="BX989" s="342"/>
      <c r="BY989" s="342"/>
      <c r="BZ989" s="342"/>
      <c r="CA989" s="342"/>
      <c r="CB989" s="342"/>
      <c r="CC989" s="342"/>
      <c r="CD989" s="342"/>
      <c r="CE989" s="342"/>
      <c r="CF989" s="342"/>
      <c r="CG989" s="342"/>
      <c r="CH989" s="342"/>
      <c r="CI989" s="342"/>
      <c r="CJ989" s="342"/>
      <c r="CK989" s="342"/>
      <c r="CZ989" s="342"/>
      <c r="DA989" s="342"/>
      <c r="DB989" s="342"/>
      <c r="DC989" s="342"/>
      <c r="DD989" s="342"/>
      <c r="DE989" s="342"/>
      <c r="DF989" s="342"/>
      <c r="DG989" s="342"/>
      <c r="DH989" s="342"/>
      <c r="DI989" s="342"/>
      <c r="DJ989" s="342"/>
      <c r="DK989" s="342"/>
      <c r="DM989" s="342"/>
      <c r="DN989" s="342"/>
      <c r="DO989" s="342"/>
      <c r="DP989" s="342"/>
      <c r="DQ989" s="342"/>
      <c r="DR989" s="342"/>
      <c r="DS989" s="342"/>
      <c r="DT989" s="342"/>
      <c r="DU989" s="342"/>
      <c r="DV989" s="342"/>
      <c r="DW989" s="342"/>
      <c r="DX989" s="342"/>
      <c r="DY989" s="342"/>
      <c r="EA989" s="342"/>
    </row>
    <row r="990" spans="1:131">
      <c r="A990" s="342"/>
      <c r="B990" s="342"/>
      <c r="C990" s="342"/>
      <c r="D990" s="342"/>
      <c r="E990" s="342"/>
      <c r="L990" s="342"/>
      <c r="M990" s="342"/>
      <c r="N990" s="342"/>
      <c r="O990" s="342"/>
      <c r="P990" s="342"/>
      <c r="Q990" s="342"/>
      <c r="R990" s="342"/>
      <c r="S990" s="342"/>
      <c r="T990" s="342"/>
      <c r="U990" s="342"/>
      <c r="V990" s="342"/>
      <c r="W990" s="342"/>
      <c r="X990" s="342"/>
      <c r="Y990" s="342"/>
      <c r="Z990" s="342"/>
      <c r="AA990" s="342"/>
      <c r="AB990" s="342"/>
      <c r="AC990" s="342"/>
      <c r="AD990" s="342"/>
      <c r="AE990" s="342"/>
      <c r="AF990" s="342"/>
      <c r="AG990" s="342"/>
      <c r="AH990" s="342"/>
      <c r="AI990" s="342"/>
      <c r="AJ990" s="342"/>
      <c r="AK990" s="342"/>
      <c r="AL990" s="342"/>
      <c r="AM990" s="342"/>
      <c r="AN990" s="342"/>
      <c r="AO990" s="342"/>
      <c r="AP990" s="342"/>
      <c r="AQ990" s="342"/>
      <c r="AR990" s="342"/>
      <c r="AS990" s="342"/>
      <c r="AT990" s="342"/>
      <c r="AU990" s="342"/>
      <c r="AV990" s="342"/>
      <c r="AW990" s="342"/>
      <c r="AX990" s="342"/>
      <c r="AY990" s="342"/>
      <c r="AZ990" s="342"/>
      <c r="BA990" s="342"/>
      <c r="BB990" s="342"/>
      <c r="BC990" s="342"/>
      <c r="BD990" s="342"/>
      <c r="BE990" s="342"/>
      <c r="BF990" s="342"/>
      <c r="BG990" s="342"/>
      <c r="BH990" s="342"/>
      <c r="BI990" s="342"/>
      <c r="BJ990" s="342"/>
      <c r="BK990" s="342"/>
      <c r="BL990" s="342"/>
      <c r="BM990" s="342"/>
      <c r="BO990" s="342"/>
      <c r="BP990" s="342"/>
      <c r="BQ990" s="342"/>
      <c r="BR990" s="342"/>
      <c r="BS990" s="342"/>
      <c r="BT990" s="342"/>
      <c r="BU990" s="342"/>
      <c r="BV990" s="342"/>
      <c r="BW990" s="342"/>
      <c r="BX990" s="342"/>
      <c r="BY990" s="342"/>
      <c r="BZ990" s="342"/>
      <c r="CA990" s="342"/>
      <c r="CB990" s="342"/>
      <c r="CC990" s="342"/>
      <c r="CD990" s="342"/>
      <c r="CE990" s="342"/>
      <c r="CF990" s="342"/>
      <c r="CG990" s="342"/>
      <c r="CH990" s="342"/>
      <c r="CI990" s="342"/>
      <c r="CJ990" s="342"/>
      <c r="CK990" s="342"/>
      <c r="CZ990" s="342"/>
      <c r="DA990" s="342"/>
      <c r="DB990" s="342"/>
      <c r="DC990" s="342"/>
      <c r="DD990" s="342"/>
      <c r="DE990" s="342"/>
      <c r="DF990" s="342"/>
      <c r="DG990" s="342"/>
      <c r="DH990" s="342"/>
      <c r="DI990" s="342"/>
      <c r="DJ990" s="342"/>
      <c r="DK990" s="342"/>
      <c r="DM990" s="342"/>
      <c r="DN990" s="342"/>
      <c r="DO990" s="342"/>
      <c r="DP990" s="342"/>
      <c r="DQ990" s="342"/>
      <c r="DR990" s="342"/>
      <c r="DS990" s="342"/>
      <c r="DT990" s="342"/>
      <c r="DU990" s="342"/>
      <c r="DV990" s="342"/>
      <c r="DW990" s="342"/>
      <c r="DX990" s="342"/>
      <c r="DY990" s="342"/>
      <c r="EA990" s="342"/>
    </row>
    <row r="991" spans="1:131">
      <c r="A991" s="342"/>
      <c r="B991" s="342"/>
      <c r="C991" s="342"/>
      <c r="D991" s="342"/>
      <c r="E991" s="342"/>
      <c r="L991" s="342"/>
      <c r="M991" s="342"/>
      <c r="N991" s="342"/>
      <c r="O991" s="342"/>
      <c r="P991" s="342"/>
      <c r="Q991" s="342"/>
      <c r="R991" s="342"/>
      <c r="S991" s="342"/>
      <c r="T991" s="342"/>
      <c r="U991" s="342"/>
      <c r="V991" s="342"/>
      <c r="W991" s="342"/>
      <c r="X991" s="342"/>
      <c r="Y991" s="342"/>
      <c r="Z991" s="342"/>
      <c r="AA991" s="342"/>
      <c r="AB991" s="342"/>
      <c r="AC991" s="342"/>
      <c r="AD991" s="342"/>
      <c r="AE991" s="342"/>
      <c r="AF991" s="342"/>
      <c r="AG991" s="342"/>
      <c r="AH991" s="342"/>
      <c r="AI991" s="342"/>
      <c r="AJ991" s="342"/>
      <c r="AK991" s="342"/>
      <c r="AL991" s="342"/>
      <c r="AM991" s="342"/>
      <c r="AN991" s="342"/>
      <c r="AO991" s="342"/>
      <c r="AP991" s="342"/>
      <c r="AQ991" s="342"/>
      <c r="AR991" s="342"/>
      <c r="AS991" s="342"/>
      <c r="AT991" s="342"/>
      <c r="AU991" s="342"/>
      <c r="AV991" s="342"/>
      <c r="AW991" s="342"/>
      <c r="AX991" s="342"/>
      <c r="AY991" s="342"/>
      <c r="AZ991" s="342"/>
      <c r="BA991" s="342"/>
      <c r="BB991" s="342"/>
      <c r="BC991" s="342"/>
      <c r="BD991" s="342"/>
      <c r="BE991" s="342"/>
      <c r="BF991" s="342"/>
      <c r="BG991" s="342"/>
      <c r="BH991" s="342"/>
      <c r="BI991" s="342"/>
      <c r="BJ991" s="342"/>
      <c r="BK991" s="342"/>
      <c r="BL991" s="342"/>
      <c r="BM991" s="342"/>
      <c r="BO991" s="342"/>
      <c r="BP991" s="342"/>
      <c r="BQ991" s="342"/>
      <c r="BR991" s="342"/>
      <c r="BS991" s="342"/>
      <c r="BT991" s="342"/>
      <c r="BU991" s="342"/>
      <c r="BV991" s="342"/>
      <c r="BW991" s="342"/>
      <c r="BX991" s="342"/>
      <c r="BY991" s="342"/>
      <c r="BZ991" s="342"/>
      <c r="CA991" s="342"/>
      <c r="CB991" s="342"/>
      <c r="CC991" s="342"/>
      <c r="CD991" s="342"/>
      <c r="CE991" s="342"/>
      <c r="CF991" s="342"/>
      <c r="CG991" s="342"/>
      <c r="CH991" s="342"/>
      <c r="CI991" s="342"/>
      <c r="CJ991" s="342"/>
      <c r="CK991" s="342"/>
      <c r="CZ991" s="342"/>
      <c r="DA991" s="342"/>
      <c r="DB991" s="342"/>
      <c r="DC991" s="342"/>
      <c r="DD991" s="342"/>
      <c r="DE991" s="342"/>
      <c r="DF991" s="342"/>
      <c r="DG991" s="342"/>
      <c r="DH991" s="342"/>
      <c r="DI991" s="342"/>
      <c r="DJ991" s="342"/>
      <c r="DK991" s="342"/>
      <c r="DM991" s="342"/>
      <c r="DN991" s="342"/>
      <c r="DO991" s="342"/>
      <c r="DP991" s="342"/>
      <c r="DQ991" s="342"/>
      <c r="DR991" s="342"/>
      <c r="DS991" s="342"/>
      <c r="DT991" s="342"/>
      <c r="DU991" s="342"/>
      <c r="DV991" s="342"/>
      <c r="DW991" s="342"/>
      <c r="DX991" s="342"/>
      <c r="DY991" s="342"/>
      <c r="EA991" s="342"/>
    </row>
    <row r="992" spans="1:131">
      <c r="A992" s="342"/>
      <c r="B992" s="342"/>
      <c r="C992" s="342"/>
      <c r="D992" s="342"/>
      <c r="E992" s="342"/>
      <c r="L992" s="342"/>
      <c r="M992" s="342"/>
      <c r="N992" s="342"/>
      <c r="O992" s="342"/>
      <c r="P992" s="342"/>
      <c r="Q992" s="342"/>
      <c r="R992" s="342"/>
      <c r="S992" s="342"/>
      <c r="T992" s="342"/>
      <c r="U992" s="342"/>
      <c r="V992" s="342"/>
      <c r="W992" s="342"/>
      <c r="X992" s="342"/>
      <c r="Y992" s="342"/>
      <c r="Z992" s="342"/>
      <c r="AA992" s="342"/>
      <c r="AB992" s="342"/>
      <c r="AC992" s="342"/>
      <c r="AD992" s="342"/>
      <c r="AE992" s="342"/>
      <c r="AF992" s="342"/>
      <c r="AG992" s="342"/>
      <c r="AH992" s="342"/>
      <c r="AI992" s="342"/>
      <c r="AJ992" s="342"/>
      <c r="AK992" s="342"/>
      <c r="AL992" s="342"/>
      <c r="AM992" s="342"/>
      <c r="AN992" s="342"/>
      <c r="AO992" s="342"/>
      <c r="AP992" s="342"/>
      <c r="AQ992" s="342"/>
      <c r="AR992" s="342"/>
      <c r="AS992" s="342"/>
      <c r="AT992" s="342"/>
      <c r="AU992" s="342"/>
      <c r="AV992" s="342"/>
      <c r="AW992" s="342"/>
      <c r="AX992" s="342"/>
      <c r="AY992" s="342"/>
      <c r="AZ992" s="342"/>
      <c r="BA992" s="342"/>
      <c r="BB992" s="342"/>
      <c r="BC992" s="342"/>
      <c r="BD992" s="342"/>
      <c r="BE992" s="342"/>
      <c r="BF992" s="342"/>
      <c r="BG992" s="342"/>
      <c r="BH992" s="342"/>
      <c r="BI992" s="342"/>
      <c r="BJ992" s="342"/>
      <c r="BK992" s="342"/>
      <c r="BL992" s="342"/>
      <c r="BM992" s="342"/>
      <c r="BO992" s="342"/>
      <c r="BP992" s="342"/>
      <c r="BQ992" s="342"/>
      <c r="BR992" s="342"/>
      <c r="BS992" s="342"/>
      <c r="BT992" s="342"/>
      <c r="BU992" s="342"/>
      <c r="BV992" s="342"/>
      <c r="BW992" s="342"/>
      <c r="BX992" s="342"/>
      <c r="BY992" s="342"/>
      <c r="BZ992" s="342"/>
      <c r="CA992" s="342"/>
      <c r="CB992" s="342"/>
      <c r="CC992" s="342"/>
      <c r="CD992" s="342"/>
      <c r="CE992" s="342"/>
      <c r="CF992" s="342"/>
      <c r="CG992" s="342"/>
      <c r="CH992" s="342"/>
      <c r="CI992" s="342"/>
      <c r="CJ992" s="342"/>
      <c r="CK992" s="342"/>
      <c r="CZ992" s="342"/>
      <c r="DA992" s="342"/>
      <c r="DB992" s="342"/>
      <c r="DC992" s="342"/>
      <c r="DD992" s="342"/>
      <c r="DE992" s="342"/>
      <c r="DF992" s="342"/>
      <c r="DG992" s="342"/>
      <c r="DH992" s="342"/>
      <c r="DI992" s="342"/>
      <c r="DJ992" s="342"/>
      <c r="DK992" s="342"/>
      <c r="DM992" s="342"/>
      <c r="DN992" s="342"/>
      <c r="DO992" s="342"/>
      <c r="DP992" s="342"/>
      <c r="DQ992" s="342"/>
      <c r="DR992" s="342"/>
      <c r="DS992" s="342"/>
      <c r="DT992" s="342"/>
      <c r="DU992" s="342"/>
      <c r="DV992" s="342"/>
      <c r="DW992" s="342"/>
      <c r="DX992" s="342"/>
      <c r="DY992" s="342"/>
      <c r="EA992" s="342"/>
    </row>
    <row r="993" spans="1:131">
      <c r="A993" s="342"/>
      <c r="B993" s="342"/>
      <c r="C993" s="342"/>
      <c r="D993" s="342"/>
      <c r="E993" s="342"/>
      <c r="L993" s="342"/>
      <c r="M993" s="342"/>
      <c r="N993" s="342"/>
      <c r="O993" s="342"/>
      <c r="P993" s="342"/>
      <c r="Q993" s="342"/>
      <c r="R993" s="342"/>
      <c r="S993" s="342"/>
      <c r="T993" s="342"/>
      <c r="U993" s="342"/>
      <c r="V993" s="342"/>
      <c r="W993" s="342"/>
      <c r="X993" s="342"/>
      <c r="Y993" s="342"/>
      <c r="Z993" s="342"/>
      <c r="AA993" s="342"/>
      <c r="AB993" s="342"/>
      <c r="AC993" s="342"/>
      <c r="AD993" s="342"/>
      <c r="AE993" s="342"/>
      <c r="AF993" s="342"/>
      <c r="AG993" s="342"/>
      <c r="AH993" s="342"/>
      <c r="AI993" s="342"/>
      <c r="AJ993" s="342"/>
      <c r="AK993" s="342"/>
      <c r="AL993" s="342"/>
      <c r="AM993" s="342"/>
      <c r="AN993" s="342"/>
      <c r="AO993" s="342"/>
      <c r="AP993" s="342"/>
      <c r="AQ993" s="342"/>
      <c r="AR993" s="342"/>
      <c r="AS993" s="342"/>
      <c r="AT993" s="342"/>
      <c r="AU993" s="342"/>
      <c r="AV993" s="342"/>
      <c r="AW993" s="342"/>
      <c r="AX993" s="342"/>
      <c r="AY993" s="342"/>
      <c r="AZ993" s="342"/>
      <c r="BA993" s="342"/>
      <c r="BB993" s="342"/>
      <c r="BC993" s="342"/>
      <c r="BD993" s="342"/>
      <c r="BE993" s="342"/>
      <c r="BF993" s="342"/>
      <c r="BG993" s="342"/>
      <c r="BH993" s="342"/>
      <c r="BI993" s="342"/>
      <c r="BJ993" s="342"/>
      <c r="BK993" s="342"/>
      <c r="BL993" s="342"/>
      <c r="BM993" s="342"/>
      <c r="BO993" s="342"/>
      <c r="BP993" s="342"/>
      <c r="BQ993" s="342"/>
      <c r="BR993" s="342"/>
      <c r="BS993" s="342"/>
      <c r="BT993" s="342"/>
      <c r="BU993" s="342"/>
      <c r="BV993" s="342"/>
      <c r="BW993" s="342"/>
      <c r="BX993" s="342"/>
      <c r="BY993" s="342"/>
      <c r="BZ993" s="342"/>
      <c r="CA993" s="342"/>
      <c r="CB993" s="342"/>
      <c r="CC993" s="342"/>
      <c r="CD993" s="342"/>
      <c r="CE993" s="342"/>
      <c r="CF993" s="342"/>
      <c r="CG993" s="342"/>
      <c r="CH993" s="342"/>
      <c r="CI993" s="342"/>
      <c r="CJ993" s="342"/>
      <c r="CK993" s="342"/>
      <c r="CZ993" s="342"/>
      <c r="DA993" s="342"/>
      <c r="DB993" s="342"/>
      <c r="DC993" s="342"/>
      <c r="DD993" s="342"/>
      <c r="DE993" s="342"/>
      <c r="DF993" s="342"/>
      <c r="DG993" s="342"/>
      <c r="DH993" s="342"/>
      <c r="DI993" s="342"/>
      <c r="DJ993" s="342"/>
      <c r="DK993" s="342"/>
      <c r="DM993" s="342"/>
      <c r="DN993" s="342"/>
      <c r="DO993" s="342"/>
      <c r="DP993" s="342"/>
      <c r="DQ993" s="342"/>
      <c r="DR993" s="342"/>
      <c r="DS993" s="342"/>
      <c r="DT993" s="342"/>
      <c r="DU993" s="342"/>
      <c r="DV993" s="342"/>
      <c r="DW993" s="342"/>
      <c r="DX993" s="342"/>
      <c r="DY993" s="342"/>
      <c r="EA993" s="342"/>
    </row>
    <row r="994" spans="1:131">
      <c r="A994" s="342"/>
      <c r="B994" s="342"/>
      <c r="C994" s="342"/>
      <c r="D994" s="342"/>
      <c r="E994" s="342"/>
      <c r="L994" s="342"/>
      <c r="M994" s="342"/>
      <c r="N994" s="342"/>
      <c r="O994" s="342"/>
      <c r="P994" s="342"/>
      <c r="Q994" s="342"/>
      <c r="R994" s="342"/>
      <c r="S994" s="342"/>
      <c r="T994" s="342"/>
      <c r="U994" s="342"/>
      <c r="V994" s="342"/>
      <c r="W994" s="342"/>
      <c r="X994" s="342"/>
      <c r="Y994" s="342"/>
      <c r="Z994" s="342"/>
      <c r="AA994" s="342"/>
      <c r="AB994" s="342"/>
      <c r="AC994" s="342"/>
      <c r="AD994" s="342"/>
      <c r="AE994" s="342"/>
      <c r="AF994" s="342"/>
      <c r="AG994" s="342"/>
      <c r="AH994" s="342"/>
      <c r="AI994" s="342"/>
      <c r="AJ994" s="342"/>
      <c r="AK994" s="342"/>
      <c r="AL994" s="342"/>
      <c r="AM994" s="342"/>
      <c r="AN994" s="342"/>
      <c r="AO994" s="342"/>
      <c r="AP994" s="342"/>
      <c r="AQ994" s="342"/>
      <c r="AR994" s="342"/>
      <c r="AS994" s="342"/>
      <c r="AT994" s="342"/>
      <c r="AU994" s="342"/>
      <c r="AV994" s="342"/>
      <c r="AW994" s="342"/>
      <c r="AX994" s="342"/>
      <c r="AY994" s="342"/>
      <c r="AZ994" s="342"/>
      <c r="BA994" s="342"/>
      <c r="BB994" s="342"/>
      <c r="BC994" s="342"/>
      <c r="BD994" s="342"/>
      <c r="BE994" s="342"/>
      <c r="BF994" s="342"/>
      <c r="BG994" s="342"/>
      <c r="BH994" s="342"/>
      <c r="BI994" s="342"/>
      <c r="BJ994" s="342"/>
      <c r="BK994" s="342"/>
      <c r="BL994" s="342"/>
      <c r="BM994" s="342"/>
      <c r="BO994" s="342"/>
      <c r="BP994" s="342"/>
      <c r="BQ994" s="342"/>
      <c r="BR994" s="342"/>
      <c r="BS994" s="342"/>
      <c r="BT994" s="342"/>
      <c r="BU994" s="342"/>
      <c r="BV994" s="342"/>
      <c r="BW994" s="342"/>
      <c r="BX994" s="342"/>
      <c r="BY994" s="342"/>
      <c r="BZ994" s="342"/>
      <c r="CA994" s="342"/>
      <c r="CB994" s="342"/>
      <c r="CC994" s="342"/>
      <c r="CD994" s="342"/>
      <c r="CE994" s="342"/>
      <c r="CF994" s="342"/>
      <c r="CG994" s="342"/>
      <c r="CH994" s="342"/>
      <c r="CI994" s="342"/>
      <c r="CJ994" s="342"/>
      <c r="CK994" s="342"/>
      <c r="CZ994" s="342"/>
      <c r="DA994" s="342"/>
      <c r="DB994" s="342"/>
      <c r="DC994" s="342"/>
      <c r="DD994" s="342"/>
      <c r="DE994" s="342"/>
      <c r="DF994" s="342"/>
      <c r="DG994" s="342"/>
      <c r="DH994" s="342"/>
      <c r="DI994" s="342"/>
      <c r="DJ994" s="342"/>
      <c r="DK994" s="342"/>
      <c r="DM994" s="342"/>
      <c r="DN994" s="342"/>
      <c r="DO994" s="342"/>
      <c r="DP994" s="342"/>
      <c r="DQ994" s="342"/>
      <c r="DR994" s="342"/>
      <c r="DS994" s="342"/>
      <c r="DT994" s="342"/>
      <c r="DU994" s="342"/>
      <c r="DV994" s="342"/>
      <c r="DW994" s="342"/>
      <c r="DX994" s="342"/>
      <c r="DY994" s="342"/>
      <c r="EA994" s="342"/>
    </row>
    <row r="995" spans="1:131">
      <c r="A995" s="342"/>
      <c r="B995" s="342"/>
      <c r="C995" s="342"/>
      <c r="D995" s="342"/>
      <c r="E995" s="342"/>
      <c r="L995" s="342"/>
      <c r="M995" s="342"/>
      <c r="N995" s="342"/>
      <c r="O995" s="342"/>
      <c r="P995" s="342"/>
      <c r="Q995" s="342"/>
      <c r="R995" s="342"/>
      <c r="S995" s="342"/>
      <c r="T995" s="342"/>
      <c r="U995" s="342"/>
      <c r="V995" s="342"/>
      <c r="W995" s="342"/>
      <c r="X995" s="342"/>
      <c r="Y995" s="342"/>
      <c r="Z995" s="342"/>
      <c r="AA995" s="342"/>
      <c r="AB995" s="342"/>
      <c r="AC995" s="342"/>
      <c r="AD995" s="342"/>
      <c r="AE995" s="342"/>
      <c r="AF995" s="342"/>
      <c r="AG995" s="342"/>
      <c r="AH995" s="342"/>
      <c r="AI995" s="342"/>
      <c r="AJ995" s="342"/>
      <c r="AK995" s="342"/>
      <c r="AL995" s="342"/>
      <c r="AM995" s="342"/>
      <c r="AN995" s="342"/>
      <c r="AO995" s="342"/>
      <c r="AP995" s="342"/>
      <c r="AQ995" s="342"/>
      <c r="AR995" s="342"/>
      <c r="AS995" s="342"/>
      <c r="AT995" s="342"/>
      <c r="AU995" s="342"/>
      <c r="AV995" s="342"/>
      <c r="AW995" s="342"/>
      <c r="AX995" s="342"/>
      <c r="AY995" s="342"/>
      <c r="AZ995" s="342"/>
      <c r="BA995" s="342"/>
      <c r="BB995" s="342"/>
      <c r="BC995" s="342"/>
      <c r="BD995" s="342"/>
      <c r="BE995" s="342"/>
      <c r="BF995" s="342"/>
      <c r="BG995" s="342"/>
      <c r="BH995" s="342"/>
      <c r="BI995" s="342"/>
      <c r="BJ995" s="342"/>
      <c r="BK995" s="342"/>
      <c r="BL995" s="342"/>
      <c r="BM995" s="342"/>
      <c r="BO995" s="342"/>
      <c r="BP995" s="342"/>
      <c r="BQ995" s="342"/>
      <c r="BR995" s="342"/>
      <c r="BS995" s="342"/>
      <c r="BT995" s="342"/>
      <c r="BU995" s="342"/>
      <c r="BV995" s="342"/>
      <c r="BW995" s="342"/>
      <c r="BX995" s="342"/>
      <c r="BY995" s="342"/>
      <c r="BZ995" s="342"/>
      <c r="CA995" s="342"/>
      <c r="CB995" s="342"/>
      <c r="CC995" s="342"/>
      <c r="CD995" s="342"/>
      <c r="CE995" s="342"/>
      <c r="CF995" s="342"/>
      <c r="CG995" s="342"/>
      <c r="CH995" s="342"/>
      <c r="CI995" s="342"/>
      <c r="CJ995" s="342"/>
      <c r="CK995" s="342"/>
      <c r="CZ995" s="342"/>
      <c r="DA995" s="342"/>
      <c r="DB995" s="342"/>
      <c r="DC995" s="342"/>
      <c r="DD995" s="342"/>
      <c r="DE995" s="342"/>
      <c r="DF995" s="342"/>
      <c r="DG995" s="342"/>
      <c r="DH995" s="342"/>
      <c r="DI995" s="342"/>
      <c r="DJ995" s="342"/>
      <c r="DK995" s="342"/>
      <c r="DM995" s="342"/>
      <c r="DN995" s="342"/>
      <c r="DO995" s="342"/>
      <c r="DP995" s="342"/>
      <c r="DQ995" s="342"/>
      <c r="DR995" s="342"/>
      <c r="DS995" s="342"/>
      <c r="DT995" s="342"/>
      <c r="DU995" s="342"/>
      <c r="DV995" s="342"/>
      <c r="DW995" s="342"/>
      <c r="DX995" s="342"/>
      <c r="DY995" s="342"/>
      <c r="EA995" s="342"/>
    </row>
    <row r="996" spans="1:131">
      <c r="A996" s="342"/>
      <c r="B996" s="342"/>
      <c r="C996" s="342"/>
      <c r="D996" s="342"/>
      <c r="E996" s="342"/>
      <c r="L996" s="342"/>
      <c r="M996" s="342"/>
      <c r="N996" s="342"/>
      <c r="O996" s="342"/>
      <c r="P996" s="342"/>
      <c r="Q996" s="342"/>
      <c r="R996" s="342"/>
      <c r="S996" s="342"/>
      <c r="T996" s="342"/>
      <c r="U996" s="342"/>
      <c r="V996" s="342"/>
      <c r="W996" s="342"/>
      <c r="X996" s="342"/>
      <c r="Y996" s="342"/>
      <c r="Z996" s="342"/>
      <c r="AA996" s="342"/>
      <c r="AB996" s="342"/>
      <c r="AC996" s="342"/>
      <c r="AD996" s="342"/>
      <c r="AE996" s="342"/>
      <c r="AF996" s="342"/>
      <c r="AG996" s="342"/>
      <c r="AH996" s="342"/>
      <c r="AI996" s="342"/>
      <c r="AJ996" s="342"/>
      <c r="AK996" s="342"/>
      <c r="AL996" s="342"/>
      <c r="AM996" s="342"/>
      <c r="AN996" s="342"/>
      <c r="AO996" s="342"/>
      <c r="AP996" s="342"/>
      <c r="AQ996" s="342"/>
      <c r="AR996" s="342"/>
      <c r="AS996" s="342"/>
      <c r="AT996" s="342"/>
      <c r="AU996" s="342"/>
      <c r="AV996" s="342"/>
      <c r="AW996" s="342"/>
      <c r="AX996" s="342"/>
      <c r="AY996" s="342"/>
      <c r="AZ996" s="342"/>
      <c r="BA996" s="342"/>
      <c r="BB996" s="342"/>
      <c r="BC996" s="342"/>
      <c r="BD996" s="342"/>
      <c r="BE996" s="342"/>
      <c r="BF996" s="342"/>
      <c r="BG996" s="342"/>
      <c r="BH996" s="342"/>
      <c r="BI996" s="342"/>
      <c r="BJ996" s="342"/>
      <c r="BK996" s="342"/>
      <c r="BL996" s="342"/>
      <c r="BM996" s="342"/>
      <c r="BO996" s="342"/>
      <c r="BP996" s="342"/>
      <c r="BQ996" s="342"/>
      <c r="BR996" s="342"/>
      <c r="BS996" s="342"/>
      <c r="BT996" s="342"/>
      <c r="BU996" s="342"/>
      <c r="BV996" s="342"/>
      <c r="BW996" s="342"/>
      <c r="BX996" s="342"/>
      <c r="BY996" s="342"/>
      <c r="BZ996" s="342"/>
      <c r="CA996" s="342"/>
      <c r="CB996" s="342"/>
      <c r="CC996" s="342"/>
      <c r="CD996" s="342"/>
      <c r="CE996" s="342"/>
      <c r="CF996" s="342"/>
      <c r="CG996" s="342"/>
      <c r="CH996" s="342"/>
      <c r="CI996" s="342"/>
      <c r="CJ996" s="342"/>
      <c r="CK996" s="342"/>
      <c r="CZ996" s="342"/>
      <c r="DA996" s="342"/>
      <c r="DB996" s="342"/>
      <c r="DC996" s="342"/>
      <c r="DD996" s="342"/>
      <c r="DE996" s="342"/>
      <c r="DF996" s="342"/>
      <c r="DG996" s="342"/>
      <c r="DH996" s="342"/>
      <c r="DI996" s="342"/>
      <c r="DJ996" s="342"/>
      <c r="DK996" s="342"/>
      <c r="DM996" s="342"/>
      <c r="DN996" s="342"/>
      <c r="DO996" s="342"/>
      <c r="DP996" s="342"/>
      <c r="DQ996" s="342"/>
      <c r="DR996" s="342"/>
      <c r="DS996" s="342"/>
      <c r="DT996" s="342"/>
      <c r="DU996" s="342"/>
      <c r="DV996" s="342"/>
      <c r="DW996" s="342"/>
      <c r="DX996" s="342"/>
      <c r="DY996" s="342"/>
      <c r="EA996" s="342"/>
    </row>
    <row r="997" spans="1:131">
      <c r="A997" s="342"/>
      <c r="B997" s="342"/>
      <c r="C997" s="342"/>
      <c r="D997" s="342"/>
      <c r="E997" s="342"/>
      <c r="L997" s="342"/>
      <c r="M997" s="342"/>
      <c r="N997" s="342"/>
      <c r="O997" s="342"/>
      <c r="P997" s="342"/>
      <c r="Q997" s="342"/>
      <c r="R997" s="342"/>
      <c r="S997" s="342"/>
      <c r="T997" s="342"/>
      <c r="U997" s="342"/>
      <c r="V997" s="342"/>
      <c r="W997" s="342"/>
      <c r="X997" s="342"/>
      <c r="Y997" s="342"/>
      <c r="Z997" s="342"/>
      <c r="AA997" s="342"/>
      <c r="AB997" s="342"/>
      <c r="AC997" s="342"/>
      <c r="AD997" s="342"/>
      <c r="AE997" s="342"/>
      <c r="AF997" s="342"/>
      <c r="AG997" s="342"/>
      <c r="AH997" s="342"/>
      <c r="AI997" s="342"/>
      <c r="AJ997" s="342"/>
      <c r="AK997" s="342"/>
      <c r="AL997" s="342"/>
      <c r="AM997" s="342"/>
      <c r="AN997" s="342"/>
      <c r="AO997" s="342"/>
      <c r="AP997" s="342"/>
      <c r="AQ997" s="342"/>
      <c r="AR997" s="342"/>
      <c r="AS997" s="342"/>
      <c r="AT997" s="342"/>
      <c r="AU997" s="342"/>
      <c r="AV997" s="342"/>
      <c r="AW997" s="342"/>
      <c r="AX997" s="342"/>
      <c r="AY997" s="342"/>
      <c r="AZ997" s="342"/>
      <c r="BA997" s="342"/>
      <c r="BB997" s="342"/>
      <c r="BC997" s="342"/>
      <c r="BD997" s="342"/>
      <c r="BE997" s="342"/>
      <c r="BF997" s="342"/>
      <c r="BG997" s="342"/>
      <c r="BH997" s="342"/>
      <c r="BI997" s="342"/>
      <c r="BJ997" s="342"/>
      <c r="BK997" s="342"/>
      <c r="BL997" s="342"/>
      <c r="BM997" s="342"/>
      <c r="BO997" s="342"/>
      <c r="BP997" s="342"/>
      <c r="BQ997" s="342"/>
      <c r="BR997" s="342"/>
      <c r="BS997" s="342"/>
      <c r="BT997" s="342"/>
      <c r="BU997" s="342"/>
      <c r="BV997" s="342"/>
      <c r="BW997" s="342"/>
      <c r="BX997" s="342"/>
      <c r="BY997" s="342"/>
      <c r="BZ997" s="342"/>
      <c r="CA997" s="342"/>
      <c r="CB997" s="342"/>
      <c r="CC997" s="342"/>
      <c r="CD997" s="342"/>
      <c r="CE997" s="342"/>
      <c r="CF997" s="342"/>
      <c r="CG997" s="342"/>
      <c r="CH997" s="342"/>
      <c r="CI997" s="342"/>
      <c r="CJ997" s="342"/>
      <c r="CK997" s="342"/>
      <c r="CZ997" s="342"/>
      <c r="DA997" s="342"/>
      <c r="DB997" s="342"/>
      <c r="DC997" s="342"/>
      <c r="DD997" s="342"/>
      <c r="DE997" s="342"/>
      <c r="DF997" s="342"/>
      <c r="DG997" s="342"/>
      <c r="DH997" s="342"/>
      <c r="DI997" s="342"/>
      <c r="DJ997" s="342"/>
      <c r="DK997" s="342"/>
      <c r="DM997" s="342"/>
      <c r="DN997" s="342"/>
      <c r="DO997" s="342"/>
      <c r="DP997" s="342"/>
      <c r="DQ997" s="342"/>
      <c r="DR997" s="342"/>
      <c r="DS997" s="342"/>
      <c r="DT997" s="342"/>
      <c r="DU997" s="342"/>
      <c r="DV997" s="342"/>
      <c r="DW997" s="342"/>
      <c r="DX997" s="342"/>
      <c r="DY997" s="342"/>
      <c r="EA997" s="342"/>
    </row>
    <row r="998" spans="1:131">
      <c r="A998" s="342"/>
      <c r="B998" s="342"/>
      <c r="C998" s="342"/>
      <c r="D998" s="342"/>
      <c r="E998" s="342"/>
      <c r="L998" s="342"/>
      <c r="M998" s="342"/>
      <c r="N998" s="342"/>
      <c r="O998" s="342"/>
      <c r="P998" s="342"/>
      <c r="Q998" s="342"/>
      <c r="R998" s="342"/>
      <c r="S998" s="342"/>
      <c r="T998" s="342"/>
      <c r="U998" s="342"/>
      <c r="V998" s="342"/>
      <c r="W998" s="342"/>
      <c r="X998" s="342"/>
      <c r="Y998" s="342"/>
      <c r="Z998" s="342"/>
      <c r="AA998" s="342"/>
      <c r="AB998" s="342"/>
      <c r="AC998" s="342"/>
      <c r="AD998" s="342"/>
      <c r="AE998" s="342"/>
      <c r="AF998" s="342"/>
      <c r="AG998" s="342"/>
      <c r="AH998" s="342"/>
      <c r="AI998" s="342"/>
      <c r="AJ998" s="342"/>
      <c r="AK998" s="342"/>
      <c r="AL998" s="342"/>
      <c r="AM998" s="342"/>
      <c r="AN998" s="342"/>
      <c r="AO998" s="342"/>
      <c r="AP998" s="342"/>
      <c r="AQ998" s="342"/>
      <c r="AR998" s="342"/>
      <c r="AS998" s="342"/>
      <c r="AT998" s="342"/>
      <c r="AU998" s="342"/>
      <c r="AV998" s="342"/>
      <c r="AW998" s="342"/>
      <c r="AX998" s="342"/>
      <c r="AY998" s="342"/>
      <c r="AZ998" s="342"/>
      <c r="BA998" s="342"/>
      <c r="BB998" s="342"/>
      <c r="BC998" s="342"/>
      <c r="BD998" s="342"/>
      <c r="BE998" s="342"/>
      <c r="BF998" s="342"/>
      <c r="BG998" s="342"/>
      <c r="BH998" s="342"/>
      <c r="BI998" s="342"/>
      <c r="BJ998" s="342"/>
      <c r="BK998" s="342"/>
      <c r="BL998" s="342"/>
      <c r="BM998" s="342"/>
      <c r="BO998" s="342"/>
      <c r="BP998" s="342"/>
      <c r="BQ998" s="342"/>
      <c r="BR998" s="342"/>
      <c r="BS998" s="342"/>
      <c r="BT998" s="342"/>
      <c r="BU998" s="342"/>
      <c r="BV998" s="342"/>
      <c r="BW998" s="342"/>
      <c r="BX998" s="342"/>
      <c r="BY998" s="342"/>
      <c r="BZ998" s="342"/>
      <c r="CA998" s="342"/>
      <c r="CB998" s="342"/>
      <c r="CC998" s="342"/>
      <c r="CD998" s="342"/>
      <c r="CE998" s="342"/>
      <c r="CF998" s="342"/>
      <c r="CG998" s="342"/>
      <c r="CH998" s="342"/>
      <c r="CI998" s="342"/>
      <c r="CJ998" s="342"/>
      <c r="CK998" s="342"/>
      <c r="CZ998" s="342"/>
      <c r="DA998" s="342"/>
      <c r="DB998" s="342"/>
      <c r="DC998" s="342"/>
      <c r="DD998" s="342"/>
      <c r="DE998" s="342"/>
      <c r="DF998" s="342"/>
      <c r="DG998" s="342"/>
      <c r="DH998" s="342"/>
      <c r="DI998" s="342"/>
      <c r="DJ998" s="342"/>
      <c r="DK998" s="342"/>
      <c r="DM998" s="342"/>
      <c r="DN998" s="342"/>
      <c r="DO998" s="342"/>
      <c r="DP998" s="342"/>
      <c r="DQ998" s="342"/>
      <c r="DR998" s="342"/>
      <c r="DS998" s="342"/>
      <c r="DT998" s="342"/>
      <c r="DU998" s="342"/>
      <c r="DV998" s="342"/>
      <c r="DW998" s="342"/>
      <c r="DX998" s="342"/>
      <c r="DY998" s="342"/>
      <c r="EA998" s="342"/>
    </row>
    <row r="999" spans="1:131">
      <c r="A999" s="342"/>
      <c r="B999" s="342"/>
      <c r="C999" s="342"/>
      <c r="D999" s="342"/>
      <c r="E999" s="342"/>
      <c r="L999" s="342"/>
      <c r="M999" s="342"/>
      <c r="N999" s="342"/>
      <c r="O999" s="342"/>
      <c r="P999" s="342"/>
      <c r="Q999" s="342"/>
      <c r="R999" s="342"/>
      <c r="S999" s="342"/>
      <c r="T999" s="342"/>
      <c r="U999" s="342"/>
      <c r="V999" s="342"/>
      <c r="W999" s="342"/>
      <c r="X999" s="342"/>
      <c r="Y999" s="342"/>
      <c r="Z999" s="342"/>
      <c r="AA999" s="342"/>
      <c r="AB999" s="342"/>
      <c r="AC999" s="342"/>
      <c r="AD999" s="342"/>
      <c r="AE999" s="342"/>
      <c r="AF999" s="342"/>
      <c r="AG999" s="342"/>
      <c r="AH999" s="342"/>
      <c r="AI999" s="342"/>
      <c r="AJ999" s="342"/>
      <c r="AK999" s="342"/>
      <c r="AL999" s="342"/>
      <c r="AM999" s="342"/>
      <c r="AN999" s="342"/>
      <c r="AO999" s="342"/>
      <c r="AP999" s="342"/>
      <c r="AQ999" s="342"/>
      <c r="AR999" s="342"/>
      <c r="AS999" s="342"/>
      <c r="AT999" s="342"/>
      <c r="AU999" s="342"/>
      <c r="AV999" s="342"/>
      <c r="AW999" s="342"/>
      <c r="AX999" s="342"/>
      <c r="AY999" s="342"/>
      <c r="AZ999" s="342"/>
      <c r="BA999" s="342"/>
      <c r="BB999" s="342"/>
      <c r="BC999" s="342"/>
      <c r="BD999" s="342"/>
      <c r="BE999" s="342"/>
      <c r="BF999" s="342"/>
      <c r="BG999" s="342"/>
      <c r="BH999" s="342"/>
      <c r="BI999" s="342"/>
      <c r="BJ999" s="342"/>
      <c r="BK999" s="342"/>
      <c r="BL999" s="342"/>
      <c r="BM999" s="342"/>
      <c r="BO999" s="342"/>
      <c r="BP999" s="342"/>
      <c r="BQ999" s="342"/>
      <c r="BR999" s="342"/>
      <c r="BS999" s="342"/>
      <c r="BT999" s="342"/>
      <c r="BU999" s="342"/>
      <c r="BV999" s="342"/>
      <c r="BW999" s="342"/>
      <c r="BX999" s="342"/>
      <c r="BY999" s="342"/>
      <c r="BZ999" s="342"/>
      <c r="CA999" s="342"/>
      <c r="CB999" s="342"/>
      <c r="CC999" s="342"/>
      <c r="CD999" s="342"/>
      <c r="CE999" s="342"/>
      <c r="CF999" s="342"/>
      <c r="CG999" s="342"/>
      <c r="CH999" s="342"/>
      <c r="CI999" s="342"/>
      <c r="CJ999" s="342"/>
      <c r="CK999" s="342"/>
      <c r="CZ999" s="342"/>
      <c r="DA999" s="342"/>
      <c r="DB999" s="342"/>
      <c r="DC999" s="342"/>
      <c r="DD999" s="342"/>
      <c r="DE999" s="342"/>
      <c r="DF999" s="342"/>
      <c r="DG999" s="342"/>
      <c r="DH999" s="342"/>
      <c r="DI999" s="342"/>
      <c r="DJ999" s="342"/>
      <c r="DK999" s="342"/>
      <c r="DM999" s="342"/>
      <c r="DN999" s="342"/>
      <c r="DO999" s="342"/>
      <c r="DP999" s="342"/>
      <c r="DQ999" s="342"/>
      <c r="DR999" s="342"/>
      <c r="DS999" s="342"/>
      <c r="DT999" s="342"/>
      <c r="DU999" s="342"/>
      <c r="DV999" s="342"/>
      <c r="DW999" s="342"/>
      <c r="DX999" s="342"/>
      <c r="DY999" s="342"/>
      <c r="EA999" s="342"/>
    </row>
    <row r="1000" spans="1:131">
      <c r="A1000" s="342"/>
      <c r="B1000" s="342"/>
      <c r="C1000" s="342"/>
      <c r="D1000" s="342"/>
      <c r="E1000" s="342"/>
      <c r="L1000" s="342"/>
      <c r="M1000" s="342"/>
      <c r="N1000" s="342"/>
      <c r="O1000" s="342"/>
      <c r="P1000" s="342"/>
      <c r="Q1000" s="342"/>
      <c r="R1000" s="342"/>
      <c r="S1000" s="342"/>
      <c r="T1000" s="342"/>
      <c r="U1000" s="342"/>
      <c r="V1000" s="342"/>
      <c r="W1000" s="342"/>
      <c r="X1000" s="342"/>
      <c r="Y1000" s="342"/>
      <c r="Z1000" s="342"/>
      <c r="AA1000" s="342"/>
      <c r="AB1000" s="342"/>
      <c r="AC1000" s="342"/>
      <c r="AD1000" s="342"/>
      <c r="AE1000" s="342"/>
      <c r="AF1000" s="342"/>
      <c r="AG1000" s="342"/>
      <c r="AH1000" s="342"/>
      <c r="AI1000" s="342"/>
      <c r="AJ1000" s="342"/>
      <c r="AK1000" s="342"/>
      <c r="AL1000" s="342"/>
      <c r="AM1000" s="342"/>
      <c r="AN1000" s="342"/>
      <c r="AO1000" s="342"/>
      <c r="AP1000" s="342"/>
      <c r="AQ1000" s="342"/>
      <c r="AR1000" s="342"/>
      <c r="AS1000" s="342"/>
      <c r="AT1000" s="342"/>
      <c r="AU1000" s="342"/>
      <c r="AV1000" s="342"/>
      <c r="AW1000" s="342"/>
      <c r="AX1000" s="342"/>
      <c r="AY1000" s="342"/>
      <c r="AZ1000" s="342"/>
      <c r="BA1000" s="342"/>
      <c r="BB1000" s="342"/>
      <c r="BC1000" s="342"/>
      <c r="BD1000" s="342"/>
      <c r="BE1000" s="342"/>
      <c r="BF1000" s="342"/>
      <c r="BG1000" s="342"/>
      <c r="BH1000" s="342"/>
      <c r="BI1000" s="342"/>
      <c r="BJ1000" s="342"/>
      <c r="BK1000" s="342"/>
      <c r="BL1000" s="342"/>
      <c r="BM1000" s="342"/>
      <c r="BO1000" s="342"/>
      <c r="BP1000" s="342"/>
      <c r="BQ1000" s="342"/>
      <c r="BR1000" s="342"/>
      <c r="BS1000" s="342"/>
      <c r="BT1000" s="342"/>
      <c r="BU1000" s="342"/>
      <c r="BV1000" s="342"/>
      <c r="BW1000" s="342"/>
      <c r="BX1000" s="342"/>
      <c r="BY1000" s="342"/>
      <c r="BZ1000" s="342"/>
      <c r="CA1000" s="342"/>
      <c r="CB1000" s="342"/>
      <c r="CC1000" s="342"/>
      <c r="CD1000" s="342"/>
      <c r="CE1000" s="342"/>
      <c r="CF1000" s="342"/>
      <c r="CG1000" s="342"/>
      <c r="CH1000" s="342"/>
      <c r="CI1000" s="342"/>
      <c r="CJ1000" s="342"/>
      <c r="CK1000" s="342"/>
      <c r="CZ1000" s="342"/>
      <c r="DA1000" s="342"/>
      <c r="DB1000" s="342"/>
      <c r="DC1000" s="342"/>
      <c r="DD1000" s="342"/>
      <c r="DE1000" s="342"/>
      <c r="DF1000" s="342"/>
      <c r="DG1000" s="342"/>
      <c r="DH1000" s="342"/>
      <c r="DI1000" s="342"/>
      <c r="DJ1000" s="342"/>
      <c r="DK1000" s="342"/>
      <c r="DM1000" s="342"/>
      <c r="DN1000" s="342"/>
      <c r="DO1000" s="342"/>
      <c r="DP1000" s="342"/>
      <c r="DQ1000" s="342"/>
      <c r="DR1000" s="342"/>
      <c r="DS1000" s="342"/>
      <c r="DT1000" s="342"/>
      <c r="DU1000" s="342"/>
      <c r="DV1000" s="342"/>
      <c r="DW1000" s="342"/>
      <c r="DX1000" s="342"/>
      <c r="DY1000" s="342"/>
      <c r="EA1000" s="342"/>
    </row>
    <row r="1001" spans="1:131">
      <c r="A1001" s="342"/>
      <c r="B1001" s="342"/>
      <c r="C1001" s="342"/>
      <c r="D1001" s="342"/>
      <c r="E1001" s="342"/>
      <c r="L1001" s="342"/>
      <c r="M1001" s="342"/>
      <c r="N1001" s="342"/>
      <c r="O1001" s="342"/>
      <c r="P1001" s="342"/>
      <c r="Q1001" s="342"/>
      <c r="R1001" s="342"/>
      <c r="S1001" s="342"/>
      <c r="T1001" s="342"/>
      <c r="U1001" s="342"/>
      <c r="V1001" s="342"/>
      <c r="W1001" s="342"/>
      <c r="X1001" s="342"/>
      <c r="Y1001" s="342"/>
      <c r="Z1001" s="342"/>
      <c r="AA1001" s="342"/>
      <c r="AB1001" s="342"/>
      <c r="AC1001" s="342"/>
      <c r="AD1001" s="342"/>
      <c r="AE1001" s="342"/>
      <c r="AF1001" s="342"/>
      <c r="AG1001" s="342"/>
      <c r="AH1001" s="342"/>
      <c r="AI1001" s="342"/>
      <c r="AJ1001" s="342"/>
      <c r="AK1001" s="342"/>
      <c r="AL1001" s="342"/>
      <c r="AM1001" s="342"/>
      <c r="AN1001" s="342"/>
      <c r="AO1001" s="342"/>
      <c r="AP1001" s="342"/>
      <c r="AQ1001" s="342"/>
      <c r="AR1001" s="342"/>
      <c r="AS1001" s="342"/>
      <c r="AT1001" s="342"/>
      <c r="AU1001" s="342"/>
      <c r="AV1001" s="342"/>
      <c r="AW1001" s="342"/>
      <c r="AX1001" s="342"/>
      <c r="AY1001" s="342"/>
      <c r="AZ1001" s="342"/>
      <c r="BA1001" s="342"/>
      <c r="BB1001" s="342"/>
      <c r="BC1001" s="342"/>
      <c r="BD1001" s="342"/>
      <c r="BE1001" s="342"/>
      <c r="BF1001" s="342"/>
      <c r="BG1001" s="342"/>
      <c r="BH1001" s="342"/>
      <c r="BI1001" s="342"/>
      <c r="BJ1001" s="342"/>
      <c r="BK1001" s="342"/>
      <c r="BL1001" s="342"/>
      <c r="BM1001" s="342"/>
      <c r="BO1001" s="342"/>
      <c r="BP1001" s="342"/>
      <c r="BQ1001" s="342"/>
      <c r="BR1001" s="342"/>
      <c r="BS1001" s="342"/>
      <c r="BT1001" s="342"/>
      <c r="BU1001" s="342"/>
      <c r="BV1001" s="342"/>
      <c r="BW1001" s="342"/>
      <c r="BX1001" s="342"/>
      <c r="BY1001" s="342"/>
      <c r="BZ1001" s="342"/>
      <c r="CA1001" s="342"/>
      <c r="CB1001" s="342"/>
      <c r="CC1001" s="342"/>
      <c r="CD1001" s="342"/>
      <c r="CE1001" s="342"/>
      <c r="CF1001" s="342"/>
      <c r="CG1001" s="342"/>
      <c r="CH1001" s="342"/>
      <c r="CI1001" s="342"/>
      <c r="CJ1001" s="342"/>
      <c r="CK1001" s="342"/>
      <c r="CZ1001" s="342"/>
      <c r="DA1001" s="342"/>
      <c r="DB1001" s="342"/>
      <c r="DC1001" s="342"/>
      <c r="DD1001" s="342"/>
      <c r="DE1001" s="342"/>
      <c r="DF1001" s="342"/>
      <c r="DG1001" s="342"/>
      <c r="DH1001" s="342"/>
      <c r="DI1001" s="342"/>
      <c r="DJ1001" s="342"/>
      <c r="DK1001" s="342"/>
      <c r="DM1001" s="342"/>
      <c r="DN1001" s="342"/>
      <c r="DO1001" s="342"/>
      <c r="DP1001" s="342"/>
      <c r="DQ1001" s="342"/>
      <c r="DR1001" s="342"/>
      <c r="DS1001" s="342"/>
      <c r="DT1001" s="342"/>
      <c r="DU1001" s="342"/>
      <c r="DV1001" s="342"/>
      <c r="DW1001" s="342"/>
      <c r="DX1001" s="342"/>
      <c r="DY1001" s="342"/>
      <c r="EA1001" s="342"/>
    </row>
    <row r="1002" spans="1:131">
      <c r="A1002" s="342"/>
      <c r="B1002" s="342"/>
      <c r="C1002" s="342"/>
      <c r="D1002" s="342"/>
      <c r="E1002" s="342"/>
      <c r="L1002" s="342"/>
      <c r="M1002" s="342"/>
      <c r="N1002" s="342"/>
      <c r="O1002" s="342"/>
      <c r="P1002" s="342"/>
      <c r="Q1002" s="342"/>
      <c r="R1002" s="342"/>
      <c r="S1002" s="342"/>
      <c r="T1002" s="342"/>
      <c r="U1002" s="342"/>
      <c r="V1002" s="342"/>
      <c r="W1002" s="342"/>
      <c r="X1002" s="342"/>
      <c r="Y1002" s="342"/>
      <c r="Z1002" s="342"/>
      <c r="AA1002" s="342"/>
      <c r="AB1002" s="342"/>
      <c r="AC1002" s="342"/>
      <c r="AD1002" s="342"/>
      <c r="AE1002" s="342"/>
      <c r="AF1002" s="342"/>
      <c r="AG1002" s="342"/>
      <c r="AH1002" s="342"/>
      <c r="AI1002" s="342"/>
      <c r="AJ1002" s="342"/>
      <c r="AK1002" s="342"/>
      <c r="AL1002" s="342"/>
      <c r="AM1002" s="342"/>
      <c r="AN1002" s="342"/>
      <c r="AO1002" s="342"/>
      <c r="AP1002" s="342"/>
      <c r="AQ1002" s="342"/>
      <c r="AR1002" s="342"/>
      <c r="AS1002" s="342"/>
      <c r="AT1002" s="342"/>
      <c r="AU1002" s="342"/>
      <c r="AV1002" s="342"/>
      <c r="AW1002" s="342"/>
      <c r="AX1002" s="342"/>
      <c r="AY1002" s="342"/>
      <c r="AZ1002" s="342"/>
      <c r="BA1002" s="342"/>
      <c r="BB1002" s="342"/>
      <c r="BC1002" s="342"/>
      <c r="BD1002" s="342"/>
      <c r="BE1002" s="342"/>
      <c r="BF1002" s="342"/>
      <c r="BG1002" s="342"/>
      <c r="BH1002" s="342"/>
      <c r="BI1002" s="342"/>
      <c r="BJ1002" s="342"/>
      <c r="BK1002" s="342"/>
      <c r="BL1002" s="342"/>
      <c r="BM1002" s="342"/>
      <c r="BO1002" s="342"/>
      <c r="BP1002" s="342"/>
      <c r="BQ1002" s="342"/>
      <c r="BR1002" s="342"/>
      <c r="BS1002" s="342"/>
      <c r="BT1002" s="342"/>
      <c r="BU1002" s="342"/>
      <c r="BV1002" s="342"/>
      <c r="BW1002" s="342"/>
      <c r="BX1002" s="342"/>
      <c r="BY1002" s="342"/>
      <c r="BZ1002" s="342"/>
      <c r="CA1002" s="342"/>
      <c r="CB1002" s="342"/>
      <c r="CC1002" s="342"/>
      <c r="CD1002" s="342"/>
      <c r="CE1002" s="342"/>
      <c r="CF1002" s="342"/>
      <c r="CG1002" s="342"/>
      <c r="CH1002" s="342"/>
      <c r="CI1002" s="342"/>
      <c r="CJ1002" s="342"/>
      <c r="CK1002" s="342"/>
      <c r="CZ1002" s="342"/>
      <c r="DA1002" s="342"/>
      <c r="DB1002" s="342"/>
      <c r="DC1002" s="342"/>
      <c r="DD1002" s="342"/>
      <c r="DE1002" s="342"/>
      <c r="DF1002" s="342"/>
      <c r="DG1002" s="342"/>
      <c r="DH1002" s="342"/>
      <c r="DI1002" s="342"/>
      <c r="DJ1002" s="342"/>
      <c r="DK1002" s="342"/>
      <c r="DM1002" s="342"/>
      <c r="DN1002" s="342"/>
      <c r="DO1002" s="342"/>
      <c r="DP1002" s="342"/>
      <c r="DQ1002" s="342"/>
      <c r="DR1002" s="342"/>
      <c r="DS1002" s="342"/>
      <c r="DT1002" s="342"/>
      <c r="DU1002" s="342"/>
      <c r="DV1002" s="342"/>
      <c r="DW1002" s="342"/>
      <c r="DX1002" s="342"/>
      <c r="DY1002" s="342"/>
      <c r="EA1002" s="342"/>
    </row>
    <row r="1003" spans="1:131">
      <c r="A1003" s="342"/>
      <c r="B1003" s="342"/>
      <c r="C1003" s="342"/>
      <c r="D1003" s="342"/>
      <c r="E1003" s="342"/>
      <c r="L1003" s="342"/>
      <c r="M1003" s="342"/>
      <c r="N1003" s="342"/>
      <c r="O1003" s="342"/>
      <c r="P1003" s="342"/>
      <c r="Q1003" s="342"/>
      <c r="R1003" s="342"/>
      <c r="S1003" s="342"/>
      <c r="T1003" s="342"/>
      <c r="U1003" s="342"/>
      <c r="V1003" s="342"/>
      <c r="W1003" s="342"/>
      <c r="X1003" s="342"/>
      <c r="Y1003" s="342"/>
      <c r="Z1003" s="342"/>
      <c r="AA1003" s="342"/>
      <c r="AB1003" s="342"/>
      <c r="AC1003" s="342"/>
      <c r="AD1003" s="342"/>
      <c r="AE1003" s="342"/>
      <c r="AF1003" s="342"/>
      <c r="AG1003" s="342"/>
      <c r="AH1003" s="342"/>
      <c r="AI1003" s="342"/>
      <c r="AJ1003" s="342"/>
      <c r="AK1003" s="342"/>
      <c r="AL1003" s="342"/>
      <c r="AM1003" s="342"/>
      <c r="AN1003" s="342"/>
      <c r="AO1003" s="342"/>
      <c r="AP1003" s="342"/>
      <c r="AQ1003" s="342"/>
      <c r="AR1003" s="342"/>
      <c r="AS1003" s="342"/>
      <c r="AT1003" s="342"/>
      <c r="AU1003" s="342"/>
      <c r="AV1003" s="342"/>
      <c r="AW1003" s="342"/>
      <c r="AX1003" s="342"/>
      <c r="AY1003" s="342"/>
      <c r="AZ1003" s="342"/>
      <c r="BA1003" s="342"/>
      <c r="BB1003" s="342"/>
      <c r="BC1003" s="342"/>
      <c r="BD1003" s="342"/>
      <c r="BE1003" s="342"/>
      <c r="BF1003" s="342"/>
      <c r="BG1003" s="342"/>
      <c r="BH1003" s="342"/>
      <c r="BI1003" s="342"/>
      <c r="BJ1003" s="342"/>
      <c r="BK1003" s="342"/>
      <c r="BL1003" s="342"/>
      <c r="BM1003" s="342"/>
      <c r="BO1003" s="342"/>
      <c r="BP1003" s="342"/>
      <c r="BQ1003" s="342"/>
      <c r="BR1003" s="342"/>
      <c r="BS1003" s="342"/>
      <c r="BT1003" s="342"/>
      <c r="BU1003" s="342"/>
      <c r="BV1003" s="342"/>
      <c r="BW1003" s="342"/>
      <c r="BX1003" s="342"/>
      <c r="BY1003" s="342"/>
      <c r="BZ1003" s="342"/>
      <c r="CA1003" s="342"/>
      <c r="CB1003" s="342"/>
      <c r="CC1003" s="342"/>
      <c r="CD1003" s="342"/>
      <c r="CE1003" s="342"/>
      <c r="CF1003" s="342"/>
      <c r="CG1003" s="342"/>
      <c r="CH1003" s="342"/>
      <c r="CI1003" s="342"/>
      <c r="CJ1003" s="342"/>
      <c r="CK1003" s="342"/>
      <c r="CZ1003" s="342"/>
      <c r="DA1003" s="342"/>
      <c r="DB1003" s="342"/>
      <c r="DC1003" s="342"/>
      <c r="DD1003" s="342"/>
      <c r="DE1003" s="342"/>
      <c r="DF1003" s="342"/>
      <c r="DG1003" s="342"/>
      <c r="DH1003" s="342"/>
      <c r="DI1003" s="342"/>
      <c r="DJ1003" s="342"/>
      <c r="DK1003" s="342"/>
      <c r="DM1003" s="342"/>
      <c r="DN1003" s="342"/>
      <c r="DO1003" s="342"/>
      <c r="DP1003" s="342"/>
      <c r="DQ1003" s="342"/>
      <c r="DR1003" s="342"/>
      <c r="DS1003" s="342"/>
      <c r="DT1003" s="342"/>
      <c r="DU1003" s="342"/>
      <c r="DV1003" s="342"/>
      <c r="DW1003" s="342"/>
      <c r="DX1003" s="342"/>
      <c r="DY1003" s="342"/>
      <c r="EA1003" s="342"/>
    </row>
    <row r="1004" spans="1:131">
      <c r="A1004" s="342"/>
      <c r="B1004" s="342"/>
      <c r="C1004" s="342"/>
      <c r="D1004" s="342"/>
      <c r="E1004" s="342"/>
      <c r="L1004" s="342"/>
      <c r="M1004" s="342"/>
      <c r="N1004" s="342"/>
      <c r="O1004" s="342"/>
      <c r="P1004" s="342"/>
      <c r="Q1004" s="342"/>
      <c r="R1004" s="342"/>
      <c r="S1004" s="342"/>
      <c r="T1004" s="342"/>
      <c r="U1004" s="342"/>
      <c r="V1004" s="342"/>
      <c r="W1004" s="342"/>
      <c r="X1004" s="342"/>
      <c r="Y1004" s="342"/>
      <c r="Z1004" s="342"/>
      <c r="AA1004" s="342"/>
      <c r="AB1004" s="342"/>
      <c r="AC1004" s="342"/>
      <c r="AD1004" s="342"/>
      <c r="AE1004" s="342"/>
      <c r="AF1004" s="342"/>
      <c r="AG1004" s="342"/>
      <c r="AH1004" s="342"/>
      <c r="AI1004" s="342"/>
      <c r="AJ1004" s="342"/>
      <c r="AK1004" s="342"/>
      <c r="AL1004" s="342"/>
      <c r="AM1004" s="342"/>
      <c r="AN1004" s="342"/>
      <c r="AO1004" s="342"/>
      <c r="AP1004" s="342"/>
      <c r="AQ1004" s="342"/>
      <c r="AR1004" s="342"/>
      <c r="AS1004" s="342"/>
      <c r="AT1004" s="342"/>
      <c r="AU1004" s="342"/>
      <c r="AV1004" s="342"/>
      <c r="AW1004" s="342"/>
      <c r="AX1004" s="342"/>
      <c r="AY1004" s="342"/>
      <c r="AZ1004" s="342"/>
      <c r="BA1004" s="342"/>
      <c r="BB1004" s="342"/>
      <c r="BC1004" s="342"/>
      <c r="BD1004" s="342"/>
      <c r="BE1004" s="342"/>
      <c r="BF1004" s="342"/>
      <c r="BG1004" s="342"/>
      <c r="BH1004" s="342"/>
      <c r="BI1004" s="342"/>
      <c r="BJ1004" s="342"/>
      <c r="BK1004" s="342"/>
      <c r="BL1004" s="342"/>
      <c r="BM1004" s="342"/>
      <c r="BO1004" s="342"/>
      <c r="BP1004" s="342"/>
      <c r="BQ1004" s="342"/>
      <c r="BR1004" s="342"/>
      <c r="BS1004" s="342"/>
      <c r="BT1004" s="342"/>
      <c r="BU1004" s="342"/>
      <c r="BV1004" s="342"/>
      <c r="BW1004" s="342"/>
      <c r="BX1004" s="342"/>
      <c r="BY1004" s="342"/>
      <c r="BZ1004" s="342"/>
      <c r="CA1004" s="342"/>
      <c r="CB1004" s="342"/>
      <c r="CC1004" s="342"/>
      <c r="CD1004" s="342"/>
      <c r="CE1004" s="342"/>
      <c r="CF1004" s="342"/>
      <c r="CG1004" s="342"/>
      <c r="CH1004" s="342"/>
      <c r="CI1004" s="342"/>
      <c r="CJ1004" s="342"/>
      <c r="CK1004" s="342"/>
      <c r="CZ1004" s="342"/>
      <c r="DA1004" s="342"/>
      <c r="DB1004" s="342"/>
      <c r="DC1004" s="342"/>
      <c r="DD1004" s="342"/>
      <c r="DE1004" s="342"/>
      <c r="DF1004" s="342"/>
      <c r="DG1004" s="342"/>
      <c r="DH1004" s="342"/>
      <c r="DI1004" s="342"/>
      <c r="DJ1004" s="342"/>
      <c r="DK1004" s="342"/>
      <c r="DM1004" s="342"/>
      <c r="DN1004" s="342"/>
      <c r="DO1004" s="342"/>
      <c r="DP1004" s="342"/>
      <c r="DQ1004" s="342"/>
      <c r="DR1004" s="342"/>
      <c r="DS1004" s="342"/>
      <c r="DT1004" s="342"/>
      <c r="DU1004" s="342"/>
      <c r="DV1004" s="342"/>
      <c r="DW1004" s="342"/>
      <c r="DX1004" s="342"/>
      <c r="DY1004" s="342"/>
      <c r="EA1004" s="342"/>
    </row>
    <row r="1005" spans="1:131">
      <c r="A1005" s="342"/>
      <c r="B1005" s="342"/>
      <c r="C1005" s="342"/>
      <c r="D1005" s="342"/>
      <c r="E1005" s="342"/>
      <c r="L1005" s="342"/>
      <c r="M1005" s="342"/>
      <c r="N1005" s="342"/>
      <c r="O1005" s="342"/>
      <c r="P1005" s="342"/>
      <c r="Q1005" s="342"/>
      <c r="R1005" s="342"/>
      <c r="S1005" s="342"/>
      <c r="T1005" s="342"/>
      <c r="U1005" s="342"/>
      <c r="V1005" s="342"/>
      <c r="W1005" s="342"/>
      <c r="X1005" s="342"/>
      <c r="Y1005" s="342"/>
      <c r="Z1005" s="342"/>
      <c r="AA1005" s="342"/>
      <c r="AB1005" s="342"/>
      <c r="AC1005" s="342"/>
      <c r="AD1005" s="342"/>
      <c r="AE1005" s="342"/>
      <c r="AF1005" s="342"/>
      <c r="AG1005" s="342"/>
      <c r="AH1005" s="342"/>
      <c r="AI1005" s="342"/>
      <c r="AJ1005" s="342"/>
      <c r="AK1005" s="342"/>
      <c r="AL1005" s="342"/>
      <c r="AM1005" s="342"/>
      <c r="AN1005" s="342"/>
      <c r="AO1005" s="342"/>
      <c r="AP1005" s="342"/>
      <c r="AQ1005" s="342"/>
      <c r="AR1005" s="342"/>
      <c r="AS1005" s="342"/>
      <c r="AT1005" s="342"/>
      <c r="AU1005" s="342"/>
      <c r="AV1005" s="342"/>
      <c r="AW1005" s="342"/>
      <c r="AX1005" s="342"/>
      <c r="AY1005" s="342"/>
      <c r="AZ1005" s="342"/>
      <c r="BA1005" s="342"/>
      <c r="BB1005" s="342"/>
      <c r="BC1005" s="342"/>
      <c r="BD1005" s="342"/>
      <c r="BE1005" s="342"/>
      <c r="BF1005" s="342"/>
      <c r="BG1005" s="342"/>
      <c r="BH1005" s="342"/>
      <c r="BI1005" s="342"/>
      <c r="BJ1005" s="342"/>
      <c r="BK1005" s="342"/>
      <c r="BL1005" s="342"/>
      <c r="BM1005" s="342"/>
      <c r="BO1005" s="342"/>
      <c r="BP1005" s="342"/>
      <c r="BQ1005" s="342"/>
      <c r="BR1005" s="342"/>
      <c r="BS1005" s="342"/>
      <c r="BT1005" s="342"/>
      <c r="BU1005" s="342"/>
      <c r="BV1005" s="342"/>
      <c r="BW1005" s="342"/>
      <c r="BX1005" s="342"/>
      <c r="BY1005" s="342"/>
      <c r="BZ1005" s="342"/>
      <c r="CA1005" s="342"/>
      <c r="CB1005" s="342"/>
      <c r="CC1005" s="342"/>
      <c r="CD1005" s="342"/>
      <c r="CE1005" s="342"/>
      <c r="CF1005" s="342"/>
      <c r="CG1005" s="342"/>
      <c r="CH1005" s="342"/>
      <c r="CI1005" s="342"/>
      <c r="CJ1005" s="342"/>
      <c r="CK1005" s="342"/>
      <c r="CZ1005" s="342"/>
      <c r="DA1005" s="342"/>
      <c r="DB1005" s="342"/>
      <c r="DC1005" s="342"/>
      <c r="DD1005" s="342"/>
      <c r="DE1005" s="342"/>
      <c r="DF1005" s="342"/>
      <c r="DG1005" s="342"/>
      <c r="DH1005" s="342"/>
      <c r="DI1005" s="342"/>
      <c r="DJ1005" s="342"/>
      <c r="DK1005" s="342"/>
      <c r="DM1005" s="342"/>
      <c r="DN1005" s="342"/>
      <c r="DO1005" s="342"/>
      <c r="DP1005" s="342"/>
      <c r="DQ1005" s="342"/>
      <c r="DR1005" s="342"/>
      <c r="DS1005" s="342"/>
      <c r="DT1005" s="342"/>
      <c r="DU1005" s="342"/>
      <c r="DV1005" s="342"/>
      <c r="DW1005" s="342"/>
      <c r="DX1005" s="342"/>
      <c r="DY1005" s="342"/>
      <c r="EA1005" s="342"/>
    </row>
    <row r="1006" spans="1:131">
      <c r="A1006" s="342"/>
      <c r="B1006" s="342"/>
      <c r="C1006" s="342"/>
      <c r="D1006" s="342"/>
      <c r="E1006" s="342"/>
      <c r="L1006" s="342"/>
      <c r="M1006" s="342"/>
      <c r="N1006" s="342"/>
      <c r="O1006" s="342"/>
      <c r="P1006" s="342"/>
      <c r="Q1006" s="342"/>
      <c r="R1006" s="342"/>
      <c r="S1006" s="342"/>
      <c r="T1006" s="342"/>
      <c r="U1006" s="342"/>
      <c r="V1006" s="342"/>
      <c r="W1006" s="342"/>
      <c r="X1006" s="342"/>
      <c r="Y1006" s="342"/>
      <c r="Z1006" s="342"/>
      <c r="AA1006" s="342"/>
      <c r="AB1006" s="342"/>
      <c r="AC1006" s="342"/>
      <c r="AD1006" s="342"/>
      <c r="AE1006" s="342"/>
      <c r="AF1006" s="342"/>
      <c r="AG1006" s="342"/>
      <c r="AH1006" s="342"/>
      <c r="AI1006" s="342"/>
      <c r="AJ1006" s="342"/>
      <c r="AK1006" s="342"/>
      <c r="AL1006" s="342"/>
      <c r="AM1006" s="342"/>
      <c r="AN1006" s="342"/>
      <c r="AO1006" s="342"/>
      <c r="AP1006" s="342"/>
      <c r="AQ1006" s="342"/>
      <c r="AR1006" s="342"/>
      <c r="AS1006" s="342"/>
      <c r="AT1006" s="342"/>
      <c r="AU1006" s="342"/>
      <c r="AV1006" s="342"/>
      <c r="AW1006" s="342"/>
      <c r="AX1006" s="342"/>
      <c r="AY1006" s="342"/>
      <c r="AZ1006" s="342"/>
      <c r="BA1006" s="342"/>
      <c r="BB1006" s="342"/>
      <c r="BC1006" s="342"/>
      <c r="BD1006" s="342"/>
      <c r="BE1006" s="342"/>
      <c r="BF1006" s="342"/>
      <c r="BG1006" s="342"/>
      <c r="BH1006" s="342"/>
      <c r="BI1006" s="342"/>
      <c r="BJ1006" s="342"/>
      <c r="BK1006" s="342"/>
      <c r="BL1006" s="342"/>
      <c r="BM1006" s="342"/>
      <c r="BO1006" s="342"/>
      <c r="BP1006" s="342"/>
      <c r="BQ1006" s="342"/>
      <c r="BR1006" s="342"/>
      <c r="BS1006" s="342"/>
      <c r="BT1006" s="342"/>
      <c r="BU1006" s="342"/>
      <c r="BV1006" s="342"/>
      <c r="BW1006" s="342"/>
      <c r="BX1006" s="342"/>
      <c r="BY1006" s="342"/>
      <c r="BZ1006" s="342"/>
      <c r="CA1006" s="342"/>
      <c r="CB1006" s="342"/>
      <c r="CC1006" s="342"/>
      <c r="CD1006" s="342"/>
      <c r="CE1006" s="342"/>
      <c r="CF1006" s="342"/>
      <c r="CG1006" s="342"/>
      <c r="CH1006" s="342"/>
      <c r="CI1006" s="342"/>
      <c r="CJ1006" s="342"/>
      <c r="CK1006" s="342"/>
      <c r="CZ1006" s="342"/>
      <c r="DA1006" s="342"/>
      <c r="DB1006" s="342"/>
      <c r="DC1006" s="342"/>
      <c r="DD1006" s="342"/>
      <c r="DE1006" s="342"/>
      <c r="DF1006" s="342"/>
      <c r="DG1006" s="342"/>
      <c r="DH1006" s="342"/>
      <c r="DI1006" s="342"/>
      <c r="DJ1006" s="342"/>
      <c r="DK1006" s="342"/>
      <c r="DM1006" s="342"/>
      <c r="DN1006" s="342"/>
      <c r="DO1006" s="342"/>
      <c r="DP1006" s="342"/>
      <c r="DQ1006" s="342"/>
      <c r="DR1006" s="342"/>
      <c r="DS1006" s="342"/>
      <c r="DT1006" s="342"/>
      <c r="DU1006" s="342"/>
      <c r="DV1006" s="342"/>
      <c r="DW1006" s="342"/>
      <c r="DX1006" s="342"/>
      <c r="DY1006" s="342"/>
      <c r="EA1006" s="342"/>
    </row>
    <row r="1007" spans="1:131">
      <c r="A1007" s="342"/>
      <c r="B1007" s="342"/>
      <c r="C1007" s="342"/>
      <c r="D1007" s="342"/>
      <c r="E1007" s="342"/>
      <c r="L1007" s="342"/>
      <c r="M1007" s="342"/>
      <c r="N1007" s="342"/>
      <c r="O1007" s="342"/>
      <c r="P1007" s="342"/>
      <c r="Q1007" s="342"/>
      <c r="R1007" s="342"/>
      <c r="S1007" s="342"/>
      <c r="T1007" s="342"/>
      <c r="U1007" s="342"/>
      <c r="V1007" s="342"/>
      <c r="W1007" s="342"/>
      <c r="X1007" s="342"/>
      <c r="Y1007" s="342"/>
      <c r="Z1007" s="342"/>
      <c r="AA1007" s="342"/>
      <c r="AB1007" s="342"/>
      <c r="AC1007" s="342"/>
      <c r="AD1007" s="342"/>
      <c r="AE1007" s="342"/>
      <c r="AF1007" s="342"/>
      <c r="AG1007" s="342"/>
      <c r="AH1007" s="342"/>
      <c r="AI1007" s="342"/>
      <c r="AJ1007" s="342"/>
      <c r="AK1007" s="342"/>
      <c r="AL1007" s="342"/>
      <c r="AM1007" s="342"/>
      <c r="AN1007" s="342"/>
      <c r="AO1007" s="342"/>
      <c r="AP1007" s="342"/>
      <c r="AQ1007" s="342"/>
      <c r="AR1007" s="342"/>
      <c r="AS1007" s="342"/>
      <c r="AT1007" s="342"/>
      <c r="AU1007" s="342"/>
      <c r="AV1007" s="342"/>
      <c r="AW1007" s="342"/>
      <c r="AX1007" s="342"/>
      <c r="AY1007" s="342"/>
      <c r="AZ1007" s="342"/>
      <c r="BA1007" s="342"/>
      <c r="BB1007" s="342"/>
      <c r="BC1007" s="342"/>
      <c r="BD1007" s="342"/>
      <c r="BE1007" s="342"/>
      <c r="BF1007" s="342"/>
      <c r="BG1007" s="342"/>
      <c r="BH1007" s="342"/>
      <c r="BI1007" s="342"/>
      <c r="BJ1007" s="342"/>
      <c r="BK1007" s="342"/>
      <c r="BL1007" s="342"/>
      <c r="BM1007" s="342"/>
      <c r="BO1007" s="342"/>
      <c r="BP1007" s="342"/>
      <c r="BQ1007" s="342"/>
      <c r="BR1007" s="342"/>
      <c r="BS1007" s="342"/>
      <c r="BT1007" s="342"/>
      <c r="BU1007" s="342"/>
      <c r="BV1007" s="342"/>
      <c r="BW1007" s="342"/>
      <c r="BX1007" s="342"/>
      <c r="BY1007" s="342"/>
      <c r="BZ1007" s="342"/>
      <c r="CA1007" s="342"/>
      <c r="CB1007" s="342"/>
      <c r="CC1007" s="342"/>
      <c r="CD1007" s="342"/>
      <c r="CE1007" s="342"/>
      <c r="CF1007" s="342"/>
      <c r="CG1007" s="342"/>
      <c r="CH1007" s="342"/>
      <c r="CI1007" s="342"/>
      <c r="CJ1007" s="342"/>
      <c r="CK1007" s="342"/>
      <c r="CZ1007" s="342"/>
      <c r="DA1007" s="342"/>
      <c r="DB1007" s="342"/>
      <c r="DC1007" s="342"/>
      <c r="DD1007" s="342"/>
      <c r="DE1007" s="342"/>
      <c r="DF1007" s="342"/>
      <c r="DG1007" s="342"/>
      <c r="DH1007" s="342"/>
      <c r="DI1007" s="342"/>
      <c r="DJ1007" s="342"/>
      <c r="DK1007" s="342"/>
      <c r="DM1007" s="342"/>
      <c r="DN1007" s="342"/>
      <c r="DO1007" s="342"/>
      <c r="DP1007" s="342"/>
      <c r="DQ1007" s="342"/>
      <c r="DR1007" s="342"/>
      <c r="DS1007" s="342"/>
      <c r="DT1007" s="342"/>
      <c r="DU1007" s="342"/>
      <c r="DV1007" s="342"/>
      <c r="DW1007" s="342"/>
      <c r="DX1007" s="342"/>
      <c r="DY1007" s="342"/>
      <c r="EA1007" s="342"/>
    </row>
    <row r="1008" spans="1:131">
      <c r="A1008" s="342"/>
      <c r="B1008" s="342"/>
      <c r="C1008" s="342"/>
      <c r="D1008" s="342"/>
      <c r="E1008" s="342"/>
      <c r="L1008" s="342"/>
      <c r="M1008" s="342"/>
      <c r="N1008" s="342"/>
      <c r="O1008" s="342"/>
      <c r="P1008" s="342"/>
      <c r="Q1008" s="342"/>
      <c r="R1008" s="342"/>
      <c r="S1008" s="342"/>
      <c r="T1008" s="342"/>
      <c r="U1008" s="342"/>
      <c r="V1008" s="342"/>
      <c r="W1008" s="342"/>
      <c r="X1008" s="342"/>
      <c r="Y1008" s="342"/>
      <c r="Z1008" s="342"/>
      <c r="AA1008" s="342"/>
      <c r="AB1008" s="342"/>
      <c r="AC1008" s="342"/>
      <c r="AD1008" s="342"/>
      <c r="AE1008" s="342"/>
      <c r="AF1008" s="342"/>
      <c r="AG1008" s="342"/>
      <c r="AH1008" s="342"/>
      <c r="AI1008" s="342"/>
      <c r="AJ1008" s="342"/>
      <c r="AK1008" s="342"/>
      <c r="AL1008" s="342"/>
      <c r="AM1008" s="342"/>
      <c r="AN1008" s="342"/>
      <c r="AO1008" s="342"/>
      <c r="AP1008" s="342"/>
      <c r="AQ1008" s="342"/>
      <c r="AR1008" s="342"/>
      <c r="AS1008" s="342"/>
      <c r="AT1008" s="342"/>
      <c r="AU1008" s="342"/>
      <c r="AV1008" s="342"/>
      <c r="AW1008" s="342"/>
      <c r="AX1008" s="342"/>
      <c r="AY1008" s="342"/>
      <c r="AZ1008" s="342"/>
      <c r="BA1008" s="342"/>
      <c r="BB1008" s="342"/>
      <c r="BC1008" s="342"/>
      <c r="BD1008" s="342"/>
      <c r="BE1008" s="342"/>
      <c r="BF1008" s="342"/>
      <c r="BG1008" s="342"/>
      <c r="BH1008" s="342"/>
      <c r="BI1008" s="342"/>
      <c r="BJ1008" s="342"/>
      <c r="BK1008" s="342"/>
      <c r="BL1008" s="342"/>
      <c r="BM1008" s="342"/>
      <c r="BO1008" s="342"/>
      <c r="BP1008" s="342"/>
      <c r="BQ1008" s="342"/>
      <c r="BR1008" s="342"/>
      <c r="BS1008" s="342"/>
      <c r="BT1008" s="342"/>
      <c r="BU1008" s="342"/>
      <c r="BV1008" s="342"/>
      <c r="BW1008" s="342"/>
      <c r="BX1008" s="342"/>
      <c r="BY1008" s="342"/>
      <c r="BZ1008" s="342"/>
      <c r="CA1008" s="342"/>
      <c r="CB1008" s="342"/>
      <c r="CC1008" s="342"/>
      <c r="CD1008" s="342"/>
      <c r="CE1008" s="342"/>
      <c r="CF1008" s="342"/>
      <c r="CG1008" s="342"/>
      <c r="CH1008" s="342"/>
      <c r="CI1008" s="342"/>
      <c r="CJ1008" s="342"/>
      <c r="CK1008" s="342"/>
      <c r="CZ1008" s="342"/>
      <c r="DA1008" s="342"/>
      <c r="DB1008" s="342"/>
      <c r="DC1008" s="342"/>
      <c r="DD1008" s="342"/>
      <c r="DE1008" s="342"/>
      <c r="DF1008" s="342"/>
      <c r="DG1008" s="342"/>
      <c r="DH1008" s="342"/>
      <c r="DI1008" s="342"/>
      <c r="DJ1008" s="342"/>
      <c r="DK1008" s="342"/>
      <c r="DM1008" s="342"/>
      <c r="DN1008" s="342"/>
      <c r="DO1008" s="342"/>
      <c r="DP1008" s="342"/>
      <c r="DQ1008" s="342"/>
      <c r="DR1008" s="342"/>
      <c r="DS1008" s="342"/>
      <c r="DT1008" s="342"/>
      <c r="DU1008" s="342"/>
      <c r="DV1008" s="342"/>
      <c r="DW1008" s="342"/>
      <c r="DX1008" s="342"/>
      <c r="DY1008" s="342"/>
      <c r="EA1008" s="342"/>
    </row>
    <row r="1009" spans="1:131">
      <c r="A1009" s="342"/>
      <c r="B1009" s="342"/>
      <c r="C1009" s="342"/>
      <c r="D1009" s="342"/>
      <c r="E1009" s="342"/>
      <c r="L1009" s="342"/>
      <c r="M1009" s="342"/>
      <c r="N1009" s="342"/>
      <c r="O1009" s="342"/>
      <c r="P1009" s="342"/>
      <c r="Q1009" s="342"/>
      <c r="R1009" s="342"/>
      <c r="S1009" s="342"/>
      <c r="T1009" s="342"/>
      <c r="U1009" s="342"/>
      <c r="V1009" s="342"/>
      <c r="W1009" s="342"/>
      <c r="X1009" s="342"/>
      <c r="Y1009" s="342"/>
      <c r="Z1009" s="342"/>
      <c r="AA1009" s="342"/>
      <c r="AB1009" s="342"/>
      <c r="AC1009" s="342"/>
      <c r="AD1009" s="342"/>
      <c r="AE1009" s="342"/>
      <c r="AF1009" s="342"/>
      <c r="AG1009" s="342"/>
      <c r="AH1009" s="342"/>
      <c r="AI1009" s="342"/>
      <c r="AJ1009" s="342"/>
      <c r="AK1009" s="342"/>
      <c r="AL1009" s="342"/>
      <c r="AM1009" s="342"/>
      <c r="AN1009" s="342"/>
      <c r="AO1009" s="342"/>
      <c r="AP1009" s="342"/>
      <c r="AQ1009" s="342"/>
      <c r="AR1009" s="342"/>
      <c r="AS1009" s="342"/>
      <c r="AT1009" s="342"/>
      <c r="AU1009" s="342"/>
      <c r="AV1009" s="342"/>
      <c r="AW1009" s="342"/>
      <c r="AX1009" s="342"/>
      <c r="AY1009" s="342"/>
      <c r="AZ1009" s="342"/>
      <c r="BA1009" s="342"/>
      <c r="BB1009" s="342"/>
      <c r="BC1009" s="342"/>
      <c r="BD1009" s="342"/>
      <c r="BE1009" s="342"/>
      <c r="BF1009" s="342"/>
      <c r="BG1009" s="342"/>
      <c r="BH1009" s="342"/>
      <c r="BI1009" s="342"/>
      <c r="BJ1009" s="342"/>
      <c r="BK1009" s="342"/>
      <c r="BL1009" s="342"/>
      <c r="BM1009" s="342"/>
      <c r="BO1009" s="342"/>
      <c r="BP1009" s="342"/>
      <c r="BQ1009" s="342"/>
      <c r="BR1009" s="342"/>
      <c r="BS1009" s="342"/>
      <c r="BT1009" s="342"/>
      <c r="BU1009" s="342"/>
      <c r="BV1009" s="342"/>
      <c r="BW1009" s="342"/>
      <c r="BX1009" s="342"/>
      <c r="BY1009" s="342"/>
      <c r="BZ1009" s="342"/>
      <c r="CA1009" s="342"/>
      <c r="CB1009" s="342"/>
      <c r="CC1009" s="342"/>
      <c r="CD1009" s="342"/>
      <c r="CE1009" s="342"/>
      <c r="CF1009" s="342"/>
      <c r="CG1009" s="342"/>
      <c r="CH1009" s="342"/>
      <c r="CI1009" s="342"/>
      <c r="CJ1009" s="342"/>
      <c r="CK1009" s="342"/>
      <c r="CZ1009" s="342"/>
      <c r="DA1009" s="342"/>
      <c r="DB1009" s="342"/>
      <c r="DC1009" s="342"/>
      <c r="DD1009" s="342"/>
      <c r="DE1009" s="342"/>
      <c r="DF1009" s="342"/>
      <c r="DG1009" s="342"/>
      <c r="DH1009" s="342"/>
      <c r="DI1009" s="342"/>
      <c r="DJ1009" s="342"/>
      <c r="DK1009" s="342"/>
      <c r="DM1009" s="342"/>
      <c r="DN1009" s="342"/>
      <c r="DO1009" s="342"/>
      <c r="DP1009" s="342"/>
      <c r="DQ1009" s="342"/>
      <c r="DR1009" s="342"/>
      <c r="DS1009" s="342"/>
      <c r="DT1009" s="342"/>
      <c r="DU1009" s="342"/>
      <c r="DV1009" s="342"/>
      <c r="DW1009" s="342"/>
      <c r="DX1009" s="342"/>
      <c r="DY1009" s="342"/>
      <c r="EA1009" s="342"/>
    </row>
    <row r="1010" spans="1:131">
      <c r="A1010" s="342"/>
      <c r="B1010" s="342"/>
      <c r="C1010" s="342"/>
      <c r="D1010" s="342"/>
      <c r="E1010" s="342"/>
      <c r="L1010" s="342"/>
      <c r="M1010" s="342"/>
      <c r="N1010" s="342"/>
      <c r="O1010" s="342"/>
      <c r="P1010" s="342"/>
      <c r="Q1010" s="342"/>
      <c r="R1010" s="342"/>
      <c r="S1010" s="342"/>
      <c r="T1010" s="342"/>
      <c r="U1010" s="342"/>
      <c r="V1010" s="342"/>
      <c r="W1010" s="342"/>
      <c r="X1010" s="342"/>
      <c r="Y1010" s="342"/>
      <c r="Z1010" s="342"/>
      <c r="AA1010" s="342"/>
      <c r="AB1010" s="342"/>
      <c r="AC1010" s="342"/>
      <c r="AD1010" s="342"/>
      <c r="AE1010" s="342"/>
      <c r="AF1010" s="342"/>
      <c r="AG1010" s="342"/>
      <c r="AH1010" s="342"/>
      <c r="AI1010" s="342"/>
      <c r="AJ1010" s="342"/>
      <c r="AK1010" s="342"/>
      <c r="AL1010" s="342"/>
      <c r="AM1010" s="342"/>
      <c r="AN1010" s="342"/>
      <c r="AO1010" s="342"/>
      <c r="AP1010" s="342"/>
      <c r="AQ1010" s="342"/>
      <c r="AR1010" s="342"/>
      <c r="AS1010" s="342"/>
      <c r="AT1010" s="342"/>
      <c r="AU1010" s="342"/>
      <c r="AV1010" s="342"/>
      <c r="AW1010" s="342"/>
      <c r="AX1010" s="342"/>
      <c r="AY1010" s="342"/>
      <c r="AZ1010" s="342"/>
      <c r="BA1010" s="342"/>
      <c r="BB1010" s="342"/>
      <c r="BC1010" s="342"/>
      <c r="BD1010" s="342"/>
      <c r="BE1010" s="342"/>
      <c r="BF1010" s="342"/>
      <c r="BG1010" s="342"/>
      <c r="BH1010" s="342"/>
      <c r="BI1010" s="342"/>
      <c r="BJ1010" s="342"/>
      <c r="BK1010" s="342"/>
      <c r="BL1010" s="342"/>
      <c r="BM1010" s="342"/>
      <c r="BO1010" s="342"/>
      <c r="BP1010" s="342"/>
      <c r="BQ1010" s="342"/>
      <c r="BR1010" s="342"/>
      <c r="BS1010" s="342"/>
      <c r="BT1010" s="342"/>
      <c r="BU1010" s="342"/>
      <c r="BV1010" s="342"/>
      <c r="BW1010" s="342"/>
      <c r="BX1010" s="342"/>
      <c r="BY1010" s="342"/>
      <c r="BZ1010" s="342"/>
      <c r="CA1010" s="342"/>
      <c r="CB1010" s="342"/>
      <c r="CC1010" s="342"/>
      <c r="CD1010" s="342"/>
      <c r="CE1010" s="342"/>
      <c r="CF1010" s="342"/>
      <c r="CG1010" s="342"/>
      <c r="CH1010" s="342"/>
      <c r="CI1010" s="342"/>
      <c r="CJ1010" s="342"/>
      <c r="CK1010" s="342"/>
      <c r="CZ1010" s="342"/>
      <c r="DA1010" s="342"/>
      <c r="DB1010" s="342"/>
      <c r="DC1010" s="342"/>
      <c r="DD1010" s="342"/>
      <c r="DE1010" s="342"/>
      <c r="DF1010" s="342"/>
      <c r="DG1010" s="342"/>
      <c r="DH1010" s="342"/>
      <c r="DI1010" s="342"/>
      <c r="DJ1010" s="342"/>
      <c r="DK1010" s="342"/>
      <c r="DM1010" s="342"/>
      <c r="DN1010" s="342"/>
      <c r="DO1010" s="342"/>
      <c r="DP1010" s="342"/>
      <c r="DQ1010" s="342"/>
      <c r="DR1010" s="342"/>
      <c r="DS1010" s="342"/>
      <c r="DT1010" s="342"/>
      <c r="DU1010" s="342"/>
      <c r="DV1010" s="342"/>
      <c r="DW1010" s="342"/>
      <c r="DX1010" s="342"/>
      <c r="DY1010" s="342"/>
      <c r="EA1010" s="342"/>
    </row>
    <row r="1011" spans="1:131">
      <c r="A1011" s="342"/>
      <c r="B1011" s="342"/>
      <c r="C1011" s="342"/>
      <c r="D1011" s="342"/>
      <c r="E1011" s="342"/>
      <c r="L1011" s="342"/>
      <c r="M1011" s="342"/>
      <c r="N1011" s="342"/>
      <c r="O1011" s="342"/>
      <c r="P1011" s="342"/>
      <c r="Q1011" s="342"/>
      <c r="R1011" s="342"/>
      <c r="S1011" s="342"/>
      <c r="T1011" s="342"/>
      <c r="U1011" s="342"/>
      <c r="V1011" s="342"/>
      <c r="W1011" s="342"/>
      <c r="X1011" s="342"/>
      <c r="Y1011" s="342"/>
      <c r="Z1011" s="342"/>
      <c r="AA1011" s="342"/>
      <c r="AB1011" s="342"/>
      <c r="AC1011" s="342"/>
      <c r="AD1011" s="342"/>
      <c r="AE1011" s="342"/>
      <c r="AF1011" s="342"/>
      <c r="AG1011" s="342"/>
      <c r="AH1011" s="342"/>
      <c r="AI1011" s="342"/>
      <c r="AJ1011" s="342"/>
      <c r="AK1011" s="342"/>
      <c r="AL1011" s="342"/>
      <c r="AM1011" s="342"/>
      <c r="AN1011" s="342"/>
      <c r="AO1011" s="342"/>
      <c r="AP1011" s="342"/>
      <c r="AQ1011" s="342"/>
      <c r="AR1011" s="342"/>
      <c r="AS1011" s="342"/>
      <c r="AT1011" s="342"/>
      <c r="AU1011" s="342"/>
      <c r="AV1011" s="342"/>
      <c r="AW1011" s="342"/>
      <c r="AX1011" s="342"/>
      <c r="AY1011" s="342"/>
      <c r="AZ1011" s="342"/>
      <c r="BA1011" s="342"/>
      <c r="BB1011" s="342"/>
      <c r="BC1011" s="342"/>
      <c r="BD1011" s="342"/>
      <c r="BE1011" s="342"/>
      <c r="BF1011" s="342"/>
      <c r="BG1011" s="342"/>
      <c r="BH1011" s="342"/>
      <c r="BI1011" s="342"/>
      <c r="BJ1011" s="342"/>
      <c r="BK1011" s="342"/>
      <c r="BL1011" s="342"/>
      <c r="BM1011" s="342"/>
      <c r="BO1011" s="342"/>
      <c r="BP1011" s="342"/>
      <c r="BQ1011" s="342"/>
      <c r="BR1011" s="342"/>
      <c r="BS1011" s="342"/>
      <c r="BT1011" s="342"/>
      <c r="BU1011" s="342"/>
      <c r="BV1011" s="342"/>
      <c r="BW1011" s="342"/>
      <c r="BX1011" s="342"/>
      <c r="BY1011" s="342"/>
      <c r="BZ1011" s="342"/>
      <c r="CA1011" s="342"/>
      <c r="CB1011" s="342"/>
      <c r="CC1011" s="342"/>
      <c r="CD1011" s="342"/>
      <c r="CE1011" s="342"/>
      <c r="CF1011" s="342"/>
      <c r="CG1011" s="342"/>
      <c r="CH1011" s="342"/>
      <c r="CI1011" s="342"/>
      <c r="CJ1011" s="342"/>
      <c r="CK1011" s="342"/>
      <c r="CZ1011" s="342"/>
      <c r="DA1011" s="342"/>
      <c r="DB1011" s="342"/>
      <c r="DC1011" s="342"/>
      <c r="DD1011" s="342"/>
      <c r="DE1011" s="342"/>
      <c r="DF1011" s="342"/>
      <c r="DG1011" s="342"/>
      <c r="DH1011" s="342"/>
      <c r="DI1011" s="342"/>
      <c r="DJ1011" s="342"/>
      <c r="DK1011" s="342"/>
      <c r="DM1011" s="342"/>
      <c r="DN1011" s="342"/>
      <c r="DO1011" s="342"/>
      <c r="DP1011" s="342"/>
      <c r="DQ1011" s="342"/>
      <c r="DR1011" s="342"/>
      <c r="DS1011" s="342"/>
      <c r="DT1011" s="342"/>
      <c r="DU1011" s="342"/>
      <c r="DV1011" s="342"/>
      <c r="DW1011" s="342"/>
      <c r="DX1011" s="342"/>
      <c r="DY1011" s="342"/>
      <c r="EA1011" s="342"/>
    </row>
    <row r="1012" spans="1:131">
      <c r="A1012" s="342"/>
      <c r="B1012" s="342"/>
      <c r="C1012" s="342"/>
      <c r="D1012" s="342"/>
      <c r="E1012" s="342"/>
      <c r="L1012" s="342"/>
      <c r="M1012" s="342"/>
      <c r="N1012" s="342"/>
      <c r="O1012" s="342"/>
      <c r="P1012" s="342"/>
      <c r="Q1012" s="342"/>
      <c r="R1012" s="342"/>
      <c r="S1012" s="342"/>
      <c r="T1012" s="342"/>
      <c r="U1012" s="342"/>
      <c r="V1012" s="342"/>
      <c r="W1012" s="342"/>
      <c r="X1012" s="342"/>
      <c r="Y1012" s="342"/>
      <c r="Z1012" s="342"/>
      <c r="AA1012" s="342"/>
      <c r="AB1012" s="342"/>
      <c r="AC1012" s="342"/>
      <c r="AD1012" s="342"/>
      <c r="AE1012" s="342"/>
      <c r="AF1012" s="342"/>
      <c r="AG1012" s="342"/>
      <c r="AH1012" s="342"/>
      <c r="AI1012" s="342"/>
      <c r="AJ1012" s="342"/>
      <c r="AK1012" s="342"/>
      <c r="AL1012" s="342"/>
      <c r="AM1012" s="342"/>
      <c r="AN1012" s="342"/>
      <c r="AO1012" s="342"/>
      <c r="AP1012" s="342"/>
      <c r="AQ1012" s="342"/>
      <c r="AR1012" s="342"/>
      <c r="AS1012" s="342"/>
      <c r="AT1012" s="342"/>
      <c r="AU1012" s="342"/>
      <c r="AV1012" s="342"/>
      <c r="AW1012" s="342"/>
      <c r="AX1012" s="342"/>
      <c r="AY1012" s="342"/>
      <c r="AZ1012" s="342"/>
      <c r="BA1012" s="342"/>
      <c r="BB1012" s="342"/>
      <c r="BC1012" s="342"/>
      <c r="BD1012" s="342"/>
      <c r="BE1012" s="342"/>
      <c r="BF1012" s="342"/>
      <c r="BG1012" s="342"/>
      <c r="BH1012" s="342"/>
      <c r="BI1012" s="342"/>
      <c r="BJ1012" s="342"/>
      <c r="BK1012" s="342"/>
      <c r="BL1012" s="342"/>
      <c r="BM1012" s="342"/>
      <c r="BO1012" s="342"/>
      <c r="BP1012" s="342"/>
      <c r="BQ1012" s="342"/>
      <c r="BR1012" s="342"/>
      <c r="BS1012" s="342"/>
      <c r="BT1012" s="342"/>
      <c r="BU1012" s="342"/>
      <c r="BV1012" s="342"/>
      <c r="BW1012" s="342"/>
      <c r="BX1012" s="342"/>
      <c r="BY1012" s="342"/>
      <c r="BZ1012" s="342"/>
      <c r="CA1012" s="342"/>
      <c r="CB1012" s="342"/>
      <c r="CC1012" s="342"/>
      <c r="CD1012" s="342"/>
      <c r="CE1012" s="342"/>
      <c r="CF1012" s="342"/>
      <c r="CG1012" s="342"/>
      <c r="CH1012" s="342"/>
      <c r="CI1012" s="342"/>
      <c r="CJ1012" s="342"/>
      <c r="CK1012" s="342"/>
      <c r="CZ1012" s="342"/>
      <c r="DA1012" s="342"/>
      <c r="DB1012" s="342"/>
      <c r="DC1012" s="342"/>
      <c r="DD1012" s="342"/>
      <c r="DE1012" s="342"/>
      <c r="DF1012" s="342"/>
      <c r="DG1012" s="342"/>
      <c r="DH1012" s="342"/>
      <c r="DI1012" s="342"/>
      <c r="DJ1012" s="342"/>
      <c r="DK1012" s="342"/>
      <c r="DM1012" s="342"/>
      <c r="DN1012" s="342"/>
      <c r="DO1012" s="342"/>
      <c r="DP1012" s="342"/>
      <c r="DQ1012" s="342"/>
      <c r="DR1012" s="342"/>
      <c r="DS1012" s="342"/>
      <c r="DT1012" s="342"/>
      <c r="DU1012" s="342"/>
      <c r="DV1012" s="342"/>
      <c r="DW1012" s="342"/>
      <c r="DX1012" s="342"/>
      <c r="DY1012" s="342"/>
      <c r="EA1012" s="342"/>
    </row>
    <row r="1013" spans="1:131">
      <c r="A1013" s="342"/>
      <c r="B1013" s="342"/>
      <c r="C1013" s="342"/>
      <c r="D1013" s="342"/>
      <c r="E1013" s="342"/>
      <c r="L1013" s="342"/>
      <c r="M1013" s="342"/>
      <c r="N1013" s="342"/>
      <c r="O1013" s="342"/>
      <c r="P1013" s="342"/>
      <c r="Q1013" s="342"/>
      <c r="R1013" s="342"/>
      <c r="S1013" s="342"/>
      <c r="T1013" s="342"/>
      <c r="U1013" s="342"/>
      <c r="V1013" s="342"/>
      <c r="W1013" s="342"/>
      <c r="X1013" s="342"/>
      <c r="Y1013" s="342"/>
      <c r="Z1013" s="342"/>
      <c r="AA1013" s="342"/>
      <c r="AB1013" s="342"/>
      <c r="AC1013" s="342"/>
      <c r="AD1013" s="342"/>
      <c r="AE1013" s="342"/>
      <c r="AF1013" s="342"/>
      <c r="AG1013" s="342"/>
      <c r="AH1013" s="342"/>
      <c r="AI1013" s="342"/>
      <c r="AJ1013" s="342"/>
      <c r="AK1013" s="342"/>
      <c r="AL1013" s="342"/>
      <c r="AM1013" s="342"/>
      <c r="AN1013" s="342"/>
      <c r="AO1013" s="342"/>
      <c r="AP1013" s="342"/>
      <c r="AQ1013" s="342"/>
      <c r="AR1013" s="342"/>
      <c r="AS1013" s="342"/>
      <c r="AT1013" s="342"/>
      <c r="AU1013" s="342"/>
      <c r="AV1013" s="342"/>
      <c r="AW1013" s="342"/>
      <c r="AX1013" s="342"/>
      <c r="AY1013" s="342"/>
      <c r="AZ1013" s="342"/>
      <c r="BA1013" s="342"/>
      <c r="BB1013" s="342"/>
      <c r="BC1013" s="342"/>
      <c r="BD1013" s="342"/>
      <c r="BE1013" s="342"/>
      <c r="BF1013" s="342"/>
      <c r="BG1013" s="342"/>
      <c r="BH1013" s="342"/>
      <c r="BI1013" s="342"/>
      <c r="BJ1013" s="342"/>
      <c r="BK1013" s="342"/>
      <c r="BL1013" s="342"/>
      <c r="BM1013" s="342"/>
      <c r="BO1013" s="342"/>
      <c r="BP1013" s="342"/>
      <c r="BQ1013" s="342"/>
      <c r="BR1013" s="342"/>
      <c r="BS1013" s="342"/>
      <c r="BT1013" s="342"/>
      <c r="BU1013" s="342"/>
      <c r="BV1013" s="342"/>
      <c r="BW1013" s="342"/>
      <c r="BX1013" s="342"/>
      <c r="BY1013" s="342"/>
      <c r="BZ1013" s="342"/>
      <c r="CA1013" s="342"/>
      <c r="CB1013" s="342"/>
      <c r="CC1013" s="342"/>
      <c r="CD1013" s="342"/>
      <c r="CE1013" s="342"/>
      <c r="CF1013" s="342"/>
      <c r="CG1013" s="342"/>
      <c r="CH1013" s="342"/>
      <c r="CI1013" s="342"/>
      <c r="CJ1013" s="342"/>
      <c r="CK1013" s="342"/>
      <c r="CZ1013" s="342"/>
      <c r="DA1013" s="342"/>
      <c r="DB1013" s="342"/>
      <c r="DC1013" s="342"/>
      <c r="DD1013" s="342"/>
      <c r="DE1013" s="342"/>
      <c r="DF1013" s="342"/>
      <c r="DG1013" s="342"/>
      <c r="DH1013" s="342"/>
      <c r="DI1013" s="342"/>
      <c r="DJ1013" s="342"/>
      <c r="DK1013" s="342"/>
      <c r="DM1013" s="342"/>
      <c r="DN1013" s="342"/>
      <c r="DO1013" s="342"/>
      <c r="DP1013" s="342"/>
      <c r="DQ1013" s="342"/>
      <c r="DR1013" s="342"/>
      <c r="DS1013" s="342"/>
      <c r="DT1013" s="342"/>
      <c r="DU1013" s="342"/>
      <c r="DV1013" s="342"/>
      <c r="DW1013" s="342"/>
      <c r="DX1013" s="342"/>
      <c r="DY1013" s="342"/>
      <c r="EA1013" s="342"/>
    </row>
    <row r="1014" spans="1:131">
      <c r="A1014" s="342"/>
      <c r="B1014" s="342"/>
      <c r="C1014" s="342"/>
      <c r="D1014" s="342"/>
      <c r="E1014" s="342"/>
      <c r="L1014" s="342"/>
      <c r="M1014" s="342"/>
      <c r="N1014" s="342"/>
      <c r="O1014" s="342"/>
      <c r="P1014" s="342"/>
      <c r="Q1014" s="342"/>
      <c r="R1014" s="342"/>
      <c r="S1014" s="342"/>
      <c r="T1014" s="342"/>
      <c r="U1014" s="342"/>
      <c r="V1014" s="342"/>
      <c r="W1014" s="342"/>
      <c r="X1014" s="342"/>
      <c r="Y1014" s="342"/>
      <c r="Z1014" s="342"/>
      <c r="AA1014" s="342"/>
      <c r="AB1014" s="342"/>
      <c r="AC1014" s="342"/>
      <c r="AD1014" s="342"/>
      <c r="AE1014" s="342"/>
      <c r="AF1014" s="342"/>
      <c r="AG1014" s="342"/>
      <c r="AH1014" s="342"/>
      <c r="AI1014" s="342"/>
      <c r="AJ1014" s="342"/>
      <c r="AK1014" s="342"/>
      <c r="AL1014" s="342"/>
      <c r="AM1014" s="342"/>
      <c r="AN1014" s="342"/>
      <c r="AO1014" s="342"/>
      <c r="AP1014" s="342"/>
      <c r="AQ1014" s="342"/>
      <c r="AR1014" s="342"/>
      <c r="AS1014" s="342"/>
      <c r="AT1014" s="342"/>
      <c r="AU1014" s="342"/>
      <c r="AV1014" s="342"/>
      <c r="AW1014" s="342"/>
      <c r="AX1014" s="342"/>
      <c r="AY1014" s="342"/>
      <c r="AZ1014" s="342"/>
      <c r="BA1014" s="342"/>
      <c r="BB1014" s="342"/>
      <c r="BC1014" s="342"/>
      <c r="BD1014" s="342"/>
      <c r="BE1014" s="342"/>
      <c r="BF1014" s="342"/>
      <c r="BG1014" s="342"/>
      <c r="BH1014" s="342"/>
      <c r="BI1014" s="342"/>
      <c r="BJ1014" s="342"/>
      <c r="BK1014" s="342"/>
      <c r="BL1014" s="342"/>
      <c r="BM1014" s="342"/>
      <c r="BO1014" s="342"/>
      <c r="BP1014" s="342"/>
      <c r="BQ1014" s="342"/>
      <c r="BR1014" s="342"/>
      <c r="BS1014" s="342"/>
      <c r="BT1014" s="342"/>
      <c r="BU1014" s="342"/>
      <c r="BV1014" s="342"/>
      <c r="BW1014" s="342"/>
      <c r="BX1014" s="342"/>
      <c r="BY1014" s="342"/>
      <c r="BZ1014" s="342"/>
      <c r="CA1014" s="342"/>
      <c r="CB1014" s="342"/>
      <c r="CC1014" s="342"/>
      <c r="CD1014" s="342"/>
      <c r="CE1014" s="342"/>
      <c r="CF1014" s="342"/>
      <c r="CG1014" s="342"/>
      <c r="CH1014" s="342"/>
      <c r="CI1014" s="342"/>
      <c r="CJ1014" s="342"/>
      <c r="CK1014" s="342"/>
      <c r="CZ1014" s="342"/>
      <c r="DA1014" s="342"/>
      <c r="DB1014" s="342"/>
      <c r="DC1014" s="342"/>
      <c r="DD1014" s="342"/>
      <c r="DE1014" s="342"/>
      <c r="DF1014" s="342"/>
      <c r="DG1014" s="342"/>
      <c r="DH1014" s="342"/>
      <c r="DI1014" s="342"/>
      <c r="DJ1014" s="342"/>
      <c r="DK1014" s="342"/>
      <c r="DM1014" s="342"/>
      <c r="DN1014" s="342"/>
      <c r="DO1014" s="342"/>
      <c r="DP1014" s="342"/>
      <c r="DQ1014" s="342"/>
      <c r="DR1014" s="342"/>
      <c r="DS1014" s="342"/>
      <c r="DT1014" s="342"/>
      <c r="DU1014" s="342"/>
      <c r="DV1014" s="342"/>
      <c r="DW1014" s="342"/>
      <c r="DX1014" s="342"/>
      <c r="DY1014" s="342"/>
      <c r="EA1014" s="342"/>
    </row>
    <row r="1015" spans="1:131">
      <c r="A1015" s="342"/>
      <c r="B1015" s="342"/>
      <c r="C1015" s="342"/>
      <c r="D1015" s="342"/>
      <c r="E1015" s="342"/>
      <c r="L1015" s="342"/>
      <c r="M1015" s="342"/>
      <c r="N1015" s="342"/>
      <c r="O1015" s="342"/>
      <c r="P1015" s="342"/>
      <c r="Q1015" s="342"/>
      <c r="R1015" s="342"/>
      <c r="S1015" s="342"/>
      <c r="T1015" s="342"/>
      <c r="U1015" s="342"/>
      <c r="V1015" s="342"/>
      <c r="W1015" s="342"/>
      <c r="X1015" s="342"/>
      <c r="Y1015" s="342"/>
      <c r="Z1015" s="342"/>
      <c r="AA1015" s="342"/>
      <c r="AB1015" s="342"/>
      <c r="AC1015" s="342"/>
      <c r="AD1015" s="342"/>
      <c r="AE1015" s="342"/>
      <c r="AF1015" s="342"/>
      <c r="AG1015" s="342"/>
      <c r="AH1015" s="342"/>
      <c r="AI1015" s="342"/>
      <c r="AJ1015" s="342"/>
      <c r="AK1015" s="342"/>
      <c r="AL1015" s="342"/>
      <c r="AM1015" s="342"/>
      <c r="AN1015" s="342"/>
      <c r="AO1015" s="342"/>
      <c r="AP1015" s="342"/>
      <c r="AQ1015" s="342"/>
      <c r="AR1015" s="342"/>
      <c r="AS1015" s="342"/>
      <c r="AT1015" s="342"/>
      <c r="AU1015" s="342"/>
      <c r="AV1015" s="342"/>
      <c r="AW1015" s="342"/>
      <c r="AX1015" s="342"/>
      <c r="AY1015" s="342"/>
      <c r="AZ1015" s="342"/>
      <c r="BA1015" s="342"/>
      <c r="BB1015" s="342"/>
      <c r="BC1015" s="342"/>
      <c r="BD1015" s="342"/>
      <c r="BE1015" s="342"/>
      <c r="BF1015" s="342"/>
      <c r="BG1015" s="342"/>
      <c r="BH1015" s="342"/>
      <c r="BI1015" s="342"/>
      <c r="BJ1015" s="342"/>
      <c r="BK1015" s="342"/>
      <c r="BL1015" s="342"/>
      <c r="BM1015" s="342"/>
      <c r="BO1015" s="342"/>
      <c r="BP1015" s="342"/>
      <c r="BQ1015" s="342"/>
      <c r="BR1015" s="342"/>
      <c r="BS1015" s="342"/>
      <c r="BT1015" s="342"/>
      <c r="BU1015" s="342"/>
      <c r="BV1015" s="342"/>
      <c r="BW1015" s="342"/>
      <c r="BX1015" s="342"/>
      <c r="BY1015" s="342"/>
      <c r="BZ1015" s="342"/>
      <c r="CA1015" s="342"/>
      <c r="CB1015" s="342"/>
      <c r="CC1015" s="342"/>
      <c r="CD1015" s="342"/>
      <c r="CE1015" s="342"/>
      <c r="CF1015" s="342"/>
      <c r="CG1015" s="342"/>
      <c r="CH1015" s="342"/>
      <c r="CI1015" s="342"/>
      <c r="CJ1015" s="342"/>
      <c r="CK1015" s="342"/>
      <c r="CZ1015" s="342"/>
      <c r="DA1015" s="342"/>
      <c r="DB1015" s="342"/>
      <c r="DC1015" s="342"/>
      <c r="DD1015" s="342"/>
      <c r="DE1015" s="342"/>
      <c r="DF1015" s="342"/>
      <c r="DG1015" s="342"/>
      <c r="DH1015" s="342"/>
      <c r="DI1015" s="342"/>
      <c r="DJ1015" s="342"/>
      <c r="DK1015" s="342"/>
      <c r="DM1015" s="342"/>
      <c r="DN1015" s="342"/>
      <c r="DO1015" s="342"/>
      <c r="DP1015" s="342"/>
      <c r="DQ1015" s="342"/>
      <c r="DR1015" s="342"/>
      <c r="DS1015" s="342"/>
      <c r="DT1015" s="342"/>
      <c r="DU1015" s="342"/>
      <c r="DV1015" s="342"/>
      <c r="DW1015" s="342"/>
      <c r="DX1015" s="342"/>
      <c r="DY1015" s="342"/>
      <c r="EA1015" s="342"/>
    </row>
    <row r="1016" spans="1:131">
      <c r="A1016" s="342"/>
      <c r="B1016" s="342"/>
      <c r="C1016" s="342"/>
      <c r="D1016" s="342"/>
      <c r="E1016" s="342"/>
      <c r="L1016" s="342"/>
      <c r="M1016" s="342"/>
      <c r="N1016" s="342"/>
      <c r="O1016" s="342"/>
      <c r="P1016" s="342"/>
      <c r="Q1016" s="342"/>
      <c r="R1016" s="342"/>
      <c r="S1016" s="342"/>
      <c r="T1016" s="342"/>
      <c r="U1016" s="342"/>
      <c r="V1016" s="342"/>
      <c r="W1016" s="342"/>
      <c r="X1016" s="342"/>
      <c r="Y1016" s="342"/>
      <c r="Z1016" s="342"/>
      <c r="AA1016" s="342"/>
      <c r="AB1016" s="342"/>
      <c r="AC1016" s="342"/>
      <c r="AD1016" s="342"/>
      <c r="AE1016" s="342"/>
      <c r="AF1016" s="342"/>
      <c r="AG1016" s="342"/>
      <c r="AH1016" s="342"/>
      <c r="AI1016" s="342"/>
      <c r="AJ1016" s="342"/>
      <c r="AK1016" s="342"/>
      <c r="AL1016" s="342"/>
      <c r="AM1016" s="342"/>
      <c r="AN1016" s="342"/>
      <c r="AO1016" s="342"/>
      <c r="AP1016" s="342"/>
      <c r="AQ1016" s="342"/>
      <c r="AR1016" s="342"/>
      <c r="AS1016" s="342"/>
      <c r="AT1016" s="342"/>
      <c r="AU1016" s="342"/>
      <c r="AV1016" s="342"/>
      <c r="AW1016" s="342"/>
      <c r="AX1016" s="342"/>
      <c r="AY1016" s="342"/>
      <c r="AZ1016" s="342"/>
      <c r="BA1016" s="342"/>
      <c r="BB1016" s="342"/>
      <c r="BC1016" s="342"/>
      <c r="BD1016" s="342"/>
      <c r="BE1016" s="342"/>
      <c r="BF1016" s="342"/>
      <c r="BG1016" s="342"/>
      <c r="BH1016" s="342"/>
      <c r="BI1016" s="342"/>
      <c r="BJ1016" s="342"/>
      <c r="BK1016" s="342"/>
      <c r="BL1016" s="342"/>
      <c r="BM1016" s="342"/>
      <c r="BO1016" s="342"/>
      <c r="BP1016" s="342"/>
      <c r="BQ1016" s="342"/>
      <c r="BR1016" s="342"/>
      <c r="BS1016" s="342"/>
      <c r="BT1016" s="342"/>
      <c r="BU1016" s="342"/>
      <c r="BV1016" s="342"/>
      <c r="BW1016" s="342"/>
      <c r="BX1016" s="342"/>
      <c r="BY1016" s="342"/>
      <c r="BZ1016" s="342"/>
      <c r="CA1016" s="342"/>
      <c r="CB1016" s="342"/>
      <c r="CC1016" s="342"/>
      <c r="CD1016" s="342"/>
      <c r="CE1016" s="342"/>
      <c r="CF1016" s="342"/>
      <c r="CG1016" s="342"/>
      <c r="CH1016" s="342"/>
      <c r="CI1016" s="342"/>
      <c r="CJ1016" s="342"/>
      <c r="CK1016" s="342"/>
      <c r="CZ1016" s="342"/>
      <c r="DA1016" s="342"/>
      <c r="DB1016" s="342"/>
      <c r="DC1016" s="342"/>
      <c r="DD1016" s="342"/>
      <c r="DE1016" s="342"/>
      <c r="DF1016" s="342"/>
      <c r="DG1016" s="342"/>
      <c r="DH1016" s="342"/>
      <c r="DI1016" s="342"/>
      <c r="DJ1016" s="342"/>
      <c r="DK1016" s="342"/>
      <c r="DM1016" s="342"/>
      <c r="DN1016" s="342"/>
      <c r="DO1016" s="342"/>
      <c r="DP1016" s="342"/>
      <c r="DQ1016" s="342"/>
      <c r="DR1016" s="342"/>
      <c r="DS1016" s="342"/>
      <c r="DT1016" s="342"/>
      <c r="DU1016" s="342"/>
      <c r="DV1016" s="342"/>
      <c r="DW1016" s="342"/>
      <c r="DX1016" s="342"/>
      <c r="DY1016" s="342"/>
      <c r="EA1016" s="342"/>
    </row>
    <row r="1017" spans="1:131">
      <c r="A1017" s="342"/>
      <c r="B1017" s="342"/>
      <c r="C1017" s="342"/>
      <c r="D1017" s="342"/>
      <c r="E1017" s="342"/>
      <c r="L1017" s="342"/>
      <c r="M1017" s="342"/>
      <c r="N1017" s="342"/>
      <c r="O1017" s="342"/>
      <c r="P1017" s="342"/>
      <c r="Q1017" s="342"/>
      <c r="R1017" s="342"/>
      <c r="S1017" s="342"/>
      <c r="T1017" s="342"/>
      <c r="U1017" s="342"/>
      <c r="V1017" s="342"/>
      <c r="W1017" s="342"/>
      <c r="X1017" s="342"/>
      <c r="Y1017" s="342"/>
      <c r="Z1017" s="342"/>
      <c r="AA1017" s="342"/>
      <c r="AB1017" s="342"/>
      <c r="AC1017" s="342"/>
      <c r="AD1017" s="342"/>
      <c r="AE1017" s="342"/>
      <c r="AF1017" s="342"/>
      <c r="AG1017" s="342"/>
      <c r="AH1017" s="342"/>
      <c r="AI1017" s="342"/>
      <c r="AJ1017" s="342"/>
      <c r="AK1017" s="342"/>
      <c r="AL1017" s="342"/>
      <c r="AM1017" s="342"/>
      <c r="AN1017" s="342"/>
      <c r="AO1017" s="342"/>
      <c r="AP1017" s="342"/>
      <c r="AQ1017" s="342"/>
      <c r="AR1017" s="342"/>
      <c r="AS1017" s="342"/>
      <c r="AT1017" s="342"/>
      <c r="AU1017" s="342"/>
      <c r="AV1017" s="342"/>
      <c r="AW1017" s="342"/>
      <c r="AX1017" s="342"/>
      <c r="AY1017" s="342"/>
      <c r="AZ1017" s="342"/>
      <c r="BA1017" s="342"/>
      <c r="BB1017" s="342"/>
      <c r="BC1017" s="342"/>
      <c r="BD1017" s="342"/>
      <c r="BE1017" s="342"/>
      <c r="BF1017" s="342"/>
      <c r="BG1017" s="342"/>
      <c r="BH1017" s="342"/>
      <c r="BI1017" s="342"/>
      <c r="BJ1017" s="342"/>
      <c r="BK1017" s="342"/>
      <c r="BL1017" s="342"/>
      <c r="BM1017" s="342"/>
      <c r="BO1017" s="342"/>
      <c r="BP1017" s="342"/>
      <c r="BQ1017" s="342"/>
      <c r="BR1017" s="342"/>
      <c r="BS1017" s="342"/>
      <c r="BT1017" s="342"/>
      <c r="BU1017" s="342"/>
      <c r="BV1017" s="342"/>
      <c r="BW1017" s="342"/>
      <c r="BX1017" s="342"/>
      <c r="BY1017" s="342"/>
      <c r="BZ1017" s="342"/>
      <c r="CA1017" s="342"/>
      <c r="CB1017" s="342"/>
      <c r="CC1017" s="342"/>
      <c r="CD1017" s="342"/>
      <c r="CE1017" s="342"/>
      <c r="CF1017" s="342"/>
      <c r="CG1017" s="342"/>
      <c r="CH1017" s="342"/>
      <c r="CI1017" s="342"/>
      <c r="CJ1017" s="342"/>
      <c r="CK1017" s="342"/>
      <c r="CZ1017" s="342"/>
      <c r="DA1017" s="342"/>
      <c r="DB1017" s="342"/>
      <c r="DC1017" s="342"/>
      <c r="DD1017" s="342"/>
      <c r="DE1017" s="342"/>
      <c r="DF1017" s="342"/>
      <c r="DG1017" s="342"/>
      <c r="DH1017" s="342"/>
      <c r="DI1017" s="342"/>
      <c r="DJ1017" s="342"/>
      <c r="DK1017" s="342"/>
      <c r="DM1017" s="342"/>
      <c r="DN1017" s="342"/>
      <c r="DO1017" s="342"/>
      <c r="DP1017" s="342"/>
      <c r="DQ1017" s="342"/>
      <c r="DR1017" s="342"/>
      <c r="DS1017" s="342"/>
      <c r="DT1017" s="342"/>
      <c r="DU1017" s="342"/>
      <c r="DV1017" s="342"/>
      <c r="DW1017" s="342"/>
      <c r="DX1017" s="342"/>
      <c r="DY1017" s="342"/>
      <c r="EA1017" s="342"/>
    </row>
    <row r="1018" spans="1:131">
      <c r="A1018" s="342"/>
      <c r="B1018" s="342"/>
      <c r="C1018" s="342"/>
      <c r="D1018" s="342"/>
      <c r="E1018" s="342"/>
      <c r="L1018" s="342"/>
      <c r="M1018" s="342"/>
      <c r="N1018" s="342"/>
      <c r="O1018" s="342"/>
      <c r="P1018" s="342"/>
      <c r="Q1018" s="342"/>
      <c r="R1018" s="342"/>
      <c r="S1018" s="342"/>
      <c r="T1018" s="342"/>
      <c r="U1018" s="342"/>
      <c r="V1018" s="342"/>
      <c r="W1018" s="342"/>
      <c r="X1018" s="342"/>
      <c r="Y1018" s="342"/>
      <c r="Z1018" s="342"/>
      <c r="AA1018" s="342"/>
      <c r="AB1018" s="342"/>
      <c r="AC1018" s="342"/>
      <c r="AD1018" s="342"/>
      <c r="AE1018" s="342"/>
      <c r="AF1018" s="342"/>
      <c r="AG1018" s="342"/>
      <c r="AH1018" s="342"/>
      <c r="AI1018" s="342"/>
      <c r="AJ1018" s="342"/>
      <c r="AK1018" s="342"/>
      <c r="AL1018" s="342"/>
      <c r="AM1018" s="342"/>
      <c r="AN1018" s="342"/>
      <c r="AO1018" s="342"/>
      <c r="AP1018" s="342"/>
      <c r="AQ1018" s="342"/>
      <c r="AR1018" s="342"/>
      <c r="AS1018" s="342"/>
      <c r="AT1018" s="342"/>
      <c r="AU1018" s="342"/>
      <c r="AV1018" s="342"/>
      <c r="AW1018" s="342"/>
      <c r="AX1018" s="342"/>
      <c r="AY1018" s="342"/>
      <c r="AZ1018" s="342"/>
      <c r="BA1018" s="342"/>
      <c r="BB1018" s="342"/>
      <c r="BC1018" s="342"/>
      <c r="BD1018" s="342"/>
      <c r="BE1018" s="342"/>
      <c r="BF1018" s="342"/>
      <c r="BG1018" s="342"/>
      <c r="BH1018" s="342"/>
      <c r="BI1018" s="342"/>
      <c r="BJ1018" s="342"/>
      <c r="BK1018" s="342"/>
      <c r="BL1018" s="342"/>
      <c r="BM1018" s="342"/>
      <c r="BO1018" s="342"/>
      <c r="BP1018" s="342"/>
      <c r="BQ1018" s="342"/>
      <c r="BR1018" s="342"/>
      <c r="BS1018" s="342"/>
      <c r="BT1018" s="342"/>
      <c r="BU1018" s="342"/>
      <c r="BV1018" s="342"/>
      <c r="BW1018" s="342"/>
      <c r="BX1018" s="342"/>
      <c r="BY1018" s="342"/>
      <c r="BZ1018" s="342"/>
      <c r="CA1018" s="342"/>
      <c r="CB1018" s="342"/>
      <c r="CC1018" s="342"/>
      <c r="CD1018" s="342"/>
      <c r="CE1018" s="342"/>
      <c r="CF1018" s="342"/>
      <c r="CG1018" s="342"/>
      <c r="CH1018" s="342"/>
      <c r="CI1018" s="342"/>
      <c r="CJ1018" s="342"/>
      <c r="CK1018" s="342"/>
      <c r="CZ1018" s="342"/>
      <c r="DA1018" s="342"/>
      <c r="DB1018" s="342"/>
      <c r="DC1018" s="342"/>
      <c r="DD1018" s="342"/>
      <c r="DE1018" s="342"/>
      <c r="DF1018" s="342"/>
      <c r="DG1018" s="342"/>
      <c r="DH1018" s="342"/>
      <c r="DI1018" s="342"/>
      <c r="DJ1018" s="342"/>
      <c r="DK1018" s="342"/>
      <c r="DM1018" s="342"/>
      <c r="DN1018" s="342"/>
      <c r="DO1018" s="342"/>
      <c r="DP1018" s="342"/>
      <c r="DQ1018" s="342"/>
      <c r="DR1018" s="342"/>
      <c r="DS1018" s="342"/>
      <c r="DT1018" s="342"/>
      <c r="DU1018" s="342"/>
      <c r="DV1018" s="342"/>
      <c r="DW1018" s="342"/>
      <c r="DX1018" s="342"/>
      <c r="DY1018" s="342"/>
      <c r="EA1018" s="342"/>
    </row>
    <row r="1019" spans="1:131">
      <c r="A1019" s="342"/>
      <c r="B1019" s="342"/>
      <c r="C1019" s="342"/>
      <c r="D1019" s="342"/>
      <c r="E1019" s="342"/>
      <c r="L1019" s="342"/>
      <c r="M1019" s="342"/>
      <c r="N1019" s="342"/>
      <c r="O1019" s="342"/>
      <c r="P1019" s="342"/>
      <c r="Q1019" s="342"/>
      <c r="R1019" s="342"/>
      <c r="S1019" s="342"/>
      <c r="T1019" s="342"/>
      <c r="U1019" s="342"/>
      <c r="V1019" s="342"/>
      <c r="W1019" s="342"/>
      <c r="X1019" s="342"/>
      <c r="Y1019" s="342"/>
      <c r="Z1019" s="342"/>
      <c r="AA1019" s="342"/>
      <c r="AB1019" s="342"/>
      <c r="AC1019" s="342"/>
      <c r="AD1019" s="342"/>
      <c r="AE1019" s="342"/>
      <c r="AF1019" s="342"/>
      <c r="AG1019" s="342"/>
      <c r="AH1019" s="342"/>
      <c r="AI1019" s="342"/>
      <c r="AJ1019" s="342"/>
      <c r="AK1019" s="342"/>
      <c r="AL1019" s="342"/>
      <c r="AM1019" s="342"/>
      <c r="AN1019" s="342"/>
      <c r="AO1019" s="342"/>
      <c r="AP1019" s="342"/>
      <c r="AQ1019" s="342"/>
      <c r="AR1019" s="342"/>
      <c r="AS1019" s="342"/>
      <c r="AT1019" s="342"/>
      <c r="AU1019" s="342"/>
      <c r="AV1019" s="342"/>
      <c r="AW1019" s="342"/>
      <c r="AX1019" s="342"/>
      <c r="AY1019" s="342"/>
      <c r="AZ1019" s="342"/>
      <c r="BA1019" s="342"/>
      <c r="BB1019" s="342"/>
      <c r="BC1019" s="342"/>
      <c r="BD1019" s="342"/>
      <c r="BE1019" s="342"/>
      <c r="BF1019" s="342"/>
      <c r="BG1019" s="342"/>
      <c r="BH1019" s="342"/>
      <c r="BI1019" s="342"/>
      <c r="BJ1019" s="342"/>
      <c r="BK1019" s="342"/>
      <c r="BL1019" s="342"/>
      <c r="BM1019" s="342"/>
      <c r="BO1019" s="342"/>
      <c r="BP1019" s="342"/>
      <c r="BQ1019" s="342"/>
      <c r="BR1019" s="342"/>
      <c r="BS1019" s="342"/>
      <c r="BT1019" s="342"/>
      <c r="BU1019" s="342"/>
      <c r="BV1019" s="342"/>
      <c r="BW1019" s="342"/>
      <c r="BX1019" s="342"/>
      <c r="BY1019" s="342"/>
      <c r="BZ1019" s="342"/>
      <c r="CA1019" s="342"/>
      <c r="CB1019" s="342"/>
      <c r="CC1019" s="342"/>
      <c r="CD1019" s="342"/>
      <c r="CE1019" s="342"/>
      <c r="CF1019" s="342"/>
      <c r="CG1019" s="342"/>
      <c r="CH1019" s="342"/>
      <c r="CI1019" s="342"/>
      <c r="CJ1019" s="342"/>
      <c r="CK1019" s="342"/>
      <c r="CZ1019" s="342"/>
      <c r="DA1019" s="342"/>
      <c r="DB1019" s="342"/>
      <c r="DC1019" s="342"/>
      <c r="DD1019" s="342"/>
      <c r="DE1019" s="342"/>
      <c r="DF1019" s="342"/>
      <c r="DG1019" s="342"/>
      <c r="DH1019" s="342"/>
      <c r="DI1019" s="342"/>
      <c r="DJ1019" s="342"/>
      <c r="DK1019" s="342"/>
      <c r="DM1019" s="342"/>
      <c r="DN1019" s="342"/>
      <c r="DO1019" s="342"/>
      <c r="DP1019" s="342"/>
      <c r="DQ1019" s="342"/>
      <c r="DR1019" s="342"/>
      <c r="DS1019" s="342"/>
      <c r="DT1019" s="342"/>
      <c r="DU1019" s="342"/>
      <c r="DV1019" s="342"/>
      <c r="DW1019" s="342"/>
      <c r="DX1019" s="342"/>
      <c r="DY1019" s="342"/>
      <c r="EA1019" s="342"/>
    </row>
    <row r="1020" spans="1:131">
      <c r="A1020" s="342"/>
      <c r="B1020" s="342"/>
      <c r="C1020" s="342"/>
      <c r="D1020" s="342"/>
      <c r="E1020" s="342"/>
      <c r="L1020" s="342"/>
      <c r="M1020" s="342"/>
      <c r="N1020" s="342"/>
      <c r="O1020" s="342"/>
      <c r="P1020" s="342"/>
      <c r="Q1020" s="342"/>
      <c r="R1020" s="342"/>
      <c r="S1020" s="342"/>
      <c r="T1020" s="342"/>
      <c r="U1020" s="342"/>
      <c r="V1020" s="342"/>
      <c r="W1020" s="342"/>
      <c r="X1020" s="342"/>
      <c r="Y1020" s="342"/>
      <c r="Z1020" s="342"/>
      <c r="AA1020" s="342"/>
      <c r="AB1020" s="342"/>
      <c r="AC1020" s="342"/>
      <c r="AD1020" s="342"/>
      <c r="AE1020" s="342"/>
      <c r="AF1020" s="342"/>
      <c r="AG1020" s="342"/>
      <c r="AH1020" s="342"/>
      <c r="AI1020" s="342"/>
      <c r="AJ1020" s="342"/>
      <c r="AK1020" s="342"/>
      <c r="AL1020" s="342"/>
      <c r="AM1020" s="342"/>
      <c r="AN1020" s="342"/>
      <c r="AO1020" s="342"/>
      <c r="AP1020" s="342"/>
      <c r="AQ1020" s="342"/>
      <c r="AR1020" s="342"/>
      <c r="AS1020" s="342"/>
      <c r="AT1020" s="342"/>
      <c r="AU1020" s="342"/>
      <c r="AV1020" s="342"/>
      <c r="AW1020" s="342"/>
      <c r="AX1020" s="342"/>
      <c r="AY1020" s="342"/>
      <c r="AZ1020" s="342"/>
      <c r="BA1020" s="342"/>
      <c r="BB1020" s="342"/>
      <c r="BC1020" s="342"/>
      <c r="BD1020" s="342"/>
      <c r="BE1020" s="342"/>
      <c r="BF1020" s="342"/>
      <c r="BG1020" s="342"/>
      <c r="BH1020" s="342"/>
      <c r="BI1020" s="342"/>
      <c r="BJ1020" s="342"/>
      <c r="BK1020" s="342"/>
      <c r="BL1020" s="342"/>
      <c r="BM1020" s="342"/>
      <c r="BO1020" s="342"/>
      <c r="BP1020" s="342"/>
      <c r="BQ1020" s="342"/>
      <c r="BR1020" s="342"/>
      <c r="BS1020" s="342"/>
      <c r="BT1020" s="342"/>
      <c r="BU1020" s="342"/>
      <c r="BV1020" s="342"/>
      <c r="BW1020" s="342"/>
      <c r="BX1020" s="342"/>
      <c r="BY1020" s="342"/>
      <c r="BZ1020" s="342"/>
      <c r="CA1020" s="342"/>
      <c r="CB1020" s="342"/>
      <c r="CC1020" s="342"/>
      <c r="CD1020" s="342"/>
      <c r="CE1020" s="342"/>
      <c r="CF1020" s="342"/>
      <c r="CG1020" s="342"/>
      <c r="CH1020" s="342"/>
      <c r="CI1020" s="342"/>
      <c r="CJ1020" s="342"/>
      <c r="CK1020" s="342"/>
      <c r="CZ1020" s="342"/>
      <c r="DA1020" s="342"/>
      <c r="DB1020" s="342"/>
      <c r="DC1020" s="342"/>
      <c r="DD1020" s="342"/>
      <c r="DE1020" s="342"/>
      <c r="DF1020" s="342"/>
      <c r="DG1020" s="342"/>
      <c r="DH1020" s="342"/>
      <c r="DI1020" s="342"/>
      <c r="DJ1020" s="342"/>
      <c r="DK1020" s="342"/>
      <c r="DM1020" s="342"/>
      <c r="DN1020" s="342"/>
      <c r="DO1020" s="342"/>
      <c r="DP1020" s="342"/>
      <c r="DQ1020" s="342"/>
      <c r="DR1020" s="342"/>
      <c r="DS1020" s="342"/>
      <c r="DT1020" s="342"/>
      <c r="DU1020" s="342"/>
      <c r="DV1020" s="342"/>
      <c r="DW1020" s="342"/>
      <c r="DX1020" s="342"/>
      <c r="DY1020" s="342"/>
      <c r="EA1020" s="342"/>
    </row>
    <row r="1021" spans="1:131">
      <c r="A1021" s="342"/>
      <c r="B1021" s="342"/>
      <c r="C1021" s="342"/>
      <c r="D1021" s="342"/>
      <c r="E1021" s="342"/>
      <c r="L1021" s="342"/>
      <c r="M1021" s="342"/>
      <c r="N1021" s="342"/>
      <c r="O1021" s="342"/>
      <c r="P1021" s="342"/>
      <c r="Q1021" s="342"/>
      <c r="R1021" s="342"/>
      <c r="S1021" s="342"/>
      <c r="T1021" s="342"/>
      <c r="U1021" s="342"/>
      <c r="V1021" s="342"/>
      <c r="W1021" s="342"/>
      <c r="X1021" s="342"/>
      <c r="Y1021" s="342"/>
      <c r="Z1021" s="342"/>
      <c r="AA1021" s="342"/>
      <c r="AB1021" s="342"/>
      <c r="AC1021" s="342"/>
      <c r="AD1021" s="342"/>
      <c r="AE1021" s="342"/>
      <c r="AF1021" s="342"/>
      <c r="AG1021" s="342"/>
      <c r="AH1021" s="342"/>
      <c r="AI1021" s="342"/>
      <c r="AJ1021" s="342"/>
      <c r="AK1021" s="342"/>
      <c r="AL1021" s="342"/>
      <c r="AM1021" s="342"/>
      <c r="AN1021" s="342"/>
      <c r="AO1021" s="342"/>
      <c r="AP1021" s="342"/>
      <c r="AQ1021" s="342"/>
      <c r="AR1021" s="342"/>
      <c r="AS1021" s="342"/>
      <c r="AT1021" s="342"/>
      <c r="AU1021" s="342"/>
      <c r="AV1021" s="342"/>
      <c r="AW1021" s="342"/>
      <c r="AX1021" s="342"/>
      <c r="AY1021" s="342"/>
      <c r="AZ1021" s="342"/>
      <c r="BA1021" s="342"/>
      <c r="BB1021" s="342"/>
      <c r="BC1021" s="342"/>
      <c r="BD1021" s="342"/>
      <c r="BE1021" s="342"/>
      <c r="BF1021" s="342"/>
      <c r="BG1021" s="342"/>
      <c r="BH1021" s="342"/>
      <c r="BI1021" s="342"/>
      <c r="BJ1021" s="342"/>
      <c r="BK1021" s="342"/>
      <c r="BL1021" s="342"/>
      <c r="BM1021" s="342"/>
      <c r="BO1021" s="342"/>
      <c r="BP1021" s="342"/>
      <c r="BQ1021" s="342"/>
      <c r="BR1021" s="342"/>
      <c r="BS1021" s="342"/>
      <c r="BT1021" s="342"/>
      <c r="BU1021" s="342"/>
      <c r="BV1021" s="342"/>
      <c r="BW1021" s="342"/>
      <c r="BX1021" s="342"/>
      <c r="BY1021" s="342"/>
      <c r="BZ1021" s="342"/>
      <c r="CA1021" s="342"/>
      <c r="CB1021" s="342"/>
      <c r="CC1021" s="342"/>
      <c r="CD1021" s="342"/>
      <c r="CE1021" s="342"/>
      <c r="CF1021" s="342"/>
      <c r="CG1021" s="342"/>
      <c r="CH1021" s="342"/>
      <c r="CI1021" s="342"/>
      <c r="CJ1021" s="342"/>
      <c r="CK1021" s="342"/>
      <c r="CZ1021" s="342"/>
      <c r="DA1021" s="342"/>
      <c r="DB1021" s="342"/>
      <c r="DC1021" s="342"/>
      <c r="DD1021" s="342"/>
      <c r="DE1021" s="342"/>
      <c r="DF1021" s="342"/>
      <c r="DG1021" s="342"/>
      <c r="DH1021" s="342"/>
      <c r="DI1021" s="342"/>
      <c r="DJ1021" s="342"/>
      <c r="DK1021" s="342"/>
      <c r="DM1021" s="342"/>
      <c r="DN1021" s="342"/>
      <c r="DO1021" s="342"/>
      <c r="DP1021" s="342"/>
      <c r="DQ1021" s="342"/>
      <c r="DR1021" s="342"/>
      <c r="DS1021" s="342"/>
      <c r="DT1021" s="342"/>
      <c r="DU1021" s="342"/>
      <c r="DV1021" s="342"/>
      <c r="DW1021" s="342"/>
      <c r="DX1021" s="342"/>
      <c r="DY1021" s="342"/>
      <c r="EA1021" s="342"/>
    </row>
    <row r="1022" spans="1:131">
      <c r="A1022" s="342"/>
      <c r="B1022" s="342"/>
      <c r="C1022" s="342"/>
      <c r="D1022" s="342"/>
      <c r="E1022" s="342"/>
      <c r="L1022" s="342"/>
      <c r="M1022" s="342"/>
      <c r="N1022" s="342"/>
      <c r="O1022" s="342"/>
      <c r="P1022" s="342"/>
      <c r="Q1022" s="342"/>
      <c r="R1022" s="342"/>
      <c r="S1022" s="342"/>
      <c r="T1022" s="342"/>
      <c r="U1022" s="342"/>
      <c r="V1022" s="342"/>
      <c r="W1022" s="342"/>
      <c r="X1022" s="342"/>
      <c r="Y1022" s="342"/>
      <c r="Z1022" s="342"/>
      <c r="AA1022" s="342"/>
      <c r="AB1022" s="342"/>
      <c r="AC1022" s="342"/>
      <c r="AD1022" s="342"/>
      <c r="AE1022" s="342"/>
      <c r="AF1022" s="342"/>
      <c r="AG1022" s="342"/>
      <c r="AH1022" s="342"/>
      <c r="AI1022" s="342"/>
      <c r="AJ1022" s="342"/>
      <c r="AK1022" s="342"/>
      <c r="AL1022" s="342"/>
      <c r="AM1022" s="342"/>
      <c r="AN1022" s="342"/>
      <c r="AO1022" s="342"/>
      <c r="AP1022" s="342"/>
      <c r="AQ1022" s="342"/>
      <c r="AR1022" s="342"/>
      <c r="AS1022" s="342"/>
      <c r="AT1022" s="342"/>
      <c r="AU1022" s="342"/>
      <c r="AV1022" s="342"/>
      <c r="AW1022" s="342"/>
      <c r="AX1022" s="342"/>
      <c r="AY1022" s="342"/>
      <c r="AZ1022" s="342"/>
      <c r="BA1022" s="342"/>
      <c r="BB1022" s="342"/>
      <c r="BC1022" s="342"/>
      <c r="BD1022" s="342"/>
      <c r="BE1022" s="342"/>
      <c r="BF1022" s="342"/>
      <c r="BG1022" s="342"/>
      <c r="BH1022" s="342"/>
      <c r="BI1022" s="342"/>
      <c r="BJ1022" s="342"/>
      <c r="BK1022" s="342"/>
      <c r="BL1022" s="342"/>
      <c r="BM1022" s="342"/>
      <c r="BO1022" s="342"/>
      <c r="BP1022" s="342"/>
      <c r="BQ1022" s="342"/>
      <c r="BR1022" s="342"/>
      <c r="BS1022" s="342"/>
      <c r="BT1022" s="342"/>
      <c r="BU1022" s="342"/>
      <c r="BV1022" s="342"/>
      <c r="BW1022" s="342"/>
      <c r="BX1022" s="342"/>
      <c r="BY1022" s="342"/>
      <c r="BZ1022" s="342"/>
      <c r="CA1022" s="342"/>
      <c r="CB1022" s="342"/>
      <c r="CC1022" s="342"/>
      <c r="CD1022" s="342"/>
      <c r="CE1022" s="342"/>
      <c r="CF1022" s="342"/>
      <c r="CG1022" s="342"/>
      <c r="CH1022" s="342"/>
      <c r="CI1022" s="342"/>
      <c r="CJ1022" s="342"/>
      <c r="CK1022" s="342"/>
      <c r="CZ1022" s="342"/>
      <c r="DA1022" s="342"/>
      <c r="DB1022" s="342"/>
      <c r="DC1022" s="342"/>
      <c r="DD1022" s="342"/>
      <c r="DE1022" s="342"/>
      <c r="DF1022" s="342"/>
      <c r="DG1022" s="342"/>
      <c r="DH1022" s="342"/>
      <c r="DI1022" s="342"/>
      <c r="DJ1022" s="342"/>
      <c r="DK1022" s="342"/>
      <c r="DM1022" s="342"/>
      <c r="DN1022" s="342"/>
      <c r="DO1022" s="342"/>
      <c r="DP1022" s="342"/>
      <c r="DQ1022" s="342"/>
      <c r="DR1022" s="342"/>
      <c r="DS1022" s="342"/>
      <c r="DT1022" s="342"/>
      <c r="DU1022" s="342"/>
      <c r="DV1022" s="342"/>
      <c r="DW1022" s="342"/>
      <c r="DX1022" s="342"/>
      <c r="DY1022" s="342"/>
      <c r="EA1022" s="342"/>
    </row>
    <row r="1023" spans="1:131">
      <c r="A1023" s="342"/>
      <c r="B1023" s="342"/>
      <c r="C1023" s="342"/>
      <c r="D1023" s="342"/>
      <c r="E1023" s="342"/>
      <c r="L1023" s="342"/>
      <c r="M1023" s="342"/>
      <c r="N1023" s="342"/>
      <c r="O1023" s="342"/>
      <c r="P1023" s="342"/>
      <c r="Q1023" s="342"/>
      <c r="R1023" s="342"/>
      <c r="S1023" s="342"/>
      <c r="T1023" s="342"/>
      <c r="U1023" s="342"/>
      <c r="V1023" s="342"/>
      <c r="W1023" s="342"/>
      <c r="X1023" s="342"/>
      <c r="Y1023" s="342"/>
      <c r="Z1023" s="342"/>
      <c r="AA1023" s="342"/>
      <c r="AB1023" s="342"/>
      <c r="AC1023" s="342"/>
      <c r="AD1023" s="342"/>
      <c r="AE1023" s="342"/>
      <c r="AF1023" s="342"/>
      <c r="AG1023" s="342"/>
      <c r="AH1023" s="342"/>
      <c r="AI1023" s="342"/>
      <c r="AJ1023" s="342"/>
      <c r="AK1023" s="342"/>
      <c r="AL1023" s="342"/>
      <c r="AM1023" s="342"/>
      <c r="AN1023" s="342"/>
      <c r="AO1023" s="342"/>
      <c r="AP1023" s="342"/>
      <c r="AQ1023" s="342"/>
      <c r="AR1023" s="342"/>
      <c r="AS1023" s="342"/>
      <c r="AT1023" s="342"/>
      <c r="AU1023" s="342"/>
      <c r="AV1023" s="342"/>
      <c r="AW1023" s="342"/>
      <c r="AX1023" s="342"/>
      <c r="AY1023" s="342"/>
      <c r="AZ1023" s="342"/>
      <c r="BA1023" s="342"/>
      <c r="BB1023" s="342"/>
      <c r="BC1023" s="342"/>
      <c r="BD1023" s="342"/>
      <c r="BE1023" s="342"/>
      <c r="BF1023" s="342"/>
      <c r="BG1023" s="342"/>
      <c r="BH1023" s="342"/>
      <c r="BI1023" s="342"/>
      <c r="BJ1023" s="342"/>
      <c r="BK1023" s="342"/>
      <c r="BL1023" s="342"/>
      <c r="BM1023" s="342"/>
      <c r="BO1023" s="342"/>
      <c r="BP1023" s="342"/>
      <c r="BQ1023" s="342"/>
      <c r="BR1023" s="342"/>
      <c r="BS1023" s="342"/>
      <c r="BT1023" s="342"/>
      <c r="BU1023" s="342"/>
      <c r="BV1023" s="342"/>
      <c r="BW1023" s="342"/>
      <c r="BX1023" s="342"/>
      <c r="BY1023" s="342"/>
      <c r="BZ1023" s="342"/>
      <c r="CA1023" s="342"/>
      <c r="CB1023" s="342"/>
      <c r="CC1023" s="342"/>
      <c r="CD1023" s="342"/>
      <c r="CE1023" s="342"/>
      <c r="CF1023" s="342"/>
      <c r="CG1023" s="342"/>
      <c r="CH1023" s="342"/>
      <c r="CI1023" s="342"/>
      <c r="CJ1023" s="342"/>
      <c r="CK1023" s="342"/>
      <c r="CZ1023" s="342"/>
      <c r="DA1023" s="342"/>
      <c r="DB1023" s="342"/>
      <c r="DC1023" s="342"/>
      <c r="DD1023" s="342"/>
      <c r="DE1023" s="342"/>
      <c r="DF1023" s="342"/>
      <c r="DG1023" s="342"/>
      <c r="DH1023" s="342"/>
      <c r="DI1023" s="342"/>
      <c r="DJ1023" s="342"/>
      <c r="DK1023" s="342"/>
      <c r="DM1023" s="342"/>
      <c r="DN1023" s="342"/>
      <c r="DO1023" s="342"/>
      <c r="DP1023" s="342"/>
      <c r="DQ1023" s="342"/>
      <c r="DR1023" s="342"/>
      <c r="DS1023" s="342"/>
      <c r="DT1023" s="342"/>
      <c r="DU1023" s="342"/>
      <c r="DV1023" s="342"/>
      <c r="DW1023" s="342"/>
      <c r="DX1023" s="342"/>
      <c r="DY1023" s="342"/>
      <c r="EA1023" s="342"/>
    </row>
    <row r="1024" spans="1:131">
      <c r="A1024" s="342"/>
      <c r="B1024" s="342"/>
      <c r="C1024" s="342"/>
      <c r="D1024" s="342"/>
      <c r="E1024" s="342"/>
      <c r="L1024" s="342"/>
      <c r="M1024" s="342"/>
      <c r="N1024" s="342"/>
      <c r="O1024" s="342"/>
      <c r="P1024" s="342"/>
      <c r="Q1024" s="342"/>
      <c r="R1024" s="342"/>
      <c r="S1024" s="342"/>
      <c r="T1024" s="342"/>
      <c r="U1024" s="342"/>
      <c r="V1024" s="342"/>
      <c r="W1024" s="342"/>
      <c r="X1024" s="342"/>
      <c r="Y1024" s="342"/>
      <c r="Z1024" s="342"/>
      <c r="AA1024" s="342"/>
      <c r="AB1024" s="342"/>
      <c r="AC1024" s="342"/>
      <c r="AD1024" s="342"/>
      <c r="AE1024" s="342"/>
      <c r="AF1024" s="342"/>
      <c r="AG1024" s="342"/>
      <c r="AH1024" s="342"/>
      <c r="AI1024" s="342"/>
      <c r="AJ1024" s="342"/>
      <c r="AK1024" s="342"/>
      <c r="AL1024" s="342"/>
      <c r="AM1024" s="342"/>
      <c r="AN1024" s="342"/>
      <c r="AO1024" s="342"/>
      <c r="AP1024" s="342"/>
      <c r="AQ1024" s="342"/>
      <c r="AR1024" s="342"/>
      <c r="AS1024" s="342"/>
      <c r="AT1024" s="342"/>
      <c r="AU1024" s="342"/>
      <c r="AV1024" s="342"/>
      <c r="AW1024" s="342"/>
      <c r="AX1024" s="342"/>
      <c r="AY1024" s="342"/>
      <c r="AZ1024" s="342"/>
      <c r="BA1024" s="342"/>
      <c r="BB1024" s="342"/>
      <c r="BC1024" s="342"/>
      <c r="BD1024" s="342"/>
      <c r="BE1024" s="342"/>
      <c r="BF1024" s="342"/>
      <c r="BG1024" s="342"/>
      <c r="BH1024" s="342"/>
      <c r="BI1024" s="342"/>
      <c r="BJ1024" s="342"/>
      <c r="BK1024" s="342"/>
      <c r="BL1024" s="342"/>
      <c r="BM1024" s="342"/>
      <c r="BO1024" s="342"/>
      <c r="BP1024" s="342"/>
      <c r="BQ1024" s="342"/>
      <c r="BR1024" s="342"/>
      <c r="BS1024" s="342"/>
      <c r="BT1024" s="342"/>
      <c r="BU1024" s="342"/>
      <c r="BV1024" s="342"/>
      <c r="BW1024" s="342"/>
      <c r="BX1024" s="342"/>
      <c r="BY1024" s="342"/>
      <c r="BZ1024" s="342"/>
      <c r="CA1024" s="342"/>
      <c r="CB1024" s="342"/>
      <c r="CC1024" s="342"/>
      <c r="CD1024" s="342"/>
      <c r="CE1024" s="342"/>
      <c r="CF1024" s="342"/>
      <c r="CG1024" s="342"/>
      <c r="CH1024" s="342"/>
      <c r="CI1024" s="342"/>
      <c r="CJ1024" s="342"/>
      <c r="CK1024" s="342"/>
      <c r="CZ1024" s="342"/>
      <c r="DA1024" s="342"/>
      <c r="DB1024" s="342"/>
      <c r="DC1024" s="342"/>
      <c r="DD1024" s="342"/>
      <c r="DE1024" s="342"/>
      <c r="DF1024" s="342"/>
      <c r="DG1024" s="342"/>
      <c r="DH1024" s="342"/>
      <c r="DI1024" s="342"/>
      <c r="DJ1024" s="342"/>
      <c r="DK1024" s="342"/>
      <c r="DM1024" s="342"/>
      <c r="DN1024" s="342"/>
      <c r="DO1024" s="342"/>
      <c r="DP1024" s="342"/>
      <c r="DQ1024" s="342"/>
      <c r="DR1024" s="342"/>
      <c r="DS1024" s="342"/>
      <c r="DT1024" s="342"/>
      <c r="DU1024" s="342"/>
      <c r="DV1024" s="342"/>
      <c r="DW1024" s="342"/>
      <c r="DX1024" s="342"/>
      <c r="DY1024" s="342"/>
      <c r="EA1024" s="342"/>
    </row>
    <row r="1025" spans="1:131">
      <c r="A1025" s="342"/>
      <c r="B1025" s="342"/>
      <c r="C1025" s="342"/>
      <c r="D1025" s="342"/>
      <c r="E1025" s="342"/>
      <c r="L1025" s="342"/>
      <c r="M1025" s="342"/>
      <c r="N1025" s="342"/>
      <c r="O1025" s="342"/>
      <c r="P1025" s="342"/>
      <c r="Q1025" s="342"/>
      <c r="R1025" s="342"/>
      <c r="S1025" s="342"/>
      <c r="T1025" s="342"/>
      <c r="U1025" s="342"/>
      <c r="V1025" s="342"/>
      <c r="W1025" s="342"/>
      <c r="X1025" s="342"/>
      <c r="Y1025" s="342"/>
      <c r="Z1025" s="342"/>
      <c r="AA1025" s="342"/>
      <c r="AB1025" s="342"/>
      <c r="AC1025" s="342"/>
      <c r="AD1025" s="342"/>
      <c r="AE1025" s="342"/>
      <c r="AF1025" s="342"/>
      <c r="AG1025" s="342"/>
      <c r="AH1025" s="342"/>
      <c r="AI1025" s="342"/>
      <c r="AJ1025" s="342"/>
      <c r="AK1025" s="342"/>
      <c r="AL1025" s="342"/>
      <c r="AM1025" s="342"/>
      <c r="AN1025" s="342"/>
      <c r="AO1025" s="342"/>
      <c r="AP1025" s="342"/>
      <c r="AQ1025" s="342"/>
      <c r="AR1025" s="342"/>
      <c r="AS1025" s="342"/>
      <c r="AT1025" s="342"/>
      <c r="AU1025" s="342"/>
      <c r="AV1025" s="342"/>
      <c r="AW1025" s="342"/>
      <c r="AX1025" s="342"/>
      <c r="AY1025" s="342"/>
      <c r="AZ1025" s="342"/>
      <c r="BA1025" s="342"/>
      <c r="BB1025" s="342"/>
      <c r="BC1025" s="342"/>
      <c r="BD1025" s="342"/>
      <c r="BE1025" s="342"/>
      <c r="BF1025" s="342"/>
      <c r="BG1025" s="342"/>
      <c r="BH1025" s="342"/>
      <c r="BI1025" s="342"/>
      <c r="BJ1025" s="342"/>
      <c r="BK1025" s="342"/>
      <c r="BL1025" s="342"/>
      <c r="BM1025" s="342"/>
      <c r="BO1025" s="342"/>
      <c r="BP1025" s="342"/>
      <c r="BQ1025" s="342"/>
      <c r="BR1025" s="342"/>
      <c r="BS1025" s="342"/>
      <c r="BT1025" s="342"/>
      <c r="BU1025" s="342"/>
      <c r="BV1025" s="342"/>
      <c r="BW1025" s="342"/>
      <c r="BX1025" s="342"/>
      <c r="BY1025" s="342"/>
      <c r="BZ1025" s="342"/>
      <c r="CA1025" s="342"/>
      <c r="CB1025" s="342"/>
      <c r="CC1025" s="342"/>
      <c r="CD1025" s="342"/>
      <c r="CE1025" s="342"/>
      <c r="CF1025" s="342"/>
      <c r="CG1025" s="342"/>
      <c r="CH1025" s="342"/>
      <c r="CI1025" s="342"/>
      <c r="CJ1025" s="342"/>
      <c r="CK1025" s="342"/>
      <c r="CZ1025" s="342"/>
      <c r="DA1025" s="342"/>
      <c r="DB1025" s="342"/>
      <c r="DC1025" s="342"/>
      <c r="DD1025" s="342"/>
      <c r="DE1025" s="342"/>
      <c r="DF1025" s="342"/>
      <c r="DG1025" s="342"/>
      <c r="DH1025" s="342"/>
      <c r="DI1025" s="342"/>
      <c r="DJ1025" s="342"/>
      <c r="DK1025" s="342"/>
      <c r="DM1025" s="342"/>
      <c r="DN1025" s="342"/>
      <c r="DO1025" s="342"/>
      <c r="DP1025" s="342"/>
      <c r="DQ1025" s="342"/>
      <c r="DR1025" s="342"/>
      <c r="DS1025" s="342"/>
      <c r="DT1025" s="342"/>
      <c r="DU1025" s="342"/>
      <c r="DV1025" s="342"/>
      <c r="DW1025" s="342"/>
      <c r="DX1025" s="342"/>
      <c r="DY1025" s="342"/>
      <c r="EA1025" s="342"/>
    </row>
    <row r="1026" spans="1:131">
      <c r="A1026" s="342"/>
      <c r="B1026" s="342"/>
      <c r="C1026" s="342"/>
      <c r="D1026" s="342"/>
      <c r="E1026" s="342"/>
      <c r="L1026" s="342"/>
      <c r="M1026" s="342"/>
      <c r="N1026" s="342"/>
      <c r="O1026" s="342"/>
      <c r="P1026" s="342"/>
      <c r="Q1026" s="342"/>
      <c r="R1026" s="342"/>
      <c r="S1026" s="342"/>
      <c r="T1026" s="342"/>
      <c r="U1026" s="342"/>
      <c r="V1026" s="342"/>
      <c r="W1026" s="342"/>
      <c r="X1026" s="342"/>
      <c r="Y1026" s="342"/>
      <c r="Z1026" s="342"/>
      <c r="AA1026" s="342"/>
      <c r="AB1026" s="342"/>
      <c r="AC1026" s="342"/>
      <c r="AD1026" s="342"/>
      <c r="AE1026" s="342"/>
      <c r="AF1026" s="342"/>
      <c r="AG1026" s="342"/>
      <c r="AH1026" s="342"/>
      <c r="AI1026" s="342"/>
      <c r="AJ1026" s="342"/>
      <c r="AK1026" s="342"/>
      <c r="AL1026" s="342"/>
      <c r="AM1026" s="342"/>
      <c r="AN1026" s="342"/>
      <c r="AO1026" s="342"/>
      <c r="AP1026" s="342"/>
      <c r="AQ1026" s="342"/>
      <c r="AR1026" s="342"/>
      <c r="AS1026" s="342"/>
      <c r="AT1026" s="342"/>
      <c r="AU1026" s="342"/>
      <c r="AV1026" s="342"/>
      <c r="AW1026" s="342"/>
      <c r="AX1026" s="342"/>
      <c r="AY1026" s="342"/>
      <c r="AZ1026" s="342"/>
      <c r="BA1026" s="342"/>
      <c r="BB1026" s="342"/>
      <c r="BC1026" s="342"/>
      <c r="BD1026" s="342"/>
      <c r="BE1026" s="342"/>
      <c r="BF1026" s="342"/>
      <c r="BG1026" s="342"/>
      <c r="BH1026" s="342"/>
      <c r="BI1026" s="342"/>
      <c r="BJ1026" s="342"/>
      <c r="BK1026" s="342"/>
      <c r="BL1026" s="342"/>
      <c r="BM1026" s="342"/>
      <c r="BO1026" s="342"/>
      <c r="BP1026" s="342"/>
      <c r="BQ1026" s="342"/>
      <c r="BR1026" s="342"/>
      <c r="BS1026" s="342"/>
      <c r="BT1026" s="342"/>
      <c r="BU1026" s="342"/>
      <c r="BV1026" s="342"/>
      <c r="BW1026" s="342"/>
      <c r="BX1026" s="342"/>
      <c r="BY1026" s="342"/>
      <c r="BZ1026" s="342"/>
      <c r="CA1026" s="342"/>
      <c r="CB1026" s="342"/>
      <c r="CC1026" s="342"/>
      <c r="CD1026" s="342"/>
      <c r="CE1026" s="342"/>
      <c r="CF1026" s="342"/>
      <c r="CG1026" s="342"/>
      <c r="CH1026" s="342"/>
      <c r="CI1026" s="342"/>
      <c r="CJ1026" s="342"/>
      <c r="CK1026" s="342"/>
      <c r="CZ1026" s="342"/>
      <c r="DA1026" s="342"/>
      <c r="DB1026" s="342"/>
      <c r="DC1026" s="342"/>
      <c r="DD1026" s="342"/>
      <c r="DE1026" s="342"/>
      <c r="DF1026" s="342"/>
      <c r="DG1026" s="342"/>
      <c r="DH1026" s="342"/>
      <c r="DI1026" s="342"/>
      <c r="DJ1026" s="342"/>
      <c r="DK1026" s="342"/>
      <c r="DM1026" s="342"/>
      <c r="DN1026" s="342"/>
      <c r="DO1026" s="342"/>
      <c r="DP1026" s="342"/>
      <c r="DQ1026" s="342"/>
      <c r="DR1026" s="342"/>
      <c r="DS1026" s="342"/>
      <c r="DT1026" s="342"/>
      <c r="DU1026" s="342"/>
      <c r="DV1026" s="342"/>
      <c r="DW1026" s="342"/>
      <c r="DX1026" s="342"/>
      <c r="DY1026" s="342"/>
      <c r="EA1026" s="342"/>
    </row>
    <row r="1027" spans="1:131">
      <c r="A1027" s="342"/>
      <c r="B1027" s="342"/>
      <c r="C1027" s="342"/>
      <c r="D1027" s="342"/>
      <c r="E1027" s="342"/>
      <c r="L1027" s="342"/>
      <c r="M1027" s="342"/>
      <c r="N1027" s="342"/>
      <c r="O1027" s="342"/>
      <c r="P1027" s="342"/>
      <c r="Q1027" s="342"/>
      <c r="R1027" s="342"/>
      <c r="S1027" s="342"/>
      <c r="T1027" s="342"/>
      <c r="U1027" s="342"/>
      <c r="V1027" s="342"/>
      <c r="W1027" s="342"/>
      <c r="X1027" s="342"/>
      <c r="Y1027" s="342"/>
      <c r="Z1027" s="342"/>
      <c r="AA1027" s="342"/>
      <c r="AB1027" s="342"/>
      <c r="AC1027" s="342"/>
      <c r="AD1027" s="342"/>
      <c r="AE1027" s="342"/>
      <c r="AF1027" s="342"/>
      <c r="AG1027" s="342"/>
      <c r="AH1027" s="342"/>
      <c r="AI1027" s="342"/>
      <c r="AJ1027" s="342"/>
      <c r="AK1027" s="342"/>
      <c r="AL1027" s="342"/>
      <c r="AM1027" s="342"/>
      <c r="AN1027" s="342"/>
      <c r="AO1027" s="342"/>
      <c r="AP1027" s="342"/>
      <c r="AQ1027" s="342"/>
      <c r="AR1027" s="342"/>
      <c r="AS1027" s="342"/>
      <c r="AT1027" s="342"/>
      <c r="AU1027" s="342"/>
      <c r="AV1027" s="342"/>
      <c r="AW1027" s="342"/>
      <c r="AX1027" s="342"/>
      <c r="AY1027" s="342"/>
      <c r="AZ1027" s="342"/>
      <c r="BA1027" s="342"/>
      <c r="BB1027" s="342"/>
      <c r="BC1027" s="342"/>
      <c r="BD1027" s="342"/>
      <c r="BE1027" s="342"/>
      <c r="BF1027" s="342"/>
      <c r="BG1027" s="342"/>
      <c r="BH1027" s="342"/>
      <c r="BI1027" s="342"/>
      <c r="BJ1027" s="342"/>
      <c r="BK1027" s="342"/>
      <c r="BL1027" s="342"/>
      <c r="BM1027" s="342"/>
      <c r="BO1027" s="342"/>
      <c r="BP1027" s="342"/>
      <c r="BQ1027" s="342"/>
      <c r="BR1027" s="342"/>
      <c r="BS1027" s="342"/>
      <c r="BT1027" s="342"/>
      <c r="BU1027" s="342"/>
      <c r="BV1027" s="342"/>
      <c r="BW1027" s="342"/>
      <c r="BX1027" s="342"/>
      <c r="BY1027" s="342"/>
      <c r="BZ1027" s="342"/>
      <c r="CA1027" s="342"/>
      <c r="CB1027" s="342"/>
      <c r="CC1027" s="342"/>
      <c r="CD1027" s="342"/>
      <c r="CE1027" s="342"/>
      <c r="CF1027" s="342"/>
      <c r="CG1027" s="342"/>
      <c r="CH1027" s="342"/>
      <c r="CI1027" s="342"/>
      <c r="CJ1027" s="342"/>
      <c r="CK1027" s="342"/>
      <c r="CZ1027" s="342"/>
      <c r="DA1027" s="342"/>
      <c r="DB1027" s="342"/>
      <c r="DC1027" s="342"/>
      <c r="DD1027" s="342"/>
      <c r="DE1027" s="342"/>
      <c r="DF1027" s="342"/>
      <c r="DG1027" s="342"/>
      <c r="DH1027" s="342"/>
      <c r="DI1027" s="342"/>
      <c r="DJ1027" s="342"/>
      <c r="DK1027" s="342"/>
      <c r="DM1027" s="342"/>
      <c r="DN1027" s="342"/>
      <c r="DO1027" s="342"/>
      <c r="DP1027" s="342"/>
      <c r="DQ1027" s="342"/>
      <c r="DR1027" s="342"/>
      <c r="DS1027" s="342"/>
      <c r="DT1027" s="342"/>
      <c r="DU1027" s="342"/>
      <c r="DV1027" s="342"/>
      <c r="DW1027" s="342"/>
      <c r="DX1027" s="342"/>
      <c r="DY1027" s="342"/>
      <c r="EA1027" s="342"/>
    </row>
    <row r="1028" spans="1:131">
      <c r="A1028" s="342"/>
      <c r="B1028" s="342"/>
      <c r="C1028" s="342"/>
      <c r="D1028" s="342"/>
      <c r="E1028" s="342"/>
      <c r="L1028" s="342"/>
      <c r="M1028" s="342"/>
      <c r="N1028" s="342"/>
      <c r="O1028" s="342"/>
      <c r="P1028" s="342"/>
      <c r="Q1028" s="342"/>
      <c r="R1028" s="342"/>
      <c r="S1028" s="342"/>
      <c r="T1028" s="342"/>
      <c r="U1028" s="342"/>
      <c r="V1028" s="342"/>
      <c r="W1028" s="342"/>
      <c r="X1028" s="342"/>
      <c r="Y1028" s="342"/>
      <c r="Z1028" s="342"/>
      <c r="AA1028" s="342"/>
      <c r="AB1028" s="342"/>
      <c r="AC1028" s="342"/>
      <c r="AD1028" s="342"/>
      <c r="AE1028" s="342"/>
      <c r="AF1028" s="342"/>
      <c r="AG1028" s="342"/>
      <c r="AH1028" s="342"/>
      <c r="AI1028" s="342"/>
      <c r="AJ1028" s="342"/>
      <c r="AK1028" s="342"/>
      <c r="AL1028" s="342"/>
      <c r="AM1028" s="342"/>
      <c r="AN1028" s="342"/>
      <c r="AO1028" s="342"/>
      <c r="AP1028" s="342"/>
      <c r="AQ1028" s="342"/>
      <c r="AR1028" s="342"/>
      <c r="AS1028" s="342"/>
      <c r="AT1028" s="342"/>
      <c r="AU1028" s="342"/>
      <c r="AV1028" s="342"/>
      <c r="AW1028" s="342"/>
      <c r="AX1028" s="342"/>
      <c r="AY1028" s="342"/>
      <c r="AZ1028" s="342"/>
      <c r="BA1028" s="342"/>
      <c r="BB1028" s="342"/>
      <c r="BC1028" s="342"/>
      <c r="BD1028" s="342"/>
      <c r="BE1028" s="342"/>
      <c r="BF1028" s="342"/>
      <c r="BG1028" s="342"/>
      <c r="BH1028" s="342"/>
      <c r="BI1028" s="342"/>
      <c r="BJ1028" s="342"/>
      <c r="BK1028" s="342"/>
      <c r="BL1028" s="342"/>
      <c r="BM1028" s="342"/>
      <c r="BO1028" s="342"/>
      <c r="BP1028" s="342"/>
      <c r="BQ1028" s="342"/>
      <c r="BR1028" s="342"/>
      <c r="BS1028" s="342"/>
      <c r="BT1028" s="342"/>
      <c r="BU1028" s="342"/>
      <c r="BV1028" s="342"/>
      <c r="BW1028" s="342"/>
      <c r="BX1028" s="342"/>
      <c r="BY1028" s="342"/>
      <c r="BZ1028" s="342"/>
      <c r="CA1028" s="342"/>
      <c r="CB1028" s="342"/>
      <c r="CC1028" s="342"/>
      <c r="CD1028" s="342"/>
      <c r="CE1028" s="342"/>
      <c r="CF1028" s="342"/>
      <c r="CG1028" s="342"/>
      <c r="CH1028" s="342"/>
      <c r="CI1028" s="342"/>
      <c r="CJ1028" s="342"/>
      <c r="CK1028" s="342"/>
      <c r="CZ1028" s="342"/>
      <c r="DA1028" s="342"/>
      <c r="DB1028" s="342"/>
      <c r="DC1028" s="342"/>
      <c r="DD1028" s="342"/>
      <c r="DE1028" s="342"/>
      <c r="DF1028" s="342"/>
      <c r="DG1028" s="342"/>
      <c r="DH1028" s="342"/>
      <c r="DI1028" s="342"/>
      <c r="DJ1028" s="342"/>
      <c r="DK1028" s="342"/>
      <c r="DM1028" s="342"/>
      <c r="DN1028" s="342"/>
      <c r="DO1028" s="342"/>
      <c r="DP1028" s="342"/>
      <c r="DQ1028" s="342"/>
      <c r="DR1028" s="342"/>
      <c r="DS1028" s="342"/>
      <c r="DT1028" s="342"/>
      <c r="DU1028" s="342"/>
      <c r="DV1028" s="342"/>
      <c r="DW1028" s="342"/>
      <c r="DX1028" s="342"/>
      <c r="DY1028" s="342"/>
      <c r="EA1028" s="342"/>
    </row>
    <row r="1029" spans="1:131">
      <c r="A1029" s="342"/>
      <c r="B1029" s="342"/>
      <c r="C1029" s="342"/>
      <c r="D1029" s="342"/>
      <c r="E1029" s="342"/>
      <c r="L1029" s="342"/>
      <c r="M1029" s="342"/>
      <c r="N1029" s="342"/>
      <c r="O1029" s="342"/>
      <c r="P1029" s="342"/>
      <c r="Q1029" s="342"/>
      <c r="R1029" s="342"/>
      <c r="S1029" s="342"/>
      <c r="T1029" s="342"/>
      <c r="U1029" s="342"/>
      <c r="V1029" s="342"/>
      <c r="W1029" s="342"/>
      <c r="X1029" s="342"/>
      <c r="Y1029" s="342"/>
      <c r="Z1029" s="342"/>
      <c r="AA1029" s="342"/>
      <c r="AB1029" s="342"/>
      <c r="AC1029" s="342"/>
      <c r="AD1029" s="342"/>
      <c r="AE1029" s="342"/>
      <c r="AF1029" s="342"/>
      <c r="AG1029" s="342"/>
      <c r="AH1029" s="342"/>
      <c r="AI1029" s="342"/>
      <c r="AJ1029" s="342"/>
      <c r="AK1029" s="342"/>
      <c r="AL1029" s="342"/>
      <c r="AM1029" s="342"/>
      <c r="AN1029" s="342"/>
      <c r="AO1029" s="342"/>
      <c r="AP1029" s="342"/>
      <c r="AQ1029" s="342"/>
      <c r="AR1029" s="342"/>
      <c r="AS1029" s="342"/>
      <c r="AT1029" s="342"/>
      <c r="AU1029" s="342"/>
      <c r="AV1029" s="342"/>
      <c r="AW1029" s="342"/>
      <c r="AX1029" s="342"/>
      <c r="AY1029" s="342"/>
      <c r="AZ1029" s="342"/>
      <c r="BA1029" s="342"/>
      <c r="BB1029" s="342"/>
      <c r="BC1029" s="342"/>
      <c r="BD1029" s="342"/>
      <c r="BE1029" s="342"/>
      <c r="BF1029" s="342"/>
      <c r="BG1029" s="342"/>
      <c r="BH1029" s="342"/>
      <c r="BI1029" s="342"/>
      <c r="BJ1029" s="342"/>
      <c r="BK1029" s="342"/>
      <c r="BL1029" s="342"/>
      <c r="BM1029" s="342"/>
      <c r="BO1029" s="342"/>
      <c r="BP1029" s="342"/>
      <c r="BQ1029" s="342"/>
      <c r="BR1029" s="342"/>
      <c r="BS1029" s="342"/>
      <c r="BT1029" s="342"/>
      <c r="BU1029" s="342"/>
      <c r="BV1029" s="342"/>
      <c r="BW1029" s="342"/>
      <c r="BX1029" s="342"/>
      <c r="BY1029" s="342"/>
      <c r="BZ1029" s="342"/>
      <c r="CA1029" s="342"/>
      <c r="CB1029" s="342"/>
      <c r="CC1029" s="342"/>
      <c r="CD1029" s="342"/>
      <c r="CE1029" s="342"/>
      <c r="CF1029" s="342"/>
      <c r="CG1029" s="342"/>
      <c r="CH1029" s="342"/>
      <c r="CI1029" s="342"/>
      <c r="CJ1029" s="342"/>
      <c r="CK1029" s="342"/>
      <c r="CZ1029" s="342"/>
      <c r="DA1029" s="342"/>
      <c r="DB1029" s="342"/>
      <c r="DC1029" s="342"/>
      <c r="DD1029" s="342"/>
      <c r="DE1029" s="342"/>
      <c r="DF1029" s="342"/>
      <c r="DG1029" s="342"/>
      <c r="DH1029" s="342"/>
      <c r="DI1029" s="342"/>
      <c r="DJ1029" s="342"/>
      <c r="DK1029" s="342"/>
      <c r="DM1029" s="342"/>
      <c r="DN1029" s="342"/>
      <c r="DO1029" s="342"/>
      <c r="DP1029" s="342"/>
      <c r="DQ1029" s="342"/>
      <c r="DR1029" s="342"/>
      <c r="DS1029" s="342"/>
      <c r="DT1029" s="342"/>
      <c r="DU1029" s="342"/>
      <c r="DV1029" s="342"/>
      <c r="DW1029" s="342"/>
      <c r="DX1029" s="342"/>
      <c r="DY1029" s="342"/>
      <c r="EA1029" s="342"/>
    </row>
    <row r="1030" spans="1:131">
      <c r="A1030" s="342"/>
      <c r="B1030" s="342"/>
      <c r="C1030" s="342"/>
      <c r="D1030" s="342"/>
      <c r="E1030" s="342"/>
      <c r="L1030" s="342"/>
      <c r="M1030" s="342"/>
      <c r="N1030" s="342"/>
      <c r="O1030" s="342"/>
      <c r="P1030" s="342"/>
      <c r="Q1030" s="342"/>
      <c r="R1030" s="342"/>
      <c r="S1030" s="342"/>
      <c r="T1030" s="342"/>
      <c r="U1030" s="342"/>
      <c r="V1030" s="342"/>
      <c r="W1030" s="342"/>
      <c r="X1030" s="342"/>
      <c r="Y1030" s="342"/>
      <c r="Z1030" s="342"/>
      <c r="AA1030" s="342"/>
      <c r="AB1030" s="342"/>
      <c r="AC1030" s="342"/>
      <c r="AD1030" s="342"/>
      <c r="AE1030" s="342"/>
      <c r="AF1030" s="342"/>
      <c r="AG1030" s="342"/>
      <c r="AH1030" s="342"/>
      <c r="AI1030" s="342"/>
      <c r="AJ1030" s="342"/>
      <c r="AK1030" s="342"/>
      <c r="AL1030" s="342"/>
      <c r="AM1030" s="342"/>
      <c r="AN1030" s="342"/>
      <c r="AO1030" s="342"/>
      <c r="AP1030" s="342"/>
      <c r="AQ1030" s="342"/>
      <c r="AR1030" s="342"/>
      <c r="AS1030" s="342"/>
      <c r="AT1030" s="342"/>
      <c r="AU1030" s="342"/>
      <c r="AV1030" s="342"/>
      <c r="AW1030" s="342"/>
      <c r="AX1030" s="342"/>
      <c r="AY1030" s="342"/>
      <c r="AZ1030" s="342"/>
      <c r="BA1030" s="342"/>
      <c r="BB1030" s="342"/>
      <c r="BC1030" s="342"/>
      <c r="BD1030" s="342"/>
      <c r="BE1030" s="342"/>
      <c r="BF1030" s="342"/>
      <c r="BG1030" s="342"/>
      <c r="BH1030" s="342"/>
      <c r="BI1030" s="342"/>
      <c r="BJ1030" s="342"/>
      <c r="BK1030" s="342"/>
      <c r="BL1030" s="342"/>
      <c r="BM1030" s="342"/>
      <c r="BO1030" s="342"/>
      <c r="BP1030" s="342"/>
      <c r="BQ1030" s="342"/>
      <c r="BR1030" s="342"/>
      <c r="BS1030" s="342"/>
      <c r="BT1030" s="342"/>
      <c r="BU1030" s="342"/>
      <c r="BV1030" s="342"/>
      <c r="BW1030" s="342"/>
      <c r="BX1030" s="342"/>
      <c r="BY1030" s="342"/>
      <c r="BZ1030" s="342"/>
      <c r="CA1030" s="342"/>
      <c r="CB1030" s="342"/>
      <c r="CC1030" s="342"/>
      <c r="CD1030" s="342"/>
      <c r="CE1030" s="342"/>
      <c r="CF1030" s="342"/>
      <c r="CG1030" s="342"/>
      <c r="CH1030" s="342"/>
      <c r="CI1030" s="342"/>
      <c r="CJ1030" s="342"/>
      <c r="CK1030" s="342"/>
      <c r="CZ1030" s="342"/>
      <c r="DA1030" s="342"/>
      <c r="DB1030" s="342"/>
      <c r="DC1030" s="342"/>
      <c r="DD1030" s="342"/>
      <c r="DE1030" s="342"/>
      <c r="DF1030" s="342"/>
      <c r="DG1030" s="342"/>
      <c r="DH1030" s="342"/>
      <c r="DI1030" s="342"/>
      <c r="DJ1030" s="342"/>
      <c r="DK1030" s="342"/>
      <c r="DM1030" s="342"/>
      <c r="DN1030" s="342"/>
      <c r="DO1030" s="342"/>
      <c r="DP1030" s="342"/>
      <c r="DQ1030" s="342"/>
      <c r="DR1030" s="342"/>
      <c r="DS1030" s="342"/>
      <c r="DT1030" s="342"/>
      <c r="DU1030" s="342"/>
      <c r="DV1030" s="342"/>
      <c r="DW1030" s="342"/>
      <c r="DX1030" s="342"/>
      <c r="DY1030" s="342"/>
      <c r="EA1030" s="342"/>
    </row>
    <row r="1031" spans="1:131">
      <c r="A1031" s="342"/>
      <c r="B1031" s="342"/>
      <c r="C1031" s="342"/>
      <c r="D1031" s="342"/>
      <c r="E1031" s="342"/>
      <c r="L1031" s="342"/>
      <c r="M1031" s="342"/>
      <c r="N1031" s="342"/>
      <c r="O1031" s="342"/>
      <c r="P1031" s="342"/>
      <c r="Q1031" s="342"/>
      <c r="R1031" s="342"/>
      <c r="S1031" s="342"/>
      <c r="T1031" s="342"/>
      <c r="U1031" s="342"/>
      <c r="V1031" s="342"/>
      <c r="W1031" s="342"/>
      <c r="X1031" s="342"/>
      <c r="Y1031" s="342"/>
      <c r="Z1031" s="342"/>
      <c r="AA1031" s="342"/>
      <c r="AB1031" s="342"/>
      <c r="AC1031" s="342"/>
      <c r="AD1031" s="342"/>
      <c r="AE1031" s="342"/>
      <c r="AF1031" s="342"/>
      <c r="AG1031" s="342"/>
      <c r="AH1031" s="342"/>
      <c r="AI1031" s="342"/>
      <c r="AJ1031" s="342"/>
      <c r="AK1031" s="342"/>
      <c r="AL1031" s="342"/>
      <c r="AM1031" s="342"/>
      <c r="AN1031" s="342"/>
      <c r="AO1031" s="342"/>
      <c r="AP1031" s="342"/>
      <c r="AQ1031" s="342"/>
      <c r="AR1031" s="342"/>
      <c r="AS1031" s="342"/>
      <c r="AT1031" s="342"/>
      <c r="AU1031" s="342"/>
      <c r="AV1031" s="342"/>
      <c r="AW1031" s="342"/>
      <c r="AX1031" s="342"/>
      <c r="AY1031" s="342"/>
      <c r="AZ1031" s="342"/>
      <c r="BA1031" s="342"/>
      <c r="BB1031" s="342"/>
      <c r="BC1031" s="342"/>
      <c r="BD1031" s="342"/>
      <c r="BE1031" s="342"/>
      <c r="BF1031" s="342"/>
      <c r="BG1031" s="342"/>
      <c r="BH1031" s="342"/>
      <c r="BI1031" s="342"/>
      <c r="BJ1031" s="342"/>
      <c r="BK1031" s="342"/>
      <c r="BL1031" s="342"/>
      <c r="BM1031" s="342"/>
      <c r="BO1031" s="342"/>
      <c r="BP1031" s="342"/>
      <c r="BQ1031" s="342"/>
      <c r="BR1031" s="342"/>
      <c r="BS1031" s="342"/>
      <c r="BT1031" s="342"/>
      <c r="BU1031" s="342"/>
      <c r="BV1031" s="342"/>
      <c r="BW1031" s="342"/>
      <c r="BX1031" s="342"/>
      <c r="BY1031" s="342"/>
      <c r="BZ1031" s="342"/>
      <c r="CA1031" s="342"/>
      <c r="CB1031" s="342"/>
      <c r="CC1031" s="342"/>
      <c r="CD1031" s="342"/>
      <c r="CE1031" s="342"/>
      <c r="CF1031" s="342"/>
      <c r="CG1031" s="342"/>
      <c r="CH1031" s="342"/>
      <c r="CI1031" s="342"/>
      <c r="CJ1031" s="342"/>
      <c r="CK1031" s="342"/>
      <c r="CZ1031" s="342"/>
      <c r="DA1031" s="342"/>
      <c r="DB1031" s="342"/>
      <c r="DC1031" s="342"/>
      <c r="DD1031" s="342"/>
      <c r="DE1031" s="342"/>
      <c r="DF1031" s="342"/>
      <c r="DG1031" s="342"/>
      <c r="DH1031" s="342"/>
      <c r="DI1031" s="342"/>
      <c r="DJ1031" s="342"/>
      <c r="DK1031" s="342"/>
      <c r="DM1031" s="342"/>
      <c r="DN1031" s="342"/>
      <c r="DO1031" s="342"/>
      <c r="DP1031" s="342"/>
      <c r="DQ1031" s="342"/>
      <c r="DR1031" s="342"/>
      <c r="DS1031" s="342"/>
      <c r="DT1031" s="342"/>
      <c r="DU1031" s="342"/>
      <c r="DV1031" s="342"/>
      <c r="DW1031" s="342"/>
      <c r="DX1031" s="342"/>
      <c r="DY1031" s="342"/>
      <c r="EA1031" s="342"/>
    </row>
    <row r="1032" spans="1:131">
      <c r="A1032" s="342"/>
      <c r="B1032" s="342"/>
      <c r="C1032" s="342"/>
      <c r="D1032" s="342"/>
      <c r="E1032" s="342"/>
      <c r="L1032" s="342"/>
      <c r="M1032" s="342"/>
      <c r="N1032" s="342"/>
      <c r="O1032" s="342"/>
      <c r="P1032" s="342"/>
      <c r="Q1032" s="342"/>
      <c r="R1032" s="342"/>
      <c r="S1032" s="342"/>
      <c r="T1032" s="342"/>
      <c r="U1032" s="342"/>
      <c r="V1032" s="342"/>
      <c r="W1032" s="342"/>
      <c r="X1032" s="342"/>
      <c r="Y1032" s="342"/>
      <c r="Z1032" s="342"/>
      <c r="AA1032" s="342"/>
      <c r="AB1032" s="342"/>
      <c r="AC1032" s="342"/>
      <c r="AD1032" s="342"/>
      <c r="AE1032" s="342"/>
      <c r="AF1032" s="342"/>
      <c r="AG1032" s="342"/>
      <c r="AH1032" s="342"/>
      <c r="AI1032" s="342"/>
      <c r="AJ1032" s="342"/>
      <c r="AK1032" s="342"/>
      <c r="AL1032" s="342"/>
      <c r="AM1032" s="342"/>
      <c r="AN1032" s="342"/>
      <c r="AO1032" s="342"/>
      <c r="AP1032" s="342"/>
      <c r="AQ1032" s="342"/>
      <c r="AR1032" s="342"/>
      <c r="AS1032" s="342"/>
      <c r="AT1032" s="342"/>
      <c r="AU1032" s="342"/>
      <c r="AV1032" s="342"/>
      <c r="AW1032" s="342"/>
      <c r="AX1032" s="342"/>
      <c r="AY1032" s="342"/>
      <c r="AZ1032" s="342"/>
      <c r="BA1032" s="342"/>
      <c r="BB1032" s="342"/>
      <c r="BC1032" s="342"/>
      <c r="BD1032" s="342"/>
      <c r="BE1032" s="342"/>
      <c r="BF1032" s="342"/>
      <c r="BG1032" s="342"/>
      <c r="BH1032" s="342"/>
      <c r="BI1032" s="342"/>
      <c r="BJ1032" s="342"/>
      <c r="BK1032" s="342"/>
      <c r="BL1032" s="342"/>
      <c r="BM1032" s="342"/>
      <c r="BO1032" s="342"/>
      <c r="BP1032" s="342"/>
      <c r="BQ1032" s="342"/>
      <c r="BR1032" s="342"/>
      <c r="BS1032" s="342"/>
      <c r="BT1032" s="342"/>
      <c r="BU1032" s="342"/>
      <c r="BV1032" s="342"/>
      <c r="BW1032" s="342"/>
      <c r="BX1032" s="342"/>
      <c r="BY1032" s="342"/>
      <c r="BZ1032" s="342"/>
      <c r="CA1032" s="342"/>
      <c r="CB1032" s="342"/>
      <c r="CC1032" s="342"/>
      <c r="CD1032" s="342"/>
      <c r="CE1032" s="342"/>
      <c r="CF1032" s="342"/>
      <c r="CG1032" s="342"/>
      <c r="CH1032" s="342"/>
      <c r="CI1032" s="342"/>
      <c r="CJ1032" s="342"/>
      <c r="CK1032" s="342"/>
      <c r="CZ1032" s="342"/>
      <c r="DA1032" s="342"/>
      <c r="DB1032" s="342"/>
      <c r="DC1032" s="342"/>
      <c r="DD1032" s="342"/>
      <c r="DE1032" s="342"/>
      <c r="DF1032" s="342"/>
      <c r="DG1032" s="342"/>
      <c r="DH1032" s="342"/>
      <c r="DI1032" s="342"/>
      <c r="DJ1032" s="342"/>
      <c r="DK1032" s="342"/>
      <c r="DM1032" s="342"/>
      <c r="DN1032" s="342"/>
      <c r="DO1032" s="342"/>
      <c r="DP1032" s="342"/>
      <c r="DQ1032" s="342"/>
      <c r="DR1032" s="342"/>
      <c r="DS1032" s="342"/>
      <c r="DT1032" s="342"/>
      <c r="DU1032" s="342"/>
      <c r="DV1032" s="342"/>
      <c r="DW1032" s="342"/>
      <c r="DX1032" s="342"/>
      <c r="DY1032" s="342"/>
      <c r="EA1032" s="342"/>
    </row>
    <row r="1033" spans="1:131">
      <c r="A1033" s="342"/>
      <c r="B1033" s="342"/>
      <c r="C1033" s="342"/>
      <c r="D1033" s="342"/>
      <c r="E1033" s="342"/>
      <c r="L1033" s="342"/>
      <c r="M1033" s="342"/>
      <c r="N1033" s="342"/>
      <c r="O1033" s="342"/>
      <c r="P1033" s="342"/>
      <c r="Q1033" s="342"/>
      <c r="R1033" s="342"/>
      <c r="S1033" s="342"/>
      <c r="T1033" s="342"/>
      <c r="U1033" s="342"/>
      <c r="V1033" s="342"/>
      <c r="W1033" s="342"/>
      <c r="X1033" s="342"/>
      <c r="Y1033" s="342"/>
      <c r="Z1033" s="342"/>
      <c r="AA1033" s="342"/>
      <c r="AB1033" s="342"/>
      <c r="AC1033" s="342"/>
      <c r="AD1033" s="342"/>
      <c r="AE1033" s="342"/>
      <c r="AF1033" s="342"/>
      <c r="AG1033" s="342"/>
      <c r="AH1033" s="342"/>
      <c r="AI1033" s="342"/>
      <c r="AJ1033" s="342"/>
      <c r="AK1033" s="342"/>
      <c r="AL1033" s="342"/>
      <c r="AM1033" s="342"/>
      <c r="AN1033" s="342"/>
      <c r="AO1033" s="342"/>
      <c r="AP1033" s="342"/>
      <c r="AQ1033" s="342"/>
      <c r="AR1033" s="342"/>
      <c r="AS1033" s="342"/>
      <c r="AT1033" s="342"/>
      <c r="AU1033" s="342"/>
      <c r="AV1033" s="342"/>
      <c r="AW1033" s="342"/>
      <c r="AX1033" s="342"/>
      <c r="AY1033" s="342"/>
      <c r="AZ1033" s="342"/>
      <c r="BA1033" s="342"/>
      <c r="BB1033" s="342"/>
      <c r="BC1033" s="342"/>
      <c r="BD1033" s="342"/>
      <c r="BE1033" s="342"/>
      <c r="BF1033" s="342"/>
      <c r="BG1033" s="342"/>
      <c r="BH1033" s="342"/>
      <c r="BI1033" s="342"/>
      <c r="BJ1033" s="342"/>
      <c r="BK1033" s="342"/>
      <c r="BL1033" s="342"/>
      <c r="BM1033" s="342"/>
      <c r="BO1033" s="342"/>
      <c r="BP1033" s="342"/>
      <c r="BQ1033" s="342"/>
      <c r="BR1033" s="342"/>
      <c r="BS1033" s="342"/>
      <c r="BT1033" s="342"/>
      <c r="BU1033" s="342"/>
      <c r="BV1033" s="342"/>
      <c r="BW1033" s="342"/>
      <c r="BX1033" s="342"/>
      <c r="BY1033" s="342"/>
      <c r="BZ1033" s="342"/>
      <c r="CA1033" s="342"/>
      <c r="CB1033" s="342"/>
      <c r="CC1033" s="342"/>
      <c r="CD1033" s="342"/>
      <c r="CE1033" s="342"/>
      <c r="CF1033" s="342"/>
      <c r="CG1033" s="342"/>
      <c r="CH1033" s="342"/>
      <c r="CI1033" s="342"/>
      <c r="CJ1033" s="342"/>
      <c r="CK1033" s="342"/>
      <c r="CZ1033" s="342"/>
      <c r="DA1033" s="342"/>
      <c r="DB1033" s="342"/>
      <c r="DC1033" s="342"/>
      <c r="DD1033" s="342"/>
      <c r="DE1033" s="342"/>
      <c r="DF1033" s="342"/>
      <c r="DG1033" s="342"/>
      <c r="DH1033" s="342"/>
      <c r="DI1033" s="342"/>
      <c r="DJ1033" s="342"/>
      <c r="DK1033" s="342"/>
      <c r="DM1033" s="342"/>
      <c r="DN1033" s="342"/>
      <c r="DO1033" s="342"/>
      <c r="DP1033" s="342"/>
      <c r="DQ1033" s="342"/>
      <c r="DR1033" s="342"/>
      <c r="DS1033" s="342"/>
      <c r="DT1033" s="342"/>
      <c r="DU1033" s="342"/>
      <c r="DV1033" s="342"/>
      <c r="DW1033" s="342"/>
      <c r="DX1033" s="342"/>
      <c r="DY1033" s="342"/>
      <c r="EA1033" s="342"/>
    </row>
    <row r="1034" spans="1:131">
      <c r="A1034" s="342"/>
      <c r="B1034" s="342"/>
      <c r="C1034" s="342"/>
      <c r="D1034" s="342"/>
      <c r="E1034" s="342"/>
      <c r="L1034" s="342"/>
      <c r="M1034" s="342"/>
      <c r="N1034" s="342"/>
      <c r="O1034" s="342"/>
      <c r="P1034" s="342"/>
      <c r="Q1034" s="342"/>
      <c r="R1034" s="342"/>
      <c r="S1034" s="342"/>
      <c r="T1034" s="342"/>
      <c r="U1034" s="342"/>
      <c r="V1034" s="342"/>
      <c r="W1034" s="342"/>
      <c r="X1034" s="342"/>
      <c r="Y1034" s="342"/>
      <c r="Z1034" s="342"/>
      <c r="AA1034" s="342"/>
      <c r="AB1034" s="342"/>
      <c r="AC1034" s="342"/>
      <c r="AD1034" s="342"/>
      <c r="AE1034" s="342"/>
      <c r="AF1034" s="342"/>
      <c r="AG1034" s="342"/>
      <c r="AH1034" s="342"/>
      <c r="AI1034" s="342"/>
      <c r="AJ1034" s="342"/>
      <c r="AK1034" s="342"/>
      <c r="AL1034" s="342"/>
      <c r="AM1034" s="342"/>
      <c r="AN1034" s="342"/>
      <c r="AO1034" s="342"/>
      <c r="AP1034" s="342"/>
      <c r="AQ1034" s="342"/>
      <c r="AR1034" s="342"/>
      <c r="AS1034" s="342"/>
      <c r="AT1034" s="342"/>
      <c r="AU1034" s="342"/>
      <c r="AV1034" s="342"/>
      <c r="AW1034" s="342"/>
      <c r="AX1034" s="342"/>
      <c r="AY1034" s="342"/>
      <c r="AZ1034" s="342"/>
      <c r="BA1034" s="342"/>
      <c r="BB1034" s="342"/>
      <c r="BC1034" s="342"/>
      <c r="BD1034" s="342"/>
      <c r="BE1034" s="342"/>
      <c r="BF1034" s="342"/>
      <c r="BG1034" s="342"/>
      <c r="BH1034" s="342"/>
      <c r="BI1034" s="342"/>
      <c r="BJ1034" s="342"/>
      <c r="BK1034" s="342"/>
      <c r="BL1034" s="342"/>
      <c r="BM1034" s="342"/>
      <c r="BO1034" s="342"/>
      <c r="BP1034" s="342"/>
      <c r="BQ1034" s="342"/>
      <c r="BR1034" s="342"/>
      <c r="BS1034" s="342"/>
      <c r="BT1034" s="342"/>
      <c r="BU1034" s="342"/>
      <c r="BV1034" s="342"/>
      <c r="BW1034" s="342"/>
      <c r="BX1034" s="342"/>
      <c r="BY1034" s="342"/>
      <c r="BZ1034" s="342"/>
      <c r="CA1034" s="342"/>
      <c r="CB1034" s="342"/>
      <c r="CC1034" s="342"/>
      <c r="CD1034" s="342"/>
      <c r="CE1034" s="342"/>
      <c r="CF1034" s="342"/>
      <c r="CG1034" s="342"/>
      <c r="CH1034" s="342"/>
      <c r="CI1034" s="342"/>
      <c r="CJ1034" s="342"/>
      <c r="CK1034" s="342"/>
      <c r="CZ1034" s="342"/>
      <c r="DA1034" s="342"/>
      <c r="DB1034" s="342"/>
      <c r="DC1034" s="342"/>
      <c r="DD1034" s="342"/>
      <c r="DE1034" s="342"/>
      <c r="DF1034" s="342"/>
      <c r="DG1034" s="342"/>
      <c r="DH1034" s="342"/>
      <c r="DI1034" s="342"/>
      <c r="DJ1034" s="342"/>
      <c r="DK1034" s="342"/>
      <c r="DM1034" s="342"/>
      <c r="DN1034" s="342"/>
      <c r="DO1034" s="342"/>
      <c r="DP1034" s="342"/>
      <c r="DQ1034" s="342"/>
      <c r="DR1034" s="342"/>
      <c r="DS1034" s="342"/>
      <c r="DT1034" s="342"/>
      <c r="DU1034" s="342"/>
      <c r="DV1034" s="342"/>
      <c r="DW1034" s="342"/>
      <c r="DX1034" s="342"/>
      <c r="DY1034" s="342"/>
      <c r="EA1034" s="342"/>
    </row>
    <row r="1035" spans="1:131">
      <c r="A1035" s="342"/>
      <c r="B1035" s="342"/>
      <c r="C1035" s="342"/>
      <c r="D1035" s="342"/>
      <c r="E1035" s="342"/>
      <c r="L1035" s="342"/>
      <c r="M1035" s="342"/>
      <c r="N1035" s="342"/>
      <c r="O1035" s="342"/>
      <c r="P1035" s="342"/>
      <c r="Q1035" s="342"/>
      <c r="R1035" s="342"/>
      <c r="S1035" s="342"/>
      <c r="T1035" s="342"/>
      <c r="U1035" s="342"/>
      <c r="V1035" s="342"/>
      <c r="W1035" s="342"/>
      <c r="X1035" s="342"/>
      <c r="Y1035" s="342"/>
      <c r="Z1035" s="342"/>
      <c r="AA1035" s="342"/>
      <c r="AB1035" s="342"/>
      <c r="AC1035" s="342"/>
      <c r="AD1035" s="342"/>
      <c r="AE1035" s="342"/>
      <c r="AF1035" s="342"/>
      <c r="AG1035" s="342"/>
      <c r="AH1035" s="342"/>
      <c r="AI1035" s="342"/>
      <c r="AJ1035" s="342"/>
      <c r="AK1035" s="342"/>
      <c r="AL1035" s="342"/>
      <c r="AM1035" s="342"/>
      <c r="AN1035" s="342"/>
      <c r="AO1035" s="342"/>
      <c r="AP1035" s="342"/>
      <c r="AQ1035" s="342"/>
      <c r="AR1035" s="342"/>
      <c r="AS1035" s="342"/>
      <c r="AT1035" s="342"/>
      <c r="AU1035" s="342"/>
      <c r="AV1035" s="342"/>
      <c r="AW1035" s="342"/>
      <c r="AX1035" s="342"/>
      <c r="AY1035" s="342"/>
      <c r="AZ1035" s="342"/>
      <c r="BA1035" s="342"/>
      <c r="BB1035" s="342"/>
      <c r="BC1035" s="342"/>
      <c r="BD1035" s="342"/>
      <c r="BE1035" s="342"/>
      <c r="BF1035" s="342"/>
      <c r="BG1035" s="342"/>
      <c r="BH1035" s="342"/>
      <c r="BI1035" s="342"/>
      <c r="BJ1035" s="342"/>
      <c r="BK1035" s="342"/>
      <c r="BL1035" s="342"/>
      <c r="BM1035" s="342"/>
      <c r="BO1035" s="342"/>
      <c r="BP1035" s="342"/>
      <c r="BQ1035" s="342"/>
      <c r="BR1035" s="342"/>
      <c r="BS1035" s="342"/>
      <c r="BT1035" s="342"/>
      <c r="BU1035" s="342"/>
      <c r="BV1035" s="342"/>
      <c r="BW1035" s="342"/>
      <c r="BX1035" s="342"/>
      <c r="BY1035" s="342"/>
      <c r="BZ1035" s="342"/>
      <c r="CA1035" s="342"/>
      <c r="CB1035" s="342"/>
      <c r="CC1035" s="342"/>
      <c r="CD1035" s="342"/>
      <c r="CE1035" s="342"/>
      <c r="CF1035" s="342"/>
      <c r="CG1035" s="342"/>
      <c r="CH1035" s="342"/>
      <c r="CI1035" s="342"/>
      <c r="CJ1035" s="342"/>
      <c r="CK1035" s="342"/>
      <c r="CZ1035" s="342"/>
      <c r="DA1035" s="342"/>
      <c r="DB1035" s="342"/>
      <c r="DC1035" s="342"/>
      <c r="DD1035" s="342"/>
      <c r="DE1035" s="342"/>
      <c r="DF1035" s="342"/>
      <c r="DG1035" s="342"/>
      <c r="DH1035" s="342"/>
      <c r="DI1035" s="342"/>
      <c r="DJ1035" s="342"/>
      <c r="DK1035" s="342"/>
      <c r="DM1035" s="342"/>
      <c r="DN1035" s="342"/>
      <c r="DO1035" s="342"/>
      <c r="DP1035" s="342"/>
      <c r="DQ1035" s="342"/>
      <c r="DR1035" s="342"/>
      <c r="DS1035" s="342"/>
      <c r="DT1035" s="342"/>
      <c r="DU1035" s="342"/>
      <c r="DV1035" s="342"/>
      <c r="DW1035" s="342"/>
      <c r="DX1035" s="342"/>
      <c r="DY1035" s="342"/>
      <c r="EA1035" s="342"/>
    </row>
    <row r="1036" spans="1:131">
      <c r="A1036" s="342"/>
      <c r="B1036" s="342"/>
      <c r="C1036" s="342"/>
      <c r="D1036" s="342"/>
      <c r="E1036" s="342"/>
      <c r="L1036" s="342"/>
      <c r="M1036" s="342"/>
      <c r="N1036" s="342"/>
      <c r="O1036" s="342"/>
      <c r="P1036" s="342"/>
      <c r="Q1036" s="342"/>
      <c r="R1036" s="342"/>
      <c r="S1036" s="342"/>
      <c r="T1036" s="342"/>
      <c r="U1036" s="342"/>
      <c r="V1036" s="342"/>
      <c r="W1036" s="342"/>
      <c r="X1036" s="342"/>
      <c r="Y1036" s="342"/>
      <c r="Z1036" s="342"/>
      <c r="AA1036" s="342"/>
      <c r="AB1036" s="342"/>
      <c r="AC1036" s="342"/>
      <c r="AD1036" s="342"/>
      <c r="AE1036" s="342"/>
      <c r="AF1036" s="342"/>
      <c r="AG1036" s="342"/>
      <c r="AH1036" s="342"/>
      <c r="AI1036" s="342"/>
      <c r="AJ1036" s="342"/>
      <c r="AK1036" s="342"/>
      <c r="AL1036" s="342"/>
      <c r="AM1036" s="342"/>
      <c r="AN1036" s="342"/>
      <c r="AO1036" s="342"/>
      <c r="AP1036" s="342"/>
      <c r="AQ1036" s="342"/>
      <c r="AR1036" s="342"/>
      <c r="AS1036" s="342"/>
      <c r="AT1036" s="342"/>
      <c r="AU1036" s="342"/>
      <c r="AV1036" s="342"/>
      <c r="AW1036" s="342"/>
      <c r="AX1036" s="342"/>
      <c r="AY1036" s="342"/>
      <c r="AZ1036" s="342"/>
      <c r="BA1036" s="342"/>
      <c r="BB1036" s="342"/>
      <c r="BC1036" s="342"/>
      <c r="BD1036" s="342"/>
      <c r="BE1036" s="342"/>
      <c r="BF1036" s="342"/>
      <c r="BG1036" s="342"/>
      <c r="BH1036" s="342"/>
      <c r="BI1036" s="342"/>
      <c r="BJ1036" s="342"/>
      <c r="BK1036" s="342"/>
      <c r="BL1036" s="342"/>
      <c r="BM1036" s="342"/>
      <c r="BO1036" s="342"/>
      <c r="BP1036" s="342"/>
      <c r="BQ1036" s="342"/>
      <c r="BR1036" s="342"/>
      <c r="BS1036" s="342"/>
      <c r="BT1036" s="342"/>
      <c r="BU1036" s="342"/>
      <c r="BV1036" s="342"/>
      <c r="BW1036" s="342"/>
      <c r="BX1036" s="342"/>
      <c r="BY1036" s="342"/>
      <c r="BZ1036" s="342"/>
      <c r="CA1036" s="342"/>
      <c r="CB1036" s="342"/>
      <c r="CC1036" s="342"/>
      <c r="CD1036" s="342"/>
      <c r="CE1036" s="342"/>
      <c r="CF1036" s="342"/>
      <c r="CG1036" s="342"/>
      <c r="CH1036" s="342"/>
      <c r="CI1036" s="342"/>
      <c r="CJ1036" s="342"/>
      <c r="CK1036" s="342"/>
      <c r="CZ1036" s="342"/>
      <c r="DA1036" s="342"/>
      <c r="DB1036" s="342"/>
      <c r="DC1036" s="342"/>
      <c r="DD1036" s="342"/>
      <c r="DE1036" s="342"/>
      <c r="DF1036" s="342"/>
      <c r="DG1036" s="342"/>
      <c r="DH1036" s="342"/>
      <c r="DI1036" s="342"/>
      <c r="DJ1036" s="342"/>
      <c r="DK1036" s="342"/>
      <c r="DM1036" s="342"/>
      <c r="DN1036" s="342"/>
      <c r="DO1036" s="342"/>
      <c r="DP1036" s="342"/>
      <c r="DQ1036" s="342"/>
      <c r="DR1036" s="342"/>
      <c r="DS1036" s="342"/>
      <c r="DT1036" s="342"/>
      <c r="DU1036" s="342"/>
      <c r="DV1036" s="342"/>
      <c r="DW1036" s="342"/>
      <c r="DX1036" s="342"/>
      <c r="DY1036" s="342"/>
      <c r="EA1036" s="342"/>
    </row>
    <row r="1037" spans="1:131">
      <c r="A1037" s="342"/>
      <c r="B1037" s="342"/>
      <c r="C1037" s="342"/>
      <c r="D1037" s="342"/>
      <c r="E1037" s="342"/>
      <c r="L1037" s="342"/>
      <c r="M1037" s="342"/>
      <c r="N1037" s="342"/>
      <c r="O1037" s="342"/>
      <c r="P1037" s="342"/>
      <c r="Q1037" s="342"/>
      <c r="R1037" s="342"/>
      <c r="S1037" s="342"/>
      <c r="T1037" s="342"/>
      <c r="U1037" s="342"/>
      <c r="V1037" s="342"/>
      <c r="W1037" s="342"/>
      <c r="X1037" s="342"/>
      <c r="Y1037" s="342"/>
      <c r="Z1037" s="342"/>
      <c r="AA1037" s="342"/>
      <c r="AB1037" s="342"/>
      <c r="AC1037" s="342"/>
      <c r="AD1037" s="342"/>
      <c r="AE1037" s="342"/>
      <c r="AF1037" s="342"/>
      <c r="AG1037" s="342"/>
      <c r="AH1037" s="342"/>
      <c r="AI1037" s="342"/>
      <c r="AJ1037" s="342"/>
      <c r="AK1037" s="342"/>
      <c r="AL1037" s="342"/>
      <c r="AM1037" s="342"/>
      <c r="AN1037" s="342"/>
      <c r="AO1037" s="342"/>
      <c r="AP1037" s="342"/>
      <c r="AQ1037" s="342"/>
      <c r="AR1037" s="342"/>
      <c r="AS1037" s="342"/>
      <c r="AT1037" s="342"/>
      <c r="AU1037" s="342"/>
      <c r="AV1037" s="342"/>
      <c r="AW1037" s="342"/>
      <c r="AX1037" s="342"/>
      <c r="AY1037" s="342"/>
      <c r="AZ1037" s="342"/>
      <c r="BA1037" s="342"/>
      <c r="BB1037" s="342"/>
      <c r="BC1037" s="342"/>
      <c r="BD1037" s="342"/>
      <c r="BE1037" s="342"/>
      <c r="BF1037" s="342"/>
      <c r="BG1037" s="342"/>
      <c r="BH1037" s="342"/>
      <c r="BI1037" s="342"/>
      <c r="BJ1037" s="342"/>
      <c r="BK1037" s="342"/>
      <c r="BL1037" s="342"/>
      <c r="BM1037" s="342"/>
      <c r="BO1037" s="342"/>
      <c r="BP1037" s="342"/>
      <c r="BQ1037" s="342"/>
      <c r="BR1037" s="342"/>
      <c r="BS1037" s="342"/>
      <c r="BT1037" s="342"/>
      <c r="BU1037" s="342"/>
      <c r="BV1037" s="342"/>
      <c r="BW1037" s="342"/>
      <c r="BX1037" s="342"/>
      <c r="BY1037" s="342"/>
      <c r="BZ1037" s="342"/>
      <c r="CA1037" s="342"/>
      <c r="CB1037" s="342"/>
      <c r="CC1037" s="342"/>
      <c r="CD1037" s="342"/>
      <c r="CE1037" s="342"/>
      <c r="CF1037" s="342"/>
      <c r="CG1037" s="342"/>
      <c r="CH1037" s="342"/>
      <c r="CI1037" s="342"/>
      <c r="CJ1037" s="342"/>
      <c r="CK1037" s="342"/>
      <c r="CZ1037" s="342"/>
      <c r="DA1037" s="342"/>
      <c r="DB1037" s="342"/>
      <c r="DC1037" s="342"/>
      <c r="DD1037" s="342"/>
      <c r="DE1037" s="342"/>
      <c r="DF1037" s="342"/>
      <c r="DG1037" s="342"/>
      <c r="DH1037" s="342"/>
      <c r="DI1037" s="342"/>
      <c r="DJ1037" s="342"/>
      <c r="DK1037" s="342"/>
      <c r="DM1037" s="342"/>
      <c r="DN1037" s="342"/>
      <c r="DO1037" s="342"/>
      <c r="DP1037" s="342"/>
      <c r="DQ1037" s="342"/>
      <c r="DR1037" s="342"/>
      <c r="DS1037" s="342"/>
      <c r="DT1037" s="342"/>
      <c r="DU1037" s="342"/>
      <c r="DV1037" s="342"/>
      <c r="DW1037" s="342"/>
      <c r="DX1037" s="342"/>
      <c r="DY1037" s="342"/>
      <c r="EA1037" s="342"/>
    </row>
    <row r="1038" spans="1:131">
      <c r="A1038" s="342"/>
      <c r="B1038" s="342"/>
      <c r="C1038" s="342"/>
      <c r="D1038" s="342"/>
      <c r="E1038" s="342"/>
      <c r="L1038" s="342"/>
      <c r="M1038" s="342"/>
      <c r="N1038" s="342"/>
      <c r="O1038" s="342"/>
      <c r="P1038" s="342"/>
      <c r="Q1038" s="342"/>
      <c r="R1038" s="342"/>
      <c r="S1038" s="342"/>
      <c r="T1038" s="342"/>
      <c r="U1038" s="342"/>
      <c r="V1038" s="342"/>
      <c r="W1038" s="342"/>
      <c r="X1038" s="342"/>
      <c r="Y1038" s="342"/>
      <c r="Z1038" s="342"/>
      <c r="AA1038" s="342"/>
      <c r="AB1038" s="342"/>
      <c r="AC1038" s="342"/>
      <c r="AD1038" s="342"/>
      <c r="AE1038" s="342"/>
      <c r="AF1038" s="342"/>
      <c r="AG1038" s="342"/>
      <c r="AH1038" s="342"/>
      <c r="AI1038" s="342"/>
      <c r="AJ1038" s="342"/>
      <c r="AK1038" s="342"/>
      <c r="AL1038" s="342"/>
      <c r="AM1038" s="342"/>
      <c r="AN1038" s="342"/>
      <c r="AO1038" s="342"/>
      <c r="AP1038" s="342"/>
      <c r="AQ1038" s="342"/>
      <c r="AR1038" s="342"/>
      <c r="AS1038" s="342"/>
      <c r="AT1038" s="342"/>
      <c r="AU1038" s="342"/>
      <c r="AV1038" s="342"/>
      <c r="AW1038" s="342"/>
      <c r="AX1038" s="342"/>
      <c r="AY1038" s="342"/>
      <c r="AZ1038" s="342"/>
      <c r="BA1038" s="342"/>
      <c r="BB1038" s="342"/>
      <c r="BC1038" s="342"/>
      <c r="BD1038" s="342"/>
      <c r="BE1038" s="342"/>
      <c r="BF1038" s="342"/>
      <c r="BG1038" s="342"/>
      <c r="BH1038" s="342"/>
      <c r="BI1038" s="342"/>
      <c r="BJ1038" s="342"/>
      <c r="BK1038" s="342"/>
      <c r="BL1038" s="342"/>
      <c r="BM1038" s="342"/>
      <c r="BO1038" s="342"/>
      <c r="BP1038" s="342"/>
      <c r="BQ1038" s="342"/>
      <c r="BR1038" s="342"/>
      <c r="BS1038" s="342"/>
      <c r="BT1038" s="342"/>
      <c r="BU1038" s="342"/>
      <c r="BV1038" s="342"/>
      <c r="BW1038" s="342"/>
      <c r="BX1038" s="342"/>
      <c r="BY1038" s="342"/>
      <c r="BZ1038" s="342"/>
      <c r="CA1038" s="342"/>
      <c r="CB1038" s="342"/>
      <c r="CC1038" s="342"/>
      <c r="CD1038" s="342"/>
      <c r="CE1038" s="342"/>
      <c r="CF1038" s="342"/>
      <c r="CG1038" s="342"/>
      <c r="CH1038" s="342"/>
      <c r="CI1038" s="342"/>
      <c r="CJ1038" s="342"/>
      <c r="CK1038" s="342"/>
      <c r="CZ1038" s="342"/>
      <c r="DA1038" s="342"/>
      <c r="DB1038" s="342"/>
      <c r="DC1038" s="342"/>
      <c r="DD1038" s="342"/>
      <c r="DE1038" s="342"/>
      <c r="DF1038" s="342"/>
      <c r="DG1038" s="342"/>
      <c r="DH1038" s="342"/>
      <c r="DI1038" s="342"/>
      <c r="DJ1038" s="342"/>
      <c r="DK1038" s="342"/>
      <c r="DM1038" s="342"/>
      <c r="DN1038" s="342"/>
      <c r="DO1038" s="342"/>
      <c r="DP1038" s="342"/>
      <c r="DQ1038" s="342"/>
      <c r="DR1038" s="342"/>
      <c r="DS1038" s="342"/>
      <c r="DT1038" s="342"/>
      <c r="DU1038" s="342"/>
      <c r="DV1038" s="342"/>
      <c r="DW1038" s="342"/>
      <c r="DX1038" s="342"/>
      <c r="DY1038" s="342"/>
      <c r="EA1038" s="342"/>
    </row>
    <row r="1039" spans="1:131">
      <c r="A1039" s="342"/>
      <c r="B1039" s="342"/>
      <c r="C1039" s="342"/>
      <c r="D1039" s="342"/>
      <c r="E1039" s="342"/>
      <c r="L1039" s="342"/>
      <c r="M1039" s="342"/>
      <c r="N1039" s="342"/>
      <c r="O1039" s="342"/>
      <c r="P1039" s="342"/>
      <c r="Q1039" s="342"/>
      <c r="R1039" s="342"/>
      <c r="S1039" s="342"/>
      <c r="T1039" s="342"/>
      <c r="U1039" s="342"/>
      <c r="V1039" s="342"/>
      <c r="W1039" s="342"/>
      <c r="X1039" s="342"/>
      <c r="Y1039" s="342"/>
      <c r="Z1039" s="342"/>
      <c r="AA1039" s="342"/>
      <c r="AB1039" s="342"/>
      <c r="AC1039" s="342"/>
      <c r="AD1039" s="342"/>
      <c r="AE1039" s="342"/>
      <c r="AF1039" s="342"/>
      <c r="AG1039" s="342"/>
      <c r="AH1039" s="342"/>
      <c r="AI1039" s="342"/>
      <c r="AJ1039" s="342"/>
      <c r="AK1039" s="342"/>
      <c r="AL1039" s="342"/>
      <c r="AM1039" s="342"/>
      <c r="AN1039" s="342"/>
      <c r="AO1039" s="342"/>
      <c r="AP1039" s="342"/>
      <c r="AQ1039" s="342"/>
      <c r="AR1039" s="342"/>
      <c r="AS1039" s="342"/>
      <c r="AT1039" s="342"/>
      <c r="AU1039" s="342"/>
      <c r="AV1039" s="342"/>
      <c r="AW1039" s="342"/>
      <c r="AX1039" s="342"/>
      <c r="AY1039" s="342"/>
      <c r="AZ1039" s="342"/>
      <c r="BA1039" s="342"/>
      <c r="BB1039" s="342"/>
      <c r="BC1039" s="342"/>
      <c r="BD1039" s="342"/>
      <c r="BE1039" s="342"/>
      <c r="BF1039" s="342"/>
      <c r="BG1039" s="342"/>
      <c r="BH1039" s="342"/>
      <c r="BI1039" s="342"/>
      <c r="BJ1039" s="342"/>
      <c r="BK1039" s="342"/>
      <c r="BL1039" s="342"/>
      <c r="BM1039" s="342"/>
      <c r="BO1039" s="342"/>
      <c r="BP1039" s="342"/>
      <c r="BQ1039" s="342"/>
      <c r="BR1039" s="342"/>
      <c r="BS1039" s="342"/>
      <c r="BT1039" s="342"/>
      <c r="BU1039" s="342"/>
      <c r="BV1039" s="342"/>
      <c r="BW1039" s="342"/>
      <c r="BX1039" s="342"/>
      <c r="BY1039" s="342"/>
      <c r="BZ1039" s="342"/>
      <c r="CA1039" s="342"/>
      <c r="CB1039" s="342"/>
      <c r="CC1039" s="342"/>
      <c r="CD1039" s="342"/>
      <c r="CE1039" s="342"/>
      <c r="CF1039" s="342"/>
      <c r="CG1039" s="342"/>
      <c r="CH1039" s="342"/>
      <c r="CI1039" s="342"/>
      <c r="CJ1039" s="342"/>
      <c r="CK1039" s="342"/>
      <c r="CZ1039" s="342"/>
      <c r="DA1039" s="342"/>
      <c r="DB1039" s="342"/>
      <c r="DC1039" s="342"/>
      <c r="DD1039" s="342"/>
      <c r="DE1039" s="342"/>
      <c r="DF1039" s="342"/>
      <c r="DG1039" s="342"/>
      <c r="DH1039" s="342"/>
      <c r="DI1039" s="342"/>
      <c r="DJ1039" s="342"/>
      <c r="DK1039" s="342"/>
      <c r="DM1039" s="342"/>
      <c r="DN1039" s="342"/>
      <c r="DO1039" s="342"/>
      <c r="DP1039" s="342"/>
      <c r="DQ1039" s="342"/>
      <c r="DR1039" s="342"/>
      <c r="DS1039" s="342"/>
      <c r="DT1039" s="342"/>
      <c r="DU1039" s="342"/>
      <c r="DV1039" s="342"/>
      <c r="DW1039" s="342"/>
      <c r="DX1039" s="342"/>
      <c r="DY1039" s="342"/>
      <c r="EA1039" s="342"/>
    </row>
    <row r="1040" spans="1:131">
      <c r="A1040" s="342"/>
      <c r="B1040" s="342"/>
      <c r="C1040" s="342"/>
      <c r="D1040" s="342"/>
      <c r="E1040" s="342"/>
      <c r="L1040" s="342"/>
      <c r="M1040" s="342"/>
      <c r="N1040" s="342"/>
      <c r="O1040" s="342"/>
      <c r="P1040" s="342"/>
      <c r="Q1040" s="342"/>
      <c r="R1040" s="342"/>
      <c r="S1040" s="342"/>
      <c r="T1040" s="342"/>
      <c r="U1040" s="342"/>
      <c r="V1040" s="342"/>
      <c r="W1040" s="342"/>
      <c r="X1040" s="342"/>
      <c r="Y1040" s="342"/>
      <c r="Z1040" s="342"/>
      <c r="AA1040" s="342"/>
      <c r="AB1040" s="342"/>
      <c r="AC1040" s="342"/>
      <c r="AD1040" s="342"/>
      <c r="AE1040" s="342"/>
      <c r="AF1040" s="342"/>
      <c r="AG1040" s="342"/>
      <c r="AH1040" s="342"/>
      <c r="AI1040" s="342"/>
      <c r="AJ1040" s="342"/>
      <c r="AK1040" s="342"/>
      <c r="AL1040" s="342"/>
      <c r="AM1040" s="342"/>
      <c r="AN1040" s="342"/>
      <c r="AO1040" s="342"/>
      <c r="AP1040" s="342"/>
      <c r="AQ1040" s="342"/>
      <c r="AR1040" s="342"/>
      <c r="AS1040" s="342"/>
      <c r="AT1040" s="342"/>
      <c r="AU1040" s="342"/>
      <c r="AV1040" s="342"/>
      <c r="AW1040" s="342"/>
      <c r="AX1040" s="342"/>
      <c r="AY1040" s="342"/>
      <c r="AZ1040" s="342"/>
      <c r="BA1040" s="342"/>
      <c r="BB1040" s="342"/>
      <c r="BC1040" s="342"/>
      <c r="BD1040" s="342"/>
      <c r="BE1040" s="342"/>
      <c r="BF1040" s="342"/>
      <c r="BG1040" s="342"/>
      <c r="BH1040" s="342"/>
      <c r="BI1040" s="342"/>
      <c r="BJ1040" s="342"/>
      <c r="BK1040" s="342"/>
      <c r="BL1040" s="342"/>
      <c r="BM1040" s="342"/>
      <c r="BO1040" s="342"/>
      <c r="BP1040" s="342"/>
      <c r="BQ1040" s="342"/>
      <c r="BR1040" s="342"/>
      <c r="BS1040" s="342"/>
      <c r="BT1040" s="342"/>
      <c r="BU1040" s="342"/>
      <c r="BV1040" s="342"/>
      <c r="BW1040" s="342"/>
      <c r="BX1040" s="342"/>
      <c r="BY1040" s="342"/>
      <c r="BZ1040" s="342"/>
      <c r="CA1040" s="342"/>
      <c r="CB1040" s="342"/>
      <c r="CC1040" s="342"/>
      <c r="CD1040" s="342"/>
      <c r="CE1040" s="342"/>
      <c r="CF1040" s="342"/>
      <c r="CG1040" s="342"/>
      <c r="CH1040" s="342"/>
      <c r="CI1040" s="342"/>
      <c r="CJ1040" s="342"/>
      <c r="CK1040" s="342"/>
      <c r="CZ1040" s="342"/>
      <c r="DA1040" s="342"/>
      <c r="DB1040" s="342"/>
      <c r="DC1040" s="342"/>
      <c r="DD1040" s="342"/>
      <c r="DE1040" s="342"/>
      <c r="DF1040" s="342"/>
      <c r="DG1040" s="342"/>
      <c r="DH1040" s="342"/>
      <c r="DI1040" s="342"/>
      <c r="DJ1040" s="342"/>
      <c r="DK1040" s="342"/>
      <c r="DM1040" s="342"/>
      <c r="DN1040" s="342"/>
      <c r="DO1040" s="342"/>
      <c r="DP1040" s="342"/>
      <c r="DQ1040" s="342"/>
      <c r="DR1040" s="342"/>
      <c r="DS1040" s="342"/>
      <c r="DT1040" s="342"/>
      <c r="DU1040" s="342"/>
      <c r="DV1040" s="342"/>
      <c r="DW1040" s="342"/>
      <c r="DX1040" s="342"/>
      <c r="DY1040" s="342"/>
      <c r="EA1040" s="342"/>
    </row>
    <row r="1041" spans="1:131">
      <c r="A1041" s="342"/>
      <c r="B1041" s="342"/>
      <c r="C1041" s="342"/>
      <c r="D1041" s="342"/>
      <c r="E1041" s="342"/>
      <c r="L1041" s="342"/>
      <c r="M1041" s="342"/>
      <c r="N1041" s="342"/>
      <c r="O1041" s="342"/>
      <c r="P1041" s="342"/>
      <c r="Q1041" s="342"/>
      <c r="R1041" s="342"/>
      <c r="S1041" s="342"/>
      <c r="T1041" s="342"/>
      <c r="U1041" s="342"/>
      <c r="V1041" s="342"/>
      <c r="W1041" s="342"/>
      <c r="X1041" s="342"/>
      <c r="Y1041" s="342"/>
      <c r="Z1041" s="342"/>
      <c r="AA1041" s="342"/>
      <c r="AB1041" s="342"/>
      <c r="AC1041" s="342"/>
      <c r="AD1041" s="342"/>
      <c r="AE1041" s="342"/>
      <c r="AF1041" s="342"/>
      <c r="AG1041" s="342"/>
      <c r="AH1041" s="342"/>
      <c r="AI1041" s="342"/>
      <c r="AJ1041" s="342"/>
      <c r="AK1041" s="342"/>
      <c r="AL1041" s="342"/>
      <c r="AM1041" s="342"/>
      <c r="AN1041" s="342"/>
      <c r="AO1041" s="342"/>
      <c r="AP1041" s="342"/>
      <c r="AQ1041" s="342"/>
      <c r="AR1041" s="342"/>
      <c r="AS1041" s="342"/>
      <c r="AT1041" s="342"/>
      <c r="AU1041" s="342"/>
      <c r="AV1041" s="342"/>
      <c r="AW1041" s="342"/>
      <c r="AX1041" s="342"/>
      <c r="AY1041" s="342"/>
      <c r="AZ1041" s="342"/>
      <c r="BA1041" s="342"/>
      <c r="BB1041" s="342"/>
      <c r="BC1041" s="342"/>
      <c r="BD1041" s="342"/>
      <c r="BE1041" s="342"/>
      <c r="BF1041" s="342"/>
      <c r="BG1041" s="342"/>
      <c r="BH1041" s="342"/>
      <c r="BI1041" s="342"/>
      <c r="BJ1041" s="342"/>
      <c r="BK1041" s="342"/>
      <c r="BL1041" s="342"/>
      <c r="BM1041" s="342"/>
      <c r="BO1041" s="342"/>
      <c r="BP1041" s="342"/>
      <c r="BQ1041" s="342"/>
      <c r="BR1041" s="342"/>
      <c r="BS1041" s="342"/>
      <c r="BT1041" s="342"/>
      <c r="BU1041" s="342"/>
      <c r="BV1041" s="342"/>
      <c r="BW1041" s="342"/>
      <c r="BX1041" s="342"/>
      <c r="BY1041" s="342"/>
      <c r="BZ1041" s="342"/>
      <c r="CA1041" s="342"/>
      <c r="CB1041" s="342"/>
      <c r="CC1041" s="342"/>
      <c r="CD1041" s="342"/>
      <c r="CE1041" s="342"/>
      <c r="CF1041" s="342"/>
      <c r="CG1041" s="342"/>
      <c r="CH1041" s="342"/>
      <c r="CI1041" s="342"/>
      <c r="CJ1041" s="342"/>
      <c r="CK1041" s="342"/>
      <c r="CZ1041" s="342"/>
      <c r="DA1041" s="342"/>
      <c r="DB1041" s="342"/>
      <c r="DC1041" s="342"/>
      <c r="DD1041" s="342"/>
      <c r="DE1041" s="342"/>
      <c r="DF1041" s="342"/>
      <c r="DG1041" s="342"/>
      <c r="DH1041" s="342"/>
      <c r="DI1041" s="342"/>
      <c r="DJ1041" s="342"/>
      <c r="DK1041" s="342"/>
      <c r="DM1041" s="342"/>
      <c r="DN1041" s="342"/>
      <c r="DO1041" s="342"/>
      <c r="DP1041" s="342"/>
      <c r="DQ1041" s="342"/>
      <c r="DR1041" s="342"/>
      <c r="DS1041" s="342"/>
      <c r="DT1041" s="342"/>
      <c r="DU1041" s="342"/>
      <c r="DV1041" s="342"/>
      <c r="DW1041" s="342"/>
      <c r="DX1041" s="342"/>
      <c r="DY1041" s="342"/>
      <c r="EA1041" s="342"/>
    </row>
    <row r="1042" spans="1:131">
      <c r="A1042" s="342"/>
      <c r="B1042" s="342"/>
      <c r="C1042" s="342"/>
      <c r="D1042" s="342"/>
      <c r="E1042" s="342"/>
      <c r="L1042" s="342"/>
      <c r="M1042" s="342"/>
      <c r="N1042" s="342"/>
      <c r="O1042" s="342"/>
      <c r="P1042" s="342"/>
      <c r="Q1042" s="342"/>
      <c r="R1042" s="342"/>
      <c r="S1042" s="342"/>
      <c r="T1042" s="342"/>
      <c r="U1042" s="342"/>
      <c r="V1042" s="342"/>
      <c r="W1042" s="342"/>
      <c r="X1042" s="342"/>
      <c r="Y1042" s="342"/>
      <c r="Z1042" s="342"/>
      <c r="AA1042" s="342"/>
      <c r="AB1042" s="342"/>
      <c r="AC1042" s="342"/>
      <c r="AD1042" s="342"/>
      <c r="AE1042" s="342"/>
      <c r="AF1042" s="342"/>
      <c r="AG1042" s="342"/>
      <c r="AH1042" s="342"/>
      <c r="AI1042" s="342"/>
      <c r="AJ1042" s="342"/>
      <c r="AK1042" s="342"/>
      <c r="AL1042" s="342"/>
      <c r="AM1042" s="342"/>
      <c r="AN1042" s="342"/>
      <c r="AO1042" s="342"/>
      <c r="AP1042" s="342"/>
      <c r="AQ1042" s="342"/>
      <c r="AR1042" s="342"/>
      <c r="AS1042" s="342"/>
      <c r="AT1042" s="342"/>
      <c r="AU1042" s="342"/>
      <c r="AV1042" s="342"/>
      <c r="AW1042" s="342"/>
      <c r="AX1042" s="342"/>
      <c r="AY1042" s="342"/>
      <c r="AZ1042" s="342"/>
      <c r="BA1042" s="342"/>
      <c r="BB1042" s="342"/>
      <c r="BC1042" s="342"/>
      <c r="BD1042" s="342"/>
      <c r="BE1042" s="342"/>
      <c r="BF1042" s="342"/>
      <c r="BG1042" s="342"/>
      <c r="BH1042" s="342"/>
      <c r="BI1042" s="342"/>
      <c r="BJ1042" s="342"/>
      <c r="BK1042" s="342"/>
      <c r="BL1042" s="342"/>
      <c r="BM1042" s="342"/>
      <c r="BO1042" s="342"/>
      <c r="BP1042" s="342"/>
      <c r="BQ1042" s="342"/>
      <c r="BR1042" s="342"/>
      <c r="BS1042" s="342"/>
      <c r="BT1042" s="342"/>
      <c r="BU1042" s="342"/>
      <c r="BV1042" s="342"/>
      <c r="BW1042" s="342"/>
      <c r="BX1042" s="342"/>
      <c r="BY1042" s="342"/>
      <c r="BZ1042" s="342"/>
      <c r="CA1042" s="342"/>
      <c r="CB1042" s="342"/>
      <c r="CC1042" s="342"/>
      <c r="CD1042" s="342"/>
      <c r="CE1042" s="342"/>
      <c r="CF1042" s="342"/>
      <c r="CG1042" s="342"/>
      <c r="CH1042" s="342"/>
      <c r="CI1042" s="342"/>
      <c r="CJ1042" s="342"/>
      <c r="CK1042" s="342"/>
      <c r="CZ1042" s="342"/>
      <c r="DA1042" s="342"/>
      <c r="DB1042" s="342"/>
      <c r="DC1042" s="342"/>
      <c r="DD1042" s="342"/>
      <c r="DE1042" s="342"/>
      <c r="DF1042" s="342"/>
      <c r="DG1042" s="342"/>
      <c r="DH1042" s="342"/>
      <c r="DI1042" s="342"/>
      <c r="DJ1042" s="342"/>
      <c r="DK1042" s="342"/>
      <c r="DM1042" s="342"/>
      <c r="DN1042" s="342"/>
      <c r="DO1042" s="342"/>
      <c r="DP1042" s="342"/>
      <c r="DQ1042" s="342"/>
      <c r="DR1042" s="342"/>
      <c r="DS1042" s="342"/>
      <c r="DT1042" s="342"/>
      <c r="DU1042" s="342"/>
      <c r="DV1042" s="342"/>
      <c r="DW1042" s="342"/>
      <c r="DX1042" s="342"/>
      <c r="DY1042" s="342"/>
      <c r="EA1042" s="342"/>
    </row>
    <row r="1043" spans="1:131">
      <c r="A1043" s="342"/>
      <c r="B1043" s="342"/>
      <c r="C1043" s="342"/>
      <c r="D1043" s="342"/>
      <c r="E1043" s="342"/>
      <c r="L1043" s="342"/>
      <c r="M1043" s="342"/>
      <c r="N1043" s="342"/>
      <c r="O1043" s="342"/>
      <c r="P1043" s="342"/>
      <c r="Q1043" s="342"/>
      <c r="R1043" s="342"/>
      <c r="S1043" s="342"/>
      <c r="T1043" s="342"/>
      <c r="U1043" s="342"/>
      <c r="V1043" s="342"/>
      <c r="W1043" s="342"/>
      <c r="X1043" s="342"/>
      <c r="Y1043" s="342"/>
      <c r="Z1043" s="342"/>
      <c r="AA1043" s="342"/>
      <c r="AB1043" s="342"/>
      <c r="AC1043" s="342"/>
      <c r="AD1043" s="342"/>
      <c r="AE1043" s="342"/>
      <c r="AF1043" s="342"/>
      <c r="AG1043" s="342"/>
      <c r="AH1043" s="342"/>
      <c r="AI1043" s="342"/>
      <c r="AJ1043" s="342"/>
      <c r="AK1043" s="342"/>
      <c r="AL1043" s="342"/>
      <c r="AM1043" s="342"/>
      <c r="AN1043" s="342"/>
      <c r="AO1043" s="342"/>
      <c r="AP1043" s="342"/>
      <c r="AQ1043" s="342"/>
      <c r="AR1043" s="342"/>
      <c r="AS1043" s="342"/>
      <c r="AT1043" s="342"/>
      <c r="AU1043" s="342"/>
      <c r="AV1043" s="342"/>
      <c r="AW1043" s="342"/>
      <c r="AX1043" s="342"/>
      <c r="AY1043" s="342"/>
      <c r="AZ1043" s="342"/>
      <c r="BA1043" s="342"/>
      <c r="BB1043" s="342"/>
      <c r="BC1043" s="342"/>
      <c r="BD1043" s="342"/>
      <c r="BE1043" s="342"/>
      <c r="BF1043" s="342"/>
      <c r="BG1043" s="342"/>
      <c r="BH1043" s="342"/>
      <c r="BI1043" s="342"/>
      <c r="BJ1043" s="342"/>
      <c r="BK1043" s="342"/>
      <c r="BL1043" s="342"/>
      <c r="BM1043" s="342"/>
      <c r="BO1043" s="342"/>
      <c r="BP1043" s="342"/>
      <c r="BQ1043" s="342"/>
      <c r="BR1043" s="342"/>
      <c r="BS1043" s="342"/>
      <c r="BT1043" s="342"/>
      <c r="BU1043" s="342"/>
      <c r="BV1043" s="342"/>
      <c r="BW1043" s="342"/>
      <c r="BX1043" s="342"/>
      <c r="BY1043" s="342"/>
      <c r="BZ1043" s="342"/>
      <c r="CA1043" s="342"/>
      <c r="CB1043" s="342"/>
      <c r="CC1043" s="342"/>
      <c r="CD1043" s="342"/>
      <c r="CE1043" s="342"/>
      <c r="CF1043" s="342"/>
      <c r="CG1043" s="342"/>
      <c r="CH1043" s="342"/>
      <c r="CI1043" s="342"/>
      <c r="CJ1043" s="342"/>
      <c r="CK1043" s="342"/>
      <c r="CZ1043" s="342"/>
      <c r="DA1043" s="342"/>
      <c r="DB1043" s="342"/>
      <c r="DC1043" s="342"/>
      <c r="DD1043" s="342"/>
      <c r="DE1043" s="342"/>
      <c r="DF1043" s="342"/>
      <c r="DG1043" s="342"/>
      <c r="DH1043" s="342"/>
      <c r="DI1043" s="342"/>
      <c r="DJ1043" s="342"/>
      <c r="DK1043" s="342"/>
      <c r="DM1043" s="342"/>
      <c r="DN1043" s="342"/>
      <c r="DO1043" s="342"/>
      <c r="DP1043" s="342"/>
      <c r="DQ1043" s="342"/>
      <c r="DR1043" s="342"/>
      <c r="DS1043" s="342"/>
      <c r="DT1043" s="342"/>
      <c r="DU1043" s="342"/>
      <c r="DV1043" s="342"/>
      <c r="DW1043" s="342"/>
      <c r="DX1043" s="342"/>
      <c r="DY1043" s="342"/>
      <c r="EA1043" s="342"/>
    </row>
    <row r="1044" spans="1:131">
      <c r="A1044" s="342"/>
      <c r="B1044" s="342"/>
      <c r="C1044" s="342"/>
      <c r="D1044" s="342"/>
      <c r="E1044" s="342"/>
      <c r="L1044" s="342"/>
      <c r="M1044" s="342"/>
      <c r="N1044" s="342"/>
      <c r="O1044" s="342"/>
      <c r="P1044" s="342"/>
      <c r="Q1044" s="342"/>
      <c r="R1044" s="342"/>
      <c r="S1044" s="342"/>
      <c r="T1044" s="342"/>
      <c r="U1044" s="342"/>
      <c r="V1044" s="342"/>
      <c r="W1044" s="342"/>
      <c r="X1044" s="342"/>
      <c r="Y1044" s="342"/>
      <c r="Z1044" s="342"/>
      <c r="AA1044" s="342"/>
      <c r="AB1044" s="342"/>
      <c r="AC1044" s="342"/>
      <c r="AD1044" s="342"/>
      <c r="AE1044" s="342"/>
      <c r="AF1044" s="342"/>
      <c r="AG1044" s="342"/>
      <c r="AH1044" s="342"/>
      <c r="AI1044" s="342"/>
      <c r="AJ1044" s="342"/>
      <c r="AK1044" s="342"/>
      <c r="AL1044" s="342"/>
      <c r="AM1044" s="342"/>
      <c r="AN1044" s="342"/>
      <c r="AO1044" s="342"/>
      <c r="AP1044" s="342"/>
      <c r="AQ1044" s="342"/>
      <c r="AR1044" s="342"/>
      <c r="AS1044" s="342"/>
      <c r="AT1044" s="342"/>
      <c r="AU1044" s="342"/>
      <c r="AV1044" s="342"/>
      <c r="AW1044" s="342"/>
      <c r="AX1044" s="342"/>
      <c r="AY1044" s="342"/>
      <c r="AZ1044" s="342"/>
      <c r="BA1044" s="342"/>
      <c r="BB1044" s="342"/>
      <c r="BC1044" s="342"/>
      <c r="BD1044" s="342"/>
      <c r="BE1044" s="342"/>
      <c r="BF1044" s="342"/>
      <c r="BG1044" s="342"/>
      <c r="BH1044" s="342"/>
      <c r="BI1044" s="342"/>
      <c r="BJ1044" s="342"/>
      <c r="BK1044" s="342"/>
      <c r="BL1044" s="342"/>
      <c r="BM1044" s="342"/>
      <c r="BO1044" s="342"/>
      <c r="BP1044" s="342"/>
      <c r="BQ1044" s="342"/>
      <c r="BR1044" s="342"/>
      <c r="BS1044" s="342"/>
      <c r="BT1044" s="342"/>
      <c r="BU1044" s="342"/>
      <c r="BV1044" s="342"/>
      <c r="BW1044" s="342"/>
      <c r="BX1044" s="342"/>
      <c r="BY1044" s="342"/>
      <c r="BZ1044" s="342"/>
      <c r="CA1044" s="342"/>
      <c r="CB1044" s="342"/>
      <c r="CC1044" s="342"/>
      <c r="CD1044" s="342"/>
      <c r="CE1044" s="342"/>
      <c r="CF1044" s="342"/>
      <c r="CG1044" s="342"/>
      <c r="CH1044" s="342"/>
      <c r="CI1044" s="342"/>
      <c r="CJ1044" s="342"/>
      <c r="CK1044" s="342"/>
      <c r="CZ1044" s="342"/>
      <c r="DA1044" s="342"/>
      <c r="DB1044" s="342"/>
      <c r="DC1044" s="342"/>
      <c r="DD1044" s="342"/>
      <c r="DE1044" s="342"/>
      <c r="DF1044" s="342"/>
      <c r="DG1044" s="342"/>
      <c r="DH1044" s="342"/>
      <c r="DI1044" s="342"/>
      <c r="DJ1044" s="342"/>
      <c r="DK1044" s="342"/>
      <c r="DM1044" s="342"/>
      <c r="DN1044" s="342"/>
      <c r="DO1044" s="342"/>
      <c r="DP1044" s="342"/>
      <c r="DQ1044" s="342"/>
      <c r="DR1044" s="342"/>
      <c r="DS1044" s="342"/>
      <c r="DT1044" s="342"/>
      <c r="DU1044" s="342"/>
      <c r="DV1044" s="342"/>
      <c r="DW1044" s="342"/>
      <c r="DX1044" s="342"/>
      <c r="DY1044" s="342"/>
      <c r="EA1044" s="342"/>
    </row>
    <row r="1045" spans="1:131">
      <c r="A1045" s="342"/>
      <c r="B1045" s="342"/>
      <c r="C1045" s="342"/>
      <c r="D1045" s="342"/>
      <c r="E1045" s="342"/>
      <c r="L1045" s="342"/>
      <c r="M1045" s="342"/>
      <c r="N1045" s="342"/>
      <c r="O1045" s="342"/>
      <c r="P1045" s="342"/>
      <c r="Q1045" s="342"/>
      <c r="R1045" s="342"/>
      <c r="S1045" s="342"/>
      <c r="T1045" s="342"/>
      <c r="U1045" s="342"/>
      <c r="V1045" s="342"/>
      <c r="W1045" s="342"/>
      <c r="X1045" s="342"/>
      <c r="Y1045" s="342"/>
      <c r="Z1045" s="342"/>
      <c r="AA1045" s="342"/>
      <c r="AB1045" s="342"/>
      <c r="AC1045" s="342"/>
      <c r="AD1045" s="342"/>
      <c r="AE1045" s="342"/>
      <c r="AF1045" s="342"/>
      <c r="AG1045" s="342"/>
      <c r="AH1045" s="342"/>
      <c r="AI1045" s="342"/>
      <c r="AJ1045" s="342"/>
      <c r="AK1045" s="342"/>
      <c r="AL1045" s="342"/>
      <c r="AM1045" s="342"/>
      <c r="AN1045" s="342"/>
      <c r="AO1045" s="342"/>
      <c r="AP1045" s="342"/>
      <c r="AQ1045" s="342"/>
      <c r="AR1045" s="342"/>
      <c r="AS1045" s="342"/>
      <c r="AT1045" s="342"/>
      <c r="AU1045" s="342"/>
      <c r="AV1045" s="342"/>
      <c r="AW1045" s="342"/>
      <c r="AX1045" s="342"/>
      <c r="AY1045" s="342"/>
      <c r="AZ1045" s="342"/>
      <c r="BA1045" s="342"/>
      <c r="BB1045" s="342"/>
      <c r="BC1045" s="342"/>
      <c r="BD1045" s="342"/>
      <c r="BE1045" s="342"/>
      <c r="BF1045" s="342"/>
      <c r="BG1045" s="342"/>
      <c r="BH1045" s="342"/>
      <c r="BI1045" s="342"/>
      <c r="BJ1045" s="342"/>
      <c r="BK1045" s="342"/>
      <c r="BL1045" s="342"/>
      <c r="BM1045" s="342"/>
      <c r="BO1045" s="342"/>
      <c r="BP1045" s="342"/>
      <c r="BQ1045" s="342"/>
      <c r="BR1045" s="342"/>
      <c r="BS1045" s="342"/>
      <c r="BT1045" s="342"/>
      <c r="BU1045" s="342"/>
      <c r="BV1045" s="342"/>
      <c r="BW1045" s="342"/>
      <c r="BX1045" s="342"/>
      <c r="BY1045" s="342"/>
      <c r="BZ1045" s="342"/>
      <c r="CA1045" s="342"/>
      <c r="CB1045" s="342"/>
      <c r="CC1045" s="342"/>
      <c r="CD1045" s="342"/>
      <c r="CE1045" s="342"/>
      <c r="CF1045" s="342"/>
      <c r="CG1045" s="342"/>
      <c r="CH1045" s="342"/>
      <c r="CI1045" s="342"/>
      <c r="CJ1045" s="342"/>
      <c r="CK1045" s="342"/>
      <c r="CZ1045" s="342"/>
      <c r="DA1045" s="342"/>
      <c r="DB1045" s="342"/>
      <c r="DC1045" s="342"/>
      <c r="DD1045" s="342"/>
      <c r="DE1045" s="342"/>
      <c r="DF1045" s="342"/>
      <c r="DG1045" s="342"/>
      <c r="DH1045" s="342"/>
      <c r="DI1045" s="342"/>
      <c r="DJ1045" s="342"/>
      <c r="DK1045" s="342"/>
      <c r="DM1045" s="342"/>
      <c r="DN1045" s="342"/>
      <c r="DO1045" s="342"/>
      <c r="DP1045" s="342"/>
      <c r="DQ1045" s="342"/>
      <c r="DR1045" s="342"/>
      <c r="DS1045" s="342"/>
      <c r="DT1045" s="342"/>
      <c r="DU1045" s="342"/>
      <c r="DV1045" s="342"/>
      <c r="DW1045" s="342"/>
      <c r="DX1045" s="342"/>
      <c r="DY1045" s="342"/>
      <c r="EA1045" s="342"/>
    </row>
    <row r="1046" spans="1:131">
      <c r="A1046" s="342"/>
      <c r="B1046" s="342"/>
      <c r="C1046" s="342"/>
      <c r="D1046" s="342"/>
      <c r="E1046" s="342"/>
      <c r="L1046" s="342"/>
      <c r="M1046" s="342"/>
      <c r="N1046" s="342"/>
      <c r="O1046" s="342"/>
      <c r="P1046" s="342"/>
      <c r="Q1046" s="342"/>
      <c r="R1046" s="342"/>
      <c r="S1046" s="342"/>
      <c r="T1046" s="342"/>
      <c r="U1046" s="342"/>
      <c r="V1046" s="342"/>
      <c r="W1046" s="342"/>
      <c r="X1046" s="342"/>
      <c r="Y1046" s="342"/>
      <c r="Z1046" s="342"/>
      <c r="AA1046" s="342"/>
      <c r="AB1046" s="342"/>
      <c r="AC1046" s="342"/>
      <c r="AD1046" s="342"/>
      <c r="AE1046" s="342"/>
      <c r="AF1046" s="342"/>
      <c r="AG1046" s="342"/>
      <c r="AH1046" s="342"/>
      <c r="AI1046" s="342"/>
      <c r="AJ1046" s="342"/>
      <c r="AK1046" s="342"/>
      <c r="AL1046" s="342"/>
      <c r="AM1046" s="342"/>
      <c r="AN1046" s="342"/>
      <c r="AO1046" s="342"/>
      <c r="AP1046" s="342"/>
      <c r="AQ1046" s="342"/>
      <c r="AR1046" s="342"/>
      <c r="AS1046" s="342"/>
      <c r="AT1046" s="342"/>
      <c r="AU1046" s="342"/>
      <c r="AV1046" s="342"/>
      <c r="AW1046" s="342"/>
      <c r="AX1046" s="342"/>
      <c r="AY1046" s="342"/>
      <c r="AZ1046" s="342"/>
      <c r="BA1046" s="342"/>
      <c r="BB1046" s="342"/>
      <c r="BC1046" s="342"/>
      <c r="BD1046" s="342"/>
      <c r="BE1046" s="342"/>
      <c r="BF1046" s="342"/>
      <c r="BG1046" s="342"/>
      <c r="BH1046" s="342"/>
      <c r="BI1046" s="342"/>
      <c r="BJ1046" s="342"/>
      <c r="BK1046" s="342"/>
      <c r="BL1046" s="342"/>
      <c r="BM1046" s="342"/>
      <c r="BO1046" s="342"/>
      <c r="BP1046" s="342"/>
      <c r="BQ1046" s="342"/>
      <c r="BR1046" s="342"/>
      <c r="BS1046" s="342"/>
      <c r="BT1046" s="342"/>
      <c r="BU1046" s="342"/>
      <c r="BV1046" s="342"/>
      <c r="BW1046" s="342"/>
      <c r="BX1046" s="342"/>
      <c r="BY1046" s="342"/>
      <c r="BZ1046" s="342"/>
      <c r="CA1046" s="342"/>
      <c r="CB1046" s="342"/>
      <c r="CC1046" s="342"/>
      <c r="CD1046" s="342"/>
      <c r="CE1046" s="342"/>
      <c r="CF1046" s="342"/>
      <c r="CG1046" s="342"/>
      <c r="CH1046" s="342"/>
      <c r="CI1046" s="342"/>
      <c r="CJ1046" s="342"/>
      <c r="CK1046" s="342"/>
      <c r="CZ1046" s="342"/>
      <c r="DA1046" s="342"/>
      <c r="DB1046" s="342"/>
      <c r="DC1046" s="342"/>
      <c r="DD1046" s="342"/>
      <c r="DE1046" s="342"/>
      <c r="DF1046" s="342"/>
      <c r="DG1046" s="342"/>
      <c r="DH1046" s="342"/>
      <c r="DI1046" s="342"/>
      <c r="DJ1046" s="342"/>
      <c r="DK1046" s="342"/>
      <c r="DM1046" s="342"/>
      <c r="DN1046" s="342"/>
      <c r="DO1046" s="342"/>
      <c r="DP1046" s="342"/>
      <c r="DQ1046" s="342"/>
      <c r="DR1046" s="342"/>
      <c r="DS1046" s="342"/>
      <c r="DT1046" s="342"/>
      <c r="DU1046" s="342"/>
      <c r="DV1046" s="342"/>
      <c r="DW1046" s="342"/>
      <c r="DX1046" s="342"/>
      <c r="DY1046" s="342"/>
      <c r="EA1046" s="342"/>
    </row>
    <row r="1047" spans="1:131">
      <c r="A1047" s="342"/>
      <c r="B1047" s="342"/>
      <c r="C1047" s="342"/>
      <c r="D1047" s="342"/>
      <c r="E1047" s="342"/>
      <c r="L1047" s="342"/>
      <c r="M1047" s="342"/>
      <c r="N1047" s="342"/>
      <c r="O1047" s="342"/>
      <c r="P1047" s="342"/>
      <c r="Q1047" s="342"/>
      <c r="R1047" s="342"/>
      <c r="S1047" s="342"/>
      <c r="T1047" s="342"/>
      <c r="U1047" s="342"/>
      <c r="V1047" s="342"/>
      <c r="W1047" s="342"/>
      <c r="X1047" s="342"/>
      <c r="Y1047" s="342"/>
      <c r="Z1047" s="342"/>
      <c r="AA1047" s="342"/>
      <c r="AB1047" s="342"/>
      <c r="AC1047" s="342"/>
      <c r="AD1047" s="342"/>
      <c r="AE1047" s="342"/>
      <c r="AF1047" s="342"/>
      <c r="AG1047" s="342"/>
      <c r="AH1047" s="342"/>
      <c r="AI1047" s="342"/>
      <c r="AJ1047" s="342"/>
      <c r="AK1047" s="342"/>
      <c r="AL1047" s="342"/>
      <c r="AM1047" s="342"/>
      <c r="AN1047" s="342"/>
      <c r="AO1047" s="342"/>
      <c r="AP1047" s="342"/>
      <c r="AQ1047" s="342"/>
      <c r="AR1047" s="342"/>
      <c r="AS1047" s="342"/>
      <c r="AT1047" s="342"/>
      <c r="AU1047" s="342"/>
      <c r="AV1047" s="342"/>
      <c r="AW1047" s="342"/>
      <c r="AX1047" s="342"/>
      <c r="AY1047" s="342"/>
      <c r="AZ1047" s="342"/>
      <c r="BA1047" s="342"/>
      <c r="BB1047" s="342"/>
      <c r="BC1047" s="342"/>
      <c r="BD1047" s="342"/>
      <c r="BE1047" s="342"/>
      <c r="BF1047" s="342"/>
      <c r="BG1047" s="342"/>
      <c r="BH1047" s="342"/>
      <c r="BI1047" s="342"/>
      <c r="BJ1047" s="342"/>
      <c r="BK1047" s="342"/>
      <c r="BL1047" s="342"/>
      <c r="BM1047" s="342"/>
      <c r="BO1047" s="342"/>
      <c r="BP1047" s="342"/>
      <c r="BQ1047" s="342"/>
      <c r="BR1047" s="342"/>
      <c r="BS1047" s="342"/>
      <c r="BT1047" s="342"/>
      <c r="BU1047" s="342"/>
      <c r="BV1047" s="342"/>
      <c r="BW1047" s="342"/>
      <c r="BX1047" s="342"/>
      <c r="BY1047" s="342"/>
      <c r="BZ1047" s="342"/>
      <c r="CA1047" s="342"/>
      <c r="CB1047" s="342"/>
      <c r="CC1047" s="342"/>
      <c r="CD1047" s="342"/>
      <c r="CE1047" s="342"/>
      <c r="CF1047" s="342"/>
      <c r="CG1047" s="342"/>
      <c r="CH1047" s="342"/>
      <c r="CI1047" s="342"/>
      <c r="CJ1047" s="342"/>
      <c r="CK1047" s="342"/>
      <c r="CZ1047" s="342"/>
      <c r="DA1047" s="342"/>
      <c r="DB1047" s="342"/>
      <c r="DC1047" s="342"/>
      <c r="DD1047" s="342"/>
      <c r="DE1047" s="342"/>
      <c r="DF1047" s="342"/>
      <c r="DG1047" s="342"/>
      <c r="DH1047" s="342"/>
      <c r="DI1047" s="342"/>
      <c r="DJ1047" s="342"/>
      <c r="DK1047" s="342"/>
      <c r="DM1047" s="342"/>
      <c r="DN1047" s="342"/>
      <c r="DO1047" s="342"/>
      <c r="DP1047" s="342"/>
      <c r="DQ1047" s="342"/>
      <c r="DR1047" s="342"/>
      <c r="DS1047" s="342"/>
      <c r="DT1047" s="342"/>
      <c r="DU1047" s="342"/>
      <c r="DV1047" s="342"/>
      <c r="DW1047" s="342"/>
      <c r="DX1047" s="342"/>
      <c r="DY1047" s="342"/>
      <c r="EA1047" s="342"/>
    </row>
    <row r="1048" spans="1:131">
      <c r="A1048" s="342"/>
      <c r="B1048" s="342"/>
      <c r="C1048" s="342"/>
      <c r="D1048" s="342"/>
      <c r="E1048" s="342"/>
      <c r="L1048" s="342"/>
      <c r="M1048" s="342"/>
      <c r="N1048" s="342"/>
      <c r="O1048" s="342"/>
      <c r="P1048" s="342"/>
      <c r="Q1048" s="342"/>
      <c r="R1048" s="342"/>
      <c r="S1048" s="342"/>
      <c r="T1048" s="342"/>
      <c r="U1048" s="342"/>
      <c r="V1048" s="342"/>
      <c r="W1048" s="342"/>
      <c r="X1048" s="342"/>
      <c r="Y1048" s="342"/>
      <c r="Z1048" s="342"/>
      <c r="AA1048" s="342"/>
      <c r="AB1048" s="342"/>
      <c r="AC1048" s="342"/>
      <c r="AD1048" s="342"/>
      <c r="AE1048" s="342"/>
      <c r="AF1048" s="342"/>
      <c r="AG1048" s="342"/>
      <c r="AH1048" s="342"/>
      <c r="AI1048" s="342"/>
      <c r="AJ1048" s="342"/>
      <c r="AK1048" s="342"/>
      <c r="AL1048" s="342"/>
      <c r="AM1048" s="342"/>
      <c r="AN1048" s="342"/>
      <c r="AO1048" s="342"/>
      <c r="AP1048" s="342"/>
      <c r="AQ1048" s="342"/>
      <c r="AR1048" s="342"/>
      <c r="AS1048" s="342"/>
      <c r="AT1048" s="342"/>
      <c r="AU1048" s="342"/>
      <c r="AV1048" s="342"/>
      <c r="AW1048" s="342"/>
      <c r="AX1048" s="342"/>
      <c r="AY1048" s="342"/>
      <c r="AZ1048" s="342"/>
      <c r="BA1048" s="342"/>
      <c r="BB1048" s="342"/>
      <c r="BC1048" s="342"/>
      <c r="BD1048" s="342"/>
      <c r="BE1048" s="342"/>
      <c r="BF1048" s="342"/>
      <c r="BG1048" s="342"/>
      <c r="BH1048" s="342"/>
      <c r="BI1048" s="342"/>
      <c r="BJ1048" s="342"/>
      <c r="BK1048" s="342"/>
      <c r="BL1048" s="342"/>
      <c r="BM1048" s="342"/>
      <c r="BO1048" s="342"/>
      <c r="BP1048" s="342"/>
      <c r="BQ1048" s="342"/>
      <c r="BR1048" s="342"/>
      <c r="BS1048" s="342"/>
      <c r="BT1048" s="342"/>
      <c r="BU1048" s="342"/>
      <c r="BV1048" s="342"/>
      <c r="BW1048" s="342"/>
      <c r="BX1048" s="342"/>
      <c r="BY1048" s="342"/>
      <c r="BZ1048" s="342"/>
      <c r="CA1048" s="342"/>
      <c r="CB1048" s="342"/>
      <c r="CC1048" s="342"/>
      <c r="CD1048" s="342"/>
      <c r="CE1048" s="342"/>
      <c r="CF1048" s="342"/>
      <c r="CG1048" s="342"/>
      <c r="CH1048" s="342"/>
      <c r="CI1048" s="342"/>
      <c r="CJ1048" s="342"/>
      <c r="CK1048" s="342"/>
      <c r="CZ1048" s="342"/>
      <c r="DA1048" s="342"/>
      <c r="DB1048" s="342"/>
      <c r="DC1048" s="342"/>
      <c r="DD1048" s="342"/>
      <c r="DE1048" s="342"/>
      <c r="DF1048" s="342"/>
      <c r="DG1048" s="342"/>
      <c r="DH1048" s="342"/>
      <c r="DI1048" s="342"/>
      <c r="DJ1048" s="342"/>
      <c r="DK1048" s="342"/>
      <c r="DM1048" s="342"/>
      <c r="DN1048" s="342"/>
      <c r="DO1048" s="342"/>
      <c r="DP1048" s="342"/>
      <c r="DQ1048" s="342"/>
      <c r="DR1048" s="342"/>
      <c r="DS1048" s="342"/>
      <c r="DT1048" s="342"/>
      <c r="DU1048" s="342"/>
      <c r="DV1048" s="342"/>
      <c r="DW1048" s="342"/>
      <c r="DX1048" s="342"/>
      <c r="DY1048" s="342"/>
      <c r="EA1048" s="342"/>
    </row>
    <row r="1049" spans="1:131">
      <c r="A1049" s="342"/>
      <c r="B1049" s="342"/>
      <c r="C1049" s="342"/>
      <c r="D1049" s="342"/>
      <c r="E1049" s="342"/>
      <c r="L1049" s="342"/>
      <c r="M1049" s="342"/>
      <c r="N1049" s="342"/>
      <c r="O1049" s="342"/>
      <c r="P1049" s="342"/>
      <c r="Q1049" s="342"/>
      <c r="R1049" s="342"/>
      <c r="S1049" s="342"/>
      <c r="T1049" s="342"/>
      <c r="U1049" s="342"/>
      <c r="V1049" s="342"/>
      <c r="W1049" s="342"/>
      <c r="X1049" s="342"/>
      <c r="Y1049" s="342"/>
      <c r="Z1049" s="342"/>
      <c r="AA1049" s="342"/>
      <c r="AB1049" s="342"/>
      <c r="AC1049" s="342"/>
      <c r="AD1049" s="342"/>
      <c r="AE1049" s="342"/>
      <c r="AF1049" s="342"/>
      <c r="AG1049" s="342"/>
      <c r="AH1049" s="342"/>
      <c r="AI1049" s="342"/>
      <c r="AJ1049" s="342"/>
      <c r="AK1049" s="342"/>
      <c r="AL1049" s="342"/>
      <c r="AM1049" s="342"/>
      <c r="AN1049" s="342"/>
      <c r="AO1049" s="342"/>
      <c r="AP1049" s="342"/>
      <c r="AQ1049" s="342"/>
      <c r="AR1049" s="342"/>
      <c r="AS1049" s="342"/>
      <c r="AT1049" s="342"/>
      <c r="AU1049" s="342"/>
      <c r="AV1049" s="342"/>
      <c r="AW1049" s="342"/>
      <c r="AX1049" s="342"/>
      <c r="AY1049" s="342"/>
      <c r="AZ1049" s="342"/>
      <c r="BA1049" s="342"/>
      <c r="BB1049" s="342"/>
      <c r="BC1049" s="342"/>
      <c r="BD1049" s="342"/>
      <c r="BE1049" s="342"/>
      <c r="BF1049" s="342"/>
      <c r="BG1049" s="342"/>
      <c r="BH1049" s="342"/>
      <c r="BI1049" s="342"/>
      <c r="BJ1049" s="342"/>
      <c r="BK1049" s="342"/>
      <c r="BL1049" s="342"/>
      <c r="BM1049" s="342"/>
      <c r="BO1049" s="342"/>
      <c r="BP1049" s="342"/>
      <c r="BQ1049" s="342"/>
      <c r="BR1049" s="342"/>
      <c r="BS1049" s="342"/>
      <c r="BT1049" s="342"/>
      <c r="BU1049" s="342"/>
      <c r="BV1049" s="342"/>
      <c r="BW1049" s="342"/>
      <c r="BX1049" s="342"/>
      <c r="BY1049" s="342"/>
      <c r="BZ1049" s="342"/>
      <c r="CA1049" s="342"/>
      <c r="CB1049" s="342"/>
      <c r="CC1049" s="342"/>
      <c r="CD1049" s="342"/>
      <c r="CE1049" s="342"/>
      <c r="CF1049" s="342"/>
      <c r="CG1049" s="342"/>
      <c r="CH1049" s="342"/>
      <c r="CI1049" s="342"/>
      <c r="CJ1049" s="342"/>
      <c r="CK1049" s="342"/>
      <c r="CZ1049" s="342"/>
      <c r="DA1049" s="342"/>
      <c r="DB1049" s="342"/>
      <c r="DC1049" s="342"/>
      <c r="DD1049" s="342"/>
      <c r="DE1049" s="342"/>
      <c r="DF1049" s="342"/>
      <c r="DG1049" s="342"/>
      <c r="DH1049" s="342"/>
      <c r="DI1049" s="342"/>
      <c r="DJ1049" s="342"/>
      <c r="DK1049" s="342"/>
      <c r="DM1049" s="342"/>
      <c r="DN1049" s="342"/>
      <c r="DO1049" s="342"/>
      <c r="DP1049" s="342"/>
      <c r="DQ1049" s="342"/>
      <c r="DR1049" s="342"/>
      <c r="DS1049" s="342"/>
      <c r="DT1049" s="342"/>
      <c r="DU1049" s="342"/>
      <c r="DV1049" s="342"/>
      <c r="DW1049" s="342"/>
      <c r="DX1049" s="342"/>
      <c r="DY1049" s="342"/>
      <c r="EA1049" s="342"/>
    </row>
    <row r="1050" spans="1:131">
      <c r="A1050" s="342"/>
      <c r="B1050" s="342"/>
      <c r="C1050" s="342"/>
      <c r="D1050" s="342"/>
      <c r="E1050" s="342"/>
      <c r="L1050" s="342"/>
      <c r="M1050" s="342"/>
      <c r="N1050" s="342"/>
      <c r="O1050" s="342"/>
      <c r="P1050" s="342"/>
      <c r="Q1050" s="342"/>
      <c r="R1050" s="342"/>
      <c r="S1050" s="342"/>
      <c r="T1050" s="342"/>
      <c r="U1050" s="342"/>
      <c r="V1050" s="342"/>
      <c r="W1050" s="342"/>
      <c r="X1050" s="342"/>
      <c r="Y1050" s="342"/>
      <c r="Z1050" s="342"/>
      <c r="AA1050" s="342"/>
      <c r="AB1050" s="342"/>
      <c r="AC1050" s="342"/>
      <c r="AD1050" s="342"/>
      <c r="AE1050" s="342"/>
      <c r="AF1050" s="342"/>
      <c r="AG1050" s="342"/>
      <c r="AH1050" s="342"/>
      <c r="AI1050" s="342"/>
      <c r="AJ1050" s="342"/>
      <c r="AK1050" s="342"/>
      <c r="AL1050" s="342"/>
      <c r="AM1050" s="342"/>
      <c r="AN1050" s="342"/>
      <c r="AO1050" s="342"/>
      <c r="AP1050" s="342"/>
      <c r="AQ1050" s="342"/>
      <c r="AR1050" s="342"/>
      <c r="AS1050" s="342"/>
      <c r="AT1050" s="342"/>
      <c r="AU1050" s="342"/>
      <c r="AV1050" s="342"/>
      <c r="AW1050" s="342"/>
      <c r="AX1050" s="342"/>
      <c r="AY1050" s="342"/>
      <c r="AZ1050" s="342"/>
      <c r="BA1050" s="342"/>
      <c r="BB1050" s="342"/>
      <c r="BC1050" s="342"/>
      <c r="BD1050" s="342"/>
      <c r="BE1050" s="342"/>
      <c r="BF1050" s="342"/>
      <c r="BG1050" s="342"/>
      <c r="BH1050" s="342"/>
      <c r="BI1050" s="342"/>
      <c r="BJ1050" s="342"/>
      <c r="BK1050" s="342"/>
      <c r="BL1050" s="342"/>
      <c r="BM1050" s="342"/>
      <c r="BO1050" s="342"/>
      <c r="BP1050" s="342"/>
      <c r="BQ1050" s="342"/>
      <c r="BR1050" s="342"/>
      <c r="BS1050" s="342"/>
      <c r="BT1050" s="342"/>
      <c r="BU1050" s="342"/>
      <c r="BV1050" s="342"/>
      <c r="BW1050" s="342"/>
      <c r="BX1050" s="342"/>
      <c r="BY1050" s="342"/>
      <c r="BZ1050" s="342"/>
      <c r="CA1050" s="342"/>
      <c r="CB1050" s="342"/>
      <c r="CC1050" s="342"/>
      <c r="CD1050" s="342"/>
      <c r="CE1050" s="342"/>
      <c r="CF1050" s="342"/>
      <c r="CG1050" s="342"/>
      <c r="CH1050" s="342"/>
      <c r="CI1050" s="342"/>
      <c r="CJ1050" s="342"/>
      <c r="CK1050" s="342"/>
      <c r="CZ1050" s="342"/>
      <c r="DA1050" s="342"/>
      <c r="DB1050" s="342"/>
      <c r="DC1050" s="342"/>
      <c r="DD1050" s="342"/>
      <c r="DE1050" s="342"/>
      <c r="DF1050" s="342"/>
      <c r="DG1050" s="342"/>
      <c r="DH1050" s="342"/>
      <c r="DI1050" s="342"/>
      <c r="DJ1050" s="342"/>
      <c r="DK1050" s="342"/>
      <c r="DM1050" s="342"/>
      <c r="DN1050" s="342"/>
      <c r="DO1050" s="342"/>
      <c r="DP1050" s="342"/>
      <c r="DQ1050" s="342"/>
      <c r="DR1050" s="342"/>
      <c r="DS1050" s="342"/>
      <c r="DT1050" s="342"/>
      <c r="DU1050" s="342"/>
      <c r="DV1050" s="342"/>
      <c r="DW1050" s="342"/>
      <c r="DX1050" s="342"/>
      <c r="DY1050" s="342"/>
      <c r="EA1050" s="342"/>
    </row>
    <row r="1051" spans="1:131">
      <c r="A1051" s="342"/>
      <c r="B1051" s="342"/>
      <c r="C1051" s="342"/>
      <c r="D1051" s="342"/>
      <c r="E1051" s="342"/>
      <c r="L1051" s="342"/>
      <c r="M1051" s="342"/>
      <c r="N1051" s="342"/>
      <c r="O1051" s="342"/>
      <c r="P1051" s="342"/>
      <c r="Q1051" s="342"/>
      <c r="R1051" s="342"/>
      <c r="S1051" s="342"/>
      <c r="T1051" s="342"/>
      <c r="U1051" s="342"/>
      <c r="V1051" s="342"/>
      <c r="W1051" s="342"/>
      <c r="X1051" s="342"/>
      <c r="Y1051" s="342"/>
      <c r="Z1051" s="342"/>
      <c r="AA1051" s="342"/>
      <c r="AB1051" s="342"/>
      <c r="AC1051" s="342"/>
      <c r="AD1051" s="342"/>
      <c r="AE1051" s="342"/>
      <c r="AF1051" s="342"/>
      <c r="AG1051" s="342"/>
      <c r="AH1051" s="342"/>
      <c r="AI1051" s="342"/>
      <c r="AJ1051" s="342"/>
      <c r="AK1051" s="342"/>
      <c r="AL1051" s="342"/>
      <c r="AM1051" s="342"/>
      <c r="AN1051" s="342"/>
      <c r="AO1051" s="342"/>
      <c r="AP1051" s="342"/>
      <c r="AQ1051" s="342"/>
      <c r="AR1051" s="342"/>
      <c r="AS1051" s="342"/>
      <c r="AT1051" s="342"/>
      <c r="AU1051" s="342"/>
      <c r="AV1051" s="342"/>
      <c r="AW1051" s="342"/>
      <c r="AX1051" s="342"/>
      <c r="AY1051" s="342"/>
      <c r="AZ1051" s="342"/>
      <c r="BA1051" s="342"/>
      <c r="BB1051" s="342"/>
      <c r="BC1051" s="342"/>
      <c r="BD1051" s="342"/>
      <c r="BE1051" s="342"/>
      <c r="BF1051" s="342"/>
      <c r="BG1051" s="342"/>
      <c r="BH1051" s="342"/>
      <c r="BI1051" s="342"/>
      <c r="BJ1051" s="342"/>
      <c r="BK1051" s="342"/>
      <c r="BL1051" s="342"/>
      <c r="BM1051" s="342"/>
      <c r="BO1051" s="342"/>
      <c r="BP1051" s="342"/>
      <c r="BQ1051" s="342"/>
      <c r="BR1051" s="342"/>
      <c r="BS1051" s="342"/>
      <c r="BT1051" s="342"/>
      <c r="BU1051" s="342"/>
      <c r="BV1051" s="342"/>
      <c r="BW1051" s="342"/>
      <c r="BX1051" s="342"/>
      <c r="BY1051" s="342"/>
      <c r="BZ1051" s="342"/>
      <c r="CA1051" s="342"/>
      <c r="CB1051" s="342"/>
      <c r="CC1051" s="342"/>
      <c r="CD1051" s="342"/>
      <c r="CE1051" s="342"/>
      <c r="CF1051" s="342"/>
      <c r="CG1051" s="342"/>
      <c r="CH1051" s="342"/>
      <c r="CI1051" s="342"/>
      <c r="CJ1051" s="342"/>
      <c r="CK1051" s="342"/>
      <c r="CZ1051" s="342"/>
      <c r="DA1051" s="342"/>
      <c r="DB1051" s="342"/>
      <c r="DC1051" s="342"/>
      <c r="DD1051" s="342"/>
      <c r="DE1051" s="342"/>
      <c r="DF1051" s="342"/>
      <c r="DG1051" s="342"/>
      <c r="DH1051" s="342"/>
      <c r="DI1051" s="342"/>
      <c r="DJ1051" s="342"/>
      <c r="DK1051" s="342"/>
      <c r="DM1051" s="342"/>
      <c r="DN1051" s="342"/>
      <c r="DO1051" s="342"/>
      <c r="DP1051" s="342"/>
      <c r="DQ1051" s="342"/>
      <c r="DR1051" s="342"/>
      <c r="DS1051" s="342"/>
      <c r="DT1051" s="342"/>
      <c r="DU1051" s="342"/>
      <c r="DV1051" s="342"/>
      <c r="DW1051" s="342"/>
      <c r="DX1051" s="342"/>
      <c r="DY1051" s="342"/>
      <c r="EA1051" s="342"/>
    </row>
    <row r="1052" spans="1:131">
      <c r="A1052" s="342"/>
      <c r="B1052" s="342"/>
      <c r="C1052" s="342"/>
      <c r="D1052" s="342"/>
      <c r="E1052" s="342"/>
      <c r="L1052" s="342"/>
      <c r="M1052" s="342"/>
      <c r="N1052" s="342"/>
      <c r="O1052" s="342"/>
      <c r="P1052" s="342"/>
      <c r="Q1052" s="342"/>
      <c r="R1052" s="342"/>
      <c r="S1052" s="342"/>
      <c r="T1052" s="342"/>
      <c r="U1052" s="342"/>
      <c r="V1052" s="342"/>
      <c r="W1052" s="342"/>
      <c r="X1052" s="342"/>
      <c r="Y1052" s="342"/>
      <c r="Z1052" s="342"/>
      <c r="AA1052" s="342"/>
      <c r="AB1052" s="342"/>
      <c r="AC1052" s="342"/>
      <c r="AD1052" s="342"/>
      <c r="AE1052" s="342"/>
      <c r="AF1052" s="342"/>
      <c r="AG1052" s="342"/>
      <c r="AH1052" s="342"/>
      <c r="AI1052" s="342"/>
      <c r="AJ1052" s="342"/>
      <c r="AK1052" s="342"/>
      <c r="AL1052" s="342"/>
      <c r="AM1052" s="342"/>
      <c r="AN1052" s="342"/>
      <c r="AO1052" s="342"/>
      <c r="AP1052" s="342"/>
      <c r="AQ1052" s="342"/>
      <c r="AR1052" s="342"/>
      <c r="AS1052" s="342"/>
      <c r="AT1052" s="342"/>
      <c r="AU1052" s="342"/>
      <c r="AV1052" s="342"/>
      <c r="AW1052" s="342"/>
      <c r="AX1052" s="342"/>
      <c r="AY1052" s="342"/>
      <c r="AZ1052" s="342"/>
      <c r="BA1052" s="342"/>
      <c r="BB1052" s="342"/>
      <c r="BC1052" s="342"/>
      <c r="BD1052" s="342"/>
      <c r="BE1052" s="342"/>
      <c r="BF1052" s="342"/>
      <c r="BG1052" s="342"/>
      <c r="BH1052" s="342"/>
      <c r="BI1052" s="342"/>
      <c r="BJ1052" s="342"/>
      <c r="BK1052" s="342"/>
      <c r="BL1052" s="342"/>
      <c r="BM1052" s="342"/>
      <c r="BO1052" s="342"/>
      <c r="BP1052" s="342"/>
      <c r="BQ1052" s="342"/>
      <c r="BR1052" s="342"/>
      <c r="BS1052" s="342"/>
      <c r="BT1052" s="342"/>
      <c r="BU1052" s="342"/>
      <c r="BV1052" s="342"/>
      <c r="BW1052" s="342"/>
      <c r="BX1052" s="342"/>
      <c r="BY1052" s="342"/>
      <c r="BZ1052" s="342"/>
      <c r="CA1052" s="342"/>
      <c r="CB1052" s="342"/>
      <c r="CC1052" s="342"/>
      <c r="CD1052" s="342"/>
      <c r="CE1052" s="342"/>
      <c r="CF1052" s="342"/>
      <c r="CG1052" s="342"/>
      <c r="CH1052" s="342"/>
      <c r="CI1052" s="342"/>
      <c r="CJ1052" s="342"/>
      <c r="CK1052" s="342"/>
      <c r="CZ1052" s="342"/>
      <c r="DA1052" s="342"/>
      <c r="DB1052" s="342"/>
      <c r="DC1052" s="342"/>
      <c r="DD1052" s="342"/>
      <c r="DE1052" s="342"/>
      <c r="DF1052" s="342"/>
      <c r="DG1052" s="342"/>
      <c r="DH1052" s="342"/>
      <c r="DI1052" s="342"/>
      <c r="DJ1052" s="342"/>
      <c r="DK1052" s="342"/>
      <c r="DM1052" s="342"/>
      <c r="DN1052" s="342"/>
      <c r="DO1052" s="342"/>
      <c r="DP1052" s="342"/>
      <c r="DQ1052" s="342"/>
      <c r="DR1052" s="342"/>
      <c r="DS1052" s="342"/>
      <c r="DT1052" s="342"/>
      <c r="DU1052" s="342"/>
      <c r="DV1052" s="342"/>
      <c r="DW1052" s="342"/>
      <c r="DX1052" s="342"/>
      <c r="DY1052" s="342"/>
      <c r="EA1052" s="342"/>
    </row>
    <row r="1053" spans="1:131">
      <c r="A1053" s="342"/>
      <c r="B1053" s="342"/>
      <c r="C1053" s="342"/>
      <c r="D1053" s="342"/>
      <c r="E1053" s="342"/>
      <c r="L1053" s="342"/>
      <c r="M1053" s="342"/>
      <c r="N1053" s="342"/>
      <c r="O1053" s="342"/>
      <c r="P1053" s="342"/>
      <c r="Q1053" s="342"/>
      <c r="R1053" s="342"/>
      <c r="S1053" s="342"/>
      <c r="T1053" s="342"/>
      <c r="U1053" s="342"/>
      <c r="V1053" s="342"/>
      <c r="W1053" s="342"/>
      <c r="X1053" s="342"/>
      <c r="Y1053" s="342"/>
      <c r="Z1053" s="342"/>
      <c r="AA1053" s="342"/>
      <c r="AB1053" s="342"/>
      <c r="AC1053" s="342"/>
      <c r="AD1053" s="342"/>
      <c r="AE1053" s="342"/>
      <c r="AF1053" s="342"/>
      <c r="AG1053" s="342"/>
      <c r="AH1053" s="342"/>
      <c r="AI1053" s="342"/>
      <c r="AJ1053" s="342"/>
      <c r="AK1053" s="342"/>
      <c r="AL1053" s="342"/>
      <c r="AM1053" s="342"/>
      <c r="AN1053" s="342"/>
      <c r="AO1053" s="342"/>
      <c r="AP1053" s="342"/>
      <c r="AQ1053" s="342"/>
      <c r="AR1053" s="342"/>
      <c r="AS1053" s="342"/>
      <c r="AT1053" s="342"/>
      <c r="AU1053" s="342"/>
      <c r="AV1053" s="342"/>
      <c r="AW1053" s="342"/>
      <c r="AX1053" s="342"/>
      <c r="AY1053" s="342"/>
      <c r="AZ1053" s="342"/>
      <c r="BA1053" s="342"/>
      <c r="BB1053" s="342"/>
      <c r="BC1053" s="342"/>
      <c r="BD1053" s="342"/>
      <c r="BE1053" s="342"/>
      <c r="BF1053" s="342"/>
      <c r="BG1053" s="342"/>
      <c r="BH1053" s="342"/>
      <c r="BI1053" s="342"/>
      <c r="BJ1053" s="342"/>
      <c r="BK1053" s="342"/>
      <c r="BL1053" s="342"/>
      <c r="BM1053" s="342"/>
      <c r="BO1053" s="342"/>
      <c r="BP1053" s="342"/>
      <c r="BQ1053" s="342"/>
      <c r="BR1053" s="342"/>
      <c r="BS1053" s="342"/>
      <c r="BT1053" s="342"/>
      <c r="BU1053" s="342"/>
      <c r="BV1053" s="342"/>
      <c r="BW1053" s="342"/>
      <c r="BX1053" s="342"/>
      <c r="BY1053" s="342"/>
      <c r="BZ1053" s="342"/>
      <c r="CA1053" s="342"/>
      <c r="CB1053" s="342"/>
      <c r="CC1053" s="342"/>
      <c r="CD1053" s="342"/>
      <c r="CE1053" s="342"/>
      <c r="CF1053" s="342"/>
      <c r="CG1053" s="342"/>
      <c r="CH1053" s="342"/>
      <c r="CI1053" s="342"/>
      <c r="CJ1053" s="342"/>
      <c r="CK1053" s="342"/>
      <c r="CZ1053" s="342"/>
      <c r="DA1053" s="342"/>
      <c r="DB1053" s="342"/>
      <c r="DC1053" s="342"/>
      <c r="DD1053" s="342"/>
      <c r="DE1053" s="342"/>
      <c r="DF1053" s="342"/>
      <c r="DG1053" s="342"/>
      <c r="DH1053" s="342"/>
      <c r="DI1053" s="342"/>
      <c r="DJ1053" s="342"/>
      <c r="DK1053" s="342"/>
      <c r="DM1053" s="342"/>
      <c r="DN1053" s="342"/>
      <c r="DO1053" s="342"/>
      <c r="DP1053" s="342"/>
      <c r="DQ1053" s="342"/>
      <c r="DR1053" s="342"/>
      <c r="DS1053" s="342"/>
      <c r="DT1053" s="342"/>
      <c r="DU1053" s="342"/>
      <c r="DV1053" s="342"/>
      <c r="DW1053" s="342"/>
      <c r="DX1053" s="342"/>
      <c r="DY1053" s="342"/>
      <c r="EA1053" s="342"/>
    </row>
    <row r="1054" spans="1:131">
      <c r="A1054" s="342"/>
      <c r="B1054" s="342"/>
      <c r="C1054" s="342"/>
      <c r="D1054" s="342"/>
      <c r="E1054" s="342"/>
      <c r="L1054" s="342"/>
      <c r="M1054" s="342"/>
      <c r="N1054" s="342"/>
      <c r="O1054" s="342"/>
      <c r="P1054" s="342"/>
      <c r="Q1054" s="342"/>
      <c r="R1054" s="342"/>
      <c r="S1054" s="342"/>
      <c r="T1054" s="342"/>
      <c r="U1054" s="342"/>
      <c r="V1054" s="342"/>
      <c r="W1054" s="342"/>
      <c r="X1054" s="342"/>
      <c r="Y1054" s="342"/>
      <c r="Z1054" s="342"/>
      <c r="AA1054" s="342"/>
      <c r="AB1054" s="342"/>
      <c r="AC1054" s="342"/>
      <c r="AD1054" s="342"/>
      <c r="AE1054" s="342"/>
      <c r="AF1054" s="342"/>
      <c r="AG1054" s="342"/>
      <c r="AH1054" s="342"/>
      <c r="AI1054" s="342"/>
      <c r="AJ1054" s="342"/>
      <c r="AK1054" s="342"/>
      <c r="AL1054" s="342"/>
      <c r="AM1054" s="342"/>
      <c r="AN1054" s="342"/>
      <c r="AO1054" s="342"/>
      <c r="AP1054" s="342"/>
      <c r="AQ1054" s="342"/>
      <c r="AR1054" s="342"/>
      <c r="AS1054" s="342"/>
      <c r="AT1054" s="342"/>
      <c r="AU1054" s="342"/>
      <c r="AV1054" s="342"/>
      <c r="AW1054" s="342"/>
      <c r="AX1054" s="342"/>
      <c r="AY1054" s="342"/>
      <c r="AZ1054" s="342"/>
      <c r="BA1054" s="342"/>
      <c r="BB1054" s="342"/>
      <c r="BC1054" s="342"/>
      <c r="BD1054" s="342"/>
      <c r="BE1054" s="342"/>
      <c r="BF1054" s="342"/>
      <c r="BG1054" s="342"/>
      <c r="BH1054" s="342"/>
      <c r="BI1054" s="342"/>
      <c r="BJ1054" s="342"/>
      <c r="BK1054" s="342"/>
      <c r="BL1054" s="342"/>
      <c r="BM1054" s="342"/>
      <c r="BO1054" s="342"/>
      <c r="BP1054" s="342"/>
      <c r="BQ1054" s="342"/>
      <c r="BR1054" s="342"/>
      <c r="BS1054" s="342"/>
      <c r="BT1054" s="342"/>
      <c r="BU1054" s="342"/>
      <c r="BV1054" s="342"/>
      <c r="BW1054" s="342"/>
      <c r="BX1054" s="342"/>
      <c r="BY1054" s="342"/>
      <c r="BZ1054" s="342"/>
      <c r="CA1054" s="342"/>
      <c r="CB1054" s="342"/>
      <c r="CC1054" s="342"/>
      <c r="CD1054" s="342"/>
      <c r="CE1054" s="342"/>
      <c r="CF1054" s="342"/>
      <c r="CG1054" s="342"/>
      <c r="CH1054" s="342"/>
      <c r="CI1054" s="342"/>
      <c r="CJ1054" s="342"/>
      <c r="CK1054" s="342"/>
      <c r="CZ1054" s="342"/>
      <c r="DA1054" s="342"/>
      <c r="DB1054" s="342"/>
      <c r="DC1054" s="342"/>
      <c r="DD1054" s="342"/>
      <c r="DE1054" s="342"/>
      <c r="DF1054" s="342"/>
      <c r="DG1054" s="342"/>
      <c r="DH1054" s="342"/>
      <c r="DI1054" s="342"/>
      <c r="DJ1054" s="342"/>
      <c r="DK1054" s="342"/>
      <c r="DM1054" s="342"/>
      <c r="DN1054" s="342"/>
      <c r="DO1054" s="342"/>
      <c r="DP1054" s="342"/>
      <c r="DQ1054" s="342"/>
      <c r="DR1054" s="342"/>
      <c r="DS1054" s="342"/>
      <c r="DT1054" s="342"/>
      <c r="DU1054" s="342"/>
      <c r="DV1054" s="342"/>
      <c r="DW1054" s="342"/>
      <c r="DX1054" s="342"/>
      <c r="DY1054" s="342"/>
      <c r="EA1054" s="342"/>
    </row>
    <row r="1055" spans="1:131">
      <c r="A1055" s="342"/>
      <c r="B1055" s="342"/>
      <c r="C1055" s="342"/>
      <c r="D1055" s="342"/>
      <c r="E1055" s="342"/>
      <c r="L1055" s="342"/>
      <c r="M1055" s="342"/>
      <c r="N1055" s="342"/>
      <c r="O1055" s="342"/>
      <c r="P1055" s="342"/>
      <c r="Q1055" s="342"/>
      <c r="R1055" s="342"/>
      <c r="S1055" s="342"/>
      <c r="T1055" s="342"/>
      <c r="U1055" s="342"/>
      <c r="V1055" s="342"/>
      <c r="W1055" s="342"/>
      <c r="X1055" s="342"/>
      <c r="Y1055" s="342"/>
      <c r="Z1055" s="342"/>
      <c r="AA1055" s="342"/>
      <c r="AB1055" s="342"/>
      <c r="AC1055" s="342"/>
      <c r="AD1055" s="342"/>
      <c r="AE1055" s="342"/>
      <c r="AF1055" s="342"/>
      <c r="AG1055" s="342"/>
      <c r="AH1055" s="342"/>
      <c r="AI1055" s="342"/>
      <c r="AJ1055" s="342"/>
      <c r="AK1055" s="342"/>
      <c r="AL1055" s="342"/>
      <c r="AM1055" s="342"/>
      <c r="AN1055" s="342"/>
      <c r="AO1055" s="342"/>
      <c r="AP1055" s="342"/>
      <c r="AQ1055" s="342"/>
      <c r="AR1055" s="342"/>
      <c r="AS1055" s="342"/>
      <c r="AT1055" s="342"/>
      <c r="AU1055" s="342"/>
      <c r="AV1055" s="342"/>
      <c r="AW1055" s="342"/>
      <c r="AX1055" s="342"/>
      <c r="AY1055" s="342"/>
      <c r="AZ1055" s="342"/>
      <c r="BA1055" s="342"/>
      <c r="BB1055" s="342"/>
      <c r="BC1055" s="342"/>
      <c r="BD1055" s="342"/>
      <c r="BE1055" s="342"/>
      <c r="BF1055" s="342"/>
      <c r="BG1055" s="342"/>
      <c r="BH1055" s="342"/>
      <c r="BI1055" s="342"/>
      <c r="BJ1055" s="342"/>
      <c r="BK1055" s="342"/>
      <c r="BL1055" s="342"/>
      <c r="BM1055" s="342"/>
      <c r="BO1055" s="342"/>
      <c r="BP1055" s="342"/>
      <c r="BQ1055" s="342"/>
      <c r="BR1055" s="342"/>
      <c r="BS1055" s="342"/>
      <c r="BT1055" s="342"/>
      <c r="BU1055" s="342"/>
      <c r="BV1055" s="342"/>
      <c r="BW1055" s="342"/>
      <c r="BX1055" s="342"/>
      <c r="BY1055" s="342"/>
      <c r="BZ1055" s="342"/>
      <c r="CA1055" s="342"/>
      <c r="CB1055" s="342"/>
      <c r="CC1055" s="342"/>
      <c r="CD1055" s="342"/>
      <c r="CE1055" s="342"/>
      <c r="CF1055" s="342"/>
      <c r="CG1055" s="342"/>
      <c r="CH1055" s="342"/>
      <c r="CI1055" s="342"/>
      <c r="CJ1055" s="342"/>
      <c r="CK1055" s="342"/>
      <c r="CZ1055" s="342"/>
      <c r="DA1055" s="342"/>
      <c r="DB1055" s="342"/>
      <c r="DC1055" s="342"/>
      <c r="DD1055" s="342"/>
      <c r="DE1055" s="342"/>
      <c r="DF1055" s="342"/>
      <c r="DG1055" s="342"/>
      <c r="DH1055" s="342"/>
      <c r="DI1055" s="342"/>
      <c r="DJ1055" s="342"/>
      <c r="DK1055" s="342"/>
      <c r="DM1055" s="342"/>
      <c r="DN1055" s="342"/>
      <c r="DO1055" s="342"/>
      <c r="DP1055" s="342"/>
      <c r="DQ1055" s="342"/>
      <c r="DR1055" s="342"/>
      <c r="DS1055" s="342"/>
      <c r="DT1055" s="342"/>
      <c r="DU1055" s="342"/>
      <c r="DV1055" s="342"/>
      <c r="DW1055" s="342"/>
      <c r="DX1055" s="342"/>
      <c r="DY1055" s="342"/>
      <c r="EA1055" s="342"/>
    </row>
    <row r="1056" spans="1:131">
      <c r="A1056" s="342"/>
      <c r="B1056" s="342"/>
      <c r="C1056" s="342"/>
      <c r="D1056" s="342"/>
      <c r="E1056" s="342"/>
      <c r="L1056" s="342"/>
      <c r="M1056" s="342"/>
      <c r="N1056" s="342"/>
      <c r="O1056" s="342"/>
      <c r="P1056" s="342"/>
      <c r="Q1056" s="342"/>
      <c r="R1056" s="342"/>
      <c r="S1056" s="342"/>
      <c r="T1056" s="342"/>
      <c r="U1056" s="342"/>
      <c r="V1056" s="342"/>
      <c r="W1056" s="342"/>
      <c r="X1056" s="342"/>
      <c r="Y1056" s="342"/>
      <c r="Z1056" s="342"/>
      <c r="AA1056" s="342"/>
      <c r="AB1056" s="342"/>
      <c r="AC1056" s="342"/>
      <c r="AD1056" s="342"/>
      <c r="AE1056" s="342"/>
      <c r="AF1056" s="342"/>
      <c r="AG1056" s="342"/>
      <c r="AH1056" s="342"/>
      <c r="AI1056" s="342"/>
      <c r="AJ1056" s="342"/>
      <c r="AK1056" s="342"/>
      <c r="AL1056" s="342"/>
      <c r="AM1056" s="342"/>
      <c r="AN1056" s="342"/>
      <c r="AO1056" s="342"/>
      <c r="AP1056" s="342"/>
      <c r="AQ1056" s="342"/>
      <c r="AR1056" s="342"/>
      <c r="AS1056" s="342"/>
      <c r="AT1056" s="342"/>
      <c r="AU1056" s="342"/>
      <c r="AV1056" s="342"/>
      <c r="AW1056" s="342"/>
      <c r="AX1056" s="342"/>
      <c r="AY1056" s="342"/>
      <c r="AZ1056" s="342"/>
      <c r="BA1056" s="342"/>
      <c r="BB1056" s="342"/>
      <c r="BC1056" s="342"/>
      <c r="BD1056" s="342"/>
      <c r="BE1056" s="342"/>
      <c r="BF1056" s="342"/>
      <c r="BG1056" s="342"/>
      <c r="BH1056" s="342"/>
      <c r="BI1056" s="342"/>
      <c r="BJ1056" s="342"/>
      <c r="BK1056" s="342"/>
      <c r="BL1056" s="342"/>
      <c r="BM1056" s="342"/>
      <c r="BO1056" s="342"/>
      <c r="BP1056" s="342"/>
      <c r="BQ1056" s="342"/>
      <c r="BR1056" s="342"/>
      <c r="BS1056" s="342"/>
      <c r="BT1056" s="342"/>
      <c r="BU1056" s="342"/>
      <c r="BV1056" s="342"/>
      <c r="BW1056" s="342"/>
      <c r="BX1056" s="342"/>
      <c r="BY1056" s="342"/>
      <c r="BZ1056" s="342"/>
      <c r="CA1056" s="342"/>
      <c r="CB1056" s="342"/>
      <c r="CC1056" s="342"/>
      <c r="CD1056" s="342"/>
      <c r="CE1056" s="342"/>
      <c r="CF1056" s="342"/>
      <c r="CG1056" s="342"/>
      <c r="CH1056" s="342"/>
      <c r="CI1056" s="342"/>
      <c r="CJ1056" s="342"/>
      <c r="CK1056" s="342"/>
      <c r="CZ1056" s="342"/>
      <c r="DA1056" s="342"/>
      <c r="DB1056" s="342"/>
      <c r="DC1056" s="342"/>
      <c r="DD1056" s="342"/>
      <c r="DE1056" s="342"/>
      <c r="DF1056" s="342"/>
      <c r="DG1056" s="342"/>
      <c r="DH1056" s="342"/>
      <c r="DI1056" s="342"/>
      <c r="DJ1056" s="342"/>
      <c r="DK1056" s="342"/>
      <c r="DM1056" s="342"/>
      <c r="DN1056" s="342"/>
      <c r="DO1056" s="342"/>
      <c r="DP1056" s="342"/>
      <c r="DQ1056" s="342"/>
      <c r="DR1056" s="342"/>
      <c r="DS1056" s="342"/>
      <c r="DT1056" s="342"/>
      <c r="DU1056" s="342"/>
      <c r="DV1056" s="342"/>
      <c r="DW1056" s="342"/>
      <c r="DX1056" s="342"/>
      <c r="DY1056" s="342"/>
      <c r="EA1056" s="342"/>
    </row>
    <row r="1057" spans="1:131">
      <c r="A1057" s="342"/>
      <c r="B1057" s="342"/>
      <c r="C1057" s="342"/>
      <c r="D1057" s="342"/>
      <c r="E1057" s="342"/>
      <c r="L1057" s="342"/>
      <c r="M1057" s="342"/>
      <c r="N1057" s="342"/>
      <c r="O1057" s="342"/>
      <c r="P1057" s="342"/>
      <c r="Q1057" s="342"/>
      <c r="R1057" s="342"/>
      <c r="S1057" s="342"/>
      <c r="T1057" s="342"/>
      <c r="U1057" s="342"/>
      <c r="V1057" s="342"/>
      <c r="W1057" s="342"/>
      <c r="X1057" s="342"/>
      <c r="Y1057" s="342"/>
      <c r="Z1057" s="342"/>
      <c r="AA1057" s="342"/>
      <c r="AB1057" s="342"/>
      <c r="AC1057" s="342"/>
      <c r="AD1057" s="342"/>
      <c r="AE1057" s="342"/>
      <c r="AF1057" s="342"/>
      <c r="AG1057" s="342"/>
      <c r="AH1057" s="342"/>
      <c r="AI1057" s="342"/>
      <c r="AJ1057" s="342"/>
      <c r="AK1057" s="342"/>
      <c r="AL1057" s="342"/>
      <c r="AM1057" s="342"/>
      <c r="AN1057" s="342"/>
      <c r="AO1057" s="342"/>
      <c r="AP1057" s="342"/>
      <c r="AQ1057" s="342"/>
      <c r="AR1057" s="342"/>
      <c r="AS1057" s="342"/>
      <c r="AT1057" s="342"/>
      <c r="AU1057" s="342"/>
      <c r="AV1057" s="342"/>
      <c r="AW1057" s="342"/>
      <c r="AX1057" s="342"/>
      <c r="AY1057" s="342"/>
      <c r="AZ1057" s="342"/>
      <c r="BA1057" s="342"/>
      <c r="BB1057" s="342"/>
      <c r="BC1057" s="342"/>
      <c r="BD1057" s="342"/>
      <c r="BE1057" s="342"/>
      <c r="BF1057" s="342"/>
      <c r="BG1057" s="342"/>
      <c r="BH1057" s="342"/>
      <c r="BI1057" s="342"/>
      <c r="BJ1057" s="342"/>
      <c r="BK1057" s="342"/>
      <c r="BL1057" s="342"/>
      <c r="BM1057" s="342"/>
      <c r="BO1057" s="342"/>
      <c r="BP1057" s="342"/>
      <c r="BQ1057" s="342"/>
      <c r="BR1057" s="342"/>
      <c r="BS1057" s="342"/>
      <c r="BT1057" s="342"/>
      <c r="BU1057" s="342"/>
      <c r="BV1057" s="342"/>
      <c r="BW1057" s="342"/>
      <c r="BX1057" s="342"/>
      <c r="BY1057" s="342"/>
      <c r="BZ1057" s="342"/>
      <c r="CA1057" s="342"/>
      <c r="CB1057" s="342"/>
      <c r="CC1057" s="342"/>
      <c r="CD1057" s="342"/>
      <c r="CE1057" s="342"/>
      <c r="CF1057" s="342"/>
      <c r="CG1057" s="342"/>
      <c r="CH1057" s="342"/>
      <c r="CI1057" s="342"/>
      <c r="CJ1057" s="342"/>
      <c r="CK1057" s="342"/>
      <c r="CZ1057" s="342"/>
      <c r="DA1057" s="342"/>
      <c r="DB1057" s="342"/>
      <c r="DC1057" s="342"/>
      <c r="DD1057" s="342"/>
      <c r="DE1057" s="342"/>
      <c r="DF1057" s="342"/>
      <c r="DG1057" s="342"/>
      <c r="DH1057" s="342"/>
      <c r="DI1057" s="342"/>
      <c r="DJ1057" s="342"/>
      <c r="DK1057" s="342"/>
      <c r="DM1057" s="342"/>
      <c r="DN1057" s="342"/>
      <c r="DO1057" s="342"/>
      <c r="DP1057" s="342"/>
      <c r="DQ1057" s="342"/>
      <c r="DR1057" s="342"/>
      <c r="DS1057" s="342"/>
      <c r="DT1057" s="342"/>
      <c r="DU1057" s="342"/>
      <c r="DV1057" s="342"/>
      <c r="DW1057" s="342"/>
      <c r="DX1057" s="342"/>
      <c r="DY1057" s="342"/>
      <c r="EA1057" s="342"/>
    </row>
    <row r="1058" spans="1:131">
      <c r="A1058" s="342"/>
      <c r="B1058" s="342"/>
      <c r="C1058" s="342"/>
      <c r="D1058" s="342"/>
      <c r="E1058" s="342"/>
      <c r="L1058" s="342"/>
      <c r="M1058" s="342"/>
      <c r="N1058" s="342"/>
      <c r="O1058" s="342"/>
      <c r="P1058" s="342"/>
      <c r="Q1058" s="342"/>
      <c r="R1058" s="342"/>
      <c r="S1058" s="342"/>
      <c r="T1058" s="342"/>
      <c r="U1058" s="342"/>
      <c r="V1058" s="342"/>
      <c r="W1058" s="342"/>
      <c r="X1058" s="342"/>
      <c r="Y1058" s="342"/>
      <c r="Z1058" s="342"/>
      <c r="AA1058" s="342"/>
      <c r="AB1058" s="342"/>
      <c r="AC1058" s="342"/>
      <c r="AD1058" s="342"/>
      <c r="AE1058" s="342"/>
      <c r="AF1058" s="342"/>
      <c r="AG1058" s="342"/>
      <c r="AH1058" s="342"/>
      <c r="AI1058" s="342"/>
      <c r="AJ1058" s="342"/>
      <c r="AK1058" s="342"/>
      <c r="AL1058" s="342"/>
      <c r="AM1058" s="342"/>
      <c r="AN1058" s="342"/>
      <c r="AO1058" s="342"/>
      <c r="AP1058" s="342"/>
      <c r="AQ1058" s="342"/>
      <c r="AR1058" s="342"/>
      <c r="AS1058" s="342"/>
      <c r="AT1058" s="342"/>
      <c r="AU1058" s="342"/>
      <c r="AV1058" s="342"/>
      <c r="AW1058" s="342"/>
      <c r="AX1058" s="342"/>
      <c r="AY1058" s="342"/>
      <c r="AZ1058" s="342"/>
      <c r="BA1058" s="342"/>
      <c r="BB1058" s="342"/>
      <c r="BC1058" s="342"/>
      <c r="BD1058" s="342"/>
      <c r="BE1058" s="342"/>
      <c r="BF1058" s="342"/>
      <c r="BG1058" s="342"/>
      <c r="BH1058" s="342"/>
      <c r="BI1058" s="342"/>
      <c r="BJ1058" s="342"/>
      <c r="BK1058" s="342"/>
      <c r="BL1058" s="342"/>
      <c r="BM1058" s="342"/>
      <c r="BO1058" s="342"/>
      <c r="BP1058" s="342"/>
      <c r="BQ1058" s="342"/>
      <c r="BR1058" s="342"/>
      <c r="BS1058" s="342"/>
      <c r="BT1058" s="342"/>
      <c r="BU1058" s="342"/>
      <c r="BV1058" s="342"/>
      <c r="BW1058" s="342"/>
      <c r="BX1058" s="342"/>
      <c r="BY1058" s="342"/>
      <c r="BZ1058" s="342"/>
      <c r="CA1058" s="342"/>
      <c r="CB1058" s="342"/>
      <c r="CC1058" s="342"/>
      <c r="CD1058" s="342"/>
      <c r="CE1058" s="342"/>
      <c r="CF1058" s="342"/>
      <c r="CG1058" s="342"/>
      <c r="CH1058" s="342"/>
      <c r="CI1058" s="342"/>
      <c r="CJ1058" s="342"/>
      <c r="CK1058" s="342"/>
      <c r="CZ1058" s="342"/>
      <c r="DA1058" s="342"/>
      <c r="DB1058" s="342"/>
      <c r="DC1058" s="342"/>
      <c r="DD1058" s="342"/>
      <c r="DE1058" s="342"/>
      <c r="DF1058" s="342"/>
      <c r="DG1058" s="342"/>
      <c r="DH1058" s="342"/>
      <c r="DI1058" s="342"/>
      <c r="DJ1058" s="342"/>
      <c r="DK1058" s="342"/>
      <c r="DM1058" s="342"/>
      <c r="DN1058" s="342"/>
      <c r="DO1058" s="342"/>
      <c r="DP1058" s="342"/>
      <c r="DQ1058" s="342"/>
      <c r="DR1058" s="342"/>
      <c r="DS1058" s="342"/>
      <c r="DT1058" s="342"/>
      <c r="DU1058" s="342"/>
      <c r="DV1058" s="342"/>
      <c r="DW1058" s="342"/>
      <c r="DX1058" s="342"/>
      <c r="DY1058" s="342"/>
      <c r="EA1058" s="342"/>
    </row>
    <row r="1059" spans="1:131">
      <c r="A1059" s="342"/>
      <c r="B1059" s="342"/>
      <c r="C1059" s="342"/>
      <c r="D1059" s="342"/>
      <c r="E1059" s="342"/>
      <c r="L1059" s="342"/>
      <c r="M1059" s="342"/>
      <c r="N1059" s="342"/>
      <c r="O1059" s="342"/>
      <c r="P1059" s="342"/>
      <c r="Q1059" s="342"/>
      <c r="R1059" s="342"/>
      <c r="S1059" s="342"/>
      <c r="T1059" s="342"/>
      <c r="U1059" s="342"/>
      <c r="V1059" s="342"/>
      <c r="W1059" s="342"/>
      <c r="X1059" s="342"/>
      <c r="Y1059" s="342"/>
      <c r="Z1059" s="342"/>
      <c r="AA1059" s="342"/>
      <c r="AB1059" s="342"/>
      <c r="AC1059" s="342"/>
      <c r="AD1059" s="342"/>
      <c r="AE1059" s="342"/>
      <c r="AF1059" s="342"/>
      <c r="AG1059" s="342"/>
      <c r="AH1059" s="342"/>
      <c r="AI1059" s="342"/>
      <c r="AJ1059" s="342"/>
      <c r="AK1059" s="342"/>
      <c r="AL1059" s="342"/>
      <c r="AM1059" s="342"/>
      <c r="AN1059" s="342"/>
      <c r="AO1059" s="342"/>
      <c r="AP1059" s="342"/>
      <c r="AQ1059" s="342"/>
      <c r="AR1059" s="342"/>
      <c r="AS1059" s="342"/>
      <c r="AT1059" s="342"/>
      <c r="AU1059" s="342"/>
      <c r="AV1059" s="342"/>
      <c r="AW1059" s="342"/>
      <c r="AX1059" s="342"/>
      <c r="AY1059" s="342"/>
      <c r="AZ1059" s="342"/>
      <c r="BA1059" s="342"/>
      <c r="BB1059" s="342"/>
      <c r="BC1059" s="342"/>
      <c r="BD1059" s="342"/>
      <c r="BE1059" s="342"/>
      <c r="BF1059" s="342"/>
      <c r="BG1059" s="342"/>
      <c r="BH1059" s="342"/>
      <c r="BI1059" s="342"/>
      <c r="BJ1059" s="342"/>
      <c r="BK1059" s="342"/>
      <c r="BL1059" s="342"/>
      <c r="BM1059" s="342"/>
      <c r="BO1059" s="342"/>
      <c r="BP1059" s="342"/>
      <c r="BQ1059" s="342"/>
      <c r="BR1059" s="342"/>
      <c r="BS1059" s="342"/>
      <c r="BT1059" s="342"/>
      <c r="BU1059" s="342"/>
      <c r="BV1059" s="342"/>
      <c r="BW1059" s="342"/>
      <c r="BX1059" s="342"/>
      <c r="BY1059" s="342"/>
      <c r="BZ1059" s="342"/>
      <c r="CA1059" s="342"/>
      <c r="CB1059" s="342"/>
      <c r="CC1059" s="342"/>
      <c r="CD1059" s="342"/>
      <c r="CE1059" s="342"/>
      <c r="CF1059" s="342"/>
      <c r="CG1059" s="342"/>
      <c r="CH1059" s="342"/>
      <c r="CI1059" s="342"/>
      <c r="CJ1059" s="342"/>
      <c r="CK1059" s="342"/>
      <c r="CZ1059" s="342"/>
      <c r="DA1059" s="342"/>
      <c r="DB1059" s="342"/>
      <c r="DC1059" s="342"/>
      <c r="DD1059" s="342"/>
      <c r="DE1059" s="342"/>
      <c r="DF1059" s="342"/>
      <c r="DG1059" s="342"/>
      <c r="DH1059" s="342"/>
      <c r="DI1059" s="342"/>
      <c r="DJ1059" s="342"/>
      <c r="DK1059" s="342"/>
      <c r="DM1059" s="342"/>
      <c r="DN1059" s="342"/>
      <c r="DO1059" s="342"/>
      <c r="DP1059" s="342"/>
      <c r="DQ1059" s="342"/>
      <c r="DR1059" s="342"/>
      <c r="DS1059" s="342"/>
      <c r="DT1059" s="342"/>
      <c r="DU1059" s="342"/>
      <c r="DV1059" s="342"/>
      <c r="DW1059" s="342"/>
      <c r="DX1059" s="342"/>
      <c r="DY1059" s="342"/>
      <c r="EA1059" s="342"/>
    </row>
    <row r="1060" spans="1:131">
      <c r="A1060" s="342"/>
      <c r="B1060" s="342"/>
      <c r="C1060" s="342"/>
      <c r="D1060" s="342"/>
      <c r="E1060" s="342"/>
      <c r="L1060" s="342"/>
      <c r="M1060" s="342"/>
      <c r="N1060" s="342"/>
      <c r="O1060" s="342"/>
      <c r="P1060" s="342"/>
      <c r="Q1060" s="342"/>
      <c r="R1060" s="342"/>
      <c r="S1060" s="342"/>
      <c r="T1060" s="342"/>
      <c r="U1060" s="342"/>
      <c r="V1060" s="342"/>
      <c r="W1060" s="342"/>
      <c r="X1060" s="342"/>
      <c r="Y1060" s="342"/>
      <c r="Z1060" s="342"/>
      <c r="AA1060" s="342"/>
      <c r="AB1060" s="342"/>
      <c r="AC1060" s="342"/>
      <c r="AD1060" s="342"/>
      <c r="AE1060" s="342"/>
      <c r="AF1060" s="342"/>
      <c r="AG1060" s="342"/>
      <c r="AH1060" s="342"/>
      <c r="AI1060" s="342"/>
      <c r="AJ1060" s="342"/>
      <c r="AK1060" s="342"/>
      <c r="AL1060" s="342"/>
      <c r="AM1060" s="342"/>
      <c r="AN1060" s="342"/>
      <c r="AO1060" s="342"/>
      <c r="AP1060" s="342"/>
      <c r="AQ1060" s="342"/>
      <c r="AR1060" s="342"/>
      <c r="AS1060" s="342"/>
      <c r="AT1060" s="342"/>
      <c r="AU1060" s="342"/>
      <c r="AV1060" s="342"/>
      <c r="AW1060" s="342"/>
      <c r="AX1060" s="342"/>
      <c r="AY1060" s="342"/>
      <c r="AZ1060" s="342"/>
      <c r="BA1060" s="342"/>
      <c r="BB1060" s="342"/>
      <c r="BC1060" s="342"/>
      <c r="BD1060" s="342"/>
      <c r="BE1060" s="342"/>
      <c r="BF1060" s="342"/>
      <c r="BG1060" s="342"/>
      <c r="BH1060" s="342"/>
      <c r="BI1060" s="342"/>
      <c r="BJ1060" s="342"/>
      <c r="BK1060" s="342"/>
      <c r="BL1060" s="342"/>
      <c r="BM1060" s="342"/>
      <c r="BO1060" s="342"/>
      <c r="BP1060" s="342"/>
      <c r="BQ1060" s="342"/>
      <c r="BR1060" s="342"/>
      <c r="BS1060" s="342"/>
      <c r="BT1060" s="342"/>
      <c r="BU1060" s="342"/>
      <c r="BV1060" s="342"/>
      <c r="BW1060" s="342"/>
      <c r="BX1060" s="342"/>
      <c r="BY1060" s="342"/>
      <c r="BZ1060" s="342"/>
      <c r="CA1060" s="342"/>
      <c r="CB1060" s="342"/>
      <c r="CC1060" s="342"/>
      <c r="CD1060" s="342"/>
      <c r="CE1060" s="342"/>
      <c r="CF1060" s="342"/>
      <c r="CG1060" s="342"/>
      <c r="CH1060" s="342"/>
      <c r="CI1060" s="342"/>
      <c r="CJ1060" s="342"/>
      <c r="CK1060" s="342"/>
      <c r="CZ1060" s="342"/>
      <c r="DA1060" s="342"/>
      <c r="DB1060" s="342"/>
      <c r="DC1060" s="342"/>
      <c r="DD1060" s="342"/>
      <c r="DE1060" s="342"/>
      <c r="DF1060" s="342"/>
      <c r="DG1060" s="342"/>
      <c r="DH1060" s="342"/>
      <c r="DI1060" s="342"/>
      <c r="DJ1060" s="342"/>
      <c r="DK1060" s="342"/>
      <c r="DM1060" s="342"/>
      <c r="DN1060" s="342"/>
      <c r="DO1060" s="342"/>
      <c r="DP1060" s="342"/>
      <c r="DQ1060" s="342"/>
      <c r="DR1060" s="342"/>
      <c r="DS1060" s="342"/>
      <c r="DT1060" s="342"/>
      <c r="DU1060" s="342"/>
      <c r="DV1060" s="342"/>
      <c r="DW1060" s="342"/>
      <c r="DX1060" s="342"/>
      <c r="DY1060" s="342"/>
      <c r="EA1060" s="342"/>
    </row>
    <row r="1061" spans="1:131">
      <c r="A1061" s="342"/>
      <c r="B1061" s="342"/>
      <c r="C1061" s="342"/>
      <c r="D1061" s="342"/>
      <c r="E1061" s="342"/>
      <c r="L1061" s="342"/>
      <c r="M1061" s="342"/>
      <c r="N1061" s="342"/>
      <c r="O1061" s="342"/>
      <c r="P1061" s="342"/>
      <c r="Q1061" s="342"/>
      <c r="R1061" s="342"/>
      <c r="S1061" s="342"/>
      <c r="T1061" s="342"/>
      <c r="U1061" s="342"/>
      <c r="V1061" s="342"/>
      <c r="W1061" s="342"/>
      <c r="X1061" s="342"/>
      <c r="Y1061" s="342"/>
      <c r="Z1061" s="342"/>
      <c r="AA1061" s="342"/>
      <c r="AB1061" s="342"/>
      <c r="AC1061" s="342"/>
      <c r="AD1061" s="342"/>
      <c r="AE1061" s="342"/>
      <c r="AF1061" s="342"/>
      <c r="AG1061" s="342"/>
      <c r="AH1061" s="342"/>
      <c r="AI1061" s="342"/>
      <c r="AJ1061" s="342"/>
      <c r="AK1061" s="342"/>
      <c r="AL1061" s="342"/>
      <c r="AM1061" s="342"/>
      <c r="AN1061" s="342"/>
      <c r="AO1061" s="342"/>
      <c r="AP1061" s="342"/>
      <c r="AQ1061" s="342"/>
      <c r="AR1061" s="342"/>
      <c r="AS1061" s="342"/>
      <c r="AT1061" s="342"/>
      <c r="AU1061" s="342"/>
      <c r="AV1061" s="342"/>
      <c r="AW1061" s="342"/>
      <c r="AX1061" s="342"/>
      <c r="AY1061" s="342"/>
      <c r="AZ1061" s="342"/>
      <c r="BA1061" s="342"/>
      <c r="BB1061" s="342"/>
      <c r="BC1061" s="342"/>
      <c r="BD1061" s="342"/>
      <c r="BE1061" s="342"/>
      <c r="BF1061" s="342"/>
      <c r="BG1061" s="342"/>
      <c r="BH1061" s="342"/>
      <c r="BI1061" s="342"/>
      <c r="BJ1061" s="342"/>
      <c r="BK1061" s="342"/>
      <c r="BL1061" s="342"/>
      <c r="BM1061" s="342"/>
      <c r="BO1061" s="342"/>
      <c r="BP1061" s="342"/>
      <c r="BQ1061" s="342"/>
      <c r="BR1061" s="342"/>
      <c r="BS1061" s="342"/>
      <c r="BT1061" s="342"/>
      <c r="BU1061" s="342"/>
      <c r="BV1061" s="342"/>
      <c r="BW1061" s="342"/>
      <c r="BX1061" s="342"/>
      <c r="BY1061" s="342"/>
      <c r="BZ1061" s="342"/>
      <c r="CA1061" s="342"/>
      <c r="CB1061" s="342"/>
      <c r="CC1061" s="342"/>
      <c r="CD1061" s="342"/>
      <c r="CE1061" s="342"/>
      <c r="CF1061" s="342"/>
      <c r="CG1061" s="342"/>
      <c r="CH1061" s="342"/>
      <c r="CI1061" s="342"/>
      <c r="CJ1061" s="342"/>
      <c r="CK1061" s="342"/>
      <c r="CZ1061" s="342"/>
      <c r="DA1061" s="342"/>
      <c r="DB1061" s="342"/>
      <c r="DC1061" s="342"/>
      <c r="DD1061" s="342"/>
      <c r="DE1061" s="342"/>
      <c r="DF1061" s="342"/>
      <c r="DG1061" s="342"/>
      <c r="DH1061" s="342"/>
      <c r="DI1061" s="342"/>
      <c r="DJ1061" s="342"/>
      <c r="DK1061" s="342"/>
      <c r="DM1061" s="342"/>
      <c r="DN1061" s="342"/>
      <c r="DO1061" s="342"/>
      <c r="DP1061" s="342"/>
      <c r="DQ1061" s="342"/>
      <c r="DR1061" s="342"/>
      <c r="DS1061" s="342"/>
      <c r="DT1061" s="342"/>
      <c r="DU1061" s="342"/>
      <c r="DV1061" s="342"/>
      <c r="DW1061" s="342"/>
      <c r="DX1061" s="342"/>
      <c r="DY1061" s="342"/>
      <c r="EA1061" s="342"/>
    </row>
    <row r="1062" spans="1:131">
      <c r="A1062" s="342"/>
      <c r="B1062" s="342"/>
      <c r="C1062" s="342"/>
      <c r="D1062" s="342"/>
      <c r="E1062" s="342"/>
      <c r="L1062" s="342"/>
      <c r="M1062" s="342"/>
      <c r="N1062" s="342"/>
      <c r="O1062" s="342"/>
      <c r="P1062" s="342"/>
      <c r="Q1062" s="342"/>
      <c r="R1062" s="342"/>
      <c r="S1062" s="342"/>
      <c r="T1062" s="342"/>
      <c r="U1062" s="342"/>
      <c r="V1062" s="342"/>
      <c r="W1062" s="342"/>
      <c r="X1062" s="342"/>
      <c r="Y1062" s="342"/>
      <c r="Z1062" s="342"/>
      <c r="AA1062" s="342"/>
      <c r="AB1062" s="342"/>
      <c r="AC1062" s="342"/>
      <c r="AD1062" s="342"/>
      <c r="AE1062" s="342"/>
      <c r="AF1062" s="342"/>
      <c r="AG1062" s="342"/>
      <c r="AH1062" s="342"/>
      <c r="AI1062" s="342"/>
      <c r="AJ1062" s="342"/>
      <c r="AK1062" s="342"/>
      <c r="AL1062" s="342"/>
      <c r="AM1062" s="342"/>
      <c r="AN1062" s="342"/>
      <c r="AO1062" s="342"/>
      <c r="AP1062" s="342"/>
      <c r="AQ1062" s="342"/>
      <c r="AR1062" s="342"/>
      <c r="AS1062" s="342"/>
      <c r="AT1062" s="342"/>
      <c r="AU1062" s="342"/>
      <c r="AV1062" s="342"/>
      <c r="AW1062" s="342"/>
      <c r="AX1062" s="342"/>
      <c r="AY1062" s="342"/>
      <c r="AZ1062" s="342"/>
      <c r="BA1062" s="342"/>
      <c r="BB1062" s="342"/>
      <c r="BC1062" s="342"/>
      <c r="BD1062" s="342"/>
      <c r="BE1062" s="342"/>
      <c r="BF1062" s="342"/>
      <c r="BG1062" s="342"/>
      <c r="BH1062" s="342"/>
      <c r="BI1062" s="342"/>
      <c r="BJ1062" s="342"/>
      <c r="BK1062" s="342"/>
      <c r="BL1062" s="342"/>
      <c r="BM1062" s="342"/>
      <c r="BO1062" s="342"/>
      <c r="BP1062" s="342"/>
      <c r="BQ1062" s="342"/>
      <c r="BR1062" s="342"/>
      <c r="BS1062" s="342"/>
      <c r="BT1062" s="342"/>
      <c r="BU1062" s="342"/>
      <c r="BV1062" s="342"/>
      <c r="BW1062" s="342"/>
      <c r="BX1062" s="342"/>
      <c r="BY1062" s="342"/>
      <c r="BZ1062" s="342"/>
      <c r="CA1062" s="342"/>
      <c r="CB1062" s="342"/>
      <c r="CC1062" s="342"/>
      <c r="CD1062" s="342"/>
      <c r="CE1062" s="342"/>
      <c r="CF1062" s="342"/>
      <c r="CG1062" s="342"/>
      <c r="CH1062" s="342"/>
      <c r="CI1062" s="342"/>
      <c r="CJ1062" s="342"/>
      <c r="CK1062" s="342"/>
      <c r="CZ1062" s="342"/>
      <c r="DA1062" s="342"/>
      <c r="DB1062" s="342"/>
      <c r="DC1062" s="342"/>
      <c r="DD1062" s="342"/>
      <c r="DE1062" s="342"/>
      <c r="DF1062" s="342"/>
      <c r="DG1062" s="342"/>
      <c r="DH1062" s="342"/>
      <c r="DI1062" s="342"/>
      <c r="DJ1062" s="342"/>
      <c r="DK1062" s="342"/>
      <c r="DM1062" s="342"/>
      <c r="DN1062" s="342"/>
      <c r="DO1062" s="342"/>
      <c r="DP1062" s="342"/>
      <c r="DQ1062" s="342"/>
      <c r="DR1062" s="342"/>
      <c r="DS1062" s="342"/>
      <c r="DT1062" s="342"/>
      <c r="DU1062" s="342"/>
      <c r="DV1062" s="342"/>
      <c r="DW1062" s="342"/>
      <c r="DX1062" s="342"/>
      <c r="DY1062" s="342"/>
      <c r="EA1062" s="342"/>
    </row>
    <row r="1063" spans="1:131">
      <c r="A1063" s="342"/>
      <c r="B1063" s="342"/>
      <c r="C1063" s="342"/>
      <c r="D1063" s="342"/>
      <c r="E1063" s="342"/>
      <c r="L1063" s="342"/>
      <c r="M1063" s="342"/>
      <c r="N1063" s="342"/>
      <c r="O1063" s="342"/>
      <c r="P1063" s="342"/>
      <c r="Q1063" s="342"/>
      <c r="R1063" s="342"/>
      <c r="S1063" s="342"/>
      <c r="T1063" s="342"/>
      <c r="U1063" s="342"/>
      <c r="V1063" s="342"/>
      <c r="W1063" s="342"/>
      <c r="X1063" s="342"/>
      <c r="Y1063" s="342"/>
      <c r="Z1063" s="342"/>
      <c r="AA1063" s="342"/>
      <c r="AB1063" s="342"/>
      <c r="AC1063" s="342"/>
      <c r="AD1063" s="342"/>
      <c r="AE1063" s="342"/>
      <c r="AF1063" s="342"/>
      <c r="AG1063" s="342"/>
      <c r="AH1063" s="342"/>
      <c r="AI1063" s="342"/>
      <c r="AJ1063" s="342"/>
      <c r="AK1063" s="342"/>
      <c r="AL1063" s="342"/>
      <c r="AM1063" s="342"/>
      <c r="AN1063" s="342"/>
      <c r="AO1063" s="342"/>
      <c r="AP1063" s="342"/>
      <c r="AQ1063" s="342"/>
      <c r="AR1063" s="342"/>
      <c r="AS1063" s="342"/>
      <c r="AT1063" s="342"/>
      <c r="AU1063" s="342"/>
      <c r="AV1063" s="342"/>
      <c r="AW1063" s="342"/>
      <c r="AX1063" s="342"/>
      <c r="AY1063" s="342"/>
      <c r="AZ1063" s="342"/>
      <c r="BA1063" s="342"/>
      <c r="BB1063" s="342"/>
      <c r="BC1063" s="342"/>
      <c r="BD1063" s="342"/>
      <c r="BE1063" s="342"/>
      <c r="BF1063" s="342"/>
      <c r="BG1063" s="342"/>
      <c r="BH1063" s="342"/>
      <c r="BI1063" s="342"/>
      <c r="BJ1063" s="342"/>
      <c r="BK1063" s="342"/>
      <c r="BL1063" s="342"/>
      <c r="BM1063" s="342"/>
      <c r="BO1063" s="342"/>
      <c r="BP1063" s="342"/>
      <c r="BQ1063" s="342"/>
      <c r="BR1063" s="342"/>
      <c r="BS1063" s="342"/>
      <c r="BT1063" s="342"/>
      <c r="BU1063" s="342"/>
      <c r="BV1063" s="342"/>
      <c r="BW1063" s="342"/>
      <c r="BX1063" s="342"/>
      <c r="BY1063" s="342"/>
      <c r="BZ1063" s="342"/>
      <c r="CA1063" s="342"/>
      <c r="CB1063" s="342"/>
      <c r="CC1063" s="342"/>
      <c r="CD1063" s="342"/>
      <c r="CE1063" s="342"/>
      <c r="CF1063" s="342"/>
      <c r="CG1063" s="342"/>
      <c r="CH1063" s="342"/>
      <c r="CI1063" s="342"/>
      <c r="CJ1063" s="342"/>
      <c r="CK1063" s="342"/>
      <c r="CZ1063" s="342"/>
      <c r="DA1063" s="342"/>
      <c r="DB1063" s="342"/>
      <c r="DC1063" s="342"/>
      <c r="DD1063" s="342"/>
      <c r="DE1063" s="342"/>
      <c r="DF1063" s="342"/>
      <c r="DG1063" s="342"/>
      <c r="DH1063" s="342"/>
      <c r="DI1063" s="342"/>
      <c r="DJ1063" s="342"/>
      <c r="DK1063" s="342"/>
      <c r="DM1063" s="342"/>
      <c r="DN1063" s="342"/>
      <c r="DO1063" s="342"/>
      <c r="DP1063" s="342"/>
      <c r="DQ1063" s="342"/>
      <c r="DR1063" s="342"/>
      <c r="DS1063" s="342"/>
      <c r="DT1063" s="342"/>
      <c r="DU1063" s="342"/>
      <c r="DV1063" s="342"/>
      <c r="DW1063" s="342"/>
      <c r="DX1063" s="342"/>
      <c r="DY1063" s="342"/>
      <c r="EA1063" s="342"/>
    </row>
    <row r="1064" spans="1:131">
      <c r="A1064" s="342"/>
      <c r="B1064" s="342"/>
      <c r="C1064" s="342"/>
      <c r="D1064" s="342"/>
      <c r="E1064" s="342"/>
      <c r="L1064" s="342"/>
      <c r="M1064" s="342"/>
      <c r="N1064" s="342"/>
      <c r="O1064" s="342"/>
      <c r="P1064" s="342"/>
      <c r="Q1064" s="342"/>
      <c r="R1064" s="342"/>
      <c r="S1064" s="342"/>
      <c r="T1064" s="342"/>
      <c r="U1064" s="342"/>
      <c r="V1064" s="342"/>
      <c r="W1064" s="342"/>
      <c r="X1064" s="342"/>
      <c r="Y1064" s="342"/>
      <c r="Z1064" s="342"/>
      <c r="AA1064" s="342"/>
      <c r="AB1064" s="342"/>
      <c r="AC1064" s="342"/>
      <c r="AD1064" s="342"/>
      <c r="AE1064" s="342"/>
      <c r="AF1064" s="342"/>
      <c r="AG1064" s="342"/>
      <c r="AH1064" s="342"/>
      <c r="AI1064" s="342"/>
      <c r="AJ1064" s="342"/>
      <c r="AK1064" s="342"/>
      <c r="AL1064" s="342"/>
      <c r="AM1064" s="342"/>
      <c r="AN1064" s="342"/>
      <c r="AO1064" s="342"/>
      <c r="AP1064" s="342"/>
      <c r="AQ1064" s="342"/>
      <c r="AR1064" s="342"/>
      <c r="AS1064" s="342"/>
      <c r="AT1064" s="342"/>
      <c r="AU1064" s="342"/>
      <c r="AV1064" s="342"/>
      <c r="AW1064" s="342"/>
      <c r="AX1064" s="342"/>
      <c r="AY1064" s="342"/>
      <c r="AZ1064" s="342"/>
      <c r="BA1064" s="342"/>
      <c r="BB1064" s="342"/>
      <c r="BC1064" s="342"/>
      <c r="BD1064" s="342"/>
      <c r="BE1064" s="342"/>
      <c r="BF1064" s="342"/>
      <c r="BG1064" s="342"/>
      <c r="BH1064" s="342"/>
      <c r="BI1064" s="342"/>
      <c r="BJ1064" s="342"/>
      <c r="BK1064" s="342"/>
      <c r="BL1064" s="342"/>
      <c r="BM1064" s="342"/>
      <c r="BO1064" s="342"/>
      <c r="BP1064" s="342"/>
      <c r="BQ1064" s="342"/>
      <c r="BR1064" s="342"/>
      <c r="BS1064" s="342"/>
      <c r="BT1064" s="342"/>
      <c r="BU1064" s="342"/>
      <c r="BV1064" s="342"/>
      <c r="BW1064" s="342"/>
      <c r="BX1064" s="342"/>
      <c r="BY1064" s="342"/>
      <c r="BZ1064" s="342"/>
      <c r="CA1064" s="342"/>
      <c r="CB1064" s="342"/>
      <c r="CC1064" s="342"/>
      <c r="CD1064" s="342"/>
      <c r="CE1064" s="342"/>
      <c r="CF1064" s="342"/>
      <c r="CG1064" s="342"/>
      <c r="CH1064" s="342"/>
      <c r="CI1064" s="342"/>
      <c r="CJ1064" s="342"/>
      <c r="CK1064" s="342"/>
      <c r="CZ1064" s="342"/>
      <c r="DA1064" s="342"/>
      <c r="DB1064" s="342"/>
      <c r="DC1064" s="342"/>
      <c r="DD1064" s="342"/>
      <c r="DE1064" s="342"/>
      <c r="DF1064" s="342"/>
      <c r="DG1064" s="342"/>
      <c r="DH1064" s="342"/>
      <c r="DI1064" s="342"/>
      <c r="DJ1064" s="342"/>
      <c r="DK1064" s="342"/>
      <c r="DM1064" s="342"/>
      <c r="DN1064" s="342"/>
      <c r="DO1064" s="342"/>
      <c r="DP1064" s="342"/>
      <c r="DQ1064" s="342"/>
      <c r="DR1064" s="342"/>
      <c r="DS1064" s="342"/>
      <c r="DT1064" s="342"/>
      <c r="DU1064" s="342"/>
      <c r="DV1064" s="342"/>
      <c r="DW1064" s="342"/>
      <c r="DX1064" s="342"/>
      <c r="DY1064" s="342"/>
      <c r="EA1064" s="342"/>
    </row>
    <row r="1065" spans="1:131">
      <c r="A1065" s="342"/>
      <c r="B1065" s="342"/>
      <c r="C1065" s="342"/>
      <c r="D1065" s="342"/>
      <c r="E1065" s="342"/>
      <c r="L1065" s="342"/>
      <c r="M1065" s="342"/>
      <c r="N1065" s="342"/>
      <c r="O1065" s="342"/>
      <c r="P1065" s="342"/>
      <c r="Q1065" s="342"/>
      <c r="R1065" s="342"/>
      <c r="S1065" s="342"/>
      <c r="T1065" s="342"/>
      <c r="U1065" s="342"/>
      <c r="V1065" s="342"/>
      <c r="W1065" s="342"/>
      <c r="X1065" s="342"/>
      <c r="Y1065" s="342"/>
      <c r="Z1065" s="342"/>
      <c r="AA1065" s="342"/>
      <c r="AB1065" s="342"/>
      <c r="AC1065" s="342"/>
      <c r="AD1065" s="342"/>
      <c r="AE1065" s="342"/>
      <c r="AF1065" s="342"/>
      <c r="AG1065" s="342"/>
      <c r="AH1065" s="342"/>
      <c r="AI1065" s="342"/>
      <c r="AJ1065" s="342"/>
      <c r="AK1065" s="342"/>
      <c r="AL1065" s="342"/>
      <c r="AM1065" s="342"/>
      <c r="AN1065" s="342"/>
      <c r="AO1065" s="342"/>
      <c r="AP1065" s="342"/>
      <c r="AQ1065" s="342"/>
      <c r="AR1065" s="342"/>
      <c r="AS1065" s="342"/>
      <c r="AT1065" s="342"/>
      <c r="AU1065" s="342"/>
      <c r="AV1065" s="342"/>
      <c r="AW1065" s="342"/>
      <c r="AX1065" s="342"/>
      <c r="AY1065" s="342"/>
      <c r="AZ1065" s="342"/>
      <c r="BA1065" s="342"/>
      <c r="BB1065" s="342"/>
      <c r="BC1065" s="342"/>
      <c r="BD1065" s="342"/>
      <c r="BE1065" s="342"/>
      <c r="BF1065" s="342"/>
      <c r="BG1065" s="342"/>
      <c r="BH1065" s="342"/>
      <c r="BI1065" s="342"/>
      <c r="BJ1065" s="342"/>
      <c r="BK1065" s="342"/>
      <c r="BL1065" s="342"/>
      <c r="BM1065" s="342"/>
      <c r="BO1065" s="342"/>
      <c r="BP1065" s="342"/>
      <c r="BQ1065" s="342"/>
      <c r="BR1065" s="342"/>
      <c r="BS1065" s="342"/>
      <c r="BT1065" s="342"/>
      <c r="BU1065" s="342"/>
      <c r="BV1065" s="342"/>
      <c r="BW1065" s="342"/>
      <c r="BX1065" s="342"/>
      <c r="BY1065" s="342"/>
      <c r="BZ1065" s="342"/>
      <c r="CA1065" s="342"/>
      <c r="CB1065" s="342"/>
      <c r="CC1065" s="342"/>
      <c r="CD1065" s="342"/>
      <c r="CE1065" s="342"/>
      <c r="CF1065" s="342"/>
      <c r="CG1065" s="342"/>
      <c r="CH1065" s="342"/>
      <c r="CI1065" s="342"/>
      <c r="CJ1065" s="342"/>
      <c r="CK1065" s="342"/>
      <c r="CZ1065" s="342"/>
      <c r="DA1065" s="342"/>
      <c r="DB1065" s="342"/>
      <c r="DC1065" s="342"/>
      <c r="DD1065" s="342"/>
      <c r="DE1065" s="342"/>
      <c r="DF1065" s="342"/>
      <c r="DG1065" s="342"/>
      <c r="DH1065" s="342"/>
      <c r="DI1065" s="342"/>
      <c r="DJ1065" s="342"/>
      <c r="DK1065" s="342"/>
      <c r="DM1065" s="342"/>
      <c r="DN1065" s="342"/>
      <c r="DO1065" s="342"/>
      <c r="DP1065" s="342"/>
      <c r="DQ1065" s="342"/>
      <c r="DR1065" s="342"/>
      <c r="DS1065" s="342"/>
      <c r="DT1065" s="342"/>
      <c r="DU1065" s="342"/>
      <c r="DV1065" s="342"/>
      <c r="DW1065" s="342"/>
      <c r="DX1065" s="342"/>
      <c r="DY1065" s="342"/>
      <c r="EA1065" s="342"/>
    </row>
    <row r="1066" spans="1:131">
      <c r="A1066" s="342"/>
      <c r="B1066" s="342"/>
      <c r="C1066" s="342"/>
      <c r="D1066" s="342"/>
      <c r="E1066" s="342"/>
      <c r="L1066" s="342"/>
      <c r="M1066" s="342"/>
      <c r="N1066" s="342"/>
      <c r="O1066" s="342"/>
      <c r="P1066" s="342"/>
      <c r="Q1066" s="342"/>
      <c r="R1066" s="342"/>
      <c r="S1066" s="342"/>
      <c r="T1066" s="342"/>
      <c r="U1066" s="342"/>
      <c r="V1066" s="342"/>
      <c r="W1066" s="342"/>
      <c r="X1066" s="342"/>
      <c r="Y1066" s="342"/>
      <c r="Z1066" s="342"/>
      <c r="AA1066" s="342"/>
      <c r="AB1066" s="342"/>
      <c r="AC1066" s="342"/>
      <c r="AD1066" s="342"/>
      <c r="AE1066" s="342"/>
      <c r="AF1066" s="342"/>
      <c r="AG1066" s="342"/>
      <c r="AH1066" s="342"/>
      <c r="AI1066" s="342"/>
      <c r="AJ1066" s="342"/>
      <c r="AK1066" s="342"/>
      <c r="AL1066" s="342"/>
      <c r="AM1066" s="342"/>
      <c r="AN1066" s="342"/>
      <c r="AO1066" s="342"/>
      <c r="AP1066" s="342"/>
      <c r="AQ1066" s="342"/>
      <c r="AR1066" s="342"/>
      <c r="AS1066" s="342"/>
      <c r="AT1066" s="342"/>
      <c r="AU1066" s="342"/>
      <c r="AV1066" s="342"/>
      <c r="AW1066" s="342"/>
      <c r="AX1066" s="342"/>
      <c r="AY1066" s="342"/>
      <c r="AZ1066" s="342"/>
      <c r="BA1066" s="342"/>
      <c r="BB1066" s="342"/>
      <c r="BC1066" s="342"/>
      <c r="BD1066" s="342"/>
      <c r="BE1066" s="342"/>
      <c r="BF1066" s="342"/>
      <c r="BG1066" s="342"/>
      <c r="BH1066" s="342"/>
      <c r="BI1066" s="342"/>
      <c r="BJ1066" s="342"/>
      <c r="BK1066" s="342"/>
      <c r="BL1066" s="342"/>
      <c r="BM1066" s="342"/>
      <c r="BO1066" s="342"/>
      <c r="BP1066" s="342"/>
      <c r="BQ1066" s="342"/>
      <c r="BR1066" s="342"/>
      <c r="BS1066" s="342"/>
      <c r="BT1066" s="342"/>
      <c r="BU1066" s="342"/>
      <c r="BV1066" s="342"/>
      <c r="BW1066" s="342"/>
      <c r="BX1066" s="342"/>
      <c r="BY1066" s="342"/>
      <c r="BZ1066" s="342"/>
      <c r="CA1066" s="342"/>
      <c r="CB1066" s="342"/>
      <c r="CC1066" s="342"/>
      <c r="CD1066" s="342"/>
      <c r="CE1066" s="342"/>
      <c r="CF1066" s="342"/>
      <c r="CG1066" s="342"/>
      <c r="CH1066" s="342"/>
      <c r="CI1066" s="342"/>
      <c r="CJ1066" s="342"/>
      <c r="CK1066" s="342"/>
      <c r="CZ1066" s="342"/>
      <c r="DA1066" s="342"/>
      <c r="DB1066" s="342"/>
      <c r="DC1066" s="342"/>
      <c r="DD1066" s="342"/>
      <c r="DE1066" s="342"/>
      <c r="DF1066" s="342"/>
      <c r="DG1066" s="342"/>
      <c r="DH1066" s="342"/>
      <c r="DI1066" s="342"/>
      <c r="DJ1066" s="342"/>
      <c r="DK1066" s="342"/>
      <c r="DM1066" s="342"/>
      <c r="DN1066" s="342"/>
      <c r="DO1066" s="342"/>
      <c r="DP1066" s="342"/>
      <c r="DQ1066" s="342"/>
      <c r="DR1066" s="342"/>
      <c r="DS1066" s="342"/>
      <c r="DT1066" s="342"/>
      <c r="DU1066" s="342"/>
      <c r="DV1066" s="342"/>
      <c r="DW1066" s="342"/>
      <c r="DX1066" s="342"/>
      <c r="DY1066" s="342"/>
      <c r="EA1066" s="342"/>
    </row>
    <row r="1067" spans="1:131">
      <c r="A1067" s="342"/>
      <c r="B1067" s="342"/>
      <c r="C1067" s="342"/>
      <c r="D1067" s="342"/>
      <c r="E1067" s="342"/>
      <c r="L1067" s="342"/>
      <c r="M1067" s="342"/>
      <c r="N1067" s="342"/>
      <c r="O1067" s="342"/>
      <c r="P1067" s="342"/>
      <c r="Q1067" s="342"/>
      <c r="R1067" s="342"/>
      <c r="S1067" s="342"/>
      <c r="T1067" s="342"/>
      <c r="U1067" s="342"/>
      <c r="V1067" s="342"/>
      <c r="W1067" s="342"/>
      <c r="X1067" s="342"/>
      <c r="Y1067" s="342"/>
      <c r="Z1067" s="342"/>
      <c r="AA1067" s="342"/>
      <c r="AB1067" s="342"/>
      <c r="AC1067" s="342"/>
      <c r="AD1067" s="342"/>
      <c r="AE1067" s="342"/>
      <c r="AF1067" s="342"/>
      <c r="AG1067" s="342"/>
      <c r="AH1067" s="342"/>
      <c r="AI1067" s="342"/>
      <c r="AJ1067" s="342"/>
      <c r="AK1067" s="342"/>
      <c r="AL1067" s="342"/>
      <c r="AM1067" s="342"/>
      <c r="AN1067" s="342"/>
      <c r="AO1067" s="342"/>
      <c r="AP1067" s="342"/>
      <c r="AQ1067" s="342"/>
      <c r="AR1067" s="342"/>
      <c r="AS1067" s="342"/>
      <c r="AT1067" s="342"/>
      <c r="AU1067" s="342"/>
      <c r="AV1067" s="342"/>
      <c r="AW1067" s="342"/>
      <c r="AX1067" s="342"/>
      <c r="AY1067" s="342"/>
      <c r="AZ1067" s="342"/>
      <c r="BA1067" s="342"/>
      <c r="BB1067" s="342"/>
      <c r="BC1067" s="342"/>
      <c r="BD1067" s="342"/>
      <c r="BE1067" s="342"/>
      <c r="BF1067" s="342"/>
      <c r="BG1067" s="342"/>
      <c r="BH1067" s="342"/>
      <c r="BI1067" s="342"/>
      <c r="BJ1067" s="342"/>
      <c r="BK1067" s="342"/>
      <c r="BL1067" s="342"/>
      <c r="BM1067" s="342"/>
      <c r="BO1067" s="342"/>
      <c r="BP1067" s="342"/>
      <c r="BQ1067" s="342"/>
      <c r="BR1067" s="342"/>
      <c r="BS1067" s="342"/>
      <c r="BT1067" s="342"/>
      <c r="BU1067" s="342"/>
      <c r="BV1067" s="342"/>
      <c r="BW1067" s="342"/>
      <c r="BX1067" s="342"/>
      <c r="BY1067" s="342"/>
      <c r="BZ1067" s="342"/>
      <c r="CA1067" s="342"/>
      <c r="CB1067" s="342"/>
      <c r="CC1067" s="342"/>
      <c r="CD1067" s="342"/>
      <c r="CE1067" s="342"/>
      <c r="CF1067" s="342"/>
      <c r="CG1067" s="342"/>
      <c r="CH1067" s="342"/>
      <c r="CI1067" s="342"/>
      <c r="CJ1067" s="342"/>
      <c r="CK1067" s="342"/>
      <c r="CZ1067" s="342"/>
      <c r="DA1067" s="342"/>
      <c r="DB1067" s="342"/>
      <c r="DC1067" s="342"/>
      <c r="DD1067" s="342"/>
      <c r="DE1067" s="342"/>
      <c r="DF1067" s="342"/>
      <c r="DG1067" s="342"/>
      <c r="DH1067" s="342"/>
      <c r="DI1067" s="342"/>
      <c r="DJ1067" s="342"/>
      <c r="DK1067" s="342"/>
      <c r="DM1067" s="342"/>
      <c r="DN1067" s="342"/>
      <c r="DO1067" s="342"/>
      <c r="DP1067" s="342"/>
      <c r="DQ1067" s="342"/>
      <c r="DR1067" s="342"/>
      <c r="DS1067" s="342"/>
      <c r="DT1067" s="342"/>
      <c r="DU1067" s="342"/>
      <c r="DV1067" s="342"/>
      <c r="DW1067" s="342"/>
      <c r="DX1067" s="342"/>
      <c r="DY1067" s="342"/>
      <c r="EA1067" s="342"/>
    </row>
    <row r="1068" spans="1:131">
      <c r="A1068" s="342"/>
      <c r="B1068" s="342"/>
      <c r="C1068" s="342"/>
      <c r="D1068" s="342"/>
      <c r="E1068" s="342"/>
      <c r="L1068" s="342"/>
      <c r="M1068" s="342"/>
      <c r="N1068" s="342"/>
      <c r="O1068" s="342"/>
      <c r="P1068" s="342"/>
      <c r="Q1068" s="342"/>
      <c r="R1068" s="342"/>
      <c r="S1068" s="342"/>
      <c r="T1068" s="342"/>
      <c r="U1068" s="342"/>
      <c r="V1068" s="342"/>
      <c r="W1068" s="342"/>
      <c r="X1068" s="342"/>
      <c r="Y1068" s="342"/>
      <c r="Z1068" s="342"/>
      <c r="AA1068" s="342"/>
      <c r="AB1068" s="342"/>
      <c r="AC1068" s="342"/>
      <c r="AD1068" s="342"/>
      <c r="AE1068" s="342"/>
      <c r="AF1068" s="342"/>
      <c r="AG1068" s="342"/>
      <c r="AH1068" s="342"/>
      <c r="AI1068" s="342"/>
      <c r="AJ1068" s="342"/>
      <c r="AK1068" s="342"/>
      <c r="AL1068" s="342"/>
      <c r="AM1068" s="342"/>
      <c r="AN1068" s="342"/>
      <c r="AO1068" s="342"/>
      <c r="AP1068" s="342"/>
      <c r="AQ1068" s="342"/>
      <c r="AR1068" s="342"/>
      <c r="AS1068" s="342"/>
      <c r="AT1068" s="342"/>
      <c r="AU1068" s="342"/>
      <c r="AV1068" s="342"/>
      <c r="AW1068" s="342"/>
      <c r="AX1068" s="342"/>
      <c r="AY1068" s="342"/>
      <c r="AZ1068" s="342"/>
      <c r="BA1068" s="342"/>
      <c r="BB1068" s="342"/>
      <c r="BC1068" s="342"/>
      <c r="BD1068" s="342"/>
      <c r="BE1068" s="342"/>
      <c r="BF1068" s="342"/>
      <c r="BG1068" s="342"/>
      <c r="BH1068" s="342"/>
      <c r="BI1068" s="342"/>
      <c r="BJ1068" s="342"/>
      <c r="BK1068" s="342"/>
      <c r="BL1068" s="342"/>
      <c r="BM1068" s="342"/>
      <c r="BO1068" s="342"/>
      <c r="BP1068" s="342"/>
      <c r="BQ1068" s="342"/>
      <c r="BR1068" s="342"/>
      <c r="BS1068" s="342"/>
      <c r="BT1068" s="342"/>
      <c r="BU1068" s="342"/>
      <c r="BV1068" s="342"/>
      <c r="BW1068" s="342"/>
      <c r="BX1068" s="342"/>
      <c r="BY1068" s="342"/>
      <c r="BZ1068" s="342"/>
      <c r="CA1068" s="342"/>
      <c r="CB1068" s="342"/>
      <c r="CC1068" s="342"/>
      <c r="CD1068" s="342"/>
      <c r="CE1068" s="342"/>
      <c r="CF1068" s="342"/>
      <c r="CG1068" s="342"/>
      <c r="CH1068" s="342"/>
      <c r="CI1068" s="342"/>
      <c r="CJ1068" s="342"/>
      <c r="CK1068" s="342"/>
      <c r="CZ1068" s="342"/>
      <c r="DA1068" s="342"/>
      <c r="DB1068" s="342"/>
      <c r="DC1068" s="342"/>
      <c r="DD1068" s="342"/>
      <c r="DE1068" s="342"/>
      <c r="DF1068" s="342"/>
      <c r="DG1068" s="342"/>
      <c r="DH1068" s="342"/>
      <c r="DI1068" s="342"/>
      <c r="DJ1068" s="342"/>
      <c r="DK1068" s="342"/>
      <c r="DM1068" s="342"/>
      <c r="DN1068" s="342"/>
      <c r="DO1068" s="342"/>
      <c r="DP1068" s="342"/>
      <c r="DQ1068" s="342"/>
      <c r="DR1068" s="342"/>
      <c r="DS1068" s="342"/>
      <c r="DT1068" s="342"/>
      <c r="DU1068" s="342"/>
      <c r="DV1068" s="342"/>
      <c r="DW1068" s="342"/>
      <c r="DX1068" s="342"/>
      <c r="DY1068" s="342"/>
      <c r="EA1068" s="342"/>
    </row>
    <row r="1069" spans="1:131">
      <c r="A1069" s="342"/>
      <c r="B1069" s="342"/>
      <c r="C1069" s="342"/>
      <c r="D1069" s="342"/>
      <c r="E1069" s="342"/>
      <c r="L1069" s="342"/>
      <c r="M1069" s="342"/>
      <c r="N1069" s="342"/>
      <c r="O1069" s="342"/>
      <c r="P1069" s="342"/>
      <c r="Q1069" s="342"/>
      <c r="R1069" s="342"/>
      <c r="S1069" s="342"/>
      <c r="T1069" s="342"/>
      <c r="U1069" s="342"/>
      <c r="V1069" s="342"/>
      <c r="W1069" s="342"/>
      <c r="X1069" s="342"/>
      <c r="Y1069" s="342"/>
      <c r="Z1069" s="342"/>
      <c r="AA1069" s="342"/>
      <c r="AB1069" s="342"/>
      <c r="AC1069" s="342"/>
      <c r="AD1069" s="342"/>
      <c r="AE1069" s="342"/>
      <c r="AF1069" s="342"/>
      <c r="AG1069" s="342"/>
      <c r="AH1069" s="342"/>
      <c r="AI1069" s="342"/>
      <c r="AJ1069" s="342"/>
      <c r="AK1069" s="342"/>
      <c r="AL1069" s="342"/>
      <c r="AM1069" s="342"/>
      <c r="AN1069" s="342"/>
      <c r="AO1069" s="342"/>
      <c r="AP1069" s="342"/>
      <c r="AQ1069" s="342"/>
      <c r="AR1069" s="342"/>
      <c r="AS1069" s="342"/>
      <c r="AT1069" s="342"/>
      <c r="AU1069" s="342"/>
      <c r="AV1069" s="342"/>
      <c r="AW1069" s="342"/>
      <c r="AX1069" s="342"/>
      <c r="AY1069" s="342"/>
      <c r="AZ1069" s="342"/>
      <c r="BA1069" s="342"/>
      <c r="BB1069" s="342"/>
      <c r="BC1069" s="342"/>
      <c r="BD1069" s="342"/>
      <c r="BE1069" s="342"/>
      <c r="BF1069" s="342"/>
      <c r="BG1069" s="342"/>
      <c r="BH1069" s="342"/>
      <c r="BI1069" s="342"/>
      <c r="BJ1069" s="342"/>
      <c r="BK1069" s="342"/>
      <c r="BL1069" s="342"/>
      <c r="BM1069" s="342"/>
      <c r="BO1069" s="342"/>
      <c r="BP1069" s="342"/>
      <c r="BQ1069" s="342"/>
      <c r="BR1069" s="342"/>
      <c r="BS1069" s="342"/>
      <c r="BT1069" s="342"/>
      <c r="BU1069" s="342"/>
      <c r="BV1069" s="342"/>
      <c r="BW1069" s="342"/>
      <c r="BX1069" s="342"/>
      <c r="BY1069" s="342"/>
      <c r="BZ1069" s="342"/>
      <c r="CA1069" s="342"/>
      <c r="CB1069" s="342"/>
      <c r="CC1069" s="342"/>
      <c r="CD1069" s="342"/>
      <c r="CE1069" s="342"/>
      <c r="CF1069" s="342"/>
      <c r="CG1069" s="342"/>
      <c r="CH1069" s="342"/>
      <c r="CI1069" s="342"/>
      <c r="CJ1069" s="342"/>
      <c r="CK1069" s="342"/>
      <c r="CZ1069" s="342"/>
      <c r="DA1069" s="342"/>
      <c r="DB1069" s="342"/>
      <c r="DC1069" s="342"/>
      <c r="DD1069" s="342"/>
      <c r="DE1069" s="342"/>
      <c r="DF1069" s="342"/>
      <c r="DG1069" s="342"/>
      <c r="DH1069" s="342"/>
      <c r="DI1069" s="342"/>
      <c r="DJ1069" s="342"/>
      <c r="DK1069" s="342"/>
      <c r="DM1069" s="342"/>
      <c r="DN1069" s="342"/>
      <c r="DO1069" s="342"/>
      <c r="DP1069" s="342"/>
      <c r="DQ1069" s="342"/>
      <c r="DR1069" s="342"/>
      <c r="DS1069" s="342"/>
      <c r="DT1069" s="342"/>
      <c r="DU1069" s="342"/>
      <c r="DV1069" s="342"/>
      <c r="DW1069" s="342"/>
      <c r="DX1069" s="342"/>
      <c r="DY1069" s="342"/>
      <c r="EA1069" s="342"/>
    </row>
    <row r="1070" spans="1:131">
      <c r="A1070" s="342"/>
      <c r="B1070" s="342"/>
      <c r="C1070" s="342"/>
      <c r="D1070" s="342"/>
      <c r="E1070" s="342"/>
      <c r="L1070" s="342"/>
      <c r="M1070" s="342"/>
      <c r="N1070" s="342"/>
      <c r="O1070" s="342"/>
      <c r="P1070" s="342"/>
      <c r="Q1070" s="342"/>
      <c r="R1070" s="342"/>
      <c r="S1070" s="342"/>
      <c r="T1070" s="342"/>
      <c r="U1070" s="342"/>
      <c r="V1070" s="342"/>
      <c r="W1070" s="342"/>
      <c r="X1070" s="342"/>
      <c r="Y1070" s="342"/>
      <c r="Z1070" s="342"/>
      <c r="AA1070" s="342"/>
      <c r="AB1070" s="342"/>
      <c r="AC1070" s="342"/>
      <c r="AD1070" s="342"/>
      <c r="AE1070" s="342"/>
      <c r="AF1070" s="342"/>
      <c r="AG1070" s="342"/>
      <c r="AH1070" s="342"/>
      <c r="AI1070" s="342"/>
      <c r="AJ1070" s="342"/>
      <c r="AK1070" s="342"/>
      <c r="AL1070" s="342"/>
      <c r="AM1070" s="342"/>
      <c r="AN1070" s="342"/>
      <c r="AO1070" s="342"/>
      <c r="AP1070" s="342"/>
      <c r="AQ1070" s="342"/>
      <c r="AR1070" s="342"/>
      <c r="AS1070" s="342"/>
      <c r="AT1070" s="342"/>
      <c r="AU1070" s="342"/>
      <c r="AV1070" s="342"/>
      <c r="AW1070" s="342"/>
      <c r="AX1070" s="342"/>
      <c r="AY1070" s="342"/>
      <c r="AZ1070" s="342"/>
      <c r="BA1070" s="342"/>
      <c r="BB1070" s="342"/>
      <c r="BC1070" s="342"/>
      <c r="BD1070" s="342"/>
      <c r="BE1070" s="342"/>
      <c r="BF1070" s="342"/>
      <c r="BG1070" s="342"/>
      <c r="BH1070" s="342"/>
      <c r="BI1070" s="342"/>
      <c r="BJ1070" s="342"/>
      <c r="BK1070" s="342"/>
      <c r="BL1070" s="342"/>
      <c r="BM1070" s="342"/>
      <c r="BO1070" s="342"/>
      <c r="BP1070" s="342"/>
      <c r="BQ1070" s="342"/>
      <c r="BR1070" s="342"/>
      <c r="BS1070" s="342"/>
      <c r="BT1070" s="342"/>
      <c r="BU1070" s="342"/>
      <c r="BV1070" s="342"/>
      <c r="BW1070" s="342"/>
      <c r="BX1070" s="342"/>
      <c r="BY1070" s="342"/>
      <c r="BZ1070" s="342"/>
      <c r="CA1070" s="342"/>
      <c r="CB1070" s="342"/>
      <c r="CC1070" s="342"/>
      <c r="CD1070" s="342"/>
      <c r="CE1070" s="342"/>
      <c r="CF1070" s="342"/>
      <c r="CG1070" s="342"/>
      <c r="CH1070" s="342"/>
      <c r="CI1070" s="342"/>
      <c r="CJ1070" s="342"/>
      <c r="CK1070" s="342"/>
      <c r="CZ1070" s="342"/>
      <c r="DA1070" s="342"/>
      <c r="DB1070" s="342"/>
      <c r="DC1070" s="342"/>
      <c r="DD1070" s="342"/>
      <c r="DE1070" s="342"/>
      <c r="DF1070" s="342"/>
      <c r="DG1070" s="342"/>
      <c r="DH1070" s="342"/>
      <c r="DI1070" s="342"/>
      <c r="DJ1070" s="342"/>
      <c r="DK1070" s="342"/>
      <c r="DM1070" s="342"/>
      <c r="DN1070" s="342"/>
      <c r="DO1070" s="342"/>
      <c r="DP1070" s="342"/>
      <c r="DQ1070" s="342"/>
      <c r="DR1070" s="342"/>
      <c r="DS1070" s="342"/>
      <c r="DT1070" s="342"/>
      <c r="DU1070" s="342"/>
      <c r="DV1070" s="342"/>
      <c r="DW1070" s="342"/>
      <c r="DX1070" s="342"/>
      <c r="DY1070" s="342"/>
      <c r="EA1070" s="342"/>
    </row>
    <row r="1071" spans="1:131">
      <c r="A1071" s="342"/>
      <c r="B1071" s="342"/>
      <c r="C1071" s="342"/>
      <c r="D1071" s="342"/>
      <c r="E1071" s="342"/>
      <c r="L1071" s="342"/>
      <c r="M1071" s="342"/>
      <c r="N1071" s="342"/>
      <c r="O1071" s="342"/>
      <c r="P1071" s="342"/>
      <c r="Q1071" s="342"/>
      <c r="R1071" s="342"/>
      <c r="S1071" s="342"/>
      <c r="T1071" s="342"/>
      <c r="U1071" s="342"/>
      <c r="V1071" s="342"/>
      <c r="W1071" s="342"/>
      <c r="X1071" s="342"/>
      <c r="Y1071" s="342"/>
      <c r="Z1071" s="342"/>
      <c r="AA1071" s="342"/>
      <c r="AB1071" s="342"/>
      <c r="AC1071" s="342"/>
      <c r="AD1071" s="342"/>
      <c r="AE1071" s="342"/>
      <c r="AF1071" s="342"/>
      <c r="AG1071" s="342"/>
      <c r="AH1071" s="342"/>
      <c r="AI1071" s="342"/>
      <c r="AJ1071" s="342"/>
      <c r="AK1071" s="342"/>
      <c r="AL1071" s="342"/>
      <c r="AM1071" s="342"/>
      <c r="AN1071" s="342"/>
      <c r="AO1071" s="342"/>
      <c r="AP1071" s="342"/>
      <c r="AQ1071" s="342"/>
      <c r="AR1071" s="342"/>
      <c r="AS1071" s="342"/>
      <c r="AT1071" s="342"/>
      <c r="AU1071" s="342"/>
      <c r="AV1071" s="342"/>
      <c r="AW1071" s="342"/>
      <c r="AX1071" s="342"/>
      <c r="AY1071" s="342"/>
      <c r="AZ1071" s="342"/>
      <c r="BA1071" s="342"/>
      <c r="BB1071" s="342"/>
      <c r="BC1071" s="342"/>
      <c r="BD1071" s="342"/>
      <c r="BE1071" s="342"/>
      <c r="BF1071" s="342"/>
      <c r="BG1071" s="342"/>
      <c r="BH1071" s="342"/>
      <c r="BI1071" s="342"/>
      <c r="BJ1071" s="342"/>
      <c r="BK1071" s="342"/>
      <c r="BL1071" s="342"/>
      <c r="BM1071" s="342"/>
      <c r="BO1071" s="342"/>
      <c r="BP1071" s="342"/>
      <c r="BQ1071" s="342"/>
      <c r="BR1071" s="342"/>
      <c r="BS1071" s="342"/>
      <c r="BT1071" s="342"/>
      <c r="BU1071" s="342"/>
      <c r="BV1071" s="342"/>
      <c r="BW1071" s="342"/>
      <c r="BX1071" s="342"/>
      <c r="BY1071" s="342"/>
      <c r="BZ1071" s="342"/>
      <c r="CA1071" s="342"/>
      <c r="CB1071" s="342"/>
      <c r="CC1071" s="342"/>
      <c r="CD1071" s="342"/>
      <c r="CE1071" s="342"/>
      <c r="CF1071" s="342"/>
      <c r="CG1071" s="342"/>
      <c r="CH1071" s="342"/>
      <c r="CI1071" s="342"/>
      <c r="CJ1071" s="342"/>
      <c r="CK1071" s="342"/>
      <c r="CZ1071" s="342"/>
      <c r="DA1071" s="342"/>
      <c r="DB1071" s="342"/>
      <c r="DC1071" s="342"/>
      <c r="DD1071" s="342"/>
      <c r="DE1071" s="342"/>
      <c r="DF1071" s="342"/>
      <c r="DG1071" s="342"/>
      <c r="DH1071" s="342"/>
      <c r="DI1071" s="342"/>
      <c r="DJ1071" s="342"/>
      <c r="DK1071" s="342"/>
      <c r="DM1071" s="342"/>
      <c r="DN1071" s="342"/>
      <c r="DO1071" s="342"/>
      <c r="DP1071" s="342"/>
      <c r="DQ1071" s="342"/>
      <c r="DR1071" s="342"/>
      <c r="DS1071" s="342"/>
      <c r="DT1071" s="342"/>
      <c r="DU1071" s="342"/>
      <c r="DV1071" s="342"/>
      <c r="DW1071" s="342"/>
      <c r="DX1071" s="342"/>
      <c r="DY1071" s="342"/>
      <c r="EA1071" s="342"/>
    </row>
    <row r="1072" spans="1:131">
      <c r="A1072" s="342"/>
      <c r="B1072" s="342"/>
      <c r="C1072" s="342"/>
      <c r="D1072" s="342"/>
      <c r="E1072" s="342"/>
      <c r="L1072" s="342"/>
      <c r="M1072" s="342"/>
      <c r="N1072" s="342"/>
      <c r="O1072" s="342"/>
      <c r="P1072" s="342"/>
      <c r="Q1072" s="342"/>
      <c r="R1072" s="342"/>
      <c r="S1072" s="342"/>
      <c r="T1072" s="342"/>
      <c r="U1072" s="342"/>
      <c r="V1072" s="342"/>
      <c r="W1072" s="342"/>
      <c r="X1072" s="342"/>
      <c r="Y1072" s="342"/>
      <c r="Z1072" s="342"/>
      <c r="AA1072" s="342"/>
      <c r="AB1072" s="342"/>
      <c r="AC1072" s="342"/>
      <c r="AD1072" s="342"/>
      <c r="AE1072" s="342"/>
      <c r="AF1072" s="342"/>
      <c r="AG1072" s="342"/>
      <c r="AH1072" s="342"/>
      <c r="AI1072" s="342"/>
      <c r="AJ1072" s="342"/>
      <c r="AK1072" s="342"/>
      <c r="AL1072" s="342"/>
      <c r="AM1072" s="342"/>
      <c r="AN1072" s="342"/>
      <c r="AO1072" s="342"/>
      <c r="AP1072" s="342"/>
      <c r="AQ1072" s="342"/>
      <c r="AR1072" s="342"/>
      <c r="AS1072" s="342"/>
      <c r="AT1072" s="342"/>
      <c r="AU1072" s="342"/>
      <c r="AV1072" s="342"/>
      <c r="AW1072" s="342"/>
      <c r="AX1072" s="342"/>
      <c r="AY1072" s="342"/>
      <c r="AZ1072" s="342"/>
      <c r="BA1072" s="342"/>
      <c r="BB1072" s="342"/>
      <c r="BC1072" s="342"/>
      <c r="BD1072" s="342"/>
      <c r="BE1072" s="342"/>
      <c r="BF1072" s="342"/>
      <c r="BG1072" s="342"/>
      <c r="BH1072" s="342"/>
      <c r="BI1072" s="342"/>
      <c r="BJ1072" s="342"/>
      <c r="BK1072" s="342"/>
      <c r="BL1072" s="342"/>
      <c r="BM1072" s="342"/>
      <c r="BO1072" s="342"/>
      <c r="BP1072" s="342"/>
      <c r="BQ1072" s="342"/>
      <c r="BR1072" s="342"/>
      <c r="BS1072" s="342"/>
      <c r="BT1072" s="342"/>
      <c r="BU1072" s="342"/>
      <c r="BV1072" s="342"/>
      <c r="BW1072" s="342"/>
      <c r="BX1072" s="342"/>
      <c r="BY1072" s="342"/>
      <c r="BZ1072" s="342"/>
      <c r="CA1072" s="342"/>
      <c r="CB1072" s="342"/>
      <c r="CC1072" s="342"/>
      <c r="CD1072" s="342"/>
      <c r="CE1072" s="342"/>
      <c r="CF1072" s="342"/>
      <c r="CG1072" s="342"/>
      <c r="CH1072" s="342"/>
      <c r="CI1072" s="342"/>
      <c r="CJ1072" s="342"/>
      <c r="CK1072" s="342"/>
      <c r="CZ1072" s="342"/>
      <c r="DA1072" s="342"/>
      <c r="DB1072" s="342"/>
      <c r="DC1072" s="342"/>
      <c r="DD1072" s="342"/>
      <c r="DE1072" s="342"/>
      <c r="DF1072" s="342"/>
      <c r="DG1072" s="342"/>
      <c r="DH1072" s="342"/>
      <c r="DI1072" s="342"/>
      <c r="DJ1072" s="342"/>
      <c r="DK1072" s="342"/>
      <c r="DM1072" s="342"/>
      <c r="DN1072" s="342"/>
      <c r="DO1072" s="342"/>
      <c r="DP1072" s="342"/>
      <c r="DQ1072" s="342"/>
      <c r="DR1072" s="342"/>
      <c r="DS1072" s="342"/>
      <c r="DT1072" s="342"/>
      <c r="DU1072" s="342"/>
      <c r="DV1072" s="342"/>
      <c r="DW1072" s="342"/>
      <c r="DX1072" s="342"/>
      <c r="DY1072" s="342"/>
      <c r="EA1072" s="342"/>
    </row>
    <row r="1073" spans="1:131">
      <c r="A1073" s="342"/>
      <c r="B1073" s="342"/>
      <c r="C1073" s="342"/>
      <c r="D1073" s="342"/>
      <c r="E1073" s="342"/>
      <c r="L1073" s="342"/>
      <c r="M1073" s="342"/>
      <c r="N1073" s="342"/>
      <c r="O1073" s="342"/>
      <c r="P1073" s="342"/>
      <c r="Q1073" s="342"/>
      <c r="R1073" s="342"/>
      <c r="S1073" s="342"/>
      <c r="T1073" s="342"/>
      <c r="U1073" s="342"/>
      <c r="V1073" s="342"/>
      <c r="W1073" s="342"/>
      <c r="X1073" s="342"/>
      <c r="Y1073" s="342"/>
      <c r="Z1073" s="342"/>
      <c r="AA1073" s="342"/>
      <c r="AB1073" s="342"/>
      <c r="AC1073" s="342"/>
      <c r="AD1073" s="342"/>
      <c r="AE1073" s="342"/>
      <c r="AF1073" s="342"/>
      <c r="AG1073" s="342"/>
      <c r="AH1073" s="342"/>
      <c r="AI1073" s="342"/>
      <c r="AJ1073" s="342"/>
      <c r="AK1073" s="342"/>
      <c r="AL1073" s="342"/>
      <c r="AM1073" s="342"/>
      <c r="AN1073" s="342"/>
      <c r="AO1073" s="342"/>
      <c r="AP1073" s="342"/>
      <c r="AQ1073" s="342"/>
      <c r="AR1073" s="342"/>
      <c r="AS1073" s="342"/>
      <c r="AT1073" s="342"/>
      <c r="AU1073" s="342"/>
      <c r="AV1073" s="342"/>
      <c r="AW1073" s="342"/>
      <c r="AX1073" s="342"/>
      <c r="AY1073" s="342"/>
      <c r="AZ1073" s="342"/>
      <c r="BA1073" s="342"/>
      <c r="BB1073" s="342"/>
      <c r="BC1073" s="342"/>
      <c r="BD1073" s="342"/>
      <c r="BE1073" s="342"/>
      <c r="BF1073" s="342"/>
      <c r="BG1073" s="342"/>
      <c r="BH1073" s="342"/>
      <c r="BI1073" s="342"/>
      <c r="BJ1073" s="342"/>
      <c r="BK1073" s="342"/>
      <c r="BL1073" s="342"/>
      <c r="BM1073" s="342"/>
      <c r="BO1073" s="342"/>
      <c r="BP1073" s="342"/>
      <c r="BQ1073" s="342"/>
      <c r="BR1073" s="342"/>
      <c r="BS1073" s="342"/>
      <c r="BT1073" s="342"/>
      <c r="BU1073" s="342"/>
      <c r="BV1073" s="342"/>
      <c r="BW1073" s="342"/>
      <c r="BX1073" s="342"/>
      <c r="BY1073" s="342"/>
      <c r="BZ1073" s="342"/>
      <c r="CA1073" s="342"/>
      <c r="CB1073" s="342"/>
      <c r="CC1073" s="342"/>
      <c r="CD1073" s="342"/>
      <c r="CE1073" s="342"/>
      <c r="CF1073" s="342"/>
      <c r="CG1073" s="342"/>
      <c r="CH1073" s="342"/>
      <c r="CI1073" s="342"/>
      <c r="CJ1073" s="342"/>
      <c r="CK1073" s="342"/>
      <c r="CZ1073" s="342"/>
      <c r="DA1073" s="342"/>
      <c r="DB1073" s="342"/>
      <c r="DC1073" s="342"/>
      <c r="DD1073" s="342"/>
      <c r="DE1073" s="342"/>
      <c r="DF1073" s="342"/>
      <c r="DG1073" s="342"/>
      <c r="DH1073" s="342"/>
      <c r="DI1073" s="342"/>
      <c r="DJ1073" s="342"/>
      <c r="DK1073" s="342"/>
      <c r="DM1073" s="342"/>
      <c r="DN1073" s="342"/>
      <c r="DO1073" s="342"/>
      <c r="DP1073" s="342"/>
      <c r="DQ1073" s="342"/>
      <c r="DR1073" s="342"/>
      <c r="DS1073" s="342"/>
      <c r="DT1073" s="342"/>
      <c r="DU1073" s="342"/>
      <c r="DV1073" s="342"/>
      <c r="DW1073" s="342"/>
      <c r="DX1073" s="342"/>
      <c r="DY1073" s="342"/>
      <c r="EA1073" s="342"/>
    </row>
    <row r="1074" spans="1:131">
      <c r="A1074" s="342"/>
      <c r="B1074" s="342"/>
      <c r="C1074" s="342"/>
      <c r="D1074" s="342"/>
      <c r="E1074" s="342"/>
      <c r="L1074" s="342"/>
      <c r="M1074" s="342"/>
      <c r="N1074" s="342"/>
      <c r="O1074" s="342"/>
      <c r="P1074" s="342"/>
      <c r="Q1074" s="342"/>
      <c r="R1074" s="342"/>
      <c r="S1074" s="342"/>
      <c r="T1074" s="342"/>
      <c r="U1074" s="342"/>
      <c r="V1074" s="342"/>
      <c r="W1074" s="342"/>
      <c r="X1074" s="342"/>
      <c r="Y1074" s="342"/>
      <c r="Z1074" s="342"/>
      <c r="AA1074" s="342"/>
      <c r="AB1074" s="342"/>
      <c r="AC1074" s="342"/>
      <c r="AD1074" s="342"/>
      <c r="AE1074" s="342"/>
      <c r="AF1074" s="342"/>
      <c r="AG1074" s="342"/>
      <c r="AH1074" s="342"/>
      <c r="AI1074" s="342"/>
      <c r="AJ1074" s="342"/>
      <c r="AK1074" s="342"/>
      <c r="AL1074" s="342"/>
      <c r="AM1074" s="342"/>
      <c r="AN1074" s="342"/>
      <c r="AO1074" s="342"/>
      <c r="AP1074" s="342"/>
      <c r="AQ1074" s="342"/>
      <c r="AR1074" s="342"/>
      <c r="AS1074" s="342"/>
      <c r="AT1074" s="342"/>
      <c r="AU1074" s="342"/>
      <c r="AV1074" s="342"/>
      <c r="AW1074" s="342"/>
      <c r="AX1074" s="342"/>
      <c r="AY1074" s="342"/>
      <c r="AZ1074" s="342"/>
      <c r="BA1074" s="342"/>
      <c r="BB1074" s="342"/>
      <c r="BC1074" s="342"/>
      <c r="BD1074" s="342"/>
      <c r="BE1074" s="342"/>
      <c r="BF1074" s="342"/>
      <c r="BG1074" s="342"/>
      <c r="BH1074" s="342"/>
      <c r="BI1074" s="342"/>
      <c r="BJ1074" s="342"/>
      <c r="BK1074" s="342"/>
      <c r="BL1074" s="342"/>
      <c r="BM1074" s="342"/>
      <c r="BO1074" s="342"/>
      <c r="BP1074" s="342"/>
      <c r="BQ1074" s="342"/>
      <c r="BR1074" s="342"/>
      <c r="BS1074" s="342"/>
      <c r="BT1074" s="342"/>
      <c r="BU1074" s="342"/>
      <c r="BV1074" s="342"/>
      <c r="BW1074" s="342"/>
      <c r="BX1074" s="342"/>
      <c r="BY1074" s="342"/>
      <c r="BZ1074" s="342"/>
      <c r="CA1074" s="342"/>
      <c r="CB1074" s="342"/>
      <c r="CC1074" s="342"/>
      <c r="CD1074" s="342"/>
      <c r="CE1074" s="342"/>
      <c r="CF1074" s="342"/>
      <c r="CG1074" s="342"/>
      <c r="CH1074" s="342"/>
      <c r="CI1074" s="342"/>
      <c r="CJ1074" s="342"/>
      <c r="CK1074" s="342"/>
      <c r="CZ1074" s="342"/>
      <c r="DA1074" s="342"/>
      <c r="DB1074" s="342"/>
      <c r="DC1074" s="342"/>
      <c r="DD1074" s="342"/>
      <c r="DE1074" s="342"/>
      <c r="DF1074" s="342"/>
      <c r="DG1074" s="342"/>
      <c r="DH1074" s="342"/>
      <c r="DI1074" s="342"/>
      <c r="DJ1074" s="342"/>
      <c r="DK1074" s="342"/>
      <c r="DM1074" s="342"/>
      <c r="DN1074" s="342"/>
      <c r="DO1074" s="342"/>
      <c r="DP1074" s="342"/>
      <c r="DQ1074" s="342"/>
      <c r="DR1074" s="342"/>
      <c r="DS1074" s="342"/>
      <c r="DT1074" s="342"/>
      <c r="DU1074" s="342"/>
      <c r="DV1074" s="342"/>
      <c r="DW1074" s="342"/>
      <c r="DX1074" s="342"/>
      <c r="DY1074" s="342"/>
      <c r="EA1074" s="342"/>
    </row>
    <row r="1075" spans="1:131">
      <c r="A1075" s="342"/>
      <c r="B1075" s="342"/>
      <c r="C1075" s="342"/>
      <c r="D1075" s="342"/>
      <c r="E1075" s="342"/>
      <c r="L1075" s="342"/>
      <c r="M1075" s="342"/>
      <c r="N1075" s="342"/>
      <c r="O1075" s="342"/>
      <c r="P1075" s="342"/>
      <c r="Q1075" s="342"/>
      <c r="R1075" s="342"/>
      <c r="S1075" s="342"/>
      <c r="T1075" s="342"/>
      <c r="U1075" s="342"/>
      <c r="V1075" s="342"/>
      <c r="W1075" s="342"/>
      <c r="X1075" s="342"/>
      <c r="Y1075" s="342"/>
      <c r="Z1075" s="342"/>
      <c r="AA1075" s="342"/>
      <c r="AB1075" s="342"/>
      <c r="AC1075" s="342"/>
      <c r="AD1075" s="342"/>
      <c r="AE1075" s="342"/>
      <c r="AF1075" s="342"/>
      <c r="AG1075" s="342"/>
      <c r="AH1075" s="342"/>
      <c r="AI1075" s="342"/>
      <c r="AJ1075" s="342"/>
      <c r="AK1075" s="342"/>
      <c r="AL1075" s="342"/>
      <c r="AM1075" s="342"/>
      <c r="AN1075" s="342"/>
      <c r="AO1075" s="342"/>
      <c r="AP1075" s="342"/>
      <c r="AQ1075" s="342"/>
      <c r="AR1075" s="342"/>
      <c r="AS1075" s="342"/>
      <c r="AT1075" s="342"/>
      <c r="AU1075" s="342"/>
      <c r="AV1075" s="342"/>
      <c r="AW1075" s="342"/>
      <c r="AX1075" s="342"/>
      <c r="AY1075" s="342"/>
      <c r="AZ1075" s="342"/>
      <c r="BA1075" s="342"/>
      <c r="BB1075" s="342"/>
      <c r="BC1075" s="342"/>
      <c r="BD1075" s="342"/>
      <c r="BE1075" s="342"/>
      <c r="BF1075" s="342"/>
      <c r="BG1075" s="342"/>
      <c r="BH1075" s="342"/>
      <c r="BI1075" s="342"/>
      <c r="BJ1075" s="342"/>
      <c r="BK1075" s="342"/>
      <c r="BL1075" s="342"/>
      <c r="BM1075" s="342"/>
      <c r="BO1075" s="342"/>
      <c r="BP1075" s="342"/>
      <c r="BQ1075" s="342"/>
      <c r="BR1075" s="342"/>
      <c r="BS1075" s="342"/>
      <c r="BT1075" s="342"/>
      <c r="BU1075" s="342"/>
      <c r="BV1075" s="342"/>
      <c r="BW1075" s="342"/>
      <c r="BX1075" s="342"/>
      <c r="BY1075" s="342"/>
      <c r="BZ1075" s="342"/>
      <c r="CA1075" s="342"/>
      <c r="CB1075" s="342"/>
      <c r="CC1075" s="342"/>
      <c r="CD1075" s="342"/>
      <c r="CE1075" s="342"/>
      <c r="CF1075" s="342"/>
      <c r="CG1075" s="342"/>
      <c r="CH1075" s="342"/>
      <c r="CI1075" s="342"/>
      <c r="CJ1075" s="342"/>
      <c r="CK1075" s="342"/>
      <c r="CZ1075" s="342"/>
      <c r="DA1075" s="342"/>
      <c r="DB1075" s="342"/>
      <c r="DC1075" s="342"/>
      <c r="DD1075" s="342"/>
      <c r="DE1075" s="342"/>
      <c r="DF1075" s="342"/>
      <c r="DG1075" s="342"/>
      <c r="DH1075" s="342"/>
      <c r="DI1075" s="342"/>
      <c r="DJ1075" s="342"/>
      <c r="DK1075" s="342"/>
      <c r="DM1075" s="342"/>
      <c r="DN1075" s="342"/>
      <c r="DO1075" s="342"/>
      <c r="DP1075" s="342"/>
      <c r="DQ1075" s="342"/>
      <c r="DR1075" s="342"/>
      <c r="DS1075" s="342"/>
      <c r="DT1075" s="342"/>
      <c r="DU1075" s="342"/>
      <c r="DV1075" s="342"/>
      <c r="DW1075" s="342"/>
      <c r="DX1075" s="342"/>
      <c r="DY1075" s="342"/>
      <c r="EA1075" s="342"/>
    </row>
    <row r="1076" spans="1:131">
      <c r="A1076" s="342"/>
      <c r="B1076" s="342"/>
      <c r="C1076" s="342"/>
      <c r="D1076" s="342"/>
      <c r="E1076" s="342"/>
      <c r="L1076" s="342"/>
      <c r="M1076" s="342"/>
      <c r="N1076" s="342"/>
      <c r="O1076" s="342"/>
      <c r="P1076" s="342"/>
      <c r="Q1076" s="342"/>
      <c r="R1076" s="342"/>
      <c r="S1076" s="342"/>
      <c r="T1076" s="342"/>
      <c r="U1076" s="342"/>
      <c r="V1076" s="342"/>
      <c r="W1076" s="342"/>
      <c r="X1076" s="342"/>
      <c r="Y1076" s="342"/>
      <c r="Z1076" s="342"/>
      <c r="AA1076" s="342"/>
      <c r="AB1076" s="342"/>
      <c r="AC1076" s="342"/>
      <c r="AD1076" s="342"/>
      <c r="AE1076" s="342"/>
      <c r="AF1076" s="342"/>
      <c r="AG1076" s="342"/>
      <c r="AH1076" s="342"/>
      <c r="AI1076" s="342"/>
      <c r="AJ1076" s="342"/>
      <c r="AK1076" s="342"/>
      <c r="AL1076" s="342"/>
      <c r="AM1076" s="342"/>
      <c r="AN1076" s="342"/>
      <c r="AO1076" s="342"/>
      <c r="AP1076" s="342"/>
      <c r="AQ1076" s="342"/>
      <c r="AR1076" s="342"/>
      <c r="AS1076" s="342"/>
      <c r="AT1076" s="342"/>
      <c r="AU1076" s="342"/>
      <c r="AV1076" s="342"/>
      <c r="AW1076" s="342"/>
      <c r="AX1076" s="342"/>
      <c r="AY1076" s="342"/>
      <c r="AZ1076" s="342"/>
      <c r="BA1076" s="342"/>
      <c r="BB1076" s="342"/>
      <c r="BC1076" s="342"/>
      <c r="BD1076" s="342"/>
      <c r="BE1076" s="342"/>
      <c r="BF1076" s="342"/>
      <c r="BG1076" s="342"/>
      <c r="BH1076" s="342"/>
      <c r="BI1076" s="342"/>
      <c r="BJ1076" s="342"/>
      <c r="BK1076" s="342"/>
      <c r="BL1076" s="342"/>
      <c r="BM1076" s="342"/>
      <c r="BO1076" s="342"/>
      <c r="BP1076" s="342"/>
      <c r="BQ1076" s="342"/>
      <c r="BR1076" s="342"/>
      <c r="BS1076" s="342"/>
      <c r="BT1076" s="342"/>
      <c r="BU1076" s="342"/>
      <c r="BV1076" s="342"/>
      <c r="BW1076" s="342"/>
      <c r="BX1076" s="342"/>
      <c r="BY1076" s="342"/>
      <c r="BZ1076" s="342"/>
      <c r="CA1076" s="342"/>
      <c r="CB1076" s="342"/>
      <c r="CC1076" s="342"/>
      <c r="CD1076" s="342"/>
      <c r="CE1076" s="342"/>
      <c r="CF1076" s="342"/>
      <c r="CG1076" s="342"/>
      <c r="CH1076" s="342"/>
      <c r="CI1076" s="342"/>
      <c r="CJ1076" s="342"/>
      <c r="CK1076" s="342"/>
      <c r="CZ1076" s="342"/>
      <c r="DA1076" s="342"/>
      <c r="DB1076" s="342"/>
      <c r="DC1076" s="342"/>
      <c r="DD1076" s="342"/>
      <c r="DE1076" s="342"/>
      <c r="DF1076" s="342"/>
      <c r="DG1076" s="342"/>
      <c r="DH1076" s="342"/>
      <c r="DI1076" s="342"/>
      <c r="DJ1076" s="342"/>
      <c r="DK1076" s="342"/>
      <c r="DM1076" s="342"/>
      <c r="DN1076" s="342"/>
      <c r="DO1076" s="342"/>
      <c r="DP1076" s="342"/>
      <c r="DQ1076" s="342"/>
      <c r="DR1076" s="342"/>
      <c r="DS1076" s="342"/>
      <c r="DT1076" s="342"/>
      <c r="DU1076" s="342"/>
      <c r="DV1076" s="342"/>
      <c r="DW1076" s="342"/>
      <c r="DX1076" s="342"/>
      <c r="DY1076" s="342"/>
      <c r="EA1076" s="342"/>
    </row>
    <row r="1077" spans="1:131">
      <c r="A1077" s="342"/>
      <c r="B1077" s="342"/>
      <c r="C1077" s="342"/>
      <c r="D1077" s="342"/>
      <c r="E1077" s="342"/>
      <c r="L1077" s="342"/>
      <c r="M1077" s="342"/>
      <c r="N1077" s="342"/>
      <c r="O1077" s="342"/>
      <c r="P1077" s="342"/>
      <c r="Q1077" s="342"/>
      <c r="R1077" s="342"/>
      <c r="S1077" s="342"/>
      <c r="T1077" s="342"/>
      <c r="U1077" s="342"/>
      <c r="V1077" s="342"/>
      <c r="W1077" s="342"/>
      <c r="X1077" s="342"/>
      <c r="Y1077" s="342"/>
      <c r="Z1077" s="342"/>
      <c r="AA1077" s="342"/>
      <c r="AB1077" s="342"/>
      <c r="AC1077" s="342"/>
      <c r="AD1077" s="342"/>
      <c r="AE1077" s="342"/>
      <c r="AF1077" s="342"/>
      <c r="AG1077" s="342"/>
      <c r="AH1077" s="342"/>
      <c r="AI1077" s="342"/>
      <c r="AJ1077" s="342"/>
      <c r="AK1077" s="342"/>
      <c r="AL1077" s="342"/>
      <c r="AM1077" s="342"/>
      <c r="AN1077" s="342"/>
      <c r="AO1077" s="342"/>
      <c r="AP1077" s="342"/>
      <c r="AQ1077" s="342"/>
      <c r="AR1077" s="342"/>
      <c r="AS1077" s="342"/>
      <c r="AT1077" s="342"/>
      <c r="AU1077" s="342"/>
      <c r="AV1077" s="342"/>
      <c r="AW1077" s="342"/>
      <c r="AX1077" s="342"/>
      <c r="AY1077" s="342"/>
      <c r="AZ1077" s="342"/>
      <c r="BA1077" s="342"/>
      <c r="BB1077" s="342"/>
      <c r="BC1077" s="342"/>
      <c r="BD1077" s="342"/>
      <c r="BE1077" s="342"/>
      <c r="BF1077" s="342"/>
      <c r="BG1077" s="342"/>
      <c r="BH1077" s="342"/>
      <c r="BI1077" s="342"/>
      <c r="BJ1077" s="342"/>
      <c r="BK1077" s="342"/>
      <c r="BL1077" s="342"/>
      <c r="BM1077" s="342"/>
      <c r="BO1077" s="342"/>
      <c r="BP1077" s="342"/>
      <c r="BQ1077" s="342"/>
      <c r="BR1077" s="342"/>
      <c r="BS1077" s="342"/>
      <c r="BT1077" s="342"/>
      <c r="BU1077" s="342"/>
      <c r="BV1077" s="342"/>
      <c r="BW1077" s="342"/>
      <c r="BX1077" s="342"/>
      <c r="BY1077" s="342"/>
      <c r="BZ1077" s="342"/>
      <c r="CA1077" s="342"/>
      <c r="CB1077" s="342"/>
      <c r="CC1077" s="342"/>
      <c r="CD1077" s="342"/>
      <c r="CE1077" s="342"/>
      <c r="CF1077" s="342"/>
      <c r="CG1077" s="342"/>
      <c r="CH1077" s="342"/>
      <c r="CI1077" s="342"/>
      <c r="CJ1077" s="342"/>
      <c r="CK1077" s="342"/>
      <c r="CZ1077" s="342"/>
      <c r="DA1077" s="342"/>
      <c r="DB1077" s="342"/>
      <c r="DC1077" s="342"/>
      <c r="DD1077" s="342"/>
      <c r="DE1077" s="342"/>
      <c r="DF1077" s="342"/>
      <c r="DG1077" s="342"/>
      <c r="DH1077" s="342"/>
      <c r="DI1077" s="342"/>
      <c r="DJ1077" s="342"/>
      <c r="DK1077" s="342"/>
      <c r="DM1077" s="342"/>
      <c r="DN1077" s="342"/>
      <c r="DO1077" s="342"/>
      <c r="DP1077" s="342"/>
      <c r="DQ1077" s="342"/>
      <c r="DR1077" s="342"/>
      <c r="DS1077" s="342"/>
      <c r="DT1077" s="342"/>
      <c r="DU1077" s="342"/>
      <c r="DV1077" s="342"/>
      <c r="DW1077" s="342"/>
      <c r="DX1077" s="342"/>
      <c r="DY1077" s="342"/>
      <c r="EA1077" s="342"/>
    </row>
    <row r="1078" spans="1:131">
      <c r="A1078" s="342"/>
      <c r="B1078" s="342"/>
      <c r="C1078" s="342"/>
      <c r="D1078" s="342"/>
      <c r="E1078" s="342"/>
      <c r="L1078" s="342"/>
      <c r="M1078" s="342"/>
      <c r="N1078" s="342"/>
      <c r="O1078" s="342"/>
      <c r="P1078" s="342"/>
      <c r="Q1078" s="342"/>
      <c r="R1078" s="342"/>
      <c r="S1078" s="342"/>
      <c r="T1078" s="342"/>
      <c r="U1078" s="342"/>
      <c r="V1078" s="342"/>
      <c r="W1078" s="342"/>
      <c r="X1078" s="342"/>
      <c r="Y1078" s="342"/>
      <c r="Z1078" s="342"/>
      <c r="AA1078" s="342"/>
      <c r="AB1078" s="342"/>
      <c r="AC1078" s="342"/>
      <c r="AD1078" s="342"/>
      <c r="AE1078" s="342"/>
      <c r="AF1078" s="342"/>
      <c r="AG1078" s="342"/>
      <c r="AH1078" s="342"/>
      <c r="AI1078" s="342"/>
      <c r="AJ1078" s="342"/>
      <c r="AK1078" s="342"/>
      <c r="AL1078" s="342"/>
      <c r="AM1078" s="342"/>
      <c r="AN1078" s="342"/>
      <c r="AO1078" s="342"/>
      <c r="AP1078" s="342"/>
      <c r="AQ1078" s="342"/>
      <c r="AR1078" s="342"/>
      <c r="AS1078" s="342"/>
      <c r="AT1078" s="342"/>
      <c r="AU1078" s="342"/>
      <c r="AV1078" s="342"/>
      <c r="AW1078" s="342"/>
      <c r="AX1078" s="342"/>
      <c r="AY1078" s="342"/>
      <c r="AZ1078" s="342"/>
      <c r="BA1078" s="342"/>
      <c r="BB1078" s="342"/>
      <c r="BC1078" s="342"/>
      <c r="BD1078" s="342"/>
      <c r="BE1078" s="342"/>
      <c r="BF1078" s="342"/>
      <c r="BG1078" s="342"/>
      <c r="BH1078" s="342"/>
      <c r="BI1078" s="342"/>
      <c r="BJ1078" s="342"/>
      <c r="BK1078" s="342"/>
      <c r="BL1078" s="342"/>
      <c r="BM1078" s="342"/>
      <c r="BO1078" s="342"/>
      <c r="BP1078" s="342"/>
      <c r="BQ1078" s="342"/>
      <c r="BR1078" s="342"/>
      <c r="BS1078" s="342"/>
      <c r="BT1078" s="342"/>
      <c r="BU1078" s="342"/>
      <c r="BV1078" s="342"/>
      <c r="BW1078" s="342"/>
      <c r="BX1078" s="342"/>
      <c r="BY1078" s="342"/>
      <c r="BZ1078" s="342"/>
      <c r="CA1078" s="342"/>
      <c r="CB1078" s="342"/>
      <c r="CC1078" s="342"/>
      <c r="CD1078" s="342"/>
      <c r="CE1078" s="342"/>
      <c r="CF1078" s="342"/>
      <c r="CG1078" s="342"/>
      <c r="CH1078" s="342"/>
      <c r="CI1078" s="342"/>
      <c r="CJ1078" s="342"/>
      <c r="CK1078" s="342"/>
      <c r="CZ1078" s="342"/>
      <c r="DA1078" s="342"/>
      <c r="DB1078" s="342"/>
      <c r="DC1078" s="342"/>
      <c r="DD1078" s="342"/>
      <c r="DE1078" s="342"/>
      <c r="DF1078" s="342"/>
      <c r="DG1078" s="342"/>
      <c r="DH1078" s="342"/>
      <c r="DI1078" s="342"/>
      <c r="DJ1078" s="342"/>
      <c r="DK1078" s="342"/>
      <c r="DM1078" s="342"/>
      <c r="DN1078" s="342"/>
      <c r="DO1078" s="342"/>
      <c r="DP1078" s="342"/>
      <c r="DQ1078" s="342"/>
      <c r="DR1078" s="342"/>
      <c r="DS1078" s="342"/>
      <c r="DT1078" s="342"/>
      <c r="DU1078" s="342"/>
      <c r="DV1078" s="342"/>
      <c r="DW1078" s="342"/>
      <c r="DX1078" s="342"/>
      <c r="DY1078" s="342"/>
      <c r="EA1078" s="342"/>
    </row>
    <row r="1079" spans="1:131">
      <c r="A1079" s="342"/>
      <c r="B1079" s="342"/>
      <c r="C1079" s="342"/>
      <c r="D1079" s="342"/>
      <c r="E1079" s="342"/>
      <c r="L1079" s="342"/>
      <c r="M1079" s="342"/>
      <c r="N1079" s="342"/>
      <c r="O1079" s="342"/>
      <c r="P1079" s="342"/>
      <c r="Q1079" s="342"/>
      <c r="R1079" s="342"/>
      <c r="S1079" s="342"/>
      <c r="T1079" s="342"/>
      <c r="U1079" s="342"/>
      <c r="V1079" s="342"/>
      <c r="W1079" s="342"/>
      <c r="X1079" s="342"/>
      <c r="Y1079" s="342"/>
      <c r="Z1079" s="342"/>
      <c r="AA1079" s="342"/>
      <c r="AB1079" s="342"/>
      <c r="AC1079" s="342"/>
      <c r="AD1079" s="342"/>
      <c r="AE1079" s="342"/>
      <c r="AF1079" s="342"/>
      <c r="AG1079" s="342"/>
      <c r="AH1079" s="342"/>
      <c r="AI1079" s="342"/>
      <c r="AJ1079" s="342"/>
      <c r="AK1079" s="342"/>
      <c r="AL1079" s="342"/>
      <c r="AM1079" s="342"/>
      <c r="AN1079" s="342"/>
      <c r="AO1079" s="342"/>
      <c r="AP1079" s="342"/>
      <c r="AQ1079" s="342"/>
      <c r="AR1079" s="342"/>
      <c r="AS1079" s="342"/>
      <c r="AT1079" s="342"/>
      <c r="AU1079" s="342"/>
      <c r="AV1079" s="342"/>
      <c r="AW1079" s="342"/>
      <c r="AX1079" s="342"/>
      <c r="AY1079" s="342"/>
      <c r="AZ1079" s="342"/>
      <c r="BA1079" s="342"/>
      <c r="BB1079" s="342"/>
      <c r="BC1079" s="342"/>
      <c r="BD1079" s="342"/>
      <c r="BE1079" s="342"/>
      <c r="BF1079" s="342"/>
      <c r="BG1079" s="342"/>
      <c r="BH1079" s="342"/>
      <c r="BI1079" s="342"/>
      <c r="BJ1079" s="342"/>
      <c r="BK1079" s="342"/>
      <c r="BL1079" s="342"/>
      <c r="BM1079" s="342"/>
      <c r="BO1079" s="342"/>
      <c r="BP1079" s="342"/>
      <c r="BQ1079" s="342"/>
      <c r="BR1079" s="342"/>
      <c r="BS1079" s="342"/>
      <c r="BT1079" s="342"/>
      <c r="BU1079" s="342"/>
      <c r="BV1079" s="342"/>
      <c r="BW1079" s="342"/>
      <c r="BX1079" s="342"/>
      <c r="BY1079" s="342"/>
      <c r="BZ1079" s="342"/>
      <c r="CA1079" s="342"/>
      <c r="CB1079" s="342"/>
      <c r="CC1079" s="342"/>
      <c r="CD1079" s="342"/>
      <c r="CE1079" s="342"/>
      <c r="CF1079" s="342"/>
      <c r="CG1079" s="342"/>
      <c r="CH1079" s="342"/>
      <c r="CI1079" s="342"/>
      <c r="CJ1079" s="342"/>
      <c r="CK1079" s="342"/>
      <c r="CZ1079" s="342"/>
      <c r="DA1079" s="342"/>
      <c r="DB1079" s="342"/>
      <c r="DC1079" s="342"/>
      <c r="DD1079" s="342"/>
      <c r="DE1079" s="342"/>
      <c r="DF1079" s="342"/>
      <c r="DG1079" s="342"/>
      <c r="DH1079" s="342"/>
      <c r="DI1079" s="342"/>
      <c r="DJ1079" s="342"/>
      <c r="DK1079" s="342"/>
      <c r="DM1079" s="342"/>
      <c r="DN1079" s="342"/>
      <c r="DO1079" s="342"/>
      <c r="DP1079" s="342"/>
      <c r="DQ1079" s="342"/>
      <c r="DR1079" s="342"/>
      <c r="DS1079" s="342"/>
      <c r="DT1079" s="342"/>
      <c r="DU1079" s="342"/>
      <c r="DV1079" s="342"/>
      <c r="DW1079" s="342"/>
      <c r="DX1079" s="342"/>
      <c r="DY1079" s="342"/>
      <c r="EA1079" s="342"/>
    </row>
    <row r="1080" spans="1:131">
      <c r="A1080" s="342"/>
      <c r="B1080" s="342"/>
      <c r="C1080" s="342"/>
      <c r="D1080" s="342"/>
      <c r="E1080" s="342"/>
      <c r="L1080" s="342"/>
      <c r="M1080" s="342"/>
      <c r="N1080" s="342"/>
      <c r="O1080" s="342"/>
      <c r="P1080" s="342"/>
      <c r="Q1080" s="342"/>
      <c r="R1080" s="342"/>
      <c r="S1080" s="342"/>
      <c r="T1080" s="342"/>
      <c r="U1080" s="342"/>
      <c r="V1080" s="342"/>
      <c r="W1080" s="342"/>
      <c r="X1080" s="342"/>
      <c r="Y1080" s="342"/>
      <c r="Z1080" s="342"/>
      <c r="AA1080" s="342"/>
      <c r="AB1080" s="342"/>
      <c r="AC1080" s="342"/>
      <c r="AD1080" s="342"/>
      <c r="AE1080" s="342"/>
      <c r="AF1080" s="342"/>
      <c r="AG1080" s="342"/>
      <c r="AH1080" s="342"/>
      <c r="AI1080" s="342"/>
      <c r="AJ1080" s="342"/>
      <c r="AK1080" s="342"/>
      <c r="AL1080" s="342"/>
      <c r="AM1080" s="342"/>
      <c r="AN1080" s="342"/>
      <c r="AO1080" s="342"/>
      <c r="AP1080" s="342"/>
      <c r="AQ1080" s="342"/>
      <c r="AR1080" s="342"/>
      <c r="AS1080" s="342"/>
      <c r="AT1080" s="342"/>
      <c r="AU1080" s="342"/>
      <c r="AV1080" s="342"/>
      <c r="AW1080" s="342"/>
      <c r="AX1080" s="342"/>
      <c r="AY1080" s="342"/>
      <c r="AZ1080" s="342"/>
      <c r="BA1080" s="342"/>
      <c r="BB1080" s="342"/>
      <c r="BC1080" s="342"/>
      <c r="BD1080" s="342"/>
      <c r="BE1080" s="342"/>
      <c r="BF1080" s="342"/>
      <c r="BG1080" s="342"/>
      <c r="BH1080" s="342"/>
      <c r="BI1080" s="342"/>
      <c r="BJ1080" s="342"/>
      <c r="BK1080" s="342"/>
      <c r="BL1080" s="342"/>
      <c r="BM1080" s="342"/>
      <c r="BO1080" s="342"/>
      <c r="BP1080" s="342"/>
      <c r="BQ1080" s="342"/>
      <c r="BR1080" s="342"/>
      <c r="BS1080" s="342"/>
      <c r="BT1080" s="342"/>
      <c r="BU1080" s="342"/>
      <c r="BV1080" s="342"/>
      <c r="BW1080" s="342"/>
      <c r="BX1080" s="342"/>
      <c r="BY1080" s="342"/>
      <c r="BZ1080" s="342"/>
      <c r="CA1080" s="342"/>
      <c r="CB1080" s="342"/>
      <c r="CC1080" s="342"/>
      <c r="CD1080" s="342"/>
      <c r="CE1080" s="342"/>
      <c r="CF1080" s="342"/>
      <c r="CG1080" s="342"/>
      <c r="CH1080" s="342"/>
      <c r="CI1080" s="342"/>
      <c r="CJ1080" s="342"/>
      <c r="CK1080" s="342"/>
      <c r="CZ1080" s="342"/>
      <c r="DA1080" s="342"/>
      <c r="DB1080" s="342"/>
      <c r="DC1080" s="342"/>
      <c r="DD1080" s="342"/>
      <c r="DE1080" s="342"/>
      <c r="DF1080" s="342"/>
      <c r="DG1080" s="342"/>
      <c r="DH1080" s="342"/>
      <c r="DI1080" s="342"/>
      <c r="DJ1080" s="342"/>
      <c r="DK1080" s="342"/>
      <c r="DM1080" s="342"/>
      <c r="DN1080" s="342"/>
      <c r="DO1080" s="342"/>
      <c r="DP1080" s="342"/>
      <c r="DQ1080" s="342"/>
      <c r="DR1080" s="342"/>
      <c r="DS1080" s="342"/>
      <c r="DT1080" s="342"/>
      <c r="DU1080" s="342"/>
      <c r="DV1080" s="342"/>
      <c r="DW1080" s="342"/>
      <c r="DX1080" s="342"/>
      <c r="DY1080" s="342"/>
      <c r="EA1080" s="342"/>
    </row>
    <row r="1081" spans="1:131">
      <c r="A1081" s="342"/>
      <c r="B1081" s="342"/>
      <c r="C1081" s="342"/>
      <c r="D1081" s="342"/>
      <c r="E1081" s="342"/>
      <c r="L1081" s="342"/>
      <c r="M1081" s="342"/>
      <c r="N1081" s="342"/>
      <c r="O1081" s="342"/>
      <c r="P1081" s="342"/>
      <c r="Q1081" s="342"/>
      <c r="R1081" s="342"/>
      <c r="S1081" s="342"/>
      <c r="T1081" s="342"/>
      <c r="U1081" s="342"/>
      <c r="V1081" s="342"/>
      <c r="W1081" s="342"/>
      <c r="X1081" s="342"/>
      <c r="Y1081" s="342"/>
      <c r="Z1081" s="342"/>
      <c r="AA1081" s="342"/>
      <c r="AB1081" s="342"/>
      <c r="AC1081" s="342"/>
      <c r="AD1081" s="342"/>
      <c r="AE1081" s="342"/>
      <c r="AF1081" s="342"/>
      <c r="AG1081" s="342"/>
      <c r="AH1081" s="342"/>
      <c r="AI1081" s="342"/>
      <c r="AJ1081" s="342"/>
      <c r="AK1081" s="342"/>
      <c r="AL1081" s="342"/>
      <c r="AM1081" s="342"/>
      <c r="AN1081" s="342"/>
      <c r="AO1081" s="342"/>
      <c r="AP1081" s="342"/>
      <c r="AQ1081" s="342"/>
      <c r="AR1081" s="342"/>
      <c r="AS1081" s="342"/>
      <c r="AT1081" s="342"/>
      <c r="AU1081" s="342"/>
      <c r="AV1081" s="342"/>
      <c r="AW1081" s="342"/>
      <c r="AX1081" s="342"/>
      <c r="AY1081" s="342"/>
      <c r="AZ1081" s="342"/>
      <c r="BA1081" s="342"/>
      <c r="BB1081" s="342"/>
      <c r="BC1081" s="342"/>
      <c r="BD1081" s="342"/>
      <c r="BE1081" s="342"/>
      <c r="BF1081" s="342"/>
      <c r="BG1081" s="342"/>
      <c r="BH1081" s="342"/>
      <c r="BI1081" s="342"/>
      <c r="BJ1081" s="342"/>
      <c r="BK1081" s="342"/>
      <c r="BL1081" s="342"/>
      <c r="BM1081" s="342"/>
      <c r="BO1081" s="342"/>
      <c r="BP1081" s="342"/>
      <c r="BQ1081" s="342"/>
      <c r="BR1081" s="342"/>
      <c r="BS1081" s="342"/>
      <c r="BT1081" s="342"/>
      <c r="BU1081" s="342"/>
      <c r="BV1081" s="342"/>
      <c r="BW1081" s="342"/>
      <c r="BX1081" s="342"/>
      <c r="BY1081" s="342"/>
      <c r="BZ1081" s="342"/>
      <c r="CA1081" s="342"/>
      <c r="CB1081" s="342"/>
      <c r="CC1081" s="342"/>
      <c r="CD1081" s="342"/>
      <c r="CE1081" s="342"/>
      <c r="CF1081" s="342"/>
      <c r="CG1081" s="342"/>
      <c r="CH1081" s="342"/>
      <c r="CI1081" s="342"/>
      <c r="CJ1081" s="342"/>
      <c r="CK1081" s="342"/>
      <c r="CZ1081" s="342"/>
      <c r="DA1081" s="342"/>
      <c r="DB1081" s="342"/>
      <c r="DC1081" s="342"/>
      <c r="DD1081" s="342"/>
      <c r="DE1081" s="342"/>
      <c r="DF1081" s="342"/>
      <c r="DG1081" s="342"/>
      <c r="DH1081" s="342"/>
      <c r="DI1081" s="342"/>
      <c r="DJ1081" s="342"/>
      <c r="DK1081" s="342"/>
      <c r="DM1081" s="342"/>
      <c r="DN1081" s="342"/>
      <c r="DO1081" s="342"/>
      <c r="DP1081" s="342"/>
      <c r="DQ1081" s="342"/>
      <c r="DR1081" s="342"/>
      <c r="DS1081" s="342"/>
      <c r="DT1081" s="342"/>
      <c r="DU1081" s="342"/>
      <c r="DV1081" s="342"/>
      <c r="DW1081" s="342"/>
      <c r="DX1081" s="342"/>
      <c r="DY1081" s="342"/>
      <c r="EA1081" s="342"/>
    </row>
    <row r="1082" spans="1:131">
      <c r="A1082" s="342"/>
      <c r="B1082" s="342"/>
      <c r="C1082" s="342"/>
      <c r="D1082" s="342"/>
      <c r="E1082" s="342"/>
      <c r="L1082" s="342"/>
      <c r="M1082" s="342"/>
      <c r="N1082" s="342"/>
      <c r="O1082" s="342"/>
      <c r="P1082" s="342"/>
      <c r="Q1082" s="342"/>
      <c r="R1082" s="342"/>
      <c r="S1082" s="342"/>
      <c r="T1082" s="342"/>
      <c r="U1082" s="342"/>
      <c r="V1082" s="342"/>
      <c r="W1082" s="342"/>
      <c r="X1082" s="342"/>
      <c r="Y1082" s="342"/>
      <c r="Z1082" s="342"/>
      <c r="AA1082" s="342"/>
      <c r="AB1082" s="342"/>
      <c r="AC1082" s="342"/>
      <c r="AD1082" s="342"/>
      <c r="AE1082" s="342"/>
      <c r="AF1082" s="342"/>
      <c r="AG1082" s="342"/>
      <c r="AH1082" s="342"/>
      <c r="AI1082" s="342"/>
      <c r="AJ1082" s="342"/>
      <c r="AK1082" s="342"/>
      <c r="AL1082" s="342"/>
      <c r="AM1082" s="342"/>
      <c r="AN1082" s="342"/>
      <c r="AO1082" s="342"/>
      <c r="AP1082" s="342"/>
      <c r="AQ1082" s="342"/>
      <c r="AR1082" s="342"/>
      <c r="AS1082" s="342"/>
      <c r="AT1082" s="342"/>
      <c r="AU1082" s="342"/>
      <c r="AV1082" s="342"/>
      <c r="AW1082" s="342"/>
      <c r="AX1082" s="342"/>
      <c r="AY1082" s="342"/>
      <c r="AZ1082" s="342"/>
      <c r="BA1082" s="342"/>
      <c r="BB1082" s="342"/>
      <c r="BC1082" s="342"/>
      <c r="BD1082" s="342"/>
      <c r="BE1082" s="342"/>
      <c r="BF1082" s="342"/>
      <c r="BG1082" s="342"/>
      <c r="BH1082" s="342"/>
      <c r="BI1082" s="342"/>
      <c r="BJ1082" s="342"/>
      <c r="BK1082" s="342"/>
      <c r="BL1082" s="342"/>
      <c r="BM1082" s="342"/>
      <c r="BO1082" s="342"/>
      <c r="BP1082" s="342"/>
      <c r="BQ1082" s="342"/>
      <c r="BR1082" s="342"/>
      <c r="BS1082" s="342"/>
      <c r="BT1082" s="342"/>
      <c r="BU1082" s="342"/>
      <c r="BV1082" s="342"/>
      <c r="BW1082" s="342"/>
      <c r="BX1082" s="342"/>
      <c r="BY1082" s="342"/>
      <c r="BZ1082" s="342"/>
      <c r="CA1082" s="342"/>
      <c r="CB1082" s="342"/>
      <c r="CC1082" s="342"/>
      <c r="CD1082" s="342"/>
      <c r="CE1082" s="342"/>
      <c r="CF1082" s="342"/>
      <c r="CG1082" s="342"/>
      <c r="CH1082" s="342"/>
      <c r="CI1082" s="342"/>
      <c r="CJ1082" s="342"/>
      <c r="CK1082" s="342"/>
      <c r="CZ1082" s="342"/>
      <c r="DA1082" s="342"/>
      <c r="DB1082" s="342"/>
      <c r="DC1082" s="342"/>
      <c r="DD1082" s="342"/>
      <c r="DE1082" s="342"/>
      <c r="DF1082" s="342"/>
      <c r="DG1082" s="342"/>
      <c r="DH1082" s="342"/>
      <c r="DI1082" s="342"/>
      <c r="DJ1082" s="342"/>
      <c r="DK1082" s="342"/>
      <c r="DM1082" s="342"/>
      <c r="DN1082" s="342"/>
      <c r="DO1082" s="342"/>
      <c r="DP1082" s="342"/>
      <c r="DQ1082" s="342"/>
      <c r="DR1082" s="342"/>
      <c r="DS1082" s="342"/>
      <c r="DT1082" s="342"/>
      <c r="DU1082" s="342"/>
      <c r="DV1082" s="342"/>
      <c r="DW1082" s="342"/>
      <c r="DX1082" s="342"/>
      <c r="DY1082" s="342"/>
      <c r="EA1082" s="342"/>
    </row>
    <row r="1083" spans="1:131">
      <c r="A1083" s="342"/>
      <c r="B1083" s="342"/>
      <c r="C1083" s="342"/>
      <c r="D1083" s="342"/>
      <c r="E1083" s="342"/>
      <c r="L1083" s="342"/>
      <c r="M1083" s="342"/>
      <c r="N1083" s="342"/>
      <c r="O1083" s="342"/>
      <c r="P1083" s="342"/>
      <c r="Q1083" s="342"/>
      <c r="R1083" s="342"/>
      <c r="S1083" s="342"/>
      <c r="T1083" s="342"/>
      <c r="U1083" s="342"/>
      <c r="V1083" s="342"/>
      <c r="W1083" s="342"/>
      <c r="X1083" s="342"/>
      <c r="Y1083" s="342"/>
      <c r="Z1083" s="342"/>
      <c r="AA1083" s="342"/>
      <c r="AB1083" s="342"/>
      <c r="AC1083" s="342"/>
      <c r="AD1083" s="342"/>
      <c r="AE1083" s="342"/>
      <c r="AF1083" s="342"/>
      <c r="AG1083" s="342"/>
      <c r="AH1083" s="342"/>
      <c r="AI1083" s="342"/>
      <c r="AJ1083" s="342"/>
      <c r="AK1083" s="342"/>
      <c r="AL1083" s="342"/>
      <c r="AM1083" s="342"/>
      <c r="AN1083" s="342"/>
      <c r="AO1083" s="342"/>
      <c r="AP1083" s="342"/>
      <c r="AQ1083" s="342"/>
      <c r="AR1083" s="342"/>
      <c r="AS1083" s="342"/>
      <c r="AT1083" s="342"/>
      <c r="AU1083" s="342"/>
      <c r="AV1083" s="342"/>
      <c r="AW1083" s="342"/>
      <c r="AX1083" s="342"/>
      <c r="AY1083" s="342"/>
      <c r="AZ1083" s="342"/>
      <c r="BA1083" s="342"/>
      <c r="BB1083" s="342"/>
      <c r="BC1083" s="342"/>
      <c r="BD1083" s="342"/>
      <c r="BE1083" s="342"/>
      <c r="BF1083" s="342"/>
      <c r="BG1083" s="342"/>
      <c r="BH1083" s="342"/>
      <c r="BI1083" s="342"/>
      <c r="BJ1083" s="342"/>
      <c r="BK1083" s="342"/>
      <c r="BL1083" s="342"/>
      <c r="BM1083" s="342"/>
      <c r="BO1083" s="342"/>
      <c r="BP1083" s="342"/>
      <c r="BQ1083" s="342"/>
      <c r="BR1083" s="342"/>
      <c r="BS1083" s="342"/>
      <c r="BT1083" s="342"/>
      <c r="BU1083" s="342"/>
      <c r="BV1083" s="342"/>
      <c r="BW1083" s="342"/>
      <c r="BX1083" s="342"/>
      <c r="BY1083" s="342"/>
      <c r="BZ1083" s="342"/>
      <c r="CA1083" s="342"/>
      <c r="CB1083" s="342"/>
      <c r="CC1083" s="342"/>
      <c r="CD1083" s="342"/>
      <c r="CE1083" s="342"/>
      <c r="CF1083" s="342"/>
      <c r="CG1083" s="342"/>
      <c r="CH1083" s="342"/>
      <c r="CI1083" s="342"/>
      <c r="CJ1083" s="342"/>
      <c r="CK1083" s="342"/>
      <c r="CZ1083" s="342"/>
      <c r="DA1083" s="342"/>
      <c r="DB1083" s="342"/>
      <c r="DC1083" s="342"/>
      <c r="DD1083" s="342"/>
      <c r="DE1083" s="342"/>
      <c r="DF1083" s="342"/>
      <c r="DG1083" s="342"/>
      <c r="DH1083" s="342"/>
      <c r="DI1083" s="342"/>
      <c r="DJ1083" s="342"/>
      <c r="DK1083" s="342"/>
      <c r="DM1083" s="342"/>
      <c r="DN1083" s="342"/>
      <c r="DO1083" s="342"/>
      <c r="DP1083" s="342"/>
      <c r="DQ1083" s="342"/>
      <c r="DR1083" s="342"/>
      <c r="DS1083" s="342"/>
      <c r="DT1083" s="342"/>
      <c r="DU1083" s="342"/>
      <c r="DV1083" s="342"/>
      <c r="DW1083" s="342"/>
      <c r="DX1083" s="342"/>
      <c r="DY1083" s="342"/>
      <c r="EA1083" s="342"/>
    </row>
    <row r="1084" spans="1:131">
      <c r="A1084" s="342"/>
      <c r="B1084" s="342"/>
      <c r="C1084" s="342"/>
      <c r="D1084" s="342"/>
      <c r="E1084" s="342"/>
      <c r="L1084" s="342"/>
      <c r="M1084" s="342"/>
      <c r="N1084" s="342"/>
      <c r="O1084" s="342"/>
      <c r="P1084" s="342"/>
      <c r="Q1084" s="342"/>
      <c r="R1084" s="342"/>
      <c r="S1084" s="342"/>
      <c r="T1084" s="342"/>
      <c r="U1084" s="342"/>
      <c r="V1084" s="342"/>
      <c r="W1084" s="342"/>
      <c r="X1084" s="342"/>
      <c r="Y1084" s="342"/>
      <c r="Z1084" s="342"/>
      <c r="AA1084" s="342"/>
      <c r="AB1084" s="342"/>
      <c r="AC1084" s="342"/>
      <c r="AD1084" s="342"/>
      <c r="AE1084" s="342"/>
      <c r="AF1084" s="342"/>
      <c r="AG1084" s="342"/>
      <c r="AH1084" s="342"/>
      <c r="AI1084" s="342"/>
      <c r="AJ1084" s="342"/>
      <c r="AK1084" s="342"/>
      <c r="AL1084" s="342"/>
      <c r="AM1084" s="342"/>
      <c r="AN1084" s="342"/>
      <c r="AO1084" s="342"/>
      <c r="AP1084" s="342"/>
      <c r="AQ1084" s="342"/>
      <c r="AR1084" s="342"/>
      <c r="AS1084" s="342"/>
      <c r="AT1084" s="342"/>
      <c r="AU1084" s="342"/>
      <c r="AV1084" s="342"/>
      <c r="AW1084" s="342"/>
      <c r="AX1084" s="342"/>
      <c r="AY1084" s="342"/>
      <c r="AZ1084" s="342"/>
      <c r="BA1084" s="342"/>
      <c r="BB1084" s="342"/>
      <c r="BC1084" s="342"/>
      <c r="BD1084" s="342"/>
      <c r="BE1084" s="342"/>
      <c r="BF1084" s="342"/>
      <c r="BG1084" s="342"/>
      <c r="BH1084" s="342"/>
      <c r="BI1084" s="342"/>
      <c r="BJ1084" s="342"/>
      <c r="BK1084" s="342"/>
      <c r="BL1084" s="342"/>
      <c r="BM1084" s="342"/>
      <c r="BO1084" s="342"/>
      <c r="BP1084" s="342"/>
      <c r="BQ1084" s="342"/>
      <c r="BR1084" s="342"/>
      <c r="BS1084" s="342"/>
      <c r="BT1084" s="342"/>
      <c r="BU1084" s="342"/>
      <c r="BV1084" s="342"/>
      <c r="BW1084" s="342"/>
      <c r="BX1084" s="342"/>
      <c r="BY1084" s="342"/>
      <c r="BZ1084" s="342"/>
      <c r="CA1084" s="342"/>
      <c r="CB1084" s="342"/>
      <c r="CC1084" s="342"/>
      <c r="CD1084" s="342"/>
      <c r="CE1084" s="342"/>
      <c r="CF1084" s="342"/>
      <c r="CG1084" s="342"/>
      <c r="CH1084" s="342"/>
      <c r="CI1084" s="342"/>
      <c r="CJ1084" s="342"/>
      <c r="CK1084" s="342"/>
      <c r="CZ1084" s="342"/>
      <c r="DA1084" s="342"/>
      <c r="DB1084" s="342"/>
      <c r="DC1084" s="342"/>
      <c r="DD1084" s="342"/>
      <c r="DE1084" s="342"/>
      <c r="DF1084" s="342"/>
      <c r="DG1084" s="342"/>
      <c r="DH1084" s="342"/>
      <c r="DI1084" s="342"/>
      <c r="DJ1084" s="342"/>
      <c r="DK1084" s="342"/>
      <c r="DM1084" s="342"/>
      <c r="DN1084" s="342"/>
      <c r="DO1084" s="342"/>
      <c r="DP1084" s="342"/>
      <c r="DQ1084" s="342"/>
      <c r="DR1084" s="342"/>
      <c r="DS1084" s="342"/>
      <c r="DT1084" s="342"/>
      <c r="DU1084" s="342"/>
      <c r="DV1084" s="342"/>
      <c r="DW1084" s="342"/>
      <c r="DX1084" s="342"/>
      <c r="DY1084" s="342"/>
      <c r="EA1084" s="342"/>
    </row>
    <row r="1085" spans="1:131">
      <c r="A1085" s="342"/>
      <c r="B1085" s="342"/>
      <c r="C1085" s="342"/>
      <c r="D1085" s="342"/>
      <c r="E1085" s="342"/>
      <c r="L1085" s="342"/>
      <c r="M1085" s="342"/>
      <c r="N1085" s="342"/>
      <c r="O1085" s="342"/>
      <c r="P1085" s="342"/>
      <c r="Q1085" s="342"/>
      <c r="R1085" s="342"/>
      <c r="S1085" s="342"/>
      <c r="T1085" s="342"/>
      <c r="U1085" s="342"/>
      <c r="V1085" s="342"/>
      <c r="W1085" s="342"/>
      <c r="X1085" s="342"/>
      <c r="Y1085" s="342"/>
      <c r="Z1085" s="342"/>
      <c r="AA1085" s="342"/>
      <c r="AB1085" s="342"/>
      <c r="AC1085" s="342"/>
      <c r="AD1085" s="342"/>
      <c r="AE1085" s="342"/>
      <c r="AF1085" s="342"/>
      <c r="AG1085" s="342"/>
      <c r="AH1085" s="342"/>
      <c r="AI1085" s="342"/>
      <c r="AJ1085" s="342"/>
      <c r="AK1085" s="342"/>
      <c r="AL1085" s="342"/>
      <c r="AM1085" s="342"/>
      <c r="AN1085" s="342"/>
      <c r="AO1085" s="342"/>
      <c r="AP1085" s="342"/>
      <c r="AQ1085" s="342"/>
      <c r="AR1085" s="342"/>
      <c r="AS1085" s="342"/>
      <c r="AT1085" s="342"/>
      <c r="AU1085" s="342"/>
      <c r="AV1085" s="342"/>
      <c r="AW1085" s="342"/>
      <c r="AX1085" s="342"/>
      <c r="AY1085" s="342"/>
      <c r="AZ1085" s="342"/>
      <c r="BA1085" s="342"/>
      <c r="BB1085" s="342"/>
      <c r="BC1085" s="342"/>
      <c r="BD1085" s="342"/>
      <c r="BE1085" s="342"/>
      <c r="BF1085" s="342"/>
      <c r="BG1085" s="342"/>
      <c r="BH1085" s="342"/>
      <c r="BI1085" s="342"/>
      <c r="BJ1085" s="342"/>
      <c r="BK1085" s="342"/>
      <c r="BL1085" s="342"/>
      <c r="BM1085" s="342"/>
      <c r="BO1085" s="342"/>
      <c r="BP1085" s="342"/>
      <c r="BQ1085" s="342"/>
      <c r="BR1085" s="342"/>
      <c r="BS1085" s="342"/>
      <c r="BT1085" s="342"/>
      <c r="BU1085" s="342"/>
      <c r="BV1085" s="342"/>
      <c r="BW1085" s="342"/>
      <c r="BX1085" s="342"/>
      <c r="BY1085" s="342"/>
      <c r="BZ1085" s="342"/>
      <c r="CA1085" s="342"/>
      <c r="CB1085" s="342"/>
      <c r="CC1085" s="342"/>
      <c r="CD1085" s="342"/>
      <c r="CE1085" s="342"/>
      <c r="CF1085" s="342"/>
      <c r="CG1085" s="342"/>
      <c r="CH1085" s="342"/>
      <c r="CI1085" s="342"/>
      <c r="CJ1085" s="342"/>
      <c r="CK1085" s="342"/>
      <c r="CZ1085" s="342"/>
      <c r="DA1085" s="342"/>
      <c r="DB1085" s="342"/>
      <c r="DC1085" s="342"/>
      <c r="DD1085" s="342"/>
      <c r="DE1085" s="342"/>
      <c r="DF1085" s="342"/>
      <c r="DG1085" s="342"/>
      <c r="DH1085" s="342"/>
      <c r="DI1085" s="342"/>
      <c r="DJ1085" s="342"/>
      <c r="DK1085" s="342"/>
      <c r="DM1085" s="342"/>
      <c r="DN1085" s="342"/>
      <c r="DO1085" s="342"/>
      <c r="DP1085" s="342"/>
      <c r="DQ1085" s="342"/>
      <c r="DR1085" s="342"/>
      <c r="DS1085" s="342"/>
      <c r="DT1085" s="342"/>
      <c r="DU1085" s="342"/>
      <c r="DV1085" s="342"/>
      <c r="DW1085" s="342"/>
      <c r="DX1085" s="342"/>
      <c r="DY1085" s="342"/>
      <c r="EA1085" s="342"/>
    </row>
    <row r="1086" spans="1:131">
      <c r="A1086" s="342"/>
      <c r="B1086" s="342"/>
      <c r="C1086" s="342"/>
      <c r="D1086" s="342"/>
      <c r="E1086" s="342"/>
      <c r="L1086" s="342"/>
      <c r="M1086" s="342"/>
      <c r="N1086" s="342"/>
      <c r="O1086" s="342"/>
      <c r="P1086" s="342"/>
      <c r="Q1086" s="342"/>
      <c r="R1086" s="342"/>
      <c r="S1086" s="342"/>
      <c r="T1086" s="342"/>
      <c r="U1086" s="342"/>
      <c r="V1086" s="342"/>
      <c r="W1086" s="342"/>
      <c r="X1086" s="342"/>
      <c r="Y1086" s="342"/>
      <c r="Z1086" s="342"/>
      <c r="AA1086" s="342"/>
      <c r="AB1086" s="342"/>
      <c r="AC1086" s="342"/>
      <c r="AD1086" s="342"/>
      <c r="AE1086" s="342"/>
      <c r="AF1086" s="342"/>
      <c r="AG1086" s="342"/>
      <c r="AH1086" s="342"/>
      <c r="AI1086" s="342"/>
      <c r="AJ1086" s="342"/>
      <c r="AK1086" s="342"/>
      <c r="AL1086" s="342"/>
      <c r="AM1086" s="342"/>
      <c r="AN1086" s="342"/>
      <c r="AO1086" s="342"/>
      <c r="AP1086" s="342"/>
      <c r="AQ1086" s="342"/>
      <c r="AR1086" s="342"/>
      <c r="AS1086" s="342"/>
      <c r="AT1086" s="342"/>
      <c r="AU1086" s="342"/>
      <c r="AV1086" s="342"/>
      <c r="AW1086" s="342"/>
      <c r="AX1086" s="342"/>
      <c r="AY1086" s="342"/>
      <c r="AZ1086" s="342"/>
      <c r="BA1086" s="342"/>
      <c r="BB1086" s="342"/>
      <c r="BC1086" s="342"/>
      <c r="BD1086" s="342"/>
      <c r="BE1086" s="342"/>
      <c r="BF1086" s="342"/>
      <c r="BG1086" s="342"/>
      <c r="BH1086" s="342"/>
      <c r="BI1086" s="342"/>
      <c r="BJ1086" s="342"/>
      <c r="BK1086" s="342"/>
      <c r="BL1086" s="342"/>
      <c r="BM1086" s="342"/>
      <c r="BO1086" s="342"/>
      <c r="BP1086" s="342"/>
      <c r="BQ1086" s="342"/>
      <c r="BR1086" s="342"/>
      <c r="BS1086" s="342"/>
      <c r="BT1086" s="342"/>
      <c r="BU1086" s="342"/>
      <c r="BV1086" s="342"/>
      <c r="BW1086" s="342"/>
      <c r="BX1086" s="342"/>
      <c r="BY1086" s="342"/>
      <c r="BZ1086" s="342"/>
      <c r="CA1086" s="342"/>
      <c r="CB1086" s="342"/>
      <c r="CC1086" s="342"/>
      <c r="CD1086" s="342"/>
      <c r="CE1086" s="342"/>
      <c r="CF1086" s="342"/>
      <c r="CG1086" s="342"/>
      <c r="CH1086" s="342"/>
      <c r="CI1086" s="342"/>
      <c r="CJ1086" s="342"/>
      <c r="CK1086" s="342"/>
      <c r="CZ1086" s="342"/>
      <c r="DA1086" s="342"/>
      <c r="DB1086" s="342"/>
      <c r="DC1086" s="342"/>
      <c r="DD1086" s="342"/>
      <c r="DE1086" s="342"/>
      <c r="DF1086" s="342"/>
      <c r="DG1086" s="342"/>
      <c r="DH1086" s="342"/>
      <c r="DI1086" s="342"/>
      <c r="DJ1086" s="342"/>
      <c r="DK1086" s="342"/>
      <c r="DM1086" s="342"/>
      <c r="DN1086" s="342"/>
      <c r="DO1086" s="342"/>
      <c r="DP1086" s="342"/>
      <c r="DQ1086" s="342"/>
      <c r="DR1086" s="342"/>
      <c r="DS1086" s="342"/>
      <c r="DT1086" s="342"/>
      <c r="DU1086" s="342"/>
      <c r="DV1086" s="342"/>
      <c r="DW1086" s="342"/>
      <c r="DX1086" s="342"/>
      <c r="DY1086" s="342"/>
      <c r="EA1086" s="342"/>
    </row>
    <row r="1087" spans="1:131">
      <c r="A1087" s="342"/>
      <c r="B1087" s="342"/>
      <c r="C1087" s="342"/>
      <c r="D1087" s="342"/>
      <c r="E1087" s="342"/>
      <c r="L1087" s="342"/>
      <c r="M1087" s="342"/>
      <c r="N1087" s="342"/>
      <c r="O1087" s="342"/>
      <c r="P1087" s="342"/>
      <c r="Q1087" s="342"/>
      <c r="R1087" s="342"/>
      <c r="S1087" s="342"/>
      <c r="T1087" s="342"/>
      <c r="U1087" s="342"/>
      <c r="V1087" s="342"/>
      <c r="W1087" s="342"/>
      <c r="X1087" s="342"/>
      <c r="Y1087" s="342"/>
      <c r="Z1087" s="342"/>
      <c r="AA1087" s="342"/>
      <c r="AB1087" s="342"/>
      <c r="AC1087" s="342"/>
      <c r="AD1087" s="342"/>
      <c r="AE1087" s="342"/>
      <c r="AF1087" s="342"/>
      <c r="AG1087" s="342"/>
      <c r="AH1087" s="342"/>
      <c r="AI1087" s="342"/>
      <c r="AJ1087" s="342"/>
      <c r="AK1087" s="342"/>
      <c r="AL1087" s="342"/>
      <c r="AM1087" s="342"/>
      <c r="AN1087" s="342"/>
      <c r="AO1087" s="342"/>
      <c r="AP1087" s="342"/>
      <c r="AQ1087" s="342"/>
      <c r="AR1087" s="342"/>
      <c r="AS1087" s="342"/>
      <c r="AT1087" s="342"/>
      <c r="AU1087" s="342"/>
      <c r="AV1087" s="342"/>
      <c r="AW1087" s="342"/>
      <c r="AX1087" s="342"/>
      <c r="AY1087" s="342"/>
      <c r="AZ1087" s="342"/>
      <c r="BA1087" s="342"/>
      <c r="BB1087" s="342"/>
      <c r="BC1087" s="342"/>
      <c r="BD1087" s="342"/>
      <c r="BE1087" s="342"/>
      <c r="BF1087" s="342"/>
      <c r="BG1087" s="342"/>
      <c r="BH1087" s="342"/>
      <c r="BI1087" s="342"/>
      <c r="BJ1087" s="342"/>
      <c r="BK1087" s="342"/>
      <c r="BL1087" s="342"/>
      <c r="BM1087" s="342"/>
      <c r="BO1087" s="342"/>
      <c r="BP1087" s="342"/>
      <c r="BQ1087" s="342"/>
      <c r="BR1087" s="342"/>
      <c r="BS1087" s="342"/>
      <c r="BT1087" s="342"/>
      <c r="BU1087" s="342"/>
      <c r="BV1087" s="342"/>
      <c r="BW1087" s="342"/>
      <c r="BX1087" s="342"/>
      <c r="BY1087" s="342"/>
      <c r="BZ1087" s="342"/>
      <c r="CA1087" s="342"/>
      <c r="CB1087" s="342"/>
      <c r="CC1087" s="342"/>
      <c r="CD1087" s="342"/>
      <c r="CE1087" s="342"/>
      <c r="CF1087" s="342"/>
      <c r="CG1087" s="342"/>
      <c r="CH1087" s="342"/>
      <c r="CI1087" s="342"/>
      <c r="CJ1087" s="342"/>
      <c r="CK1087" s="342"/>
      <c r="CZ1087" s="342"/>
      <c r="DA1087" s="342"/>
      <c r="DB1087" s="342"/>
      <c r="DC1087" s="342"/>
      <c r="DD1087" s="342"/>
      <c r="DE1087" s="342"/>
      <c r="DF1087" s="342"/>
      <c r="DG1087" s="342"/>
      <c r="DH1087" s="342"/>
      <c r="DI1087" s="342"/>
      <c r="DJ1087" s="342"/>
      <c r="DK1087" s="342"/>
      <c r="DM1087" s="342"/>
      <c r="DN1087" s="342"/>
      <c r="DO1087" s="342"/>
      <c r="DP1087" s="342"/>
      <c r="DQ1087" s="342"/>
      <c r="DR1087" s="342"/>
      <c r="DS1087" s="342"/>
      <c r="DT1087" s="342"/>
      <c r="DU1087" s="342"/>
      <c r="DV1087" s="342"/>
      <c r="DW1087" s="342"/>
      <c r="DX1087" s="342"/>
      <c r="DY1087" s="342"/>
      <c r="EA1087" s="342"/>
    </row>
    <row r="1088" spans="1:131">
      <c r="A1088" s="342"/>
      <c r="B1088" s="342"/>
      <c r="C1088" s="342"/>
      <c r="D1088" s="342"/>
      <c r="E1088" s="342"/>
      <c r="L1088" s="342"/>
      <c r="M1088" s="342"/>
      <c r="N1088" s="342"/>
      <c r="O1088" s="342"/>
      <c r="P1088" s="342"/>
      <c r="Q1088" s="342"/>
      <c r="R1088" s="342"/>
      <c r="S1088" s="342"/>
      <c r="T1088" s="342"/>
      <c r="U1088" s="342"/>
      <c r="V1088" s="342"/>
      <c r="W1088" s="342"/>
      <c r="X1088" s="342"/>
      <c r="Y1088" s="342"/>
      <c r="Z1088" s="342"/>
      <c r="AA1088" s="342"/>
      <c r="AB1088" s="342"/>
      <c r="AC1088" s="342"/>
      <c r="AD1088" s="342"/>
      <c r="AE1088" s="342"/>
      <c r="AF1088" s="342"/>
      <c r="AG1088" s="342"/>
      <c r="AH1088" s="342"/>
      <c r="AI1088" s="342"/>
      <c r="AJ1088" s="342"/>
      <c r="AK1088" s="342"/>
      <c r="AL1088" s="342"/>
      <c r="AM1088" s="342"/>
      <c r="AN1088" s="342"/>
      <c r="AO1088" s="342"/>
      <c r="AP1088" s="342"/>
      <c r="AQ1088" s="342"/>
      <c r="AR1088" s="342"/>
      <c r="AS1088" s="342"/>
      <c r="AT1088" s="342"/>
      <c r="AU1088" s="342"/>
      <c r="AV1088" s="342"/>
      <c r="AW1088" s="342"/>
      <c r="AX1088" s="342"/>
      <c r="AY1088" s="342"/>
      <c r="AZ1088" s="342"/>
      <c r="BA1088" s="342"/>
      <c r="BB1088" s="342"/>
      <c r="BC1088" s="342"/>
      <c r="BD1088" s="342"/>
      <c r="BE1088" s="342"/>
      <c r="BF1088" s="342"/>
      <c r="BG1088" s="342"/>
      <c r="BH1088" s="342"/>
      <c r="BI1088" s="342"/>
      <c r="BJ1088" s="342"/>
      <c r="BK1088" s="342"/>
      <c r="BL1088" s="342"/>
      <c r="BM1088" s="342"/>
      <c r="BO1088" s="342"/>
      <c r="BP1088" s="342"/>
      <c r="BQ1088" s="342"/>
      <c r="BR1088" s="342"/>
      <c r="BS1088" s="342"/>
      <c r="BT1088" s="342"/>
      <c r="BU1088" s="342"/>
      <c r="BV1088" s="342"/>
      <c r="BW1088" s="342"/>
      <c r="BX1088" s="342"/>
      <c r="BY1088" s="342"/>
      <c r="BZ1088" s="342"/>
      <c r="CA1088" s="342"/>
      <c r="CB1088" s="342"/>
      <c r="CC1088" s="342"/>
      <c r="CD1088" s="342"/>
      <c r="CE1088" s="342"/>
      <c r="CF1088" s="342"/>
      <c r="CG1088" s="342"/>
      <c r="CH1088" s="342"/>
      <c r="CI1088" s="342"/>
      <c r="CJ1088" s="342"/>
      <c r="CK1088" s="342"/>
      <c r="CZ1088" s="342"/>
      <c r="DA1088" s="342"/>
      <c r="DB1088" s="342"/>
      <c r="DC1088" s="342"/>
      <c r="DD1088" s="342"/>
      <c r="DE1088" s="342"/>
      <c r="DF1088" s="342"/>
      <c r="DG1088" s="342"/>
      <c r="DH1088" s="342"/>
      <c r="DI1088" s="342"/>
      <c r="DJ1088" s="342"/>
      <c r="DK1088" s="342"/>
      <c r="DM1088" s="342"/>
      <c r="DN1088" s="342"/>
      <c r="DO1088" s="342"/>
      <c r="DP1088" s="342"/>
      <c r="DQ1088" s="342"/>
      <c r="DR1088" s="342"/>
      <c r="DS1088" s="342"/>
      <c r="DT1088" s="342"/>
      <c r="DU1088" s="342"/>
      <c r="DV1088" s="342"/>
      <c r="DW1088" s="342"/>
      <c r="DX1088" s="342"/>
      <c r="DY1088" s="342"/>
      <c r="EA1088" s="342"/>
    </row>
    <row r="1089" spans="1:131">
      <c r="A1089" s="342"/>
      <c r="B1089" s="342"/>
      <c r="C1089" s="342"/>
      <c r="D1089" s="342"/>
      <c r="E1089" s="342"/>
      <c r="L1089" s="342"/>
      <c r="M1089" s="342"/>
      <c r="N1089" s="342"/>
      <c r="O1089" s="342"/>
      <c r="P1089" s="342"/>
      <c r="Q1089" s="342"/>
      <c r="R1089" s="342"/>
      <c r="S1089" s="342"/>
      <c r="T1089" s="342"/>
      <c r="U1089" s="342"/>
      <c r="V1089" s="342"/>
      <c r="W1089" s="342"/>
      <c r="X1089" s="342"/>
      <c r="Y1089" s="342"/>
      <c r="Z1089" s="342"/>
      <c r="AA1089" s="342"/>
      <c r="AB1089" s="342"/>
      <c r="AC1089" s="342"/>
      <c r="AD1089" s="342"/>
      <c r="AE1089" s="342"/>
      <c r="AF1089" s="342"/>
      <c r="AG1089" s="342"/>
      <c r="AH1089" s="342"/>
      <c r="AI1089" s="342"/>
      <c r="AJ1089" s="342"/>
      <c r="AK1089" s="342"/>
      <c r="AL1089" s="342"/>
      <c r="AM1089" s="342"/>
      <c r="AN1089" s="342"/>
      <c r="AO1089" s="342"/>
      <c r="AP1089" s="342"/>
      <c r="AQ1089" s="342"/>
      <c r="AR1089" s="342"/>
      <c r="AS1089" s="342"/>
      <c r="AT1089" s="342"/>
      <c r="AU1089" s="342"/>
      <c r="AV1089" s="342"/>
      <c r="AW1089" s="342"/>
      <c r="AX1089" s="342"/>
      <c r="AY1089" s="342"/>
      <c r="AZ1089" s="342"/>
      <c r="BA1089" s="342"/>
      <c r="BB1089" s="342"/>
      <c r="BC1089" s="342"/>
      <c r="BD1089" s="342"/>
      <c r="BE1089" s="342"/>
      <c r="BF1089" s="342"/>
      <c r="BG1089" s="342"/>
      <c r="BH1089" s="342"/>
      <c r="BI1089" s="342"/>
      <c r="BJ1089" s="342"/>
      <c r="BK1089" s="342"/>
      <c r="BL1089" s="342"/>
      <c r="BM1089" s="342"/>
      <c r="BO1089" s="342"/>
      <c r="BP1089" s="342"/>
      <c r="BQ1089" s="342"/>
      <c r="BR1089" s="342"/>
      <c r="BS1089" s="342"/>
      <c r="BT1089" s="342"/>
      <c r="BU1089" s="342"/>
      <c r="BV1089" s="342"/>
      <c r="BW1089" s="342"/>
      <c r="BX1089" s="342"/>
      <c r="BY1089" s="342"/>
      <c r="BZ1089" s="342"/>
      <c r="CA1089" s="342"/>
      <c r="CB1089" s="342"/>
      <c r="CC1089" s="342"/>
      <c r="CD1089" s="342"/>
      <c r="CE1089" s="342"/>
      <c r="CF1089" s="342"/>
      <c r="CG1089" s="342"/>
      <c r="CH1089" s="342"/>
      <c r="CI1089" s="342"/>
      <c r="CJ1089" s="342"/>
      <c r="CK1089" s="342"/>
      <c r="CZ1089" s="342"/>
      <c r="DA1089" s="342"/>
      <c r="DB1089" s="342"/>
      <c r="DC1089" s="342"/>
      <c r="DD1089" s="342"/>
      <c r="DE1089" s="342"/>
      <c r="DF1089" s="342"/>
      <c r="DG1089" s="342"/>
      <c r="DH1089" s="342"/>
      <c r="DI1089" s="342"/>
      <c r="DJ1089" s="342"/>
      <c r="DK1089" s="342"/>
      <c r="DM1089" s="342"/>
      <c r="DN1089" s="342"/>
      <c r="DO1089" s="342"/>
      <c r="DP1089" s="342"/>
      <c r="DQ1089" s="342"/>
      <c r="DR1089" s="342"/>
      <c r="DS1089" s="342"/>
      <c r="DT1089" s="342"/>
      <c r="DU1089" s="342"/>
      <c r="DV1089" s="342"/>
      <c r="DW1089" s="342"/>
      <c r="DX1089" s="342"/>
      <c r="DY1089" s="342"/>
      <c r="EA1089" s="342"/>
    </row>
    <row r="1090" spans="1:131">
      <c r="A1090" s="342"/>
      <c r="B1090" s="342"/>
      <c r="C1090" s="342"/>
      <c r="D1090" s="342"/>
      <c r="E1090" s="342"/>
      <c r="L1090" s="342"/>
      <c r="M1090" s="342"/>
      <c r="N1090" s="342"/>
      <c r="O1090" s="342"/>
      <c r="P1090" s="342"/>
      <c r="Q1090" s="342"/>
      <c r="R1090" s="342"/>
      <c r="S1090" s="342"/>
      <c r="T1090" s="342"/>
      <c r="U1090" s="342"/>
      <c r="V1090" s="342"/>
      <c r="W1090" s="342"/>
      <c r="X1090" s="342"/>
      <c r="Y1090" s="342"/>
      <c r="Z1090" s="342"/>
      <c r="AA1090" s="342"/>
      <c r="AB1090" s="342"/>
      <c r="AC1090" s="342"/>
      <c r="AD1090" s="342"/>
      <c r="AE1090" s="342"/>
      <c r="AF1090" s="342"/>
      <c r="AG1090" s="342"/>
      <c r="AH1090" s="342"/>
      <c r="AI1090" s="342"/>
      <c r="AJ1090" s="342"/>
      <c r="AK1090" s="342"/>
      <c r="AL1090" s="342"/>
      <c r="AM1090" s="342"/>
      <c r="AN1090" s="342"/>
      <c r="AO1090" s="342"/>
      <c r="AP1090" s="342"/>
      <c r="AQ1090" s="342"/>
      <c r="AR1090" s="342"/>
      <c r="AS1090" s="342"/>
      <c r="AT1090" s="342"/>
      <c r="AU1090" s="342"/>
      <c r="AV1090" s="342"/>
      <c r="AW1090" s="342"/>
      <c r="AX1090" s="342"/>
      <c r="AY1090" s="342"/>
      <c r="AZ1090" s="342"/>
      <c r="BA1090" s="342"/>
      <c r="BB1090" s="342"/>
      <c r="BC1090" s="342"/>
      <c r="BD1090" s="342"/>
      <c r="BE1090" s="342"/>
      <c r="BF1090" s="342"/>
      <c r="BG1090" s="342"/>
      <c r="BH1090" s="342"/>
      <c r="BI1090" s="342"/>
      <c r="BJ1090" s="342"/>
      <c r="BK1090" s="342"/>
      <c r="BL1090" s="342"/>
      <c r="BM1090" s="342"/>
      <c r="BO1090" s="342"/>
      <c r="BP1090" s="342"/>
      <c r="BQ1090" s="342"/>
      <c r="BR1090" s="342"/>
      <c r="BS1090" s="342"/>
      <c r="BT1090" s="342"/>
      <c r="BU1090" s="342"/>
      <c r="BV1090" s="342"/>
      <c r="BW1090" s="342"/>
      <c r="BX1090" s="342"/>
      <c r="BY1090" s="342"/>
      <c r="BZ1090" s="342"/>
      <c r="CA1090" s="342"/>
      <c r="CB1090" s="342"/>
      <c r="CC1090" s="342"/>
      <c r="CD1090" s="342"/>
      <c r="CE1090" s="342"/>
      <c r="CF1090" s="342"/>
      <c r="CG1090" s="342"/>
      <c r="CH1090" s="342"/>
      <c r="CI1090" s="342"/>
      <c r="CJ1090" s="342"/>
      <c r="CK1090" s="342"/>
      <c r="CZ1090" s="342"/>
      <c r="DA1090" s="342"/>
      <c r="DB1090" s="342"/>
      <c r="DC1090" s="342"/>
      <c r="DD1090" s="342"/>
      <c r="DE1090" s="342"/>
      <c r="DF1090" s="342"/>
      <c r="DG1090" s="342"/>
      <c r="DH1090" s="342"/>
      <c r="DI1090" s="342"/>
      <c r="DJ1090" s="342"/>
      <c r="DK1090" s="342"/>
      <c r="DM1090" s="342"/>
      <c r="DN1090" s="342"/>
      <c r="DO1090" s="342"/>
      <c r="DP1090" s="342"/>
      <c r="DQ1090" s="342"/>
      <c r="DR1090" s="342"/>
      <c r="DS1090" s="342"/>
      <c r="DT1090" s="342"/>
      <c r="DU1090" s="342"/>
      <c r="DV1090" s="342"/>
      <c r="DW1090" s="342"/>
      <c r="DX1090" s="342"/>
      <c r="DY1090" s="342"/>
      <c r="EA1090" s="342"/>
    </row>
    <row r="1091" spans="1:131">
      <c r="A1091" s="342"/>
      <c r="B1091" s="342"/>
      <c r="C1091" s="342"/>
      <c r="D1091" s="342"/>
      <c r="E1091" s="342"/>
      <c r="L1091" s="342"/>
      <c r="M1091" s="342"/>
      <c r="N1091" s="342"/>
      <c r="O1091" s="342"/>
      <c r="P1091" s="342"/>
      <c r="Q1091" s="342"/>
      <c r="R1091" s="342"/>
      <c r="S1091" s="342"/>
      <c r="T1091" s="342"/>
      <c r="U1091" s="342"/>
      <c r="V1091" s="342"/>
      <c r="W1091" s="342"/>
      <c r="X1091" s="342"/>
      <c r="Y1091" s="342"/>
      <c r="Z1091" s="342"/>
      <c r="AA1091" s="342"/>
      <c r="AB1091" s="342"/>
      <c r="AC1091" s="342"/>
      <c r="AD1091" s="342"/>
      <c r="AE1091" s="342"/>
      <c r="AF1091" s="342"/>
      <c r="AG1091" s="342"/>
      <c r="AH1091" s="342"/>
      <c r="AI1091" s="342"/>
      <c r="AJ1091" s="342"/>
      <c r="AK1091" s="342"/>
      <c r="AL1091" s="342"/>
      <c r="AM1091" s="342"/>
      <c r="AN1091" s="342"/>
      <c r="AO1091" s="342"/>
      <c r="AP1091" s="342"/>
      <c r="AQ1091" s="342"/>
      <c r="AR1091" s="342"/>
      <c r="AS1091" s="342"/>
      <c r="AT1091" s="342"/>
      <c r="AU1091" s="342"/>
      <c r="AV1091" s="342"/>
      <c r="AW1091" s="342"/>
      <c r="AX1091" s="342"/>
      <c r="AY1091" s="342"/>
      <c r="AZ1091" s="342"/>
      <c r="BA1091" s="342"/>
      <c r="BB1091" s="342"/>
      <c r="BC1091" s="342"/>
      <c r="BD1091" s="342"/>
      <c r="BE1091" s="342"/>
      <c r="BF1091" s="342"/>
      <c r="BG1091" s="342"/>
      <c r="BH1091" s="342"/>
      <c r="BI1091" s="342"/>
      <c r="BJ1091" s="342"/>
      <c r="BK1091" s="342"/>
      <c r="BL1091" s="342"/>
      <c r="BM1091" s="342"/>
      <c r="BO1091" s="342"/>
      <c r="BP1091" s="342"/>
      <c r="BQ1091" s="342"/>
      <c r="BR1091" s="342"/>
      <c r="BS1091" s="342"/>
      <c r="BT1091" s="342"/>
      <c r="BU1091" s="342"/>
      <c r="BV1091" s="342"/>
      <c r="BW1091" s="342"/>
      <c r="BX1091" s="342"/>
      <c r="BY1091" s="342"/>
      <c r="BZ1091" s="342"/>
      <c r="CA1091" s="342"/>
      <c r="CB1091" s="342"/>
      <c r="CC1091" s="342"/>
      <c r="CD1091" s="342"/>
      <c r="CE1091" s="342"/>
      <c r="CF1091" s="342"/>
      <c r="CG1091" s="342"/>
      <c r="CH1091" s="342"/>
      <c r="CI1091" s="342"/>
      <c r="CJ1091" s="342"/>
      <c r="CK1091" s="342"/>
      <c r="CZ1091" s="342"/>
      <c r="DA1091" s="342"/>
      <c r="DB1091" s="342"/>
      <c r="DC1091" s="342"/>
      <c r="DD1091" s="342"/>
      <c r="DE1091" s="342"/>
      <c r="DF1091" s="342"/>
      <c r="DG1091" s="342"/>
      <c r="DH1091" s="342"/>
      <c r="DI1091" s="342"/>
      <c r="DJ1091" s="342"/>
      <c r="DK1091" s="342"/>
      <c r="DM1091" s="342"/>
      <c r="DN1091" s="342"/>
      <c r="DO1091" s="342"/>
      <c r="DP1091" s="342"/>
      <c r="DQ1091" s="342"/>
      <c r="DR1091" s="342"/>
      <c r="DS1091" s="342"/>
      <c r="DT1091" s="342"/>
      <c r="DU1091" s="342"/>
      <c r="DV1091" s="342"/>
      <c r="DW1091" s="342"/>
      <c r="DX1091" s="342"/>
      <c r="DY1091" s="342"/>
      <c r="EA1091" s="342"/>
    </row>
    <row r="1092" spans="1:131">
      <c r="A1092" s="342"/>
      <c r="B1092" s="342"/>
      <c r="C1092" s="342"/>
      <c r="D1092" s="342"/>
      <c r="E1092" s="342"/>
      <c r="L1092" s="342"/>
      <c r="M1092" s="342"/>
      <c r="N1092" s="342"/>
      <c r="O1092" s="342"/>
      <c r="P1092" s="342"/>
      <c r="Q1092" s="342"/>
      <c r="R1092" s="342"/>
      <c r="S1092" s="342"/>
      <c r="T1092" s="342"/>
      <c r="U1092" s="342"/>
      <c r="V1092" s="342"/>
      <c r="W1092" s="342"/>
      <c r="X1092" s="342"/>
      <c r="Y1092" s="342"/>
      <c r="Z1092" s="342"/>
      <c r="AA1092" s="342"/>
      <c r="AB1092" s="342"/>
      <c r="AC1092" s="342"/>
      <c r="AD1092" s="342"/>
      <c r="AE1092" s="342"/>
      <c r="AF1092" s="342"/>
      <c r="AG1092" s="342"/>
      <c r="AH1092" s="342"/>
      <c r="AI1092" s="342"/>
      <c r="AJ1092" s="342"/>
      <c r="AK1092" s="342"/>
      <c r="AL1092" s="342"/>
      <c r="AM1092" s="342"/>
      <c r="AN1092" s="342"/>
      <c r="AO1092" s="342"/>
      <c r="AP1092" s="342"/>
      <c r="AQ1092" s="342"/>
      <c r="AR1092" s="342"/>
      <c r="AS1092" s="342"/>
      <c r="AT1092" s="342"/>
      <c r="AU1092" s="342"/>
      <c r="AV1092" s="342"/>
      <c r="AW1092" s="342"/>
      <c r="AX1092" s="342"/>
      <c r="AY1092" s="342"/>
      <c r="AZ1092" s="342"/>
      <c r="BA1092" s="342"/>
      <c r="BB1092" s="342"/>
      <c r="BC1092" s="342"/>
      <c r="BD1092" s="342"/>
      <c r="BE1092" s="342"/>
      <c r="BF1092" s="342"/>
      <c r="BG1092" s="342"/>
      <c r="BH1092" s="342"/>
      <c r="BI1092" s="342"/>
      <c r="BJ1092" s="342"/>
      <c r="BK1092" s="342"/>
      <c r="BL1092" s="342"/>
      <c r="BM1092" s="342"/>
      <c r="BO1092" s="342"/>
      <c r="BP1092" s="342"/>
      <c r="BQ1092" s="342"/>
      <c r="BR1092" s="342"/>
      <c r="BS1092" s="342"/>
      <c r="BT1092" s="342"/>
      <c r="BU1092" s="342"/>
      <c r="BV1092" s="342"/>
      <c r="BW1092" s="342"/>
      <c r="BX1092" s="342"/>
      <c r="BY1092" s="342"/>
      <c r="BZ1092" s="342"/>
      <c r="CA1092" s="342"/>
      <c r="CB1092" s="342"/>
      <c r="CC1092" s="342"/>
      <c r="CD1092" s="342"/>
      <c r="CE1092" s="342"/>
      <c r="CF1092" s="342"/>
      <c r="CG1092" s="342"/>
      <c r="CH1092" s="342"/>
      <c r="CI1092" s="342"/>
      <c r="CJ1092" s="342"/>
      <c r="CK1092" s="342"/>
      <c r="CZ1092" s="342"/>
      <c r="DA1092" s="342"/>
      <c r="DB1092" s="342"/>
      <c r="DC1092" s="342"/>
      <c r="DD1092" s="342"/>
      <c r="DE1092" s="342"/>
      <c r="DF1092" s="342"/>
      <c r="DG1092" s="342"/>
      <c r="DH1092" s="342"/>
      <c r="DI1092" s="342"/>
      <c r="DJ1092" s="342"/>
      <c r="DK1092" s="342"/>
      <c r="DM1092" s="342"/>
      <c r="DN1092" s="342"/>
      <c r="DO1092" s="342"/>
      <c r="DP1092" s="342"/>
      <c r="DQ1092" s="342"/>
      <c r="DR1092" s="342"/>
      <c r="DS1092" s="342"/>
      <c r="DT1092" s="342"/>
      <c r="DU1092" s="342"/>
      <c r="DV1092" s="342"/>
      <c r="DW1092" s="342"/>
      <c r="DX1092" s="342"/>
      <c r="DY1092" s="342"/>
      <c r="EA1092" s="342"/>
    </row>
    <row r="1093" spans="1:131">
      <c r="A1093" s="342"/>
      <c r="B1093" s="342"/>
      <c r="C1093" s="342"/>
      <c r="D1093" s="342"/>
      <c r="E1093" s="342"/>
      <c r="L1093" s="342"/>
      <c r="M1093" s="342"/>
      <c r="N1093" s="342"/>
      <c r="O1093" s="342"/>
      <c r="P1093" s="342"/>
      <c r="Q1093" s="342"/>
      <c r="R1093" s="342"/>
      <c r="S1093" s="342"/>
      <c r="T1093" s="342"/>
      <c r="U1093" s="342"/>
      <c r="V1093" s="342"/>
      <c r="W1093" s="342"/>
      <c r="X1093" s="342"/>
      <c r="Y1093" s="342"/>
      <c r="Z1093" s="342"/>
      <c r="AA1093" s="342"/>
      <c r="AB1093" s="342"/>
      <c r="AC1093" s="342"/>
      <c r="AD1093" s="342"/>
      <c r="AE1093" s="342"/>
      <c r="AF1093" s="342"/>
      <c r="AG1093" s="342"/>
      <c r="AH1093" s="342"/>
      <c r="AI1093" s="342"/>
      <c r="AJ1093" s="342"/>
      <c r="AK1093" s="342"/>
      <c r="AL1093" s="342"/>
      <c r="AM1093" s="342"/>
      <c r="AN1093" s="342"/>
      <c r="AO1093" s="342"/>
      <c r="AP1093" s="342"/>
      <c r="AQ1093" s="342"/>
      <c r="AR1093" s="342"/>
      <c r="AS1093" s="342"/>
      <c r="AT1093" s="342"/>
      <c r="AU1093" s="342"/>
      <c r="AV1093" s="342"/>
      <c r="AW1093" s="342"/>
      <c r="AX1093" s="342"/>
      <c r="AY1093" s="342"/>
      <c r="AZ1093" s="342"/>
      <c r="BA1093" s="342"/>
      <c r="BB1093" s="342"/>
      <c r="BC1093" s="342"/>
      <c r="BD1093" s="342"/>
      <c r="BE1093" s="342"/>
      <c r="BF1093" s="342"/>
      <c r="BG1093" s="342"/>
      <c r="BH1093" s="342"/>
      <c r="BI1093" s="342"/>
      <c r="BJ1093" s="342"/>
      <c r="BK1093" s="342"/>
      <c r="BL1093" s="342"/>
      <c r="BM1093" s="342"/>
      <c r="BO1093" s="342"/>
      <c r="BP1093" s="342"/>
      <c r="BQ1093" s="342"/>
      <c r="BR1093" s="342"/>
      <c r="BS1093" s="342"/>
      <c r="BT1093" s="342"/>
      <c r="BU1093" s="342"/>
      <c r="BV1093" s="342"/>
      <c r="BW1093" s="342"/>
      <c r="BX1093" s="342"/>
      <c r="BY1093" s="342"/>
      <c r="BZ1093" s="342"/>
      <c r="CA1093" s="342"/>
      <c r="CB1093" s="342"/>
      <c r="CC1093" s="342"/>
      <c r="CD1093" s="342"/>
      <c r="CE1093" s="342"/>
      <c r="CF1093" s="342"/>
      <c r="CG1093" s="342"/>
      <c r="CH1093" s="342"/>
      <c r="CI1093" s="342"/>
      <c r="CJ1093" s="342"/>
      <c r="CK1093" s="342"/>
      <c r="CZ1093" s="342"/>
      <c r="DA1093" s="342"/>
      <c r="DB1093" s="342"/>
      <c r="DC1093" s="342"/>
      <c r="DD1093" s="342"/>
      <c r="DE1093" s="342"/>
      <c r="DF1093" s="342"/>
      <c r="DG1093" s="342"/>
      <c r="DH1093" s="342"/>
      <c r="DI1093" s="342"/>
      <c r="DJ1093" s="342"/>
      <c r="DK1093" s="342"/>
      <c r="DM1093" s="342"/>
      <c r="DN1093" s="342"/>
      <c r="DO1093" s="342"/>
      <c r="DP1093" s="342"/>
      <c r="DQ1093" s="342"/>
      <c r="DR1093" s="342"/>
      <c r="DS1093" s="342"/>
      <c r="DT1093" s="342"/>
      <c r="DU1093" s="342"/>
      <c r="DV1093" s="342"/>
      <c r="DW1093" s="342"/>
      <c r="DX1093" s="342"/>
      <c r="DY1093" s="342"/>
      <c r="EA1093" s="342"/>
    </row>
    <row r="1094" spans="1:131">
      <c r="A1094" s="342"/>
      <c r="B1094" s="342"/>
      <c r="C1094" s="342"/>
      <c r="D1094" s="342"/>
      <c r="E1094" s="342"/>
      <c r="L1094" s="342"/>
      <c r="M1094" s="342"/>
      <c r="N1094" s="342"/>
      <c r="O1094" s="342"/>
      <c r="P1094" s="342"/>
      <c r="Q1094" s="342"/>
      <c r="R1094" s="342"/>
      <c r="S1094" s="342"/>
      <c r="T1094" s="342"/>
      <c r="U1094" s="342"/>
      <c r="V1094" s="342"/>
      <c r="W1094" s="342"/>
      <c r="X1094" s="342"/>
      <c r="Y1094" s="342"/>
      <c r="Z1094" s="342"/>
      <c r="AA1094" s="342"/>
      <c r="AB1094" s="342"/>
      <c r="AC1094" s="342"/>
      <c r="AD1094" s="342"/>
      <c r="AE1094" s="342"/>
      <c r="AF1094" s="342"/>
      <c r="AG1094" s="342"/>
      <c r="AH1094" s="342"/>
      <c r="AI1094" s="342"/>
      <c r="AJ1094" s="342"/>
      <c r="AK1094" s="342"/>
      <c r="AL1094" s="342"/>
      <c r="AM1094" s="342"/>
      <c r="AN1094" s="342"/>
      <c r="AO1094" s="342"/>
      <c r="AP1094" s="342"/>
      <c r="AQ1094" s="342"/>
      <c r="AR1094" s="342"/>
      <c r="AS1094" s="342"/>
      <c r="AT1094" s="342"/>
      <c r="AU1094" s="342"/>
      <c r="AV1094" s="342"/>
      <c r="AW1094" s="342"/>
      <c r="AX1094" s="342"/>
      <c r="AY1094" s="342"/>
      <c r="AZ1094" s="342"/>
      <c r="BA1094" s="342"/>
      <c r="BB1094" s="342"/>
      <c r="BC1094" s="342"/>
      <c r="BD1094" s="342"/>
      <c r="BE1094" s="342"/>
      <c r="BF1094" s="342"/>
      <c r="BG1094" s="342"/>
      <c r="BH1094" s="342"/>
      <c r="BI1094" s="342"/>
      <c r="BJ1094" s="342"/>
      <c r="BK1094" s="342"/>
      <c r="BL1094" s="342"/>
      <c r="BM1094" s="342"/>
      <c r="BO1094" s="342"/>
      <c r="BP1094" s="342"/>
      <c r="BQ1094" s="342"/>
      <c r="BR1094" s="342"/>
      <c r="BS1094" s="342"/>
      <c r="BT1094" s="342"/>
      <c r="BU1094" s="342"/>
      <c r="BV1094" s="342"/>
      <c r="BW1094" s="342"/>
      <c r="BX1094" s="342"/>
      <c r="BY1094" s="342"/>
      <c r="BZ1094" s="342"/>
      <c r="CA1094" s="342"/>
      <c r="CB1094" s="342"/>
      <c r="CC1094" s="342"/>
      <c r="CD1094" s="342"/>
      <c r="CE1094" s="342"/>
      <c r="CF1094" s="342"/>
      <c r="CG1094" s="342"/>
      <c r="CH1094" s="342"/>
      <c r="CI1094" s="342"/>
      <c r="CJ1094" s="342"/>
      <c r="CK1094" s="342"/>
      <c r="CZ1094" s="342"/>
      <c r="DA1094" s="342"/>
      <c r="DB1094" s="342"/>
      <c r="DC1094" s="342"/>
      <c r="DD1094" s="342"/>
      <c r="DE1094" s="342"/>
      <c r="DF1094" s="342"/>
      <c r="DG1094" s="342"/>
      <c r="DH1094" s="342"/>
      <c r="DI1094" s="342"/>
      <c r="DJ1094" s="342"/>
      <c r="DK1094" s="342"/>
      <c r="DM1094" s="342"/>
      <c r="DN1094" s="342"/>
      <c r="DO1094" s="342"/>
      <c r="DP1094" s="342"/>
      <c r="DQ1094" s="342"/>
      <c r="DR1094" s="342"/>
      <c r="DS1094" s="342"/>
      <c r="DT1094" s="342"/>
      <c r="DU1094" s="342"/>
      <c r="DV1094" s="342"/>
      <c r="DW1094" s="342"/>
      <c r="DX1094" s="342"/>
      <c r="DY1094" s="342"/>
      <c r="EA1094" s="342"/>
    </row>
    <row r="1095" spans="1:131">
      <c r="A1095" s="342"/>
      <c r="B1095" s="342"/>
      <c r="C1095" s="342"/>
      <c r="D1095" s="342"/>
      <c r="E1095" s="342"/>
      <c r="L1095" s="342"/>
      <c r="M1095" s="342"/>
      <c r="N1095" s="342"/>
      <c r="O1095" s="342"/>
      <c r="P1095" s="342"/>
      <c r="Q1095" s="342"/>
      <c r="R1095" s="342"/>
      <c r="S1095" s="342"/>
      <c r="T1095" s="342"/>
      <c r="U1095" s="342"/>
      <c r="V1095" s="342"/>
      <c r="W1095" s="342"/>
      <c r="X1095" s="342"/>
      <c r="Y1095" s="342"/>
      <c r="Z1095" s="342"/>
      <c r="AA1095" s="342"/>
      <c r="AB1095" s="342"/>
      <c r="AC1095" s="342"/>
      <c r="AD1095" s="342"/>
      <c r="AE1095" s="342"/>
      <c r="AF1095" s="342"/>
      <c r="AG1095" s="342"/>
      <c r="AH1095" s="342"/>
      <c r="AI1095" s="342"/>
      <c r="AJ1095" s="342"/>
      <c r="AK1095" s="342"/>
      <c r="AL1095" s="342"/>
      <c r="AM1095" s="342"/>
      <c r="AN1095" s="342"/>
      <c r="AO1095" s="342"/>
      <c r="AP1095" s="342"/>
      <c r="AQ1095" s="342"/>
      <c r="AR1095" s="342"/>
      <c r="AS1095" s="342"/>
      <c r="AT1095" s="342"/>
      <c r="AU1095" s="342"/>
      <c r="AV1095" s="342"/>
      <c r="AW1095" s="342"/>
      <c r="AX1095" s="342"/>
      <c r="AY1095" s="342"/>
      <c r="AZ1095" s="342"/>
      <c r="BA1095" s="342"/>
      <c r="BB1095" s="342"/>
      <c r="BC1095" s="342"/>
      <c r="BD1095" s="342"/>
      <c r="BE1095" s="342"/>
      <c r="BF1095" s="342"/>
      <c r="BG1095" s="342"/>
      <c r="BH1095" s="342"/>
      <c r="BI1095" s="342"/>
      <c r="BJ1095" s="342"/>
      <c r="BK1095" s="342"/>
      <c r="BL1095" s="342"/>
      <c r="BM1095" s="342"/>
      <c r="BO1095" s="342"/>
      <c r="BP1095" s="342"/>
      <c r="BQ1095" s="342"/>
      <c r="BR1095" s="342"/>
      <c r="BS1095" s="342"/>
      <c r="BT1095" s="342"/>
      <c r="BU1095" s="342"/>
      <c r="BV1095" s="342"/>
      <c r="BW1095" s="342"/>
      <c r="BX1095" s="342"/>
      <c r="BY1095" s="342"/>
      <c r="BZ1095" s="342"/>
      <c r="CA1095" s="342"/>
      <c r="CB1095" s="342"/>
      <c r="CC1095" s="342"/>
      <c r="CD1095" s="342"/>
      <c r="CE1095" s="342"/>
      <c r="CF1095" s="342"/>
      <c r="CG1095" s="342"/>
      <c r="CH1095" s="342"/>
      <c r="CI1095" s="342"/>
      <c r="CJ1095" s="342"/>
      <c r="CK1095" s="342"/>
      <c r="CZ1095" s="342"/>
      <c r="DA1095" s="342"/>
      <c r="DB1095" s="342"/>
      <c r="DC1095" s="342"/>
      <c r="DD1095" s="342"/>
      <c r="DE1095" s="342"/>
      <c r="DF1095" s="342"/>
      <c r="DG1095" s="342"/>
      <c r="DH1095" s="342"/>
      <c r="DI1095" s="342"/>
      <c r="DJ1095" s="342"/>
      <c r="DK1095" s="342"/>
      <c r="DM1095" s="342"/>
      <c r="DN1095" s="342"/>
      <c r="DO1095" s="342"/>
      <c r="DP1095" s="342"/>
      <c r="DQ1095" s="342"/>
      <c r="DR1095" s="342"/>
      <c r="DS1095" s="342"/>
      <c r="DT1095" s="342"/>
      <c r="DU1095" s="342"/>
      <c r="DV1095" s="342"/>
      <c r="DW1095" s="342"/>
      <c r="DX1095" s="342"/>
      <c r="DY1095" s="342"/>
      <c r="EA1095" s="342"/>
    </row>
    <row r="1096" spans="1:131">
      <c r="A1096" s="342"/>
      <c r="B1096" s="342"/>
      <c r="C1096" s="342"/>
      <c r="D1096" s="342"/>
      <c r="E1096" s="342"/>
      <c r="L1096" s="342"/>
      <c r="M1096" s="342"/>
      <c r="N1096" s="342"/>
      <c r="O1096" s="342"/>
      <c r="P1096" s="342"/>
      <c r="Q1096" s="342"/>
      <c r="R1096" s="342"/>
      <c r="S1096" s="342"/>
      <c r="T1096" s="342"/>
      <c r="U1096" s="342"/>
      <c r="V1096" s="342"/>
      <c r="W1096" s="342"/>
      <c r="X1096" s="342"/>
      <c r="Y1096" s="342"/>
      <c r="Z1096" s="342"/>
      <c r="AA1096" s="342"/>
      <c r="AB1096" s="342"/>
      <c r="AC1096" s="342"/>
      <c r="AD1096" s="342"/>
      <c r="AE1096" s="342"/>
      <c r="AF1096" s="342"/>
      <c r="AG1096" s="342"/>
      <c r="AH1096" s="342"/>
      <c r="AI1096" s="342"/>
      <c r="AJ1096" s="342"/>
      <c r="AK1096" s="342"/>
      <c r="AL1096" s="342"/>
      <c r="AM1096" s="342"/>
      <c r="AN1096" s="342"/>
      <c r="AO1096" s="342"/>
      <c r="AP1096" s="342"/>
      <c r="AQ1096" s="342"/>
      <c r="AR1096" s="342"/>
      <c r="AS1096" s="342"/>
      <c r="AT1096" s="342"/>
      <c r="AU1096" s="342"/>
      <c r="AV1096" s="342"/>
      <c r="AW1096" s="342"/>
      <c r="AX1096" s="342"/>
      <c r="AY1096" s="342"/>
      <c r="AZ1096" s="342"/>
      <c r="BA1096" s="342"/>
      <c r="BB1096" s="342"/>
      <c r="BC1096" s="342"/>
      <c r="BD1096" s="342"/>
      <c r="BE1096" s="342"/>
      <c r="BF1096" s="342"/>
      <c r="BG1096" s="342"/>
      <c r="BH1096" s="342"/>
      <c r="BI1096" s="342"/>
      <c r="BJ1096" s="342"/>
      <c r="BK1096" s="342"/>
      <c r="BL1096" s="342"/>
      <c r="BM1096" s="342"/>
      <c r="BO1096" s="342"/>
      <c r="BP1096" s="342"/>
      <c r="BQ1096" s="342"/>
      <c r="BR1096" s="342"/>
      <c r="BS1096" s="342"/>
      <c r="BT1096" s="342"/>
      <c r="BU1096" s="342"/>
      <c r="BV1096" s="342"/>
      <c r="BW1096" s="342"/>
      <c r="BX1096" s="342"/>
      <c r="BY1096" s="342"/>
      <c r="BZ1096" s="342"/>
      <c r="CA1096" s="342"/>
      <c r="CB1096" s="342"/>
      <c r="CC1096" s="342"/>
      <c r="CD1096" s="342"/>
      <c r="CE1096" s="342"/>
      <c r="CF1096" s="342"/>
      <c r="CG1096" s="342"/>
      <c r="CH1096" s="342"/>
      <c r="CI1096" s="342"/>
      <c r="CJ1096" s="342"/>
      <c r="CK1096" s="342"/>
      <c r="CZ1096" s="342"/>
      <c r="DA1096" s="342"/>
      <c r="DB1096" s="342"/>
      <c r="DC1096" s="342"/>
      <c r="DD1096" s="342"/>
      <c r="DE1096" s="342"/>
      <c r="DF1096" s="342"/>
      <c r="DG1096" s="342"/>
      <c r="DH1096" s="342"/>
      <c r="DI1096" s="342"/>
      <c r="DJ1096" s="342"/>
      <c r="DK1096" s="342"/>
      <c r="DM1096" s="342"/>
      <c r="DN1096" s="342"/>
      <c r="DO1096" s="342"/>
      <c r="DP1096" s="342"/>
      <c r="DQ1096" s="342"/>
      <c r="DR1096" s="342"/>
      <c r="DS1096" s="342"/>
      <c r="DT1096" s="342"/>
      <c r="DU1096" s="342"/>
      <c r="DV1096" s="342"/>
      <c r="DW1096" s="342"/>
      <c r="DX1096" s="342"/>
      <c r="DY1096" s="342"/>
      <c r="EA1096" s="342"/>
    </row>
    <row r="1097" spans="1:131">
      <c r="A1097" s="342"/>
      <c r="B1097" s="342"/>
      <c r="C1097" s="342"/>
      <c r="D1097" s="342"/>
      <c r="E1097" s="342"/>
      <c r="L1097" s="342"/>
      <c r="M1097" s="342"/>
      <c r="N1097" s="342"/>
      <c r="O1097" s="342"/>
      <c r="P1097" s="342"/>
      <c r="Q1097" s="342"/>
      <c r="R1097" s="342"/>
      <c r="S1097" s="342"/>
      <c r="T1097" s="342"/>
      <c r="U1097" s="342"/>
      <c r="V1097" s="342"/>
      <c r="W1097" s="342"/>
      <c r="X1097" s="342"/>
      <c r="Y1097" s="342"/>
      <c r="Z1097" s="342"/>
      <c r="AA1097" s="342"/>
      <c r="AB1097" s="342"/>
      <c r="AC1097" s="342"/>
      <c r="AD1097" s="342"/>
      <c r="AE1097" s="342"/>
      <c r="AF1097" s="342"/>
      <c r="AG1097" s="342"/>
      <c r="AH1097" s="342"/>
      <c r="AI1097" s="342"/>
      <c r="AJ1097" s="342"/>
      <c r="AK1097" s="342"/>
      <c r="AL1097" s="342"/>
      <c r="AM1097" s="342"/>
      <c r="AN1097" s="342"/>
      <c r="AO1097" s="342"/>
      <c r="AP1097" s="342"/>
      <c r="AQ1097" s="342"/>
      <c r="AR1097" s="342"/>
      <c r="AS1097" s="342"/>
      <c r="AT1097" s="342"/>
      <c r="AU1097" s="342"/>
      <c r="AV1097" s="342"/>
      <c r="AW1097" s="342"/>
      <c r="AX1097" s="342"/>
      <c r="AY1097" s="342"/>
      <c r="AZ1097" s="342"/>
      <c r="BA1097" s="342"/>
      <c r="BB1097" s="342"/>
      <c r="BC1097" s="342"/>
      <c r="BD1097" s="342"/>
      <c r="BE1097" s="342"/>
      <c r="BF1097" s="342"/>
      <c r="BG1097" s="342"/>
      <c r="BH1097" s="342"/>
      <c r="BI1097" s="342"/>
      <c r="BJ1097" s="342"/>
      <c r="BK1097" s="342"/>
      <c r="BL1097" s="342"/>
      <c r="BM1097" s="342"/>
      <c r="BO1097" s="342"/>
      <c r="BP1097" s="342"/>
      <c r="BQ1097" s="342"/>
      <c r="BR1097" s="342"/>
      <c r="BS1097" s="342"/>
      <c r="BT1097" s="342"/>
      <c r="BU1097" s="342"/>
      <c r="BV1097" s="342"/>
      <c r="BW1097" s="342"/>
      <c r="BX1097" s="342"/>
      <c r="BY1097" s="342"/>
      <c r="BZ1097" s="342"/>
      <c r="CA1097" s="342"/>
      <c r="CB1097" s="342"/>
      <c r="CC1097" s="342"/>
      <c r="CD1097" s="342"/>
      <c r="CE1097" s="342"/>
      <c r="CF1097" s="342"/>
      <c r="CG1097" s="342"/>
      <c r="CH1097" s="342"/>
      <c r="CI1097" s="342"/>
      <c r="CJ1097" s="342"/>
      <c r="CK1097" s="342"/>
      <c r="CZ1097" s="342"/>
      <c r="DA1097" s="342"/>
      <c r="DB1097" s="342"/>
      <c r="DC1097" s="342"/>
      <c r="DD1097" s="342"/>
      <c r="DE1097" s="342"/>
      <c r="DF1097" s="342"/>
      <c r="DG1097" s="342"/>
      <c r="DH1097" s="342"/>
      <c r="DI1097" s="342"/>
      <c r="DJ1097" s="342"/>
      <c r="DK1097" s="342"/>
      <c r="DM1097" s="342"/>
      <c r="DN1097" s="342"/>
      <c r="DO1097" s="342"/>
      <c r="DP1097" s="342"/>
      <c r="DQ1097" s="342"/>
      <c r="DR1097" s="342"/>
      <c r="DS1097" s="342"/>
      <c r="DT1097" s="342"/>
      <c r="DU1097" s="342"/>
      <c r="DV1097" s="342"/>
      <c r="DW1097" s="342"/>
      <c r="DX1097" s="342"/>
      <c r="DY1097" s="342"/>
      <c r="EA1097" s="342"/>
    </row>
    <row r="1098" spans="1:131">
      <c r="A1098" s="342"/>
      <c r="B1098" s="342"/>
      <c r="C1098" s="342"/>
      <c r="D1098" s="342"/>
      <c r="E1098" s="342"/>
      <c r="L1098" s="342"/>
      <c r="M1098" s="342"/>
      <c r="N1098" s="342"/>
      <c r="O1098" s="342"/>
      <c r="P1098" s="342"/>
      <c r="Q1098" s="342"/>
      <c r="R1098" s="342"/>
      <c r="S1098" s="342"/>
      <c r="T1098" s="342"/>
      <c r="U1098" s="342"/>
      <c r="V1098" s="342"/>
      <c r="W1098" s="342"/>
      <c r="X1098" s="342"/>
      <c r="Y1098" s="342"/>
      <c r="Z1098" s="342"/>
      <c r="AA1098" s="342"/>
      <c r="AB1098" s="342"/>
      <c r="AC1098" s="342"/>
      <c r="AD1098" s="342"/>
      <c r="AE1098" s="342"/>
      <c r="AF1098" s="342"/>
      <c r="AG1098" s="342"/>
      <c r="AH1098" s="342"/>
      <c r="AI1098" s="342"/>
      <c r="AJ1098" s="342"/>
      <c r="AK1098" s="342"/>
      <c r="AL1098" s="342"/>
      <c r="AM1098" s="342"/>
      <c r="AN1098" s="342"/>
      <c r="AO1098" s="342"/>
      <c r="AP1098" s="342"/>
      <c r="AQ1098" s="342"/>
      <c r="AR1098" s="342"/>
      <c r="AS1098" s="342"/>
      <c r="AT1098" s="342"/>
      <c r="AU1098" s="342"/>
      <c r="AV1098" s="342"/>
      <c r="AW1098" s="342"/>
      <c r="AX1098" s="342"/>
      <c r="AY1098" s="342"/>
      <c r="AZ1098" s="342"/>
      <c r="BA1098" s="342"/>
      <c r="BB1098" s="342"/>
      <c r="BC1098" s="342"/>
      <c r="BD1098" s="342"/>
      <c r="BE1098" s="342"/>
      <c r="BF1098" s="342"/>
      <c r="BG1098" s="342"/>
      <c r="BH1098" s="342"/>
      <c r="BI1098" s="342"/>
      <c r="BJ1098" s="342"/>
      <c r="BK1098" s="342"/>
      <c r="BL1098" s="342"/>
      <c r="BM1098" s="342"/>
      <c r="BO1098" s="342"/>
      <c r="BP1098" s="342"/>
      <c r="BQ1098" s="342"/>
      <c r="BR1098" s="342"/>
      <c r="BS1098" s="342"/>
      <c r="BT1098" s="342"/>
      <c r="BU1098" s="342"/>
      <c r="BV1098" s="342"/>
      <c r="BW1098" s="342"/>
      <c r="BX1098" s="342"/>
      <c r="BY1098" s="342"/>
      <c r="BZ1098" s="342"/>
      <c r="CA1098" s="342"/>
      <c r="CB1098" s="342"/>
      <c r="CC1098" s="342"/>
      <c r="CD1098" s="342"/>
      <c r="CE1098" s="342"/>
      <c r="CF1098" s="342"/>
      <c r="CG1098" s="342"/>
      <c r="CH1098" s="342"/>
      <c r="CI1098" s="342"/>
      <c r="CJ1098" s="342"/>
      <c r="CK1098" s="342"/>
      <c r="CZ1098" s="342"/>
      <c r="DA1098" s="342"/>
      <c r="DB1098" s="342"/>
      <c r="DC1098" s="342"/>
      <c r="DD1098" s="342"/>
      <c r="DE1098" s="342"/>
      <c r="DF1098" s="342"/>
      <c r="DG1098" s="342"/>
      <c r="DH1098" s="342"/>
      <c r="DI1098" s="342"/>
      <c r="DJ1098" s="342"/>
      <c r="DK1098" s="342"/>
      <c r="DM1098" s="342"/>
      <c r="DN1098" s="342"/>
      <c r="DO1098" s="342"/>
      <c r="DP1098" s="342"/>
      <c r="DQ1098" s="342"/>
      <c r="DR1098" s="342"/>
      <c r="DS1098" s="342"/>
      <c r="DT1098" s="342"/>
      <c r="DU1098" s="342"/>
      <c r="DV1098" s="342"/>
      <c r="DW1098" s="342"/>
      <c r="DX1098" s="342"/>
      <c r="DY1098" s="342"/>
      <c r="EA1098" s="342"/>
    </row>
    <row r="1099" spans="1:131">
      <c r="A1099" s="342"/>
      <c r="B1099" s="342"/>
      <c r="C1099" s="342"/>
      <c r="D1099" s="342"/>
      <c r="E1099" s="342"/>
      <c r="L1099" s="342"/>
      <c r="M1099" s="342"/>
      <c r="N1099" s="342"/>
      <c r="O1099" s="342"/>
      <c r="P1099" s="342"/>
      <c r="Q1099" s="342"/>
      <c r="R1099" s="342"/>
      <c r="S1099" s="342"/>
      <c r="T1099" s="342"/>
      <c r="U1099" s="342"/>
      <c r="V1099" s="342"/>
      <c r="W1099" s="342"/>
      <c r="X1099" s="342"/>
      <c r="Y1099" s="342"/>
      <c r="Z1099" s="342"/>
      <c r="AA1099" s="342"/>
      <c r="AB1099" s="342"/>
      <c r="AC1099" s="342"/>
      <c r="AD1099" s="342"/>
      <c r="AE1099" s="342"/>
      <c r="AF1099" s="342"/>
      <c r="AG1099" s="342"/>
      <c r="AH1099" s="342"/>
      <c r="AI1099" s="342"/>
      <c r="AJ1099" s="342"/>
      <c r="AK1099" s="342"/>
      <c r="AL1099" s="342"/>
      <c r="AM1099" s="342"/>
      <c r="AN1099" s="342"/>
      <c r="AO1099" s="342"/>
      <c r="AP1099" s="342"/>
      <c r="AQ1099" s="342"/>
      <c r="AR1099" s="342"/>
      <c r="AS1099" s="342"/>
      <c r="AT1099" s="342"/>
      <c r="AU1099" s="342"/>
      <c r="AV1099" s="342"/>
      <c r="AW1099" s="342"/>
      <c r="AX1099" s="342"/>
      <c r="AY1099" s="342"/>
      <c r="AZ1099" s="342"/>
      <c r="BA1099" s="342"/>
      <c r="BB1099" s="342"/>
      <c r="BC1099" s="342"/>
      <c r="BD1099" s="342"/>
      <c r="BE1099" s="342"/>
      <c r="BF1099" s="342"/>
      <c r="BG1099" s="342"/>
      <c r="BH1099" s="342"/>
      <c r="BI1099" s="342"/>
      <c r="BJ1099" s="342"/>
      <c r="BK1099" s="342"/>
      <c r="BL1099" s="342"/>
      <c r="BM1099" s="342"/>
      <c r="BO1099" s="342"/>
      <c r="BP1099" s="342"/>
      <c r="BQ1099" s="342"/>
      <c r="BR1099" s="342"/>
      <c r="BS1099" s="342"/>
      <c r="BT1099" s="342"/>
      <c r="BU1099" s="342"/>
      <c r="BV1099" s="342"/>
      <c r="BW1099" s="342"/>
      <c r="BX1099" s="342"/>
      <c r="BY1099" s="342"/>
      <c r="BZ1099" s="342"/>
      <c r="CA1099" s="342"/>
      <c r="CB1099" s="342"/>
      <c r="CC1099" s="342"/>
      <c r="CD1099" s="342"/>
      <c r="CE1099" s="342"/>
      <c r="CF1099" s="342"/>
      <c r="CG1099" s="342"/>
      <c r="CH1099" s="342"/>
      <c r="CI1099" s="342"/>
      <c r="CJ1099" s="342"/>
      <c r="CK1099" s="342"/>
      <c r="CZ1099" s="342"/>
      <c r="DA1099" s="342"/>
      <c r="DB1099" s="342"/>
      <c r="DC1099" s="342"/>
      <c r="DD1099" s="342"/>
      <c r="DE1099" s="342"/>
      <c r="DF1099" s="342"/>
      <c r="DG1099" s="342"/>
      <c r="DH1099" s="342"/>
      <c r="DI1099" s="342"/>
      <c r="DJ1099" s="342"/>
      <c r="DK1099" s="342"/>
      <c r="DM1099" s="342"/>
      <c r="DN1099" s="342"/>
      <c r="DO1099" s="342"/>
      <c r="DP1099" s="342"/>
      <c r="DQ1099" s="342"/>
      <c r="DR1099" s="342"/>
      <c r="DS1099" s="342"/>
      <c r="DT1099" s="342"/>
      <c r="DU1099" s="342"/>
      <c r="DV1099" s="342"/>
      <c r="DW1099" s="342"/>
      <c r="DX1099" s="342"/>
      <c r="DY1099" s="342"/>
      <c r="EA1099" s="342"/>
    </row>
    <row r="1100" spans="1:131">
      <c r="A1100" s="342"/>
      <c r="B1100" s="342"/>
      <c r="C1100" s="342"/>
      <c r="D1100" s="342"/>
      <c r="E1100" s="342"/>
      <c r="L1100" s="342"/>
      <c r="M1100" s="342"/>
      <c r="N1100" s="342"/>
      <c r="O1100" s="342"/>
      <c r="P1100" s="342"/>
      <c r="Q1100" s="342"/>
      <c r="R1100" s="342"/>
      <c r="S1100" s="342"/>
      <c r="T1100" s="342"/>
      <c r="U1100" s="342"/>
      <c r="V1100" s="342"/>
      <c r="W1100" s="342"/>
      <c r="X1100" s="342"/>
      <c r="Y1100" s="342"/>
      <c r="Z1100" s="342"/>
      <c r="AA1100" s="342"/>
      <c r="AB1100" s="342"/>
      <c r="AC1100" s="342"/>
      <c r="AD1100" s="342"/>
      <c r="AE1100" s="342"/>
      <c r="AF1100" s="342"/>
      <c r="AG1100" s="342"/>
      <c r="AH1100" s="342"/>
      <c r="AI1100" s="342"/>
      <c r="AJ1100" s="342"/>
      <c r="AK1100" s="342"/>
      <c r="AL1100" s="342"/>
      <c r="AM1100" s="342"/>
      <c r="AN1100" s="342"/>
      <c r="AO1100" s="342"/>
      <c r="AP1100" s="342"/>
      <c r="AQ1100" s="342"/>
      <c r="AR1100" s="342"/>
      <c r="AS1100" s="342"/>
      <c r="AT1100" s="342"/>
      <c r="AU1100" s="342"/>
      <c r="AV1100" s="342"/>
      <c r="AW1100" s="342"/>
      <c r="AX1100" s="342"/>
      <c r="AY1100" s="342"/>
      <c r="AZ1100" s="342"/>
      <c r="BA1100" s="342"/>
      <c r="BB1100" s="342"/>
      <c r="BC1100" s="342"/>
      <c r="BD1100" s="342"/>
      <c r="BE1100" s="342"/>
      <c r="BF1100" s="342"/>
      <c r="BG1100" s="342"/>
      <c r="BH1100" s="342"/>
      <c r="BI1100" s="342"/>
      <c r="BJ1100" s="342"/>
      <c r="BK1100" s="342"/>
      <c r="BL1100" s="342"/>
      <c r="BM1100" s="342"/>
      <c r="BO1100" s="342"/>
      <c r="BP1100" s="342"/>
      <c r="BQ1100" s="342"/>
      <c r="BR1100" s="342"/>
      <c r="BS1100" s="342"/>
      <c r="BT1100" s="342"/>
      <c r="BU1100" s="342"/>
      <c r="BV1100" s="342"/>
      <c r="BW1100" s="342"/>
      <c r="BX1100" s="342"/>
      <c r="BY1100" s="342"/>
      <c r="BZ1100" s="342"/>
      <c r="CA1100" s="342"/>
      <c r="CB1100" s="342"/>
      <c r="CC1100" s="342"/>
      <c r="CD1100" s="342"/>
      <c r="CE1100" s="342"/>
      <c r="CF1100" s="342"/>
      <c r="CG1100" s="342"/>
      <c r="CH1100" s="342"/>
      <c r="CI1100" s="342"/>
      <c r="CJ1100" s="342"/>
      <c r="CK1100" s="342"/>
      <c r="CZ1100" s="342"/>
      <c r="DA1100" s="342"/>
      <c r="DB1100" s="342"/>
      <c r="DC1100" s="342"/>
      <c r="DD1100" s="342"/>
      <c r="DE1100" s="342"/>
      <c r="DF1100" s="342"/>
      <c r="DG1100" s="342"/>
      <c r="DH1100" s="342"/>
      <c r="DI1100" s="342"/>
      <c r="DJ1100" s="342"/>
      <c r="DK1100" s="342"/>
      <c r="DM1100" s="342"/>
      <c r="DN1100" s="342"/>
      <c r="DO1100" s="342"/>
      <c r="DP1100" s="342"/>
      <c r="DQ1100" s="342"/>
      <c r="DR1100" s="342"/>
      <c r="DS1100" s="342"/>
      <c r="DT1100" s="342"/>
      <c r="DU1100" s="342"/>
      <c r="DV1100" s="342"/>
      <c r="DW1100" s="342"/>
      <c r="DX1100" s="342"/>
      <c r="DY1100" s="342"/>
      <c r="EA1100" s="342"/>
    </row>
    <row r="1101" spans="1:131">
      <c r="A1101" s="342"/>
      <c r="B1101" s="342"/>
      <c r="C1101" s="342"/>
      <c r="D1101" s="342"/>
      <c r="E1101" s="342"/>
      <c r="L1101" s="342"/>
      <c r="M1101" s="342"/>
      <c r="N1101" s="342"/>
      <c r="O1101" s="342"/>
      <c r="P1101" s="342"/>
      <c r="Q1101" s="342"/>
      <c r="R1101" s="342"/>
      <c r="S1101" s="342"/>
      <c r="T1101" s="342"/>
      <c r="U1101" s="342"/>
      <c r="V1101" s="342"/>
      <c r="W1101" s="342"/>
      <c r="X1101" s="342"/>
      <c r="Y1101" s="342"/>
      <c r="Z1101" s="342"/>
      <c r="AA1101" s="342"/>
      <c r="AB1101" s="342"/>
      <c r="AC1101" s="342"/>
      <c r="AD1101" s="342"/>
      <c r="AE1101" s="342"/>
      <c r="AF1101" s="342"/>
      <c r="AG1101" s="342"/>
      <c r="AH1101" s="342"/>
      <c r="AI1101" s="342"/>
      <c r="AJ1101" s="342"/>
      <c r="AK1101" s="342"/>
      <c r="AL1101" s="342"/>
      <c r="AM1101" s="342"/>
      <c r="AN1101" s="342"/>
      <c r="AO1101" s="342"/>
      <c r="AP1101" s="342"/>
      <c r="AQ1101" s="342"/>
      <c r="AR1101" s="342"/>
      <c r="AS1101" s="342"/>
      <c r="AT1101" s="342"/>
      <c r="AU1101" s="342"/>
      <c r="AV1101" s="342"/>
      <c r="AW1101" s="342"/>
      <c r="AX1101" s="342"/>
      <c r="AY1101" s="342"/>
      <c r="AZ1101" s="342"/>
      <c r="BA1101" s="342"/>
      <c r="BB1101" s="342"/>
      <c r="BC1101" s="342"/>
      <c r="BD1101" s="342"/>
      <c r="BE1101" s="342"/>
      <c r="BF1101" s="342"/>
      <c r="BG1101" s="342"/>
      <c r="BH1101" s="342"/>
      <c r="BI1101" s="342"/>
      <c r="BJ1101" s="342"/>
      <c r="BK1101" s="342"/>
      <c r="BL1101" s="342"/>
      <c r="BM1101" s="342"/>
      <c r="BO1101" s="342"/>
      <c r="BP1101" s="342"/>
      <c r="BQ1101" s="342"/>
      <c r="BR1101" s="342"/>
      <c r="BS1101" s="342"/>
      <c r="BT1101" s="342"/>
      <c r="BU1101" s="342"/>
      <c r="BV1101" s="342"/>
      <c r="BW1101" s="342"/>
      <c r="BX1101" s="342"/>
      <c r="BY1101" s="342"/>
      <c r="BZ1101" s="342"/>
      <c r="CA1101" s="342"/>
      <c r="CB1101" s="342"/>
      <c r="CC1101" s="342"/>
      <c r="CD1101" s="342"/>
      <c r="CE1101" s="342"/>
      <c r="CF1101" s="342"/>
      <c r="CG1101" s="342"/>
      <c r="CH1101" s="342"/>
      <c r="CI1101" s="342"/>
      <c r="CJ1101" s="342"/>
      <c r="CK1101" s="342"/>
      <c r="CZ1101" s="342"/>
      <c r="DA1101" s="342"/>
      <c r="DB1101" s="342"/>
      <c r="DC1101" s="342"/>
      <c r="DD1101" s="342"/>
      <c r="DE1101" s="342"/>
      <c r="DF1101" s="342"/>
      <c r="DG1101" s="342"/>
      <c r="DH1101" s="342"/>
      <c r="DI1101" s="342"/>
      <c r="DJ1101" s="342"/>
      <c r="DK1101" s="342"/>
      <c r="DM1101" s="342"/>
      <c r="DN1101" s="342"/>
      <c r="DO1101" s="342"/>
      <c r="DP1101" s="342"/>
      <c r="DQ1101" s="342"/>
      <c r="DR1101" s="342"/>
      <c r="DS1101" s="342"/>
      <c r="DT1101" s="342"/>
      <c r="DU1101" s="342"/>
      <c r="DV1101" s="342"/>
      <c r="DW1101" s="342"/>
      <c r="DX1101" s="342"/>
      <c r="DY1101" s="342"/>
      <c r="EA1101" s="342"/>
    </row>
    <row r="1102" spans="1:131">
      <c r="A1102" s="342"/>
      <c r="B1102" s="342"/>
      <c r="C1102" s="342"/>
      <c r="D1102" s="342"/>
      <c r="E1102" s="342"/>
      <c r="L1102" s="342"/>
      <c r="M1102" s="342"/>
      <c r="N1102" s="342"/>
      <c r="O1102" s="342"/>
      <c r="P1102" s="342"/>
      <c r="Q1102" s="342"/>
      <c r="R1102" s="342"/>
      <c r="S1102" s="342"/>
      <c r="T1102" s="342"/>
      <c r="U1102" s="342"/>
      <c r="V1102" s="342"/>
      <c r="W1102" s="342"/>
      <c r="X1102" s="342"/>
      <c r="Y1102" s="342"/>
      <c r="Z1102" s="342"/>
      <c r="AA1102" s="342"/>
      <c r="AB1102" s="342"/>
      <c r="AC1102" s="342"/>
      <c r="AD1102" s="342"/>
      <c r="AE1102" s="342"/>
      <c r="AF1102" s="342"/>
      <c r="AG1102" s="342"/>
      <c r="AH1102" s="342"/>
      <c r="AI1102" s="342"/>
      <c r="AJ1102" s="342"/>
      <c r="AK1102" s="342"/>
      <c r="AL1102" s="342"/>
      <c r="AM1102" s="342"/>
      <c r="AN1102" s="342"/>
      <c r="AO1102" s="342"/>
      <c r="AP1102" s="342"/>
      <c r="AQ1102" s="342"/>
      <c r="AR1102" s="342"/>
      <c r="AS1102" s="342"/>
      <c r="AT1102" s="342"/>
      <c r="AU1102" s="342"/>
      <c r="AV1102" s="342"/>
      <c r="AW1102" s="342"/>
      <c r="AX1102" s="342"/>
      <c r="AY1102" s="342"/>
      <c r="AZ1102" s="342"/>
      <c r="BA1102" s="342"/>
      <c r="BB1102" s="342"/>
      <c r="BC1102" s="342"/>
      <c r="BD1102" s="342"/>
      <c r="BE1102" s="342"/>
      <c r="BF1102" s="342"/>
      <c r="BG1102" s="342"/>
      <c r="BH1102" s="342"/>
      <c r="BI1102" s="342"/>
      <c r="BJ1102" s="342"/>
      <c r="BK1102" s="342"/>
      <c r="BL1102" s="342"/>
      <c r="BM1102" s="342"/>
      <c r="BO1102" s="342"/>
      <c r="BP1102" s="342"/>
      <c r="BQ1102" s="342"/>
      <c r="BR1102" s="342"/>
      <c r="BS1102" s="342"/>
      <c r="BT1102" s="342"/>
      <c r="BU1102" s="342"/>
      <c r="BV1102" s="342"/>
      <c r="BW1102" s="342"/>
      <c r="BX1102" s="342"/>
      <c r="BY1102" s="342"/>
      <c r="BZ1102" s="342"/>
      <c r="CA1102" s="342"/>
      <c r="CB1102" s="342"/>
      <c r="CC1102" s="342"/>
      <c r="CD1102" s="342"/>
      <c r="CE1102" s="342"/>
      <c r="CF1102" s="342"/>
      <c r="CG1102" s="342"/>
      <c r="CH1102" s="342"/>
      <c r="CI1102" s="342"/>
      <c r="CJ1102" s="342"/>
      <c r="CK1102" s="342"/>
      <c r="CZ1102" s="342"/>
      <c r="DA1102" s="342"/>
      <c r="DB1102" s="342"/>
      <c r="DC1102" s="342"/>
      <c r="DD1102" s="342"/>
      <c r="DE1102" s="342"/>
      <c r="DF1102" s="342"/>
      <c r="DG1102" s="342"/>
      <c r="DH1102" s="342"/>
      <c r="DI1102" s="342"/>
      <c r="DJ1102" s="342"/>
      <c r="DK1102" s="342"/>
      <c r="DM1102" s="342"/>
      <c r="DN1102" s="342"/>
      <c r="DO1102" s="342"/>
      <c r="DP1102" s="342"/>
      <c r="DQ1102" s="342"/>
      <c r="DR1102" s="342"/>
      <c r="DS1102" s="342"/>
      <c r="DT1102" s="342"/>
      <c r="DU1102" s="342"/>
      <c r="DV1102" s="342"/>
      <c r="DW1102" s="342"/>
      <c r="DX1102" s="342"/>
      <c r="DY1102" s="342"/>
      <c r="EA1102" s="342"/>
    </row>
    <row r="1103" spans="1:131">
      <c r="A1103" s="342"/>
      <c r="B1103" s="342"/>
      <c r="C1103" s="342"/>
      <c r="D1103" s="342"/>
      <c r="E1103" s="342"/>
      <c r="L1103" s="342"/>
      <c r="M1103" s="342"/>
      <c r="N1103" s="342"/>
      <c r="O1103" s="342"/>
      <c r="P1103" s="342"/>
      <c r="Q1103" s="342"/>
      <c r="R1103" s="342"/>
      <c r="S1103" s="342"/>
      <c r="T1103" s="342"/>
      <c r="U1103" s="342"/>
      <c r="V1103" s="342"/>
      <c r="W1103" s="342"/>
      <c r="X1103" s="342"/>
      <c r="Y1103" s="342"/>
      <c r="Z1103" s="342"/>
      <c r="AA1103" s="342"/>
      <c r="AB1103" s="342"/>
      <c r="AC1103" s="342"/>
      <c r="AD1103" s="342"/>
      <c r="AE1103" s="342"/>
      <c r="AF1103" s="342"/>
      <c r="AG1103" s="342"/>
      <c r="AH1103" s="342"/>
      <c r="AI1103" s="342"/>
      <c r="AJ1103" s="342"/>
      <c r="AK1103" s="342"/>
      <c r="AL1103" s="342"/>
      <c r="AM1103" s="342"/>
      <c r="AN1103" s="342"/>
      <c r="AO1103" s="342"/>
      <c r="AP1103" s="342"/>
      <c r="AQ1103" s="342"/>
      <c r="AR1103" s="342"/>
      <c r="AS1103" s="342"/>
      <c r="AT1103" s="342"/>
      <c r="AU1103" s="342"/>
      <c r="AV1103" s="342"/>
      <c r="AW1103" s="342"/>
      <c r="AX1103" s="342"/>
      <c r="AY1103" s="342"/>
      <c r="AZ1103" s="342"/>
      <c r="BA1103" s="342"/>
      <c r="BB1103" s="342"/>
      <c r="BC1103" s="342"/>
      <c r="BD1103" s="342"/>
      <c r="BE1103" s="342"/>
      <c r="BF1103" s="342"/>
      <c r="BG1103" s="342"/>
      <c r="BH1103" s="342"/>
      <c r="BI1103" s="342"/>
      <c r="BJ1103" s="342"/>
      <c r="BK1103" s="342"/>
      <c r="BL1103" s="342"/>
      <c r="BM1103" s="342"/>
      <c r="BO1103" s="342"/>
      <c r="BP1103" s="342"/>
      <c r="BQ1103" s="342"/>
      <c r="BR1103" s="342"/>
      <c r="BS1103" s="342"/>
      <c r="BT1103" s="342"/>
      <c r="BU1103" s="342"/>
      <c r="BV1103" s="342"/>
      <c r="BW1103" s="342"/>
      <c r="BX1103" s="342"/>
      <c r="BY1103" s="342"/>
      <c r="BZ1103" s="342"/>
      <c r="CA1103" s="342"/>
      <c r="CB1103" s="342"/>
      <c r="CC1103" s="342"/>
      <c r="CD1103" s="342"/>
      <c r="CE1103" s="342"/>
      <c r="CF1103" s="342"/>
      <c r="CG1103" s="342"/>
      <c r="CH1103" s="342"/>
      <c r="CI1103" s="342"/>
      <c r="CJ1103" s="342"/>
      <c r="CK1103" s="342"/>
      <c r="CZ1103" s="342"/>
      <c r="DA1103" s="342"/>
      <c r="DB1103" s="342"/>
      <c r="DC1103" s="342"/>
      <c r="DD1103" s="342"/>
      <c r="DE1103" s="342"/>
      <c r="DF1103" s="342"/>
      <c r="DG1103" s="342"/>
      <c r="DH1103" s="342"/>
      <c r="DI1103" s="342"/>
      <c r="DJ1103" s="342"/>
      <c r="DK1103" s="342"/>
      <c r="DM1103" s="342"/>
      <c r="DN1103" s="342"/>
      <c r="DO1103" s="342"/>
      <c r="DP1103" s="342"/>
      <c r="DQ1103" s="342"/>
      <c r="DR1103" s="342"/>
      <c r="DS1103" s="342"/>
      <c r="DT1103" s="342"/>
      <c r="DU1103" s="342"/>
      <c r="DV1103" s="342"/>
      <c r="DW1103" s="342"/>
      <c r="DX1103" s="342"/>
      <c r="DY1103" s="342"/>
      <c r="EA1103" s="342"/>
    </row>
    <row r="1104" spans="1:131">
      <c r="A1104" s="342"/>
      <c r="B1104" s="342"/>
      <c r="C1104" s="342"/>
      <c r="D1104" s="342"/>
      <c r="E1104" s="342"/>
      <c r="L1104" s="342"/>
      <c r="M1104" s="342"/>
      <c r="N1104" s="342"/>
      <c r="O1104" s="342"/>
      <c r="P1104" s="342"/>
      <c r="Q1104" s="342"/>
      <c r="R1104" s="342"/>
      <c r="S1104" s="342"/>
      <c r="T1104" s="342"/>
      <c r="U1104" s="342"/>
      <c r="V1104" s="342"/>
      <c r="W1104" s="342"/>
      <c r="X1104" s="342"/>
      <c r="Y1104" s="342"/>
      <c r="Z1104" s="342"/>
      <c r="AA1104" s="342"/>
      <c r="AB1104" s="342"/>
      <c r="AC1104" s="342"/>
      <c r="AD1104" s="342"/>
      <c r="AE1104" s="342"/>
      <c r="AF1104" s="342"/>
      <c r="AG1104" s="342"/>
      <c r="AH1104" s="342"/>
      <c r="AI1104" s="342"/>
      <c r="AJ1104" s="342"/>
      <c r="AK1104" s="342"/>
      <c r="AL1104" s="342"/>
      <c r="AM1104" s="342"/>
      <c r="AN1104" s="342"/>
      <c r="AO1104" s="342"/>
      <c r="AP1104" s="342"/>
      <c r="AQ1104" s="342"/>
      <c r="AR1104" s="342"/>
      <c r="AS1104" s="342"/>
      <c r="AT1104" s="342"/>
      <c r="AU1104" s="342"/>
      <c r="AV1104" s="342"/>
      <c r="AW1104" s="342"/>
      <c r="AX1104" s="342"/>
      <c r="AY1104" s="342"/>
      <c r="AZ1104" s="342"/>
      <c r="BA1104" s="342"/>
      <c r="BB1104" s="342"/>
      <c r="BC1104" s="342"/>
      <c r="BD1104" s="342"/>
      <c r="BE1104" s="342"/>
      <c r="BF1104" s="342"/>
      <c r="BG1104" s="342"/>
      <c r="BH1104" s="342"/>
      <c r="BI1104" s="342"/>
      <c r="BJ1104" s="342"/>
      <c r="BK1104" s="342"/>
      <c r="BL1104" s="342"/>
      <c r="BM1104" s="342"/>
      <c r="BO1104" s="342"/>
      <c r="BP1104" s="342"/>
      <c r="BQ1104" s="342"/>
      <c r="BR1104" s="342"/>
      <c r="BS1104" s="342"/>
      <c r="BT1104" s="342"/>
      <c r="BU1104" s="342"/>
      <c r="BV1104" s="342"/>
      <c r="BW1104" s="342"/>
      <c r="BX1104" s="342"/>
      <c r="BY1104" s="342"/>
      <c r="BZ1104" s="342"/>
      <c r="CA1104" s="342"/>
      <c r="CB1104" s="342"/>
      <c r="CC1104" s="342"/>
      <c r="CD1104" s="342"/>
      <c r="CE1104" s="342"/>
      <c r="CF1104" s="342"/>
      <c r="CG1104" s="342"/>
      <c r="CH1104" s="342"/>
      <c r="CI1104" s="342"/>
      <c r="CJ1104" s="342"/>
      <c r="CK1104" s="342"/>
      <c r="CZ1104" s="342"/>
      <c r="DA1104" s="342"/>
      <c r="DB1104" s="342"/>
      <c r="DC1104" s="342"/>
      <c r="DD1104" s="342"/>
      <c r="DE1104" s="342"/>
      <c r="DF1104" s="342"/>
      <c r="DG1104" s="342"/>
      <c r="DH1104" s="342"/>
      <c r="DI1104" s="342"/>
      <c r="DJ1104" s="342"/>
      <c r="DK1104" s="342"/>
      <c r="DM1104" s="342"/>
      <c r="DN1104" s="342"/>
      <c r="DO1104" s="342"/>
      <c r="DP1104" s="342"/>
      <c r="DQ1104" s="342"/>
      <c r="DR1104" s="342"/>
      <c r="DS1104" s="342"/>
      <c r="DT1104" s="342"/>
      <c r="DU1104" s="342"/>
      <c r="DV1104" s="342"/>
      <c r="DW1104" s="342"/>
      <c r="DX1104" s="342"/>
      <c r="DY1104" s="342"/>
      <c r="EA1104" s="342"/>
    </row>
    <row r="1105" spans="1:131">
      <c r="A1105" s="342"/>
      <c r="B1105" s="342"/>
      <c r="C1105" s="342"/>
      <c r="D1105" s="342"/>
      <c r="E1105" s="342"/>
      <c r="L1105" s="342"/>
      <c r="M1105" s="342"/>
      <c r="N1105" s="342"/>
      <c r="O1105" s="342"/>
      <c r="P1105" s="342"/>
      <c r="Q1105" s="342"/>
      <c r="R1105" s="342"/>
      <c r="S1105" s="342"/>
      <c r="T1105" s="342"/>
      <c r="U1105" s="342"/>
      <c r="V1105" s="342"/>
      <c r="W1105" s="342"/>
      <c r="X1105" s="342"/>
      <c r="Y1105" s="342"/>
      <c r="Z1105" s="342"/>
      <c r="AA1105" s="342"/>
      <c r="AB1105" s="342"/>
      <c r="AC1105" s="342"/>
      <c r="AD1105" s="342"/>
      <c r="AE1105" s="342"/>
      <c r="AF1105" s="342"/>
      <c r="AG1105" s="342"/>
      <c r="AH1105" s="342"/>
      <c r="AI1105" s="342"/>
      <c r="AJ1105" s="342"/>
      <c r="AK1105" s="342"/>
      <c r="AL1105" s="342"/>
      <c r="AM1105" s="342"/>
      <c r="AN1105" s="342"/>
      <c r="AO1105" s="342"/>
      <c r="AP1105" s="342"/>
      <c r="AQ1105" s="342"/>
      <c r="AR1105" s="342"/>
      <c r="AS1105" s="342"/>
      <c r="AT1105" s="342"/>
      <c r="AU1105" s="342"/>
      <c r="AV1105" s="342"/>
      <c r="AW1105" s="342"/>
      <c r="AX1105" s="342"/>
      <c r="AY1105" s="342"/>
      <c r="AZ1105" s="342"/>
      <c r="BA1105" s="342"/>
      <c r="BB1105" s="342"/>
      <c r="BC1105" s="342"/>
      <c r="BD1105" s="342"/>
      <c r="BE1105" s="342"/>
      <c r="BF1105" s="342"/>
      <c r="BG1105" s="342"/>
      <c r="BH1105" s="342"/>
      <c r="BI1105" s="342"/>
      <c r="BJ1105" s="342"/>
      <c r="BK1105" s="342"/>
      <c r="BL1105" s="342"/>
      <c r="BM1105" s="342"/>
      <c r="BO1105" s="342"/>
      <c r="BP1105" s="342"/>
      <c r="BQ1105" s="342"/>
      <c r="BR1105" s="342"/>
      <c r="BS1105" s="342"/>
      <c r="BT1105" s="342"/>
      <c r="BU1105" s="342"/>
      <c r="BV1105" s="342"/>
      <c r="BW1105" s="342"/>
      <c r="BX1105" s="342"/>
      <c r="BY1105" s="342"/>
      <c r="BZ1105" s="342"/>
      <c r="CA1105" s="342"/>
      <c r="CB1105" s="342"/>
      <c r="CC1105" s="342"/>
      <c r="CD1105" s="342"/>
      <c r="CE1105" s="342"/>
      <c r="CF1105" s="342"/>
      <c r="CG1105" s="342"/>
      <c r="CH1105" s="342"/>
      <c r="CI1105" s="342"/>
      <c r="CJ1105" s="342"/>
      <c r="CK1105" s="342"/>
      <c r="CZ1105" s="342"/>
      <c r="DA1105" s="342"/>
      <c r="DB1105" s="342"/>
      <c r="DC1105" s="342"/>
      <c r="DD1105" s="342"/>
      <c r="DE1105" s="342"/>
      <c r="DF1105" s="342"/>
      <c r="DG1105" s="342"/>
      <c r="DH1105" s="342"/>
      <c r="DI1105" s="342"/>
      <c r="DJ1105" s="342"/>
      <c r="DK1105" s="342"/>
      <c r="DM1105" s="342"/>
      <c r="DN1105" s="342"/>
      <c r="DO1105" s="342"/>
      <c r="DP1105" s="342"/>
      <c r="DQ1105" s="342"/>
      <c r="DR1105" s="342"/>
      <c r="DS1105" s="342"/>
      <c r="DT1105" s="342"/>
      <c r="DU1105" s="342"/>
      <c r="DV1105" s="342"/>
      <c r="DW1105" s="342"/>
      <c r="DX1105" s="342"/>
      <c r="DY1105" s="342"/>
      <c r="EA1105" s="342"/>
    </row>
    <row r="1106" spans="1:131">
      <c r="A1106" s="342"/>
      <c r="B1106" s="342"/>
      <c r="C1106" s="342"/>
      <c r="D1106" s="342"/>
      <c r="E1106" s="342"/>
      <c r="L1106" s="342"/>
      <c r="M1106" s="342"/>
      <c r="N1106" s="342"/>
      <c r="O1106" s="342"/>
      <c r="P1106" s="342"/>
      <c r="Q1106" s="342"/>
      <c r="R1106" s="342"/>
      <c r="S1106" s="342"/>
      <c r="T1106" s="342"/>
      <c r="U1106" s="342"/>
      <c r="V1106" s="342"/>
      <c r="W1106" s="342"/>
      <c r="X1106" s="342"/>
      <c r="Y1106" s="342"/>
      <c r="Z1106" s="342"/>
      <c r="AA1106" s="342"/>
      <c r="AB1106" s="342"/>
      <c r="AC1106" s="342"/>
      <c r="AD1106" s="342"/>
      <c r="AE1106" s="342"/>
      <c r="AF1106" s="342"/>
      <c r="AG1106" s="342"/>
      <c r="AH1106" s="342"/>
      <c r="AI1106" s="342"/>
      <c r="AJ1106" s="342"/>
      <c r="AK1106" s="342"/>
      <c r="AL1106" s="342"/>
      <c r="AM1106" s="342"/>
      <c r="AN1106" s="342"/>
      <c r="AO1106" s="342"/>
      <c r="AP1106" s="342"/>
      <c r="AQ1106" s="342"/>
      <c r="AR1106" s="342"/>
      <c r="AS1106" s="342"/>
      <c r="AT1106" s="342"/>
      <c r="AU1106" s="342"/>
      <c r="AV1106" s="342"/>
      <c r="AW1106" s="342"/>
      <c r="AX1106" s="342"/>
      <c r="AY1106" s="342"/>
      <c r="AZ1106" s="342"/>
      <c r="BA1106" s="342"/>
      <c r="BB1106" s="342"/>
      <c r="BC1106" s="342"/>
      <c r="BD1106" s="342"/>
      <c r="BE1106" s="342"/>
      <c r="BF1106" s="342"/>
      <c r="BG1106" s="342"/>
      <c r="BH1106" s="342"/>
      <c r="BI1106" s="342"/>
      <c r="BJ1106" s="342"/>
      <c r="BK1106" s="342"/>
      <c r="BL1106" s="342"/>
      <c r="BM1106" s="342"/>
      <c r="BO1106" s="342"/>
      <c r="BP1106" s="342"/>
      <c r="BQ1106" s="342"/>
      <c r="BR1106" s="342"/>
      <c r="BS1106" s="342"/>
      <c r="BT1106" s="342"/>
      <c r="BU1106" s="342"/>
      <c r="BV1106" s="342"/>
      <c r="BW1106" s="342"/>
      <c r="BX1106" s="342"/>
      <c r="BY1106" s="342"/>
      <c r="BZ1106" s="342"/>
      <c r="CA1106" s="342"/>
      <c r="CB1106" s="342"/>
      <c r="CC1106" s="342"/>
      <c r="CD1106" s="342"/>
      <c r="CE1106" s="342"/>
      <c r="CF1106" s="342"/>
      <c r="CG1106" s="342"/>
      <c r="CH1106" s="342"/>
      <c r="CI1106" s="342"/>
      <c r="CJ1106" s="342"/>
      <c r="CK1106" s="342"/>
      <c r="CZ1106" s="342"/>
      <c r="DA1106" s="342"/>
      <c r="DB1106" s="342"/>
      <c r="DC1106" s="342"/>
      <c r="DD1106" s="342"/>
      <c r="DE1106" s="342"/>
      <c r="DF1106" s="342"/>
      <c r="DG1106" s="342"/>
      <c r="DH1106" s="342"/>
      <c r="DI1106" s="342"/>
      <c r="DJ1106" s="342"/>
      <c r="DK1106" s="342"/>
      <c r="DM1106" s="342"/>
      <c r="DN1106" s="342"/>
      <c r="DO1106" s="342"/>
      <c r="DP1106" s="342"/>
      <c r="DQ1106" s="342"/>
      <c r="DR1106" s="342"/>
      <c r="DS1106" s="342"/>
      <c r="DT1106" s="342"/>
      <c r="DU1106" s="342"/>
      <c r="DV1106" s="342"/>
      <c r="DW1106" s="342"/>
      <c r="DX1106" s="342"/>
      <c r="DY1106" s="342"/>
      <c r="EA1106" s="342"/>
    </row>
    <row r="1107" spans="1:131">
      <c r="A1107" s="342"/>
      <c r="B1107" s="342"/>
      <c r="C1107" s="342"/>
      <c r="D1107" s="342"/>
      <c r="E1107" s="342"/>
      <c r="L1107" s="342"/>
      <c r="M1107" s="342"/>
      <c r="N1107" s="342"/>
      <c r="O1107" s="342"/>
      <c r="P1107" s="342"/>
      <c r="Q1107" s="342"/>
      <c r="R1107" s="342"/>
      <c r="S1107" s="342"/>
      <c r="T1107" s="342"/>
      <c r="U1107" s="342"/>
      <c r="V1107" s="342"/>
      <c r="W1107" s="342"/>
      <c r="X1107" s="342"/>
      <c r="Y1107" s="342"/>
      <c r="Z1107" s="342"/>
      <c r="AA1107" s="342"/>
      <c r="AB1107" s="342"/>
      <c r="AC1107" s="342"/>
      <c r="AD1107" s="342"/>
      <c r="AE1107" s="342"/>
      <c r="AF1107" s="342"/>
      <c r="AG1107" s="342"/>
      <c r="AH1107" s="342"/>
      <c r="AI1107" s="342"/>
      <c r="AJ1107" s="342"/>
      <c r="AK1107" s="342"/>
      <c r="AL1107" s="342"/>
      <c r="AM1107" s="342"/>
      <c r="AN1107" s="342"/>
      <c r="AO1107" s="342"/>
      <c r="AP1107" s="342"/>
      <c r="AQ1107" s="342"/>
      <c r="AR1107" s="342"/>
      <c r="AS1107" s="342"/>
      <c r="AT1107" s="342"/>
      <c r="AU1107" s="342"/>
      <c r="AV1107" s="342"/>
      <c r="AW1107" s="342"/>
      <c r="AX1107" s="342"/>
      <c r="AY1107" s="342"/>
      <c r="AZ1107" s="342"/>
      <c r="BA1107" s="342"/>
      <c r="BB1107" s="342"/>
      <c r="BC1107" s="342"/>
      <c r="BD1107" s="342"/>
      <c r="BE1107" s="342"/>
      <c r="BF1107" s="342"/>
      <c r="BG1107" s="342"/>
      <c r="BH1107" s="342"/>
      <c r="BI1107" s="342"/>
      <c r="BJ1107" s="342"/>
      <c r="BK1107" s="342"/>
      <c r="BL1107" s="342"/>
      <c r="BM1107" s="342"/>
      <c r="BO1107" s="342"/>
      <c r="BP1107" s="342"/>
      <c r="BQ1107" s="342"/>
      <c r="BR1107" s="342"/>
      <c r="BS1107" s="342"/>
      <c r="BT1107" s="342"/>
      <c r="BU1107" s="342"/>
      <c r="BV1107" s="342"/>
      <c r="BW1107" s="342"/>
      <c r="BX1107" s="342"/>
      <c r="BY1107" s="342"/>
      <c r="BZ1107" s="342"/>
      <c r="CA1107" s="342"/>
      <c r="CB1107" s="342"/>
      <c r="CC1107" s="342"/>
      <c r="CD1107" s="342"/>
      <c r="CE1107" s="342"/>
      <c r="CF1107" s="342"/>
      <c r="CG1107" s="342"/>
      <c r="CH1107" s="342"/>
      <c r="CI1107" s="342"/>
      <c r="CJ1107" s="342"/>
      <c r="CK1107" s="342"/>
      <c r="CZ1107" s="342"/>
      <c r="DA1107" s="342"/>
      <c r="DB1107" s="342"/>
      <c r="DC1107" s="342"/>
      <c r="DD1107" s="342"/>
      <c r="DE1107" s="342"/>
      <c r="DF1107" s="342"/>
      <c r="DG1107" s="342"/>
      <c r="DH1107" s="342"/>
      <c r="DI1107" s="342"/>
      <c r="DJ1107" s="342"/>
      <c r="DK1107" s="342"/>
      <c r="DM1107" s="342"/>
      <c r="DN1107" s="342"/>
      <c r="DO1107" s="342"/>
      <c r="DP1107" s="342"/>
      <c r="DQ1107" s="342"/>
      <c r="DR1107" s="342"/>
      <c r="DS1107" s="342"/>
      <c r="DT1107" s="342"/>
      <c r="DU1107" s="342"/>
      <c r="DV1107" s="342"/>
      <c r="DW1107" s="342"/>
      <c r="DX1107" s="342"/>
      <c r="DY1107" s="342"/>
      <c r="EA1107" s="342"/>
    </row>
    <row r="1108" spans="1:131">
      <c r="A1108" s="342"/>
      <c r="B1108" s="342"/>
      <c r="C1108" s="342"/>
      <c r="D1108" s="342"/>
      <c r="E1108" s="342"/>
      <c r="L1108" s="342"/>
      <c r="M1108" s="342"/>
      <c r="N1108" s="342"/>
      <c r="O1108" s="342"/>
      <c r="P1108" s="342"/>
      <c r="Q1108" s="342"/>
      <c r="R1108" s="342"/>
      <c r="S1108" s="342"/>
      <c r="T1108" s="342"/>
      <c r="U1108" s="342"/>
      <c r="V1108" s="342"/>
      <c r="W1108" s="342"/>
      <c r="X1108" s="342"/>
      <c r="Y1108" s="342"/>
      <c r="Z1108" s="342"/>
      <c r="AA1108" s="342"/>
      <c r="AB1108" s="342"/>
      <c r="AC1108" s="342"/>
      <c r="AD1108" s="342"/>
      <c r="AE1108" s="342"/>
      <c r="AF1108" s="342"/>
      <c r="AG1108" s="342"/>
      <c r="AH1108" s="342"/>
      <c r="AI1108" s="342"/>
      <c r="AJ1108" s="342"/>
      <c r="AK1108" s="342"/>
      <c r="AL1108" s="342"/>
      <c r="AM1108" s="342"/>
      <c r="AN1108" s="342"/>
      <c r="AO1108" s="342"/>
      <c r="AP1108" s="342"/>
      <c r="AQ1108" s="342"/>
      <c r="AR1108" s="342"/>
      <c r="AS1108" s="342"/>
      <c r="AT1108" s="342"/>
      <c r="AU1108" s="342"/>
      <c r="AV1108" s="342"/>
      <c r="AW1108" s="342"/>
      <c r="AX1108" s="342"/>
      <c r="AY1108" s="342"/>
      <c r="AZ1108" s="342"/>
      <c r="BA1108" s="342"/>
      <c r="BB1108" s="342"/>
      <c r="BC1108" s="342"/>
      <c r="BD1108" s="342"/>
      <c r="BE1108" s="342"/>
      <c r="BF1108" s="342"/>
      <c r="BG1108" s="342"/>
      <c r="BH1108" s="342"/>
      <c r="BI1108" s="342"/>
      <c r="BJ1108" s="342"/>
      <c r="BK1108" s="342"/>
      <c r="BL1108" s="342"/>
      <c r="BM1108" s="342"/>
      <c r="BO1108" s="342"/>
      <c r="BP1108" s="342"/>
      <c r="BQ1108" s="342"/>
      <c r="BR1108" s="342"/>
      <c r="BS1108" s="342"/>
      <c r="BT1108" s="342"/>
      <c r="BU1108" s="342"/>
      <c r="BV1108" s="342"/>
      <c r="BW1108" s="342"/>
      <c r="BX1108" s="342"/>
      <c r="BY1108" s="342"/>
      <c r="BZ1108" s="342"/>
      <c r="CA1108" s="342"/>
      <c r="CB1108" s="342"/>
      <c r="CC1108" s="342"/>
      <c r="CD1108" s="342"/>
      <c r="CE1108" s="342"/>
      <c r="CF1108" s="342"/>
      <c r="CG1108" s="342"/>
      <c r="CH1108" s="342"/>
      <c r="CI1108" s="342"/>
      <c r="CJ1108" s="342"/>
      <c r="CK1108" s="342"/>
      <c r="CZ1108" s="342"/>
      <c r="DA1108" s="342"/>
      <c r="DB1108" s="342"/>
      <c r="DC1108" s="342"/>
      <c r="DD1108" s="342"/>
      <c r="DE1108" s="342"/>
      <c r="DF1108" s="342"/>
      <c r="DG1108" s="342"/>
      <c r="DH1108" s="342"/>
      <c r="DI1108" s="342"/>
      <c r="DJ1108" s="342"/>
      <c r="DK1108" s="342"/>
      <c r="DM1108" s="342"/>
      <c r="DN1108" s="342"/>
      <c r="DO1108" s="342"/>
      <c r="DP1108" s="342"/>
      <c r="DQ1108" s="342"/>
      <c r="DR1108" s="342"/>
      <c r="DS1108" s="342"/>
      <c r="DT1108" s="342"/>
      <c r="DU1108" s="342"/>
      <c r="DV1108" s="342"/>
      <c r="DW1108" s="342"/>
      <c r="DX1108" s="342"/>
      <c r="DY1108" s="342"/>
      <c r="EA1108" s="342"/>
    </row>
    <row r="1109" spans="1:131">
      <c r="A1109" s="342"/>
      <c r="B1109" s="342"/>
      <c r="C1109" s="342"/>
      <c r="D1109" s="342"/>
      <c r="E1109" s="342"/>
      <c r="L1109" s="342"/>
      <c r="M1109" s="342"/>
      <c r="N1109" s="342"/>
      <c r="O1109" s="342"/>
      <c r="P1109" s="342"/>
      <c r="Q1109" s="342"/>
      <c r="R1109" s="342"/>
      <c r="S1109" s="342"/>
      <c r="T1109" s="342"/>
      <c r="U1109" s="342"/>
      <c r="V1109" s="342"/>
      <c r="W1109" s="342"/>
      <c r="X1109" s="342"/>
      <c r="Y1109" s="342"/>
      <c r="Z1109" s="342"/>
      <c r="AA1109" s="342"/>
      <c r="AB1109" s="342"/>
      <c r="AC1109" s="342"/>
      <c r="AD1109" s="342"/>
      <c r="AE1109" s="342"/>
      <c r="AF1109" s="342"/>
      <c r="AG1109" s="342"/>
      <c r="AH1109" s="342"/>
      <c r="AI1109" s="342"/>
      <c r="AJ1109" s="342"/>
      <c r="AK1109" s="342"/>
      <c r="AL1109" s="342"/>
      <c r="AM1109" s="342"/>
      <c r="AN1109" s="342"/>
      <c r="AO1109" s="342"/>
      <c r="AP1109" s="342"/>
      <c r="AQ1109" s="342"/>
      <c r="AR1109" s="342"/>
      <c r="AS1109" s="342"/>
      <c r="AT1109" s="342"/>
      <c r="AU1109" s="342"/>
      <c r="AV1109" s="342"/>
      <c r="AW1109" s="342"/>
      <c r="AX1109" s="342"/>
      <c r="AY1109" s="342"/>
      <c r="AZ1109" s="342"/>
      <c r="BA1109" s="342"/>
      <c r="BB1109" s="342"/>
      <c r="BC1109" s="342"/>
      <c r="BD1109" s="342"/>
      <c r="BE1109" s="342"/>
      <c r="BF1109" s="342"/>
      <c r="BG1109" s="342"/>
      <c r="BH1109" s="342"/>
      <c r="BI1109" s="342"/>
      <c r="BJ1109" s="342"/>
      <c r="BK1109" s="342"/>
      <c r="BL1109" s="342"/>
      <c r="BM1109" s="342"/>
      <c r="BO1109" s="342"/>
      <c r="BP1109" s="342"/>
      <c r="BQ1109" s="342"/>
      <c r="BR1109" s="342"/>
      <c r="BS1109" s="342"/>
      <c r="BT1109" s="342"/>
      <c r="BU1109" s="342"/>
      <c r="BV1109" s="342"/>
      <c r="BW1109" s="342"/>
      <c r="BX1109" s="342"/>
      <c r="BY1109" s="342"/>
      <c r="BZ1109" s="342"/>
      <c r="CA1109" s="342"/>
      <c r="CB1109" s="342"/>
      <c r="CC1109" s="342"/>
      <c r="CD1109" s="342"/>
      <c r="CE1109" s="342"/>
      <c r="CF1109" s="342"/>
      <c r="CG1109" s="342"/>
      <c r="CH1109" s="342"/>
      <c r="CI1109" s="342"/>
      <c r="CJ1109" s="342"/>
      <c r="CK1109" s="342"/>
      <c r="CZ1109" s="342"/>
      <c r="DA1109" s="342"/>
      <c r="DB1109" s="342"/>
      <c r="DC1109" s="342"/>
      <c r="DD1109" s="342"/>
      <c r="DE1109" s="342"/>
      <c r="DF1109" s="342"/>
      <c r="DG1109" s="342"/>
      <c r="DH1109" s="342"/>
      <c r="DI1109" s="342"/>
      <c r="DJ1109" s="342"/>
      <c r="DK1109" s="342"/>
      <c r="DM1109" s="342"/>
      <c r="DN1109" s="342"/>
      <c r="DO1109" s="342"/>
      <c r="DP1109" s="342"/>
      <c r="DQ1109" s="342"/>
      <c r="DR1109" s="342"/>
      <c r="DS1109" s="342"/>
      <c r="DT1109" s="342"/>
      <c r="DU1109" s="342"/>
      <c r="DV1109" s="342"/>
      <c r="DW1109" s="342"/>
      <c r="DX1109" s="342"/>
      <c r="DY1109" s="342"/>
      <c r="EA1109" s="342"/>
    </row>
    <row r="1110" spans="1:131">
      <c r="A1110" s="342"/>
      <c r="B1110" s="342"/>
      <c r="C1110" s="342"/>
      <c r="D1110" s="342"/>
      <c r="E1110" s="342"/>
      <c r="L1110" s="342"/>
      <c r="M1110" s="342"/>
      <c r="N1110" s="342"/>
      <c r="O1110" s="342"/>
      <c r="P1110" s="342"/>
      <c r="Q1110" s="342"/>
      <c r="R1110" s="342"/>
      <c r="S1110" s="342"/>
      <c r="T1110" s="342"/>
      <c r="U1110" s="342"/>
      <c r="V1110" s="342"/>
      <c r="W1110" s="342"/>
      <c r="X1110" s="342"/>
      <c r="Y1110" s="342"/>
      <c r="Z1110" s="342"/>
      <c r="AA1110" s="342"/>
      <c r="AB1110" s="342"/>
      <c r="AC1110" s="342"/>
      <c r="AD1110" s="342"/>
      <c r="AE1110" s="342"/>
      <c r="AF1110" s="342"/>
      <c r="AG1110" s="342"/>
      <c r="AH1110" s="342"/>
      <c r="AI1110" s="342"/>
      <c r="AJ1110" s="342"/>
      <c r="AK1110" s="342"/>
      <c r="AL1110" s="342"/>
      <c r="AM1110" s="342"/>
      <c r="AN1110" s="342"/>
      <c r="AO1110" s="342"/>
      <c r="AP1110" s="342"/>
      <c r="AQ1110" s="342"/>
      <c r="AR1110" s="342"/>
      <c r="AS1110" s="342"/>
      <c r="AT1110" s="342"/>
      <c r="AU1110" s="342"/>
      <c r="AV1110" s="342"/>
      <c r="AW1110" s="342"/>
      <c r="AX1110" s="342"/>
      <c r="AY1110" s="342"/>
      <c r="AZ1110" s="342"/>
      <c r="BA1110" s="342"/>
      <c r="BB1110" s="342"/>
      <c r="BC1110" s="342"/>
      <c r="BD1110" s="342"/>
      <c r="BE1110" s="342"/>
      <c r="BF1110" s="342"/>
      <c r="BG1110" s="342"/>
      <c r="BH1110" s="342"/>
      <c r="BI1110" s="342"/>
      <c r="BJ1110" s="342"/>
      <c r="BK1110" s="342"/>
      <c r="BL1110" s="342"/>
      <c r="BM1110" s="342"/>
      <c r="BO1110" s="342"/>
      <c r="BP1110" s="342"/>
      <c r="BQ1110" s="342"/>
      <c r="BR1110" s="342"/>
      <c r="BS1110" s="342"/>
      <c r="BT1110" s="342"/>
      <c r="BU1110" s="342"/>
      <c r="BV1110" s="342"/>
      <c r="BW1110" s="342"/>
      <c r="BX1110" s="342"/>
      <c r="BY1110" s="342"/>
      <c r="BZ1110" s="342"/>
      <c r="CA1110" s="342"/>
      <c r="CB1110" s="342"/>
      <c r="CC1110" s="342"/>
      <c r="CD1110" s="342"/>
      <c r="CE1110" s="342"/>
      <c r="CF1110" s="342"/>
      <c r="CG1110" s="342"/>
      <c r="CH1110" s="342"/>
      <c r="CI1110" s="342"/>
      <c r="CJ1110" s="342"/>
      <c r="CK1110" s="342"/>
      <c r="CZ1110" s="342"/>
      <c r="DA1110" s="342"/>
      <c r="DB1110" s="342"/>
      <c r="DC1110" s="342"/>
      <c r="DD1110" s="342"/>
      <c r="DE1110" s="342"/>
      <c r="DF1110" s="342"/>
      <c r="DG1110" s="342"/>
      <c r="DH1110" s="342"/>
      <c r="DI1110" s="342"/>
      <c r="DJ1110" s="342"/>
      <c r="DK1110" s="342"/>
      <c r="DM1110" s="342"/>
      <c r="DN1110" s="342"/>
      <c r="DO1110" s="342"/>
      <c r="DP1110" s="342"/>
      <c r="DQ1110" s="342"/>
      <c r="DR1110" s="342"/>
      <c r="DS1110" s="342"/>
      <c r="DT1110" s="342"/>
      <c r="DU1110" s="342"/>
      <c r="DV1110" s="342"/>
      <c r="DW1110" s="342"/>
      <c r="DX1110" s="342"/>
      <c r="DY1110" s="342"/>
      <c r="EA1110" s="342"/>
    </row>
    <row r="1111" spans="1:131">
      <c r="A1111" s="342"/>
      <c r="B1111" s="342"/>
      <c r="C1111" s="342"/>
      <c r="D1111" s="342"/>
      <c r="E1111" s="342"/>
      <c r="L1111" s="342"/>
      <c r="M1111" s="342"/>
      <c r="N1111" s="342"/>
      <c r="O1111" s="342"/>
      <c r="P1111" s="342"/>
      <c r="Q1111" s="342"/>
      <c r="R1111" s="342"/>
      <c r="S1111" s="342"/>
      <c r="T1111" s="342"/>
      <c r="U1111" s="342"/>
      <c r="V1111" s="342"/>
      <c r="W1111" s="342"/>
      <c r="X1111" s="342"/>
      <c r="Y1111" s="342"/>
      <c r="Z1111" s="342"/>
      <c r="AA1111" s="342"/>
      <c r="AB1111" s="342"/>
      <c r="AC1111" s="342"/>
      <c r="AD1111" s="342"/>
      <c r="AE1111" s="342"/>
      <c r="AF1111" s="342"/>
      <c r="AG1111" s="342"/>
      <c r="AH1111" s="342"/>
      <c r="AI1111" s="342"/>
      <c r="AJ1111" s="342"/>
      <c r="AK1111" s="342"/>
      <c r="AL1111" s="342"/>
      <c r="AM1111" s="342"/>
      <c r="AN1111" s="342"/>
      <c r="AO1111" s="342"/>
      <c r="AP1111" s="342"/>
      <c r="AQ1111" s="342"/>
      <c r="AR1111" s="342"/>
      <c r="AS1111" s="342"/>
      <c r="AT1111" s="342"/>
      <c r="AU1111" s="342"/>
      <c r="AV1111" s="342"/>
      <c r="AW1111" s="342"/>
      <c r="AX1111" s="342"/>
      <c r="AY1111" s="342"/>
      <c r="AZ1111" s="342"/>
      <c r="BA1111" s="342"/>
      <c r="BB1111" s="342"/>
      <c r="BC1111" s="342"/>
      <c r="BD1111" s="342"/>
      <c r="BE1111" s="342"/>
      <c r="BF1111" s="342"/>
      <c r="BG1111" s="342"/>
      <c r="BH1111" s="342"/>
      <c r="BI1111" s="342"/>
      <c r="BJ1111" s="342"/>
      <c r="BK1111" s="342"/>
      <c r="BL1111" s="342"/>
      <c r="BM1111" s="342"/>
      <c r="BO1111" s="342"/>
      <c r="BP1111" s="342"/>
      <c r="BQ1111" s="342"/>
      <c r="BR1111" s="342"/>
      <c r="BS1111" s="342"/>
      <c r="BT1111" s="342"/>
      <c r="BU1111" s="342"/>
      <c r="BV1111" s="342"/>
      <c r="BW1111" s="342"/>
      <c r="BX1111" s="342"/>
      <c r="BY1111" s="342"/>
      <c r="BZ1111" s="342"/>
      <c r="CA1111" s="342"/>
      <c r="CB1111" s="342"/>
      <c r="CC1111" s="342"/>
      <c r="CD1111" s="342"/>
      <c r="CE1111" s="342"/>
      <c r="CF1111" s="342"/>
      <c r="CG1111" s="342"/>
      <c r="CH1111" s="342"/>
      <c r="CI1111" s="342"/>
      <c r="CJ1111" s="342"/>
      <c r="CK1111" s="342"/>
      <c r="CZ1111" s="342"/>
      <c r="DA1111" s="342"/>
      <c r="DB1111" s="342"/>
      <c r="DC1111" s="342"/>
      <c r="DD1111" s="342"/>
      <c r="DE1111" s="342"/>
      <c r="DF1111" s="342"/>
      <c r="DG1111" s="342"/>
      <c r="DH1111" s="342"/>
      <c r="DI1111" s="342"/>
      <c r="DJ1111" s="342"/>
      <c r="DK1111" s="342"/>
      <c r="DM1111" s="342"/>
      <c r="DN1111" s="342"/>
      <c r="DO1111" s="342"/>
      <c r="DP1111" s="342"/>
      <c r="DQ1111" s="342"/>
      <c r="DR1111" s="342"/>
      <c r="DS1111" s="342"/>
      <c r="DT1111" s="342"/>
      <c r="DU1111" s="342"/>
      <c r="DV1111" s="342"/>
      <c r="DW1111" s="342"/>
      <c r="DX1111" s="342"/>
      <c r="DY1111" s="342"/>
      <c r="EA1111" s="342"/>
    </row>
    <row r="1112" spans="1:131">
      <c r="A1112" s="342"/>
      <c r="B1112" s="342"/>
      <c r="C1112" s="342"/>
      <c r="D1112" s="342"/>
      <c r="E1112" s="342"/>
      <c r="L1112" s="342"/>
      <c r="M1112" s="342"/>
      <c r="N1112" s="342"/>
      <c r="O1112" s="342"/>
      <c r="P1112" s="342"/>
      <c r="Q1112" s="342"/>
      <c r="R1112" s="342"/>
      <c r="S1112" s="342"/>
      <c r="T1112" s="342"/>
      <c r="U1112" s="342"/>
      <c r="V1112" s="342"/>
      <c r="W1112" s="342"/>
      <c r="X1112" s="342"/>
      <c r="Y1112" s="342"/>
      <c r="Z1112" s="342"/>
      <c r="AA1112" s="342"/>
      <c r="AB1112" s="342"/>
      <c r="AC1112" s="342"/>
      <c r="AD1112" s="342"/>
      <c r="AE1112" s="342"/>
      <c r="AF1112" s="342"/>
      <c r="AG1112" s="342"/>
      <c r="AH1112" s="342"/>
      <c r="AI1112" s="342"/>
      <c r="AJ1112" s="342"/>
      <c r="AK1112" s="342"/>
      <c r="AL1112" s="342"/>
      <c r="AM1112" s="342"/>
      <c r="AN1112" s="342"/>
      <c r="AO1112" s="342"/>
      <c r="AP1112" s="342"/>
      <c r="AQ1112" s="342"/>
      <c r="AR1112" s="342"/>
      <c r="AS1112" s="342"/>
      <c r="AT1112" s="342"/>
      <c r="AU1112" s="342"/>
      <c r="AV1112" s="342"/>
      <c r="AW1112" s="342"/>
      <c r="AX1112" s="342"/>
      <c r="AY1112" s="342"/>
      <c r="AZ1112" s="342"/>
      <c r="BA1112" s="342"/>
      <c r="BB1112" s="342"/>
      <c r="BC1112" s="342"/>
      <c r="BD1112" s="342"/>
      <c r="BE1112" s="342"/>
      <c r="BF1112" s="342"/>
      <c r="BG1112" s="342"/>
      <c r="BH1112" s="342"/>
      <c r="BI1112" s="342"/>
      <c r="BJ1112" s="342"/>
      <c r="BK1112" s="342"/>
      <c r="BL1112" s="342"/>
      <c r="BM1112" s="342"/>
      <c r="BO1112" s="342"/>
      <c r="BP1112" s="342"/>
      <c r="BQ1112" s="342"/>
      <c r="BR1112" s="342"/>
      <c r="BS1112" s="342"/>
      <c r="BT1112" s="342"/>
      <c r="BU1112" s="342"/>
      <c r="BV1112" s="342"/>
      <c r="BW1112" s="342"/>
      <c r="BX1112" s="342"/>
      <c r="BY1112" s="342"/>
      <c r="BZ1112" s="342"/>
      <c r="CA1112" s="342"/>
      <c r="CB1112" s="342"/>
      <c r="CC1112" s="342"/>
      <c r="CD1112" s="342"/>
      <c r="CE1112" s="342"/>
      <c r="CF1112" s="342"/>
      <c r="CG1112" s="342"/>
      <c r="CH1112" s="342"/>
      <c r="CI1112" s="342"/>
      <c r="CJ1112" s="342"/>
      <c r="CK1112" s="342"/>
      <c r="CZ1112" s="342"/>
      <c r="DA1112" s="342"/>
      <c r="DB1112" s="342"/>
      <c r="DC1112" s="342"/>
      <c r="DD1112" s="342"/>
      <c r="DE1112" s="342"/>
      <c r="DF1112" s="342"/>
      <c r="DG1112" s="342"/>
      <c r="DH1112" s="342"/>
      <c r="DI1112" s="342"/>
      <c r="DJ1112" s="342"/>
      <c r="DK1112" s="342"/>
      <c r="DM1112" s="342"/>
      <c r="DN1112" s="342"/>
      <c r="DO1112" s="342"/>
      <c r="DP1112" s="342"/>
      <c r="DQ1112" s="342"/>
      <c r="DR1112" s="342"/>
      <c r="DS1112" s="342"/>
      <c r="DT1112" s="342"/>
      <c r="DU1112" s="342"/>
      <c r="DV1112" s="342"/>
      <c r="DW1112" s="342"/>
      <c r="DX1112" s="342"/>
      <c r="DY1112" s="342"/>
      <c r="EA1112" s="342"/>
    </row>
    <row r="1113" spans="1:131">
      <c r="A1113" s="342"/>
      <c r="B1113" s="342"/>
      <c r="C1113" s="342"/>
      <c r="D1113" s="342"/>
      <c r="E1113" s="342"/>
      <c r="L1113" s="342"/>
      <c r="M1113" s="342"/>
      <c r="N1113" s="342"/>
      <c r="O1113" s="342"/>
      <c r="P1113" s="342"/>
      <c r="Q1113" s="342"/>
      <c r="R1113" s="342"/>
      <c r="S1113" s="342"/>
      <c r="T1113" s="342"/>
      <c r="U1113" s="342"/>
      <c r="V1113" s="342"/>
      <c r="W1113" s="342"/>
      <c r="X1113" s="342"/>
      <c r="Y1113" s="342"/>
      <c r="Z1113" s="342"/>
      <c r="AA1113" s="342"/>
      <c r="AB1113" s="342"/>
      <c r="AC1113" s="342"/>
      <c r="AD1113" s="342"/>
      <c r="AE1113" s="342"/>
      <c r="AF1113" s="342"/>
      <c r="AG1113" s="342"/>
      <c r="AH1113" s="342"/>
      <c r="AI1113" s="342"/>
      <c r="AJ1113" s="342"/>
      <c r="AK1113" s="342"/>
      <c r="AL1113" s="342"/>
      <c r="AM1113" s="342"/>
      <c r="AN1113" s="342"/>
      <c r="AO1113" s="342"/>
      <c r="AP1113" s="342"/>
      <c r="AQ1113" s="342"/>
      <c r="AR1113" s="342"/>
      <c r="AS1113" s="342"/>
      <c r="AT1113" s="342"/>
      <c r="AU1113" s="342"/>
      <c r="AV1113" s="342"/>
      <c r="AW1113" s="342"/>
      <c r="AX1113" s="342"/>
      <c r="AY1113" s="342"/>
      <c r="AZ1113" s="342"/>
      <c r="BA1113" s="342"/>
      <c r="BB1113" s="342"/>
      <c r="BC1113" s="342"/>
      <c r="BD1113" s="342"/>
      <c r="BE1113" s="342"/>
      <c r="BF1113" s="342"/>
      <c r="BG1113" s="342"/>
      <c r="BH1113" s="342"/>
      <c r="BI1113" s="342"/>
      <c r="BJ1113" s="342"/>
      <c r="BK1113" s="342"/>
      <c r="BL1113" s="342"/>
      <c r="BM1113" s="342"/>
      <c r="BO1113" s="342"/>
      <c r="BP1113" s="342"/>
      <c r="BQ1113" s="342"/>
      <c r="BR1113" s="342"/>
      <c r="BS1113" s="342"/>
      <c r="BT1113" s="342"/>
      <c r="BU1113" s="342"/>
      <c r="BV1113" s="342"/>
      <c r="BW1113" s="342"/>
      <c r="BX1113" s="342"/>
      <c r="BY1113" s="342"/>
      <c r="BZ1113" s="342"/>
      <c r="CA1113" s="342"/>
      <c r="CB1113" s="342"/>
      <c r="CC1113" s="342"/>
      <c r="CD1113" s="342"/>
      <c r="CE1113" s="342"/>
      <c r="CF1113" s="342"/>
      <c r="CG1113" s="342"/>
      <c r="CH1113" s="342"/>
      <c r="CI1113" s="342"/>
      <c r="CJ1113" s="342"/>
      <c r="CK1113" s="342"/>
      <c r="CZ1113" s="342"/>
      <c r="DA1113" s="342"/>
      <c r="DB1113" s="342"/>
      <c r="DC1113" s="342"/>
      <c r="DD1113" s="342"/>
      <c r="DE1113" s="342"/>
      <c r="DF1113" s="342"/>
      <c r="DG1113" s="342"/>
      <c r="DH1113" s="342"/>
      <c r="DI1113" s="342"/>
      <c r="DJ1113" s="342"/>
      <c r="DK1113" s="342"/>
      <c r="DM1113" s="342"/>
      <c r="DN1113" s="342"/>
      <c r="DO1113" s="342"/>
      <c r="DP1113" s="342"/>
      <c r="DQ1113" s="342"/>
      <c r="DR1113" s="342"/>
      <c r="DS1113" s="342"/>
      <c r="DT1113" s="342"/>
      <c r="DU1113" s="342"/>
      <c r="DV1113" s="342"/>
      <c r="DW1113" s="342"/>
      <c r="DX1113" s="342"/>
      <c r="DY1113" s="342"/>
      <c r="EA1113" s="342"/>
    </row>
    <row r="1114" spans="1:131">
      <c r="A1114" s="342"/>
      <c r="B1114" s="342"/>
      <c r="C1114" s="342"/>
      <c r="D1114" s="342"/>
      <c r="E1114" s="342"/>
      <c r="L1114" s="342"/>
      <c r="M1114" s="342"/>
      <c r="N1114" s="342"/>
      <c r="O1114" s="342"/>
      <c r="P1114" s="342"/>
      <c r="Q1114" s="342"/>
      <c r="R1114" s="342"/>
      <c r="S1114" s="342"/>
      <c r="T1114" s="342"/>
      <c r="U1114" s="342"/>
      <c r="V1114" s="342"/>
      <c r="W1114" s="342"/>
      <c r="X1114" s="342"/>
      <c r="Y1114" s="342"/>
      <c r="Z1114" s="342"/>
      <c r="AA1114" s="342"/>
      <c r="AB1114" s="342"/>
      <c r="AC1114" s="342"/>
      <c r="AD1114" s="342"/>
      <c r="AE1114" s="342"/>
      <c r="AF1114" s="342"/>
      <c r="AG1114" s="342"/>
      <c r="AH1114" s="342"/>
      <c r="AI1114" s="342"/>
      <c r="AJ1114" s="342"/>
      <c r="AK1114" s="342"/>
      <c r="AL1114" s="342"/>
      <c r="AM1114" s="342"/>
      <c r="AN1114" s="342"/>
      <c r="AO1114" s="342"/>
      <c r="AP1114" s="342"/>
      <c r="AQ1114" s="342"/>
      <c r="AR1114" s="342"/>
      <c r="AS1114" s="342"/>
      <c r="AT1114" s="342"/>
      <c r="AU1114" s="342"/>
      <c r="AV1114" s="342"/>
      <c r="AW1114" s="342"/>
      <c r="AX1114" s="342"/>
      <c r="AY1114" s="342"/>
      <c r="AZ1114" s="342"/>
      <c r="BA1114" s="342"/>
      <c r="BB1114" s="342"/>
      <c r="BC1114" s="342"/>
      <c r="BD1114" s="342"/>
      <c r="BE1114" s="342"/>
      <c r="BF1114" s="342"/>
      <c r="BG1114" s="342"/>
      <c r="BH1114" s="342"/>
      <c r="BI1114" s="342"/>
      <c r="BJ1114" s="342"/>
      <c r="BK1114" s="342"/>
      <c r="BL1114" s="342"/>
      <c r="BM1114" s="342"/>
      <c r="BO1114" s="342"/>
      <c r="BP1114" s="342"/>
      <c r="BQ1114" s="342"/>
      <c r="BR1114" s="342"/>
      <c r="BS1114" s="342"/>
      <c r="BT1114" s="342"/>
      <c r="BU1114" s="342"/>
      <c r="BV1114" s="342"/>
      <c r="BW1114" s="342"/>
      <c r="BX1114" s="342"/>
      <c r="BY1114" s="342"/>
      <c r="BZ1114" s="342"/>
      <c r="CA1114" s="342"/>
      <c r="CB1114" s="342"/>
      <c r="CC1114" s="342"/>
      <c r="CD1114" s="342"/>
      <c r="CE1114" s="342"/>
      <c r="CF1114" s="342"/>
      <c r="CG1114" s="342"/>
      <c r="CH1114" s="342"/>
      <c r="CI1114" s="342"/>
      <c r="CJ1114" s="342"/>
      <c r="CK1114" s="342"/>
      <c r="CZ1114" s="342"/>
      <c r="DA1114" s="342"/>
      <c r="DB1114" s="342"/>
      <c r="DC1114" s="342"/>
      <c r="DD1114" s="342"/>
      <c r="DE1114" s="342"/>
      <c r="DF1114" s="342"/>
      <c r="DG1114" s="342"/>
      <c r="DH1114" s="342"/>
      <c r="DI1114" s="342"/>
      <c r="DJ1114" s="342"/>
      <c r="DK1114" s="342"/>
      <c r="DM1114" s="342"/>
      <c r="DN1114" s="342"/>
      <c r="DO1114" s="342"/>
      <c r="DP1114" s="342"/>
      <c r="DQ1114" s="342"/>
      <c r="DR1114" s="342"/>
      <c r="DS1114" s="342"/>
      <c r="DT1114" s="342"/>
      <c r="DU1114" s="342"/>
      <c r="DV1114" s="342"/>
      <c r="DW1114" s="342"/>
      <c r="DX1114" s="342"/>
      <c r="DY1114" s="342"/>
      <c r="EA1114" s="342"/>
    </row>
    <row r="1115" spans="1:131">
      <c r="A1115" s="342"/>
      <c r="B1115" s="342"/>
      <c r="C1115" s="342"/>
      <c r="D1115" s="342"/>
      <c r="E1115" s="342"/>
      <c r="L1115" s="342"/>
      <c r="M1115" s="342"/>
      <c r="N1115" s="342"/>
      <c r="O1115" s="342"/>
      <c r="P1115" s="342"/>
      <c r="Q1115" s="342"/>
      <c r="R1115" s="342"/>
      <c r="S1115" s="342"/>
      <c r="T1115" s="342"/>
      <c r="U1115" s="342"/>
      <c r="V1115" s="342"/>
      <c r="W1115" s="342"/>
      <c r="X1115" s="342"/>
      <c r="Y1115" s="342"/>
      <c r="Z1115" s="342"/>
      <c r="AA1115" s="342"/>
      <c r="AB1115" s="342"/>
      <c r="AC1115" s="342"/>
      <c r="AD1115" s="342"/>
      <c r="AE1115" s="342"/>
      <c r="AF1115" s="342"/>
      <c r="AG1115" s="342"/>
      <c r="AH1115" s="342"/>
      <c r="AI1115" s="342"/>
      <c r="AJ1115" s="342"/>
      <c r="AK1115" s="342"/>
      <c r="AL1115" s="342"/>
      <c r="AM1115" s="342"/>
      <c r="AN1115" s="342"/>
      <c r="AO1115" s="342"/>
      <c r="AP1115" s="342"/>
      <c r="AQ1115" s="342"/>
      <c r="AR1115" s="342"/>
      <c r="AS1115" s="342"/>
      <c r="AT1115" s="342"/>
      <c r="AU1115" s="342"/>
      <c r="AV1115" s="342"/>
      <c r="AW1115" s="342"/>
      <c r="AX1115" s="342"/>
      <c r="AY1115" s="342"/>
      <c r="AZ1115" s="342"/>
      <c r="BA1115" s="342"/>
      <c r="BB1115" s="342"/>
      <c r="BC1115" s="342"/>
      <c r="BD1115" s="342"/>
      <c r="BE1115" s="342"/>
      <c r="BF1115" s="342"/>
      <c r="BG1115" s="342"/>
      <c r="BH1115" s="342"/>
      <c r="BI1115" s="342"/>
      <c r="BJ1115" s="342"/>
      <c r="BK1115" s="342"/>
      <c r="BL1115" s="342"/>
      <c r="BM1115" s="342"/>
      <c r="BO1115" s="342"/>
      <c r="BP1115" s="342"/>
      <c r="BQ1115" s="342"/>
      <c r="BR1115" s="342"/>
      <c r="BS1115" s="342"/>
      <c r="BT1115" s="342"/>
      <c r="BU1115" s="342"/>
      <c r="BV1115" s="342"/>
      <c r="BW1115" s="342"/>
      <c r="BX1115" s="342"/>
      <c r="BY1115" s="342"/>
      <c r="BZ1115" s="342"/>
      <c r="CA1115" s="342"/>
      <c r="CB1115" s="342"/>
      <c r="CC1115" s="342"/>
      <c r="CD1115" s="342"/>
      <c r="CE1115" s="342"/>
      <c r="CF1115" s="342"/>
      <c r="CG1115" s="342"/>
      <c r="CH1115" s="342"/>
      <c r="CI1115" s="342"/>
      <c r="CJ1115" s="342"/>
      <c r="CK1115" s="342"/>
      <c r="CZ1115" s="342"/>
      <c r="DA1115" s="342"/>
      <c r="DB1115" s="342"/>
      <c r="DC1115" s="342"/>
      <c r="DD1115" s="342"/>
      <c r="DE1115" s="342"/>
      <c r="DF1115" s="342"/>
      <c r="DG1115" s="342"/>
      <c r="DH1115" s="342"/>
      <c r="DI1115" s="342"/>
      <c r="DJ1115" s="342"/>
      <c r="DK1115" s="342"/>
      <c r="DM1115" s="342"/>
      <c r="DN1115" s="342"/>
      <c r="DO1115" s="342"/>
      <c r="DP1115" s="342"/>
      <c r="DQ1115" s="342"/>
      <c r="DR1115" s="342"/>
      <c r="DS1115" s="342"/>
      <c r="DT1115" s="342"/>
      <c r="DU1115" s="342"/>
      <c r="DV1115" s="342"/>
      <c r="DW1115" s="342"/>
      <c r="DX1115" s="342"/>
      <c r="DY1115" s="342"/>
      <c r="EA1115" s="342"/>
    </row>
    <row r="1116" spans="1:131">
      <c r="A1116" s="342"/>
      <c r="B1116" s="342"/>
      <c r="C1116" s="342"/>
      <c r="D1116" s="342"/>
      <c r="E1116" s="342"/>
      <c r="L1116" s="342"/>
      <c r="M1116" s="342"/>
      <c r="N1116" s="342"/>
      <c r="O1116" s="342"/>
      <c r="P1116" s="342"/>
      <c r="Q1116" s="342"/>
      <c r="R1116" s="342"/>
      <c r="S1116" s="342"/>
      <c r="T1116" s="342"/>
      <c r="U1116" s="342"/>
      <c r="V1116" s="342"/>
      <c r="W1116" s="342"/>
      <c r="X1116" s="342"/>
      <c r="Y1116" s="342"/>
      <c r="Z1116" s="342"/>
      <c r="AA1116" s="342"/>
      <c r="AB1116" s="342"/>
      <c r="AC1116" s="342"/>
      <c r="AD1116" s="342"/>
      <c r="AE1116" s="342"/>
      <c r="AF1116" s="342"/>
      <c r="AG1116" s="342"/>
      <c r="AH1116" s="342"/>
      <c r="AI1116" s="342"/>
      <c r="AJ1116" s="342"/>
      <c r="AK1116" s="342"/>
      <c r="AL1116" s="342"/>
      <c r="AM1116" s="342"/>
      <c r="AN1116" s="342"/>
      <c r="AO1116" s="342"/>
      <c r="AP1116" s="342"/>
      <c r="AQ1116" s="342"/>
      <c r="AR1116" s="342"/>
      <c r="AS1116" s="342"/>
      <c r="AT1116" s="342"/>
      <c r="AU1116" s="342"/>
      <c r="AV1116" s="342"/>
      <c r="AW1116" s="342"/>
      <c r="AX1116" s="342"/>
      <c r="AY1116" s="342"/>
      <c r="AZ1116" s="342"/>
      <c r="BA1116" s="342"/>
      <c r="BB1116" s="342"/>
      <c r="BC1116" s="342"/>
      <c r="BD1116" s="342"/>
      <c r="BE1116" s="342"/>
      <c r="BF1116" s="342"/>
      <c r="BG1116" s="342"/>
      <c r="BH1116" s="342"/>
      <c r="BI1116" s="342"/>
      <c r="BJ1116" s="342"/>
      <c r="BK1116" s="342"/>
      <c r="BL1116" s="342"/>
      <c r="BM1116" s="342"/>
      <c r="BO1116" s="342"/>
      <c r="BP1116" s="342"/>
      <c r="BQ1116" s="342"/>
      <c r="BR1116" s="342"/>
      <c r="BS1116" s="342"/>
      <c r="BT1116" s="342"/>
      <c r="BU1116" s="342"/>
      <c r="BV1116" s="342"/>
      <c r="BW1116" s="342"/>
      <c r="BX1116" s="342"/>
      <c r="BY1116" s="342"/>
      <c r="BZ1116" s="342"/>
      <c r="CA1116" s="342"/>
      <c r="CB1116" s="342"/>
      <c r="CC1116" s="342"/>
      <c r="CD1116" s="342"/>
      <c r="CE1116" s="342"/>
      <c r="CF1116" s="342"/>
      <c r="CG1116" s="342"/>
      <c r="CH1116" s="342"/>
      <c r="CI1116" s="342"/>
      <c r="CJ1116" s="342"/>
      <c r="CK1116" s="342"/>
      <c r="CZ1116" s="342"/>
      <c r="DA1116" s="342"/>
      <c r="DB1116" s="342"/>
      <c r="DC1116" s="342"/>
      <c r="DD1116" s="342"/>
      <c r="DE1116" s="342"/>
      <c r="DF1116" s="342"/>
      <c r="DG1116" s="342"/>
      <c r="DH1116" s="342"/>
      <c r="DI1116" s="342"/>
      <c r="DJ1116" s="342"/>
      <c r="DK1116" s="342"/>
      <c r="DM1116" s="342"/>
      <c r="DN1116" s="342"/>
      <c r="DO1116" s="342"/>
      <c r="DP1116" s="342"/>
      <c r="DQ1116" s="342"/>
      <c r="DR1116" s="342"/>
      <c r="DS1116" s="342"/>
      <c r="DT1116" s="342"/>
      <c r="DU1116" s="342"/>
      <c r="DV1116" s="342"/>
      <c r="DW1116" s="342"/>
      <c r="DX1116" s="342"/>
      <c r="DY1116" s="342"/>
      <c r="EA1116" s="342"/>
    </row>
    <row r="1117" spans="1:131">
      <c r="A1117" s="342"/>
      <c r="B1117" s="342"/>
      <c r="C1117" s="342"/>
      <c r="D1117" s="342"/>
      <c r="E1117" s="342"/>
      <c r="L1117" s="342"/>
      <c r="M1117" s="342"/>
      <c r="N1117" s="342"/>
      <c r="O1117" s="342"/>
      <c r="P1117" s="342"/>
      <c r="Q1117" s="342"/>
      <c r="R1117" s="342"/>
      <c r="S1117" s="342"/>
      <c r="T1117" s="342"/>
      <c r="U1117" s="342"/>
      <c r="V1117" s="342"/>
      <c r="W1117" s="342"/>
      <c r="X1117" s="342"/>
      <c r="Y1117" s="342"/>
      <c r="Z1117" s="342"/>
      <c r="AA1117" s="342"/>
      <c r="AB1117" s="342"/>
      <c r="AC1117" s="342"/>
      <c r="AD1117" s="342"/>
      <c r="AE1117" s="342"/>
      <c r="AF1117" s="342"/>
      <c r="AG1117" s="342"/>
      <c r="AH1117" s="342"/>
      <c r="AI1117" s="342"/>
      <c r="AJ1117" s="342"/>
      <c r="AK1117" s="342"/>
      <c r="AL1117" s="342"/>
      <c r="AM1117" s="342"/>
      <c r="AN1117" s="342"/>
      <c r="AO1117" s="342"/>
      <c r="AP1117" s="342"/>
      <c r="AQ1117" s="342"/>
      <c r="AR1117" s="342"/>
      <c r="AS1117" s="342"/>
      <c r="AT1117" s="342"/>
      <c r="AU1117" s="342"/>
      <c r="AV1117" s="342"/>
      <c r="AW1117" s="342"/>
      <c r="AX1117" s="342"/>
      <c r="AY1117" s="342"/>
      <c r="AZ1117" s="342"/>
      <c r="BA1117" s="342"/>
      <c r="BB1117" s="342"/>
      <c r="BC1117" s="342"/>
      <c r="BD1117" s="342"/>
      <c r="BE1117" s="342"/>
      <c r="BF1117" s="342"/>
      <c r="BG1117" s="342"/>
      <c r="BH1117" s="342"/>
      <c r="BI1117" s="342"/>
      <c r="BJ1117" s="342"/>
      <c r="BK1117" s="342"/>
      <c r="BL1117" s="342"/>
      <c r="BM1117" s="342"/>
      <c r="BO1117" s="342"/>
      <c r="BP1117" s="342"/>
      <c r="BQ1117" s="342"/>
      <c r="BR1117" s="342"/>
      <c r="BS1117" s="342"/>
      <c r="BT1117" s="342"/>
      <c r="BU1117" s="342"/>
      <c r="BV1117" s="342"/>
      <c r="BW1117" s="342"/>
      <c r="BX1117" s="342"/>
      <c r="BY1117" s="342"/>
      <c r="BZ1117" s="342"/>
      <c r="CA1117" s="342"/>
      <c r="CB1117" s="342"/>
      <c r="CC1117" s="342"/>
      <c r="CD1117" s="342"/>
      <c r="CE1117" s="342"/>
      <c r="CF1117" s="342"/>
      <c r="CG1117" s="342"/>
      <c r="CH1117" s="342"/>
      <c r="CI1117" s="342"/>
      <c r="CJ1117" s="342"/>
      <c r="CK1117" s="342"/>
      <c r="CZ1117" s="342"/>
      <c r="DA1117" s="342"/>
      <c r="DB1117" s="342"/>
      <c r="DC1117" s="342"/>
      <c r="DD1117" s="342"/>
      <c r="DE1117" s="342"/>
      <c r="DF1117" s="342"/>
      <c r="DG1117" s="342"/>
      <c r="DH1117" s="342"/>
      <c r="DI1117" s="342"/>
      <c r="DJ1117" s="342"/>
      <c r="DK1117" s="342"/>
      <c r="DM1117" s="342"/>
      <c r="DN1117" s="342"/>
      <c r="DO1117" s="342"/>
      <c r="DP1117" s="342"/>
      <c r="DQ1117" s="342"/>
      <c r="DR1117" s="342"/>
      <c r="DS1117" s="342"/>
      <c r="DT1117" s="342"/>
      <c r="DU1117" s="342"/>
      <c r="DV1117" s="342"/>
      <c r="DW1117" s="342"/>
      <c r="DX1117" s="342"/>
      <c r="DY1117" s="342"/>
      <c r="EA1117" s="342"/>
    </row>
    <row r="1118" spans="1:131">
      <c r="A1118" s="342"/>
      <c r="B1118" s="342"/>
      <c r="C1118" s="342"/>
      <c r="D1118" s="342"/>
      <c r="E1118" s="342"/>
      <c r="L1118" s="342"/>
      <c r="M1118" s="342"/>
      <c r="N1118" s="342"/>
      <c r="O1118" s="342"/>
      <c r="P1118" s="342"/>
      <c r="Q1118" s="342"/>
      <c r="R1118" s="342"/>
      <c r="S1118" s="342"/>
      <c r="T1118" s="342"/>
      <c r="U1118" s="342"/>
      <c r="V1118" s="342"/>
      <c r="W1118" s="342"/>
      <c r="X1118" s="342"/>
      <c r="Y1118" s="342"/>
      <c r="Z1118" s="342"/>
      <c r="AA1118" s="342"/>
      <c r="AB1118" s="342"/>
      <c r="AC1118" s="342"/>
      <c r="AD1118" s="342"/>
      <c r="AE1118" s="342"/>
      <c r="AF1118" s="342"/>
      <c r="AG1118" s="342"/>
      <c r="AH1118" s="342"/>
      <c r="AI1118" s="342"/>
      <c r="AJ1118" s="342"/>
      <c r="AK1118" s="342"/>
      <c r="AL1118" s="342"/>
      <c r="AM1118" s="342"/>
      <c r="AN1118" s="342"/>
      <c r="AO1118" s="342"/>
      <c r="AP1118" s="342"/>
      <c r="AQ1118" s="342"/>
      <c r="AR1118" s="342"/>
      <c r="AS1118" s="342"/>
      <c r="AT1118" s="342"/>
      <c r="AU1118" s="342"/>
      <c r="AV1118" s="342"/>
      <c r="AW1118" s="342"/>
      <c r="AX1118" s="342"/>
      <c r="AY1118" s="342"/>
      <c r="AZ1118" s="342"/>
      <c r="BA1118" s="342"/>
      <c r="BB1118" s="342"/>
      <c r="BC1118" s="342"/>
      <c r="BD1118" s="342"/>
      <c r="BE1118" s="342"/>
      <c r="BF1118" s="342"/>
      <c r="BG1118" s="342"/>
      <c r="BH1118" s="342"/>
      <c r="BI1118" s="342"/>
      <c r="BJ1118" s="342"/>
      <c r="BK1118" s="342"/>
      <c r="BL1118" s="342"/>
      <c r="BM1118" s="342"/>
      <c r="BO1118" s="342"/>
      <c r="BP1118" s="342"/>
      <c r="BQ1118" s="342"/>
      <c r="BR1118" s="342"/>
      <c r="BS1118" s="342"/>
      <c r="BT1118" s="342"/>
      <c r="BU1118" s="342"/>
      <c r="BV1118" s="342"/>
      <c r="BW1118" s="342"/>
      <c r="BX1118" s="342"/>
      <c r="BY1118" s="342"/>
      <c r="BZ1118" s="342"/>
      <c r="CA1118" s="342"/>
      <c r="CB1118" s="342"/>
      <c r="CC1118" s="342"/>
      <c r="CD1118" s="342"/>
      <c r="CE1118" s="342"/>
      <c r="CF1118" s="342"/>
      <c r="CG1118" s="342"/>
      <c r="CH1118" s="342"/>
      <c r="CI1118" s="342"/>
      <c r="CJ1118" s="342"/>
      <c r="CK1118" s="342"/>
      <c r="CZ1118" s="342"/>
      <c r="DA1118" s="342"/>
      <c r="DB1118" s="342"/>
      <c r="DC1118" s="342"/>
      <c r="DD1118" s="342"/>
      <c r="DE1118" s="342"/>
      <c r="DF1118" s="342"/>
      <c r="DG1118" s="342"/>
      <c r="DH1118" s="342"/>
      <c r="DI1118" s="342"/>
      <c r="DJ1118" s="342"/>
      <c r="DK1118" s="342"/>
      <c r="DM1118" s="342"/>
      <c r="DN1118" s="342"/>
      <c r="DO1118" s="342"/>
      <c r="DP1118" s="342"/>
      <c r="DQ1118" s="342"/>
      <c r="DR1118" s="342"/>
      <c r="DS1118" s="342"/>
      <c r="DT1118" s="342"/>
      <c r="DU1118" s="342"/>
      <c r="DV1118" s="342"/>
      <c r="DW1118" s="342"/>
      <c r="DX1118" s="342"/>
      <c r="DY1118" s="342"/>
      <c r="EA1118" s="342"/>
    </row>
    <row r="1119" spans="1:131">
      <c r="A1119" s="342"/>
      <c r="B1119" s="342"/>
      <c r="C1119" s="342"/>
      <c r="D1119" s="342"/>
      <c r="E1119" s="342"/>
      <c r="L1119" s="342"/>
      <c r="M1119" s="342"/>
      <c r="N1119" s="342"/>
      <c r="O1119" s="342"/>
      <c r="P1119" s="342"/>
      <c r="Q1119" s="342"/>
      <c r="R1119" s="342"/>
      <c r="S1119" s="342"/>
      <c r="T1119" s="342"/>
      <c r="U1119" s="342"/>
      <c r="V1119" s="342"/>
      <c r="W1119" s="342"/>
      <c r="X1119" s="342"/>
      <c r="Y1119" s="342"/>
      <c r="Z1119" s="342"/>
      <c r="AA1119" s="342"/>
      <c r="AB1119" s="342"/>
      <c r="AC1119" s="342"/>
      <c r="AD1119" s="342"/>
      <c r="AE1119" s="342"/>
      <c r="AF1119" s="342"/>
      <c r="AG1119" s="342"/>
      <c r="AH1119" s="342"/>
      <c r="AI1119" s="342"/>
      <c r="AJ1119" s="342"/>
      <c r="AK1119" s="342"/>
      <c r="AL1119" s="342"/>
      <c r="AM1119" s="342"/>
      <c r="AN1119" s="342"/>
      <c r="AO1119" s="342"/>
      <c r="AP1119" s="342"/>
      <c r="AQ1119" s="342"/>
      <c r="AR1119" s="342"/>
      <c r="AS1119" s="342"/>
      <c r="AT1119" s="342"/>
      <c r="AU1119" s="342"/>
      <c r="AV1119" s="342"/>
      <c r="AW1119" s="342"/>
      <c r="AX1119" s="342"/>
      <c r="AY1119" s="342"/>
      <c r="AZ1119" s="342"/>
      <c r="BA1119" s="342"/>
      <c r="BB1119" s="342"/>
      <c r="BC1119" s="342"/>
      <c r="BD1119" s="342"/>
      <c r="BE1119" s="342"/>
      <c r="BF1119" s="342"/>
      <c r="BG1119" s="342"/>
      <c r="BH1119" s="342"/>
      <c r="BI1119" s="342"/>
      <c r="BJ1119" s="342"/>
      <c r="BK1119" s="342"/>
      <c r="BL1119" s="342"/>
      <c r="BM1119" s="342"/>
      <c r="BO1119" s="342"/>
      <c r="BP1119" s="342"/>
      <c r="BQ1119" s="342"/>
      <c r="BR1119" s="342"/>
      <c r="BS1119" s="342"/>
      <c r="BT1119" s="342"/>
      <c r="BU1119" s="342"/>
      <c r="BV1119" s="342"/>
      <c r="BW1119" s="342"/>
      <c r="BX1119" s="342"/>
      <c r="BY1119" s="342"/>
      <c r="BZ1119" s="342"/>
      <c r="CA1119" s="342"/>
      <c r="CB1119" s="342"/>
      <c r="CC1119" s="342"/>
      <c r="CD1119" s="342"/>
      <c r="CE1119" s="342"/>
      <c r="CF1119" s="342"/>
      <c r="CG1119" s="342"/>
      <c r="CH1119" s="342"/>
      <c r="CI1119" s="342"/>
      <c r="CJ1119" s="342"/>
      <c r="CK1119" s="342"/>
      <c r="CZ1119" s="342"/>
      <c r="DA1119" s="342"/>
      <c r="DB1119" s="342"/>
      <c r="DC1119" s="342"/>
      <c r="DD1119" s="342"/>
      <c r="DE1119" s="342"/>
      <c r="DF1119" s="342"/>
      <c r="DG1119" s="342"/>
      <c r="DH1119" s="342"/>
      <c r="DI1119" s="342"/>
      <c r="DJ1119" s="342"/>
      <c r="DK1119" s="342"/>
      <c r="DM1119" s="342"/>
      <c r="DN1119" s="342"/>
      <c r="DO1119" s="342"/>
      <c r="DP1119" s="342"/>
      <c r="DQ1119" s="342"/>
      <c r="DR1119" s="342"/>
      <c r="DS1119" s="342"/>
      <c r="DT1119" s="342"/>
      <c r="DU1119" s="342"/>
      <c r="DV1119" s="342"/>
      <c r="DW1119" s="342"/>
      <c r="DX1119" s="342"/>
      <c r="DY1119" s="342"/>
      <c r="EA1119" s="342"/>
    </row>
    <row r="1120" spans="1:131">
      <c r="A1120" s="342"/>
      <c r="B1120" s="342"/>
      <c r="C1120" s="342"/>
      <c r="D1120" s="342"/>
      <c r="E1120" s="342"/>
      <c r="L1120" s="342"/>
      <c r="M1120" s="342"/>
      <c r="N1120" s="342"/>
      <c r="O1120" s="342"/>
      <c r="P1120" s="342"/>
      <c r="Q1120" s="342"/>
      <c r="R1120" s="342"/>
      <c r="S1120" s="342"/>
      <c r="T1120" s="342"/>
      <c r="U1120" s="342"/>
      <c r="V1120" s="342"/>
      <c r="W1120" s="342"/>
      <c r="X1120" s="342"/>
      <c r="Y1120" s="342"/>
      <c r="Z1120" s="342"/>
      <c r="AA1120" s="342"/>
      <c r="AB1120" s="342"/>
      <c r="AC1120" s="342"/>
      <c r="AD1120" s="342"/>
      <c r="AE1120" s="342"/>
      <c r="AF1120" s="342"/>
      <c r="AG1120" s="342"/>
      <c r="AH1120" s="342"/>
      <c r="AI1120" s="342"/>
      <c r="AJ1120" s="342"/>
      <c r="AK1120" s="342"/>
      <c r="AL1120" s="342"/>
      <c r="AM1120" s="342"/>
      <c r="AN1120" s="342"/>
      <c r="AO1120" s="342"/>
      <c r="AP1120" s="342"/>
      <c r="AQ1120" s="342"/>
      <c r="AR1120" s="342"/>
      <c r="AS1120" s="342"/>
      <c r="AT1120" s="342"/>
      <c r="AU1120" s="342"/>
      <c r="AV1120" s="342"/>
      <c r="AW1120" s="342"/>
      <c r="AX1120" s="342"/>
      <c r="AY1120" s="342"/>
      <c r="AZ1120" s="342"/>
      <c r="BA1120" s="342"/>
      <c r="BB1120" s="342"/>
      <c r="BC1120" s="342"/>
      <c r="BD1120" s="342"/>
      <c r="BE1120" s="342"/>
      <c r="BF1120" s="342"/>
      <c r="BG1120" s="342"/>
      <c r="BH1120" s="342"/>
      <c r="BI1120" s="342"/>
      <c r="BJ1120" s="342"/>
      <c r="BK1120" s="342"/>
      <c r="BL1120" s="342"/>
      <c r="BM1120" s="342"/>
      <c r="BO1120" s="342"/>
      <c r="BP1120" s="342"/>
      <c r="BQ1120" s="342"/>
      <c r="BR1120" s="342"/>
      <c r="BS1120" s="342"/>
      <c r="BT1120" s="342"/>
      <c r="BU1120" s="342"/>
      <c r="BV1120" s="342"/>
      <c r="BW1120" s="342"/>
      <c r="BX1120" s="342"/>
      <c r="BY1120" s="342"/>
      <c r="BZ1120" s="342"/>
      <c r="CA1120" s="342"/>
      <c r="CB1120" s="342"/>
      <c r="CC1120" s="342"/>
      <c r="CD1120" s="342"/>
      <c r="CE1120" s="342"/>
      <c r="CF1120" s="342"/>
      <c r="CG1120" s="342"/>
      <c r="CH1120" s="342"/>
      <c r="CI1120" s="342"/>
      <c r="CJ1120" s="342"/>
      <c r="CK1120" s="342"/>
      <c r="CZ1120" s="342"/>
      <c r="DA1120" s="342"/>
      <c r="DB1120" s="342"/>
      <c r="DC1120" s="342"/>
      <c r="DD1120" s="342"/>
      <c r="DE1120" s="342"/>
      <c r="DF1120" s="342"/>
      <c r="DG1120" s="342"/>
      <c r="DH1120" s="342"/>
      <c r="DI1120" s="342"/>
      <c r="DJ1120" s="342"/>
      <c r="DK1120" s="342"/>
      <c r="DM1120" s="342"/>
      <c r="DN1120" s="342"/>
      <c r="DO1120" s="342"/>
      <c r="DP1120" s="342"/>
      <c r="DQ1120" s="342"/>
      <c r="DR1120" s="342"/>
      <c r="DS1120" s="342"/>
      <c r="DT1120" s="342"/>
      <c r="DU1120" s="342"/>
      <c r="DV1120" s="342"/>
      <c r="DW1120" s="342"/>
      <c r="DX1120" s="342"/>
      <c r="DY1120" s="342"/>
      <c r="EA1120" s="342"/>
    </row>
  </sheetData>
  <mergeCells count="1">
    <mergeCell ref="A5:E5"/>
  </mergeCells>
  <phoneticPr fontId="6" type="noConversion"/>
  <conditionalFormatting sqref="BM172:BM173 BK172:BK173 BI172:BI173 BG172:BG173 BE172:BE173 BC172:BC173 BA172:BA173 AY172:AY173 AU172:AU173 AS172:AS173 AQ172:AQ173 AO172:AO173 AM172:AM173 AK172:AK173 AI172:AI173 AG172:AG173 AE172:AE173 AC172:AC173 AA172:AA173 Y172:Y173 W172:W173 U172:U173 S172:S173 Q172:Q173 O172:O173 M172:M173 K172:K173 I172:I173 G172:G173 G8 I8 K8 M8 O8 Q8 S8 U8 W8 Y8 AA8 AC8 AE8 AG8 AI8 AK8 AM8 AO8 AQ8 AS8 AU8 AW8 AY8 BA8 BC8 BE8 BG8 BI8 BK8 BM8 G152:G170 I152:I170 K152:K170 M152:M170 O152:O170 Q152:Q170 S152:S170 U152:U170 W152:W170 Y152:Y170 AA152:AA170 AC152:AC170 AE152:AE170 AG152:AG170 AI152:AI170 AK152:AK170 AM152:AM170 AO152:AO170 AQ152:AQ170 AS152:AS170 AU152:AU170 AY152:AY170 BA152:BA170 BC152:BC170 BE152:BE170 BG152:BG170 BI152:BI170 BK152:BK170 BM152:BM170 AU354:AU458 AW354:AW458 AY354:AY458 BA354:BA458 BM354:BM458 BM63:BM81 BK63:BK81 BI63:BI81 BG63:BG81 BE63:BE81 BC63:BC81 BA63:BA81 AY63:AY81 AW63:AW81 AU63:AU81 AS63:AS81 AQ63:AQ81 AO63:AO81 AM63:AM81 AK63:AK81 AI63:AI81 AG63:AG81 AE63:AE81 AC63:AC81 AA63:AA81 Y63:Y81 W63:W81 U63:U81 S63:S81 Q63:Q81 O63:O81 M63:M81 K63:K81 I63:I81 G63:G81">
    <cfRule type="expression" dxfId="69" priority="5173">
      <formula>AND(F8=0,(G8&gt;0))</formula>
    </cfRule>
    <cfRule type="expression" dxfId="68" priority="5174">
      <formula>((G8-F8)/F8)&gt;0.05</formula>
    </cfRule>
  </conditionalFormatting>
  <conditionalFormatting sqref="G82 I82 K82 M82 O82 Q82 S82 U82 W82 Y82 AA82 AC82 AE82 AG82 AI82 AK82 AM82 AO82 AQ82 AS82 AU82 BC82 BE82 BG82 BI82 BK82">
    <cfRule type="expression" dxfId="67" priority="75">
      <formula>AND(F82=0,(G82&gt;0))</formula>
    </cfRule>
    <cfRule type="expression" dxfId="66" priority="76">
      <formula>((G82-F82)/F82)&gt;0.05</formula>
    </cfRule>
  </conditionalFormatting>
  <conditionalFormatting sqref="AW82 AY82 BA82">
    <cfRule type="expression" dxfId="65" priority="73">
      <formula>AND(AV82=0,(AW82&gt;0))</formula>
    </cfRule>
    <cfRule type="expression" dxfId="64" priority="74">
      <formula>((AW82-AV82)/AV82)&gt;0.05</formula>
    </cfRule>
  </conditionalFormatting>
  <conditionalFormatting sqref="BM82">
    <cfRule type="expression" dxfId="63" priority="71">
      <formula>AND(BL82=0,(BM82&gt;0))</formula>
    </cfRule>
    <cfRule type="expression" dxfId="62" priority="72">
      <formula>((BM82-BL82)/BL82)&gt;0.05</formula>
    </cfRule>
  </conditionalFormatting>
  <conditionalFormatting sqref="G197:G223 I197:I223 K197:K223 M197:M223 O197:O223 Q197:Q223 S197:S223 U197:U223 W197:W223 Y197:Y223 AA197:AA223 AC197:AC223 AE197:AE223 AG197:AG223 AI197:AI223 AK197:AK223 AM197:AM223 AO197:AO223 AQ197:AQ223 AS197:AS223 AU197:AU223 AW197:AW223 AY197:AY223 BA197:BA223 BC197:BC223 BE197:BE223 BG197:BG223 BI197:BI223 BK197:BK223 BM197:BM223">
    <cfRule type="expression" dxfId="61" priority="69">
      <formula>AND(F197=0,(G197&gt;0))</formula>
    </cfRule>
    <cfRule type="expression" dxfId="60" priority="70">
      <formula>((G197-F197)/F197)&gt;0.05</formula>
    </cfRule>
  </conditionalFormatting>
  <conditionalFormatting sqref="AW165:AW169 AW152:AW163">
    <cfRule type="expression" dxfId="59" priority="63">
      <formula>AND(AV152=0,(AW152&gt;0))</formula>
    </cfRule>
    <cfRule type="expression" dxfId="58" priority="64">
      <formula>((AW152-AV152)/AV152)&gt;0.05</formula>
    </cfRule>
  </conditionalFormatting>
  <conditionalFormatting sqref="G171 I171 K171 M171 O171 Q171 S171 U171 W171 Y171 AA171 AC171 AE171 AG171 AI171 AK171 AM171 AO171 AQ171 AS171 AU171 AY171 BA171 BC171 BE171 BG171 BI171 BK171 BM171">
    <cfRule type="expression" dxfId="57" priority="55">
      <formula>AND(F171=0,(G171&gt;0))</formula>
    </cfRule>
    <cfRule type="expression" dxfId="56" priority="56">
      <formula>((G171-F171)/F171)&gt;0.05</formula>
    </cfRule>
  </conditionalFormatting>
  <conditionalFormatting sqref="AW171:AW173">
    <cfRule type="expression" dxfId="55" priority="57">
      <formula>AND(#REF!=0,(AW171&gt;0))</formula>
    </cfRule>
    <cfRule type="expression" dxfId="54" priority="58">
      <formula>((AW171-#REF!)/#REF!)&gt;0.05</formula>
    </cfRule>
  </conditionalFormatting>
  <conditionalFormatting sqref="AW164">
    <cfRule type="expression" dxfId="53" priority="5233">
      <formula>AND(#REF!=0,(AW164&gt;0))</formula>
    </cfRule>
    <cfRule type="expression" dxfId="52" priority="5234">
      <formula>((AW164-#REF!)/#REF!)&gt;0.05</formula>
    </cfRule>
  </conditionalFormatting>
  <conditionalFormatting sqref="G224:G272 I224:I272 K224:K272 M224:M272 O224:O272 Q224:Q272 S224:S272 U224:U272 W224:W272 Y224:Y272 AA224:AA272 AC224:AC272 AE224:AE272 AG224:AG272 AI224:AI272 AK224:AK272 AM224:AM272 AO224:AO272 AQ224:AQ272 AS224:AS272 AU224:AU272 AW224:AW272 AY224:AY272 BA224:BA272 BC224:BC272 BE224:BE272 BG224:BG272 BI224:BI272 BK224:BK272 BM224:BM272">
    <cfRule type="expression" dxfId="51" priority="53">
      <formula>AND(F224=0,(G224&gt;0))</formula>
    </cfRule>
    <cfRule type="expression" dxfId="50" priority="54">
      <formula>((G224-F224)/F224)&gt;0.05</formula>
    </cfRule>
  </conditionalFormatting>
  <conditionalFormatting sqref="G182:G196 I182:I196 K182:K196 M182:M196 O182:O196 Q182:Q196 S182:S196 U182:U196 W182:W196 Y182:Y196 AA182:AA196 AC182:AC196 AE182:AE196 AG182:AG196 AI182:AI196 AK182:AK196 AM182:AM196 AO182:AO196 AQ182:AQ196 AS182:AS196 AU182:AU196 AW182:AW196 AY182:AY196 BA182:BA196 BC182:BC196 BE182:BE196 BG182:BG196 BI182:BI196 BK182:BK196 BM182:BM196">
    <cfRule type="expression" dxfId="49" priority="51">
      <formula>AND(F182=0,(G182&gt;0))</formula>
    </cfRule>
    <cfRule type="expression" dxfId="48" priority="52">
      <formula>((G182-F182)/F182)&gt;0.05</formula>
    </cfRule>
  </conditionalFormatting>
  <conditionalFormatting sqref="G174:G181 I174:I181 K174:K181 M174:M181 O174:O181 Q174:Q181 S174:S181 U174:U181 W174:W181 Y174:Y181 AA174:AA181 AC174:AC181 AE174:AE181 AG174:AG181 AI174:AI181 AK174:AK181 AM174:AM181 AO174:AO181 AQ174:AQ181 AS174:AS181 AU174:AU181 AW174:AW181 AY174:AY181 BA174:BA181 BC174:BC181 BE174:BE181 BG174:BG181 BI174:BI181 BK174:BK181 BM174:BM181">
    <cfRule type="expression" dxfId="47" priority="49">
      <formula>AND(F174=0,(G174&gt;0))</formula>
    </cfRule>
    <cfRule type="expression" dxfId="46" priority="50">
      <formula>((G174-F174)/F174)&gt;0.05</formula>
    </cfRule>
  </conditionalFormatting>
  <conditionalFormatting sqref="BM460:BM479 BC460:BC479 BA460:BA479 AY460:AY479 AW460:AW479 AU460:AU479 AS460:AS479 AQ460:AQ479 AO460:AO479 AM460:AM479 AK460:AK479 AI460:AI479 AG460:AG479 AE460:AE479 AC460:AC479 AA460:AA479 Y460:Y479 W460:W479 U460:U479 S460:S479 Q460:Q479 O460:O479 M460:M479 K460:K479 I460:I479 G460:G479 BE460:BE479 BG460:BG479 BI460:BI479 BK460:BK479">
    <cfRule type="expression" dxfId="45" priority="47">
      <formula>AND(F460=0,(G460&gt;0))</formula>
    </cfRule>
    <cfRule type="expression" dxfId="44" priority="48">
      <formula>((G460-F460)/F460)&gt;0.05</formula>
    </cfRule>
  </conditionalFormatting>
  <conditionalFormatting sqref="G9:G47 I9:I47 K9:K47 M9:M47 O9:O47 Q9:Q47 S9:S47 U9:U47 W9:W47 Y9:Y47 AA9:AA47 AC9:AC47 AE9:AE47 AG9:AG47 AI9:AI47 AK9:AK47 AM9:AM47 AO9:AO47 AQ9:AQ47 AS9:AS47 AU9:AU47 AW9:AW47 AY9:AY47 BA9:BA47 BC9:BC47 BE9:BE47 BG9:BG47 BI9:BI47 BK9:BK47 BM9:BM47">
    <cfRule type="expression" dxfId="43" priority="45">
      <formula>AND(F9=0,(G9&gt;0))</formula>
    </cfRule>
    <cfRule type="expression" dxfId="42" priority="46">
      <formula>((G9-F9)/F9)&gt;0.05</formula>
    </cfRule>
  </conditionalFormatting>
  <conditionalFormatting sqref="G95 I95 K95 M95 O95 Q95 S95 U95 W95 Y95 AA95 AC95 AE95 AG95 AI95 AK95 AM95 AO95 AQ95 AS95 AU95 AW95 AY95 BA95 BC95 BE95 BG95 BI95 BK95 BM95 BM97:BM100 BK97:BK100 BI97:BI100 BG97:BG100 BE97:BE100 BC97:BC100 BA97:BA100 AY97:AY100 AW97:AW100 AU97:AU100 AS97:AS100 AQ97:AQ100 AO97:AO100 AM97:AM100 AK97:AK100 AI97:AI100 AG97:AG100 AE97:AE100 AC97:AC100 AA97:AA100 Y97:Y100 W97:W100 U97:U100 S97:S100 Q97:Q100 O97:O100 M97:M100 K97:K100 I97:I100 G97:G100 G102 I102 K102 M102 O102 Q102 S102 U102 W102 Y102 AA102 AC102 AE102 AG102 AI102 AK102 AM102 AO102 AQ102 AS102 AU102 AW102 AY102 BA102 BC102 BE102 BG102 BI102 BK102 BM102 BM104 BK104 BI104 BG104 BE104 BC104 BA104 AY104 AW104 AU104 AS104 AQ104 AO104 AM104 AK104 AI104 AG104 AE104 AC104 AA104 Y104 W104 U104 S104 Q104 O104 M104 K104 I104 G104 G108 I108 K108 M108 O108 Q108 S108 U108 W108 Y108 AA108 AC108 AE108 AG108 AI108 AK108 AM108 AO108 AQ108 AS108 AU108 AW108 AY108 BA108 BC108 BE108 BG108 BI108 BK108 BM108 BM110:BM111 BK110:BK111 BI110:BI111 BG110:BG111 BE110:BE111 BC110:BC111 BA110:BA111 AY110:AY111 AW110:AW111 AU110:AU111 AS110:AS111 AQ110:AQ111 AO110:AO111 AM110:AM111 AK110:AK111 AI110:AI111 AG110:AG111 AE110:AE111 AC110:AC111 AA110:AA111 Y110:Y111 W110:W111 U110:U111 S110:S111 Q110:Q111 O110:O111 M110:M111 K110:K111 I110:I111 G110:G111 G113:G114 I113:I114 K113:K114 M113:M114 O113:O114 Q113:Q114 S113:S114 U113:U114 W113:W114 Y113:Y114 AA113:AA114 AC113:AC114 AE113:AE114 AG113:AG114 AI113:AI114 AK113:AK114 AM113:AM114 AO113:AO114 AQ113:AQ114 AS113:AS114 AU113:AU114 AW113:AW114 AY113:AY114 BA113:BA114 BC113:BC114 BE113:BE114 BG113:BG114 BI113:BI114 BK113:BK114 BM113:BM114 BM117:BM118 BK117:BK118 BI117:BI118 BG117:BG118 BE117:BE118 BC117:BC118 BA117:BA118 AY117:AY118 AW117:AW118 AU117:AU118 AS117:AS118 AQ117:AQ118 AO117:AO118 AM117:AM118 AK117:AK118 AI117:AI118 AG117:AG118 AE117:AE118 AC117:AC118 AA117:AA118 Y117:Y118 W117:W118 U117:U118 S117:S118 Q117:Q118 O117:O118 M117:M118 K117:K118 I117:I118 G117:G118 G120:G121 I120:I121 K120:K121 M120:M121 O120:O121 Q120:Q121 S120:S121 U120:U121 W120:W121 Y120:Y121 AA120:AA121 AC120:AC121 AE120:AE121 AG120:AG121 AI120:AI121 AK120:AK121 AM120:AM121 AO120:AO121 AQ120:AQ121 AS120:AS121 AU120:AU121 AW120:AW121 AY120:AY121 BA120:BA121 BC120:BC121 BE120:BE121 BG120:BG121 BI120:BI121 BK120:BK121 BM120:BM121">
    <cfRule type="expression" dxfId="41" priority="43">
      <formula>AND(F95=0,(G95&gt;0))</formula>
    </cfRule>
    <cfRule type="expression" dxfId="40" priority="44">
      <formula>((G95-F95)/F95)&gt;0.05</formula>
    </cfRule>
  </conditionalFormatting>
  <conditionalFormatting sqref="G94 I94 K94 M94 O94 Q94 S94 U94 W94 Y94 AA94 AC94 AE94 AG94 AI94 AK94 AM94 AO94 AQ94 AS94 AU94 AW94 AY94 BA94 BC94 BE94 BG94 BI94 BK94 BM94">
    <cfRule type="expression" dxfId="39" priority="41">
      <formula>AND(F94=0,(G94&gt;0))</formula>
    </cfRule>
    <cfRule type="expression" dxfId="38" priority="42">
      <formula>((G94-F94)/F94)&gt;0.05</formula>
    </cfRule>
  </conditionalFormatting>
  <conditionalFormatting sqref="BM96 BK96 BI96 BG96 BE96 BC96 BA96 AY96 AW96 AU96 AS96 AQ96 AO96 AM96 AK96 AI96 AG96 AE96 AC96 AA96 Y96 W96 U96 S96 Q96 O96 M96 K96 I96 G96">
    <cfRule type="expression" dxfId="37" priority="39">
      <formula>AND(F96=0,(G96&gt;0))</formula>
    </cfRule>
    <cfRule type="expression" dxfId="36" priority="40">
      <formula>((G96-F96)/F96)&gt;0.05</formula>
    </cfRule>
  </conditionalFormatting>
  <conditionalFormatting sqref="G101 I101 K101 M101 O101 Q101 S101 U101 W101 Y101 AA101 AC101 AE101 AG101 AI101 AK101 AM101 AO101 AQ101 AS101 AU101 AW101 AY101 BA101 BC101 BE101 BG101 BI101 BK101 BM101">
    <cfRule type="expression" dxfId="35" priority="37">
      <formula>AND(F101=0,(G101&gt;0))</formula>
    </cfRule>
    <cfRule type="expression" dxfId="34" priority="38">
      <formula>((G101-F101)/F101)&gt;0.05</formula>
    </cfRule>
  </conditionalFormatting>
  <conditionalFormatting sqref="BM103 BK103 BI103 BG103 BE103 BC103 BA103 AY103 AW103 AU103 AS103 AQ103 AO103 AM103 AK103 AI103 AG103 AE103 AC103 AA103 Y103 W103 U103 S103 Q103 O103 M103 K103 I103 G103">
    <cfRule type="expression" dxfId="33" priority="35">
      <formula>AND(F103=0,(G103&gt;0))</formula>
    </cfRule>
    <cfRule type="expression" dxfId="32" priority="36">
      <formula>((G103-F103)/F103)&gt;0.05</formula>
    </cfRule>
  </conditionalFormatting>
  <conditionalFormatting sqref="G105:G106 I105:I106 K105:K106 M105:M106 O105:O106 Q105:Q106 S105:S106 U105:U106 W105:W106 Y105:Y106 AA105:AA106 AC105:AC106 AE105:AE106 AG105:AG106 AI105:AI106 AK105:AK106 AM105:AM106 AO105:AO106 AQ105:AQ106 AS105:AS106 AU105:AU106 AW105:AW106 AY105:AY106 BA105:BA106 BC105:BC106 BE105:BE106 BG105:BG106 BI105:BI106 BK105:BK106 BM105:BM106">
    <cfRule type="expression" dxfId="31" priority="33">
      <formula>AND(F105=0,(G105&gt;0))</formula>
    </cfRule>
    <cfRule type="expression" dxfId="30" priority="34">
      <formula>((G105-F105)/F105)&gt;0.05</formula>
    </cfRule>
  </conditionalFormatting>
  <conditionalFormatting sqref="G107 I107 K107 M107 O107 Q107 S107 U107 W107 Y107 AA107 AC107 AE107 AG107 AI107 AK107 AM107 AO107 AQ107 AS107 AU107 AW107 AY107 BA107 BC107 BE107 BG107 BI107 BK107 BM107">
    <cfRule type="expression" dxfId="29" priority="31">
      <formula>AND(F107=0,(G107&gt;0))</formula>
    </cfRule>
    <cfRule type="expression" dxfId="28" priority="32">
      <formula>((G107-F107)/F107)&gt;0.05</formula>
    </cfRule>
  </conditionalFormatting>
  <conditionalFormatting sqref="BM109 BK109 BI109 BG109 BE109 BC109 BA109 AY109 AW109 AU109 AS109 AQ109 AO109 AM109 AK109 AI109 AG109 AE109 AC109 AA109 Y109 W109 U109 S109 Q109 O109 M109 K109 I109 G109">
    <cfRule type="expression" dxfId="27" priority="29">
      <formula>AND(F109=0,(G109&gt;0))</formula>
    </cfRule>
    <cfRule type="expression" dxfId="26" priority="30">
      <formula>((G109-F109)/F109)&gt;0.05</formula>
    </cfRule>
  </conditionalFormatting>
  <conditionalFormatting sqref="G112 I112 K112 M112 O112 Q112 S112 U112 W112 Y112 AA112 AC112 AE112 AG112 AI112 AK112 AM112 AO112 AQ112 AS112 AU112 AW112 AY112 BA112 BC112 BE112 BG112 BI112 BK112 BM112">
    <cfRule type="expression" dxfId="25" priority="27">
      <formula>AND(F112=0,(G112&gt;0))</formula>
    </cfRule>
    <cfRule type="expression" dxfId="24" priority="28">
      <formula>((G112-F112)/F112)&gt;0.05</formula>
    </cfRule>
  </conditionalFormatting>
  <conditionalFormatting sqref="BM115:BM116 BK115:BK116 BI115:BI116 BG115:BG116 BE115:BE116 BC115:BC116 BA115:BA116 AY115:AY116 AW115:AW116 AU115:AU116 AS115:AS116 AQ115:AQ116 AO115:AO116 AM115:AM116 AK115:AK116 AI115:AI116 AG115:AG116 AE115:AE116 AC115:AC116 AA115:AA116 Y115:Y116 W115:W116 U115:U116 S115:S116 Q115:Q116 O115:O116 M115:M116 K115:K116 I115:I116 G115:G116">
    <cfRule type="expression" dxfId="23" priority="25">
      <formula>AND(F115=0,(G115&gt;0))</formula>
    </cfRule>
    <cfRule type="expression" dxfId="22" priority="26">
      <formula>((G115-F115)/F115)&gt;0.05</formula>
    </cfRule>
  </conditionalFormatting>
  <conditionalFormatting sqref="G119 I119 K119 M119 O119 Q119 S119 U119 W119 Y119 AA119 AC119 AE119 AG119 AI119 AK119 AM119 AO119 AQ119 AS119 AU119 AW119 AY119 BA119 BC119 BE119 BG119 BI119 BK119 BM119">
    <cfRule type="expression" dxfId="21" priority="23">
      <formula>AND(F119=0,(G119&gt;0))</formula>
    </cfRule>
    <cfRule type="expression" dxfId="20" priority="24">
      <formula>((G119-F119)/F119)&gt;0.05</formula>
    </cfRule>
  </conditionalFormatting>
  <conditionalFormatting sqref="BE83:BE90 BC83:BC91 BE92:BE93 BC93 I83:I93 K83:K93 M83:M93 Q83:Q93 S83:S93 U83:U93 Y83:Y93 AA83:AA93 AC83:AC93 AE83:AE93 AG83:AG93 AI83:AI93 AK83:AK93 AM83:AM93 AO83:AO93 AQ83:AQ93 AS83:AS93 AU83:AU93 AW83:AW93 AY83:AY93 BA83:BA93 BM83:BM93 BG83:BG93 BI83:BI93 BK83:BK93 G83:G93 O83:O93 W83:W93">
    <cfRule type="expression" dxfId="19" priority="19">
      <formula>AND(F83=0,(G83&gt;0))</formula>
    </cfRule>
    <cfRule type="expression" dxfId="18" priority="20">
      <formula>((G83-F83)/F83)&gt;0.05</formula>
    </cfRule>
  </conditionalFormatting>
  <conditionalFormatting sqref="BE91">
    <cfRule type="expression" dxfId="17" priority="21">
      <formula>AND(BB92=0,(BE91&gt;0))</formula>
    </cfRule>
    <cfRule type="expression" dxfId="16" priority="22">
      <formula>((BE91-BB92)/BB92)&gt;0.05</formula>
    </cfRule>
  </conditionalFormatting>
  <conditionalFormatting sqref="K122:K151 AU122:AU151 AW122:AW151 AY122:AY151 BA122:BA151 BM122:BM151 G122:G151 I122:I151 U122:U151 S122:S151 Q122:Q151 AC122:AC151 AA122:AA151 Y122:Y151 AK122:AK151 AI122:AI151 AG122:AG151 AS122:AS151 AQ122:AQ151 AO122:AO151 BC122:BC151 BE122:BE151 BG122:BG151 BI122:BI151 M122:M151 O122:O151 W122:W151 AE122:AE151 AM122:AM151 BK122:BK151">
    <cfRule type="expression" dxfId="15" priority="17">
      <formula>AND(F122=0,(G122&gt;0))</formula>
    </cfRule>
    <cfRule type="expression" dxfId="14" priority="18">
      <formula>((G122-F122)/F122)&gt;0.05</formula>
    </cfRule>
  </conditionalFormatting>
  <conditionalFormatting sqref="G48:G62 I48:I62 K48:K62 M48:M62 O48:O62 Q48:Q62 S48:S62 U48:U62 W48:W62 Y48:Y62 AA48:AA62 AC48:AC62 AE48:AE62 AG48:AG62 AI48:AI62 AK48:AK62 AM48:AM62 AO48:AO62 AQ48:AQ62 AS48:AS62 AU48:AU62 AW48:AW62 AY48:AY62 BA48:BA62 BC48:BC62 BE48:BE62 BG48:BG62 BI48:BI62 BK48:BK62 BM48:BM62">
    <cfRule type="expression" dxfId="13" priority="15">
      <formula>AND(F48=0,(G48&gt;0))</formula>
    </cfRule>
    <cfRule type="expression" dxfId="12" priority="16">
      <formula>((G48-F48)/F48)&gt;0.05</formula>
    </cfRule>
  </conditionalFormatting>
  <conditionalFormatting sqref="G273:G304 I273:I304 K273:K304 M273:M304 O273:O304 Q273:Q304 S273:S304 U273:U304 W273:W304 Y273:Y304 AA273:AA304 AC273:AC304 AE273:AE304 AG273:AG304 AI273:AI304 AK273:AK304 AM273:AM304 AO273:AO304 AQ273:AQ304 AS273:AS304 AU273:AU304 AW273:AW304 AY273:AY304 BA273:BA304 BC273:BC304 BE273:BE304 BG273:BG304 BI273:BI304 BK273:BK304 BM273:BM304">
    <cfRule type="expression" dxfId="11" priority="13">
      <formula>AND(F273=0,(G273&gt;0))</formula>
    </cfRule>
    <cfRule type="expression" dxfId="10" priority="14">
      <formula>((G273-F273)/F273)&gt;0.05</formula>
    </cfRule>
  </conditionalFormatting>
  <conditionalFormatting sqref="G305:G353 I305:I353 K305:K353 M305:M353 O305:O353 Q305:Q353 S305:S353 U305:U353 W305:W353 Y305:Y353 AA305:AA353 AC305:AC353 AE305:AE353 AG305:AG353 AI305:AI353 AK305:AK353 AM305:AM353 AO305:AO353 AQ305:AQ353 AS305:AS353 AU305:AU353 AW305:AW353 AY305:AY353 BA305:BA353 BC305:BC353 BE305:BE353 BG305:BG353 BI305:BI353 BK305:BK353 BM305:BM353">
    <cfRule type="expression" dxfId="9" priority="11">
      <formula>AND(F305=0,(G305&gt;0))</formula>
    </cfRule>
    <cfRule type="expression" dxfId="8" priority="12">
      <formula>((G305-F305)/F305)&gt;0.05</formula>
    </cfRule>
  </conditionalFormatting>
  <conditionalFormatting sqref="BK354:BK377 BI354:BI378 BG354:BG378 BE354:BE378 BC354:BC378 AS354:AS378 AQ354:AQ378 AO354:AO378 AM354:AM378 AK354:AK378 AI354:AI378 AG354:AG378 AE354:AE378 AC354:AC378 AA354:AA378 Y354:Y378 W354:W378 U354:U378 S354:S378 Q354:Q378 O354:O378 M354:M378 K354:K378 I354:I378 G354:G378 G380:G458 I380:I458 K380:K458 M380:M458 O380:O458 Q380:Q458 S380:S458 U380:U458 W380:W458 Y380:Y458 AA380:AA458 AC380:AC458 AE380:AE458 AG380:AG458 AI380:AI458 AK380:AK458 AM380:AM458 AO380:AO458 AQ380:AQ458 AS380:AS458 BC380:BC458 BE380:BE458 BG380:BG458 BI380:BI458 BK390:BK458">
    <cfRule type="expression" dxfId="7" priority="7">
      <formula>AND(F354=0,(G354&gt;0))</formula>
    </cfRule>
    <cfRule type="expression" dxfId="6" priority="8">
      <formula>((G354-F354)/F354)&gt;0.05</formula>
    </cfRule>
  </conditionalFormatting>
  <conditionalFormatting sqref="BM459 BK459 BI459 BG459 BE459 BC459 BA459 AY459 AW459 AU459 G459 I459 K459 M459 O459 Q459 S459 U459 W459 Y459 AA459 AC459 AE459 AG459 AI459 AK459 AM459 AO459 AQ459 AS459">
    <cfRule type="expression" dxfId="5" priority="5">
      <formula>AND(F459=0,(G459&gt;0))</formula>
    </cfRule>
    <cfRule type="expression" dxfId="4" priority="6">
      <formula>((G459-F459)/F459)&gt;0.05</formula>
    </cfRule>
  </conditionalFormatting>
  <conditionalFormatting sqref="G379 I379 K379 M379 O379 Q379 S379 U379 W379 Y379 AA379 AC379 AE379 AG379 AI379 AK379 AM379 AO379 AQ379 AS379 BC379 BE379 BG379 BI379">
    <cfRule type="expression" dxfId="3" priority="5255">
      <formula>AND(#REF!=0,(G379&gt;0))</formula>
    </cfRule>
    <cfRule type="expression" dxfId="2" priority="5256">
      <formula>((G379-#REF!)/#REF!)&gt;0.05</formula>
    </cfRule>
  </conditionalFormatting>
  <conditionalFormatting sqref="BK378:BK389">
    <cfRule type="expression" dxfId="1" priority="1">
      <formula>AND(BJ378=0,(BK378&gt;0))</formula>
    </cfRule>
    <cfRule type="expression" dxfId="0" priority="2">
      <formula>((BK378-BJ378)/BJ378)&gt;0.05</formula>
    </cfRule>
  </conditionalFormatting>
  <pageMargins left="0.75" right="0.75" top="1" bottom="1" header="0.5" footer="0.5"/>
  <pageSetup orientation="portrait"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O26"/>
  <sheetViews>
    <sheetView showZeros="0" view="pageBreakPreview" zoomScaleNormal="100" zoomScaleSheetLayoutView="100" workbookViewId="0">
      <selection activeCell="B15" sqref="B15"/>
    </sheetView>
  </sheetViews>
  <sheetFormatPr defaultRowHeight="15"/>
  <cols>
    <col min="1" max="1" width="25.44140625" bestFit="1" customWidth="1"/>
    <col min="6" max="6" width="9.77734375" bestFit="1" customWidth="1"/>
  </cols>
  <sheetData>
    <row r="1" spans="1:10" ht="18">
      <c r="A1" s="64" t="s">
        <v>364</v>
      </c>
      <c r="B1" s="64"/>
      <c r="C1" s="64"/>
      <c r="D1" s="64"/>
      <c r="E1" s="64"/>
      <c r="F1" s="64"/>
      <c r="G1" s="64"/>
      <c r="H1" s="64"/>
    </row>
    <row r="2" spans="1:10">
      <c r="A2" s="65"/>
      <c r="B2" s="66"/>
      <c r="C2" s="66"/>
      <c r="D2" s="67"/>
      <c r="E2" s="67"/>
      <c r="F2" s="67"/>
      <c r="G2" s="67"/>
      <c r="H2" s="66"/>
    </row>
    <row r="3" spans="1:10" ht="15.75">
      <c r="A3" s="662" t="s">
        <v>160</v>
      </c>
      <c r="B3" s="662"/>
      <c r="C3" s="662"/>
      <c r="D3" s="662"/>
      <c r="E3" s="662"/>
      <c r="F3" s="662"/>
      <c r="G3" s="662"/>
      <c r="H3" s="662"/>
    </row>
    <row r="4" spans="1:10" ht="15.75">
      <c r="A4" s="662" t="s">
        <v>898</v>
      </c>
      <c r="B4" s="662"/>
      <c r="C4" s="662"/>
      <c r="D4" s="662"/>
      <c r="E4" s="662"/>
      <c r="F4" s="662"/>
      <c r="G4" s="662"/>
      <c r="H4" s="662"/>
    </row>
    <row r="5" spans="1:10">
      <c r="A5" s="68"/>
      <c r="B5" s="68"/>
      <c r="C5" s="68"/>
      <c r="D5" s="69"/>
      <c r="E5" s="69"/>
      <c r="F5" s="69"/>
      <c r="G5" s="69"/>
      <c r="H5" s="68"/>
    </row>
    <row r="6" spans="1:10">
      <c r="A6" s="70"/>
      <c r="B6" s="71"/>
      <c r="C6" s="71" t="s">
        <v>161</v>
      </c>
      <c r="D6" s="72" t="s">
        <v>162</v>
      </c>
      <c r="E6" s="72"/>
      <c r="F6" s="72" t="s">
        <v>163</v>
      </c>
      <c r="G6" s="72" t="s">
        <v>164</v>
      </c>
      <c r="H6" s="71" t="s">
        <v>165</v>
      </c>
    </row>
    <row r="7" spans="1:10">
      <c r="A7" s="73"/>
      <c r="B7" s="74" t="s">
        <v>3</v>
      </c>
      <c r="C7" s="74" t="s">
        <v>3</v>
      </c>
      <c r="D7" s="75" t="s">
        <v>3</v>
      </c>
      <c r="E7" s="75" t="s">
        <v>6</v>
      </c>
      <c r="F7" s="75" t="s">
        <v>24</v>
      </c>
      <c r="G7" s="75" t="s">
        <v>166</v>
      </c>
      <c r="H7" s="74" t="s">
        <v>167</v>
      </c>
    </row>
    <row r="8" spans="1:10">
      <c r="A8" s="76" t="s">
        <v>168</v>
      </c>
      <c r="B8" s="77">
        <f>'Averages Pivot Table'!$S471</f>
        <v>125263.86544710243</v>
      </c>
      <c r="C8" s="77">
        <f>'Averages Pivot Table'!$S475</f>
        <v>84975.295005989683</v>
      </c>
      <c r="D8" s="77">
        <f>'Averages Pivot Table'!$S479</f>
        <v>75713.836375137878</v>
      </c>
      <c r="E8" s="77">
        <f>'Averages Pivot Table'!$S483</f>
        <v>49565.196777165038</v>
      </c>
      <c r="F8" s="77">
        <f>'Averages Pivot Table'!$S487</f>
        <v>55460.696248339162</v>
      </c>
      <c r="G8" s="77">
        <f>'Averages Pivot Table'!$S491</f>
        <v>0</v>
      </c>
      <c r="H8" s="77">
        <f>'Averages Pivot Table'!$S495</f>
        <v>88729.255056226873</v>
      </c>
    </row>
    <row r="9" spans="1:10">
      <c r="A9" s="76" t="s">
        <v>169</v>
      </c>
      <c r="B9" s="78">
        <f>'Averages Pivot Table'!$T471</f>
        <v>113743.2646144819</v>
      </c>
      <c r="C9" s="78">
        <f>'Averages Pivot Table'!$T475</f>
        <v>81156.974621366724</v>
      </c>
      <c r="D9" s="78">
        <f>'Averages Pivot Table'!$T479</f>
        <v>69693.260527314851</v>
      </c>
      <c r="E9" s="78">
        <f>'Averages Pivot Table'!$T483</f>
        <v>48250.14326961746</v>
      </c>
      <c r="F9" s="78">
        <f>'Averages Pivot Table'!$T487</f>
        <v>46542.829765697199</v>
      </c>
      <c r="G9" s="78">
        <f>'Averages Pivot Table'!$T491</f>
        <v>0</v>
      </c>
      <c r="H9" s="78">
        <f>'Averages Pivot Table'!$T495</f>
        <v>79115.643664423187</v>
      </c>
      <c r="J9" s="315"/>
    </row>
    <row r="10" spans="1:10">
      <c r="A10" s="76" t="s">
        <v>170</v>
      </c>
      <c r="B10" s="78">
        <f>'Averages Pivot Table'!$U471</f>
        <v>86235.930359535341</v>
      </c>
      <c r="C10" s="78">
        <f>'Averages Pivot Table'!$U475</f>
        <v>69841.699400025216</v>
      </c>
      <c r="D10" s="78">
        <f>'Averages Pivot Table'!$U479</f>
        <v>61089.304731822827</v>
      </c>
      <c r="E10" s="78">
        <f>'Averages Pivot Table'!$U483</f>
        <v>44992.212209201563</v>
      </c>
      <c r="F10" s="78">
        <f>'Averages Pivot Table'!$U487</f>
        <v>45629.517709819098</v>
      </c>
      <c r="G10" s="78">
        <f>'Averages Pivot Table'!$U491</f>
        <v>33762.727272727272</v>
      </c>
      <c r="H10" s="78">
        <f>'Averages Pivot Table'!$U495</f>
        <v>65709.061157918884</v>
      </c>
    </row>
    <row r="11" spans="1:10">
      <c r="A11" s="76" t="s">
        <v>171</v>
      </c>
      <c r="B11" s="78">
        <f>'Averages Pivot Table'!$V471</f>
        <v>82536.997399249973</v>
      </c>
      <c r="C11" s="78">
        <f>'Averages Pivot Table'!$V475</f>
        <v>67667.548188719971</v>
      </c>
      <c r="D11" s="78">
        <f>'Averages Pivot Table'!$V479</f>
        <v>59028.744501191519</v>
      </c>
      <c r="E11" s="78">
        <f>'Averages Pivot Table'!$V483</f>
        <v>45693.319820237579</v>
      </c>
      <c r="F11" s="78">
        <f>'Averages Pivot Table'!$V487</f>
        <v>46980.212069363915</v>
      </c>
      <c r="G11" s="78">
        <f>'Averages Pivot Table'!$V491</f>
        <v>0</v>
      </c>
      <c r="H11" s="78">
        <f>'Averages Pivot Table'!$V495</f>
        <v>63879.178977474068</v>
      </c>
    </row>
    <row r="12" spans="1:10">
      <c r="A12" s="76" t="s">
        <v>172</v>
      </c>
      <c r="B12" s="78">
        <f>'Averages Pivot Table'!$W471</f>
        <v>79156.336426377195</v>
      </c>
      <c r="C12" s="78">
        <f>'Averages Pivot Table'!$W475</f>
        <v>66177.198730711942</v>
      </c>
      <c r="D12" s="78">
        <f>'Averages Pivot Table'!$W479</f>
        <v>58145.731522471222</v>
      </c>
      <c r="E12" s="78">
        <f>'Averages Pivot Table'!$W483</f>
        <v>45376.875998849304</v>
      </c>
      <c r="F12" s="78">
        <f>'Averages Pivot Table'!$W487</f>
        <v>47920.084698952014</v>
      </c>
      <c r="G12" s="78">
        <f>'Averages Pivot Table'!$W491</f>
        <v>0</v>
      </c>
      <c r="H12" s="78">
        <f>'Averages Pivot Table'!$W495</f>
        <v>61689.772008115091</v>
      </c>
    </row>
    <row r="13" spans="1:10">
      <c r="A13" s="76" t="s">
        <v>173</v>
      </c>
      <c r="B13" s="78">
        <f>'Averages Pivot Table'!$X471</f>
        <v>73832.781822011471</v>
      </c>
      <c r="C13" s="78">
        <f>'Averages Pivot Table'!$X475</f>
        <v>61854.505047779443</v>
      </c>
      <c r="D13" s="78">
        <f>'Averages Pivot Table'!$X479</f>
        <v>56310.580239608564</v>
      </c>
      <c r="E13" s="78">
        <f>'Averages Pivot Table'!$X483</f>
        <v>44909.02109341116</v>
      </c>
      <c r="F13" s="78">
        <f>'Averages Pivot Table'!$X487</f>
        <v>47649.18700749518</v>
      </c>
      <c r="G13" s="78">
        <f>'Averages Pivot Table'!$X491</f>
        <v>0</v>
      </c>
      <c r="H13" s="78">
        <f>'Averages Pivot Table'!$X495</f>
        <v>59150.058661318086</v>
      </c>
    </row>
    <row r="14" spans="1:10">
      <c r="A14" s="79" t="s">
        <v>174</v>
      </c>
      <c r="B14" s="78">
        <f>'Averages Pivot Table'!$Y471</f>
        <v>109739.23369448374</v>
      </c>
      <c r="C14" s="78">
        <f>'Averages Pivot Table'!$Y475</f>
        <v>77853.143005516336</v>
      </c>
      <c r="D14" s="78">
        <f>'Averages Pivot Table'!$Y479</f>
        <v>67488.475986804857</v>
      </c>
      <c r="E14" s="78">
        <f>'Averages Pivot Table'!$Y483</f>
        <v>47258.755194340971</v>
      </c>
      <c r="F14" s="78">
        <f>'Averages Pivot Table'!$Y487</f>
        <v>50961.16403772065</v>
      </c>
      <c r="G14" s="78">
        <f>'Averages Pivot Table'!$Y491</f>
        <v>33762.727272727272</v>
      </c>
      <c r="H14" s="78">
        <f>'Averages Pivot Table'!$Y495</f>
        <v>77661.566848713541</v>
      </c>
    </row>
    <row r="15" spans="1:10">
      <c r="A15" s="76"/>
      <c r="B15" s="78"/>
      <c r="C15" s="78"/>
      <c r="D15" s="78"/>
      <c r="E15" s="78"/>
      <c r="F15" s="78"/>
      <c r="G15" s="78"/>
      <c r="H15" s="78"/>
    </row>
    <row r="16" spans="1:10">
      <c r="A16" s="76" t="s">
        <v>175</v>
      </c>
      <c r="B16" s="78">
        <f>'Averages Pivot Table'!$Z471</f>
        <v>65330.603681064771</v>
      </c>
      <c r="C16" s="78">
        <f>'Averages Pivot Table'!$Z475</f>
        <v>56661.787877957657</v>
      </c>
      <c r="D16" s="78">
        <f>'Averages Pivot Table'!$Z479</f>
        <v>50288.946030991821</v>
      </c>
      <c r="E16" s="78">
        <f>'Averages Pivot Table'!$Z483</f>
        <v>51541.14437932404</v>
      </c>
      <c r="F16" s="78">
        <f>'Averages Pivot Table'!$Z487</f>
        <v>41981.338315217392</v>
      </c>
      <c r="G16" s="78">
        <f>'Averages Pivot Table'!$Z491</f>
        <v>57269.348687305443</v>
      </c>
      <c r="H16" s="78">
        <f>'Averages Pivot Table'!$Z495</f>
        <v>56532.402036268286</v>
      </c>
    </row>
    <row r="17" spans="1:15">
      <c r="A17" s="76" t="s">
        <v>176</v>
      </c>
      <c r="B17" s="78">
        <f>'Averages Pivot Table'!$AA471</f>
        <v>65330.951581999718</v>
      </c>
      <c r="C17" s="78">
        <f>'Averages Pivot Table'!$AA475</f>
        <v>57267.042891809157</v>
      </c>
      <c r="D17" s="78">
        <f>'Averages Pivot Table'!$AA479</f>
        <v>51985.413073341915</v>
      </c>
      <c r="E17" s="78">
        <f>'Averages Pivot Table'!$AA483</f>
        <v>52591.83754049836</v>
      </c>
      <c r="F17" s="78">
        <f>'Averages Pivot Table'!$AA487</f>
        <v>51800.208001836043</v>
      </c>
      <c r="G17" s="78">
        <f>'Averages Pivot Table'!$AA491</f>
        <v>48956.895891755608</v>
      </c>
      <c r="H17" s="78">
        <f>'Averages Pivot Table'!$AA495</f>
        <v>53446.714878515573</v>
      </c>
    </row>
    <row r="18" spans="1:15">
      <c r="A18" s="76" t="s">
        <v>177</v>
      </c>
      <c r="B18" s="78">
        <f>'Averages Pivot Table'!$AB471</f>
        <v>56891.741031860052</v>
      </c>
      <c r="C18" s="78">
        <f>'Averages Pivot Table'!$AB475</f>
        <v>50124.467791623938</v>
      </c>
      <c r="D18" s="78">
        <f>'Averages Pivot Table'!$AB479</f>
        <v>44938.327178023952</v>
      </c>
      <c r="E18" s="78">
        <f>'Averages Pivot Table'!$AB483</f>
        <v>43903.753726141054</v>
      </c>
      <c r="F18" s="78">
        <f>'Averages Pivot Table'!$AB487</f>
        <v>47814.405333227158</v>
      </c>
      <c r="G18" s="78">
        <f>'Averages Pivot Table'!$AB491</f>
        <v>50250.078576089785</v>
      </c>
      <c r="H18" s="78">
        <f>'Averages Pivot Table'!$AB495</f>
        <v>48655.77783222749</v>
      </c>
    </row>
    <row r="19" spans="1:15">
      <c r="A19" s="76" t="s">
        <v>178</v>
      </c>
      <c r="B19" s="78">
        <f>'Averages Pivot Table'!$AC471</f>
        <v>59187.70163099256</v>
      </c>
      <c r="C19" s="78">
        <f>'Averages Pivot Table'!$AC475</f>
        <v>53038.024416781089</v>
      </c>
      <c r="D19" s="78">
        <f>'Averages Pivot Table'!$AC479</f>
        <v>45758.015460902134</v>
      </c>
      <c r="E19" s="78">
        <f>'Averages Pivot Table'!$AC483</f>
        <v>42194.301708213316</v>
      </c>
      <c r="F19" s="78">
        <f>'Averages Pivot Table'!$AC487</f>
        <v>42339.624847949308</v>
      </c>
      <c r="G19" s="78">
        <f>'Averages Pivot Table'!$AC491</f>
        <v>45253.433483402398</v>
      </c>
      <c r="H19" s="78">
        <f>'Averages Pivot Table'!$AC495</f>
        <v>45465.615941970245</v>
      </c>
    </row>
    <row r="20" spans="1:15">
      <c r="A20" s="79" t="s">
        <v>179</v>
      </c>
      <c r="B20" s="78">
        <f>'Averages Pivot Table'!$AE471</f>
        <v>63891.720703260289</v>
      </c>
      <c r="C20" s="78">
        <f>'Averages Pivot Table'!$AE475</f>
        <v>56170.516863201417</v>
      </c>
      <c r="D20" s="78">
        <f>'Averages Pivot Table'!$AE479</f>
        <v>50224.365081527649</v>
      </c>
      <c r="E20" s="78">
        <f>'Averages Pivot Table'!$AE483</f>
        <v>48257.92868574286</v>
      </c>
      <c r="F20" s="78">
        <f>'Averages Pivot Table'!$AE487</f>
        <v>49438.150752680929</v>
      </c>
      <c r="G20" s="78">
        <f>'Averages Pivot Table'!$AE491</f>
        <v>50572.075863133781</v>
      </c>
      <c r="H20" s="78">
        <f>'Averages Pivot Table'!$AE495</f>
        <v>52070.021487220234</v>
      </c>
    </row>
    <row r="21" spans="1:15">
      <c r="A21" s="76"/>
      <c r="B21" s="78"/>
      <c r="C21" s="78"/>
      <c r="D21" s="78"/>
      <c r="E21" s="78"/>
      <c r="F21" s="78"/>
      <c r="G21" s="78"/>
      <c r="H21" s="78"/>
    </row>
    <row r="22" spans="1:15">
      <c r="A22" s="76" t="s">
        <v>180</v>
      </c>
      <c r="B22" s="78">
        <f>'Averages Pivot Table'!$AF471</f>
        <v>47587.726966184273</v>
      </c>
      <c r="C22" s="78">
        <f>'Averages Pivot Table'!$AF475</f>
        <v>44789.865708759331</v>
      </c>
      <c r="D22" s="78">
        <f>'Averages Pivot Table'!$AF479</f>
        <v>40952.685320800665</v>
      </c>
      <c r="E22" s="78">
        <f>'Averages Pivot Table'!$AF483</f>
        <v>37018.673932264166</v>
      </c>
      <c r="F22" s="78">
        <f>'Averages Pivot Table'!$AF487</f>
        <v>35375.984265456471</v>
      </c>
      <c r="G22" s="78">
        <f>'Averages Pivot Table'!$AF491</f>
        <v>41472.676521374509</v>
      </c>
      <c r="H22" s="78">
        <f>'Averages Pivot Table'!$AF495</f>
        <v>40901.666346478254</v>
      </c>
    </row>
    <row r="23" spans="1:15">
      <c r="A23" s="76" t="s">
        <v>181</v>
      </c>
      <c r="B23" s="78">
        <f>'Averages Pivot Table'!$AG471</f>
        <v>0</v>
      </c>
      <c r="C23" s="78">
        <f>'Averages Pivot Table'!$AG475</f>
        <v>0</v>
      </c>
      <c r="D23" s="78">
        <f>'Averages Pivot Table'!$AG479</f>
        <v>0</v>
      </c>
      <c r="E23" s="78">
        <f>'Averages Pivot Table'!$AG483</f>
        <v>0</v>
      </c>
      <c r="F23" s="78">
        <f>'Averages Pivot Table'!$AG487</f>
        <v>0</v>
      </c>
      <c r="G23" s="78">
        <f>'Averages Pivot Table'!$AG491</f>
        <v>44002.897388956488</v>
      </c>
      <c r="H23" s="78">
        <f>'Averages Pivot Table'!$AG495</f>
        <v>44002.897388956488</v>
      </c>
    </row>
    <row r="24" spans="1:15">
      <c r="A24" s="80" t="s">
        <v>182</v>
      </c>
      <c r="B24" s="81">
        <f>'Averages Pivot Table'!$AH471</f>
        <v>47587.726966184273</v>
      </c>
      <c r="C24" s="81">
        <f>'Averages Pivot Table'!$AH475</f>
        <v>44789.865708759331</v>
      </c>
      <c r="D24" s="81">
        <f>'Averages Pivot Table'!$AH479</f>
        <v>40952.685320800665</v>
      </c>
      <c r="E24" s="81">
        <f>'Averages Pivot Table'!$AH483</f>
        <v>37018.673932264166</v>
      </c>
      <c r="F24" s="81">
        <f>'Averages Pivot Table'!$AH487</f>
        <v>35375.984265456471</v>
      </c>
      <c r="G24" s="81">
        <f>'Averages Pivot Table'!$AH491</f>
        <v>42375.475387838793</v>
      </c>
      <c r="H24" s="81">
        <f>'Averages Pivot Table'!$AH495</f>
        <v>41868.240197491075</v>
      </c>
    </row>
    <row r="25" spans="1:15" ht="36.75" customHeight="1">
      <c r="A25" s="663" t="s">
        <v>360</v>
      </c>
      <c r="B25" s="663"/>
      <c r="C25" s="663"/>
      <c r="D25" s="663"/>
      <c r="E25" s="663"/>
      <c r="F25" s="663"/>
      <c r="G25" s="663"/>
      <c r="H25" s="663"/>
      <c r="I25" s="326"/>
      <c r="J25" s="326"/>
      <c r="K25" s="326"/>
      <c r="L25" s="326"/>
      <c r="M25" s="326"/>
      <c r="N25" s="148"/>
      <c r="O25" s="148"/>
    </row>
    <row r="26" spans="1:15">
      <c r="A26" s="82"/>
      <c r="B26" s="82"/>
      <c r="C26" s="82"/>
      <c r="D26" s="83"/>
      <c r="E26" s="83"/>
      <c r="F26" s="83"/>
      <c r="G26" s="83"/>
      <c r="H26" s="84" t="s">
        <v>917</v>
      </c>
    </row>
  </sheetData>
  <mergeCells count="3">
    <mergeCell ref="A3:H3"/>
    <mergeCell ref="A4:H4"/>
    <mergeCell ref="A25:H25"/>
  </mergeCells>
  <pageMargins left="0.7" right="0.77031249999999996" top="0.75" bottom="0.75" header="0.3" footer="0.3"/>
  <pageSetup firstPageNumber="172" orientation="landscape" useFirstPageNumber="1" r:id="rId1"/>
  <headerFooter alignWithMargins="0">
    <oddHeader>&amp;R&amp;"Arial,Regular"&amp;8SREB-State Data Exchange</oddHeader>
    <oddFooter>&amp;C&amp;"Arial,Regular"&amp;8&amp;P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X497"/>
  <sheetViews>
    <sheetView topLeftCell="U76" workbookViewId="0">
      <selection activeCell="AG84" sqref="AG84"/>
    </sheetView>
  </sheetViews>
  <sheetFormatPr defaultColWidth="9" defaultRowHeight="12.75"/>
  <cols>
    <col min="1" max="1" width="23.44140625" style="271" customWidth="1"/>
    <col min="2" max="2" width="13.109375" style="272" customWidth="1"/>
    <col min="3" max="3" width="8.6640625" style="272" customWidth="1"/>
    <col min="4" max="4" width="9.88671875" style="272" customWidth="1"/>
    <col min="5" max="7" width="8.6640625" style="272" customWidth="1"/>
    <col min="8" max="8" width="11.6640625" style="272" customWidth="1"/>
    <col min="9" max="9" width="9.21875" style="272" customWidth="1"/>
    <col min="10" max="10" width="9.88671875" style="272" customWidth="1"/>
    <col min="11" max="13" width="8.6640625" style="272" customWidth="1"/>
    <col min="14" max="14" width="11.44140625" style="272" customWidth="1"/>
    <col min="15" max="15" width="9.44140625" style="272" customWidth="1"/>
    <col min="16" max="16" width="7.88671875" style="272" customWidth="1"/>
    <col min="17" max="17" width="11.6640625" style="272" customWidth="1"/>
    <col min="18" max="18" width="3.109375" style="277" customWidth="1"/>
    <col min="19" max="34" width="7" style="272" customWidth="1"/>
    <col min="35" max="35" width="7.109375" style="277" customWidth="1"/>
    <col min="36" max="38" width="6.33203125" style="277" customWidth="1"/>
    <col min="39" max="39" width="7.33203125" style="277" customWidth="1"/>
    <col min="40" max="47" width="6.33203125" style="277" customWidth="1"/>
    <col min="48" max="48" width="7" style="277" customWidth="1"/>
    <col min="49" max="49" width="6.33203125" style="277" customWidth="1"/>
    <col min="50" max="50" width="7.21875" style="277" customWidth="1"/>
    <col min="51" max="16384" width="9" style="277"/>
  </cols>
  <sheetData>
    <row r="1" spans="1:50">
      <c r="A1" s="379"/>
      <c r="B1" s="382"/>
      <c r="C1" s="382"/>
      <c r="D1" s="382"/>
      <c r="E1" s="382"/>
      <c r="F1" s="382"/>
      <c r="G1" s="382"/>
      <c r="H1" s="382"/>
      <c r="I1" s="382"/>
      <c r="J1" s="382"/>
      <c r="K1" s="382"/>
      <c r="L1" s="382"/>
      <c r="M1" s="382"/>
      <c r="N1" s="382"/>
      <c r="O1" s="382"/>
      <c r="P1" s="382"/>
      <c r="Q1" s="382"/>
      <c r="S1" s="282"/>
      <c r="T1" s="282"/>
      <c r="U1" s="282"/>
      <c r="V1" s="282"/>
      <c r="W1" s="282"/>
      <c r="X1" s="282"/>
      <c r="Y1" s="282"/>
      <c r="Z1" s="282"/>
      <c r="AA1" s="282"/>
      <c r="AB1" s="282"/>
      <c r="AC1" s="282"/>
      <c r="AD1" s="282"/>
      <c r="AE1" s="282"/>
      <c r="AF1" s="282"/>
      <c r="AG1" s="282"/>
      <c r="AH1" s="282"/>
      <c r="AI1" s="304"/>
      <c r="AJ1" s="282"/>
      <c r="AK1" s="282"/>
      <c r="AL1" s="282"/>
      <c r="AM1" s="282"/>
      <c r="AN1" s="282"/>
      <c r="AO1" s="282"/>
      <c r="AP1" s="282"/>
      <c r="AQ1" s="282"/>
      <c r="AR1" s="282"/>
      <c r="AS1" s="282"/>
      <c r="AT1" s="282"/>
      <c r="AU1" s="282"/>
      <c r="AV1" s="282"/>
      <c r="AW1" s="282"/>
      <c r="AX1" s="282"/>
    </row>
    <row r="2" spans="1:50" s="279" customFormat="1">
      <c r="A2" s="379"/>
      <c r="B2" s="382"/>
      <c r="C2" s="382"/>
      <c r="D2" s="382"/>
      <c r="E2" s="382"/>
      <c r="F2" s="382"/>
      <c r="G2" s="382"/>
      <c r="H2" s="382"/>
      <c r="I2" s="382"/>
      <c r="J2" s="382"/>
      <c r="K2" s="382"/>
      <c r="L2" s="382"/>
      <c r="M2" s="382"/>
      <c r="N2" s="382"/>
      <c r="O2" s="382"/>
      <c r="P2" s="382"/>
      <c r="Q2" s="382"/>
      <c r="S2" s="280"/>
      <c r="T2" s="278"/>
      <c r="U2" s="278"/>
      <c r="V2" s="278"/>
      <c r="W2" s="278"/>
      <c r="X2" s="278"/>
      <c r="Y2" s="278"/>
      <c r="Z2" s="287"/>
      <c r="AA2" s="278"/>
      <c r="AB2" s="278"/>
      <c r="AC2" s="278"/>
      <c r="AD2" s="278"/>
      <c r="AE2" s="278"/>
      <c r="AF2" s="287"/>
      <c r="AG2" s="278"/>
      <c r="AH2" s="278"/>
      <c r="AI2" s="305"/>
      <c r="AJ2" s="278"/>
      <c r="AK2" s="278"/>
      <c r="AL2" s="278"/>
      <c r="AM2" s="278"/>
      <c r="AN2" s="278"/>
      <c r="AO2" s="278"/>
      <c r="AP2" s="287"/>
      <c r="AQ2" s="278"/>
      <c r="AR2" s="278"/>
      <c r="AS2" s="278"/>
      <c r="AT2" s="278"/>
      <c r="AU2" s="307"/>
      <c r="AV2" s="306"/>
      <c r="AW2" s="278"/>
      <c r="AX2" s="307"/>
    </row>
    <row r="3" spans="1:50">
      <c r="A3" s="379"/>
      <c r="B3" s="382"/>
      <c r="C3" s="382"/>
      <c r="D3" s="382"/>
      <c r="E3" s="382"/>
      <c r="F3" s="382"/>
      <c r="G3" s="382"/>
      <c r="H3" s="382"/>
      <c r="I3" s="382"/>
      <c r="J3" s="382"/>
      <c r="K3" s="382"/>
      <c r="L3" s="382"/>
      <c r="M3" s="382"/>
      <c r="N3" s="382"/>
      <c r="O3" s="382"/>
      <c r="P3" s="382"/>
      <c r="Q3" s="382"/>
      <c r="S3" s="276"/>
      <c r="T3" s="276"/>
      <c r="U3" s="276"/>
      <c r="V3" s="276"/>
      <c r="W3" s="276"/>
      <c r="X3" s="276"/>
      <c r="Y3" s="276"/>
      <c r="Z3" s="283"/>
      <c r="AA3" s="276"/>
      <c r="AB3" s="276"/>
      <c r="AC3" s="276"/>
      <c r="AD3" s="276"/>
      <c r="AE3" s="276"/>
      <c r="AF3" s="283"/>
      <c r="AG3" s="276"/>
      <c r="AH3" s="276"/>
      <c r="AI3" s="283"/>
      <c r="AJ3" s="276"/>
      <c r="AK3" s="276"/>
      <c r="AL3" s="276"/>
      <c r="AM3" s="276"/>
      <c r="AN3" s="276"/>
      <c r="AO3" s="308"/>
      <c r="AP3" s="303"/>
      <c r="AQ3" s="276"/>
      <c r="AR3" s="276"/>
      <c r="AS3" s="276"/>
      <c r="AT3" s="276"/>
      <c r="AU3" s="308"/>
      <c r="AV3" s="303"/>
      <c r="AW3" s="276"/>
      <c r="AX3" s="308"/>
    </row>
    <row r="4" spans="1:50">
      <c r="A4" s="380"/>
      <c r="B4" s="382"/>
      <c r="C4" s="382"/>
      <c r="D4" s="382"/>
      <c r="E4" s="382"/>
      <c r="F4" s="382"/>
      <c r="G4" s="382"/>
      <c r="H4" s="382"/>
      <c r="I4" s="382"/>
      <c r="J4" s="382"/>
      <c r="K4" s="382"/>
      <c r="L4" s="382"/>
      <c r="M4" s="382"/>
      <c r="N4" s="382"/>
      <c r="O4" s="382"/>
      <c r="P4" s="382"/>
      <c r="Q4" s="382"/>
      <c r="Y4" s="288"/>
      <c r="Z4" s="284"/>
      <c r="AE4" s="288"/>
      <c r="AF4" s="284"/>
      <c r="AH4" s="288"/>
      <c r="AI4" s="343"/>
      <c r="AJ4" s="344"/>
      <c r="AK4" s="344"/>
      <c r="AL4" s="344"/>
      <c r="AM4" s="344"/>
      <c r="AN4" s="344"/>
      <c r="AO4" s="309"/>
      <c r="AP4" s="344"/>
      <c r="AQ4" s="344"/>
      <c r="AR4" s="344"/>
      <c r="AS4" s="344"/>
      <c r="AT4" s="344"/>
      <c r="AU4" s="309"/>
      <c r="AV4" s="344"/>
      <c r="AW4" s="344"/>
      <c r="AX4" s="309"/>
    </row>
    <row r="5" spans="1:50">
      <c r="A5" s="381"/>
      <c r="B5" s="382"/>
      <c r="C5" s="382"/>
      <c r="D5" s="382"/>
      <c r="E5" s="382"/>
      <c r="F5" s="382"/>
      <c r="G5" s="382"/>
      <c r="H5" s="382"/>
      <c r="I5" s="382"/>
      <c r="J5" s="382"/>
      <c r="K5" s="382"/>
      <c r="L5" s="382"/>
      <c r="M5" s="382"/>
      <c r="N5" s="382"/>
      <c r="O5" s="382"/>
      <c r="P5" s="382"/>
      <c r="Q5" s="382"/>
      <c r="S5" s="274"/>
      <c r="T5" s="274"/>
      <c r="U5" s="274"/>
      <c r="V5" s="274"/>
      <c r="W5" s="274"/>
      <c r="X5" s="274"/>
      <c r="Y5" s="289"/>
      <c r="Z5" s="284"/>
      <c r="AA5" s="274"/>
      <c r="AB5" s="274"/>
      <c r="AC5" s="274"/>
      <c r="AD5" s="274"/>
      <c r="AE5" s="289"/>
      <c r="AF5" s="284"/>
      <c r="AG5" s="274"/>
      <c r="AH5" s="289"/>
      <c r="AI5" s="343"/>
      <c r="AJ5" s="344"/>
      <c r="AK5" s="344"/>
      <c r="AL5" s="344"/>
      <c r="AM5" s="344"/>
      <c r="AN5" s="344"/>
      <c r="AO5" s="309"/>
      <c r="AP5" s="344"/>
      <c r="AQ5" s="344"/>
      <c r="AR5" s="344"/>
      <c r="AS5" s="344"/>
      <c r="AT5" s="344"/>
      <c r="AU5" s="309"/>
      <c r="AV5" s="344"/>
      <c r="AW5" s="344"/>
      <c r="AX5" s="309"/>
    </row>
    <row r="6" spans="1:50">
      <c r="A6" s="386"/>
      <c r="B6" s="384"/>
      <c r="C6" s="384"/>
      <c r="D6" s="384"/>
      <c r="E6" s="384"/>
      <c r="F6" s="384"/>
      <c r="G6" s="384"/>
      <c r="H6" s="384"/>
      <c r="I6" s="384"/>
      <c r="J6" s="384"/>
      <c r="K6" s="384"/>
      <c r="L6" s="384"/>
      <c r="M6" s="384"/>
      <c r="N6" s="384"/>
      <c r="O6" s="384"/>
      <c r="P6" s="384"/>
      <c r="Q6" s="384"/>
      <c r="S6" s="275"/>
      <c r="T6" s="275"/>
      <c r="U6" s="275"/>
      <c r="V6" s="275"/>
      <c r="W6" s="275"/>
      <c r="X6" s="275"/>
      <c r="Y6" s="290"/>
      <c r="Z6" s="285"/>
      <c r="AA6" s="275"/>
      <c r="AB6" s="275"/>
      <c r="AC6" s="275"/>
      <c r="AD6" s="275"/>
      <c r="AE6" s="290"/>
      <c r="AF6" s="285"/>
      <c r="AG6" s="275"/>
      <c r="AH6" s="290"/>
      <c r="AI6" s="343"/>
      <c r="AJ6" s="344"/>
      <c r="AK6" s="344"/>
      <c r="AL6" s="344"/>
      <c r="AM6" s="344"/>
      <c r="AN6" s="344"/>
      <c r="AO6" s="309"/>
      <c r="AP6" s="344"/>
      <c r="AQ6" s="344"/>
      <c r="AR6" s="344"/>
      <c r="AS6" s="344"/>
      <c r="AT6" s="344"/>
      <c r="AU6" s="309"/>
      <c r="AV6" s="344"/>
      <c r="AW6" s="344"/>
      <c r="AX6" s="309"/>
    </row>
    <row r="7" spans="1:50">
      <c r="A7" s="381"/>
      <c r="B7" s="382"/>
      <c r="C7" s="382"/>
      <c r="D7" s="382"/>
      <c r="E7" s="382"/>
      <c r="F7" s="382"/>
      <c r="G7" s="382"/>
      <c r="H7" s="382"/>
      <c r="I7" s="382"/>
      <c r="J7" s="382"/>
      <c r="K7" s="382"/>
      <c r="L7" s="382"/>
      <c r="M7" s="382"/>
      <c r="N7" s="382"/>
      <c r="O7" s="382"/>
      <c r="P7" s="382"/>
      <c r="Q7" s="382"/>
      <c r="Y7" s="288"/>
      <c r="Z7" s="284"/>
      <c r="AE7" s="288"/>
      <c r="AF7" s="284"/>
      <c r="AH7" s="288"/>
      <c r="AI7" s="343"/>
      <c r="AJ7" s="344"/>
      <c r="AK7" s="344"/>
      <c r="AL7" s="344"/>
      <c r="AM7" s="344"/>
      <c r="AN7" s="344"/>
      <c r="AO7" s="309"/>
      <c r="AP7" s="344"/>
      <c r="AQ7" s="344"/>
      <c r="AR7" s="344"/>
      <c r="AS7" s="344"/>
      <c r="AT7" s="344"/>
      <c r="AU7" s="309"/>
      <c r="AV7" s="344"/>
      <c r="AW7" s="344"/>
      <c r="AX7" s="309"/>
    </row>
    <row r="8" spans="1:50">
      <c r="A8" s="381"/>
      <c r="B8" s="382"/>
      <c r="C8" s="382"/>
      <c r="D8" s="382"/>
      <c r="E8" s="382"/>
      <c r="F8" s="382"/>
      <c r="G8" s="382"/>
      <c r="H8" s="382"/>
      <c r="I8" s="382"/>
      <c r="J8" s="382"/>
      <c r="K8" s="382"/>
      <c r="L8" s="382"/>
      <c r="M8" s="382"/>
      <c r="N8" s="382"/>
      <c r="O8" s="382"/>
      <c r="P8" s="382"/>
      <c r="Q8" s="382"/>
      <c r="R8" s="273"/>
      <c r="S8" s="275"/>
      <c r="T8" s="275"/>
      <c r="U8" s="275"/>
      <c r="V8" s="275"/>
      <c r="W8" s="275"/>
      <c r="X8" s="275"/>
      <c r="Y8" s="290"/>
      <c r="Z8" s="285"/>
      <c r="AA8" s="275"/>
      <c r="AB8" s="275"/>
      <c r="AC8" s="275"/>
      <c r="AD8" s="275"/>
      <c r="AE8" s="290"/>
      <c r="AF8" s="285"/>
      <c r="AG8" s="275"/>
      <c r="AH8" s="290"/>
      <c r="AI8" s="345"/>
      <c r="AJ8" s="314"/>
      <c r="AK8" s="314"/>
      <c r="AL8" s="314"/>
      <c r="AM8" s="314"/>
      <c r="AN8" s="314"/>
      <c r="AO8" s="310"/>
      <c r="AP8" s="314"/>
      <c r="AQ8" s="314"/>
      <c r="AR8" s="314"/>
      <c r="AS8" s="314"/>
      <c r="AT8" s="314"/>
      <c r="AU8" s="310"/>
      <c r="AV8" s="314"/>
      <c r="AW8" s="314"/>
      <c r="AX8" s="310"/>
    </row>
    <row r="9" spans="1:50">
      <c r="A9" s="381"/>
      <c r="B9" s="382"/>
      <c r="C9" s="382"/>
      <c r="D9" s="382"/>
      <c r="E9" s="382"/>
      <c r="F9" s="382"/>
      <c r="G9" s="382"/>
      <c r="H9" s="382"/>
      <c r="I9" s="382"/>
      <c r="J9" s="382"/>
      <c r="K9" s="382"/>
      <c r="L9" s="382"/>
      <c r="M9" s="382"/>
      <c r="N9" s="382"/>
      <c r="O9" s="382"/>
      <c r="P9" s="382"/>
      <c r="Q9" s="382"/>
      <c r="Y9" s="288"/>
      <c r="Z9" s="284"/>
      <c r="AE9" s="288"/>
      <c r="AF9" s="284"/>
      <c r="AH9" s="288"/>
      <c r="AI9" s="343"/>
      <c r="AJ9" s="344"/>
      <c r="AK9" s="344"/>
      <c r="AL9" s="344"/>
      <c r="AM9" s="344"/>
      <c r="AN9" s="344"/>
      <c r="AO9" s="309"/>
      <c r="AP9" s="344"/>
      <c r="AQ9" s="344"/>
      <c r="AR9" s="344"/>
      <c r="AS9" s="344"/>
      <c r="AT9" s="344"/>
      <c r="AU9" s="309"/>
      <c r="AV9" s="344"/>
      <c r="AW9" s="344"/>
      <c r="AX9" s="309"/>
    </row>
    <row r="10" spans="1:50">
      <c r="A10" s="386"/>
      <c r="B10" s="384"/>
      <c r="C10" s="384"/>
      <c r="D10" s="384"/>
      <c r="E10" s="384"/>
      <c r="F10" s="384"/>
      <c r="G10" s="384"/>
      <c r="H10" s="384"/>
      <c r="I10" s="384"/>
      <c r="J10" s="384"/>
      <c r="K10" s="384"/>
      <c r="L10" s="384"/>
      <c r="M10" s="384"/>
      <c r="N10" s="384"/>
      <c r="O10" s="384"/>
      <c r="P10" s="384"/>
      <c r="Q10" s="384"/>
      <c r="S10" s="275"/>
      <c r="T10" s="275"/>
      <c r="U10" s="275"/>
      <c r="V10" s="275"/>
      <c r="W10" s="275"/>
      <c r="X10" s="275"/>
      <c r="Y10" s="290"/>
      <c r="Z10" s="285"/>
      <c r="AA10" s="275"/>
      <c r="AB10" s="275"/>
      <c r="AC10" s="275"/>
      <c r="AD10" s="275"/>
      <c r="AE10" s="290"/>
      <c r="AF10" s="285"/>
      <c r="AG10" s="275"/>
      <c r="AH10" s="290"/>
      <c r="AI10" s="343"/>
      <c r="AJ10" s="344"/>
      <c r="AK10" s="344"/>
      <c r="AL10" s="344"/>
      <c r="AM10" s="344"/>
      <c r="AN10" s="344"/>
      <c r="AO10" s="309"/>
      <c r="AP10" s="344"/>
      <c r="AQ10" s="344"/>
      <c r="AR10" s="344"/>
      <c r="AS10" s="344"/>
      <c r="AT10" s="344"/>
      <c r="AU10" s="309"/>
      <c r="AV10" s="344"/>
      <c r="AW10" s="344"/>
      <c r="AX10" s="309"/>
    </row>
    <row r="11" spans="1:50">
      <c r="A11" s="381"/>
      <c r="B11" s="382"/>
      <c r="C11" s="382"/>
      <c r="D11" s="382"/>
      <c r="E11" s="382"/>
      <c r="F11" s="382"/>
      <c r="G11" s="382"/>
      <c r="H11" s="382"/>
      <c r="I11" s="382"/>
      <c r="J11" s="382"/>
      <c r="K11" s="382"/>
      <c r="L11" s="382"/>
      <c r="M11" s="382"/>
      <c r="N11" s="382"/>
      <c r="O11" s="382"/>
      <c r="P11" s="382"/>
      <c r="Q11" s="382"/>
      <c r="Y11" s="288"/>
      <c r="Z11" s="284"/>
      <c r="AE11" s="288"/>
      <c r="AF11" s="284"/>
      <c r="AH11" s="288"/>
      <c r="AI11" s="343"/>
      <c r="AJ11" s="344"/>
      <c r="AK11" s="344"/>
      <c r="AL11" s="344"/>
      <c r="AM11" s="344"/>
      <c r="AN11" s="344"/>
      <c r="AO11" s="309"/>
      <c r="AP11" s="344"/>
      <c r="AQ11" s="344"/>
      <c r="AR11" s="344"/>
      <c r="AS11" s="344"/>
      <c r="AT11" s="344"/>
      <c r="AU11" s="309"/>
      <c r="AV11" s="344"/>
      <c r="AW11" s="344"/>
      <c r="AX11" s="309"/>
    </row>
    <row r="12" spans="1:50">
      <c r="A12" s="381"/>
      <c r="B12" s="382"/>
      <c r="C12" s="382"/>
      <c r="D12" s="382"/>
      <c r="E12" s="382"/>
      <c r="F12" s="382"/>
      <c r="G12" s="382"/>
      <c r="H12" s="382"/>
      <c r="I12" s="382"/>
      <c r="J12" s="382"/>
      <c r="K12" s="382"/>
      <c r="L12" s="382"/>
      <c r="M12" s="382"/>
      <c r="N12" s="382"/>
      <c r="O12" s="382"/>
      <c r="P12" s="382"/>
      <c r="Q12" s="382"/>
      <c r="R12" s="273"/>
      <c r="S12" s="275"/>
      <c r="T12" s="275"/>
      <c r="U12" s="275"/>
      <c r="V12" s="275"/>
      <c r="W12" s="275"/>
      <c r="X12" s="275"/>
      <c r="Y12" s="290"/>
      <c r="Z12" s="285"/>
      <c r="AA12" s="275"/>
      <c r="AB12" s="275"/>
      <c r="AC12" s="275"/>
      <c r="AD12" s="275"/>
      <c r="AE12" s="290"/>
      <c r="AF12" s="285"/>
      <c r="AG12" s="275"/>
      <c r="AH12" s="290"/>
      <c r="AI12" s="345"/>
      <c r="AJ12" s="314"/>
      <c r="AK12" s="314"/>
      <c r="AL12" s="314"/>
      <c r="AM12" s="314"/>
      <c r="AN12" s="314"/>
      <c r="AO12" s="310"/>
      <c r="AP12" s="314"/>
      <c r="AQ12" s="314"/>
      <c r="AR12" s="314"/>
      <c r="AS12" s="314"/>
      <c r="AT12" s="314"/>
      <c r="AU12" s="310"/>
      <c r="AV12" s="314"/>
      <c r="AW12" s="314"/>
      <c r="AX12" s="310"/>
    </row>
    <row r="13" spans="1:50">
      <c r="A13" s="381"/>
      <c r="B13" s="382"/>
      <c r="C13" s="382"/>
      <c r="D13" s="382"/>
      <c r="E13" s="382"/>
      <c r="F13" s="382"/>
      <c r="G13" s="382"/>
      <c r="H13" s="382"/>
      <c r="I13" s="382"/>
      <c r="J13" s="382"/>
      <c r="K13" s="382"/>
      <c r="L13" s="382"/>
      <c r="M13" s="382"/>
      <c r="N13" s="382"/>
      <c r="O13" s="382"/>
      <c r="P13" s="382"/>
      <c r="Q13" s="382"/>
      <c r="Y13" s="288"/>
      <c r="Z13" s="284"/>
      <c r="AE13" s="288"/>
      <c r="AF13" s="284"/>
      <c r="AH13" s="288"/>
      <c r="AI13" s="343"/>
      <c r="AJ13" s="344"/>
      <c r="AK13" s="344"/>
      <c r="AL13" s="344"/>
      <c r="AM13" s="344"/>
      <c r="AN13" s="344"/>
      <c r="AO13" s="309"/>
      <c r="AP13" s="344"/>
      <c r="AQ13" s="344"/>
      <c r="AR13" s="344"/>
      <c r="AS13" s="344"/>
      <c r="AT13" s="344"/>
      <c r="AU13" s="309"/>
      <c r="AV13" s="344"/>
      <c r="AW13" s="344"/>
      <c r="AX13" s="309"/>
    </row>
    <row r="14" spans="1:50">
      <c r="A14" s="381"/>
      <c r="B14" s="382"/>
      <c r="C14" s="382"/>
      <c r="D14" s="382"/>
      <c r="E14" s="382"/>
      <c r="F14" s="382"/>
      <c r="G14" s="382"/>
      <c r="H14" s="382"/>
      <c r="I14" s="382"/>
      <c r="J14" s="382"/>
      <c r="K14" s="382"/>
      <c r="L14" s="382"/>
      <c r="M14" s="382"/>
      <c r="N14" s="382"/>
      <c r="O14" s="382"/>
      <c r="P14" s="382"/>
      <c r="Q14" s="382"/>
      <c r="R14" s="273"/>
      <c r="S14" s="275"/>
      <c r="T14" s="275"/>
      <c r="U14" s="275"/>
      <c r="V14" s="275"/>
      <c r="W14" s="275"/>
      <c r="X14" s="275"/>
      <c r="Y14" s="290"/>
      <c r="Z14" s="285"/>
      <c r="AA14" s="275"/>
      <c r="AB14" s="275"/>
      <c r="AC14" s="275"/>
      <c r="AD14" s="275"/>
      <c r="AE14" s="290"/>
      <c r="AF14" s="285"/>
      <c r="AG14" s="275"/>
      <c r="AH14" s="290"/>
      <c r="AI14" s="343"/>
      <c r="AJ14" s="344"/>
      <c r="AK14" s="344"/>
      <c r="AL14" s="344"/>
      <c r="AM14" s="344"/>
      <c r="AN14" s="344"/>
      <c r="AO14" s="309"/>
      <c r="AP14" s="344"/>
      <c r="AQ14" s="344"/>
      <c r="AR14" s="344"/>
      <c r="AS14" s="344"/>
      <c r="AT14" s="344"/>
      <c r="AU14" s="309"/>
      <c r="AV14" s="344"/>
      <c r="AW14" s="344"/>
      <c r="AX14" s="309"/>
    </row>
    <row r="15" spans="1:50">
      <c r="A15" s="381"/>
      <c r="B15" s="382"/>
      <c r="C15" s="382"/>
      <c r="D15" s="382"/>
      <c r="E15" s="382"/>
      <c r="F15" s="382"/>
      <c r="G15" s="382"/>
      <c r="H15" s="382"/>
      <c r="I15" s="382"/>
      <c r="J15" s="382"/>
      <c r="K15" s="382"/>
      <c r="L15" s="382"/>
      <c r="M15" s="382"/>
      <c r="N15" s="382"/>
      <c r="O15" s="382"/>
      <c r="P15" s="382"/>
      <c r="Q15" s="382"/>
      <c r="Y15" s="288"/>
      <c r="Z15" s="284"/>
      <c r="AE15" s="288"/>
      <c r="AF15" s="284"/>
      <c r="AH15" s="288"/>
      <c r="AI15" s="343"/>
      <c r="AJ15" s="344"/>
      <c r="AK15" s="344"/>
      <c r="AL15" s="344"/>
      <c r="AM15" s="344"/>
      <c r="AN15" s="344"/>
      <c r="AO15" s="309"/>
      <c r="AP15" s="344"/>
      <c r="AQ15" s="344"/>
      <c r="AR15" s="344"/>
      <c r="AS15" s="344"/>
      <c r="AT15" s="344"/>
      <c r="AU15" s="309"/>
      <c r="AV15" s="344"/>
      <c r="AW15" s="344"/>
      <c r="AX15" s="309"/>
    </row>
    <row r="16" spans="1:50">
      <c r="A16" s="381"/>
      <c r="B16" s="382"/>
      <c r="C16" s="382"/>
      <c r="D16" s="382"/>
      <c r="E16" s="382"/>
      <c r="F16" s="382"/>
      <c r="G16" s="382"/>
      <c r="H16" s="382"/>
      <c r="I16" s="382"/>
      <c r="J16" s="382"/>
      <c r="K16" s="382"/>
      <c r="L16" s="382"/>
      <c r="M16" s="382"/>
      <c r="N16" s="382"/>
      <c r="O16" s="382"/>
      <c r="P16" s="382"/>
      <c r="Q16" s="382"/>
      <c r="R16" s="273"/>
      <c r="S16" s="275"/>
      <c r="T16" s="275"/>
      <c r="U16" s="275"/>
      <c r="V16" s="275"/>
      <c r="W16" s="275"/>
      <c r="X16" s="275"/>
      <c r="Y16" s="290"/>
      <c r="Z16" s="285"/>
      <c r="AA16" s="275"/>
      <c r="AB16" s="275"/>
      <c r="AC16" s="275"/>
      <c r="AD16" s="275"/>
      <c r="AE16" s="290"/>
      <c r="AF16" s="285"/>
      <c r="AG16" s="275"/>
      <c r="AH16" s="290"/>
      <c r="AI16" s="345"/>
      <c r="AJ16" s="314"/>
      <c r="AK16" s="314"/>
      <c r="AL16" s="314"/>
      <c r="AM16" s="314"/>
      <c r="AN16" s="314"/>
      <c r="AO16" s="310"/>
      <c r="AP16" s="314"/>
      <c r="AQ16" s="314"/>
      <c r="AR16" s="314"/>
      <c r="AS16" s="314"/>
      <c r="AT16" s="314"/>
      <c r="AU16" s="310"/>
      <c r="AV16" s="314"/>
      <c r="AW16" s="314"/>
      <c r="AX16" s="310"/>
    </row>
    <row r="17" spans="1:50">
      <c r="A17" s="381"/>
      <c r="B17" s="382"/>
      <c r="C17" s="382"/>
      <c r="D17" s="382"/>
      <c r="E17" s="382"/>
      <c r="F17" s="382"/>
      <c r="G17" s="382"/>
      <c r="H17" s="382"/>
      <c r="I17" s="382"/>
      <c r="J17" s="382"/>
      <c r="K17" s="382"/>
      <c r="L17" s="382"/>
      <c r="M17" s="382"/>
      <c r="N17" s="382"/>
      <c r="O17" s="382"/>
      <c r="P17" s="382"/>
      <c r="Q17" s="382"/>
      <c r="Y17" s="288"/>
      <c r="Z17" s="284"/>
      <c r="AE17" s="288"/>
      <c r="AF17" s="284"/>
      <c r="AH17" s="288"/>
      <c r="AI17" s="343"/>
      <c r="AJ17" s="344"/>
      <c r="AK17" s="344"/>
      <c r="AL17" s="344"/>
      <c r="AM17" s="344"/>
      <c r="AN17" s="344"/>
      <c r="AO17" s="309"/>
      <c r="AP17" s="344"/>
      <c r="AQ17" s="344"/>
      <c r="AR17" s="344"/>
      <c r="AS17" s="344"/>
      <c r="AT17" s="344"/>
      <c r="AU17" s="309"/>
      <c r="AV17" s="344"/>
      <c r="AW17" s="344"/>
      <c r="AX17" s="309"/>
    </row>
    <row r="18" spans="1:50">
      <c r="A18" s="381"/>
      <c r="B18" s="382"/>
      <c r="C18" s="382"/>
      <c r="D18" s="382"/>
      <c r="E18" s="382"/>
      <c r="F18" s="382"/>
      <c r="G18" s="382"/>
      <c r="H18" s="382"/>
      <c r="I18" s="382"/>
      <c r="J18" s="382"/>
      <c r="K18" s="382"/>
      <c r="L18" s="382"/>
      <c r="M18" s="382"/>
      <c r="N18" s="382"/>
      <c r="O18" s="382"/>
      <c r="P18" s="382"/>
      <c r="Q18" s="382"/>
      <c r="R18" s="273"/>
      <c r="S18" s="275"/>
      <c r="T18" s="275"/>
      <c r="U18" s="275"/>
      <c r="V18" s="275"/>
      <c r="W18" s="275"/>
      <c r="X18" s="275"/>
      <c r="Y18" s="290"/>
      <c r="Z18" s="285"/>
      <c r="AA18" s="275"/>
      <c r="AB18" s="275"/>
      <c r="AC18" s="275"/>
      <c r="AD18" s="275"/>
      <c r="AE18" s="290"/>
      <c r="AF18" s="285"/>
      <c r="AG18" s="275"/>
      <c r="AH18" s="290"/>
      <c r="AI18" s="343"/>
      <c r="AJ18" s="344"/>
      <c r="AK18" s="344"/>
      <c r="AL18" s="344"/>
      <c r="AM18" s="344"/>
      <c r="AN18" s="344"/>
      <c r="AO18" s="309"/>
      <c r="AP18" s="344"/>
      <c r="AQ18" s="344"/>
      <c r="AR18" s="344"/>
      <c r="AS18" s="344"/>
      <c r="AT18" s="344"/>
      <c r="AU18" s="309"/>
      <c r="AV18" s="344"/>
      <c r="AW18" s="344"/>
      <c r="AX18" s="309"/>
    </row>
    <row r="19" spans="1:50">
      <c r="A19" s="381"/>
      <c r="B19" s="382"/>
      <c r="C19" s="382"/>
      <c r="D19" s="382"/>
      <c r="E19" s="382"/>
      <c r="F19" s="382"/>
      <c r="G19" s="382"/>
      <c r="H19" s="382"/>
      <c r="I19" s="382"/>
      <c r="J19" s="382"/>
      <c r="K19" s="382"/>
      <c r="L19" s="382"/>
      <c r="M19" s="382"/>
      <c r="N19" s="382"/>
      <c r="O19" s="382"/>
      <c r="P19" s="382"/>
      <c r="Q19" s="382"/>
      <c r="Y19" s="288"/>
      <c r="Z19" s="284"/>
      <c r="AE19" s="288"/>
      <c r="AF19" s="284"/>
      <c r="AH19" s="288"/>
      <c r="AI19" s="343"/>
      <c r="AJ19" s="344"/>
      <c r="AK19" s="344"/>
      <c r="AL19" s="344"/>
      <c r="AM19" s="344"/>
      <c r="AN19" s="344"/>
      <c r="AO19" s="309"/>
      <c r="AP19" s="344"/>
      <c r="AQ19" s="344"/>
      <c r="AR19" s="344"/>
      <c r="AS19" s="344"/>
      <c r="AT19" s="344"/>
      <c r="AU19" s="309"/>
      <c r="AV19" s="344"/>
      <c r="AW19" s="344"/>
      <c r="AX19" s="309"/>
    </row>
    <row r="20" spans="1:50">
      <c r="A20" s="381"/>
      <c r="B20" s="382"/>
      <c r="C20" s="382"/>
      <c r="D20" s="382"/>
      <c r="E20" s="382"/>
      <c r="F20" s="382"/>
      <c r="G20" s="382"/>
      <c r="H20" s="382"/>
      <c r="I20" s="382"/>
      <c r="J20" s="382"/>
      <c r="K20" s="382"/>
      <c r="L20" s="382"/>
      <c r="M20" s="382"/>
      <c r="N20" s="382"/>
      <c r="O20" s="382"/>
      <c r="P20" s="382"/>
      <c r="Q20" s="382"/>
      <c r="R20" s="273"/>
      <c r="S20" s="275"/>
      <c r="T20" s="275"/>
      <c r="U20" s="275"/>
      <c r="V20" s="275"/>
      <c r="W20" s="275"/>
      <c r="X20" s="275"/>
      <c r="Y20" s="290"/>
      <c r="Z20" s="285"/>
      <c r="AA20" s="275"/>
      <c r="AB20" s="275"/>
      <c r="AC20" s="275"/>
      <c r="AD20" s="275"/>
      <c r="AE20" s="290"/>
      <c r="AF20" s="285"/>
      <c r="AG20" s="275"/>
      <c r="AH20" s="290"/>
      <c r="AI20" s="345"/>
      <c r="AJ20" s="312"/>
      <c r="AK20" s="314"/>
      <c r="AL20" s="314"/>
      <c r="AM20" s="314"/>
      <c r="AN20" s="312"/>
      <c r="AO20" s="310"/>
      <c r="AP20" s="314"/>
      <c r="AQ20" s="314"/>
      <c r="AR20" s="314"/>
      <c r="AS20" s="314"/>
      <c r="AT20" s="314"/>
      <c r="AU20" s="310"/>
      <c r="AV20" s="314"/>
      <c r="AW20" s="314"/>
      <c r="AX20" s="310"/>
    </row>
    <row r="21" spans="1:50">
      <c r="A21" s="381"/>
      <c r="B21" s="382"/>
      <c r="C21" s="382"/>
      <c r="D21" s="382"/>
      <c r="E21" s="382"/>
      <c r="F21" s="382"/>
      <c r="G21" s="382"/>
      <c r="H21" s="382"/>
      <c r="I21" s="382"/>
      <c r="J21" s="382"/>
      <c r="K21" s="382"/>
      <c r="L21" s="382"/>
      <c r="M21" s="382"/>
      <c r="N21" s="382"/>
      <c r="O21" s="382"/>
      <c r="P21" s="382"/>
      <c r="Q21" s="382"/>
      <c r="Y21" s="288"/>
      <c r="Z21" s="284"/>
      <c r="AE21" s="288"/>
      <c r="AF21" s="284"/>
      <c r="AH21" s="288"/>
      <c r="AI21" s="343"/>
      <c r="AJ21" s="344"/>
      <c r="AK21" s="344"/>
      <c r="AL21" s="344"/>
      <c r="AM21" s="344"/>
      <c r="AN21" s="344"/>
      <c r="AO21" s="309"/>
      <c r="AP21" s="344"/>
      <c r="AQ21" s="344"/>
      <c r="AR21" s="344"/>
      <c r="AS21" s="344"/>
      <c r="AT21" s="344"/>
      <c r="AU21" s="309"/>
      <c r="AV21" s="344"/>
      <c r="AW21" s="344"/>
      <c r="AX21" s="309"/>
    </row>
    <row r="22" spans="1:50">
      <c r="A22" s="381"/>
      <c r="B22" s="382"/>
      <c r="C22" s="382"/>
      <c r="D22" s="382"/>
      <c r="E22" s="382"/>
      <c r="F22" s="382"/>
      <c r="G22" s="382"/>
      <c r="H22" s="382"/>
      <c r="I22" s="382"/>
      <c r="J22" s="382"/>
      <c r="K22" s="382"/>
      <c r="L22" s="382"/>
      <c r="M22" s="382"/>
      <c r="N22" s="382"/>
      <c r="O22" s="382"/>
      <c r="P22" s="382"/>
      <c r="Q22" s="382"/>
      <c r="R22" s="273"/>
      <c r="S22" s="275"/>
      <c r="T22" s="275"/>
      <c r="U22" s="275"/>
      <c r="V22" s="275"/>
      <c r="W22" s="275"/>
      <c r="X22" s="275"/>
      <c r="Y22" s="290"/>
      <c r="Z22" s="285"/>
      <c r="AA22" s="275"/>
      <c r="AB22" s="275"/>
      <c r="AC22" s="275"/>
      <c r="AD22" s="275"/>
      <c r="AE22" s="290"/>
      <c r="AF22" s="285"/>
      <c r="AG22" s="275"/>
      <c r="AH22" s="290"/>
      <c r="AI22" s="343"/>
      <c r="AJ22" s="344"/>
      <c r="AK22" s="344"/>
      <c r="AL22" s="344"/>
      <c r="AM22" s="344"/>
      <c r="AN22" s="344"/>
      <c r="AO22" s="309"/>
      <c r="AP22" s="344"/>
      <c r="AQ22" s="344"/>
      <c r="AR22" s="344"/>
      <c r="AS22" s="344"/>
      <c r="AT22" s="344"/>
      <c r="AU22" s="309"/>
      <c r="AV22" s="344"/>
      <c r="AW22" s="344"/>
      <c r="AX22" s="309"/>
    </row>
    <row r="23" spans="1:50">
      <c r="A23" s="381"/>
      <c r="B23" s="382"/>
      <c r="C23" s="382"/>
      <c r="D23" s="382"/>
      <c r="E23" s="382"/>
      <c r="F23" s="382"/>
      <c r="G23" s="382"/>
      <c r="H23" s="382"/>
      <c r="I23" s="382"/>
      <c r="J23" s="382"/>
      <c r="K23" s="382"/>
      <c r="L23" s="382"/>
      <c r="M23" s="382"/>
      <c r="N23" s="382"/>
      <c r="O23" s="382"/>
      <c r="P23" s="382"/>
      <c r="Q23" s="382"/>
      <c r="Y23" s="288"/>
      <c r="Z23" s="284"/>
      <c r="AE23" s="288"/>
      <c r="AF23" s="284"/>
      <c r="AH23" s="288"/>
      <c r="AI23" s="343"/>
      <c r="AJ23" s="344"/>
      <c r="AK23" s="344"/>
      <c r="AL23" s="344"/>
      <c r="AM23" s="344"/>
      <c r="AN23" s="344"/>
      <c r="AO23" s="309"/>
      <c r="AP23" s="344"/>
      <c r="AQ23" s="344"/>
      <c r="AR23" s="344"/>
      <c r="AS23" s="344"/>
      <c r="AT23" s="344"/>
      <c r="AU23" s="309"/>
      <c r="AV23" s="344"/>
      <c r="AW23" s="344"/>
      <c r="AX23" s="309"/>
    </row>
    <row r="24" spans="1:50">
      <c r="A24" s="381"/>
      <c r="B24" s="382"/>
      <c r="C24" s="382"/>
      <c r="D24" s="382"/>
      <c r="E24" s="382"/>
      <c r="F24" s="382"/>
      <c r="G24" s="382"/>
      <c r="H24" s="382"/>
      <c r="I24" s="382"/>
      <c r="J24" s="382"/>
      <c r="K24" s="382"/>
      <c r="L24" s="382"/>
      <c r="M24" s="382"/>
      <c r="N24" s="382"/>
      <c r="O24" s="382"/>
      <c r="P24" s="382"/>
      <c r="Q24" s="382"/>
      <c r="R24" s="273"/>
      <c r="S24" s="275"/>
      <c r="T24" s="275"/>
      <c r="U24" s="275"/>
      <c r="V24" s="275"/>
      <c r="W24" s="275"/>
      <c r="X24" s="275"/>
      <c r="Y24" s="290"/>
      <c r="Z24" s="285"/>
      <c r="AA24" s="275"/>
      <c r="AB24" s="275"/>
      <c r="AC24" s="275"/>
      <c r="AD24" s="275"/>
      <c r="AE24" s="290"/>
      <c r="AF24" s="285"/>
      <c r="AG24" s="275"/>
      <c r="AH24" s="290"/>
      <c r="AI24" s="348"/>
      <c r="AJ24" s="314"/>
      <c r="AK24" s="312"/>
      <c r="AL24" s="314"/>
      <c r="AM24" s="314"/>
      <c r="AN24" s="314"/>
      <c r="AO24" s="310"/>
      <c r="AP24" s="314"/>
      <c r="AQ24" s="314"/>
      <c r="AR24" s="314"/>
      <c r="AS24" s="314"/>
      <c r="AT24" s="314"/>
      <c r="AU24" s="310"/>
      <c r="AV24" s="314"/>
      <c r="AW24" s="314"/>
      <c r="AX24" s="310"/>
    </row>
    <row r="25" spans="1:50">
      <c r="A25" s="381"/>
      <c r="B25" s="382"/>
      <c r="C25" s="382"/>
      <c r="D25" s="382"/>
      <c r="E25" s="382"/>
      <c r="F25" s="382"/>
      <c r="G25" s="382"/>
      <c r="H25" s="382"/>
      <c r="I25" s="382"/>
      <c r="J25" s="382"/>
      <c r="K25" s="382"/>
      <c r="L25" s="382"/>
      <c r="M25" s="382"/>
      <c r="N25" s="382"/>
      <c r="O25" s="382"/>
      <c r="P25" s="382"/>
      <c r="Q25" s="382"/>
      <c r="Y25" s="288"/>
      <c r="Z25" s="284"/>
      <c r="AE25" s="288"/>
      <c r="AF25" s="284"/>
      <c r="AH25" s="288"/>
      <c r="AI25" s="343"/>
      <c r="AJ25" s="344"/>
      <c r="AK25" s="344"/>
      <c r="AL25" s="344"/>
      <c r="AM25" s="344"/>
      <c r="AN25" s="344"/>
      <c r="AO25" s="309"/>
      <c r="AP25" s="344"/>
      <c r="AQ25" s="344"/>
      <c r="AR25" s="344"/>
      <c r="AS25" s="344"/>
      <c r="AT25" s="344"/>
      <c r="AU25" s="309"/>
      <c r="AV25" s="344"/>
      <c r="AW25" s="344"/>
      <c r="AX25" s="309"/>
    </row>
    <row r="26" spans="1:50">
      <c r="A26" s="381"/>
      <c r="B26" s="382"/>
      <c r="C26" s="382"/>
      <c r="D26" s="382"/>
      <c r="E26" s="382"/>
      <c r="F26" s="382"/>
      <c r="G26" s="382"/>
      <c r="H26" s="382"/>
      <c r="I26" s="382"/>
      <c r="J26" s="382"/>
      <c r="K26" s="382"/>
      <c r="L26" s="382"/>
      <c r="M26" s="382"/>
      <c r="N26" s="382"/>
      <c r="O26" s="382"/>
      <c r="P26" s="382"/>
      <c r="Q26" s="382"/>
      <c r="R26" s="273"/>
      <c r="S26" s="275"/>
      <c r="T26" s="275"/>
      <c r="U26" s="275"/>
      <c r="V26" s="275"/>
      <c r="W26" s="275"/>
      <c r="X26" s="275"/>
      <c r="Y26" s="290"/>
      <c r="Z26" s="285"/>
      <c r="AA26" s="275"/>
      <c r="AB26" s="275"/>
      <c r="AC26" s="275"/>
      <c r="AD26" s="275"/>
      <c r="AE26" s="290"/>
      <c r="AF26" s="285"/>
      <c r="AG26" s="275"/>
      <c r="AH26" s="290"/>
      <c r="AI26" s="343"/>
      <c r="AJ26" s="344"/>
      <c r="AK26" s="344"/>
      <c r="AL26" s="344"/>
      <c r="AM26" s="344"/>
      <c r="AN26" s="344"/>
      <c r="AO26" s="309"/>
      <c r="AP26" s="344"/>
      <c r="AQ26" s="344"/>
      <c r="AR26" s="344"/>
      <c r="AS26" s="344"/>
      <c r="AT26" s="344"/>
      <c r="AU26" s="309"/>
      <c r="AV26" s="344"/>
      <c r="AW26" s="344"/>
      <c r="AX26" s="309"/>
    </row>
    <row r="27" spans="1:50">
      <c r="A27" s="381"/>
      <c r="B27" s="382"/>
      <c r="C27" s="382"/>
      <c r="D27" s="382"/>
      <c r="E27" s="382"/>
      <c r="F27" s="382"/>
      <c r="G27" s="382"/>
      <c r="H27" s="382"/>
      <c r="I27" s="382"/>
      <c r="J27" s="382"/>
      <c r="K27" s="382"/>
      <c r="L27" s="382"/>
      <c r="M27" s="382"/>
      <c r="N27" s="382"/>
      <c r="O27" s="382"/>
      <c r="P27" s="382"/>
      <c r="Q27" s="382"/>
      <c r="Y27" s="288"/>
      <c r="Z27" s="284"/>
      <c r="AE27" s="288"/>
      <c r="AF27" s="284"/>
      <c r="AH27" s="288"/>
      <c r="AI27" s="343"/>
      <c r="AJ27" s="344"/>
      <c r="AK27" s="344"/>
      <c r="AL27" s="344"/>
      <c r="AM27" s="344"/>
      <c r="AN27" s="344"/>
      <c r="AO27" s="309"/>
      <c r="AP27" s="344"/>
      <c r="AQ27" s="344"/>
      <c r="AR27" s="344"/>
      <c r="AS27" s="344"/>
      <c r="AT27" s="344"/>
      <c r="AU27" s="309"/>
      <c r="AV27" s="344"/>
      <c r="AW27" s="344"/>
      <c r="AX27" s="309"/>
    </row>
    <row r="28" spans="1:50">
      <c r="A28" s="381"/>
      <c r="B28" s="382"/>
      <c r="C28" s="382"/>
      <c r="D28" s="382"/>
      <c r="E28" s="382"/>
      <c r="F28" s="382"/>
      <c r="G28" s="382"/>
      <c r="H28" s="382"/>
      <c r="I28" s="382"/>
      <c r="J28" s="382"/>
      <c r="K28" s="382"/>
      <c r="L28" s="382"/>
      <c r="M28" s="382"/>
      <c r="N28" s="382"/>
      <c r="O28" s="382"/>
      <c r="P28" s="382"/>
      <c r="Q28" s="382"/>
      <c r="R28" s="273"/>
      <c r="S28" s="275"/>
      <c r="T28" s="275"/>
      <c r="U28" s="275"/>
      <c r="V28" s="275"/>
      <c r="W28" s="275"/>
      <c r="X28" s="275"/>
      <c r="Y28" s="290"/>
      <c r="Z28" s="285"/>
      <c r="AA28" s="275"/>
      <c r="AB28" s="275"/>
      <c r="AC28" s="275"/>
      <c r="AD28" s="275"/>
      <c r="AE28" s="290"/>
      <c r="AF28" s="285"/>
      <c r="AG28" s="275"/>
      <c r="AH28" s="290"/>
      <c r="AI28" s="345"/>
      <c r="AJ28" s="314"/>
      <c r="AK28" s="314"/>
      <c r="AL28" s="314"/>
      <c r="AM28" s="314"/>
      <c r="AN28" s="314"/>
      <c r="AO28" s="310"/>
      <c r="AP28" s="314"/>
      <c r="AQ28" s="314"/>
      <c r="AR28" s="314"/>
      <c r="AS28" s="314"/>
      <c r="AT28" s="314"/>
      <c r="AU28" s="310"/>
      <c r="AV28" s="314"/>
      <c r="AW28" s="312"/>
      <c r="AX28" s="310"/>
    </row>
    <row r="29" spans="1:50">
      <c r="A29" s="381"/>
      <c r="B29" s="382"/>
      <c r="C29" s="382"/>
      <c r="D29" s="382"/>
      <c r="E29" s="382"/>
      <c r="F29" s="382"/>
      <c r="G29" s="382"/>
      <c r="H29" s="382"/>
      <c r="I29" s="382"/>
      <c r="J29" s="382"/>
      <c r="K29" s="382"/>
      <c r="L29" s="382"/>
      <c r="M29" s="382"/>
      <c r="N29" s="382"/>
      <c r="O29" s="382"/>
      <c r="P29" s="382"/>
      <c r="Q29" s="382"/>
      <c r="Y29" s="288"/>
      <c r="Z29" s="284"/>
      <c r="AE29" s="288"/>
      <c r="AF29" s="284"/>
      <c r="AH29" s="288"/>
      <c r="AI29" s="343"/>
      <c r="AJ29" s="344"/>
      <c r="AK29" s="344"/>
      <c r="AL29" s="344"/>
      <c r="AM29" s="344"/>
      <c r="AN29" s="344"/>
      <c r="AO29" s="309"/>
      <c r="AP29" s="344"/>
      <c r="AQ29" s="344"/>
      <c r="AR29" s="344"/>
      <c r="AS29" s="344"/>
      <c r="AT29" s="344"/>
      <c r="AU29" s="309"/>
      <c r="AV29" s="344"/>
      <c r="AW29" s="344"/>
      <c r="AX29" s="309"/>
    </row>
    <row r="30" spans="1:50">
      <c r="A30" s="381"/>
      <c r="B30" s="382"/>
      <c r="C30" s="382"/>
      <c r="D30" s="382"/>
      <c r="E30" s="382"/>
      <c r="F30" s="382"/>
      <c r="G30" s="382"/>
      <c r="H30" s="382"/>
      <c r="I30" s="382"/>
      <c r="J30" s="382"/>
      <c r="K30" s="382"/>
      <c r="L30" s="382"/>
      <c r="M30" s="382"/>
      <c r="N30" s="382"/>
      <c r="O30" s="382"/>
      <c r="P30" s="382"/>
      <c r="Q30" s="382"/>
      <c r="R30" s="273"/>
      <c r="S30" s="275"/>
      <c r="T30" s="275"/>
      <c r="U30" s="275"/>
      <c r="V30" s="275"/>
      <c r="W30" s="275"/>
      <c r="X30" s="275"/>
      <c r="Y30" s="290"/>
      <c r="Z30" s="285"/>
      <c r="AA30" s="275"/>
      <c r="AB30" s="275"/>
      <c r="AC30" s="275"/>
      <c r="AD30" s="275"/>
      <c r="AE30" s="290"/>
      <c r="AF30" s="285"/>
      <c r="AG30" s="275"/>
      <c r="AH30" s="290"/>
      <c r="AI30" s="343"/>
      <c r="AJ30" s="344"/>
      <c r="AK30" s="344"/>
      <c r="AL30" s="344"/>
      <c r="AM30" s="344"/>
      <c r="AN30" s="344"/>
      <c r="AO30" s="309"/>
      <c r="AP30" s="344"/>
      <c r="AQ30" s="344"/>
      <c r="AR30" s="344"/>
      <c r="AS30" s="344"/>
      <c r="AT30" s="344"/>
      <c r="AU30" s="309"/>
      <c r="AV30" s="344"/>
      <c r="AW30" s="344"/>
      <c r="AX30" s="309"/>
    </row>
    <row r="31" spans="1:50">
      <c r="A31" s="381"/>
      <c r="B31" s="382"/>
      <c r="C31" s="382"/>
      <c r="D31" s="382"/>
      <c r="E31" s="382"/>
      <c r="F31" s="382"/>
      <c r="G31" s="382"/>
      <c r="H31" s="382"/>
      <c r="I31" s="382"/>
      <c r="J31" s="382"/>
      <c r="K31" s="382"/>
      <c r="L31" s="382"/>
      <c r="M31" s="382"/>
      <c r="N31" s="382"/>
      <c r="O31" s="382"/>
      <c r="P31" s="382"/>
      <c r="Q31" s="382"/>
      <c r="Y31" s="288"/>
      <c r="Z31" s="284"/>
      <c r="AE31" s="288"/>
      <c r="AF31" s="284"/>
      <c r="AH31" s="288"/>
      <c r="AI31" s="343"/>
      <c r="AJ31" s="344"/>
      <c r="AK31" s="344"/>
      <c r="AL31" s="344"/>
      <c r="AM31" s="344"/>
      <c r="AN31" s="344"/>
      <c r="AO31" s="309"/>
      <c r="AP31" s="344"/>
      <c r="AQ31" s="344"/>
      <c r="AR31" s="344"/>
      <c r="AS31" s="344"/>
      <c r="AT31" s="344"/>
      <c r="AU31" s="309"/>
      <c r="AV31" s="344"/>
      <c r="AW31" s="344"/>
      <c r="AX31" s="309"/>
    </row>
    <row r="32" spans="1:50" ht="13.5" thickBot="1">
      <c r="A32" s="387"/>
      <c r="B32" s="388"/>
      <c r="C32" s="388"/>
      <c r="D32" s="388"/>
      <c r="E32" s="388"/>
      <c r="F32" s="388"/>
      <c r="G32" s="388"/>
      <c r="H32" s="388"/>
      <c r="I32" s="388"/>
      <c r="J32" s="388"/>
      <c r="K32" s="388"/>
      <c r="L32" s="388"/>
      <c r="M32" s="388"/>
      <c r="N32" s="388"/>
      <c r="O32" s="388"/>
      <c r="P32" s="388"/>
      <c r="Q32" s="388"/>
      <c r="S32" s="281"/>
      <c r="T32" s="281"/>
      <c r="U32" s="281"/>
      <c r="V32" s="281"/>
      <c r="W32" s="281"/>
      <c r="X32" s="281"/>
      <c r="Y32" s="291"/>
      <c r="Z32" s="286"/>
      <c r="AA32" s="281"/>
      <c r="AB32" s="281"/>
      <c r="AC32" s="281"/>
      <c r="AD32" s="281"/>
      <c r="AE32" s="291"/>
      <c r="AF32" s="286"/>
      <c r="AG32" s="281"/>
      <c r="AH32" s="291"/>
      <c r="AI32" s="346"/>
      <c r="AJ32" s="347"/>
      <c r="AK32" s="347"/>
      <c r="AL32" s="347"/>
      <c r="AM32" s="347"/>
      <c r="AN32" s="347"/>
      <c r="AO32" s="311"/>
      <c r="AP32" s="347"/>
      <c r="AQ32" s="347"/>
      <c r="AR32" s="347"/>
      <c r="AS32" s="347"/>
      <c r="AT32" s="347"/>
      <c r="AU32" s="311"/>
      <c r="AV32" s="347"/>
      <c r="AW32" s="349"/>
      <c r="AX32" s="311"/>
    </row>
    <row r="33" spans="1:50">
      <c r="A33" s="380"/>
      <c r="B33" s="382"/>
      <c r="C33" s="382"/>
      <c r="D33" s="382"/>
      <c r="E33" s="382"/>
      <c r="F33" s="382"/>
      <c r="G33" s="382"/>
      <c r="H33" s="382"/>
      <c r="I33" s="382"/>
      <c r="J33" s="382"/>
      <c r="K33" s="382"/>
      <c r="L33" s="382"/>
      <c r="M33" s="382"/>
      <c r="N33" s="382"/>
      <c r="O33" s="382"/>
      <c r="P33" s="382"/>
      <c r="Q33" s="382"/>
      <c r="Y33" s="288"/>
      <c r="Z33" s="284"/>
      <c r="AE33" s="288"/>
      <c r="AF33" s="284"/>
      <c r="AH33" s="288"/>
      <c r="AI33" s="343"/>
      <c r="AJ33" s="344"/>
      <c r="AK33" s="344"/>
      <c r="AL33" s="344"/>
      <c r="AM33" s="344"/>
      <c r="AN33" s="344"/>
      <c r="AO33" s="309"/>
      <c r="AP33" s="344"/>
      <c r="AQ33" s="344"/>
      <c r="AR33" s="344"/>
      <c r="AS33" s="344"/>
      <c r="AT33" s="344"/>
      <c r="AU33" s="309"/>
      <c r="AV33" s="344"/>
      <c r="AW33" s="344"/>
      <c r="AX33" s="309"/>
    </row>
    <row r="34" spans="1:50">
      <c r="A34" s="381"/>
      <c r="B34" s="382"/>
      <c r="C34" s="382"/>
      <c r="D34" s="382"/>
      <c r="E34" s="382"/>
      <c r="F34" s="382"/>
      <c r="G34" s="382"/>
      <c r="H34" s="382"/>
      <c r="I34" s="382"/>
      <c r="J34" s="382"/>
      <c r="K34" s="382"/>
      <c r="L34" s="382"/>
      <c r="M34" s="382"/>
      <c r="N34" s="382"/>
      <c r="O34" s="382"/>
      <c r="P34" s="382"/>
      <c r="Q34" s="382"/>
      <c r="S34" s="274"/>
      <c r="T34" s="274"/>
      <c r="U34" s="274"/>
      <c r="V34" s="274"/>
      <c r="W34" s="274"/>
      <c r="X34" s="274"/>
      <c r="Y34" s="289"/>
      <c r="Z34" s="284"/>
      <c r="AA34" s="274"/>
      <c r="AB34" s="274"/>
      <c r="AC34" s="274"/>
      <c r="AD34" s="274"/>
      <c r="AE34" s="289"/>
      <c r="AF34" s="284"/>
      <c r="AG34" s="274"/>
      <c r="AH34" s="289"/>
      <c r="AI34" s="343"/>
      <c r="AJ34" s="344"/>
      <c r="AK34" s="344"/>
      <c r="AL34" s="344"/>
      <c r="AM34" s="344"/>
      <c r="AN34" s="344"/>
      <c r="AO34" s="309"/>
      <c r="AP34" s="344"/>
      <c r="AQ34" s="344"/>
      <c r="AR34" s="344"/>
      <c r="AS34" s="344"/>
      <c r="AT34" s="344"/>
      <c r="AU34" s="309"/>
      <c r="AV34" s="344"/>
      <c r="AW34" s="344"/>
      <c r="AX34" s="309"/>
    </row>
    <row r="35" spans="1:50">
      <c r="A35" s="381"/>
      <c r="B35" s="382"/>
      <c r="C35" s="382"/>
      <c r="D35" s="382"/>
      <c r="E35" s="382"/>
      <c r="F35" s="382"/>
      <c r="G35" s="382"/>
      <c r="H35" s="382"/>
      <c r="I35" s="382"/>
      <c r="J35" s="382"/>
      <c r="K35" s="382"/>
      <c r="L35" s="382"/>
      <c r="M35" s="382"/>
      <c r="N35" s="382"/>
      <c r="O35" s="382"/>
      <c r="P35" s="382"/>
      <c r="Q35" s="382"/>
      <c r="S35" s="275"/>
      <c r="T35" s="275"/>
      <c r="U35" s="275"/>
      <c r="V35" s="275"/>
      <c r="W35" s="275"/>
      <c r="X35" s="275"/>
      <c r="Y35" s="290"/>
      <c r="Z35" s="285"/>
      <c r="AA35" s="275"/>
      <c r="AB35" s="275"/>
      <c r="AC35" s="275"/>
      <c r="AD35" s="275"/>
      <c r="AE35" s="290"/>
      <c r="AF35" s="285"/>
      <c r="AG35" s="275"/>
      <c r="AH35" s="290"/>
      <c r="AI35" s="343"/>
      <c r="AJ35" s="344"/>
      <c r="AK35" s="344"/>
      <c r="AL35" s="344"/>
      <c r="AM35" s="344"/>
      <c r="AN35" s="344"/>
      <c r="AO35" s="309"/>
      <c r="AP35" s="344"/>
      <c r="AQ35" s="344"/>
      <c r="AR35" s="344"/>
      <c r="AS35" s="344"/>
      <c r="AT35" s="344"/>
      <c r="AU35" s="309"/>
      <c r="AV35" s="344"/>
      <c r="AW35" s="344"/>
      <c r="AX35" s="309"/>
    </row>
    <row r="36" spans="1:50">
      <c r="A36" s="381"/>
      <c r="B36" s="382"/>
      <c r="C36" s="382"/>
      <c r="D36" s="382"/>
      <c r="E36" s="382"/>
      <c r="F36" s="382"/>
      <c r="G36" s="382"/>
      <c r="H36" s="382"/>
      <c r="I36" s="382"/>
      <c r="J36" s="396"/>
      <c r="K36" s="382"/>
      <c r="L36" s="382"/>
      <c r="M36" s="382"/>
      <c r="N36" s="382"/>
      <c r="O36" s="382"/>
      <c r="P36" s="382"/>
      <c r="Q36" s="382"/>
      <c r="Y36" s="288"/>
      <c r="Z36" s="284"/>
      <c r="AE36" s="288"/>
      <c r="AF36" s="284"/>
      <c r="AH36" s="288"/>
      <c r="AI36" s="343"/>
      <c r="AJ36" s="344"/>
      <c r="AK36" s="344"/>
      <c r="AL36" s="344"/>
      <c r="AM36" s="344"/>
      <c r="AN36" s="344"/>
      <c r="AO36" s="309"/>
      <c r="AP36" s="344"/>
      <c r="AQ36" s="344"/>
      <c r="AR36" s="344"/>
      <c r="AS36" s="344"/>
      <c r="AT36" s="344"/>
      <c r="AU36" s="309"/>
      <c r="AV36" s="344"/>
      <c r="AW36" s="344"/>
      <c r="AX36" s="309"/>
    </row>
    <row r="37" spans="1:50">
      <c r="A37" s="381"/>
      <c r="B37" s="382"/>
      <c r="C37" s="382"/>
      <c r="D37" s="382"/>
      <c r="E37" s="382"/>
      <c r="F37" s="382"/>
      <c r="G37" s="382"/>
      <c r="H37" s="382"/>
      <c r="I37" s="382"/>
      <c r="J37" s="382"/>
      <c r="K37" s="382"/>
      <c r="L37" s="382"/>
      <c r="M37" s="382"/>
      <c r="N37" s="382"/>
      <c r="O37" s="382"/>
      <c r="P37" s="382"/>
      <c r="Q37" s="382"/>
      <c r="R37" s="273"/>
      <c r="S37" s="275"/>
      <c r="T37" s="275"/>
      <c r="U37" s="275"/>
      <c r="V37" s="275"/>
      <c r="W37" s="275"/>
      <c r="X37" s="275"/>
      <c r="Y37" s="290"/>
      <c r="Z37" s="285"/>
      <c r="AA37" s="351"/>
      <c r="AB37" s="275"/>
      <c r="AC37" s="275"/>
      <c r="AD37" s="275"/>
      <c r="AE37" s="290"/>
      <c r="AF37" s="285"/>
      <c r="AG37" s="275"/>
      <c r="AH37" s="290"/>
      <c r="AI37" s="395"/>
      <c r="AJ37" s="314"/>
      <c r="AK37" s="314"/>
      <c r="AL37" s="314"/>
      <c r="AM37" s="312"/>
      <c r="AN37" s="314"/>
      <c r="AO37" s="310"/>
      <c r="AP37" s="314"/>
      <c r="AQ37" s="314"/>
      <c r="AR37" s="314"/>
      <c r="AS37" s="312"/>
      <c r="AT37" s="314"/>
      <c r="AU37" s="310"/>
      <c r="AV37" s="314"/>
      <c r="AW37" s="314"/>
      <c r="AX37" s="310"/>
    </row>
    <row r="38" spans="1:50">
      <c r="A38" s="381"/>
      <c r="B38" s="382"/>
      <c r="C38" s="382"/>
      <c r="D38" s="382"/>
      <c r="E38" s="382"/>
      <c r="F38" s="382"/>
      <c r="G38" s="382"/>
      <c r="H38" s="382"/>
      <c r="I38" s="382"/>
      <c r="J38" s="382"/>
      <c r="K38" s="382"/>
      <c r="L38" s="382"/>
      <c r="M38" s="382"/>
      <c r="N38" s="382"/>
      <c r="O38" s="382"/>
      <c r="P38" s="382"/>
      <c r="Q38" s="382"/>
      <c r="Y38" s="288"/>
      <c r="Z38" s="284"/>
      <c r="AE38" s="288"/>
      <c r="AF38" s="284"/>
      <c r="AH38" s="288"/>
      <c r="AI38" s="343"/>
      <c r="AJ38" s="344"/>
      <c r="AK38" s="344"/>
      <c r="AL38" s="344"/>
      <c r="AM38" s="344"/>
      <c r="AN38" s="344"/>
      <c r="AO38" s="309"/>
      <c r="AP38" s="344"/>
      <c r="AQ38" s="344"/>
      <c r="AR38" s="344"/>
      <c r="AS38" s="344"/>
      <c r="AT38" s="344"/>
      <c r="AU38" s="309"/>
      <c r="AV38" s="344"/>
      <c r="AW38" s="344"/>
      <c r="AX38" s="309"/>
    </row>
    <row r="39" spans="1:50">
      <c r="A39" s="386"/>
      <c r="B39" s="384"/>
      <c r="C39" s="384"/>
      <c r="D39" s="384"/>
      <c r="E39" s="384"/>
      <c r="F39" s="384"/>
      <c r="G39" s="384"/>
      <c r="H39" s="384"/>
      <c r="I39" s="384"/>
      <c r="J39" s="384"/>
      <c r="K39" s="384"/>
      <c r="L39" s="384"/>
      <c r="M39" s="384"/>
      <c r="N39" s="384"/>
      <c r="O39" s="384"/>
      <c r="P39" s="384"/>
      <c r="Q39" s="384"/>
      <c r="S39" s="275"/>
      <c r="T39" s="275"/>
      <c r="U39" s="275"/>
      <c r="V39" s="275"/>
      <c r="W39" s="275"/>
      <c r="X39" s="275"/>
      <c r="Y39" s="290"/>
      <c r="Z39" s="285"/>
      <c r="AA39" s="275"/>
      <c r="AB39" s="275"/>
      <c r="AC39" s="275"/>
      <c r="AD39" s="275"/>
      <c r="AE39" s="290"/>
      <c r="AF39" s="285"/>
      <c r="AG39" s="275"/>
      <c r="AH39" s="290"/>
      <c r="AI39" s="343"/>
      <c r="AJ39" s="344"/>
      <c r="AK39" s="344"/>
      <c r="AL39" s="344"/>
      <c r="AM39" s="344"/>
      <c r="AN39" s="344"/>
      <c r="AO39" s="309"/>
      <c r="AP39" s="344"/>
      <c r="AQ39" s="344"/>
      <c r="AR39" s="344"/>
      <c r="AS39" s="344"/>
      <c r="AT39" s="344"/>
      <c r="AU39" s="309"/>
      <c r="AV39" s="344"/>
      <c r="AW39" s="344"/>
      <c r="AX39" s="309"/>
    </row>
    <row r="40" spans="1:50">
      <c r="A40" s="381"/>
      <c r="B40" s="382"/>
      <c r="C40" s="382"/>
      <c r="D40" s="382"/>
      <c r="E40" s="382"/>
      <c r="F40" s="382"/>
      <c r="G40" s="382"/>
      <c r="H40" s="382"/>
      <c r="I40" s="382"/>
      <c r="J40" s="396"/>
      <c r="K40" s="382"/>
      <c r="L40" s="382"/>
      <c r="M40" s="382"/>
      <c r="N40" s="382"/>
      <c r="O40" s="382"/>
      <c r="P40" s="382"/>
      <c r="Q40" s="382"/>
      <c r="Y40" s="288"/>
      <c r="Z40" s="284"/>
      <c r="AE40" s="288"/>
      <c r="AF40" s="284"/>
      <c r="AH40" s="288"/>
      <c r="AI40" s="343"/>
      <c r="AJ40" s="344"/>
      <c r="AK40" s="344"/>
      <c r="AL40" s="344"/>
      <c r="AM40" s="344"/>
      <c r="AN40" s="344"/>
      <c r="AO40" s="309"/>
      <c r="AP40" s="344"/>
      <c r="AQ40" s="344"/>
      <c r="AR40" s="344"/>
      <c r="AS40" s="344"/>
      <c r="AT40" s="344"/>
      <c r="AU40" s="309"/>
      <c r="AV40" s="344"/>
      <c r="AW40" s="344"/>
      <c r="AX40" s="309"/>
    </row>
    <row r="41" spans="1:50">
      <c r="A41" s="381"/>
      <c r="B41" s="382"/>
      <c r="C41" s="382"/>
      <c r="D41" s="382"/>
      <c r="E41" s="382"/>
      <c r="F41" s="382"/>
      <c r="G41" s="382"/>
      <c r="H41" s="382"/>
      <c r="I41" s="382"/>
      <c r="J41" s="382"/>
      <c r="K41" s="382"/>
      <c r="L41" s="382"/>
      <c r="M41" s="382"/>
      <c r="N41" s="382"/>
      <c r="O41" s="382"/>
      <c r="P41" s="382"/>
      <c r="Q41" s="382"/>
      <c r="R41" s="273"/>
      <c r="S41" s="275"/>
      <c r="T41" s="275"/>
      <c r="U41" s="275"/>
      <c r="V41" s="275"/>
      <c r="W41" s="275"/>
      <c r="X41" s="275"/>
      <c r="Y41" s="290"/>
      <c r="Z41" s="285"/>
      <c r="AA41" s="351"/>
      <c r="AB41" s="275"/>
      <c r="AC41" s="275"/>
      <c r="AD41" s="275"/>
      <c r="AE41" s="290"/>
      <c r="AF41" s="285"/>
      <c r="AG41" s="275"/>
      <c r="AH41" s="290"/>
      <c r="AI41" s="345"/>
      <c r="AJ41" s="314"/>
      <c r="AK41" s="314"/>
      <c r="AL41" s="314"/>
      <c r="AM41" s="312"/>
      <c r="AN41" s="314"/>
      <c r="AO41" s="310"/>
      <c r="AP41" s="314"/>
      <c r="AQ41" s="314"/>
      <c r="AR41" s="314"/>
      <c r="AS41" s="314"/>
      <c r="AT41" s="314"/>
      <c r="AU41" s="310"/>
      <c r="AV41" s="314"/>
      <c r="AW41" s="314"/>
      <c r="AX41" s="310"/>
    </row>
    <row r="42" spans="1:50">
      <c r="A42" s="381"/>
      <c r="B42" s="382"/>
      <c r="C42" s="382"/>
      <c r="D42" s="382"/>
      <c r="E42" s="382"/>
      <c r="F42" s="382"/>
      <c r="G42" s="382"/>
      <c r="H42" s="382"/>
      <c r="I42" s="382"/>
      <c r="J42" s="382"/>
      <c r="K42" s="382"/>
      <c r="L42" s="382"/>
      <c r="M42" s="382"/>
      <c r="N42" s="382"/>
      <c r="O42" s="382"/>
      <c r="P42" s="382"/>
      <c r="Q42" s="382"/>
      <c r="Y42" s="288"/>
      <c r="Z42" s="284"/>
      <c r="AE42" s="288"/>
      <c r="AF42" s="284"/>
      <c r="AH42" s="288"/>
      <c r="AI42" s="343"/>
      <c r="AJ42" s="344"/>
      <c r="AK42" s="344"/>
      <c r="AL42" s="344"/>
      <c r="AM42" s="344"/>
      <c r="AN42" s="344"/>
      <c r="AO42" s="309"/>
      <c r="AP42" s="344"/>
      <c r="AQ42" s="344"/>
      <c r="AR42" s="344"/>
      <c r="AS42" s="344"/>
      <c r="AT42" s="344"/>
      <c r="AU42" s="309"/>
      <c r="AV42" s="344"/>
      <c r="AW42" s="344"/>
      <c r="AX42" s="309"/>
    </row>
    <row r="43" spans="1:50">
      <c r="A43" s="381"/>
      <c r="B43" s="382"/>
      <c r="C43" s="382"/>
      <c r="D43" s="382"/>
      <c r="E43" s="382"/>
      <c r="F43" s="382"/>
      <c r="G43" s="382"/>
      <c r="H43" s="382"/>
      <c r="I43" s="382"/>
      <c r="J43" s="382"/>
      <c r="K43" s="382"/>
      <c r="L43" s="382"/>
      <c r="M43" s="382"/>
      <c r="N43" s="382"/>
      <c r="O43" s="382"/>
      <c r="P43" s="382"/>
      <c r="Q43" s="382"/>
      <c r="R43" s="273"/>
      <c r="S43" s="275"/>
      <c r="T43" s="275"/>
      <c r="U43" s="275"/>
      <c r="V43" s="275"/>
      <c r="W43" s="275"/>
      <c r="X43" s="275"/>
      <c r="Y43" s="290"/>
      <c r="Z43" s="285"/>
      <c r="AA43" s="275"/>
      <c r="AB43" s="275"/>
      <c r="AC43" s="275"/>
      <c r="AD43" s="275"/>
      <c r="AE43" s="290"/>
      <c r="AF43" s="285"/>
      <c r="AG43" s="275"/>
      <c r="AH43" s="290"/>
      <c r="AI43" s="343"/>
      <c r="AJ43" s="344"/>
      <c r="AK43" s="344"/>
      <c r="AL43" s="344"/>
      <c r="AM43" s="344"/>
      <c r="AN43" s="344"/>
      <c r="AO43" s="309"/>
      <c r="AP43" s="344"/>
      <c r="AQ43" s="344"/>
      <c r="AR43" s="344"/>
      <c r="AS43" s="344"/>
      <c r="AT43" s="344"/>
      <c r="AU43" s="309"/>
      <c r="AV43" s="344"/>
      <c r="AW43" s="344"/>
      <c r="AX43" s="309"/>
    </row>
    <row r="44" spans="1:50">
      <c r="A44" s="381"/>
      <c r="B44" s="382"/>
      <c r="C44" s="382"/>
      <c r="D44" s="382"/>
      <c r="E44" s="382"/>
      <c r="F44" s="382"/>
      <c r="G44" s="382"/>
      <c r="H44" s="382"/>
      <c r="I44" s="382"/>
      <c r="J44" s="396"/>
      <c r="K44" s="382"/>
      <c r="L44" s="382"/>
      <c r="M44" s="382"/>
      <c r="N44" s="382"/>
      <c r="O44" s="382"/>
      <c r="P44" s="382"/>
      <c r="Q44" s="382"/>
      <c r="Y44" s="288"/>
      <c r="Z44" s="284"/>
      <c r="AE44" s="288"/>
      <c r="AF44" s="284"/>
      <c r="AH44" s="288"/>
      <c r="AI44" s="343"/>
      <c r="AJ44" s="344"/>
      <c r="AK44" s="344"/>
      <c r="AL44" s="344"/>
      <c r="AM44" s="344"/>
      <c r="AN44" s="344"/>
      <c r="AO44" s="309"/>
      <c r="AP44" s="344"/>
      <c r="AQ44" s="344"/>
      <c r="AR44" s="344"/>
      <c r="AS44" s="344"/>
      <c r="AT44" s="344"/>
      <c r="AU44" s="309"/>
      <c r="AV44" s="344"/>
      <c r="AW44" s="344"/>
      <c r="AX44" s="309"/>
    </row>
    <row r="45" spans="1:50">
      <c r="A45" s="381"/>
      <c r="B45" s="382"/>
      <c r="C45" s="382"/>
      <c r="D45" s="382"/>
      <c r="E45" s="382"/>
      <c r="F45" s="382"/>
      <c r="G45" s="382"/>
      <c r="H45" s="382"/>
      <c r="I45" s="382"/>
      <c r="J45" s="382"/>
      <c r="K45" s="382"/>
      <c r="L45" s="382"/>
      <c r="M45" s="382"/>
      <c r="N45" s="382"/>
      <c r="O45" s="382"/>
      <c r="P45" s="382"/>
      <c r="Q45" s="382"/>
      <c r="R45" s="273"/>
      <c r="S45" s="275"/>
      <c r="T45" s="275"/>
      <c r="U45" s="275"/>
      <c r="V45" s="275"/>
      <c r="W45" s="275"/>
      <c r="X45" s="275"/>
      <c r="Y45" s="290"/>
      <c r="Z45" s="285"/>
      <c r="AA45" s="351"/>
      <c r="AB45" s="275"/>
      <c r="AC45" s="275"/>
      <c r="AD45" s="275"/>
      <c r="AE45" s="290"/>
      <c r="AF45" s="285"/>
      <c r="AG45" s="275"/>
      <c r="AH45" s="290"/>
      <c r="AI45" s="345"/>
      <c r="AJ45" s="314"/>
      <c r="AK45" s="314"/>
      <c r="AL45" s="314"/>
      <c r="AM45" s="312"/>
      <c r="AN45" s="314"/>
      <c r="AO45" s="310"/>
      <c r="AP45" s="314"/>
      <c r="AQ45" s="314"/>
      <c r="AR45" s="314"/>
      <c r="AS45" s="314"/>
      <c r="AT45" s="314"/>
      <c r="AU45" s="310"/>
      <c r="AV45" s="314"/>
      <c r="AW45" s="314"/>
      <c r="AX45" s="310"/>
    </row>
    <row r="46" spans="1:50">
      <c r="A46" s="381"/>
      <c r="B46" s="382"/>
      <c r="C46" s="382"/>
      <c r="D46" s="382"/>
      <c r="E46" s="382"/>
      <c r="F46" s="382"/>
      <c r="G46" s="382"/>
      <c r="H46" s="382"/>
      <c r="I46" s="382"/>
      <c r="J46" s="382"/>
      <c r="K46" s="382"/>
      <c r="L46" s="382"/>
      <c r="M46" s="382"/>
      <c r="N46" s="382"/>
      <c r="O46" s="382"/>
      <c r="P46" s="382"/>
      <c r="Q46" s="382"/>
      <c r="Y46" s="288"/>
      <c r="Z46" s="284"/>
      <c r="AE46" s="288"/>
      <c r="AF46" s="284"/>
      <c r="AH46" s="288"/>
      <c r="AI46" s="343"/>
      <c r="AJ46" s="344"/>
      <c r="AK46" s="344"/>
      <c r="AL46" s="344"/>
      <c r="AM46" s="344"/>
      <c r="AN46" s="344"/>
      <c r="AO46" s="309"/>
      <c r="AP46" s="344"/>
      <c r="AQ46" s="344"/>
      <c r="AR46" s="344"/>
      <c r="AS46" s="344"/>
      <c r="AT46" s="344"/>
      <c r="AU46" s="309"/>
      <c r="AV46" s="344"/>
      <c r="AW46" s="344"/>
      <c r="AX46" s="309"/>
    </row>
    <row r="47" spans="1:50">
      <c r="A47" s="381"/>
      <c r="B47" s="382"/>
      <c r="C47" s="382"/>
      <c r="D47" s="382"/>
      <c r="E47" s="382"/>
      <c r="F47" s="382"/>
      <c r="G47" s="382"/>
      <c r="H47" s="382"/>
      <c r="I47" s="382"/>
      <c r="J47" s="382"/>
      <c r="K47" s="382"/>
      <c r="L47" s="382"/>
      <c r="M47" s="382"/>
      <c r="N47" s="382"/>
      <c r="O47" s="382"/>
      <c r="P47" s="382"/>
      <c r="Q47" s="382"/>
      <c r="R47" s="273"/>
      <c r="S47" s="275"/>
      <c r="T47" s="275"/>
      <c r="U47" s="275"/>
      <c r="V47" s="275"/>
      <c r="W47" s="275"/>
      <c r="X47" s="275"/>
      <c r="Y47" s="290"/>
      <c r="Z47" s="285"/>
      <c r="AA47" s="275"/>
      <c r="AB47" s="275"/>
      <c r="AC47" s="275"/>
      <c r="AD47" s="275"/>
      <c r="AE47" s="290"/>
      <c r="AF47" s="285"/>
      <c r="AG47" s="275"/>
      <c r="AH47" s="290"/>
      <c r="AI47" s="343"/>
      <c r="AJ47" s="344"/>
      <c r="AK47" s="344"/>
      <c r="AL47" s="344"/>
      <c r="AM47" s="344"/>
      <c r="AN47" s="344"/>
      <c r="AO47" s="309"/>
      <c r="AP47" s="344"/>
      <c r="AQ47" s="344"/>
      <c r="AR47" s="344"/>
      <c r="AS47" s="344"/>
      <c r="AT47" s="344"/>
      <c r="AU47" s="309"/>
      <c r="AV47" s="344"/>
      <c r="AW47" s="344"/>
      <c r="AX47" s="309"/>
    </row>
    <row r="48" spans="1:50">
      <c r="A48" s="381"/>
      <c r="B48" s="382"/>
      <c r="C48" s="382"/>
      <c r="D48" s="382"/>
      <c r="E48" s="382"/>
      <c r="F48" s="382"/>
      <c r="G48" s="382"/>
      <c r="H48" s="382"/>
      <c r="I48" s="382"/>
      <c r="J48" s="396"/>
      <c r="K48" s="382"/>
      <c r="L48" s="382"/>
      <c r="M48" s="382"/>
      <c r="N48" s="382"/>
      <c r="O48" s="382"/>
      <c r="P48" s="382"/>
      <c r="Q48" s="382"/>
      <c r="Y48" s="288"/>
      <c r="Z48" s="284"/>
      <c r="AE48" s="288"/>
      <c r="AF48" s="284"/>
      <c r="AH48" s="288"/>
      <c r="AI48" s="343"/>
      <c r="AJ48" s="344"/>
      <c r="AK48" s="344"/>
      <c r="AL48" s="344"/>
      <c r="AM48" s="344"/>
      <c r="AN48" s="344"/>
      <c r="AO48" s="309"/>
      <c r="AP48" s="344"/>
      <c r="AQ48" s="344"/>
      <c r="AR48" s="344"/>
      <c r="AS48" s="344"/>
      <c r="AT48" s="344"/>
      <c r="AU48" s="309"/>
      <c r="AV48" s="344"/>
      <c r="AW48" s="344"/>
      <c r="AX48" s="309"/>
    </row>
    <row r="49" spans="1:50">
      <c r="A49" s="381"/>
      <c r="B49" s="382"/>
      <c r="C49" s="382"/>
      <c r="D49" s="382"/>
      <c r="E49" s="382"/>
      <c r="F49" s="382"/>
      <c r="G49" s="382"/>
      <c r="H49" s="382"/>
      <c r="I49" s="382"/>
      <c r="J49" s="382"/>
      <c r="K49" s="382"/>
      <c r="L49" s="382"/>
      <c r="M49" s="382"/>
      <c r="N49" s="382"/>
      <c r="O49" s="382"/>
      <c r="P49" s="382"/>
      <c r="Q49" s="382"/>
      <c r="R49" s="273"/>
      <c r="S49" s="275"/>
      <c r="T49" s="275"/>
      <c r="U49" s="275"/>
      <c r="V49" s="275"/>
      <c r="W49" s="275"/>
      <c r="X49" s="275"/>
      <c r="Y49" s="290"/>
      <c r="Z49" s="285"/>
      <c r="AA49" s="351"/>
      <c r="AB49" s="275"/>
      <c r="AC49" s="275"/>
      <c r="AD49" s="275"/>
      <c r="AE49" s="290"/>
      <c r="AF49" s="285"/>
      <c r="AG49" s="275"/>
      <c r="AH49" s="290"/>
      <c r="AI49" s="345"/>
      <c r="AJ49" s="314"/>
      <c r="AK49" s="314"/>
      <c r="AL49" s="314"/>
      <c r="AM49" s="312"/>
      <c r="AN49" s="314"/>
      <c r="AO49" s="310"/>
      <c r="AP49" s="314"/>
      <c r="AQ49" s="314"/>
      <c r="AR49" s="314"/>
      <c r="AS49" s="314"/>
      <c r="AT49" s="314"/>
      <c r="AU49" s="310"/>
      <c r="AV49" s="314"/>
      <c r="AW49" s="314"/>
      <c r="AX49" s="310"/>
    </row>
    <row r="50" spans="1:50">
      <c r="A50" s="381"/>
      <c r="B50" s="382"/>
      <c r="C50" s="382"/>
      <c r="D50" s="382"/>
      <c r="E50" s="382"/>
      <c r="F50" s="382"/>
      <c r="G50" s="382"/>
      <c r="H50" s="382"/>
      <c r="I50" s="382"/>
      <c r="J50" s="382"/>
      <c r="K50" s="382"/>
      <c r="L50" s="382"/>
      <c r="M50" s="382"/>
      <c r="N50" s="382"/>
      <c r="O50" s="382"/>
      <c r="P50" s="382"/>
      <c r="Q50" s="382"/>
      <c r="Y50" s="288"/>
      <c r="Z50" s="284"/>
      <c r="AE50" s="288"/>
      <c r="AF50" s="284"/>
      <c r="AH50" s="288"/>
      <c r="AI50" s="343"/>
      <c r="AJ50" s="344"/>
      <c r="AK50" s="344"/>
      <c r="AL50" s="344"/>
      <c r="AM50" s="344"/>
      <c r="AN50" s="344"/>
      <c r="AO50" s="309"/>
      <c r="AP50" s="344"/>
      <c r="AQ50" s="344"/>
      <c r="AR50" s="344"/>
      <c r="AS50" s="344"/>
      <c r="AT50" s="344"/>
      <c r="AU50" s="309"/>
      <c r="AV50" s="344"/>
      <c r="AW50" s="344"/>
      <c r="AX50" s="309"/>
    </row>
    <row r="51" spans="1:50">
      <c r="A51" s="381"/>
      <c r="B51" s="382"/>
      <c r="C51" s="382"/>
      <c r="D51" s="382"/>
      <c r="E51" s="382"/>
      <c r="F51" s="382"/>
      <c r="G51" s="382"/>
      <c r="H51" s="382"/>
      <c r="I51" s="382"/>
      <c r="J51" s="382"/>
      <c r="K51" s="382"/>
      <c r="L51" s="382"/>
      <c r="M51" s="382"/>
      <c r="N51" s="382"/>
      <c r="O51" s="382"/>
      <c r="P51" s="382"/>
      <c r="Q51" s="382"/>
      <c r="R51" s="273"/>
      <c r="S51" s="275"/>
      <c r="T51" s="275"/>
      <c r="U51" s="275"/>
      <c r="V51" s="275"/>
      <c r="W51" s="275"/>
      <c r="X51" s="275"/>
      <c r="Y51" s="290"/>
      <c r="Z51" s="285"/>
      <c r="AA51" s="275"/>
      <c r="AB51" s="275"/>
      <c r="AC51" s="275"/>
      <c r="AD51" s="275"/>
      <c r="AE51" s="290"/>
      <c r="AF51" s="285"/>
      <c r="AG51" s="275"/>
      <c r="AH51" s="290"/>
      <c r="AI51" s="343"/>
      <c r="AJ51" s="344"/>
      <c r="AK51" s="344"/>
      <c r="AL51" s="344"/>
      <c r="AM51" s="344"/>
      <c r="AN51" s="344"/>
      <c r="AO51" s="309"/>
      <c r="AP51" s="344"/>
      <c r="AQ51" s="344"/>
      <c r="AR51" s="344"/>
      <c r="AS51" s="344"/>
      <c r="AT51" s="344"/>
      <c r="AU51" s="309"/>
      <c r="AV51" s="344"/>
      <c r="AW51" s="344"/>
      <c r="AX51" s="309"/>
    </row>
    <row r="52" spans="1:50">
      <c r="A52" s="381"/>
      <c r="B52" s="382"/>
      <c r="C52" s="382"/>
      <c r="D52" s="382"/>
      <c r="E52" s="382"/>
      <c r="F52" s="382"/>
      <c r="G52" s="382"/>
      <c r="H52" s="382"/>
      <c r="I52" s="382"/>
      <c r="J52" s="396"/>
      <c r="K52" s="382"/>
      <c r="L52" s="382"/>
      <c r="M52" s="382"/>
      <c r="N52" s="382"/>
      <c r="O52" s="382"/>
      <c r="P52" s="382"/>
      <c r="Q52" s="382"/>
      <c r="Y52" s="288"/>
      <c r="Z52" s="284"/>
      <c r="AE52" s="288"/>
      <c r="AF52" s="284"/>
      <c r="AH52" s="288"/>
      <c r="AI52" s="343"/>
      <c r="AJ52" s="344"/>
      <c r="AK52" s="344"/>
      <c r="AL52" s="344"/>
      <c r="AM52" s="344"/>
      <c r="AN52" s="344"/>
      <c r="AO52" s="309"/>
      <c r="AP52" s="344"/>
      <c r="AQ52" s="344"/>
      <c r="AR52" s="344"/>
      <c r="AS52" s="344"/>
      <c r="AT52" s="344"/>
      <c r="AU52" s="309"/>
      <c r="AV52" s="344"/>
      <c r="AW52" s="344"/>
      <c r="AX52" s="309"/>
    </row>
    <row r="53" spans="1:50">
      <c r="A53" s="381"/>
      <c r="B53" s="382"/>
      <c r="C53" s="382"/>
      <c r="D53" s="382"/>
      <c r="E53" s="382"/>
      <c r="F53" s="382"/>
      <c r="G53" s="382"/>
      <c r="H53" s="382"/>
      <c r="I53" s="382"/>
      <c r="J53" s="382"/>
      <c r="K53" s="382"/>
      <c r="L53" s="382"/>
      <c r="M53" s="382"/>
      <c r="N53" s="382"/>
      <c r="O53" s="382"/>
      <c r="P53" s="382"/>
      <c r="Q53" s="382"/>
      <c r="R53" s="273"/>
      <c r="S53" s="275"/>
      <c r="T53" s="275"/>
      <c r="U53" s="275"/>
      <c r="V53" s="275"/>
      <c r="W53" s="275"/>
      <c r="X53" s="275"/>
      <c r="Y53" s="290"/>
      <c r="Z53" s="285"/>
      <c r="AA53" s="351"/>
      <c r="AB53" s="275"/>
      <c r="AC53" s="275"/>
      <c r="AD53" s="275"/>
      <c r="AE53" s="290"/>
      <c r="AF53" s="285"/>
      <c r="AG53" s="275"/>
      <c r="AH53" s="290"/>
      <c r="AI53" s="345"/>
      <c r="AJ53" s="314"/>
      <c r="AK53" s="314"/>
      <c r="AL53" s="314"/>
      <c r="AM53" s="312"/>
      <c r="AN53" s="314"/>
      <c r="AO53" s="310"/>
      <c r="AP53" s="314"/>
      <c r="AQ53" s="314"/>
      <c r="AR53" s="314"/>
      <c r="AS53" s="314"/>
      <c r="AT53" s="314"/>
      <c r="AU53" s="310"/>
      <c r="AV53" s="314"/>
      <c r="AW53" s="314"/>
      <c r="AX53" s="310"/>
    </row>
    <row r="54" spans="1:50">
      <c r="A54" s="381"/>
      <c r="B54" s="382"/>
      <c r="C54" s="382"/>
      <c r="D54" s="382"/>
      <c r="E54" s="382"/>
      <c r="F54" s="382"/>
      <c r="G54" s="382"/>
      <c r="H54" s="382"/>
      <c r="I54" s="382"/>
      <c r="J54" s="382"/>
      <c r="K54" s="382"/>
      <c r="L54" s="382"/>
      <c r="M54" s="382"/>
      <c r="N54" s="382"/>
      <c r="O54" s="382"/>
      <c r="P54" s="382"/>
      <c r="Q54" s="382"/>
      <c r="Y54" s="288"/>
      <c r="Z54" s="284"/>
      <c r="AE54" s="288"/>
      <c r="AF54" s="284"/>
      <c r="AH54" s="288"/>
      <c r="AI54" s="343"/>
      <c r="AJ54" s="344"/>
      <c r="AK54" s="344"/>
      <c r="AL54" s="344"/>
      <c r="AM54" s="344"/>
      <c r="AN54" s="344"/>
      <c r="AO54" s="309"/>
      <c r="AP54" s="344"/>
      <c r="AQ54" s="344"/>
      <c r="AR54" s="344"/>
      <c r="AS54" s="344"/>
      <c r="AT54" s="344"/>
      <c r="AU54" s="309"/>
      <c r="AV54" s="344"/>
      <c r="AW54" s="344"/>
      <c r="AX54" s="309"/>
    </row>
    <row r="55" spans="1:50">
      <c r="A55" s="381"/>
      <c r="B55" s="382"/>
      <c r="C55" s="382"/>
      <c r="D55" s="382"/>
      <c r="E55" s="382"/>
      <c r="F55" s="382"/>
      <c r="G55" s="382"/>
      <c r="H55" s="382"/>
      <c r="I55" s="382"/>
      <c r="J55" s="382"/>
      <c r="K55" s="382"/>
      <c r="L55" s="382"/>
      <c r="M55" s="382"/>
      <c r="N55" s="382"/>
      <c r="O55" s="382"/>
      <c r="P55" s="382"/>
      <c r="Q55" s="382"/>
      <c r="R55" s="273"/>
      <c r="S55" s="275"/>
      <c r="T55" s="275"/>
      <c r="U55" s="275"/>
      <c r="V55" s="275"/>
      <c r="W55" s="275"/>
      <c r="X55" s="275"/>
      <c r="Y55" s="290"/>
      <c r="Z55" s="285"/>
      <c r="AA55" s="275"/>
      <c r="AB55" s="275"/>
      <c r="AC55" s="275"/>
      <c r="AD55" s="275"/>
      <c r="AE55" s="290"/>
      <c r="AF55" s="285"/>
      <c r="AG55" s="275"/>
      <c r="AH55" s="290"/>
      <c r="AI55" s="343"/>
      <c r="AJ55" s="344"/>
      <c r="AK55" s="344"/>
      <c r="AL55" s="344"/>
      <c r="AM55" s="344"/>
      <c r="AN55" s="344"/>
      <c r="AO55" s="309"/>
      <c r="AP55" s="344"/>
      <c r="AQ55" s="344"/>
      <c r="AR55" s="344"/>
      <c r="AS55" s="344"/>
      <c r="AT55" s="344"/>
      <c r="AU55" s="309"/>
      <c r="AV55" s="344"/>
      <c r="AW55" s="344"/>
      <c r="AX55" s="309"/>
    </row>
    <row r="56" spans="1:50">
      <c r="A56" s="381"/>
      <c r="B56" s="382"/>
      <c r="C56" s="382"/>
      <c r="D56" s="382"/>
      <c r="E56" s="382"/>
      <c r="F56" s="382"/>
      <c r="G56" s="382"/>
      <c r="H56" s="382"/>
      <c r="I56" s="382"/>
      <c r="J56" s="382"/>
      <c r="K56" s="382"/>
      <c r="L56" s="382"/>
      <c r="M56" s="382"/>
      <c r="N56" s="382"/>
      <c r="O56" s="382"/>
      <c r="P56" s="382"/>
      <c r="Q56" s="382"/>
      <c r="Y56" s="288"/>
      <c r="Z56" s="284"/>
      <c r="AE56" s="288"/>
      <c r="AF56" s="284"/>
      <c r="AH56" s="288"/>
      <c r="AI56" s="343"/>
      <c r="AJ56" s="344"/>
      <c r="AK56" s="344"/>
      <c r="AL56" s="344"/>
      <c r="AM56" s="344"/>
      <c r="AN56" s="344"/>
      <c r="AO56" s="309"/>
      <c r="AP56" s="344"/>
      <c r="AQ56" s="344"/>
      <c r="AR56" s="344"/>
      <c r="AS56" s="344"/>
      <c r="AT56" s="344"/>
      <c r="AU56" s="309"/>
      <c r="AV56" s="344"/>
      <c r="AW56" s="344"/>
      <c r="AX56" s="309"/>
    </row>
    <row r="57" spans="1:50">
      <c r="A57" s="381"/>
      <c r="B57" s="382"/>
      <c r="C57" s="382"/>
      <c r="D57" s="382"/>
      <c r="E57" s="382"/>
      <c r="F57" s="382"/>
      <c r="G57" s="382"/>
      <c r="H57" s="382"/>
      <c r="I57" s="382"/>
      <c r="J57" s="382"/>
      <c r="K57" s="382"/>
      <c r="L57" s="382"/>
      <c r="M57" s="382"/>
      <c r="N57" s="382"/>
      <c r="O57" s="382"/>
      <c r="P57" s="382"/>
      <c r="Q57" s="382"/>
      <c r="R57" s="273"/>
      <c r="S57" s="275"/>
      <c r="T57" s="275"/>
      <c r="U57" s="275"/>
      <c r="V57" s="275"/>
      <c r="W57" s="275"/>
      <c r="X57" s="275"/>
      <c r="Y57" s="290"/>
      <c r="Z57" s="285"/>
      <c r="AA57" s="275"/>
      <c r="AB57" s="275"/>
      <c r="AC57" s="275"/>
      <c r="AD57" s="275"/>
      <c r="AE57" s="290"/>
      <c r="AF57" s="285"/>
      <c r="AG57" s="275"/>
      <c r="AH57" s="290"/>
      <c r="AI57" s="345"/>
      <c r="AJ57" s="314"/>
      <c r="AK57" s="314"/>
      <c r="AL57" s="314"/>
      <c r="AM57" s="314"/>
      <c r="AN57" s="314"/>
      <c r="AO57" s="310"/>
      <c r="AP57" s="314"/>
      <c r="AQ57" s="312"/>
      <c r="AR57" s="314"/>
      <c r="AS57" s="314"/>
      <c r="AT57" s="314"/>
      <c r="AU57" s="310"/>
      <c r="AV57" s="314"/>
      <c r="AW57" s="314"/>
      <c r="AX57" s="310"/>
    </row>
    <row r="58" spans="1:50">
      <c r="A58" s="381"/>
      <c r="B58" s="382"/>
      <c r="C58" s="382"/>
      <c r="D58" s="382"/>
      <c r="E58" s="382"/>
      <c r="F58" s="382"/>
      <c r="G58" s="382"/>
      <c r="H58" s="382"/>
      <c r="I58" s="382"/>
      <c r="J58" s="382"/>
      <c r="K58" s="382"/>
      <c r="L58" s="382"/>
      <c r="M58" s="382"/>
      <c r="N58" s="382"/>
      <c r="O58" s="382"/>
      <c r="P58" s="382"/>
      <c r="Q58" s="382"/>
      <c r="Y58" s="288"/>
      <c r="Z58" s="284"/>
      <c r="AE58" s="288"/>
      <c r="AF58" s="284"/>
      <c r="AH58" s="288"/>
      <c r="AI58" s="343"/>
      <c r="AJ58" s="344"/>
      <c r="AK58" s="344"/>
      <c r="AL58" s="344"/>
      <c r="AM58" s="344"/>
      <c r="AN58" s="344"/>
      <c r="AO58" s="309"/>
      <c r="AP58" s="344"/>
      <c r="AQ58" s="344"/>
      <c r="AR58" s="344"/>
      <c r="AS58" s="344"/>
      <c r="AT58" s="344"/>
      <c r="AU58" s="309"/>
      <c r="AV58" s="344"/>
      <c r="AW58" s="344"/>
      <c r="AX58" s="309"/>
    </row>
    <row r="59" spans="1:50">
      <c r="A59" s="381"/>
      <c r="B59" s="382"/>
      <c r="C59" s="382"/>
      <c r="D59" s="382"/>
      <c r="E59" s="382"/>
      <c r="F59" s="382"/>
      <c r="G59" s="382"/>
      <c r="H59" s="382"/>
      <c r="I59" s="382"/>
      <c r="J59" s="382"/>
      <c r="K59" s="382"/>
      <c r="L59" s="382"/>
      <c r="M59" s="382"/>
      <c r="N59" s="382"/>
      <c r="O59" s="382"/>
      <c r="P59" s="382"/>
      <c r="Q59" s="382"/>
      <c r="R59" s="273"/>
      <c r="S59" s="275"/>
      <c r="T59" s="275"/>
      <c r="U59" s="275"/>
      <c r="V59" s="275"/>
      <c r="W59" s="275"/>
      <c r="X59" s="275"/>
      <c r="Y59" s="290"/>
      <c r="Z59" s="285"/>
      <c r="AA59" s="275"/>
      <c r="AB59" s="275"/>
      <c r="AC59" s="275"/>
      <c r="AD59" s="275"/>
      <c r="AE59" s="290"/>
      <c r="AF59" s="285"/>
      <c r="AG59" s="275"/>
      <c r="AH59" s="290"/>
      <c r="AI59" s="343"/>
      <c r="AJ59" s="344"/>
      <c r="AK59" s="344"/>
      <c r="AL59" s="344"/>
      <c r="AM59" s="344"/>
      <c r="AN59" s="344"/>
      <c r="AO59" s="309"/>
      <c r="AP59" s="344"/>
      <c r="AQ59" s="344"/>
      <c r="AR59" s="344"/>
      <c r="AS59" s="344"/>
      <c r="AT59" s="344"/>
      <c r="AU59" s="309"/>
      <c r="AV59" s="344"/>
      <c r="AW59" s="344"/>
      <c r="AX59" s="309"/>
    </row>
    <row r="60" spans="1:50">
      <c r="A60" s="381"/>
      <c r="B60" s="382"/>
      <c r="C60" s="382"/>
      <c r="D60" s="382"/>
      <c r="E60" s="382"/>
      <c r="F60" s="382"/>
      <c r="G60" s="382"/>
      <c r="H60" s="382"/>
      <c r="I60" s="382"/>
      <c r="J60" s="382"/>
      <c r="K60" s="382"/>
      <c r="L60" s="382"/>
      <c r="M60" s="382"/>
      <c r="N60" s="382"/>
      <c r="O60" s="382"/>
      <c r="P60" s="382"/>
      <c r="Q60" s="382"/>
      <c r="Y60" s="288"/>
      <c r="Z60" s="284"/>
      <c r="AE60" s="288"/>
      <c r="AF60" s="284"/>
      <c r="AH60" s="288"/>
      <c r="AI60" s="343"/>
      <c r="AJ60" s="344"/>
      <c r="AK60" s="344"/>
      <c r="AL60" s="344"/>
      <c r="AM60" s="344"/>
      <c r="AN60" s="344"/>
      <c r="AO60" s="309"/>
      <c r="AP60" s="344"/>
      <c r="AQ60" s="344"/>
      <c r="AR60" s="344"/>
      <c r="AS60" s="344"/>
      <c r="AT60" s="344"/>
      <c r="AU60" s="309"/>
      <c r="AV60" s="344"/>
      <c r="AW60" s="344"/>
      <c r="AX60" s="309"/>
    </row>
    <row r="61" spans="1:50" ht="13.5" thickBot="1">
      <c r="A61" s="387"/>
      <c r="B61" s="388"/>
      <c r="C61" s="388"/>
      <c r="D61" s="388"/>
      <c r="E61" s="388"/>
      <c r="F61" s="388"/>
      <c r="G61" s="388"/>
      <c r="H61" s="388"/>
      <c r="I61" s="388"/>
      <c r="J61" s="388"/>
      <c r="K61" s="388"/>
      <c r="L61" s="388"/>
      <c r="M61" s="388"/>
      <c r="N61" s="388"/>
      <c r="O61" s="388"/>
      <c r="P61" s="388"/>
      <c r="Q61" s="388"/>
      <c r="S61" s="281"/>
      <c r="T61" s="281"/>
      <c r="U61" s="281"/>
      <c r="V61" s="281"/>
      <c r="W61" s="281"/>
      <c r="X61" s="281"/>
      <c r="Y61" s="291"/>
      <c r="Z61" s="286"/>
      <c r="AA61" s="281"/>
      <c r="AB61" s="281"/>
      <c r="AC61" s="281"/>
      <c r="AD61" s="281"/>
      <c r="AE61" s="291"/>
      <c r="AF61" s="286"/>
      <c r="AG61" s="281"/>
      <c r="AH61" s="291"/>
      <c r="AI61" s="346"/>
      <c r="AJ61" s="347"/>
      <c r="AK61" s="347"/>
      <c r="AL61" s="347"/>
      <c r="AM61" s="349"/>
      <c r="AN61" s="347"/>
      <c r="AO61" s="311"/>
      <c r="AP61" s="347"/>
      <c r="AQ61" s="347"/>
      <c r="AR61" s="347"/>
      <c r="AS61" s="347"/>
      <c r="AT61" s="347"/>
      <c r="AU61" s="311"/>
      <c r="AV61" s="347"/>
      <c r="AW61" s="347"/>
      <c r="AX61" s="311"/>
    </row>
    <row r="62" spans="1:50">
      <c r="A62" s="380"/>
      <c r="B62" s="382"/>
      <c r="C62" s="382"/>
      <c r="D62" s="382"/>
      <c r="E62" s="382"/>
      <c r="F62" s="382"/>
      <c r="G62" s="382"/>
      <c r="H62" s="382"/>
      <c r="I62" s="382"/>
      <c r="J62" s="382"/>
      <c r="K62" s="382"/>
      <c r="L62" s="382"/>
      <c r="M62" s="382"/>
      <c r="N62" s="382"/>
      <c r="O62" s="382"/>
      <c r="P62" s="382"/>
      <c r="Q62" s="382"/>
      <c r="Y62" s="288"/>
      <c r="Z62" s="284"/>
      <c r="AE62" s="288"/>
      <c r="AF62" s="284"/>
      <c r="AH62" s="288"/>
      <c r="AI62" s="343"/>
      <c r="AJ62" s="344"/>
      <c r="AK62" s="344"/>
      <c r="AL62" s="344"/>
      <c r="AM62" s="344"/>
      <c r="AN62" s="344"/>
      <c r="AO62" s="309"/>
      <c r="AP62" s="344"/>
      <c r="AQ62" s="344"/>
      <c r="AR62" s="344"/>
      <c r="AS62" s="344"/>
      <c r="AT62" s="344"/>
      <c r="AU62" s="309"/>
      <c r="AV62" s="344"/>
      <c r="AW62" s="344"/>
      <c r="AX62" s="309"/>
    </row>
    <row r="63" spans="1:50">
      <c r="A63" s="381"/>
      <c r="B63" s="382"/>
      <c r="C63" s="382"/>
      <c r="D63" s="382"/>
      <c r="E63" s="382"/>
      <c r="F63" s="382"/>
      <c r="G63" s="382"/>
      <c r="H63" s="382"/>
      <c r="I63" s="382"/>
      <c r="J63" s="382"/>
      <c r="K63" s="382"/>
      <c r="L63" s="382"/>
      <c r="M63" s="382"/>
      <c r="N63" s="382"/>
      <c r="O63" s="382"/>
      <c r="P63" s="382"/>
      <c r="Q63" s="382"/>
      <c r="S63" s="274"/>
      <c r="T63" s="274"/>
      <c r="U63" s="274"/>
      <c r="V63" s="274"/>
      <c r="W63" s="274"/>
      <c r="X63" s="274"/>
      <c r="Y63" s="289"/>
      <c r="Z63" s="284"/>
      <c r="AA63" s="274"/>
      <c r="AB63" s="274"/>
      <c r="AC63" s="274"/>
      <c r="AD63" s="274"/>
      <c r="AE63" s="289"/>
      <c r="AF63" s="284"/>
      <c r="AG63" s="274"/>
      <c r="AH63" s="289"/>
      <c r="AI63" s="343"/>
      <c r="AJ63" s="344"/>
      <c r="AK63" s="344"/>
      <c r="AL63" s="344"/>
      <c r="AM63" s="344"/>
      <c r="AN63" s="344"/>
      <c r="AO63" s="309"/>
      <c r="AP63" s="344"/>
      <c r="AQ63" s="344"/>
      <c r="AR63" s="344"/>
      <c r="AS63" s="344"/>
      <c r="AT63" s="344"/>
      <c r="AU63" s="309"/>
      <c r="AV63" s="344"/>
      <c r="AW63" s="344"/>
      <c r="AX63" s="309"/>
    </row>
    <row r="64" spans="1:50">
      <c r="A64" s="381"/>
      <c r="B64" s="382"/>
      <c r="C64" s="382"/>
      <c r="D64" s="382"/>
      <c r="E64" s="382"/>
      <c r="F64" s="382"/>
      <c r="G64" s="382"/>
      <c r="H64" s="382"/>
      <c r="I64" s="382"/>
      <c r="J64" s="382"/>
      <c r="K64" s="382"/>
      <c r="L64" s="382"/>
      <c r="M64" s="382"/>
      <c r="N64" s="382"/>
      <c r="O64" s="382"/>
      <c r="P64" s="382"/>
      <c r="Q64" s="382"/>
      <c r="S64" s="275"/>
      <c r="T64" s="275"/>
      <c r="U64" s="275"/>
      <c r="V64" s="275"/>
      <c r="W64" s="275"/>
      <c r="X64" s="275"/>
      <c r="Y64" s="290"/>
      <c r="Z64" s="285"/>
      <c r="AA64" s="275"/>
      <c r="AB64" s="275"/>
      <c r="AC64" s="275"/>
      <c r="AD64" s="275"/>
      <c r="AE64" s="290"/>
      <c r="AF64" s="285"/>
      <c r="AG64" s="275"/>
      <c r="AH64" s="290"/>
      <c r="AI64" s="343"/>
      <c r="AJ64" s="344"/>
      <c r="AK64" s="344"/>
      <c r="AL64" s="344"/>
      <c r="AM64" s="344"/>
      <c r="AN64" s="344"/>
      <c r="AO64" s="309"/>
      <c r="AP64" s="344"/>
      <c r="AQ64" s="344"/>
      <c r="AR64" s="344"/>
      <c r="AS64" s="344"/>
      <c r="AT64" s="344"/>
      <c r="AU64" s="309"/>
      <c r="AV64" s="344"/>
      <c r="AW64" s="344"/>
      <c r="AX64" s="309"/>
    </row>
    <row r="65" spans="1:50">
      <c r="A65" s="381"/>
      <c r="B65" s="382"/>
      <c r="C65" s="382"/>
      <c r="D65" s="382"/>
      <c r="E65" s="382"/>
      <c r="F65" s="382"/>
      <c r="G65" s="382"/>
      <c r="H65" s="382"/>
      <c r="I65" s="382"/>
      <c r="J65" s="382"/>
      <c r="K65" s="382"/>
      <c r="L65" s="382"/>
      <c r="M65" s="382"/>
      <c r="N65" s="382"/>
      <c r="O65" s="382"/>
      <c r="P65" s="382"/>
      <c r="Q65" s="382"/>
      <c r="Y65" s="288"/>
      <c r="Z65" s="284"/>
      <c r="AE65" s="288"/>
      <c r="AF65" s="284"/>
      <c r="AH65" s="288"/>
      <c r="AI65" s="343"/>
      <c r="AJ65" s="344"/>
      <c r="AK65" s="344"/>
      <c r="AL65" s="344"/>
      <c r="AM65" s="344"/>
      <c r="AN65" s="344"/>
      <c r="AO65" s="309"/>
      <c r="AP65" s="344"/>
      <c r="AQ65" s="344"/>
      <c r="AR65" s="344"/>
      <c r="AS65" s="344"/>
      <c r="AT65" s="344"/>
      <c r="AU65" s="309"/>
      <c r="AV65" s="344"/>
      <c r="AW65" s="344"/>
      <c r="AX65" s="309"/>
    </row>
    <row r="66" spans="1:50">
      <c r="A66" s="381"/>
      <c r="B66" s="382"/>
      <c r="C66" s="382"/>
      <c r="D66" s="382"/>
      <c r="E66" s="382"/>
      <c r="F66" s="382"/>
      <c r="G66" s="382"/>
      <c r="H66" s="382"/>
      <c r="I66" s="382"/>
      <c r="J66" s="382"/>
      <c r="K66" s="382"/>
      <c r="L66" s="382"/>
      <c r="M66" s="382"/>
      <c r="N66" s="382"/>
      <c r="O66" s="382"/>
      <c r="P66" s="382"/>
      <c r="Q66" s="382"/>
      <c r="R66" s="273"/>
      <c r="S66" s="275"/>
      <c r="T66" s="275"/>
      <c r="U66" s="275"/>
      <c r="V66" s="275"/>
      <c r="W66" s="275"/>
      <c r="X66" s="275"/>
      <c r="Y66" s="290"/>
      <c r="Z66" s="285"/>
      <c r="AA66" s="275"/>
      <c r="AB66" s="275"/>
      <c r="AC66" s="275"/>
      <c r="AD66" s="275"/>
      <c r="AE66" s="290"/>
      <c r="AF66" s="285"/>
      <c r="AG66" s="275"/>
      <c r="AH66" s="290"/>
      <c r="AI66" s="345"/>
      <c r="AJ66" s="314"/>
      <c r="AK66" s="314"/>
      <c r="AL66" s="314"/>
      <c r="AM66" s="314"/>
      <c r="AN66" s="314"/>
      <c r="AO66" s="310"/>
      <c r="AP66" s="314"/>
      <c r="AQ66" s="314"/>
      <c r="AR66" s="314"/>
      <c r="AS66" s="314"/>
      <c r="AT66" s="314"/>
      <c r="AU66" s="310"/>
      <c r="AV66" s="314"/>
      <c r="AW66" s="314"/>
      <c r="AX66" s="310"/>
    </row>
    <row r="67" spans="1:50">
      <c r="A67" s="381"/>
      <c r="B67" s="382"/>
      <c r="C67" s="382"/>
      <c r="D67" s="382"/>
      <c r="E67" s="382"/>
      <c r="F67" s="382"/>
      <c r="G67" s="382"/>
      <c r="H67" s="382"/>
      <c r="I67" s="382"/>
      <c r="J67" s="382"/>
      <c r="K67" s="382"/>
      <c r="L67" s="382"/>
      <c r="M67" s="382"/>
      <c r="N67" s="382"/>
      <c r="O67" s="382"/>
      <c r="P67" s="382"/>
      <c r="Q67" s="382"/>
      <c r="Y67" s="288"/>
      <c r="Z67" s="284"/>
      <c r="AE67" s="288"/>
      <c r="AF67" s="284"/>
      <c r="AH67" s="288"/>
      <c r="AI67" s="343"/>
      <c r="AJ67" s="344"/>
      <c r="AK67" s="344"/>
      <c r="AL67" s="344"/>
      <c r="AM67" s="344"/>
      <c r="AN67" s="344"/>
      <c r="AO67" s="309"/>
      <c r="AP67" s="344"/>
      <c r="AQ67" s="344"/>
      <c r="AR67" s="344"/>
      <c r="AS67" s="344"/>
      <c r="AT67" s="344"/>
      <c r="AU67" s="309"/>
      <c r="AV67" s="344"/>
      <c r="AW67" s="344"/>
      <c r="AX67" s="309"/>
    </row>
    <row r="68" spans="1:50">
      <c r="A68" s="386"/>
      <c r="B68" s="384"/>
      <c r="C68" s="384"/>
      <c r="D68" s="384"/>
      <c r="E68" s="384"/>
      <c r="F68" s="384"/>
      <c r="G68" s="384"/>
      <c r="H68" s="384"/>
      <c r="I68" s="384"/>
      <c r="J68" s="384"/>
      <c r="K68" s="384"/>
      <c r="L68" s="384"/>
      <c r="M68" s="384"/>
      <c r="N68" s="384"/>
      <c r="O68" s="384"/>
      <c r="P68" s="384"/>
      <c r="Q68" s="384"/>
      <c r="S68" s="275"/>
      <c r="T68" s="275"/>
      <c r="U68" s="275"/>
      <c r="V68" s="275"/>
      <c r="W68" s="275"/>
      <c r="X68" s="275"/>
      <c r="Y68" s="290"/>
      <c r="Z68" s="285"/>
      <c r="AA68" s="275"/>
      <c r="AB68" s="275"/>
      <c r="AC68" s="275"/>
      <c r="AD68" s="275"/>
      <c r="AE68" s="290"/>
      <c r="AF68" s="285"/>
      <c r="AG68" s="275"/>
      <c r="AH68" s="290"/>
      <c r="AI68" s="343"/>
      <c r="AJ68" s="344"/>
      <c r="AK68" s="344"/>
      <c r="AL68" s="344"/>
      <c r="AM68" s="344"/>
      <c r="AN68" s="344"/>
      <c r="AO68" s="309"/>
      <c r="AP68" s="344"/>
      <c r="AQ68" s="344"/>
      <c r="AR68" s="344"/>
      <c r="AS68" s="344"/>
      <c r="AT68" s="344"/>
      <c r="AU68" s="309"/>
      <c r="AV68" s="344"/>
      <c r="AW68" s="344"/>
      <c r="AX68" s="309"/>
    </row>
    <row r="69" spans="1:50">
      <c r="A69" s="381"/>
      <c r="B69" s="382"/>
      <c r="C69" s="382"/>
      <c r="D69" s="382"/>
      <c r="E69" s="382"/>
      <c r="F69" s="382"/>
      <c r="G69" s="382"/>
      <c r="H69" s="382"/>
      <c r="I69" s="382"/>
      <c r="J69" s="382"/>
      <c r="K69" s="382"/>
      <c r="L69" s="382"/>
      <c r="M69" s="382"/>
      <c r="N69" s="382"/>
      <c r="O69" s="382"/>
      <c r="P69" s="382"/>
      <c r="Q69" s="382"/>
      <c r="Y69" s="288"/>
      <c r="Z69" s="284"/>
      <c r="AE69" s="288"/>
      <c r="AF69" s="284"/>
      <c r="AH69" s="288"/>
      <c r="AI69" s="343"/>
      <c r="AJ69" s="344"/>
      <c r="AK69" s="344"/>
      <c r="AL69" s="344"/>
      <c r="AM69" s="344"/>
      <c r="AN69" s="344"/>
      <c r="AO69" s="309"/>
      <c r="AP69" s="344"/>
      <c r="AQ69" s="344"/>
      <c r="AR69" s="344"/>
      <c r="AS69" s="344"/>
      <c r="AT69" s="344"/>
      <c r="AU69" s="309"/>
      <c r="AV69" s="344"/>
      <c r="AW69" s="344"/>
      <c r="AX69" s="309"/>
    </row>
    <row r="70" spans="1:50">
      <c r="A70" s="381"/>
      <c r="B70" s="382"/>
      <c r="C70" s="382"/>
      <c r="D70" s="382"/>
      <c r="E70" s="382"/>
      <c r="F70" s="382"/>
      <c r="G70" s="382"/>
      <c r="H70" s="382"/>
      <c r="I70" s="382"/>
      <c r="J70" s="382"/>
      <c r="K70" s="382"/>
      <c r="L70" s="382"/>
      <c r="M70" s="382"/>
      <c r="N70" s="382"/>
      <c r="O70" s="382"/>
      <c r="P70" s="382"/>
      <c r="Q70" s="382"/>
      <c r="R70" s="273"/>
      <c r="S70" s="275"/>
      <c r="T70" s="275"/>
      <c r="U70" s="275"/>
      <c r="V70" s="275"/>
      <c r="W70" s="275"/>
      <c r="X70" s="275"/>
      <c r="Y70" s="290"/>
      <c r="Z70" s="285"/>
      <c r="AA70" s="275"/>
      <c r="AB70" s="275"/>
      <c r="AC70" s="275"/>
      <c r="AD70" s="275"/>
      <c r="AE70" s="290"/>
      <c r="AF70" s="285"/>
      <c r="AG70" s="275"/>
      <c r="AH70" s="290"/>
      <c r="AI70" s="345"/>
      <c r="AJ70" s="314"/>
      <c r="AK70" s="314"/>
      <c r="AL70" s="314"/>
      <c r="AM70" s="314"/>
      <c r="AN70" s="314"/>
      <c r="AO70" s="310"/>
      <c r="AP70" s="314"/>
      <c r="AQ70" s="314"/>
      <c r="AR70" s="314"/>
      <c r="AS70" s="314"/>
      <c r="AT70" s="314"/>
      <c r="AU70" s="310"/>
      <c r="AV70" s="314"/>
      <c r="AW70" s="314"/>
      <c r="AX70" s="310"/>
    </row>
    <row r="71" spans="1:50">
      <c r="A71" s="381"/>
      <c r="B71" s="382"/>
      <c r="C71" s="382"/>
      <c r="D71" s="382"/>
      <c r="E71" s="382"/>
      <c r="F71" s="382"/>
      <c r="G71" s="382"/>
      <c r="H71" s="382"/>
      <c r="I71" s="382"/>
      <c r="J71" s="382"/>
      <c r="K71" s="382"/>
      <c r="L71" s="382"/>
      <c r="M71" s="382"/>
      <c r="N71" s="382"/>
      <c r="O71" s="382"/>
      <c r="P71" s="382"/>
      <c r="Q71" s="382"/>
      <c r="Y71" s="288"/>
      <c r="Z71" s="284"/>
      <c r="AE71" s="288"/>
      <c r="AF71" s="284"/>
      <c r="AH71" s="288"/>
      <c r="AI71" s="343"/>
      <c r="AJ71" s="344"/>
      <c r="AK71" s="344"/>
      <c r="AL71" s="344"/>
      <c r="AM71" s="344"/>
      <c r="AN71" s="344"/>
      <c r="AO71" s="309"/>
      <c r="AP71" s="344"/>
      <c r="AQ71" s="344"/>
      <c r="AR71" s="344"/>
      <c r="AS71" s="344"/>
      <c r="AT71" s="344"/>
      <c r="AU71" s="309"/>
      <c r="AV71" s="344"/>
      <c r="AW71" s="344"/>
      <c r="AX71" s="309"/>
    </row>
    <row r="72" spans="1:50">
      <c r="A72" s="381"/>
      <c r="B72" s="382"/>
      <c r="C72" s="382"/>
      <c r="D72" s="382"/>
      <c r="E72" s="382"/>
      <c r="F72" s="382"/>
      <c r="G72" s="382"/>
      <c r="H72" s="382"/>
      <c r="I72" s="382"/>
      <c r="J72" s="382"/>
      <c r="K72" s="382"/>
      <c r="L72" s="382"/>
      <c r="M72" s="382"/>
      <c r="N72" s="382"/>
      <c r="O72" s="382"/>
      <c r="P72" s="382"/>
      <c r="Q72" s="382"/>
      <c r="R72" s="273"/>
      <c r="S72" s="275"/>
      <c r="T72" s="275"/>
      <c r="U72" s="275"/>
      <c r="V72" s="275"/>
      <c r="W72" s="275"/>
      <c r="X72" s="275"/>
      <c r="Y72" s="290"/>
      <c r="Z72" s="285"/>
      <c r="AA72" s="275"/>
      <c r="AB72" s="275"/>
      <c r="AC72" s="275"/>
      <c r="AD72" s="275"/>
      <c r="AE72" s="290"/>
      <c r="AF72" s="285"/>
      <c r="AG72" s="275"/>
      <c r="AH72" s="290"/>
      <c r="AI72" s="343"/>
      <c r="AJ72" s="344"/>
      <c r="AK72" s="344"/>
      <c r="AL72" s="344"/>
      <c r="AM72" s="344"/>
      <c r="AN72" s="344"/>
      <c r="AO72" s="309"/>
      <c r="AP72" s="344"/>
      <c r="AQ72" s="344"/>
      <c r="AR72" s="344"/>
      <c r="AS72" s="344"/>
      <c r="AT72" s="344"/>
      <c r="AU72" s="309"/>
      <c r="AV72" s="344"/>
      <c r="AW72" s="344"/>
      <c r="AX72" s="309"/>
    </row>
    <row r="73" spans="1:50">
      <c r="A73" s="381"/>
      <c r="B73" s="382"/>
      <c r="C73" s="382"/>
      <c r="D73" s="382"/>
      <c r="E73" s="382"/>
      <c r="F73" s="382"/>
      <c r="G73" s="382"/>
      <c r="H73" s="382"/>
      <c r="I73" s="382"/>
      <c r="J73" s="382"/>
      <c r="K73" s="382"/>
      <c r="L73" s="382"/>
      <c r="M73" s="382"/>
      <c r="N73" s="382"/>
      <c r="O73" s="382"/>
      <c r="P73" s="382"/>
      <c r="Q73" s="382"/>
      <c r="Y73" s="288"/>
      <c r="Z73" s="284"/>
      <c r="AE73" s="288"/>
      <c r="AF73" s="284"/>
      <c r="AH73" s="288"/>
      <c r="AI73" s="343"/>
      <c r="AJ73" s="344"/>
      <c r="AK73" s="344"/>
      <c r="AL73" s="344"/>
      <c r="AM73" s="344"/>
      <c r="AN73" s="344"/>
      <c r="AO73" s="309"/>
      <c r="AP73" s="344"/>
      <c r="AQ73" s="344"/>
      <c r="AR73" s="344"/>
      <c r="AS73" s="344"/>
      <c r="AT73" s="344"/>
      <c r="AU73" s="309"/>
      <c r="AV73" s="344"/>
      <c r="AW73" s="344"/>
      <c r="AX73" s="309"/>
    </row>
    <row r="74" spans="1:50">
      <c r="A74" s="381"/>
      <c r="B74" s="382"/>
      <c r="C74" s="382"/>
      <c r="D74" s="382"/>
      <c r="E74" s="382"/>
      <c r="F74" s="382"/>
      <c r="G74" s="382"/>
      <c r="H74" s="382"/>
      <c r="I74" s="382"/>
      <c r="J74" s="382"/>
      <c r="K74" s="382"/>
      <c r="L74" s="382"/>
      <c r="M74" s="382"/>
      <c r="N74" s="382"/>
      <c r="O74" s="382"/>
      <c r="P74" s="382"/>
      <c r="Q74" s="382"/>
      <c r="R74" s="273"/>
      <c r="S74" s="275"/>
      <c r="T74" s="275"/>
      <c r="U74" s="275"/>
      <c r="V74" s="275"/>
      <c r="W74" s="275"/>
      <c r="X74" s="275"/>
      <c r="Y74" s="290"/>
      <c r="Z74" s="285"/>
      <c r="AA74" s="275"/>
      <c r="AB74" s="275"/>
      <c r="AC74" s="275"/>
      <c r="AD74" s="275"/>
      <c r="AE74" s="290"/>
      <c r="AF74" s="285"/>
      <c r="AG74" s="275"/>
      <c r="AH74" s="290"/>
      <c r="AI74" s="345"/>
      <c r="AJ74" s="314"/>
      <c r="AK74" s="312"/>
      <c r="AL74" s="314"/>
      <c r="AM74" s="314"/>
      <c r="AN74" s="314"/>
      <c r="AO74" s="310"/>
      <c r="AP74" s="314"/>
      <c r="AQ74" s="314"/>
      <c r="AR74" s="314"/>
      <c r="AS74" s="314"/>
      <c r="AT74" s="314"/>
      <c r="AU74" s="310"/>
      <c r="AV74" s="314"/>
      <c r="AW74" s="314"/>
      <c r="AX74" s="310"/>
    </row>
    <row r="75" spans="1:50">
      <c r="A75" s="381"/>
      <c r="B75" s="382"/>
      <c r="C75" s="382"/>
      <c r="D75" s="382"/>
      <c r="E75" s="382"/>
      <c r="F75" s="382"/>
      <c r="G75" s="382"/>
      <c r="H75" s="382"/>
      <c r="I75" s="382"/>
      <c r="J75" s="382"/>
      <c r="K75" s="382"/>
      <c r="L75" s="382"/>
      <c r="M75" s="382"/>
      <c r="N75" s="382"/>
      <c r="O75" s="382"/>
      <c r="P75" s="382"/>
      <c r="Q75" s="382"/>
      <c r="Y75" s="288"/>
      <c r="Z75" s="284"/>
      <c r="AE75" s="288"/>
      <c r="AF75" s="284"/>
      <c r="AH75" s="288"/>
      <c r="AI75" s="343"/>
      <c r="AJ75" s="344"/>
      <c r="AK75" s="344"/>
      <c r="AL75" s="344"/>
      <c r="AM75" s="344"/>
      <c r="AN75" s="344"/>
      <c r="AO75" s="309"/>
      <c r="AP75" s="344"/>
      <c r="AQ75" s="344"/>
      <c r="AR75" s="344"/>
      <c r="AS75" s="344"/>
      <c r="AT75" s="344"/>
      <c r="AU75" s="309"/>
      <c r="AV75" s="344"/>
      <c r="AW75" s="344"/>
      <c r="AX75" s="309"/>
    </row>
    <row r="76" spans="1:50">
      <c r="A76" s="381"/>
      <c r="B76" s="382"/>
      <c r="C76" s="382"/>
      <c r="D76" s="382"/>
      <c r="E76" s="382"/>
      <c r="F76" s="382"/>
      <c r="G76" s="382"/>
      <c r="H76" s="382"/>
      <c r="I76" s="382"/>
      <c r="J76" s="382"/>
      <c r="K76" s="382"/>
      <c r="L76" s="382"/>
      <c r="M76" s="382"/>
      <c r="N76" s="382"/>
      <c r="O76" s="382"/>
      <c r="P76" s="382"/>
      <c r="Q76" s="382"/>
      <c r="R76" s="273"/>
      <c r="S76" s="275"/>
      <c r="T76" s="275"/>
      <c r="U76" s="275"/>
      <c r="V76" s="275"/>
      <c r="W76" s="275"/>
      <c r="X76" s="275"/>
      <c r="Y76" s="290"/>
      <c r="Z76" s="285"/>
      <c r="AA76" s="275"/>
      <c r="AB76" s="275"/>
      <c r="AC76" s="275"/>
      <c r="AD76" s="275"/>
      <c r="AE76" s="290"/>
      <c r="AF76" s="285"/>
      <c r="AG76" s="275"/>
      <c r="AH76" s="290"/>
      <c r="AI76" s="343"/>
      <c r="AJ76" s="344"/>
      <c r="AK76" s="344"/>
      <c r="AL76" s="344"/>
      <c r="AM76" s="344"/>
      <c r="AN76" s="344"/>
      <c r="AO76" s="309"/>
      <c r="AP76" s="344"/>
      <c r="AQ76" s="344"/>
      <c r="AR76" s="344"/>
      <c r="AS76" s="344"/>
      <c r="AT76" s="344"/>
      <c r="AU76" s="309"/>
      <c r="AV76" s="344"/>
      <c r="AW76" s="344"/>
      <c r="AX76" s="309"/>
    </row>
    <row r="77" spans="1:50">
      <c r="A77" s="381"/>
      <c r="B77" s="382"/>
      <c r="C77" s="382"/>
      <c r="D77" s="382"/>
      <c r="E77" s="382"/>
      <c r="F77" s="382"/>
      <c r="G77" s="382"/>
      <c r="H77" s="382"/>
      <c r="I77" s="382"/>
      <c r="J77" s="382"/>
      <c r="K77" s="382"/>
      <c r="L77" s="382"/>
      <c r="M77" s="382"/>
      <c r="N77" s="382"/>
      <c r="O77" s="382"/>
      <c r="P77" s="382"/>
      <c r="Q77" s="382"/>
      <c r="Y77" s="288"/>
      <c r="Z77" s="284"/>
      <c r="AE77" s="288"/>
      <c r="AF77" s="284"/>
      <c r="AH77" s="288"/>
      <c r="AI77" s="343"/>
      <c r="AJ77" s="344"/>
      <c r="AK77" s="344"/>
      <c r="AL77" s="344"/>
      <c r="AM77" s="344"/>
      <c r="AN77" s="344"/>
      <c r="AO77" s="309"/>
      <c r="AP77" s="344"/>
      <c r="AQ77" s="344"/>
      <c r="AR77" s="344"/>
      <c r="AS77" s="344"/>
      <c r="AT77" s="344"/>
      <c r="AU77" s="309"/>
      <c r="AV77" s="344"/>
      <c r="AW77" s="344"/>
      <c r="AX77" s="309"/>
    </row>
    <row r="78" spans="1:50">
      <c r="A78" s="381"/>
      <c r="B78" s="382"/>
      <c r="C78" s="382"/>
      <c r="D78" s="382"/>
      <c r="E78" s="382"/>
      <c r="F78" s="382"/>
      <c r="G78" s="382"/>
      <c r="H78" s="382"/>
      <c r="I78" s="382"/>
      <c r="J78" s="382"/>
      <c r="K78" s="382"/>
      <c r="L78" s="382"/>
      <c r="M78" s="382"/>
      <c r="N78" s="382"/>
      <c r="O78" s="382"/>
      <c r="P78" s="382"/>
      <c r="Q78" s="382"/>
      <c r="R78" s="273"/>
      <c r="S78" s="275"/>
      <c r="T78" s="275"/>
      <c r="U78" s="275"/>
      <c r="V78" s="275"/>
      <c r="W78" s="275"/>
      <c r="X78" s="275"/>
      <c r="Y78" s="290"/>
      <c r="Z78" s="285"/>
      <c r="AA78" s="275"/>
      <c r="AB78" s="275"/>
      <c r="AC78" s="275"/>
      <c r="AD78" s="275"/>
      <c r="AE78" s="290"/>
      <c r="AF78" s="285"/>
      <c r="AG78" s="275"/>
      <c r="AH78" s="290"/>
      <c r="AI78" s="345"/>
      <c r="AJ78" s="314"/>
      <c r="AK78" s="314"/>
      <c r="AL78" s="314"/>
      <c r="AM78" s="314"/>
      <c r="AN78" s="314"/>
      <c r="AO78" s="310"/>
      <c r="AP78" s="314"/>
      <c r="AQ78" s="314"/>
      <c r="AR78" s="314"/>
      <c r="AS78" s="314"/>
      <c r="AT78" s="314"/>
      <c r="AU78" s="310"/>
      <c r="AV78" s="314"/>
      <c r="AW78" s="314"/>
      <c r="AX78" s="310"/>
    </row>
    <row r="79" spans="1:50">
      <c r="A79" s="381"/>
      <c r="B79" s="382"/>
      <c r="C79" s="382"/>
      <c r="D79" s="382"/>
      <c r="E79" s="382"/>
      <c r="F79" s="382"/>
      <c r="G79" s="382"/>
      <c r="H79" s="382"/>
      <c r="I79" s="382"/>
      <c r="J79" s="382"/>
      <c r="K79" s="382"/>
      <c r="L79" s="382"/>
      <c r="M79" s="382"/>
      <c r="N79" s="382"/>
      <c r="O79" s="382"/>
      <c r="P79" s="382"/>
      <c r="Q79" s="382"/>
      <c r="Y79" s="288"/>
      <c r="Z79" s="284"/>
      <c r="AE79" s="288"/>
      <c r="AF79" s="284"/>
      <c r="AH79" s="288"/>
      <c r="AI79" s="343"/>
      <c r="AJ79" s="344"/>
      <c r="AK79" s="344"/>
      <c r="AL79" s="344"/>
      <c r="AM79" s="344"/>
      <c r="AN79" s="344"/>
      <c r="AO79" s="309"/>
      <c r="AP79" s="344"/>
      <c r="AQ79" s="344"/>
      <c r="AR79" s="344"/>
      <c r="AS79" s="344"/>
      <c r="AT79" s="344"/>
      <c r="AU79" s="309"/>
      <c r="AV79" s="344"/>
      <c r="AW79" s="344"/>
      <c r="AX79" s="309"/>
    </row>
    <row r="80" spans="1:50">
      <c r="A80" s="381"/>
      <c r="B80" s="382"/>
      <c r="C80" s="382"/>
      <c r="D80" s="382"/>
      <c r="E80" s="382"/>
      <c r="F80" s="382"/>
      <c r="G80" s="382"/>
      <c r="H80" s="382"/>
      <c r="I80" s="382"/>
      <c r="J80" s="382"/>
      <c r="K80" s="382"/>
      <c r="L80" s="382"/>
      <c r="M80" s="382"/>
      <c r="N80" s="382"/>
      <c r="O80" s="382"/>
      <c r="P80" s="382"/>
      <c r="Q80" s="382"/>
      <c r="R80" s="273"/>
      <c r="S80" s="275"/>
      <c r="T80" s="275"/>
      <c r="U80" s="275"/>
      <c r="V80" s="275"/>
      <c r="W80" s="275"/>
      <c r="X80" s="275"/>
      <c r="Y80" s="290"/>
      <c r="Z80" s="285"/>
      <c r="AA80" s="275"/>
      <c r="AB80" s="275"/>
      <c r="AC80" s="275"/>
      <c r="AD80" s="275"/>
      <c r="AE80" s="290"/>
      <c r="AF80" s="285"/>
      <c r="AG80" s="275"/>
      <c r="AH80" s="290"/>
      <c r="AI80" s="343"/>
      <c r="AJ80" s="344"/>
      <c r="AK80" s="344"/>
      <c r="AL80" s="344"/>
      <c r="AM80" s="344"/>
      <c r="AN80" s="344"/>
      <c r="AO80" s="309"/>
      <c r="AP80" s="344"/>
      <c r="AQ80" s="344"/>
      <c r="AR80" s="344"/>
      <c r="AS80" s="344"/>
      <c r="AT80" s="344"/>
      <c r="AU80" s="309"/>
      <c r="AV80" s="344"/>
      <c r="AW80" s="344"/>
      <c r="AX80" s="309"/>
    </row>
    <row r="81" spans="1:50">
      <c r="A81" s="381"/>
      <c r="B81" s="382"/>
      <c r="C81" s="382"/>
      <c r="D81" s="382"/>
      <c r="E81" s="382"/>
      <c r="F81" s="382"/>
      <c r="G81" s="382"/>
      <c r="H81" s="382"/>
      <c r="I81" s="382"/>
      <c r="J81" s="382"/>
      <c r="K81" s="382"/>
      <c r="L81" s="382"/>
      <c r="M81" s="382"/>
      <c r="N81" s="382"/>
      <c r="O81" s="382"/>
      <c r="P81" s="382"/>
      <c r="Q81" s="382"/>
      <c r="Y81" s="288"/>
      <c r="Z81" s="284"/>
      <c r="AE81" s="288"/>
      <c r="AF81" s="284"/>
      <c r="AH81" s="288"/>
      <c r="AI81" s="343"/>
      <c r="AJ81" s="344"/>
      <c r="AK81" s="344"/>
      <c r="AL81" s="344"/>
      <c r="AM81" s="344"/>
      <c r="AN81" s="344"/>
      <c r="AO81" s="309"/>
      <c r="AP81" s="344"/>
      <c r="AQ81" s="344"/>
      <c r="AR81" s="344"/>
      <c r="AS81" s="344"/>
      <c r="AT81" s="344"/>
      <c r="AU81" s="309"/>
      <c r="AV81" s="344"/>
      <c r="AW81" s="344"/>
      <c r="AX81" s="309"/>
    </row>
    <row r="82" spans="1:50">
      <c r="A82" s="381"/>
      <c r="B82" s="382"/>
      <c r="C82" s="382"/>
      <c r="D82" s="382"/>
      <c r="E82" s="382"/>
      <c r="F82" s="382"/>
      <c r="G82" s="382"/>
      <c r="H82" s="382"/>
      <c r="I82" s="382"/>
      <c r="J82" s="382"/>
      <c r="K82" s="382"/>
      <c r="L82" s="382"/>
      <c r="M82" s="382"/>
      <c r="N82" s="382"/>
      <c r="O82" s="382"/>
      <c r="P82" s="382"/>
      <c r="Q82" s="382"/>
      <c r="R82" s="273"/>
      <c r="S82" s="275"/>
      <c r="T82" s="275"/>
      <c r="U82" s="275"/>
      <c r="V82" s="275"/>
      <c r="W82" s="275"/>
      <c r="X82" s="275"/>
      <c r="Y82" s="290"/>
      <c r="Z82" s="285"/>
      <c r="AA82" s="275"/>
      <c r="AB82" s="275"/>
      <c r="AC82" s="275"/>
      <c r="AD82" s="275"/>
      <c r="AE82" s="290"/>
      <c r="AF82" s="285"/>
      <c r="AG82" s="275"/>
      <c r="AH82" s="290"/>
      <c r="AI82" s="345"/>
      <c r="AJ82" s="314"/>
      <c r="AK82" s="312"/>
      <c r="AL82" s="314"/>
      <c r="AM82" s="314"/>
      <c r="AN82" s="314"/>
      <c r="AO82" s="310"/>
      <c r="AP82" s="314"/>
      <c r="AQ82" s="314"/>
      <c r="AR82" s="314"/>
      <c r="AS82" s="314"/>
      <c r="AT82" s="314"/>
      <c r="AU82" s="310"/>
      <c r="AV82" s="314"/>
      <c r="AW82" s="314"/>
      <c r="AX82" s="310"/>
    </row>
    <row r="83" spans="1:50">
      <c r="A83" s="381"/>
      <c r="B83" s="382"/>
      <c r="C83" s="382"/>
      <c r="D83" s="382"/>
      <c r="E83" s="382"/>
      <c r="F83" s="382"/>
      <c r="G83" s="382"/>
      <c r="H83" s="382"/>
      <c r="I83" s="382"/>
      <c r="J83" s="382"/>
      <c r="K83" s="382"/>
      <c r="L83" s="382"/>
      <c r="M83" s="382"/>
      <c r="N83" s="382"/>
      <c r="O83" s="382"/>
      <c r="P83" s="382"/>
      <c r="Q83" s="382"/>
      <c r="Y83" s="288"/>
      <c r="Z83" s="284"/>
      <c r="AE83" s="288"/>
      <c r="AF83" s="284"/>
      <c r="AH83" s="288"/>
      <c r="AI83" s="343"/>
      <c r="AJ83" s="344"/>
      <c r="AK83" s="344"/>
      <c r="AL83" s="344"/>
      <c r="AM83" s="344"/>
      <c r="AN83" s="344"/>
      <c r="AO83" s="309"/>
      <c r="AP83" s="344"/>
      <c r="AQ83" s="344"/>
      <c r="AR83" s="344"/>
      <c r="AS83" s="344"/>
      <c r="AT83" s="344"/>
      <c r="AU83" s="309"/>
      <c r="AV83" s="344"/>
      <c r="AW83" s="344"/>
      <c r="AX83" s="309"/>
    </row>
    <row r="84" spans="1:50">
      <c r="A84" s="381"/>
      <c r="B84" s="382"/>
      <c r="C84" s="382"/>
      <c r="D84" s="382"/>
      <c r="E84" s="382"/>
      <c r="F84" s="382"/>
      <c r="G84" s="382"/>
      <c r="H84" s="382"/>
      <c r="I84" s="382"/>
      <c r="J84" s="382"/>
      <c r="K84" s="382"/>
      <c r="L84" s="382"/>
      <c r="M84" s="382"/>
      <c r="N84" s="382"/>
      <c r="O84" s="382"/>
      <c r="P84" s="382"/>
      <c r="Q84" s="382"/>
      <c r="R84" s="273"/>
      <c r="S84" s="275"/>
      <c r="T84" s="275"/>
      <c r="U84" s="275"/>
      <c r="V84" s="275"/>
      <c r="W84" s="275"/>
      <c r="X84" s="275"/>
      <c r="Y84" s="290"/>
      <c r="Z84" s="285"/>
      <c r="AA84" s="275"/>
      <c r="AB84" s="275"/>
      <c r="AC84" s="275"/>
      <c r="AD84" s="275"/>
      <c r="AE84" s="290"/>
      <c r="AF84" s="285"/>
      <c r="AG84" s="275"/>
      <c r="AH84" s="290"/>
      <c r="AI84" s="343"/>
      <c r="AJ84" s="344"/>
      <c r="AK84" s="344"/>
      <c r="AL84" s="344"/>
      <c r="AM84" s="344"/>
      <c r="AN84" s="344"/>
      <c r="AO84" s="309"/>
      <c r="AP84" s="344"/>
      <c r="AQ84" s="344"/>
      <c r="AR84" s="344"/>
      <c r="AS84" s="344"/>
      <c r="AT84" s="344"/>
      <c r="AU84" s="309"/>
      <c r="AV84" s="344"/>
      <c r="AW84" s="344"/>
      <c r="AX84" s="309"/>
    </row>
    <row r="85" spans="1:50">
      <c r="A85" s="381"/>
      <c r="B85" s="382"/>
      <c r="C85" s="382"/>
      <c r="D85" s="382"/>
      <c r="E85" s="382"/>
      <c r="F85" s="382"/>
      <c r="G85" s="382"/>
      <c r="H85" s="382"/>
      <c r="I85" s="382"/>
      <c r="J85" s="382"/>
      <c r="K85" s="382"/>
      <c r="L85" s="382"/>
      <c r="M85" s="382"/>
      <c r="N85" s="382"/>
      <c r="O85" s="382"/>
      <c r="P85" s="382"/>
      <c r="Q85" s="382"/>
      <c r="Y85" s="288"/>
      <c r="Z85" s="284"/>
      <c r="AE85" s="288"/>
      <c r="AF85" s="284"/>
      <c r="AH85" s="288"/>
      <c r="AI85" s="343"/>
      <c r="AJ85" s="344"/>
      <c r="AK85" s="344"/>
      <c r="AL85" s="344"/>
      <c r="AM85" s="344"/>
      <c r="AN85" s="344"/>
      <c r="AO85" s="309"/>
      <c r="AP85" s="344"/>
      <c r="AQ85" s="344"/>
      <c r="AR85" s="344"/>
      <c r="AS85" s="344"/>
      <c r="AT85" s="344"/>
      <c r="AU85" s="309"/>
      <c r="AV85" s="344"/>
      <c r="AW85" s="344"/>
      <c r="AX85" s="309"/>
    </row>
    <row r="86" spans="1:50">
      <c r="A86" s="381"/>
      <c r="B86" s="382"/>
      <c r="C86" s="382"/>
      <c r="D86" s="382"/>
      <c r="E86" s="382"/>
      <c r="F86" s="382"/>
      <c r="G86" s="382"/>
      <c r="H86" s="382"/>
      <c r="I86" s="382"/>
      <c r="J86" s="382"/>
      <c r="K86" s="382"/>
      <c r="L86" s="382"/>
      <c r="M86" s="382"/>
      <c r="N86" s="382"/>
      <c r="O86" s="382"/>
      <c r="P86" s="382"/>
      <c r="Q86" s="382"/>
      <c r="R86" s="273"/>
      <c r="S86" s="275"/>
      <c r="T86" s="275"/>
      <c r="U86" s="275"/>
      <c r="V86" s="275"/>
      <c r="W86" s="275"/>
      <c r="X86" s="275"/>
      <c r="Y86" s="290"/>
      <c r="Z86" s="285"/>
      <c r="AA86" s="275"/>
      <c r="AB86" s="275"/>
      <c r="AC86" s="275"/>
      <c r="AD86" s="275"/>
      <c r="AE86" s="290"/>
      <c r="AF86" s="285"/>
      <c r="AG86" s="275"/>
      <c r="AH86" s="290"/>
      <c r="AI86" s="345"/>
      <c r="AJ86" s="314"/>
      <c r="AK86" s="314"/>
      <c r="AL86" s="314"/>
      <c r="AM86" s="314"/>
      <c r="AN86" s="314"/>
      <c r="AO86" s="310"/>
      <c r="AP86" s="314"/>
      <c r="AQ86" s="314"/>
      <c r="AR86" s="314"/>
      <c r="AS86" s="314"/>
      <c r="AT86" s="314"/>
      <c r="AU86" s="310"/>
      <c r="AV86" s="314"/>
      <c r="AW86" s="314"/>
      <c r="AX86" s="310"/>
    </row>
    <row r="87" spans="1:50">
      <c r="A87" s="381"/>
      <c r="B87" s="382"/>
      <c r="C87" s="382"/>
      <c r="D87" s="382"/>
      <c r="E87" s="382"/>
      <c r="F87" s="382"/>
      <c r="G87" s="382"/>
      <c r="H87" s="382"/>
      <c r="I87" s="382"/>
      <c r="J87" s="382"/>
      <c r="K87" s="382"/>
      <c r="L87" s="382"/>
      <c r="M87" s="382"/>
      <c r="N87" s="382"/>
      <c r="O87" s="382"/>
      <c r="P87" s="382"/>
      <c r="Q87" s="382"/>
      <c r="Y87" s="288"/>
      <c r="Z87" s="284"/>
      <c r="AE87" s="288"/>
      <c r="AF87" s="284"/>
      <c r="AH87" s="288"/>
      <c r="AI87" s="343"/>
      <c r="AJ87" s="344"/>
      <c r="AK87" s="344"/>
      <c r="AL87" s="344"/>
      <c r="AM87" s="344"/>
      <c r="AN87" s="344"/>
      <c r="AO87" s="309"/>
      <c r="AP87" s="344"/>
      <c r="AQ87" s="344"/>
      <c r="AR87" s="344"/>
      <c r="AS87" s="344"/>
      <c r="AT87" s="344"/>
      <c r="AU87" s="309"/>
      <c r="AV87" s="344"/>
      <c r="AW87" s="344"/>
      <c r="AX87" s="309"/>
    </row>
    <row r="88" spans="1:50">
      <c r="A88" s="381"/>
      <c r="B88" s="382"/>
      <c r="C88" s="382"/>
      <c r="D88" s="382"/>
      <c r="E88" s="382"/>
      <c r="F88" s="382"/>
      <c r="G88" s="382"/>
      <c r="H88" s="382"/>
      <c r="I88" s="382"/>
      <c r="J88" s="382"/>
      <c r="K88" s="382"/>
      <c r="L88" s="382"/>
      <c r="M88" s="382"/>
      <c r="N88" s="382"/>
      <c r="O88" s="382"/>
      <c r="P88" s="382"/>
      <c r="Q88" s="382"/>
      <c r="R88" s="273"/>
      <c r="S88" s="275"/>
      <c r="T88" s="275"/>
      <c r="U88" s="275"/>
      <c r="V88" s="275"/>
      <c r="W88" s="275"/>
      <c r="X88" s="275"/>
      <c r="Y88" s="290"/>
      <c r="Z88" s="285"/>
      <c r="AA88" s="275"/>
      <c r="AB88" s="275"/>
      <c r="AC88" s="275"/>
      <c r="AD88" s="275"/>
      <c r="AE88" s="290"/>
      <c r="AF88" s="285"/>
      <c r="AG88" s="275"/>
      <c r="AH88" s="290"/>
      <c r="AI88" s="343"/>
      <c r="AJ88" s="344"/>
      <c r="AK88" s="344"/>
      <c r="AL88" s="344"/>
      <c r="AM88" s="344"/>
      <c r="AN88" s="344"/>
      <c r="AO88" s="309"/>
      <c r="AP88" s="344"/>
      <c r="AQ88" s="344"/>
      <c r="AR88" s="344"/>
      <c r="AS88" s="344"/>
      <c r="AT88" s="344"/>
      <c r="AU88" s="309"/>
      <c r="AV88" s="344"/>
      <c r="AW88" s="344"/>
      <c r="AX88" s="309"/>
    </row>
    <row r="89" spans="1:50">
      <c r="A89" s="381"/>
      <c r="B89" s="382"/>
      <c r="C89" s="382"/>
      <c r="D89" s="382"/>
      <c r="E89" s="382"/>
      <c r="F89" s="382"/>
      <c r="G89" s="382"/>
      <c r="H89" s="382"/>
      <c r="I89" s="382"/>
      <c r="J89" s="382"/>
      <c r="K89" s="382"/>
      <c r="L89" s="382"/>
      <c r="M89" s="382"/>
      <c r="N89" s="382"/>
      <c r="O89" s="382"/>
      <c r="P89" s="382"/>
      <c r="Q89" s="382"/>
      <c r="Y89" s="288"/>
      <c r="Z89" s="284"/>
      <c r="AE89" s="288"/>
      <c r="AF89" s="284"/>
      <c r="AH89" s="288"/>
      <c r="AI89" s="343"/>
      <c r="AJ89" s="344"/>
      <c r="AK89" s="344"/>
      <c r="AL89" s="344"/>
      <c r="AM89" s="344"/>
      <c r="AN89" s="344"/>
      <c r="AO89" s="309"/>
      <c r="AP89" s="344"/>
      <c r="AQ89" s="344"/>
      <c r="AR89" s="344"/>
      <c r="AS89" s="344"/>
      <c r="AT89" s="344"/>
      <c r="AU89" s="309"/>
      <c r="AV89" s="344"/>
      <c r="AW89" s="344"/>
      <c r="AX89" s="309"/>
    </row>
    <row r="90" spans="1:50" ht="13.5" thickBot="1">
      <c r="A90" s="387"/>
      <c r="B90" s="388"/>
      <c r="C90" s="388"/>
      <c r="D90" s="388"/>
      <c r="E90" s="388"/>
      <c r="F90" s="388"/>
      <c r="G90" s="388"/>
      <c r="H90" s="388"/>
      <c r="I90" s="388"/>
      <c r="J90" s="388"/>
      <c r="K90" s="388"/>
      <c r="L90" s="388"/>
      <c r="M90" s="388"/>
      <c r="N90" s="388"/>
      <c r="O90" s="388"/>
      <c r="P90" s="388"/>
      <c r="Q90" s="388"/>
      <c r="S90" s="281"/>
      <c r="T90" s="281"/>
      <c r="U90" s="281"/>
      <c r="V90" s="281"/>
      <c r="W90" s="281"/>
      <c r="X90" s="281"/>
      <c r="Y90" s="291"/>
      <c r="Z90" s="286"/>
      <c r="AA90" s="281"/>
      <c r="AB90" s="281"/>
      <c r="AC90" s="281"/>
      <c r="AD90" s="281"/>
      <c r="AE90" s="291"/>
      <c r="AF90" s="286"/>
      <c r="AG90" s="281"/>
      <c r="AH90" s="291"/>
      <c r="AI90" s="346"/>
      <c r="AJ90" s="347"/>
      <c r="AK90" s="347"/>
      <c r="AL90" s="347"/>
      <c r="AM90" s="347"/>
      <c r="AN90" s="347"/>
      <c r="AO90" s="311"/>
      <c r="AP90" s="347"/>
      <c r="AQ90" s="347"/>
      <c r="AR90" s="347"/>
      <c r="AS90" s="347"/>
      <c r="AT90" s="347"/>
      <c r="AU90" s="311"/>
      <c r="AV90" s="347"/>
      <c r="AW90" s="347"/>
      <c r="AX90" s="311"/>
    </row>
    <row r="91" spans="1:50">
      <c r="A91" s="380"/>
      <c r="B91" s="382"/>
      <c r="C91" s="382"/>
      <c r="D91" s="382"/>
      <c r="E91" s="382"/>
      <c r="F91" s="382"/>
      <c r="G91" s="382"/>
      <c r="H91" s="382"/>
      <c r="I91" s="382"/>
      <c r="J91" s="382"/>
      <c r="K91" s="382"/>
      <c r="L91" s="382"/>
      <c r="M91" s="382"/>
      <c r="N91" s="382"/>
      <c r="O91" s="382"/>
      <c r="P91" s="382"/>
      <c r="Q91" s="382"/>
      <c r="Y91" s="288"/>
      <c r="Z91" s="284"/>
      <c r="AE91" s="288"/>
      <c r="AF91" s="284"/>
      <c r="AH91" s="288"/>
      <c r="AI91" s="343"/>
      <c r="AJ91" s="344"/>
      <c r="AK91" s="344"/>
      <c r="AL91" s="344"/>
      <c r="AM91" s="344"/>
      <c r="AN91" s="344"/>
      <c r="AO91" s="309"/>
      <c r="AP91" s="344"/>
      <c r="AQ91" s="344"/>
      <c r="AR91" s="344"/>
      <c r="AS91" s="344"/>
      <c r="AT91" s="344"/>
      <c r="AU91" s="309"/>
      <c r="AV91" s="344"/>
      <c r="AW91" s="344"/>
      <c r="AX91" s="309"/>
    </row>
    <row r="92" spans="1:50">
      <c r="A92" s="381"/>
      <c r="B92" s="382"/>
      <c r="C92" s="382"/>
      <c r="D92" s="382"/>
      <c r="E92" s="382"/>
      <c r="F92" s="382"/>
      <c r="G92" s="382"/>
      <c r="H92" s="382"/>
      <c r="I92" s="382"/>
      <c r="J92" s="382"/>
      <c r="K92" s="382"/>
      <c r="L92" s="382"/>
      <c r="M92" s="382"/>
      <c r="N92" s="382"/>
      <c r="O92" s="382"/>
      <c r="P92" s="382"/>
      <c r="Q92" s="382"/>
      <c r="S92" s="274"/>
      <c r="T92" s="274"/>
      <c r="U92" s="274"/>
      <c r="V92" s="274"/>
      <c r="W92" s="274"/>
      <c r="X92" s="274"/>
      <c r="Y92" s="289"/>
      <c r="Z92" s="284"/>
      <c r="AA92" s="274"/>
      <c r="AB92" s="274"/>
      <c r="AC92" s="274"/>
      <c r="AD92" s="274"/>
      <c r="AE92" s="289"/>
      <c r="AF92" s="284"/>
      <c r="AG92" s="274"/>
      <c r="AH92" s="289"/>
      <c r="AI92" s="343"/>
      <c r="AJ92" s="344"/>
      <c r="AK92" s="344"/>
      <c r="AL92" s="344"/>
      <c r="AM92" s="344"/>
      <c r="AN92" s="344"/>
      <c r="AO92" s="309"/>
      <c r="AP92" s="344"/>
      <c r="AQ92" s="344"/>
      <c r="AR92" s="344"/>
      <c r="AS92" s="344"/>
      <c r="AT92" s="344"/>
      <c r="AU92" s="309"/>
      <c r="AV92" s="344"/>
      <c r="AW92" s="344"/>
      <c r="AX92" s="309"/>
    </row>
    <row r="93" spans="1:50">
      <c r="A93" s="381"/>
      <c r="B93" s="382"/>
      <c r="C93" s="382"/>
      <c r="D93" s="382"/>
      <c r="E93" s="382"/>
      <c r="F93" s="382"/>
      <c r="G93" s="382"/>
      <c r="H93" s="382"/>
      <c r="I93" s="382"/>
      <c r="J93" s="382"/>
      <c r="K93" s="382"/>
      <c r="L93" s="382"/>
      <c r="M93" s="382"/>
      <c r="N93" s="382"/>
      <c r="O93" s="382"/>
      <c r="P93" s="382"/>
      <c r="Q93" s="382"/>
      <c r="S93" s="275"/>
      <c r="T93" s="275"/>
      <c r="U93" s="275"/>
      <c r="V93" s="275"/>
      <c r="W93" s="275"/>
      <c r="X93" s="275"/>
      <c r="Y93" s="290"/>
      <c r="Z93" s="285"/>
      <c r="AA93" s="275"/>
      <c r="AB93" s="275"/>
      <c r="AC93" s="275"/>
      <c r="AD93" s="275"/>
      <c r="AE93" s="290"/>
      <c r="AF93" s="285"/>
      <c r="AG93" s="275"/>
      <c r="AH93" s="290"/>
      <c r="AI93" s="343"/>
      <c r="AJ93" s="344"/>
      <c r="AK93" s="344"/>
      <c r="AL93" s="344"/>
      <c r="AM93" s="344"/>
      <c r="AN93" s="344"/>
      <c r="AO93" s="309"/>
      <c r="AP93" s="344"/>
      <c r="AQ93" s="344"/>
      <c r="AR93" s="344"/>
      <c r="AS93" s="344"/>
      <c r="AT93" s="344"/>
      <c r="AU93" s="309"/>
      <c r="AV93" s="344"/>
      <c r="AW93" s="344"/>
      <c r="AX93" s="309"/>
    </row>
    <row r="94" spans="1:50">
      <c r="A94" s="381"/>
      <c r="B94" s="382"/>
      <c r="C94" s="382"/>
      <c r="D94" s="382"/>
      <c r="E94" s="382"/>
      <c r="F94" s="382"/>
      <c r="G94" s="382"/>
      <c r="H94" s="382"/>
      <c r="I94" s="382"/>
      <c r="J94" s="382"/>
      <c r="K94" s="382"/>
      <c r="L94" s="382"/>
      <c r="M94" s="382"/>
      <c r="N94" s="382"/>
      <c r="O94" s="382"/>
      <c r="P94" s="382"/>
      <c r="Q94" s="382"/>
      <c r="Y94" s="288"/>
      <c r="Z94" s="284"/>
      <c r="AE94" s="288"/>
      <c r="AF94" s="284"/>
      <c r="AH94" s="288"/>
      <c r="AI94" s="343"/>
      <c r="AJ94" s="344"/>
      <c r="AK94" s="344"/>
      <c r="AL94" s="344"/>
      <c r="AM94" s="344"/>
      <c r="AN94" s="344"/>
      <c r="AO94" s="309"/>
      <c r="AP94" s="344"/>
      <c r="AQ94" s="344"/>
      <c r="AR94" s="344"/>
      <c r="AS94" s="344"/>
      <c r="AT94" s="344"/>
      <c r="AU94" s="309"/>
      <c r="AV94" s="344"/>
      <c r="AW94" s="344"/>
      <c r="AX94" s="309"/>
    </row>
    <row r="95" spans="1:50">
      <c r="A95" s="381"/>
      <c r="B95" s="382"/>
      <c r="C95" s="382"/>
      <c r="D95" s="382"/>
      <c r="E95" s="382"/>
      <c r="F95" s="382"/>
      <c r="G95" s="382"/>
      <c r="H95" s="382"/>
      <c r="I95" s="382"/>
      <c r="J95" s="382"/>
      <c r="K95" s="382"/>
      <c r="L95" s="382"/>
      <c r="M95" s="382"/>
      <c r="N95" s="382"/>
      <c r="O95" s="382"/>
      <c r="P95" s="382"/>
      <c r="Q95" s="382"/>
      <c r="R95" s="273"/>
      <c r="S95" s="275"/>
      <c r="T95" s="275"/>
      <c r="U95" s="275"/>
      <c r="V95" s="275"/>
      <c r="W95" s="275"/>
      <c r="X95" s="275"/>
      <c r="Y95" s="290"/>
      <c r="Z95" s="285"/>
      <c r="AA95" s="275"/>
      <c r="AB95" s="275"/>
      <c r="AC95" s="275"/>
      <c r="AD95" s="275"/>
      <c r="AE95" s="290"/>
      <c r="AF95" s="285"/>
      <c r="AG95" s="275"/>
      <c r="AH95" s="290"/>
      <c r="AI95" s="345"/>
      <c r="AJ95" s="314"/>
      <c r="AK95" s="314"/>
      <c r="AL95" s="314"/>
      <c r="AM95" s="314"/>
      <c r="AN95" s="314"/>
      <c r="AO95" s="310"/>
      <c r="AP95" s="314"/>
      <c r="AQ95" s="314"/>
      <c r="AR95" s="314"/>
      <c r="AS95" s="314"/>
      <c r="AT95" s="314"/>
      <c r="AU95" s="310"/>
      <c r="AV95" s="314"/>
      <c r="AW95" s="314"/>
      <c r="AX95" s="310"/>
    </row>
    <row r="96" spans="1:50">
      <c r="A96" s="381"/>
      <c r="B96" s="382"/>
      <c r="C96" s="382"/>
      <c r="D96" s="382"/>
      <c r="E96" s="382"/>
      <c r="F96" s="382"/>
      <c r="G96" s="382"/>
      <c r="H96" s="382"/>
      <c r="I96" s="382"/>
      <c r="J96" s="382"/>
      <c r="K96" s="382"/>
      <c r="L96" s="382"/>
      <c r="M96" s="382"/>
      <c r="N96" s="382"/>
      <c r="O96" s="382"/>
      <c r="P96" s="382"/>
      <c r="Q96" s="382"/>
      <c r="Y96" s="288"/>
      <c r="Z96" s="284"/>
      <c r="AE96" s="288"/>
      <c r="AF96" s="284"/>
      <c r="AH96" s="288"/>
      <c r="AI96" s="343"/>
      <c r="AJ96" s="344"/>
      <c r="AK96" s="344"/>
      <c r="AL96" s="344"/>
      <c r="AM96" s="344"/>
      <c r="AN96" s="344"/>
      <c r="AO96" s="309"/>
      <c r="AP96" s="344"/>
      <c r="AQ96" s="344"/>
      <c r="AR96" s="344"/>
      <c r="AS96" s="344"/>
      <c r="AT96" s="344"/>
      <c r="AU96" s="309"/>
      <c r="AV96" s="344"/>
      <c r="AW96" s="344"/>
      <c r="AX96" s="309"/>
    </row>
    <row r="97" spans="1:50">
      <c r="A97" s="386"/>
      <c r="B97" s="384"/>
      <c r="C97" s="384"/>
      <c r="D97" s="384"/>
      <c r="E97" s="384"/>
      <c r="F97" s="384"/>
      <c r="G97" s="384"/>
      <c r="H97" s="384"/>
      <c r="I97" s="384"/>
      <c r="J97" s="384"/>
      <c r="K97" s="384"/>
      <c r="L97" s="384"/>
      <c r="M97" s="384"/>
      <c r="N97" s="384"/>
      <c r="O97" s="384"/>
      <c r="P97" s="384"/>
      <c r="Q97" s="384"/>
      <c r="S97" s="275"/>
      <c r="T97" s="275"/>
      <c r="U97" s="275"/>
      <c r="V97" s="275"/>
      <c r="W97" s="275"/>
      <c r="X97" s="275"/>
      <c r="Y97" s="290"/>
      <c r="Z97" s="285"/>
      <c r="AA97" s="275"/>
      <c r="AB97" s="275"/>
      <c r="AC97" s="275"/>
      <c r="AD97" s="275"/>
      <c r="AE97" s="290"/>
      <c r="AF97" s="285"/>
      <c r="AG97" s="275"/>
      <c r="AH97" s="290"/>
      <c r="AI97" s="343"/>
      <c r="AJ97" s="344"/>
      <c r="AK97" s="344"/>
      <c r="AL97" s="344"/>
      <c r="AM97" s="344"/>
      <c r="AN97" s="344"/>
      <c r="AO97" s="309"/>
      <c r="AP97" s="344"/>
      <c r="AQ97" s="344"/>
      <c r="AR97" s="344"/>
      <c r="AS97" s="344"/>
      <c r="AT97" s="344"/>
      <c r="AU97" s="309"/>
      <c r="AV97" s="344"/>
      <c r="AW97" s="344"/>
      <c r="AX97" s="309"/>
    </row>
    <row r="98" spans="1:50">
      <c r="A98" s="381"/>
      <c r="B98" s="382"/>
      <c r="C98" s="382"/>
      <c r="D98" s="382"/>
      <c r="E98" s="382"/>
      <c r="F98" s="382"/>
      <c r="G98" s="382"/>
      <c r="H98" s="382"/>
      <c r="I98" s="382"/>
      <c r="J98" s="382"/>
      <c r="K98" s="382"/>
      <c r="L98" s="382"/>
      <c r="M98" s="382"/>
      <c r="N98" s="382"/>
      <c r="O98" s="382"/>
      <c r="P98" s="382"/>
      <c r="Q98" s="382"/>
      <c r="Y98" s="288"/>
      <c r="Z98" s="284"/>
      <c r="AE98" s="288"/>
      <c r="AF98" s="284"/>
      <c r="AH98" s="288"/>
      <c r="AI98" s="343"/>
      <c r="AJ98" s="344"/>
      <c r="AK98" s="344"/>
      <c r="AL98" s="344"/>
      <c r="AM98" s="344"/>
      <c r="AN98" s="344"/>
      <c r="AO98" s="309"/>
      <c r="AP98" s="344"/>
      <c r="AQ98" s="344"/>
      <c r="AR98" s="344"/>
      <c r="AS98" s="344"/>
      <c r="AT98" s="344"/>
      <c r="AU98" s="309"/>
      <c r="AV98" s="344"/>
      <c r="AW98" s="344"/>
      <c r="AX98" s="309"/>
    </row>
    <row r="99" spans="1:50">
      <c r="A99" s="381"/>
      <c r="B99" s="382"/>
      <c r="C99" s="382"/>
      <c r="D99" s="382"/>
      <c r="E99" s="382"/>
      <c r="F99" s="382"/>
      <c r="G99" s="382"/>
      <c r="H99" s="382"/>
      <c r="I99" s="382"/>
      <c r="J99" s="382"/>
      <c r="K99" s="382"/>
      <c r="L99" s="382"/>
      <c r="M99" s="382"/>
      <c r="N99" s="382"/>
      <c r="O99" s="382"/>
      <c r="P99" s="382"/>
      <c r="Q99" s="382"/>
      <c r="R99" s="273"/>
      <c r="S99" s="275"/>
      <c r="T99" s="275"/>
      <c r="U99" s="275"/>
      <c r="V99" s="275"/>
      <c r="W99" s="275"/>
      <c r="X99" s="275"/>
      <c r="Y99" s="290"/>
      <c r="Z99" s="285"/>
      <c r="AA99" s="275"/>
      <c r="AB99" s="275"/>
      <c r="AC99" s="275"/>
      <c r="AD99" s="275"/>
      <c r="AE99" s="290"/>
      <c r="AF99" s="285"/>
      <c r="AG99" s="275"/>
      <c r="AH99" s="290"/>
      <c r="AI99" s="345"/>
      <c r="AJ99" s="314"/>
      <c r="AK99" s="314"/>
      <c r="AL99" s="314"/>
      <c r="AM99" s="314"/>
      <c r="AN99" s="314"/>
      <c r="AO99" s="310"/>
      <c r="AP99" s="314"/>
      <c r="AQ99" s="314"/>
      <c r="AR99" s="314"/>
      <c r="AS99" s="314"/>
      <c r="AT99" s="314"/>
      <c r="AU99" s="310"/>
      <c r="AV99" s="314"/>
      <c r="AW99" s="314"/>
      <c r="AX99" s="310"/>
    </row>
    <row r="100" spans="1:50">
      <c r="A100" s="381"/>
      <c r="B100" s="382"/>
      <c r="C100" s="382"/>
      <c r="D100" s="382"/>
      <c r="E100" s="382"/>
      <c r="F100" s="382"/>
      <c r="G100" s="382"/>
      <c r="H100" s="382"/>
      <c r="I100" s="382"/>
      <c r="J100" s="382"/>
      <c r="K100" s="382"/>
      <c r="L100" s="382"/>
      <c r="M100" s="382"/>
      <c r="N100" s="382"/>
      <c r="O100" s="382"/>
      <c r="P100" s="382"/>
      <c r="Q100" s="382"/>
      <c r="Y100" s="288"/>
      <c r="Z100" s="284"/>
      <c r="AE100" s="288"/>
      <c r="AF100" s="284"/>
      <c r="AH100" s="288"/>
      <c r="AI100" s="343"/>
      <c r="AJ100" s="344"/>
      <c r="AK100" s="344"/>
      <c r="AL100" s="344"/>
      <c r="AM100" s="344"/>
      <c r="AN100" s="344"/>
      <c r="AO100" s="309"/>
      <c r="AP100" s="344"/>
      <c r="AQ100" s="344"/>
      <c r="AR100" s="344"/>
      <c r="AS100" s="344"/>
      <c r="AT100" s="344"/>
      <c r="AU100" s="309"/>
      <c r="AV100" s="344"/>
      <c r="AW100" s="344"/>
      <c r="AX100" s="309"/>
    </row>
    <row r="101" spans="1:50">
      <c r="A101" s="381"/>
      <c r="B101" s="382"/>
      <c r="C101" s="382"/>
      <c r="D101" s="382"/>
      <c r="E101" s="382"/>
      <c r="F101" s="382"/>
      <c r="G101" s="382"/>
      <c r="H101" s="382"/>
      <c r="I101" s="382"/>
      <c r="J101" s="382"/>
      <c r="K101" s="382"/>
      <c r="L101" s="382"/>
      <c r="M101" s="382"/>
      <c r="N101" s="382"/>
      <c r="O101" s="382"/>
      <c r="P101" s="382"/>
      <c r="Q101" s="382"/>
      <c r="R101" s="273"/>
      <c r="S101" s="275"/>
      <c r="T101" s="275"/>
      <c r="U101" s="275"/>
      <c r="V101" s="275"/>
      <c r="W101" s="275"/>
      <c r="X101" s="275"/>
      <c r="Y101" s="290"/>
      <c r="Z101" s="285"/>
      <c r="AA101" s="275"/>
      <c r="AB101" s="275"/>
      <c r="AC101" s="275"/>
      <c r="AD101" s="275"/>
      <c r="AE101" s="290"/>
      <c r="AF101" s="285"/>
      <c r="AG101" s="275"/>
      <c r="AH101" s="290"/>
      <c r="AI101" s="343"/>
      <c r="AJ101" s="344"/>
      <c r="AK101" s="344"/>
      <c r="AL101" s="344"/>
      <c r="AM101" s="344"/>
      <c r="AN101" s="344"/>
      <c r="AO101" s="309"/>
      <c r="AP101" s="344"/>
      <c r="AQ101" s="344"/>
      <c r="AR101" s="344"/>
      <c r="AS101" s="344"/>
      <c r="AT101" s="344"/>
      <c r="AU101" s="309"/>
      <c r="AV101" s="344"/>
      <c r="AW101" s="344"/>
      <c r="AX101" s="309"/>
    </row>
    <row r="102" spans="1:50">
      <c r="A102" s="381"/>
      <c r="B102" s="382"/>
      <c r="C102" s="382"/>
      <c r="D102" s="382"/>
      <c r="E102" s="382"/>
      <c r="F102" s="382"/>
      <c r="G102" s="382"/>
      <c r="H102" s="382"/>
      <c r="I102" s="382"/>
      <c r="J102" s="382"/>
      <c r="K102" s="382"/>
      <c r="L102" s="382"/>
      <c r="M102" s="382"/>
      <c r="N102" s="382"/>
      <c r="O102" s="382"/>
      <c r="P102" s="382"/>
      <c r="Q102" s="382"/>
      <c r="Y102" s="288"/>
      <c r="Z102" s="284"/>
      <c r="AE102" s="288"/>
      <c r="AF102" s="284"/>
      <c r="AH102" s="288"/>
      <c r="AI102" s="343"/>
      <c r="AJ102" s="344"/>
      <c r="AK102" s="344"/>
      <c r="AL102" s="344"/>
      <c r="AM102" s="344"/>
      <c r="AN102" s="344"/>
      <c r="AO102" s="309"/>
      <c r="AP102" s="344"/>
      <c r="AQ102" s="344"/>
      <c r="AR102" s="344"/>
      <c r="AS102" s="344"/>
      <c r="AT102" s="344"/>
      <c r="AU102" s="309"/>
      <c r="AV102" s="344"/>
      <c r="AW102" s="344"/>
      <c r="AX102" s="309"/>
    </row>
    <row r="103" spans="1:50">
      <c r="A103" s="381"/>
      <c r="B103" s="382"/>
      <c r="C103" s="382"/>
      <c r="D103" s="382"/>
      <c r="E103" s="382"/>
      <c r="F103" s="382"/>
      <c r="G103" s="382"/>
      <c r="H103" s="382"/>
      <c r="I103" s="382"/>
      <c r="J103" s="382"/>
      <c r="K103" s="382"/>
      <c r="L103" s="382"/>
      <c r="M103" s="382"/>
      <c r="N103" s="382"/>
      <c r="O103" s="382"/>
      <c r="P103" s="382"/>
      <c r="Q103" s="382"/>
      <c r="R103" s="273"/>
      <c r="S103" s="275"/>
      <c r="T103" s="275"/>
      <c r="U103" s="275"/>
      <c r="V103" s="275"/>
      <c r="W103" s="275"/>
      <c r="X103" s="275"/>
      <c r="Y103" s="290"/>
      <c r="Z103" s="285"/>
      <c r="AA103" s="275"/>
      <c r="AB103" s="275"/>
      <c r="AC103" s="275"/>
      <c r="AD103" s="275"/>
      <c r="AE103" s="290"/>
      <c r="AF103" s="285"/>
      <c r="AG103" s="275"/>
      <c r="AH103" s="290"/>
      <c r="AI103" s="345"/>
      <c r="AJ103" s="314"/>
      <c r="AK103" s="314"/>
      <c r="AL103" s="314"/>
      <c r="AM103" s="314"/>
      <c r="AN103" s="314"/>
      <c r="AO103" s="310"/>
      <c r="AP103" s="314"/>
      <c r="AQ103" s="314"/>
      <c r="AR103" s="314"/>
      <c r="AS103" s="314"/>
      <c r="AT103" s="314"/>
      <c r="AU103" s="310"/>
      <c r="AV103" s="314"/>
      <c r="AW103" s="314"/>
      <c r="AX103" s="310"/>
    </row>
    <row r="104" spans="1:50">
      <c r="A104" s="381"/>
      <c r="B104" s="382"/>
      <c r="C104" s="382"/>
      <c r="D104" s="382"/>
      <c r="E104" s="382"/>
      <c r="F104" s="382"/>
      <c r="G104" s="382"/>
      <c r="H104" s="382"/>
      <c r="I104" s="382"/>
      <c r="J104" s="382"/>
      <c r="K104" s="382"/>
      <c r="L104" s="382"/>
      <c r="M104" s="382"/>
      <c r="N104" s="382"/>
      <c r="O104" s="382"/>
      <c r="P104" s="382"/>
      <c r="Q104" s="382"/>
      <c r="Y104" s="288"/>
      <c r="Z104" s="284"/>
      <c r="AE104" s="288"/>
      <c r="AF104" s="284"/>
      <c r="AH104" s="288"/>
      <c r="AI104" s="343"/>
      <c r="AJ104" s="344"/>
      <c r="AK104" s="344"/>
      <c r="AL104" s="344"/>
      <c r="AM104" s="344"/>
      <c r="AN104" s="344"/>
      <c r="AO104" s="309"/>
      <c r="AP104" s="344"/>
      <c r="AQ104" s="344"/>
      <c r="AR104" s="344"/>
      <c r="AS104" s="344"/>
      <c r="AT104" s="344"/>
      <c r="AU104" s="309"/>
      <c r="AV104" s="344"/>
      <c r="AW104" s="344"/>
      <c r="AX104" s="309"/>
    </row>
    <row r="105" spans="1:50">
      <c r="A105" s="381"/>
      <c r="B105" s="382"/>
      <c r="C105" s="382"/>
      <c r="D105" s="382"/>
      <c r="E105" s="382"/>
      <c r="F105" s="382"/>
      <c r="G105" s="382"/>
      <c r="H105" s="382"/>
      <c r="I105" s="382"/>
      <c r="J105" s="382"/>
      <c r="K105" s="382"/>
      <c r="L105" s="382"/>
      <c r="M105" s="382"/>
      <c r="N105" s="382"/>
      <c r="O105" s="382"/>
      <c r="P105" s="382"/>
      <c r="Q105" s="382"/>
      <c r="R105" s="273"/>
      <c r="S105" s="275"/>
      <c r="T105" s="275"/>
      <c r="U105" s="275"/>
      <c r="V105" s="275"/>
      <c r="W105" s="275"/>
      <c r="X105" s="275"/>
      <c r="Y105" s="290"/>
      <c r="Z105" s="285"/>
      <c r="AA105" s="275"/>
      <c r="AB105" s="275"/>
      <c r="AC105" s="275"/>
      <c r="AD105" s="275"/>
      <c r="AE105" s="290"/>
      <c r="AF105" s="285"/>
      <c r="AG105" s="275"/>
      <c r="AH105" s="290"/>
      <c r="AI105" s="343"/>
      <c r="AJ105" s="344"/>
      <c r="AK105" s="344"/>
      <c r="AL105" s="344"/>
      <c r="AM105" s="344"/>
      <c r="AN105" s="344"/>
      <c r="AO105" s="309"/>
      <c r="AP105" s="344"/>
      <c r="AQ105" s="344"/>
      <c r="AR105" s="344"/>
      <c r="AS105" s="344"/>
      <c r="AT105" s="344"/>
      <c r="AU105" s="309"/>
      <c r="AV105" s="344"/>
      <c r="AW105" s="344"/>
      <c r="AX105" s="309"/>
    </row>
    <row r="106" spans="1:50">
      <c r="A106" s="381"/>
      <c r="B106" s="382"/>
      <c r="C106" s="382"/>
      <c r="D106" s="382"/>
      <c r="E106" s="382"/>
      <c r="F106" s="382"/>
      <c r="G106" s="382"/>
      <c r="H106" s="382"/>
      <c r="I106" s="382"/>
      <c r="J106" s="382"/>
      <c r="K106" s="382"/>
      <c r="L106" s="382"/>
      <c r="M106" s="382"/>
      <c r="N106" s="382"/>
      <c r="O106" s="382"/>
      <c r="P106" s="382"/>
      <c r="Q106" s="382"/>
      <c r="Y106" s="288"/>
      <c r="Z106" s="284"/>
      <c r="AE106" s="288"/>
      <c r="AF106" s="284"/>
      <c r="AH106" s="288"/>
      <c r="AI106" s="343"/>
      <c r="AJ106" s="344"/>
      <c r="AK106" s="344"/>
      <c r="AL106" s="344"/>
      <c r="AM106" s="344"/>
      <c r="AN106" s="344"/>
      <c r="AO106" s="309"/>
      <c r="AP106" s="344"/>
      <c r="AQ106" s="344"/>
      <c r="AR106" s="344"/>
      <c r="AS106" s="344"/>
      <c r="AT106" s="344"/>
      <c r="AU106" s="309"/>
      <c r="AV106" s="344"/>
      <c r="AW106" s="344"/>
      <c r="AX106" s="309"/>
    </row>
    <row r="107" spans="1:50">
      <c r="A107" s="381"/>
      <c r="B107" s="382"/>
      <c r="C107" s="382"/>
      <c r="D107" s="382"/>
      <c r="E107" s="382"/>
      <c r="F107" s="382"/>
      <c r="G107" s="382"/>
      <c r="H107" s="382"/>
      <c r="I107" s="382"/>
      <c r="J107" s="382"/>
      <c r="K107" s="382"/>
      <c r="L107" s="382"/>
      <c r="M107" s="382"/>
      <c r="N107" s="382"/>
      <c r="O107" s="382"/>
      <c r="P107" s="382"/>
      <c r="Q107" s="382"/>
      <c r="R107" s="273"/>
      <c r="S107" s="275"/>
      <c r="T107" s="275"/>
      <c r="U107" s="275"/>
      <c r="V107" s="275"/>
      <c r="W107" s="275"/>
      <c r="X107" s="275"/>
      <c r="Y107" s="290"/>
      <c r="Z107" s="285"/>
      <c r="AA107" s="275"/>
      <c r="AB107" s="275"/>
      <c r="AC107" s="275"/>
      <c r="AD107" s="275"/>
      <c r="AE107" s="290"/>
      <c r="AF107" s="285"/>
      <c r="AG107" s="275"/>
      <c r="AH107" s="290"/>
      <c r="AI107" s="348"/>
      <c r="AJ107" s="314"/>
      <c r="AK107" s="314"/>
      <c r="AL107" s="314"/>
      <c r="AM107" s="314"/>
      <c r="AN107" s="314"/>
      <c r="AO107" s="310"/>
      <c r="AP107" s="314"/>
      <c r="AQ107" s="314"/>
      <c r="AR107" s="314"/>
      <c r="AS107" s="314"/>
      <c r="AT107" s="314"/>
      <c r="AU107" s="310"/>
      <c r="AV107" s="314"/>
      <c r="AW107" s="314"/>
      <c r="AX107" s="310"/>
    </row>
    <row r="108" spans="1:50">
      <c r="A108" s="381"/>
      <c r="B108" s="382"/>
      <c r="C108" s="382"/>
      <c r="D108" s="382"/>
      <c r="E108" s="382"/>
      <c r="F108" s="382"/>
      <c r="G108" s="382"/>
      <c r="H108" s="382"/>
      <c r="I108" s="382"/>
      <c r="J108" s="382"/>
      <c r="K108" s="382"/>
      <c r="L108" s="382"/>
      <c r="M108" s="382"/>
      <c r="N108" s="382"/>
      <c r="O108" s="382"/>
      <c r="P108" s="382"/>
      <c r="Q108" s="382"/>
      <c r="Y108" s="288"/>
      <c r="Z108" s="284"/>
      <c r="AE108" s="288"/>
      <c r="AF108" s="284"/>
      <c r="AH108" s="288"/>
      <c r="AI108" s="343"/>
      <c r="AJ108" s="344"/>
      <c r="AK108" s="344"/>
      <c r="AL108" s="344"/>
      <c r="AM108" s="344"/>
      <c r="AN108" s="344"/>
      <c r="AO108" s="309"/>
      <c r="AP108" s="344"/>
      <c r="AQ108" s="344"/>
      <c r="AR108" s="344"/>
      <c r="AS108" s="344"/>
      <c r="AT108" s="344"/>
      <c r="AU108" s="309"/>
      <c r="AV108" s="344"/>
      <c r="AW108" s="344"/>
      <c r="AX108" s="309"/>
    </row>
    <row r="109" spans="1:50">
      <c r="A109" s="381"/>
      <c r="B109" s="382"/>
      <c r="C109" s="382"/>
      <c r="D109" s="382"/>
      <c r="E109" s="382"/>
      <c r="F109" s="382"/>
      <c r="G109" s="382"/>
      <c r="H109" s="382"/>
      <c r="I109" s="382"/>
      <c r="J109" s="382"/>
      <c r="K109" s="382"/>
      <c r="L109" s="382"/>
      <c r="M109" s="382"/>
      <c r="N109" s="382"/>
      <c r="O109" s="382"/>
      <c r="P109" s="382"/>
      <c r="Q109" s="382"/>
      <c r="R109" s="273"/>
      <c r="S109" s="275"/>
      <c r="T109" s="275"/>
      <c r="U109" s="275"/>
      <c r="V109" s="275"/>
      <c r="W109" s="275"/>
      <c r="X109" s="275"/>
      <c r="Y109" s="290"/>
      <c r="Z109" s="285"/>
      <c r="AA109" s="275"/>
      <c r="AB109" s="275"/>
      <c r="AC109" s="275"/>
      <c r="AD109" s="275"/>
      <c r="AE109" s="290"/>
      <c r="AF109" s="285"/>
      <c r="AG109" s="275"/>
      <c r="AH109" s="290"/>
      <c r="AI109" s="343"/>
      <c r="AJ109" s="344"/>
      <c r="AK109" s="344"/>
      <c r="AL109" s="344"/>
      <c r="AM109" s="344"/>
      <c r="AN109" s="344"/>
      <c r="AO109" s="309"/>
      <c r="AP109" s="344"/>
      <c r="AQ109" s="344"/>
      <c r="AR109" s="344"/>
      <c r="AS109" s="344"/>
      <c r="AT109" s="344"/>
      <c r="AU109" s="309"/>
      <c r="AV109" s="344"/>
      <c r="AW109" s="344"/>
      <c r="AX109" s="309"/>
    </row>
    <row r="110" spans="1:50">
      <c r="A110" s="381"/>
      <c r="B110" s="382"/>
      <c r="C110" s="382"/>
      <c r="D110" s="382"/>
      <c r="E110" s="382"/>
      <c r="F110" s="382"/>
      <c r="G110" s="382"/>
      <c r="H110" s="382"/>
      <c r="I110" s="382"/>
      <c r="J110" s="382"/>
      <c r="K110" s="382"/>
      <c r="L110" s="382"/>
      <c r="M110" s="382"/>
      <c r="N110" s="382"/>
      <c r="O110" s="382"/>
      <c r="P110" s="382"/>
      <c r="Q110" s="382"/>
      <c r="Y110" s="288"/>
      <c r="Z110" s="284"/>
      <c r="AE110" s="288"/>
      <c r="AF110" s="284"/>
      <c r="AH110" s="288"/>
      <c r="AI110" s="343"/>
      <c r="AJ110" s="344"/>
      <c r="AK110" s="344"/>
      <c r="AL110" s="344"/>
      <c r="AM110" s="344"/>
      <c r="AN110" s="344"/>
      <c r="AO110" s="309"/>
      <c r="AP110" s="344"/>
      <c r="AQ110" s="344"/>
      <c r="AR110" s="344"/>
      <c r="AS110" s="344"/>
      <c r="AT110" s="344"/>
      <c r="AU110" s="309"/>
      <c r="AV110" s="344"/>
      <c r="AW110" s="344"/>
      <c r="AX110" s="309"/>
    </row>
    <row r="111" spans="1:50">
      <c r="A111" s="381"/>
      <c r="B111" s="382"/>
      <c r="C111" s="382"/>
      <c r="D111" s="382"/>
      <c r="E111" s="382"/>
      <c r="F111" s="382"/>
      <c r="G111" s="382"/>
      <c r="H111" s="382"/>
      <c r="I111" s="382"/>
      <c r="J111" s="382"/>
      <c r="K111" s="382"/>
      <c r="L111" s="382"/>
      <c r="M111" s="382"/>
      <c r="N111" s="382"/>
      <c r="O111" s="382"/>
      <c r="P111" s="382"/>
      <c r="Q111" s="382"/>
      <c r="R111" s="273"/>
      <c r="S111" s="275"/>
      <c r="T111" s="275"/>
      <c r="U111" s="275"/>
      <c r="V111" s="275"/>
      <c r="W111" s="275"/>
      <c r="X111" s="275"/>
      <c r="Y111" s="290"/>
      <c r="Z111" s="285"/>
      <c r="AA111" s="275"/>
      <c r="AB111" s="275"/>
      <c r="AC111" s="275"/>
      <c r="AD111" s="275"/>
      <c r="AE111" s="290"/>
      <c r="AF111" s="285"/>
      <c r="AG111" s="275"/>
      <c r="AH111" s="290"/>
      <c r="AI111" s="345"/>
      <c r="AJ111" s="314"/>
      <c r="AK111" s="314"/>
      <c r="AL111" s="314"/>
      <c r="AM111" s="314"/>
      <c r="AN111" s="314"/>
      <c r="AO111" s="310"/>
      <c r="AP111" s="314"/>
      <c r="AQ111" s="314"/>
      <c r="AR111" s="314"/>
      <c r="AS111" s="314"/>
      <c r="AT111" s="314"/>
      <c r="AU111" s="310"/>
      <c r="AV111" s="314"/>
      <c r="AW111" s="314"/>
      <c r="AX111" s="310"/>
    </row>
    <row r="112" spans="1:50">
      <c r="A112" s="381"/>
      <c r="B112" s="382"/>
      <c r="C112" s="382"/>
      <c r="D112" s="382"/>
      <c r="E112" s="382"/>
      <c r="F112" s="382"/>
      <c r="G112" s="382"/>
      <c r="H112" s="382"/>
      <c r="I112" s="382"/>
      <c r="J112" s="382"/>
      <c r="K112" s="382"/>
      <c r="L112" s="382"/>
      <c r="M112" s="382"/>
      <c r="N112" s="382"/>
      <c r="O112" s="382"/>
      <c r="P112" s="382"/>
      <c r="Q112" s="382"/>
      <c r="Y112" s="288"/>
      <c r="Z112" s="284"/>
      <c r="AE112" s="288"/>
      <c r="AF112" s="284"/>
      <c r="AH112" s="288"/>
      <c r="AI112" s="343"/>
      <c r="AJ112" s="344"/>
      <c r="AK112" s="344"/>
      <c r="AL112" s="344"/>
      <c r="AM112" s="344"/>
      <c r="AN112" s="344"/>
      <c r="AO112" s="309"/>
      <c r="AP112" s="344"/>
      <c r="AQ112" s="344"/>
      <c r="AR112" s="344"/>
      <c r="AS112" s="344"/>
      <c r="AT112" s="344"/>
      <c r="AU112" s="309"/>
      <c r="AV112" s="344"/>
      <c r="AW112" s="344"/>
      <c r="AX112" s="309"/>
    </row>
    <row r="113" spans="1:50">
      <c r="A113" s="381"/>
      <c r="B113" s="382"/>
      <c r="C113" s="382"/>
      <c r="D113" s="382"/>
      <c r="E113" s="382"/>
      <c r="F113" s="382"/>
      <c r="G113" s="382"/>
      <c r="H113" s="382"/>
      <c r="I113" s="382"/>
      <c r="J113" s="382"/>
      <c r="K113" s="382"/>
      <c r="L113" s="382"/>
      <c r="M113" s="382"/>
      <c r="N113" s="382"/>
      <c r="O113" s="382"/>
      <c r="P113" s="382"/>
      <c r="Q113" s="382"/>
      <c r="R113" s="273"/>
      <c r="S113" s="275"/>
      <c r="T113" s="275"/>
      <c r="U113" s="275"/>
      <c r="V113" s="275"/>
      <c r="W113" s="275"/>
      <c r="X113" s="275"/>
      <c r="Y113" s="290"/>
      <c r="Z113" s="285"/>
      <c r="AA113" s="275"/>
      <c r="AB113" s="275"/>
      <c r="AC113" s="275"/>
      <c r="AD113" s="275"/>
      <c r="AE113" s="290"/>
      <c r="AF113" s="285"/>
      <c r="AG113" s="275"/>
      <c r="AH113" s="290"/>
      <c r="AI113" s="343"/>
      <c r="AJ113" s="344"/>
      <c r="AK113" s="344"/>
      <c r="AL113" s="344"/>
      <c r="AM113" s="344"/>
      <c r="AN113" s="344"/>
      <c r="AO113" s="309"/>
      <c r="AP113" s="344"/>
      <c r="AQ113" s="344"/>
      <c r="AR113" s="344"/>
      <c r="AS113" s="344"/>
      <c r="AT113" s="344"/>
      <c r="AU113" s="309"/>
      <c r="AV113" s="344"/>
      <c r="AW113" s="344"/>
      <c r="AX113" s="309"/>
    </row>
    <row r="114" spans="1:50">
      <c r="A114" s="381"/>
      <c r="B114" s="382"/>
      <c r="C114" s="382"/>
      <c r="D114" s="382"/>
      <c r="E114" s="382"/>
      <c r="F114" s="382"/>
      <c r="G114" s="382"/>
      <c r="H114" s="382"/>
      <c r="I114" s="382"/>
      <c r="J114" s="382"/>
      <c r="K114" s="382"/>
      <c r="L114" s="382"/>
      <c r="M114" s="382"/>
      <c r="N114" s="382"/>
      <c r="O114" s="382"/>
      <c r="P114" s="382"/>
      <c r="Q114" s="382"/>
      <c r="Y114" s="288"/>
      <c r="Z114" s="284"/>
      <c r="AE114" s="288"/>
      <c r="AF114" s="284"/>
      <c r="AH114" s="288"/>
      <c r="AI114" s="343"/>
      <c r="AJ114" s="344"/>
      <c r="AK114" s="344"/>
      <c r="AL114" s="344"/>
      <c r="AM114" s="344"/>
      <c r="AN114" s="344"/>
      <c r="AO114" s="309"/>
      <c r="AP114" s="344"/>
      <c r="AQ114" s="344"/>
      <c r="AR114" s="344"/>
      <c r="AS114" s="344"/>
      <c r="AT114" s="344"/>
      <c r="AU114" s="309"/>
      <c r="AV114" s="344"/>
      <c r="AW114" s="344"/>
      <c r="AX114" s="309"/>
    </row>
    <row r="115" spans="1:50">
      <c r="A115" s="381"/>
      <c r="B115" s="382"/>
      <c r="C115" s="382"/>
      <c r="D115" s="382"/>
      <c r="E115" s="382"/>
      <c r="F115" s="382"/>
      <c r="G115" s="382"/>
      <c r="H115" s="382"/>
      <c r="I115" s="382"/>
      <c r="J115" s="382"/>
      <c r="K115" s="382"/>
      <c r="L115" s="382"/>
      <c r="M115" s="382"/>
      <c r="N115" s="382"/>
      <c r="O115" s="382"/>
      <c r="P115" s="382"/>
      <c r="Q115" s="382"/>
      <c r="R115" s="273"/>
      <c r="S115" s="275"/>
      <c r="T115" s="275"/>
      <c r="U115" s="275"/>
      <c r="V115" s="275"/>
      <c r="W115" s="275"/>
      <c r="X115" s="275"/>
      <c r="Y115" s="290"/>
      <c r="Z115" s="285"/>
      <c r="AA115" s="275"/>
      <c r="AB115" s="275"/>
      <c r="AC115" s="275"/>
      <c r="AD115" s="275"/>
      <c r="AE115" s="290"/>
      <c r="AF115" s="285"/>
      <c r="AG115" s="275"/>
      <c r="AH115" s="290"/>
      <c r="AI115" s="345"/>
      <c r="AJ115" s="314"/>
      <c r="AK115" s="314"/>
      <c r="AL115" s="314"/>
      <c r="AM115" s="314"/>
      <c r="AN115" s="314"/>
      <c r="AO115" s="310"/>
      <c r="AP115" s="314"/>
      <c r="AQ115" s="314"/>
      <c r="AR115" s="314"/>
      <c r="AS115" s="314"/>
      <c r="AT115" s="314"/>
      <c r="AU115" s="310"/>
      <c r="AV115" s="314"/>
      <c r="AW115" s="314"/>
      <c r="AX115" s="310"/>
    </row>
    <row r="116" spans="1:50">
      <c r="A116" s="381"/>
      <c r="B116" s="382"/>
      <c r="C116" s="382"/>
      <c r="D116" s="382"/>
      <c r="E116" s="382"/>
      <c r="F116" s="382"/>
      <c r="G116" s="382"/>
      <c r="H116" s="382"/>
      <c r="I116" s="382"/>
      <c r="J116" s="382"/>
      <c r="K116" s="382"/>
      <c r="L116" s="382"/>
      <c r="M116" s="382"/>
      <c r="N116" s="382"/>
      <c r="O116" s="382"/>
      <c r="P116" s="382"/>
      <c r="Q116" s="382"/>
      <c r="Y116" s="288"/>
      <c r="Z116" s="284"/>
      <c r="AE116" s="288"/>
      <c r="AF116" s="284"/>
      <c r="AH116" s="288"/>
      <c r="AI116" s="343"/>
      <c r="AJ116" s="344"/>
      <c r="AK116" s="344"/>
      <c r="AL116" s="344"/>
      <c r="AM116" s="344"/>
      <c r="AN116" s="344"/>
      <c r="AO116" s="309"/>
      <c r="AP116" s="344"/>
      <c r="AQ116" s="344"/>
      <c r="AR116" s="344"/>
      <c r="AS116" s="344"/>
      <c r="AT116" s="344"/>
      <c r="AU116" s="309"/>
      <c r="AV116" s="344"/>
      <c r="AW116" s="344"/>
      <c r="AX116" s="309"/>
    </row>
    <row r="117" spans="1:50">
      <c r="A117" s="381"/>
      <c r="B117" s="382"/>
      <c r="C117" s="382"/>
      <c r="D117" s="382"/>
      <c r="E117" s="382"/>
      <c r="F117" s="382"/>
      <c r="G117" s="382"/>
      <c r="H117" s="382"/>
      <c r="I117" s="382"/>
      <c r="J117" s="382"/>
      <c r="K117" s="382"/>
      <c r="L117" s="382"/>
      <c r="M117" s="382"/>
      <c r="N117" s="382"/>
      <c r="O117" s="382"/>
      <c r="P117" s="382"/>
      <c r="Q117" s="382"/>
      <c r="R117" s="273"/>
      <c r="S117" s="275"/>
      <c r="T117" s="275"/>
      <c r="U117" s="275"/>
      <c r="V117" s="275"/>
      <c r="W117" s="275"/>
      <c r="X117" s="275"/>
      <c r="Y117" s="290"/>
      <c r="Z117" s="285"/>
      <c r="AA117" s="275"/>
      <c r="AB117" s="275"/>
      <c r="AC117" s="275"/>
      <c r="AD117" s="275"/>
      <c r="AE117" s="290"/>
      <c r="AF117" s="285"/>
      <c r="AG117" s="275"/>
      <c r="AH117" s="290"/>
      <c r="AI117" s="343"/>
      <c r="AJ117" s="344"/>
      <c r="AK117" s="344"/>
      <c r="AL117" s="344"/>
      <c r="AM117" s="344"/>
      <c r="AN117" s="344"/>
      <c r="AO117" s="309"/>
      <c r="AP117" s="344"/>
      <c r="AQ117" s="344"/>
      <c r="AR117" s="344"/>
      <c r="AS117" s="344"/>
      <c r="AT117" s="344"/>
      <c r="AU117" s="309"/>
      <c r="AV117" s="344"/>
      <c r="AW117" s="344"/>
      <c r="AX117" s="309"/>
    </row>
    <row r="118" spans="1:50">
      <c r="A118" s="381"/>
      <c r="B118" s="382"/>
      <c r="C118" s="382"/>
      <c r="D118" s="382"/>
      <c r="E118" s="382"/>
      <c r="F118" s="382"/>
      <c r="G118" s="382"/>
      <c r="H118" s="382"/>
      <c r="I118" s="382"/>
      <c r="J118" s="382"/>
      <c r="K118" s="382"/>
      <c r="L118" s="382"/>
      <c r="M118" s="382"/>
      <c r="N118" s="382"/>
      <c r="O118" s="382"/>
      <c r="P118" s="382"/>
      <c r="Q118" s="382"/>
      <c r="Y118" s="288"/>
      <c r="Z118" s="284"/>
      <c r="AE118" s="288"/>
      <c r="AF118" s="284"/>
      <c r="AH118" s="288"/>
      <c r="AI118" s="343"/>
      <c r="AJ118" s="344"/>
      <c r="AK118" s="344"/>
      <c r="AL118" s="344"/>
      <c r="AM118" s="344"/>
      <c r="AN118" s="344"/>
      <c r="AO118" s="309"/>
      <c r="AP118" s="344"/>
      <c r="AQ118" s="344"/>
      <c r="AR118" s="344"/>
      <c r="AS118" s="344"/>
      <c r="AT118" s="344"/>
      <c r="AU118" s="309"/>
      <c r="AV118" s="344"/>
      <c r="AW118" s="344"/>
      <c r="AX118" s="309"/>
    </row>
    <row r="119" spans="1:50" ht="13.5" thickBot="1">
      <c r="A119" s="387"/>
      <c r="B119" s="388"/>
      <c r="C119" s="388"/>
      <c r="D119" s="388"/>
      <c r="E119" s="388"/>
      <c r="F119" s="388"/>
      <c r="G119" s="388"/>
      <c r="H119" s="388"/>
      <c r="I119" s="388"/>
      <c r="J119" s="388"/>
      <c r="K119" s="388"/>
      <c r="L119" s="388"/>
      <c r="M119" s="388"/>
      <c r="N119" s="388"/>
      <c r="O119" s="388"/>
      <c r="P119" s="388"/>
      <c r="Q119" s="388"/>
      <c r="S119" s="281"/>
      <c r="T119" s="281"/>
      <c r="U119" s="281"/>
      <c r="V119" s="281"/>
      <c r="W119" s="281"/>
      <c r="X119" s="281"/>
      <c r="Y119" s="291"/>
      <c r="Z119" s="286"/>
      <c r="AA119" s="281"/>
      <c r="AB119" s="281"/>
      <c r="AC119" s="281"/>
      <c r="AD119" s="281"/>
      <c r="AE119" s="291"/>
      <c r="AF119" s="286"/>
      <c r="AG119" s="281"/>
      <c r="AH119" s="291"/>
      <c r="AI119" s="346"/>
      <c r="AJ119" s="347"/>
      <c r="AK119" s="347"/>
      <c r="AL119" s="347"/>
      <c r="AM119" s="347"/>
      <c r="AN119" s="347"/>
      <c r="AO119" s="311"/>
      <c r="AP119" s="347"/>
      <c r="AQ119" s="347"/>
      <c r="AR119" s="347"/>
      <c r="AS119" s="347"/>
      <c r="AT119" s="347"/>
      <c r="AU119" s="311"/>
      <c r="AV119" s="347"/>
      <c r="AW119" s="347"/>
      <c r="AX119" s="311"/>
    </row>
    <row r="120" spans="1:50">
      <c r="A120" s="380"/>
      <c r="B120" s="382"/>
      <c r="C120" s="382"/>
      <c r="D120" s="382"/>
      <c r="E120" s="382"/>
      <c r="F120" s="382"/>
      <c r="G120" s="382"/>
      <c r="H120" s="382"/>
      <c r="I120" s="382"/>
      <c r="J120" s="382"/>
      <c r="K120" s="382"/>
      <c r="L120" s="382"/>
      <c r="M120" s="382"/>
      <c r="N120" s="382"/>
      <c r="O120" s="382"/>
      <c r="P120" s="382"/>
      <c r="Q120" s="382"/>
      <c r="Y120" s="288"/>
      <c r="Z120" s="284"/>
      <c r="AE120" s="288"/>
      <c r="AF120" s="284"/>
      <c r="AH120" s="288"/>
      <c r="AI120" s="343"/>
      <c r="AJ120" s="344"/>
      <c r="AK120" s="344"/>
      <c r="AL120" s="344"/>
      <c r="AM120" s="344"/>
      <c r="AN120" s="344"/>
      <c r="AO120" s="309"/>
      <c r="AP120" s="344"/>
      <c r="AQ120" s="344"/>
      <c r="AR120" s="344"/>
      <c r="AS120" s="344"/>
      <c r="AT120" s="344"/>
      <c r="AU120" s="309"/>
      <c r="AV120" s="344"/>
      <c r="AW120" s="344"/>
      <c r="AX120" s="309"/>
    </row>
    <row r="121" spans="1:50">
      <c r="A121" s="381"/>
      <c r="B121" s="382"/>
      <c r="C121" s="382"/>
      <c r="D121" s="382"/>
      <c r="E121" s="382"/>
      <c r="F121" s="382"/>
      <c r="G121" s="382"/>
      <c r="H121" s="382"/>
      <c r="I121" s="382"/>
      <c r="J121" s="382"/>
      <c r="K121" s="382"/>
      <c r="L121" s="382"/>
      <c r="M121" s="382"/>
      <c r="N121" s="382"/>
      <c r="O121" s="382"/>
      <c r="P121" s="382"/>
      <c r="Q121" s="382"/>
      <c r="S121" s="274"/>
      <c r="T121" s="274"/>
      <c r="U121" s="274"/>
      <c r="V121" s="274"/>
      <c r="W121" s="274"/>
      <c r="X121" s="274"/>
      <c r="Y121" s="289"/>
      <c r="Z121" s="284"/>
      <c r="AA121" s="274"/>
      <c r="AB121" s="274"/>
      <c r="AC121" s="274"/>
      <c r="AD121" s="274"/>
      <c r="AE121" s="289"/>
      <c r="AF121" s="284"/>
      <c r="AG121" s="274"/>
      <c r="AH121" s="289"/>
      <c r="AI121" s="343"/>
      <c r="AJ121" s="344"/>
      <c r="AK121" s="344"/>
      <c r="AL121" s="344"/>
      <c r="AM121" s="344"/>
      <c r="AN121" s="344"/>
      <c r="AO121" s="309"/>
      <c r="AP121" s="344"/>
      <c r="AQ121" s="344"/>
      <c r="AR121" s="344"/>
      <c r="AS121" s="344"/>
      <c r="AT121" s="344"/>
      <c r="AU121" s="309"/>
      <c r="AV121" s="344"/>
      <c r="AW121" s="344"/>
      <c r="AX121" s="309"/>
    </row>
    <row r="122" spans="1:50">
      <c r="A122" s="381"/>
      <c r="B122" s="382"/>
      <c r="C122" s="382"/>
      <c r="D122" s="382"/>
      <c r="E122" s="382"/>
      <c r="F122" s="382"/>
      <c r="G122" s="382"/>
      <c r="H122" s="382"/>
      <c r="I122" s="382"/>
      <c r="J122" s="382"/>
      <c r="K122" s="382"/>
      <c r="L122" s="382"/>
      <c r="M122" s="382"/>
      <c r="N122" s="382"/>
      <c r="O122" s="382"/>
      <c r="P122" s="382"/>
      <c r="Q122" s="382"/>
      <c r="S122" s="275"/>
      <c r="T122" s="275"/>
      <c r="U122" s="275"/>
      <c r="V122" s="275"/>
      <c r="W122" s="275"/>
      <c r="X122" s="275"/>
      <c r="Y122" s="290"/>
      <c r="Z122" s="285"/>
      <c r="AA122" s="275"/>
      <c r="AB122" s="275"/>
      <c r="AC122" s="275"/>
      <c r="AD122" s="275"/>
      <c r="AE122" s="290"/>
      <c r="AF122" s="285"/>
      <c r="AG122" s="275"/>
      <c r="AH122" s="290"/>
      <c r="AI122" s="343"/>
      <c r="AJ122" s="344"/>
      <c r="AK122" s="344"/>
      <c r="AL122" s="344"/>
      <c r="AM122" s="344"/>
      <c r="AN122" s="344"/>
      <c r="AO122" s="309"/>
      <c r="AP122" s="344"/>
      <c r="AQ122" s="344"/>
      <c r="AR122" s="344"/>
      <c r="AS122" s="344"/>
      <c r="AT122" s="344"/>
      <c r="AU122" s="309"/>
      <c r="AV122" s="344"/>
      <c r="AW122" s="344"/>
      <c r="AX122" s="309"/>
    </row>
    <row r="123" spans="1:50">
      <c r="A123" s="381"/>
      <c r="B123" s="382"/>
      <c r="C123" s="382"/>
      <c r="D123" s="382"/>
      <c r="E123" s="382"/>
      <c r="F123" s="382"/>
      <c r="G123" s="382"/>
      <c r="H123" s="382"/>
      <c r="I123" s="382"/>
      <c r="J123" s="382"/>
      <c r="K123" s="382"/>
      <c r="L123" s="382"/>
      <c r="M123" s="382"/>
      <c r="N123" s="382"/>
      <c r="O123" s="382"/>
      <c r="P123" s="382"/>
      <c r="Q123" s="382"/>
      <c r="Y123" s="288"/>
      <c r="Z123" s="284"/>
      <c r="AE123" s="288"/>
      <c r="AF123" s="284"/>
      <c r="AH123" s="288"/>
      <c r="AI123" s="343"/>
      <c r="AJ123" s="344"/>
      <c r="AK123" s="344"/>
      <c r="AL123" s="344"/>
      <c r="AM123" s="344"/>
      <c r="AN123" s="344"/>
      <c r="AO123" s="309"/>
      <c r="AP123" s="344"/>
      <c r="AQ123" s="344"/>
      <c r="AR123" s="344"/>
      <c r="AS123" s="344"/>
      <c r="AT123" s="344"/>
      <c r="AU123" s="309"/>
      <c r="AV123" s="344"/>
      <c r="AW123" s="344"/>
      <c r="AX123" s="309"/>
    </row>
    <row r="124" spans="1:50">
      <c r="A124" s="381"/>
      <c r="B124" s="382"/>
      <c r="C124" s="382"/>
      <c r="D124" s="382"/>
      <c r="E124" s="382"/>
      <c r="F124" s="382"/>
      <c r="G124" s="382"/>
      <c r="H124" s="382"/>
      <c r="I124" s="382"/>
      <c r="J124" s="382"/>
      <c r="K124" s="382"/>
      <c r="L124" s="382"/>
      <c r="M124" s="382"/>
      <c r="N124" s="382"/>
      <c r="O124" s="382"/>
      <c r="P124" s="382"/>
      <c r="Q124" s="382"/>
      <c r="R124" s="273"/>
      <c r="S124" s="275"/>
      <c r="T124" s="275"/>
      <c r="U124" s="275"/>
      <c r="V124" s="275"/>
      <c r="W124" s="275"/>
      <c r="X124" s="275"/>
      <c r="Y124" s="290"/>
      <c r="Z124" s="285"/>
      <c r="AA124" s="275"/>
      <c r="AB124" s="275"/>
      <c r="AC124" s="275"/>
      <c r="AD124" s="275"/>
      <c r="AE124" s="290"/>
      <c r="AF124" s="285"/>
      <c r="AG124" s="275"/>
      <c r="AH124" s="290"/>
      <c r="AI124" s="345"/>
      <c r="AJ124" s="314"/>
      <c r="AK124" s="314"/>
      <c r="AL124" s="314"/>
      <c r="AM124" s="314"/>
      <c r="AN124" s="314"/>
      <c r="AO124" s="310"/>
      <c r="AP124" s="314"/>
      <c r="AQ124" s="314"/>
      <c r="AR124" s="314"/>
      <c r="AS124" s="314"/>
      <c r="AT124" s="314"/>
      <c r="AU124" s="310"/>
      <c r="AV124" s="314"/>
      <c r="AW124" s="314"/>
      <c r="AX124" s="310"/>
    </row>
    <row r="125" spans="1:50">
      <c r="A125" s="381"/>
      <c r="B125" s="382"/>
      <c r="C125" s="382"/>
      <c r="D125" s="382"/>
      <c r="E125" s="382"/>
      <c r="F125" s="382"/>
      <c r="G125" s="382"/>
      <c r="H125" s="382"/>
      <c r="I125" s="382"/>
      <c r="J125" s="382"/>
      <c r="K125" s="382"/>
      <c r="L125" s="382"/>
      <c r="M125" s="382"/>
      <c r="N125" s="382"/>
      <c r="O125" s="382"/>
      <c r="P125" s="382"/>
      <c r="Q125" s="382"/>
      <c r="Y125" s="288"/>
      <c r="Z125" s="284"/>
      <c r="AE125" s="288"/>
      <c r="AF125" s="284"/>
      <c r="AH125" s="288"/>
      <c r="AI125" s="343"/>
      <c r="AJ125" s="344"/>
      <c r="AK125" s="344"/>
      <c r="AL125" s="344"/>
      <c r="AM125" s="344"/>
      <c r="AN125" s="344"/>
      <c r="AO125" s="309"/>
      <c r="AP125" s="344"/>
      <c r="AQ125" s="344"/>
      <c r="AR125" s="344"/>
      <c r="AS125" s="344"/>
      <c r="AT125" s="344"/>
      <c r="AU125" s="309"/>
      <c r="AV125" s="344"/>
      <c r="AW125" s="344"/>
      <c r="AX125" s="309"/>
    </row>
    <row r="126" spans="1:50">
      <c r="A126" s="386"/>
      <c r="B126" s="384"/>
      <c r="C126" s="384"/>
      <c r="D126" s="384"/>
      <c r="E126" s="384"/>
      <c r="F126" s="384"/>
      <c r="G126" s="384"/>
      <c r="H126" s="384"/>
      <c r="I126" s="384"/>
      <c r="J126" s="384"/>
      <c r="K126" s="384"/>
      <c r="L126" s="384"/>
      <c r="M126" s="384"/>
      <c r="N126" s="384"/>
      <c r="O126" s="384"/>
      <c r="P126" s="384"/>
      <c r="Q126" s="384"/>
      <c r="S126" s="275"/>
      <c r="T126" s="275"/>
      <c r="U126" s="275"/>
      <c r="V126" s="275"/>
      <c r="W126" s="275"/>
      <c r="X126" s="275"/>
      <c r="Y126" s="290"/>
      <c r="Z126" s="285"/>
      <c r="AA126" s="275"/>
      <c r="AB126" s="275"/>
      <c r="AC126" s="275"/>
      <c r="AD126" s="275"/>
      <c r="AE126" s="290"/>
      <c r="AF126" s="285"/>
      <c r="AG126" s="275"/>
      <c r="AH126" s="290"/>
      <c r="AI126" s="343"/>
      <c r="AJ126" s="344"/>
      <c r="AK126" s="344"/>
      <c r="AL126" s="344"/>
      <c r="AM126" s="344"/>
      <c r="AN126" s="344"/>
      <c r="AO126" s="309"/>
      <c r="AP126" s="344"/>
      <c r="AQ126" s="344"/>
      <c r="AR126" s="344"/>
      <c r="AS126" s="344"/>
      <c r="AT126" s="344"/>
      <c r="AU126" s="309"/>
      <c r="AV126" s="344"/>
      <c r="AW126" s="344"/>
      <c r="AX126" s="309"/>
    </row>
    <row r="127" spans="1:50">
      <c r="A127" s="381"/>
      <c r="B127" s="382"/>
      <c r="C127" s="382"/>
      <c r="D127" s="382"/>
      <c r="E127" s="382"/>
      <c r="F127" s="382"/>
      <c r="G127" s="382"/>
      <c r="H127" s="382"/>
      <c r="I127" s="382"/>
      <c r="J127" s="382"/>
      <c r="K127" s="382"/>
      <c r="L127" s="382"/>
      <c r="M127" s="382"/>
      <c r="N127" s="382"/>
      <c r="O127" s="382"/>
      <c r="P127" s="382"/>
      <c r="Q127" s="382"/>
      <c r="Y127" s="288"/>
      <c r="Z127" s="284"/>
      <c r="AE127" s="288"/>
      <c r="AF127" s="284"/>
      <c r="AH127" s="288"/>
      <c r="AI127" s="343"/>
      <c r="AJ127" s="344"/>
      <c r="AK127" s="344"/>
      <c r="AL127" s="344"/>
      <c r="AM127" s="344"/>
      <c r="AN127" s="344"/>
      <c r="AO127" s="309"/>
      <c r="AP127" s="344"/>
      <c r="AQ127" s="344"/>
      <c r="AR127" s="344"/>
      <c r="AS127" s="344"/>
      <c r="AT127" s="344"/>
      <c r="AU127" s="309"/>
      <c r="AV127" s="344"/>
      <c r="AW127" s="344"/>
      <c r="AX127" s="309"/>
    </row>
    <row r="128" spans="1:50">
      <c r="A128" s="381"/>
      <c r="B128" s="382"/>
      <c r="C128" s="382"/>
      <c r="D128" s="382"/>
      <c r="E128" s="382"/>
      <c r="F128" s="382"/>
      <c r="G128" s="382"/>
      <c r="H128" s="382"/>
      <c r="I128" s="382"/>
      <c r="J128" s="382"/>
      <c r="K128" s="382"/>
      <c r="L128" s="382"/>
      <c r="M128" s="382"/>
      <c r="N128" s="382"/>
      <c r="O128" s="382"/>
      <c r="P128" s="382"/>
      <c r="Q128" s="382"/>
      <c r="R128" s="273"/>
      <c r="S128" s="275"/>
      <c r="T128" s="275"/>
      <c r="U128" s="275"/>
      <c r="V128" s="275"/>
      <c r="W128" s="275"/>
      <c r="X128" s="275"/>
      <c r="Y128" s="290"/>
      <c r="Z128" s="285"/>
      <c r="AA128" s="275"/>
      <c r="AB128" s="275"/>
      <c r="AC128" s="275"/>
      <c r="AD128" s="275"/>
      <c r="AE128" s="290"/>
      <c r="AF128" s="285"/>
      <c r="AG128" s="275"/>
      <c r="AH128" s="290"/>
      <c r="AI128" s="345"/>
      <c r="AJ128" s="314"/>
      <c r="AK128" s="314"/>
      <c r="AL128" s="314"/>
      <c r="AM128" s="314"/>
      <c r="AN128" s="314"/>
      <c r="AO128" s="310"/>
      <c r="AP128" s="314"/>
      <c r="AQ128" s="314"/>
      <c r="AR128" s="314"/>
      <c r="AS128" s="314"/>
      <c r="AT128" s="314"/>
      <c r="AU128" s="310"/>
      <c r="AV128" s="314"/>
      <c r="AW128" s="314"/>
      <c r="AX128" s="310"/>
    </row>
    <row r="129" spans="1:50">
      <c r="A129" s="381"/>
      <c r="B129" s="382"/>
      <c r="C129" s="382"/>
      <c r="D129" s="382"/>
      <c r="E129" s="382"/>
      <c r="F129" s="382"/>
      <c r="G129" s="382"/>
      <c r="H129" s="382"/>
      <c r="I129" s="382"/>
      <c r="J129" s="382"/>
      <c r="K129" s="382"/>
      <c r="L129" s="382"/>
      <c r="M129" s="382"/>
      <c r="N129" s="382"/>
      <c r="O129" s="382"/>
      <c r="P129" s="382"/>
      <c r="Q129" s="382"/>
      <c r="Y129" s="288"/>
      <c r="Z129" s="284"/>
      <c r="AE129" s="288"/>
      <c r="AF129" s="284"/>
      <c r="AH129" s="288"/>
      <c r="AI129" s="343"/>
      <c r="AJ129" s="344"/>
      <c r="AK129" s="344"/>
      <c r="AL129" s="344"/>
      <c r="AM129" s="344"/>
      <c r="AN129" s="344"/>
      <c r="AO129" s="309"/>
      <c r="AP129" s="344"/>
      <c r="AQ129" s="344"/>
      <c r="AR129" s="344"/>
      <c r="AS129" s="344"/>
      <c r="AT129" s="344"/>
      <c r="AU129" s="309"/>
      <c r="AV129" s="344"/>
      <c r="AW129" s="344"/>
      <c r="AX129" s="309"/>
    </row>
    <row r="130" spans="1:50">
      <c r="A130" s="381"/>
      <c r="B130" s="382"/>
      <c r="C130" s="382"/>
      <c r="D130" s="382"/>
      <c r="E130" s="382"/>
      <c r="F130" s="382"/>
      <c r="G130" s="382"/>
      <c r="H130" s="382"/>
      <c r="I130" s="382"/>
      <c r="J130" s="382"/>
      <c r="K130" s="382"/>
      <c r="L130" s="382"/>
      <c r="M130" s="382"/>
      <c r="N130" s="382"/>
      <c r="O130" s="382"/>
      <c r="P130" s="382"/>
      <c r="Q130" s="382"/>
      <c r="R130" s="273"/>
      <c r="S130" s="275"/>
      <c r="T130" s="275"/>
      <c r="U130" s="275"/>
      <c r="V130" s="275"/>
      <c r="W130" s="275"/>
      <c r="X130" s="275"/>
      <c r="Y130" s="290"/>
      <c r="Z130" s="285"/>
      <c r="AA130" s="275"/>
      <c r="AB130" s="275"/>
      <c r="AC130" s="275"/>
      <c r="AD130" s="275"/>
      <c r="AE130" s="290"/>
      <c r="AF130" s="285"/>
      <c r="AG130" s="275"/>
      <c r="AH130" s="290"/>
      <c r="AI130" s="343"/>
      <c r="AJ130" s="344"/>
      <c r="AK130" s="344"/>
      <c r="AL130" s="344"/>
      <c r="AM130" s="344"/>
      <c r="AN130" s="344"/>
      <c r="AO130" s="309"/>
      <c r="AP130" s="344"/>
      <c r="AQ130" s="344"/>
      <c r="AR130" s="344"/>
      <c r="AS130" s="344"/>
      <c r="AT130" s="344"/>
      <c r="AU130" s="309"/>
      <c r="AV130" s="344"/>
      <c r="AW130" s="344"/>
      <c r="AX130" s="309"/>
    </row>
    <row r="131" spans="1:50">
      <c r="A131" s="381"/>
      <c r="B131" s="382"/>
      <c r="C131" s="382"/>
      <c r="D131" s="382"/>
      <c r="E131" s="382"/>
      <c r="F131" s="382"/>
      <c r="G131" s="382"/>
      <c r="H131" s="382"/>
      <c r="I131" s="382"/>
      <c r="J131" s="382"/>
      <c r="K131" s="382"/>
      <c r="L131" s="382"/>
      <c r="M131" s="382"/>
      <c r="N131" s="382"/>
      <c r="O131" s="382"/>
      <c r="P131" s="382"/>
      <c r="Q131" s="382"/>
      <c r="Y131" s="288"/>
      <c r="Z131" s="284"/>
      <c r="AE131" s="288"/>
      <c r="AF131" s="284"/>
      <c r="AH131" s="288"/>
      <c r="AI131" s="343"/>
      <c r="AJ131" s="344"/>
      <c r="AK131" s="344"/>
      <c r="AL131" s="344"/>
      <c r="AM131" s="344"/>
      <c r="AN131" s="344"/>
      <c r="AO131" s="309"/>
      <c r="AP131" s="344"/>
      <c r="AQ131" s="344"/>
      <c r="AR131" s="344"/>
      <c r="AS131" s="344"/>
      <c r="AT131" s="344"/>
      <c r="AU131" s="309"/>
      <c r="AV131" s="344"/>
      <c r="AW131" s="344"/>
      <c r="AX131" s="309"/>
    </row>
    <row r="132" spans="1:50">
      <c r="A132" s="381"/>
      <c r="B132" s="382"/>
      <c r="C132" s="382"/>
      <c r="D132" s="382"/>
      <c r="E132" s="382"/>
      <c r="F132" s="382"/>
      <c r="G132" s="382"/>
      <c r="H132" s="382"/>
      <c r="I132" s="382"/>
      <c r="J132" s="382"/>
      <c r="K132" s="382"/>
      <c r="L132" s="382"/>
      <c r="M132" s="382"/>
      <c r="N132" s="382"/>
      <c r="O132" s="382"/>
      <c r="P132" s="382"/>
      <c r="Q132" s="382"/>
      <c r="R132" s="273"/>
      <c r="S132" s="275"/>
      <c r="T132" s="275"/>
      <c r="U132" s="275"/>
      <c r="V132" s="275"/>
      <c r="W132" s="275"/>
      <c r="X132" s="275"/>
      <c r="Y132" s="290"/>
      <c r="Z132" s="285"/>
      <c r="AA132" s="275"/>
      <c r="AB132" s="275"/>
      <c r="AC132" s="275"/>
      <c r="AD132" s="275"/>
      <c r="AE132" s="290"/>
      <c r="AF132" s="285"/>
      <c r="AG132" s="275"/>
      <c r="AH132" s="290"/>
      <c r="AI132" s="345"/>
      <c r="AJ132" s="314"/>
      <c r="AK132" s="314"/>
      <c r="AL132" s="314"/>
      <c r="AM132" s="314"/>
      <c r="AN132" s="314"/>
      <c r="AO132" s="310"/>
      <c r="AP132" s="314"/>
      <c r="AQ132" s="314"/>
      <c r="AR132" s="314"/>
      <c r="AS132" s="314"/>
      <c r="AT132" s="314"/>
      <c r="AU132" s="310"/>
      <c r="AV132" s="314"/>
      <c r="AW132" s="314"/>
      <c r="AX132" s="310"/>
    </row>
    <row r="133" spans="1:50">
      <c r="A133" s="381"/>
      <c r="B133" s="382"/>
      <c r="C133" s="382"/>
      <c r="D133" s="382"/>
      <c r="E133" s="382"/>
      <c r="F133" s="382"/>
      <c r="G133" s="382"/>
      <c r="H133" s="382"/>
      <c r="I133" s="382"/>
      <c r="J133" s="382"/>
      <c r="K133" s="382"/>
      <c r="L133" s="382"/>
      <c r="M133" s="382"/>
      <c r="N133" s="382"/>
      <c r="O133" s="382"/>
      <c r="P133" s="382"/>
      <c r="Q133" s="382"/>
      <c r="Y133" s="288"/>
      <c r="Z133" s="284"/>
      <c r="AE133" s="288"/>
      <c r="AF133" s="284"/>
      <c r="AH133" s="288"/>
      <c r="AI133" s="343"/>
      <c r="AJ133" s="344"/>
      <c r="AK133" s="344"/>
      <c r="AL133" s="344"/>
      <c r="AM133" s="344"/>
      <c r="AN133" s="344"/>
      <c r="AO133" s="309"/>
      <c r="AP133" s="344"/>
      <c r="AQ133" s="344"/>
      <c r="AR133" s="344"/>
      <c r="AS133" s="344"/>
      <c r="AT133" s="344"/>
      <c r="AU133" s="309"/>
      <c r="AV133" s="344"/>
      <c r="AW133" s="344"/>
      <c r="AX133" s="309"/>
    </row>
    <row r="134" spans="1:50">
      <c r="A134" s="381"/>
      <c r="B134" s="382"/>
      <c r="C134" s="382"/>
      <c r="D134" s="382"/>
      <c r="E134" s="382"/>
      <c r="F134" s="382"/>
      <c r="G134" s="382"/>
      <c r="H134" s="382"/>
      <c r="I134" s="382"/>
      <c r="J134" s="382"/>
      <c r="K134" s="382"/>
      <c r="L134" s="382"/>
      <c r="M134" s="382"/>
      <c r="N134" s="382"/>
      <c r="O134" s="382"/>
      <c r="P134" s="382"/>
      <c r="Q134" s="382"/>
      <c r="R134" s="273"/>
      <c r="S134" s="275"/>
      <c r="T134" s="275"/>
      <c r="U134" s="275"/>
      <c r="V134" s="275"/>
      <c r="W134" s="275"/>
      <c r="X134" s="275"/>
      <c r="Y134" s="290"/>
      <c r="Z134" s="285"/>
      <c r="AA134" s="275"/>
      <c r="AB134" s="275"/>
      <c r="AC134" s="275"/>
      <c r="AD134" s="275"/>
      <c r="AE134" s="290"/>
      <c r="AF134" s="285"/>
      <c r="AG134" s="275"/>
      <c r="AH134" s="290"/>
      <c r="AI134" s="343"/>
      <c r="AJ134" s="344"/>
      <c r="AK134" s="344"/>
      <c r="AL134" s="344"/>
      <c r="AM134" s="344"/>
      <c r="AN134" s="344"/>
      <c r="AO134" s="309"/>
      <c r="AP134" s="344"/>
      <c r="AQ134" s="344"/>
      <c r="AR134" s="344"/>
      <c r="AS134" s="344"/>
      <c r="AT134" s="344"/>
      <c r="AU134" s="309"/>
      <c r="AV134" s="344"/>
      <c r="AW134" s="344"/>
      <c r="AX134" s="309"/>
    </row>
    <row r="135" spans="1:50">
      <c r="A135" s="381"/>
      <c r="B135" s="382"/>
      <c r="C135" s="382"/>
      <c r="D135" s="382"/>
      <c r="E135" s="382"/>
      <c r="F135" s="382"/>
      <c r="G135" s="382"/>
      <c r="H135" s="382"/>
      <c r="I135" s="382"/>
      <c r="J135" s="382"/>
      <c r="K135" s="382"/>
      <c r="L135" s="382"/>
      <c r="M135" s="382"/>
      <c r="N135" s="382"/>
      <c r="O135" s="382"/>
      <c r="P135" s="382"/>
      <c r="Q135" s="382"/>
      <c r="Y135" s="288"/>
      <c r="Z135" s="284"/>
      <c r="AE135" s="288"/>
      <c r="AF135" s="284"/>
      <c r="AH135" s="288"/>
      <c r="AI135" s="343"/>
      <c r="AJ135" s="344"/>
      <c r="AK135" s="344"/>
      <c r="AL135" s="344"/>
      <c r="AM135" s="344"/>
      <c r="AN135" s="344"/>
      <c r="AO135" s="309"/>
      <c r="AP135" s="344"/>
      <c r="AQ135" s="344"/>
      <c r="AR135" s="344"/>
      <c r="AS135" s="344"/>
      <c r="AT135" s="344"/>
      <c r="AU135" s="309"/>
      <c r="AV135" s="344"/>
      <c r="AW135" s="344"/>
      <c r="AX135" s="309"/>
    </row>
    <row r="136" spans="1:50">
      <c r="A136" s="381"/>
      <c r="B136" s="382"/>
      <c r="C136" s="382"/>
      <c r="D136" s="382"/>
      <c r="E136" s="382"/>
      <c r="F136" s="382"/>
      <c r="G136" s="382"/>
      <c r="H136" s="382"/>
      <c r="I136" s="382"/>
      <c r="J136" s="382"/>
      <c r="K136" s="382"/>
      <c r="L136" s="382"/>
      <c r="M136" s="382"/>
      <c r="N136" s="382"/>
      <c r="O136" s="382"/>
      <c r="P136" s="382"/>
      <c r="Q136" s="382"/>
      <c r="R136" s="273"/>
      <c r="S136" s="275"/>
      <c r="T136" s="275"/>
      <c r="U136" s="275"/>
      <c r="V136" s="275"/>
      <c r="W136" s="275"/>
      <c r="X136" s="275"/>
      <c r="Y136" s="290"/>
      <c r="Z136" s="285"/>
      <c r="AA136" s="275"/>
      <c r="AB136" s="275"/>
      <c r="AC136" s="275"/>
      <c r="AD136" s="275"/>
      <c r="AE136" s="290"/>
      <c r="AF136" s="285"/>
      <c r="AG136" s="275"/>
      <c r="AH136" s="290"/>
      <c r="AI136" s="312"/>
      <c r="AJ136" s="314"/>
      <c r="AK136" s="314"/>
      <c r="AL136" s="314"/>
      <c r="AM136" s="314"/>
      <c r="AN136" s="314"/>
      <c r="AO136" s="310"/>
      <c r="AP136" s="314"/>
      <c r="AQ136" s="314"/>
      <c r="AR136" s="314"/>
      <c r="AS136" s="314"/>
      <c r="AT136" s="314"/>
      <c r="AU136" s="310"/>
      <c r="AV136" s="314"/>
      <c r="AW136" s="314"/>
      <c r="AX136" s="310"/>
    </row>
    <row r="137" spans="1:50">
      <c r="A137" s="381"/>
      <c r="B137" s="382"/>
      <c r="C137" s="382"/>
      <c r="D137" s="382"/>
      <c r="E137" s="382"/>
      <c r="F137" s="382"/>
      <c r="G137" s="382"/>
      <c r="H137" s="382"/>
      <c r="I137" s="382"/>
      <c r="J137" s="382"/>
      <c r="K137" s="382"/>
      <c r="L137" s="382"/>
      <c r="M137" s="382"/>
      <c r="N137" s="382"/>
      <c r="O137" s="382"/>
      <c r="P137" s="382"/>
      <c r="Q137" s="382"/>
      <c r="Y137" s="288"/>
      <c r="Z137" s="284"/>
      <c r="AE137" s="288"/>
      <c r="AF137" s="284"/>
      <c r="AH137" s="288"/>
      <c r="AI137" s="343"/>
      <c r="AJ137" s="344"/>
      <c r="AK137" s="344"/>
      <c r="AL137" s="344"/>
      <c r="AM137" s="344"/>
      <c r="AN137" s="344"/>
      <c r="AO137" s="309"/>
      <c r="AP137" s="344"/>
      <c r="AQ137" s="344"/>
      <c r="AR137" s="344"/>
      <c r="AS137" s="344"/>
      <c r="AT137" s="344"/>
      <c r="AU137" s="309"/>
      <c r="AV137" s="344"/>
      <c r="AW137" s="344"/>
      <c r="AX137" s="309"/>
    </row>
    <row r="138" spans="1:50">
      <c r="A138" s="381"/>
      <c r="B138" s="382"/>
      <c r="C138" s="382"/>
      <c r="D138" s="382"/>
      <c r="E138" s="382"/>
      <c r="F138" s="382"/>
      <c r="G138" s="382"/>
      <c r="H138" s="382"/>
      <c r="I138" s="382"/>
      <c r="J138" s="382"/>
      <c r="K138" s="382"/>
      <c r="L138" s="382"/>
      <c r="M138" s="382"/>
      <c r="N138" s="382"/>
      <c r="O138" s="382"/>
      <c r="P138" s="382"/>
      <c r="Q138" s="382"/>
      <c r="R138" s="273"/>
      <c r="S138" s="275"/>
      <c r="T138" s="275"/>
      <c r="U138" s="275"/>
      <c r="V138" s="275"/>
      <c r="W138" s="275"/>
      <c r="X138" s="275"/>
      <c r="Y138" s="290"/>
      <c r="Z138" s="285"/>
      <c r="AA138" s="275"/>
      <c r="AB138" s="275"/>
      <c r="AC138" s="275"/>
      <c r="AD138" s="275"/>
      <c r="AE138" s="290"/>
      <c r="AF138" s="285"/>
      <c r="AG138" s="275"/>
      <c r="AH138" s="290"/>
      <c r="AI138" s="343"/>
      <c r="AJ138" s="344"/>
      <c r="AK138" s="344"/>
      <c r="AL138" s="344"/>
      <c r="AM138" s="344"/>
      <c r="AN138" s="344"/>
      <c r="AO138" s="309"/>
      <c r="AP138" s="344"/>
      <c r="AQ138" s="344"/>
      <c r="AR138" s="344"/>
      <c r="AS138" s="344"/>
      <c r="AT138" s="344"/>
      <c r="AU138" s="309"/>
      <c r="AV138" s="344"/>
      <c r="AW138" s="344"/>
      <c r="AX138" s="309"/>
    </row>
    <row r="139" spans="1:50">
      <c r="A139" s="381"/>
      <c r="B139" s="382"/>
      <c r="C139" s="382"/>
      <c r="D139" s="382"/>
      <c r="E139" s="382"/>
      <c r="F139" s="382"/>
      <c r="G139" s="382"/>
      <c r="H139" s="382"/>
      <c r="I139" s="382"/>
      <c r="J139" s="382"/>
      <c r="K139" s="382"/>
      <c r="L139" s="382"/>
      <c r="M139" s="382"/>
      <c r="N139" s="382"/>
      <c r="O139" s="382"/>
      <c r="P139" s="382"/>
      <c r="Q139" s="382"/>
      <c r="Y139" s="288"/>
      <c r="Z139" s="284"/>
      <c r="AE139" s="288"/>
      <c r="AF139" s="284"/>
      <c r="AH139" s="288"/>
      <c r="AI139" s="343"/>
      <c r="AJ139" s="344"/>
      <c r="AK139" s="344"/>
      <c r="AL139" s="344"/>
      <c r="AM139" s="344"/>
      <c r="AN139" s="344"/>
      <c r="AO139" s="309"/>
      <c r="AP139" s="344"/>
      <c r="AQ139" s="344"/>
      <c r="AR139" s="344"/>
      <c r="AS139" s="344"/>
      <c r="AT139" s="344"/>
      <c r="AU139" s="309"/>
      <c r="AV139" s="344"/>
      <c r="AW139" s="344"/>
      <c r="AX139" s="309"/>
    </row>
    <row r="140" spans="1:50">
      <c r="A140" s="381"/>
      <c r="B140" s="382"/>
      <c r="C140" s="382"/>
      <c r="D140" s="382"/>
      <c r="E140" s="382"/>
      <c r="F140" s="382"/>
      <c r="G140" s="382"/>
      <c r="H140" s="382"/>
      <c r="I140" s="382"/>
      <c r="J140" s="382"/>
      <c r="K140" s="382"/>
      <c r="L140" s="382"/>
      <c r="M140" s="382"/>
      <c r="N140" s="382"/>
      <c r="O140" s="382"/>
      <c r="P140" s="382"/>
      <c r="Q140" s="382"/>
      <c r="R140" s="273"/>
      <c r="S140" s="275"/>
      <c r="T140" s="275"/>
      <c r="U140" s="275"/>
      <c r="V140" s="275"/>
      <c r="W140" s="275"/>
      <c r="X140" s="275"/>
      <c r="Y140" s="290"/>
      <c r="Z140" s="285"/>
      <c r="AA140" s="275"/>
      <c r="AB140" s="275"/>
      <c r="AC140" s="275"/>
      <c r="AD140" s="275"/>
      <c r="AE140" s="290"/>
      <c r="AF140" s="285"/>
      <c r="AG140" s="275"/>
      <c r="AH140" s="290"/>
      <c r="AI140" s="345"/>
      <c r="AJ140" s="314"/>
      <c r="AK140" s="314"/>
      <c r="AL140" s="314"/>
      <c r="AM140" s="314"/>
      <c r="AN140" s="314"/>
      <c r="AO140" s="310"/>
      <c r="AP140" s="314"/>
      <c r="AQ140" s="314"/>
      <c r="AR140" s="314"/>
      <c r="AS140" s="314"/>
      <c r="AT140" s="314"/>
      <c r="AU140" s="310"/>
      <c r="AV140" s="314"/>
      <c r="AW140" s="314"/>
      <c r="AX140" s="310"/>
    </row>
    <row r="141" spans="1:50">
      <c r="A141" s="381"/>
      <c r="B141" s="382"/>
      <c r="C141" s="382"/>
      <c r="D141" s="382"/>
      <c r="E141" s="382"/>
      <c r="F141" s="382"/>
      <c r="G141" s="382"/>
      <c r="H141" s="382"/>
      <c r="I141" s="382"/>
      <c r="J141" s="382"/>
      <c r="K141" s="382"/>
      <c r="L141" s="382"/>
      <c r="M141" s="382"/>
      <c r="N141" s="382"/>
      <c r="O141" s="382"/>
      <c r="P141" s="382"/>
      <c r="Q141" s="382"/>
      <c r="Y141" s="288"/>
      <c r="Z141" s="284"/>
      <c r="AE141" s="288"/>
      <c r="AF141" s="284"/>
      <c r="AH141" s="288"/>
      <c r="AI141" s="343"/>
      <c r="AJ141" s="344"/>
      <c r="AK141" s="344"/>
      <c r="AL141" s="344"/>
      <c r="AM141" s="344"/>
      <c r="AN141" s="344"/>
      <c r="AO141" s="309"/>
      <c r="AP141" s="344"/>
      <c r="AQ141" s="344"/>
      <c r="AR141" s="344"/>
      <c r="AS141" s="344"/>
      <c r="AT141" s="344"/>
      <c r="AU141" s="309"/>
      <c r="AV141" s="344"/>
      <c r="AW141" s="344"/>
      <c r="AX141" s="309"/>
    </row>
    <row r="142" spans="1:50">
      <c r="A142" s="381"/>
      <c r="B142" s="382"/>
      <c r="C142" s="382"/>
      <c r="D142" s="382"/>
      <c r="E142" s="382"/>
      <c r="F142" s="382"/>
      <c r="G142" s="382"/>
      <c r="H142" s="382"/>
      <c r="I142" s="382"/>
      <c r="J142" s="382"/>
      <c r="K142" s="382"/>
      <c r="L142" s="382"/>
      <c r="M142" s="382"/>
      <c r="N142" s="382"/>
      <c r="O142" s="382"/>
      <c r="P142" s="382"/>
      <c r="Q142" s="382"/>
      <c r="R142" s="273"/>
      <c r="S142" s="275"/>
      <c r="T142" s="275"/>
      <c r="U142" s="275"/>
      <c r="V142" s="275"/>
      <c r="W142" s="275"/>
      <c r="X142" s="275"/>
      <c r="Y142" s="290"/>
      <c r="Z142" s="285"/>
      <c r="AA142" s="275"/>
      <c r="AB142" s="275"/>
      <c r="AC142" s="275"/>
      <c r="AD142" s="275"/>
      <c r="AE142" s="290"/>
      <c r="AF142" s="285"/>
      <c r="AG142" s="275"/>
      <c r="AH142" s="290"/>
      <c r="AI142" s="343"/>
      <c r="AJ142" s="344"/>
      <c r="AK142" s="344"/>
      <c r="AL142" s="344"/>
      <c r="AM142" s="344"/>
      <c r="AN142" s="344"/>
      <c r="AO142" s="309"/>
      <c r="AP142" s="344"/>
      <c r="AQ142" s="344"/>
      <c r="AR142" s="344"/>
      <c r="AS142" s="344"/>
      <c r="AT142" s="344"/>
      <c r="AU142" s="309"/>
      <c r="AV142" s="344"/>
      <c r="AW142" s="344"/>
      <c r="AX142" s="309"/>
    </row>
    <row r="143" spans="1:50">
      <c r="A143" s="381"/>
      <c r="B143" s="382"/>
      <c r="C143" s="382"/>
      <c r="D143" s="382"/>
      <c r="E143" s="382"/>
      <c r="F143" s="382"/>
      <c r="G143" s="382"/>
      <c r="H143" s="382"/>
      <c r="I143" s="382"/>
      <c r="J143" s="382"/>
      <c r="K143" s="382"/>
      <c r="L143" s="382"/>
      <c r="M143" s="382"/>
      <c r="N143" s="382"/>
      <c r="O143" s="382"/>
      <c r="P143" s="382"/>
      <c r="Q143" s="382"/>
      <c r="Y143" s="288"/>
      <c r="Z143" s="284"/>
      <c r="AE143" s="288"/>
      <c r="AF143" s="284"/>
      <c r="AH143" s="288"/>
      <c r="AI143" s="343"/>
      <c r="AJ143" s="344"/>
      <c r="AK143" s="344"/>
      <c r="AL143" s="344"/>
      <c r="AM143" s="344"/>
      <c r="AN143" s="344"/>
      <c r="AO143" s="309"/>
      <c r="AP143" s="344"/>
      <c r="AQ143" s="344"/>
      <c r="AR143" s="344"/>
      <c r="AS143" s="344"/>
      <c r="AT143" s="344"/>
      <c r="AU143" s="309"/>
      <c r="AV143" s="344"/>
      <c r="AW143" s="344"/>
      <c r="AX143" s="309"/>
    </row>
    <row r="144" spans="1:50">
      <c r="A144" s="381"/>
      <c r="B144" s="382"/>
      <c r="C144" s="382"/>
      <c r="D144" s="382"/>
      <c r="E144" s="382"/>
      <c r="F144" s="382"/>
      <c r="G144" s="382"/>
      <c r="H144" s="382"/>
      <c r="I144" s="382"/>
      <c r="J144" s="382"/>
      <c r="K144" s="382"/>
      <c r="L144" s="382"/>
      <c r="M144" s="382"/>
      <c r="N144" s="382"/>
      <c r="O144" s="382"/>
      <c r="P144" s="382"/>
      <c r="Q144" s="382"/>
      <c r="R144" s="273"/>
      <c r="S144" s="275"/>
      <c r="T144" s="275"/>
      <c r="U144" s="275"/>
      <c r="V144" s="275"/>
      <c r="W144" s="275"/>
      <c r="X144" s="275"/>
      <c r="Y144" s="290"/>
      <c r="Z144" s="285"/>
      <c r="AA144" s="275"/>
      <c r="AB144" s="275"/>
      <c r="AC144" s="275"/>
      <c r="AD144" s="275"/>
      <c r="AE144" s="290"/>
      <c r="AF144" s="285"/>
      <c r="AG144" s="275"/>
      <c r="AH144" s="290"/>
      <c r="AI144" s="345"/>
      <c r="AJ144" s="314"/>
      <c r="AK144" s="314"/>
      <c r="AL144" s="314"/>
      <c r="AM144" s="314"/>
      <c r="AN144" s="314"/>
      <c r="AO144" s="310"/>
      <c r="AP144" s="314"/>
      <c r="AQ144" s="314"/>
      <c r="AR144" s="314"/>
      <c r="AS144" s="314"/>
      <c r="AT144" s="314"/>
      <c r="AU144" s="310"/>
      <c r="AV144" s="314"/>
      <c r="AW144" s="314"/>
      <c r="AX144" s="310"/>
    </row>
    <row r="145" spans="1:50">
      <c r="A145" s="381"/>
      <c r="B145" s="382"/>
      <c r="C145" s="382"/>
      <c r="D145" s="382"/>
      <c r="E145" s="382"/>
      <c r="F145" s="382"/>
      <c r="G145" s="382"/>
      <c r="H145" s="382"/>
      <c r="I145" s="382"/>
      <c r="J145" s="382"/>
      <c r="K145" s="382"/>
      <c r="L145" s="382"/>
      <c r="M145" s="382"/>
      <c r="N145" s="382"/>
      <c r="O145" s="382"/>
      <c r="P145" s="382"/>
      <c r="Q145" s="382"/>
      <c r="Y145" s="288"/>
      <c r="Z145" s="284"/>
      <c r="AE145" s="288"/>
      <c r="AF145" s="284"/>
      <c r="AH145" s="288"/>
      <c r="AI145" s="343"/>
      <c r="AJ145" s="344"/>
      <c r="AK145" s="344"/>
      <c r="AL145" s="344"/>
      <c r="AM145" s="344"/>
      <c r="AN145" s="344"/>
      <c r="AO145" s="309"/>
      <c r="AP145" s="344"/>
      <c r="AQ145" s="344"/>
      <c r="AR145" s="344"/>
      <c r="AS145" s="344"/>
      <c r="AT145" s="344"/>
      <c r="AU145" s="309"/>
      <c r="AV145" s="344"/>
      <c r="AW145" s="344"/>
      <c r="AX145" s="309"/>
    </row>
    <row r="146" spans="1:50">
      <c r="A146" s="381"/>
      <c r="B146" s="382"/>
      <c r="C146" s="382"/>
      <c r="D146" s="382"/>
      <c r="E146" s="382"/>
      <c r="F146" s="382"/>
      <c r="G146" s="382"/>
      <c r="H146" s="382"/>
      <c r="I146" s="382"/>
      <c r="J146" s="382"/>
      <c r="K146" s="382"/>
      <c r="L146" s="382"/>
      <c r="M146" s="382"/>
      <c r="N146" s="382"/>
      <c r="O146" s="382"/>
      <c r="P146" s="382"/>
      <c r="Q146" s="382"/>
      <c r="R146" s="273"/>
      <c r="S146" s="275"/>
      <c r="T146" s="275"/>
      <c r="U146" s="275"/>
      <c r="V146" s="275"/>
      <c r="W146" s="275"/>
      <c r="X146" s="275"/>
      <c r="Y146" s="290"/>
      <c r="Z146" s="285"/>
      <c r="AA146" s="275"/>
      <c r="AB146" s="275"/>
      <c r="AC146" s="275"/>
      <c r="AD146" s="275"/>
      <c r="AE146" s="290"/>
      <c r="AF146" s="285"/>
      <c r="AG146" s="275"/>
      <c r="AH146" s="290"/>
      <c r="AI146" s="343"/>
      <c r="AJ146" s="344"/>
      <c r="AK146" s="344"/>
      <c r="AL146" s="344"/>
      <c r="AM146" s="344"/>
      <c r="AN146" s="344"/>
      <c r="AO146" s="309"/>
      <c r="AP146" s="344"/>
      <c r="AQ146" s="344"/>
      <c r="AR146" s="344"/>
      <c r="AS146" s="344"/>
      <c r="AT146" s="344"/>
      <c r="AU146" s="309"/>
      <c r="AV146" s="344"/>
      <c r="AW146" s="344"/>
      <c r="AX146" s="309"/>
    </row>
    <row r="147" spans="1:50">
      <c r="A147" s="381"/>
      <c r="B147" s="382"/>
      <c r="C147" s="382"/>
      <c r="D147" s="382"/>
      <c r="E147" s="382"/>
      <c r="F147" s="382"/>
      <c r="G147" s="382"/>
      <c r="H147" s="382"/>
      <c r="I147" s="382"/>
      <c r="J147" s="382"/>
      <c r="K147" s="382"/>
      <c r="L147" s="382"/>
      <c r="M147" s="382"/>
      <c r="N147" s="382"/>
      <c r="O147" s="382"/>
      <c r="P147" s="382"/>
      <c r="Q147" s="382"/>
      <c r="Y147" s="288"/>
      <c r="Z147" s="284"/>
      <c r="AE147" s="288"/>
      <c r="AF147" s="284"/>
      <c r="AH147" s="288"/>
      <c r="AI147" s="343"/>
      <c r="AJ147" s="344"/>
      <c r="AK147" s="344"/>
      <c r="AL147" s="344"/>
      <c r="AM147" s="344"/>
      <c r="AN147" s="344"/>
      <c r="AO147" s="309"/>
      <c r="AP147" s="344"/>
      <c r="AQ147" s="344"/>
      <c r="AR147" s="344"/>
      <c r="AS147" s="344"/>
      <c r="AT147" s="344"/>
      <c r="AU147" s="309"/>
      <c r="AV147" s="344"/>
      <c r="AW147" s="344"/>
      <c r="AX147" s="309"/>
    </row>
    <row r="148" spans="1:50" ht="13.5" thickBot="1">
      <c r="A148" s="387"/>
      <c r="B148" s="388"/>
      <c r="C148" s="388"/>
      <c r="D148" s="388"/>
      <c r="E148" s="388"/>
      <c r="F148" s="388"/>
      <c r="G148" s="388"/>
      <c r="H148" s="388"/>
      <c r="I148" s="388"/>
      <c r="J148" s="388"/>
      <c r="K148" s="388"/>
      <c r="L148" s="388"/>
      <c r="M148" s="388"/>
      <c r="N148" s="388"/>
      <c r="O148" s="388"/>
      <c r="P148" s="388"/>
      <c r="Q148" s="388"/>
      <c r="S148" s="281"/>
      <c r="T148" s="281"/>
      <c r="U148" s="281"/>
      <c r="V148" s="281"/>
      <c r="W148" s="281"/>
      <c r="X148" s="281"/>
      <c r="Y148" s="291"/>
      <c r="Z148" s="286"/>
      <c r="AA148" s="281"/>
      <c r="AB148" s="281"/>
      <c r="AC148" s="281"/>
      <c r="AD148" s="281"/>
      <c r="AE148" s="291"/>
      <c r="AF148" s="286"/>
      <c r="AG148" s="281"/>
      <c r="AH148" s="291"/>
      <c r="AI148" s="346"/>
      <c r="AJ148" s="347"/>
      <c r="AK148" s="347"/>
      <c r="AL148" s="347"/>
      <c r="AM148" s="347"/>
      <c r="AN148" s="347"/>
      <c r="AO148" s="311"/>
      <c r="AP148" s="347"/>
      <c r="AQ148" s="347"/>
      <c r="AR148" s="347"/>
      <c r="AS148" s="347"/>
      <c r="AT148" s="347"/>
      <c r="AU148" s="311"/>
      <c r="AV148" s="347"/>
      <c r="AW148" s="347"/>
      <c r="AX148" s="311"/>
    </row>
    <row r="149" spans="1:50">
      <c r="A149" s="380"/>
      <c r="B149" s="382"/>
      <c r="C149" s="382"/>
      <c r="D149" s="382"/>
      <c r="E149" s="382"/>
      <c r="F149" s="382"/>
      <c r="G149" s="382"/>
      <c r="H149" s="382"/>
      <c r="I149" s="382"/>
      <c r="J149" s="382"/>
      <c r="K149" s="382"/>
      <c r="L149" s="382"/>
      <c r="M149" s="382"/>
      <c r="N149" s="382"/>
      <c r="O149" s="382"/>
      <c r="P149" s="382"/>
      <c r="Q149" s="382"/>
      <c r="Y149" s="288"/>
      <c r="Z149" s="284"/>
      <c r="AE149" s="288"/>
      <c r="AF149" s="284"/>
      <c r="AH149" s="288"/>
      <c r="AI149" s="343"/>
      <c r="AJ149" s="344"/>
      <c r="AK149" s="344"/>
      <c r="AL149" s="344"/>
      <c r="AM149" s="344"/>
      <c r="AN149" s="344"/>
      <c r="AO149" s="309"/>
      <c r="AP149" s="344"/>
      <c r="AQ149" s="344"/>
      <c r="AR149" s="344"/>
      <c r="AS149" s="344"/>
      <c r="AT149" s="344"/>
      <c r="AU149" s="309"/>
      <c r="AV149" s="344"/>
      <c r="AW149" s="344"/>
      <c r="AX149" s="309"/>
    </row>
    <row r="150" spans="1:50">
      <c r="A150" s="381"/>
      <c r="B150" s="382"/>
      <c r="C150" s="382"/>
      <c r="D150" s="382"/>
      <c r="E150" s="382"/>
      <c r="F150" s="382"/>
      <c r="G150" s="382"/>
      <c r="H150" s="382"/>
      <c r="I150" s="382"/>
      <c r="J150" s="382"/>
      <c r="K150" s="382"/>
      <c r="L150" s="382"/>
      <c r="M150" s="382"/>
      <c r="N150" s="382"/>
      <c r="O150" s="382"/>
      <c r="P150" s="382"/>
      <c r="Q150" s="382"/>
      <c r="S150" s="274"/>
      <c r="T150" s="274"/>
      <c r="U150" s="274"/>
      <c r="V150" s="274"/>
      <c r="W150" s="274"/>
      <c r="X150" s="274"/>
      <c r="Y150" s="289"/>
      <c r="Z150" s="284"/>
      <c r="AA150" s="274"/>
      <c r="AB150" s="274"/>
      <c r="AC150" s="274"/>
      <c r="AD150" s="274"/>
      <c r="AE150" s="289"/>
      <c r="AF150" s="284"/>
      <c r="AG150" s="274"/>
      <c r="AH150" s="289"/>
      <c r="AI150" s="343"/>
      <c r="AJ150" s="344"/>
      <c r="AK150" s="344"/>
      <c r="AL150" s="344"/>
      <c r="AM150" s="344"/>
      <c r="AN150" s="344"/>
      <c r="AO150" s="309"/>
      <c r="AP150" s="344"/>
      <c r="AQ150" s="344"/>
      <c r="AR150" s="344"/>
      <c r="AS150" s="344"/>
      <c r="AT150" s="344"/>
      <c r="AU150" s="309"/>
      <c r="AV150" s="344"/>
      <c r="AW150" s="344"/>
      <c r="AX150" s="309"/>
    </row>
    <row r="151" spans="1:50">
      <c r="A151" s="381"/>
      <c r="B151" s="382"/>
      <c r="C151" s="382"/>
      <c r="D151" s="382"/>
      <c r="E151" s="382"/>
      <c r="F151" s="382"/>
      <c r="G151" s="382"/>
      <c r="H151" s="382"/>
      <c r="I151" s="382"/>
      <c r="J151" s="382"/>
      <c r="K151" s="382"/>
      <c r="L151" s="382"/>
      <c r="M151" s="382"/>
      <c r="N151" s="382"/>
      <c r="O151" s="382"/>
      <c r="P151" s="382"/>
      <c r="Q151" s="382"/>
      <c r="S151" s="275"/>
      <c r="T151" s="275"/>
      <c r="U151" s="275"/>
      <c r="V151" s="275"/>
      <c r="W151" s="275"/>
      <c r="X151" s="275"/>
      <c r="Y151" s="290"/>
      <c r="Z151" s="285"/>
      <c r="AA151" s="275"/>
      <c r="AB151" s="275"/>
      <c r="AC151" s="275"/>
      <c r="AD151" s="275"/>
      <c r="AE151" s="290"/>
      <c r="AF151" s="285"/>
      <c r="AG151" s="275"/>
      <c r="AH151" s="290"/>
      <c r="AI151" s="343"/>
      <c r="AJ151" s="344"/>
      <c r="AK151" s="344"/>
      <c r="AL151" s="344"/>
      <c r="AM151" s="344"/>
      <c r="AN151" s="344"/>
      <c r="AO151" s="309"/>
      <c r="AP151" s="344"/>
      <c r="AQ151" s="344"/>
      <c r="AR151" s="344"/>
      <c r="AS151" s="344"/>
      <c r="AT151" s="344"/>
      <c r="AU151" s="309"/>
      <c r="AV151" s="344"/>
      <c r="AW151" s="344"/>
      <c r="AX151" s="309"/>
    </row>
    <row r="152" spans="1:50">
      <c r="A152" s="381"/>
      <c r="B152" s="382"/>
      <c r="C152" s="382"/>
      <c r="D152" s="382"/>
      <c r="E152" s="382"/>
      <c r="F152" s="382"/>
      <c r="G152" s="382"/>
      <c r="H152" s="382"/>
      <c r="I152" s="382"/>
      <c r="J152" s="382"/>
      <c r="K152" s="382"/>
      <c r="L152" s="382"/>
      <c r="M152" s="382"/>
      <c r="N152" s="382"/>
      <c r="O152" s="396"/>
      <c r="P152" s="382"/>
      <c r="Q152" s="382"/>
      <c r="Y152" s="288"/>
      <c r="Z152" s="284"/>
      <c r="AE152" s="288"/>
      <c r="AF152" s="284"/>
      <c r="AH152" s="288"/>
      <c r="AI152" s="343"/>
      <c r="AJ152" s="344"/>
      <c r="AK152" s="344"/>
      <c r="AL152" s="344"/>
      <c r="AM152" s="344"/>
      <c r="AN152" s="344"/>
      <c r="AO152" s="309"/>
      <c r="AP152" s="344"/>
      <c r="AQ152" s="344"/>
      <c r="AR152" s="344"/>
      <c r="AS152" s="344"/>
      <c r="AT152" s="344"/>
      <c r="AU152" s="309"/>
      <c r="AV152" s="344"/>
      <c r="AW152" s="344"/>
      <c r="AX152" s="309"/>
    </row>
    <row r="153" spans="1:50">
      <c r="A153" s="381"/>
      <c r="B153" s="382"/>
      <c r="C153" s="382"/>
      <c r="D153" s="382"/>
      <c r="E153" s="382"/>
      <c r="F153" s="382"/>
      <c r="G153" s="382"/>
      <c r="H153" s="382"/>
      <c r="I153" s="382"/>
      <c r="J153" s="382"/>
      <c r="K153" s="382"/>
      <c r="L153" s="382"/>
      <c r="M153" s="382"/>
      <c r="N153" s="382"/>
      <c r="O153" s="382"/>
      <c r="P153" s="382"/>
      <c r="Q153" s="382"/>
      <c r="R153" s="273"/>
      <c r="S153" s="275"/>
      <c r="T153" s="275"/>
      <c r="U153" s="275"/>
      <c r="V153" s="275"/>
      <c r="W153" s="275"/>
      <c r="X153" s="275"/>
      <c r="Y153" s="290"/>
      <c r="Z153" s="285"/>
      <c r="AA153" s="275"/>
      <c r="AB153" s="275"/>
      <c r="AC153" s="275"/>
      <c r="AD153" s="275"/>
      <c r="AE153" s="290"/>
      <c r="AF153" s="285"/>
      <c r="AG153" s="275"/>
      <c r="AH153" s="290"/>
      <c r="AI153" s="345"/>
      <c r="AJ153" s="314"/>
      <c r="AK153" s="314"/>
      <c r="AL153" s="314"/>
      <c r="AM153" s="314"/>
      <c r="AN153" s="314"/>
      <c r="AO153" s="310"/>
      <c r="AP153" s="314"/>
      <c r="AQ153" s="312"/>
      <c r="AR153" s="314"/>
      <c r="AS153" s="314"/>
      <c r="AT153" s="314"/>
      <c r="AU153" s="310"/>
      <c r="AV153" s="312"/>
      <c r="AW153" s="314"/>
      <c r="AX153" s="310"/>
    </row>
    <row r="154" spans="1:50">
      <c r="A154" s="381"/>
      <c r="B154" s="382"/>
      <c r="C154" s="382"/>
      <c r="D154" s="382"/>
      <c r="E154" s="382"/>
      <c r="F154" s="382"/>
      <c r="G154" s="382"/>
      <c r="H154" s="382"/>
      <c r="I154" s="382"/>
      <c r="J154" s="382"/>
      <c r="K154" s="382"/>
      <c r="L154" s="382"/>
      <c r="M154" s="382"/>
      <c r="N154" s="382"/>
      <c r="O154" s="382"/>
      <c r="P154" s="382"/>
      <c r="Q154" s="382"/>
      <c r="Y154" s="288"/>
      <c r="Z154" s="284"/>
      <c r="AE154" s="288"/>
      <c r="AF154" s="284"/>
      <c r="AH154" s="288"/>
      <c r="AI154" s="343"/>
      <c r="AJ154" s="344"/>
      <c r="AK154" s="344"/>
      <c r="AL154" s="344"/>
      <c r="AM154" s="344"/>
      <c r="AN154" s="344"/>
      <c r="AO154" s="309"/>
      <c r="AP154" s="344"/>
      <c r="AQ154" s="344"/>
      <c r="AR154" s="344"/>
      <c r="AS154" s="344"/>
      <c r="AT154" s="344"/>
      <c r="AU154" s="309"/>
      <c r="AV154" s="344"/>
      <c r="AW154" s="344"/>
      <c r="AX154" s="309"/>
    </row>
    <row r="155" spans="1:50">
      <c r="A155" s="386"/>
      <c r="B155" s="384"/>
      <c r="C155" s="384"/>
      <c r="D155" s="384"/>
      <c r="E155" s="384"/>
      <c r="F155" s="384"/>
      <c r="G155" s="384"/>
      <c r="H155" s="384"/>
      <c r="I155" s="384"/>
      <c r="J155" s="384"/>
      <c r="K155" s="384"/>
      <c r="L155" s="384"/>
      <c r="M155" s="384"/>
      <c r="N155" s="384"/>
      <c r="O155" s="384"/>
      <c r="P155" s="384"/>
      <c r="Q155" s="384"/>
      <c r="S155" s="275"/>
      <c r="T155" s="275"/>
      <c r="U155" s="275"/>
      <c r="V155" s="275"/>
      <c r="W155" s="275"/>
      <c r="X155" s="275"/>
      <c r="Y155" s="290"/>
      <c r="Z155" s="285"/>
      <c r="AA155" s="275"/>
      <c r="AB155" s="275"/>
      <c r="AC155" s="275"/>
      <c r="AD155" s="275"/>
      <c r="AE155" s="290"/>
      <c r="AF155" s="285"/>
      <c r="AG155" s="275"/>
      <c r="AH155" s="290"/>
      <c r="AI155" s="343"/>
      <c r="AJ155" s="344"/>
      <c r="AK155" s="344"/>
      <c r="AL155" s="344"/>
      <c r="AM155" s="344"/>
      <c r="AN155" s="344"/>
      <c r="AO155" s="309"/>
      <c r="AP155" s="344"/>
      <c r="AQ155" s="344"/>
      <c r="AR155" s="344"/>
      <c r="AS155" s="344"/>
      <c r="AT155" s="344"/>
      <c r="AU155" s="309"/>
      <c r="AV155" s="344"/>
      <c r="AW155" s="344"/>
      <c r="AX155" s="309"/>
    </row>
    <row r="156" spans="1:50">
      <c r="A156" s="381"/>
      <c r="B156" s="382"/>
      <c r="C156" s="382"/>
      <c r="D156" s="382"/>
      <c r="E156" s="382"/>
      <c r="F156" s="382"/>
      <c r="G156" s="382"/>
      <c r="H156" s="382"/>
      <c r="I156" s="382"/>
      <c r="J156" s="396"/>
      <c r="K156" s="396"/>
      <c r="L156" s="382"/>
      <c r="M156" s="382"/>
      <c r="N156" s="382"/>
      <c r="O156" s="396"/>
      <c r="P156" s="382"/>
      <c r="Q156" s="382"/>
      <c r="Y156" s="288"/>
      <c r="Z156" s="284"/>
      <c r="AE156" s="288"/>
      <c r="AF156" s="284"/>
      <c r="AH156" s="288"/>
      <c r="AI156" s="343"/>
      <c r="AJ156" s="344"/>
      <c r="AK156" s="344"/>
      <c r="AL156" s="344"/>
      <c r="AM156" s="344"/>
      <c r="AN156" s="344"/>
      <c r="AO156" s="309"/>
      <c r="AP156" s="344"/>
      <c r="AQ156" s="344"/>
      <c r="AR156" s="344"/>
      <c r="AS156" s="344"/>
      <c r="AT156" s="344"/>
      <c r="AU156" s="309"/>
      <c r="AV156" s="344"/>
      <c r="AW156" s="344"/>
      <c r="AX156" s="309"/>
    </row>
    <row r="157" spans="1:50">
      <c r="A157" s="381"/>
      <c r="B157" s="382"/>
      <c r="C157" s="382"/>
      <c r="D157" s="382"/>
      <c r="E157" s="382"/>
      <c r="F157" s="382"/>
      <c r="G157" s="382"/>
      <c r="H157" s="382"/>
      <c r="I157" s="382"/>
      <c r="J157" s="382"/>
      <c r="K157" s="382"/>
      <c r="L157" s="382"/>
      <c r="M157" s="382"/>
      <c r="N157" s="382"/>
      <c r="O157" s="382"/>
      <c r="P157" s="382"/>
      <c r="Q157" s="382"/>
      <c r="R157" s="273"/>
      <c r="S157" s="275"/>
      <c r="T157" s="275"/>
      <c r="U157" s="275"/>
      <c r="V157" s="275"/>
      <c r="W157" s="275"/>
      <c r="X157" s="275"/>
      <c r="Y157" s="290"/>
      <c r="Z157" s="285"/>
      <c r="AA157" s="275"/>
      <c r="AB157" s="275"/>
      <c r="AC157" s="275"/>
      <c r="AD157" s="275"/>
      <c r="AE157" s="290"/>
      <c r="AF157" s="285"/>
      <c r="AG157" s="275"/>
      <c r="AH157" s="290"/>
      <c r="AI157" s="345"/>
      <c r="AJ157" s="314"/>
      <c r="AK157" s="314"/>
      <c r="AL157" s="314"/>
      <c r="AM157" s="314"/>
      <c r="AN157" s="314"/>
      <c r="AO157" s="310"/>
      <c r="AP157" s="314"/>
      <c r="AQ157" s="312"/>
      <c r="AR157" s="312"/>
      <c r="AS157" s="312"/>
      <c r="AT157" s="314"/>
      <c r="AU157" s="310"/>
      <c r="AV157" s="312"/>
      <c r="AW157" s="314"/>
      <c r="AX157" s="310"/>
    </row>
    <row r="158" spans="1:50">
      <c r="A158" s="381"/>
      <c r="B158" s="382"/>
      <c r="C158" s="382"/>
      <c r="D158" s="382"/>
      <c r="E158" s="382"/>
      <c r="F158" s="382"/>
      <c r="G158" s="382"/>
      <c r="H158" s="382"/>
      <c r="I158" s="382"/>
      <c r="J158" s="382"/>
      <c r="K158" s="382"/>
      <c r="L158" s="382"/>
      <c r="M158" s="382"/>
      <c r="N158" s="382"/>
      <c r="O158" s="382"/>
      <c r="P158" s="382"/>
      <c r="Q158" s="382"/>
      <c r="Y158" s="288"/>
      <c r="Z158" s="284"/>
      <c r="AE158" s="288"/>
      <c r="AF158" s="284"/>
      <c r="AH158" s="288"/>
      <c r="AI158" s="343"/>
      <c r="AJ158" s="344"/>
      <c r="AK158" s="344"/>
      <c r="AL158" s="344"/>
      <c r="AM158" s="344"/>
      <c r="AN158" s="344"/>
      <c r="AO158" s="309"/>
      <c r="AP158" s="344"/>
      <c r="AQ158" s="344"/>
      <c r="AR158" s="344"/>
      <c r="AS158" s="344"/>
      <c r="AT158" s="344"/>
      <c r="AU158" s="309"/>
      <c r="AV158" s="344"/>
      <c r="AW158" s="344"/>
      <c r="AX158" s="309"/>
    </row>
    <row r="159" spans="1:50">
      <c r="A159" s="381"/>
      <c r="B159" s="382"/>
      <c r="C159" s="382"/>
      <c r="D159" s="382"/>
      <c r="E159" s="382"/>
      <c r="F159" s="382"/>
      <c r="G159" s="382"/>
      <c r="H159" s="382"/>
      <c r="I159" s="382"/>
      <c r="J159" s="382"/>
      <c r="K159" s="382"/>
      <c r="L159" s="382"/>
      <c r="M159" s="382"/>
      <c r="N159" s="382"/>
      <c r="O159" s="382"/>
      <c r="P159" s="382"/>
      <c r="Q159" s="382"/>
      <c r="R159" s="273"/>
      <c r="S159" s="275"/>
      <c r="T159" s="275"/>
      <c r="U159" s="275"/>
      <c r="V159" s="275"/>
      <c r="W159" s="275"/>
      <c r="X159" s="275"/>
      <c r="Y159" s="290"/>
      <c r="Z159" s="285"/>
      <c r="AA159" s="275"/>
      <c r="AB159" s="275"/>
      <c r="AC159" s="275"/>
      <c r="AD159" s="275"/>
      <c r="AE159" s="290"/>
      <c r="AF159" s="285"/>
      <c r="AG159" s="275"/>
      <c r="AH159" s="290"/>
      <c r="AI159" s="343"/>
      <c r="AJ159" s="344"/>
      <c r="AK159" s="344"/>
      <c r="AL159" s="344"/>
      <c r="AM159" s="344"/>
      <c r="AN159" s="344"/>
      <c r="AO159" s="309"/>
      <c r="AP159" s="344"/>
      <c r="AQ159" s="344"/>
      <c r="AR159" s="344"/>
      <c r="AS159" s="344"/>
      <c r="AT159" s="344"/>
      <c r="AU159" s="309"/>
      <c r="AV159" s="344"/>
      <c r="AW159" s="344"/>
      <c r="AX159" s="309"/>
    </row>
    <row r="160" spans="1:50">
      <c r="A160" s="381"/>
      <c r="B160" s="382"/>
      <c r="C160" s="382"/>
      <c r="D160" s="382"/>
      <c r="E160" s="382"/>
      <c r="F160" s="382"/>
      <c r="G160" s="382"/>
      <c r="H160" s="382"/>
      <c r="I160" s="382"/>
      <c r="J160" s="396"/>
      <c r="K160" s="396"/>
      <c r="L160" s="396"/>
      <c r="M160" s="382"/>
      <c r="N160" s="382"/>
      <c r="O160" s="396"/>
      <c r="P160" s="382"/>
      <c r="Q160" s="382"/>
      <c r="Y160" s="288"/>
      <c r="Z160" s="284"/>
      <c r="AE160" s="288"/>
      <c r="AF160" s="284"/>
      <c r="AH160" s="288"/>
      <c r="AI160" s="343"/>
      <c r="AJ160" s="344"/>
      <c r="AK160" s="344"/>
      <c r="AL160" s="344"/>
      <c r="AM160" s="344"/>
      <c r="AN160" s="344"/>
      <c r="AO160" s="309"/>
      <c r="AP160" s="344"/>
      <c r="AQ160" s="344"/>
      <c r="AR160" s="344"/>
      <c r="AS160" s="344"/>
      <c r="AT160" s="344"/>
      <c r="AU160" s="309"/>
      <c r="AV160" s="344"/>
      <c r="AW160" s="344"/>
      <c r="AX160" s="309"/>
    </row>
    <row r="161" spans="1:50">
      <c r="A161" s="381"/>
      <c r="B161" s="382"/>
      <c r="C161" s="382"/>
      <c r="D161" s="382"/>
      <c r="E161" s="382"/>
      <c r="F161" s="382"/>
      <c r="G161" s="382"/>
      <c r="H161" s="382"/>
      <c r="I161" s="382"/>
      <c r="J161" s="382"/>
      <c r="K161" s="396"/>
      <c r="L161" s="382"/>
      <c r="M161" s="382"/>
      <c r="N161" s="382"/>
      <c r="O161" s="382"/>
      <c r="P161" s="382"/>
      <c r="Q161" s="382"/>
      <c r="R161" s="273"/>
      <c r="S161" s="275"/>
      <c r="T161" s="275"/>
      <c r="U161" s="275"/>
      <c r="V161" s="275"/>
      <c r="W161" s="275"/>
      <c r="X161" s="275"/>
      <c r="Y161" s="290"/>
      <c r="Z161" s="285"/>
      <c r="AA161" s="275"/>
      <c r="AB161" s="397"/>
      <c r="AC161" s="275"/>
      <c r="AD161" s="275"/>
      <c r="AE161" s="290"/>
      <c r="AF161" s="285"/>
      <c r="AG161" s="275"/>
      <c r="AH161" s="290"/>
      <c r="AI161" s="345"/>
      <c r="AJ161" s="314"/>
      <c r="AK161" s="314"/>
      <c r="AL161" s="314"/>
      <c r="AM161" s="314"/>
      <c r="AN161" s="314"/>
      <c r="AO161" s="310"/>
      <c r="AP161" s="314"/>
      <c r="AQ161" s="312"/>
      <c r="AR161" s="312"/>
      <c r="AS161" s="312"/>
      <c r="AT161" s="314"/>
      <c r="AU161" s="310"/>
      <c r="AV161" s="312"/>
      <c r="AW161" s="314"/>
      <c r="AX161" s="310"/>
    </row>
    <row r="162" spans="1:50">
      <c r="A162" s="381"/>
      <c r="B162" s="382"/>
      <c r="C162" s="382"/>
      <c r="D162" s="382"/>
      <c r="E162" s="382"/>
      <c r="F162" s="382"/>
      <c r="G162" s="382"/>
      <c r="H162" s="382"/>
      <c r="I162" s="382"/>
      <c r="J162" s="382"/>
      <c r="K162" s="382"/>
      <c r="L162" s="382"/>
      <c r="M162" s="382"/>
      <c r="N162" s="382"/>
      <c r="O162" s="382"/>
      <c r="P162" s="382"/>
      <c r="Q162" s="382"/>
      <c r="Y162" s="288"/>
      <c r="Z162" s="284"/>
      <c r="AE162" s="288"/>
      <c r="AF162" s="284"/>
      <c r="AH162" s="288"/>
      <c r="AI162" s="343"/>
      <c r="AJ162" s="344"/>
      <c r="AK162" s="344"/>
      <c r="AL162" s="344"/>
      <c r="AM162" s="344"/>
      <c r="AN162" s="344"/>
      <c r="AO162" s="309"/>
      <c r="AP162" s="344"/>
      <c r="AQ162" s="344"/>
      <c r="AR162" s="344"/>
      <c r="AS162" s="344"/>
      <c r="AT162" s="344"/>
      <c r="AU162" s="309"/>
      <c r="AV162" s="344"/>
      <c r="AW162" s="344"/>
      <c r="AX162" s="309"/>
    </row>
    <row r="163" spans="1:50">
      <c r="A163" s="381"/>
      <c r="B163" s="382"/>
      <c r="C163" s="382"/>
      <c r="D163" s="382"/>
      <c r="E163" s="382"/>
      <c r="F163" s="382"/>
      <c r="G163" s="382"/>
      <c r="H163" s="382"/>
      <c r="I163" s="382"/>
      <c r="J163" s="382"/>
      <c r="K163" s="382"/>
      <c r="L163" s="382"/>
      <c r="M163" s="382"/>
      <c r="N163" s="382"/>
      <c r="O163" s="382"/>
      <c r="P163" s="382"/>
      <c r="Q163" s="382"/>
      <c r="R163" s="273"/>
      <c r="S163" s="275"/>
      <c r="T163" s="275"/>
      <c r="U163" s="275"/>
      <c r="V163" s="275"/>
      <c r="W163" s="275"/>
      <c r="X163" s="275"/>
      <c r="Y163" s="290"/>
      <c r="Z163" s="285"/>
      <c r="AA163" s="275"/>
      <c r="AB163" s="275"/>
      <c r="AC163" s="275"/>
      <c r="AD163" s="275"/>
      <c r="AE163" s="290"/>
      <c r="AF163" s="285"/>
      <c r="AG163" s="275"/>
      <c r="AH163" s="290"/>
      <c r="AI163" s="343"/>
      <c r="AJ163" s="344"/>
      <c r="AK163" s="344"/>
      <c r="AL163" s="344"/>
      <c r="AM163" s="344"/>
      <c r="AN163" s="344"/>
      <c r="AO163" s="309"/>
      <c r="AP163" s="344"/>
      <c r="AQ163" s="344"/>
      <c r="AR163" s="344"/>
      <c r="AS163" s="344"/>
      <c r="AT163" s="344"/>
      <c r="AU163" s="309"/>
      <c r="AV163" s="344"/>
      <c r="AW163" s="344"/>
      <c r="AX163" s="309"/>
    </row>
    <row r="164" spans="1:50">
      <c r="A164" s="381"/>
      <c r="B164" s="382"/>
      <c r="C164" s="382"/>
      <c r="D164" s="382"/>
      <c r="E164" s="382"/>
      <c r="F164" s="382"/>
      <c r="G164" s="382"/>
      <c r="H164" s="382"/>
      <c r="I164" s="382"/>
      <c r="J164" s="396"/>
      <c r="K164" s="396"/>
      <c r="L164" s="396"/>
      <c r="M164" s="382"/>
      <c r="N164" s="382"/>
      <c r="O164" s="382"/>
      <c r="P164" s="382"/>
      <c r="Q164" s="382"/>
      <c r="Y164" s="288"/>
      <c r="Z164" s="284"/>
      <c r="AE164" s="288"/>
      <c r="AF164" s="284"/>
      <c r="AH164" s="288"/>
      <c r="AI164" s="343"/>
      <c r="AJ164" s="344"/>
      <c r="AK164" s="344"/>
      <c r="AL164" s="344"/>
      <c r="AM164" s="344"/>
      <c r="AN164" s="344"/>
      <c r="AO164" s="309"/>
      <c r="AP164" s="344"/>
      <c r="AQ164" s="344"/>
      <c r="AR164" s="344"/>
      <c r="AS164" s="344"/>
      <c r="AT164" s="344"/>
      <c r="AU164" s="309"/>
      <c r="AV164" s="344"/>
      <c r="AW164" s="344"/>
      <c r="AX164" s="309"/>
    </row>
    <row r="165" spans="1:50">
      <c r="A165" s="381"/>
      <c r="B165" s="382"/>
      <c r="C165" s="382"/>
      <c r="D165" s="382"/>
      <c r="E165" s="382"/>
      <c r="F165" s="382"/>
      <c r="G165" s="382"/>
      <c r="H165" s="382"/>
      <c r="I165" s="382"/>
      <c r="J165" s="382"/>
      <c r="K165" s="382"/>
      <c r="L165" s="382"/>
      <c r="M165" s="382"/>
      <c r="N165" s="382"/>
      <c r="O165" s="382"/>
      <c r="P165" s="382"/>
      <c r="Q165" s="382"/>
      <c r="R165" s="273"/>
      <c r="S165" s="275"/>
      <c r="T165" s="275"/>
      <c r="U165" s="275"/>
      <c r="V165" s="275"/>
      <c r="W165" s="275"/>
      <c r="X165" s="275"/>
      <c r="Y165" s="290"/>
      <c r="Z165" s="285"/>
      <c r="AA165" s="275"/>
      <c r="AB165" s="275"/>
      <c r="AC165" s="275"/>
      <c r="AD165" s="275"/>
      <c r="AE165" s="290"/>
      <c r="AF165" s="285"/>
      <c r="AG165" s="275"/>
      <c r="AH165" s="290"/>
      <c r="AI165" s="345"/>
      <c r="AJ165" s="314"/>
      <c r="AK165" s="314"/>
      <c r="AL165" s="314"/>
      <c r="AM165" s="314"/>
      <c r="AN165" s="314"/>
      <c r="AO165" s="310"/>
      <c r="AP165" s="314"/>
      <c r="AQ165" s="312"/>
      <c r="AR165" s="312"/>
      <c r="AS165" s="312"/>
      <c r="AT165" s="314"/>
      <c r="AU165" s="310"/>
      <c r="AV165" s="312"/>
      <c r="AW165" s="314"/>
      <c r="AX165" s="310"/>
    </row>
    <row r="166" spans="1:50">
      <c r="A166" s="381"/>
      <c r="B166" s="382"/>
      <c r="C166" s="382"/>
      <c r="D166" s="382"/>
      <c r="E166" s="382"/>
      <c r="F166" s="382"/>
      <c r="G166" s="382"/>
      <c r="H166" s="382"/>
      <c r="I166" s="382"/>
      <c r="J166" s="382"/>
      <c r="K166" s="382"/>
      <c r="L166" s="382"/>
      <c r="M166" s="382"/>
      <c r="N166" s="382"/>
      <c r="O166" s="382"/>
      <c r="P166" s="382"/>
      <c r="Q166" s="382"/>
      <c r="Y166" s="288"/>
      <c r="Z166" s="284"/>
      <c r="AE166" s="288"/>
      <c r="AF166" s="284"/>
      <c r="AH166" s="288"/>
      <c r="AI166" s="343"/>
      <c r="AJ166" s="344"/>
      <c r="AK166" s="344"/>
      <c r="AL166" s="344"/>
      <c r="AM166" s="344"/>
      <c r="AN166" s="344"/>
      <c r="AO166" s="309"/>
      <c r="AP166" s="344"/>
      <c r="AQ166" s="344"/>
      <c r="AR166" s="344"/>
      <c r="AS166" s="344"/>
      <c r="AT166" s="344"/>
      <c r="AU166" s="309"/>
      <c r="AV166" s="344"/>
      <c r="AW166" s="344"/>
      <c r="AX166" s="309"/>
    </row>
    <row r="167" spans="1:50">
      <c r="A167" s="381"/>
      <c r="B167" s="382"/>
      <c r="C167" s="382"/>
      <c r="D167" s="382"/>
      <c r="E167" s="382"/>
      <c r="F167" s="382"/>
      <c r="G167" s="382"/>
      <c r="H167" s="382"/>
      <c r="I167" s="382"/>
      <c r="J167" s="382"/>
      <c r="K167" s="382"/>
      <c r="L167" s="382"/>
      <c r="M167" s="382"/>
      <c r="N167" s="382"/>
      <c r="O167" s="382"/>
      <c r="P167" s="382"/>
      <c r="Q167" s="382"/>
      <c r="R167" s="273"/>
      <c r="S167" s="275"/>
      <c r="T167" s="275"/>
      <c r="U167" s="275"/>
      <c r="V167" s="275"/>
      <c r="W167" s="275"/>
      <c r="X167" s="275"/>
      <c r="Y167" s="290"/>
      <c r="Z167" s="285"/>
      <c r="AA167" s="275"/>
      <c r="AB167" s="275"/>
      <c r="AC167" s="275"/>
      <c r="AD167" s="275"/>
      <c r="AE167" s="290"/>
      <c r="AF167" s="285"/>
      <c r="AG167" s="275"/>
      <c r="AH167" s="290"/>
      <c r="AI167" s="343"/>
      <c r="AJ167" s="344"/>
      <c r="AK167" s="344"/>
      <c r="AL167" s="344"/>
      <c r="AM167" s="344"/>
      <c r="AN167" s="344"/>
      <c r="AO167" s="309"/>
      <c r="AP167" s="344"/>
      <c r="AQ167" s="344"/>
      <c r="AR167" s="344"/>
      <c r="AS167" s="344"/>
      <c r="AT167" s="344"/>
      <c r="AU167" s="309"/>
      <c r="AV167" s="344"/>
      <c r="AW167" s="344"/>
      <c r="AX167" s="309"/>
    </row>
    <row r="168" spans="1:50">
      <c r="A168" s="381"/>
      <c r="B168" s="382"/>
      <c r="C168" s="382"/>
      <c r="D168" s="382"/>
      <c r="E168" s="382"/>
      <c r="F168" s="382"/>
      <c r="G168" s="382"/>
      <c r="H168" s="382"/>
      <c r="I168" s="382"/>
      <c r="J168" s="396"/>
      <c r="K168" s="396"/>
      <c r="L168" s="396"/>
      <c r="M168" s="382"/>
      <c r="N168" s="382"/>
      <c r="O168" s="396"/>
      <c r="P168" s="382"/>
      <c r="Q168" s="382"/>
      <c r="Y168" s="288"/>
      <c r="Z168" s="284"/>
      <c r="AE168" s="288"/>
      <c r="AF168" s="284"/>
      <c r="AH168" s="288"/>
      <c r="AI168" s="343"/>
      <c r="AJ168" s="344"/>
      <c r="AK168" s="344"/>
      <c r="AL168" s="344"/>
      <c r="AM168" s="344"/>
      <c r="AN168" s="344"/>
      <c r="AO168" s="309"/>
      <c r="AP168" s="344"/>
      <c r="AQ168" s="344"/>
      <c r="AR168" s="344"/>
      <c r="AS168" s="344"/>
      <c r="AT168" s="344"/>
      <c r="AU168" s="309"/>
      <c r="AV168" s="344"/>
      <c r="AW168" s="344"/>
      <c r="AX168" s="309"/>
    </row>
    <row r="169" spans="1:50">
      <c r="A169" s="381"/>
      <c r="B169" s="382"/>
      <c r="C169" s="382"/>
      <c r="D169" s="382"/>
      <c r="E169" s="382"/>
      <c r="F169" s="382"/>
      <c r="G169" s="382"/>
      <c r="H169" s="382"/>
      <c r="I169" s="382"/>
      <c r="J169" s="382"/>
      <c r="K169" s="382"/>
      <c r="L169" s="382"/>
      <c r="M169" s="382"/>
      <c r="N169" s="382"/>
      <c r="O169" s="382"/>
      <c r="P169" s="382"/>
      <c r="Q169" s="382"/>
      <c r="R169" s="273"/>
      <c r="S169" s="275"/>
      <c r="T169" s="275"/>
      <c r="U169" s="275"/>
      <c r="V169" s="275"/>
      <c r="W169" s="275"/>
      <c r="X169" s="275"/>
      <c r="Y169" s="290"/>
      <c r="Z169" s="285"/>
      <c r="AA169" s="397"/>
      <c r="AB169" s="397"/>
      <c r="AC169" s="397"/>
      <c r="AD169" s="275"/>
      <c r="AE169" s="290"/>
      <c r="AF169" s="398"/>
      <c r="AG169" s="275"/>
      <c r="AH169" s="290"/>
      <c r="AI169" s="345"/>
      <c r="AJ169" s="314"/>
      <c r="AK169" s="314"/>
      <c r="AL169" s="314"/>
      <c r="AM169" s="314"/>
      <c r="AN169" s="314"/>
      <c r="AO169" s="310"/>
      <c r="AP169" s="314"/>
      <c r="AQ169" s="314"/>
      <c r="AR169" s="314"/>
      <c r="AS169" s="314"/>
      <c r="AT169" s="314"/>
      <c r="AU169" s="310"/>
      <c r="AV169" s="314"/>
      <c r="AW169" s="314"/>
      <c r="AX169" s="310"/>
    </row>
    <row r="170" spans="1:50">
      <c r="A170" s="381"/>
      <c r="B170" s="382"/>
      <c r="C170" s="382"/>
      <c r="D170" s="382"/>
      <c r="E170" s="382"/>
      <c r="F170" s="382"/>
      <c r="G170" s="382"/>
      <c r="H170" s="382"/>
      <c r="I170" s="382"/>
      <c r="J170" s="382"/>
      <c r="K170" s="382"/>
      <c r="L170" s="382"/>
      <c r="M170" s="382"/>
      <c r="N170" s="382"/>
      <c r="O170" s="382"/>
      <c r="P170" s="382"/>
      <c r="Q170" s="382"/>
      <c r="Y170" s="288"/>
      <c r="Z170" s="284"/>
      <c r="AE170" s="288"/>
      <c r="AF170" s="284"/>
      <c r="AH170" s="288"/>
      <c r="AI170" s="343"/>
      <c r="AJ170" s="344"/>
      <c r="AK170" s="344"/>
      <c r="AL170" s="344"/>
      <c r="AM170" s="344"/>
      <c r="AN170" s="344"/>
      <c r="AO170" s="309"/>
      <c r="AP170" s="344"/>
      <c r="AQ170" s="344"/>
      <c r="AR170" s="344"/>
      <c r="AS170" s="344"/>
      <c r="AT170" s="344"/>
      <c r="AU170" s="309"/>
      <c r="AV170" s="344"/>
      <c r="AW170" s="344"/>
      <c r="AX170" s="309"/>
    </row>
    <row r="171" spans="1:50">
      <c r="A171" s="381"/>
      <c r="B171" s="382"/>
      <c r="C171" s="382"/>
      <c r="D171" s="382"/>
      <c r="E171" s="382"/>
      <c r="F171" s="382"/>
      <c r="G171" s="382"/>
      <c r="H171" s="382"/>
      <c r="I171" s="382"/>
      <c r="J171" s="382"/>
      <c r="K171" s="382"/>
      <c r="L171" s="382"/>
      <c r="M171" s="382"/>
      <c r="N171" s="382"/>
      <c r="O171" s="382"/>
      <c r="P171" s="382"/>
      <c r="Q171" s="382"/>
      <c r="R171" s="273"/>
      <c r="S171" s="275"/>
      <c r="T171" s="275"/>
      <c r="U171" s="275"/>
      <c r="V171" s="275"/>
      <c r="W171" s="275"/>
      <c r="X171" s="275"/>
      <c r="Y171" s="290"/>
      <c r="Z171" s="285"/>
      <c r="AA171" s="275"/>
      <c r="AB171" s="275"/>
      <c r="AC171" s="275"/>
      <c r="AD171" s="275"/>
      <c r="AE171" s="290"/>
      <c r="AF171" s="285"/>
      <c r="AG171" s="275"/>
      <c r="AH171" s="290"/>
      <c r="AI171" s="343"/>
      <c r="AJ171" s="344"/>
      <c r="AK171" s="344"/>
      <c r="AL171" s="344"/>
      <c r="AM171" s="344"/>
      <c r="AN171" s="344"/>
      <c r="AO171" s="309"/>
      <c r="AP171" s="344"/>
      <c r="AQ171" s="344"/>
      <c r="AR171" s="344"/>
      <c r="AS171" s="344"/>
      <c r="AT171" s="344"/>
      <c r="AU171" s="309"/>
      <c r="AV171" s="344"/>
      <c r="AW171" s="344"/>
      <c r="AX171" s="309"/>
    </row>
    <row r="172" spans="1:50">
      <c r="A172" s="381"/>
      <c r="B172" s="382"/>
      <c r="C172" s="382"/>
      <c r="D172" s="382"/>
      <c r="E172" s="382"/>
      <c r="F172" s="382"/>
      <c r="G172" s="382"/>
      <c r="H172" s="382"/>
      <c r="I172" s="382"/>
      <c r="J172" s="382"/>
      <c r="K172" s="382"/>
      <c r="L172" s="382"/>
      <c r="M172" s="382"/>
      <c r="N172" s="382"/>
      <c r="O172" s="382"/>
      <c r="P172" s="382"/>
      <c r="Q172" s="382"/>
      <c r="Y172" s="288"/>
      <c r="Z172" s="284"/>
      <c r="AE172" s="288"/>
      <c r="AF172" s="284"/>
      <c r="AH172" s="288"/>
      <c r="AI172" s="343"/>
      <c r="AJ172" s="344"/>
      <c r="AK172" s="344"/>
      <c r="AL172" s="344"/>
      <c r="AM172" s="344"/>
      <c r="AN172" s="344"/>
      <c r="AO172" s="309"/>
      <c r="AP172" s="344"/>
      <c r="AQ172" s="344"/>
      <c r="AR172" s="344"/>
      <c r="AS172" s="344"/>
      <c r="AT172" s="344"/>
      <c r="AU172" s="309"/>
      <c r="AV172" s="344"/>
      <c r="AW172" s="344"/>
      <c r="AX172" s="309"/>
    </row>
    <row r="173" spans="1:50">
      <c r="A173" s="381"/>
      <c r="B173" s="382"/>
      <c r="C173" s="382"/>
      <c r="D173" s="382"/>
      <c r="E173" s="382"/>
      <c r="F173" s="382"/>
      <c r="G173" s="382"/>
      <c r="H173" s="382"/>
      <c r="I173" s="382"/>
      <c r="J173" s="382"/>
      <c r="K173" s="382"/>
      <c r="L173" s="382"/>
      <c r="M173" s="382"/>
      <c r="N173" s="382"/>
      <c r="O173" s="382"/>
      <c r="P173" s="382"/>
      <c r="Q173" s="382"/>
      <c r="R173" s="273"/>
      <c r="S173" s="275"/>
      <c r="T173" s="275"/>
      <c r="U173" s="275"/>
      <c r="V173" s="275"/>
      <c r="W173" s="275"/>
      <c r="X173" s="275"/>
      <c r="Y173" s="290"/>
      <c r="Z173" s="285"/>
      <c r="AA173" s="275"/>
      <c r="AB173" s="275"/>
      <c r="AC173" s="275"/>
      <c r="AD173" s="275"/>
      <c r="AE173" s="290"/>
      <c r="AF173" s="285"/>
      <c r="AG173" s="275"/>
      <c r="AH173" s="290"/>
      <c r="AI173" s="345"/>
      <c r="AJ173" s="314"/>
      <c r="AK173" s="314"/>
      <c r="AL173" s="314"/>
      <c r="AM173" s="314"/>
      <c r="AN173" s="314"/>
      <c r="AO173" s="310"/>
      <c r="AP173" s="314"/>
      <c r="AQ173" s="314"/>
      <c r="AR173" s="314"/>
      <c r="AS173" s="314"/>
      <c r="AT173" s="314"/>
      <c r="AU173" s="310"/>
      <c r="AV173" s="314"/>
      <c r="AW173" s="314"/>
      <c r="AX173" s="310"/>
    </row>
    <row r="174" spans="1:50">
      <c r="A174" s="381"/>
      <c r="B174" s="382"/>
      <c r="C174" s="382"/>
      <c r="D174" s="382"/>
      <c r="E174" s="382"/>
      <c r="F174" s="382"/>
      <c r="G174" s="382"/>
      <c r="H174" s="382"/>
      <c r="I174" s="382"/>
      <c r="J174" s="382"/>
      <c r="K174" s="382"/>
      <c r="L174" s="382"/>
      <c r="M174" s="382"/>
      <c r="N174" s="382"/>
      <c r="O174" s="382"/>
      <c r="P174" s="382"/>
      <c r="Q174" s="382"/>
      <c r="Y174" s="288"/>
      <c r="Z174" s="284"/>
      <c r="AE174" s="288"/>
      <c r="AF174" s="284"/>
      <c r="AH174" s="288"/>
      <c r="AI174" s="343"/>
      <c r="AJ174" s="344"/>
      <c r="AK174" s="344"/>
      <c r="AL174" s="344"/>
      <c r="AM174" s="344"/>
      <c r="AN174" s="344"/>
      <c r="AO174" s="309"/>
      <c r="AP174" s="344"/>
      <c r="AQ174" s="344"/>
      <c r="AR174" s="344"/>
      <c r="AS174" s="344"/>
      <c r="AT174" s="344"/>
      <c r="AU174" s="309"/>
      <c r="AV174" s="344"/>
      <c r="AW174" s="344"/>
      <c r="AX174" s="309"/>
    </row>
    <row r="175" spans="1:50">
      <c r="A175" s="381"/>
      <c r="B175" s="382"/>
      <c r="C175" s="382"/>
      <c r="D175" s="382"/>
      <c r="E175" s="382"/>
      <c r="F175" s="382"/>
      <c r="G175" s="382"/>
      <c r="H175" s="382"/>
      <c r="I175" s="382"/>
      <c r="J175" s="382"/>
      <c r="K175" s="382"/>
      <c r="L175" s="382"/>
      <c r="M175" s="382"/>
      <c r="N175" s="382"/>
      <c r="O175" s="382"/>
      <c r="P175" s="382"/>
      <c r="Q175" s="382"/>
      <c r="R175" s="273"/>
      <c r="S175" s="275"/>
      <c r="T175" s="275"/>
      <c r="U175" s="275"/>
      <c r="V175" s="275"/>
      <c r="W175" s="275"/>
      <c r="X175" s="275"/>
      <c r="Y175" s="290"/>
      <c r="Z175" s="285"/>
      <c r="AA175" s="275"/>
      <c r="AB175" s="275"/>
      <c r="AC175" s="275"/>
      <c r="AD175" s="275"/>
      <c r="AE175" s="290"/>
      <c r="AF175" s="285"/>
      <c r="AG175" s="275"/>
      <c r="AH175" s="290"/>
      <c r="AI175" s="343"/>
      <c r="AJ175" s="344"/>
      <c r="AK175" s="344"/>
      <c r="AL175" s="344"/>
      <c r="AM175" s="344"/>
      <c r="AN175" s="344"/>
      <c r="AO175" s="309"/>
      <c r="AP175" s="344"/>
      <c r="AQ175" s="344"/>
      <c r="AR175" s="344"/>
      <c r="AS175" s="344"/>
      <c r="AT175" s="344"/>
      <c r="AU175" s="309"/>
      <c r="AV175" s="344"/>
      <c r="AW175" s="344"/>
      <c r="AX175" s="309"/>
    </row>
    <row r="176" spans="1:50">
      <c r="A176" s="381"/>
      <c r="B176" s="382"/>
      <c r="C176" s="382"/>
      <c r="D176" s="382"/>
      <c r="E176" s="382"/>
      <c r="F176" s="382"/>
      <c r="G176" s="382"/>
      <c r="H176" s="382"/>
      <c r="I176" s="382"/>
      <c r="J176" s="382"/>
      <c r="K176" s="382"/>
      <c r="L176" s="382"/>
      <c r="M176" s="382"/>
      <c r="N176" s="382"/>
      <c r="O176" s="382"/>
      <c r="P176" s="382"/>
      <c r="Q176" s="382"/>
      <c r="Y176" s="288"/>
      <c r="Z176" s="284"/>
      <c r="AE176" s="288"/>
      <c r="AF176" s="284"/>
      <c r="AH176" s="288"/>
      <c r="AI176" s="343"/>
      <c r="AJ176" s="344"/>
      <c r="AK176" s="344"/>
      <c r="AL176" s="344"/>
      <c r="AM176" s="344"/>
      <c r="AN176" s="344"/>
      <c r="AO176" s="309"/>
      <c r="AP176" s="344"/>
      <c r="AQ176" s="344"/>
      <c r="AR176" s="344"/>
      <c r="AS176" s="344"/>
      <c r="AT176" s="344"/>
      <c r="AU176" s="309"/>
      <c r="AV176" s="344"/>
      <c r="AW176" s="344"/>
      <c r="AX176" s="309"/>
    </row>
    <row r="177" spans="1:50" ht="13.5" thickBot="1">
      <c r="A177" s="387"/>
      <c r="B177" s="388"/>
      <c r="C177" s="388"/>
      <c r="D177" s="388"/>
      <c r="E177" s="388"/>
      <c r="F177" s="388"/>
      <c r="G177" s="388"/>
      <c r="H177" s="388"/>
      <c r="I177" s="388"/>
      <c r="J177" s="388"/>
      <c r="K177" s="388"/>
      <c r="L177" s="388"/>
      <c r="M177" s="388"/>
      <c r="N177" s="388"/>
      <c r="O177" s="388"/>
      <c r="P177" s="388"/>
      <c r="Q177" s="388"/>
      <c r="S177" s="281"/>
      <c r="T177" s="281"/>
      <c r="U177" s="281"/>
      <c r="V177" s="281"/>
      <c r="W177" s="281"/>
      <c r="X177" s="281"/>
      <c r="Y177" s="291"/>
      <c r="Z177" s="286"/>
      <c r="AA177" s="281"/>
      <c r="AB177" s="281"/>
      <c r="AC177" s="281"/>
      <c r="AD177" s="281"/>
      <c r="AE177" s="291"/>
      <c r="AF177" s="286"/>
      <c r="AG177" s="281"/>
      <c r="AH177" s="291"/>
      <c r="AI177" s="346"/>
      <c r="AJ177" s="347"/>
      <c r="AK177" s="347"/>
      <c r="AL177" s="347"/>
      <c r="AM177" s="347"/>
      <c r="AN177" s="347"/>
      <c r="AO177" s="311"/>
      <c r="AP177" s="347"/>
      <c r="AQ177" s="347"/>
      <c r="AR177" s="347"/>
      <c r="AS177" s="347"/>
      <c r="AT177" s="347"/>
      <c r="AU177" s="311"/>
      <c r="AV177" s="347"/>
      <c r="AW177" s="347"/>
      <c r="AX177" s="311"/>
    </row>
    <row r="178" spans="1:50">
      <c r="A178" s="380"/>
      <c r="B178" s="382"/>
      <c r="C178" s="382"/>
      <c r="D178" s="382"/>
      <c r="E178" s="382"/>
      <c r="F178" s="382"/>
      <c r="G178" s="382"/>
      <c r="H178" s="382"/>
      <c r="I178" s="382"/>
      <c r="J178" s="382"/>
      <c r="K178" s="382"/>
      <c r="L178" s="382"/>
      <c r="M178" s="382"/>
      <c r="N178" s="382"/>
      <c r="O178" s="382"/>
      <c r="P178" s="382"/>
      <c r="Q178" s="382"/>
      <c r="Y178" s="288"/>
      <c r="Z178" s="284"/>
      <c r="AE178" s="288"/>
      <c r="AF178" s="284"/>
      <c r="AH178" s="288"/>
      <c r="AI178" s="343"/>
      <c r="AJ178" s="344"/>
      <c r="AK178" s="344"/>
      <c r="AL178" s="344"/>
      <c r="AM178" s="344"/>
      <c r="AN178" s="344"/>
      <c r="AO178" s="309"/>
      <c r="AP178" s="344"/>
      <c r="AQ178" s="344"/>
      <c r="AR178" s="344"/>
      <c r="AS178" s="344"/>
      <c r="AT178" s="344"/>
      <c r="AU178" s="309"/>
      <c r="AV178" s="344"/>
      <c r="AW178" s="344"/>
      <c r="AX178" s="309"/>
    </row>
    <row r="179" spans="1:50">
      <c r="A179" s="381"/>
      <c r="B179" s="382"/>
      <c r="C179" s="382"/>
      <c r="D179" s="382"/>
      <c r="E179" s="382"/>
      <c r="F179" s="382"/>
      <c r="G179" s="382"/>
      <c r="H179" s="382"/>
      <c r="I179" s="382"/>
      <c r="J179" s="382"/>
      <c r="K179" s="382"/>
      <c r="L179" s="382"/>
      <c r="M179" s="382"/>
      <c r="N179" s="382"/>
      <c r="O179" s="382"/>
      <c r="P179" s="382"/>
      <c r="Q179" s="382"/>
      <c r="S179" s="274"/>
      <c r="T179" s="274"/>
      <c r="U179" s="274"/>
      <c r="V179" s="274"/>
      <c r="W179" s="274"/>
      <c r="X179" s="274"/>
      <c r="Y179" s="289"/>
      <c r="Z179" s="284"/>
      <c r="AA179" s="274"/>
      <c r="AB179" s="274"/>
      <c r="AC179" s="274"/>
      <c r="AD179" s="274"/>
      <c r="AE179" s="289"/>
      <c r="AF179" s="284"/>
      <c r="AG179" s="274"/>
      <c r="AH179" s="289"/>
      <c r="AI179" s="343"/>
      <c r="AJ179" s="344"/>
      <c r="AK179" s="344"/>
      <c r="AL179" s="344"/>
      <c r="AM179" s="344"/>
      <c r="AN179" s="344"/>
      <c r="AO179" s="309"/>
      <c r="AP179" s="344"/>
      <c r="AQ179" s="344"/>
      <c r="AR179" s="344"/>
      <c r="AS179" s="344"/>
      <c r="AT179" s="344"/>
      <c r="AU179" s="309"/>
      <c r="AV179" s="344"/>
      <c r="AW179" s="344"/>
      <c r="AX179" s="309"/>
    </row>
    <row r="180" spans="1:50">
      <c r="A180" s="381"/>
      <c r="B180" s="382"/>
      <c r="C180" s="382"/>
      <c r="D180" s="382"/>
      <c r="E180" s="382"/>
      <c r="F180" s="382"/>
      <c r="G180" s="382"/>
      <c r="H180" s="382"/>
      <c r="I180" s="382"/>
      <c r="J180" s="382"/>
      <c r="K180" s="382"/>
      <c r="L180" s="382"/>
      <c r="M180" s="382"/>
      <c r="N180" s="382"/>
      <c r="O180" s="382"/>
      <c r="P180" s="382"/>
      <c r="Q180" s="382"/>
      <c r="S180" s="275"/>
      <c r="T180" s="275"/>
      <c r="U180" s="275"/>
      <c r="V180" s="275"/>
      <c r="W180" s="275"/>
      <c r="X180" s="275"/>
      <c r="Y180" s="290"/>
      <c r="Z180" s="285"/>
      <c r="AA180" s="275"/>
      <c r="AB180" s="275"/>
      <c r="AC180" s="275"/>
      <c r="AD180" s="275"/>
      <c r="AE180" s="290"/>
      <c r="AF180" s="285"/>
      <c r="AG180" s="275"/>
      <c r="AH180" s="290"/>
      <c r="AI180" s="343"/>
      <c r="AJ180" s="344"/>
      <c r="AK180" s="344"/>
      <c r="AL180" s="344"/>
      <c r="AM180" s="344"/>
      <c r="AN180" s="344"/>
      <c r="AO180" s="309"/>
      <c r="AP180" s="344"/>
      <c r="AQ180" s="344"/>
      <c r="AR180" s="344"/>
      <c r="AS180" s="344"/>
      <c r="AT180" s="344"/>
      <c r="AU180" s="309"/>
      <c r="AV180" s="344"/>
      <c r="AW180" s="344"/>
      <c r="AX180" s="309"/>
    </row>
    <row r="181" spans="1:50">
      <c r="A181" s="381"/>
      <c r="B181" s="382"/>
      <c r="C181" s="382"/>
      <c r="D181" s="382"/>
      <c r="E181" s="382"/>
      <c r="F181" s="382"/>
      <c r="G181" s="382"/>
      <c r="H181" s="382"/>
      <c r="I181" s="382"/>
      <c r="J181" s="382"/>
      <c r="K181" s="382"/>
      <c r="L181" s="382"/>
      <c r="M181" s="382"/>
      <c r="N181" s="382"/>
      <c r="O181" s="382"/>
      <c r="P181" s="382"/>
      <c r="Q181" s="382"/>
      <c r="Y181" s="288"/>
      <c r="Z181" s="284"/>
      <c r="AE181" s="288"/>
      <c r="AF181" s="284"/>
      <c r="AH181" s="288"/>
      <c r="AI181" s="343"/>
      <c r="AJ181" s="344"/>
      <c r="AK181" s="344"/>
      <c r="AL181" s="344"/>
      <c r="AM181" s="344"/>
      <c r="AN181" s="344"/>
      <c r="AO181" s="309"/>
      <c r="AP181" s="344"/>
      <c r="AQ181" s="344"/>
      <c r="AR181" s="344"/>
      <c r="AS181" s="344"/>
      <c r="AT181" s="344"/>
      <c r="AU181" s="309"/>
      <c r="AV181" s="344"/>
      <c r="AW181" s="344"/>
      <c r="AX181" s="309"/>
    </row>
    <row r="182" spans="1:50">
      <c r="A182" s="381"/>
      <c r="B182" s="382"/>
      <c r="C182" s="382"/>
      <c r="D182" s="382"/>
      <c r="E182" s="382"/>
      <c r="F182" s="382"/>
      <c r="G182" s="382"/>
      <c r="H182" s="382"/>
      <c r="I182" s="382"/>
      <c r="J182" s="382"/>
      <c r="K182" s="382"/>
      <c r="L182" s="382"/>
      <c r="M182" s="382"/>
      <c r="N182" s="382"/>
      <c r="O182" s="382"/>
      <c r="P182" s="382"/>
      <c r="Q182" s="382"/>
      <c r="R182" s="273"/>
      <c r="S182" s="275"/>
      <c r="T182" s="275"/>
      <c r="U182" s="275"/>
      <c r="V182" s="275"/>
      <c r="W182" s="275"/>
      <c r="X182" s="275"/>
      <c r="Y182" s="290"/>
      <c r="Z182" s="285"/>
      <c r="AA182" s="275"/>
      <c r="AB182" s="275"/>
      <c r="AC182" s="275"/>
      <c r="AD182" s="275"/>
      <c r="AE182" s="290"/>
      <c r="AF182" s="285"/>
      <c r="AG182" s="275"/>
      <c r="AH182" s="290"/>
      <c r="AI182" s="345"/>
      <c r="AJ182" s="314"/>
      <c r="AK182" s="314"/>
      <c r="AL182" s="314"/>
      <c r="AM182" s="314"/>
      <c r="AN182" s="314"/>
      <c r="AO182" s="310"/>
      <c r="AP182" s="314"/>
      <c r="AQ182" s="314"/>
      <c r="AR182" s="314"/>
      <c r="AS182" s="314"/>
      <c r="AT182" s="314"/>
      <c r="AU182" s="310"/>
      <c r="AV182" s="314"/>
      <c r="AW182" s="314"/>
      <c r="AX182" s="310"/>
    </row>
    <row r="183" spans="1:50">
      <c r="A183" s="381"/>
      <c r="B183" s="382"/>
      <c r="C183" s="382"/>
      <c r="D183" s="382"/>
      <c r="E183" s="382"/>
      <c r="F183" s="382"/>
      <c r="G183" s="382"/>
      <c r="H183" s="382"/>
      <c r="I183" s="382"/>
      <c r="J183" s="382"/>
      <c r="K183" s="382"/>
      <c r="L183" s="382"/>
      <c r="M183" s="382"/>
      <c r="N183" s="382"/>
      <c r="O183" s="382"/>
      <c r="P183" s="382"/>
      <c r="Q183" s="382"/>
      <c r="Y183" s="288"/>
      <c r="Z183" s="284"/>
      <c r="AE183" s="288"/>
      <c r="AF183" s="284"/>
      <c r="AH183" s="288"/>
      <c r="AI183" s="343"/>
      <c r="AJ183" s="344"/>
      <c r="AK183" s="344"/>
      <c r="AL183" s="344"/>
      <c r="AM183" s="344"/>
      <c r="AN183" s="344"/>
      <c r="AO183" s="309"/>
      <c r="AP183" s="344"/>
      <c r="AQ183" s="344"/>
      <c r="AR183" s="344"/>
      <c r="AS183" s="344"/>
      <c r="AT183" s="344"/>
      <c r="AU183" s="309"/>
      <c r="AV183" s="344"/>
      <c r="AW183" s="344"/>
      <c r="AX183" s="309"/>
    </row>
    <row r="184" spans="1:50">
      <c r="A184" s="386"/>
      <c r="B184" s="384"/>
      <c r="C184" s="384"/>
      <c r="D184" s="384"/>
      <c r="E184" s="384"/>
      <c r="F184" s="384"/>
      <c r="G184" s="384"/>
      <c r="H184" s="384"/>
      <c r="I184" s="384"/>
      <c r="J184" s="384"/>
      <c r="K184" s="384"/>
      <c r="L184" s="384"/>
      <c r="M184" s="384"/>
      <c r="N184" s="384"/>
      <c r="O184" s="384"/>
      <c r="P184" s="384"/>
      <c r="Q184" s="384"/>
      <c r="S184" s="275"/>
      <c r="T184" s="275"/>
      <c r="U184" s="275"/>
      <c r="V184" s="275"/>
      <c r="W184" s="275"/>
      <c r="X184" s="275"/>
      <c r="Y184" s="290"/>
      <c r="Z184" s="285"/>
      <c r="AA184" s="275"/>
      <c r="AB184" s="275"/>
      <c r="AC184" s="275"/>
      <c r="AD184" s="275"/>
      <c r="AE184" s="290"/>
      <c r="AF184" s="285"/>
      <c r="AG184" s="275"/>
      <c r="AH184" s="290"/>
      <c r="AI184" s="343"/>
      <c r="AJ184" s="344"/>
      <c r="AK184" s="344"/>
      <c r="AL184" s="344"/>
      <c r="AM184" s="344"/>
      <c r="AN184" s="344"/>
      <c r="AO184" s="309"/>
      <c r="AP184" s="344"/>
      <c r="AQ184" s="344"/>
      <c r="AR184" s="344"/>
      <c r="AS184" s="344"/>
      <c r="AT184" s="344"/>
      <c r="AU184" s="309"/>
      <c r="AV184" s="344"/>
      <c r="AW184" s="344"/>
      <c r="AX184" s="309"/>
    </row>
    <row r="185" spans="1:50">
      <c r="A185" s="381"/>
      <c r="B185" s="382"/>
      <c r="C185" s="382"/>
      <c r="D185" s="382"/>
      <c r="E185" s="382"/>
      <c r="F185" s="382"/>
      <c r="G185" s="382"/>
      <c r="H185" s="382"/>
      <c r="I185" s="382"/>
      <c r="J185" s="382"/>
      <c r="K185" s="382"/>
      <c r="L185" s="382"/>
      <c r="M185" s="382"/>
      <c r="N185" s="382"/>
      <c r="O185" s="382"/>
      <c r="P185" s="382"/>
      <c r="Q185" s="382"/>
      <c r="Y185" s="288"/>
      <c r="Z185" s="284"/>
      <c r="AE185" s="288"/>
      <c r="AF185" s="284"/>
      <c r="AH185" s="288"/>
      <c r="AI185" s="343"/>
      <c r="AJ185" s="344"/>
      <c r="AK185" s="344"/>
      <c r="AL185" s="344"/>
      <c r="AM185" s="344"/>
      <c r="AN185" s="344"/>
      <c r="AO185" s="309"/>
      <c r="AP185" s="344"/>
      <c r="AQ185" s="344"/>
      <c r="AR185" s="344"/>
      <c r="AS185" s="344"/>
      <c r="AT185" s="344"/>
      <c r="AU185" s="309"/>
      <c r="AV185" s="344"/>
      <c r="AW185" s="344"/>
      <c r="AX185" s="309"/>
    </row>
    <row r="186" spans="1:50">
      <c r="A186" s="381"/>
      <c r="B186" s="382"/>
      <c r="C186" s="382"/>
      <c r="D186" s="382"/>
      <c r="E186" s="382"/>
      <c r="F186" s="382"/>
      <c r="G186" s="382"/>
      <c r="H186" s="382"/>
      <c r="I186" s="382"/>
      <c r="J186" s="382"/>
      <c r="K186" s="382"/>
      <c r="L186" s="382"/>
      <c r="M186" s="382"/>
      <c r="N186" s="382"/>
      <c r="O186" s="382"/>
      <c r="P186" s="382"/>
      <c r="Q186" s="382"/>
      <c r="R186" s="273"/>
      <c r="S186" s="275"/>
      <c r="T186" s="275"/>
      <c r="U186" s="275"/>
      <c r="V186" s="275"/>
      <c r="W186" s="275"/>
      <c r="X186" s="275"/>
      <c r="Y186" s="290"/>
      <c r="Z186" s="285"/>
      <c r="AA186" s="275"/>
      <c r="AB186" s="275"/>
      <c r="AC186" s="275"/>
      <c r="AD186" s="275"/>
      <c r="AE186" s="290"/>
      <c r="AF186" s="285"/>
      <c r="AG186" s="275"/>
      <c r="AH186" s="290"/>
      <c r="AI186" s="345"/>
      <c r="AJ186" s="314"/>
      <c r="AK186" s="314"/>
      <c r="AL186" s="314"/>
      <c r="AM186" s="314"/>
      <c r="AN186" s="314"/>
      <c r="AO186" s="310"/>
      <c r="AP186" s="314"/>
      <c r="AQ186" s="314"/>
      <c r="AR186" s="314"/>
      <c r="AS186" s="314"/>
      <c r="AT186" s="314"/>
      <c r="AU186" s="310"/>
      <c r="AV186" s="314"/>
      <c r="AW186" s="314"/>
      <c r="AX186" s="310"/>
    </row>
    <row r="187" spans="1:50">
      <c r="A187" s="381"/>
      <c r="B187" s="382"/>
      <c r="C187" s="382"/>
      <c r="D187" s="382"/>
      <c r="E187" s="382"/>
      <c r="F187" s="382"/>
      <c r="G187" s="382"/>
      <c r="H187" s="382"/>
      <c r="I187" s="382"/>
      <c r="J187" s="382"/>
      <c r="K187" s="382"/>
      <c r="L187" s="382"/>
      <c r="M187" s="382"/>
      <c r="N187" s="382"/>
      <c r="O187" s="382"/>
      <c r="P187" s="382"/>
      <c r="Q187" s="382"/>
      <c r="Y187" s="288"/>
      <c r="Z187" s="284"/>
      <c r="AE187" s="288"/>
      <c r="AF187" s="284"/>
      <c r="AH187" s="288"/>
      <c r="AI187" s="343"/>
      <c r="AJ187" s="344"/>
      <c r="AK187" s="344"/>
      <c r="AL187" s="344"/>
      <c r="AM187" s="344"/>
      <c r="AN187" s="344"/>
      <c r="AO187" s="309"/>
      <c r="AP187" s="344"/>
      <c r="AQ187" s="344"/>
      <c r="AR187" s="344"/>
      <c r="AS187" s="344"/>
      <c r="AT187" s="344"/>
      <c r="AU187" s="309"/>
      <c r="AV187" s="344"/>
      <c r="AW187" s="344"/>
      <c r="AX187" s="309"/>
    </row>
    <row r="188" spans="1:50">
      <c r="A188" s="381"/>
      <c r="B188" s="382"/>
      <c r="C188" s="382"/>
      <c r="D188" s="382"/>
      <c r="E188" s="382"/>
      <c r="F188" s="382"/>
      <c r="G188" s="382"/>
      <c r="H188" s="382"/>
      <c r="I188" s="382"/>
      <c r="J188" s="382"/>
      <c r="K188" s="382"/>
      <c r="L188" s="382"/>
      <c r="M188" s="382"/>
      <c r="N188" s="382"/>
      <c r="O188" s="382"/>
      <c r="P188" s="382"/>
      <c r="Q188" s="382"/>
      <c r="R188" s="273"/>
      <c r="S188" s="275"/>
      <c r="T188" s="275"/>
      <c r="U188" s="275"/>
      <c r="V188" s="275"/>
      <c r="W188" s="275"/>
      <c r="X188" s="275"/>
      <c r="Y188" s="290"/>
      <c r="Z188" s="285"/>
      <c r="AA188" s="275"/>
      <c r="AB188" s="275"/>
      <c r="AC188" s="275"/>
      <c r="AD188" s="275"/>
      <c r="AE188" s="290"/>
      <c r="AF188" s="285"/>
      <c r="AG188" s="275"/>
      <c r="AH188" s="290"/>
      <c r="AI188" s="343"/>
      <c r="AJ188" s="344"/>
      <c r="AK188" s="344"/>
      <c r="AL188" s="344"/>
      <c r="AM188" s="344"/>
      <c r="AN188" s="344"/>
      <c r="AO188" s="309"/>
      <c r="AP188" s="344"/>
      <c r="AQ188" s="344"/>
      <c r="AR188" s="344"/>
      <c r="AS188" s="344"/>
      <c r="AT188" s="344"/>
      <c r="AU188" s="309"/>
      <c r="AV188" s="344"/>
      <c r="AW188" s="344"/>
      <c r="AX188" s="309"/>
    </row>
    <row r="189" spans="1:50">
      <c r="A189" s="381"/>
      <c r="B189" s="382"/>
      <c r="C189" s="382"/>
      <c r="D189" s="382"/>
      <c r="E189" s="382"/>
      <c r="F189" s="382"/>
      <c r="G189" s="382"/>
      <c r="H189" s="382"/>
      <c r="I189" s="382"/>
      <c r="J189" s="382"/>
      <c r="K189" s="382"/>
      <c r="L189" s="382"/>
      <c r="M189" s="382"/>
      <c r="N189" s="382"/>
      <c r="O189" s="382"/>
      <c r="P189" s="382"/>
      <c r="Q189" s="382"/>
      <c r="Y189" s="288"/>
      <c r="Z189" s="284"/>
      <c r="AE189" s="288"/>
      <c r="AF189" s="284"/>
      <c r="AH189" s="288"/>
      <c r="AI189" s="343"/>
      <c r="AJ189" s="344"/>
      <c r="AK189" s="344"/>
      <c r="AL189" s="344"/>
      <c r="AM189" s="344"/>
      <c r="AN189" s="344"/>
      <c r="AO189" s="309"/>
      <c r="AP189" s="344"/>
      <c r="AQ189" s="344"/>
      <c r="AR189" s="344"/>
      <c r="AS189" s="344"/>
      <c r="AT189" s="344"/>
      <c r="AU189" s="309"/>
      <c r="AV189" s="344"/>
      <c r="AW189" s="344"/>
      <c r="AX189" s="309"/>
    </row>
    <row r="190" spans="1:50">
      <c r="A190" s="381"/>
      <c r="B190" s="382"/>
      <c r="C190" s="382"/>
      <c r="D190" s="382"/>
      <c r="E190" s="382"/>
      <c r="F190" s="382"/>
      <c r="G190" s="382"/>
      <c r="H190" s="382"/>
      <c r="I190" s="382"/>
      <c r="J190" s="382"/>
      <c r="K190" s="382"/>
      <c r="L190" s="382"/>
      <c r="M190" s="382"/>
      <c r="N190" s="382"/>
      <c r="O190" s="382"/>
      <c r="P190" s="382"/>
      <c r="Q190" s="382"/>
      <c r="R190" s="273"/>
      <c r="S190" s="275"/>
      <c r="T190" s="275"/>
      <c r="U190" s="275"/>
      <c r="V190" s="275"/>
      <c r="W190" s="275"/>
      <c r="X190" s="275"/>
      <c r="Y190" s="290"/>
      <c r="Z190" s="285"/>
      <c r="AA190" s="275"/>
      <c r="AB190" s="275"/>
      <c r="AC190" s="275"/>
      <c r="AD190" s="275"/>
      <c r="AE190" s="290"/>
      <c r="AF190" s="285"/>
      <c r="AG190" s="275"/>
      <c r="AH190" s="290"/>
      <c r="AI190" s="345"/>
      <c r="AJ190" s="314"/>
      <c r="AK190" s="312"/>
      <c r="AL190" s="314"/>
      <c r="AM190" s="314"/>
      <c r="AN190" s="314"/>
      <c r="AO190" s="310"/>
      <c r="AP190" s="314"/>
      <c r="AQ190" s="314"/>
      <c r="AR190" s="314"/>
      <c r="AS190" s="314"/>
      <c r="AT190" s="314"/>
      <c r="AU190" s="310"/>
      <c r="AV190" s="314"/>
      <c r="AW190" s="314"/>
      <c r="AX190" s="310"/>
    </row>
    <row r="191" spans="1:50">
      <c r="A191" s="381"/>
      <c r="B191" s="382"/>
      <c r="C191" s="382"/>
      <c r="D191" s="382"/>
      <c r="E191" s="382"/>
      <c r="F191" s="382"/>
      <c r="G191" s="382"/>
      <c r="H191" s="382"/>
      <c r="I191" s="382"/>
      <c r="J191" s="382"/>
      <c r="K191" s="382"/>
      <c r="L191" s="382"/>
      <c r="M191" s="382"/>
      <c r="N191" s="382"/>
      <c r="O191" s="382"/>
      <c r="P191" s="382"/>
      <c r="Q191" s="382"/>
      <c r="Y191" s="288"/>
      <c r="Z191" s="284"/>
      <c r="AE191" s="288"/>
      <c r="AF191" s="284"/>
      <c r="AH191" s="288"/>
      <c r="AI191" s="343"/>
      <c r="AJ191" s="344"/>
      <c r="AK191" s="344"/>
      <c r="AL191" s="344"/>
      <c r="AM191" s="344"/>
      <c r="AN191" s="344"/>
      <c r="AO191" s="309"/>
      <c r="AP191" s="344"/>
      <c r="AQ191" s="344"/>
      <c r="AR191" s="344"/>
      <c r="AS191" s="344"/>
      <c r="AT191" s="344"/>
      <c r="AU191" s="309"/>
      <c r="AV191" s="344"/>
      <c r="AW191" s="344"/>
      <c r="AX191" s="309"/>
    </row>
    <row r="192" spans="1:50">
      <c r="A192" s="381"/>
      <c r="B192" s="382"/>
      <c r="C192" s="382"/>
      <c r="D192" s="382"/>
      <c r="E192" s="382"/>
      <c r="F192" s="382"/>
      <c r="G192" s="382"/>
      <c r="H192" s="382"/>
      <c r="I192" s="382"/>
      <c r="J192" s="382"/>
      <c r="K192" s="382"/>
      <c r="L192" s="382"/>
      <c r="M192" s="382"/>
      <c r="N192" s="382"/>
      <c r="O192" s="382"/>
      <c r="P192" s="382"/>
      <c r="Q192" s="382"/>
      <c r="R192" s="273"/>
      <c r="S192" s="275"/>
      <c r="T192" s="275"/>
      <c r="U192" s="275"/>
      <c r="V192" s="275"/>
      <c r="W192" s="275"/>
      <c r="X192" s="275"/>
      <c r="Y192" s="290"/>
      <c r="Z192" s="285"/>
      <c r="AA192" s="275"/>
      <c r="AB192" s="275"/>
      <c r="AC192" s="275"/>
      <c r="AD192" s="275"/>
      <c r="AE192" s="290"/>
      <c r="AF192" s="285"/>
      <c r="AG192" s="275"/>
      <c r="AH192" s="290"/>
      <c r="AI192" s="343"/>
      <c r="AJ192" s="344"/>
      <c r="AK192" s="344"/>
      <c r="AL192" s="344"/>
      <c r="AM192" s="344"/>
      <c r="AN192" s="344"/>
      <c r="AO192" s="309"/>
      <c r="AP192" s="344"/>
      <c r="AQ192" s="344"/>
      <c r="AR192" s="344"/>
      <c r="AS192" s="344"/>
      <c r="AT192" s="344"/>
      <c r="AU192" s="309"/>
      <c r="AV192" s="344"/>
      <c r="AW192" s="344"/>
      <c r="AX192" s="309"/>
    </row>
    <row r="193" spans="1:50">
      <c r="A193" s="381"/>
      <c r="B193" s="382"/>
      <c r="C193" s="382"/>
      <c r="D193" s="382"/>
      <c r="E193" s="382"/>
      <c r="F193" s="382"/>
      <c r="G193" s="382"/>
      <c r="H193" s="382"/>
      <c r="I193" s="382"/>
      <c r="J193" s="382"/>
      <c r="K193" s="382"/>
      <c r="L193" s="382"/>
      <c r="M193" s="382"/>
      <c r="N193" s="382"/>
      <c r="O193" s="382"/>
      <c r="P193" s="382"/>
      <c r="Q193" s="382"/>
      <c r="Y193" s="288"/>
      <c r="Z193" s="284"/>
      <c r="AE193" s="288"/>
      <c r="AF193" s="284"/>
      <c r="AH193" s="288"/>
      <c r="AI193" s="343"/>
      <c r="AJ193" s="344"/>
      <c r="AK193" s="344"/>
      <c r="AL193" s="344"/>
      <c r="AM193" s="344"/>
      <c r="AN193" s="344"/>
      <c r="AO193" s="309"/>
      <c r="AP193" s="344"/>
      <c r="AQ193" s="344"/>
      <c r="AR193" s="344"/>
      <c r="AS193" s="344"/>
      <c r="AT193" s="344"/>
      <c r="AU193" s="309"/>
      <c r="AV193" s="344"/>
      <c r="AW193" s="344"/>
      <c r="AX193" s="309"/>
    </row>
    <row r="194" spans="1:50">
      <c r="A194" s="381"/>
      <c r="B194" s="382"/>
      <c r="C194" s="382"/>
      <c r="D194" s="382"/>
      <c r="E194" s="382"/>
      <c r="F194" s="382"/>
      <c r="G194" s="382"/>
      <c r="H194" s="382"/>
      <c r="I194" s="382"/>
      <c r="J194" s="382"/>
      <c r="K194" s="382"/>
      <c r="L194" s="382"/>
      <c r="M194" s="382"/>
      <c r="N194" s="382"/>
      <c r="O194" s="382"/>
      <c r="P194" s="382"/>
      <c r="Q194" s="382"/>
      <c r="R194" s="273"/>
      <c r="S194" s="275"/>
      <c r="T194" s="275"/>
      <c r="U194" s="275"/>
      <c r="V194" s="275"/>
      <c r="W194" s="275"/>
      <c r="X194" s="275"/>
      <c r="Y194" s="290"/>
      <c r="Z194" s="285"/>
      <c r="AA194" s="275"/>
      <c r="AB194" s="275"/>
      <c r="AC194" s="275"/>
      <c r="AD194" s="275"/>
      <c r="AE194" s="290"/>
      <c r="AF194" s="285"/>
      <c r="AG194" s="275"/>
      <c r="AH194" s="290"/>
      <c r="AI194" s="345"/>
      <c r="AJ194" s="312"/>
      <c r="AK194" s="314"/>
      <c r="AL194" s="314"/>
      <c r="AM194" s="312"/>
      <c r="AN194" s="314"/>
      <c r="AO194" s="310"/>
      <c r="AP194" s="314"/>
      <c r="AQ194" s="314"/>
      <c r="AR194" s="314"/>
      <c r="AS194" s="314"/>
      <c r="AT194" s="314"/>
      <c r="AU194" s="310"/>
      <c r="AV194" s="314"/>
      <c r="AW194" s="314"/>
      <c r="AX194" s="310"/>
    </row>
    <row r="195" spans="1:50">
      <c r="A195" s="381"/>
      <c r="B195" s="382"/>
      <c r="C195" s="382"/>
      <c r="D195" s="382"/>
      <c r="E195" s="382"/>
      <c r="F195" s="382"/>
      <c r="G195" s="382"/>
      <c r="H195" s="382"/>
      <c r="I195" s="382"/>
      <c r="J195" s="382"/>
      <c r="K195" s="382"/>
      <c r="L195" s="382"/>
      <c r="M195" s="382"/>
      <c r="N195" s="382"/>
      <c r="O195" s="382"/>
      <c r="P195" s="382"/>
      <c r="Q195" s="382"/>
      <c r="Y195" s="288"/>
      <c r="Z195" s="284"/>
      <c r="AE195" s="288"/>
      <c r="AF195" s="284"/>
      <c r="AH195" s="288"/>
      <c r="AI195" s="343"/>
      <c r="AJ195" s="344"/>
      <c r="AK195" s="344"/>
      <c r="AL195" s="344"/>
      <c r="AM195" s="344"/>
      <c r="AN195" s="344"/>
      <c r="AO195" s="309"/>
      <c r="AP195" s="344"/>
      <c r="AQ195" s="344"/>
      <c r="AR195" s="344"/>
      <c r="AS195" s="344"/>
      <c r="AT195" s="344"/>
      <c r="AU195" s="309"/>
      <c r="AV195" s="344"/>
      <c r="AW195" s="344"/>
      <c r="AX195" s="309"/>
    </row>
    <row r="196" spans="1:50">
      <c r="A196" s="381"/>
      <c r="B196" s="382"/>
      <c r="C196" s="382"/>
      <c r="D196" s="382"/>
      <c r="E196" s="382"/>
      <c r="F196" s="382"/>
      <c r="G196" s="382"/>
      <c r="H196" s="382"/>
      <c r="I196" s="382"/>
      <c r="J196" s="382"/>
      <c r="K196" s="382"/>
      <c r="L196" s="382"/>
      <c r="M196" s="382"/>
      <c r="N196" s="382"/>
      <c r="O196" s="382"/>
      <c r="P196" s="382"/>
      <c r="Q196" s="382"/>
      <c r="R196" s="273"/>
      <c r="S196" s="275"/>
      <c r="T196" s="275"/>
      <c r="U196" s="275"/>
      <c r="V196" s="275"/>
      <c r="W196" s="275"/>
      <c r="X196" s="275"/>
      <c r="Y196" s="290"/>
      <c r="Z196" s="285"/>
      <c r="AA196" s="275"/>
      <c r="AB196" s="275"/>
      <c r="AC196" s="275"/>
      <c r="AD196" s="275"/>
      <c r="AE196" s="290"/>
      <c r="AF196" s="285"/>
      <c r="AG196" s="275"/>
      <c r="AH196" s="290"/>
      <c r="AI196" s="343"/>
      <c r="AJ196" s="344"/>
      <c r="AK196" s="344"/>
      <c r="AL196" s="344"/>
      <c r="AM196" s="344"/>
      <c r="AN196" s="344"/>
      <c r="AO196" s="309"/>
      <c r="AP196" s="344"/>
      <c r="AQ196" s="344"/>
      <c r="AR196" s="344"/>
      <c r="AS196" s="344"/>
      <c r="AT196" s="344"/>
      <c r="AU196" s="309"/>
      <c r="AV196" s="344"/>
      <c r="AW196" s="344"/>
      <c r="AX196" s="309"/>
    </row>
    <row r="197" spans="1:50">
      <c r="A197" s="381"/>
      <c r="B197" s="382"/>
      <c r="C197" s="382"/>
      <c r="D197" s="382"/>
      <c r="E197" s="382"/>
      <c r="F197" s="396"/>
      <c r="G197" s="382"/>
      <c r="H197" s="382"/>
      <c r="I197" s="382"/>
      <c r="J197" s="382"/>
      <c r="K197" s="382"/>
      <c r="L197" s="382"/>
      <c r="M197" s="382"/>
      <c r="N197" s="382"/>
      <c r="O197" s="382"/>
      <c r="P197" s="382"/>
      <c r="Q197" s="382"/>
      <c r="Y197" s="288"/>
      <c r="Z197" s="284"/>
      <c r="AE197" s="288"/>
      <c r="AF197" s="284"/>
      <c r="AH197" s="288"/>
      <c r="AI197" s="343"/>
      <c r="AJ197" s="344"/>
      <c r="AK197" s="344"/>
      <c r="AL197" s="344"/>
      <c r="AM197" s="344"/>
      <c r="AN197" s="344"/>
      <c r="AO197" s="309"/>
      <c r="AP197" s="344"/>
      <c r="AQ197" s="344"/>
      <c r="AR197" s="344"/>
      <c r="AS197" s="344"/>
      <c r="AT197" s="344"/>
      <c r="AU197" s="309"/>
      <c r="AV197" s="344"/>
      <c r="AW197" s="344"/>
      <c r="AX197" s="309"/>
    </row>
    <row r="198" spans="1:50">
      <c r="A198" s="381"/>
      <c r="B198" s="382"/>
      <c r="C198" s="382"/>
      <c r="D198" s="382"/>
      <c r="E198" s="382"/>
      <c r="F198" s="382"/>
      <c r="G198" s="382"/>
      <c r="H198" s="382"/>
      <c r="I198" s="382"/>
      <c r="J198" s="382"/>
      <c r="K198" s="382"/>
      <c r="L198" s="382"/>
      <c r="M198" s="382"/>
      <c r="N198" s="382"/>
      <c r="O198" s="382"/>
      <c r="P198" s="382"/>
      <c r="Q198" s="382"/>
      <c r="R198" s="273"/>
      <c r="S198" s="275"/>
      <c r="T198" s="275"/>
      <c r="U198" s="275"/>
      <c r="V198" s="275"/>
      <c r="W198" s="275"/>
      <c r="X198" s="275"/>
      <c r="Y198" s="290"/>
      <c r="Z198" s="285"/>
      <c r="AA198" s="275"/>
      <c r="AB198" s="275"/>
      <c r="AC198" s="275"/>
      <c r="AD198" s="275"/>
      <c r="AE198" s="290"/>
      <c r="AF198" s="285"/>
      <c r="AG198" s="275"/>
      <c r="AH198" s="290"/>
      <c r="AI198" s="345"/>
      <c r="AJ198" s="314"/>
      <c r="AK198" s="314"/>
      <c r="AL198" s="314"/>
      <c r="AM198" s="314"/>
      <c r="AN198" s="314"/>
      <c r="AO198" s="310"/>
      <c r="AP198" s="314"/>
      <c r="AQ198" s="312"/>
      <c r="AR198" s="314"/>
      <c r="AS198" s="314"/>
      <c r="AT198" s="314"/>
      <c r="AU198" s="310"/>
      <c r="AV198" s="314"/>
      <c r="AW198" s="314"/>
      <c r="AX198" s="310"/>
    </row>
    <row r="199" spans="1:50">
      <c r="A199" s="381"/>
      <c r="B199" s="382"/>
      <c r="C199" s="382"/>
      <c r="D199" s="382"/>
      <c r="E199" s="382"/>
      <c r="F199" s="382"/>
      <c r="G199" s="382"/>
      <c r="H199" s="382"/>
      <c r="I199" s="382"/>
      <c r="J199" s="382"/>
      <c r="K199" s="382"/>
      <c r="L199" s="382"/>
      <c r="M199" s="382"/>
      <c r="N199" s="382"/>
      <c r="O199" s="382"/>
      <c r="P199" s="382"/>
      <c r="Q199" s="382"/>
      <c r="Y199" s="288"/>
      <c r="Z199" s="284"/>
      <c r="AE199" s="288"/>
      <c r="AF199" s="284"/>
      <c r="AH199" s="288"/>
      <c r="AI199" s="343"/>
      <c r="AJ199" s="344"/>
      <c r="AK199" s="344"/>
      <c r="AL199" s="344"/>
      <c r="AM199" s="344"/>
      <c r="AN199" s="344"/>
      <c r="AO199" s="309"/>
      <c r="AP199" s="344"/>
      <c r="AQ199" s="344"/>
      <c r="AR199" s="344"/>
      <c r="AS199" s="344"/>
      <c r="AT199" s="344"/>
      <c r="AU199" s="309"/>
      <c r="AV199" s="344"/>
      <c r="AW199" s="344"/>
      <c r="AX199" s="309"/>
    </row>
    <row r="200" spans="1:50">
      <c r="A200" s="381"/>
      <c r="B200" s="382"/>
      <c r="C200" s="382"/>
      <c r="D200" s="382"/>
      <c r="E200" s="382"/>
      <c r="F200" s="382"/>
      <c r="G200" s="382"/>
      <c r="H200" s="382"/>
      <c r="I200" s="382"/>
      <c r="J200" s="382"/>
      <c r="K200" s="382"/>
      <c r="L200" s="382"/>
      <c r="M200" s="382"/>
      <c r="N200" s="382"/>
      <c r="O200" s="382"/>
      <c r="P200" s="382"/>
      <c r="Q200" s="382"/>
      <c r="R200" s="273"/>
      <c r="S200" s="275"/>
      <c r="T200" s="275"/>
      <c r="U200" s="275"/>
      <c r="V200" s="275"/>
      <c r="W200" s="275"/>
      <c r="X200" s="275"/>
      <c r="Y200" s="290"/>
      <c r="Z200" s="285"/>
      <c r="AA200" s="275"/>
      <c r="AB200" s="275"/>
      <c r="AC200" s="275"/>
      <c r="AD200" s="275"/>
      <c r="AE200" s="290"/>
      <c r="AF200" s="285"/>
      <c r="AG200" s="275"/>
      <c r="AH200" s="290"/>
      <c r="AI200" s="343"/>
      <c r="AJ200" s="344"/>
      <c r="AK200" s="344"/>
      <c r="AL200" s="344"/>
      <c r="AM200" s="344"/>
      <c r="AN200" s="344"/>
      <c r="AO200" s="309"/>
      <c r="AP200" s="344"/>
      <c r="AQ200" s="344"/>
      <c r="AR200" s="344"/>
      <c r="AS200" s="344"/>
      <c r="AT200" s="344"/>
      <c r="AU200" s="309"/>
      <c r="AV200" s="344"/>
      <c r="AW200" s="344"/>
      <c r="AX200" s="309"/>
    </row>
    <row r="201" spans="1:50">
      <c r="A201" s="381"/>
      <c r="B201" s="382"/>
      <c r="C201" s="382"/>
      <c r="D201" s="382"/>
      <c r="E201" s="382"/>
      <c r="F201" s="382"/>
      <c r="G201" s="382"/>
      <c r="H201" s="382"/>
      <c r="I201" s="382"/>
      <c r="J201" s="382"/>
      <c r="K201" s="382"/>
      <c r="L201" s="382"/>
      <c r="M201" s="382"/>
      <c r="N201" s="382"/>
      <c r="O201" s="382"/>
      <c r="P201" s="382"/>
      <c r="Q201" s="382"/>
      <c r="Y201" s="288"/>
      <c r="Z201" s="284"/>
      <c r="AE201" s="288"/>
      <c r="AF201" s="284"/>
      <c r="AH201" s="288"/>
      <c r="AI201" s="343"/>
      <c r="AJ201" s="344"/>
      <c r="AK201" s="344"/>
      <c r="AL201" s="344"/>
      <c r="AM201" s="344"/>
      <c r="AN201" s="344"/>
      <c r="AO201" s="309"/>
      <c r="AP201" s="344"/>
      <c r="AQ201" s="344"/>
      <c r="AR201" s="344"/>
      <c r="AS201" s="344"/>
      <c r="AT201" s="344"/>
      <c r="AU201" s="309"/>
      <c r="AV201" s="344"/>
      <c r="AW201" s="344"/>
      <c r="AX201" s="309"/>
    </row>
    <row r="202" spans="1:50">
      <c r="A202" s="381"/>
      <c r="B202" s="382"/>
      <c r="C202" s="382"/>
      <c r="D202" s="382"/>
      <c r="E202" s="382"/>
      <c r="F202" s="382"/>
      <c r="G202" s="382"/>
      <c r="H202" s="382"/>
      <c r="I202" s="382"/>
      <c r="J202" s="382"/>
      <c r="K202" s="382"/>
      <c r="L202" s="382"/>
      <c r="M202" s="382"/>
      <c r="N202" s="382"/>
      <c r="O202" s="382"/>
      <c r="P202" s="382"/>
      <c r="Q202" s="382"/>
      <c r="R202" s="273"/>
      <c r="S202" s="275"/>
      <c r="T202" s="275"/>
      <c r="U202" s="275"/>
      <c r="V202" s="275"/>
      <c r="W202" s="275"/>
      <c r="X202" s="275"/>
      <c r="Y202" s="290"/>
      <c r="Z202" s="285"/>
      <c r="AA202" s="275"/>
      <c r="AB202" s="275"/>
      <c r="AC202" s="275"/>
      <c r="AD202" s="275"/>
      <c r="AE202" s="290"/>
      <c r="AF202" s="285"/>
      <c r="AG202" s="275"/>
      <c r="AH202" s="290"/>
      <c r="AI202" s="345"/>
      <c r="AJ202" s="314"/>
      <c r="AK202" s="314"/>
      <c r="AL202" s="314"/>
      <c r="AM202" s="314"/>
      <c r="AN202" s="314"/>
      <c r="AO202" s="310"/>
      <c r="AP202" s="314"/>
      <c r="AQ202" s="314"/>
      <c r="AR202" s="314"/>
      <c r="AS202" s="314"/>
      <c r="AT202" s="314"/>
      <c r="AU202" s="310"/>
      <c r="AV202" s="314"/>
      <c r="AW202" s="314"/>
      <c r="AX202" s="310"/>
    </row>
    <row r="203" spans="1:50">
      <c r="A203" s="381"/>
      <c r="B203" s="382"/>
      <c r="C203" s="382"/>
      <c r="D203" s="382"/>
      <c r="E203" s="382"/>
      <c r="F203" s="382"/>
      <c r="G203" s="382"/>
      <c r="H203" s="382"/>
      <c r="I203" s="382"/>
      <c r="J203" s="382"/>
      <c r="K203" s="382"/>
      <c r="L203" s="382"/>
      <c r="M203" s="382"/>
      <c r="N203" s="382"/>
      <c r="O203" s="382"/>
      <c r="P203" s="382"/>
      <c r="Q203" s="382"/>
      <c r="Y203" s="288"/>
      <c r="Z203" s="284"/>
      <c r="AE203" s="288"/>
      <c r="AF203" s="284"/>
      <c r="AH203" s="288"/>
      <c r="AI203" s="343"/>
      <c r="AJ203" s="344"/>
      <c r="AK203" s="344"/>
      <c r="AL203" s="344"/>
      <c r="AM203" s="344"/>
      <c r="AN203" s="344"/>
      <c r="AO203" s="309"/>
      <c r="AP203" s="344"/>
      <c r="AQ203" s="344"/>
      <c r="AR203" s="344"/>
      <c r="AS203" s="344"/>
      <c r="AT203" s="344"/>
      <c r="AU203" s="309"/>
      <c r="AV203" s="344"/>
      <c r="AW203" s="344"/>
      <c r="AX203" s="309"/>
    </row>
    <row r="204" spans="1:50">
      <c r="A204" s="381"/>
      <c r="B204" s="382"/>
      <c r="C204" s="382"/>
      <c r="D204" s="382"/>
      <c r="E204" s="382"/>
      <c r="F204" s="382"/>
      <c r="G204" s="382"/>
      <c r="H204" s="382"/>
      <c r="I204" s="382"/>
      <c r="J204" s="382"/>
      <c r="K204" s="382"/>
      <c r="L204" s="382"/>
      <c r="M204" s="382"/>
      <c r="N204" s="382"/>
      <c r="O204" s="382"/>
      <c r="P204" s="382"/>
      <c r="Q204" s="382"/>
      <c r="R204" s="273"/>
      <c r="S204" s="275"/>
      <c r="T204" s="275"/>
      <c r="U204" s="275"/>
      <c r="V204" s="275"/>
      <c r="W204" s="275"/>
      <c r="X204" s="275"/>
      <c r="Y204" s="290"/>
      <c r="Z204" s="285"/>
      <c r="AA204" s="275"/>
      <c r="AB204" s="275"/>
      <c r="AC204" s="275"/>
      <c r="AD204" s="275"/>
      <c r="AE204" s="290"/>
      <c r="AF204" s="285"/>
      <c r="AG204" s="275"/>
      <c r="AH204" s="290"/>
      <c r="AI204" s="343"/>
      <c r="AJ204" s="344"/>
      <c r="AK204" s="344"/>
      <c r="AL204" s="344"/>
      <c r="AM204" s="344"/>
      <c r="AN204" s="344"/>
      <c r="AO204" s="309"/>
      <c r="AP204" s="344"/>
      <c r="AQ204" s="344"/>
      <c r="AR204" s="344"/>
      <c r="AS204" s="344"/>
      <c r="AT204" s="344"/>
      <c r="AU204" s="309"/>
      <c r="AV204" s="344"/>
      <c r="AW204" s="344"/>
      <c r="AX204" s="309"/>
    </row>
    <row r="205" spans="1:50">
      <c r="A205" s="381"/>
      <c r="B205" s="382"/>
      <c r="C205" s="382"/>
      <c r="D205" s="382"/>
      <c r="E205" s="382"/>
      <c r="F205" s="382"/>
      <c r="G205" s="382"/>
      <c r="H205" s="382"/>
      <c r="I205" s="382"/>
      <c r="J205" s="382"/>
      <c r="K205" s="382"/>
      <c r="L205" s="382"/>
      <c r="M205" s="382"/>
      <c r="N205" s="382"/>
      <c r="O205" s="382"/>
      <c r="P205" s="382"/>
      <c r="Q205" s="382"/>
      <c r="Y205" s="288"/>
      <c r="Z205" s="284"/>
      <c r="AE205" s="288"/>
      <c r="AF205" s="284"/>
      <c r="AH205" s="288"/>
      <c r="AI205" s="343"/>
      <c r="AJ205" s="344"/>
      <c r="AK205" s="344"/>
      <c r="AL205" s="344"/>
      <c r="AM205" s="344"/>
      <c r="AN205" s="344"/>
      <c r="AO205" s="309"/>
      <c r="AP205" s="344"/>
      <c r="AQ205" s="344"/>
      <c r="AR205" s="344"/>
      <c r="AS205" s="344"/>
      <c r="AT205" s="344"/>
      <c r="AU205" s="309"/>
      <c r="AV205" s="344"/>
      <c r="AW205" s="344"/>
      <c r="AX205" s="309"/>
    </row>
    <row r="206" spans="1:50" ht="13.5" thickBot="1">
      <c r="A206" s="387"/>
      <c r="B206" s="388"/>
      <c r="C206" s="388"/>
      <c r="D206" s="388"/>
      <c r="E206" s="388"/>
      <c r="F206" s="388"/>
      <c r="G206" s="388"/>
      <c r="H206" s="388"/>
      <c r="I206" s="388"/>
      <c r="J206" s="388"/>
      <c r="K206" s="388"/>
      <c r="L206" s="388"/>
      <c r="M206" s="388"/>
      <c r="N206" s="388"/>
      <c r="O206" s="388"/>
      <c r="P206" s="388"/>
      <c r="Q206" s="388"/>
      <c r="S206" s="281"/>
      <c r="T206" s="281"/>
      <c r="U206" s="281"/>
      <c r="V206" s="281"/>
      <c r="W206" s="281"/>
      <c r="X206" s="281"/>
      <c r="Y206" s="291"/>
      <c r="Z206" s="286"/>
      <c r="AA206" s="281"/>
      <c r="AB206" s="281"/>
      <c r="AC206" s="281"/>
      <c r="AD206" s="281"/>
      <c r="AE206" s="291"/>
      <c r="AF206" s="286"/>
      <c r="AG206" s="281"/>
      <c r="AH206" s="291"/>
      <c r="AI206" s="346"/>
      <c r="AJ206" s="347"/>
      <c r="AK206" s="347"/>
      <c r="AL206" s="347"/>
      <c r="AM206" s="347"/>
      <c r="AN206" s="347"/>
      <c r="AO206" s="311"/>
      <c r="AP206" s="347"/>
      <c r="AQ206" s="347"/>
      <c r="AR206" s="347"/>
      <c r="AS206" s="347"/>
      <c r="AT206" s="347"/>
      <c r="AU206" s="311"/>
      <c r="AV206" s="347"/>
      <c r="AW206" s="347"/>
      <c r="AX206" s="311"/>
    </row>
    <row r="207" spans="1:50">
      <c r="A207" s="380"/>
      <c r="B207" s="382"/>
      <c r="C207" s="382"/>
      <c r="D207" s="382"/>
      <c r="E207" s="382"/>
      <c r="F207" s="382"/>
      <c r="G207" s="382"/>
      <c r="H207" s="382"/>
      <c r="I207" s="382"/>
      <c r="J207" s="382"/>
      <c r="K207" s="382"/>
      <c r="L207" s="382"/>
      <c r="M207" s="382"/>
      <c r="N207" s="382"/>
      <c r="O207" s="382"/>
      <c r="P207" s="382"/>
      <c r="Q207" s="382"/>
      <c r="Y207" s="288"/>
      <c r="Z207" s="284"/>
      <c r="AE207" s="288"/>
      <c r="AF207" s="284"/>
      <c r="AH207" s="288"/>
      <c r="AI207" s="343"/>
      <c r="AJ207" s="344"/>
      <c r="AK207" s="344"/>
      <c r="AL207" s="344"/>
      <c r="AM207" s="344"/>
      <c r="AN207" s="344"/>
      <c r="AO207" s="309"/>
      <c r="AP207" s="344"/>
      <c r="AQ207" s="344"/>
      <c r="AR207" s="344"/>
      <c r="AS207" s="344"/>
      <c r="AT207" s="344"/>
      <c r="AU207" s="309"/>
      <c r="AV207" s="344"/>
      <c r="AW207" s="344"/>
      <c r="AX207" s="309"/>
    </row>
    <row r="208" spans="1:50">
      <c r="A208" s="381"/>
      <c r="B208" s="382"/>
      <c r="C208" s="382"/>
      <c r="D208" s="382"/>
      <c r="E208" s="382"/>
      <c r="F208" s="382"/>
      <c r="G208" s="382"/>
      <c r="H208" s="382"/>
      <c r="I208" s="382"/>
      <c r="J208" s="382"/>
      <c r="K208" s="382"/>
      <c r="L208" s="382"/>
      <c r="M208" s="382"/>
      <c r="N208" s="382"/>
      <c r="O208" s="382"/>
      <c r="P208" s="382"/>
      <c r="Q208" s="382"/>
      <c r="S208" s="274"/>
      <c r="T208" s="274"/>
      <c r="U208" s="274"/>
      <c r="V208" s="274"/>
      <c r="W208" s="274"/>
      <c r="X208" s="274"/>
      <c r="Y208" s="289"/>
      <c r="Z208" s="284"/>
      <c r="AA208" s="274"/>
      <c r="AB208" s="274"/>
      <c r="AC208" s="274"/>
      <c r="AD208" s="274"/>
      <c r="AE208" s="289"/>
      <c r="AF208" s="284"/>
      <c r="AG208" s="274"/>
      <c r="AH208" s="289"/>
      <c r="AI208" s="343"/>
      <c r="AJ208" s="344"/>
      <c r="AK208" s="344"/>
      <c r="AL208" s="344"/>
      <c r="AM208" s="344"/>
      <c r="AN208" s="344"/>
      <c r="AO208" s="309"/>
      <c r="AP208" s="344"/>
      <c r="AQ208" s="344"/>
      <c r="AR208" s="344"/>
      <c r="AS208" s="344"/>
      <c r="AT208" s="344"/>
      <c r="AU208" s="309"/>
      <c r="AV208" s="344"/>
      <c r="AW208" s="344"/>
      <c r="AX208" s="309"/>
    </row>
    <row r="209" spans="1:50">
      <c r="A209" s="381"/>
      <c r="B209" s="382"/>
      <c r="C209" s="382"/>
      <c r="D209" s="382"/>
      <c r="E209" s="382"/>
      <c r="F209" s="382"/>
      <c r="G209" s="382"/>
      <c r="H209" s="382"/>
      <c r="I209" s="382"/>
      <c r="J209" s="382"/>
      <c r="K209" s="382"/>
      <c r="L209" s="382"/>
      <c r="M209" s="382"/>
      <c r="N209" s="382"/>
      <c r="O209" s="382"/>
      <c r="P209" s="382"/>
      <c r="Q209" s="382"/>
      <c r="S209" s="275"/>
      <c r="T209" s="275"/>
      <c r="U209" s="275"/>
      <c r="V209" s="275"/>
      <c r="W209" s="275"/>
      <c r="X209" s="275"/>
      <c r="Y209" s="290"/>
      <c r="Z209" s="285"/>
      <c r="AA209" s="275"/>
      <c r="AB209" s="275"/>
      <c r="AC209" s="275"/>
      <c r="AD209" s="275"/>
      <c r="AE209" s="290"/>
      <c r="AF209" s="285"/>
      <c r="AG209" s="275"/>
      <c r="AH209" s="290"/>
      <c r="AI209" s="343"/>
      <c r="AJ209" s="344"/>
      <c r="AK209" s="344"/>
      <c r="AL209" s="344"/>
      <c r="AM209" s="344"/>
      <c r="AN209" s="344"/>
      <c r="AO209" s="309"/>
      <c r="AP209" s="344"/>
      <c r="AQ209" s="344"/>
      <c r="AR209" s="344"/>
      <c r="AS209" s="344"/>
      <c r="AT209" s="344"/>
      <c r="AU209" s="309"/>
      <c r="AV209" s="344"/>
      <c r="AW209" s="344"/>
      <c r="AX209" s="309"/>
    </row>
    <row r="210" spans="1:50">
      <c r="A210" s="381"/>
      <c r="B210" s="382"/>
      <c r="C210" s="382"/>
      <c r="D210" s="382"/>
      <c r="E210" s="382"/>
      <c r="F210" s="382"/>
      <c r="G210" s="382"/>
      <c r="H210" s="382"/>
      <c r="I210" s="382"/>
      <c r="J210" s="382"/>
      <c r="K210" s="382"/>
      <c r="L210" s="382"/>
      <c r="M210" s="382"/>
      <c r="N210" s="382"/>
      <c r="O210" s="382"/>
      <c r="P210" s="382"/>
      <c r="Q210" s="382"/>
      <c r="Y210" s="288"/>
      <c r="Z210" s="284"/>
      <c r="AE210" s="288"/>
      <c r="AF210" s="284"/>
      <c r="AH210" s="288"/>
      <c r="AI210" s="343"/>
      <c r="AJ210" s="344"/>
      <c r="AK210" s="344"/>
      <c r="AL210" s="344"/>
      <c r="AM210" s="344"/>
      <c r="AN210" s="344"/>
      <c r="AO210" s="309"/>
      <c r="AP210" s="344"/>
      <c r="AQ210" s="344"/>
      <c r="AR210" s="344"/>
      <c r="AS210" s="344"/>
      <c r="AT210" s="344"/>
      <c r="AU210" s="309"/>
      <c r="AV210" s="344"/>
      <c r="AW210" s="344"/>
      <c r="AX210" s="309"/>
    </row>
    <row r="211" spans="1:50">
      <c r="A211" s="381"/>
      <c r="B211" s="382"/>
      <c r="C211" s="382"/>
      <c r="D211" s="382"/>
      <c r="E211" s="382"/>
      <c r="F211" s="382"/>
      <c r="G211" s="382"/>
      <c r="H211" s="382"/>
      <c r="I211" s="382"/>
      <c r="J211" s="382"/>
      <c r="K211" s="382"/>
      <c r="L211" s="382"/>
      <c r="M211" s="382"/>
      <c r="N211" s="382"/>
      <c r="O211" s="382"/>
      <c r="P211" s="382"/>
      <c r="Q211" s="382"/>
      <c r="R211" s="273"/>
      <c r="S211" s="275"/>
      <c r="T211" s="275"/>
      <c r="U211" s="275"/>
      <c r="V211" s="275"/>
      <c r="W211" s="275"/>
      <c r="X211" s="275"/>
      <c r="Y211" s="290"/>
      <c r="Z211" s="285"/>
      <c r="AA211" s="275"/>
      <c r="AB211" s="275"/>
      <c r="AC211" s="275"/>
      <c r="AD211" s="275"/>
      <c r="AE211" s="290"/>
      <c r="AF211" s="285"/>
      <c r="AG211" s="275"/>
      <c r="AH211" s="290"/>
      <c r="AI211" s="345"/>
      <c r="AJ211" s="314"/>
      <c r="AK211" s="314"/>
      <c r="AL211" s="314"/>
      <c r="AM211" s="314"/>
      <c r="AN211" s="314"/>
      <c r="AO211" s="310"/>
      <c r="AP211" s="314"/>
      <c r="AQ211" s="314"/>
      <c r="AR211" s="314"/>
      <c r="AS211" s="314"/>
      <c r="AT211" s="314"/>
      <c r="AU211" s="310"/>
      <c r="AV211" s="314"/>
      <c r="AW211" s="314"/>
      <c r="AX211" s="310"/>
    </row>
    <row r="212" spans="1:50">
      <c r="A212" s="381"/>
      <c r="B212" s="382"/>
      <c r="C212" s="382"/>
      <c r="D212" s="382"/>
      <c r="E212" s="382"/>
      <c r="F212" s="382"/>
      <c r="G212" s="382"/>
      <c r="H212" s="382"/>
      <c r="I212" s="382"/>
      <c r="J212" s="382"/>
      <c r="K212" s="382"/>
      <c r="L212" s="382"/>
      <c r="M212" s="382"/>
      <c r="N212" s="382"/>
      <c r="O212" s="382"/>
      <c r="P212" s="382"/>
      <c r="Q212" s="382"/>
      <c r="Y212" s="288"/>
      <c r="Z212" s="284"/>
      <c r="AE212" s="288"/>
      <c r="AF212" s="284"/>
      <c r="AH212" s="288"/>
      <c r="AI212" s="343"/>
      <c r="AJ212" s="344"/>
      <c r="AK212" s="344"/>
      <c r="AL212" s="344"/>
      <c r="AM212" s="344"/>
      <c r="AN212" s="344"/>
      <c r="AO212" s="309"/>
      <c r="AP212" s="344"/>
      <c r="AQ212" s="344"/>
      <c r="AR212" s="344"/>
      <c r="AS212" s="344"/>
      <c r="AT212" s="344"/>
      <c r="AU212" s="309"/>
      <c r="AV212" s="344"/>
      <c r="AW212" s="344"/>
      <c r="AX212" s="309"/>
    </row>
    <row r="213" spans="1:50">
      <c r="A213" s="386"/>
      <c r="B213" s="384"/>
      <c r="C213" s="384"/>
      <c r="D213" s="384"/>
      <c r="E213" s="384"/>
      <c r="F213" s="384"/>
      <c r="G213" s="384"/>
      <c r="H213" s="384"/>
      <c r="I213" s="384"/>
      <c r="J213" s="384"/>
      <c r="K213" s="384"/>
      <c r="L213" s="384"/>
      <c r="M213" s="384"/>
      <c r="N213" s="384"/>
      <c r="O213" s="384"/>
      <c r="P213" s="384"/>
      <c r="Q213" s="384"/>
      <c r="S213" s="275"/>
      <c r="T213" s="275"/>
      <c r="U213" s="275"/>
      <c r="V213" s="275"/>
      <c r="W213" s="275"/>
      <c r="X213" s="275"/>
      <c r="Y213" s="290"/>
      <c r="Z213" s="285"/>
      <c r="AA213" s="275"/>
      <c r="AB213" s="275"/>
      <c r="AC213" s="275"/>
      <c r="AD213" s="275"/>
      <c r="AE213" s="290"/>
      <c r="AF213" s="285"/>
      <c r="AG213" s="275"/>
      <c r="AH213" s="290"/>
      <c r="AI213" s="343"/>
      <c r="AJ213" s="344"/>
      <c r="AK213" s="344"/>
      <c r="AL213" s="344"/>
      <c r="AM213" s="344"/>
      <c r="AN213" s="344"/>
      <c r="AO213" s="309"/>
      <c r="AP213" s="344"/>
      <c r="AQ213" s="344"/>
      <c r="AR213" s="344"/>
      <c r="AS213" s="344"/>
      <c r="AT213" s="344"/>
      <c r="AU213" s="309"/>
      <c r="AV213" s="344"/>
      <c r="AW213" s="344"/>
      <c r="AX213" s="309"/>
    </row>
    <row r="214" spans="1:50">
      <c r="A214" s="381"/>
      <c r="B214" s="382"/>
      <c r="C214" s="382"/>
      <c r="D214" s="382"/>
      <c r="E214" s="382"/>
      <c r="F214" s="382"/>
      <c r="G214" s="382"/>
      <c r="H214" s="382"/>
      <c r="I214" s="382"/>
      <c r="J214" s="382"/>
      <c r="K214" s="382"/>
      <c r="L214" s="382"/>
      <c r="M214" s="382"/>
      <c r="N214" s="382"/>
      <c r="O214" s="382"/>
      <c r="P214" s="382"/>
      <c r="Q214" s="382"/>
      <c r="Y214" s="288"/>
      <c r="Z214" s="284"/>
      <c r="AE214" s="288"/>
      <c r="AF214" s="284"/>
      <c r="AH214" s="288"/>
      <c r="AI214" s="343"/>
      <c r="AJ214" s="344"/>
      <c r="AK214" s="344"/>
      <c r="AL214" s="344"/>
      <c r="AM214" s="344"/>
      <c r="AN214" s="344"/>
      <c r="AO214" s="309"/>
      <c r="AP214" s="344"/>
      <c r="AQ214" s="344"/>
      <c r="AR214" s="344"/>
      <c r="AS214" s="344"/>
      <c r="AT214" s="344"/>
      <c r="AU214" s="309"/>
      <c r="AV214" s="344"/>
      <c r="AW214" s="344"/>
      <c r="AX214" s="309"/>
    </row>
    <row r="215" spans="1:50">
      <c r="A215" s="381"/>
      <c r="B215" s="382"/>
      <c r="C215" s="382"/>
      <c r="D215" s="382"/>
      <c r="E215" s="382"/>
      <c r="F215" s="382"/>
      <c r="G215" s="382"/>
      <c r="H215" s="382"/>
      <c r="I215" s="382"/>
      <c r="J215" s="382"/>
      <c r="K215" s="382"/>
      <c r="L215" s="382"/>
      <c r="M215" s="382"/>
      <c r="N215" s="382"/>
      <c r="O215" s="382"/>
      <c r="P215" s="382"/>
      <c r="Q215" s="382"/>
      <c r="R215" s="273"/>
      <c r="S215" s="275"/>
      <c r="T215" s="275"/>
      <c r="U215" s="275"/>
      <c r="V215" s="275"/>
      <c r="W215" s="275"/>
      <c r="X215" s="275"/>
      <c r="Y215" s="290"/>
      <c r="Z215" s="285"/>
      <c r="AA215" s="275"/>
      <c r="AB215" s="275"/>
      <c r="AC215" s="275"/>
      <c r="AD215" s="275"/>
      <c r="AE215" s="290"/>
      <c r="AF215" s="285"/>
      <c r="AG215" s="275"/>
      <c r="AH215" s="290"/>
      <c r="AI215" s="345"/>
      <c r="AJ215" s="314"/>
      <c r="AK215" s="314"/>
      <c r="AL215" s="314"/>
      <c r="AM215" s="314"/>
      <c r="AN215" s="314"/>
      <c r="AO215" s="310"/>
      <c r="AP215" s="314"/>
      <c r="AQ215" s="314"/>
      <c r="AR215" s="314"/>
      <c r="AS215" s="314"/>
      <c r="AT215" s="314"/>
      <c r="AU215" s="310"/>
      <c r="AV215" s="314"/>
      <c r="AW215" s="314"/>
      <c r="AX215" s="310"/>
    </row>
    <row r="216" spans="1:50">
      <c r="A216" s="381"/>
      <c r="B216" s="382"/>
      <c r="C216" s="382"/>
      <c r="D216" s="382"/>
      <c r="E216" s="382"/>
      <c r="F216" s="382"/>
      <c r="G216" s="382"/>
      <c r="H216" s="382"/>
      <c r="I216" s="382"/>
      <c r="J216" s="382"/>
      <c r="K216" s="382"/>
      <c r="L216" s="382"/>
      <c r="M216" s="382"/>
      <c r="N216" s="382"/>
      <c r="O216" s="382"/>
      <c r="P216" s="382"/>
      <c r="Q216" s="382"/>
      <c r="Y216" s="288"/>
      <c r="Z216" s="284"/>
      <c r="AE216" s="288"/>
      <c r="AF216" s="284"/>
      <c r="AH216" s="288"/>
      <c r="AI216" s="343"/>
      <c r="AJ216" s="344"/>
      <c r="AK216" s="344"/>
      <c r="AL216" s="344"/>
      <c r="AM216" s="344"/>
      <c r="AN216" s="344"/>
      <c r="AO216" s="309"/>
      <c r="AP216" s="344"/>
      <c r="AQ216" s="344"/>
      <c r="AR216" s="344"/>
      <c r="AS216" s="344"/>
      <c r="AT216" s="344"/>
      <c r="AU216" s="309"/>
      <c r="AV216" s="344"/>
      <c r="AW216" s="344"/>
      <c r="AX216" s="309"/>
    </row>
    <row r="217" spans="1:50">
      <c r="A217" s="381"/>
      <c r="B217" s="382"/>
      <c r="C217" s="382"/>
      <c r="D217" s="382"/>
      <c r="E217" s="382"/>
      <c r="F217" s="382"/>
      <c r="G217" s="382"/>
      <c r="H217" s="382"/>
      <c r="I217" s="382"/>
      <c r="J217" s="382"/>
      <c r="K217" s="382"/>
      <c r="L217" s="382"/>
      <c r="M217" s="382"/>
      <c r="N217" s="382"/>
      <c r="O217" s="382"/>
      <c r="P217" s="382"/>
      <c r="Q217" s="382"/>
      <c r="R217" s="273"/>
      <c r="S217" s="275"/>
      <c r="T217" s="275"/>
      <c r="U217" s="275"/>
      <c r="V217" s="275"/>
      <c r="W217" s="275"/>
      <c r="X217" s="275"/>
      <c r="Y217" s="290"/>
      <c r="Z217" s="285"/>
      <c r="AA217" s="275"/>
      <c r="AB217" s="275"/>
      <c r="AC217" s="275"/>
      <c r="AD217" s="275"/>
      <c r="AE217" s="290"/>
      <c r="AF217" s="285"/>
      <c r="AG217" s="275"/>
      <c r="AH217" s="290"/>
      <c r="AI217" s="343"/>
      <c r="AJ217" s="344"/>
      <c r="AK217" s="344"/>
      <c r="AL217" s="344"/>
      <c r="AM217" s="344"/>
      <c r="AN217" s="344"/>
      <c r="AO217" s="309"/>
      <c r="AP217" s="344"/>
      <c r="AQ217" s="344"/>
      <c r="AR217" s="344"/>
      <c r="AS217" s="344"/>
      <c r="AT217" s="344"/>
      <c r="AU217" s="309"/>
      <c r="AV217" s="344"/>
      <c r="AW217" s="344"/>
      <c r="AX217" s="309"/>
    </row>
    <row r="218" spans="1:50">
      <c r="A218" s="381"/>
      <c r="B218" s="382"/>
      <c r="C218" s="382"/>
      <c r="D218" s="382"/>
      <c r="E218" s="382"/>
      <c r="F218" s="382"/>
      <c r="G218" s="382"/>
      <c r="H218" s="382"/>
      <c r="I218" s="382"/>
      <c r="J218" s="382"/>
      <c r="K218" s="382"/>
      <c r="L218" s="382"/>
      <c r="M218" s="382"/>
      <c r="N218" s="382"/>
      <c r="O218" s="382"/>
      <c r="P218" s="382"/>
      <c r="Q218" s="382"/>
      <c r="Y218" s="288"/>
      <c r="Z218" s="284"/>
      <c r="AE218" s="288"/>
      <c r="AF218" s="284"/>
      <c r="AH218" s="288"/>
      <c r="AI218" s="343"/>
      <c r="AJ218" s="344"/>
      <c r="AK218" s="344"/>
      <c r="AL218" s="344"/>
      <c r="AM218" s="344"/>
      <c r="AN218" s="344"/>
      <c r="AO218" s="309"/>
      <c r="AP218" s="344"/>
      <c r="AQ218" s="344"/>
      <c r="AR218" s="344"/>
      <c r="AS218" s="344"/>
      <c r="AT218" s="344"/>
      <c r="AU218" s="309"/>
      <c r="AV218" s="344"/>
      <c r="AW218" s="344"/>
      <c r="AX218" s="309"/>
    </row>
    <row r="219" spans="1:50">
      <c r="A219" s="381"/>
      <c r="B219" s="382"/>
      <c r="C219" s="382"/>
      <c r="D219" s="382"/>
      <c r="E219" s="382"/>
      <c r="F219" s="382"/>
      <c r="G219" s="382"/>
      <c r="H219" s="382"/>
      <c r="I219" s="382"/>
      <c r="J219" s="382"/>
      <c r="K219" s="382"/>
      <c r="L219" s="382"/>
      <c r="M219" s="382"/>
      <c r="N219" s="382"/>
      <c r="O219" s="382"/>
      <c r="P219" s="382"/>
      <c r="Q219" s="382"/>
      <c r="R219" s="273"/>
      <c r="S219" s="275"/>
      <c r="T219" s="275"/>
      <c r="U219" s="275"/>
      <c r="V219" s="275"/>
      <c r="W219" s="275"/>
      <c r="X219" s="275"/>
      <c r="Y219" s="290"/>
      <c r="Z219" s="285"/>
      <c r="AA219" s="275"/>
      <c r="AB219" s="275"/>
      <c r="AC219" s="275"/>
      <c r="AD219" s="275"/>
      <c r="AE219" s="290"/>
      <c r="AF219" s="285"/>
      <c r="AG219" s="275"/>
      <c r="AH219" s="290"/>
      <c r="AI219" s="345"/>
      <c r="AJ219" s="314"/>
      <c r="AK219" s="314"/>
      <c r="AL219" s="314"/>
      <c r="AM219" s="314"/>
      <c r="AN219" s="314"/>
      <c r="AO219" s="310"/>
      <c r="AP219" s="314"/>
      <c r="AQ219" s="314"/>
      <c r="AR219" s="314"/>
      <c r="AS219" s="314"/>
      <c r="AT219" s="314"/>
      <c r="AU219" s="310"/>
      <c r="AV219" s="314"/>
      <c r="AW219" s="314"/>
      <c r="AX219" s="310"/>
    </row>
    <row r="220" spans="1:50">
      <c r="A220" s="381"/>
      <c r="B220" s="382"/>
      <c r="C220" s="382"/>
      <c r="D220" s="382"/>
      <c r="E220" s="382"/>
      <c r="F220" s="382"/>
      <c r="G220" s="382"/>
      <c r="H220" s="382"/>
      <c r="I220" s="382"/>
      <c r="J220" s="382"/>
      <c r="K220" s="382"/>
      <c r="L220" s="382"/>
      <c r="M220" s="382"/>
      <c r="N220" s="382"/>
      <c r="O220" s="382"/>
      <c r="P220" s="382"/>
      <c r="Q220" s="382"/>
      <c r="Y220" s="288"/>
      <c r="Z220" s="284"/>
      <c r="AE220" s="288"/>
      <c r="AF220" s="284"/>
      <c r="AH220" s="288"/>
      <c r="AI220" s="343"/>
      <c r="AJ220" s="344"/>
      <c r="AK220" s="344"/>
      <c r="AL220" s="344"/>
      <c r="AM220" s="344"/>
      <c r="AN220" s="344"/>
      <c r="AO220" s="309"/>
      <c r="AP220" s="344"/>
      <c r="AQ220" s="344"/>
      <c r="AR220" s="344"/>
      <c r="AS220" s="344"/>
      <c r="AT220" s="344"/>
      <c r="AU220" s="309"/>
      <c r="AV220" s="344"/>
      <c r="AW220" s="344"/>
      <c r="AX220" s="309"/>
    </row>
    <row r="221" spans="1:50">
      <c r="A221" s="381"/>
      <c r="B221" s="382"/>
      <c r="C221" s="382"/>
      <c r="D221" s="382"/>
      <c r="E221" s="382"/>
      <c r="F221" s="382"/>
      <c r="G221" s="382"/>
      <c r="H221" s="382"/>
      <c r="I221" s="382"/>
      <c r="J221" s="382"/>
      <c r="K221" s="382"/>
      <c r="L221" s="382"/>
      <c r="M221" s="382"/>
      <c r="N221" s="382"/>
      <c r="O221" s="382"/>
      <c r="P221" s="382"/>
      <c r="Q221" s="382"/>
      <c r="R221" s="273"/>
      <c r="S221" s="275"/>
      <c r="T221" s="275"/>
      <c r="U221" s="275"/>
      <c r="V221" s="275"/>
      <c r="W221" s="275"/>
      <c r="X221" s="275"/>
      <c r="Y221" s="290"/>
      <c r="Z221" s="285"/>
      <c r="AA221" s="275"/>
      <c r="AB221" s="275"/>
      <c r="AC221" s="275"/>
      <c r="AD221" s="275"/>
      <c r="AE221" s="290"/>
      <c r="AF221" s="285"/>
      <c r="AG221" s="275"/>
      <c r="AH221" s="290"/>
      <c r="AI221" s="343"/>
      <c r="AJ221" s="344"/>
      <c r="AK221" s="344"/>
      <c r="AL221" s="344"/>
      <c r="AM221" s="344"/>
      <c r="AN221" s="344"/>
      <c r="AO221" s="309"/>
      <c r="AP221" s="344"/>
      <c r="AQ221" s="344"/>
      <c r="AR221" s="344"/>
      <c r="AS221" s="344"/>
      <c r="AT221" s="344"/>
      <c r="AU221" s="309"/>
      <c r="AV221" s="344"/>
      <c r="AW221" s="344"/>
      <c r="AX221" s="309"/>
    </row>
    <row r="222" spans="1:50">
      <c r="A222" s="381"/>
      <c r="B222" s="382"/>
      <c r="C222" s="382"/>
      <c r="D222" s="382"/>
      <c r="E222" s="382"/>
      <c r="F222" s="382"/>
      <c r="G222" s="382"/>
      <c r="H222" s="382"/>
      <c r="I222" s="382"/>
      <c r="J222" s="382"/>
      <c r="K222" s="382"/>
      <c r="L222" s="382"/>
      <c r="M222" s="382"/>
      <c r="N222" s="382"/>
      <c r="O222" s="382"/>
      <c r="P222" s="382"/>
      <c r="Q222" s="382"/>
      <c r="Y222" s="288"/>
      <c r="Z222" s="284"/>
      <c r="AE222" s="288"/>
      <c r="AF222" s="284"/>
      <c r="AH222" s="288"/>
      <c r="AI222" s="343"/>
      <c r="AJ222" s="344"/>
      <c r="AK222" s="344"/>
      <c r="AL222" s="344"/>
      <c r="AM222" s="344"/>
      <c r="AN222" s="344"/>
      <c r="AO222" s="309"/>
      <c r="AP222" s="344"/>
      <c r="AQ222" s="344"/>
      <c r="AR222" s="344"/>
      <c r="AS222" s="344"/>
      <c r="AT222" s="344"/>
      <c r="AU222" s="309"/>
      <c r="AV222" s="344"/>
      <c r="AW222" s="344"/>
      <c r="AX222" s="309"/>
    </row>
    <row r="223" spans="1:50">
      <c r="A223" s="381"/>
      <c r="B223" s="382"/>
      <c r="C223" s="382"/>
      <c r="D223" s="382"/>
      <c r="E223" s="382"/>
      <c r="F223" s="382"/>
      <c r="G223" s="389"/>
      <c r="H223" s="382"/>
      <c r="I223" s="382"/>
      <c r="J223" s="382"/>
      <c r="K223" s="382"/>
      <c r="L223" s="382"/>
      <c r="M223" s="382"/>
      <c r="N223" s="382"/>
      <c r="O223" s="382"/>
      <c r="P223" s="382"/>
      <c r="Q223" s="382"/>
      <c r="R223" s="273"/>
      <c r="S223" s="275"/>
      <c r="T223" s="275"/>
      <c r="U223" s="275"/>
      <c r="V223" s="275"/>
      <c r="W223" s="275"/>
      <c r="X223" s="275"/>
      <c r="Y223" s="290"/>
      <c r="Z223" s="285"/>
      <c r="AA223" s="275"/>
      <c r="AB223" s="275"/>
      <c r="AC223" s="275"/>
      <c r="AD223" s="275"/>
      <c r="AE223" s="290"/>
      <c r="AF223" s="285"/>
      <c r="AG223" s="275"/>
      <c r="AH223" s="290"/>
      <c r="AI223" s="345"/>
      <c r="AJ223" s="314"/>
      <c r="AK223" s="314"/>
      <c r="AL223" s="314"/>
      <c r="AM223" s="314"/>
      <c r="AN223" s="314"/>
      <c r="AO223" s="310"/>
      <c r="AP223" s="314"/>
      <c r="AQ223" s="314"/>
      <c r="AR223" s="314"/>
      <c r="AS223" s="312"/>
      <c r="AT223" s="314"/>
      <c r="AU223" s="310"/>
      <c r="AV223" s="314"/>
      <c r="AW223" s="314"/>
      <c r="AX223" s="310"/>
    </row>
    <row r="224" spans="1:50">
      <c r="A224" s="381"/>
      <c r="B224" s="382"/>
      <c r="C224" s="382"/>
      <c r="D224" s="382"/>
      <c r="E224" s="382"/>
      <c r="F224" s="382"/>
      <c r="G224" s="382"/>
      <c r="H224" s="382"/>
      <c r="I224" s="382"/>
      <c r="J224" s="382"/>
      <c r="K224" s="382"/>
      <c r="L224" s="382"/>
      <c r="M224" s="382"/>
      <c r="N224" s="382"/>
      <c r="O224" s="382"/>
      <c r="P224" s="382"/>
      <c r="Q224" s="382"/>
      <c r="Y224" s="288"/>
      <c r="Z224" s="284"/>
      <c r="AE224" s="288"/>
      <c r="AF224" s="284"/>
      <c r="AH224" s="288"/>
      <c r="AI224" s="343"/>
      <c r="AJ224" s="344"/>
      <c r="AK224" s="344"/>
      <c r="AL224" s="344"/>
      <c r="AM224" s="344"/>
      <c r="AN224" s="344"/>
      <c r="AO224" s="309"/>
      <c r="AP224" s="344"/>
      <c r="AQ224" s="344"/>
      <c r="AR224" s="344"/>
      <c r="AS224" s="344"/>
      <c r="AT224" s="344"/>
      <c r="AU224" s="309"/>
      <c r="AV224" s="344"/>
      <c r="AW224" s="344"/>
      <c r="AX224" s="309"/>
    </row>
    <row r="225" spans="1:50">
      <c r="A225" s="381"/>
      <c r="B225" s="382"/>
      <c r="C225" s="382"/>
      <c r="D225" s="382"/>
      <c r="E225" s="382"/>
      <c r="F225" s="382"/>
      <c r="G225" s="382"/>
      <c r="H225" s="382"/>
      <c r="I225" s="382"/>
      <c r="J225" s="382"/>
      <c r="K225" s="382"/>
      <c r="L225" s="382"/>
      <c r="M225" s="382"/>
      <c r="N225" s="382"/>
      <c r="O225" s="382"/>
      <c r="P225" s="382"/>
      <c r="Q225" s="382"/>
      <c r="R225" s="273"/>
      <c r="S225" s="275"/>
      <c r="T225" s="275"/>
      <c r="U225" s="275"/>
      <c r="V225" s="275"/>
      <c r="W225" s="275"/>
      <c r="X225" s="275"/>
      <c r="Y225" s="290"/>
      <c r="Z225" s="285"/>
      <c r="AA225" s="275"/>
      <c r="AB225" s="275"/>
      <c r="AC225" s="275"/>
      <c r="AD225" s="275"/>
      <c r="AE225" s="290"/>
      <c r="AF225" s="285"/>
      <c r="AG225" s="275"/>
      <c r="AH225" s="290"/>
      <c r="AI225" s="343"/>
      <c r="AJ225" s="344"/>
      <c r="AK225" s="344"/>
      <c r="AL225" s="344"/>
      <c r="AM225" s="344"/>
      <c r="AN225" s="344"/>
      <c r="AO225" s="309"/>
      <c r="AP225" s="344"/>
      <c r="AQ225" s="344"/>
      <c r="AR225" s="344"/>
      <c r="AS225" s="344"/>
      <c r="AT225" s="344"/>
      <c r="AU225" s="309"/>
      <c r="AV225" s="344"/>
      <c r="AW225" s="344"/>
      <c r="AX225" s="309"/>
    </row>
    <row r="226" spans="1:50">
      <c r="A226" s="381"/>
      <c r="B226" s="382"/>
      <c r="C226" s="382"/>
      <c r="D226" s="382"/>
      <c r="E226" s="382"/>
      <c r="F226" s="382"/>
      <c r="G226" s="382"/>
      <c r="H226" s="382"/>
      <c r="I226" s="382"/>
      <c r="J226" s="382"/>
      <c r="K226" s="382"/>
      <c r="L226" s="382"/>
      <c r="M226" s="382"/>
      <c r="N226" s="382"/>
      <c r="O226" s="382"/>
      <c r="P226" s="382"/>
      <c r="Q226" s="382"/>
      <c r="Y226" s="288"/>
      <c r="Z226" s="284"/>
      <c r="AE226" s="288"/>
      <c r="AF226" s="284"/>
      <c r="AH226" s="288"/>
      <c r="AI226" s="343"/>
      <c r="AJ226" s="344"/>
      <c r="AK226" s="344"/>
      <c r="AL226" s="344"/>
      <c r="AM226" s="344"/>
      <c r="AN226" s="344"/>
      <c r="AO226" s="309"/>
      <c r="AP226" s="344"/>
      <c r="AQ226" s="344"/>
      <c r="AR226" s="344"/>
      <c r="AS226" s="344"/>
      <c r="AT226" s="344"/>
      <c r="AU226" s="309"/>
      <c r="AV226" s="344"/>
      <c r="AW226" s="344"/>
      <c r="AX226" s="309"/>
    </row>
    <row r="227" spans="1:50">
      <c r="A227" s="381"/>
      <c r="B227" s="382"/>
      <c r="C227" s="382"/>
      <c r="D227" s="382"/>
      <c r="E227" s="382"/>
      <c r="F227" s="382"/>
      <c r="G227" s="382"/>
      <c r="H227" s="382"/>
      <c r="I227" s="382"/>
      <c r="J227" s="382"/>
      <c r="K227" s="382"/>
      <c r="L227" s="382"/>
      <c r="M227" s="382"/>
      <c r="N227" s="382"/>
      <c r="O227" s="382"/>
      <c r="P227" s="382"/>
      <c r="Q227" s="382"/>
      <c r="R227" s="273"/>
      <c r="S227" s="275"/>
      <c r="T227" s="275"/>
      <c r="U227" s="275"/>
      <c r="V227" s="275"/>
      <c r="W227" s="275"/>
      <c r="X227" s="275"/>
      <c r="Y227" s="290"/>
      <c r="Z227" s="285"/>
      <c r="AA227" s="275"/>
      <c r="AB227" s="275"/>
      <c r="AC227" s="275"/>
      <c r="AD227" s="275"/>
      <c r="AE227" s="290"/>
      <c r="AF227" s="285"/>
      <c r="AG227" s="275"/>
      <c r="AH227" s="290"/>
      <c r="AI227" s="348"/>
      <c r="AJ227" s="314"/>
      <c r="AK227" s="314"/>
      <c r="AL227" s="314"/>
      <c r="AM227" s="314"/>
      <c r="AN227" s="314"/>
      <c r="AO227" s="310"/>
      <c r="AP227" s="314"/>
      <c r="AQ227" s="314"/>
      <c r="AR227" s="314"/>
      <c r="AS227" s="314"/>
      <c r="AT227" s="314"/>
      <c r="AU227" s="310"/>
      <c r="AV227" s="314"/>
      <c r="AW227" s="314"/>
      <c r="AX227" s="310"/>
    </row>
    <row r="228" spans="1:50">
      <c r="A228" s="381"/>
      <c r="B228" s="382"/>
      <c r="C228" s="382"/>
      <c r="D228" s="382"/>
      <c r="E228" s="382"/>
      <c r="F228" s="382"/>
      <c r="G228" s="382"/>
      <c r="H228" s="382"/>
      <c r="I228" s="382"/>
      <c r="J228" s="382"/>
      <c r="K228" s="382"/>
      <c r="L228" s="382"/>
      <c r="M228" s="382"/>
      <c r="N228" s="382"/>
      <c r="O228" s="382"/>
      <c r="P228" s="382"/>
      <c r="Q228" s="382"/>
      <c r="Y228" s="288"/>
      <c r="Z228" s="284"/>
      <c r="AE228" s="288"/>
      <c r="AF228" s="284"/>
      <c r="AH228" s="288"/>
      <c r="AI228" s="343"/>
      <c r="AJ228" s="344"/>
      <c r="AK228" s="344"/>
      <c r="AL228" s="344"/>
      <c r="AM228" s="344"/>
      <c r="AN228" s="344"/>
      <c r="AO228" s="309"/>
      <c r="AP228" s="344"/>
      <c r="AQ228" s="344"/>
      <c r="AR228" s="344"/>
      <c r="AS228" s="344"/>
      <c r="AT228" s="344"/>
      <c r="AU228" s="309"/>
      <c r="AV228" s="344"/>
      <c r="AW228" s="344"/>
      <c r="AX228" s="309"/>
    </row>
    <row r="229" spans="1:50">
      <c r="A229" s="381"/>
      <c r="B229" s="382"/>
      <c r="C229" s="382"/>
      <c r="D229" s="382"/>
      <c r="E229" s="382"/>
      <c r="F229" s="382"/>
      <c r="G229" s="382"/>
      <c r="H229" s="382"/>
      <c r="I229" s="382"/>
      <c r="J229" s="382"/>
      <c r="K229" s="382"/>
      <c r="L229" s="382"/>
      <c r="M229" s="382"/>
      <c r="N229" s="382"/>
      <c r="O229" s="382"/>
      <c r="P229" s="382"/>
      <c r="Q229" s="382"/>
      <c r="R229" s="273"/>
      <c r="S229" s="275"/>
      <c r="T229" s="275"/>
      <c r="U229" s="275"/>
      <c r="V229" s="275"/>
      <c r="W229" s="275"/>
      <c r="X229" s="275"/>
      <c r="Y229" s="290"/>
      <c r="Z229" s="285"/>
      <c r="AA229" s="275"/>
      <c r="AB229" s="275"/>
      <c r="AC229" s="275"/>
      <c r="AD229" s="275"/>
      <c r="AE229" s="290"/>
      <c r="AF229" s="285"/>
      <c r="AG229" s="275"/>
      <c r="AH229" s="290"/>
      <c r="AI229" s="343"/>
      <c r="AJ229" s="344"/>
      <c r="AK229" s="344"/>
      <c r="AL229" s="344"/>
      <c r="AM229" s="344"/>
      <c r="AN229" s="344"/>
      <c r="AO229" s="309"/>
      <c r="AP229" s="344"/>
      <c r="AQ229" s="344"/>
      <c r="AR229" s="344"/>
      <c r="AS229" s="344"/>
      <c r="AT229" s="344"/>
      <c r="AU229" s="309"/>
      <c r="AV229" s="344"/>
      <c r="AW229" s="344"/>
      <c r="AX229" s="309"/>
    </row>
    <row r="230" spans="1:50">
      <c r="A230" s="381"/>
      <c r="B230" s="382"/>
      <c r="C230" s="382"/>
      <c r="D230" s="382"/>
      <c r="E230" s="382"/>
      <c r="F230" s="382"/>
      <c r="G230" s="382"/>
      <c r="H230" s="382"/>
      <c r="I230" s="382"/>
      <c r="J230" s="382"/>
      <c r="K230" s="382"/>
      <c r="L230" s="382"/>
      <c r="M230" s="382"/>
      <c r="N230" s="382"/>
      <c r="O230" s="382"/>
      <c r="P230" s="382"/>
      <c r="Q230" s="382"/>
      <c r="Y230" s="288"/>
      <c r="Z230" s="284"/>
      <c r="AE230" s="288"/>
      <c r="AF230" s="284"/>
      <c r="AH230" s="288"/>
      <c r="AI230" s="343"/>
      <c r="AJ230" s="344"/>
      <c r="AK230" s="344"/>
      <c r="AL230" s="344"/>
      <c r="AM230" s="344"/>
      <c r="AN230" s="344"/>
      <c r="AO230" s="309"/>
      <c r="AP230" s="344"/>
      <c r="AQ230" s="344"/>
      <c r="AR230" s="344"/>
      <c r="AS230" s="344"/>
      <c r="AT230" s="344"/>
      <c r="AU230" s="309"/>
      <c r="AV230" s="344"/>
      <c r="AW230" s="344"/>
      <c r="AX230" s="309"/>
    </row>
    <row r="231" spans="1:50">
      <c r="A231" s="381"/>
      <c r="B231" s="382"/>
      <c r="C231" s="382"/>
      <c r="D231" s="382"/>
      <c r="E231" s="382"/>
      <c r="F231" s="382"/>
      <c r="G231" s="382"/>
      <c r="H231" s="382"/>
      <c r="I231" s="382"/>
      <c r="J231" s="382"/>
      <c r="K231" s="382"/>
      <c r="L231" s="382"/>
      <c r="M231" s="382"/>
      <c r="N231" s="382"/>
      <c r="O231" s="382"/>
      <c r="P231" s="382"/>
      <c r="Q231" s="382"/>
      <c r="R231" s="273"/>
      <c r="S231" s="275"/>
      <c r="T231" s="275"/>
      <c r="U231" s="275"/>
      <c r="V231" s="275"/>
      <c r="W231" s="275"/>
      <c r="X231" s="275"/>
      <c r="Y231" s="290"/>
      <c r="Z231" s="285"/>
      <c r="AA231" s="275"/>
      <c r="AB231" s="275"/>
      <c r="AC231" s="275"/>
      <c r="AD231" s="275"/>
      <c r="AE231" s="290"/>
      <c r="AF231" s="285"/>
      <c r="AG231" s="275"/>
      <c r="AH231" s="290"/>
      <c r="AI231" s="345"/>
      <c r="AJ231" s="314"/>
      <c r="AK231" s="314"/>
      <c r="AL231" s="314"/>
      <c r="AM231" s="314"/>
      <c r="AN231" s="314"/>
      <c r="AO231" s="310"/>
      <c r="AP231" s="314"/>
      <c r="AQ231" s="314"/>
      <c r="AR231" s="314"/>
      <c r="AS231" s="314"/>
      <c r="AT231" s="314"/>
      <c r="AU231" s="310"/>
      <c r="AV231" s="314"/>
      <c r="AW231" s="314"/>
      <c r="AX231" s="310"/>
    </row>
    <row r="232" spans="1:50">
      <c r="A232" s="381"/>
      <c r="B232" s="382"/>
      <c r="C232" s="382"/>
      <c r="D232" s="382"/>
      <c r="E232" s="382"/>
      <c r="F232" s="382"/>
      <c r="G232" s="382"/>
      <c r="H232" s="382"/>
      <c r="I232" s="382"/>
      <c r="J232" s="382"/>
      <c r="K232" s="382"/>
      <c r="L232" s="382"/>
      <c r="M232" s="382"/>
      <c r="N232" s="382"/>
      <c r="O232" s="382"/>
      <c r="P232" s="382"/>
      <c r="Q232" s="382"/>
      <c r="Y232" s="288"/>
      <c r="Z232" s="284"/>
      <c r="AE232" s="288"/>
      <c r="AF232" s="284"/>
      <c r="AH232" s="288"/>
      <c r="AI232" s="343"/>
      <c r="AJ232" s="344"/>
      <c r="AK232" s="344"/>
      <c r="AL232" s="344"/>
      <c r="AM232" s="344"/>
      <c r="AN232" s="344"/>
      <c r="AO232" s="309"/>
      <c r="AP232" s="344"/>
      <c r="AQ232" s="344"/>
      <c r="AR232" s="344"/>
      <c r="AS232" s="344"/>
      <c r="AT232" s="344"/>
      <c r="AU232" s="309"/>
      <c r="AV232" s="344"/>
      <c r="AW232" s="344"/>
      <c r="AX232" s="309"/>
    </row>
    <row r="233" spans="1:50">
      <c r="A233" s="381"/>
      <c r="B233" s="382"/>
      <c r="C233" s="382"/>
      <c r="D233" s="382"/>
      <c r="E233" s="382"/>
      <c r="F233" s="382"/>
      <c r="G233" s="382"/>
      <c r="H233" s="382"/>
      <c r="I233" s="382"/>
      <c r="J233" s="382"/>
      <c r="K233" s="382"/>
      <c r="L233" s="382"/>
      <c r="M233" s="382"/>
      <c r="N233" s="382"/>
      <c r="O233" s="382"/>
      <c r="P233" s="382"/>
      <c r="Q233" s="382"/>
      <c r="R233" s="273"/>
      <c r="S233" s="275"/>
      <c r="T233" s="275"/>
      <c r="U233" s="275"/>
      <c r="V233" s="275"/>
      <c r="W233" s="275"/>
      <c r="X233" s="275"/>
      <c r="Y233" s="290"/>
      <c r="Z233" s="285"/>
      <c r="AA233" s="275"/>
      <c r="AB233" s="275"/>
      <c r="AC233" s="275"/>
      <c r="AD233" s="275"/>
      <c r="AE233" s="290"/>
      <c r="AF233" s="285"/>
      <c r="AG233" s="275"/>
      <c r="AH233" s="290"/>
      <c r="AI233" s="343"/>
      <c r="AJ233" s="344"/>
      <c r="AK233" s="344"/>
      <c r="AL233" s="344"/>
      <c r="AM233" s="344"/>
      <c r="AN233" s="344"/>
      <c r="AO233" s="309"/>
      <c r="AP233" s="344"/>
      <c r="AQ233" s="344"/>
      <c r="AR233" s="344"/>
      <c r="AS233" s="344"/>
      <c r="AT233" s="344"/>
      <c r="AU233" s="309"/>
      <c r="AV233" s="344"/>
      <c r="AW233" s="344"/>
      <c r="AX233" s="309"/>
    </row>
    <row r="234" spans="1:50">
      <c r="A234" s="381"/>
      <c r="B234" s="382"/>
      <c r="C234" s="382"/>
      <c r="D234" s="382"/>
      <c r="E234" s="382"/>
      <c r="F234" s="382"/>
      <c r="G234" s="382"/>
      <c r="H234" s="382"/>
      <c r="I234" s="382"/>
      <c r="J234" s="382"/>
      <c r="K234" s="382"/>
      <c r="L234" s="382"/>
      <c r="M234" s="382"/>
      <c r="N234" s="382"/>
      <c r="O234" s="382"/>
      <c r="P234" s="382"/>
      <c r="Q234" s="382"/>
      <c r="Y234" s="288"/>
      <c r="Z234" s="284"/>
      <c r="AE234" s="288"/>
      <c r="AF234" s="284"/>
      <c r="AH234" s="288"/>
      <c r="AI234" s="343"/>
      <c r="AJ234" s="344"/>
      <c r="AK234" s="344"/>
      <c r="AL234" s="344"/>
      <c r="AM234" s="344"/>
      <c r="AN234" s="344"/>
      <c r="AO234" s="309"/>
      <c r="AP234" s="344"/>
      <c r="AQ234" s="344"/>
      <c r="AR234" s="344"/>
      <c r="AS234" s="344"/>
      <c r="AT234" s="344"/>
      <c r="AU234" s="309"/>
      <c r="AV234" s="344"/>
      <c r="AW234" s="344"/>
      <c r="AX234" s="309"/>
    </row>
    <row r="235" spans="1:50" ht="13.5" thickBot="1">
      <c r="A235" s="387"/>
      <c r="B235" s="388"/>
      <c r="C235" s="388"/>
      <c r="D235" s="388"/>
      <c r="E235" s="388"/>
      <c r="F235" s="388"/>
      <c r="G235" s="388"/>
      <c r="H235" s="388"/>
      <c r="I235" s="388"/>
      <c r="J235" s="388"/>
      <c r="K235" s="388"/>
      <c r="L235" s="388"/>
      <c r="M235" s="388"/>
      <c r="N235" s="388"/>
      <c r="O235" s="388"/>
      <c r="P235" s="388"/>
      <c r="Q235" s="388"/>
      <c r="S235" s="281"/>
      <c r="T235" s="281"/>
      <c r="U235" s="281"/>
      <c r="V235" s="281"/>
      <c r="W235" s="281"/>
      <c r="X235" s="281"/>
      <c r="Y235" s="291"/>
      <c r="Z235" s="286"/>
      <c r="AA235" s="281"/>
      <c r="AB235" s="281"/>
      <c r="AC235" s="281"/>
      <c r="AD235" s="281"/>
      <c r="AE235" s="291"/>
      <c r="AF235" s="286"/>
      <c r="AG235" s="281"/>
      <c r="AH235" s="291"/>
      <c r="AI235" s="346"/>
      <c r="AJ235" s="347"/>
      <c r="AK235" s="347"/>
      <c r="AL235" s="347"/>
      <c r="AM235" s="347"/>
      <c r="AN235" s="347"/>
      <c r="AO235" s="311"/>
      <c r="AP235" s="347"/>
      <c r="AQ235" s="347"/>
      <c r="AR235" s="347"/>
      <c r="AS235" s="347"/>
      <c r="AT235" s="347"/>
      <c r="AU235" s="311"/>
      <c r="AV235" s="347"/>
      <c r="AW235" s="347"/>
      <c r="AX235" s="311"/>
    </row>
    <row r="236" spans="1:50">
      <c r="A236" s="380"/>
      <c r="B236" s="382"/>
      <c r="C236" s="382"/>
      <c r="D236" s="382"/>
      <c r="E236" s="382"/>
      <c r="F236" s="382"/>
      <c r="G236" s="382"/>
      <c r="H236" s="382"/>
      <c r="I236" s="382"/>
      <c r="J236" s="382"/>
      <c r="K236" s="382"/>
      <c r="L236" s="382"/>
      <c r="M236" s="382"/>
      <c r="N236" s="382"/>
      <c r="O236" s="382"/>
      <c r="P236" s="382"/>
      <c r="Q236" s="382"/>
      <c r="Y236" s="288"/>
      <c r="Z236" s="284"/>
      <c r="AE236" s="288"/>
      <c r="AF236" s="284"/>
      <c r="AH236" s="288"/>
      <c r="AI236" s="343"/>
      <c r="AJ236" s="344"/>
      <c r="AK236" s="344"/>
      <c r="AL236" s="344"/>
      <c r="AM236" s="344"/>
      <c r="AN236" s="344"/>
      <c r="AO236" s="309"/>
      <c r="AP236" s="344"/>
      <c r="AQ236" s="344"/>
      <c r="AR236" s="344"/>
      <c r="AS236" s="344"/>
      <c r="AT236" s="344"/>
      <c r="AU236" s="309"/>
      <c r="AV236" s="344"/>
      <c r="AW236" s="344"/>
      <c r="AX236" s="309"/>
    </row>
    <row r="237" spans="1:50">
      <c r="A237" s="381"/>
      <c r="B237" s="382"/>
      <c r="C237" s="382"/>
      <c r="D237" s="382"/>
      <c r="E237" s="382"/>
      <c r="F237" s="382"/>
      <c r="G237" s="382"/>
      <c r="H237" s="382"/>
      <c r="I237" s="382"/>
      <c r="J237" s="382"/>
      <c r="K237" s="382"/>
      <c r="L237" s="382"/>
      <c r="M237" s="382"/>
      <c r="N237" s="382"/>
      <c r="O237" s="382"/>
      <c r="P237" s="382"/>
      <c r="Q237" s="382"/>
      <c r="S237" s="274"/>
      <c r="T237" s="274"/>
      <c r="U237" s="274"/>
      <c r="V237" s="274"/>
      <c r="W237" s="274"/>
      <c r="X237" s="274"/>
      <c r="Y237" s="289"/>
      <c r="Z237" s="284"/>
      <c r="AA237" s="274"/>
      <c r="AB237" s="274"/>
      <c r="AC237" s="274"/>
      <c r="AD237" s="274"/>
      <c r="AE237" s="289"/>
      <c r="AF237" s="284"/>
      <c r="AG237" s="274"/>
      <c r="AH237" s="289"/>
      <c r="AI237" s="343"/>
      <c r="AJ237" s="344"/>
      <c r="AK237" s="344"/>
      <c r="AL237" s="344"/>
      <c r="AM237" s="344"/>
      <c r="AN237" s="344"/>
      <c r="AO237" s="309"/>
      <c r="AP237" s="344"/>
      <c r="AQ237" s="344"/>
      <c r="AR237" s="344"/>
      <c r="AS237" s="344"/>
      <c r="AT237" s="344"/>
      <c r="AU237" s="309"/>
      <c r="AV237" s="344"/>
      <c r="AW237" s="344"/>
      <c r="AX237" s="309"/>
    </row>
    <row r="238" spans="1:50">
      <c r="A238" s="381"/>
      <c r="B238" s="382"/>
      <c r="C238" s="382"/>
      <c r="D238" s="382"/>
      <c r="E238" s="382"/>
      <c r="F238" s="382"/>
      <c r="G238" s="382"/>
      <c r="H238" s="382"/>
      <c r="I238" s="382"/>
      <c r="J238" s="382"/>
      <c r="K238" s="382"/>
      <c r="L238" s="382"/>
      <c r="M238" s="382"/>
      <c r="N238" s="382"/>
      <c r="O238" s="382"/>
      <c r="P238" s="382"/>
      <c r="Q238" s="382"/>
      <c r="S238" s="275"/>
      <c r="T238" s="275"/>
      <c r="U238" s="275"/>
      <c r="V238" s="275"/>
      <c r="W238" s="275"/>
      <c r="X238" s="275"/>
      <c r="Y238" s="290"/>
      <c r="Z238" s="285"/>
      <c r="AA238" s="275"/>
      <c r="AB238" s="275"/>
      <c r="AC238" s="275"/>
      <c r="AD238" s="275"/>
      <c r="AE238" s="290"/>
      <c r="AF238" s="285"/>
      <c r="AG238" s="275"/>
      <c r="AH238" s="290"/>
      <c r="AI238" s="343"/>
      <c r="AJ238" s="344"/>
      <c r="AK238" s="344"/>
      <c r="AL238" s="344"/>
      <c r="AM238" s="344"/>
      <c r="AN238" s="344"/>
      <c r="AO238" s="309"/>
      <c r="AP238" s="344"/>
      <c r="AQ238" s="344"/>
      <c r="AR238" s="344"/>
      <c r="AS238" s="344"/>
      <c r="AT238" s="344"/>
      <c r="AU238" s="309"/>
      <c r="AV238" s="344"/>
      <c r="AW238" s="344"/>
      <c r="AX238" s="309"/>
    </row>
    <row r="239" spans="1:50">
      <c r="A239" s="381"/>
      <c r="B239" s="382"/>
      <c r="C239" s="382"/>
      <c r="D239" s="382"/>
      <c r="E239" s="382"/>
      <c r="F239" s="382"/>
      <c r="G239" s="382"/>
      <c r="H239" s="382"/>
      <c r="I239" s="382"/>
      <c r="J239" s="382"/>
      <c r="K239" s="382"/>
      <c r="L239" s="382"/>
      <c r="M239" s="382"/>
      <c r="N239" s="382"/>
      <c r="O239" s="382"/>
      <c r="P239" s="382"/>
      <c r="Q239" s="382"/>
      <c r="Y239" s="288"/>
      <c r="Z239" s="284"/>
      <c r="AE239" s="288"/>
      <c r="AF239" s="284"/>
      <c r="AH239" s="288"/>
      <c r="AI239" s="343"/>
      <c r="AJ239" s="344"/>
      <c r="AK239" s="344"/>
      <c r="AL239" s="344"/>
      <c r="AM239" s="344"/>
      <c r="AN239" s="344"/>
      <c r="AO239" s="309"/>
      <c r="AP239" s="344"/>
      <c r="AQ239" s="344"/>
      <c r="AR239" s="344"/>
      <c r="AS239" s="344"/>
      <c r="AT239" s="344"/>
      <c r="AU239" s="309"/>
      <c r="AV239" s="344"/>
      <c r="AW239" s="344"/>
      <c r="AX239" s="309"/>
    </row>
    <row r="240" spans="1:50">
      <c r="A240" s="381"/>
      <c r="B240" s="382"/>
      <c r="C240" s="382"/>
      <c r="D240" s="382"/>
      <c r="E240" s="382"/>
      <c r="F240" s="382"/>
      <c r="G240" s="382"/>
      <c r="H240" s="382"/>
      <c r="I240" s="382"/>
      <c r="J240" s="382"/>
      <c r="K240" s="382"/>
      <c r="L240" s="382"/>
      <c r="M240" s="382"/>
      <c r="N240" s="382"/>
      <c r="O240" s="382"/>
      <c r="P240" s="382"/>
      <c r="Q240" s="382"/>
      <c r="R240" s="273"/>
      <c r="S240" s="275"/>
      <c r="T240" s="275"/>
      <c r="U240" s="275"/>
      <c r="V240" s="275"/>
      <c r="W240" s="275"/>
      <c r="X240" s="275"/>
      <c r="Y240" s="290"/>
      <c r="Z240" s="285"/>
      <c r="AA240" s="275"/>
      <c r="AB240" s="275"/>
      <c r="AC240" s="275"/>
      <c r="AD240" s="275"/>
      <c r="AE240" s="290"/>
      <c r="AF240" s="285"/>
      <c r="AG240" s="275"/>
      <c r="AH240" s="290"/>
      <c r="AI240" s="345"/>
      <c r="AJ240" s="314"/>
      <c r="AK240" s="314"/>
      <c r="AL240" s="314"/>
      <c r="AM240" s="314"/>
      <c r="AN240" s="314"/>
      <c r="AO240" s="310"/>
      <c r="AP240" s="314"/>
      <c r="AQ240" s="314"/>
      <c r="AR240" s="314"/>
      <c r="AS240" s="314"/>
      <c r="AT240" s="314"/>
      <c r="AU240" s="310"/>
      <c r="AV240" s="314"/>
      <c r="AW240" s="314"/>
      <c r="AX240" s="310"/>
    </row>
    <row r="241" spans="1:50">
      <c r="A241" s="381"/>
      <c r="B241" s="382"/>
      <c r="C241" s="382"/>
      <c r="D241" s="382"/>
      <c r="E241" s="382"/>
      <c r="F241" s="382"/>
      <c r="G241" s="382"/>
      <c r="H241" s="382"/>
      <c r="I241" s="382"/>
      <c r="J241" s="382"/>
      <c r="K241" s="382"/>
      <c r="L241" s="382"/>
      <c r="M241" s="382"/>
      <c r="N241" s="382"/>
      <c r="O241" s="382"/>
      <c r="P241" s="382"/>
      <c r="Q241" s="382"/>
      <c r="Y241" s="288"/>
      <c r="Z241" s="284"/>
      <c r="AE241" s="288"/>
      <c r="AF241" s="284"/>
      <c r="AH241" s="288"/>
      <c r="AI241" s="343"/>
      <c r="AJ241" s="344"/>
      <c r="AK241" s="344"/>
      <c r="AL241" s="344"/>
      <c r="AM241" s="344"/>
      <c r="AN241" s="344"/>
      <c r="AO241" s="309"/>
      <c r="AP241" s="344"/>
      <c r="AQ241" s="344"/>
      <c r="AR241" s="344"/>
      <c r="AS241" s="344"/>
      <c r="AT241" s="344"/>
      <c r="AU241" s="309"/>
      <c r="AV241" s="344"/>
      <c r="AW241" s="344"/>
      <c r="AX241" s="309"/>
    </row>
    <row r="242" spans="1:50">
      <c r="A242" s="386"/>
      <c r="B242" s="384"/>
      <c r="C242" s="384"/>
      <c r="D242" s="384"/>
      <c r="E242" s="384"/>
      <c r="F242" s="384"/>
      <c r="G242" s="384"/>
      <c r="H242" s="384"/>
      <c r="I242" s="384"/>
      <c r="J242" s="384"/>
      <c r="K242" s="384"/>
      <c r="L242" s="384"/>
      <c r="M242" s="384"/>
      <c r="N242" s="384"/>
      <c r="O242" s="384"/>
      <c r="P242" s="384"/>
      <c r="Q242" s="384"/>
      <c r="S242" s="275"/>
      <c r="T242" s="275"/>
      <c r="U242" s="275"/>
      <c r="V242" s="275"/>
      <c r="W242" s="275"/>
      <c r="X242" s="275"/>
      <c r="Y242" s="290"/>
      <c r="Z242" s="285"/>
      <c r="AA242" s="275"/>
      <c r="AB242" s="275"/>
      <c r="AC242" s="275"/>
      <c r="AD242" s="275"/>
      <c r="AE242" s="290"/>
      <c r="AF242" s="285"/>
      <c r="AG242" s="275"/>
      <c r="AH242" s="290"/>
      <c r="AI242" s="343"/>
      <c r="AJ242" s="344"/>
      <c r="AK242" s="344"/>
      <c r="AL242" s="344"/>
      <c r="AM242" s="344"/>
      <c r="AN242" s="344"/>
      <c r="AO242" s="309"/>
      <c r="AP242" s="344"/>
      <c r="AQ242" s="344"/>
      <c r="AR242" s="344"/>
      <c r="AS242" s="344"/>
      <c r="AT242" s="344"/>
      <c r="AU242" s="309"/>
      <c r="AV242" s="344"/>
      <c r="AW242" s="344"/>
      <c r="AX242" s="309"/>
    </row>
    <row r="243" spans="1:50">
      <c r="A243" s="381"/>
      <c r="B243" s="382"/>
      <c r="C243" s="382"/>
      <c r="D243" s="382"/>
      <c r="E243" s="382"/>
      <c r="F243" s="382"/>
      <c r="G243" s="382"/>
      <c r="H243" s="382"/>
      <c r="I243" s="382"/>
      <c r="J243" s="382"/>
      <c r="K243" s="382"/>
      <c r="L243" s="382"/>
      <c r="M243" s="382"/>
      <c r="N243" s="382"/>
      <c r="O243" s="382"/>
      <c r="P243" s="382"/>
      <c r="Q243" s="382"/>
      <c r="Y243" s="288"/>
      <c r="Z243" s="284"/>
      <c r="AE243" s="288"/>
      <c r="AF243" s="284"/>
      <c r="AH243" s="288"/>
      <c r="AI243" s="343"/>
      <c r="AJ243" s="344"/>
      <c r="AK243" s="344"/>
      <c r="AL243" s="344"/>
      <c r="AM243" s="344"/>
      <c r="AN243" s="344"/>
      <c r="AO243" s="309"/>
      <c r="AP243" s="344"/>
      <c r="AQ243" s="344"/>
      <c r="AR243" s="344"/>
      <c r="AS243" s="344"/>
      <c r="AT243" s="344"/>
      <c r="AU243" s="309"/>
      <c r="AV243" s="344"/>
      <c r="AW243" s="344"/>
      <c r="AX243" s="309"/>
    </row>
    <row r="244" spans="1:50">
      <c r="A244" s="381"/>
      <c r="B244" s="382"/>
      <c r="C244" s="382"/>
      <c r="D244" s="382"/>
      <c r="E244" s="382"/>
      <c r="F244" s="382"/>
      <c r="G244" s="382"/>
      <c r="H244" s="382"/>
      <c r="I244" s="382"/>
      <c r="J244" s="382"/>
      <c r="K244" s="382"/>
      <c r="L244" s="382"/>
      <c r="M244" s="382"/>
      <c r="N244" s="382"/>
      <c r="O244" s="382"/>
      <c r="P244" s="382"/>
      <c r="Q244" s="382"/>
      <c r="R244" s="273"/>
      <c r="S244" s="275"/>
      <c r="T244" s="275"/>
      <c r="U244" s="275"/>
      <c r="V244" s="275"/>
      <c r="W244" s="275"/>
      <c r="X244" s="275"/>
      <c r="Y244" s="290"/>
      <c r="Z244" s="285"/>
      <c r="AA244" s="275"/>
      <c r="AB244" s="275"/>
      <c r="AC244" s="275"/>
      <c r="AD244" s="275"/>
      <c r="AE244" s="290"/>
      <c r="AF244" s="285"/>
      <c r="AG244" s="275"/>
      <c r="AH244" s="290"/>
      <c r="AI244" s="345"/>
      <c r="AJ244" s="314"/>
      <c r="AK244" s="314"/>
      <c r="AL244" s="314"/>
      <c r="AM244" s="314"/>
      <c r="AN244" s="314"/>
      <c r="AO244" s="310"/>
      <c r="AP244" s="314"/>
      <c r="AQ244" s="314"/>
      <c r="AR244" s="314"/>
      <c r="AS244" s="314"/>
      <c r="AT244" s="314"/>
      <c r="AU244" s="310"/>
      <c r="AV244" s="314"/>
      <c r="AW244" s="314"/>
      <c r="AX244" s="310"/>
    </row>
    <row r="245" spans="1:50">
      <c r="A245" s="381"/>
      <c r="B245" s="382"/>
      <c r="C245" s="382"/>
      <c r="D245" s="382"/>
      <c r="E245" s="382"/>
      <c r="F245" s="382"/>
      <c r="G245" s="382"/>
      <c r="H245" s="382"/>
      <c r="I245" s="382"/>
      <c r="J245" s="382"/>
      <c r="K245" s="382"/>
      <c r="L245" s="382"/>
      <c r="M245" s="382"/>
      <c r="N245" s="382"/>
      <c r="O245" s="382"/>
      <c r="P245" s="382"/>
      <c r="Q245" s="382"/>
      <c r="Y245" s="288"/>
      <c r="Z245" s="284"/>
      <c r="AE245" s="288"/>
      <c r="AF245" s="284"/>
      <c r="AH245" s="288"/>
      <c r="AI245" s="343"/>
      <c r="AJ245" s="344"/>
      <c r="AK245" s="344"/>
      <c r="AL245" s="344"/>
      <c r="AM245" s="344"/>
      <c r="AN245" s="344"/>
      <c r="AO245" s="309"/>
      <c r="AP245" s="344"/>
      <c r="AQ245" s="344"/>
      <c r="AR245" s="344"/>
      <c r="AS245" s="344"/>
      <c r="AT245" s="344"/>
      <c r="AU245" s="309"/>
      <c r="AV245" s="344"/>
      <c r="AW245" s="344"/>
      <c r="AX245" s="309"/>
    </row>
    <row r="246" spans="1:50">
      <c r="A246" s="381"/>
      <c r="B246" s="382"/>
      <c r="C246" s="382"/>
      <c r="D246" s="382"/>
      <c r="E246" s="382"/>
      <c r="F246" s="382"/>
      <c r="G246" s="382"/>
      <c r="H246" s="382"/>
      <c r="I246" s="382"/>
      <c r="J246" s="382"/>
      <c r="K246" s="382"/>
      <c r="L246" s="382"/>
      <c r="M246" s="382"/>
      <c r="N246" s="382"/>
      <c r="O246" s="382"/>
      <c r="P246" s="382"/>
      <c r="Q246" s="382"/>
      <c r="R246" s="273"/>
      <c r="S246" s="275"/>
      <c r="T246" s="275"/>
      <c r="U246" s="275"/>
      <c r="V246" s="275"/>
      <c r="W246" s="275"/>
      <c r="X246" s="275"/>
      <c r="Y246" s="290"/>
      <c r="Z246" s="285"/>
      <c r="AA246" s="275"/>
      <c r="AB246" s="275"/>
      <c r="AC246" s="275"/>
      <c r="AD246" s="275"/>
      <c r="AE246" s="290"/>
      <c r="AF246" s="285"/>
      <c r="AG246" s="275"/>
      <c r="AH246" s="290"/>
      <c r="AI246" s="343"/>
      <c r="AJ246" s="344"/>
      <c r="AK246" s="344"/>
      <c r="AL246" s="344"/>
      <c r="AM246" s="344"/>
      <c r="AN246" s="344"/>
      <c r="AO246" s="309"/>
      <c r="AP246" s="344"/>
      <c r="AQ246" s="344"/>
      <c r="AR246" s="344"/>
      <c r="AS246" s="344"/>
      <c r="AT246" s="344"/>
      <c r="AU246" s="309"/>
      <c r="AV246" s="344"/>
      <c r="AW246" s="344"/>
      <c r="AX246" s="309"/>
    </row>
    <row r="247" spans="1:50">
      <c r="A247" s="381"/>
      <c r="B247" s="382"/>
      <c r="C247" s="382"/>
      <c r="D247" s="382"/>
      <c r="E247" s="382"/>
      <c r="F247" s="382"/>
      <c r="G247" s="382"/>
      <c r="H247" s="382"/>
      <c r="I247" s="382"/>
      <c r="J247" s="382"/>
      <c r="K247" s="382"/>
      <c r="L247" s="382"/>
      <c r="M247" s="382"/>
      <c r="N247" s="382"/>
      <c r="O247" s="382"/>
      <c r="P247" s="382"/>
      <c r="Q247" s="382"/>
      <c r="Y247" s="288"/>
      <c r="Z247" s="284"/>
      <c r="AE247" s="288"/>
      <c r="AF247" s="284"/>
      <c r="AH247" s="288"/>
      <c r="AI247" s="343"/>
      <c r="AJ247" s="344"/>
      <c r="AK247" s="344"/>
      <c r="AL247" s="344"/>
      <c r="AM247" s="344"/>
      <c r="AN247" s="344"/>
      <c r="AO247" s="309"/>
      <c r="AP247" s="344"/>
      <c r="AQ247" s="344"/>
      <c r="AR247" s="344"/>
      <c r="AS247" s="344"/>
      <c r="AT247" s="344"/>
      <c r="AU247" s="309"/>
      <c r="AV247" s="344"/>
      <c r="AW247" s="344"/>
      <c r="AX247" s="309"/>
    </row>
    <row r="248" spans="1:50">
      <c r="A248" s="381"/>
      <c r="B248" s="382"/>
      <c r="C248" s="382"/>
      <c r="D248" s="382"/>
      <c r="E248" s="382"/>
      <c r="F248" s="382"/>
      <c r="G248" s="382"/>
      <c r="H248" s="382"/>
      <c r="I248" s="382"/>
      <c r="J248" s="382"/>
      <c r="K248" s="382"/>
      <c r="L248" s="382"/>
      <c r="M248" s="382"/>
      <c r="N248" s="382"/>
      <c r="O248" s="382"/>
      <c r="P248" s="382"/>
      <c r="Q248" s="382"/>
      <c r="R248" s="273"/>
      <c r="S248" s="275"/>
      <c r="T248" s="275"/>
      <c r="U248" s="275"/>
      <c r="V248" s="275"/>
      <c r="W248" s="275"/>
      <c r="X248" s="275"/>
      <c r="Y248" s="290"/>
      <c r="Z248" s="285"/>
      <c r="AA248" s="275"/>
      <c r="AB248" s="275"/>
      <c r="AC248" s="275"/>
      <c r="AD248" s="275"/>
      <c r="AE248" s="290"/>
      <c r="AF248" s="285"/>
      <c r="AG248" s="275"/>
      <c r="AH248" s="290"/>
      <c r="AI248" s="345"/>
      <c r="AJ248" s="314"/>
      <c r="AK248" s="314"/>
      <c r="AL248" s="314"/>
      <c r="AM248" s="314"/>
      <c r="AN248" s="314"/>
      <c r="AO248" s="310"/>
      <c r="AP248" s="314"/>
      <c r="AQ248" s="314"/>
      <c r="AR248" s="314"/>
      <c r="AS248" s="314"/>
      <c r="AT248" s="314"/>
      <c r="AU248" s="310"/>
      <c r="AV248" s="314"/>
      <c r="AW248" s="314"/>
      <c r="AX248" s="310"/>
    </row>
    <row r="249" spans="1:50">
      <c r="A249" s="381"/>
      <c r="B249" s="382"/>
      <c r="C249" s="382"/>
      <c r="D249" s="382"/>
      <c r="E249" s="382"/>
      <c r="F249" s="382"/>
      <c r="G249" s="382"/>
      <c r="H249" s="382"/>
      <c r="I249" s="382"/>
      <c r="J249" s="382"/>
      <c r="K249" s="382"/>
      <c r="L249" s="382"/>
      <c r="M249" s="382"/>
      <c r="N249" s="382"/>
      <c r="O249" s="382"/>
      <c r="P249" s="382"/>
      <c r="Q249" s="382"/>
      <c r="Y249" s="288"/>
      <c r="Z249" s="284"/>
      <c r="AE249" s="288"/>
      <c r="AF249" s="284"/>
      <c r="AH249" s="288"/>
      <c r="AI249" s="343"/>
      <c r="AJ249" s="344"/>
      <c r="AK249" s="344"/>
      <c r="AL249" s="344"/>
      <c r="AM249" s="344"/>
      <c r="AN249" s="344"/>
      <c r="AO249" s="309"/>
      <c r="AP249" s="344"/>
      <c r="AQ249" s="344"/>
      <c r="AR249" s="344"/>
      <c r="AS249" s="344"/>
      <c r="AT249" s="344"/>
      <c r="AU249" s="309"/>
      <c r="AV249" s="344"/>
      <c r="AW249" s="344"/>
      <c r="AX249" s="309"/>
    </row>
    <row r="250" spans="1:50">
      <c r="A250" s="381"/>
      <c r="B250" s="382"/>
      <c r="C250" s="382"/>
      <c r="D250" s="382"/>
      <c r="E250" s="382"/>
      <c r="F250" s="382"/>
      <c r="G250" s="382"/>
      <c r="H250" s="382"/>
      <c r="I250" s="382"/>
      <c r="J250" s="382"/>
      <c r="K250" s="382"/>
      <c r="L250" s="382"/>
      <c r="M250" s="382"/>
      <c r="N250" s="382"/>
      <c r="O250" s="382"/>
      <c r="P250" s="382"/>
      <c r="Q250" s="382"/>
      <c r="R250" s="273"/>
      <c r="S250" s="275"/>
      <c r="T250" s="275"/>
      <c r="U250" s="275"/>
      <c r="V250" s="275"/>
      <c r="W250" s="275"/>
      <c r="X250" s="275"/>
      <c r="Y250" s="290"/>
      <c r="Z250" s="285"/>
      <c r="AA250" s="275"/>
      <c r="AB250" s="275"/>
      <c r="AC250" s="275"/>
      <c r="AD250" s="275"/>
      <c r="AE250" s="290"/>
      <c r="AF250" s="285"/>
      <c r="AG250" s="275"/>
      <c r="AH250" s="290"/>
      <c r="AI250" s="343"/>
      <c r="AJ250" s="344"/>
      <c r="AK250" s="344"/>
      <c r="AL250" s="344"/>
      <c r="AM250" s="344"/>
      <c r="AN250" s="344"/>
      <c r="AO250" s="309"/>
      <c r="AP250" s="344"/>
      <c r="AQ250" s="344"/>
      <c r="AR250" s="344"/>
      <c r="AS250" s="344"/>
      <c r="AT250" s="344"/>
      <c r="AU250" s="309"/>
      <c r="AV250" s="344"/>
      <c r="AW250" s="344"/>
      <c r="AX250" s="309"/>
    </row>
    <row r="251" spans="1:50">
      <c r="A251" s="381"/>
      <c r="B251" s="382"/>
      <c r="C251" s="382"/>
      <c r="D251" s="382"/>
      <c r="E251" s="382"/>
      <c r="F251" s="382"/>
      <c r="G251" s="382"/>
      <c r="H251" s="382"/>
      <c r="I251" s="382"/>
      <c r="J251" s="382"/>
      <c r="K251" s="382"/>
      <c r="L251" s="382"/>
      <c r="M251" s="382"/>
      <c r="N251" s="382"/>
      <c r="O251" s="382"/>
      <c r="P251" s="382"/>
      <c r="Q251" s="382"/>
      <c r="Y251" s="288"/>
      <c r="Z251" s="284"/>
      <c r="AE251" s="288"/>
      <c r="AF251" s="284"/>
      <c r="AH251" s="288"/>
      <c r="AI251" s="343"/>
      <c r="AJ251" s="344"/>
      <c r="AK251" s="344"/>
      <c r="AL251" s="344"/>
      <c r="AM251" s="344"/>
      <c r="AN251" s="344"/>
      <c r="AO251" s="309"/>
      <c r="AP251" s="344"/>
      <c r="AQ251" s="344"/>
      <c r="AR251" s="344"/>
      <c r="AS251" s="344"/>
      <c r="AT251" s="344"/>
      <c r="AU251" s="309"/>
      <c r="AV251" s="344"/>
      <c r="AW251" s="344"/>
      <c r="AX251" s="309"/>
    </row>
    <row r="252" spans="1:50">
      <c r="A252" s="381"/>
      <c r="B252" s="382"/>
      <c r="C252" s="382"/>
      <c r="D252" s="382"/>
      <c r="E252" s="382"/>
      <c r="F252" s="382"/>
      <c r="G252" s="382"/>
      <c r="H252" s="382"/>
      <c r="I252" s="382"/>
      <c r="J252" s="382"/>
      <c r="K252" s="382"/>
      <c r="L252" s="382"/>
      <c r="M252" s="382"/>
      <c r="N252" s="382"/>
      <c r="O252" s="382"/>
      <c r="P252" s="382"/>
      <c r="Q252" s="382"/>
      <c r="R252" s="273"/>
      <c r="S252" s="275"/>
      <c r="T252" s="275"/>
      <c r="U252" s="275"/>
      <c r="V252" s="275"/>
      <c r="W252" s="275"/>
      <c r="X252" s="275"/>
      <c r="Y252" s="290"/>
      <c r="Z252" s="285"/>
      <c r="AA252" s="275"/>
      <c r="AB252" s="275"/>
      <c r="AC252" s="275"/>
      <c r="AD252" s="275"/>
      <c r="AE252" s="290"/>
      <c r="AF252" s="285"/>
      <c r="AG252" s="275"/>
      <c r="AH252" s="290"/>
      <c r="AI252" s="345"/>
      <c r="AJ252" s="314"/>
      <c r="AK252" s="314"/>
      <c r="AL252" s="312"/>
      <c r="AM252" s="314"/>
      <c r="AN252" s="314"/>
      <c r="AO252" s="310"/>
      <c r="AP252" s="314"/>
      <c r="AQ252" s="314"/>
      <c r="AR252" s="314"/>
      <c r="AS252" s="314"/>
      <c r="AT252" s="314"/>
      <c r="AU252" s="310"/>
      <c r="AV252" s="314"/>
      <c r="AW252" s="314"/>
      <c r="AX252" s="310"/>
    </row>
    <row r="253" spans="1:50">
      <c r="A253" s="381"/>
      <c r="B253" s="382"/>
      <c r="C253" s="382"/>
      <c r="D253" s="382"/>
      <c r="E253" s="382"/>
      <c r="F253" s="382"/>
      <c r="G253" s="382"/>
      <c r="H253" s="382"/>
      <c r="I253" s="382"/>
      <c r="J253" s="382"/>
      <c r="K253" s="382"/>
      <c r="L253" s="382"/>
      <c r="M253" s="382"/>
      <c r="N253" s="382"/>
      <c r="O253" s="382"/>
      <c r="P253" s="382"/>
      <c r="Q253" s="382"/>
      <c r="Y253" s="288"/>
      <c r="Z253" s="284"/>
      <c r="AE253" s="288"/>
      <c r="AF253" s="284"/>
      <c r="AH253" s="288"/>
      <c r="AI253" s="343"/>
      <c r="AJ253" s="344"/>
      <c r="AK253" s="344"/>
      <c r="AL253" s="344"/>
      <c r="AM253" s="344"/>
      <c r="AN253" s="344"/>
      <c r="AO253" s="309"/>
      <c r="AP253" s="344"/>
      <c r="AQ253" s="344"/>
      <c r="AR253" s="344"/>
      <c r="AS253" s="344"/>
      <c r="AT253" s="344"/>
      <c r="AU253" s="309"/>
      <c r="AV253" s="344"/>
      <c r="AW253" s="344"/>
      <c r="AX253" s="309"/>
    </row>
    <row r="254" spans="1:50">
      <c r="A254" s="381"/>
      <c r="B254" s="382"/>
      <c r="C254" s="382"/>
      <c r="D254" s="382"/>
      <c r="E254" s="382"/>
      <c r="F254" s="382"/>
      <c r="G254" s="382"/>
      <c r="H254" s="382"/>
      <c r="I254" s="382"/>
      <c r="J254" s="382"/>
      <c r="K254" s="382"/>
      <c r="L254" s="382"/>
      <c r="M254" s="382"/>
      <c r="N254" s="382"/>
      <c r="O254" s="382"/>
      <c r="P254" s="382"/>
      <c r="Q254" s="382"/>
      <c r="R254" s="273"/>
      <c r="S254" s="275"/>
      <c r="T254" s="275"/>
      <c r="U254" s="275"/>
      <c r="V254" s="275"/>
      <c r="W254" s="275"/>
      <c r="X254" s="275"/>
      <c r="Y254" s="290"/>
      <c r="Z254" s="285"/>
      <c r="AA254" s="275"/>
      <c r="AB254" s="275"/>
      <c r="AC254" s="275"/>
      <c r="AD254" s="275"/>
      <c r="AE254" s="290"/>
      <c r="AF254" s="285"/>
      <c r="AG254" s="275"/>
      <c r="AH254" s="290"/>
      <c r="AI254" s="343"/>
      <c r="AJ254" s="344"/>
      <c r="AK254" s="344"/>
      <c r="AL254" s="344"/>
      <c r="AM254" s="344"/>
      <c r="AN254" s="344"/>
      <c r="AO254" s="309"/>
      <c r="AP254" s="344"/>
      <c r="AQ254" s="344"/>
      <c r="AR254" s="344"/>
      <c r="AS254" s="344"/>
      <c r="AT254" s="344"/>
      <c r="AU254" s="309"/>
      <c r="AV254" s="344"/>
      <c r="AW254" s="344"/>
      <c r="AX254" s="309"/>
    </row>
    <row r="255" spans="1:50">
      <c r="A255" s="381"/>
      <c r="B255" s="382"/>
      <c r="C255" s="382"/>
      <c r="D255" s="382"/>
      <c r="E255" s="396"/>
      <c r="F255" s="382"/>
      <c r="G255" s="382"/>
      <c r="H255" s="382"/>
      <c r="I255" s="382"/>
      <c r="J255" s="382"/>
      <c r="K255" s="382"/>
      <c r="L255" s="382"/>
      <c r="M255" s="382"/>
      <c r="N255" s="382"/>
      <c r="O255" s="382"/>
      <c r="P255" s="382"/>
      <c r="Q255" s="382"/>
      <c r="Y255" s="288"/>
      <c r="Z255" s="284"/>
      <c r="AE255" s="288"/>
      <c r="AF255" s="284"/>
      <c r="AH255" s="288"/>
      <c r="AI255" s="343"/>
      <c r="AJ255" s="344"/>
      <c r="AK255" s="344"/>
      <c r="AL255" s="344"/>
      <c r="AM255" s="344"/>
      <c r="AN255" s="344"/>
      <c r="AO255" s="309"/>
      <c r="AP255" s="344"/>
      <c r="AQ255" s="344"/>
      <c r="AR255" s="344"/>
      <c r="AS255" s="344"/>
      <c r="AT255" s="344"/>
      <c r="AU255" s="309"/>
      <c r="AV255" s="344"/>
      <c r="AW255" s="344"/>
      <c r="AX255" s="309"/>
    </row>
    <row r="256" spans="1:50">
      <c r="A256" s="381"/>
      <c r="B256" s="382"/>
      <c r="C256" s="382"/>
      <c r="D256" s="382"/>
      <c r="E256" s="382"/>
      <c r="F256" s="382"/>
      <c r="G256" s="382"/>
      <c r="H256" s="382"/>
      <c r="I256" s="382"/>
      <c r="J256" s="382"/>
      <c r="K256" s="382"/>
      <c r="L256" s="382"/>
      <c r="M256" s="382"/>
      <c r="N256" s="382"/>
      <c r="O256" s="382"/>
      <c r="P256" s="382"/>
      <c r="Q256" s="382"/>
      <c r="R256" s="273"/>
      <c r="S256" s="275"/>
      <c r="T256" s="275"/>
      <c r="U256" s="275"/>
      <c r="V256" s="397"/>
      <c r="W256" s="275"/>
      <c r="X256" s="275"/>
      <c r="Y256" s="290"/>
      <c r="Z256" s="285"/>
      <c r="AA256" s="275"/>
      <c r="AB256" s="275"/>
      <c r="AC256" s="275"/>
      <c r="AD256" s="275"/>
      <c r="AE256" s="290"/>
      <c r="AF256" s="285"/>
      <c r="AG256" s="275"/>
      <c r="AH256" s="290"/>
      <c r="AI256" s="345"/>
      <c r="AJ256" s="314"/>
      <c r="AK256" s="314"/>
      <c r="AL256" s="314"/>
      <c r="AM256" s="314"/>
      <c r="AN256" s="314"/>
      <c r="AO256" s="394"/>
      <c r="AP256" s="314"/>
      <c r="AQ256" s="314"/>
      <c r="AR256" s="314"/>
      <c r="AS256" s="314"/>
      <c r="AT256" s="314"/>
      <c r="AU256" s="310"/>
      <c r="AV256" s="314"/>
      <c r="AW256" s="314"/>
      <c r="AX256" s="310"/>
    </row>
    <row r="257" spans="1:50">
      <c r="A257" s="381"/>
      <c r="B257" s="382"/>
      <c r="C257" s="382"/>
      <c r="D257" s="382"/>
      <c r="E257" s="382"/>
      <c r="F257" s="382"/>
      <c r="G257" s="382"/>
      <c r="H257" s="382"/>
      <c r="I257" s="382"/>
      <c r="J257" s="382"/>
      <c r="K257" s="382"/>
      <c r="L257" s="382"/>
      <c r="M257" s="382"/>
      <c r="N257" s="382"/>
      <c r="O257" s="382"/>
      <c r="P257" s="382"/>
      <c r="Q257" s="382"/>
      <c r="Y257" s="288"/>
      <c r="Z257" s="284"/>
      <c r="AE257" s="288"/>
      <c r="AF257" s="284"/>
      <c r="AH257" s="288"/>
      <c r="AI257" s="343"/>
      <c r="AJ257" s="344"/>
      <c r="AK257" s="344"/>
      <c r="AL257" s="344"/>
      <c r="AM257" s="344"/>
      <c r="AN257" s="344"/>
      <c r="AO257" s="309"/>
      <c r="AP257" s="344"/>
      <c r="AQ257" s="344"/>
      <c r="AR257" s="344"/>
      <c r="AS257" s="344"/>
      <c r="AT257" s="344"/>
      <c r="AU257" s="309"/>
      <c r="AV257" s="344"/>
      <c r="AW257" s="344"/>
      <c r="AX257" s="309"/>
    </row>
    <row r="258" spans="1:50">
      <c r="A258" s="381"/>
      <c r="B258" s="382"/>
      <c r="C258" s="382"/>
      <c r="D258" s="382"/>
      <c r="E258" s="382"/>
      <c r="F258" s="382"/>
      <c r="G258" s="382"/>
      <c r="H258" s="382"/>
      <c r="I258" s="382"/>
      <c r="J258" s="382"/>
      <c r="K258" s="382"/>
      <c r="L258" s="382"/>
      <c r="M258" s="382"/>
      <c r="N258" s="382"/>
      <c r="O258" s="382"/>
      <c r="P258" s="382"/>
      <c r="Q258" s="382"/>
      <c r="R258" s="273"/>
      <c r="S258" s="275"/>
      <c r="T258" s="275"/>
      <c r="U258" s="275"/>
      <c r="V258" s="275"/>
      <c r="W258" s="275"/>
      <c r="X258" s="275"/>
      <c r="Y258" s="290"/>
      <c r="Z258" s="285"/>
      <c r="AA258" s="275"/>
      <c r="AB258" s="275"/>
      <c r="AC258" s="275"/>
      <c r="AD258" s="275"/>
      <c r="AE258" s="290"/>
      <c r="AF258" s="285"/>
      <c r="AG258" s="275"/>
      <c r="AH258" s="290"/>
      <c r="AI258" s="343"/>
      <c r="AJ258" s="344"/>
      <c r="AK258" s="344"/>
      <c r="AL258" s="344"/>
      <c r="AM258" s="344"/>
      <c r="AN258" s="344"/>
      <c r="AO258" s="309"/>
      <c r="AP258" s="344"/>
      <c r="AQ258" s="344"/>
      <c r="AR258" s="344"/>
      <c r="AS258" s="344"/>
      <c r="AT258" s="344"/>
      <c r="AU258" s="309"/>
      <c r="AV258" s="344"/>
      <c r="AW258" s="344"/>
      <c r="AX258" s="309"/>
    </row>
    <row r="259" spans="1:50">
      <c r="A259" s="381"/>
      <c r="B259" s="382"/>
      <c r="C259" s="382"/>
      <c r="D259" s="382"/>
      <c r="E259" s="382"/>
      <c r="F259" s="382"/>
      <c r="G259" s="382"/>
      <c r="H259" s="382"/>
      <c r="I259" s="382"/>
      <c r="J259" s="382"/>
      <c r="K259" s="382"/>
      <c r="L259" s="382"/>
      <c r="M259" s="382"/>
      <c r="N259" s="382"/>
      <c r="O259" s="382"/>
      <c r="P259" s="382"/>
      <c r="Q259" s="382"/>
      <c r="Y259" s="288"/>
      <c r="Z259" s="284"/>
      <c r="AE259" s="288"/>
      <c r="AF259" s="284"/>
      <c r="AH259" s="288"/>
      <c r="AI259" s="343"/>
      <c r="AJ259" s="344"/>
      <c r="AK259" s="344"/>
      <c r="AL259" s="344"/>
      <c r="AM259" s="344"/>
      <c r="AN259" s="344"/>
      <c r="AO259" s="309"/>
      <c r="AP259" s="344"/>
      <c r="AQ259" s="344"/>
      <c r="AR259" s="344"/>
      <c r="AS259" s="344"/>
      <c r="AT259" s="344"/>
      <c r="AU259" s="309"/>
      <c r="AV259" s="344"/>
      <c r="AW259" s="344"/>
      <c r="AX259" s="309"/>
    </row>
    <row r="260" spans="1:50">
      <c r="A260" s="381"/>
      <c r="B260" s="382"/>
      <c r="C260" s="382"/>
      <c r="D260" s="382"/>
      <c r="E260" s="382"/>
      <c r="F260" s="382"/>
      <c r="G260" s="382"/>
      <c r="H260" s="382"/>
      <c r="I260" s="382"/>
      <c r="J260" s="382"/>
      <c r="K260" s="382"/>
      <c r="L260" s="382"/>
      <c r="M260" s="382"/>
      <c r="N260" s="382"/>
      <c r="O260" s="382"/>
      <c r="P260" s="382"/>
      <c r="Q260" s="382"/>
      <c r="R260" s="273"/>
      <c r="S260" s="275"/>
      <c r="T260" s="275"/>
      <c r="U260" s="275"/>
      <c r="V260" s="275"/>
      <c r="W260" s="275"/>
      <c r="X260" s="275"/>
      <c r="Y260" s="290"/>
      <c r="Z260" s="285"/>
      <c r="AA260" s="275"/>
      <c r="AB260" s="275"/>
      <c r="AC260" s="275"/>
      <c r="AD260" s="275"/>
      <c r="AE260" s="290"/>
      <c r="AF260" s="285"/>
      <c r="AG260" s="275"/>
      <c r="AH260" s="290"/>
      <c r="AI260" s="345"/>
      <c r="AJ260" s="314"/>
      <c r="AK260" s="314"/>
      <c r="AL260" s="314"/>
      <c r="AM260" s="314"/>
      <c r="AN260" s="314"/>
      <c r="AO260" s="310"/>
      <c r="AP260" s="314"/>
      <c r="AQ260" s="314"/>
      <c r="AR260" s="314"/>
      <c r="AS260" s="314"/>
      <c r="AT260" s="314"/>
      <c r="AU260" s="310"/>
      <c r="AV260" s="314"/>
      <c r="AW260" s="314"/>
      <c r="AX260" s="310"/>
    </row>
    <row r="261" spans="1:50">
      <c r="A261" s="381"/>
      <c r="B261" s="382"/>
      <c r="C261" s="382"/>
      <c r="D261" s="382"/>
      <c r="E261" s="382"/>
      <c r="F261" s="382"/>
      <c r="G261" s="382"/>
      <c r="H261" s="382"/>
      <c r="I261" s="382"/>
      <c r="J261" s="382"/>
      <c r="K261" s="382"/>
      <c r="L261" s="382"/>
      <c r="M261" s="382"/>
      <c r="N261" s="382"/>
      <c r="O261" s="382"/>
      <c r="P261" s="382"/>
      <c r="Q261" s="382"/>
      <c r="Y261" s="288"/>
      <c r="Z261" s="284"/>
      <c r="AE261" s="288"/>
      <c r="AF261" s="284"/>
      <c r="AH261" s="288"/>
      <c r="AI261" s="343"/>
      <c r="AJ261" s="344"/>
      <c r="AK261" s="344"/>
      <c r="AL261" s="344"/>
      <c r="AM261" s="344"/>
      <c r="AN261" s="344"/>
      <c r="AO261" s="309"/>
      <c r="AP261" s="344"/>
      <c r="AQ261" s="344"/>
      <c r="AR261" s="344"/>
      <c r="AS261" s="344"/>
      <c r="AT261" s="344"/>
      <c r="AU261" s="309"/>
      <c r="AV261" s="344"/>
      <c r="AW261" s="344"/>
      <c r="AX261" s="309"/>
    </row>
    <row r="262" spans="1:50">
      <c r="A262" s="381"/>
      <c r="B262" s="382"/>
      <c r="C262" s="382"/>
      <c r="D262" s="382"/>
      <c r="E262" s="382"/>
      <c r="F262" s="382"/>
      <c r="G262" s="382"/>
      <c r="H262" s="382"/>
      <c r="I262" s="382"/>
      <c r="J262" s="382"/>
      <c r="K262" s="382"/>
      <c r="L262" s="382"/>
      <c r="M262" s="382"/>
      <c r="N262" s="382"/>
      <c r="O262" s="382"/>
      <c r="P262" s="382"/>
      <c r="Q262" s="382"/>
      <c r="R262" s="273"/>
      <c r="S262" s="275"/>
      <c r="T262" s="275"/>
      <c r="U262" s="275"/>
      <c r="V262" s="275"/>
      <c r="W262" s="275"/>
      <c r="X262" s="275"/>
      <c r="Y262" s="290"/>
      <c r="Z262" s="285"/>
      <c r="AA262" s="275"/>
      <c r="AB262" s="275"/>
      <c r="AC262" s="275"/>
      <c r="AD262" s="275"/>
      <c r="AE262" s="290"/>
      <c r="AF262" s="285"/>
      <c r="AG262" s="275"/>
      <c r="AH262" s="290"/>
      <c r="AI262" s="343"/>
      <c r="AJ262" s="344"/>
      <c r="AK262" s="344"/>
      <c r="AL262" s="344"/>
      <c r="AM262" s="344"/>
      <c r="AN262" s="344"/>
      <c r="AO262" s="309"/>
      <c r="AP262" s="344"/>
      <c r="AQ262" s="344"/>
      <c r="AR262" s="344"/>
      <c r="AS262" s="344"/>
      <c r="AT262" s="344"/>
      <c r="AU262" s="309"/>
      <c r="AV262" s="344"/>
      <c r="AW262" s="344"/>
      <c r="AX262" s="309"/>
    </row>
    <row r="263" spans="1:50">
      <c r="A263" s="381"/>
      <c r="B263" s="382"/>
      <c r="C263" s="382"/>
      <c r="D263" s="382"/>
      <c r="E263" s="382"/>
      <c r="F263" s="382"/>
      <c r="G263" s="382"/>
      <c r="H263" s="382"/>
      <c r="I263" s="382"/>
      <c r="J263" s="382"/>
      <c r="K263" s="382"/>
      <c r="L263" s="382"/>
      <c r="M263" s="382"/>
      <c r="N263" s="382"/>
      <c r="O263" s="382"/>
      <c r="P263" s="382"/>
      <c r="Q263" s="382"/>
      <c r="Y263" s="288"/>
      <c r="Z263" s="284"/>
      <c r="AE263" s="288"/>
      <c r="AF263" s="284"/>
      <c r="AH263" s="288"/>
      <c r="AI263" s="343"/>
      <c r="AJ263" s="344"/>
      <c r="AK263" s="344"/>
      <c r="AL263" s="344"/>
      <c r="AM263" s="344"/>
      <c r="AN263" s="344"/>
      <c r="AO263" s="309"/>
      <c r="AP263" s="344"/>
      <c r="AQ263" s="344"/>
      <c r="AR263" s="344"/>
      <c r="AS263" s="344"/>
      <c r="AT263" s="344"/>
      <c r="AU263" s="309"/>
      <c r="AV263" s="344"/>
      <c r="AW263" s="344"/>
      <c r="AX263" s="309"/>
    </row>
    <row r="264" spans="1:50" ht="13.5" thickBot="1">
      <c r="A264" s="387"/>
      <c r="B264" s="388"/>
      <c r="C264" s="388"/>
      <c r="D264" s="388"/>
      <c r="E264" s="388"/>
      <c r="F264" s="388"/>
      <c r="G264" s="388"/>
      <c r="H264" s="388"/>
      <c r="I264" s="388"/>
      <c r="J264" s="388"/>
      <c r="K264" s="388"/>
      <c r="L264" s="388"/>
      <c r="M264" s="388"/>
      <c r="N264" s="388"/>
      <c r="O264" s="388"/>
      <c r="P264" s="388"/>
      <c r="Q264" s="388"/>
      <c r="S264" s="281"/>
      <c r="T264" s="281"/>
      <c r="U264" s="281"/>
      <c r="V264" s="281"/>
      <c r="W264" s="281"/>
      <c r="X264" s="281"/>
      <c r="Y264" s="291"/>
      <c r="Z264" s="286"/>
      <c r="AA264" s="281"/>
      <c r="AB264" s="281"/>
      <c r="AC264" s="281"/>
      <c r="AD264" s="281"/>
      <c r="AE264" s="291"/>
      <c r="AF264" s="286"/>
      <c r="AG264" s="281"/>
      <c r="AH264" s="291"/>
      <c r="AI264" s="346"/>
      <c r="AJ264" s="347"/>
      <c r="AK264" s="347"/>
      <c r="AL264" s="347"/>
      <c r="AM264" s="347"/>
      <c r="AN264" s="347"/>
      <c r="AO264" s="311"/>
      <c r="AP264" s="347"/>
      <c r="AQ264" s="347"/>
      <c r="AR264" s="347"/>
      <c r="AS264" s="347"/>
      <c r="AT264" s="347"/>
      <c r="AU264" s="311"/>
      <c r="AV264" s="347"/>
      <c r="AW264" s="347"/>
      <c r="AX264" s="311"/>
    </row>
    <row r="265" spans="1:50">
      <c r="A265" s="380"/>
      <c r="B265" s="382"/>
      <c r="C265" s="382"/>
      <c r="D265" s="382"/>
      <c r="E265" s="382"/>
      <c r="F265" s="382"/>
      <c r="G265" s="382"/>
      <c r="H265" s="382"/>
      <c r="I265" s="382"/>
      <c r="J265" s="382"/>
      <c r="K265" s="382"/>
      <c r="L265" s="382"/>
      <c r="M265" s="382"/>
      <c r="N265" s="382"/>
      <c r="O265" s="382"/>
      <c r="P265" s="382"/>
      <c r="Q265" s="382"/>
      <c r="Y265" s="288"/>
      <c r="Z265" s="284"/>
      <c r="AE265" s="288"/>
      <c r="AF265" s="284"/>
      <c r="AH265" s="288"/>
      <c r="AI265" s="343"/>
      <c r="AJ265" s="344"/>
      <c r="AK265" s="344"/>
      <c r="AL265" s="344"/>
      <c r="AM265" s="344"/>
      <c r="AN265" s="344"/>
      <c r="AO265" s="309"/>
      <c r="AP265" s="344"/>
      <c r="AQ265" s="344"/>
      <c r="AR265" s="344"/>
      <c r="AS265" s="344"/>
      <c r="AT265" s="344"/>
      <c r="AU265" s="309"/>
      <c r="AV265" s="344"/>
      <c r="AW265" s="344"/>
      <c r="AX265" s="309"/>
    </row>
    <row r="266" spans="1:50">
      <c r="A266" s="381"/>
      <c r="B266" s="382"/>
      <c r="C266" s="382"/>
      <c r="D266" s="382"/>
      <c r="E266" s="382"/>
      <c r="F266" s="382"/>
      <c r="G266" s="382"/>
      <c r="H266" s="382"/>
      <c r="I266" s="382"/>
      <c r="J266" s="382"/>
      <c r="K266" s="382"/>
      <c r="L266" s="382"/>
      <c r="M266" s="382"/>
      <c r="N266" s="382"/>
      <c r="O266" s="382"/>
      <c r="P266" s="382"/>
      <c r="Q266" s="382"/>
      <c r="S266" s="274"/>
      <c r="T266" s="274"/>
      <c r="U266" s="274"/>
      <c r="V266" s="274"/>
      <c r="W266" s="274"/>
      <c r="X266" s="274"/>
      <c r="Y266" s="289"/>
      <c r="Z266" s="284"/>
      <c r="AA266" s="274"/>
      <c r="AB266" s="274"/>
      <c r="AC266" s="274"/>
      <c r="AD266" s="274"/>
      <c r="AE266" s="289"/>
      <c r="AF266" s="284"/>
      <c r="AG266" s="274"/>
      <c r="AH266" s="289"/>
      <c r="AI266" s="343"/>
      <c r="AJ266" s="344"/>
      <c r="AK266" s="344"/>
      <c r="AL266" s="344"/>
      <c r="AM266" s="344"/>
      <c r="AN266" s="344"/>
      <c r="AO266" s="309"/>
      <c r="AP266" s="344"/>
      <c r="AQ266" s="344"/>
      <c r="AR266" s="344"/>
      <c r="AS266" s="344"/>
      <c r="AT266" s="344"/>
      <c r="AU266" s="309"/>
      <c r="AV266" s="344"/>
      <c r="AW266" s="344"/>
      <c r="AX266" s="309"/>
    </row>
    <row r="267" spans="1:50">
      <c r="A267" s="381"/>
      <c r="B267" s="382"/>
      <c r="C267" s="382"/>
      <c r="D267" s="382"/>
      <c r="E267" s="382"/>
      <c r="F267" s="382"/>
      <c r="G267" s="382"/>
      <c r="H267" s="382"/>
      <c r="I267" s="382"/>
      <c r="J267" s="382"/>
      <c r="K267" s="382"/>
      <c r="L267" s="382"/>
      <c r="M267" s="382"/>
      <c r="N267" s="382"/>
      <c r="O267" s="382"/>
      <c r="P267" s="382"/>
      <c r="Q267" s="382"/>
      <c r="S267" s="275"/>
      <c r="T267" s="275"/>
      <c r="U267" s="275"/>
      <c r="V267" s="275"/>
      <c r="W267" s="275"/>
      <c r="X267" s="275"/>
      <c r="Y267" s="290"/>
      <c r="Z267" s="285"/>
      <c r="AA267" s="275"/>
      <c r="AB267" s="275"/>
      <c r="AC267" s="275"/>
      <c r="AD267" s="275"/>
      <c r="AE267" s="290"/>
      <c r="AF267" s="285"/>
      <c r="AG267" s="275"/>
      <c r="AH267" s="290"/>
      <c r="AI267" s="343"/>
      <c r="AJ267" s="344"/>
      <c r="AK267" s="344"/>
      <c r="AL267" s="344"/>
      <c r="AM267" s="344"/>
      <c r="AN267" s="344"/>
      <c r="AO267" s="309"/>
      <c r="AP267" s="344"/>
      <c r="AQ267" s="344"/>
      <c r="AR267" s="344"/>
      <c r="AS267" s="344"/>
      <c r="AT267" s="344"/>
      <c r="AU267" s="309"/>
      <c r="AV267" s="344"/>
      <c r="AW267" s="344"/>
      <c r="AX267" s="309"/>
    </row>
    <row r="268" spans="1:50">
      <c r="A268" s="381"/>
      <c r="B268" s="382"/>
      <c r="C268" s="382"/>
      <c r="D268" s="382"/>
      <c r="E268" s="382"/>
      <c r="F268" s="382"/>
      <c r="G268" s="382"/>
      <c r="H268" s="382"/>
      <c r="I268" s="382"/>
      <c r="J268" s="382"/>
      <c r="K268" s="382"/>
      <c r="L268" s="382"/>
      <c r="M268" s="382"/>
      <c r="N268" s="382"/>
      <c r="O268" s="382"/>
      <c r="P268" s="382"/>
      <c r="Q268" s="382"/>
      <c r="Y268" s="288"/>
      <c r="Z268" s="284"/>
      <c r="AE268" s="288"/>
      <c r="AF268" s="284"/>
      <c r="AH268" s="288"/>
      <c r="AI268" s="343"/>
      <c r="AJ268" s="344"/>
      <c r="AK268" s="344"/>
      <c r="AL268" s="344"/>
      <c r="AM268" s="344"/>
      <c r="AN268" s="344"/>
      <c r="AO268" s="309"/>
      <c r="AP268" s="344"/>
      <c r="AQ268" s="344"/>
      <c r="AR268" s="344"/>
      <c r="AS268" s="344"/>
      <c r="AT268" s="344"/>
      <c r="AU268" s="309"/>
      <c r="AV268" s="344"/>
      <c r="AW268" s="344"/>
      <c r="AX268" s="309"/>
    </row>
    <row r="269" spans="1:50">
      <c r="A269" s="381"/>
      <c r="B269" s="382"/>
      <c r="C269" s="382"/>
      <c r="D269" s="382"/>
      <c r="E269" s="382"/>
      <c r="F269" s="382"/>
      <c r="G269" s="382"/>
      <c r="H269" s="382"/>
      <c r="I269" s="382"/>
      <c r="J269" s="382"/>
      <c r="K269" s="382"/>
      <c r="L269" s="382"/>
      <c r="M269" s="382"/>
      <c r="N269" s="382"/>
      <c r="O269" s="382"/>
      <c r="P269" s="382"/>
      <c r="Q269" s="382"/>
      <c r="R269" s="273"/>
      <c r="S269" s="275"/>
      <c r="T269" s="275"/>
      <c r="U269" s="275"/>
      <c r="V269" s="275"/>
      <c r="W269" s="275"/>
      <c r="X269" s="275"/>
      <c r="Y269" s="290"/>
      <c r="Z269" s="285"/>
      <c r="AA269" s="275"/>
      <c r="AB269" s="275"/>
      <c r="AC269" s="275"/>
      <c r="AD269" s="275"/>
      <c r="AE269" s="290"/>
      <c r="AF269" s="285"/>
      <c r="AG269" s="275"/>
      <c r="AH269" s="290"/>
      <c r="AI269" s="345"/>
      <c r="AJ269" s="314"/>
      <c r="AK269" s="314"/>
      <c r="AL269" s="314"/>
      <c r="AM269" s="314"/>
      <c r="AN269" s="314"/>
      <c r="AO269" s="310"/>
      <c r="AP269" s="314"/>
      <c r="AQ269" s="314"/>
      <c r="AR269" s="314"/>
      <c r="AS269" s="314"/>
      <c r="AT269" s="314"/>
      <c r="AU269" s="310"/>
      <c r="AV269" s="314"/>
      <c r="AW269" s="314"/>
      <c r="AX269" s="310"/>
    </row>
    <row r="270" spans="1:50">
      <c r="A270" s="381"/>
      <c r="B270" s="382"/>
      <c r="C270" s="382"/>
      <c r="D270" s="382"/>
      <c r="E270" s="382"/>
      <c r="F270" s="382"/>
      <c r="G270" s="382"/>
      <c r="H270" s="382"/>
      <c r="I270" s="382"/>
      <c r="J270" s="382"/>
      <c r="K270" s="382"/>
      <c r="L270" s="382"/>
      <c r="M270" s="382"/>
      <c r="N270" s="382"/>
      <c r="O270" s="382"/>
      <c r="P270" s="382"/>
      <c r="Q270" s="382"/>
      <c r="Y270" s="288"/>
      <c r="Z270" s="284"/>
      <c r="AE270" s="288"/>
      <c r="AF270" s="284"/>
      <c r="AH270" s="288"/>
      <c r="AI270" s="343"/>
      <c r="AJ270" s="344"/>
      <c r="AK270" s="344"/>
      <c r="AL270" s="344"/>
      <c r="AM270" s="344"/>
      <c r="AN270" s="344"/>
      <c r="AO270" s="309"/>
      <c r="AP270" s="344"/>
      <c r="AQ270" s="344"/>
      <c r="AR270" s="344"/>
      <c r="AS270" s="344"/>
      <c r="AT270" s="344"/>
      <c r="AU270" s="309"/>
      <c r="AV270" s="344"/>
      <c r="AW270" s="344"/>
      <c r="AX270" s="309"/>
    </row>
    <row r="271" spans="1:50">
      <c r="A271" s="386"/>
      <c r="B271" s="384"/>
      <c r="C271" s="384"/>
      <c r="D271" s="384"/>
      <c r="E271" s="384"/>
      <c r="F271" s="384"/>
      <c r="G271" s="384"/>
      <c r="H271" s="384"/>
      <c r="I271" s="384"/>
      <c r="J271" s="384"/>
      <c r="K271" s="384"/>
      <c r="L271" s="384"/>
      <c r="M271" s="384"/>
      <c r="N271" s="384"/>
      <c r="O271" s="384"/>
      <c r="P271" s="384"/>
      <c r="Q271" s="384"/>
      <c r="S271" s="275"/>
      <c r="T271" s="275"/>
      <c r="U271" s="275"/>
      <c r="V271" s="275"/>
      <c r="W271" s="275"/>
      <c r="X271" s="275"/>
      <c r="Y271" s="290"/>
      <c r="Z271" s="285"/>
      <c r="AA271" s="275"/>
      <c r="AB271" s="275"/>
      <c r="AC271" s="275"/>
      <c r="AD271" s="275"/>
      <c r="AE271" s="290"/>
      <c r="AF271" s="285"/>
      <c r="AG271" s="275"/>
      <c r="AH271" s="290"/>
      <c r="AI271" s="343"/>
      <c r="AJ271" s="344"/>
      <c r="AK271" s="344"/>
      <c r="AL271" s="344"/>
      <c r="AM271" s="344"/>
      <c r="AN271" s="344"/>
      <c r="AO271" s="309"/>
      <c r="AP271" s="344"/>
      <c r="AQ271" s="344"/>
      <c r="AR271" s="344"/>
      <c r="AS271" s="344"/>
      <c r="AT271" s="344"/>
      <c r="AU271" s="309"/>
      <c r="AV271" s="344"/>
      <c r="AW271" s="344"/>
      <c r="AX271" s="309"/>
    </row>
    <row r="272" spans="1:50">
      <c r="A272" s="381"/>
      <c r="B272" s="382"/>
      <c r="C272" s="382"/>
      <c r="D272" s="382"/>
      <c r="E272" s="382"/>
      <c r="F272" s="382"/>
      <c r="G272" s="382"/>
      <c r="H272" s="382"/>
      <c r="I272" s="382"/>
      <c r="J272" s="382"/>
      <c r="K272" s="382"/>
      <c r="L272" s="382"/>
      <c r="M272" s="382"/>
      <c r="N272" s="382"/>
      <c r="O272" s="382"/>
      <c r="P272" s="382"/>
      <c r="Q272" s="382"/>
      <c r="Y272" s="288"/>
      <c r="Z272" s="284"/>
      <c r="AE272" s="288"/>
      <c r="AF272" s="284"/>
      <c r="AH272" s="288"/>
      <c r="AI272" s="343"/>
      <c r="AJ272" s="344"/>
      <c r="AK272" s="344"/>
      <c r="AL272" s="344"/>
      <c r="AM272" s="344"/>
      <c r="AN272" s="344"/>
      <c r="AO272" s="309"/>
      <c r="AP272" s="344"/>
      <c r="AQ272" s="344"/>
      <c r="AR272" s="344"/>
      <c r="AS272" s="344"/>
      <c r="AT272" s="344"/>
      <c r="AU272" s="309"/>
      <c r="AV272" s="344"/>
      <c r="AW272" s="344"/>
      <c r="AX272" s="309"/>
    </row>
    <row r="273" spans="1:50">
      <c r="A273" s="381"/>
      <c r="B273" s="382"/>
      <c r="C273" s="382"/>
      <c r="D273" s="382"/>
      <c r="E273" s="382"/>
      <c r="F273" s="382"/>
      <c r="G273" s="382"/>
      <c r="H273" s="382"/>
      <c r="I273" s="382"/>
      <c r="J273" s="382"/>
      <c r="K273" s="382"/>
      <c r="L273" s="382"/>
      <c r="M273" s="382"/>
      <c r="N273" s="382"/>
      <c r="O273" s="382"/>
      <c r="P273" s="382"/>
      <c r="Q273" s="382"/>
      <c r="R273" s="273"/>
      <c r="S273" s="275"/>
      <c r="T273" s="275"/>
      <c r="U273" s="275"/>
      <c r="V273" s="275"/>
      <c r="W273" s="275"/>
      <c r="X273" s="275"/>
      <c r="Y273" s="290"/>
      <c r="Z273" s="285"/>
      <c r="AA273" s="275"/>
      <c r="AB273" s="275"/>
      <c r="AC273" s="275"/>
      <c r="AD273" s="275"/>
      <c r="AE273" s="290"/>
      <c r="AF273" s="285"/>
      <c r="AG273" s="275"/>
      <c r="AH273" s="290"/>
      <c r="AI273" s="345"/>
      <c r="AJ273" s="314"/>
      <c r="AK273" s="314"/>
      <c r="AL273" s="314"/>
      <c r="AM273" s="314"/>
      <c r="AN273" s="314"/>
      <c r="AO273" s="310"/>
      <c r="AP273" s="314"/>
      <c r="AQ273" s="314"/>
      <c r="AR273" s="314"/>
      <c r="AS273" s="314"/>
      <c r="AT273" s="314"/>
      <c r="AU273" s="310"/>
      <c r="AV273" s="314"/>
      <c r="AW273" s="314"/>
      <c r="AX273" s="310"/>
    </row>
    <row r="274" spans="1:50">
      <c r="A274" s="381"/>
      <c r="B274" s="382"/>
      <c r="C274" s="382"/>
      <c r="D274" s="382"/>
      <c r="E274" s="382"/>
      <c r="F274" s="382"/>
      <c r="G274" s="382"/>
      <c r="H274" s="382"/>
      <c r="I274" s="382"/>
      <c r="J274" s="382"/>
      <c r="K274" s="382"/>
      <c r="L274" s="382"/>
      <c r="M274" s="382"/>
      <c r="N274" s="382"/>
      <c r="O274" s="382"/>
      <c r="P274" s="382"/>
      <c r="Q274" s="382"/>
      <c r="Y274" s="288"/>
      <c r="Z274" s="284"/>
      <c r="AE274" s="288"/>
      <c r="AF274" s="284"/>
      <c r="AH274" s="288"/>
      <c r="AI274" s="343"/>
      <c r="AJ274" s="344"/>
      <c r="AK274" s="344"/>
      <c r="AL274" s="344"/>
      <c r="AM274" s="344"/>
      <c r="AN274" s="344"/>
      <c r="AO274" s="309"/>
      <c r="AP274" s="344"/>
      <c r="AQ274" s="344"/>
      <c r="AR274" s="344"/>
      <c r="AS274" s="344"/>
      <c r="AT274" s="344"/>
      <c r="AU274" s="309"/>
      <c r="AV274" s="344"/>
      <c r="AW274" s="344"/>
      <c r="AX274" s="309"/>
    </row>
    <row r="275" spans="1:50">
      <c r="A275" s="381"/>
      <c r="B275" s="382"/>
      <c r="C275" s="382"/>
      <c r="D275" s="382"/>
      <c r="E275" s="382"/>
      <c r="F275" s="382"/>
      <c r="G275" s="382"/>
      <c r="H275" s="382"/>
      <c r="I275" s="382"/>
      <c r="J275" s="382"/>
      <c r="K275" s="382"/>
      <c r="L275" s="382"/>
      <c r="M275" s="382"/>
      <c r="N275" s="382"/>
      <c r="O275" s="382"/>
      <c r="P275" s="382"/>
      <c r="Q275" s="382"/>
      <c r="R275" s="273"/>
      <c r="S275" s="275"/>
      <c r="T275" s="275"/>
      <c r="U275" s="275"/>
      <c r="V275" s="275"/>
      <c r="W275" s="275"/>
      <c r="X275" s="275"/>
      <c r="Y275" s="290"/>
      <c r="Z275" s="285"/>
      <c r="AA275" s="275"/>
      <c r="AB275" s="275"/>
      <c r="AC275" s="275"/>
      <c r="AD275" s="275"/>
      <c r="AE275" s="290"/>
      <c r="AF275" s="285"/>
      <c r="AG275" s="275"/>
      <c r="AH275" s="290"/>
      <c r="AI275" s="343"/>
      <c r="AJ275" s="344"/>
      <c r="AK275" s="344"/>
      <c r="AL275" s="344"/>
      <c r="AM275" s="344"/>
      <c r="AN275" s="344"/>
      <c r="AO275" s="309"/>
      <c r="AP275" s="344"/>
      <c r="AQ275" s="344"/>
      <c r="AR275" s="344"/>
      <c r="AS275" s="344"/>
      <c r="AT275" s="344"/>
      <c r="AU275" s="309"/>
      <c r="AV275" s="344"/>
      <c r="AW275" s="344"/>
      <c r="AX275" s="309"/>
    </row>
    <row r="276" spans="1:50">
      <c r="A276" s="381"/>
      <c r="B276" s="382"/>
      <c r="C276" s="382"/>
      <c r="D276" s="382"/>
      <c r="E276" s="382"/>
      <c r="F276" s="382"/>
      <c r="G276" s="382"/>
      <c r="H276" s="382"/>
      <c r="I276" s="382"/>
      <c r="J276" s="382"/>
      <c r="K276" s="382"/>
      <c r="L276" s="396"/>
      <c r="M276" s="382"/>
      <c r="N276" s="382"/>
      <c r="O276" s="382"/>
      <c r="P276" s="382"/>
      <c r="Q276" s="382"/>
      <c r="Y276" s="288"/>
      <c r="Z276" s="284"/>
      <c r="AE276" s="288"/>
      <c r="AF276" s="284"/>
      <c r="AH276" s="288"/>
      <c r="AI276" s="343"/>
      <c r="AJ276" s="344"/>
      <c r="AK276" s="344"/>
      <c r="AL276" s="344"/>
      <c r="AM276" s="344"/>
      <c r="AN276" s="344"/>
      <c r="AO276" s="309"/>
      <c r="AP276" s="344"/>
      <c r="AQ276" s="344"/>
      <c r="AR276" s="344"/>
      <c r="AS276" s="344"/>
      <c r="AT276" s="344"/>
      <c r="AU276" s="309"/>
      <c r="AV276" s="344"/>
      <c r="AW276" s="344"/>
      <c r="AX276" s="309"/>
    </row>
    <row r="277" spans="1:50">
      <c r="A277" s="381"/>
      <c r="B277" s="382"/>
      <c r="C277" s="382"/>
      <c r="D277" s="382"/>
      <c r="E277" s="382"/>
      <c r="F277" s="382"/>
      <c r="G277" s="382"/>
      <c r="H277" s="382"/>
      <c r="I277" s="382"/>
      <c r="J277" s="382"/>
      <c r="K277" s="382"/>
      <c r="L277" s="382"/>
      <c r="M277" s="382"/>
      <c r="N277" s="382"/>
      <c r="O277" s="382"/>
      <c r="P277" s="382"/>
      <c r="Q277" s="382"/>
      <c r="R277" s="273"/>
      <c r="S277" s="275"/>
      <c r="T277" s="275"/>
      <c r="U277" s="275"/>
      <c r="V277" s="275"/>
      <c r="W277" s="275"/>
      <c r="X277" s="275"/>
      <c r="Y277" s="290"/>
      <c r="Z277" s="285"/>
      <c r="AA277" s="275"/>
      <c r="AB277" s="275"/>
      <c r="AC277" s="397"/>
      <c r="AD277" s="275"/>
      <c r="AE277" s="290"/>
      <c r="AF277" s="285"/>
      <c r="AG277" s="275"/>
      <c r="AH277" s="290"/>
      <c r="AI277" s="345"/>
      <c r="AJ277" s="314"/>
      <c r="AK277" s="314"/>
      <c r="AL277" s="314"/>
      <c r="AM277" s="314"/>
      <c r="AN277" s="314"/>
      <c r="AO277" s="310"/>
      <c r="AP277" s="314"/>
      <c r="AQ277" s="314"/>
      <c r="AR277" s="314"/>
      <c r="AS277" s="314"/>
      <c r="AT277" s="314"/>
      <c r="AU277" s="310"/>
      <c r="AV277" s="314"/>
      <c r="AW277" s="314"/>
      <c r="AX277" s="310"/>
    </row>
    <row r="278" spans="1:50">
      <c r="A278" s="381"/>
      <c r="B278" s="382"/>
      <c r="C278" s="382"/>
      <c r="D278" s="382"/>
      <c r="E278" s="382"/>
      <c r="F278" s="382"/>
      <c r="G278" s="382"/>
      <c r="H278" s="382"/>
      <c r="I278" s="382"/>
      <c r="J278" s="382"/>
      <c r="K278" s="382"/>
      <c r="L278" s="382"/>
      <c r="M278" s="382"/>
      <c r="N278" s="382"/>
      <c r="O278" s="382"/>
      <c r="P278" s="382"/>
      <c r="Q278" s="382"/>
      <c r="Y278" s="288"/>
      <c r="Z278" s="284"/>
      <c r="AE278" s="288"/>
      <c r="AF278" s="284"/>
      <c r="AH278" s="288"/>
      <c r="AI278" s="343"/>
      <c r="AJ278" s="344"/>
      <c r="AK278" s="344"/>
      <c r="AL278" s="344"/>
      <c r="AM278" s="344"/>
      <c r="AN278" s="344"/>
      <c r="AO278" s="309"/>
      <c r="AP278" s="344"/>
      <c r="AQ278" s="344"/>
      <c r="AR278" s="344"/>
      <c r="AS278" s="344"/>
      <c r="AT278" s="344"/>
      <c r="AU278" s="309"/>
      <c r="AV278" s="344"/>
      <c r="AW278" s="344"/>
      <c r="AX278" s="309"/>
    </row>
    <row r="279" spans="1:50">
      <c r="A279" s="381"/>
      <c r="B279" s="382"/>
      <c r="C279" s="382"/>
      <c r="D279" s="382"/>
      <c r="E279" s="382"/>
      <c r="F279" s="382"/>
      <c r="G279" s="382"/>
      <c r="H279" s="382"/>
      <c r="I279" s="382"/>
      <c r="J279" s="382"/>
      <c r="K279" s="382"/>
      <c r="L279" s="382"/>
      <c r="M279" s="382"/>
      <c r="N279" s="382"/>
      <c r="O279" s="382"/>
      <c r="P279" s="382"/>
      <c r="Q279" s="382"/>
      <c r="R279" s="273"/>
      <c r="S279" s="275"/>
      <c r="T279" s="275"/>
      <c r="U279" s="275"/>
      <c r="V279" s="275"/>
      <c r="W279" s="275"/>
      <c r="X279" s="275"/>
      <c r="Y279" s="290"/>
      <c r="Z279" s="285"/>
      <c r="AA279" s="275"/>
      <c r="AB279" s="275"/>
      <c r="AC279" s="275"/>
      <c r="AD279" s="275"/>
      <c r="AE279" s="290"/>
      <c r="AF279" s="285"/>
      <c r="AG279" s="275"/>
      <c r="AH279" s="290"/>
      <c r="AI279" s="343"/>
      <c r="AJ279" s="344"/>
      <c r="AK279" s="344"/>
      <c r="AL279" s="344"/>
      <c r="AM279" s="344"/>
      <c r="AN279" s="344"/>
      <c r="AO279" s="309"/>
      <c r="AP279" s="344"/>
      <c r="AQ279" s="344"/>
      <c r="AR279" s="344"/>
      <c r="AS279" s="344"/>
      <c r="AT279" s="344"/>
      <c r="AU279" s="309"/>
      <c r="AV279" s="344"/>
      <c r="AW279" s="344"/>
      <c r="AX279" s="309"/>
    </row>
    <row r="280" spans="1:50">
      <c r="A280" s="381"/>
      <c r="B280" s="382"/>
      <c r="C280" s="382"/>
      <c r="D280" s="382"/>
      <c r="E280" s="382"/>
      <c r="F280" s="382"/>
      <c r="G280" s="382"/>
      <c r="H280" s="382"/>
      <c r="I280" s="382"/>
      <c r="J280" s="382"/>
      <c r="K280" s="382"/>
      <c r="L280" s="382"/>
      <c r="M280" s="382"/>
      <c r="N280" s="382"/>
      <c r="O280" s="382"/>
      <c r="P280" s="382"/>
      <c r="Q280" s="382"/>
      <c r="Y280" s="288"/>
      <c r="Z280" s="284"/>
      <c r="AE280" s="288"/>
      <c r="AF280" s="284"/>
      <c r="AH280" s="288"/>
      <c r="AI280" s="343"/>
      <c r="AJ280" s="344"/>
      <c r="AK280" s="344"/>
      <c r="AL280" s="344"/>
      <c r="AM280" s="344"/>
      <c r="AN280" s="344"/>
      <c r="AO280" s="309"/>
      <c r="AP280" s="344"/>
      <c r="AQ280" s="344"/>
      <c r="AR280" s="344"/>
      <c r="AS280" s="344"/>
      <c r="AT280" s="344"/>
      <c r="AU280" s="309"/>
      <c r="AV280" s="344"/>
      <c r="AW280" s="344"/>
      <c r="AX280" s="309"/>
    </row>
    <row r="281" spans="1:50">
      <c r="A281" s="381"/>
      <c r="B281" s="382"/>
      <c r="C281" s="382"/>
      <c r="D281" s="382"/>
      <c r="E281" s="382"/>
      <c r="F281" s="382"/>
      <c r="G281" s="382"/>
      <c r="H281" s="382"/>
      <c r="I281" s="382"/>
      <c r="J281" s="382"/>
      <c r="K281" s="382"/>
      <c r="L281" s="382"/>
      <c r="M281" s="382"/>
      <c r="N281" s="382"/>
      <c r="O281" s="382"/>
      <c r="P281" s="382"/>
      <c r="Q281" s="382"/>
      <c r="R281" s="273"/>
      <c r="S281" s="275"/>
      <c r="T281" s="275"/>
      <c r="U281" s="275"/>
      <c r="V281" s="275"/>
      <c r="W281" s="275"/>
      <c r="X281" s="275"/>
      <c r="Y281" s="290"/>
      <c r="Z281" s="285"/>
      <c r="AA281" s="275"/>
      <c r="AB281" s="275"/>
      <c r="AC281" s="275"/>
      <c r="AD281" s="275"/>
      <c r="AE281" s="290"/>
      <c r="AF281" s="285"/>
      <c r="AG281" s="275"/>
      <c r="AH281" s="290"/>
      <c r="AI281" s="345"/>
      <c r="AJ281" s="314"/>
      <c r="AK281" s="314"/>
      <c r="AL281" s="312"/>
      <c r="AM281" s="314"/>
      <c r="AN281" s="314"/>
      <c r="AO281" s="310"/>
      <c r="AP281" s="314"/>
      <c r="AQ281" s="314"/>
      <c r="AR281" s="314"/>
      <c r="AS281" s="314"/>
      <c r="AT281" s="314"/>
      <c r="AU281" s="310"/>
      <c r="AV281" s="314"/>
      <c r="AW281" s="314"/>
      <c r="AX281" s="310"/>
    </row>
    <row r="282" spans="1:50">
      <c r="A282" s="381"/>
      <c r="B282" s="382"/>
      <c r="C282" s="382"/>
      <c r="D282" s="382"/>
      <c r="E282" s="382"/>
      <c r="F282" s="382"/>
      <c r="G282" s="382"/>
      <c r="H282" s="382"/>
      <c r="I282" s="382"/>
      <c r="J282" s="382"/>
      <c r="K282" s="382"/>
      <c r="L282" s="382"/>
      <c r="M282" s="382"/>
      <c r="N282" s="382"/>
      <c r="O282" s="382"/>
      <c r="P282" s="382"/>
      <c r="Q282" s="382"/>
      <c r="Y282" s="288"/>
      <c r="Z282" s="284"/>
      <c r="AE282" s="288"/>
      <c r="AF282" s="284"/>
      <c r="AH282" s="288"/>
      <c r="AI282" s="343"/>
      <c r="AJ282" s="344"/>
      <c r="AK282" s="344"/>
      <c r="AL282" s="344"/>
      <c r="AM282" s="344"/>
      <c r="AN282" s="344"/>
      <c r="AO282" s="309"/>
      <c r="AP282" s="344"/>
      <c r="AQ282" s="344"/>
      <c r="AR282" s="344"/>
      <c r="AS282" s="344"/>
      <c r="AT282" s="344"/>
      <c r="AU282" s="309"/>
      <c r="AV282" s="344"/>
      <c r="AW282" s="344"/>
      <c r="AX282" s="309"/>
    </row>
    <row r="283" spans="1:50">
      <c r="A283" s="381"/>
      <c r="B283" s="382"/>
      <c r="C283" s="382"/>
      <c r="D283" s="382"/>
      <c r="E283" s="382"/>
      <c r="F283" s="382"/>
      <c r="G283" s="382"/>
      <c r="H283" s="382"/>
      <c r="I283" s="382"/>
      <c r="J283" s="382"/>
      <c r="K283" s="382"/>
      <c r="L283" s="382"/>
      <c r="M283" s="382"/>
      <c r="N283" s="382"/>
      <c r="O283" s="382"/>
      <c r="P283" s="382"/>
      <c r="Q283" s="382"/>
      <c r="R283" s="273"/>
      <c r="S283" s="275"/>
      <c r="T283" s="275"/>
      <c r="U283" s="275"/>
      <c r="V283" s="275"/>
      <c r="W283" s="275"/>
      <c r="X283" s="275"/>
      <c r="Y283" s="290"/>
      <c r="Z283" s="285"/>
      <c r="AA283" s="275"/>
      <c r="AB283" s="275"/>
      <c r="AC283" s="275"/>
      <c r="AD283" s="275"/>
      <c r="AE283" s="290"/>
      <c r="AF283" s="285"/>
      <c r="AG283" s="275"/>
      <c r="AH283" s="290"/>
      <c r="AI283" s="343"/>
      <c r="AJ283" s="344"/>
      <c r="AK283" s="344"/>
      <c r="AL283" s="344"/>
      <c r="AM283" s="344"/>
      <c r="AN283" s="344"/>
      <c r="AO283" s="309"/>
      <c r="AP283" s="344"/>
      <c r="AQ283" s="344"/>
      <c r="AR283" s="344"/>
      <c r="AS283" s="344"/>
      <c r="AT283" s="344"/>
      <c r="AU283" s="309"/>
      <c r="AV283" s="344"/>
      <c r="AW283" s="344"/>
      <c r="AX283" s="309"/>
    </row>
    <row r="284" spans="1:50">
      <c r="A284" s="381"/>
      <c r="B284" s="382"/>
      <c r="C284" s="382"/>
      <c r="D284" s="382"/>
      <c r="E284" s="382"/>
      <c r="F284" s="382"/>
      <c r="G284" s="382"/>
      <c r="H284" s="382"/>
      <c r="I284" s="382"/>
      <c r="J284" s="382"/>
      <c r="K284" s="382"/>
      <c r="L284" s="396"/>
      <c r="M284" s="382"/>
      <c r="N284" s="382"/>
      <c r="O284" s="382"/>
      <c r="P284" s="382"/>
      <c r="Q284" s="382"/>
      <c r="Y284" s="288"/>
      <c r="Z284" s="284"/>
      <c r="AE284" s="288"/>
      <c r="AF284" s="284"/>
      <c r="AH284" s="288"/>
      <c r="AI284" s="343"/>
      <c r="AJ284" s="344"/>
      <c r="AK284" s="344"/>
      <c r="AL284" s="344"/>
      <c r="AM284" s="344"/>
      <c r="AN284" s="344"/>
      <c r="AO284" s="309"/>
      <c r="AP284" s="344"/>
      <c r="AQ284" s="344"/>
      <c r="AR284" s="344"/>
      <c r="AS284" s="344"/>
      <c r="AT284" s="344"/>
      <c r="AU284" s="309"/>
      <c r="AV284" s="344"/>
      <c r="AW284" s="344"/>
      <c r="AX284" s="309"/>
    </row>
    <row r="285" spans="1:50">
      <c r="A285" s="381"/>
      <c r="B285" s="382"/>
      <c r="C285" s="382"/>
      <c r="D285" s="382"/>
      <c r="E285" s="382"/>
      <c r="F285" s="382"/>
      <c r="G285" s="382"/>
      <c r="H285" s="382"/>
      <c r="I285" s="382"/>
      <c r="J285" s="382"/>
      <c r="K285" s="382"/>
      <c r="L285" s="382"/>
      <c r="M285" s="382"/>
      <c r="N285" s="382"/>
      <c r="O285" s="382"/>
      <c r="P285" s="382"/>
      <c r="Q285" s="382"/>
      <c r="R285" s="273"/>
      <c r="S285" s="275"/>
      <c r="T285" s="275"/>
      <c r="U285" s="275"/>
      <c r="V285" s="275"/>
      <c r="W285" s="275"/>
      <c r="X285" s="275"/>
      <c r="Y285" s="290"/>
      <c r="Z285" s="285"/>
      <c r="AA285" s="275"/>
      <c r="AB285" s="275"/>
      <c r="AC285" s="275"/>
      <c r="AD285" s="275"/>
      <c r="AE285" s="290"/>
      <c r="AF285" s="285"/>
      <c r="AG285" s="275"/>
      <c r="AH285" s="290"/>
      <c r="AI285" s="345"/>
      <c r="AJ285" s="314"/>
      <c r="AK285" s="314"/>
      <c r="AL285" s="314"/>
      <c r="AM285" s="314"/>
      <c r="AN285" s="314"/>
      <c r="AO285" s="310"/>
      <c r="AP285" s="314"/>
      <c r="AQ285" s="314"/>
      <c r="AR285" s="314"/>
      <c r="AS285" s="312"/>
      <c r="AT285" s="314"/>
      <c r="AU285" s="310"/>
      <c r="AV285" s="314"/>
      <c r="AW285" s="314"/>
      <c r="AX285" s="310"/>
    </row>
    <row r="286" spans="1:50">
      <c r="A286" s="381"/>
      <c r="B286" s="382"/>
      <c r="C286" s="382"/>
      <c r="D286" s="382"/>
      <c r="E286" s="382"/>
      <c r="F286" s="382"/>
      <c r="G286" s="382"/>
      <c r="H286" s="382"/>
      <c r="I286" s="382"/>
      <c r="J286" s="382"/>
      <c r="K286" s="382"/>
      <c r="L286" s="382"/>
      <c r="M286" s="382"/>
      <c r="N286" s="382"/>
      <c r="O286" s="382"/>
      <c r="P286" s="382"/>
      <c r="Q286" s="382"/>
      <c r="Y286" s="288"/>
      <c r="Z286" s="284"/>
      <c r="AE286" s="288"/>
      <c r="AF286" s="284"/>
      <c r="AH286" s="288"/>
      <c r="AI286" s="343"/>
      <c r="AJ286" s="344"/>
      <c r="AK286" s="344"/>
      <c r="AL286" s="344"/>
      <c r="AM286" s="344"/>
      <c r="AN286" s="344"/>
      <c r="AO286" s="309"/>
      <c r="AP286" s="344"/>
      <c r="AQ286" s="344"/>
      <c r="AR286" s="344"/>
      <c r="AS286" s="344"/>
      <c r="AT286" s="344"/>
      <c r="AU286" s="309"/>
      <c r="AV286" s="344"/>
      <c r="AW286" s="344"/>
      <c r="AX286" s="309"/>
    </row>
    <row r="287" spans="1:50">
      <c r="A287" s="381"/>
      <c r="B287" s="382"/>
      <c r="C287" s="382"/>
      <c r="D287" s="382"/>
      <c r="E287" s="382"/>
      <c r="F287" s="382"/>
      <c r="G287" s="382"/>
      <c r="H287" s="382"/>
      <c r="I287" s="382"/>
      <c r="J287" s="389"/>
      <c r="K287" s="382"/>
      <c r="L287" s="382"/>
      <c r="M287" s="382"/>
      <c r="N287" s="382"/>
      <c r="O287" s="382"/>
      <c r="P287" s="382"/>
      <c r="Q287" s="382"/>
      <c r="R287" s="273"/>
      <c r="S287" s="275"/>
      <c r="T287" s="275"/>
      <c r="U287" s="275"/>
      <c r="V287" s="275"/>
      <c r="W287" s="275"/>
      <c r="X287" s="275"/>
      <c r="Y287" s="290"/>
      <c r="Z287" s="285"/>
      <c r="AA287" s="275"/>
      <c r="AB287" s="275"/>
      <c r="AC287" s="275"/>
      <c r="AD287" s="275"/>
      <c r="AE287" s="290"/>
      <c r="AF287" s="285"/>
      <c r="AG287" s="275"/>
      <c r="AH287" s="290"/>
      <c r="AI287" s="343"/>
      <c r="AJ287" s="344"/>
      <c r="AK287" s="344"/>
      <c r="AL287" s="344"/>
      <c r="AM287" s="344"/>
      <c r="AN287" s="344"/>
      <c r="AO287" s="309"/>
      <c r="AP287" s="344"/>
      <c r="AQ287" s="344"/>
      <c r="AR287" s="344"/>
      <c r="AS287" s="344"/>
      <c r="AT287" s="344"/>
      <c r="AU287" s="309"/>
      <c r="AV287" s="344"/>
      <c r="AW287" s="344"/>
      <c r="AX287" s="309"/>
    </row>
    <row r="288" spans="1:50">
      <c r="A288" s="381"/>
      <c r="B288" s="382"/>
      <c r="C288" s="382"/>
      <c r="D288" s="382"/>
      <c r="E288" s="382"/>
      <c r="F288" s="382"/>
      <c r="G288" s="382"/>
      <c r="H288" s="382"/>
      <c r="I288" s="382"/>
      <c r="J288" s="382"/>
      <c r="K288" s="382"/>
      <c r="L288" s="382"/>
      <c r="M288" s="382"/>
      <c r="N288" s="382"/>
      <c r="O288" s="382"/>
      <c r="P288" s="382"/>
      <c r="Q288" s="382"/>
      <c r="Y288" s="288"/>
      <c r="Z288" s="284"/>
      <c r="AE288" s="288"/>
      <c r="AF288" s="284"/>
      <c r="AH288" s="288"/>
      <c r="AI288" s="343"/>
      <c r="AJ288" s="344"/>
      <c r="AK288" s="344"/>
      <c r="AL288" s="344"/>
      <c r="AM288" s="344"/>
      <c r="AN288" s="344"/>
      <c r="AO288" s="309"/>
      <c r="AP288" s="344"/>
      <c r="AQ288" s="344"/>
      <c r="AR288" s="344"/>
      <c r="AS288" s="344"/>
      <c r="AT288" s="344"/>
      <c r="AU288" s="309"/>
      <c r="AV288" s="344"/>
      <c r="AW288" s="344"/>
      <c r="AX288" s="309"/>
    </row>
    <row r="289" spans="1:50">
      <c r="A289" s="381"/>
      <c r="B289" s="382"/>
      <c r="C289" s="382"/>
      <c r="D289" s="382"/>
      <c r="E289" s="382"/>
      <c r="F289" s="382"/>
      <c r="G289" s="382"/>
      <c r="H289" s="382"/>
      <c r="I289" s="382"/>
      <c r="J289" s="382"/>
      <c r="K289" s="382"/>
      <c r="L289" s="382"/>
      <c r="M289" s="382"/>
      <c r="N289" s="382"/>
      <c r="O289" s="382"/>
      <c r="P289" s="382"/>
      <c r="Q289" s="382"/>
      <c r="R289" s="273"/>
      <c r="S289" s="275"/>
      <c r="T289" s="275"/>
      <c r="U289" s="275"/>
      <c r="V289" s="275"/>
      <c r="W289" s="275"/>
      <c r="X289" s="275"/>
      <c r="Y289" s="290"/>
      <c r="Z289" s="285"/>
      <c r="AA289" s="275"/>
      <c r="AB289" s="275"/>
      <c r="AC289" s="275"/>
      <c r="AD289" s="275"/>
      <c r="AE289" s="290"/>
      <c r="AF289" s="285"/>
      <c r="AG289" s="275"/>
      <c r="AH289" s="290"/>
      <c r="AI289" s="345"/>
      <c r="AJ289" s="314"/>
      <c r="AK289" s="314"/>
      <c r="AL289" s="314"/>
      <c r="AM289" s="314"/>
      <c r="AN289" s="314"/>
      <c r="AO289" s="310"/>
      <c r="AP289" s="314"/>
      <c r="AQ289" s="314"/>
      <c r="AR289" s="314"/>
      <c r="AS289" s="314"/>
      <c r="AT289" s="314"/>
      <c r="AU289" s="310"/>
      <c r="AV289" s="314"/>
      <c r="AW289" s="314"/>
      <c r="AX289" s="310"/>
    </row>
    <row r="290" spans="1:50">
      <c r="A290" s="381"/>
      <c r="B290" s="382"/>
      <c r="C290" s="382"/>
      <c r="D290" s="382"/>
      <c r="E290" s="382"/>
      <c r="F290" s="382"/>
      <c r="G290" s="382"/>
      <c r="H290" s="382"/>
      <c r="I290" s="382"/>
      <c r="J290" s="382"/>
      <c r="K290" s="382"/>
      <c r="L290" s="382"/>
      <c r="M290" s="382"/>
      <c r="N290" s="382"/>
      <c r="O290" s="382"/>
      <c r="P290" s="382"/>
      <c r="Q290" s="382"/>
      <c r="Y290" s="288"/>
      <c r="Z290" s="284"/>
      <c r="AE290" s="288"/>
      <c r="AF290" s="284"/>
      <c r="AH290" s="288"/>
      <c r="AI290" s="343"/>
      <c r="AJ290" s="344"/>
      <c r="AK290" s="344"/>
      <c r="AL290" s="344"/>
      <c r="AM290" s="344"/>
      <c r="AN290" s="344"/>
      <c r="AO290" s="309"/>
      <c r="AP290" s="344"/>
      <c r="AQ290" s="344"/>
      <c r="AR290" s="344"/>
      <c r="AS290" s="344"/>
      <c r="AT290" s="344"/>
      <c r="AU290" s="309"/>
      <c r="AV290" s="344"/>
      <c r="AW290" s="344"/>
      <c r="AX290" s="309"/>
    </row>
    <row r="291" spans="1:50">
      <c r="A291" s="381"/>
      <c r="B291" s="382"/>
      <c r="C291" s="382"/>
      <c r="D291" s="382"/>
      <c r="E291" s="382"/>
      <c r="F291" s="382"/>
      <c r="G291" s="382"/>
      <c r="H291" s="382"/>
      <c r="I291" s="382"/>
      <c r="J291" s="382"/>
      <c r="K291" s="382"/>
      <c r="L291" s="382"/>
      <c r="M291" s="382"/>
      <c r="N291" s="382"/>
      <c r="O291" s="382"/>
      <c r="P291" s="382"/>
      <c r="Q291" s="382"/>
      <c r="R291" s="273"/>
      <c r="S291" s="275"/>
      <c r="T291" s="275"/>
      <c r="U291" s="275"/>
      <c r="V291" s="275"/>
      <c r="W291" s="275"/>
      <c r="X291" s="275"/>
      <c r="Y291" s="290"/>
      <c r="Z291" s="285"/>
      <c r="AA291" s="275"/>
      <c r="AB291" s="275"/>
      <c r="AC291" s="275"/>
      <c r="AD291" s="275"/>
      <c r="AE291" s="290"/>
      <c r="AF291" s="285"/>
      <c r="AG291" s="275"/>
      <c r="AH291" s="290"/>
      <c r="AI291" s="343"/>
      <c r="AJ291" s="344"/>
      <c r="AK291" s="344"/>
      <c r="AL291" s="344"/>
      <c r="AM291" s="344"/>
      <c r="AN291" s="344"/>
      <c r="AO291" s="309"/>
      <c r="AP291" s="344"/>
      <c r="AQ291" s="344"/>
      <c r="AR291" s="344"/>
      <c r="AS291" s="344"/>
      <c r="AT291" s="344"/>
      <c r="AU291" s="309"/>
      <c r="AV291" s="344"/>
      <c r="AW291" s="344"/>
      <c r="AX291" s="309"/>
    </row>
    <row r="292" spans="1:50">
      <c r="A292" s="381"/>
      <c r="B292" s="382"/>
      <c r="C292" s="382"/>
      <c r="D292" s="382"/>
      <c r="E292" s="382"/>
      <c r="F292" s="382"/>
      <c r="G292" s="382"/>
      <c r="H292" s="382"/>
      <c r="I292" s="382"/>
      <c r="J292" s="382"/>
      <c r="K292" s="382"/>
      <c r="L292" s="382"/>
      <c r="M292" s="382"/>
      <c r="N292" s="382"/>
      <c r="O292" s="382"/>
      <c r="P292" s="382"/>
      <c r="Q292" s="382"/>
      <c r="Y292" s="288"/>
      <c r="Z292" s="284"/>
      <c r="AE292" s="288"/>
      <c r="AF292" s="284"/>
      <c r="AH292" s="288"/>
      <c r="AI292" s="343"/>
      <c r="AJ292" s="344"/>
      <c r="AK292" s="344"/>
      <c r="AL292" s="344"/>
      <c r="AM292" s="344"/>
      <c r="AN292" s="344"/>
      <c r="AO292" s="309"/>
      <c r="AP292" s="344"/>
      <c r="AQ292" s="344"/>
      <c r="AR292" s="344"/>
      <c r="AS292" s="344"/>
      <c r="AT292" s="344"/>
      <c r="AU292" s="309"/>
      <c r="AV292" s="344"/>
      <c r="AW292" s="344"/>
      <c r="AX292" s="309"/>
    </row>
    <row r="293" spans="1:50" ht="13.5" thickBot="1">
      <c r="A293" s="387"/>
      <c r="B293" s="388"/>
      <c r="C293" s="388"/>
      <c r="D293" s="388"/>
      <c r="E293" s="388"/>
      <c r="F293" s="388"/>
      <c r="G293" s="388"/>
      <c r="H293" s="388"/>
      <c r="I293" s="388"/>
      <c r="J293" s="388"/>
      <c r="K293" s="388"/>
      <c r="L293" s="388"/>
      <c r="M293" s="388"/>
      <c r="N293" s="388"/>
      <c r="O293" s="388"/>
      <c r="P293" s="388"/>
      <c r="Q293" s="388"/>
      <c r="S293" s="281"/>
      <c r="T293" s="281"/>
      <c r="U293" s="281"/>
      <c r="V293" s="281"/>
      <c r="W293" s="281"/>
      <c r="X293" s="281"/>
      <c r="Y293" s="291"/>
      <c r="Z293" s="286"/>
      <c r="AA293" s="281"/>
      <c r="AB293" s="281"/>
      <c r="AC293" s="281"/>
      <c r="AD293" s="281"/>
      <c r="AE293" s="291"/>
      <c r="AF293" s="286"/>
      <c r="AG293" s="281"/>
      <c r="AH293" s="291"/>
      <c r="AI293" s="346"/>
      <c r="AJ293" s="347"/>
      <c r="AK293" s="347"/>
      <c r="AL293" s="347"/>
      <c r="AM293" s="347"/>
      <c r="AN293" s="347"/>
      <c r="AO293" s="311"/>
      <c r="AP293" s="347"/>
      <c r="AQ293" s="347"/>
      <c r="AR293" s="347"/>
      <c r="AS293" s="347"/>
      <c r="AT293" s="347"/>
      <c r="AU293" s="311"/>
      <c r="AV293" s="347"/>
      <c r="AW293" s="347"/>
      <c r="AX293" s="311"/>
    </row>
    <row r="294" spans="1:50">
      <c r="A294" s="380"/>
      <c r="B294" s="382"/>
      <c r="C294" s="382"/>
      <c r="D294" s="382"/>
      <c r="E294" s="382"/>
      <c r="F294" s="382"/>
      <c r="G294" s="382"/>
      <c r="H294" s="382"/>
      <c r="I294" s="382"/>
      <c r="J294" s="382"/>
      <c r="K294" s="382"/>
      <c r="L294" s="382"/>
      <c r="M294" s="382"/>
      <c r="N294" s="382"/>
      <c r="O294" s="382"/>
      <c r="P294" s="382"/>
      <c r="Q294" s="382"/>
      <c r="Y294" s="288"/>
      <c r="Z294" s="284"/>
      <c r="AE294" s="288"/>
      <c r="AF294" s="284"/>
      <c r="AH294" s="288"/>
      <c r="AI294" s="343"/>
      <c r="AJ294" s="344"/>
      <c r="AK294" s="344"/>
      <c r="AL294" s="344"/>
      <c r="AM294" s="344"/>
      <c r="AN294" s="344"/>
      <c r="AO294" s="309"/>
      <c r="AP294" s="344"/>
      <c r="AQ294" s="344"/>
      <c r="AR294" s="344"/>
      <c r="AS294" s="344"/>
      <c r="AT294" s="344"/>
      <c r="AU294" s="309"/>
      <c r="AV294" s="344"/>
      <c r="AW294" s="344"/>
      <c r="AX294" s="309"/>
    </row>
    <row r="295" spans="1:50">
      <c r="A295" s="381"/>
      <c r="B295" s="382"/>
      <c r="C295" s="382"/>
      <c r="D295" s="382"/>
      <c r="E295" s="382"/>
      <c r="F295" s="382"/>
      <c r="G295" s="382"/>
      <c r="H295" s="382"/>
      <c r="I295" s="382"/>
      <c r="J295" s="382"/>
      <c r="K295" s="382"/>
      <c r="L295" s="382"/>
      <c r="M295" s="382"/>
      <c r="N295" s="382"/>
      <c r="O295" s="382"/>
      <c r="P295" s="382"/>
      <c r="Q295" s="382"/>
      <c r="S295" s="274"/>
      <c r="T295" s="274"/>
      <c r="U295" s="274"/>
      <c r="V295" s="274"/>
      <c r="W295" s="274"/>
      <c r="X295" s="274"/>
      <c r="Y295" s="289"/>
      <c r="Z295" s="284"/>
      <c r="AA295" s="274"/>
      <c r="AB295" s="274"/>
      <c r="AC295" s="274"/>
      <c r="AD295" s="274"/>
      <c r="AE295" s="289"/>
      <c r="AF295" s="284"/>
      <c r="AG295" s="274"/>
      <c r="AH295" s="289"/>
      <c r="AI295" s="343"/>
      <c r="AJ295" s="344"/>
      <c r="AK295" s="344"/>
      <c r="AL295" s="344"/>
      <c r="AM295" s="344"/>
      <c r="AN295" s="344"/>
      <c r="AO295" s="309"/>
      <c r="AP295" s="344"/>
      <c r="AQ295" s="344"/>
      <c r="AR295" s="344"/>
      <c r="AS295" s="344"/>
      <c r="AT295" s="344"/>
      <c r="AU295" s="309"/>
      <c r="AV295" s="344"/>
      <c r="AW295" s="344"/>
      <c r="AX295" s="309"/>
    </row>
    <row r="296" spans="1:50">
      <c r="A296" s="381"/>
      <c r="B296" s="382"/>
      <c r="C296" s="382"/>
      <c r="D296" s="382"/>
      <c r="E296" s="382"/>
      <c r="F296" s="382"/>
      <c r="G296" s="382"/>
      <c r="H296" s="382"/>
      <c r="I296" s="382"/>
      <c r="J296" s="382"/>
      <c r="K296" s="382"/>
      <c r="L296" s="382"/>
      <c r="M296" s="382"/>
      <c r="N296" s="382"/>
      <c r="O296" s="382"/>
      <c r="P296" s="382"/>
      <c r="Q296" s="382"/>
      <c r="S296" s="275"/>
      <c r="T296" s="275"/>
      <c r="U296" s="275"/>
      <c r="V296" s="275"/>
      <c r="W296" s="275"/>
      <c r="X296" s="275"/>
      <c r="Y296" s="290"/>
      <c r="Z296" s="285"/>
      <c r="AA296" s="275"/>
      <c r="AB296" s="275"/>
      <c r="AC296" s="275"/>
      <c r="AD296" s="275"/>
      <c r="AE296" s="290"/>
      <c r="AF296" s="285"/>
      <c r="AG296" s="275"/>
      <c r="AH296" s="290"/>
      <c r="AI296" s="343"/>
      <c r="AJ296" s="344"/>
      <c r="AK296" s="344"/>
      <c r="AL296" s="344"/>
      <c r="AM296" s="344"/>
      <c r="AN296" s="344"/>
      <c r="AO296" s="309"/>
      <c r="AP296" s="344"/>
      <c r="AQ296" s="344"/>
      <c r="AR296" s="344"/>
      <c r="AS296" s="344"/>
      <c r="AT296" s="344"/>
      <c r="AU296" s="309"/>
      <c r="AV296" s="344"/>
      <c r="AW296" s="344"/>
      <c r="AX296" s="309"/>
    </row>
    <row r="297" spans="1:50">
      <c r="A297" s="381"/>
      <c r="B297" s="382"/>
      <c r="C297" s="382"/>
      <c r="D297" s="382"/>
      <c r="E297" s="382"/>
      <c r="F297" s="382"/>
      <c r="G297" s="382"/>
      <c r="H297" s="382"/>
      <c r="I297" s="382"/>
      <c r="J297" s="382"/>
      <c r="K297" s="382"/>
      <c r="L297" s="382"/>
      <c r="M297" s="382"/>
      <c r="N297" s="382"/>
      <c r="O297" s="382"/>
      <c r="P297" s="382"/>
      <c r="Q297" s="382"/>
      <c r="Y297" s="288"/>
      <c r="Z297" s="284"/>
      <c r="AE297" s="288"/>
      <c r="AF297" s="284"/>
      <c r="AH297" s="288"/>
      <c r="AI297" s="343"/>
      <c r="AJ297" s="344"/>
      <c r="AK297" s="344"/>
      <c r="AL297" s="344"/>
      <c r="AM297" s="344"/>
      <c r="AN297" s="344"/>
      <c r="AO297" s="309"/>
      <c r="AP297" s="344"/>
      <c r="AQ297" s="344"/>
      <c r="AR297" s="344"/>
      <c r="AS297" s="344"/>
      <c r="AT297" s="344"/>
      <c r="AU297" s="309"/>
      <c r="AV297" s="344"/>
      <c r="AW297" s="344"/>
      <c r="AX297" s="309"/>
    </row>
    <row r="298" spans="1:50">
      <c r="A298" s="381"/>
      <c r="B298" s="382"/>
      <c r="C298" s="382"/>
      <c r="D298" s="382"/>
      <c r="E298" s="382"/>
      <c r="F298" s="382"/>
      <c r="G298" s="382"/>
      <c r="H298" s="382"/>
      <c r="I298" s="382"/>
      <c r="J298" s="382"/>
      <c r="K298" s="382"/>
      <c r="L298" s="382"/>
      <c r="M298" s="382"/>
      <c r="N298" s="382"/>
      <c r="O298" s="382"/>
      <c r="P298" s="382"/>
      <c r="Q298" s="382"/>
      <c r="R298" s="273"/>
      <c r="S298" s="275"/>
      <c r="T298" s="275"/>
      <c r="U298" s="275"/>
      <c r="V298" s="275"/>
      <c r="W298" s="275"/>
      <c r="X298" s="275"/>
      <c r="Y298" s="290"/>
      <c r="Z298" s="285"/>
      <c r="AA298" s="275"/>
      <c r="AB298" s="275"/>
      <c r="AC298" s="275"/>
      <c r="AD298" s="275"/>
      <c r="AE298" s="290"/>
      <c r="AF298" s="285"/>
      <c r="AG298" s="275"/>
      <c r="AH298" s="290"/>
      <c r="AI298" s="345"/>
      <c r="AJ298" s="314"/>
      <c r="AK298" s="314"/>
      <c r="AL298" s="314"/>
      <c r="AM298" s="314"/>
      <c r="AN298" s="314"/>
      <c r="AO298" s="310"/>
      <c r="AP298" s="314"/>
      <c r="AQ298" s="314"/>
      <c r="AR298" s="314"/>
      <c r="AS298" s="314"/>
      <c r="AT298" s="314"/>
      <c r="AU298" s="310"/>
      <c r="AV298" s="314"/>
      <c r="AW298" s="314"/>
      <c r="AX298" s="310"/>
    </row>
    <row r="299" spans="1:50">
      <c r="A299" s="381"/>
      <c r="B299" s="382"/>
      <c r="C299" s="382"/>
      <c r="D299" s="382"/>
      <c r="E299" s="382"/>
      <c r="F299" s="382"/>
      <c r="G299" s="382"/>
      <c r="H299" s="382"/>
      <c r="I299" s="382"/>
      <c r="J299" s="382"/>
      <c r="K299" s="382"/>
      <c r="L299" s="382"/>
      <c r="M299" s="382"/>
      <c r="N299" s="382"/>
      <c r="O299" s="382"/>
      <c r="P299" s="382"/>
      <c r="Q299" s="382"/>
      <c r="Y299" s="288"/>
      <c r="Z299" s="284"/>
      <c r="AE299" s="288"/>
      <c r="AF299" s="284"/>
      <c r="AH299" s="288"/>
      <c r="AI299" s="343"/>
      <c r="AJ299" s="344"/>
      <c r="AK299" s="344"/>
      <c r="AL299" s="344"/>
      <c r="AM299" s="344"/>
      <c r="AN299" s="344"/>
      <c r="AO299" s="309"/>
      <c r="AP299" s="344"/>
      <c r="AQ299" s="344"/>
      <c r="AR299" s="344"/>
      <c r="AS299" s="344"/>
      <c r="AT299" s="344"/>
      <c r="AU299" s="309"/>
      <c r="AV299" s="344"/>
      <c r="AW299" s="344"/>
      <c r="AX299" s="309"/>
    </row>
    <row r="300" spans="1:50">
      <c r="A300" s="386"/>
      <c r="B300" s="384"/>
      <c r="C300" s="384"/>
      <c r="D300" s="384"/>
      <c r="E300" s="384"/>
      <c r="F300" s="384"/>
      <c r="G300" s="384"/>
      <c r="H300" s="384"/>
      <c r="I300" s="384"/>
      <c r="J300" s="384"/>
      <c r="K300" s="384"/>
      <c r="L300" s="384"/>
      <c r="M300" s="384"/>
      <c r="N300" s="384"/>
      <c r="O300" s="384"/>
      <c r="P300" s="384"/>
      <c r="Q300" s="384"/>
      <c r="S300" s="275"/>
      <c r="T300" s="275"/>
      <c r="U300" s="275"/>
      <c r="V300" s="275"/>
      <c r="W300" s="275"/>
      <c r="X300" s="275"/>
      <c r="Y300" s="290"/>
      <c r="Z300" s="285"/>
      <c r="AA300" s="275"/>
      <c r="AB300" s="275"/>
      <c r="AC300" s="275"/>
      <c r="AD300" s="275"/>
      <c r="AE300" s="290"/>
      <c r="AF300" s="285"/>
      <c r="AG300" s="275"/>
      <c r="AH300" s="290"/>
      <c r="AI300" s="343"/>
      <c r="AJ300" s="344"/>
      <c r="AK300" s="344"/>
      <c r="AL300" s="344"/>
      <c r="AM300" s="344"/>
      <c r="AN300" s="344"/>
      <c r="AO300" s="309"/>
      <c r="AP300" s="344"/>
      <c r="AQ300" s="344"/>
      <c r="AR300" s="344"/>
      <c r="AS300" s="344"/>
      <c r="AT300" s="344"/>
      <c r="AU300" s="309"/>
      <c r="AV300" s="344"/>
      <c r="AW300" s="344"/>
      <c r="AX300" s="309"/>
    </row>
    <row r="301" spans="1:50">
      <c r="A301" s="381"/>
      <c r="B301" s="382"/>
      <c r="C301" s="382"/>
      <c r="D301" s="382"/>
      <c r="E301" s="382"/>
      <c r="F301" s="382"/>
      <c r="G301" s="382"/>
      <c r="H301" s="382"/>
      <c r="I301" s="382"/>
      <c r="J301" s="382"/>
      <c r="K301" s="382"/>
      <c r="L301" s="382"/>
      <c r="M301" s="382"/>
      <c r="N301" s="382"/>
      <c r="O301" s="382"/>
      <c r="P301" s="382"/>
      <c r="Q301" s="382"/>
      <c r="Y301" s="288"/>
      <c r="Z301" s="284"/>
      <c r="AE301" s="288"/>
      <c r="AF301" s="284"/>
      <c r="AH301" s="288"/>
      <c r="AI301" s="343"/>
      <c r="AJ301" s="344"/>
      <c r="AK301" s="344"/>
      <c r="AL301" s="344"/>
      <c r="AM301" s="344"/>
      <c r="AN301" s="344"/>
      <c r="AO301" s="309"/>
      <c r="AP301" s="344"/>
      <c r="AQ301" s="344"/>
      <c r="AR301" s="344"/>
      <c r="AS301" s="344"/>
      <c r="AT301" s="344"/>
      <c r="AU301" s="309"/>
      <c r="AV301" s="344"/>
      <c r="AW301" s="344"/>
      <c r="AX301" s="309"/>
    </row>
    <row r="302" spans="1:50">
      <c r="A302" s="381"/>
      <c r="B302" s="382"/>
      <c r="C302" s="382"/>
      <c r="D302" s="382"/>
      <c r="E302" s="382"/>
      <c r="F302" s="382"/>
      <c r="G302" s="382"/>
      <c r="H302" s="382"/>
      <c r="I302" s="382"/>
      <c r="J302" s="382"/>
      <c r="K302" s="382"/>
      <c r="L302" s="382"/>
      <c r="M302" s="382"/>
      <c r="N302" s="382"/>
      <c r="O302" s="382"/>
      <c r="P302" s="382"/>
      <c r="Q302" s="382"/>
      <c r="R302" s="273"/>
      <c r="S302" s="275"/>
      <c r="T302" s="275"/>
      <c r="U302" s="275"/>
      <c r="V302" s="275"/>
      <c r="W302" s="275"/>
      <c r="X302" s="275"/>
      <c r="Y302" s="290"/>
      <c r="Z302" s="285"/>
      <c r="AA302" s="275"/>
      <c r="AB302" s="275"/>
      <c r="AC302" s="275"/>
      <c r="AD302" s="275"/>
      <c r="AE302" s="290"/>
      <c r="AF302" s="285"/>
      <c r="AG302" s="275"/>
      <c r="AH302" s="290"/>
      <c r="AI302" s="348"/>
      <c r="AJ302" s="314"/>
      <c r="AK302" s="314"/>
      <c r="AL302" s="312"/>
      <c r="AM302" s="314"/>
      <c r="AN302" s="314"/>
      <c r="AO302" s="310"/>
      <c r="AP302" s="314"/>
      <c r="AQ302" s="314"/>
      <c r="AR302" s="314"/>
      <c r="AS302" s="314"/>
      <c r="AT302" s="314"/>
      <c r="AU302" s="310"/>
      <c r="AV302" s="314"/>
      <c r="AW302" s="314"/>
      <c r="AX302" s="310"/>
    </row>
    <row r="303" spans="1:50">
      <c r="A303" s="381"/>
      <c r="B303" s="382"/>
      <c r="C303" s="382"/>
      <c r="D303" s="382"/>
      <c r="E303" s="382"/>
      <c r="F303" s="382"/>
      <c r="G303" s="382"/>
      <c r="H303" s="382"/>
      <c r="I303" s="382"/>
      <c r="J303" s="382"/>
      <c r="K303" s="382"/>
      <c r="L303" s="382"/>
      <c r="M303" s="382"/>
      <c r="N303" s="382"/>
      <c r="O303" s="382"/>
      <c r="P303" s="382"/>
      <c r="Q303" s="382"/>
      <c r="Y303" s="288"/>
      <c r="Z303" s="284"/>
      <c r="AE303" s="288"/>
      <c r="AF303" s="284"/>
      <c r="AH303" s="288"/>
      <c r="AI303" s="343"/>
      <c r="AJ303" s="344"/>
      <c r="AK303" s="344"/>
      <c r="AL303" s="344"/>
      <c r="AM303" s="344"/>
      <c r="AN303" s="344"/>
      <c r="AO303" s="309"/>
      <c r="AP303" s="344"/>
      <c r="AQ303" s="344"/>
      <c r="AR303" s="344"/>
      <c r="AS303" s="344"/>
      <c r="AT303" s="344"/>
      <c r="AU303" s="309"/>
      <c r="AV303" s="344"/>
      <c r="AW303" s="344"/>
      <c r="AX303" s="309"/>
    </row>
    <row r="304" spans="1:50">
      <c r="A304" s="381"/>
      <c r="B304" s="382"/>
      <c r="C304" s="382"/>
      <c r="D304" s="382"/>
      <c r="E304" s="382"/>
      <c r="F304" s="382"/>
      <c r="G304" s="382"/>
      <c r="H304" s="382"/>
      <c r="I304" s="382"/>
      <c r="J304" s="382"/>
      <c r="K304" s="382"/>
      <c r="L304" s="382"/>
      <c r="M304" s="382"/>
      <c r="N304" s="382"/>
      <c r="O304" s="382"/>
      <c r="P304" s="382"/>
      <c r="Q304" s="382"/>
      <c r="R304" s="273"/>
      <c r="S304" s="275"/>
      <c r="T304" s="275"/>
      <c r="U304" s="275"/>
      <c r="V304" s="275"/>
      <c r="W304" s="275"/>
      <c r="X304" s="275"/>
      <c r="Y304" s="290"/>
      <c r="Z304" s="285"/>
      <c r="AA304" s="275"/>
      <c r="AB304" s="275"/>
      <c r="AC304" s="275"/>
      <c r="AD304" s="275"/>
      <c r="AE304" s="290"/>
      <c r="AF304" s="285"/>
      <c r="AG304" s="275"/>
      <c r="AH304" s="290"/>
      <c r="AI304" s="343"/>
      <c r="AJ304" s="344"/>
      <c r="AK304" s="344"/>
      <c r="AL304" s="344"/>
      <c r="AM304" s="344"/>
      <c r="AN304" s="344"/>
      <c r="AO304" s="309"/>
      <c r="AP304" s="344"/>
      <c r="AQ304" s="344"/>
      <c r="AR304" s="344"/>
      <c r="AS304" s="344"/>
      <c r="AT304" s="344"/>
      <c r="AU304" s="309"/>
      <c r="AV304" s="344"/>
      <c r="AW304" s="344"/>
      <c r="AX304" s="309"/>
    </row>
    <row r="305" spans="1:50">
      <c r="A305" s="381"/>
      <c r="B305" s="382"/>
      <c r="C305" s="382"/>
      <c r="D305" s="382"/>
      <c r="E305" s="382"/>
      <c r="F305" s="382"/>
      <c r="G305" s="382"/>
      <c r="H305" s="382"/>
      <c r="I305" s="382"/>
      <c r="J305" s="382"/>
      <c r="K305" s="382"/>
      <c r="L305" s="382"/>
      <c r="M305" s="382"/>
      <c r="N305" s="382"/>
      <c r="O305" s="382"/>
      <c r="P305" s="382"/>
      <c r="Q305" s="382"/>
      <c r="Y305" s="288"/>
      <c r="Z305" s="284"/>
      <c r="AE305" s="288"/>
      <c r="AF305" s="284"/>
      <c r="AH305" s="288"/>
      <c r="AI305" s="343"/>
      <c r="AJ305" s="344"/>
      <c r="AK305" s="344"/>
      <c r="AL305" s="344"/>
      <c r="AM305" s="344"/>
      <c r="AN305" s="344"/>
      <c r="AO305" s="309"/>
      <c r="AP305" s="344"/>
      <c r="AQ305" s="344"/>
      <c r="AR305" s="344"/>
      <c r="AS305" s="344"/>
      <c r="AT305" s="344"/>
      <c r="AU305" s="309"/>
      <c r="AV305" s="344"/>
      <c r="AW305" s="344"/>
      <c r="AX305" s="309"/>
    </row>
    <row r="306" spans="1:50">
      <c r="A306" s="381"/>
      <c r="B306" s="382"/>
      <c r="C306" s="382"/>
      <c r="D306" s="382"/>
      <c r="E306" s="382"/>
      <c r="F306" s="382"/>
      <c r="G306" s="382"/>
      <c r="H306" s="382"/>
      <c r="I306" s="382"/>
      <c r="J306" s="382"/>
      <c r="K306" s="382"/>
      <c r="L306" s="382"/>
      <c r="M306" s="382"/>
      <c r="N306" s="382"/>
      <c r="O306" s="382"/>
      <c r="P306" s="382"/>
      <c r="Q306" s="382"/>
      <c r="R306" s="273"/>
      <c r="S306" s="275"/>
      <c r="T306" s="275"/>
      <c r="U306" s="275"/>
      <c r="V306" s="275"/>
      <c r="W306" s="275"/>
      <c r="X306" s="275"/>
      <c r="Y306" s="290"/>
      <c r="Z306" s="285"/>
      <c r="AA306" s="275"/>
      <c r="AB306" s="275"/>
      <c r="AC306" s="275"/>
      <c r="AD306" s="275"/>
      <c r="AE306" s="290"/>
      <c r="AF306" s="285"/>
      <c r="AG306" s="275"/>
      <c r="AH306" s="290"/>
      <c r="AI306" s="345"/>
      <c r="AJ306" s="314"/>
      <c r="AK306" s="314"/>
      <c r="AL306" s="314"/>
      <c r="AM306" s="312"/>
      <c r="AN306" s="314"/>
      <c r="AO306" s="310"/>
      <c r="AP306" s="314"/>
      <c r="AQ306" s="314"/>
      <c r="AR306" s="314"/>
      <c r="AS306" s="314"/>
      <c r="AT306" s="314"/>
      <c r="AU306" s="310"/>
      <c r="AV306" s="314"/>
      <c r="AW306" s="314"/>
      <c r="AX306" s="310"/>
    </row>
    <row r="307" spans="1:50">
      <c r="A307" s="381"/>
      <c r="B307" s="382"/>
      <c r="C307" s="382"/>
      <c r="D307" s="382"/>
      <c r="E307" s="382"/>
      <c r="F307" s="382"/>
      <c r="G307" s="382"/>
      <c r="H307" s="382"/>
      <c r="I307" s="382"/>
      <c r="J307" s="382"/>
      <c r="K307" s="382"/>
      <c r="L307" s="382"/>
      <c r="M307" s="382"/>
      <c r="N307" s="382"/>
      <c r="O307" s="382"/>
      <c r="P307" s="382"/>
      <c r="Q307" s="382"/>
      <c r="Y307" s="288"/>
      <c r="Z307" s="284"/>
      <c r="AE307" s="288"/>
      <c r="AF307" s="284"/>
      <c r="AH307" s="288"/>
      <c r="AI307" s="343"/>
      <c r="AJ307" s="344"/>
      <c r="AK307" s="344"/>
      <c r="AL307" s="344"/>
      <c r="AM307" s="344"/>
      <c r="AN307" s="344"/>
      <c r="AO307" s="309"/>
      <c r="AP307" s="344"/>
      <c r="AQ307" s="344"/>
      <c r="AR307" s="344"/>
      <c r="AS307" s="344"/>
      <c r="AT307" s="344"/>
      <c r="AU307" s="309"/>
      <c r="AV307" s="344"/>
      <c r="AW307" s="344"/>
      <c r="AX307" s="309"/>
    </row>
    <row r="308" spans="1:50">
      <c r="A308" s="381"/>
      <c r="B308" s="382"/>
      <c r="C308" s="382"/>
      <c r="D308" s="382"/>
      <c r="E308" s="382"/>
      <c r="F308" s="382"/>
      <c r="G308" s="382"/>
      <c r="H308" s="382"/>
      <c r="I308" s="382"/>
      <c r="J308" s="382"/>
      <c r="K308" s="382"/>
      <c r="L308" s="382"/>
      <c r="M308" s="382"/>
      <c r="N308" s="382"/>
      <c r="O308" s="382"/>
      <c r="P308" s="382"/>
      <c r="Q308" s="382"/>
      <c r="R308" s="273"/>
      <c r="S308" s="275"/>
      <c r="T308" s="275"/>
      <c r="U308" s="275"/>
      <c r="V308" s="275"/>
      <c r="W308" s="275"/>
      <c r="X308" s="275"/>
      <c r="Y308" s="290"/>
      <c r="Z308" s="285"/>
      <c r="AA308" s="275"/>
      <c r="AB308" s="275"/>
      <c r="AC308" s="275"/>
      <c r="AD308" s="275"/>
      <c r="AE308" s="290"/>
      <c r="AF308" s="285"/>
      <c r="AG308" s="275"/>
      <c r="AH308" s="290"/>
      <c r="AI308" s="343"/>
      <c r="AJ308" s="344"/>
      <c r="AK308" s="344"/>
      <c r="AL308" s="344"/>
      <c r="AM308" s="344"/>
      <c r="AN308" s="344"/>
      <c r="AO308" s="309"/>
      <c r="AP308" s="344"/>
      <c r="AQ308" s="344"/>
      <c r="AR308" s="344"/>
      <c r="AS308" s="344"/>
      <c r="AT308" s="344"/>
      <c r="AU308" s="309"/>
      <c r="AV308" s="344"/>
      <c r="AW308" s="344"/>
      <c r="AX308" s="309"/>
    </row>
    <row r="309" spans="1:50">
      <c r="A309" s="381"/>
      <c r="B309" s="382"/>
      <c r="C309" s="382"/>
      <c r="D309" s="382"/>
      <c r="E309" s="382"/>
      <c r="F309" s="382"/>
      <c r="G309" s="382"/>
      <c r="H309" s="382"/>
      <c r="I309" s="382"/>
      <c r="J309" s="382"/>
      <c r="K309" s="382"/>
      <c r="L309" s="382"/>
      <c r="M309" s="382"/>
      <c r="N309" s="382"/>
      <c r="O309" s="382"/>
      <c r="P309" s="382"/>
      <c r="Q309" s="382"/>
      <c r="Y309" s="288"/>
      <c r="Z309" s="284"/>
      <c r="AE309" s="288"/>
      <c r="AF309" s="284"/>
      <c r="AH309" s="288"/>
      <c r="AI309" s="343"/>
      <c r="AJ309" s="344"/>
      <c r="AK309" s="344"/>
      <c r="AL309" s="344"/>
      <c r="AM309" s="344"/>
      <c r="AN309" s="344"/>
      <c r="AO309" s="309"/>
      <c r="AP309" s="344"/>
      <c r="AQ309" s="344"/>
      <c r="AR309" s="344"/>
      <c r="AS309" s="344"/>
      <c r="AT309" s="344"/>
      <c r="AU309" s="309"/>
      <c r="AV309" s="344"/>
      <c r="AW309" s="344"/>
      <c r="AX309" s="309"/>
    </row>
    <row r="310" spans="1:50">
      <c r="A310" s="381"/>
      <c r="B310" s="382"/>
      <c r="C310" s="382"/>
      <c r="D310" s="382"/>
      <c r="E310" s="382"/>
      <c r="F310" s="382"/>
      <c r="G310" s="382"/>
      <c r="H310" s="382"/>
      <c r="I310" s="382"/>
      <c r="J310" s="382"/>
      <c r="K310" s="382"/>
      <c r="L310" s="382"/>
      <c r="M310" s="382"/>
      <c r="N310" s="382"/>
      <c r="O310" s="382"/>
      <c r="P310" s="382"/>
      <c r="Q310" s="382"/>
      <c r="R310" s="273"/>
      <c r="S310" s="275"/>
      <c r="T310" s="275"/>
      <c r="U310" s="275"/>
      <c r="V310" s="275"/>
      <c r="W310" s="275"/>
      <c r="X310" s="275"/>
      <c r="Y310" s="290"/>
      <c r="Z310" s="285"/>
      <c r="AA310" s="275"/>
      <c r="AB310" s="275"/>
      <c r="AC310" s="275"/>
      <c r="AD310" s="275"/>
      <c r="AE310" s="290"/>
      <c r="AF310" s="285"/>
      <c r="AG310" s="275"/>
      <c r="AH310" s="290"/>
      <c r="AI310" s="345"/>
      <c r="AJ310" s="314"/>
      <c r="AK310" s="314"/>
      <c r="AL310" s="312"/>
      <c r="AM310" s="314"/>
      <c r="AN310" s="314"/>
      <c r="AO310" s="310"/>
      <c r="AP310" s="314"/>
      <c r="AQ310" s="314"/>
      <c r="AR310" s="314"/>
      <c r="AS310" s="314"/>
      <c r="AT310" s="314"/>
      <c r="AU310" s="310"/>
      <c r="AV310" s="314"/>
      <c r="AW310" s="314"/>
      <c r="AX310" s="310"/>
    </row>
    <row r="311" spans="1:50">
      <c r="A311" s="381"/>
      <c r="B311" s="382"/>
      <c r="C311" s="382"/>
      <c r="D311" s="382"/>
      <c r="E311" s="382"/>
      <c r="F311" s="382"/>
      <c r="G311" s="382"/>
      <c r="H311" s="382"/>
      <c r="I311" s="382"/>
      <c r="J311" s="382"/>
      <c r="K311" s="382"/>
      <c r="L311" s="382"/>
      <c r="M311" s="382"/>
      <c r="N311" s="382"/>
      <c r="O311" s="382"/>
      <c r="P311" s="382"/>
      <c r="Q311" s="382"/>
      <c r="Y311" s="288"/>
      <c r="Z311" s="284"/>
      <c r="AE311" s="288"/>
      <c r="AF311" s="284"/>
      <c r="AH311" s="288"/>
      <c r="AI311" s="343"/>
      <c r="AJ311" s="344"/>
      <c r="AK311" s="344"/>
      <c r="AL311" s="344"/>
      <c r="AM311" s="344"/>
      <c r="AN311" s="344"/>
      <c r="AO311" s="309"/>
      <c r="AP311" s="344"/>
      <c r="AQ311" s="344"/>
      <c r="AR311" s="344"/>
      <c r="AS311" s="344"/>
      <c r="AT311" s="344"/>
      <c r="AU311" s="309"/>
      <c r="AV311" s="344"/>
      <c r="AW311" s="344"/>
      <c r="AX311" s="309"/>
    </row>
    <row r="312" spans="1:50">
      <c r="A312" s="381"/>
      <c r="B312" s="382"/>
      <c r="C312" s="382"/>
      <c r="D312" s="382"/>
      <c r="E312" s="382"/>
      <c r="F312" s="382"/>
      <c r="G312" s="382"/>
      <c r="H312" s="382"/>
      <c r="I312" s="382"/>
      <c r="J312" s="382"/>
      <c r="K312" s="382"/>
      <c r="L312" s="382"/>
      <c r="M312" s="382"/>
      <c r="N312" s="382"/>
      <c r="O312" s="382"/>
      <c r="P312" s="382"/>
      <c r="Q312" s="382"/>
      <c r="R312" s="273"/>
      <c r="S312" s="275"/>
      <c r="T312" s="275"/>
      <c r="U312" s="275"/>
      <c r="V312" s="275"/>
      <c r="W312" s="275"/>
      <c r="X312" s="275"/>
      <c r="Y312" s="290"/>
      <c r="Z312" s="285"/>
      <c r="AA312" s="275"/>
      <c r="AB312" s="275"/>
      <c r="AC312" s="275"/>
      <c r="AD312" s="275"/>
      <c r="AE312" s="290"/>
      <c r="AF312" s="285"/>
      <c r="AG312" s="275"/>
      <c r="AH312" s="290"/>
      <c r="AI312" s="343"/>
      <c r="AJ312" s="344"/>
      <c r="AK312" s="344"/>
      <c r="AL312" s="344"/>
      <c r="AM312" s="344"/>
      <c r="AN312" s="344"/>
      <c r="AO312" s="309"/>
      <c r="AP312" s="344"/>
      <c r="AQ312" s="344"/>
      <c r="AR312" s="344"/>
      <c r="AS312" s="344"/>
      <c r="AT312" s="344"/>
      <c r="AU312" s="309"/>
      <c r="AV312" s="344"/>
      <c r="AW312" s="344"/>
      <c r="AX312" s="309"/>
    </row>
    <row r="313" spans="1:50">
      <c r="A313" s="381"/>
      <c r="B313" s="382"/>
      <c r="C313" s="382"/>
      <c r="D313" s="382"/>
      <c r="E313" s="382"/>
      <c r="F313" s="382"/>
      <c r="G313" s="382"/>
      <c r="H313" s="382"/>
      <c r="I313" s="382"/>
      <c r="J313" s="382"/>
      <c r="K313" s="382"/>
      <c r="L313" s="382"/>
      <c r="M313" s="382"/>
      <c r="N313" s="382"/>
      <c r="O313" s="382"/>
      <c r="P313" s="382"/>
      <c r="Q313" s="382"/>
      <c r="Y313" s="288"/>
      <c r="Z313" s="284"/>
      <c r="AE313" s="288"/>
      <c r="AF313" s="284"/>
      <c r="AH313" s="288"/>
      <c r="AI313" s="343"/>
      <c r="AJ313" s="344"/>
      <c r="AK313" s="344"/>
      <c r="AL313" s="344"/>
      <c r="AM313" s="344"/>
      <c r="AN313" s="344"/>
      <c r="AO313" s="309"/>
      <c r="AP313" s="344"/>
      <c r="AQ313" s="344"/>
      <c r="AR313" s="344"/>
      <c r="AS313" s="344"/>
      <c r="AT313" s="344"/>
      <c r="AU313" s="309"/>
      <c r="AV313" s="344"/>
      <c r="AW313" s="344"/>
      <c r="AX313" s="309"/>
    </row>
    <row r="314" spans="1:50">
      <c r="A314" s="381"/>
      <c r="B314" s="382"/>
      <c r="C314" s="382"/>
      <c r="D314" s="382"/>
      <c r="E314" s="382"/>
      <c r="F314" s="382"/>
      <c r="G314" s="382"/>
      <c r="H314" s="382"/>
      <c r="I314" s="382"/>
      <c r="J314" s="382"/>
      <c r="K314" s="382"/>
      <c r="L314" s="382"/>
      <c r="M314" s="382"/>
      <c r="N314" s="382"/>
      <c r="O314" s="382"/>
      <c r="P314" s="382"/>
      <c r="Q314" s="382"/>
      <c r="R314" s="273"/>
      <c r="S314" s="275"/>
      <c r="T314" s="275"/>
      <c r="U314" s="275"/>
      <c r="V314" s="275"/>
      <c r="W314" s="275"/>
      <c r="X314" s="275"/>
      <c r="Y314" s="290"/>
      <c r="Z314" s="285"/>
      <c r="AA314" s="275"/>
      <c r="AB314" s="275"/>
      <c r="AC314" s="275"/>
      <c r="AD314" s="275"/>
      <c r="AE314" s="290"/>
      <c r="AF314" s="285"/>
      <c r="AG314" s="275"/>
      <c r="AH314" s="290"/>
      <c r="AI314" s="345"/>
      <c r="AJ314" s="314"/>
      <c r="AK314" s="314"/>
      <c r="AL314" s="314"/>
      <c r="AM314" s="314"/>
      <c r="AN314" s="314"/>
      <c r="AO314" s="310"/>
      <c r="AP314" s="314"/>
      <c r="AQ314" s="314"/>
      <c r="AR314" s="314"/>
      <c r="AS314" s="314"/>
      <c r="AT314" s="314"/>
      <c r="AU314" s="310"/>
      <c r="AV314" s="314"/>
      <c r="AW314" s="314"/>
      <c r="AX314" s="310"/>
    </row>
    <row r="315" spans="1:50">
      <c r="A315" s="381"/>
      <c r="B315" s="382"/>
      <c r="C315" s="382"/>
      <c r="D315" s="382"/>
      <c r="E315" s="382"/>
      <c r="F315" s="382"/>
      <c r="G315" s="382"/>
      <c r="H315" s="382"/>
      <c r="I315" s="382"/>
      <c r="J315" s="382"/>
      <c r="K315" s="382"/>
      <c r="L315" s="382"/>
      <c r="M315" s="382"/>
      <c r="N315" s="382"/>
      <c r="O315" s="382"/>
      <c r="P315" s="382"/>
      <c r="Q315" s="382"/>
      <c r="Y315" s="288"/>
      <c r="Z315" s="284"/>
      <c r="AE315" s="288"/>
      <c r="AF315" s="284"/>
      <c r="AH315" s="288"/>
      <c r="AI315" s="343"/>
      <c r="AJ315" s="344"/>
      <c r="AK315" s="344"/>
      <c r="AL315" s="344"/>
      <c r="AM315" s="344"/>
      <c r="AN315" s="344"/>
      <c r="AO315" s="309"/>
      <c r="AP315" s="344"/>
      <c r="AQ315" s="344"/>
      <c r="AR315" s="344"/>
      <c r="AS315" s="344"/>
      <c r="AT315" s="344"/>
      <c r="AU315" s="309"/>
      <c r="AV315" s="344"/>
      <c r="AW315" s="344"/>
      <c r="AX315" s="309"/>
    </row>
    <row r="316" spans="1:50">
      <c r="A316" s="381"/>
      <c r="B316" s="382"/>
      <c r="C316" s="382"/>
      <c r="D316" s="382"/>
      <c r="E316" s="382"/>
      <c r="F316" s="382"/>
      <c r="G316" s="382"/>
      <c r="H316" s="382"/>
      <c r="I316" s="382"/>
      <c r="J316" s="382"/>
      <c r="K316" s="382"/>
      <c r="L316" s="382"/>
      <c r="M316" s="382"/>
      <c r="N316" s="382"/>
      <c r="O316" s="382"/>
      <c r="P316" s="382"/>
      <c r="Q316" s="382"/>
      <c r="R316" s="273"/>
      <c r="S316" s="275"/>
      <c r="T316" s="275"/>
      <c r="U316" s="275"/>
      <c r="V316" s="275"/>
      <c r="W316" s="275"/>
      <c r="X316" s="275"/>
      <c r="Y316" s="290"/>
      <c r="Z316" s="285"/>
      <c r="AA316" s="275"/>
      <c r="AB316" s="275"/>
      <c r="AC316" s="275"/>
      <c r="AD316" s="275"/>
      <c r="AE316" s="290"/>
      <c r="AF316" s="285"/>
      <c r="AG316" s="275"/>
      <c r="AH316" s="290"/>
      <c r="AI316" s="343"/>
      <c r="AJ316" s="344"/>
      <c r="AK316" s="344"/>
      <c r="AL316" s="344"/>
      <c r="AM316" s="344"/>
      <c r="AN316" s="344"/>
      <c r="AO316" s="309"/>
      <c r="AP316" s="344"/>
      <c r="AQ316" s="344"/>
      <c r="AR316" s="344"/>
      <c r="AS316" s="344"/>
      <c r="AT316" s="344"/>
      <c r="AU316" s="309"/>
      <c r="AV316" s="344"/>
      <c r="AW316" s="344"/>
      <c r="AX316" s="309"/>
    </row>
    <row r="317" spans="1:50">
      <c r="A317" s="381"/>
      <c r="B317" s="382"/>
      <c r="C317" s="382"/>
      <c r="D317" s="382"/>
      <c r="E317" s="382"/>
      <c r="F317" s="382"/>
      <c r="G317" s="382"/>
      <c r="H317" s="382"/>
      <c r="I317" s="382"/>
      <c r="J317" s="382"/>
      <c r="K317" s="382"/>
      <c r="L317" s="382"/>
      <c r="M317" s="382"/>
      <c r="N317" s="382"/>
      <c r="O317" s="382"/>
      <c r="P317" s="382"/>
      <c r="Q317" s="382"/>
      <c r="Y317" s="288"/>
      <c r="Z317" s="284"/>
      <c r="AE317" s="288"/>
      <c r="AF317" s="284"/>
      <c r="AH317" s="288"/>
      <c r="AI317" s="343"/>
      <c r="AJ317" s="344"/>
      <c r="AK317" s="344"/>
      <c r="AL317" s="344"/>
      <c r="AM317" s="344"/>
      <c r="AN317" s="344"/>
      <c r="AO317" s="309"/>
      <c r="AP317" s="344"/>
      <c r="AQ317" s="344"/>
      <c r="AR317" s="344"/>
      <c r="AS317" s="344"/>
      <c r="AT317" s="344"/>
      <c r="AU317" s="309"/>
      <c r="AV317" s="344"/>
      <c r="AW317" s="344"/>
      <c r="AX317" s="309"/>
    </row>
    <row r="318" spans="1:50">
      <c r="A318" s="381"/>
      <c r="B318" s="382"/>
      <c r="C318" s="382"/>
      <c r="D318" s="382"/>
      <c r="E318" s="382"/>
      <c r="F318" s="382"/>
      <c r="G318" s="382"/>
      <c r="H318" s="382"/>
      <c r="I318" s="382"/>
      <c r="J318" s="382"/>
      <c r="K318" s="382"/>
      <c r="L318" s="382"/>
      <c r="M318" s="382"/>
      <c r="N318" s="382"/>
      <c r="O318" s="382"/>
      <c r="P318" s="382"/>
      <c r="Q318" s="382"/>
      <c r="R318" s="273"/>
      <c r="S318" s="275"/>
      <c r="T318" s="275"/>
      <c r="U318" s="275"/>
      <c r="V318" s="275"/>
      <c r="W318" s="275"/>
      <c r="X318" s="275"/>
      <c r="Y318" s="290"/>
      <c r="Z318" s="285"/>
      <c r="AA318" s="275"/>
      <c r="AB318" s="275"/>
      <c r="AC318" s="275"/>
      <c r="AD318" s="275"/>
      <c r="AE318" s="290"/>
      <c r="AF318" s="285"/>
      <c r="AG318" s="275"/>
      <c r="AH318" s="290"/>
      <c r="AI318" s="345"/>
      <c r="AJ318" s="314"/>
      <c r="AK318" s="314"/>
      <c r="AL318" s="314"/>
      <c r="AM318" s="314"/>
      <c r="AN318" s="314"/>
      <c r="AO318" s="310"/>
      <c r="AP318" s="314"/>
      <c r="AQ318" s="314"/>
      <c r="AR318" s="314"/>
      <c r="AS318" s="314"/>
      <c r="AT318" s="314"/>
      <c r="AU318" s="310"/>
      <c r="AV318" s="314"/>
      <c r="AW318" s="314"/>
      <c r="AX318" s="310"/>
    </row>
    <row r="319" spans="1:50">
      <c r="A319" s="381"/>
      <c r="B319" s="382"/>
      <c r="C319" s="382"/>
      <c r="D319" s="382"/>
      <c r="E319" s="382"/>
      <c r="F319" s="382"/>
      <c r="G319" s="382"/>
      <c r="H319" s="382"/>
      <c r="I319" s="382"/>
      <c r="J319" s="382"/>
      <c r="K319" s="382"/>
      <c r="L319" s="382"/>
      <c r="M319" s="382"/>
      <c r="N319" s="382"/>
      <c r="O319" s="382"/>
      <c r="P319" s="382"/>
      <c r="Q319" s="382"/>
      <c r="Y319" s="288"/>
      <c r="Z319" s="284"/>
      <c r="AE319" s="288"/>
      <c r="AF319" s="284"/>
      <c r="AH319" s="288"/>
      <c r="AI319" s="343"/>
      <c r="AJ319" s="344"/>
      <c r="AK319" s="344"/>
      <c r="AL319" s="344"/>
      <c r="AM319" s="344"/>
      <c r="AN319" s="344"/>
      <c r="AO319" s="309"/>
      <c r="AP319" s="344"/>
      <c r="AQ319" s="344"/>
      <c r="AR319" s="344"/>
      <c r="AS319" s="344"/>
      <c r="AT319" s="344"/>
      <c r="AU319" s="309"/>
      <c r="AV319" s="344"/>
      <c r="AW319" s="344"/>
      <c r="AX319" s="309"/>
    </row>
    <row r="320" spans="1:50">
      <c r="A320" s="381"/>
      <c r="B320" s="382"/>
      <c r="C320" s="382"/>
      <c r="D320" s="382"/>
      <c r="E320" s="382"/>
      <c r="F320" s="382"/>
      <c r="G320" s="382"/>
      <c r="H320" s="382"/>
      <c r="I320" s="382"/>
      <c r="J320" s="382"/>
      <c r="K320" s="382"/>
      <c r="L320" s="382"/>
      <c r="M320" s="382"/>
      <c r="N320" s="382"/>
      <c r="O320" s="382"/>
      <c r="P320" s="382"/>
      <c r="Q320" s="382"/>
      <c r="R320" s="273"/>
      <c r="S320" s="275"/>
      <c r="T320" s="275"/>
      <c r="U320" s="275"/>
      <c r="V320" s="275"/>
      <c r="W320" s="275"/>
      <c r="X320" s="275"/>
      <c r="Y320" s="290"/>
      <c r="Z320" s="285"/>
      <c r="AA320" s="275"/>
      <c r="AB320" s="275"/>
      <c r="AC320" s="275"/>
      <c r="AD320" s="275"/>
      <c r="AE320" s="290"/>
      <c r="AF320" s="285"/>
      <c r="AG320" s="275"/>
      <c r="AH320" s="290"/>
      <c r="AI320" s="343"/>
      <c r="AJ320" s="344"/>
      <c r="AK320" s="344"/>
      <c r="AL320" s="344"/>
      <c r="AM320" s="344"/>
      <c r="AN320" s="344"/>
      <c r="AO320" s="309"/>
      <c r="AP320" s="344"/>
      <c r="AQ320" s="344"/>
      <c r="AR320" s="344"/>
      <c r="AS320" s="344"/>
      <c r="AT320" s="344"/>
      <c r="AU320" s="309"/>
      <c r="AV320" s="344"/>
      <c r="AW320" s="344"/>
      <c r="AX320" s="309"/>
    </row>
    <row r="321" spans="1:50">
      <c r="A321" s="381"/>
      <c r="B321" s="382"/>
      <c r="C321" s="382"/>
      <c r="D321" s="382"/>
      <c r="E321" s="382"/>
      <c r="F321" s="382"/>
      <c r="G321" s="382"/>
      <c r="H321" s="382"/>
      <c r="I321" s="382"/>
      <c r="J321" s="382"/>
      <c r="K321" s="382"/>
      <c r="L321" s="382"/>
      <c r="M321" s="382"/>
      <c r="N321" s="382"/>
      <c r="O321" s="382"/>
      <c r="P321" s="382"/>
      <c r="Q321" s="382"/>
      <c r="Y321" s="288"/>
      <c r="Z321" s="284"/>
      <c r="AE321" s="288"/>
      <c r="AF321" s="284"/>
      <c r="AH321" s="288"/>
      <c r="AI321" s="343"/>
      <c r="AJ321" s="344"/>
      <c r="AK321" s="344"/>
      <c r="AL321" s="344"/>
      <c r="AM321" s="344"/>
      <c r="AN321" s="344"/>
      <c r="AO321" s="309"/>
      <c r="AP321" s="344"/>
      <c r="AQ321" s="344"/>
      <c r="AR321" s="344"/>
      <c r="AS321" s="344"/>
      <c r="AT321" s="344"/>
      <c r="AU321" s="309"/>
      <c r="AV321" s="344"/>
      <c r="AW321" s="344"/>
      <c r="AX321" s="309"/>
    </row>
    <row r="322" spans="1:50" ht="13.5" thickBot="1">
      <c r="A322" s="387"/>
      <c r="B322" s="388"/>
      <c r="C322" s="388"/>
      <c r="D322" s="388"/>
      <c r="E322" s="388"/>
      <c r="F322" s="388"/>
      <c r="G322" s="388"/>
      <c r="H322" s="388"/>
      <c r="I322" s="388"/>
      <c r="J322" s="388"/>
      <c r="K322" s="388"/>
      <c r="L322" s="388"/>
      <c r="M322" s="388"/>
      <c r="N322" s="388"/>
      <c r="O322" s="388"/>
      <c r="P322" s="388"/>
      <c r="Q322" s="388"/>
      <c r="S322" s="281"/>
      <c r="T322" s="281"/>
      <c r="U322" s="281"/>
      <c r="V322" s="281"/>
      <c r="W322" s="281"/>
      <c r="X322" s="281"/>
      <c r="Y322" s="291"/>
      <c r="Z322" s="286"/>
      <c r="AA322" s="281"/>
      <c r="AB322" s="281"/>
      <c r="AC322" s="281"/>
      <c r="AD322" s="281"/>
      <c r="AE322" s="291"/>
      <c r="AF322" s="286"/>
      <c r="AG322" s="281"/>
      <c r="AH322" s="291"/>
      <c r="AI322" s="346"/>
      <c r="AJ322" s="347"/>
      <c r="AK322" s="347"/>
      <c r="AL322" s="347"/>
      <c r="AM322" s="347"/>
      <c r="AN322" s="347"/>
      <c r="AO322" s="311"/>
      <c r="AP322" s="347"/>
      <c r="AQ322" s="347"/>
      <c r="AR322" s="347"/>
      <c r="AS322" s="347"/>
      <c r="AT322" s="347"/>
      <c r="AU322" s="311"/>
      <c r="AV322" s="347"/>
      <c r="AW322" s="347"/>
      <c r="AX322" s="311"/>
    </row>
    <row r="323" spans="1:50">
      <c r="A323" s="380"/>
      <c r="B323" s="382"/>
      <c r="C323" s="382"/>
      <c r="D323" s="382"/>
      <c r="E323" s="382"/>
      <c r="F323" s="382"/>
      <c r="G323" s="382"/>
      <c r="H323" s="382"/>
      <c r="I323" s="382"/>
      <c r="J323" s="382"/>
      <c r="K323" s="382"/>
      <c r="L323" s="382"/>
      <c r="M323" s="382"/>
      <c r="N323" s="382"/>
      <c r="O323" s="382"/>
      <c r="P323" s="382"/>
      <c r="Q323" s="382"/>
      <c r="Y323" s="288"/>
      <c r="Z323" s="284"/>
      <c r="AE323" s="288"/>
      <c r="AF323" s="284"/>
      <c r="AH323" s="288"/>
      <c r="AI323" s="343"/>
      <c r="AJ323" s="344"/>
      <c r="AK323" s="344"/>
      <c r="AL323" s="344"/>
      <c r="AM323" s="344"/>
      <c r="AN323" s="344"/>
      <c r="AO323" s="309"/>
      <c r="AP323" s="344"/>
      <c r="AQ323" s="344"/>
      <c r="AR323" s="344"/>
      <c r="AS323" s="344"/>
      <c r="AT323" s="344"/>
      <c r="AU323" s="309"/>
      <c r="AV323" s="344"/>
      <c r="AW323" s="344"/>
      <c r="AX323" s="309"/>
    </row>
    <row r="324" spans="1:50">
      <c r="A324" s="381"/>
      <c r="B324" s="382"/>
      <c r="C324" s="382"/>
      <c r="D324" s="382"/>
      <c r="E324" s="382"/>
      <c r="F324" s="382"/>
      <c r="G324" s="382"/>
      <c r="H324" s="382"/>
      <c r="I324" s="382"/>
      <c r="J324" s="382"/>
      <c r="K324" s="382"/>
      <c r="L324" s="382"/>
      <c r="M324" s="382"/>
      <c r="N324" s="382"/>
      <c r="O324" s="382"/>
      <c r="P324" s="382"/>
      <c r="Q324" s="382"/>
      <c r="S324" s="274"/>
      <c r="T324" s="274"/>
      <c r="U324" s="274"/>
      <c r="V324" s="274"/>
      <c r="W324" s="274"/>
      <c r="X324" s="274"/>
      <c r="Y324" s="289"/>
      <c r="Z324" s="284"/>
      <c r="AA324" s="274"/>
      <c r="AB324" s="274"/>
      <c r="AC324" s="274"/>
      <c r="AD324" s="274"/>
      <c r="AE324" s="289"/>
      <c r="AF324" s="284"/>
      <c r="AG324" s="274"/>
      <c r="AH324" s="289"/>
      <c r="AI324" s="343"/>
      <c r="AJ324" s="344"/>
      <c r="AK324" s="344"/>
      <c r="AL324" s="344"/>
      <c r="AM324" s="344"/>
      <c r="AN324" s="344"/>
      <c r="AO324" s="309"/>
      <c r="AP324" s="344"/>
      <c r="AQ324" s="344"/>
      <c r="AR324" s="344"/>
      <c r="AS324" s="344"/>
      <c r="AT324" s="344"/>
      <c r="AU324" s="309"/>
      <c r="AV324" s="344"/>
      <c r="AW324" s="344"/>
      <c r="AX324" s="309"/>
    </row>
    <row r="325" spans="1:50">
      <c r="A325" s="381"/>
      <c r="B325" s="382"/>
      <c r="C325" s="382"/>
      <c r="D325" s="382"/>
      <c r="E325" s="382"/>
      <c r="F325" s="382"/>
      <c r="G325" s="382"/>
      <c r="H325" s="382"/>
      <c r="I325" s="382"/>
      <c r="J325" s="382"/>
      <c r="K325" s="382"/>
      <c r="L325" s="382"/>
      <c r="M325" s="382"/>
      <c r="N325" s="382"/>
      <c r="O325" s="382"/>
      <c r="P325" s="382"/>
      <c r="Q325" s="382"/>
      <c r="S325" s="275"/>
      <c r="T325" s="275"/>
      <c r="U325" s="275"/>
      <c r="V325" s="275"/>
      <c r="W325" s="275"/>
      <c r="X325" s="275"/>
      <c r="Y325" s="290"/>
      <c r="Z325" s="285"/>
      <c r="AA325" s="275"/>
      <c r="AB325" s="275"/>
      <c r="AC325" s="275"/>
      <c r="AD325" s="275"/>
      <c r="AE325" s="290"/>
      <c r="AF325" s="285"/>
      <c r="AG325" s="275"/>
      <c r="AH325" s="290"/>
      <c r="AI325" s="343"/>
      <c r="AJ325" s="344"/>
      <c r="AK325" s="344"/>
      <c r="AL325" s="344"/>
      <c r="AM325" s="344"/>
      <c r="AN325" s="344"/>
      <c r="AO325" s="309"/>
      <c r="AP325" s="344"/>
      <c r="AQ325" s="344"/>
      <c r="AR325" s="344"/>
      <c r="AS325" s="344"/>
      <c r="AT325" s="344"/>
      <c r="AU325" s="309"/>
      <c r="AV325" s="344"/>
      <c r="AW325" s="344"/>
      <c r="AX325" s="309"/>
    </row>
    <row r="326" spans="1:50">
      <c r="A326" s="381"/>
      <c r="B326" s="382"/>
      <c r="C326" s="382"/>
      <c r="D326" s="382"/>
      <c r="E326" s="382"/>
      <c r="F326" s="382"/>
      <c r="G326" s="382"/>
      <c r="H326" s="382"/>
      <c r="I326" s="382"/>
      <c r="J326" s="382"/>
      <c r="K326" s="382"/>
      <c r="L326" s="382"/>
      <c r="M326" s="382"/>
      <c r="N326" s="382"/>
      <c r="O326" s="382"/>
      <c r="P326" s="382"/>
      <c r="Q326" s="382"/>
      <c r="Y326" s="288"/>
      <c r="Z326" s="284"/>
      <c r="AE326" s="288"/>
      <c r="AF326" s="284"/>
      <c r="AH326" s="288"/>
      <c r="AI326" s="343"/>
      <c r="AJ326" s="344"/>
      <c r="AK326" s="344"/>
      <c r="AL326" s="344"/>
      <c r="AM326" s="344"/>
      <c r="AN326" s="344"/>
      <c r="AO326" s="309"/>
      <c r="AP326" s="344"/>
      <c r="AQ326" s="344"/>
      <c r="AR326" s="344"/>
      <c r="AS326" s="344"/>
      <c r="AT326" s="344"/>
      <c r="AU326" s="309"/>
      <c r="AV326" s="344"/>
      <c r="AW326" s="344"/>
      <c r="AX326" s="309"/>
    </row>
    <row r="327" spans="1:50">
      <c r="A327" s="381"/>
      <c r="B327" s="382"/>
      <c r="C327" s="382"/>
      <c r="D327" s="382"/>
      <c r="E327" s="382"/>
      <c r="F327" s="382"/>
      <c r="G327" s="382"/>
      <c r="H327" s="382"/>
      <c r="I327" s="382"/>
      <c r="J327" s="382"/>
      <c r="K327" s="382"/>
      <c r="L327" s="382"/>
      <c r="M327" s="382"/>
      <c r="N327" s="382"/>
      <c r="O327" s="382"/>
      <c r="P327" s="382"/>
      <c r="Q327" s="382"/>
      <c r="R327" s="273"/>
      <c r="S327" s="275"/>
      <c r="T327" s="275"/>
      <c r="U327" s="275"/>
      <c r="V327" s="275"/>
      <c r="W327" s="275"/>
      <c r="X327" s="275"/>
      <c r="Y327" s="290"/>
      <c r="Z327" s="285"/>
      <c r="AA327" s="275"/>
      <c r="AB327" s="275"/>
      <c r="AC327" s="275"/>
      <c r="AD327" s="275"/>
      <c r="AE327" s="290"/>
      <c r="AF327" s="285"/>
      <c r="AG327" s="275"/>
      <c r="AH327" s="290"/>
      <c r="AI327" s="345"/>
      <c r="AJ327" s="314"/>
      <c r="AK327" s="314"/>
      <c r="AL327" s="314"/>
      <c r="AM327" s="314"/>
      <c r="AN327" s="314"/>
      <c r="AO327" s="310"/>
      <c r="AP327" s="314"/>
      <c r="AQ327" s="314"/>
      <c r="AR327" s="314"/>
      <c r="AS327" s="314"/>
      <c r="AT327" s="314"/>
      <c r="AU327" s="310"/>
      <c r="AV327" s="314"/>
      <c r="AW327" s="314"/>
      <c r="AX327" s="310"/>
    </row>
    <row r="328" spans="1:50">
      <c r="A328" s="381"/>
      <c r="B328" s="382"/>
      <c r="C328" s="382"/>
      <c r="D328" s="382"/>
      <c r="E328" s="382"/>
      <c r="F328" s="382"/>
      <c r="G328" s="382"/>
      <c r="H328" s="382"/>
      <c r="I328" s="382"/>
      <c r="J328" s="382"/>
      <c r="K328" s="382"/>
      <c r="L328" s="382"/>
      <c r="M328" s="382"/>
      <c r="N328" s="382"/>
      <c r="O328" s="382"/>
      <c r="P328" s="382"/>
      <c r="Q328" s="382"/>
      <c r="Y328" s="288"/>
      <c r="Z328" s="284"/>
      <c r="AE328" s="288"/>
      <c r="AF328" s="284"/>
      <c r="AH328" s="288"/>
      <c r="AI328" s="343"/>
      <c r="AJ328" s="344"/>
      <c r="AK328" s="344"/>
      <c r="AL328" s="344"/>
      <c r="AM328" s="344"/>
      <c r="AN328" s="344"/>
      <c r="AO328" s="309"/>
      <c r="AP328" s="344"/>
      <c r="AQ328" s="344"/>
      <c r="AR328" s="344"/>
      <c r="AS328" s="344"/>
      <c r="AT328" s="344"/>
      <c r="AU328" s="309"/>
      <c r="AV328" s="344"/>
      <c r="AW328" s="344"/>
      <c r="AX328" s="309"/>
    </row>
    <row r="329" spans="1:50">
      <c r="A329" s="386"/>
      <c r="B329" s="384"/>
      <c r="C329" s="384"/>
      <c r="D329" s="384"/>
      <c r="E329" s="384"/>
      <c r="F329" s="384"/>
      <c r="G329" s="384"/>
      <c r="H329" s="384"/>
      <c r="I329" s="384"/>
      <c r="J329" s="384"/>
      <c r="K329" s="384"/>
      <c r="L329" s="384"/>
      <c r="M329" s="384"/>
      <c r="N329" s="384"/>
      <c r="O329" s="384"/>
      <c r="P329" s="384"/>
      <c r="Q329" s="384"/>
      <c r="S329" s="275"/>
      <c r="T329" s="275"/>
      <c r="U329" s="275"/>
      <c r="V329" s="275"/>
      <c r="W329" s="275"/>
      <c r="X329" s="275"/>
      <c r="Y329" s="290"/>
      <c r="Z329" s="285"/>
      <c r="AA329" s="275"/>
      <c r="AB329" s="275"/>
      <c r="AC329" s="275"/>
      <c r="AD329" s="275"/>
      <c r="AE329" s="290"/>
      <c r="AF329" s="285"/>
      <c r="AG329" s="275"/>
      <c r="AH329" s="290"/>
      <c r="AI329" s="343"/>
      <c r="AJ329" s="344"/>
      <c r="AK329" s="344"/>
      <c r="AL329" s="344"/>
      <c r="AM329" s="344"/>
      <c r="AN329" s="344"/>
      <c r="AO329" s="309"/>
      <c r="AP329" s="344"/>
      <c r="AQ329" s="344"/>
      <c r="AR329" s="344"/>
      <c r="AS329" s="344"/>
      <c r="AT329" s="344"/>
      <c r="AU329" s="309"/>
      <c r="AV329" s="344"/>
      <c r="AW329" s="344"/>
      <c r="AX329" s="309"/>
    </row>
    <row r="330" spans="1:50">
      <c r="A330" s="381"/>
      <c r="B330" s="382"/>
      <c r="C330" s="382"/>
      <c r="D330" s="382"/>
      <c r="E330" s="382"/>
      <c r="F330" s="382"/>
      <c r="G330" s="382"/>
      <c r="H330" s="382"/>
      <c r="I330" s="382"/>
      <c r="J330" s="382"/>
      <c r="K330" s="382"/>
      <c r="L330" s="382"/>
      <c r="M330" s="382"/>
      <c r="N330" s="382"/>
      <c r="O330" s="382"/>
      <c r="P330" s="382"/>
      <c r="Q330" s="382"/>
      <c r="Y330" s="288"/>
      <c r="Z330" s="284"/>
      <c r="AE330" s="288"/>
      <c r="AF330" s="284"/>
      <c r="AH330" s="288"/>
      <c r="AI330" s="343"/>
      <c r="AJ330" s="344"/>
      <c r="AK330" s="344"/>
      <c r="AL330" s="344"/>
      <c r="AM330" s="344"/>
      <c r="AN330" s="344"/>
      <c r="AO330" s="309"/>
      <c r="AP330" s="344"/>
      <c r="AQ330" s="344"/>
      <c r="AR330" s="344"/>
      <c r="AS330" s="344"/>
      <c r="AT330" s="344"/>
      <c r="AU330" s="309"/>
      <c r="AV330" s="344"/>
      <c r="AW330" s="344"/>
      <c r="AX330" s="309"/>
    </row>
    <row r="331" spans="1:50">
      <c r="A331" s="381"/>
      <c r="B331" s="382"/>
      <c r="C331" s="382"/>
      <c r="D331" s="382"/>
      <c r="E331" s="382"/>
      <c r="F331" s="382"/>
      <c r="G331" s="382"/>
      <c r="H331" s="382"/>
      <c r="I331" s="382"/>
      <c r="J331" s="382"/>
      <c r="K331" s="382"/>
      <c r="L331" s="382"/>
      <c r="M331" s="382"/>
      <c r="N331" s="382"/>
      <c r="O331" s="382"/>
      <c r="P331" s="382"/>
      <c r="Q331" s="382"/>
      <c r="R331" s="273"/>
      <c r="S331" s="275"/>
      <c r="T331" s="275"/>
      <c r="U331" s="275"/>
      <c r="V331" s="275"/>
      <c r="W331" s="275"/>
      <c r="X331" s="275"/>
      <c r="Y331" s="290"/>
      <c r="Z331" s="285"/>
      <c r="AA331" s="275"/>
      <c r="AB331" s="275"/>
      <c r="AC331" s="275"/>
      <c r="AD331" s="275"/>
      <c r="AE331" s="290"/>
      <c r="AF331" s="285"/>
      <c r="AG331" s="275"/>
      <c r="AH331" s="290"/>
      <c r="AI331" s="345"/>
      <c r="AJ331" s="314"/>
      <c r="AK331" s="314"/>
      <c r="AL331" s="314"/>
      <c r="AM331" s="314"/>
      <c r="AN331" s="314"/>
      <c r="AO331" s="310"/>
      <c r="AP331" s="314"/>
      <c r="AQ331" s="314"/>
      <c r="AR331" s="314"/>
      <c r="AS331" s="314"/>
      <c r="AT331" s="314"/>
      <c r="AU331" s="310"/>
      <c r="AV331" s="314"/>
      <c r="AW331" s="314"/>
      <c r="AX331" s="310"/>
    </row>
    <row r="332" spans="1:50">
      <c r="A332" s="381"/>
      <c r="B332" s="382"/>
      <c r="C332" s="382"/>
      <c r="D332" s="382"/>
      <c r="E332" s="382"/>
      <c r="F332" s="382"/>
      <c r="G332" s="382"/>
      <c r="H332" s="382"/>
      <c r="I332" s="382"/>
      <c r="J332" s="382"/>
      <c r="K332" s="382"/>
      <c r="L332" s="382"/>
      <c r="M332" s="382"/>
      <c r="N332" s="382"/>
      <c r="O332" s="382"/>
      <c r="P332" s="382"/>
      <c r="Q332" s="382"/>
      <c r="Y332" s="288"/>
      <c r="Z332" s="284"/>
      <c r="AE332" s="288"/>
      <c r="AF332" s="284"/>
      <c r="AH332" s="288"/>
      <c r="AI332" s="343"/>
      <c r="AJ332" s="344"/>
      <c r="AK332" s="344"/>
      <c r="AL332" s="344"/>
      <c r="AM332" s="344"/>
      <c r="AN332" s="344"/>
      <c r="AO332" s="309"/>
      <c r="AP332" s="344"/>
      <c r="AQ332" s="344"/>
      <c r="AR332" s="344"/>
      <c r="AS332" s="344"/>
      <c r="AT332" s="344"/>
      <c r="AU332" s="309"/>
      <c r="AV332" s="344"/>
      <c r="AW332" s="344"/>
      <c r="AX332" s="309"/>
    </row>
    <row r="333" spans="1:50">
      <c r="A333" s="381"/>
      <c r="B333" s="382"/>
      <c r="C333" s="382"/>
      <c r="D333" s="382"/>
      <c r="E333" s="382"/>
      <c r="F333" s="382"/>
      <c r="G333" s="382"/>
      <c r="H333" s="382"/>
      <c r="I333" s="382"/>
      <c r="J333" s="382"/>
      <c r="K333" s="382"/>
      <c r="L333" s="382"/>
      <c r="M333" s="382"/>
      <c r="N333" s="382"/>
      <c r="O333" s="382"/>
      <c r="P333" s="382"/>
      <c r="Q333" s="382"/>
      <c r="R333" s="273"/>
      <c r="S333" s="275"/>
      <c r="T333" s="275"/>
      <c r="U333" s="275"/>
      <c r="V333" s="275"/>
      <c r="W333" s="275"/>
      <c r="X333" s="275"/>
      <c r="Y333" s="290"/>
      <c r="Z333" s="285"/>
      <c r="AA333" s="275"/>
      <c r="AB333" s="275"/>
      <c r="AC333" s="275"/>
      <c r="AD333" s="275"/>
      <c r="AE333" s="290"/>
      <c r="AF333" s="285"/>
      <c r="AG333" s="275"/>
      <c r="AH333" s="290"/>
      <c r="AI333" s="343"/>
      <c r="AJ333" s="344"/>
      <c r="AK333" s="344"/>
      <c r="AL333" s="344"/>
      <c r="AM333" s="344"/>
      <c r="AN333" s="344"/>
      <c r="AO333" s="309"/>
      <c r="AP333" s="344"/>
      <c r="AQ333" s="344"/>
      <c r="AR333" s="344"/>
      <c r="AS333" s="344"/>
      <c r="AT333" s="344"/>
      <c r="AU333" s="309"/>
      <c r="AV333" s="344"/>
      <c r="AW333" s="344"/>
      <c r="AX333" s="309"/>
    </row>
    <row r="334" spans="1:50">
      <c r="A334" s="381"/>
      <c r="B334" s="382"/>
      <c r="C334" s="382"/>
      <c r="D334" s="382"/>
      <c r="E334" s="382"/>
      <c r="F334" s="382"/>
      <c r="G334" s="382"/>
      <c r="H334" s="382"/>
      <c r="I334" s="382"/>
      <c r="J334" s="382"/>
      <c r="K334" s="382"/>
      <c r="L334" s="382"/>
      <c r="M334" s="382"/>
      <c r="N334" s="382"/>
      <c r="O334" s="382"/>
      <c r="P334" s="382"/>
      <c r="Q334" s="382"/>
      <c r="Y334" s="288"/>
      <c r="Z334" s="284"/>
      <c r="AE334" s="288"/>
      <c r="AF334" s="284"/>
      <c r="AH334" s="288"/>
      <c r="AI334" s="343"/>
      <c r="AJ334" s="344"/>
      <c r="AK334" s="344"/>
      <c r="AL334" s="344"/>
      <c r="AM334" s="344"/>
      <c r="AN334" s="344"/>
      <c r="AO334" s="309"/>
      <c r="AP334" s="344"/>
      <c r="AQ334" s="344"/>
      <c r="AR334" s="344"/>
      <c r="AS334" s="344"/>
      <c r="AT334" s="344"/>
      <c r="AU334" s="309"/>
      <c r="AV334" s="344"/>
      <c r="AW334" s="344"/>
      <c r="AX334" s="309"/>
    </row>
    <row r="335" spans="1:50">
      <c r="A335" s="381"/>
      <c r="B335" s="382"/>
      <c r="C335" s="382"/>
      <c r="D335" s="382"/>
      <c r="E335" s="382"/>
      <c r="F335" s="382"/>
      <c r="G335" s="382"/>
      <c r="H335" s="382"/>
      <c r="I335" s="382"/>
      <c r="J335" s="382"/>
      <c r="K335" s="382"/>
      <c r="L335" s="382"/>
      <c r="M335" s="382"/>
      <c r="N335" s="382"/>
      <c r="O335" s="382"/>
      <c r="P335" s="382"/>
      <c r="Q335" s="382"/>
      <c r="R335" s="273"/>
      <c r="S335" s="275"/>
      <c r="T335" s="275"/>
      <c r="U335" s="275"/>
      <c r="V335" s="275"/>
      <c r="W335" s="275"/>
      <c r="X335" s="275"/>
      <c r="Y335" s="290"/>
      <c r="Z335" s="285"/>
      <c r="AA335" s="275"/>
      <c r="AB335" s="275"/>
      <c r="AC335" s="275"/>
      <c r="AD335" s="275"/>
      <c r="AE335" s="290"/>
      <c r="AF335" s="285"/>
      <c r="AG335" s="275"/>
      <c r="AH335" s="290"/>
      <c r="AI335" s="345"/>
      <c r="AJ335" s="314"/>
      <c r="AK335" s="314"/>
      <c r="AL335" s="314"/>
      <c r="AM335" s="314"/>
      <c r="AN335" s="314"/>
      <c r="AO335" s="310"/>
      <c r="AP335" s="314"/>
      <c r="AQ335" s="314"/>
      <c r="AR335" s="314"/>
      <c r="AS335" s="314"/>
      <c r="AT335" s="314"/>
      <c r="AU335" s="310"/>
      <c r="AV335" s="314"/>
      <c r="AW335" s="314"/>
      <c r="AX335" s="310"/>
    </row>
    <row r="336" spans="1:50">
      <c r="A336" s="381"/>
      <c r="B336" s="382"/>
      <c r="C336" s="382"/>
      <c r="D336" s="382"/>
      <c r="E336" s="382"/>
      <c r="F336" s="382"/>
      <c r="G336" s="382"/>
      <c r="H336" s="382"/>
      <c r="I336" s="382"/>
      <c r="J336" s="382"/>
      <c r="K336" s="382"/>
      <c r="L336" s="382"/>
      <c r="M336" s="382"/>
      <c r="N336" s="382"/>
      <c r="O336" s="382"/>
      <c r="P336" s="382"/>
      <c r="Q336" s="382"/>
      <c r="Y336" s="288"/>
      <c r="Z336" s="284"/>
      <c r="AE336" s="288"/>
      <c r="AF336" s="284"/>
      <c r="AH336" s="288"/>
      <c r="AI336" s="343"/>
      <c r="AJ336" s="344"/>
      <c r="AK336" s="344"/>
      <c r="AL336" s="344"/>
      <c r="AM336" s="344"/>
      <c r="AN336" s="344"/>
      <c r="AO336" s="309"/>
      <c r="AP336" s="344"/>
      <c r="AQ336" s="344"/>
      <c r="AR336" s="344"/>
      <c r="AS336" s="344"/>
      <c r="AT336" s="344"/>
      <c r="AU336" s="309"/>
      <c r="AV336" s="344"/>
      <c r="AW336" s="344"/>
      <c r="AX336" s="309"/>
    </row>
    <row r="337" spans="1:50">
      <c r="A337" s="381"/>
      <c r="B337" s="382"/>
      <c r="C337" s="382"/>
      <c r="D337" s="382"/>
      <c r="E337" s="382"/>
      <c r="F337" s="382"/>
      <c r="G337" s="382"/>
      <c r="H337" s="382"/>
      <c r="I337" s="382"/>
      <c r="J337" s="382"/>
      <c r="K337" s="382"/>
      <c r="L337" s="382"/>
      <c r="M337" s="382"/>
      <c r="N337" s="382"/>
      <c r="O337" s="382"/>
      <c r="P337" s="382"/>
      <c r="Q337" s="382"/>
      <c r="R337" s="273"/>
      <c r="S337" s="275"/>
      <c r="T337" s="275"/>
      <c r="U337" s="275"/>
      <c r="V337" s="275"/>
      <c r="W337" s="275"/>
      <c r="X337" s="275"/>
      <c r="Y337" s="290"/>
      <c r="Z337" s="285"/>
      <c r="AA337" s="275"/>
      <c r="AB337" s="275"/>
      <c r="AC337" s="275"/>
      <c r="AD337" s="275"/>
      <c r="AE337" s="290"/>
      <c r="AF337" s="285"/>
      <c r="AG337" s="275"/>
      <c r="AH337" s="290"/>
      <c r="AI337" s="343"/>
      <c r="AJ337" s="344"/>
      <c r="AK337" s="344"/>
      <c r="AL337" s="344"/>
      <c r="AM337" s="344"/>
      <c r="AN337" s="344"/>
      <c r="AO337" s="309"/>
      <c r="AP337" s="344"/>
      <c r="AQ337" s="344"/>
      <c r="AR337" s="344"/>
      <c r="AS337" s="344"/>
      <c r="AT337" s="344"/>
      <c r="AU337" s="309"/>
      <c r="AV337" s="344"/>
      <c r="AW337" s="344"/>
      <c r="AX337" s="309"/>
    </row>
    <row r="338" spans="1:50">
      <c r="A338" s="381"/>
      <c r="B338" s="382"/>
      <c r="C338" s="382"/>
      <c r="D338" s="382"/>
      <c r="E338" s="382"/>
      <c r="F338" s="382"/>
      <c r="G338" s="382"/>
      <c r="H338" s="382"/>
      <c r="I338" s="382"/>
      <c r="J338" s="382"/>
      <c r="K338" s="382"/>
      <c r="L338" s="382"/>
      <c r="M338" s="382"/>
      <c r="N338" s="382"/>
      <c r="O338" s="382"/>
      <c r="P338" s="382"/>
      <c r="Q338" s="382"/>
      <c r="Y338" s="288"/>
      <c r="Z338" s="284"/>
      <c r="AE338" s="288"/>
      <c r="AF338" s="284"/>
      <c r="AH338" s="288"/>
      <c r="AI338" s="343"/>
      <c r="AJ338" s="344"/>
      <c r="AK338" s="344"/>
      <c r="AL338" s="344"/>
      <c r="AM338" s="344"/>
      <c r="AN338" s="344"/>
      <c r="AO338" s="309"/>
      <c r="AP338" s="344"/>
      <c r="AQ338" s="344"/>
      <c r="AR338" s="344"/>
      <c r="AS338" s="344"/>
      <c r="AT338" s="344"/>
      <c r="AU338" s="309"/>
      <c r="AV338" s="344"/>
      <c r="AW338" s="344"/>
      <c r="AX338" s="309"/>
    </row>
    <row r="339" spans="1:50">
      <c r="A339" s="381"/>
      <c r="B339" s="382"/>
      <c r="C339" s="382"/>
      <c r="D339" s="382"/>
      <c r="E339" s="382"/>
      <c r="F339" s="382"/>
      <c r="G339" s="382"/>
      <c r="H339" s="382"/>
      <c r="I339" s="382"/>
      <c r="J339" s="382"/>
      <c r="K339" s="382"/>
      <c r="L339" s="382"/>
      <c r="M339" s="382"/>
      <c r="N339" s="382"/>
      <c r="O339" s="382"/>
      <c r="P339" s="382"/>
      <c r="Q339" s="382"/>
      <c r="R339" s="273"/>
      <c r="S339" s="275"/>
      <c r="T339" s="275"/>
      <c r="U339" s="275"/>
      <c r="V339" s="275"/>
      <c r="W339" s="275"/>
      <c r="X339" s="275"/>
      <c r="Y339" s="290"/>
      <c r="Z339" s="285"/>
      <c r="AA339" s="275"/>
      <c r="AB339" s="275"/>
      <c r="AC339" s="275"/>
      <c r="AD339" s="275"/>
      <c r="AE339" s="290"/>
      <c r="AF339" s="285"/>
      <c r="AG339" s="275"/>
      <c r="AH339" s="290"/>
      <c r="AI339" s="345"/>
      <c r="AJ339" s="314"/>
      <c r="AK339" s="314"/>
      <c r="AL339" s="314"/>
      <c r="AM339" s="314"/>
      <c r="AN339" s="314"/>
      <c r="AO339" s="310"/>
      <c r="AP339" s="314"/>
      <c r="AQ339" s="314"/>
      <c r="AR339" s="314"/>
      <c r="AS339" s="314"/>
      <c r="AT339" s="314"/>
      <c r="AU339" s="310"/>
      <c r="AV339" s="314"/>
      <c r="AW339" s="314"/>
      <c r="AX339" s="310"/>
    </row>
    <row r="340" spans="1:50">
      <c r="A340" s="381"/>
      <c r="B340" s="382"/>
      <c r="C340" s="382"/>
      <c r="D340" s="382"/>
      <c r="E340" s="382"/>
      <c r="F340" s="382"/>
      <c r="G340" s="382"/>
      <c r="H340" s="382"/>
      <c r="I340" s="382"/>
      <c r="J340" s="382"/>
      <c r="K340" s="382"/>
      <c r="L340" s="382"/>
      <c r="M340" s="382"/>
      <c r="N340" s="382"/>
      <c r="O340" s="382"/>
      <c r="P340" s="382"/>
      <c r="Q340" s="382"/>
      <c r="Y340" s="288"/>
      <c r="Z340" s="284"/>
      <c r="AE340" s="288"/>
      <c r="AF340" s="284"/>
      <c r="AH340" s="288"/>
      <c r="AI340" s="343"/>
      <c r="AJ340" s="344"/>
      <c r="AK340" s="344"/>
      <c r="AL340" s="344"/>
      <c r="AM340" s="344"/>
      <c r="AN340" s="344"/>
      <c r="AO340" s="309"/>
      <c r="AP340" s="344"/>
      <c r="AQ340" s="344"/>
      <c r="AR340" s="344"/>
      <c r="AS340" s="344"/>
      <c r="AT340" s="344"/>
      <c r="AU340" s="309"/>
      <c r="AV340" s="344"/>
      <c r="AW340" s="344"/>
      <c r="AX340" s="309"/>
    </row>
    <row r="341" spans="1:50">
      <c r="A341" s="381"/>
      <c r="B341" s="382"/>
      <c r="C341" s="382"/>
      <c r="D341" s="382"/>
      <c r="E341" s="382"/>
      <c r="F341" s="382"/>
      <c r="G341" s="382"/>
      <c r="H341" s="382"/>
      <c r="I341" s="382"/>
      <c r="J341" s="382"/>
      <c r="K341" s="382"/>
      <c r="L341" s="382"/>
      <c r="M341" s="382"/>
      <c r="N341" s="382"/>
      <c r="O341" s="382"/>
      <c r="P341" s="382"/>
      <c r="Q341" s="382"/>
      <c r="R341" s="273"/>
      <c r="S341" s="275"/>
      <c r="T341" s="275"/>
      <c r="U341" s="275"/>
      <c r="V341" s="275"/>
      <c r="W341" s="275"/>
      <c r="X341" s="275"/>
      <c r="Y341" s="290"/>
      <c r="Z341" s="285"/>
      <c r="AA341" s="275"/>
      <c r="AB341" s="275"/>
      <c r="AC341" s="275"/>
      <c r="AD341" s="275"/>
      <c r="AE341" s="290"/>
      <c r="AF341" s="285"/>
      <c r="AG341" s="275"/>
      <c r="AH341" s="290"/>
      <c r="AI341" s="343"/>
      <c r="AJ341" s="344"/>
      <c r="AK341" s="344"/>
      <c r="AL341" s="344"/>
      <c r="AM341" s="344"/>
      <c r="AN341" s="344"/>
      <c r="AO341" s="309"/>
      <c r="AP341" s="344"/>
      <c r="AQ341" s="344"/>
      <c r="AR341" s="344"/>
      <c r="AS341" s="344"/>
      <c r="AT341" s="344"/>
      <c r="AU341" s="309"/>
      <c r="AV341" s="344"/>
      <c r="AW341" s="344"/>
      <c r="AX341" s="309"/>
    </row>
    <row r="342" spans="1:50">
      <c r="A342" s="381"/>
      <c r="B342" s="382"/>
      <c r="C342" s="382"/>
      <c r="D342" s="382"/>
      <c r="E342" s="382"/>
      <c r="F342" s="382"/>
      <c r="G342" s="382"/>
      <c r="H342" s="382"/>
      <c r="I342" s="382"/>
      <c r="J342" s="382"/>
      <c r="K342" s="382"/>
      <c r="L342" s="382"/>
      <c r="M342" s="382"/>
      <c r="N342" s="382"/>
      <c r="O342" s="382"/>
      <c r="P342" s="382"/>
      <c r="Q342" s="382"/>
      <c r="Y342" s="288"/>
      <c r="Z342" s="284"/>
      <c r="AE342" s="288"/>
      <c r="AF342" s="284"/>
      <c r="AH342" s="288"/>
      <c r="AI342" s="343"/>
      <c r="AJ342" s="344"/>
      <c r="AK342" s="344"/>
      <c r="AL342" s="344"/>
      <c r="AM342" s="344"/>
      <c r="AN342" s="344"/>
      <c r="AO342" s="309"/>
      <c r="AP342" s="344"/>
      <c r="AQ342" s="344"/>
      <c r="AR342" s="344"/>
      <c r="AS342" s="344"/>
      <c r="AT342" s="344"/>
      <c r="AU342" s="309"/>
      <c r="AV342" s="344"/>
      <c r="AW342" s="344"/>
      <c r="AX342" s="309"/>
    </row>
    <row r="343" spans="1:50">
      <c r="A343" s="381"/>
      <c r="B343" s="382"/>
      <c r="C343" s="382"/>
      <c r="D343" s="382"/>
      <c r="E343" s="382"/>
      <c r="F343" s="382"/>
      <c r="G343" s="382"/>
      <c r="H343" s="382"/>
      <c r="I343" s="382"/>
      <c r="J343" s="382"/>
      <c r="K343" s="382"/>
      <c r="L343" s="382"/>
      <c r="M343" s="382"/>
      <c r="N343" s="382"/>
      <c r="O343" s="382"/>
      <c r="P343" s="382"/>
      <c r="Q343" s="382"/>
      <c r="R343" s="273"/>
      <c r="S343" s="275"/>
      <c r="T343" s="275"/>
      <c r="U343" s="275"/>
      <c r="V343" s="275"/>
      <c r="W343" s="275"/>
      <c r="X343" s="275"/>
      <c r="Y343" s="290"/>
      <c r="Z343" s="285"/>
      <c r="AA343" s="275"/>
      <c r="AB343" s="275"/>
      <c r="AC343" s="275"/>
      <c r="AD343" s="275"/>
      <c r="AE343" s="290"/>
      <c r="AF343" s="285"/>
      <c r="AG343" s="275"/>
      <c r="AH343" s="290"/>
      <c r="AI343" s="345"/>
      <c r="AJ343" s="314"/>
      <c r="AK343" s="312"/>
      <c r="AL343" s="314"/>
      <c r="AM343" s="314"/>
      <c r="AN343" s="314"/>
      <c r="AO343" s="310"/>
      <c r="AP343" s="314"/>
      <c r="AQ343" s="312"/>
      <c r="AR343" s="314"/>
      <c r="AS343" s="314"/>
      <c r="AT343" s="314"/>
      <c r="AU343" s="310"/>
      <c r="AV343" s="314"/>
      <c r="AW343" s="314"/>
      <c r="AX343" s="310"/>
    </row>
    <row r="344" spans="1:50">
      <c r="A344" s="381"/>
      <c r="B344" s="382"/>
      <c r="C344" s="382"/>
      <c r="D344" s="382"/>
      <c r="E344" s="382"/>
      <c r="F344" s="382"/>
      <c r="G344" s="382"/>
      <c r="H344" s="382"/>
      <c r="I344" s="382"/>
      <c r="J344" s="382"/>
      <c r="K344" s="382"/>
      <c r="L344" s="382"/>
      <c r="M344" s="382"/>
      <c r="N344" s="382"/>
      <c r="O344" s="382"/>
      <c r="P344" s="382"/>
      <c r="Q344" s="382"/>
      <c r="Y344" s="288"/>
      <c r="Z344" s="284"/>
      <c r="AE344" s="288"/>
      <c r="AF344" s="284"/>
      <c r="AH344" s="288"/>
      <c r="AI344" s="343"/>
      <c r="AJ344" s="344"/>
      <c r="AK344" s="344"/>
      <c r="AL344" s="344"/>
      <c r="AM344" s="344"/>
      <c r="AN344" s="344"/>
      <c r="AO344" s="309"/>
      <c r="AP344" s="344"/>
      <c r="AQ344" s="344"/>
      <c r="AR344" s="344"/>
      <c r="AS344" s="344"/>
      <c r="AT344" s="344"/>
      <c r="AU344" s="309"/>
      <c r="AV344" s="344"/>
      <c r="AW344" s="344"/>
      <c r="AX344" s="309"/>
    </row>
    <row r="345" spans="1:50">
      <c r="A345" s="381"/>
      <c r="B345" s="382"/>
      <c r="C345" s="382"/>
      <c r="D345" s="382"/>
      <c r="E345" s="382"/>
      <c r="F345" s="382"/>
      <c r="G345" s="382"/>
      <c r="H345" s="382"/>
      <c r="I345" s="382"/>
      <c r="J345" s="382"/>
      <c r="K345" s="382"/>
      <c r="L345" s="382"/>
      <c r="M345" s="382"/>
      <c r="N345" s="382"/>
      <c r="O345" s="382"/>
      <c r="P345" s="382"/>
      <c r="Q345" s="382"/>
      <c r="R345" s="273"/>
      <c r="S345" s="275"/>
      <c r="T345" s="275"/>
      <c r="U345" s="275"/>
      <c r="V345" s="275"/>
      <c r="W345" s="275"/>
      <c r="X345" s="275"/>
      <c r="Y345" s="290"/>
      <c r="Z345" s="285"/>
      <c r="AA345" s="275"/>
      <c r="AB345" s="275"/>
      <c r="AC345" s="275"/>
      <c r="AD345" s="275"/>
      <c r="AE345" s="290"/>
      <c r="AF345" s="285"/>
      <c r="AG345" s="275"/>
      <c r="AH345" s="290"/>
      <c r="AI345" s="343"/>
      <c r="AJ345" s="344"/>
      <c r="AK345" s="344"/>
      <c r="AL345" s="344"/>
      <c r="AM345" s="344"/>
      <c r="AN345" s="344"/>
      <c r="AO345" s="309"/>
      <c r="AP345" s="344"/>
      <c r="AQ345" s="344"/>
      <c r="AR345" s="344"/>
      <c r="AS345" s="344"/>
      <c r="AT345" s="344"/>
      <c r="AU345" s="309"/>
      <c r="AV345" s="344"/>
      <c r="AW345" s="344"/>
      <c r="AX345" s="309"/>
    </row>
    <row r="346" spans="1:50">
      <c r="A346" s="381"/>
      <c r="B346" s="382"/>
      <c r="C346" s="382"/>
      <c r="D346" s="382"/>
      <c r="E346" s="382"/>
      <c r="F346" s="382"/>
      <c r="G346" s="382"/>
      <c r="H346" s="382"/>
      <c r="I346" s="382"/>
      <c r="J346" s="382"/>
      <c r="K346" s="382"/>
      <c r="L346" s="382"/>
      <c r="M346" s="382"/>
      <c r="N346" s="382"/>
      <c r="O346" s="382"/>
      <c r="P346" s="382"/>
      <c r="Q346" s="382"/>
      <c r="Y346" s="288"/>
      <c r="Z346" s="284"/>
      <c r="AE346" s="288"/>
      <c r="AF346" s="284"/>
      <c r="AH346" s="288"/>
      <c r="AI346" s="343"/>
      <c r="AJ346" s="344"/>
      <c r="AK346" s="344"/>
      <c r="AL346" s="344"/>
      <c r="AM346" s="344"/>
      <c r="AN346" s="344"/>
      <c r="AO346" s="309"/>
      <c r="AP346" s="344"/>
      <c r="AQ346" s="344"/>
      <c r="AR346" s="344"/>
      <c r="AS346" s="344"/>
      <c r="AT346" s="344"/>
      <c r="AU346" s="309"/>
      <c r="AV346" s="344"/>
      <c r="AW346" s="344"/>
      <c r="AX346" s="309"/>
    </row>
    <row r="347" spans="1:50">
      <c r="A347" s="381"/>
      <c r="B347" s="382"/>
      <c r="C347" s="382"/>
      <c r="D347" s="382"/>
      <c r="E347" s="382"/>
      <c r="F347" s="382"/>
      <c r="G347" s="382"/>
      <c r="H347" s="382"/>
      <c r="I347" s="382"/>
      <c r="J347" s="382"/>
      <c r="K347" s="382"/>
      <c r="L347" s="382"/>
      <c r="M347" s="382"/>
      <c r="N347" s="382"/>
      <c r="O347" s="382"/>
      <c r="P347" s="382"/>
      <c r="Q347" s="382"/>
      <c r="R347" s="273"/>
      <c r="S347" s="275"/>
      <c r="T347" s="275"/>
      <c r="U347" s="275"/>
      <c r="V347" s="275"/>
      <c r="W347" s="275"/>
      <c r="X347" s="275"/>
      <c r="Y347" s="290"/>
      <c r="Z347" s="285"/>
      <c r="AA347" s="275"/>
      <c r="AB347" s="275"/>
      <c r="AC347" s="275"/>
      <c r="AD347" s="275"/>
      <c r="AE347" s="290"/>
      <c r="AF347" s="285"/>
      <c r="AG347" s="275"/>
      <c r="AH347" s="290"/>
      <c r="AI347" s="345"/>
      <c r="AJ347" s="314"/>
      <c r="AK347" s="314"/>
      <c r="AL347" s="314"/>
      <c r="AM347" s="314"/>
      <c r="AN347" s="314"/>
      <c r="AO347" s="310"/>
      <c r="AP347" s="314"/>
      <c r="AQ347" s="314"/>
      <c r="AR347" s="314"/>
      <c r="AS347" s="314"/>
      <c r="AT347" s="314"/>
      <c r="AU347" s="310"/>
      <c r="AV347" s="314"/>
      <c r="AW347" s="314"/>
      <c r="AX347" s="310"/>
    </row>
    <row r="348" spans="1:50">
      <c r="A348" s="381"/>
      <c r="B348" s="382"/>
      <c r="C348" s="382"/>
      <c r="D348" s="382"/>
      <c r="E348" s="382"/>
      <c r="F348" s="382"/>
      <c r="G348" s="382"/>
      <c r="H348" s="382"/>
      <c r="I348" s="382"/>
      <c r="J348" s="382"/>
      <c r="K348" s="382"/>
      <c r="L348" s="382"/>
      <c r="M348" s="382"/>
      <c r="N348" s="382"/>
      <c r="O348" s="382"/>
      <c r="P348" s="382"/>
      <c r="Q348" s="382"/>
      <c r="Y348" s="288"/>
      <c r="Z348" s="284"/>
      <c r="AE348" s="288"/>
      <c r="AF348" s="284"/>
      <c r="AH348" s="288"/>
      <c r="AI348" s="343"/>
      <c r="AJ348" s="344"/>
      <c r="AK348" s="344"/>
      <c r="AL348" s="344"/>
      <c r="AM348" s="344"/>
      <c r="AN348" s="344"/>
      <c r="AO348" s="309"/>
      <c r="AP348" s="344"/>
      <c r="AQ348" s="344"/>
      <c r="AR348" s="344"/>
      <c r="AS348" s="344"/>
      <c r="AT348" s="344"/>
      <c r="AU348" s="309"/>
      <c r="AV348" s="344"/>
      <c r="AW348" s="344"/>
      <c r="AX348" s="309"/>
    </row>
    <row r="349" spans="1:50">
      <c r="A349" s="381"/>
      <c r="B349" s="382"/>
      <c r="C349" s="382"/>
      <c r="D349" s="382"/>
      <c r="E349" s="382"/>
      <c r="F349" s="382"/>
      <c r="G349" s="382"/>
      <c r="H349" s="382"/>
      <c r="I349" s="382"/>
      <c r="J349" s="382"/>
      <c r="K349" s="382"/>
      <c r="L349" s="382"/>
      <c r="M349" s="382"/>
      <c r="N349" s="382"/>
      <c r="O349" s="382"/>
      <c r="P349" s="382"/>
      <c r="Q349" s="382"/>
      <c r="R349" s="273"/>
      <c r="S349" s="275"/>
      <c r="T349" s="275"/>
      <c r="U349" s="275"/>
      <c r="V349" s="275"/>
      <c r="W349" s="275"/>
      <c r="X349" s="275"/>
      <c r="Y349" s="290"/>
      <c r="Z349" s="285"/>
      <c r="AA349" s="275"/>
      <c r="AB349" s="275"/>
      <c r="AC349" s="275"/>
      <c r="AD349" s="275"/>
      <c r="AE349" s="290"/>
      <c r="AF349" s="285"/>
      <c r="AG349" s="275"/>
      <c r="AH349" s="290"/>
      <c r="AI349" s="343"/>
      <c r="AJ349" s="344"/>
      <c r="AK349" s="344"/>
      <c r="AL349" s="344"/>
      <c r="AM349" s="344"/>
      <c r="AN349" s="344"/>
      <c r="AO349" s="309"/>
      <c r="AP349" s="344"/>
      <c r="AQ349" s="344"/>
      <c r="AR349" s="344"/>
      <c r="AS349" s="344"/>
      <c r="AT349" s="344"/>
      <c r="AU349" s="309"/>
      <c r="AV349" s="344"/>
      <c r="AW349" s="344"/>
      <c r="AX349" s="309"/>
    </row>
    <row r="350" spans="1:50">
      <c r="A350" s="381"/>
      <c r="B350" s="382"/>
      <c r="C350" s="382"/>
      <c r="D350" s="382"/>
      <c r="E350" s="382"/>
      <c r="F350" s="382"/>
      <c r="G350" s="382"/>
      <c r="H350" s="382"/>
      <c r="I350" s="382"/>
      <c r="J350" s="382"/>
      <c r="K350" s="382"/>
      <c r="L350" s="382"/>
      <c r="M350" s="382"/>
      <c r="N350" s="382"/>
      <c r="O350" s="382"/>
      <c r="P350" s="382"/>
      <c r="Q350" s="382"/>
      <c r="Y350" s="288"/>
      <c r="Z350" s="284"/>
      <c r="AE350" s="288"/>
      <c r="AF350" s="284"/>
      <c r="AH350" s="288"/>
      <c r="AI350" s="343"/>
      <c r="AJ350" s="344"/>
      <c r="AK350" s="344"/>
      <c r="AL350" s="344"/>
      <c r="AM350" s="344"/>
      <c r="AN350" s="344"/>
      <c r="AO350" s="309"/>
      <c r="AP350" s="344"/>
      <c r="AQ350" s="344"/>
      <c r="AR350" s="344"/>
      <c r="AS350" s="344"/>
      <c r="AT350" s="344"/>
      <c r="AU350" s="309"/>
      <c r="AV350" s="344"/>
      <c r="AW350" s="344"/>
      <c r="AX350" s="309"/>
    </row>
    <row r="351" spans="1:50" ht="13.5" thickBot="1">
      <c r="A351" s="387"/>
      <c r="B351" s="388"/>
      <c r="C351" s="388"/>
      <c r="D351" s="388"/>
      <c r="E351" s="388"/>
      <c r="F351" s="388"/>
      <c r="G351" s="388"/>
      <c r="H351" s="388"/>
      <c r="I351" s="388"/>
      <c r="J351" s="388"/>
      <c r="K351" s="388"/>
      <c r="L351" s="388"/>
      <c r="M351" s="388"/>
      <c r="N351" s="388"/>
      <c r="O351" s="388"/>
      <c r="P351" s="388"/>
      <c r="Q351" s="388"/>
      <c r="S351" s="281"/>
      <c r="T351" s="281"/>
      <c r="U351" s="281"/>
      <c r="V351" s="281"/>
      <c r="W351" s="281"/>
      <c r="X351" s="281"/>
      <c r="Y351" s="291"/>
      <c r="Z351" s="286"/>
      <c r="AA351" s="281"/>
      <c r="AB351" s="281"/>
      <c r="AC351" s="281"/>
      <c r="AD351" s="281"/>
      <c r="AE351" s="291"/>
      <c r="AF351" s="286"/>
      <c r="AG351" s="281"/>
      <c r="AH351" s="291"/>
      <c r="AI351" s="346"/>
      <c r="AJ351" s="347"/>
      <c r="AK351" s="347"/>
      <c r="AL351" s="347"/>
      <c r="AM351" s="347"/>
      <c r="AN351" s="347"/>
      <c r="AO351" s="311"/>
      <c r="AP351" s="347"/>
      <c r="AQ351" s="347"/>
      <c r="AR351" s="347"/>
      <c r="AS351" s="347"/>
      <c r="AT351" s="347"/>
      <c r="AU351" s="311"/>
      <c r="AV351" s="347"/>
      <c r="AW351" s="347"/>
      <c r="AX351" s="311"/>
    </row>
    <row r="352" spans="1:50">
      <c r="A352" s="380"/>
      <c r="B352" s="382"/>
      <c r="C352" s="382"/>
      <c r="D352" s="382"/>
      <c r="E352" s="382"/>
      <c r="F352" s="382"/>
      <c r="G352" s="382"/>
      <c r="H352" s="382"/>
      <c r="I352" s="382"/>
      <c r="J352" s="382"/>
      <c r="K352" s="382"/>
      <c r="L352" s="382"/>
      <c r="M352" s="382"/>
      <c r="N352" s="382"/>
      <c r="O352" s="382"/>
      <c r="P352" s="382"/>
      <c r="Q352" s="382"/>
      <c r="Y352" s="288"/>
      <c r="Z352" s="284"/>
      <c r="AE352" s="288"/>
      <c r="AF352" s="284"/>
      <c r="AH352" s="288"/>
      <c r="AI352" s="343"/>
      <c r="AJ352" s="344"/>
      <c r="AK352" s="344"/>
      <c r="AL352" s="344"/>
      <c r="AM352" s="344"/>
      <c r="AN352" s="344"/>
      <c r="AO352" s="309"/>
      <c r="AP352" s="344"/>
      <c r="AQ352" s="344"/>
      <c r="AR352" s="344"/>
      <c r="AS352" s="344"/>
      <c r="AT352" s="344"/>
      <c r="AU352" s="309"/>
      <c r="AV352" s="344"/>
      <c r="AW352" s="344"/>
      <c r="AX352" s="309"/>
    </row>
    <row r="353" spans="1:50">
      <c r="A353" s="381"/>
      <c r="B353" s="382"/>
      <c r="C353" s="382"/>
      <c r="D353" s="382"/>
      <c r="E353" s="382"/>
      <c r="F353" s="382"/>
      <c r="G353" s="382"/>
      <c r="H353" s="382"/>
      <c r="I353" s="382"/>
      <c r="J353" s="382"/>
      <c r="K353" s="382"/>
      <c r="L353" s="382"/>
      <c r="M353" s="382"/>
      <c r="N353" s="382"/>
      <c r="O353" s="382"/>
      <c r="P353" s="382"/>
      <c r="Q353" s="382"/>
      <c r="S353" s="274"/>
      <c r="T353" s="274"/>
      <c r="U353" s="274"/>
      <c r="V353" s="274"/>
      <c r="W353" s="274"/>
      <c r="X353" s="274"/>
      <c r="Y353" s="289"/>
      <c r="Z353" s="284"/>
      <c r="AA353" s="274"/>
      <c r="AB353" s="274"/>
      <c r="AC353" s="274"/>
      <c r="AD353" s="274"/>
      <c r="AE353" s="289"/>
      <c r="AF353" s="284"/>
      <c r="AG353" s="274"/>
      <c r="AH353" s="289"/>
      <c r="AI353" s="343"/>
      <c r="AJ353" s="344"/>
      <c r="AK353" s="344"/>
      <c r="AL353" s="344"/>
      <c r="AM353" s="344"/>
      <c r="AN353" s="344"/>
      <c r="AO353" s="309"/>
      <c r="AP353" s="344"/>
      <c r="AQ353" s="344"/>
      <c r="AR353" s="344"/>
      <c r="AS353" s="344"/>
      <c r="AT353" s="344"/>
      <c r="AU353" s="309"/>
      <c r="AV353" s="344"/>
      <c r="AW353" s="344"/>
      <c r="AX353" s="309"/>
    </row>
    <row r="354" spans="1:50">
      <c r="A354" s="381"/>
      <c r="B354" s="382"/>
      <c r="C354" s="382"/>
      <c r="D354" s="382"/>
      <c r="E354" s="382"/>
      <c r="F354" s="382"/>
      <c r="G354" s="382"/>
      <c r="H354" s="382"/>
      <c r="I354" s="382"/>
      <c r="J354" s="382"/>
      <c r="K354" s="382"/>
      <c r="L354" s="382"/>
      <c r="M354" s="382"/>
      <c r="N354" s="382"/>
      <c r="O354" s="382"/>
      <c r="P354" s="382"/>
      <c r="Q354" s="382"/>
      <c r="S354" s="275"/>
      <c r="T354" s="275"/>
      <c r="U354" s="275"/>
      <c r="V354" s="275"/>
      <c r="W354" s="275"/>
      <c r="X354" s="275"/>
      <c r="Y354" s="290"/>
      <c r="Z354" s="285"/>
      <c r="AA354" s="275"/>
      <c r="AB354" s="275"/>
      <c r="AC354" s="275"/>
      <c r="AD354" s="275"/>
      <c r="AE354" s="290"/>
      <c r="AF354" s="285"/>
      <c r="AG354" s="275"/>
      <c r="AH354" s="290"/>
      <c r="AI354" s="343"/>
      <c r="AJ354" s="344"/>
      <c r="AK354" s="344"/>
      <c r="AL354" s="344"/>
      <c r="AM354" s="344"/>
      <c r="AN354" s="344"/>
      <c r="AO354" s="309"/>
      <c r="AP354" s="344"/>
      <c r="AQ354" s="344"/>
      <c r="AR354" s="344"/>
      <c r="AS354" s="344"/>
      <c r="AT354" s="344"/>
      <c r="AU354" s="309"/>
      <c r="AV354" s="344"/>
      <c r="AW354" s="344"/>
      <c r="AX354" s="309"/>
    </row>
    <row r="355" spans="1:50">
      <c r="A355" s="381"/>
      <c r="B355" s="382"/>
      <c r="C355" s="382"/>
      <c r="D355" s="382"/>
      <c r="E355" s="382"/>
      <c r="F355" s="382"/>
      <c r="G355" s="382"/>
      <c r="H355" s="382"/>
      <c r="I355" s="382"/>
      <c r="J355" s="382"/>
      <c r="K355" s="382"/>
      <c r="L355" s="382"/>
      <c r="M355" s="382"/>
      <c r="N355" s="382"/>
      <c r="O355" s="382"/>
      <c r="P355" s="382"/>
      <c r="Q355" s="382"/>
      <c r="Y355" s="288"/>
      <c r="Z355" s="284"/>
      <c r="AE355" s="288"/>
      <c r="AF355" s="284"/>
      <c r="AH355" s="288"/>
      <c r="AI355" s="343"/>
      <c r="AJ355" s="344"/>
      <c r="AK355" s="344"/>
      <c r="AL355" s="344"/>
      <c r="AM355" s="344"/>
      <c r="AN355" s="344"/>
      <c r="AO355" s="309"/>
      <c r="AP355" s="344"/>
      <c r="AQ355" s="344"/>
      <c r="AR355" s="344"/>
      <c r="AS355" s="344"/>
      <c r="AT355" s="344"/>
      <c r="AU355" s="309"/>
      <c r="AV355" s="344"/>
      <c r="AW355" s="344"/>
      <c r="AX355" s="309"/>
    </row>
    <row r="356" spans="1:50">
      <c r="A356" s="381"/>
      <c r="B356" s="382"/>
      <c r="C356" s="382"/>
      <c r="D356" s="382"/>
      <c r="E356" s="382"/>
      <c r="F356" s="382"/>
      <c r="G356" s="382"/>
      <c r="H356" s="382"/>
      <c r="I356" s="382"/>
      <c r="J356" s="382"/>
      <c r="K356" s="382"/>
      <c r="L356" s="382"/>
      <c r="M356" s="382"/>
      <c r="N356" s="382"/>
      <c r="O356" s="382"/>
      <c r="P356" s="382"/>
      <c r="Q356" s="382"/>
      <c r="R356" s="273"/>
      <c r="S356" s="275"/>
      <c r="T356" s="275"/>
      <c r="U356" s="275"/>
      <c r="V356" s="275"/>
      <c r="W356" s="275"/>
      <c r="X356" s="275"/>
      <c r="Y356" s="290"/>
      <c r="Z356" s="285"/>
      <c r="AA356" s="275"/>
      <c r="AB356" s="275"/>
      <c r="AC356" s="275"/>
      <c r="AD356" s="275"/>
      <c r="AE356" s="290"/>
      <c r="AF356" s="285"/>
      <c r="AG356" s="275"/>
      <c r="AH356" s="290"/>
      <c r="AI356" s="345"/>
      <c r="AJ356" s="314"/>
      <c r="AK356" s="314"/>
      <c r="AL356" s="314"/>
      <c r="AM356" s="314"/>
      <c r="AN356" s="314"/>
      <c r="AO356" s="310"/>
      <c r="AP356" s="314"/>
      <c r="AQ356" s="314"/>
      <c r="AR356" s="314"/>
      <c r="AS356" s="314"/>
      <c r="AT356" s="314"/>
      <c r="AU356" s="310"/>
      <c r="AV356" s="314"/>
      <c r="AW356" s="314"/>
      <c r="AX356" s="310"/>
    </row>
    <row r="357" spans="1:50">
      <c r="A357" s="381"/>
      <c r="B357" s="382"/>
      <c r="C357" s="382"/>
      <c r="D357" s="382"/>
      <c r="E357" s="382"/>
      <c r="F357" s="382"/>
      <c r="G357" s="382"/>
      <c r="H357" s="382"/>
      <c r="I357" s="382"/>
      <c r="J357" s="382"/>
      <c r="K357" s="382"/>
      <c r="L357" s="382"/>
      <c r="M357" s="382"/>
      <c r="N357" s="382"/>
      <c r="O357" s="382"/>
      <c r="P357" s="382"/>
      <c r="Q357" s="382"/>
      <c r="Y357" s="288"/>
      <c r="Z357" s="284"/>
      <c r="AE357" s="288"/>
      <c r="AF357" s="284"/>
      <c r="AH357" s="288"/>
      <c r="AI357" s="343"/>
      <c r="AJ357" s="344"/>
      <c r="AK357" s="344"/>
      <c r="AL357" s="344"/>
      <c r="AM357" s="344"/>
      <c r="AN357" s="344"/>
      <c r="AO357" s="309"/>
      <c r="AP357" s="344"/>
      <c r="AQ357" s="344"/>
      <c r="AR357" s="344"/>
      <c r="AS357" s="344"/>
      <c r="AT357" s="344"/>
      <c r="AU357" s="309"/>
      <c r="AV357" s="344"/>
      <c r="AW357" s="344"/>
      <c r="AX357" s="309"/>
    </row>
    <row r="358" spans="1:50">
      <c r="A358" s="386"/>
      <c r="B358" s="384"/>
      <c r="C358" s="384"/>
      <c r="D358" s="384"/>
      <c r="E358" s="384"/>
      <c r="F358" s="384"/>
      <c r="G358" s="384"/>
      <c r="H358" s="384"/>
      <c r="I358" s="384"/>
      <c r="J358" s="384"/>
      <c r="K358" s="384"/>
      <c r="L358" s="384"/>
      <c r="M358" s="384"/>
      <c r="N358" s="384"/>
      <c r="O358" s="384"/>
      <c r="P358" s="384"/>
      <c r="Q358" s="384"/>
      <c r="S358" s="275"/>
      <c r="T358" s="275"/>
      <c r="U358" s="275"/>
      <c r="V358" s="275"/>
      <c r="W358" s="275"/>
      <c r="X358" s="275"/>
      <c r="Y358" s="290"/>
      <c r="Z358" s="285"/>
      <c r="AA358" s="275"/>
      <c r="AB358" s="275"/>
      <c r="AC358" s="275"/>
      <c r="AD358" s="275"/>
      <c r="AE358" s="290"/>
      <c r="AF358" s="285"/>
      <c r="AG358" s="275"/>
      <c r="AH358" s="290"/>
      <c r="AI358" s="343"/>
      <c r="AJ358" s="344"/>
      <c r="AK358" s="344"/>
      <c r="AL358" s="344"/>
      <c r="AM358" s="344"/>
      <c r="AN358" s="344"/>
      <c r="AO358" s="309"/>
      <c r="AP358" s="344"/>
      <c r="AQ358" s="344"/>
      <c r="AR358" s="344"/>
      <c r="AS358" s="344"/>
      <c r="AT358" s="344"/>
      <c r="AU358" s="309"/>
      <c r="AV358" s="344"/>
      <c r="AW358" s="344"/>
      <c r="AX358" s="309"/>
    </row>
    <row r="359" spans="1:50">
      <c r="A359" s="381"/>
      <c r="B359" s="382"/>
      <c r="C359" s="382"/>
      <c r="D359" s="382"/>
      <c r="E359" s="382"/>
      <c r="F359" s="382"/>
      <c r="G359" s="382"/>
      <c r="H359" s="382"/>
      <c r="I359" s="382"/>
      <c r="J359" s="382"/>
      <c r="K359" s="382"/>
      <c r="L359" s="382"/>
      <c r="M359" s="382"/>
      <c r="N359" s="382"/>
      <c r="O359" s="382"/>
      <c r="P359" s="382"/>
      <c r="Q359" s="382"/>
      <c r="Y359" s="288"/>
      <c r="Z359" s="284"/>
      <c r="AE359" s="288"/>
      <c r="AF359" s="284"/>
      <c r="AH359" s="288"/>
      <c r="AI359" s="343"/>
      <c r="AJ359" s="344"/>
      <c r="AK359" s="344"/>
      <c r="AL359" s="344"/>
      <c r="AM359" s="344"/>
      <c r="AN359" s="344"/>
      <c r="AO359" s="309"/>
      <c r="AP359" s="344"/>
      <c r="AQ359" s="344"/>
      <c r="AR359" s="344"/>
      <c r="AS359" s="344"/>
      <c r="AT359" s="344"/>
      <c r="AU359" s="309"/>
      <c r="AV359" s="344"/>
      <c r="AW359" s="344"/>
      <c r="AX359" s="309"/>
    </row>
    <row r="360" spans="1:50">
      <c r="A360" s="381"/>
      <c r="B360" s="382"/>
      <c r="C360" s="382"/>
      <c r="D360" s="382"/>
      <c r="E360" s="382"/>
      <c r="F360" s="382"/>
      <c r="G360" s="382"/>
      <c r="H360" s="382"/>
      <c r="I360" s="382"/>
      <c r="J360" s="382"/>
      <c r="K360" s="382"/>
      <c r="L360" s="382"/>
      <c r="M360" s="382"/>
      <c r="N360" s="382"/>
      <c r="O360" s="382"/>
      <c r="P360" s="382"/>
      <c r="Q360" s="382"/>
      <c r="R360" s="273"/>
      <c r="S360" s="275"/>
      <c r="T360" s="275"/>
      <c r="U360" s="275"/>
      <c r="V360" s="275"/>
      <c r="W360" s="275"/>
      <c r="X360" s="275"/>
      <c r="Y360" s="290"/>
      <c r="Z360" s="285"/>
      <c r="AA360" s="275"/>
      <c r="AB360" s="275"/>
      <c r="AC360" s="275"/>
      <c r="AD360" s="275"/>
      <c r="AE360" s="290"/>
      <c r="AF360" s="285"/>
      <c r="AG360" s="275"/>
      <c r="AH360" s="290"/>
      <c r="AI360" s="345"/>
      <c r="AJ360" s="314"/>
      <c r="AK360" s="314"/>
      <c r="AL360" s="314"/>
      <c r="AM360" s="314"/>
      <c r="AN360" s="314"/>
      <c r="AO360" s="310"/>
      <c r="AP360" s="314"/>
      <c r="AQ360" s="314"/>
      <c r="AR360" s="314"/>
      <c r="AS360" s="314"/>
      <c r="AT360" s="314"/>
      <c r="AU360" s="310"/>
      <c r="AV360" s="314"/>
      <c r="AW360" s="314"/>
      <c r="AX360" s="310"/>
    </row>
    <row r="361" spans="1:50">
      <c r="A361" s="381"/>
      <c r="B361" s="382"/>
      <c r="C361" s="382"/>
      <c r="D361" s="382"/>
      <c r="E361" s="382"/>
      <c r="F361" s="382"/>
      <c r="G361" s="382"/>
      <c r="H361" s="382"/>
      <c r="I361" s="382"/>
      <c r="J361" s="382"/>
      <c r="K361" s="382"/>
      <c r="L361" s="382"/>
      <c r="M361" s="382"/>
      <c r="N361" s="382"/>
      <c r="O361" s="382"/>
      <c r="P361" s="382"/>
      <c r="Q361" s="382"/>
      <c r="Y361" s="288"/>
      <c r="Z361" s="284"/>
      <c r="AE361" s="288"/>
      <c r="AF361" s="284"/>
      <c r="AH361" s="288"/>
      <c r="AI361" s="343"/>
      <c r="AJ361" s="344"/>
      <c r="AK361" s="344"/>
      <c r="AL361" s="344"/>
      <c r="AM361" s="344"/>
      <c r="AN361" s="344"/>
      <c r="AO361" s="309"/>
      <c r="AP361" s="344"/>
      <c r="AQ361" s="344"/>
      <c r="AR361" s="344"/>
      <c r="AS361" s="344"/>
      <c r="AT361" s="344"/>
      <c r="AU361" s="309"/>
      <c r="AV361" s="344"/>
      <c r="AW361" s="344"/>
      <c r="AX361" s="309"/>
    </row>
    <row r="362" spans="1:50">
      <c r="A362" s="381"/>
      <c r="B362" s="382"/>
      <c r="C362" s="382"/>
      <c r="D362" s="382"/>
      <c r="E362" s="382"/>
      <c r="F362" s="382"/>
      <c r="G362" s="382"/>
      <c r="H362" s="382"/>
      <c r="I362" s="382"/>
      <c r="J362" s="382"/>
      <c r="K362" s="382"/>
      <c r="L362" s="382"/>
      <c r="M362" s="382"/>
      <c r="N362" s="382"/>
      <c r="O362" s="382"/>
      <c r="P362" s="382"/>
      <c r="Q362" s="382"/>
      <c r="R362" s="273"/>
      <c r="S362" s="275"/>
      <c r="T362" s="275"/>
      <c r="U362" s="275"/>
      <c r="V362" s="275"/>
      <c r="W362" s="275"/>
      <c r="X362" s="275"/>
      <c r="Y362" s="290"/>
      <c r="Z362" s="285"/>
      <c r="AA362" s="275"/>
      <c r="AB362" s="275"/>
      <c r="AC362" s="275"/>
      <c r="AD362" s="275"/>
      <c r="AE362" s="290"/>
      <c r="AF362" s="285"/>
      <c r="AG362" s="275"/>
      <c r="AH362" s="290"/>
      <c r="AI362" s="343"/>
      <c r="AJ362" s="344"/>
      <c r="AK362" s="344"/>
      <c r="AL362" s="344"/>
      <c r="AM362" s="344"/>
      <c r="AN362" s="344"/>
      <c r="AO362" s="309"/>
      <c r="AP362" s="344"/>
      <c r="AQ362" s="344"/>
      <c r="AR362" s="344"/>
      <c r="AS362" s="344"/>
      <c r="AT362" s="344"/>
      <c r="AU362" s="309"/>
      <c r="AV362" s="344"/>
      <c r="AW362" s="344"/>
      <c r="AX362" s="309"/>
    </row>
    <row r="363" spans="1:50">
      <c r="A363" s="381"/>
      <c r="B363" s="382"/>
      <c r="C363" s="382"/>
      <c r="D363" s="382"/>
      <c r="E363" s="382"/>
      <c r="F363" s="382"/>
      <c r="G363" s="382"/>
      <c r="H363" s="382"/>
      <c r="I363" s="382"/>
      <c r="J363" s="382"/>
      <c r="K363" s="382"/>
      <c r="L363" s="382"/>
      <c r="M363" s="382"/>
      <c r="N363" s="382"/>
      <c r="O363" s="382"/>
      <c r="P363" s="382"/>
      <c r="Q363" s="382"/>
      <c r="Y363" s="288"/>
      <c r="Z363" s="284"/>
      <c r="AE363" s="288"/>
      <c r="AF363" s="284"/>
      <c r="AH363" s="288"/>
      <c r="AI363" s="343"/>
      <c r="AJ363" s="344"/>
      <c r="AK363" s="344"/>
      <c r="AL363" s="344"/>
      <c r="AM363" s="344"/>
      <c r="AN363" s="344"/>
      <c r="AO363" s="309"/>
      <c r="AP363" s="344"/>
      <c r="AQ363" s="344"/>
      <c r="AR363" s="344"/>
      <c r="AS363" s="344"/>
      <c r="AT363" s="344"/>
      <c r="AU363" s="309"/>
      <c r="AV363" s="344"/>
      <c r="AW363" s="344"/>
      <c r="AX363" s="309"/>
    </row>
    <row r="364" spans="1:50">
      <c r="A364" s="381"/>
      <c r="B364" s="382"/>
      <c r="C364" s="382"/>
      <c r="D364" s="382"/>
      <c r="E364" s="382"/>
      <c r="F364" s="382"/>
      <c r="G364" s="382"/>
      <c r="H364" s="382"/>
      <c r="I364" s="382"/>
      <c r="J364" s="382"/>
      <c r="K364" s="382"/>
      <c r="L364" s="382"/>
      <c r="M364" s="382"/>
      <c r="N364" s="382"/>
      <c r="O364" s="382"/>
      <c r="P364" s="382"/>
      <c r="Q364" s="382"/>
      <c r="R364" s="273"/>
      <c r="S364" s="275"/>
      <c r="T364" s="275"/>
      <c r="U364" s="275"/>
      <c r="V364" s="275"/>
      <c r="W364" s="275"/>
      <c r="X364" s="275"/>
      <c r="Y364" s="290"/>
      <c r="Z364" s="285"/>
      <c r="AA364" s="275"/>
      <c r="AB364" s="275"/>
      <c r="AC364" s="275"/>
      <c r="AD364" s="275"/>
      <c r="AE364" s="290"/>
      <c r="AF364" s="285"/>
      <c r="AG364" s="275"/>
      <c r="AH364" s="290"/>
      <c r="AI364" s="345"/>
      <c r="AJ364" s="314"/>
      <c r="AK364" s="314"/>
      <c r="AL364" s="314"/>
      <c r="AM364" s="314"/>
      <c r="AN364" s="314"/>
      <c r="AO364" s="310"/>
      <c r="AP364" s="314"/>
      <c r="AQ364" s="314"/>
      <c r="AR364" s="314"/>
      <c r="AS364" s="314"/>
      <c r="AT364" s="314"/>
      <c r="AU364" s="310"/>
      <c r="AV364" s="314"/>
      <c r="AW364" s="314"/>
      <c r="AX364" s="310"/>
    </row>
    <row r="365" spans="1:50">
      <c r="A365" s="381"/>
      <c r="B365" s="382"/>
      <c r="C365" s="382"/>
      <c r="D365" s="382"/>
      <c r="E365" s="382"/>
      <c r="F365" s="382"/>
      <c r="G365" s="382"/>
      <c r="H365" s="382"/>
      <c r="I365" s="382"/>
      <c r="J365" s="382"/>
      <c r="K365" s="382"/>
      <c r="L365" s="382"/>
      <c r="M365" s="382"/>
      <c r="N365" s="382"/>
      <c r="O365" s="382"/>
      <c r="P365" s="382"/>
      <c r="Q365" s="382"/>
      <c r="Y365" s="288"/>
      <c r="Z365" s="284"/>
      <c r="AE365" s="288"/>
      <c r="AF365" s="284"/>
      <c r="AH365" s="288"/>
      <c r="AI365" s="343"/>
      <c r="AJ365" s="344"/>
      <c r="AK365" s="344"/>
      <c r="AL365" s="344"/>
      <c r="AM365" s="344"/>
      <c r="AN365" s="344"/>
      <c r="AO365" s="309"/>
      <c r="AP365" s="344"/>
      <c r="AQ365" s="344"/>
      <c r="AR365" s="344"/>
      <c r="AS365" s="344"/>
      <c r="AT365" s="344"/>
      <c r="AU365" s="309"/>
      <c r="AV365" s="344"/>
      <c r="AW365" s="344"/>
      <c r="AX365" s="309"/>
    </row>
    <row r="366" spans="1:50">
      <c r="A366" s="381"/>
      <c r="B366" s="382"/>
      <c r="C366" s="382"/>
      <c r="D366" s="382"/>
      <c r="E366" s="382"/>
      <c r="F366" s="382"/>
      <c r="G366" s="382"/>
      <c r="H366" s="382"/>
      <c r="I366" s="382"/>
      <c r="J366" s="382"/>
      <c r="K366" s="382"/>
      <c r="L366" s="382"/>
      <c r="M366" s="382"/>
      <c r="N366" s="382"/>
      <c r="O366" s="382"/>
      <c r="P366" s="382"/>
      <c r="Q366" s="382"/>
      <c r="R366" s="273"/>
      <c r="S366" s="275"/>
      <c r="T366" s="275"/>
      <c r="U366" s="275"/>
      <c r="V366" s="275"/>
      <c r="W366" s="275"/>
      <c r="X366" s="275"/>
      <c r="Y366" s="290"/>
      <c r="Z366" s="285"/>
      <c r="AA366" s="275"/>
      <c r="AB366" s="275"/>
      <c r="AC366" s="275"/>
      <c r="AD366" s="275"/>
      <c r="AE366" s="290"/>
      <c r="AF366" s="285"/>
      <c r="AG366" s="275"/>
      <c r="AH366" s="290"/>
      <c r="AI366" s="343"/>
      <c r="AJ366" s="344"/>
      <c r="AK366" s="344"/>
      <c r="AL366" s="344"/>
      <c r="AM366" s="344"/>
      <c r="AN366" s="344"/>
      <c r="AO366" s="309"/>
      <c r="AP366" s="344"/>
      <c r="AQ366" s="344"/>
      <c r="AR366" s="344"/>
      <c r="AS366" s="344"/>
      <c r="AT366" s="344"/>
      <c r="AU366" s="309"/>
      <c r="AV366" s="344"/>
      <c r="AW366" s="344"/>
      <c r="AX366" s="309"/>
    </row>
    <row r="367" spans="1:50">
      <c r="A367" s="381"/>
      <c r="B367" s="382"/>
      <c r="C367" s="382"/>
      <c r="D367" s="382"/>
      <c r="E367" s="382"/>
      <c r="F367" s="382"/>
      <c r="G367" s="382"/>
      <c r="H367" s="382"/>
      <c r="I367" s="382"/>
      <c r="J367" s="382"/>
      <c r="K367" s="382"/>
      <c r="L367" s="382"/>
      <c r="M367" s="382"/>
      <c r="N367" s="382"/>
      <c r="O367" s="382"/>
      <c r="P367" s="382"/>
      <c r="Q367" s="382"/>
      <c r="Y367" s="288"/>
      <c r="Z367" s="284"/>
      <c r="AE367" s="288"/>
      <c r="AF367" s="284"/>
      <c r="AH367" s="288"/>
      <c r="AI367" s="343"/>
      <c r="AJ367" s="344"/>
      <c r="AK367" s="344"/>
      <c r="AL367" s="344"/>
      <c r="AM367" s="344"/>
      <c r="AN367" s="344"/>
      <c r="AO367" s="309"/>
      <c r="AP367" s="344"/>
      <c r="AQ367" s="344"/>
      <c r="AR367" s="344"/>
      <c r="AS367" s="344"/>
      <c r="AT367" s="344"/>
      <c r="AU367" s="309"/>
      <c r="AV367" s="344"/>
      <c r="AW367" s="344"/>
      <c r="AX367" s="309"/>
    </row>
    <row r="368" spans="1:50">
      <c r="A368" s="381"/>
      <c r="B368" s="382"/>
      <c r="C368" s="382"/>
      <c r="D368" s="382"/>
      <c r="E368" s="382"/>
      <c r="F368" s="382"/>
      <c r="G368" s="382"/>
      <c r="H368" s="382"/>
      <c r="I368" s="382"/>
      <c r="J368" s="382"/>
      <c r="K368" s="382"/>
      <c r="L368" s="382"/>
      <c r="M368" s="382"/>
      <c r="N368" s="382"/>
      <c r="O368" s="382"/>
      <c r="P368" s="382"/>
      <c r="Q368" s="382"/>
      <c r="R368" s="273"/>
      <c r="S368" s="275"/>
      <c r="T368" s="275"/>
      <c r="U368" s="275"/>
      <c r="V368" s="275"/>
      <c r="W368" s="275"/>
      <c r="X368" s="275"/>
      <c r="Y368" s="290"/>
      <c r="Z368" s="285"/>
      <c r="AA368" s="275"/>
      <c r="AB368" s="275"/>
      <c r="AC368" s="275"/>
      <c r="AD368" s="275"/>
      <c r="AE368" s="290"/>
      <c r="AF368" s="285"/>
      <c r="AG368" s="275"/>
      <c r="AH368" s="290"/>
      <c r="AI368" s="345"/>
      <c r="AJ368" s="312"/>
      <c r="AK368" s="314"/>
      <c r="AL368" s="314"/>
      <c r="AM368" s="314"/>
      <c r="AN368" s="314"/>
      <c r="AO368" s="310"/>
      <c r="AP368" s="314"/>
      <c r="AQ368" s="314"/>
      <c r="AR368" s="314"/>
      <c r="AS368" s="314"/>
      <c r="AT368" s="314"/>
      <c r="AU368" s="310"/>
      <c r="AV368" s="314"/>
      <c r="AW368" s="314"/>
      <c r="AX368" s="310"/>
    </row>
    <row r="369" spans="1:50">
      <c r="A369" s="381"/>
      <c r="B369" s="382"/>
      <c r="C369" s="382"/>
      <c r="D369" s="382"/>
      <c r="E369" s="382"/>
      <c r="F369" s="382"/>
      <c r="G369" s="382"/>
      <c r="H369" s="382"/>
      <c r="I369" s="382"/>
      <c r="J369" s="382"/>
      <c r="K369" s="382"/>
      <c r="L369" s="382"/>
      <c r="M369" s="382"/>
      <c r="N369" s="382"/>
      <c r="O369" s="382"/>
      <c r="P369" s="382"/>
      <c r="Q369" s="382"/>
      <c r="Y369" s="288"/>
      <c r="Z369" s="284"/>
      <c r="AE369" s="288"/>
      <c r="AF369" s="284"/>
      <c r="AH369" s="288"/>
      <c r="AI369" s="343"/>
      <c r="AJ369" s="344"/>
      <c r="AK369" s="344"/>
      <c r="AL369" s="344"/>
      <c r="AM369" s="344"/>
      <c r="AN369" s="344"/>
      <c r="AO369" s="309"/>
      <c r="AP369" s="344"/>
      <c r="AQ369" s="344"/>
      <c r="AR369" s="344"/>
      <c r="AS369" s="344"/>
      <c r="AT369" s="344"/>
      <c r="AU369" s="309"/>
      <c r="AV369" s="344"/>
      <c r="AW369" s="344"/>
      <c r="AX369" s="309"/>
    </row>
    <row r="370" spans="1:50">
      <c r="A370" s="381"/>
      <c r="B370" s="382"/>
      <c r="C370" s="382"/>
      <c r="D370" s="382"/>
      <c r="E370" s="382"/>
      <c r="F370" s="382"/>
      <c r="G370" s="382"/>
      <c r="H370" s="382"/>
      <c r="I370" s="382"/>
      <c r="J370" s="382"/>
      <c r="K370" s="382"/>
      <c r="L370" s="382"/>
      <c r="M370" s="382"/>
      <c r="N370" s="382"/>
      <c r="O370" s="382"/>
      <c r="P370" s="382"/>
      <c r="Q370" s="382"/>
      <c r="R370" s="273"/>
      <c r="S370" s="275"/>
      <c r="T370" s="275"/>
      <c r="U370" s="275"/>
      <c r="V370" s="275"/>
      <c r="W370" s="275"/>
      <c r="X370" s="275"/>
      <c r="Y370" s="290"/>
      <c r="Z370" s="285"/>
      <c r="AA370" s="275"/>
      <c r="AB370" s="275"/>
      <c r="AC370" s="275"/>
      <c r="AD370" s="275"/>
      <c r="AE370" s="290"/>
      <c r="AF370" s="285"/>
      <c r="AG370" s="275"/>
      <c r="AH370" s="290"/>
      <c r="AI370" s="343"/>
      <c r="AJ370" s="344"/>
      <c r="AK370" s="344"/>
      <c r="AL370" s="344"/>
      <c r="AM370" s="344"/>
      <c r="AN370" s="344"/>
      <c r="AO370" s="309"/>
      <c r="AP370" s="344"/>
      <c r="AQ370" s="344"/>
      <c r="AR370" s="344"/>
      <c r="AS370" s="344"/>
      <c r="AT370" s="344"/>
      <c r="AU370" s="309"/>
      <c r="AV370" s="344"/>
      <c r="AW370" s="344"/>
      <c r="AX370" s="309"/>
    </row>
    <row r="371" spans="1:50">
      <c r="A371" s="381"/>
      <c r="B371" s="382"/>
      <c r="C371" s="382"/>
      <c r="D371" s="382"/>
      <c r="E371" s="382"/>
      <c r="F371" s="382"/>
      <c r="G371" s="382"/>
      <c r="H371" s="382"/>
      <c r="I371" s="382"/>
      <c r="J371" s="382"/>
      <c r="K371" s="382"/>
      <c r="L371" s="382"/>
      <c r="M371" s="382"/>
      <c r="N371" s="382"/>
      <c r="O371" s="382"/>
      <c r="P371" s="382"/>
      <c r="Q371" s="382"/>
      <c r="Y371" s="288"/>
      <c r="Z371" s="284"/>
      <c r="AE371" s="288"/>
      <c r="AF371" s="284"/>
      <c r="AH371" s="288"/>
      <c r="AI371" s="343"/>
      <c r="AJ371" s="344"/>
      <c r="AK371" s="344"/>
      <c r="AL371" s="344"/>
      <c r="AM371" s="344"/>
      <c r="AN371" s="344"/>
      <c r="AO371" s="309"/>
      <c r="AP371" s="344"/>
      <c r="AQ371" s="344"/>
      <c r="AR371" s="344"/>
      <c r="AS371" s="344"/>
      <c r="AT371" s="344"/>
      <c r="AU371" s="309"/>
      <c r="AV371" s="344"/>
      <c r="AW371" s="344"/>
      <c r="AX371" s="309"/>
    </row>
    <row r="372" spans="1:50">
      <c r="A372" s="381"/>
      <c r="B372" s="382"/>
      <c r="C372" s="382"/>
      <c r="D372" s="382"/>
      <c r="E372" s="382"/>
      <c r="F372" s="382"/>
      <c r="G372" s="382"/>
      <c r="H372" s="382"/>
      <c r="I372" s="382"/>
      <c r="J372" s="382"/>
      <c r="K372" s="382"/>
      <c r="L372" s="382"/>
      <c r="M372" s="382"/>
      <c r="N372" s="382"/>
      <c r="O372" s="382"/>
      <c r="P372" s="382"/>
      <c r="Q372" s="382"/>
      <c r="R372" s="273"/>
      <c r="S372" s="275"/>
      <c r="T372" s="275"/>
      <c r="U372" s="275"/>
      <c r="V372" s="275"/>
      <c r="W372" s="275"/>
      <c r="X372" s="275"/>
      <c r="Y372" s="290"/>
      <c r="Z372" s="285"/>
      <c r="AA372" s="275"/>
      <c r="AB372" s="275"/>
      <c r="AC372" s="275"/>
      <c r="AD372" s="275"/>
      <c r="AE372" s="290"/>
      <c r="AF372" s="285"/>
      <c r="AG372" s="275"/>
      <c r="AH372" s="290"/>
      <c r="AI372" s="345"/>
      <c r="AJ372" s="312"/>
      <c r="AK372" s="314"/>
      <c r="AL372" s="314"/>
      <c r="AM372" s="314"/>
      <c r="AN372" s="314"/>
      <c r="AO372" s="310"/>
      <c r="AP372" s="314"/>
      <c r="AQ372" s="314"/>
      <c r="AR372" s="312"/>
      <c r="AS372" s="314"/>
      <c r="AT372" s="314"/>
      <c r="AU372" s="310"/>
      <c r="AV372" s="314"/>
      <c r="AW372" s="314"/>
      <c r="AX372" s="310"/>
    </row>
    <row r="373" spans="1:50">
      <c r="A373" s="381"/>
      <c r="B373" s="382"/>
      <c r="C373" s="382"/>
      <c r="D373" s="382"/>
      <c r="E373" s="382"/>
      <c r="F373" s="382"/>
      <c r="G373" s="382"/>
      <c r="H373" s="382"/>
      <c r="I373" s="382"/>
      <c r="J373" s="382"/>
      <c r="K373" s="382"/>
      <c r="L373" s="382"/>
      <c r="M373" s="382"/>
      <c r="N373" s="382"/>
      <c r="O373" s="382"/>
      <c r="P373" s="382"/>
      <c r="Q373" s="382"/>
      <c r="Y373" s="288"/>
      <c r="Z373" s="284"/>
      <c r="AE373" s="288"/>
      <c r="AF373" s="284"/>
      <c r="AH373" s="288"/>
      <c r="AI373" s="343"/>
      <c r="AJ373" s="344"/>
      <c r="AK373" s="344"/>
      <c r="AL373" s="344"/>
      <c r="AM373" s="344"/>
      <c r="AN373" s="344"/>
      <c r="AO373" s="309"/>
      <c r="AP373" s="344"/>
      <c r="AQ373" s="344"/>
      <c r="AR373" s="344"/>
      <c r="AS373" s="344"/>
      <c r="AT373" s="344"/>
      <c r="AU373" s="309"/>
      <c r="AV373" s="344"/>
      <c r="AW373" s="344"/>
      <c r="AX373" s="309"/>
    </row>
    <row r="374" spans="1:50">
      <c r="A374" s="381"/>
      <c r="B374" s="382"/>
      <c r="C374" s="382"/>
      <c r="D374" s="382"/>
      <c r="E374" s="382"/>
      <c r="F374" s="382"/>
      <c r="G374" s="382"/>
      <c r="H374" s="382"/>
      <c r="I374" s="382"/>
      <c r="J374" s="382"/>
      <c r="K374" s="382"/>
      <c r="L374" s="382"/>
      <c r="M374" s="382"/>
      <c r="N374" s="382"/>
      <c r="O374" s="382"/>
      <c r="P374" s="382"/>
      <c r="Q374" s="382"/>
      <c r="R374" s="273"/>
      <c r="S374" s="275"/>
      <c r="T374" s="275"/>
      <c r="U374" s="275"/>
      <c r="V374" s="275"/>
      <c r="W374" s="275"/>
      <c r="X374" s="275"/>
      <c r="Y374" s="290"/>
      <c r="Z374" s="285"/>
      <c r="AA374" s="275"/>
      <c r="AB374" s="275"/>
      <c r="AC374" s="275"/>
      <c r="AD374" s="275"/>
      <c r="AE374" s="290"/>
      <c r="AF374" s="285"/>
      <c r="AG374" s="275"/>
      <c r="AH374" s="290"/>
      <c r="AI374" s="343"/>
      <c r="AJ374" s="344"/>
      <c r="AK374" s="344"/>
      <c r="AL374" s="344"/>
      <c r="AM374" s="344"/>
      <c r="AN374" s="344"/>
      <c r="AO374" s="309"/>
      <c r="AP374" s="344"/>
      <c r="AQ374" s="344"/>
      <c r="AR374" s="344"/>
      <c r="AS374" s="344"/>
      <c r="AT374" s="344"/>
      <c r="AU374" s="309"/>
      <c r="AV374" s="344"/>
      <c r="AW374" s="344"/>
      <c r="AX374" s="309"/>
    </row>
    <row r="375" spans="1:50">
      <c r="A375" s="381"/>
      <c r="B375" s="382"/>
      <c r="C375" s="382"/>
      <c r="D375" s="382"/>
      <c r="E375" s="382"/>
      <c r="F375" s="382"/>
      <c r="G375" s="382"/>
      <c r="H375" s="382"/>
      <c r="I375" s="382"/>
      <c r="J375" s="382"/>
      <c r="K375" s="382"/>
      <c r="L375" s="382"/>
      <c r="M375" s="382"/>
      <c r="N375" s="382"/>
      <c r="O375" s="382"/>
      <c r="P375" s="382"/>
      <c r="Q375" s="382"/>
      <c r="Y375" s="288"/>
      <c r="Z375" s="284"/>
      <c r="AE375" s="288"/>
      <c r="AF375" s="284"/>
      <c r="AH375" s="288"/>
      <c r="AI375" s="343"/>
      <c r="AJ375" s="344"/>
      <c r="AK375" s="344"/>
      <c r="AL375" s="344"/>
      <c r="AM375" s="344"/>
      <c r="AN375" s="344"/>
      <c r="AO375" s="309"/>
      <c r="AP375" s="344"/>
      <c r="AQ375" s="344"/>
      <c r="AR375" s="344"/>
      <c r="AS375" s="344"/>
      <c r="AT375" s="344"/>
      <c r="AU375" s="309"/>
      <c r="AV375" s="344"/>
      <c r="AW375" s="344"/>
      <c r="AX375" s="309"/>
    </row>
    <row r="376" spans="1:50">
      <c r="A376" s="381"/>
      <c r="B376" s="382"/>
      <c r="C376" s="382"/>
      <c r="D376" s="382"/>
      <c r="E376" s="382"/>
      <c r="F376" s="382"/>
      <c r="G376" s="382"/>
      <c r="H376" s="382"/>
      <c r="I376" s="382"/>
      <c r="J376" s="382"/>
      <c r="K376" s="382"/>
      <c r="L376" s="382"/>
      <c r="M376" s="382"/>
      <c r="N376" s="382"/>
      <c r="O376" s="382"/>
      <c r="P376" s="382"/>
      <c r="Q376" s="382"/>
      <c r="R376" s="273"/>
      <c r="S376" s="275"/>
      <c r="T376" s="275"/>
      <c r="U376" s="275"/>
      <c r="V376" s="275"/>
      <c r="W376" s="275"/>
      <c r="X376" s="275"/>
      <c r="Y376" s="290"/>
      <c r="Z376" s="285"/>
      <c r="AA376" s="275"/>
      <c r="AB376" s="275"/>
      <c r="AC376" s="275"/>
      <c r="AD376" s="275"/>
      <c r="AE376" s="290"/>
      <c r="AF376" s="285"/>
      <c r="AG376" s="275"/>
      <c r="AH376" s="290"/>
      <c r="AI376" s="345"/>
      <c r="AJ376" s="314"/>
      <c r="AK376" s="314"/>
      <c r="AL376" s="314"/>
      <c r="AM376" s="314"/>
      <c r="AN376" s="314"/>
      <c r="AO376" s="310"/>
      <c r="AP376" s="314"/>
      <c r="AQ376" s="314"/>
      <c r="AR376" s="314"/>
      <c r="AS376" s="314"/>
      <c r="AT376" s="314"/>
      <c r="AU376" s="310"/>
      <c r="AV376" s="314"/>
      <c r="AW376" s="314"/>
      <c r="AX376" s="310"/>
    </row>
    <row r="377" spans="1:50">
      <c r="A377" s="381"/>
      <c r="B377" s="382"/>
      <c r="C377" s="382"/>
      <c r="D377" s="382"/>
      <c r="E377" s="382"/>
      <c r="F377" s="382"/>
      <c r="G377" s="382"/>
      <c r="H377" s="382"/>
      <c r="I377" s="382"/>
      <c r="J377" s="382"/>
      <c r="K377" s="382"/>
      <c r="L377" s="382"/>
      <c r="M377" s="382"/>
      <c r="N377" s="382"/>
      <c r="O377" s="382"/>
      <c r="P377" s="382"/>
      <c r="Q377" s="382"/>
      <c r="Y377" s="288"/>
      <c r="Z377" s="284"/>
      <c r="AE377" s="288"/>
      <c r="AF377" s="284"/>
      <c r="AH377" s="288"/>
      <c r="AI377" s="343"/>
      <c r="AJ377" s="344"/>
      <c r="AK377" s="344"/>
      <c r="AL377" s="344"/>
      <c r="AM377" s="344"/>
      <c r="AN377" s="344"/>
      <c r="AO377" s="309"/>
      <c r="AP377" s="344"/>
      <c r="AQ377" s="344"/>
      <c r="AR377" s="344"/>
      <c r="AS377" s="344"/>
      <c r="AT377" s="344"/>
      <c r="AU377" s="309"/>
      <c r="AV377" s="344"/>
      <c r="AW377" s="344"/>
      <c r="AX377" s="309"/>
    </row>
    <row r="378" spans="1:50">
      <c r="A378" s="381"/>
      <c r="B378" s="382"/>
      <c r="C378" s="382"/>
      <c r="D378" s="382"/>
      <c r="E378" s="382"/>
      <c r="F378" s="382"/>
      <c r="G378" s="382"/>
      <c r="H378" s="382"/>
      <c r="I378" s="382"/>
      <c r="J378" s="382"/>
      <c r="K378" s="382"/>
      <c r="L378" s="382"/>
      <c r="M378" s="382"/>
      <c r="N378" s="382"/>
      <c r="O378" s="382"/>
      <c r="P378" s="382"/>
      <c r="Q378" s="382"/>
      <c r="R378" s="273"/>
      <c r="S378" s="275"/>
      <c r="T378" s="275"/>
      <c r="U378" s="275"/>
      <c r="V378" s="275"/>
      <c r="W378" s="275"/>
      <c r="X378" s="275"/>
      <c r="Y378" s="290"/>
      <c r="Z378" s="285"/>
      <c r="AA378" s="275"/>
      <c r="AB378" s="275"/>
      <c r="AC378" s="275"/>
      <c r="AD378" s="275"/>
      <c r="AE378" s="290"/>
      <c r="AF378" s="285"/>
      <c r="AG378" s="275"/>
      <c r="AH378" s="290"/>
      <c r="AI378" s="343"/>
      <c r="AJ378" s="344"/>
      <c r="AK378" s="344"/>
      <c r="AL378" s="344"/>
      <c r="AM378" s="344"/>
      <c r="AN378" s="344"/>
      <c r="AO378" s="309"/>
      <c r="AP378" s="344"/>
      <c r="AQ378" s="344"/>
      <c r="AR378" s="344"/>
      <c r="AS378" s="344"/>
      <c r="AT378" s="344"/>
      <c r="AU378" s="309"/>
      <c r="AV378" s="344"/>
      <c r="AW378" s="344"/>
      <c r="AX378" s="309"/>
    </row>
    <row r="379" spans="1:50">
      <c r="A379" s="381"/>
      <c r="B379" s="382"/>
      <c r="C379" s="382"/>
      <c r="D379" s="382"/>
      <c r="E379" s="382"/>
      <c r="F379" s="382"/>
      <c r="G379" s="382"/>
      <c r="H379" s="382"/>
      <c r="I379" s="382"/>
      <c r="J379" s="382"/>
      <c r="K379" s="382"/>
      <c r="L379" s="382"/>
      <c r="M379" s="382"/>
      <c r="N379" s="382"/>
      <c r="O379" s="382"/>
      <c r="P379" s="382"/>
      <c r="Q379" s="382"/>
      <c r="Y379" s="288"/>
      <c r="Z379" s="284"/>
      <c r="AE379" s="288"/>
      <c r="AF379" s="284"/>
      <c r="AH379" s="288"/>
      <c r="AI379" s="343"/>
      <c r="AJ379" s="344"/>
      <c r="AK379" s="344"/>
      <c r="AL379" s="344"/>
      <c r="AM379" s="344"/>
      <c r="AN379" s="344"/>
      <c r="AO379" s="309"/>
      <c r="AP379" s="344"/>
      <c r="AQ379" s="344"/>
      <c r="AR379" s="344"/>
      <c r="AS379" s="344"/>
      <c r="AT379" s="344"/>
      <c r="AU379" s="309"/>
      <c r="AV379" s="344"/>
      <c r="AW379" s="344"/>
      <c r="AX379" s="309"/>
    </row>
    <row r="380" spans="1:50" ht="13.5" thickBot="1">
      <c r="A380" s="387"/>
      <c r="B380" s="388"/>
      <c r="C380" s="388"/>
      <c r="D380" s="388"/>
      <c r="E380" s="388"/>
      <c r="F380" s="388"/>
      <c r="G380" s="388"/>
      <c r="H380" s="388"/>
      <c r="I380" s="388"/>
      <c r="J380" s="388"/>
      <c r="K380" s="388"/>
      <c r="L380" s="388"/>
      <c r="M380" s="388"/>
      <c r="N380" s="388"/>
      <c r="O380" s="388"/>
      <c r="P380" s="388"/>
      <c r="Q380" s="388"/>
      <c r="S380" s="281"/>
      <c r="T380" s="281"/>
      <c r="U380" s="281"/>
      <c r="V380" s="281"/>
      <c r="W380" s="281"/>
      <c r="X380" s="281"/>
      <c r="Y380" s="291"/>
      <c r="Z380" s="286"/>
      <c r="AA380" s="281"/>
      <c r="AB380" s="281"/>
      <c r="AC380" s="281"/>
      <c r="AD380" s="281"/>
      <c r="AE380" s="291"/>
      <c r="AF380" s="286"/>
      <c r="AG380" s="281"/>
      <c r="AH380" s="291"/>
      <c r="AI380" s="346"/>
      <c r="AJ380" s="347"/>
      <c r="AK380" s="347"/>
      <c r="AL380" s="347"/>
      <c r="AM380" s="347"/>
      <c r="AN380" s="347"/>
      <c r="AO380" s="311"/>
      <c r="AP380" s="347"/>
      <c r="AQ380" s="347"/>
      <c r="AR380" s="347"/>
      <c r="AS380" s="347"/>
      <c r="AT380" s="347"/>
      <c r="AU380" s="311"/>
      <c r="AV380" s="347"/>
      <c r="AW380" s="347"/>
      <c r="AX380" s="311"/>
    </row>
    <row r="381" spans="1:50">
      <c r="A381" s="380"/>
      <c r="B381" s="382"/>
      <c r="C381" s="382"/>
      <c r="D381" s="382"/>
      <c r="E381" s="382"/>
      <c r="F381" s="382"/>
      <c r="G381" s="382"/>
      <c r="H381" s="382"/>
      <c r="I381" s="382"/>
      <c r="J381" s="382"/>
      <c r="K381" s="382"/>
      <c r="L381" s="382"/>
      <c r="M381" s="382"/>
      <c r="N381" s="382"/>
      <c r="O381" s="382"/>
      <c r="P381" s="382"/>
      <c r="Q381" s="382"/>
      <c r="Y381" s="288"/>
      <c r="Z381" s="284"/>
      <c r="AE381" s="288"/>
      <c r="AF381" s="284"/>
      <c r="AH381" s="288"/>
      <c r="AI381" s="343"/>
      <c r="AJ381" s="344"/>
      <c r="AK381" s="344"/>
      <c r="AL381" s="344"/>
      <c r="AM381" s="344"/>
      <c r="AN381" s="344"/>
      <c r="AO381" s="309"/>
      <c r="AP381" s="344"/>
      <c r="AQ381" s="344"/>
      <c r="AR381" s="344"/>
      <c r="AS381" s="344"/>
      <c r="AT381" s="344"/>
      <c r="AU381" s="309"/>
      <c r="AV381" s="344"/>
      <c r="AW381" s="344"/>
      <c r="AX381" s="309"/>
    </row>
    <row r="382" spans="1:50">
      <c r="A382" s="381"/>
      <c r="B382" s="382"/>
      <c r="C382" s="382"/>
      <c r="D382" s="382"/>
      <c r="E382" s="382"/>
      <c r="F382" s="382"/>
      <c r="G382" s="382"/>
      <c r="H382" s="382"/>
      <c r="I382" s="382"/>
      <c r="J382" s="382"/>
      <c r="K382" s="382"/>
      <c r="L382" s="382"/>
      <c r="M382" s="382"/>
      <c r="N382" s="382"/>
      <c r="O382" s="382"/>
      <c r="P382" s="382"/>
      <c r="Q382" s="382"/>
      <c r="S382" s="274"/>
      <c r="T382" s="274"/>
      <c r="U382" s="274"/>
      <c r="V382" s="274"/>
      <c r="W382" s="274"/>
      <c r="X382" s="274"/>
      <c r="Y382" s="289"/>
      <c r="Z382" s="284"/>
      <c r="AA382" s="274"/>
      <c r="AB382" s="274"/>
      <c r="AC382" s="274"/>
      <c r="AD382" s="274"/>
      <c r="AE382" s="289"/>
      <c r="AF382" s="284"/>
      <c r="AG382" s="274"/>
      <c r="AH382" s="289"/>
      <c r="AI382" s="343"/>
      <c r="AJ382" s="344"/>
      <c r="AK382" s="344"/>
      <c r="AL382" s="344"/>
      <c r="AM382" s="344"/>
      <c r="AN382" s="344"/>
      <c r="AO382" s="309"/>
      <c r="AP382" s="344"/>
      <c r="AQ382" s="344"/>
      <c r="AR382" s="344"/>
      <c r="AS382" s="344"/>
      <c r="AT382" s="344"/>
      <c r="AU382" s="309"/>
      <c r="AV382" s="344"/>
      <c r="AW382" s="344"/>
      <c r="AX382" s="309"/>
    </row>
    <row r="383" spans="1:50">
      <c r="A383" s="381"/>
      <c r="B383" s="382"/>
      <c r="C383" s="382"/>
      <c r="D383" s="382"/>
      <c r="E383" s="382"/>
      <c r="F383" s="382"/>
      <c r="G383" s="382"/>
      <c r="H383" s="382"/>
      <c r="I383" s="382"/>
      <c r="J383" s="382"/>
      <c r="K383" s="382"/>
      <c r="L383" s="382"/>
      <c r="M383" s="382"/>
      <c r="N383" s="382"/>
      <c r="O383" s="382"/>
      <c r="P383" s="382"/>
      <c r="Q383" s="382"/>
      <c r="S383" s="275"/>
      <c r="T383" s="275"/>
      <c r="U383" s="275"/>
      <c r="V383" s="275"/>
      <c r="W383" s="275"/>
      <c r="X383" s="392"/>
      <c r="Y383" s="290"/>
      <c r="Z383" s="285"/>
      <c r="AA383" s="275"/>
      <c r="AB383" s="275"/>
      <c r="AC383" s="275"/>
      <c r="AD383" s="275"/>
      <c r="AE383" s="290"/>
      <c r="AF383" s="285"/>
      <c r="AG383" s="275"/>
      <c r="AH383" s="290"/>
      <c r="AI383" s="343"/>
      <c r="AJ383" s="344"/>
      <c r="AK383" s="344"/>
      <c r="AL383" s="344"/>
      <c r="AM383" s="344"/>
      <c r="AN383" s="344"/>
      <c r="AO383" s="309"/>
      <c r="AP383" s="344"/>
      <c r="AQ383" s="344"/>
      <c r="AR383" s="344"/>
      <c r="AS383" s="344"/>
      <c r="AT383" s="344"/>
      <c r="AU383" s="309"/>
      <c r="AV383" s="344"/>
      <c r="AW383" s="344"/>
      <c r="AX383" s="309"/>
    </row>
    <row r="384" spans="1:50">
      <c r="A384" s="381"/>
      <c r="B384" s="382"/>
      <c r="C384" s="382"/>
      <c r="D384" s="382"/>
      <c r="E384" s="382"/>
      <c r="F384" s="382"/>
      <c r="G384" s="389"/>
      <c r="H384" s="382"/>
      <c r="I384" s="382"/>
      <c r="J384" s="382"/>
      <c r="K384" s="382"/>
      <c r="L384" s="382"/>
      <c r="M384" s="382"/>
      <c r="N384" s="382"/>
      <c r="O384" s="382"/>
      <c r="P384" s="382"/>
      <c r="Q384" s="382"/>
      <c r="X384" s="374"/>
      <c r="Y384" s="288"/>
      <c r="Z384" s="284"/>
      <c r="AE384" s="288"/>
      <c r="AF384" s="284"/>
      <c r="AH384" s="288"/>
      <c r="AI384" s="343"/>
      <c r="AJ384" s="344"/>
      <c r="AK384" s="344"/>
      <c r="AL384" s="344"/>
      <c r="AM384" s="344"/>
      <c r="AN384" s="344"/>
      <c r="AO384" s="309"/>
      <c r="AP384" s="344"/>
      <c r="AQ384" s="344"/>
      <c r="AR384" s="344"/>
      <c r="AS384" s="344"/>
      <c r="AT384" s="344"/>
      <c r="AU384" s="309"/>
      <c r="AV384" s="344"/>
      <c r="AW384" s="344"/>
      <c r="AX384" s="309"/>
    </row>
    <row r="385" spans="1:50">
      <c r="A385" s="381"/>
      <c r="B385" s="382"/>
      <c r="C385" s="382"/>
      <c r="D385" s="382"/>
      <c r="E385" s="382"/>
      <c r="F385" s="382"/>
      <c r="G385" s="389"/>
      <c r="H385" s="382"/>
      <c r="I385" s="382"/>
      <c r="J385" s="382"/>
      <c r="K385" s="382"/>
      <c r="L385" s="382"/>
      <c r="M385" s="382"/>
      <c r="N385" s="382"/>
      <c r="O385" s="382"/>
      <c r="P385" s="382"/>
      <c r="Q385" s="382"/>
      <c r="R385" s="273"/>
      <c r="S385" s="275"/>
      <c r="T385" s="275"/>
      <c r="U385" s="275"/>
      <c r="V385" s="275"/>
      <c r="W385" s="275"/>
      <c r="X385" s="392"/>
      <c r="Y385" s="290"/>
      <c r="Z385" s="285"/>
      <c r="AA385" s="275"/>
      <c r="AB385" s="275"/>
      <c r="AC385" s="275"/>
      <c r="AD385" s="275"/>
      <c r="AE385" s="290"/>
      <c r="AF385" s="285"/>
      <c r="AG385" s="275"/>
      <c r="AH385" s="290"/>
      <c r="AI385" s="345"/>
      <c r="AJ385" s="314"/>
      <c r="AK385" s="314"/>
      <c r="AL385" s="314"/>
      <c r="AM385" s="314"/>
      <c r="AN385" s="314"/>
      <c r="AO385" s="310"/>
      <c r="AP385" s="314"/>
      <c r="AQ385" s="314"/>
      <c r="AR385" s="312"/>
      <c r="AS385" s="314"/>
      <c r="AT385" s="314"/>
      <c r="AU385" s="310"/>
      <c r="AV385" s="314"/>
      <c r="AW385" s="314"/>
      <c r="AX385" s="310"/>
    </row>
    <row r="386" spans="1:50">
      <c r="A386" s="381"/>
      <c r="B386" s="382"/>
      <c r="C386" s="382"/>
      <c r="D386" s="382"/>
      <c r="E386" s="382"/>
      <c r="F386" s="382"/>
      <c r="G386" s="389"/>
      <c r="H386" s="382"/>
      <c r="I386" s="382"/>
      <c r="J386" s="382"/>
      <c r="K386" s="382"/>
      <c r="L386" s="382"/>
      <c r="M386" s="382"/>
      <c r="N386" s="382"/>
      <c r="O386" s="382"/>
      <c r="P386" s="382"/>
      <c r="Q386" s="382"/>
      <c r="X386" s="374"/>
      <c r="Y386" s="288"/>
      <c r="Z386" s="284"/>
      <c r="AE386" s="288"/>
      <c r="AF386" s="284"/>
      <c r="AH386" s="288"/>
      <c r="AI386" s="343"/>
      <c r="AJ386" s="344"/>
      <c r="AK386" s="344"/>
      <c r="AL386" s="344"/>
      <c r="AM386" s="344"/>
      <c r="AN386" s="344"/>
      <c r="AO386" s="309"/>
      <c r="AP386" s="344"/>
      <c r="AQ386" s="344"/>
      <c r="AR386" s="344"/>
      <c r="AS386" s="344"/>
      <c r="AT386" s="344"/>
      <c r="AU386" s="309"/>
      <c r="AV386" s="344"/>
      <c r="AW386" s="344"/>
      <c r="AX386" s="309"/>
    </row>
    <row r="387" spans="1:50">
      <c r="A387" s="386"/>
      <c r="B387" s="384"/>
      <c r="C387" s="384"/>
      <c r="D387" s="384"/>
      <c r="E387" s="384"/>
      <c r="F387" s="384"/>
      <c r="G387" s="390"/>
      <c r="H387" s="384"/>
      <c r="I387" s="384"/>
      <c r="J387" s="384"/>
      <c r="K387" s="384"/>
      <c r="L387" s="384"/>
      <c r="M387" s="384"/>
      <c r="N387" s="384"/>
      <c r="O387" s="384"/>
      <c r="P387" s="384"/>
      <c r="Q387" s="384"/>
      <c r="S387" s="275"/>
      <c r="T387" s="275"/>
      <c r="U387" s="275"/>
      <c r="V387" s="275"/>
      <c r="W387" s="275"/>
      <c r="X387" s="392"/>
      <c r="Y387" s="290"/>
      <c r="Z387" s="285"/>
      <c r="AA387" s="275"/>
      <c r="AB387" s="275"/>
      <c r="AC387" s="275"/>
      <c r="AD387" s="275"/>
      <c r="AE387" s="290"/>
      <c r="AF387" s="285"/>
      <c r="AG387" s="275"/>
      <c r="AH387" s="290"/>
      <c r="AI387" s="343"/>
      <c r="AJ387" s="344"/>
      <c r="AK387" s="344"/>
      <c r="AL387" s="344"/>
      <c r="AM387" s="344"/>
      <c r="AN387" s="344"/>
      <c r="AO387" s="309"/>
      <c r="AP387" s="344"/>
      <c r="AQ387" s="344"/>
      <c r="AR387" s="344"/>
      <c r="AS387" s="344"/>
      <c r="AT387" s="344"/>
      <c r="AU387" s="309"/>
      <c r="AV387" s="344"/>
      <c r="AW387" s="344"/>
      <c r="AX387" s="309"/>
    </row>
    <row r="388" spans="1:50">
      <c r="A388" s="381"/>
      <c r="B388" s="382"/>
      <c r="C388" s="382"/>
      <c r="D388" s="382"/>
      <c r="E388" s="382"/>
      <c r="F388" s="382"/>
      <c r="G388" s="389"/>
      <c r="H388" s="382"/>
      <c r="I388" s="382"/>
      <c r="J388" s="382"/>
      <c r="K388" s="382"/>
      <c r="L388" s="382"/>
      <c r="M388" s="382"/>
      <c r="N388" s="382"/>
      <c r="O388" s="382"/>
      <c r="P388" s="382"/>
      <c r="Q388" s="382"/>
      <c r="X388" s="374"/>
      <c r="Y388" s="288"/>
      <c r="Z388" s="284"/>
      <c r="AE388" s="288"/>
      <c r="AF388" s="284"/>
      <c r="AH388" s="288"/>
      <c r="AI388" s="343"/>
      <c r="AJ388" s="344"/>
      <c r="AK388" s="344"/>
      <c r="AL388" s="344"/>
      <c r="AM388" s="344"/>
      <c r="AN388" s="344"/>
      <c r="AO388" s="309"/>
      <c r="AP388" s="344"/>
      <c r="AQ388" s="344"/>
      <c r="AR388" s="344"/>
      <c r="AS388" s="344"/>
      <c r="AT388" s="344"/>
      <c r="AU388" s="309"/>
      <c r="AV388" s="344"/>
      <c r="AW388" s="344"/>
      <c r="AX388" s="309"/>
    </row>
    <row r="389" spans="1:50">
      <c r="A389" s="381"/>
      <c r="B389" s="382"/>
      <c r="C389" s="382"/>
      <c r="D389" s="382"/>
      <c r="E389" s="382"/>
      <c r="F389" s="382"/>
      <c r="G389" s="389"/>
      <c r="H389" s="382"/>
      <c r="I389" s="382"/>
      <c r="J389" s="382"/>
      <c r="K389" s="382"/>
      <c r="L389" s="382"/>
      <c r="M389" s="382"/>
      <c r="N389" s="382"/>
      <c r="O389" s="382"/>
      <c r="P389" s="382"/>
      <c r="Q389" s="382"/>
      <c r="R389" s="273"/>
      <c r="S389" s="275"/>
      <c r="T389" s="275"/>
      <c r="U389" s="275"/>
      <c r="V389" s="275"/>
      <c r="W389" s="275"/>
      <c r="X389" s="392"/>
      <c r="Y389" s="290"/>
      <c r="Z389" s="285"/>
      <c r="AA389" s="275"/>
      <c r="AB389" s="275"/>
      <c r="AC389" s="275"/>
      <c r="AD389" s="275"/>
      <c r="AE389" s="290"/>
      <c r="AF389" s="285"/>
      <c r="AG389" s="275"/>
      <c r="AH389" s="290"/>
      <c r="AI389" s="345"/>
      <c r="AJ389" s="314"/>
      <c r="AK389" s="314"/>
      <c r="AL389" s="314"/>
      <c r="AM389" s="314"/>
      <c r="AN389" s="314"/>
      <c r="AO389" s="310"/>
      <c r="AP389" s="314"/>
      <c r="AQ389" s="314"/>
      <c r="AR389" s="314"/>
      <c r="AS389" s="312"/>
      <c r="AT389" s="314"/>
      <c r="AU389" s="310"/>
      <c r="AV389" s="314"/>
      <c r="AW389" s="314"/>
      <c r="AX389" s="310"/>
    </row>
    <row r="390" spans="1:50">
      <c r="A390" s="381"/>
      <c r="B390" s="382"/>
      <c r="C390" s="382"/>
      <c r="D390" s="382"/>
      <c r="E390" s="382"/>
      <c r="F390" s="382"/>
      <c r="G390" s="389"/>
      <c r="H390" s="382"/>
      <c r="I390" s="382"/>
      <c r="J390" s="382"/>
      <c r="K390" s="382"/>
      <c r="L390" s="382"/>
      <c r="M390" s="382"/>
      <c r="N390" s="382"/>
      <c r="O390" s="382"/>
      <c r="P390" s="382"/>
      <c r="Q390" s="382"/>
      <c r="X390" s="374"/>
      <c r="Y390" s="288"/>
      <c r="Z390" s="284"/>
      <c r="AE390" s="288"/>
      <c r="AF390" s="284"/>
      <c r="AH390" s="288"/>
      <c r="AI390" s="343"/>
      <c r="AJ390" s="344"/>
      <c r="AK390" s="344"/>
      <c r="AL390" s="344"/>
      <c r="AM390" s="344"/>
      <c r="AN390" s="344"/>
      <c r="AO390" s="309"/>
      <c r="AP390" s="344"/>
      <c r="AQ390" s="344"/>
      <c r="AR390" s="344"/>
      <c r="AS390" s="344"/>
      <c r="AT390" s="344"/>
      <c r="AU390" s="309"/>
      <c r="AV390" s="344"/>
      <c r="AW390" s="344"/>
      <c r="AX390" s="309"/>
    </row>
    <row r="391" spans="1:50">
      <c r="A391" s="381"/>
      <c r="B391" s="382"/>
      <c r="C391" s="382"/>
      <c r="D391" s="382"/>
      <c r="E391" s="382"/>
      <c r="F391" s="382"/>
      <c r="G391" s="389"/>
      <c r="H391" s="382"/>
      <c r="I391" s="382"/>
      <c r="J391" s="382"/>
      <c r="K391" s="382"/>
      <c r="L391" s="382"/>
      <c r="M391" s="382"/>
      <c r="N391" s="382"/>
      <c r="O391" s="382"/>
      <c r="P391" s="382"/>
      <c r="Q391" s="382"/>
      <c r="R391" s="273"/>
      <c r="S391" s="275"/>
      <c r="T391" s="275"/>
      <c r="U391" s="275"/>
      <c r="V391" s="275"/>
      <c r="W391" s="275"/>
      <c r="X391" s="392"/>
      <c r="Y391" s="290"/>
      <c r="Z391" s="285"/>
      <c r="AA391" s="275"/>
      <c r="AB391" s="275"/>
      <c r="AC391" s="275"/>
      <c r="AD391" s="275"/>
      <c r="AE391" s="290"/>
      <c r="AF391" s="285"/>
      <c r="AG391" s="275"/>
      <c r="AH391" s="290"/>
      <c r="AI391" s="343"/>
      <c r="AJ391" s="344"/>
      <c r="AK391" s="344"/>
      <c r="AL391" s="344"/>
      <c r="AM391" s="344"/>
      <c r="AN391" s="344"/>
      <c r="AO391" s="309"/>
      <c r="AP391" s="344"/>
      <c r="AQ391" s="344"/>
      <c r="AR391" s="344"/>
      <c r="AS391" s="344"/>
      <c r="AT391" s="344"/>
      <c r="AU391" s="309"/>
      <c r="AV391" s="344"/>
      <c r="AW391" s="344"/>
      <c r="AX391" s="309"/>
    </row>
    <row r="392" spans="1:50">
      <c r="A392" s="381"/>
      <c r="B392" s="382"/>
      <c r="C392" s="382"/>
      <c r="D392" s="382"/>
      <c r="E392" s="382"/>
      <c r="F392" s="382"/>
      <c r="G392" s="389"/>
      <c r="H392" s="382"/>
      <c r="I392" s="382"/>
      <c r="J392" s="382"/>
      <c r="K392" s="382"/>
      <c r="L392" s="382"/>
      <c r="M392" s="382"/>
      <c r="N392" s="382"/>
      <c r="O392" s="382"/>
      <c r="P392" s="382"/>
      <c r="Q392" s="382"/>
      <c r="X392" s="374"/>
      <c r="Y392" s="288"/>
      <c r="Z392" s="284"/>
      <c r="AE392" s="288"/>
      <c r="AF392" s="284"/>
      <c r="AH392" s="288"/>
      <c r="AI392" s="343"/>
      <c r="AJ392" s="344"/>
      <c r="AK392" s="344"/>
      <c r="AL392" s="344"/>
      <c r="AM392" s="344"/>
      <c r="AN392" s="344"/>
      <c r="AO392" s="309"/>
      <c r="AP392" s="344"/>
      <c r="AQ392" s="344"/>
      <c r="AR392" s="344"/>
      <c r="AS392" s="344"/>
      <c r="AT392" s="344"/>
      <c r="AU392" s="309"/>
      <c r="AV392" s="344"/>
      <c r="AW392" s="344"/>
      <c r="AX392" s="309"/>
    </row>
    <row r="393" spans="1:50">
      <c r="A393" s="381"/>
      <c r="B393" s="382"/>
      <c r="C393" s="382"/>
      <c r="D393" s="382"/>
      <c r="E393" s="382"/>
      <c r="F393" s="382"/>
      <c r="G393" s="389"/>
      <c r="H393" s="382"/>
      <c r="I393" s="382"/>
      <c r="J393" s="382"/>
      <c r="K393" s="382"/>
      <c r="L393" s="382"/>
      <c r="M393" s="382"/>
      <c r="N393" s="382"/>
      <c r="O393" s="382"/>
      <c r="P393" s="382"/>
      <c r="Q393" s="382"/>
      <c r="R393" s="273"/>
      <c r="S393" s="275"/>
      <c r="T393" s="275"/>
      <c r="U393" s="275"/>
      <c r="V393" s="275"/>
      <c r="W393" s="275"/>
      <c r="X393" s="392"/>
      <c r="Y393" s="290"/>
      <c r="Z393" s="285"/>
      <c r="AA393" s="275"/>
      <c r="AB393" s="275"/>
      <c r="AC393" s="275"/>
      <c r="AD393" s="275"/>
      <c r="AE393" s="290"/>
      <c r="AF393" s="285"/>
      <c r="AG393" s="275"/>
      <c r="AH393" s="290"/>
      <c r="AI393" s="345"/>
      <c r="AJ393" s="314"/>
      <c r="AK393" s="314"/>
      <c r="AL393" s="312"/>
      <c r="AM393" s="314"/>
      <c r="AN393" s="314"/>
      <c r="AO393" s="310"/>
      <c r="AP393" s="314"/>
      <c r="AQ393" s="314"/>
      <c r="AR393" s="314"/>
      <c r="AS393" s="314"/>
      <c r="AT393" s="314"/>
      <c r="AU393" s="310"/>
      <c r="AV393" s="314"/>
      <c r="AW393" s="314"/>
      <c r="AX393" s="310"/>
    </row>
    <row r="394" spans="1:50">
      <c r="A394" s="381"/>
      <c r="B394" s="382"/>
      <c r="C394" s="382"/>
      <c r="D394" s="382"/>
      <c r="E394" s="382"/>
      <c r="F394" s="382"/>
      <c r="G394" s="389"/>
      <c r="H394" s="382"/>
      <c r="I394" s="382"/>
      <c r="J394" s="382"/>
      <c r="K394" s="382"/>
      <c r="L394" s="382"/>
      <c r="M394" s="382"/>
      <c r="N394" s="382"/>
      <c r="O394" s="382"/>
      <c r="P394" s="382"/>
      <c r="Q394" s="382"/>
      <c r="X394" s="374"/>
      <c r="Y394" s="288"/>
      <c r="Z394" s="284"/>
      <c r="AE394" s="288"/>
      <c r="AF394" s="284"/>
      <c r="AH394" s="288"/>
      <c r="AI394" s="343"/>
      <c r="AJ394" s="344"/>
      <c r="AK394" s="344"/>
      <c r="AL394" s="344"/>
      <c r="AM394" s="344"/>
      <c r="AN394" s="344"/>
      <c r="AO394" s="309"/>
      <c r="AP394" s="344"/>
      <c r="AQ394" s="344"/>
      <c r="AR394" s="344"/>
      <c r="AS394" s="344"/>
      <c r="AT394" s="344"/>
      <c r="AU394" s="309"/>
      <c r="AV394" s="344"/>
      <c r="AW394" s="344"/>
      <c r="AX394" s="309"/>
    </row>
    <row r="395" spans="1:50">
      <c r="A395" s="381"/>
      <c r="B395" s="382"/>
      <c r="C395" s="382"/>
      <c r="D395" s="382"/>
      <c r="E395" s="382"/>
      <c r="F395" s="382"/>
      <c r="G395" s="389"/>
      <c r="H395" s="382"/>
      <c r="I395" s="382"/>
      <c r="J395" s="382"/>
      <c r="K395" s="382"/>
      <c r="L395" s="382"/>
      <c r="M395" s="382"/>
      <c r="N395" s="382"/>
      <c r="O395" s="382"/>
      <c r="P395" s="382"/>
      <c r="Q395" s="382"/>
      <c r="R395" s="273"/>
      <c r="S395" s="275"/>
      <c r="T395" s="275"/>
      <c r="U395" s="275"/>
      <c r="V395" s="275"/>
      <c r="W395" s="275"/>
      <c r="X395" s="392"/>
      <c r="Y395" s="290"/>
      <c r="Z395" s="285"/>
      <c r="AA395" s="275"/>
      <c r="AB395" s="275"/>
      <c r="AC395" s="275"/>
      <c r="AD395" s="275"/>
      <c r="AE395" s="290"/>
      <c r="AF395" s="285"/>
      <c r="AG395" s="275"/>
      <c r="AH395" s="290"/>
      <c r="AI395" s="343"/>
      <c r="AJ395" s="344"/>
      <c r="AK395" s="344"/>
      <c r="AL395" s="344"/>
      <c r="AM395" s="344"/>
      <c r="AN395" s="344"/>
      <c r="AO395" s="309"/>
      <c r="AP395" s="344"/>
      <c r="AQ395" s="344"/>
      <c r="AR395" s="344"/>
      <c r="AS395" s="344"/>
      <c r="AT395" s="344"/>
      <c r="AU395" s="309"/>
      <c r="AV395" s="344"/>
      <c r="AW395" s="344"/>
      <c r="AX395" s="309"/>
    </row>
    <row r="396" spans="1:50">
      <c r="A396" s="381"/>
      <c r="B396" s="382"/>
      <c r="C396" s="382"/>
      <c r="D396" s="382"/>
      <c r="E396" s="382"/>
      <c r="F396" s="382"/>
      <c r="G396" s="389"/>
      <c r="H396" s="382"/>
      <c r="I396" s="382"/>
      <c r="J396" s="382"/>
      <c r="K396" s="382"/>
      <c r="L396" s="382"/>
      <c r="M396" s="382"/>
      <c r="N396" s="382"/>
      <c r="O396" s="382"/>
      <c r="P396" s="382"/>
      <c r="Q396" s="382"/>
      <c r="X396" s="374"/>
      <c r="Y396" s="288"/>
      <c r="Z396" s="284"/>
      <c r="AE396" s="288"/>
      <c r="AF396" s="284"/>
      <c r="AH396" s="288"/>
      <c r="AI396" s="343"/>
      <c r="AJ396" s="344"/>
      <c r="AK396" s="344"/>
      <c r="AL396" s="344"/>
      <c r="AM396" s="344"/>
      <c r="AN396" s="344"/>
      <c r="AO396" s="309"/>
      <c r="AP396" s="344"/>
      <c r="AQ396" s="344"/>
      <c r="AR396" s="344"/>
      <c r="AS396" s="344"/>
      <c r="AT396" s="344"/>
      <c r="AU396" s="309"/>
      <c r="AV396" s="344"/>
      <c r="AW396" s="344"/>
      <c r="AX396" s="309"/>
    </row>
    <row r="397" spans="1:50">
      <c r="A397" s="381"/>
      <c r="B397" s="382"/>
      <c r="C397" s="382"/>
      <c r="D397" s="382"/>
      <c r="E397" s="382"/>
      <c r="F397" s="382"/>
      <c r="G397" s="389"/>
      <c r="H397" s="382"/>
      <c r="I397" s="382"/>
      <c r="J397" s="382"/>
      <c r="K397" s="382"/>
      <c r="L397" s="382"/>
      <c r="M397" s="382"/>
      <c r="N397" s="382"/>
      <c r="O397" s="382"/>
      <c r="P397" s="382"/>
      <c r="Q397" s="382"/>
      <c r="R397" s="273"/>
      <c r="S397" s="275"/>
      <c r="T397" s="275"/>
      <c r="U397" s="275"/>
      <c r="V397" s="275"/>
      <c r="W397" s="275"/>
      <c r="X397" s="392"/>
      <c r="Y397" s="290"/>
      <c r="Z397" s="285"/>
      <c r="AA397" s="275"/>
      <c r="AB397" s="275"/>
      <c r="AC397" s="275"/>
      <c r="AD397" s="275"/>
      <c r="AE397" s="290"/>
      <c r="AF397" s="285"/>
      <c r="AG397" s="275"/>
      <c r="AH397" s="290"/>
      <c r="AI397" s="345"/>
      <c r="AJ397" s="312"/>
      <c r="AK397" s="314"/>
      <c r="AL397" s="314"/>
      <c r="AM397" s="314"/>
      <c r="AN397" s="314"/>
      <c r="AO397" s="310"/>
      <c r="AP397" s="314"/>
      <c r="AQ397" s="314"/>
      <c r="AR397" s="314"/>
      <c r="AS397" s="314"/>
      <c r="AT397" s="314"/>
      <c r="AU397" s="310"/>
      <c r="AV397" s="314"/>
      <c r="AW397" s="314"/>
      <c r="AX397" s="310"/>
    </row>
    <row r="398" spans="1:50">
      <c r="A398" s="381"/>
      <c r="B398" s="382"/>
      <c r="C398" s="382"/>
      <c r="D398" s="382"/>
      <c r="E398" s="382"/>
      <c r="F398" s="382"/>
      <c r="G398" s="389"/>
      <c r="H398" s="382"/>
      <c r="I398" s="382"/>
      <c r="J398" s="382"/>
      <c r="K398" s="382"/>
      <c r="L398" s="382"/>
      <c r="M398" s="382"/>
      <c r="N398" s="382"/>
      <c r="O398" s="382"/>
      <c r="P398" s="382"/>
      <c r="Q398" s="382"/>
      <c r="X398" s="374"/>
      <c r="Y398" s="288"/>
      <c r="Z398" s="284"/>
      <c r="AE398" s="288"/>
      <c r="AF398" s="284"/>
      <c r="AH398" s="288"/>
      <c r="AI398" s="343"/>
      <c r="AJ398" s="344"/>
      <c r="AK398" s="344"/>
      <c r="AL398" s="344"/>
      <c r="AM398" s="344"/>
      <c r="AN398" s="344"/>
      <c r="AO398" s="309"/>
      <c r="AP398" s="344"/>
      <c r="AQ398" s="344"/>
      <c r="AR398" s="344"/>
      <c r="AS398" s="344"/>
      <c r="AT398" s="344"/>
      <c r="AU398" s="309"/>
      <c r="AV398" s="344"/>
      <c r="AW398" s="344"/>
      <c r="AX398" s="309"/>
    </row>
    <row r="399" spans="1:50">
      <c r="A399" s="381"/>
      <c r="B399" s="382"/>
      <c r="C399" s="382"/>
      <c r="D399" s="382"/>
      <c r="E399" s="382"/>
      <c r="F399" s="382"/>
      <c r="G399" s="389"/>
      <c r="H399" s="382"/>
      <c r="I399" s="382"/>
      <c r="J399" s="382"/>
      <c r="K399" s="382"/>
      <c r="L399" s="382"/>
      <c r="M399" s="382"/>
      <c r="N399" s="382"/>
      <c r="O399" s="382"/>
      <c r="P399" s="382"/>
      <c r="Q399" s="382"/>
      <c r="R399" s="273"/>
      <c r="S399" s="275"/>
      <c r="T399" s="275"/>
      <c r="U399" s="275"/>
      <c r="V399" s="275"/>
      <c r="W399" s="275"/>
      <c r="X399" s="392"/>
      <c r="Y399" s="290"/>
      <c r="Z399" s="285"/>
      <c r="AA399" s="275"/>
      <c r="AB399" s="275"/>
      <c r="AC399" s="275"/>
      <c r="AD399" s="275"/>
      <c r="AE399" s="290"/>
      <c r="AF399" s="285"/>
      <c r="AG399" s="275"/>
      <c r="AH399" s="290"/>
      <c r="AI399" s="343"/>
      <c r="AJ399" s="344"/>
      <c r="AK399" s="344"/>
      <c r="AL399" s="344"/>
      <c r="AM399" s="344"/>
      <c r="AN399" s="344"/>
      <c r="AO399" s="309"/>
      <c r="AP399" s="344"/>
      <c r="AQ399" s="344"/>
      <c r="AR399" s="344"/>
      <c r="AS399" s="344"/>
      <c r="AT399" s="344"/>
      <c r="AU399" s="309"/>
      <c r="AV399" s="344"/>
      <c r="AW399" s="344"/>
      <c r="AX399" s="309"/>
    </row>
    <row r="400" spans="1:50">
      <c r="A400" s="381"/>
      <c r="B400" s="382"/>
      <c r="C400" s="382"/>
      <c r="D400" s="382"/>
      <c r="E400" s="382"/>
      <c r="F400" s="382"/>
      <c r="G400" s="389"/>
      <c r="H400" s="382"/>
      <c r="I400" s="382"/>
      <c r="J400" s="382"/>
      <c r="K400" s="382"/>
      <c r="L400" s="382"/>
      <c r="M400" s="382"/>
      <c r="N400" s="382"/>
      <c r="O400" s="382"/>
      <c r="P400" s="382"/>
      <c r="Q400" s="382"/>
      <c r="X400" s="374"/>
      <c r="Y400" s="288"/>
      <c r="Z400" s="284"/>
      <c r="AE400" s="288"/>
      <c r="AF400" s="284"/>
      <c r="AH400" s="288"/>
      <c r="AI400" s="343"/>
      <c r="AJ400" s="344"/>
      <c r="AK400" s="344"/>
      <c r="AL400" s="344"/>
      <c r="AM400" s="344"/>
      <c r="AN400" s="344"/>
      <c r="AO400" s="309"/>
      <c r="AP400" s="344"/>
      <c r="AQ400" s="344"/>
      <c r="AR400" s="344"/>
      <c r="AS400" s="344"/>
      <c r="AT400" s="344"/>
      <c r="AU400" s="309"/>
      <c r="AV400" s="344"/>
      <c r="AW400" s="344"/>
      <c r="AX400" s="309"/>
    </row>
    <row r="401" spans="1:50">
      <c r="A401" s="381"/>
      <c r="B401" s="382"/>
      <c r="C401" s="382"/>
      <c r="D401" s="382"/>
      <c r="E401" s="382"/>
      <c r="F401" s="382"/>
      <c r="G401" s="389"/>
      <c r="H401" s="382"/>
      <c r="I401" s="382"/>
      <c r="J401" s="382"/>
      <c r="K401" s="382"/>
      <c r="L401" s="382"/>
      <c r="M401" s="382"/>
      <c r="N401" s="382"/>
      <c r="O401" s="382"/>
      <c r="P401" s="382"/>
      <c r="Q401" s="382"/>
      <c r="R401" s="273"/>
      <c r="S401" s="275"/>
      <c r="T401" s="275"/>
      <c r="U401" s="275"/>
      <c r="V401" s="275"/>
      <c r="W401" s="275"/>
      <c r="X401" s="392"/>
      <c r="Y401" s="290"/>
      <c r="Z401" s="285"/>
      <c r="AA401" s="275"/>
      <c r="AB401" s="275"/>
      <c r="AC401" s="275"/>
      <c r="AD401" s="275"/>
      <c r="AE401" s="290"/>
      <c r="AF401" s="285"/>
      <c r="AG401" s="275"/>
      <c r="AH401" s="290"/>
      <c r="AI401" s="345"/>
      <c r="AJ401" s="312"/>
      <c r="AK401" s="314"/>
      <c r="AL401" s="314"/>
      <c r="AM401" s="314"/>
      <c r="AN401" s="314"/>
      <c r="AO401" s="310"/>
      <c r="AP401" s="314"/>
      <c r="AQ401" s="314"/>
      <c r="AR401" s="314"/>
      <c r="AS401" s="314"/>
      <c r="AT401" s="314"/>
      <c r="AU401" s="310"/>
      <c r="AV401" s="314"/>
      <c r="AW401" s="314"/>
      <c r="AX401" s="310"/>
    </row>
    <row r="402" spans="1:50">
      <c r="A402" s="381"/>
      <c r="B402" s="382"/>
      <c r="C402" s="382"/>
      <c r="D402" s="382"/>
      <c r="E402" s="382"/>
      <c r="F402" s="382"/>
      <c r="G402" s="389"/>
      <c r="H402" s="382"/>
      <c r="I402" s="382"/>
      <c r="J402" s="382"/>
      <c r="K402" s="382"/>
      <c r="L402" s="382"/>
      <c r="M402" s="382"/>
      <c r="N402" s="382"/>
      <c r="O402" s="382"/>
      <c r="P402" s="382"/>
      <c r="Q402" s="382"/>
      <c r="X402" s="374"/>
      <c r="Y402" s="288"/>
      <c r="Z402" s="284"/>
      <c r="AE402" s="288"/>
      <c r="AF402" s="284"/>
      <c r="AH402" s="288"/>
      <c r="AI402" s="343"/>
      <c r="AJ402" s="344"/>
      <c r="AK402" s="344"/>
      <c r="AL402" s="344"/>
      <c r="AM402" s="344"/>
      <c r="AN402" s="344"/>
      <c r="AO402" s="309"/>
      <c r="AP402" s="344"/>
      <c r="AQ402" s="344"/>
      <c r="AR402" s="344"/>
      <c r="AS402" s="344"/>
      <c r="AT402" s="344"/>
      <c r="AU402" s="309"/>
      <c r="AV402" s="344"/>
      <c r="AW402" s="344"/>
      <c r="AX402" s="309"/>
    </row>
    <row r="403" spans="1:50">
      <c r="A403" s="381"/>
      <c r="B403" s="382"/>
      <c r="C403" s="382"/>
      <c r="D403" s="382"/>
      <c r="E403" s="382"/>
      <c r="F403" s="382"/>
      <c r="G403" s="389"/>
      <c r="H403" s="382"/>
      <c r="I403" s="382"/>
      <c r="J403" s="382"/>
      <c r="K403" s="382"/>
      <c r="L403" s="382"/>
      <c r="M403" s="382"/>
      <c r="N403" s="382"/>
      <c r="O403" s="382"/>
      <c r="P403" s="382"/>
      <c r="Q403" s="382"/>
      <c r="R403" s="273"/>
      <c r="S403" s="275"/>
      <c r="T403" s="275"/>
      <c r="U403" s="275"/>
      <c r="V403" s="275"/>
      <c r="W403" s="275"/>
      <c r="X403" s="392"/>
      <c r="Y403" s="290"/>
      <c r="Z403" s="285"/>
      <c r="AA403" s="275"/>
      <c r="AB403" s="275"/>
      <c r="AC403" s="275"/>
      <c r="AD403" s="275"/>
      <c r="AE403" s="290"/>
      <c r="AF403" s="285"/>
      <c r="AG403" s="275"/>
      <c r="AH403" s="290"/>
      <c r="AI403" s="343"/>
      <c r="AJ403" s="344"/>
      <c r="AK403" s="344"/>
      <c r="AL403" s="344"/>
      <c r="AM403" s="344"/>
      <c r="AN403" s="344"/>
      <c r="AO403" s="309"/>
      <c r="AP403" s="344"/>
      <c r="AQ403" s="344"/>
      <c r="AR403" s="344"/>
      <c r="AS403" s="344"/>
      <c r="AT403" s="344"/>
      <c r="AU403" s="309"/>
      <c r="AV403" s="344"/>
      <c r="AW403" s="344"/>
      <c r="AX403" s="309"/>
    </row>
    <row r="404" spans="1:50">
      <c r="A404" s="381"/>
      <c r="B404" s="382"/>
      <c r="C404" s="382"/>
      <c r="D404" s="382"/>
      <c r="E404" s="382"/>
      <c r="F404" s="382"/>
      <c r="G404" s="389"/>
      <c r="H404" s="382"/>
      <c r="I404" s="382"/>
      <c r="J404" s="382"/>
      <c r="K404" s="382"/>
      <c r="L404" s="382"/>
      <c r="M404" s="382"/>
      <c r="N404" s="382"/>
      <c r="O404" s="382"/>
      <c r="P404" s="382"/>
      <c r="Q404" s="382"/>
      <c r="X404" s="374"/>
      <c r="Y404" s="288"/>
      <c r="Z404" s="284"/>
      <c r="AE404" s="288"/>
      <c r="AF404" s="284"/>
      <c r="AH404" s="288"/>
      <c r="AI404" s="343"/>
      <c r="AJ404" s="344"/>
      <c r="AK404" s="344"/>
      <c r="AL404" s="344"/>
      <c r="AM404" s="344"/>
      <c r="AN404" s="344"/>
      <c r="AO404" s="309"/>
      <c r="AP404" s="344"/>
      <c r="AQ404" s="344"/>
      <c r="AR404" s="344"/>
      <c r="AS404" s="344"/>
      <c r="AT404" s="344"/>
      <c r="AU404" s="309"/>
      <c r="AV404" s="344"/>
      <c r="AW404" s="344"/>
      <c r="AX404" s="309"/>
    </row>
    <row r="405" spans="1:50">
      <c r="A405" s="381"/>
      <c r="B405" s="382"/>
      <c r="C405" s="382"/>
      <c r="D405" s="382"/>
      <c r="E405" s="382"/>
      <c r="F405" s="382"/>
      <c r="G405" s="389"/>
      <c r="H405" s="382"/>
      <c r="I405" s="382"/>
      <c r="J405" s="382"/>
      <c r="K405" s="382"/>
      <c r="L405" s="382"/>
      <c r="M405" s="382"/>
      <c r="N405" s="382"/>
      <c r="O405" s="382"/>
      <c r="P405" s="382"/>
      <c r="Q405" s="382"/>
      <c r="R405" s="273"/>
      <c r="S405" s="275"/>
      <c r="T405" s="275"/>
      <c r="U405" s="275"/>
      <c r="V405" s="275"/>
      <c r="W405" s="275"/>
      <c r="X405" s="392"/>
      <c r="Y405" s="290"/>
      <c r="Z405" s="285"/>
      <c r="AA405" s="275"/>
      <c r="AB405" s="275"/>
      <c r="AC405" s="275"/>
      <c r="AD405" s="275"/>
      <c r="AE405" s="290"/>
      <c r="AF405" s="285"/>
      <c r="AG405" s="275"/>
      <c r="AH405" s="290"/>
      <c r="AI405" s="345"/>
      <c r="AJ405" s="314"/>
      <c r="AK405" s="314"/>
      <c r="AL405" s="314"/>
      <c r="AM405" s="314"/>
      <c r="AN405" s="314"/>
      <c r="AO405" s="310"/>
      <c r="AP405" s="312"/>
      <c r="AQ405" s="312"/>
      <c r="AR405" s="314"/>
      <c r="AS405" s="314"/>
      <c r="AT405" s="314"/>
      <c r="AU405" s="310"/>
      <c r="AV405" s="314"/>
      <c r="AW405" s="314"/>
      <c r="AX405" s="310"/>
    </row>
    <row r="406" spans="1:50">
      <c r="A406" s="381"/>
      <c r="B406" s="382"/>
      <c r="C406" s="382"/>
      <c r="D406" s="382"/>
      <c r="E406" s="382"/>
      <c r="F406" s="382"/>
      <c r="G406" s="389"/>
      <c r="H406" s="382"/>
      <c r="I406" s="382"/>
      <c r="J406" s="382"/>
      <c r="K406" s="382"/>
      <c r="L406" s="382"/>
      <c r="M406" s="382"/>
      <c r="N406" s="382"/>
      <c r="O406" s="382"/>
      <c r="P406" s="382"/>
      <c r="Q406" s="382"/>
      <c r="X406" s="374"/>
      <c r="Y406" s="288"/>
      <c r="Z406" s="284"/>
      <c r="AE406" s="288"/>
      <c r="AF406" s="284"/>
      <c r="AH406" s="288"/>
      <c r="AI406" s="343"/>
      <c r="AJ406" s="344"/>
      <c r="AK406" s="344"/>
      <c r="AL406" s="344"/>
      <c r="AM406" s="344"/>
      <c r="AN406" s="344"/>
      <c r="AO406" s="309"/>
      <c r="AP406" s="344"/>
      <c r="AQ406" s="344"/>
      <c r="AR406" s="344"/>
      <c r="AS406" s="344"/>
      <c r="AT406" s="344"/>
      <c r="AU406" s="309"/>
      <c r="AV406" s="344"/>
      <c r="AW406" s="344"/>
      <c r="AX406" s="309"/>
    </row>
    <row r="407" spans="1:50">
      <c r="A407" s="381"/>
      <c r="B407" s="382"/>
      <c r="C407" s="382"/>
      <c r="D407" s="382"/>
      <c r="E407" s="382"/>
      <c r="F407" s="382"/>
      <c r="G407" s="389"/>
      <c r="H407" s="382"/>
      <c r="I407" s="382"/>
      <c r="J407" s="382"/>
      <c r="K407" s="382"/>
      <c r="L407" s="382"/>
      <c r="M407" s="382"/>
      <c r="N407" s="382"/>
      <c r="O407" s="382"/>
      <c r="P407" s="382"/>
      <c r="Q407" s="382"/>
      <c r="R407" s="273"/>
      <c r="S407" s="275"/>
      <c r="T407" s="275"/>
      <c r="U407" s="275"/>
      <c r="V407" s="275"/>
      <c r="W407" s="275"/>
      <c r="X407" s="392"/>
      <c r="Y407" s="290"/>
      <c r="Z407" s="285"/>
      <c r="AA407" s="275"/>
      <c r="AB407" s="275"/>
      <c r="AC407" s="275"/>
      <c r="AD407" s="275"/>
      <c r="AE407" s="290"/>
      <c r="AF407" s="285"/>
      <c r="AG407" s="275"/>
      <c r="AH407" s="290"/>
      <c r="AI407" s="343"/>
      <c r="AJ407" s="344"/>
      <c r="AK407" s="344"/>
      <c r="AL407" s="344"/>
      <c r="AM407" s="344"/>
      <c r="AN407" s="344"/>
      <c r="AO407" s="309"/>
      <c r="AP407" s="344"/>
      <c r="AQ407" s="344"/>
      <c r="AR407" s="344"/>
      <c r="AS407" s="344"/>
      <c r="AT407" s="344"/>
      <c r="AU407" s="309"/>
      <c r="AV407" s="344"/>
      <c r="AW407" s="344"/>
      <c r="AX407" s="309"/>
    </row>
    <row r="408" spans="1:50">
      <c r="A408" s="381"/>
      <c r="B408" s="382"/>
      <c r="C408" s="382"/>
      <c r="D408" s="382"/>
      <c r="E408" s="382"/>
      <c r="F408" s="382"/>
      <c r="G408" s="389"/>
      <c r="H408" s="382"/>
      <c r="I408" s="382"/>
      <c r="J408" s="382"/>
      <c r="K408" s="382"/>
      <c r="L408" s="382"/>
      <c r="M408" s="382"/>
      <c r="N408" s="382"/>
      <c r="O408" s="382"/>
      <c r="P408" s="382"/>
      <c r="Q408" s="382"/>
      <c r="X408" s="374"/>
      <c r="Y408" s="288"/>
      <c r="Z408" s="284"/>
      <c r="AE408" s="288"/>
      <c r="AF408" s="284"/>
      <c r="AH408" s="288"/>
      <c r="AI408" s="343"/>
      <c r="AJ408" s="344"/>
      <c r="AK408" s="344"/>
      <c r="AL408" s="344"/>
      <c r="AM408" s="344"/>
      <c r="AN408" s="344"/>
      <c r="AO408" s="309"/>
      <c r="AP408" s="344"/>
      <c r="AQ408" s="344"/>
      <c r="AR408" s="344"/>
      <c r="AS408" s="344"/>
      <c r="AT408" s="344"/>
      <c r="AU408" s="309"/>
      <c r="AV408" s="344"/>
      <c r="AW408" s="344"/>
      <c r="AX408" s="309"/>
    </row>
    <row r="409" spans="1:50" ht="13.5" thickBot="1">
      <c r="A409" s="387"/>
      <c r="B409" s="388"/>
      <c r="C409" s="388"/>
      <c r="D409" s="388"/>
      <c r="E409" s="388"/>
      <c r="F409" s="388"/>
      <c r="G409" s="391"/>
      <c r="H409" s="388"/>
      <c r="I409" s="388"/>
      <c r="J409" s="388"/>
      <c r="K409" s="388"/>
      <c r="L409" s="388"/>
      <c r="M409" s="388"/>
      <c r="N409" s="388"/>
      <c r="O409" s="388"/>
      <c r="P409" s="388"/>
      <c r="Q409" s="388"/>
      <c r="S409" s="281"/>
      <c r="T409" s="281"/>
      <c r="U409" s="281"/>
      <c r="V409" s="281"/>
      <c r="W409" s="281"/>
      <c r="X409" s="393"/>
      <c r="Y409" s="291"/>
      <c r="Z409" s="286"/>
      <c r="AA409" s="281"/>
      <c r="AB409" s="281"/>
      <c r="AC409" s="281"/>
      <c r="AD409" s="281"/>
      <c r="AE409" s="291"/>
      <c r="AF409" s="286"/>
      <c r="AG409" s="281"/>
      <c r="AH409" s="291"/>
      <c r="AI409" s="346"/>
      <c r="AJ409" s="347"/>
      <c r="AK409" s="347"/>
      <c r="AL409" s="347"/>
      <c r="AM409" s="347"/>
      <c r="AN409" s="347"/>
      <c r="AO409" s="311"/>
      <c r="AP409" s="347"/>
      <c r="AQ409" s="347"/>
      <c r="AR409" s="347"/>
      <c r="AS409" s="347"/>
      <c r="AT409" s="347"/>
      <c r="AU409" s="311"/>
      <c r="AV409" s="347"/>
      <c r="AW409" s="347"/>
      <c r="AX409" s="311"/>
    </row>
    <row r="410" spans="1:50">
      <c r="A410" s="380"/>
      <c r="B410" s="382"/>
      <c r="C410" s="382"/>
      <c r="D410" s="382"/>
      <c r="E410" s="382"/>
      <c r="F410" s="382"/>
      <c r="G410" s="389"/>
      <c r="H410" s="382"/>
      <c r="I410" s="382"/>
      <c r="J410" s="382"/>
      <c r="K410" s="382"/>
      <c r="L410" s="382"/>
      <c r="M410" s="382"/>
      <c r="N410" s="382"/>
      <c r="O410" s="382"/>
      <c r="P410" s="382"/>
      <c r="Q410" s="382"/>
      <c r="Y410" s="288"/>
      <c r="Z410" s="284"/>
      <c r="AE410" s="288"/>
      <c r="AF410" s="284"/>
      <c r="AH410" s="288"/>
      <c r="AI410" s="343"/>
      <c r="AJ410" s="344"/>
      <c r="AK410" s="344"/>
      <c r="AL410" s="344"/>
      <c r="AM410" s="344"/>
      <c r="AN410" s="344"/>
      <c r="AO410" s="309"/>
      <c r="AP410" s="344"/>
      <c r="AQ410" s="344"/>
      <c r="AR410" s="344"/>
      <c r="AS410" s="344"/>
      <c r="AT410" s="344"/>
      <c r="AU410" s="309"/>
      <c r="AV410" s="344"/>
      <c r="AW410" s="344"/>
      <c r="AX410" s="309"/>
    </row>
    <row r="411" spans="1:50">
      <c r="A411" s="381"/>
      <c r="B411" s="382"/>
      <c r="C411" s="382"/>
      <c r="D411" s="382"/>
      <c r="E411" s="382"/>
      <c r="F411" s="382"/>
      <c r="G411" s="389"/>
      <c r="H411" s="382"/>
      <c r="I411" s="382"/>
      <c r="J411" s="382"/>
      <c r="K411" s="382"/>
      <c r="L411" s="382"/>
      <c r="M411" s="382"/>
      <c r="N411" s="382"/>
      <c r="O411" s="382"/>
      <c r="P411" s="382"/>
      <c r="Q411" s="382"/>
      <c r="S411" s="274"/>
      <c r="T411" s="274"/>
      <c r="U411" s="274"/>
      <c r="V411" s="274"/>
      <c r="W411" s="274"/>
      <c r="X411" s="274"/>
      <c r="Y411" s="289"/>
      <c r="Z411" s="284"/>
      <c r="AA411" s="274"/>
      <c r="AB411" s="274"/>
      <c r="AC411" s="274"/>
      <c r="AD411" s="274"/>
      <c r="AE411" s="289"/>
      <c r="AF411" s="284"/>
      <c r="AG411" s="274"/>
      <c r="AH411" s="289"/>
      <c r="AI411" s="343"/>
      <c r="AJ411" s="344"/>
      <c r="AK411" s="344"/>
      <c r="AL411" s="344"/>
      <c r="AM411" s="344"/>
      <c r="AN411" s="344"/>
      <c r="AO411" s="309"/>
      <c r="AP411" s="344"/>
      <c r="AQ411" s="344"/>
      <c r="AR411" s="344"/>
      <c r="AS411" s="344"/>
      <c r="AT411" s="344"/>
      <c r="AU411" s="309"/>
      <c r="AV411" s="344"/>
      <c r="AW411" s="344"/>
      <c r="AX411" s="309"/>
    </row>
    <row r="412" spans="1:50">
      <c r="A412" s="381"/>
      <c r="B412" s="382"/>
      <c r="C412" s="382"/>
      <c r="D412" s="382"/>
      <c r="E412" s="382"/>
      <c r="F412" s="382"/>
      <c r="G412" s="389"/>
      <c r="H412" s="382"/>
      <c r="I412" s="382"/>
      <c r="J412" s="382"/>
      <c r="K412" s="382"/>
      <c r="L412" s="382"/>
      <c r="M412" s="382"/>
      <c r="N412" s="382"/>
      <c r="O412" s="382"/>
      <c r="P412" s="382"/>
      <c r="Q412" s="382"/>
      <c r="S412" s="275"/>
      <c r="T412" s="275"/>
      <c r="U412" s="275"/>
      <c r="V412" s="275"/>
      <c r="W412" s="275"/>
      <c r="X412" s="275"/>
      <c r="Y412" s="290"/>
      <c r="Z412" s="285"/>
      <c r="AA412" s="275"/>
      <c r="AB412" s="275"/>
      <c r="AC412" s="275"/>
      <c r="AD412" s="275"/>
      <c r="AE412" s="290"/>
      <c r="AF412" s="285"/>
      <c r="AG412" s="275"/>
      <c r="AH412" s="290"/>
      <c r="AI412" s="343"/>
      <c r="AJ412" s="344"/>
      <c r="AK412" s="344"/>
      <c r="AL412" s="344"/>
      <c r="AM412" s="344"/>
      <c r="AN412" s="344"/>
      <c r="AO412" s="309"/>
      <c r="AP412" s="344"/>
      <c r="AQ412" s="344"/>
      <c r="AR412" s="344"/>
      <c r="AS412" s="344"/>
      <c r="AT412" s="344"/>
      <c r="AU412" s="309"/>
      <c r="AV412" s="344"/>
      <c r="AW412" s="344"/>
      <c r="AX412" s="309"/>
    </row>
    <row r="413" spans="1:50">
      <c r="A413" s="381"/>
      <c r="B413" s="382"/>
      <c r="C413" s="382"/>
      <c r="D413" s="382"/>
      <c r="E413" s="382"/>
      <c r="F413" s="382"/>
      <c r="G413" s="389"/>
      <c r="H413" s="382"/>
      <c r="I413" s="382"/>
      <c r="J413" s="382"/>
      <c r="K413" s="382"/>
      <c r="L413" s="382"/>
      <c r="M413" s="382"/>
      <c r="N413" s="382"/>
      <c r="O413" s="382"/>
      <c r="P413" s="382"/>
      <c r="Q413" s="382"/>
      <c r="Y413" s="288"/>
      <c r="Z413" s="284"/>
      <c r="AE413" s="288"/>
      <c r="AF413" s="284"/>
      <c r="AH413" s="288"/>
      <c r="AI413" s="343"/>
      <c r="AJ413" s="344"/>
      <c r="AK413" s="344"/>
      <c r="AL413" s="344"/>
      <c r="AM413" s="344"/>
      <c r="AN413" s="344"/>
      <c r="AO413" s="309"/>
      <c r="AP413" s="344"/>
      <c r="AQ413" s="344"/>
      <c r="AR413" s="344"/>
      <c r="AS413" s="344"/>
      <c r="AT413" s="344"/>
      <c r="AU413" s="309"/>
      <c r="AV413" s="344"/>
      <c r="AW413" s="344"/>
      <c r="AX413" s="309"/>
    </row>
    <row r="414" spans="1:50">
      <c r="A414" s="381"/>
      <c r="B414" s="382"/>
      <c r="C414" s="382"/>
      <c r="D414" s="382"/>
      <c r="E414" s="382"/>
      <c r="F414" s="382"/>
      <c r="G414" s="389"/>
      <c r="H414" s="382"/>
      <c r="I414" s="382"/>
      <c r="J414" s="382"/>
      <c r="K414" s="382"/>
      <c r="L414" s="382"/>
      <c r="M414" s="382"/>
      <c r="N414" s="382"/>
      <c r="O414" s="382"/>
      <c r="P414" s="382"/>
      <c r="Q414" s="382"/>
      <c r="R414" s="273"/>
      <c r="S414" s="275"/>
      <c r="T414" s="275"/>
      <c r="U414" s="275"/>
      <c r="V414" s="275"/>
      <c r="W414" s="275"/>
      <c r="X414" s="275"/>
      <c r="Y414" s="290"/>
      <c r="Z414" s="285"/>
      <c r="AA414" s="275"/>
      <c r="AB414" s="275"/>
      <c r="AC414" s="275"/>
      <c r="AD414" s="275"/>
      <c r="AE414" s="290"/>
      <c r="AF414" s="285"/>
      <c r="AG414" s="275"/>
      <c r="AH414" s="290"/>
      <c r="AI414" s="345"/>
      <c r="AJ414" s="314"/>
      <c r="AK414" s="314"/>
      <c r="AL414" s="314"/>
      <c r="AM414" s="314"/>
      <c r="AN414" s="314"/>
      <c r="AO414" s="310"/>
      <c r="AP414" s="314"/>
      <c r="AQ414" s="314"/>
      <c r="AR414" s="314"/>
      <c r="AS414" s="314"/>
      <c r="AT414" s="314"/>
      <c r="AU414" s="310"/>
      <c r="AV414" s="314"/>
      <c r="AW414" s="314"/>
      <c r="AX414" s="310"/>
    </row>
    <row r="415" spans="1:50">
      <c r="A415" s="381"/>
      <c r="B415" s="382"/>
      <c r="C415" s="382"/>
      <c r="D415" s="382"/>
      <c r="E415" s="382"/>
      <c r="F415" s="382"/>
      <c r="G415" s="389"/>
      <c r="H415" s="382"/>
      <c r="I415" s="382"/>
      <c r="J415" s="382"/>
      <c r="K415" s="382"/>
      <c r="L415" s="382"/>
      <c r="M415" s="382"/>
      <c r="N415" s="382"/>
      <c r="O415" s="382"/>
      <c r="P415" s="382"/>
      <c r="Q415" s="382"/>
      <c r="Y415" s="288"/>
      <c r="Z415" s="284"/>
      <c r="AE415" s="288"/>
      <c r="AF415" s="284"/>
      <c r="AH415" s="288"/>
      <c r="AI415" s="343"/>
      <c r="AJ415" s="344"/>
      <c r="AK415" s="344"/>
      <c r="AL415" s="344"/>
      <c r="AM415" s="344"/>
      <c r="AN415" s="344"/>
      <c r="AO415" s="309"/>
      <c r="AP415" s="344"/>
      <c r="AQ415" s="344"/>
      <c r="AR415" s="344"/>
      <c r="AS415" s="344"/>
      <c r="AT415" s="344"/>
      <c r="AU415" s="309"/>
      <c r="AV415" s="344"/>
      <c r="AW415" s="344"/>
      <c r="AX415" s="309"/>
    </row>
    <row r="416" spans="1:50">
      <c r="A416" s="386"/>
      <c r="B416" s="384"/>
      <c r="C416" s="384"/>
      <c r="D416" s="384"/>
      <c r="E416" s="384"/>
      <c r="F416" s="384"/>
      <c r="G416" s="390"/>
      <c r="H416" s="384"/>
      <c r="I416" s="384"/>
      <c r="J416" s="384"/>
      <c r="K416" s="384"/>
      <c r="L416" s="384"/>
      <c r="M416" s="384"/>
      <c r="N416" s="384"/>
      <c r="O416" s="384"/>
      <c r="P416" s="384"/>
      <c r="Q416" s="384"/>
      <c r="S416" s="275"/>
      <c r="T416" s="275"/>
      <c r="U416" s="275"/>
      <c r="V416" s="275"/>
      <c r="W416" s="275"/>
      <c r="X416" s="275"/>
      <c r="Y416" s="290"/>
      <c r="Z416" s="285"/>
      <c r="AA416" s="275"/>
      <c r="AB416" s="275"/>
      <c r="AC416" s="275"/>
      <c r="AD416" s="275"/>
      <c r="AE416" s="290"/>
      <c r="AF416" s="285"/>
      <c r="AG416" s="275"/>
      <c r="AH416" s="290"/>
      <c r="AI416" s="343"/>
      <c r="AJ416" s="344"/>
      <c r="AK416" s="344"/>
      <c r="AL416" s="344"/>
      <c r="AM416" s="344"/>
      <c r="AN416" s="344"/>
      <c r="AO416" s="309"/>
      <c r="AP416" s="344"/>
      <c r="AQ416" s="344"/>
      <c r="AR416" s="344"/>
      <c r="AS416" s="344"/>
      <c r="AT416" s="344"/>
      <c r="AU416" s="309"/>
      <c r="AV416" s="344"/>
      <c r="AW416" s="344"/>
      <c r="AX416" s="309"/>
    </row>
    <row r="417" spans="1:50">
      <c r="A417" s="381"/>
      <c r="B417" s="382"/>
      <c r="C417" s="382"/>
      <c r="D417" s="382"/>
      <c r="E417" s="382"/>
      <c r="F417" s="382"/>
      <c r="G417" s="389"/>
      <c r="H417" s="382"/>
      <c r="I417" s="382"/>
      <c r="J417" s="382"/>
      <c r="K417" s="382"/>
      <c r="L417" s="382"/>
      <c r="M417" s="382"/>
      <c r="N417" s="382"/>
      <c r="O417" s="382"/>
      <c r="P417" s="382"/>
      <c r="Q417" s="382"/>
      <c r="Y417" s="288"/>
      <c r="Z417" s="284"/>
      <c r="AE417" s="288"/>
      <c r="AF417" s="284"/>
      <c r="AH417" s="288"/>
      <c r="AI417" s="343"/>
      <c r="AJ417" s="344"/>
      <c r="AK417" s="344"/>
      <c r="AL417" s="344"/>
      <c r="AM417" s="344"/>
      <c r="AN417" s="344"/>
      <c r="AO417" s="309"/>
      <c r="AP417" s="344"/>
      <c r="AQ417" s="344"/>
      <c r="AR417" s="344"/>
      <c r="AS417" s="344"/>
      <c r="AT417" s="344"/>
      <c r="AU417" s="309"/>
      <c r="AV417" s="344"/>
      <c r="AW417" s="344"/>
      <c r="AX417" s="309"/>
    </row>
    <row r="418" spans="1:50">
      <c r="A418" s="381"/>
      <c r="B418" s="382"/>
      <c r="C418" s="382"/>
      <c r="D418" s="382"/>
      <c r="E418" s="382"/>
      <c r="F418" s="382"/>
      <c r="G418" s="389"/>
      <c r="H418" s="382"/>
      <c r="I418" s="382"/>
      <c r="J418" s="382"/>
      <c r="K418" s="382"/>
      <c r="L418" s="382"/>
      <c r="M418" s="382"/>
      <c r="N418" s="382"/>
      <c r="O418" s="382"/>
      <c r="P418" s="382"/>
      <c r="Q418" s="382"/>
      <c r="R418" s="273"/>
      <c r="S418" s="275"/>
      <c r="T418" s="275"/>
      <c r="U418" s="275"/>
      <c r="V418" s="275"/>
      <c r="W418" s="275"/>
      <c r="X418" s="275"/>
      <c r="Y418" s="290"/>
      <c r="Z418" s="285"/>
      <c r="AA418" s="275"/>
      <c r="AB418" s="275"/>
      <c r="AC418" s="275"/>
      <c r="AD418" s="275"/>
      <c r="AE418" s="290"/>
      <c r="AF418" s="285"/>
      <c r="AG418" s="275"/>
      <c r="AH418" s="290"/>
      <c r="AI418" s="345"/>
      <c r="AJ418" s="314"/>
      <c r="AK418" s="314"/>
      <c r="AL418" s="314"/>
      <c r="AM418" s="314"/>
      <c r="AN418" s="314"/>
      <c r="AO418" s="310"/>
      <c r="AP418" s="314"/>
      <c r="AQ418" s="314"/>
      <c r="AR418" s="314"/>
      <c r="AS418" s="312"/>
      <c r="AT418" s="314"/>
      <c r="AU418" s="310"/>
      <c r="AV418" s="314"/>
      <c r="AW418" s="314"/>
      <c r="AX418" s="310"/>
    </row>
    <row r="419" spans="1:50">
      <c r="A419" s="381"/>
      <c r="B419" s="382"/>
      <c r="C419" s="382"/>
      <c r="D419" s="382"/>
      <c r="E419" s="382"/>
      <c r="F419" s="382"/>
      <c r="G419" s="389"/>
      <c r="H419" s="382"/>
      <c r="I419" s="382"/>
      <c r="J419" s="382"/>
      <c r="K419" s="382"/>
      <c r="L419" s="382"/>
      <c r="M419" s="382"/>
      <c r="N419" s="382"/>
      <c r="O419" s="382"/>
      <c r="P419" s="382"/>
      <c r="Q419" s="382"/>
      <c r="Y419" s="288"/>
      <c r="Z419" s="284"/>
      <c r="AE419" s="288"/>
      <c r="AF419" s="284"/>
      <c r="AH419" s="288"/>
      <c r="AI419" s="343"/>
      <c r="AJ419" s="344"/>
      <c r="AK419" s="344"/>
      <c r="AL419" s="344"/>
      <c r="AM419" s="344"/>
      <c r="AN419" s="344"/>
      <c r="AO419" s="309"/>
      <c r="AP419" s="344"/>
      <c r="AQ419" s="344"/>
      <c r="AR419" s="344"/>
      <c r="AS419" s="344"/>
      <c r="AT419" s="344"/>
      <c r="AU419" s="309"/>
      <c r="AV419" s="344"/>
      <c r="AW419" s="344"/>
      <c r="AX419" s="309"/>
    </row>
    <row r="420" spans="1:50">
      <c r="A420" s="381"/>
      <c r="B420" s="382"/>
      <c r="C420" s="382"/>
      <c r="D420" s="382"/>
      <c r="E420" s="382"/>
      <c r="F420" s="382"/>
      <c r="G420" s="389"/>
      <c r="H420" s="382"/>
      <c r="I420" s="382"/>
      <c r="J420" s="382"/>
      <c r="K420" s="382"/>
      <c r="L420" s="382"/>
      <c r="M420" s="382"/>
      <c r="N420" s="382"/>
      <c r="O420" s="382"/>
      <c r="P420" s="382"/>
      <c r="Q420" s="382"/>
      <c r="R420" s="273"/>
      <c r="S420" s="275"/>
      <c r="T420" s="275"/>
      <c r="U420" s="275"/>
      <c r="V420" s="275"/>
      <c r="W420" s="275"/>
      <c r="X420" s="275"/>
      <c r="Y420" s="290"/>
      <c r="Z420" s="285"/>
      <c r="AA420" s="275"/>
      <c r="AB420" s="275"/>
      <c r="AC420" s="275"/>
      <c r="AD420" s="275"/>
      <c r="AE420" s="290"/>
      <c r="AF420" s="285"/>
      <c r="AG420" s="275"/>
      <c r="AH420" s="290"/>
      <c r="AI420" s="343"/>
      <c r="AJ420" s="344"/>
      <c r="AK420" s="344"/>
      <c r="AL420" s="344"/>
      <c r="AM420" s="344"/>
      <c r="AN420" s="344"/>
      <c r="AO420" s="309"/>
      <c r="AP420" s="344"/>
      <c r="AQ420" s="344"/>
      <c r="AR420" s="344"/>
      <c r="AS420" s="344"/>
      <c r="AT420" s="344"/>
      <c r="AU420" s="309"/>
      <c r="AV420" s="344"/>
      <c r="AW420" s="344"/>
      <c r="AX420" s="309"/>
    </row>
    <row r="421" spans="1:50">
      <c r="A421" s="381"/>
      <c r="B421" s="382"/>
      <c r="C421" s="382"/>
      <c r="D421" s="382"/>
      <c r="E421" s="382"/>
      <c r="F421" s="382"/>
      <c r="G421" s="389"/>
      <c r="H421" s="382"/>
      <c r="I421" s="382"/>
      <c r="J421" s="382"/>
      <c r="K421" s="382"/>
      <c r="L421" s="382"/>
      <c r="M421" s="382"/>
      <c r="N421" s="382"/>
      <c r="O421" s="382"/>
      <c r="P421" s="382"/>
      <c r="Q421" s="382"/>
      <c r="Y421" s="288"/>
      <c r="Z421" s="284"/>
      <c r="AE421" s="288"/>
      <c r="AF421" s="284"/>
      <c r="AH421" s="288"/>
      <c r="AI421" s="343"/>
      <c r="AJ421" s="344"/>
      <c r="AK421" s="344"/>
      <c r="AL421" s="344"/>
      <c r="AM421" s="344"/>
      <c r="AN421" s="344"/>
      <c r="AO421" s="309"/>
      <c r="AP421" s="344"/>
      <c r="AQ421" s="344"/>
      <c r="AR421" s="344"/>
      <c r="AS421" s="344"/>
      <c r="AT421" s="344"/>
      <c r="AU421" s="309"/>
      <c r="AV421" s="344"/>
      <c r="AW421" s="344"/>
      <c r="AX421" s="309"/>
    </row>
    <row r="422" spans="1:50">
      <c r="A422" s="381"/>
      <c r="B422" s="382"/>
      <c r="C422" s="382"/>
      <c r="D422" s="382"/>
      <c r="E422" s="382"/>
      <c r="F422" s="382"/>
      <c r="G422" s="389"/>
      <c r="H422" s="382"/>
      <c r="I422" s="382"/>
      <c r="J422" s="382"/>
      <c r="K422" s="382"/>
      <c r="L422" s="382"/>
      <c r="M422" s="382"/>
      <c r="N422" s="382"/>
      <c r="O422" s="382"/>
      <c r="P422" s="382"/>
      <c r="Q422" s="382"/>
      <c r="R422" s="273"/>
      <c r="S422" s="275"/>
      <c r="T422" s="275"/>
      <c r="U422" s="275"/>
      <c r="V422" s="275"/>
      <c r="W422" s="275"/>
      <c r="X422" s="275"/>
      <c r="Y422" s="290"/>
      <c r="Z422" s="285"/>
      <c r="AA422" s="275"/>
      <c r="AB422" s="275"/>
      <c r="AC422" s="275"/>
      <c r="AD422" s="275"/>
      <c r="AE422" s="290"/>
      <c r="AF422" s="285"/>
      <c r="AG422" s="275"/>
      <c r="AH422" s="290"/>
      <c r="AI422" s="345"/>
      <c r="AJ422" s="314"/>
      <c r="AK422" s="314"/>
      <c r="AL422" s="314"/>
      <c r="AM422" s="314"/>
      <c r="AN422" s="314"/>
      <c r="AO422" s="310"/>
      <c r="AP422" s="314"/>
      <c r="AQ422" s="314"/>
      <c r="AR422" s="314"/>
      <c r="AS422" s="314"/>
      <c r="AT422" s="314"/>
      <c r="AU422" s="310"/>
      <c r="AV422" s="314"/>
      <c r="AW422" s="314"/>
      <c r="AX422" s="310"/>
    </row>
    <row r="423" spans="1:50">
      <c r="A423" s="381"/>
      <c r="B423" s="382"/>
      <c r="C423" s="382"/>
      <c r="D423" s="382"/>
      <c r="E423" s="382"/>
      <c r="F423" s="382"/>
      <c r="G423" s="389"/>
      <c r="H423" s="382"/>
      <c r="I423" s="382"/>
      <c r="J423" s="382"/>
      <c r="K423" s="382"/>
      <c r="L423" s="382"/>
      <c r="M423" s="382"/>
      <c r="N423" s="382"/>
      <c r="O423" s="382"/>
      <c r="P423" s="382"/>
      <c r="Q423" s="382"/>
      <c r="Y423" s="288"/>
      <c r="Z423" s="284"/>
      <c r="AE423" s="288"/>
      <c r="AF423" s="284"/>
      <c r="AH423" s="288"/>
      <c r="AI423" s="343"/>
      <c r="AJ423" s="344"/>
      <c r="AK423" s="344"/>
      <c r="AL423" s="344"/>
      <c r="AM423" s="344"/>
      <c r="AN423" s="344"/>
      <c r="AO423" s="309"/>
      <c r="AP423" s="344"/>
      <c r="AQ423" s="344"/>
      <c r="AR423" s="344"/>
      <c r="AS423" s="344"/>
      <c r="AT423" s="344"/>
      <c r="AU423" s="309"/>
      <c r="AV423" s="344"/>
      <c r="AW423" s="344"/>
      <c r="AX423" s="309"/>
    </row>
    <row r="424" spans="1:50">
      <c r="A424" s="381"/>
      <c r="B424" s="382"/>
      <c r="C424" s="382"/>
      <c r="D424" s="382"/>
      <c r="E424" s="382"/>
      <c r="F424" s="382"/>
      <c r="G424" s="389"/>
      <c r="H424" s="382"/>
      <c r="I424" s="382"/>
      <c r="J424" s="382"/>
      <c r="K424" s="382"/>
      <c r="L424" s="382"/>
      <c r="M424" s="382"/>
      <c r="N424" s="382"/>
      <c r="O424" s="382"/>
      <c r="P424" s="382"/>
      <c r="Q424" s="382"/>
      <c r="R424" s="273"/>
      <c r="S424" s="275"/>
      <c r="T424" s="275"/>
      <c r="U424" s="275"/>
      <c r="V424" s="275"/>
      <c r="W424" s="275"/>
      <c r="X424" s="275"/>
      <c r="Y424" s="290"/>
      <c r="Z424" s="285"/>
      <c r="AA424" s="275"/>
      <c r="AB424" s="275"/>
      <c r="AC424" s="275"/>
      <c r="AD424" s="275"/>
      <c r="AE424" s="290"/>
      <c r="AF424" s="285"/>
      <c r="AG424" s="275"/>
      <c r="AH424" s="290"/>
      <c r="AI424" s="343"/>
      <c r="AJ424" s="344"/>
      <c r="AK424" s="344"/>
      <c r="AL424" s="344"/>
      <c r="AM424" s="344"/>
      <c r="AN424" s="344"/>
      <c r="AO424" s="309"/>
      <c r="AP424" s="344"/>
      <c r="AQ424" s="344"/>
      <c r="AR424" s="344"/>
      <c r="AS424" s="344"/>
      <c r="AT424" s="344"/>
      <c r="AU424" s="309"/>
      <c r="AV424" s="344"/>
      <c r="AW424" s="344"/>
      <c r="AX424" s="309"/>
    </row>
    <row r="425" spans="1:50">
      <c r="A425" s="381"/>
      <c r="B425" s="382"/>
      <c r="C425" s="382"/>
      <c r="D425" s="382"/>
      <c r="E425" s="382"/>
      <c r="F425" s="382"/>
      <c r="G425" s="389"/>
      <c r="H425" s="382"/>
      <c r="I425" s="382"/>
      <c r="J425" s="382"/>
      <c r="K425" s="382"/>
      <c r="L425" s="382"/>
      <c r="M425" s="382"/>
      <c r="N425" s="382"/>
      <c r="O425" s="382"/>
      <c r="P425" s="382"/>
      <c r="Q425" s="382"/>
      <c r="Y425" s="288"/>
      <c r="Z425" s="284"/>
      <c r="AE425" s="288"/>
      <c r="AF425" s="284"/>
      <c r="AH425" s="288"/>
      <c r="AI425" s="343"/>
      <c r="AJ425" s="344"/>
      <c r="AK425" s="344"/>
      <c r="AL425" s="344"/>
      <c r="AM425" s="344"/>
      <c r="AN425" s="344"/>
      <c r="AO425" s="309"/>
      <c r="AP425" s="344"/>
      <c r="AQ425" s="344"/>
      <c r="AR425" s="344"/>
      <c r="AS425" s="344"/>
      <c r="AT425" s="344"/>
      <c r="AU425" s="309"/>
      <c r="AV425" s="344"/>
      <c r="AW425" s="344"/>
      <c r="AX425" s="309"/>
    </row>
    <row r="426" spans="1:50">
      <c r="A426" s="381"/>
      <c r="B426" s="382"/>
      <c r="C426" s="382"/>
      <c r="D426" s="382"/>
      <c r="E426" s="382"/>
      <c r="F426" s="382"/>
      <c r="G426" s="382"/>
      <c r="H426" s="382"/>
      <c r="I426" s="382"/>
      <c r="J426" s="382"/>
      <c r="K426" s="382"/>
      <c r="L426" s="382"/>
      <c r="M426" s="382"/>
      <c r="N426" s="382"/>
      <c r="O426" s="382"/>
      <c r="P426" s="382"/>
      <c r="Q426" s="382"/>
      <c r="R426" s="273"/>
      <c r="S426" s="275"/>
      <c r="T426" s="275"/>
      <c r="U426" s="275"/>
      <c r="V426" s="275"/>
      <c r="W426" s="275"/>
      <c r="X426" s="275"/>
      <c r="Y426" s="290"/>
      <c r="Z426" s="285"/>
      <c r="AA426" s="275"/>
      <c r="AB426" s="275"/>
      <c r="AC426" s="275"/>
      <c r="AD426" s="275"/>
      <c r="AE426" s="290"/>
      <c r="AF426" s="285"/>
      <c r="AG426" s="275"/>
      <c r="AH426" s="290"/>
      <c r="AI426" s="345"/>
      <c r="AJ426" s="314"/>
      <c r="AK426" s="314"/>
      <c r="AL426" s="314"/>
      <c r="AM426" s="314"/>
      <c r="AN426" s="314"/>
      <c r="AO426" s="310"/>
      <c r="AP426" s="314"/>
      <c r="AQ426" s="314"/>
      <c r="AR426" s="314"/>
      <c r="AS426" s="312"/>
      <c r="AT426" s="314"/>
      <c r="AU426" s="310"/>
      <c r="AV426" s="314"/>
      <c r="AW426" s="314"/>
      <c r="AX426" s="310"/>
    </row>
    <row r="427" spans="1:50">
      <c r="A427" s="381"/>
      <c r="B427" s="382"/>
      <c r="C427" s="382"/>
      <c r="D427" s="382"/>
      <c r="E427" s="382"/>
      <c r="F427" s="382"/>
      <c r="G427" s="382"/>
      <c r="H427" s="382"/>
      <c r="I427" s="382"/>
      <c r="J427" s="382"/>
      <c r="K427" s="382"/>
      <c r="L427" s="382"/>
      <c r="M427" s="382"/>
      <c r="N427" s="382"/>
      <c r="O427" s="382"/>
      <c r="P427" s="382"/>
      <c r="Q427" s="382"/>
      <c r="Y427" s="288"/>
      <c r="Z427" s="284"/>
      <c r="AE427" s="288"/>
      <c r="AF427" s="284"/>
      <c r="AH427" s="288"/>
      <c r="AI427" s="343"/>
      <c r="AJ427" s="344"/>
      <c r="AK427" s="344"/>
      <c r="AL427" s="344"/>
      <c r="AM427" s="344"/>
      <c r="AN427" s="344"/>
      <c r="AO427" s="309"/>
      <c r="AP427" s="344"/>
      <c r="AQ427" s="344"/>
      <c r="AR427" s="344"/>
      <c r="AS427" s="344"/>
      <c r="AT427" s="344"/>
      <c r="AU427" s="309"/>
      <c r="AV427" s="344"/>
      <c r="AW427" s="344"/>
      <c r="AX427" s="309"/>
    </row>
    <row r="428" spans="1:50">
      <c r="A428" s="381"/>
      <c r="B428" s="382"/>
      <c r="C428" s="382"/>
      <c r="D428" s="382"/>
      <c r="E428" s="382"/>
      <c r="F428" s="382"/>
      <c r="G428" s="382"/>
      <c r="H428" s="382"/>
      <c r="I428" s="382"/>
      <c r="J428" s="382"/>
      <c r="K428" s="382"/>
      <c r="L428" s="382"/>
      <c r="M428" s="382"/>
      <c r="N428" s="382"/>
      <c r="O428" s="382"/>
      <c r="P428" s="382"/>
      <c r="Q428" s="382"/>
      <c r="R428" s="273"/>
      <c r="S428" s="275"/>
      <c r="T428" s="275"/>
      <c r="U428" s="275"/>
      <c r="V428" s="275"/>
      <c r="W428" s="275"/>
      <c r="X428" s="275"/>
      <c r="Y428" s="290"/>
      <c r="Z428" s="285"/>
      <c r="AA428" s="275"/>
      <c r="AB428" s="275"/>
      <c r="AC428" s="275"/>
      <c r="AD428" s="275"/>
      <c r="AE428" s="290"/>
      <c r="AF428" s="285"/>
      <c r="AG428" s="275"/>
      <c r="AH428" s="290"/>
      <c r="AI428" s="343"/>
      <c r="AJ428" s="344"/>
      <c r="AK428" s="344"/>
      <c r="AL428" s="344"/>
      <c r="AM428" s="344"/>
      <c r="AN428" s="344"/>
      <c r="AO428" s="309"/>
      <c r="AP428" s="344"/>
      <c r="AQ428" s="344"/>
      <c r="AR428" s="344"/>
      <c r="AS428" s="344"/>
      <c r="AT428" s="344"/>
      <c r="AU428" s="309"/>
      <c r="AV428" s="344"/>
      <c r="AW428" s="344"/>
      <c r="AX428" s="309"/>
    </row>
    <row r="429" spans="1:50">
      <c r="A429" s="381"/>
      <c r="B429" s="382"/>
      <c r="C429" s="382"/>
      <c r="D429" s="382"/>
      <c r="E429" s="382"/>
      <c r="F429" s="382"/>
      <c r="G429" s="382"/>
      <c r="H429" s="382"/>
      <c r="I429" s="382"/>
      <c r="J429" s="382"/>
      <c r="K429" s="382"/>
      <c r="L429" s="382"/>
      <c r="M429" s="382"/>
      <c r="N429" s="382"/>
      <c r="O429" s="382"/>
      <c r="P429" s="382"/>
      <c r="Q429" s="382"/>
      <c r="Y429" s="288"/>
      <c r="Z429" s="284"/>
      <c r="AE429" s="288"/>
      <c r="AF429" s="284"/>
      <c r="AH429" s="288"/>
      <c r="AI429" s="343"/>
      <c r="AJ429" s="344"/>
      <c r="AK429" s="344"/>
      <c r="AL429" s="344"/>
      <c r="AM429" s="344"/>
      <c r="AN429" s="344"/>
      <c r="AO429" s="309"/>
      <c r="AP429" s="344"/>
      <c r="AQ429" s="344"/>
      <c r="AR429" s="344"/>
      <c r="AS429" s="344"/>
      <c r="AT429" s="344"/>
      <c r="AU429" s="309"/>
      <c r="AV429" s="344"/>
      <c r="AW429" s="344"/>
      <c r="AX429" s="309"/>
    </row>
    <row r="430" spans="1:50">
      <c r="A430" s="381"/>
      <c r="B430" s="382"/>
      <c r="C430" s="382"/>
      <c r="D430" s="382"/>
      <c r="E430" s="382"/>
      <c r="F430" s="382"/>
      <c r="G430" s="382"/>
      <c r="H430" s="382"/>
      <c r="I430" s="382"/>
      <c r="J430" s="382"/>
      <c r="K430" s="382"/>
      <c r="L430" s="382"/>
      <c r="M430" s="382"/>
      <c r="N430" s="382"/>
      <c r="O430" s="382"/>
      <c r="P430" s="382"/>
      <c r="Q430" s="382"/>
      <c r="R430" s="273"/>
      <c r="S430" s="275"/>
      <c r="T430" s="275"/>
      <c r="U430" s="275"/>
      <c r="V430" s="275"/>
      <c r="W430" s="275"/>
      <c r="X430" s="275"/>
      <c r="Y430" s="290"/>
      <c r="Z430" s="285"/>
      <c r="AA430" s="275"/>
      <c r="AB430" s="275"/>
      <c r="AC430" s="275"/>
      <c r="AD430" s="275"/>
      <c r="AE430" s="290"/>
      <c r="AF430" s="285"/>
      <c r="AG430" s="275"/>
      <c r="AH430" s="290"/>
      <c r="AI430" s="345"/>
      <c r="AJ430" s="312"/>
      <c r="AK430" s="312"/>
      <c r="AL430" s="314"/>
      <c r="AM430" s="314"/>
      <c r="AN430" s="314"/>
      <c r="AO430" s="310"/>
      <c r="AP430" s="314"/>
      <c r="AQ430" s="314"/>
      <c r="AR430" s="314"/>
      <c r="AS430" s="314"/>
      <c r="AT430" s="314"/>
      <c r="AU430" s="310"/>
      <c r="AV430" s="314"/>
      <c r="AW430" s="314"/>
      <c r="AX430" s="310"/>
    </row>
    <row r="431" spans="1:50">
      <c r="A431" s="381"/>
      <c r="B431" s="382"/>
      <c r="C431" s="382"/>
      <c r="D431" s="382"/>
      <c r="E431" s="382"/>
      <c r="F431" s="382"/>
      <c r="G431" s="382"/>
      <c r="H431" s="382"/>
      <c r="I431" s="382"/>
      <c r="J431" s="382"/>
      <c r="K431" s="382"/>
      <c r="L431" s="382"/>
      <c r="M431" s="382"/>
      <c r="N431" s="382"/>
      <c r="O431" s="382"/>
      <c r="P431" s="382"/>
      <c r="Q431" s="382"/>
      <c r="Y431" s="288"/>
      <c r="Z431" s="284"/>
      <c r="AE431" s="288"/>
      <c r="AF431" s="284"/>
      <c r="AH431" s="288"/>
      <c r="AI431" s="343"/>
      <c r="AJ431" s="344"/>
      <c r="AK431" s="344"/>
      <c r="AL431" s="344"/>
      <c r="AM431" s="344"/>
      <c r="AN431" s="344"/>
      <c r="AO431" s="309"/>
      <c r="AP431" s="344"/>
      <c r="AQ431" s="344"/>
      <c r="AR431" s="344"/>
      <c r="AS431" s="344"/>
      <c r="AT431" s="344"/>
      <c r="AU431" s="309"/>
      <c r="AV431" s="344"/>
      <c r="AW431" s="344"/>
      <c r="AX431" s="309"/>
    </row>
    <row r="432" spans="1:50">
      <c r="A432" s="381"/>
      <c r="B432" s="382"/>
      <c r="C432" s="382"/>
      <c r="D432" s="382"/>
      <c r="E432" s="382"/>
      <c r="F432" s="382"/>
      <c r="G432" s="382"/>
      <c r="H432" s="382"/>
      <c r="I432" s="382"/>
      <c r="J432" s="382"/>
      <c r="K432" s="382"/>
      <c r="L432" s="382"/>
      <c r="M432" s="382"/>
      <c r="N432" s="382"/>
      <c r="O432" s="382"/>
      <c r="P432" s="382"/>
      <c r="Q432" s="382"/>
      <c r="R432" s="273"/>
      <c r="S432" s="275"/>
      <c r="T432" s="275"/>
      <c r="U432" s="275"/>
      <c r="V432" s="275"/>
      <c r="W432" s="275"/>
      <c r="X432" s="275"/>
      <c r="Y432" s="290"/>
      <c r="Z432" s="285"/>
      <c r="AA432" s="275"/>
      <c r="AB432" s="275"/>
      <c r="AC432" s="275"/>
      <c r="AD432" s="275"/>
      <c r="AE432" s="290"/>
      <c r="AF432" s="285"/>
      <c r="AG432" s="275"/>
      <c r="AH432" s="290"/>
      <c r="AI432" s="343"/>
      <c r="AJ432" s="344"/>
      <c r="AK432" s="344"/>
      <c r="AL432" s="344"/>
      <c r="AM432" s="344"/>
      <c r="AN432" s="344"/>
      <c r="AO432" s="309"/>
      <c r="AP432" s="344"/>
      <c r="AQ432" s="344"/>
      <c r="AR432" s="344"/>
      <c r="AS432" s="344"/>
      <c r="AT432" s="344"/>
      <c r="AU432" s="309"/>
      <c r="AV432" s="344"/>
      <c r="AW432" s="344"/>
      <c r="AX432" s="309"/>
    </row>
    <row r="433" spans="1:50">
      <c r="A433" s="381"/>
      <c r="B433" s="382"/>
      <c r="C433" s="382"/>
      <c r="D433" s="382"/>
      <c r="E433" s="382"/>
      <c r="F433" s="382"/>
      <c r="G433" s="382"/>
      <c r="H433" s="382"/>
      <c r="I433" s="382"/>
      <c r="J433" s="382"/>
      <c r="K433" s="382"/>
      <c r="L433" s="382"/>
      <c r="M433" s="382"/>
      <c r="N433" s="382"/>
      <c r="O433" s="382"/>
      <c r="P433" s="382"/>
      <c r="Q433" s="382"/>
      <c r="Y433" s="288"/>
      <c r="Z433" s="284"/>
      <c r="AE433" s="288"/>
      <c r="AF433" s="284"/>
      <c r="AH433" s="288"/>
      <c r="AI433" s="343"/>
      <c r="AJ433" s="344"/>
      <c r="AK433" s="344"/>
      <c r="AL433" s="344"/>
      <c r="AM433" s="344"/>
      <c r="AN433" s="344"/>
      <c r="AO433" s="309"/>
      <c r="AP433" s="344"/>
      <c r="AQ433" s="344"/>
      <c r="AR433" s="344"/>
      <c r="AS433" s="344"/>
      <c r="AT433" s="344"/>
      <c r="AU433" s="309"/>
      <c r="AV433" s="344"/>
      <c r="AW433" s="344"/>
      <c r="AX433" s="309"/>
    </row>
    <row r="434" spans="1:50">
      <c r="A434" s="381"/>
      <c r="B434" s="382"/>
      <c r="C434" s="382"/>
      <c r="D434" s="382"/>
      <c r="E434" s="382"/>
      <c r="F434" s="382"/>
      <c r="G434" s="382"/>
      <c r="H434" s="382"/>
      <c r="I434" s="382"/>
      <c r="J434" s="382"/>
      <c r="K434" s="382"/>
      <c r="L434" s="382"/>
      <c r="M434" s="382"/>
      <c r="N434" s="382"/>
      <c r="O434" s="382"/>
      <c r="P434" s="382"/>
      <c r="Q434" s="382"/>
      <c r="R434" s="273"/>
      <c r="S434" s="275"/>
      <c r="T434" s="275"/>
      <c r="U434" s="275"/>
      <c r="V434" s="275"/>
      <c r="W434" s="275"/>
      <c r="X434" s="275"/>
      <c r="Y434" s="290"/>
      <c r="Z434" s="285"/>
      <c r="AA434" s="275"/>
      <c r="AB434" s="275"/>
      <c r="AC434" s="275"/>
      <c r="AD434" s="275"/>
      <c r="AE434" s="290"/>
      <c r="AF434" s="285"/>
      <c r="AG434" s="275"/>
      <c r="AH434" s="290"/>
      <c r="AI434" s="345"/>
      <c r="AJ434" s="314"/>
      <c r="AK434" s="314"/>
      <c r="AL434" s="314"/>
      <c r="AM434" s="314"/>
      <c r="AN434" s="314"/>
      <c r="AO434" s="310"/>
      <c r="AP434" s="314"/>
      <c r="AQ434" s="314"/>
      <c r="AR434" s="314"/>
      <c r="AS434" s="314"/>
      <c r="AT434" s="314"/>
      <c r="AU434" s="310"/>
      <c r="AV434" s="314"/>
      <c r="AW434" s="314"/>
      <c r="AX434" s="310"/>
    </row>
    <row r="435" spans="1:50">
      <c r="A435" s="381"/>
      <c r="B435" s="382"/>
      <c r="C435" s="382"/>
      <c r="D435" s="382"/>
      <c r="E435" s="382"/>
      <c r="F435" s="382"/>
      <c r="G435" s="382"/>
      <c r="H435" s="382"/>
      <c r="I435" s="382"/>
      <c r="J435" s="382"/>
      <c r="K435" s="382"/>
      <c r="L435" s="382"/>
      <c r="M435" s="382"/>
      <c r="N435" s="382"/>
      <c r="O435" s="382"/>
      <c r="P435" s="382"/>
      <c r="Q435" s="382"/>
      <c r="Y435" s="288"/>
      <c r="Z435" s="284"/>
      <c r="AE435" s="288"/>
      <c r="AF435" s="284"/>
      <c r="AH435" s="288"/>
      <c r="AI435" s="343"/>
      <c r="AJ435" s="344"/>
      <c r="AK435" s="344"/>
      <c r="AL435" s="344"/>
      <c r="AM435" s="344"/>
      <c r="AN435" s="344"/>
      <c r="AO435" s="309"/>
      <c r="AP435" s="344"/>
      <c r="AQ435" s="344"/>
      <c r="AR435" s="344"/>
      <c r="AS435" s="344"/>
      <c r="AT435" s="344"/>
      <c r="AU435" s="309"/>
      <c r="AV435" s="344"/>
      <c r="AW435" s="344"/>
      <c r="AX435" s="309"/>
    </row>
    <row r="436" spans="1:50">
      <c r="A436" s="381"/>
      <c r="B436" s="382"/>
      <c r="C436" s="382"/>
      <c r="D436" s="382"/>
      <c r="E436" s="382"/>
      <c r="F436" s="382"/>
      <c r="G436" s="382"/>
      <c r="H436" s="382"/>
      <c r="I436" s="382"/>
      <c r="J436" s="382"/>
      <c r="K436" s="382"/>
      <c r="L436" s="382"/>
      <c r="M436" s="382"/>
      <c r="N436" s="382"/>
      <c r="O436" s="382"/>
      <c r="P436" s="382"/>
      <c r="Q436" s="382"/>
      <c r="R436" s="273"/>
      <c r="S436" s="275"/>
      <c r="T436" s="275"/>
      <c r="U436" s="275"/>
      <c r="V436" s="275"/>
      <c r="W436" s="275"/>
      <c r="X436" s="275"/>
      <c r="Y436" s="290"/>
      <c r="Z436" s="285"/>
      <c r="AA436" s="275"/>
      <c r="AB436" s="275"/>
      <c r="AC436" s="275"/>
      <c r="AD436" s="275"/>
      <c r="AE436" s="290"/>
      <c r="AF436" s="285"/>
      <c r="AG436" s="275"/>
      <c r="AH436" s="290"/>
      <c r="AI436" s="343"/>
      <c r="AJ436" s="344"/>
      <c r="AK436" s="344"/>
      <c r="AL436" s="344"/>
      <c r="AM436" s="344"/>
      <c r="AN436" s="344"/>
      <c r="AO436" s="309"/>
      <c r="AP436" s="344"/>
      <c r="AQ436" s="344"/>
      <c r="AR436" s="344"/>
      <c r="AS436" s="344"/>
      <c r="AT436" s="344"/>
      <c r="AU436" s="309"/>
      <c r="AV436" s="344"/>
      <c r="AW436" s="344"/>
      <c r="AX436" s="309"/>
    </row>
    <row r="437" spans="1:50">
      <c r="A437" s="381"/>
      <c r="B437" s="382"/>
      <c r="C437" s="382"/>
      <c r="D437" s="382"/>
      <c r="E437" s="382"/>
      <c r="F437" s="382"/>
      <c r="G437" s="382"/>
      <c r="H437" s="382"/>
      <c r="I437" s="382"/>
      <c r="J437" s="382"/>
      <c r="K437" s="382"/>
      <c r="L437" s="382"/>
      <c r="M437" s="382"/>
      <c r="N437" s="382"/>
      <c r="O437" s="382"/>
      <c r="P437" s="382"/>
      <c r="Q437" s="382"/>
      <c r="Y437" s="288"/>
      <c r="Z437" s="284"/>
      <c r="AE437" s="288"/>
      <c r="AF437" s="284"/>
      <c r="AH437" s="288"/>
      <c r="AI437" s="343"/>
      <c r="AJ437" s="344"/>
      <c r="AK437" s="344"/>
      <c r="AL437" s="344"/>
      <c r="AM437" s="344"/>
      <c r="AN437" s="344"/>
      <c r="AO437" s="309"/>
      <c r="AP437" s="344"/>
      <c r="AQ437" s="344"/>
      <c r="AR437" s="344"/>
      <c r="AS437" s="344"/>
      <c r="AT437" s="344"/>
      <c r="AU437" s="309"/>
      <c r="AV437" s="344"/>
      <c r="AW437" s="344"/>
      <c r="AX437" s="309"/>
    </row>
    <row r="438" spans="1:50" ht="13.5" thickBot="1">
      <c r="A438" s="387"/>
      <c r="B438" s="388"/>
      <c r="C438" s="388"/>
      <c r="D438" s="388"/>
      <c r="E438" s="388"/>
      <c r="F438" s="388"/>
      <c r="G438" s="388"/>
      <c r="H438" s="388"/>
      <c r="I438" s="388"/>
      <c r="J438" s="388"/>
      <c r="K438" s="388"/>
      <c r="L438" s="388"/>
      <c r="M438" s="388"/>
      <c r="N438" s="388"/>
      <c r="O438" s="388"/>
      <c r="P438" s="388"/>
      <c r="Q438" s="388"/>
      <c r="S438" s="281"/>
      <c r="T438" s="281"/>
      <c r="U438" s="281"/>
      <c r="V438" s="281"/>
      <c r="W438" s="281"/>
      <c r="X438" s="281"/>
      <c r="Y438" s="291"/>
      <c r="Z438" s="286"/>
      <c r="AA438" s="281"/>
      <c r="AB438" s="281"/>
      <c r="AC438" s="281"/>
      <c r="AD438" s="281"/>
      <c r="AE438" s="291"/>
      <c r="AF438" s="286"/>
      <c r="AG438" s="281"/>
      <c r="AH438" s="291"/>
      <c r="AI438" s="346"/>
      <c r="AJ438" s="347"/>
      <c r="AK438" s="347"/>
      <c r="AL438" s="347"/>
      <c r="AM438" s="347"/>
      <c r="AN438" s="347"/>
      <c r="AO438" s="311"/>
      <c r="AP438" s="347"/>
      <c r="AQ438" s="347"/>
      <c r="AR438" s="347"/>
      <c r="AS438" s="347"/>
      <c r="AT438" s="347"/>
      <c r="AU438" s="311"/>
      <c r="AV438" s="347"/>
      <c r="AW438" s="347"/>
      <c r="AX438" s="311"/>
    </row>
    <row r="439" spans="1:50">
      <c r="A439" s="380"/>
      <c r="B439" s="382"/>
      <c r="C439" s="382"/>
      <c r="D439" s="382"/>
      <c r="E439" s="382"/>
      <c r="F439" s="382"/>
      <c r="G439" s="382"/>
      <c r="H439" s="382"/>
      <c r="I439" s="382"/>
      <c r="J439" s="382"/>
      <c r="K439" s="382"/>
      <c r="L439" s="382"/>
      <c r="M439" s="382"/>
      <c r="N439" s="382"/>
      <c r="O439" s="382"/>
      <c r="P439" s="382"/>
      <c r="Q439" s="382"/>
      <c r="Y439" s="288"/>
      <c r="Z439" s="284"/>
      <c r="AE439" s="288"/>
      <c r="AF439" s="284"/>
      <c r="AH439" s="288"/>
      <c r="AI439" s="343"/>
      <c r="AJ439" s="344"/>
      <c r="AK439" s="344"/>
      <c r="AL439" s="344"/>
      <c r="AM439" s="344"/>
      <c r="AN439" s="344"/>
      <c r="AO439" s="309"/>
      <c r="AP439" s="344"/>
      <c r="AQ439" s="344"/>
      <c r="AR439" s="344"/>
      <c r="AS439" s="344"/>
      <c r="AT439" s="344"/>
      <c r="AU439" s="309"/>
      <c r="AV439" s="344"/>
      <c r="AW439" s="344"/>
      <c r="AX439" s="309"/>
    </row>
    <row r="440" spans="1:50">
      <c r="A440" s="381"/>
      <c r="B440" s="382"/>
      <c r="C440" s="382"/>
      <c r="D440" s="382"/>
      <c r="E440" s="382"/>
      <c r="F440" s="382"/>
      <c r="G440" s="382"/>
      <c r="H440" s="382"/>
      <c r="I440" s="382"/>
      <c r="J440" s="382"/>
      <c r="K440" s="382"/>
      <c r="L440" s="382"/>
      <c r="M440" s="382"/>
      <c r="N440" s="382"/>
      <c r="O440" s="382"/>
      <c r="P440" s="382"/>
      <c r="Q440" s="382"/>
      <c r="S440" s="274"/>
      <c r="T440" s="274"/>
      <c r="U440" s="274"/>
      <c r="V440" s="274"/>
      <c r="W440" s="274"/>
      <c r="X440" s="274"/>
      <c r="Y440" s="289"/>
      <c r="Z440" s="284"/>
      <c r="AA440" s="274"/>
      <c r="AB440" s="274"/>
      <c r="AC440" s="274"/>
      <c r="AD440" s="274"/>
      <c r="AE440" s="289"/>
      <c r="AF440" s="284"/>
      <c r="AG440" s="274"/>
      <c r="AH440" s="289"/>
      <c r="AI440" s="343"/>
      <c r="AJ440" s="344"/>
      <c r="AK440" s="344"/>
      <c r="AL440" s="344"/>
      <c r="AM440" s="344"/>
      <c r="AN440" s="344"/>
      <c r="AO440" s="309"/>
      <c r="AP440" s="344"/>
      <c r="AQ440" s="344"/>
      <c r="AR440" s="344"/>
      <c r="AS440" s="344"/>
      <c r="AT440" s="344"/>
      <c r="AU440" s="309"/>
      <c r="AV440" s="344"/>
      <c r="AW440" s="344"/>
      <c r="AX440" s="309"/>
    </row>
    <row r="441" spans="1:50">
      <c r="A441" s="381"/>
      <c r="B441" s="382"/>
      <c r="C441" s="382"/>
      <c r="D441" s="382"/>
      <c r="E441" s="382"/>
      <c r="F441" s="382"/>
      <c r="G441" s="382"/>
      <c r="H441" s="382"/>
      <c r="I441" s="382"/>
      <c r="J441" s="382"/>
      <c r="K441" s="382"/>
      <c r="L441" s="382"/>
      <c r="M441" s="382"/>
      <c r="N441" s="382"/>
      <c r="O441" s="382"/>
      <c r="P441" s="382"/>
      <c r="Q441" s="382"/>
      <c r="S441" s="275"/>
      <c r="T441" s="275"/>
      <c r="U441" s="275"/>
      <c r="V441" s="275"/>
      <c r="W441" s="275"/>
      <c r="X441" s="275"/>
      <c r="Y441" s="290"/>
      <c r="Z441" s="285"/>
      <c r="AA441" s="275"/>
      <c r="AB441" s="275"/>
      <c r="AC441" s="275"/>
      <c r="AD441" s="275"/>
      <c r="AE441" s="290"/>
      <c r="AF441" s="285"/>
      <c r="AG441" s="275"/>
      <c r="AH441" s="290"/>
      <c r="AI441" s="343"/>
      <c r="AJ441" s="344"/>
      <c r="AK441" s="344"/>
      <c r="AL441" s="344"/>
      <c r="AM441" s="344"/>
      <c r="AN441" s="344"/>
      <c r="AO441" s="309"/>
      <c r="AP441" s="344"/>
      <c r="AQ441" s="344"/>
      <c r="AR441" s="344"/>
      <c r="AS441" s="344"/>
      <c r="AT441" s="344"/>
      <c r="AU441" s="309"/>
      <c r="AV441" s="344"/>
      <c r="AW441" s="344"/>
      <c r="AX441" s="309"/>
    </row>
    <row r="442" spans="1:50">
      <c r="A442" s="381"/>
      <c r="B442" s="382"/>
      <c r="C442" s="382"/>
      <c r="D442" s="382"/>
      <c r="E442" s="382"/>
      <c r="F442" s="382"/>
      <c r="G442" s="382"/>
      <c r="H442" s="382"/>
      <c r="I442" s="382"/>
      <c r="J442" s="382"/>
      <c r="K442" s="382"/>
      <c r="L442" s="382"/>
      <c r="M442" s="382"/>
      <c r="N442" s="382"/>
      <c r="O442" s="382"/>
      <c r="P442" s="382"/>
      <c r="Q442" s="382"/>
      <c r="Y442" s="288"/>
      <c r="Z442" s="284"/>
      <c r="AE442" s="288"/>
      <c r="AF442" s="284"/>
      <c r="AH442" s="288"/>
      <c r="AI442" s="343"/>
      <c r="AJ442" s="344"/>
      <c r="AK442" s="344"/>
      <c r="AL442" s="344"/>
      <c r="AM442" s="344"/>
      <c r="AN442" s="344"/>
      <c r="AO442" s="309"/>
      <c r="AP442" s="344"/>
      <c r="AQ442" s="344"/>
      <c r="AR442" s="344"/>
      <c r="AS442" s="344"/>
      <c r="AT442" s="344"/>
      <c r="AU442" s="309"/>
      <c r="AV442" s="344"/>
      <c r="AW442" s="344"/>
      <c r="AX442" s="309"/>
    </row>
    <row r="443" spans="1:50">
      <c r="A443" s="381"/>
      <c r="B443" s="382"/>
      <c r="C443" s="382"/>
      <c r="D443" s="382"/>
      <c r="E443" s="382"/>
      <c r="F443" s="382"/>
      <c r="G443" s="382"/>
      <c r="H443" s="382"/>
      <c r="I443" s="382"/>
      <c r="J443" s="382"/>
      <c r="K443" s="382"/>
      <c r="L443" s="382"/>
      <c r="M443" s="382"/>
      <c r="N443" s="382"/>
      <c r="O443" s="382"/>
      <c r="P443" s="382"/>
      <c r="Q443" s="382"/>
      <c r="R443" s="273"/>
      <c r="S443" s="275"/>
      <c r="T443" s="275"/>
      <c r="U443" s="275"/>
      <c r="V443" s="275"/>
      <c r="W443" s="275"/>
      <c r="X443" s="275"/>
      <c r="Y443" s="290"/>
      <c r="Z443" s="285"/>
      <c r="AA443" s="275"/>
      <c r="AB443" s="275"/>
      <c r="AC443" s="275"/>
      <c r="AD443" s="275"/>
      <c r="AE443" s="290"/>
      <c r="AF443" s="285"/>
      <c r="AG443" s="275"/>
      <c r="AH443" s="290"/>
      <c r="AI443" s="345"/>
      <c r="AJ443" s="314"/>
      <c r="AK443" s="350"/>
      <c r="AL443" s="314"/>
      <c r="AM443" s="314"/>
      <c r="AN443" s="314"/>
      <c r="AO443" s="310"/>
      <c r="AP443" s="314"/>
      <c r="AQ443" s="314"/>
      <c r="AR443" s="314"/>
      <c r="AS443" s="314"/>
      <c r="AT443" s="314"/>
      <c r="AU443" s="310"/>
      <c r="AV443" s="314"/>
      <c r="AW443" s="314"/>
      <c r="AX443" s="310"/>
    </row>
    <row r="444" spans="1:50">
      <c r="A444" s="381"/>
      <c r="B444" s="382"/>
      <c r="C444" s="382"/>
      <c r="D444" s="382"/>
      <c r="E444" s="382"/>
      <c r="F444" s="382"/>
      <c r="G444" s="382"/>
      <c r="H444" s="382"/>
      <c r="I444" s="382"/>
      <c r="J444" s="382"/>
      <c r="K444" s="382"/>
      <c r="L444" s="382"/>
      <c r="M444" s="382"/>
      <c r="N444" s="382"/>
      <c r="O444" s="382"/>
      <c r="P444" s="382"/>
      <c r="Q444" s="382"/>
      <c r="Y444" s="288"/>
      <c r="Z444" s="284"/>
      <c r="AE444" s="288"/>
      <c r="AF444" s="284"/>
      <c r="AH444" s="288"/>
      <c r="AI444" s="343"/>
      <c r="AJ444" s="344"/>
      <c r="AK444" s="344"/>
      <c r="AL444" s="344"/>
      <c r="AM444" s="344"/>
      <c r="AN444" s="344"/>
      <c r="AO444" s="309"/>
      <c r="AP444" s="344"/>
      <c r="AQ444" s="344"/>
      <c r="AR444" s="344"/>
      <c r="AS444" s="344"/>
      <c r="AT444" s="344"/>
      <c r="AU444" s="309"/>
      <c r="AV444" s="344"/>
      <c r="AW444" s="344"/>
      <c r="AX444" s="309"/>
    </row>
    <row r="445" spans="1:50">
      <c r="A445" s="386"/>
      <c r="B445" s="384"/>
      <c r="C445" s="384"/>
      <c r="D445" s="384"/>
      <c r="E445" s="384"/>
      <c r="F445" s="384"/>
      <c r="G445" s="384"/>
      <c r="H445" s="384"/>
      <c r="I445" s="384"/>
      <c r="J445" s="384"/>
      <c r="K445" s="384"/>
      <c r="L445" s="384"/>
      <c r="M445" s="384"/>
      <c r="N445" s="384"/>
      <c r="O445" s="384"/>
      <c r="P445" s="384"/>
      <c r="Q445" s="384"/>
      <c r="S445" s="275"/>
      <c r="T445" s="275"/>
      <c r="U445" s="275"/>
      <c r="V445" s="275"/>
      <c r="W445" s="275"/>
      <c r="X445" s="275"/>
      <c r="Y445" s="290"/>
      <c r="Z445" s="285"/>
      <c r="AA445" s="275"/>
      <c r="AB445" s="275"/>
      <c r="AC445" s="275"/>
      <c r="AD445" s="275"/>
      <c r="AE445" s="290"/>
      <c r="AF445" s="285"/>
      <c r="AG445" s="275"/>
      <c r="AH445" s="290"/>
      <c r="AI445" s="343"/>
      <c r="AJ445" s="344"/>
      <c r="AK445" s="344"/>
      <c r="AL445" s="344"/>
      <c r="AM445" s="344"/>
      <c r="AN445" s="344"/>
      <c r="AO445" s="309"/>
      <c r="AP445" s="344"/>
      <c r="AQ445" s="344"/>
      <c r="AR445" s="344"/>
      <c r="AS445" s="344"/>
      <c r="AT445" s="344"/>
      <c r="AU445" s="309"/>
      <c r="AV445" s="344"/>
      <c r="AW445" s="344"/>
      <c r="AX445" s="309"/>
    </row>
    <row r="446" spans="1:50">
      <c r="A446" s="381"/>
      <c r="B446" s="382"/>
      <c r="C446" s="382"/>
      <c r="D446" s="382"/>
      <c r="E446" s="382"/>
      <c r="F446" s="382"/>
      <c r="G446" s="382"/>
      <c r="H446" s="382"/>
      <c r="I446" s="382"/>
      <c r="J446" s="382"/>
      <c r="K446" s="382"/>
      <c r="L446" s="382"/>
      <c r="M446" s="382"/>
      <c r="N446" s="382"/>
      <c r="O446" s="382"/>
      <c r="P446" s="382"/>
      <c r="Q446" s="382"/>
      <c r="Y446" s="288"/>
      <c r="Z446" s="284"/>
      <c r="AE446" s="288"/>
      <c r="AF446" s="284"/>
      <c r="AH446" s="288"/>
      <c r="AI446" s="343"/>
      <c r="AJ446" s="344"/>
      <c r="AK446" s="344"/>
      <c r="AL446" s="344"/>
      <c r="AM446" s="344"/>
      <c r="AN446" s="344"/>
      <c r="AO446" s="309"/>
      <c r="AP446" s="344"/>
      <c r="AQ446" s="344"/>
      <c r="AR446" s="344"/>
      <c r="AS446" s="344"/>
      <c r="AT446" s="344"/>
      <c r="AU446" s="309"/>
      <c r="AV446" s="344"/>
      <c r="AW446" s="344"/>
      <c r="AX446" s="309"/>
    </row>
    <row r="447" spans="1:50">
      <c r="A447" s="381"/>
      <c r="B447" s="382"/>
      <c r="C447" s="382"/>
      <c r="D447" s="382"/>
      <c r="E447" s="382"/>
      <c r="F447" s="382"/>
      <c r="G447" s="382"/>
      <c r="H447" s="382"/>
      <c r="I447" s="382"/>
      <c r="J447" s="382"/>
      <c r="K447" s="382"/>
      <c r="L447" s="382"/>
      <c r="M447" s="382"/>
      <c r="N447" s="382"/>
      <c r="O447" s="382"/>
      <c r="P447" s="382"/>
      <c r="Q447" s="382"/>
      <c r="R447" s="273"/>
      <c r="S447" s="275"/>
      <c r="T447" s="275"/>
      <c r="U447" s="275"/>
      <c r="V447" s="275"/>
      <c r="W447" s="275"/>
      <c r="X447" s="275"/>
      <c r="Y447" s="290"/>
      <c r="Z447" s="285"/>
      <c r="AA447" s="275"/>
      <c r="AB447" s="275"/>
      <c r="AC447" s="275"/>
      <c r="AD447" s="275"/>
      <c r="AE447" s="290"/>
      <c r="AF447" s="285"/>
      <c r="AG447" s="275"/>
      <c r="AH447" s="290"/>
      <c r="AI447" s="345"/>
      <c r="AJ447" s="314"/>
      <c r="AK447" s="350"/>
      <c r="AL447" s="314"/>
      <c r="AM447" s="314"/>
      <c r="AN447" s="314"/>
      <c r="AO447" s="310"/>
      <c r="AP447" s="314"/>
      <c r="AQ447" s="314"/>
      <c r="AR447" s="314"/>
      <c r="AS447" s="314"/>
      <c r="AT447" s="314"/>
      <c r="AU447" s="310"/>
      <c r="AV447" s="314"/>
      <c r="AW447" s="314"/>
      <c r="AX447" s="310"/>
    </row>
    <row r="448" spans="1:50">
      <c r="A448" s="381"/>
      <c r="B448" s="382"/>
      <c r="C448" s="382"/>
      <c r="D448" s="382"/>
      <c r="E448" s="382"/>
      <c r="F448" s="382"/>
      <c r="G448" s="382"/>
      <c r="H448" s="382"/>
      <c r="I448" s="382"/>
      <c r="J448" s="382"/>
      <c r="K448" s="382"/>
      <c r="L448" s="382"/>
      <c r="M448" s="382"/>
      <c r="N448" s="382"/>
      <c r="O448" s="382"/>
      <c r="P448" s="382"/>
      <c r="Q448" s="382"/>
      <c r="Y448" s="288"/>
      <c r="Z448" s="284"/>
      <c r="AE448" s="288"/>
      <c r="AF448" s="284"/>
      <c r="AH448" s="288"/>
      <c r="AI448" s="343"/>
      <c r="AJ448" s="344"/>
      <c r="AK448" s="344"/>
      <c r="AL448" s="344"/>
      <c r="AM448" s="344"/>
      <c r="AN448" s="344"/>
      <c r="AO448" s="309"/>
      <c r="AP448" s="344"/>
      <c r="AQ448" s="344"/>
      <c r="AR448" s="344"/>
      <c r="AS448" s="344"/>
      <c r="AT448" s="344"/>
      <c r="AU448" s="309"/>
      <c r="AV448" s="344"/>
      <c r="AW448" s="344"/>
      <c r="AX448" s="309"/>
    </row>
    <row r="449" spans="1:50">
      <c r="A449" s="381"/>
      <c r="B449" s="382"/>
      <c r="C449" s="382"/>
      <c r="D449" s="382"/>
      <c r="E449" s="382"/>
      <c r="F449" s="382"/>
      <c r="G449" s="382"/>
      <c r="H449" s="382"/>
      <c r="I449" s="382"/>
      <c r="J449" s="382"/>
      <c r="K449" s="382"/>
      <c r="L449" s="382"/>
      <c r="M449" s="382"/>
      <c r="N449" s="382"/>
      <c r="O449" s="382"/>
      <c r="P449" s="382"/>
      <c r="Q449" s="382"/>
      <c r="R449" s="273"/>
      <c r="S449" s="275"/>
      <c r="T449" s="275"/>
      <c r="U449" s="275"/>
      <c r="V449" s="275"/>
      <c r="W449" s="275"/>
      <c r="X449" s="275"/>
      <c r="Y449" s="290"/>
      <c r="Z449" s="285"/>
      <c r="AA449" s="275"/>
      <c r="AB449" s="275"/>
      <c r="AC449" s="275"/>
      <c r="AD449" s="275"/>
      <c r="AE449" s="290"/>
      <c r="AF449" s="285"/>
      <c r="AG449" s="275"/>
      <c r="AH449" s="290"/>
      <c r="AI449" s="343"/>
      <c r="AJ449" s="344"/>
      <c r="AK449" s="344"/>
      <c r="AL449" s="344"/>
      <c r="AM449" s="344"/>
      <c r="AN449" s="344"/>
      <c r="AO449" s="309"/>
      <c r="AP449" s="344"/>
      <c r="AQ449" s="344"/>
      <c r="AR449" s="344"/>
      <c r="AS449" s="344"/>
      <c r="AT449" s="344"/>
      <c r="AU449" s="309"/>
      <c r="AV449" s="344"/>
      <c r="AW449" s="344"/>
      <c r="AX449" s="309"/>
    </row>
    <row r="450" spans="1:50">
      <c r="A450" s="381"/>
      <c r="B450" s="382"/>
      <c r="C450" s="382"/>
      <c r="D450" s="382"/>
      <c r="E450" s="382"/>
      <c r="F450" s="382"/>
      <c r="G450" s="382"/>
      <c r="H450" s="382"/>
      <c r="I450" s="382"/>
      <c r="J450" s="382"/>
      <c r="K450" s="382"/>
      <c r="L450" s="382"/>
      <c r="M450" s="382"/>
      <c r="N450" s="382"/>
      <c r="O450" s="382"/>
      <c r="P450" s="382"/>
      <c r="Q450" s="382"/>
      <c r="Y450" s="288"/>
      <c r="Z450" s="284"/>
      <c r="AE450" s="288"/>
      <c r="AF450" s="284"/>
      <c r="AH450" s="288"/>
      <c r="AI450" s="343"/>
      <c r="AJ450" s="344"/>
      <c r="AK450" s="344"/>
      <c r="AL450" s="344"/>
      <c r="AM450" s="344"/>
      <c r="AN450" s="344"/>
      <c r="AO450" s="309"/>
      <c r="AP450" s="344"/>
      <c r="AQ450" s="344"/>
      <c r="AR450" s="344"/>
      <c r="AS450" s="344"/>
      <c r="AT450" s="344"/>
      <c r="AU450" s="309"/>
      <c r="AV450" s="344"/>
      <c r="AW450" s="344"/>
      <c r="AX450" s="309"/>
    </row>
    <row r="451" spans="1:50">
      <c r="A451" s="381"/>
      <c r="B451" s="382"/>
      <c r="C451" s="382"/>
      <c r="D451" s="382"/>
      <c r="E451" s="382"/>
      <c r="F451" s="382"/>
      <c r="G451" s="382"/>
      <c r="H451" s="382"/>
      <c r="I451" s="382"/>
      <c r="J451" s="382"/>
      <c r="K451" s="382"/>
      <c r="L451" s="382"/>
      <c r="M451" s="382"/>
      <c r="N451" s="382"/>
      <c r="O451" s="382"/>
      <c r="P451" s="382"/>
      <c r="Q451" s="382"/>
      <c r="R451" s="273"/>
      <c r="S451" s="275"/>
      <c r="T451" s="275"/>
      <c r="U451" s="275"/>
      <c r="V451" s="275"/>
      <c r="W451" s="275"/>
      <c r="X451" s="275"/>
      <c r="Y451" s="290"/>
      <c r="Z451" s="285"/>
      <c r="AA451" s="275"/>
      <c r="AB451" s="275"/>
      <c r="AC451" s="275"/>
      <c r="AD451" s="275"/>
      <c r="AE451" s="290"/>
      <c r="AF451" s="285"/>
      <c r="AG451" s="275"/>
      <c r="AH451" s="290"/>
      <c r="AI451" s="345"/>
      <c r="AJ451" s="314"/>
      <c r="AK451" s="350"/>
      <c r="AL451" s="314"/>
      <c r="AM451" s="314"/>
      <c r="AN451" s="314"/>
      <c r="AO451" s="310"/>
      <c r="AP451" s="314"/>
      <c r="AQ451" s="314"/>
      <c r="AR451" s="314"/>
      <c r="AS451" s="314"/>
      <c r="AT451" s="314"/>
      <c r="AU451" s="310"/>
      <c r="AV451" s="314"/>
      <c r="AW451" s="314"/>
      <c r="AX451" s="310"/>
    </row>
    <row r="452" spans="1:50">
      <c r="A452" s="381"/>
      <c r="B452" s="382"/>
      <c r="C452" s="382"/>
      <c r="D452" s="382"/>
      <c r="E452" s="382"/>
      <c r="F452" s="382"/>
      <c r="G452" s="382"/>
      <c r="H452" s="382"/>
      <c r="I452" s="382"/>
      <c r="J452" s="382"/>
      <c r="K452" s="382"/>
      <c r="L452" s="382"/>
      <c r="M452" s="382"/>
      <c r="N452" s="382"/>
      <c r="O452" s="382"/>
      <c r="P452" s="382"/>
      <c r="Q452" s="382"/>
      <c r="Y452" s="288"/>
      <c r="Z452" s="284"/>
      <c r="AE452" s="288"/>
      <c r="AF452" s="284"/>
      <c r="AH452" s="288"/>
      <c r="AI452" s="343"/>
      <c r="AJ452" s="344"/>
      <c r="AK452" s="344"/>
      <c r="AL452" s="344"/>
      <c r="AM452" s="344"/>
      <c r="AN452" s="344"/>
      <c r="AO452" s="309"/>
      <c r="AP452" s="344"/>
      <c r="AQ452" s="344"/>
      <c r="AR452" s="344"/>
      <c r="AS452" s="344"/>
      <c r="AT452" s="344"/>
      <c r="AU452" s="309"/>
      <c r="AV452" s="344"/>
      <c r="AW452" s="344"/>
      <c r="AX452" s="309"/>
    </row>
    <row r="453" spans="1:50">
      <c r="A453" s="381"/>
      <c r="B453" s="382"/>
      <c r="C453" s="382"/>
      <c r="D453" s="382"/>
      <c r="E453" s="382"/>
      <c r="F453" s="382"/>
      <c r="G453" s="382"/>
      <c r="H453" s="382"/>
      <c r="I453" s="382"/>
      <c r="J453" s="382"/>
      <c r="K453" s="382"/>
      <c r="L453" s="382"/>
      <c r="M453" s="382"/>
      <c r="N453" s="382"/>
      <c r="O453" s="382"/>
      <c r="P453" s="382"/>
      <c r="Q453" s="382"/>
      <c r="R453" s="273"/>
      <c r="S453" s="275"/>
      <c r="T453" s="275"/>
      <c r="U453" s="275"/>
      <c r="V453" s="275"/>
      <c r="W453" s="275"/>
      <c r="X453" s="275"/>
      <c r="Y453" s="290"/>
      <c r="Z453" s="285"/>
      <c r="AA453" s="275"/>
      <c r="AB453" s="275"/>
      <c r="AC453" s="275"/>
      <c r="AD453" s="275"/>
      <c r="AE453" s="290"/>
      <c r="AF453" s="285"/>
      <c r="AG453" s="275"/>
      <c r="AH453" s="290"/>
      <c r="AI453" s="343"/>
      <c r="AJ453" s="344"/>
      <c r="AK453" s="344"/>
      <c r="AL453" s="344"/>
      <c r="AM453" s="344"/>
      <c r="AN453" s="344"/>
      <c r="AO453" s="309"/>
      <c r="AP453" s="344"/>
      <c r="AQ453" s="344"/>
      <c r="AR453" s="344"/>
      <c r="AS453" s="344"/>
      <c r="AT453" s="344"/>
      <c r="AU453" s="309"/>
      <c r="AV453" s="344"/>
      <c r="AW453" s="344"/>
      <c r="AX453" s="309"/>
    </row>
    <row r="454" spans="1:50">
      <c r="A454" s="381"/>
      <c r="B454" s="382"/>
      <c r="C454" s="382"/>
      <c r="D454" s="382"/>
      <c r="E454" s="382"/>
      <c r="F454" s="382"/>
      <c r="G454" s="382"/>
      <c r="H454" s="382"/>
      <c r="I454" s="382"/>
      <c r="J454" s="382"/>
      <c r="K454" s="382"/>
      <c r="L454" s="382"/>
      <c r="M454" s="382"/>
      <c r="N454" s="382"/>
      <c r="O454" s="382"/>
      <c r="P454" s="382"/>
      <c r="Q454" s="382"/>
      <c r="Y454" s="288"/>
      <c r="Z454" s="284"/>
      <c r="AE454" s="288"/>
      <c r="AF454" s="284"/>
      <c r="AH454" s="288"/>
      <c r="AI454" s="343"/>
      <c r="AJ454" s="344"/>
      <c r="AK454" s="344"/>
      <c r="AL454" s="344"/>
      <c r="AM454" s="344"/>
      <c r="AN454" s="344"/>
      <c r="AO454" s="309"/>
      <c r="AP454" s="344"/>
      <c r="AQ454" s="344"/>
      <c r="AR454" s="344"/>
      <c r="AS454" s="344"/>
      <c r="AT454" s="344"/>
      <c r="AU454" s="309"/>
      <c r="AV454" s="344"/>
      <c r="AW454" s="344"/>
      <c r="AX454" s="309"/>
    </row>
    <row r="455" spans="1:50">
      <c r="A455" s="381"/>
      <c r="B455" s="382"/>
      <c r="C455" s="382"/>
      <c r="D455" s="382"/>
      <c r="E455" s="382"/>
      <c r="F455" s="382"/>
      <c r="G455" s="382"/>
      <c r="H455" s="382"/>
      <c r="I455" s="382"/>
      <c r="J455" s="382"/>
      <c r="K455" s="382"/>
      <c r="L455" s="382"/>
      <c r="M455" s="382"/>
      <c r="N455" s="382"/>
      <c r="O455" s="382"/>
      <c r="P455" s="382"/>
      <c r="Q455" s="382"/>
      <c r="R455" s="273"/>
      <c r="S455" s="275"/>
      <c r="T455" s="275"/>
      <c r="U455" s="275"/>
      <c r="V455" s="275"/>
      <c r="W455" s="275"/>
      <c r="X455" s="275"/>
      <c r="Y455" s="290"/>
      <c r="Z455" s="285"/>
      <c r="AA455" s="275"/>
      <c r="AB455" s="275"/>
      <c r="AC455" s="275"/>
      <c r="AD455" s="275"/>
      <c r="AE455" s="290"/>
      <c r="AF455" s="285"/>
      <c r="AG455" s="275"/>
      <c r="AH455" s="290"/>
      <c r="AI455" s="345"/>
      <c r="AJ455" s="314"/>
      <c r="AK455" s="314"/>
      <c r="AL455" s="314"/>
      <c r="AM455" s="312"/>
      <c r="AN455" s="314"/>
      <c r="AO455" s="310"/>
      <c r="AP455" s="314"/>
      <c r="AQ455" s="314"/>
      <c r="AR455" s="314"/>
      <c r="AS455" s="314"/>
      <c r="AT455" s="314"/>
      <c r="AU455" s="310"/>
      <c r="AV455" s="314"/>
      <c r="AW455" s="314"/>
      <c r="AX455" s="310"/>
    </row>
    <row r="456" spans="1:50">
      <c r="A456" s="381"/>
      <c r="B456" s="382"/>
      <c r="C456" s="382"/>
      <c r="D456" s="382"/>
      <c r="E456" s="382"/>
      <c r="F456" s="382"/>
      <c r="G456" s="382"/>
      <c r="H456" s="382"/>
      <c r="I456" s="382"/>
      <c r="J456" s="382"/>
      <c r="K456" s="382"/>
      <c r="L456" s="382"/>
      <c r="M456" s="382"/>
      <c r="N456" s="382"/>
      <c r="O456" s="382"/>
      <c r="P456" s="382"/>
      <c r="Q456" s="382"/>
      <c r="Y456" s="288"/>
      <c r="Z456" s="284"/>
      <c r="AE456" s="288"/>
      <c r="AF456" s="284"/>
      <c r="AH456" s="288"/>
      <c r="AI456" s="343"/>
      <c r="AJ456" s="344"/>
      <c r="AK456" s="344"/>
      <c r="AL456" s="344"/>
      <c r="AM456" s="344"/>
      <c r="AN456" s="344"/>
      <c r="AO456" s="309"/>
      <c r="AP456" s="344"/>
      <c r="AQ456" s="344"/>
      <c r="AR456" s="344"/>
      <c r="AS456" s="344"/>
      <c r="AT456" s="344"/>
      <c r="AU456" s="309"/>
      <c r="AV456" s="344"/>
      <c r="AW456" s="344"/>
      <c r="AX456" s="309"/>
    </row>
    <row r="457" spans="1:50">
      <c r="A457" s="381"/>
      <c r="B457" s="382"/>
      <c r="C457" s="382"/>
      <c r="D457" s="382"/>
      <c r="E457" s="382"/>
      <c r="F457" s="382"/>
      <c r="G457" s="382"/>
      <c r="H457" s="382"/>
      <c r="I457" s="382"/>
      <c r="J457" s="382"/>
      <c r="K457" s="382"/>
      <c r="L457" s="382"/>
      <c r="M457" s="382"/>
      <c r="N457" s="382"/>
      <c r="O457" s="382"/>
      <c r="P457" s="382"/>
      <c r="Q457" s="382"/>
      <c r="R457" s="273"/>
      <c r="S457" s="275"/>
      <c r="T457" s="275"/>
      <c r="U457" s="275"/>
      <c r="V457" s="275"/>
      <c r="W457" s="275"/>
      <c r="X457" s="275"/>
      <c r="Y457" s="290"/>
      <c r="Z457" s="285"/>
      <c r="AA457" s="275"/>
      <c r="AB457" s="275"/>
      <c r="AC457" s="275"/>
      <c r="AD457" s="275"/>
      <c r="AE457" s="290"/>
      <c r="AF457" s="285"/>
      <c r="AG457" s="275"/>
      <c r="AH457" s="290"/>
      <c r="AI457" s="343"/>
      <c r="AJ457" s="344"/>
      <c r="AK457" s="344"/>
      <c r="AL457" s="344"/>
      <c r="AM457" s="344"/>
      <c r="AN457" s="344"/>
      <c r="AO457" s="309"/>
      <c r="AP457" s="344"/>
      <c r="AQ457" s="344"/>
      <c r="AR457" s="344"/>
      <c r="AS457" s="344"/>
      <c r="AT457" s="344"/>
      <c r="AU457" s="309"/>
      <c r="AV457" s="344"/>
      <c r="AW457" s="344"/>
      <c r="AX457" s="309"/>
    </row>
    <row r="458" spans="1:50">
      <c r="A458" s="381"/>
      <c r="B458" s="382"/>
      <c r="C458" s="382"/>
      <c r="D458" s="382"/>
      <c r="E458" s="382"/>
      <c r="F458" s="382"/>
      <c r="G458" s="382"/>
      <c r="H458" s="382"/>
      <c r="I458" s="382"/>
      <c r="J458" s="382"/>
      <c r="K458" s="382"/>
      <c r="L458" s="382"/>
      <c r="M458" s="382"/>
      <c r="N458" s="382"/>
      <c r="O458" s="382"/>
      <c r="P458" s="382"/>
      <c r="Q458" s="382"/>
      <c r="Y458" s="288"/>
      <c r="Z458" s="284"/>
      <c r="AE458" s="288"/>
      <c r="AF458" s="284"/>
      <c r="AH458" s="288"/>
      <c r="AI458" s="343"/>
      <c r="AJ458" s="344"/>
      <c r="AK458" s="344"/>
      <c r="AL458" s="344"/>
      <c r="AM458" s="344"/>
      <c r="AN458" s="344"/>
      <c r="AO458" s="309"/>
      <c r="AP458" s="344"/>
      <c r="AQ458" s="344"/>
      <c r="AR458" s="344"/>
      <c r="AS458" s="344"/>
      <c r="AT458" s="344"/>
      <c r="AU458" s="309"/>
      <c r="AV458" s="344"/>
      <c r="AW458" s="344"/>
      <c r="AX458" s="309"/>
    </row>
    <row r="459" spans="1:50">
      <c r="A459" s="381"/>
      <c r="B459" s="382"/>
      <c r="C459" s="382"/>
      <c r="D459" s="382"/>
      <c r="E459" s="382"/>
      <c r="F459" s="382"/>
      <c r="G459" s="382"/>
      <c r="H459" s="382"/>
      <c r="I459" s="382"/>
      <c r="J459" s="382"/>
      <c r="K459" s="382"/>
      <c r="L459" s="382"/>
      <c r="M459" s="382"/>
      <c r="N459" s="382"/>
      <c r="O459" s="382"/>
      <c r="P459" s="382"/>
      <c r="Q459" s="382"/>
      <c r="R459" s="273"/>
      <c r="S459" s="275"/>
      <c r="T459" s="275"/>
      <c r="U459" s="275"/>
      <c r="V459" s="275"/>
      <c r="W459" s="275"/>
      <c r="X459" s="275"/>
      <c r="Y459" s="290"/>
      <c r="Z459" s="285"/>
      <c r="AA459" s="275"/>
      <c r="AB459" s="275"/>
      <c r="AC459" s="275"/>
      <c r="AD459" s="275"/>
      <c r="AE459" s="290"/>
      <c r="AF459" s="285"/>
      <c r="AG459" s="275"/>
      <c r="AH459" s="290"/>
      <c r="AI459" s="345"/>
      <c r="AJ459" s="314"/>
      <c r="AK459" s="312"/>
      <c r="AL459" s="314"/>
      <c r="AM459" s="314"/>
      <c r="AN459" s="314"/>
      <c r="AO459" s="310"/>
      <c r="AP459" s="314"/>
      <c r="AQ459" s="314"/>
      <c r="AR459" s="312"/>
      <c r="AS459" s="314"/>
      <c r="AT459" s="314"/>
      <c r="AU459" s="310"/>
      <c r="AV459" s="314"/>
      <c r="AW459" s="314"/>
      <c r="AX459" s="310"/>
    </row>
    <row r="460" spans="1:50">
      <c r="A460" s="381"/>
      <c r="B460" s="382"/>
      <c r="C460" s="382"/>
      <c r="D460" s="382"/>
      <c r="E460" s="382"/>
      <c r="F460" s="382"/>
      <c r="G460" s="382"/>
      <c r="H460" s="382"/>
      <c r="I460" s="382"/>
      <c r="J460" s="382"/>
      <c r="K460" s="382"/>
      <c r="L460" s="382"/>
      <c r="M460" s="382"/>
      <c r="N460" s="382"/>
      <c r="O460" s="382"/>
      <c r="P460" s="382"/>
      <c r="Q460" s="382"/>
      <c r="Y460" s="288"/>
      <c r="Z460" s="284"/>
      <c r="AE460" s="288"/>
      <c r="AF460" s="284"/>
      <c r="AH460" s="288"/>
      <c r="AI460" s="343"/>
      <c r="AJ460" s="344"/>
      <c r="AK460" s="344"/>
      <c r="AL460" s="344"/>
      <c r="AM460" s="344"/>
      <c r="AN460" s="344"/>
      <c r="AO460" s="309"/>
      <c r="AP460" s="344"/>
      <c r="AQ460" s="344"/>
      <c r="AR460" s="344"/>
      <c r="AS460" s="344"/>
      <c r="AT460" s="344"/>
      <c r="AU460" s="309"/>
      <c r="AV460" s="344"/>
      <c r="AW460" s="344"/>
      <c r="AX460" s="309"/>
    </row>
    <row r="461" spans="1:50">
      <c r="A461" s="381"/>
      <c r="B461" s="382"/>
      <c r="C461" s="382"/>
      <c r="D461" s="382"/>
      <c r="E461" s="382"/>
      <c r="F461" s="382"/>
      <c r="G461" s="382"/>
      <c r="H461" s="382"/>
      <c r="I461" s="382"/>
      <c r="J461" s="382"/>
      <c r="K461" s="382"/>
      <c r="L461" s="382"/>
      <c r="M461" s="382"/>
      <c r="N461" s="382"/>
      <c r="O461" s="382"/>
      <c r="P461" s="382"/>
      <c r="Q461" s="382"/>
      <c r="R461" s="273"/>
      <c r="S461" s="275"/>
      <c r="T461" s="275"/>
      <c r="U461" s="275"/>
      <c r="V461" s="275"/>
      <c r="W461" s="275"/>
      <c r="X461" s="275"/>
      <c r="Y461" s="290"/>
      <c r="Z461" s="285"/>
      <c r="AA461" s="275"/>
      <c r="AB461" s="275"/>
      <c r="AC461" s="275"/>
      <c r="AD461" s="275"/>
      <c r="AE461" s="290"/>
      <c r="AF461" s="285"/>
      <c r="AG461" s="275"/>
      <c r="AH461" s="290"/>
      <c r="AI461" s="343"/>
      <c r="AJ461" s="344"/>
      <c r="AK461" s="344"/>
      <c r="AL461" s="344"/>
      <c r="AM461" s="344"/>
      <c r="AN461" s="344"/>
      <c r="AO461" s="309"/>
      <c r="AP461" s="344"/>
      <c r="AQ461" s="344"/>
      <c r="AR461" s="344"/>
      <c r="AS461" s="344"/>
      <c r="AT461" s="344"/>
      <c r="AU461" s="309"/>
      <c r="AV461" s="344"/>
      <c r="AW461" s="344"/>
      <c r="AX461" s="309"/>
    </row>
    <row r="462" spans="1:50">
      <c r="A462" s="381"/>
      <c r="B462" s="382"/>
      <c r="C462" s="382"/>
      <c r="D462" s="382"/>
      <c r="E462" s="382"/>
      <c r="F462" s="382"/>
      <c r="G462" s="382"/>
      <c r="H462" s="382"/>
      <c r="I462" s="382"/>
      <c r="J462" s="382"/>
      <c r="K462" s="382"/>
      <c r="L462" s="382"/>
      <c r="M462" s="382"/>
      <c r="N462" s="382"/>
      <c r="O462" s="382"/>
      <c r="P462" s="382"/>
      <c r="Q462" s="382"/>
      <c r="Y462" s="288"/>
      <c r="Z462" s="284"/>
      <c r="AE462" s="288"/>
      <c r="AF462" s="284"/>
      <c r="AH462" s="288"/>
      <c r="AI462" s="343"/>
      <c r="AJ462" s="344"/>
      <c r="AK462" s="344"/>
      <c r="AL462" s="344"/>
      <c r="AM462" s="344"/>
      <c r="AN462" s="344"/>
      <c r="AO462" s="309"/>
      <c r="AP462" s="344"/>
      <c r="AQ462" s="344"/>
      <c r="AR462" s="344"/>
      <c r="AS462" s="344"/>
      <c r="AT462" s="344"/>
      <c r="AU462" s="309"/>
      <c r="AV462" s="344"/>
      <c r="AW462" s="344"/>
      <c r="AX462" s="309"/>
    </row>
    <row r="463" spans="1:50">
      <c r="A463" s="381"/>
      <c r="B463" s="382"/>
      <c r="C463" s="382"/>
      <c r="D463" s="382"/>
      <c r="E463" s="382"/>
      <c r="F463" s="382"/>
      <c r="G463" s="382"/>
      <c r="H463" s="382"/>
      <c r="I463" s="382"/>
      <c r="J463" s="382"/>
      <c r="K463" s="382"/>
      <c r="L463" s="382"/>
      <c r="M463" s="382"/>
      <c r="N463" s="382"/>
      <c r="O463" s="382"/>
      <c r="P463" s="382"/>
      <c r="Q463" s="382"/>
      <c r="R463" s="273"/>
      <c r="S463" s="275"/>
      <c r="T463" s="275"/>
      <c r="U463" s="275"/>
      <c r="V463" s="275"/>
      <c r="W463" s="275"/>
      <c r="X463" s="275"/>
      <c r="Y463" s="290"/>
      <c r="Z463" s="285"/>
      <c r="AA463" s="275"/>
      <c r="AB463" s="275"/>
      <c r="AC463" s="275"/>
      <c r="AD463" s="275"/>
      <c r="AE463" s="290"/>
      <c r="AF463" s="285"/>
      <c r="AG463" s="275"/>
      <c r="AH463" s="290"/>
      <c r="AI463" s="345"/>
      <c r="AJ463" s="314"/>
      <c r="AK463" s="314"/>
      <c r="AL463" s="314"/>
      <c r="AM463" s="314"/>
      <c r="AN463" s="314"/>
      <c r="AO463" s="310"/>
      <c r="AP463" s="314"/>
      <c r="AQ463" s="314"/>
      <c r="AR463" s="314"/>
      <c r="AS463" s="314"/>
      <c r="AT463" s="314"/>
      <c r="AU463" s="310"/>
      <c r="AV463" s="314"/>
      <c r="AW463" s="314"/>
      <c r="AX463" s="310"/>
    </row>
    <row r="464" spans="1:50">
      <c r="A464" s="381"/>
      <c r="B464" s="382"/>
      <c r="C464" s="382"/>
      <c r="D464" s="382"/>
      <c r="E464" s="382"/>
      <c r="F464" s="382"/>
      <c r="G464" s="382"/>
      <c r="H464" s="382"/>
      <c r="I464" s="382"/>
      <c r="J464" s="382"/>
      <c r="K464" s="382"/>
      <c r="L464" s="382"/>
      <c r="M464" s="382"/>
      <c r="N464" s="382"/>
      <c r="O464" s="382"/>
      <c r="P464" s="382"/>
      <c r="Q464" s="382"/>
      <c r="Y464" s="288"/>
      <c r="Z464" s="284"/>
      <c r="AE464" s="288"/>
      <c r="AF464" s="284"/>
      <c r="AH464" s="288"/>
      <c r="AI464" s="343"/>
      <c r="AJ464" s="344"/>
      <c r="AK464" s="344"/>
      <c r="AL464" s="344"/>
      <c r="AM464" s="344"/>
      <c r="AN464" s="344"/>
      <c r="AO464" s="309"/>
      <c r="AP464" s="344"/>
      <c r="AQ464" s="344"/>
      <c r="AR464" s="344"/>
      <c r="AS464" s="344"/>
      <c r="AT464" s="344"/>
      <c r="AU464" s="309"/>
      <c r="AV464" s="344"/>
      <c r="AW464" s="344"/>
      <c r="AX464" s="309"/>
    </row>
    <row r="465" spans="1:50">
      <c r="A465" s="381"/>
      <c r="B465" s="382"/>
      <c r="C465" s="382"/>
      <c r="D465" s="382"/>
      <c r="E465" s="382"/>
      <c r="F465" s="382"/>
      <c r="G465" s="382"/>
      <c r="H465" s="382"/>
      <c r="I465" s="382"/>
      <c r="J465" s="382"/>
      <c r="K465" s="382"/>
      <c r="L465" s="382"/>
      <c r="M465" s="382"/>
      <c r="N465" s="382"/>
      <c r="O465" s="382"/>
      <c r="P465" s="382"/>
      <c r="Q465" s="382"/>
      <c r="R465" s="273"/>
      <c r="S465" s="275"/>
      <c r="T465" s="275"/>
      <c r="U465" s="275"/>
      <c r="V465" s="275"/>
      <c r="W465" s="275"/>
      <c r="X465" s="275"/>
      <c r="Y465" s="290"/>
      <c r="Z465" s="285"/>
      <c r="AA465" s="275"/>
      <c r="AB465" s="275"/>
      <c r="AC465" s="275"/>
      <c r="AD465" s="275"/>
      <c r="AE465" s="290"/>
      <c r="AF465" s="285"/>
      <c r="AG465" s="275"/>
      <c r="AH465" s="290"/>
      <c r="AI465" s="343"/>
      <c r="AJ465" s="344"/>
      <c r="AK465" s="344"/>
      <c r="AL465" s="344"/>
      <c r="AM465" s="344"/>
      <c r="AN465" s="344"/>
      <c r="AO465" s="309"/>
      <c r="AP465" s="344"/>
      <c r="AQ465" s="344"/>
      <c r="AR465" s="344"/>
      <c r="AS465" s="344"/>
      <c r="AT465" s="344"/>
      <c r="AU465" s="309"/>
      <c r="AV465" s="344"/>
      <c r="AW465" s="344"/>
      <c r="AX465" s="309"/>
    </row>
    <row r="466" spans="1:50">
      <c r="A466" s="381"/>
      <c r="B466" s="382"/>
      <c r="C466" s="382"/>
      <c r="D466" s="382"/>
      <c r="E466" s="382"/>
      <c r="F466" s="382"/>
      <c r="G466" s="382"/>
      <c r="H466" s="382"/>
      <c r="I466" s="382"/>
      <c r="J466" s="382"/>
      <c r="K466" s="382"/>
      <c r="L466" s="382"/>
      <c r="M466" s="382"/>
      <c r="N466" s="382"/>
      <c r="O466" s="382"/>
      <c r="P466" s="382"/>
      <c r="Q466" s="382"/>
      <c r="Y466" s="288"/>
      <c r="Z466" s="284"/>
      <c r="AE466" s="288"/>
      <c r="AF466" s="284"/>
      <c r="AH466" s="288"/>
      <c r="AI466" s="343"/>
      <c r="AJ466" s="344"/>
      <c r="AK466" s="344"/>
      <c r="AL466" s="344"/>
      <c r="AM466" s="344"/>
      <c r="AN466" s="344"/>
      <c r="AO466" s="309"/>
      <c r="AP466" s="344"/>
      <c r="AQ466" s="344"/>
      <c r="AR466" s="344"/>
      <c r="AS466" s="344"/>
      <c r="AT466" s="344"/>
      <c r="AU466" s="309"/>
      <c r="AV466" s="344"/>
      <c r="AW466" s="344"/>
      <c r="AX466" s="309"/>
    </row>
    <row r="467" spans="1:50" ht="13.5" thickBot="1">
      <c r="A467" s="387"/>
      <c r="B467" s="388"/>
      <c r="C467" s="388"/>
      <c r="D467" s="388"/>
      <c r="E467" s="388"/>
      <c r="F467" s="388"/>
      <c r="G467" s="388"/>
      <c r="H467" s="388"/>
      <c r="I467" s="388"/>
      <c r="J467" s="388"/>
      <c r="K467" s="388"/>
      <c r="L467" s="388"/>
      <c r="M467" s="388"/>
      <c r="N467" s="388"/>
      <c r="O467" s="388"/>
      <c r="P467" s="388"/>
      <c r="Q467" s="388"/>
      <c r="S467" s="281"/>
      <c r="T467" s="281"/>
      <c r="U467" s="281"/>
      <c r="V467" s="281"/>
      <c r="W467" s="281"/>
      <c r="X467" s="281"/>
      <c r="Y467" s="291"/>
      <c r="Z467" s="286"/>
      <c r="AA467" s="281"/>
      <c r="AB467" s="281"/>
      <c r="AC467" s="281"/>
      <c r="AD467" s="281"/>
      <c r="AE467" s="291"/>
      <c r="AF467" s="286"/>
      <c r="AG467" s="281"/>
      <c r="AH467" s="291"/>
      <c r="AI467" s="346"/>
      <c r="AJ467" s="347"/>
      <c r="AK467" s="347"/>
      <c r="AL467" s="347"/>
      <c r="AM467" s="347"/>
      <c r="AN467" s="347"/>
      <c r="AO467" s="311"/>
      <c r="AP467" s="347"/>
      <c r="AQ467" s="347"/>
      <c r="AR467" s="347"/>
      <c r="AS467" s="347"/>
      <c r="AT467" s="347"/>
      <c r="AU467" s="311"/>
      <c r="AV467" s="347"/>
      <c r="AW467" s="347"/>
      <c r="AX467" s="311"/>
    </row>
    <row r="468" spans="1:50">
      <c r="A468" s="386"/>
      <c r="B468" s="382"/>
      <c r="C468" s="382"/>
      <c r="D468" s="382"/>
      <c r="E468" s="382"/>
      <c r="F468" s="382"/>
      <c r="G468" s="382"/>
      <c r="H468" s="382"/>
      <c r="I468" s="382"/>
      <c r="J468" s="382"/>
      <c r="K468" s="382"/>
      <c r="L468" s="382"/>
      <c r="M468" s="382"/>
      <c r="N468" s="382"/>
      <c r="O468" s="382"/>
      <c r="P468" s="382"/>
      <c r="Q468" s="382"/>
      <c r="Y468" s="288"/>
      <c r="Z468" s="284"/>
      <c r="AE468" s="288"/>
      <c r="AF468" s="284"/>
      <c r="AH468" s="288"/>
      <c r="AI468" s="343"/>
      <c r="AJ468" s="344"/>
      <c r="AK468" s="344"/>
      <c r="AL468" s="344"/>
      <c r="AM468" s="344"/>
      <c r="AN468" s="344"/>
      <c r="AO468" s="309"/>
      <c r="AP468" s="344"/>
      <c r="AQ468" s="344"/>
      <c r="AR468" s="344"/>
      <c r="AS468" s="344"/>
      <c r="AT468" s="344"/>
      <c r="AU468" s="309"/>
      <c r="AV468" s="344"/>
      <c r="AW468" s="344"/>
      <c r="AX468" s="309"/>
    </row>
    <row r="469" spans="1:50">
      <c r="A469" s="386"/>
      <c r="B469" s="384"/>
      <c r="C469" s="384"/>
      <c r="D469" s="384"/>
      <c r="E469" s="384"/>
      <c r="F469" s="384"/>
      <c r="G469" s="384"/>
      <c r="H469" s="384"/>
      <c r="I469" s="384"/>
      <c r="J469" s="384"/>
      <c r="K469" s="384"/>
      <c r="L469" s="384"/>
      <c r="M469" s="384"/>
      <c r="N469" s="384"/>
      <c r="O469" s="384"/>
      <c r="P469" s="384"/>
      <c r="Q469" s="384"/>
      <c r="S469" s="275"/>
      <c r="T469" s="275"/>
      <c r="U469" s="275"/>
      <c r="V469" s="275"/>
      <c r="W469" s="275"/>
      <c r="X469" s="275"/>
      <c r="Y469" s="290"/>
      <c r="Z469" s="285"/>
      <c r="AA469" s="275"/>
      <c r="AB469" s="275"/>
      <c r="AC469" s="275"/>
      <c r="AD469" s="275"/>
      <c r="AE469" s="290"/>
      <c r="AF469" s="285"/>
      <c r="AG469" s="275"/>
      <c r="AH469" s="290"/>
      <c r="AI469" s="343"/>
      <c r="AJ469" s="344"/>
      <c r="AK469" s="344"/>
      <c r="AL469" s="344"/>
      <c r="AM469" s="344"/>
      <c r="AN469" s="344"/>
      <c r="AO469" s="309"/>
      <c r="AP469" s="344"/>
      <c r="AQ469" s="344"/>
      <c r="AR469" s="344"/>
      <c r="AS469" s="344"/>
      <c r="AT469" s="344"/>
      <c r="AU469" s="309"/>
      <c r="AV469" s="344"/>
      <c r="AW469" s="344"/>
      <c r="AX469" s="309"/>
    </row>
    <row r="470" spans="1:50">
      <c r="A470" s="386"/>
      <c r="B470" s="382"/>
      <c r="C470" s="382"/>
      <c r="D470" s="382"/>
      <c r="E470" s="382"/>
      <c r="F470" s="382"/>
      <c r="G470" s="382"/>
      <c r="H470" s="382"/>
      <c r="I470" s="382"/>
      <c r="J470" s="382"/>
      <c r="K470" s="382"/>
      <c r="L470" s="382"/>
      <c r="M470" s="382"/>
      <c r="N470" s="382"/>
      <c r="O470" s="382"/>
      <c r="P470" s="382"/>
      <c r="Q470" s="382"/>
      <c r="Y470" s="288"/>
      <c r="Z470" s="284"/>
      <c r="AE470" s="288"/>
      <c r="AF470" s="284"/>
      <c r="AH470" s="288"/>
      <c r="AI470" s="343"/>
      <c r="AJ470" s="344"/>
      <c r="AK470" s="344"/>
      <c r="AL470" s="344"/>
      <c r="AM470" s="344"/>
      <c r="AN470" s="344"/>
      <c r="AO470" s="309"/>
      <c r="AP470" s="344"/>
      <c r="AQ470" s="344"/>
      <c r="AR470" s="344"/>
      <c r="AS470" s="344"/>
      <c r="AT470" s="344"/>
      <c r="AU470" s="309"/>
      <c r="AV470" s="344"/>
      <c r="AW470" s="344"/>
      <c r="AX470" s="309"/>
    </row>
    <row r="471" spans="1:50">
      <c r="A471" s="386"/>
      <c r="B471" s="384"/>
      <c r="C471" s="384"/>
      <c r="D471" s="384"/>
      <c r="E471" s="384"/>
      <c r="F471" s="384"/>
      <c r="G471" s="384"/>
      <c r="H471" s="384"/>
      <c r="I471" s="384"/>
      <c r="J471" s="384"/>
      <c r="K471" s="384"/>
      <c r="L471" s="384"/>
      <c r="M471" s="384"/>
      <c r="N471" s="384"/>
      <c r="O471" s="384"/>
      <c r="P471" s="384"/>
      <c r="Q471" s="384"/>
      <c r="S471" s="275"/>
      <c r="T471" s="275"/>
      <c r="U471" s="275"/>
      <c r="V471" s="275"/>
      <c r="W471" s="275"/>
      <c r="X471" s="275"/>
      <c r="Y471" s="290"/>
      <c r="Z471" s="285"/>
      <c r="AA471" s="275"/>
      <c r="AB471" s="275"/>
      <c r="AC471" s="275"/>
      <c r="AD471" s="275"/>
      <c r="AE471" s="290"/>
      <c r="AF471" s="285"/>
      <c r="AG471" s="275"/>
      <c r="AH471" s="290"/>
      <c r="AI471" s="345"/>
      <c r="AJ471" s="314"/>
      <c r="AK471" s="314"/>
      <c r="AL471" s="314"/>
      <c r="AM471" s="314"/>
      <c r="AN471" s="314"/>
      <c r="AO471" s="310"/>
      <c r="AP471" s="314"/>
      <c r="AQ471" s="314"/>
      <c r="AR471" s="314"/>
      <c r="AS471" s="314"/>
      <c r="AT471" s="314"/>
      <c r="AU471" s="310"/>
      <c r="AV471" s="314"/>
      <c r="AW471" s="314"/>
      <c r="AX471" s="310"/>
    </row>
    <row r="472" spans="1:50">
      <c r="A472" s="386"/>
      <c r="B472" s="382"/>
      <c r="C472" s="382"/>
      <c r="D472" s="382"/>
      <c r="E472" s="382"/>
      <c r="F472" s="382"/>
      <c r="G472" s="382"/>
      <c r="H472" s="382"/>
      <c r="I472" s="382"/>
      <c r="J472" s="382"/>
      <c r="K472" s="382"/>
      <c r="L472" s="382"/>
      <c r="M472" s="382"/>
      <c r="N472" s="382"/>
      <c r="O472" s="382"/>
      <c r="P472" s="382"/>
      <c r="Q472" s="382"/>
      <c r="R472" s="273"/>
      <c r="Y472" s="288"/>
      <c r="Z472" s="284"/>
      <c r="AE472" s="288"/>
      <c r="AF472" s="284"/>
      <c r="AH472" s="288"/>
      <c r="AI472" s="343"/>
      <c r="AJ472" s="344"/>
      <c r="AK472" s="344"/>
      <c r="AL472" s="344"/>
      <c r="AM472" s="344"/>
      <c r="AN472" s="344"/>
      <c r="AO472" s="309"/>
      <c r="AP472" s="344"/>
      <c r="AQ472" s="344"/>
      <c r="AR472" s="344"/>
      <c r="AS472" s="344"/>
      <c r="AT472" s="344"/>
      <c r="AU472" s="309"/>
      <c r="AV472" s="344"/>
      <c r="AW472" s="344"/>
      <c r="AX472" s="309"/>
    </row>
    <row r="473" spans="1:50">
      <c r="A473" s="386"/>
      <c r="B473" s="384"/>
      <c r="C473" s="384"/>
      <c r="D473" s="384"/>
      <c r="E473" s="384"/>
      <c r="F473" s="384"/>
      <c r="G473" s="384"/>
      <c r="H473" s="384"/>
      <c r="I473" s="384"/>
      <c r="J473" s="384"/>
      <c r="K473" s="384"/>
      <c r="L473" s="384"/>
      <c r="M473" s="384"/>
      <c r="N473" s="384"/>
      <c r="O473" s="384"/>
      <c r="P473" s="384"/>
      <c r="Q473" s="384"/>
      <c r="S473" s="275"/>
      <c r="T473" s="275"/>
      <c r="U473" s="275"/>
      <c r="V473" s="275"/>
      <c r="W473" s="275"/>
      <c r="X473" s="275"/>
      <c r="Y473" s="290"/>
      <c r="Z473" s="285"/>
      <c r="AA473" s="275"/>
      <c r="AB473" s="275"/>
      <c r="AC473" s="275"/>
      <c r="AD473" s="275"/>
      <c r="AE473" s="290"/>
      <c r="AF473" s="285"/>
      <c r="AG473" s="275"/>
      <c r="AH473" s="290"/>
      <c r="AI473" s="343"/>
      <c r="AJ473" s="344"/>
      <c r="AK473" s="344"/>
      <c r="AL473" s="344"/>
      <c r="AM473" s="344"/>
      <c r="AN473" s="344"/>
      <c r="AO473" s="309"/>
      <c r="AP473" s="344"/>
      <c r="AQ473" s="344"/>
      <c r="AR473" s="344"/>
      <c r="AS473" s="344"/>
      <c r="AT473" s="344"/>
      <c r="AU473" s="309"/>
      <c r="AV473" s="344"/>
      <c r="AW473" s="344"/>
      <c r="AX473" s="309"/>
    </row>
    <row r="474" spans="1:50">
      <c r="A474" s="386"/>
      <c r="B474" s="385"/>
      <c r="C474" s="385"/>
      <c r="D474" s="385"/>
      <c r="E474" s="385"/>
      <c r="F474" s="385"/>
      <c r="G474" s="385"/>
      <c r="H474" s="385"/>
      <c r="I474" s="385"/>
      <c r="J474" s="385"/>
      <c r="K474" s="385"/>
      <c r="L474" s="385"/>
      <c r="M474" s="385"/>
      <c r="N474" s="385"/>
      <c r="O474" s="385"/>
      <c r="P474" s="385"/>
      <c r="Q474" s="385"/>
      <c r="Y474" s="288"/>
      <c r="Z474" s="284"/>
      <c r="AE474" s="288"/>
      <c r="AF474" s="284"/>
      <c r="AH474" s="288"/>
      <c r="AI474" s="343"/>
      <c r="AJ474" s="344"/>
      <c r="AK474" s="344"/>
      <c r="AL474" s="344"/>
      <c r="AM474" s="344"/>
      <c r="AN474" s="344"/>
      <c r="AO474" s="309"/>
      <c r="AP474" s="344"/>
      <c r="AQ474" s="344"/>
      <c r="AR474" s="344"/>
      <c r="AS474" s="344"/>
      <c r="AT474" s="344"/>
      <c r="AU474" s="309"/>
      <c r="AV474" s="344"/>
      <c r="AW474" s="344"/>
      <c r="AX474" s="309"/>
    </row>
    <row r="475" spans="1:50">
      <c r="A475" s="386"/>
      <c r="B475" s="384"/>
      <c r="C475" s="384"/>
      <c r="D475" s="384"/>
      <c r="E475" s="384"/>
      <c r="F475" s="384"/>
      <c r="G475" s="384"/>
      <c r="H475" s="384"/>
      <c r="I475" s="384"/>
      <c r="J475" s="384"/>
      <c r="K475" s="384"/>
      <c r="L475" s="384"/>
      <c r="M475" s="384"/>
      <c r="N475" s="384"/>
      <c r="O475" s="384"/>
      <c r="P475" s="384"/>
      <c r="Q475" s="384"/>
      <c r="S475" s="275"/>
      <c r="T475" s="275"/>
      <c r="U475" s="275"/>
      <c r="V475" s="275"/>
      <c r="W475" s="275"/>
      <c r="X475" s="275"/>
      <c r="Y475" s="290"/>
      <c r="Z475" s="285"/>
      <c r="AA475" s="275"/>
      <c r="AB475" s="275"/>
      <c r="AC475" s="275"/>
      <c r="AD475" s="275"/>
      <c r="AE475" s="290"/>
      <c r="AF475" s="285"/>
      <c r="AG475" s="275"/>
      <c r="AH475" s="290"/>
      <c r="AI475" s="345"/>
      <c r="AJ475" s="314"/>
      <c r="AK475" s="314"/>
      <c r="AL475" s="314"/>
      <c r="AM475" s="314"/>
      <c r="AN475" s="314"/>
      <c r="AO475" s="310"/>
      <c r="AP475" s="314"/>
      <c r="AQ475" s="314"/>
      <c r="AR475" s="314"/>
      <c r="AS475" s="314"/>
      <c r="AT475" s="314"/>
      <c r="AU475" s="310"/>
      <c r="AV475" s="314"/>
      <c r="AW475" s="314"/>
      <c r="AX475" s="310"/>
    </row>
    <row r="476" spans="1:50">
      <c r="A476" s="386"/>
      <c r="B476" s="385"/>
      <c r="C476" s="385"/>
      <c r="D476" s="385"/>
      <c r="E476" s="385"/>
      <c r="F476" s="385"/>
      <c r="G476" s="385"/>
      <c r="H476" s="385"/>
      <c r="I476" s="385"/>
      <c r="J476" s="385"/>
      <c r="K476" s="385"/>
      <c r="L476" s="385"/>
      <c r="M476" s="385"/>
      <c r="N476" s="385"/>
      <c r="O476" s="385"/>
      <c r="P476" s="385"/>
      <c r="Q476" s="385"/>
      <c r="R476" s="273"/>
      <c r="Y476" s="288"/>
      <c r="Z476" s="284"/>
      <c r="AE476" s="288"/>
      <c r="AF476" s="284"/>
      <c r="AH476" s="288"/>
      <c r="AI476" s="343"/>
      <c r="AJ476" s="344"/>
      <c r="AK476" s="344"/>
      <c r="AL476" s="344"/>
      <c r="AM476" s="344"/>
      <c r="AN476" s="344"/>
      <c r="AO476" s="309"/>
      <c r="AP476" s="344"/>
      <c r="AQ476" s="344"/>
      <c r="AR476" s="344"/>
      <c r="AS476" s="344"/>
      <c r="AT476" s="344"/>
      <c r="AU476" s="309"/>
      <c r="AV476" s="344"/>
      <c r="AW476" s="344"/>
      <c r="AX476" s="309"/>
    </row>
    <row r="477" spans="1:50">
      <c r="A477" s="386"/>
      <c r="B477" s="384"/>
      <c r="C477" s="384"/>
      <c r="D477" s="384"/>
      <c r="E477" s="384"/>
      <c r="F477" s="384"/>
      <c r="G477" s="384"/>
      <c r="H477" s="384"/>
      <c r="I477" s="384"/>
      <c r="J477" s="384"/>
      <c r="K477" s="384"/>
      <c r="L477" s="384"/>
      <c r="M477" s="384"/>
      <c r="N477" s="384"/>
      <c r="O477" s="384"/>
      <c r="P477" s="384"/>
      <c r="Q477" s="384"/>
      <c r="S477" s="275"/>
      <c r="T477" s="275"/>
      <c r="U477" s="275"/>
      <c r="V477" s="275"/>
      <c r="W477" s="275"/>
      <c r="X477" s="275"/>
      <c r="Y477" s="290"/>
      <c r="Z477" s="285"/>
      <c r="AA477" s="275"/>
      <c r="AB477" s="275"/>
      <c r="AC477" s="275"/>
      <c r="AD477" s="275"/>
      <c r="AE477" s="290"/>
      <c r="AF477" s="285"/>
      <c r="AG477" s="275"/>
      <c r="AH477" s="290"/>
      <c r="AI477" s="343"/>
      <c r="AJ477" s="344"/>
      <c r="AK477" s="344"/>
      <c r="AL477" s="344"/>
      <c r="AM477" s="344"/>
      <c r="AN477" s="344"/>
      <c r="AO477" s="309"/>
      <c r="AP477" s="344"/>
      <c r="AQ477" s="344"/>
      <c r="AR477" s="344"/>
      <c r="AS477" s="344"/>
      <c r="AT477" s="344"/>
      <c r="AU477" s="309"/>
      <c r="AV477" s="344"/>
      <c r="AW477" s="344"/>
      <c r="AX477" s="309"/>
    </row>
    <row r="478" spans="1:50">
      <c r="A478" s="386"/>
      <c r="B478" s="385"/>
      <c r="C478" s="385"/>
      <c r="D478" s="385"/>
      <c r="E478" s="385"/>
      <c r="F478" s="385"/>
      <c r="G478" s="385"/>
      <c r="H478" s="385"/>
      <c r="I478" s="385"/>
      <c r="J478" s="385"/>
      <c r="K478" s="385"/>
      <c r="L478" s="385"/>
      <c r="M478" s="385"/>
      <c r="N478" s="385"/>
      <c r="O478" s="385"/>
      <c r="P478" s="385"/>
      <c r="Q478" s="385"/>
      <c r="R478" s="273"/>
      <c r="Y478" s="288"/>
      <c r="Z478" s="284"/>
      <c r="AE478" s="288"/>
      <c r="AF478" s="284"/>
      <c r="AH478" s="288"/>
      <c r="AI478" s="343"/>
      <c r="AJ478" s="344"/>
      <c r="AK478" s="344"/>
      <c r="AL478" s="344"/>
      <c r="AM478" s="344"/>
      <c r="AN478" s="344"/>
      <c r="AO478" s="309"/>
      <c r="AP478" s="344"/>
      <c r="AQ478" s="344"/>
      <c r="AR478" s="344"/>
      <c r="AS478" s="344"/>
      <c r="AT478" s="344"/>
      <c r="AU478" s="309"/>
      <c r="AV478" s="344"/>
      <c r="AW478" s="344"/>
      <c r="AX478" s="309"/>
    </row>
    <row r="479" spans="1:50">
      <c r="A479" s="386"/>
      <c r="B479" s="384"/>
      <c r="C479" s="384"/>
      <c r="D479" s="384"/>
      <c r="E479" s="384"/>
      <c r="F479" s="384"/>
      <c r="G479" s="384"/>
      <c r="H479" s="384"/>
      <c r="I479" s="384"/>
      <c r="J479" s="384"/>
      <c r="K479" s="384"/>
      <c r="L479" s="384"/>
      <c r="M479" s="384"/>
      <c r="N479" s="384"/>
      <c r="O479" s="384"/>
      <c r="P479" s="384"/>
      <c r="Q479" s="384"/>
      <c r="S479" s="275"/>
      <c r="T479" s="275"/>
      <c r="U479" s="275"/>
      <c r="V479" s="275"/>
      <c r="W479" s="275"/>
      <c r="X479" s="275"/>
      <c r="Y479" s="290"/>
      <c r="Z479" s="285"/>
      <c r="AA479" s="275"/>
      <c r="AB479" s="275"/>
      <c r="AC479" s="275"/>
      <c r="AD479" s="275"/>
      <c r="AE479" s="290"/>
      <c r="AF479" s="285"/>
      <c r="AG479" s="275"/>
      <c r="AH479" s="290"/>
      <c r="AI479" s="345"/>
      <c r="AJ479" s="314"/>
      <c r="AK479" s="314"/>
      <c r="AL479" s="314"/>
      <c r="AM479" s="314"/>
      <c r="AN479" s="314"/>
      <c r="AO479" s="310"/>
      <c r="AP479" s="314"/>
      <c r="AQ479" s="314"/>
      <c r="AR479" s="314"/>
      <c r="AS479" s="314"/>
      <c r="AT479" s="314"/>
      <c r="AU479" s="310"/>
      <c r="AV479" s="314"/>
      <c r="AW479" s="314"/>
      <c r="AX479" s="310"/>
    </row>
    <row r="480" spans="1:50">
      <c r="A480" s="386"/>
      <c r="B480" s="385"/>
      <c r="C480" s="385"/>
      <c r="D480" s="385"/>
      <c r="E480" s="385"/>
      <c r="F480" s="385"/>
      <c r="G480" s="385"/>
      <c r="H480" s="385"/>
      <c r="I480" s="385"/>
      <c r="J480" s="385"/>
      <c r="K480" s="385"/>
      <c r="L480" s="385"/>
      <c r="M480" s="385"/>
      <c r="N480" s="385"/>
      <c r="O480" s="385"/>
      <c r="P480" s="385"/>
      <c r="Q480" s="385"/>
      <c r="R480" s="273"/>
      <c r="Y480" s="288"/>
      <c r="Z480" s="284"/>
      <c r="AE480" s="288"/>
      <c r="AF480" s="284"/>
      <c r="AH480" s="288"/>
      <c r="AI480" s="343"/>
      <c r="AJ480" s="344"/>
      <c r="AK480" s="344"/>
      <c r="AL480" s="344"/>
      <c r="AM480" s="344"/>
      <c r="AN480" s="344"/>
      <c r="AO480" s="309"/>
      <c r="AP480" s="344"/>
      <c r="AQ480" s="344"/>
      <c r="AR480" s="344"/>
      <c r="AS480" s="344"/>
      <c r="AT480" s="344"/>
      <c r="AU480" s="309"/>
      <c r="AV480" s="344"/>
      <c r="AW480" s="344"/>
      <c r="AX480" s="309"/>
    </row>
    <row r="481" spans="1:50">
      <c r="A481" s="386"/>
      <c r="B481" s="384"/>
      <c r="C481" s="384"/>
      <c r="D481" s="384"/>
      <c r="E481" s="384"/>
      <c r="F481" s="384"/>
      <c r="G481" s="384"/>
      <c r="H481" s="384"/>
      <c r="I481" s="384"/>
      <c r="J481" s="384"/>
      <c r="K481" s="384"/>
      <c r="L481" s="384"/>
      <c r="M481" s="384"/>
      <c r="N481" s="384"/>
      <c r="O481" s="384"/>
      <c r="P481" s="384"/>
      <c r="Q481" s="384"/>
      <c r="S481" s="275"/>
      <c r="T481" s="275"/>
      <c r="U481" s="275"/>
      <c r="V481" s="275"/>
      <c r="W481" s="275"/>
      <c r="X481" s="275"/>
      <c r="Y481" s="290"/>
      <c r="Z481" s="285"/>
      <c r="AA481" s="275"/>
      <c r="AB481" s="275"/>
      <c r="AC481" s="275"/>
      <c r="AD481" s="275"/>
      <c r="AE481" s="290"/>
      <c r="AF481" s="285"/>
      <c r="AG481" s="275"/>
      <c r="AH481" s="290"/>
      <c r="AI481" s="343"/>
      <c r="AJ481" s="344"/>
      <c r="AK481" s="344"/>
      <c r="AL481" s="344"/>
      <c r="AM481" s="344"/>
      <c r="AN481" s="344"/>
      <c r="AO481" s="309"/>
      <c r="AP481" s="344"/>
      <c r="AQ481" s="344"/>
      <c r="AR481" s="344"/>
      <c r="AS481" s="344"/>
      <c r="AT481" s="344"/>
      <c r="AU481" s="309"/>
      <c r="AV481" s="344"/>
      <c r="AW481" s="344"/>
      <c r="AX481" s="309"/>
    </row>
    <row r="482" spans="1:50">
      <c r="A482" s="386"/>
      <c r="B482" s="382"/>
      <c r="C482" s="382"/>
      <c r="D482" s="382"/>
      <c r="E482" s="382"/>
      <c r="F482" s="382"/>
      <c r="G482" s="382"/>
      <c r="H482" s="382"/>
      <c r="I482" s="382"/>
      <c r="J482" s="382"/>
      <c r="K482" s="382"/>
      <c r="L482" s="382"/>
      <c r="M482" s="382"/>
      <c r="N482" s="382"/>
      <c r="O482" s="382"/>
      <c r="P482" s="382"/>
      <c r="Q482" s="382"/>
      <c r="R482" s="273"/>
      <c r="Y482" s="288"/>
      <c r="Z482" s="284"/>
      <c r="AE482" s="288"/>
      <c r="AF482" s="284"/>
      <c r="AH482" s="288"/>
      <c r="AI482" s="343"/>
      <c r="AJ482" s="344"/>
      <c r="AK482" s="344"/>
      <c r="AL482" s="344"/>
      <c r="AM482" s="344"/>
      <c r="AN482" s="344"/>
      <c r="AO482" s="309"/>
      <c r="AP482" s="344"/>
      <c r="AQ482" s="344"/>
      <c r="AR482" s="344"/>
      <c r="AS482" s="344"/>
      <c r="AT482" s="344"/>
      <c r="AU482" s="309"/>
      <c r="AV482" s="344"/>
      <c r="AW482" s="344"/>
      <c r="AX482" s="309"/>
    </row>
    <row r="483" spans="1:50">
      <c r="A483" s="386"/>
      <c r="B483" s="384"/>
      <c r="C483" s="384"/>
      <c r="D483" s="384"/>
      <c r="E483" s="384"/>
      <c r="F483" s="384"/>
      <c r="G483" s="384"/>
      <c r="H483" s="384"/>
      <c r="I483" s="384"/>
      <c r="J483" s="384"/>
      <c r="K483" s="384"/>
      <c r="L483" s="384"/>
      <c r="M483" s="384"/>
      <c r="N483" s="384"/>
      <c r="O483" s="384"/>
      <c r="P483" s="384"/>
      <c r="Q483" s="384"/>
      <c r="S483" s="275"/>
      <c r="T483" s="275"/>
      <c r="U483" s="275"/>
      <c r="V483" s="275"/>
      <c r="W483" s="275"/>
      <c r="X483" s="275"/>
      <c r="Y483" s="290"/>
      <c r="Z483" s="285"/>
      <c r="AA483" s="275"/>
      <c r="AB483" s="275"/>
      <c r="AC483" s="275"/>
      <c r="AD483" s="275"/>
      <c r="AE483" s="290"/>
      <c r="AF483" s="285"/>
      <c r="AG483" s="275"/>
      <c r="AH483" s="290"/>
      <c r="AI483" s="345"/>
      <c r="AJ483" s="314"/>
      <c r="AK483" s="314"/>
      <c r="AL483" s="314"/>
      <c r="AM483" s="314"/>
      <c r="AN483" s="314"/>
      <c r="AO483" s="310"/>
      <c r="AP483" s="314"/>
      <c r="AQ483" s="314"/>
      <c r="AR483" s="314"/>
      <c r="AS483" s="314"/>
      <c r="AT483" s="314"/>
      <c r="AU483" s="310"/>
      <c r="AV483" s="314"/>
      <c r="AW483" s="314"/>
      <c r="AX483" s="310"/>
    </row>
    <row r="484" spans="1:50">
      <c r="A484" s="386"/>
      <c r="B484" s="382"/>
      <c r="C484" s="382"/>
      <c r="D484" s="382"/>
      <c r="E484" s="382"/>
      <c r="F484" s="382"/>
      <c r="G484" s="382"/>
      <c r="H484" s="382"/>
      <c r="I484" s="382"/>
      <c r="J484" s="382"/>
      <c r="K484" s="382"/>
      <c r="L484" s="382"/>
      <c r="M484" s="382"/>
      <c r="N484" s="382"/>
      <c r="O484" s="382"/>
      <c r="P484" s="382"/>
      <c r="Q484" s="382"/>
      <c r="R484" s="273"/>
      <c r="Y484" s="288"/>
      <c r="Z484" s="284"/>
      <c r="AE484" s="288"/>
      <c r="AF484" s="284"/>
      <c r="AH484" s="288"/>
      <c r="AI484" s="343"/>
      <c r="AJ484" s="344"/>
      <c r="AK484" s="344"/>
      <c r="AL484" s="344"/>
      <c r="AM484" s="344"/>
      <c r="AN484" s="344"/>
      <c r="AO484" s="309"/>
      <c r="AP484" s="344"/>
      <c r="AQ484" s="344"/>
      <c r="AR484" s="344"/>
      <c r="AS484" s="344"/>
      <c r="AT484" s="344"/>
      <c r="AU484" s="309"/>
      <c r="AV484" s="344"/>
      <c r="AW484" s="344"/>
      <c r="AX484" s="309"/>
    </row>
    <row r="485" spans="1:50">
      <c r="A485" s="386"/>
      <c r="B485" s="384"/>
      <c r="C485" s="384"/>
      <c r="D485" s="384"/>
      <c r="E485" s="384"/>
      <c r="F485" s="384"/>
      <c r="G485" s="384"/>
      <c r="H485" s="384"/>
      <c r="I485" s="384"/>
      <c r="J485" s="384"/>
      <c r="K485" s="384"/>
      <c r="L485" s="384"/>
      <c r="M485" s="384"/>
      <c r="N485" s="384"/>
      <c r="O485" s="384"/>
      <c r="P485" s="384"/>
      <c r="Q485" s="384"/>
      <c r="S485" s="275"/>
      <c r="T485" s="275"/>
      <c r="U485" s="275"/>
      <c r="V485" s="275"/>
      <c r="W485" s="275"/>
      <c r="X485" s="275"/>
      <c r="Y485" s="290"/>
      <c r="Z485" s="285"/>
      <c r="AA485" s="275"/>
      <c r="AB485" s="275"/>
      <c r="AC485" s="275"/>
      <c r="AD485" s="275"/>
      <c r="AE485" s="290"/>
      <c r="AF485" s="285"/>
      <c r="AG485" s="275"/>
      <c r="AH485" s="290"/>
      <c r="AI485" s="343"/>
      <c r="AJ485" s="344"/>
      <c r="AK485" s="344"/>
      <c r="AL485" s="344"/>
      <c r="AM485" s="344"/>
      <c r="AN485" s="344"/>
      <c r="AO485" s="309"/>
      <c r="AP485" s="344"/>
      <c r="AQ485" s="344"/>
      <c r="AR485" s="344"/>
      <c r="AS485" s="344"/>
      <c r="AT485" s="344"/>
      <c r="AU485" s="309"/>
      <c r="AV485" s="344"/>
      <c r="AW485" s="344"/>
      <c r="AX485" s="309"/>
    </row>
    <row r="486" spans="1:50">
      <c r="A486" s="386"/>
      <c r="B486" s="382"/>
      <c r="C486" s="382"/>
      <c r="D486" s="382"/>
      <c r="E486" s="382"/>
      <c r="F486" s="382"/>
      <c r="G486" s="382"/>
      <c r="H486" s="382"/>
      <c r="I486" s="382"/>
      <c r="J486" s="382"/>
      <c r="K486" s="382"/>
      <c r="L486" s="382"/>
      <c r="M486" s="382"/>
      <c r="N486" s="382"/>
      <c r="O486" s="382"/>
      <c r="P486" s="382"/>
      <c r="Q486" s="382"/>
      <c r="R486" s="273"/>
      <c r="Y486" s="288"/>
      <c r="Z486" s="284"/>
      <c r="AE486" s="288"/>
      <c r="AF486" s="284"/>
      <c r="AH486" s="288"/>
      <c r="AI486" s="343"/>
      <c r="AJ486" s="344"/>
      <c r="AK486" s="344"/>
      <c r="AL486" s="344"/>
      <c r="AM486" s="344"/>
      <c r="AN486" s="344"/>
      <c r="AO486" s="309"/>
      <c r="AP486" s="344"/>
      <c r="AQ486" s="344"/>
      <c r="AR486" s="344"/>
      <c r="AS486" s="344"/>
      <c r="AT486" s="344"/>
      <c r="AU486" s="309"/>
      <c r="AV486" s="344"/>
      <c r="AW486" s="344"/>
      <c r="AX486" s="309"/>
    </row>
    <row r="487" spans="1:50">
      <c r="A487" s="386"/>
      <c r="B487" s="384"/>
      <c r="C487" s="384"/>
      <c r="D487" s="384"/>
      <c r="E487" s="384"/>
      <c r="F487" s="384"/>
      <c r="G487" s="384"/>
      <c r="H487" s="384"/>
      <c r="I487" s="384"/>
      <c r="J487" s="384"/>
      <c r="K487" s="384"/>
      <c r="L487" s="384"/>
      <c r="M487" s="384"/>
      <c r="N487" s="384"/>
      <c r="O487" s="384"/>
      <c r="P487" s="384"/>
      <c r="Q487" s="384"/>
      <c r="S487" s="275"/>
      <c r="T487" s="275"/>
      <c r="U487" s="275"/>
      <c r="V487" s="275"/>
      <c r="W487" s="275"/>
      <c r="X487" s="275"/>
      <c r="Y487" s="290"/>
      <c r="Z487" s="285"/>
      <c r="AA487" s="275"/>
      <c r="AB487" s="275"/>
      <c r="AC487" s="275"/>
      <c r="AD487" s="275"/>
      <c r="AE487" s="290"/>
      <c r="AF487" s="285"/>
      <c r="AG487" s="275"/>
      <c r="AH487" s="290"/>
      <c r="AI487" s="345"/>
      <c r="AJ487" s="314"/>
      <c r="AK487" s="314"/>
      <c r="AL487" s="314"/>
      <c r="AM487" s="314"/>
      <c r="AN487" s="314"/>
      <c r="AO487" s="310"/>
      <c r="AP487" s="314"/>
      <c r="AQ487" s="314"/>
      <c r="AR487" s="314"/>
      <c r="AS487" s="314"/>
      <c r="AT487" s="314"/>
      <c r="AU487" s="310"/>
      <c r="AV487" s="314"/>
      <c r="AW487" s="314"/>
      <c r="AX487" s="310"/>
    </row>
    <row r="488" spans="1:50">
      <c r="A488" s="386"/>
      <c r="B488" s="382"/>
      <c r="C488" s="382"/>
      <c r="D488" s="382"/>
      <c r="E488" s="382"/>
      <c r="F488" s="382"/>
      <c r="G488" s="382"/>
      <c r="H488" s="382"/>
      <c r="I488" s="382"/>
      <c r="J488" s="382"/>
      <c r="K488" s="382"/>
      <c r="L488" s="382"/>
      <c r="M488" s="382"/>
      <c r="N488" s="382"/>
      <c r="O488" s="382"/>
      <c r="P488" s="382"/>
      <c r="Q488" s="382"/>
      <c r="R488" s="273"/>
      <c r="Y488" s="288"/>
      <c r="Z488" s="284"/>
      <c r="AE488" s="288"/>
      <c r="AF488" s="284"/>
      <c r="AH488" s="288"/>
      <c r="AI488" s="343"/>
      <c r="AJ488" s="344"/>
      <c r="AK488" s="344"/>
      <c r="AL488" s="344"/>
      <c r="AM488" s="344"/>
      <c r="AN488" s="344"/>
      <c r="AO488" s="309"/>
      <c r="AP488" s="344"/>
      <c r="AQ488" s="344"/>
      <c r="AR488" s="344"/>
      <c r="AS488" s="344"/>
      <c r="AT488" s="344"/>
      <c r="AU488" s="309"/>
      <c r="AV488" s="344"/>
      <c r="AW488" s="344"/>
      <c r="AX488" s="309"/>
    </row>
    <row r="489" spans="1:50">
      <c r="A489" s="386"/>
      <c r="B489" s="384"/>
      <c r="C489" s="384"/>
      <c r="D489" s="384"/>
      <c r="E489" s="384"/>
      <c r="F489" s="384"/>
      <c r="G489" s="384"/>
      <c r="H489" s="384"/>
      <c r="I489" s="384"/>
      <c r="J489" s="384"/>
      <c r="K489" s="384"/>
      <c r="L489" s="384"/>
      <c r="M489" s="384"/>
      <c r="N489" s="384"/>
      <c r="O489" s="384"/>
      <c r="P489" s="384"/>
      <c r="Q489" s="384"/>
      <c r="S489" s="275"/>
      <c r="T489" s="275"/>
      <c r="U489" s="275"/>
      <c r="V489" s="275"/>
      <c r="W489" s="275"/>
      <c r="X489" s="275"/>
      <c r="Y489" s="290"/>
      <c r="Z489" s="285"/>
      <c r="AA489" s="275"/>
      <c r="AB489" s="275"/>
      <c r="AC489" s="275"/>
      <c r="AD489" s="275"/>
      <c r="AE489" s="290"/>
      <c r="AF489" s="285"/>
      <c r="AG489" s="275"/>
      <c r="AH489" s="290"/>
      <c r="AI489" s="343"/>
      <c r="AJ489" s="344"/>
      <c r="AK489" s="344"/>
      <c r="AL489" s="344"/>
      <c r="AM489" s="344"/>
      <c r="AN489" s="344"/>
      <c r="AO489" s="309"/>
      <c r="AP489" s="344"/>
      <c r="AQ489" s="344"/>
      <c r="AR489" s="344"/>
      <c r="AS489" s="344"/>
      <c r="AT489" s="344"/>
      <c r="AU489" s="309"/>
      <c r="AV489" s="344"/>
      <c r="AW489" s="344"/>
      <c r="AX489" s="309"/>
    </row>
    <row r="490" spans="1:50">
      <c r="A490" s="386"/>
      <c r="B490" s="382"/>
      <c r="C490" s="382"/>
      <c r="D490" s="382"/>
      <c r="E490" s="382"/>
      <c r="F490" s="382"/>
      <c r="G490" s="382"/>
      <c r="H490" s="382"/>
      <c r="I490" s="382"/>
      <c r="J490" s="382"/>
      <c r="K490" s="382"/>
      <c r="L490" s="382"/>
      <c r="M490" s="382"/>
      <c r="N490" s="382"/>
      <c r="O490" s="382"/>
      <c r="P490" s="382"/>
      <c r="Q490" s="382"/>
      <c r="R490" s="273"/>
      <c r="Y490" s="288"/>
      <c r="Z490" s="284"/>
      <c r="AE490" s="288"/>
      <c r="AF490" s="284"/>
      <c r="AH490" s="288"/>
      <c r="AI490" s="343"/>
      <c r="AJ490" s="344"/>
      <c r="AK490" s="344"/>
      <c r="AL490" s="344"/>
      <c r="AM490" s="344"/>
      <c r="AN490" s="344"/>
      <c r="AO490" s="309"/>
      <c r="AP490" s="344"/>
      <c r="AQ490" s="344"/>
      <c r="AR490" s="344"/>
      <c r="AS490" s="344"/>
      <c r="AT490" s="344"/>
      <c r="AU490" s="309"/>
      <c r="AV490" s="344"/>
      <c r="AW490" s="344"/>
      <c r="AX490" s="309"/>
    </row>
    <row r="491" spans="1:50">
      <c r="A491" s="386"/>
      <c r="B491" s="384"/>
      <c r="C491" s="384"/>
      <c r="D491" s="384"/>
      <c r="E491" s="384"/>
      <c r="F491" s="384"/>
      <c r="G491" s="384"/>
      <c r="H491" s="384"/>
      <c r="I491" s="384"/>
      <c r="J491" s="384"/>
      <c r="K491" s="384"/>
      <c r="L491" s="384"/>
      <c r="M491" s="384"/>
      <c r="N491" s="384"/>
      <c r="O491" s="384"/>
      <c r="P491" s="384"/>
      <c r="Q491" s="384"/>
      <c r="S491" s="275"/>
      <c r="T491" s="275"/>
      <c r="U491" s="275"/>
      <c r="V491" s="275"/>
      <c r="W491" s="275"/>
      <c r="X491" s="275"/>
      <c r="Y491" s="290"/>
      <c r="Z491" s="285"/>
      <c r="AA491" s="275"/>
      <c r="AB491" s="275"/>
      <c r="AC491" s="275"/>
      <c r="AD491" s="275"/>
      <c r="AE491" s="290"/>
      <c r="AF491" s="285"/>
      <c r="AG491" s="275"/>
      <c r="AH491" s="290"/>
      <c r="AI491" s="345"/>
      <c r="AJ491" s="314"/>
      <c r="AK491" s="314"/>
      <c r="AL491" s="314"/>
      <c r="AM491" s="314"/>
      <c r="AN491" s="314"/>
      <c r="AO491" s="310"/>
      <c r="AP491" s="314"/>
      <c r="AQ491" s="314"/>
      <c r="AR491" s="314"/>
      <c r="AS491" s="314"/>
      <c r="AT491" s="314"/>
      <c r="AU491" s="310"/>
      <c r="AV491" s="314"/>
      <c r="AW491" s="314"/>
      <c r="AX491" s="310"/>
    </row>
    <row r="492" spans="1:50">
      <c r="A492" s="386"/>
      <c r="B492" s="382"/>
      <c r="C492" s="382"/>
      <c r="D492" s="382"/>
      <c r="E492" s="382"/>
      <c r="F492" s="382"/>
      <c r="G492" s="382"/>
      <c r="H492" s="382"/>
      <c r="I492" s="382"/>
      <c r="J492" s="382"/>
      <c r="K492" s="382"/>
      <c r="L492" s="382"/>
      <c r="M492" s="382"/>
      <c r="N492" s="382"/>
      <c r="O492" s="382"/>
      <c r="P492" s="382"/>
      <c r="Q492" s="382"/>
      <c r="R492" s="273"/>
      <c r="Y492" s="288"/>
      <c r="Z492" s="284"/>
      <c r="AE492" s="288"/>
      <c r="AF492" s="284"/>
      <c r="AH492" s="288"/>
      <c r="AI492" s="343"/>
      <c r="AJ492" s="344"/>
      <c r="AK492" s="344"/>
      <c r="AL492" s="344"/>
      <c r="AM492" s="344"/>
      <c r="AN492" s="344"/>
      <c r="AO492" s="309"/>
      <c r="AP492" s="344"/>
      <c r="AQ492" s="344"/>
      <c r="AR492" s="344"/>
      <c r="AS492" s="344"/>
      <c r="AT492" s="344"/>
      <c r="AU492" s="309"/>
      <c r="AV492" s="344"/>
      <c r="AW492" s="344"/>
      <c r="AX492" s="309"/>
    </row>
    <row r="493" spans="1:50">
      <c r="A493" s="386"/>
      <c r="B493" s="384"/>
      <c r="C493" s="384"/>
      <c r="D493" s="384"/>
      <c r="E493" s="384"/>
      <c r="F493" s="384"/>
      <c r="G493" s="384"/>
      <c r="H493" s="384"/>
      <c r="I493" s="384"/>
      <c r="J493" s="384"/>
      <c r="K493" s="384"/>
      <c r="L493" s="384"/>
      <c r="M493" s="384"/>
      <c r="N493" s="384"/>
      <c r="O493" s="384"/>
      <c r="P493" s="384"/>
      <c r="Q493" s="384"/>
      <c r="S493" s="275"/>
      <c r="T493" s="275"/>
      <c r="U493" s="275"/>
      <c r="V493" s="275"/>
      <c r="W493" s="275"/>
      <c r="X493" s="275"/>
      <c r="Y493" s="290"/>
      <c r="Z493" s="285"/>
      <c r="AA493" s="275"/>
      <c r="AB493" s="275"/>
      <c r="AC493" s="275"/>
      <c r="AD493" s="275"/>
      <c r="AE493" s="290"/>
      <c r="AF493" s="285"/>
      <c r="AG493" s="275"/>
      <c r="AH493" s="290"/>
      <c r="AI493" s="343"/>
      <c r="AJ493" s="344"/>
      <c r="AK493" s="344"/>
      <c r="AL493" s="344"/>
      <c r="AM493" s="344"/>
      <c r="AN493" s="344"/>
      <c r="AO493" s="309"/>
      <c r="AP493" s="344"/>
      <c r="AQ493" s="344"/>
      <c r="AR493" s="344"/>
      <c r="AS493" s="344"/>
      <c r="AT493" s="344"/>
      <c r="AU493" s="309"/>
      <c r="AV493" s="344"/>
      <c r="AW493" s="344"/>
      <c r="AX493" s="309"/>
    </row>
    <row r="494" spans="1:50">
      <c r="A494" s="386"/>
      <c r="B494" s="382"/>
      <c r="C494" s="382"/>
      <c r="D494" s="382"/>
      <c r="E494" s="382"/>
      <c r="F494" s="382"/>
      <c r="G494" s="382"/>
      <c r="H494" s="382"/>
      <c r="I494" s="382"/>
      <c r="J494" s="382"/>
      <c r="K494" s="382"/>
      <c r="L494" s="382"/>
      <c r="M494" s="382"/>
      <c r="N494" s="382"/>
      <c r="O494" s="382"/>
      <c r="P494" s="382"/>
      <c r="Q494" s="382"/>
      <c r="R494" s="273"/>
      <c r="Y494" s="288"/>
      <c r="Z494" s="284"/>
      <c r="AE494" s="288"/>
      <c r="AF494" s="284"/>
      <c r="AH494" s="288"/>
      <c r="AI494" s="343"/>
      <c r="AJ494" s="344"/>
      <c r="AK494" s="344"/>
      <c r="AL494" s="344"/>
      <c r="AM494" s="344"/>
      <c r="AN494" s="344"/>
      <c r="AO494" s="309"/>
      <c r="AP494" s="344"/>
      <c r="AQ494" s="344"/>
      <c r="AR494" s="344"/>
      <c r="AS494" s="344"/>
      <c r="AT494" s="344"/>
      <c r="AU494" s="309"/>
      <c r="AV494" s="344"/>
      <c r="AW494" s="344"/>
      <c r="AX494" s="309"/>
    </row>
    <row r="495" spans="1:50" ht="13.5" thickBot="1">
      <c r="A495" s="387"/>
      <c r="B495" s="388"/>
      <c r="C495" s="388"/>
      <c r="D495" s="388"/>
      <c r="E495" s="388"/>
      <c r="F495" s="388"/>
      <c r="G495" s="388"/>
      <c r="H495" s="388"/>
      <c r="I495" s="388"/>
      <c r="J495" s="388"/>
      <c r="K495" s="388"/>
      <c r="L495" s="388"/>
      <c r="M495" s="388"/>
      <c r="N495" s="388"/>
      <c r="O495" s="388"/>
      <c r="P495" s="388"/>
      <c r="Q495" s="388"/>
      <c r="S495" s="281"/>
      <c r="T495" s="281"/>
      <c r="U495" s="281"/>
      <c r="V495" s="281"/>
      <c r="W495" s="281"/>
      <c r="X495" s="281"/>
      <c r="Y495" s="291"/>
      <c r="Z495" s="286"/>
      <c r="AA495" s="281"/>
      <c r="AB495" s="281"/>
      <c r="AC495" s="281"/>
      <c r="AD495" s="281"/>
      <c r="AE495" s="291"/>
      <c r="AF495" s="286"/>
      <c r="AG495" s="281"/>
      <c r="AH495" s="291"/>
      <c r="AI495" s="346"/>
      <c r="AJ495" s="347"/>
      <c r="AK495" s="347"/>
      <c r="AL495" s="347"/>
      <c r="AM495" s="347"/>
      <c r="AN495" s="347"/>
      <c r="AO495" s="311"/>
      <c r="AP495" s="347"/>
      <c r="AQ495" s="347"/>
      <c r="AR495" s="347"/>
      <c r="AS495" s="347"/>
      <c r="AT495" s="347"/>
      <c r="AU495" s="311"/>
      <c r="AV495" s="347"/>
      <c r="AW495" s="347"/>
      <c r="AX495" s="311"/>
    </row>
    <row r="496" spans="1:50">
      <c r="A496" s="277"/>
      <c r="B496" s="274"/>
      <c r="C496" s="274"/>
      <c r="D496" s="274"/>
      <c r="E496" s="274"/>
      <c r="F496" s="274"/>
      <c r="G496" s="274"/>
      <c r="H496" s="274"/>
      <c r="I496" s="274"/>
      <c r="J496" s="274"/>
      <c r="K496" s="274"/>
      <c r="L496" s="274"/>
      <c r="M496" s="274"/>
      <c r="N496" s="274"/>
      <c r="O496" s="274"/>
      <c r="P496" s="274"/>
      <c r="Q496" s="274"/>
      <c r="S496" s="274"/>
      <c r="T496" s="274"/>
      <c r="U496" s="274"/>
      <c r="V496" s="274"/>
      <c r="W496" s="274"/>
      <c r="X496" s="274"/>
      <c r="Y496" s="274"/>
      <c r="Z496" s="274"/>
      <c r="AA496" s="274"/>
      <c r="AB496" s="274"/>
      <c r="AC496" s="274"/>
      <c r="AD496" s="274"/>
      <c r="AE496" s="274"/>
      <c r="AF496" s="274"/>
      <c r="AG496" s="274"/>
      <c r="AH496" s="274"/>
    </row>
    <row r="497" spans="1:34">
      <c r="A497" s="277"/>
      <c r="B497" s="274"/>
      <c r="C497" s="274"/>
      <c r="D497" s="274"/>
      <c r="E497" s="274"/>
      <c r="F497" s="274"/>
      <c r="G497" s="274"/>
      <c r="H497" s="274"/>
      <c r="I497" s="274"/>
      <c r="J497" s="274"/>
      <c r="K497" s="274"/>
      <c r="L497" s="274"/>
      <c r="M497" s="274"/>
      <c r="N497" s="274"/>
      <c r="O497" s="274"/>
      <c r="P497" s="274"/>
      <c r="Q497" s="274"/>
      <c r="S497" s="274"/>
      <c r="T497" s="274"/>
      <c r="U497" s="274"/>
      <c r="V497" s="274"/>
      <c r="W497" s="274"/>
      <c r="X497" s="274"/>
      <c r="Y497" s="274"/>
      <c r="Z497" s="274"/>
      <c r="AA497" s="274"/>
      <c r="AB497" s="274"/>
      <c r="AC497" s="274"/>
      <c r="AD497" s="274"/>
      <c r="AE497" s="274"/>
      <c r="AF497" s="274"/>
      <c r="AG497" s="274"/>
      <c r="AH497" s="274"/>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499"/>
  <sheetViews>
    <sheetView workbookViewId="0">
      <selection sqref="A1:XFD1048576"/>
    </sheetView>
  </sheetViews>
  <sheetFormatPr defaultColWidth="9" defaultRowHeight="12.75"/>
  <cols>
    <col min="1" max="1" width="20.77734375" style="271" customWidth="1"/>
    <col min="2" max="2" width="13.109375" style="272" customWidth="1"/>
    <col min="3" max="4" width="5.109375" style="272" customWidth="1"/>
    <col min="5" max="7" width="4.33203125" style="272" customWidth="1"/>
    <col min="8" max="8" width="11.6640625" style="272" customWidth="1"/>
    <col min="9" max="9" width="9" style="272" customWidth="1"/>
    <col min="10" max="11" width="5.109375" style="272" customWidth="1"/>
    <col min="12" max="13" width="4.33203125" style="272" customWidth="1"/>
    <col min="14" max="14" width="11.44140625" style="272" customWidth="1"/>
    <col min="15" max="15" width="9.21875" style="272" customWidth="1"/>
    <col min="16" max="16" width="4.33203125" style="272" customWidth="1"/>
    <col min="17" max="17" width="11.6640625" style="272" customWidth="1"/>
    <col min="18" max="18" width="19.33203125" style="277" customWidth="1"/>
    <col min="19" max="19" width="18.6640625" style="277" customWidth="1"/>
    <col min="20" max="21" width="19.21875" style="277" customWidth="1"/>
    <col min="22" max="22" width="19.88671875" style="277" customWidth="1"/>
    <col min="23" max="23" width="19.21875" style="277" customWidth="1"/>
    <col min="24" max="24" width="19.88671875" style="277" customWidth="1"/>
    <col min="25" max="25" width="18.21875" style="277" customWidth="1"/>
    <col min="26" max="26" width="18.88671875" style="277" customWidth="1"/>
    <col min="27" max="27" width="18.44140625" style="277" customWidth="1"/>
    <col min="28" max="28" width="19.109375" style="277" customWidth="1"/>
    <col min="29" max="29" width="19.44140625" style="277" customWidth="1"/>
    <col min="30" max="30" width="26.88671875" style="277" customWidth="1"/>
    <col min="31" max="31" width="27.44140625" style="277" customWidth="1"/>
    <col min="32" max="32" width="26.109375" style="277" customWidth="1"/>
    <col min="33" max="33" width="26.77734375" style="277" customWidth="1"/>
    <col min="34" max="34" width="26" style="277" customWidth="1"/>
    <col min="35" max="36" width="26.6640625" style="277" customWidth="1"/>
    <col min="37" max="37" width="27.21875" style="277" customWidth="1"/>
    <col min="38" max="38" width="26.6640625" style="277" customWidth="1"/>
    <col min="39" max="39" width="27.21875" style="277" customWidth="1"/>
    <col min="40" max="40" width="25.6640625" style="277" customWidth="1"/>
    <col min="41" max="41" width="26.21875" style="277" customWidth="1"/>
    <col min="42" max="42" width="25.88671875" style="277" customWidth="1"/>
    <col min="43" max="43" width="26.44140625" style="277" customWidth="1"/>
    <col min="44" max="44" width="20.109375" style="277" customWidth="1"/>
    <col min="45" max="45" width="18.77734375" style="277" customWidth="1"/>
    <col min="46" max="46" width="19.33203125" style="277" customWidth="1"/>
    <col min="47" max="47" width="18.6640625" style="277" customWidth="1"/>
    <col min="48" max="49" width="19.21875" style="277" customWidth="1"/>
    <col min="50" max="50" width="19.88671875" style="277" customWidth="1"/>
    <col min="51" max="51" width="19.21875" style="277" customWidth="1"/>
    <col min="52" max="52" width="19.88671875" style="277" customWidth="1"/>
    <col min="53" max="53" width="18.21875" style="277" customWidth="1"/>
    <col min="54" max="54" width="18.88671875" style="277" customWidth="1"/>
    <col min="55" max="55" width="18.44140625" style="277" customWidth="1"/>
    <col min="56" max="56" width="19.109375" style="277" customWidth="1"/>
    <col min="57" max="57" width="19.44140625" style="277" customWidth="1"/>
    <col min="58" max="58" width="26.88671875" style="277" customWidth="1"/>
    <col min="59" max="59" width="27.44140625" style="277" customWidth="1"/>
    <col min="60" max="60" width="26.109375" style="277" customWidth="1"/>
    <col min="61" max="61" width="26.77734375" style="277" customWidth="1"/>
    <col min="62" max="62" width="26" style="277" customWidth="1"/>
    <col min="63" max="64" width="26.6640625" style="277" customWidth="1"/>
    <col min="65" max="65" width="27.21875" style="277" customWidth="1"/>
    <col min="66" max="66" width="26.6640625" style="277" customWidth="1"/>
    <col min="67" max="67" width="27.21875" style="277" customWidth="1"/>
    <col min="68" max="68" width="25.6640625" style="277" customWidth="1"/>
    <col min="69" max="69" width="26.21875" style="277" customWidth="1"/>
    <col min="70" max="70" width="25.88671875" style="277" customWidth="1"/>
    <col min="71" max="71" width="26.44140625" style="277" customWidth="1"/>
    <col min="72" max="72" width="20.109375" style="277" customWidth="1"/>
    <col min="73" max="73" width="18.77734375" style="277" customWidth="1"/>
    <col min="74" max="74" width="19.33203125" style="277" customWidth="1"/>
    <col min="75" max="75" width="18.6640625" style="277" customWidth="1"/>
    <col min="76" max="77" width="19.21875" style="277" customWidth="1"/>
    <col min="78" max="78" width="19.88671875" style="277" customWidth="1"/>
    <col min="79" max="79" width="19.21875" style="277" customWidth="1"/>
    <col min="80" max="80" width="19.88671875" style="277" customWidth="1"/>
    <col min="81" max="81" width="18.21875" style="277" customWidth="1"/>
    <col min="82" max="82" width="18.88671875" style="277" customWidth="1"/>
    <col min="83" max="83" width="18.44140625" style="277" customWidth="1"/>
    <col min="84" max="84" width="19.109375" style="277" customWidth="1"/>
    <col min="85" max="85" width="19.44140625" style="277" customWidth="1"/>
    <col min="86" max="86" width="26.88671875" style="277" customWidth="1"/>
    <col min="87" max="87" width="27.44140625" style="277" customWidth="1"/>
    <col min="88" max="88" width="26.109375" style="277" customWidth="1"/>
    <col min="89" max="89" width="26.77734375" style="277" customWidth="1"/>
    <col min="90" max="90" width="26" style="277" customWidth="1"/>
    <col min="91" max="92" width="26.6640625" style="277" customWidth="1"/>
    <col min="93" max="93" width="27.21875" style="277" customWidth="1"/>
    <col min="94" max="94" width="26.6640625" style="277" customWidth="1"/>
    <col min="95" max="95" width="27.21875" style="277" customWidth="1"/>
    <col min="96" max="96" width="25.6640625" style="277" customWidth="1"/>
    <col min="97" max="97" width="26.21875" style="277" customWidth="1"/>
    <col min="98" max="98" width="25.88671875" style="277" customWidth="1"/>
    <col min="99" max="99" width="26.44140625" style="277" customWidth="1"/>
    <col min="100" max="100" width="20.109375" style="277" customWidth="1"/>
    <col min="101" max="101" width="18.77734375" style="277" customWidth="1"/>
    <col min="102" max="102" width="19.33203125" style="277" customWidth="1"/>
    <col min="103" max="103" width="18.6640625" style="277" customWidth="1"/>
    <col min="104" max="105" width="19.21875" style="277" customWidth="1"/>
    <col min="106" max="106" width="19.88671875" style="277" customWidth="1"/>
    <col min="107" max="107" width="19.21875" style="277" customWidth="1"/>
    <col min="108" max="108" width="19.88671875" style="277" customWidth="1"/>
    <col min="109" max="109" width="18.21875" style="277" customWidth="1"/>
    <col min="110" max="110" width="18.88671875" style="277" customWidth="1"/>
    <col min="111" max="111" width="18.44140625" style="277" customWidth="1"/>
    <col min="112" max="112" width="19.109375" style="277" customWidth="1"/>
    <col min="113" max="113" width="19.44140625" style="277" customWidth="1"/>
    <col min="114" max="114" width="26.88671875" style="277" customWidth="1"/>
    <col min="115" max="115" width="27.44140625" style="277" customWidth="1"/>
    <col min="116" max="116" width="26.109375" style="277" customWidth="1"/>
    <col min="117" max="117" width="26.77734375" style="277" customWidth="1"/>
    <col min="118" max="118" width="26" style="277" customWidth="1"/>
    <col min="119" max="120" width="26.6640625" style="277" customWidth="1"/>
    <col min="121" max="121" width="27.21875" style="277" customWidth="1"/>
    <col min="122" max="122" width="26.6640625" style="277" customWidth="1"/>
    <col min="123" max="123" width="27.21875" style="277" customWidth="1"/>
    <col min="124" max="124" width="25.6640625" style="277" customWidth="1"/>
    <col min="125" max="125" width="26.21875" style="277" customWidth="1"/>
    <col min="126" max="126" width="25.88671875" style="277" customWidth="1"/>
    <col min="127" max="127" width="26.44140625" style="277" customWidth="1"/>
    <col min="128" max="128" width="20.109375" style="277" customWidth="1"/>
    <col min="129" max="129" width="18.77734375" style="277" customWidth="1"/>
    <col min="130" max="130" width="19.33203125" style="277" customWidth="1"/>
    <col min="131" max="131" width="18.6640625" style="277" customWidth="1"/>
    <col min="132" max="133" width="19.21875" style="277" customWidth="1"/>
    <col min="134" max="134" width="19.88671875" style="277" customWidth="1"/>
    <col min="135" max="135" width="19.21875" style="277" customWidth="1"/>
    <col min="136" max="136" width="19.88671875" style="277" customWidth="1"/>
    <col min="137" max="137" width="18.21875" style="277" customWidth="1"/>
    <col min="138" max="138" width="18.88671875" style="277" customWidth="1"/>
    <col min="139" max="139" width="18.44140625" style="277" customWidth="1"/>
    <col min="140" max="140" width="19.109375" style="277" customWidth="1"/>
    <col min="141" max="141" width="19.44140625" style="277" customWidth="1"/>
    <col min="142" max="142" width="26.88671875" style="277" customWidth="1"/>
    <col min="143" max="143" width="27.44140625" style="277" customWidth="1"/>
    <col min="144" max="144" width="26.109375" style="277" customWidth="1"/>
    <col min="145" max="145" width="26.77734375" style="277" customWidth="1"/>
    <col min="146" max="146" width="26" style="277" customWidth="1"/>
    <col min="147" max="148" width="26.6640625" style="277" customWidth="1"/>
    <col min="149" max="149" width="27.21875" style="277" customWidth="1"/>
    <col min="150" max="150" width="26.6640625" style="277" customWidth="1"/>
    <col min="151" max="151" width="27.21875" style="277" customWidth="1"/>
    <col min="152" max="152" width="25.6640625" style="277" customWidth="1"/>
    <col min="153" max="153" width="26.21875" style="277" customWidth="1"/>
    <col min="154" max="154" width="25.88671875" style="277" customWidth="1"/>
    <col min="155" max="155" width="26.44140625" style="277" customWidth="1"/>
    <col min="156" max="156" width="20.109375" style="277" customWidth="1"/>
    <col min="157" max="157" width="18.77734375" style="277" customWidth="1"/>
    <col min="158" max="158" width="19.33203125" style="277" customWidth="1"/>
    <col min="159" max="159" width="18.6640625" style="277" customWidth="1"/>
    <col min="160" max="161" width="19.21875" style="277" customWidth="1"/>
    <col min="162" max="162" width="19.88671875" style="277" customWidth="1"/>
    <col min="163" max="163" width="19.21875" style="277" customWidth="1"/>
    <col min="164" max="164" width="19.88671875" style="277" customWidth="1"/>
    <col min="165" max="165" width="18.21875" style="277" customWidth="1"/>
    <col min="166" max="166" width="18.88671875" style="277" customWidth="1"/>
    <col min="167" max="167" width="18.44140625" style="277" customWidth="1"/>
    <col min="168" max="168" width="19.109375" style="277" customWidth="1"/>
    <col min="169" max="169" width="19.44140625" style="277" customWidth="1"/>
    <col min="170" max="170" width="26.88671875" style="277" customWidth="1"/>
    <col min="171" max="171" width="27.44140625" style="277" customWidth="1"/>
    <col min="172" max="172" width="26.109375" style="277" customWidth="1"/>
    <col min="173" max="173" width="26.77734375" style="277" customWidth="1"/>
    <col min="174" max="174" width="26" style="277" customWidth="1"/>
    <col min="175" max="176" width="26.6640625" style="277" customWidth="1"/>
    <col min="177" max="177" width="27.21875" style="277" customWidth="1"/>
    <col min="178" max="178" width="26.6640625" style="277" customWidth="1"/>
    <col min="179" max="179" width="27.21875" style="277" customWidth="1"/>
    <col min="180" max="180" width="25.6640625" style="277" customWidth="1"/>
    <col min="181" max="181" width="26.21875" style="277" customWidth="1"/>
    <col min="182" max="182" width="25.88671875" style="277" customWidth="1"/>
    <col min="183" max="183" width="26.44140625" style="277" customWidth="1"/>
    <col min="184" max="184" width="20.109375" style="277" customWidth="1"/>
    <col min="185" max="185" width="18.77734375" style="277" customWidth="1"/>
    <col min="186" max="186" width="19.33203125" style="277" customWidth="1"/>
    <col min="187" max="187" width="18.6640625" style="277" customWidth="1"/>
    <col min="188" max="189" width="19.21875" style="277" customWidth="1"/>
    <col min="190" max="190" width="19.88671875" style="277" customWidth="1"/>
    <col min="191" max="191" width="19.21875" style="277" customWidth="1"/>
    <col min="192" max="192" width="19.88671875" style="277" customWidth="1"/>
    <col min="193" max="193" width="18.21875" style="277" customWidth="1"/>
    <col min="194" max="194" width="18.88671875" style="277" customWidth="1"/>
    <col min="195" max="195" width="18.44140625" style="277" customWidth="1"/>
    <col min="196" max="196" width="19.109375" style="277" customWidth="1"/>
    <col min="197" max="197" width="19.44140625" style="277" customWidth="1"/>
    <col min="198" max="198" width="26.88671875" style="277" customWidth="1"/>
    <col min="199" max="199" width="27.44140625" style="277" customWidth="1"/>
    <col min="200" max="200" width="26.109375" style="277" customWidth="1"/>
    <col min="201" max="201" width="26.77734375" style="277" customWidth="1"/>
    <col min="202" max="202" width="26" style="277" customWidth="1"/>
    <col min="203" max="204" width="26.6640625" style="277" customWidth="1"/>
    <col min="205" max="205" width="27.21875" style="277" customWidth="1"/>
    <col min="206" max="206" width="26.6640625" style="277" customWidth="1"/>
    <col min="207" max="207" width="27.21875" style="277" customWidth="1"/>
    <col min="208" max="208" width="25.6640625" style="277" customWidth="1"/>
    <col min="209" max="209" width="26.21875" style="277" customWidth="1"/>
    <col min="210" max="210" width="25.88671875" style="277" customWidth="1"/>
    <col min="211" max="211" width="26.44140625" style="277" customWidth="1"/>
    <col min="212" max="212" width="20.109375" style="277" customWidth="1"/>
    <col min="213" max="213" width="18.77734375" style="277" customWidth="1"/>
    <col min="214" max="214" width="19.33203125" style="277" customWidth="1"/>
    <col min="215" max="215" width="18.6640625" style="277" customWidth="1"/>
    <col min="216" max="217" width="19.21875" style="277" customWidth="1"/>
    <col min="218" max="218" width="19.88671875" style="277" customWidth="1"/>
    <col min="219" max="219" width="19.21875" style="277" customWidth="1"/>
    <col min="220" max="220" width="19.88671875" style="277" customWidth="1"/>
    <col min="221" max="221" width="18.21875" style="277" customWidth="1"/>
    <col min="222" max="222" width="18.88671875" style="277" customWidth="1"/>
    <col min="223" max="223" width="18.44140625" style="277" customWidth="1"/>
    <col min="224" max="224" width="19.109375" style="277" customWidth="1"/>
    <col min="225" max="225" width="19.44140625" style="277" customWidth="1"/>
    <col min="226" max="226" width="26.88671875" style="277" customWidth="1"/>
    <col min="227" max="227" width="27.44140625" style="277" customWidth="1"/>
    <col min="228" max="228" width="26.109375" style="277" customWidth="1"/>
    <col min="229" max="229" width="26.77734375" style="277" customWidth="1"/>
    <col min="230" max="230" width="26" style="277" customWidth="1"/>
    <col min="231" max="232" width="26.6640625" style="277" customWidth="1"/>
    <col min="233" max="233" width="27.21875" style="277" customWidth="1"/>
    <col min="234" max="234" width="26.6640625" style="277" customWidth="1"/>
    <col min="235" max="235" width="27.21875" style="277" customWidth="1"/>
    <col min="236" max="236" width="25.6640625" style="277" customWidth="1"/>
    <col min="237" max="237" width="26.21875" style="277" customWidth="1"/>
    <col min="238" max="238" width="25.88671875" style="277" customWidth="1"/>
    <col min="239" max="239" width="26.44140625" style="277" customWidth="1"/>
    <col min="240" max="240" width="20.109375" style="277" customWidth="1"/>
    <col min="241" max="241" width="18.77734375" style="277" customWidth="1"/>
    <col min="242" max="242" width="19.33203125" style="277" customWidth="1"/>
    <col min="243" max="243" width="18.6640625" style="277" customWidth="1"/>
    <col min="244" max="245" width="19.21875" style="277" customWidth="1"/>
    <col min="246" max="246" width="19.88671875" style="277" customWidth="1"/>
    <col min="247" max="247" width="19.21875" style="277" customWidth="1"/>
    <col min="248" max="248" width="19.88671875" style="277" customWidth="1"/>
    <col min="249" max="249" width="18.21875" style="277" customWidth="1"/>
    <col min="250" max="250" width="18.88671875" style="277" customWidth="1"/>
    <col min="251" max="251" width="18.44140625" style="277" customWidth="1"/>
    <col min="252" max="252" width="19.109375" style="277" customWidth="1"/>
    <col min="253" max="253" width="19.44140625" style="277" customWidth="1"/>
    <col min="254" max="254" width="26.88671875" style="277" customWidth="1"/>
    <col min="255" max="255" width="27.44140625" style="277" customWidth="1"/>
    <col min="256" max="256" width="26.109375" style="277" customWidth="1"/>
    <col min="257" max="257" width="26.77734375" style="277" customWidth="1"/>
    <col min="258" max="258" width="26" style="277" customWidth="1"/>
    <col min="259" max="260" width="26.6640625" style="277" customWidth="1"/>
    <col min="261" max="261" width="27.21875" style="277" customWidth="1"/>
    <col min="262" max="262" width="26.6640625" style="277" customWidth="1"/>
    <col min="263" max="263" width="27.21875" style="277" customWidth="1"/>
    <col min="264" max="264" width="25.6640625" style="277" customWidth="1"/>
    <col min="265" max="265" width="26.21875" style="277" customWidth="1"/>
    <col min="266" max="266" width="25.88671875" style="277" customWidth="1"/>
    <col min="267" max="267" width="26.44140625" style="277" customWidth="1"/>
    <col min="268" max="268" width="20.109375" style="277" customWidth="1"/>
    <col min="269" max="269" width="18.77734375" style="277" customWidth="1"/>
    <col min="270" max="270" width="19.33203125" style="277" customWidth="1"/>
    <col min="271" max="271" width="18.6640625" style="277" customWidth="1"/>
    <col min="272" max="273" width="19.21875" style="277" customWidth="1"/>
    <col min="274" max="274" width="19.88671875" style="277" customWidth="1"/>
    <col min="275" max="275" width="19.21875" style="277" customWidth="1"/>
    <col min="276" max="276" width="19.88671875" style="277" customWidth="1"/>
    <col min="277" max="277" width="18.21875" style="277" customWidth="1"/>
    <col min="278" max="278" width="18.88671875" style="277" customWidth="1"/>
    <col min="279" max="279" width="18.44140625" style="277" customWidth="1"/>
    <col min="280" max="280" width="19.109375" style="277" customWidth="1"/>
    <col min="281" max="281" width="19.44140625" style="277" customWidth="1"/>
    <col min="282" max="282" width="26.88671875" style="277" customWidth="1"/>
    <col min="283" max="283" width="27.44140625" style="277" customWidth="1"/>
    <col min="284" max="284" width="26.109375" style="277" customWidth="1"/>
    <col min="285" max="285" width="26.77734375" style="277" customWidth="1"/>
    <col min="286" max="286" width="26" style="277" customWidth="1"/>
    <col min="287" max="288" width="26.6640625" style="277" customWidth="1"/>
    <col min="289" max="289" width="27.21875" style="277" customWidth="1"/>
    <col min="290" max="290" width="26.6640625" style="277" customWidth="1"/>
    <col min="291" max="291" width="27.21875" style="277" customWidth="1"/>
    <col min="292" max="292" width="25.6640625" style="277" customWidth="1"/>
    <col min="293" max="293" width="26.21875" style="277" customWidth="1"/>
    <col min="294" max="294" width="25.88671875" style="277" customWidth="1"/>
    <col min="295" max="295" width="26.44140625" style="277" customWidth="1"/>
    <col min="296" max="296" width="20.109375" style="277" customWidth="1"/>
    <col min="297" max="297" width="18.77734375" style="277" customWidth="1"/>
    <col min="298" max="298" width="19.33203125" style="277" customWidth="1"/>
    <col min="299" max="299" width="18.6640625" style="277" customWidth="1"/>
    <col min="300" max="301" width="19.21875" style="277" customWidth="1"/>
    <col min="302" max="302" width="19.88671875" style="277" customWidth="1"/>
    <col min="303" max="303" width="19.21875" style="277" customWidth="1"/>
    <col min="304" max="304" width="19.88671875" style="277" customWidth="1"/>
    <col min="305" max="305" width="18.21875" style="277" customWidth="1"/>
    <col min="306" max="306" width="18.88671875" style="277" customWidth="1"/>
    <col min="307" max="307" width="18.44140625" style="277" customWidth="1"/>
    <col min="308" max="308" width="19.109375" style="277" customWidth="1"/>
    <col min="309" max="309" width="19.44140625" style="277" customWidth="1"/>
    <col min="310" max="310" width="26.88671875" style="277" customWidth="1"/>
    <col min="311" max="311" width="27.44140625" style="277" customWidth="1"/>
    <col min="312" max="312" width="26.109375" style="277" customWidth="1"/>
    <col min="313" max="313" width="26.77734375" style="277" customWidth="1"/>
    <col min="314" max="314" width="26" style="277" customWidth="1"/>
    <col min="315" max="316" width="26.6640625" style="277" customWidth="1"/>
    <col min="317" max="317" width="27.21875" style="277" customWidth="1"/>
    <col min="318" max="318" width="26.6640625" style="277" customWidth="1"/>
    <col min="319" max="319" width="27.21875" style="277" customWidth="1"/>
    <col min="320" max="320" width="25.6640625" style="277" customWidth="1"/>
    <col min="321" max="321" width="26.21875" style="277" customWidth="1"/>
    <col min="322" max="322" width="25.88671875" style="277" customWidth="1"/>
    <col min="323" max="323" width="26.44140625" style="277" customWidth="1"/>
    <col min="324" max="324" width="20.109375" style="277" customWidth="1"/>
    <col min="325" max="325" width="18.77734375" style="277" customWidth="1"/>
    <col min="326" max="326" width="19.33203125" style="277" customWidth="1"/>
    <col min="327" max="327" width="18.6640625" style="277" customWidth="1"/>
    <col min="328" max="329" width="19.21875" style="277" customWidth="1"/>
    <col min="330" max="330" width="19.88671875" style="277" customWidth="1"/>
    <col min="331" max="331" width="19.21875" style="277" customWidth="1"/>
    <col min="332" max="332" width="19.88671875" style="277" customWidth="1"/>
    <col min="333" max="333" width="18.21875" style="277" customWidth="1"/>
    <col min="334" max="334" width="18.88671875" style="277" customWidth="1"/>
    <col min="335" max="335" width="18.44140625" style="277" customWidth="1"/>
    <col min="336" max="336" width="19.109375" style="277" customWidth="1"/>
    <col min="337" max="337" width="19.44140625" style="277" customWidth="1"/>
    <col min="338" max="338" width="26.88671875" style="277" customWidth="1"/>
    <col min="339" max="339" width="27.44140625" style="277" customWidth="1"/>
    <col min="340" max="340" width="26.109375" style="277" customWidth="1"/>
    <col min="341" max="341" width="26.77734375" style="277" customWidth="1"/>
    <col min="342" max="342" width="26" style="277" customWidth="1"/>
    <col min="343" max="344" width="26.6640625" style="277" customWidth="1"/>
    <col min="345" max="345" width="27.21875" style="277" customWidth="1"/>
    <col min="346" max="346" width="26.6640625" style="277" customWidth="1"/>
    <col min="347" max="347" width="27.21875" style="277" customWidth="1"/>
    <col min="348" max="348" width="25.6640625" style="277" customWidth="1"/>
    <col min="349" max="349" width="26.21875" style="277" customWidth="1"/>
    <col min="350" max="350" width="25.88671875" style="277" customWidth="1"/>
    <col min="351" max="351" width="26.44140625" style="277" customWidth="1"/>
    <col min="352" max="352" width="20.109375" style="277" customWidth="1"/>
    <col min="353" max="353" width="18.77734375" style="277" customWidth="1"/>
    <col min="354" max="354" width="19.33203125" style="277" customWidth="1"/>
    <col min="355" max="355" width="18.6640625" style="277" customWidth="1"/>
    <col min="356" max="357" width="19.21875" style="277" customWidth="1"/>
    <col min="358" max="358" width="19.88671875" style="277" customWidth="1"/>
    <col min="359" max="359" width="19.21875" style="277" customWidth="1"/>
    <col min="360" max="360" width="19.88671875" style="277" customWidth="1"/>
    <col min="361" max="361" width="18.21875" style="277" customWidth="1"/>
    <col min="362" max="362" width="18.88671875" style="277" customWidth="1"/>
    <col min="363" max="363" width="18.44140625" style="277" customWidth="1"/>
    <col min="364" max="364" width="19.109375" style="277" customWidth="1"/>
    <col min="365" max="365" width="24.44140625" style="277" customWidth="1"/>
    <col min="366" max="366" width="31.88671875" style="277" bestFit="1" customWidth="1"/>
    <col min="367" max="367" width="32.44140625" style="277" bestFit="1" customWidth="1"/>
    <col min="368" max="368" width="31.109375" style="277" bestFit="1" customWidth="1"/>
    <col min="369" max="369" width="31.77734375" style="277" bestFit="1" customWidth="1"/>
    <col min="370" max="370" width="31" style="277" bestFit="1" customWidth="1"/>
    <col min="371" max="372" width="31.6640625" style="277" bestFit="1" customWidth="1"/>
    <col min="373" max="373" width="32.21875" style="277" bestFit="1" customWidth="1"/>
    <col min="374" max="374" width="31.6640625" style="277" bestFit="1" customWidth="1"/>
    <col min="375" max="375" width="32.21875" style="277" bestFit="1" customWidth="1"/>
    <col min="376" max="376" width="30.6640625" style="277" bestFit="1" customWidth="1"/>
    <col min="377" max="377" width="31.21875" style="277" bestFit="1" customWidth="1"/>
    <col min="378" max="378" width="30.88671875" style="277" bestFit="1" customWidth="1"/>
    <col min="379" max="379" width="31.44140625" style="277" bestFit="1" customWidth="1"/>
    <col min="380" max="380" width="25.109375" style="277" bestFit="1" customWidth="1"/>
    <col min="381" max="381" width="23.77734375" style="277" bestFit="1" customWidth="1"/>
    <col min="382" max="382" width="24.33203125" style="277" bestFit="1" customWidth="1"/>
    <col min="383" max="383" width="23.6640625" style="277" bestFit="1" customWidth="1"/>
    <col min="384" max="385" width="24.21875" style="277" bestFit="1" customWidth="1"/>
    <col min="386" max="386" width="24.88671875" style="277" bestFit="1" customWidth="1"/>
    <col min="387" max="387" width="24.21875" style="277" bestFit="1" customWidth="1"/>
    <col min="388" max="388" width="24.88671875" style="277" bestFit="1" customWidth="1"/>
    <col min="389" max="389" width="23.21875" style="277" bestFit="1" customWidth="1"/>
    <col min="390" max="390" width="23.88671875" style="277" bestFit="1" customWidth="1"/>
    <col min="391" max="391" width="23.44140625" style="277" bestFit="1" customWidth="1"/>
    <col min="392" max="392" width="24.109375" style="277" bestFit="1" customWidth="1"/>
    <col min="393" max="16384" width="9" style="277"/>
  </cols>
  <sheetData>
    <row r="1" spans="1:17">
      <c r="A1" s="379"/>
      <c r="B1" s="382"/>
      <c r="C1" s="382"/>
      <c r="D1" s="382"/>
      <c r="E1" s="382"/>
      <c r="F1" s="382"/>
      <c r="G1" s="382"/>
      <c r="H1" s="382"/>
      <c r="I1" s="382"/>
      <c r="J1" s="382"/>
      <c r="K1" s="382"/>
      <c r="L1" s="382"/>
      <c r="M1" s="382"/>
      <c r="N1" s="382"/>
      <c r="O1" s="382"/>
      <c r="P1" s="382"/>
      <c r="Q1" s="382"/>
    </row>
    <row r="2" spans="1:17" s="279" customFormat="1">
      <c r="A2" s="379"/>
      <c r="B2" s="382"/>
      <c r="C2" s="382"/>
      <c r="D2" s="382"/>
      <c r="E2" s="382"/>
      <c r="F2" s="382"/>
      <c r="G2" s="382"/>
      <c r="H2" s="382"/>
      <c r="I2" s="382"/>
      <c r="J2" s="382"/>
      <c r="K2" s="382"/>
      <c r="L2" s="382"/>
      <c r="M2" s="382"/>
      <c r="N2" s="382"/>
      <c r="O2" s="382"/>
      <c r="P2" s="382"/>
      <c r="Q2" s="382"/>
    </row>
    <row r="3" spans="1:17">
      <c r="A3" s="379"/>
      <c r="B3" s="382"/>
      <c r="C3" s="382"/>
      <c r="D3" s="382"/>
      <c r="E3" s="382"/>
      <c r="F3" s="382"/>
      <c r="G3" s="382"/>
      <c r="H3" s="382"/>
      <c r="I3" s="382"/>
      <c r="J3" s="382"/>
      <c r="K3" s="382"/>
      <c r="L3" s="382"/>
      <c r="M3" s="382"/>
      <c r="N3" s="382"/>
      <c r="O3" s="382"/>
      <c r="P3" s="382"/>
      <c r="Q3" s="382"/>
    </row>
    <row r="4" spans="1:17">
      <c r="A4" s="380"/>
      <c r="B4" s="382"/>
      <c r="C4" s="382"/>
      <c r="D4" s="382"/>
      <c r="E4" s="382"/>
      <c r="F4" s="382"/>
      <c r="G4" s="382"/>
      <c r="H4" s="382"/>
      <c r="I4" s="382"/>
      <c r="J4" s="382"/>
      <c r="K4" s="382"/>
      <c r="L4" s="382"/>
      <c r="M4" s="382"/>
      <c r="N4" s="382"/>
      <c r="O4" s="382"/>
      <c r="P4" s="382"/>
      <c r="Q4" s="382"/>
    </row>
    <row r="5" spans="1:17">
      <c r="A5" s="381"/>
      <c r="B5" s="382"/>
      <c r="C5" s="382"/>
      <c r="D5" s="382"/>
      <c r="E5" s="382"/>
      <c r="F5" s="382"/>
      <c r="G5" s="382"/>
      <c r="H5" s="382"/>
      <c r="I5" s="382"/>
      <c r="J5" s="382"/>
      <c r="K5" s="382"/>
      <c r="L5" s="382"/>
      <c r="M5" s="382"/>
      <c r="N5" s="382"/>
      <c r="O5" s="382"/>
      <c r="P5" s="382"/>
      <c r="Q5" s="382"/>
    </row>
    <row r="6" spans="1:17">
      <c r="A6" s="381"/>
      <c r="B6" s="382"/>
      <c r="C6" s="382"/>
      <c r="D6" s="382"/>
      <c r="E6" s="382"/>
      <c r="F6" s="382"/>
      <c r="G6" s="382"/>
      <c r="H6" s="382"/>
      <c r="I6" s="382"/>
      <c r="J6" s="382"/>
      <c r="K6" s="382"/>
      <c r="L6" s="382"/>
      <c r="M6" s="382"/>
      <c r="N6" s="382"/>
      <c r="O6" s="382"/>
      <c r="P6" s="382"/>
      <c r="Q6" s="382"/>
    </row>
    <row r="7" spans="1:17">
      <c r="A7" s="381"/>
      <c r="B7" s="382"/>
      <c r="C7" s="382"/>
      <c r="D7" s="382"/>
      <c r="E7" s="382"/>
      <c r="F7" s="382"/>
      <c r="G7" s="382"/>
      <c r="H7" s="382"/>
      <c r="I7" s="382"/>
      <c r="J7" s="382"/>
      <c r="K7" s="382"/>
      <c r="L7" s="382"/>
      <c r="M7" s="382"/>
      <c r="N7" s="382"/>
      <c r="O7" s="382"/>
      <c r="P7" s="382"/>
      <c r="Q7" s="382"/>
    </row>
    <row r="8" spans="1:17">
      <c r="A8" s="381"/>
      <c r="B8" s="382"/>
      <c r="C8" s="382"/>
      <c r="D8" s="382"/>
      <c r="E8" s="382"/>
      <c r="F8" s="382"/>
      <c r="G8" s="382"/>
      <c r="H8" s="382"/>
      <c r="I8" s="382"/>
      <c r="J8" s="382"/>
      <c r="K8" s="382"/>
      <c r="L8" s="382"/>
      <c r="M8" s="382"/>
      <c r="N8" s="382"/>
      <c r="O8" s="382"/>
      <c r="P8" s="382"/>
      <c r="Q8" s="382"/>
    </row>
    <row r="9" spans="1:17">
      <c r="A9" s="381"/>
      <c r="B9" s="382"/>
      <c r="C9" s="382"/>
      <c r="D9" s="382"/>
      <c r="E9" s="382"/>
      <c r="F9" s="382"/>
      <c r="G9" s="382"/>
      <c r="H9" s="382"/>
      <c r="I9" s="382"/>
      <c r="J9" s="382"/>
      <c r="K9" s="382"/>
      <c r="L9" s="382"/>
      <c r="M9" s="382"/>
      <c r="N9" s="382"/>
      <c r="O9" s="382"/>
      <c r="P9" s="382"/>
      <c r="Q9" s="382"/>
    </row>
    <row r="10" spans="1:17">
      <c r="A10" s="381"/>
      <c r="B10" s="382"/>
      <c r="C10" s="382"/>
      <c r="D10" s="382"/>
      <c r="E10" s="382"/>
      <c r="F10" s="382"/>
      <c r="G10" s="382"/>
      <c r="H10" s="382"/>
      <c r="I10" s="382"/>
      <c r="J10" s="382"/>
      <c r="K10" s="382"/>
      <c r="L10" s="382"/>
      <c r="M10" s="382"/>
      <c r="N10" s="382"/>
      <c r="O10" s="382"/>
      <c r="P10" s="382"/>
      <c r="Q10" s="382"/>
    </row>
    <row r="11" spans="1:17">
      <c r="A11" s="381"/>
      <c r="B11" s="382"/>
      <c r="C11" s="382"/>
      <c r="D11" s="382"/>
      <c r="E11" s="382"/>
      <c r="F11" s="382"/>
      <c r="G11" s="382"/>
      <c r="H11" s="382"/>
      <c r="I11" s="382"/>
      <c r="J11" s="382"/>
      <c r="K11" s="382"/>
      <c r="L11" s="382"/>
      <c r="M11" s="382"/>
      <c r="N11" s="382"/>
      <c r="O11" s="382"/>
      <c r="P11" s="382"/>
      <c r="Q11" s="382"/>
    </row>
    <row r="12" spans="1:17">
      <c r="A12" s="380"/>
      <c r="B12" s="382"/>
      <c r="C12" s="382"/>
      <c r="D12" s="382"/>
      <c r="E12" s="382"/>
      <c r="F12" s="382"/>
      <c r="G12" s="382"/>
      <c r="H12" s="382"/>
      <c r="I12" s="382"/>
      <c r="J12" s="382"/>
      <c r="K12" s="382"/>
      <c r="L12" s="382"/>
      <c r="M12" s="382"/>
      <c r="N12" s="382"/>
      <c r="O12" s="382"/>
      <c r="P12" s="382"/>
      <c r="Q12" s="382"/>
    </row>
    <row r="13" spans="1:17">
      <c r="A13" s="381"/>
      <c r="B13" s="382"/>
      <c r="C13" s="382"/>
      <c r="D13" s="382"/>
      <c r="E13" s="382"/>
      <c r="F13" s="382"/>
      <c r="G13" s="382"/>
      <c r="H13" s="382"/>
      <c r="I13" s="382"/>
      <c r="J13" s="382"/>
      <c r="K13" s="382"/>
      <c r="L13" s="382"/>
      <c r="M13" s="382"/>
      <c r="N13" s="382"/>
      <c r="O13" s="382"/>
      <c r="P13" s="382"/>
      <c r="Q13" s="382"/>
    </row>
    <row r="14" spans="1:17">
      <c r="A14" s="381"/>
      <c r="B14" s="382"/>
      <c r="C14" s="382"/>
      <c r="D14" s="382"/>
      <c r="E14" s="382"/>
      <c r="F14" s="382"/>
      <c r="G14" s="382"/>
      <c r="H14" s="382"/>
      <c r="I14" s="382"/>
      <c r="J14" s="382"/>
      <c r="K14" s="382"/>
      <c r="L14" s="382"/>
      <c r="M14" s="382"/>
      <c r="N14" s="382"/>
      <c r="O14" s="382"/>
      <c r="P14" s="382"/>
      <c r="Q14" s="382"/>
    </row>
    <row r="15" spans="1:17">
      <c r="A15" s="381"/>
      <c r="B15" s="382"/>
      <c r="C15" s="382"/>
      <c r="D15" s="382"/>
      <c r="E15" s="382"/>
      <c r="F15" s="382"/>
      <c r="G15" s="382"/>
      <c r="H15" s="382"/>
      <c r="I15" s="382"/>
      <c r="J15" s="382"/>
      <c r="K15" s="382"/>
      <c r="L15" s="382"/>
      <c r="M15" s="382"/>
      <c r="N15" s="382"/>
      <c r="O15" s="382"/>
      <c r="P15" s="382"/>
      <c r="Q15" s="382"/>
    </row>
    <row r="16" spans="1:17">
      <c r="A16" s="381"/>
      <c r="B16" s="382"/>
      <c r="C16" s="382"/>
      <c r="D16" s="382"/>
      <c r="E16" s="382"/>
      <c r="F16" s="382"/>
      <c r="G16" s="382"/>
      <c r="H16" s="382"/>
      <c r="I16" s="382"/>
      <c r="J16" s="382"/>
      <c r="K16" s="382"/>
      <c r="L16" s="382"/>
      <c r="M16" s="382"/>
      <c r="N16" s="382"/>
      <c r="O16" s="382"/>
      <c r="P16" s="382"/>
      <c r="Q16" s="382"/>
    </row>
    <row r="17" spans="1:17">
      <c r="A17" s="381"/>
      <c r="B17" s="382"/>
      <c r="C17" s="382"/>
      <c r="D17" s="382"/>
      <c r="E17" s="382"/>
      <c r="F17" s="382"/>
      <c r="G17" s="382"/>
      <c r="H17" s="382"/>
      <c r="I17" s="382"/>
      <c r="J17" s="382"/>
      <c r="K17" s="382"/>
      <c r="L17" s="382"/>
      <c r="M17" s="382"/>
      <c r="N17" s="382"/>
      <c r="O17" s="382"/>
      <c r="P17" s="382"/>
      <c r="Q17" s="382"/>
    </row>
    <row r="18" spans="1:17">
      <c r="A18" s="381"/>
      <c r="B18" s="382"/>
      <c r="C18" s="382"/>
      <c r="D18" s="382"/>
      <c r="E18" s="382"/>
      <c r="F18" s="382"/>
      <c r="G18" s="382"/>
      <c r="H18" s="382"/>
      <c r="I18" s="382"/>
      <c r="J18" s="382"/>
      <c r="K18" s="382"/>
      <c r="L18" s="382"/>
      <c r="M18" s="382"/>
      <c r="N18" s="382"/>
      <c r="O18" s="382"/>
      <c r="P18" s="382"/>
      <c r="Q18" s="382"/>
    </row>
    <row r="19" spans="1:17">
      <c r="A19" s="381"/>
      <c r="B19" s="382"/>
      <c r="C19" s="382"/>
      <c r="D19" s="382"/>
      <c r="E19" s="382"/>
      <c r="F19" s="382"/>
      <c r="G19" s="382"/>
      <c r="H19" s="382"/>
      <c r="I19" s="382"/>
      <c r="J19" s="382"/>
      <c r="K19" s="382"/>
      <c r="L19" s="382"/>
      <c r="M19" s="382"/>
      <c r="N19" s="382"/>
      <c r="O19" s="382"/>
      <c r="P19" s="382"/>
      <c r="Q19" s="382"/>
    </row>
    <row r="20" spans="1:17">
      <c r="A20" s="380"/>
      <c r="B20" s="382"/>
      <c r="C20" s="382"/>
      <c r="D20" s="382"/>
      <c r="E20" s="382"/>
      <c r="F20" s="382"/>
      <c r="G20" s="382"/>
      <c r="H20" s="382"/>
      <c r="I20" s="382"/>
      <c r="J20" s="382"/>
      <c r="K20" s="382"/>
      <c r="L20" s="382"/>
      <c r="M20" s="382"/>
      <c r="N20" s="382"/>
      <c r="O20" s="382"/>
      <c r="P20" s="382"/>
      <c r="Q20" s="382"/>
    </row>
    <row r="21" spans="1:17">
      <c r="A21" s="381"/>
      <c r="B21" s="382"/>
      <c r="C21" s="382"/>
      <c r="D21" s="382"/>
      <c r="E21" s="382"/>
      <c r="F21" s="382"/>
      <c r="G21" s="382"/>
      <c r="H21" s="382"/>
      <c r="I21" s="382"/>
      <c r="J21" s="382"/>
      <c r="K21" s="382"/>
      <c r="L21" s="382"/>
      <c r="M21" s="382"/>
      <c r="N21" s="382"/>
      <c r="O21" s="382"/>
      <c r="P21" s="382"/>
      <c r="Q21" s="382"/>
    </row>
    <row r="22" spans="1:17">
      <c r="A22" s="381"/>
      <c r="B22" s="382"/>
      <c r="C22" s="382"/>
      <c r="D22" s="382"/>
      <c r="E22" s="382"/>
      <c r="F22" s="382"/>
      <c r="G22" s="382"/>
      <c r="H22" s="382"/>
      <c r="I22" s="382"/>
      <c r="J22" s="382"/>
      <c r="K22" s="382"/>
      <c r="L22" s="382"/>
      <c r="M22" s="382"/>
      <c r="N22" s="382"/>
      <c r="O22" s="382"/>
      <c r="P22" s="382"/>
      <c r="Q22" s="382"/>
    </row>
    <row r="23" spans="1:17">
      <c r="A23" s="381"/>
      <c r="B23" s="382"/>
      <c r="C23" s="382"/>
      <c r="D23" s="382"/>
      <c r="E23" s="382"/>
      <c r="F23" s="382"/>
      <c r="G23" s="382"/>
      <c r="H23" s="382"/>
      <c r="I23" s="382"/>
      <c r="J23" s="382"/>
      <c r="K23" s="382"/>
      <c r="L23" s="382"/>
      <c r="M23" s="382"/>
      <c r="N23" s="382"/>
      <c r="O23" s="382"/>
      <c r="P23" s="382"/>
      <c r="Q23" s="382"/>
    </row>
    <row r="24" spans="1:17">
      <c r="A24" s="381"/>
      <c r="B24" s="382"/>
      <c r="C24" s="382"/>
      <c r="D24" s="382"/>
      <c r="E24" s="382"/>
      <c r="F24" s="382"/>
      <c r="G24" s="382"/>
      <c r="H24" s="382"/>
      <c r="I24" s="382"/>
      <c r="J24" s="382"/>
      <c r="K24" s="382"/>
      <c r="L24" s="382"/>
      <c r="M24" s="382"/>
      <c r="N24" s="382"/>
      <c r="O24" s="382"/>
      <c r="P24" s="382"/>
      <c r="Q24" s="382"/>
    </row>
    <row r="25" spans="1:17">
      <c r="A25" s="381"/>
      <c r="B25" s="382"/>
      <c r="C25" s="382"/>
      <c r="D25" s="382"/>
      <c r="E25" s="382"/>
      <c r="F25" s="382"/>
      <c r="G25" s="382"/>
      <c r="H25" s="382"/>
      <c r="I25" s="382"/>
      <c r="J25" s="382"/>
      <c r="K25" s="382"/>
      <c r="L25" s="382"/>
      <c r="M25" s="382"/>
      <c r="N25" s="382"/>
      <c r="O25" s="382"/>
      <c r="P25" s="382"/>
      <c r="Q25" s="382"/>
    </row>
    <row r="26" spans="1:17">
      <c r="A26" s="381"/>
      <c r="B26" s="382"/>
      <c r="C26" s="382"/>
      <c r="D26" s="382"/>
      <c r="E26" s="382"/>
      <c r="F26" s="382"/>
      <c r="G26" s="382"/>
      <c r="H26" s="382"/>
      <c r="I26" s="382"/>
      <c r="J26" s="382"/>
      <c r="K26" s="382"/>
      <c r="L26" s="382"/>
      <c r="M26" s="382"/>
      <c r="N26" s="382"/>
      <c r="O26" s="382"/>
      <c r="P26" s="382"/>
      <c r="Q26" s="382"/>
    </row>
    <row r="27" spans="1:17">
      <c r="A27" s="381"/>
      <c r="B27" s="382"/>
      <c r="C27" s="382"/>
      <c r="D27" s="382"/>
      <c r="E27" s="382"/>
      <c r="F27" s="382"/>
      <c r="G27" s="382"/>
      <c r="H27" s="382"/>
      <c r="I27" s="382"/>
      <c r="J27" s="382"/>
      <c r="K27" s="382"/>
      <c r="L27" s="382"/>
      <c r="M27" s="382"/>
      <c r="N27" s="382"/>
      <c r="O27" s="382"/>
      <c r="P27" s="382"/>
      <c r="Q27" s="382"/>
    </row>
    <row r="28" spans="1:17">
      <c r="A28" s="380"/>
      <c r="B28" s="382"/>
      <c r="C28" s="382"/>
      <c r="D28" s="382"/>
      <c r="E28" s="382"/>
      <c r="F28" s="382"/>
      <c r="G28" s="382"/>
      <c r="H28" s="382"/>
      <c r="I28" s="382"/>
      <c r="J28" s="382"/>
      <c r="K28" s="382"/>
      <c r="L28" s="382"/>
      <c r="M28" s="382"/>
      <c r="N28" s="382"/>
      <c r="O28" s="382"/>
      <c r="P28" s="382"/>
      <c r="Q28" s="382"/>
    </row>
    <row r="29" spans="1:17">
      <c r="A29" s="381"/>
      <c r="B29" s="382"/>
      <c r="C29" s="382"/>
      <c r="D29" s="382"/>
      <c r="E29" s="382"/>
      <c r="F29" s="382"/>
      <c r="G29" s="382"/>
      <c r="H29" s="382"/>
      <c r="I29" s="382"/>
      <c r="J29" s="382"/>
      <c r="K29" s="382"/>
      <c r="L29" s="382"/>
      <c r="M29" s="382"/>
      <c r="N29" s="382"/>
      <c r="O29" s="382"/>
      <c r="P29" s="382"/>
      <c r="Q29" s="382"/>
    </row>
    <row r="30" spans="1:17">
      <c r="A30" s="381"/>
      <c r="B30" s="382"/>
      <c r="C30" s="382"/>
      <c r="D30" s="382"/>
      <c r="E30" s="382"/>
      <c r="F30" s="382"/>
      <c r="G30" s="382"/>
      <c r="H30" s="382"/>
      <c r="I30" s="382"/>
      <c r="J30" s="382"/>
      <c r="K30" s="382"/>
      <c r="L30" s="382"/>
      <c r="M30" s="382"/>
      <c r="N30" s="382"/>
      <c r="O30" s="382"/>
      <c r="P30" s="382"/>
      <c r="Q30" s="382"/>
    </row>
    <row r="31" spans="1:17">
      <c r="A31" s="381"/>
      <c r="B31" s="382"/>
      <c r="C31" s="382"/>
      <c r="D31" s="382"/>
      <c r="E31" s="382"/>
      <c r="F31" s="382"/>
      <c r="G31" s="382"/>
      <c r="H31" s="382"/>
      <c r="I31" s="382"/>
      <c r="J31" s="382"/>
      <c r="K31" s="382"/>
      <c r="L31" s="382"/>
      <c r="M31" s="382"/>
      <c r="N31" s="382"/>
      <c r="O31" s="382"/>
      <c r="P31" s="382"/>
      <c r="Q31" s="382"/>
    </row>
    <row r="32" spans="1:17">
      <c r="A32" s="381"/>
      <c r="B32" s="382"/>
      <c r="C32" s="382"/>
      <c r="D32" s="382"/>
      <c r="E32" s="382"/>
      <c r="F32" s="382"/>
      <c r="G32" s="382"/>
      <c r="H32" s="382"/>
      <c r="I32" s="382"/>
      <c r="J32" s="382"/>
      <c r="K32" s="382"/>
      <c r="L32" s="382"/>
      <c r="M32" s="382"/>
      <c r="N32" s="382"/>
      <c r="O32" s="382"/>
      <c r="P32" s="382"/>
      <c r="Q32" s="382"/>
    </row>
    <row r="33" spans="1:17">
      <c r="A33" s="381"/>
      <c r="B33" s="382"/>
      <c r="C33" s="382"/>
      <c r="D33" s="382"/>
      <c r="E33" s="382"/>
      <c r="F33" s="382"/>
      <c r="G33" s="382"/>
      <c r="H33" s="382"/>
      <c r="I33" s="382"/>
      <c r="J33" s="382"/>
      <c r="K33" s="382"/>
      <c r="L33" s="382"/>
      <c r="M33" s="382"/>
      <c r="N33" s="382"/>
      <c r="O33" s="382"/>
      <c r="P33" s="382"/>
      <c r="Q33" s="382"/>
    </row>
    <row r="34" spans="1:17">
      <c r="A34" s="381"/>
      <c r="B34" s="382"/>
      <c r="C34" s="382"/>
      <c r="D34" s="382"/>
      <c r="E34" s="382"/>
      <c r="F34" s="382"/>
      <c r="G34" s="382"/>
      <c r="H34" s="382"/>
      <c r="I34" s="382"/>
      <c r="J34" s="382"/>
      <c r="K34" s="382"/>
      <c r="L34" s="382"/>
      <c r="M34" s="382"/>
      <c r="N34" s="382"/>
      <c r="O34" s="382"/>
      <c r="P34" s="382"/>
      <c r="Q34" s="382"/>
    </row>
    <row r="35" spans="1:17">
      <c r="A35" s="381"/>
      <c r="B35" s="382"/>
      <c r="C35" s="382"/>
      <c r="D35" s="382"/>
      <c r="E35" s="382"/>
      <c r="F35" s="382"/>
      <c r="G35" s="382"/>
      <c r="H35" s="382"/>
      <c r="I35" s="382"/>
      <c r="J35" s="382"/>
      <c r="K35" s="382"/>
      <c r="L35" s="382"/>
      <c r="M35" s="382"/>
      <c r="N35" s="382"/>
      <c r="O35" s="382"/>
      <c r="P35" s="382"/>
      <c r="Q35" s="382"/>
    </row>
    <row r="36" spans="1:17">
      <c r="A36" s="380"/>
      <c r="B36" s="382"/>
      <c r="C36" s="382"/>
      <c r="D36" s="382"/>
      <c r="E36" s="382"/>
      <c r="F36" s="382"/>
      <c r="G36" s="382"/>
      <c r="H36" s="382"/>
      <c r="I36" s="382"/>
      <c r="J36" s="382"/>
      <c r="K36" s="382"/>
      <c r="L36" s="382"/>
      <c r="M36" s="382"/>
      <c r="N36" s="382"/>
      <c r="O36" s="382"/>
      <c r="P36" s="382"/>
      <c r="Q36" s="382"/>
    </row>
    <row r="37" spans="1:17">
      <c r="A37" s="381"/>
      <c r="B37" s="382"/>
      <c r="C37" s="382"/>
      <c r="D37" s="382"/>
      <c r="E37" s="382"/>
      <c r="F37" s="382"/>
      <c r="G37" s="382"/>
      <c r="H37" s="382"/>
      <c r="I37" s="382"/>
      <c r="J37" s="382"/>
      <c r="K37" s="382"/>
      <c r="L37" s="382"/>
      <c r="M37" s="382"/>
      <c r="N37" s="382"/>
      <c r="O37" s="382"/>
      <c r="P37" s="382"/>
      <c r="Q37" s="382"/>
    </row>
    <row r="38" spans="1:17">
      <c r="A38" s="381"/>
      <c r="B38" s="382"/>
      <c r="C38" s="382"/>
      <c r="D38" s="382"/>
      <c r="E38" s="382"/>
      <c r="F38" s="382"/>
      <c r="G38" s="382"/>
      <c r="H38" s="382"/>
      <c r="I38" s="382"/>
      <c r="J38" s="382"/>
      <c r="K38" s="382"/>
      <c r="L38" s="382"/>
      <c r="M38" s="382"/>
      <c r="N38" s="382"/>
      <c r="O38" s="382"/>
      <c r="P38" s="382"/>
      <c r="Q38" s="382"/>
    </row>
    <row r="39" spans="1:17">
      <c r="A39" s="381"/>
      <c r="B39" s="382"/>
      <c r="C39" s="382"/>
      <c r="D39" s="382"/>
      <c r="E39" s="382"/>
      <c r="F39" s="382"/>
      <c r="G39" s="382"/>
      <c r="H39" s="382"/>
      <c r="I39" s="382"/>
      <c r="J39" s="382"/>
      <c r="K39" s="382"/>
      <c r="L39" s="382"/>
      <c r="M39" s="382"/>
      <c r="N39" s="382"/>
      <c r="O39" s="382"/>
      <c r="P39" s="382"/>
      <c r="Q39" s="382"/>
    </row>
    <row r="40" spans="1:17">
      <c r="A40" s="381"/>
      <c r="B40" s="382"/>
      <c r="C40" s="382"/>
      <c r="D40" s="382"/>
      <c r="E40" s="382"/>
      <c r="F40" s="382"/>
      <c r="G40" s="382"/>
      <c r="H40" s="382"/>
      <c r="I40" s="382"/>
      <c r="J40" s="382"/>
      <c r="K40" s="382"/>
      <c r="L40" s="382"/>
      <c r="M40" s="382"/>
      <c r="N40" s="382"/>
      <c r="O40" s="382"/>
      <c r="P40" s="382"/>
      <c r="Q40" s="382"/>
    </row>
    <row r="41" spans="1:17">
      <c r="A41" s="381"/>
      <c r="B41" s="382"/>
      <c r="C41" s="382"/>
      <c r="D41" s="382"/>
      <c r="E41" s="382"/>
      <c r="F41" s="382"/>
      <c r="G41" s="382"/>
      <c r="H41" s="382"/>
      <c r="I41" s="382"/>
      <c r="J41" s="382"/>
      <c r="K41" s="382"/>
      <c r="L41" s="382"/>
      <c r="M41" s="382"/>
      <c r="N41" s="382"/>
      <c r="O41" s="382"/>
      <c r="P41" s="382"/>
      <c r="Q41" s="382"/>
    </row>
    <row r="42" spans="1:17">
      <c r="A42" s="381"/>
      <c r="B42" s="382"/>
      <c r="C42" s="382"/>
      <c r="D42" s="382"/>
      <c r="E42" s="382"/>
      <c r="F42" s="382"/>
      <c r="G42" s="382"/>
      <c r="H42" s="382"/>
      <c r="I42" s="382"/>
      <c r="J42" s="382"/>
      <c r="K42" s="382"/>
      <c r="L42" s="382"/>
      <c r="M42" s="382"/>
      <c r="N42" s="382"/>
      <c r="O42" s="382"/>
      <c r="P42" s="382"/>
      <c r="Q42" s="382"/>
    </row>
    <row r="43" spans="1:17">
      <c r="A43" s="381"/>
      <c r="B43" s="382"/>
      <c r="C43" s="382"/>
      <c r="D43" s="382"/>
      <c r="E43" s="382"/>
      <c r="F43" s="382"/>
      <c r="G43" s="382"/>
      <c r="H43" s="382"/>
      <c r="I43" s="382"/>
      <c r="J43" s="382"/>
      <c r="K43" s="382"/>
      <c r="L43" s="382"/>
      <c r="M43" s="382"/>
      <c r="N43" s="382"/>
      <c r="O43" s="382"/>
      <c r="P43" s="382"/>
      <c r="Q43" s="382"/>
    </row>
    <row r="44" spans="1:17">
      <c r="A44" s="380"/>
      <c r="B44" s="382"/>
      <c r="C44" s="382"/>
      <c r="D44" s="382"/>
      <c r="E44" s="382"/>
      <c r="F44" s="382"/>
      <c r="G44" s="382"/>
      <c r="H44" s="382"/>
      <c r="I44" s="382"/>
      <c r="J44" s="382"/>
      <c r="K44" s="382"/>
      <c r="L44" s="382"/>
      <c r="M44" s="382"/>
      <c r="N44" s="382"/>
      <c r="O44" s="382"/>
      <c r="P44" s="382"/>
      <c r="Q44" s="382"/>
    </row>
    <row r="45" spans="1:17">
      <c r="A45" s="381"/>
      <c r="B45" s="382"/>
      <c r="C45" s="382"/>
      <c r="D45" s="382"/>
      <c r="E45" s="382"/>
      <c r="F45" s="382"/>
      <c r="G45" s="382"/>
      <c r="H45" s="382"/>
      <c r="I45" s="382"/>
      <c r="J45" s="382"/>
      <c r="K45" s="382"/>
      <c r="L45" s="382"/>
      <c r="M45" s="382"/>
      <c r="N45" s="382"/>
      <c r="O45" s="382"/>
      <c r="P45" s="382"/>
      <c r="Q45" s="382"/>
    </row>
    <row r="46" spans="1:17">
      <c r="A46" s="381"/>
      <c r="B46" s="382"/>
      <c r="C46" s="382"/>
      <c r="D46" s="382"/>
      <c r="E46" s="382"/>
      <c r="F46" s="382"/>
      <c r="G46" s="382"/>
      <c r="H46" s="382"/>
      <c r="I46" s="382"/>
      <c r="J46" s="382"/>
      <c r="K46" s="382"/>
      <c r="L46" s="382"/>
      <c r="M46" s="382"/>
      <c r="N46" s="382"/>
      <c r="O46" s="382"/>
      <c r="P46" s="382"/>
      <c r="Q46" s="382"/>
    </row>
    <row r="47" spans="1:17">
      <c r="A47" s="381"/>
      <c r="B47" s="382"/>
      <c r="C47" s="382"/>
      <c r="D47" s="382"/>
      <c r="E47" s="382"/>
      <c r="F47" s="382"/>
      <c r="G47" s="382"/>
      <c r="H47" s="382"/>
      <c r="I47" s="382"/>
      <c r="J47" s="382"/>
      <c r="K47" s="382"/>
      <c r="L47" s="382"/>
      <c r="M47" s="382"/>
      <c r="N47" s="382"/>
      <c r="O47" s="382"/>
      <c r="P47" s="382"/>
      <c r="Q47" s="382"/>
    </row>
    <row r="48" spans="1:17">
      <c r="A48" s="381"/>
      <c r="B48" s="382"/>
      <c r="C48" s="382"/>
      <c r="D48" s="382"/>
      <c r="E48" s="382"/>
      <c r="F48" s="382"/>
      <c r="G48" s="382"/>
      <c r="H48" s="382"/>
      <c r="I48" s="382"/>
      <c r="J48" s="382"/>
      <c r="K48" s="382"/>
      <c r="L48" s="382"/>
      <c r="M48" s="382"/>
      <c r="N48" s="382"/>
      <c r="O48" s="382"/>
      <c r="P48" s="382"/>
      <c r="Q48" s="382"/>
    </row>
    <row r="49" spans="1:17">
      <c r="A49" s="381"/>
      <c r="B49" s="382"/>
      <c r="C49" s="382"/>
      <c r="D49" s="382"/>
      <c r="E49" s="382"/>
      <c r="F49" s="382"/>
      <c r="G49" s="382"/>
      <c r="H49" s="382"/>
      <c r="I49" s="382"/>
      <c r="J49" s="382"/>
      <c r="K49" s="382"/>
      <c r="L49" s="382"/>
      <c r="M49" s="382"/>
      <c r="N49" s="382"/>
      <c r="O49" s="382"/>
      <c r="P49" s="382"/>
      <c r="Q49" s="382"/>
    </row>
    <row r="50" spans="1:17">
      <c r="A50" s="381"/>
      <c r="B50" s="382"/>
      <c r="C50" s="382"/>
      <c r="D50" s="382"/>
      <c r="E50" s="382"/>
      <c r="F50" s="382"/>
      <c r="G50" s="382"/>
      <c r="H50" s="382"/>
      <c r="I50" s="382"/>
      <c r="J50" s="382"/>
      <c r="K50" s="382"/>
      <c r="L50" s="382"/>
      <c r="M50" s="382"/>
      <c r="N50" s="382"/>
      <c r="O50" s="382"/>
      <c r="P50" s="382"/>
      <c r="Q50" s="382"/>
    </row>
    <row r="51" spans="1:17">
      <c r="A51" s="381"/>
      <c r="B51" s="382"/>
      <c r="C51" s="382"/>
      <c r="D51" s="382"/>
      <c r="E51" s="382"/>
      <c r="F51" s="382"/>
      <c r="G51" s="382"/>
      <c r="H51" s="382"/>
      <c r="I51" s="382"/>
      <c r="J51" s="382"/>
      <c r="K51" s="382"/>
      <c r="L51" s="382"/>
      <c r="M51" s="382"/>
      <c r="N51" s="382"/>
      <c r="O51" s="382"/>
      <c r="P51" s="382"/>
      <c r="Q51" s="382"/>
    </row>
    <row r="52" spans="1:17">
      <c r="A52" s="380"/>
      <c r="B52" s="382"/>
      <c r="C52" s="382"/>
      <c r="D52" s="382"/>
      <c r="E52" s="382"/>
      <c r="F52" s="382"/>
      <c r="G52" s="382"/>
      <c r="H52" s="382"/>
      <c r="I52" s="382"/>
      <c r="J52" s="382"/>
      <c r="K52" s="382"/>
      <c r="L52" s="382"/>
      <c r="M52" s="382"/>
      <c r="N52" s="382"/>
      <c r="O52" s="382"/>
      <c r="P52" s="382"/>
      <c r="Q52" s="382"/>
    </row>
    <row r="53" spans="1:17">
      <c r="A53" s="381"/>
      <c r="B53" s="382"/>
      <c r="C53" s="382"/>
      <c r="D53" s="382"/>
      <c r="E53" s="382"/>
      <c r="F53" s="382"/>
      <c r="G53" s="382"/>
      <c r="H53" s="382"/>
      <c r="I53" s="382"/>
      <c r="J53" s="382"/>
      <c r="K53" s="382"/>
      <c r="L53" s="382"/>
      <c r="M53" s="382"/>
      <c r="N53" s="382"/>
      <c r="O53" s="382"/>
      <c r="P53" s="382"/>
      <c r="Q53" s="382"/>
    </row>
    <row r="54" spans="1:17">
      <c r="A54" s="381"/>
      <c r="B54" s="382"/>
      <c r="C54" s="382"/>
      <c r="D54" s="382"/>
      <c r="E54" s="382"/>
      <c r="F54" s="382"/>
      <c r="G54" s="382"/>
      <c r="H54" s="382"/>
      <c r="I54" s="382"/>
      <c r="J54" s="382"/>
      <c r="K54" s="382"/>
      <c r="L54" s="382"/>
      <c r="M54" s="382"/>
      <c r="N54" s="382"/>
      <c r="O54" s="382"/>
      <c r="P54" s="382"/>
      <c r="Q54" s="382"/>
    </row>
    <row r="55" spans="1:17">
      <c r="A55" s="381"/>
      <c r="B55" s="382"/>
      <c r="C55" s="382"/>
      <c r="D55" s="382"/>
      <c r="E55" s="382"/>
      <c r="F55" s="382"/>
      <c r="G55" s="382"/>
      <c r="H55" s="382"/>
      <c r="I55" s="382"/>
      <c r="J55" s="382"/>
      <c r="K55" s="382"/>
      <c r="L55" s="382"/>
      <c r="M55" s="382"/>
      <c r="N55" s="382"/>
      <c r="O55" s="382"/>
      <c r="P55" s="382"/>
      <c r="Q55" s="382"/>
    </row>
    <row r="56" spans="1:17">
      <c r="A56" s="381"/>
      <c r="B56" s="382"/>
      <c r="C56" s="382"/>
      <c r="D56" s="382"/>
      <c r="E56" s="382"/>
      <c r="F56" s="382"/>
      <c r="G56" s="382"/>
      <c r="H56" s="382"/>
      <c r="I56" s="382"/>
      <c r="J56" s="382"/>
      <c r="K56" s="382"/>
      <c r="L56" s="382"/>
      <c r="M56" s="382"/>
      <c r="N56" s="382"/>
      <c r="O56" s="382"/>
      <c r="P56" s="382"/>
      <c r="Q56" s="382"/>
    </row>
    <row r="57" spans="1:17">
      <c r="A57" s="381"/>
      <c r="B57" s="382"/>
      <c r="C57" s="382"/>
      <c r="D57" s="382"/>
      <c r="E57" s="382"/>
      <c r="F57" s="382"/>
      <c r="G57" s="382"/>
      <c r="H57" s="382"/>
      <c r="I57" s="382"/>
      <c r="J57" s="382"/>
      <c r="K57" s="382"/>
      <c r="L57" s="382"/>
      <c r="M57" s="382"/>
      <c r="N57" s="382"/>
      <c r="O57" s="382"/>
      <c r="P57" s="382"/>
      <c r="Q57" s="382"/>
    </row>
    <row r="58" spans="1:17">
      <c r="A58" s="381"/>
      <c r="B58" s="382"/>
      <c r="C58" s="382"/>
      <c r="D58" s="382"/>
      <c r="E58" s="382"/>
      <c r="F58" s="382"/>
      <c r="G58" s="382"/>
      <c r="H58" s="382"/>
      <c r="I58" s="382"/>
      <c r="J58" s="382"/>
      <c r="K58" s="382"/>
      <c r="L58" s="382"/>
      <c r="M58" s="382"/>
      <c r="N58" s="382"/>
      <c r="O58" s="382"/>
      <c r="P58" s="382"/>
      <c r="Q58" s="382"/>
    </row>
    <row r="59" spans="1:17">
      <c r="A59" s="381"/>
      <c r="B59" s="382"/>
      <c r="C59" s="382"/>
      <c r="D59" s="382"/>
      <c r="E59" s="382"/>
      <c r="F59" s="382"/>
      <c r="G59" s="382"/>
      <c r="H59" s="382"/>
      <c r="I59" s="382"/>
      <c r="J59" s="382"/>
      <c r="K59" s="382"/>
      <c r="L59" s="382"/>
      <c r="M59" s="382"/>
      <c r="N59" s="382"/>
      <c r="O59" s="382"/>
      <c r="P59" s="382"/>
      <c r="Q59" s="382"/>
    </row>
    <row r="60" spans="1:17">
      <c r="A60" s="380"/>
      <c r="B60" s="382"/>
      <c r="C60" s="382"/>
      <c r="D60" s="382"/>
      <c r="E60" s="382"/>
      <c r="F60" s="382"/>
      <c r="G60" s="382"/>
      <c r="H60" s="382"/>
      <c r="I60" s="382"/>
      <c r="J60" s="382"/>
      <c r="K60" s="382"/>
      <c r="L60" s="382"/>
      <c r="M60" s="382"/>
      <c r="N60" s="382"/>
      <c r="O60" s="382"/>
      <c r="P60" s="382"/>
      <c r="Q60" s="382"/>
    </row>
    <row r="61" spans="1:17">
      <c r="A61" s="381"/>
      <c r="B61" s="382"/>
      <c r="C61" s="382"/>
      <c r="D61" s="382"/>
      <c r="E61" s="382"/>
      <c r="F61" s="382"/>
      <c r="G61" s="382"/>
      <c r="H61" s="382"/>
      <c r="I61" s="382"/>
      <c r="J61" s="382"/>
      <c r="K61" s="382"/>
      <c r="L61" s="382"/>
      <c r="M61" s="382"/>
      <c r="N61" s="382"/>
      <c r="O61" s="382"/>
      <c r="P61" s="382"/>
      <c r="Q61" s="382"/>
    </row>
    <row r="62" spans="1:17">
      <c r="A62" s="381"/>
      <c r="B62" s="382"/>
      <c r="C62" s="382"/>
      <c r="D62" s="382"/>
      <c r="E62" s="382"/>
      <c r="F62" s="382"/>
      <c r="G62" s="382"/>
      <c r="H62" s="382"/>
      <c r="I62" s="382"/>
      <c r="J62" s="382"/>
      <c r="K62" s="382"/>
      <c r="L62" s="382"/>
      <c r="M62" s="382"/>
      <c r="N62" s="382"/>
      <c r="O62" s="382"/>
      <c r="P62" s="382"/>
      <c r="Q62" s="382"/>
    </row>
    <row r="63" spans="1:17">
      <c r="A63" s="381"/>
      <c r="B63" s="382"/>
      <c r="C63" s="382"/>
      <c r="D63" s="382"/>
      <c r="E63" s="382"/>
      <c r="F63" s="382"/>
      <c r="G63" s="382"/>
      <c r="H63" s="382"/>
      <c r="I63" s="382"/>
      <c r="J63" s="382"/>
      <c r="K63" s="382"/>
      <c r="L63" s="382"/>
      <c r="M63" s="382"/>
      <c r="N63" s="382"/>
      <c r="O63" s="382"/>
      <c r="P63" s="382"/>
      <c r="Q63" s="382"/>
    </row>
    <row r="64" spans="1:17">
      <c r="A64" s="381"/>
      <c r="B64" s="382"/>
      <c r="C64" s="382"/>
      <c r="D64" s="382"/>
      <c r="E64" s="382"/>
      <c r="F64" s="382"/>
      <c r="G64" s="382"/>
      <c r="H64" s="382"/>
      <c r="I64" s="382"/>
      <c r="J64" s="382"/>
      <c r="K64" s="382"/>
      <c r="L64" s="382"/>
      <c r="M64" s="382"/>
      <c r="N64" s="382"/>
      <c r="O64" s="382"/>
      <c r="P64" s="382"/>
      <c r="Q64" s="382"/>
    </row>
    <row r="65" spans="1:17">
      <c r="A65" s="381"/>
      <c r="B65" s="382"/>
      <c r="C65" s="382"/>
      <c r="D65" s="382"/>
      <c r="E65" s="382"/>
      <c r="F65" s="382"/>
      <c r="G65" s="382"/>
      <c r="H65" s="382"/>
      <c r="I65" s="382"/>
      <c r="J65" s="382"/>
      <c r="K65" s="382"/>
      <c r="L65" s="382"/>
      <c r="M65" s="382"/>
      <c r="N65" s="382"/>
      <c r="O65" s="382"/>
      <c r="P65" s="382"/>
      <c r="Q65" s="382"/>
    </row>
    <row r="66" spans="1:17">
      <c r="A66" s="381"/>
      <c r="B66" s="382"/>
      <c r="C66" s="382"/>
      <c r="D66" s="382"/>
      <c r="E66" s="382"/>
      <c r="F66" s="382"/>
      <c r="G66" s="382"/>
      <c r="H66" s="382"/>
      <c r="I66" s="382"/>
      <c r="J66" s="382"/>
      <c r="K66" s="382"/>
      <c r="L66" s="382"/>
      <c r="M66" s="382"/>
      <c r="N66" s="382"/>
      <c r="O66" s="382"/>
      <c r="P66" s="382"/>
      <c r="Q66" s="382"/>
    </row>
    <row r="67" spans="1:17">
      <c r="A67" s="381"/>
      <c r="B67" s="382"/>
      <c r="C67" s="382"/>
      <c r="D67" s="382"/>
      <c r="E67" s="382"/>
      <c r="F67" s="382"/>
      <c r="G67" s="382"/>
      <c r="H67" s="382"/>
      <c r="I67" s="382"/>
      <c r="J67" s="382"/>
      <c r="K67" s="382"/>
      <c r="L67" s="382"/>
      <c r="M67" s="382"/>
      <c r="N67" s="382"/>
      <c r="O67" s="382"/>
      <c r="P67" s="382"/>
      <c r="Q67" s="382"/>
    </row>
    <row r="68" spans="1:17">
      <c r="A68" s="380"/>
      <c r="B68" s="382"/>
      <c r="C68" s="382"/>
      <c r="D68" s="382"/>
      <c r="E68" s="382"/>
      <c r="F68" s="382"/>
      <c r="G68" s="382"/>
      <c r="H68" s="382"/>
      <c r="I68" s="382"/>
      <c r="J68" s="382"/>
      <c r="K68" s="382"/>
      <c r="L68" s="382"/>
      <c r="M68" s="382"/>
      <c r="N68" s="382"/>
      <c r="O68" s="382"/>
      <c r="P68" s="382"/>
      <c r="Q68" s="382"/>
    </row>
    <row r="69" spans="1:17">
      <c r="A69" s="381"/>
      <c r="B69" s="382"/>
      <c r="C69" s="382"/>
      <c r="D69" s="382"/>
      <c r="E69" s="382"/>
      <c r="F69" s="382"/>
      <c r="G69" s="382"/>
      <c r="H69" s="382"/>
      <c r="I69" s="382"/>
      <c r="J69" s="382"/>
      <c r="K69" s="382"/>
      <c r="L69" s="382"/>
      <c r="M69" s="382"/>
      <c r="N69" s="382"/>
      <c r="O69" s="382"/>
      <c r="P69" s="382"/>
      <c r="Q69" s="382"/>
    </row>
    <row r="70" spans="1:17">
      <c r="A70" s="381"/>
      <c r="B70" s="382"/>
      <c r="C70" s="382"/>
      <c r="D70" s="382"/>
      <c r="E70" s="382"/>
      <c r="F70" s="382"/>
      <c r="G70" s="382"/>
      <c r="H70" s="382"/>
      <c r="I70" s="382"/>
      <c r="J70" s="382"/>
      <c r="K70" s="382"/>
      <c r="L70" s="382"/>
      <c r="M70" s="382"/>
      <c r="N70" s="382"/>
      <c r="O70" s="382"/>
      <c r="P70" s="382"/>
      <c r="Q70" s="382"/>
    </row>
    <row r="71" spans="1:17">
      <c r="A71" s="381"/>
      <c r="B71" s="382"/>
      <c r="C71" s="382"/>
      <c r="D71" s="382"/>
      <c r="E71" s="382"/>
      <c r="F71" s="382"/>
      <c r="G71" s="382"/>
      <c r="H71" s="382"/>
      <c r="I71" s="382"/>
      <c r="J71" s="382"/>
      <c r="K71" s="382"/>
      <c r="L71" s="382"/>
      <c r="M71" s="382"/>
      <c r="N71" s="382"/>
      <c r="O71" s="382"/>
      <c r="P71" s="382"/>
      <c r="Q71" s="382"/>
    </row>
    <row r="72" spans="1:17">
      <c r="A72" s="381"/>
      <c r="B72" s="382"/>
      <c r="C72" s="382"/>
      <c r="D72" s="382"/>
      <c r="E72" s="382"/>
      <c r="F72" s="382"/>
      <c r="G72" s="382"/>
      <c r="H72" s="382"/>
      <c r="I72" s="382"/>
      <c r="J72" s="382"/>
      <c r="K72" s="382"/>
      <c r="L72" s="382"/>
      <c r="M72" s="382"/>
      <c r="N72" s="382"/>
      <c r="O72" s="382"/>
      <c r="P72" s="382"/>
      <c r="Q72" s="382"/>
    </row>
    <row r="73" spans="1:17">
      <c r="A73" s="381"/>
      <c r="B73" s="382"/>
      <c r="C73" s="382"/>
      <c r="D73" s="382"/>
      <c r="E73" s="382"/>
      <c r="F73" s="382"/>
      <c r="G73" s="382"/>
      <c r="H73" s="382"/>
      <c r="I73" s="382"/>
      <c r="J73" s="382"/>
      <c r="K73" s="382"/>
      <c r="L73" s="382"/>
      <c r="M73" s="382"/>
      <c r="N73" s="382"/>
      <c r="O73" s="382"/>
      <c r="P73" s="382"/>
      <c r="Q73" s="382"/>
    </row>
    <row r="74" spans="1:17">
      <c r="A74" s="381"/>
      <c r="B74" s="382"/>
      <c r="C74" s="382"/>
      <c r="D74" s="382"/>
      <c r="E74" s="382"/>
      <c r="F74" s="382"/>
      <c r="G74" s="382"/>
      <c r="H74" s="382"/>
      <c r="I74" s="382"/>
      <c r="J74" s="382"/>
      <c r="K74" s="382"/>
      <c r="L74" s="382"/>
      <c r="M74" s="382"/>
      <c r="N74" s="382"/>
      <c r="O74" s="382"/>
      <c r="P74" s="382"/>
      <c r="Q74" s="382"/>
    </row>
    <row r="75" spans="1:17">
      <c r="A75" s="381"/>
      <c r="B75" s="382"/>
      <c r="C75" s="382"/>
      <c r="D75" s="382"/>
      <c r="E75" s="382"/>
      <c r="F75" s="382"/>
      <c r="G75" s="382"/>
      <c r="H75" s="382"/>
      <c r="I75" s="382"/>
      <c r="J75" s="382"/>
      <c r="K75" s="382"/>
      <c r="L75" s="382"/>
      <c r="M75" s="382"/>
      <c r="N75" s="382"/>
      <c r="O75" s="382"/>
      <c r="P75" s="382"/>
      <c r="Q75" s="382"/>
    </row>
    <row r="76" spans="1:17">
      <c r="A76" s="380"/>
      <c r="B76" s="382"/>
      <c r="C76" s="382"/>
      <c r="D76" s="382"/>
      <c r="E76" s="382"/>
      <c r="F76" s="382"/>
      <c r="G76" s="382"/>
      <c r="H76" s="382"/>
      <c r="I76" s="382"/>
      <c r="J76" s="382"/>
      <c r="K76" s="382"/>
      <c r="L76" s="382"/>
      <c r="M76" s="382"/>
      <c r="N76" s="382"/>
      <c r="O76" s="382"/>
      <c r="P76" s="382"/>
      <c r="Q76" s="382"/>
    </row>
    <row r="77" spans="1:17">
      <c r="A77" s="381"/>
      <c r="B77" s="382"/>
      <c r="C77" s="382"/>
      <c r="D77" s="382"/>
      <c r="E77" s="382"/>
      <c r="F77" s="382"/>
      <c r="G77" s="382"/>
      <c r="H77" s="382"/>
      <c r="I77" s="382"/>
      <c r="J77" s="382"/>
      <c r="K77" s="382"/>
      <c r="L77" s="382"/>
      <c r="M77" s="382"/>
      <c r="N77" s="382"/>
      <c r="O77" s="382"/>
      <c r="P77" s="382"/>
      <c r="Q77" s="382"/>
    </row>
    <row r="78" spans="1:17">
      <c r="A78" s="381"/>
      <c r="B78" s="382"/>
      <c r="C78" s="382"/>
      <c r="D78" s="382"/>
      <c r="E78" s="382"/>
      <c r="F78" s="382"/>
      <c r="G78" s="382"/>
      <c r="H78" s="382"/>
      <c r="I78" s="382"/>
      <c r="J78" s="382"/>
      <c r="K78" s="382"/>
      <c r="L78" s="382"/>
      <c r="M78" s="382"/>
      <c r="N78" s="382"/>
      <c r="O78" s="382"/>
      <c r="P78" s="382"/>
      <c r="Q78" s="382"/>
    </row>
    <row r="79" spans="1:17">
      <c r="A79" s="381"/>
      <c r="B79" s="382"/>
      <c r="C79" s="382"/>
      <c r="D79" s="382"/>
      <c r="E79" s="382"/>
      <c r="F79" s="382"/>
      <c r="G79" s="382"/>
      <c r="H79" s="382"/>
      <c r="I79" s="382"/>
      <c r="J79" s="382"/>
      <c r="K79" s="382"/>
      <c r="L79" s="382"/>
      <c r="M79" s="382"/>
      <c r="N79" s="382"/>
      <c r="O79" s="382"/>
      <c r="P79" s="382"/>
      <c r="Q79" s="382"/>
    </row>
    <row r="80" spans="1:17">
      <c r="A80" s="381"/>
      <c r="B80" s="382"/>
      <c r="C80" s="382"/>
      <c r="D80" s="382"/>
      <c r="E80" s="382"/>
      <c r="F80" s="382"/>
      <c r="G80" s="382"/>
      <c r="H80" s="382"/>
      <c r="I80" s="382"/>
      <c r="J80" s="382"/>
      <c r="K80" s="382"/>
      <c r="L80" s="382"/>
      <c r="M80" s="382"/>
      <c r="N80" s="382"/>
      <c r="O80" s="382"/>
      <c r="P80" s="382"/>
      <c r="Q80" s="382"/>
    </row>
    <row r="81" spans="1:17">
      <c r="A81" s="381"/>
      <c r="B81" s="382"/>
      <c r="C81" s="382"/>
      <c r="D81" s="382"/>
      <c r="E81" s="382"/>
      <c r="F81" s="382"/>
      <c r="G81" s="382"/>
      <c r="H81" s="382"/>
      <c r="I81" s="382"/>
      <c r="J81" s="382"/>
      <c r="K81" s="382"/>
      <c r="L81" s="382"/>
      <c r="M81" s="382"/>
      <c r="N81" s="382"/>
      <c r="O81" s="382"/>
      <c r="P81" s="382"/>
      <c r="Q81" s="382"/>
    </row>
    <row r="82" spans="1:17">
      <c r="A82" s="381"/>
      <c r="B82" s="382"/>
      <c r="C82" s="382"/>
      <c r="D82" s="382"/>
      <c r="E82" s="382"/>
      <c r="F82" s="382"/>
      <c r="G82" s="382"/>
      <c r="H82" s="382"/>
      <c r="I82" s="382"/>
      <c r="J82" s="382"/>
      <c r="K82" s="382"/>
      <c r="L82" s="382"/>
      <c r="M82" s="382"/>
      <c r="N82" s="382"/>
      <c r="O82" s="382"/>
      <c r="P82" s="382"/>
      <c r="Q82" s="382"/>
    </row>
    <row r="83" spans="1:17">
      <c r="A83" s="381"/>
      <c r="B83" s="382"/>
      <c r="C83" s="382"/>
      <c r="D83" s="382"/>
      <c r="E83" s="382"/>
      <c r="F83" s="382"/>
      <c r="G83" s="382"/>
      <c r="H83" s="382"/>
      <c r="I83" s="382"/>
      <c r="J83" s="382"/>
      <c r="K83" s="382"/>
      <c r="L83" s="382"/>
      <c r="M83" s="382"/>
      <c r="N83" s="382"/>
      <c r="O83" s="382"/>
      <c r="P83" s="382"/>
      <c r="Q83" s="382"/>
    </row>
    <row r="84" spans="1:17">
      <c r="A84" s="380"/>
      <c r="B84" s="382"/>
      <c r="C84" s="382"/>
      <c r="D84" s="382"/>
      <c r="E84" s="382"/>
      <c r="F84" s="382"/>
      <c r="G84" s="382"/>
      <c r="H84" s="382"/>
      <c r="I84" s="382"/>
      <c r="J84" s="382"/>
      <c r="K84" s="382"/>
      <c r="L84" s="382"/>
      <c r="M84" s="382"/>
      <c r="N84" s="382"/>
      <c r="O84" s="382"/>
      <c r="P84" s="382"/>
      <c r="Q84" s="382"/>
    </row>
    <row r="85" spans="1:17">
      <c r="A85" s="381"/>
      <c r="B85" s="382"/>
      <c r="C85" s="382"/>
      <c r="D85" s="382"/>
      <c r="E85" s="382"/>
      <c r="F85" s="382"/>
      <c r="G85" s="382"/>
      <c r="H85" s="382"/>
      <c r="I85" s="382"/>
      <c r="J85" s="382"/>
      <c r="K85" s="382"/>
      <c r="L85" s="382"/>
      <c r="M85" s="382"/>
      <c r="N85" s="382"/>
      <c r="O85" s="382"/>
      <c r="P85" s="382"/>
      <c r="Q85" s="382"/>
    </row>
    <row r="86" spans="1:17">
      <c r="A86" s="381"/>
      <c r="B86" s="382"/>
      <c r="C86" s="382"/>
      <c r="D86" s="382"/>
      <c r="E86" s="382"/>
      <c r="F86" s="382"/>
      <c r="G86" s="382"/>
      <c r="H86" s="382"/>
      <c r="I86" s="382"/>
      <c r="J86" s="382"/>
      <c r="K86" s="382"/>
      <c r="L86" s="382"/>
      <c r="M86" s="382"/>
      <c r="N86" s="382"/>
      <c r="O86" s="382"/>
      <c r="P86" s="382"/>
      <c r="Q86" s="382"/>
    </row>
    <row r="87" spans="1:17">
      <c r="A87" s="381"/>
      <c r="B87" s="382"/>
      <c r="C87" s="382"/>
      <c r="D87" s="382"/>
      <c r="E87" s="382"/>
      <c r="F87" s="382"/>
      <c r="G87" s="382"/>
      <c r="H87" s="382"/>
      <c r="I87" s="382"/>
      <c r="J87" s="382"/>
      <c r="K87" s="382"/>
      <c r="L87" s="382"/>
      <c r="M87" s="382"/>
      <c r="N87" s="382"/>
      <c r="O87" s="382"/>
      <c r="P87" s="382"/>
      <c r="Q87" s="382"/>
    </row>
    <row r="88" spans="1:17">
      <c r="A88" s="381"/>
      <c r="B88" s="382"/>
      <c r="C88" s="382"/>
      <c r="D88" s="382"/>
      <c r="E88" s="382"/>
      <c r="F88" s="382"/>
      <c r="G88" s="382"/>
      <c r="H88" s="382"/>
      <c r="I88" s="382"/>
      <c r="J88" s="382"/>
      <c r="K88" s="382"/>
      <c r="L88" s="382"/>
      <c r="M88" s="382"/>
      <c r="N88" s="382"/>
      <c r="O88" s="382"/>
      <c r="P88" s="382"/>
      <c r="Q88" s="382"/>
    </row>
    <row r="89" spans="1:17">
      <c r="A89" s="381"/>
      <c r="B89" s="382"/>
      <c r="C89" s="382"/>
      <c r="D89" s="382"/>
      <c r="E89" s="382"/>
      <c r="F89" s="382"/>
      <c r="G89" s="382"/>
      <c r="H89" s="382"/>
      <c r="I89" s="382"/>
      <c r="J89" s="382"/>
      <c r="K89" s="382"/>
      <c r="L89" s="382"/>
      <c r="M89" s="382"/>
      <c r="N89" s="382"/>
      <c r="O89" s="382"/>
      <c r="P89" s="382"/>
      <c r="Q89" s="382"/>
    </row>
    <row r="90" spans="1:17">
      <c r="A90" s="381"/>
      <c r="B90" s="382"/>
      <c r="C90" s="382"/>
      <c r="D90" s="382"/>
      <c r="E90" s="382"/>
      <c r="F90" s="382"/>
      <c r="G90" s="382"/>
      <c r="H90" s="382"/>
      <c r="I90" s="382"/>
      <c r="J90" s="382"/>
      <c r="K90" s="382"/>
      <c r="L90" s="382"/>
      <c r="M90" s="382"/>
      <c r="N90" s="382"/>
      <c r="O90" s="382"/>
      <c r="P90" s="382"/>
      <c r="Q90" s="382"/>
    </row>
    <row r="91" spans="1:17">
      <c r="A91" s="381"/>
      <c r="B91" s="382"/>
      <c r="C91" s="382"/>
      <c r="D91" s="382"/>
      <c r="E91" s="382"/>
      <c r="F91" s="382"/>
      <c r="G91" s="382"/>
      <c r="H91" s="382"/>
      <c r="I91" s="382"/>
      <c r="J91" s="382"/>
      <c r="K91" s="382"/>
      <c r="L91" s="382"/>
      <c r="M91" s="382"/>
      <c r="N91" s="382"/>
      <c r="O91" s="382"/>
      <c r="P91" s="382"/>
      <c r="Q91" s="382"/>
    </row>
    <row r="92" spans="1:17">
      <c r="A92" s="380"/>
      <c r="B92" s="382"/>
      <c r="C92" s="382"/>
      <c r="D92" s="382"/>
      <c r="E92" s="382"/>
      <c r="F92" s="382"/>
      <c r="G92" s="382"/>
      <c r="H92" s="382"/>
      <c r="I92" s="382"/>
      <c r="J92" s="382"/>
      <c r="K92" s="382"/>
      <c r="L92" s="382"/>
      <c r="M92" s="382"/>
      <c r="N92" s="382"/>
      <c r="O92" s="382"/>
      <c r="P92" s="382"/>
      <c r="Q92" s="382"/>
    </row>
    <row r="93" spans="1:17">
      <c r="A93" s="381"/>
      <c r="B93" s="382"/>
      <c r="C93" s="382"/>
      <c r="D93" s="382"/>
      <c r="E93" s="382"/>
      <c r="F93" s="382"/>
      <c r="G93" s="382"/>
      <c r="H93" s="382"/>
      <c r="I93" s="382"/>
      <c r="J93" s="382"/>
      <c r="K93" s="382"/>
      <c r="L93" s="382"/>
      <c r="M93" s="382"/>
      <c r="N93" s="382"/>
      <c r="O93" s="382"/>
      <c r="P93" s="382"/>
      <c r="Q93" s="382"/>
    </row>
    <row r="94" spans="1:17">
      <c r="A94" s="381"/>
      <c r="B94" s="382"/>
      <c r="C94" s="382"/>
      <c r="D94" s="382"/>
      <c r="E94" s="382"/>
      <c r="F94" s="382"/>
      <c r="G94" s="382"/>
      <c r="H94" s="382"/>
      <c r="I94" s="382"/>
      <c r="J94" s="382"/>
      <c r="K94" s="382"/>
      <c r="L94" s="382"/>
      <c r="M94" s="382"/>
      <c r="N94" s="382"/>
      <c r="O94" s="382"/>
      <c r="P94" s="382"/>
      <c r="Q94" s="382"/>
    </row>
    <row r="95" spans="1:17">
      <c r="A95" s="381"/>
      <c r="B95" s="382"/>
      <c r="C95" s="382"/>
      <c r="D95" s="382"/>
      <c r="E95" s="382"/>
      <c r="F95" s="382"/>
      <c r="G95" s="382"/>
      <c r="H95" s="382"/>
      <c r="I95" s="382"/>
      <c r="J95" s="382"/>
      <c r="K95" s="382"/>
      <c r="L95" s="382"/>
      <c r="M95" s="382"/>
      <c r="N95" s="382"/>
      <c r="O95" s="382"/>
      <c r="P95" s="382"/>
      <c r="Q95" s="382"/>
    </row>
    <row r="96" spans="1:17">
      <c r="A96" s="381"/>
      <c r="B96" s="382"/>
      <c r="C96" s="382"/>
      <c r="D96" s="382"/>
      <c r="E96" s="382"/>
      <c r="F96" s="382"/>
      <c r="G96" s="382"/>
      <c r="H96" s="382"/>
      <c r="I96" s="382"/>
      <c r="J96" s="382"/>
      <c r="K96" s="382"/>
      <c r="L96" s="382"/>
      <c r="M96" s="382"/>
      <c r="N96" s="382"/>
      <c r="O96" s="382"/>
      <c r="P96" s="382"/>
      <c r="Q96" s="382"/>
    </row>
    <row r="97" spans="1:17">
      <c r="A97" s="381"/>
      <c r="B97" s="382"/>
      <c r="C97" s="382"/>
      <c r="D97" s="382"/>
      <c r="E97" s="382"/>
      <c r="F97" s="382"/>
      <c r="G97" s="382"/>
      <c r="H97" s="382"/>
      <c r="I97" s="382"/>
      <c r="J97" s="382"/>
      <c r="K97" s="382"/>
      <c r="L97" s="382"/>
      <c r="M97" s="382"/>
      <c r="N97" s="382"/>
      <c r="O97" s="382"/>
      <c r="P97" s="382"/>
      <c r="Q97" s="382"/>
    </row>
    <row r="98" spans="1:17">
      <c r="A98" s="381"/>
      <c r="B98" s="382"/>
      <c r="C98" s="382"/>
      <c r="D98" s="382"/>
      <c r="E98" s="382"/>
      <c r="F98" s="382"/>
      <c r="G98" s="382"/>
      <c r="H98" s="382"/>
      <c r="I98" s="382"/>
      <c r="J98" s="382"/>
      <c r="K98" s="382"/>
      <c r="L98" s="382"/>
      <c r="M98" s="382"/>
      <c r="N98" s="382"/>
      <c r="O98" s="382"/>
      <c r="P98" s="382"/>
      <c r="Q98" s="382"/>
    </row>
    <row r="99" spans="1:17">
      <c r="A99" s="381"/>
      <c r="B99" s="382"/>
      <c r="C99" s="382"/>
      <c r="D99" s="382"/>
      <c r="E99" s="382"/>
      <c r="F99" s="382"/>
      <c r="G99" s="382"/>
      <c r="H99" s="382"/>
      <c r="I99" s="382"/>
      <c r="J99" s="382"/>
      <c r="K99" s="382"/>
      <c r="L99" s="382"/>
      <c r="M99" s="382"/>
      <c r="N99" s="382"/>
      <c r="O99" s="382"/>
      <c r="P99" s="382"/>
      <c r="Q99" s="382"/>
    </row>
    <row r="100" spans="1:17">
      <c r="A100" s="380"/>
      <c r="B100" s="382"/>
      <c r="C100" s="382"/>
      <c r="D100" s="382"/>
      <c r="E100" s="382"/>
      <c r="F100" s="382"/>
      <c r="G100" s="382"/>
      <c r="H100" s="382"/>
      <c r="I100" s="382"/>
      <c r="J100" s="382"/>
      <c r="K100" s="382"/>
      <c r="L100" s="382"/>
      <c r="M100" s="382"/>
      <c r="N100" s="382"/>
      <c r="O100" s="382"/>
      <c r="P100" s="382"/>
      <c r="Q100" s="382"/>
    </row>
    <row r="101" spans="1:17">
      <c r="A101" s="381"/>
      <c r="B101" s="382"/>
      <c r="C101" s="382"/>
      <c r="D101" s="382"/>
      <c r="E101" s="382"/>
      <c r="F101" s="382"/>
      <c r="G101" s="382"/>
      <c r="H101" s="382"/>
      <c r="I101" s="382"/>
      <c r="J101" s="382"/>
      <c r="K101" s="382"/>
      <c r="L101" s="382"/>
      <c r="M101" s="382"/>
      <c r="N101" s="382"/>
      <c r="O101" s="382"/>
      <c r="P101" s="382"/>
      <c r="Q101" s="382"/>
    </row>
    <row r="102" spans="1:17">
      <c r="A102" s="381"/>
      <c r="B102" s="382"/>
      <c r="C102" s="382"/>
      <c r="D102" s="382"/>
      <c r="E102" s="382"/>
      <c r="F102" s="382"/>
      <c r="G102" s="382"/>
      <c r="H102" s="382"/>
      <c r="I102" s="382"/>
      <c r="J102" s="382"/>
      <c r="K102" s="382"/>
      <c r="L102" s="382"/>
      <c r="M102" s="382"/>
      <c r="N102" s="382"/>
      <c r="O102" s="382"/>
      <c r="P102" s="382"/>
      <c r="Q102" s="382"/>
    </row>
    <row r="103" spans="1:17">
      <c r="A103" s="381"/>
      <c r="B103" s="382"/>
      <c r="C103" s="382"/>
      <c r="D103" s="382"/>
      <c r="E103" s="382"/>
      <c r="F103" s="382"/>
      <c r="G103" s="382"/>
      <c r="H103" s="382"/>
      <c r="I103" s="382"/>
      <c r="J103" s="382"/>
      <c r="K103" s="382"/>
      <c r="L103" s="382"/>
      <c r="M103" s="382"/>
      <c r="N103" s="382"/>
      <c r="O103" s="382"/>
      <c r="P103" s="382"/>
      <c r="Q103" s="382"/>
    </row>
    <row r="104" spans="1:17">
      <c r="A104" s="381"/>
      <c r="B104" s="382"/>
      <c r="C104" s="382"/>
      <c r="D104" s="382"/>
      <c r="E104" s="382"/>
      <c r="F104" s="382"/>
      <c r="G104" s="382"/>
      <c r="H104" s="382"/>
      <c r="I104" s="382"/>
      <c r="J104" s="382"/>
      <c r="K104" s="382"/>
      <c r="L104" s="382"/>
      <c r="M104" s="382"/>
      <c r="N104" s="382"/>
      <c r="O104" s="382"/>
      <c r="P104" s="382"/>
      <c r="Q104" s="382"/>
    </row>
    <row r="105" spans="1:17">
      <c r="A105" s="381"/>
      <c r="B105" s="382"/>
      <c r="C105" s="382"/>
      <c r="D105" s="382"/>
      <c r="E105" s="382"/>
      <c r="F105" s="382"/>
      <c r="G105" s="382"/>
      <c r="H105" s="382"/>
      <c r="I105" s="382"/>
      <c r="J105" s="382"/>
      <c r="K105" s="382"/>
      <c r="L105" s="382"/>
      <c r="M105" s="382"/>
      <c r="N105" s="382"/>
      <c r="O105" s="382"/>
      <c r="P105" s="382"/>
      <c r="Q105" s="382"/>
    </row>
    <row r="106" spans="1:17">
      <c r="A106" s="381"/>
      <c r="B106" s="382"/>
      <c r="C106" s="382"/>
      <c r="D106" s="382"/>
      <c r="E106" s="382"/>
      <c r="F106" s="382"/>
      <c r="G106" s="382"/>
      <c r="H106" s="382"/>
      <c r="I106" s="382"/>
      <c r="J106" s="382"/>
      <c r="K106" s="382"/>
      <c r="L106" s="382"/>
      <c r="M106" s="382"/>
      <c r="N106" s="382"/>
      <c r="O106" s="382"/>
      <c r="P106" s="382"/>
      <c r="Q106" s="382"/>
    </row>
    <row r="107" spans="1:17">
      <c r="A107" s="381"/>
      <c r="B107" s="382"/>
      <c r="C107" s="382"/>
      <c r="D107" s="382"/>
      <c r="E107" s="382"/>
      <c r="F107" s="382"/>
      <c r="G107" s="382"/>
      <c r="H107" s="382"/>
      <c r="I107" s="382"/>
      <c r="J107" s="382"/>
      <c r="K107" s="382"/>
      <c r="L107" s="382"/>
      <c r="M107" s="382"/>
      <c r="N107" s="382"/>
      <c r="O107" s="382"/>
      <c r="P107" s="382"/>
      <c r="Q107" s="382"/>
    </row>
    <row r="108" spans="1:17">
      <c r="A108" s="380"/>
      <c r="B108" s="382"/>
      <c r="C108" s="382"/>
      <c r="D108" s="382"/>
      <c r="E108" s="382"/>
      <c r="F108" s="382"/>
      <c r="G108" s="382"/>
      <c r="H108" s="382"/>
      <c r="I108" s="382"/>
      <c r="J108" s="382"/>
      <c r="K108" s="382"/>
      <c r="L108" s="382"/>
      <c r="M108" s="382"/>
      <c r="N108" s="382"/>
      <c r="O108" s="382"/>
      <c r="P108" s="382"/>
      <c r="Q108" s="382"/>
    </row>
    <row r="109" spans="1:17">
      <c r="A109" s="381"/>
      <c r="B109" s="382"/>
      <c r="C109" s="382"/>
      <c r="D109" s="382"/>
      <c r="E109" s="382"/>
      <c r="F109" s="382"/>
      <c r="G109" s="382"/>
      <c r="H109" s="382"/>
      <c r="I109" s="382"/>
      <c r="J109" s="382"/>
      <c r="K109" s="382"/>
      <c r="L109" s="382"/>
      <c r="M109" s="382"/>
      <c r="N109" s="382"/>
      <c r="O109" s="382"/>
      <c r="P109" s="382"/>
      <c r="Q109" s="382"/>
    </row>
    <row r="110" spans="1:17">
      <c r="A110" s="381"/>
      <c r="B110" s="382"/>
      <c r="C110" s="382"/>
      <c r="D110" s="382"/>
      <c r="E110" s="382"/>
      <c r="F110" s="382"/>
      <c r="G110" s="382"/>
      <c r="H110" s="382"/>
      <c r="I110" s="382"/>
      <c r="J110" s="382"/>
      <c r="K110" s="382"/>
      <c r="L110" s="382"/>
      <c r="M110" s="382"/>
      <c r="N110" s="382"/>
      <c r="O110" s="382"/>
      <c r="P110" s="382"/>
      <c r="Q110" s="382"/>
    </row>
    <row r="111" spans="1:17">
      <c r="A111" s="381"/>
      <c r="B111" s="382"/>
      <c r="C111" s="382"/>
      <c r="D111" s="382"/>
      <c r="E111" s="382"/>
      <c r="F111" s="382"/>
      <c r="G111" s="382"/>
      <c r="H111" s="382"/>
      <c r="I111" s="382"/>
      <c r="J111" s="382"/>
      <c r="K111" s="382"/>
      <c r="L111" s="382"/>
      <c r="M111" s="382"/>
      <c r="N111" s="382"/>
      <c r="O111" s="382"/>
      <c r="P111" s="382"/>
      <c r="Q111" s="382"/>
    </row>
    <row r="112" spans="1:17">
      <c r="A112" s="381"/>
      <c r="B112" s="382"/>
      <c r="C112" s="382"/>
      <c r="D112" s="382"/>
      <c r="E112" s="382"/>
      <c r="F112" s="382"/>
      <c r="G112" s="382"/>
      <c r="H112" s="382"/>
      <c r="I112" s="382"/>
      <c r="J112" s="382"/>
      <c r="K112" s="382"/>
      <c r="L112" s="382"/>
      <c r="M112" s="382"/>
      <c r="N112" s="382"/>
      <c r="O112" s="382"/>
      <c r="P112" s="382"/>
      <c r="Q112" s="382"/>
    </row>
    <row r="113" spans="1:17">
      <c r="A113" s="381"/>
      <c r="B113" s="382"/>
      <c r="C113" s="382"/>
      <c r="D113" s="382"/>
      <c r="E113" s="382"/>
      <c r="F113" s="382"/>
      <c r="G113" s="382"/>
      <c r="H113" s="382"/>
      <c r="I113" s="382"/>
      <c r="J113" s="382"/>
      <c r="K113" s="382"/>
      <c r="L113" s="382"/>
      <c r="M113" s="382"/>
      <c r="N113" s="382"/>
      <c r="O113" s="382"/>
      <c r="P113" s="382"/>
      <c r="Q113" s="382"/>
    </row>
    <row r="114" spans="1:17">
      <c r="A114" s="381"/>
      <c r="B114" s="382"/>
      <c r="C114" s="382"/>
      <c r="D114" s="382"/>
      <c r="E114" s="382"/>
      <c r="F114" s="382"/>
      <c r="G114" s="382"/>
      <c r="H114" s="382"/>
      <c r="I114" s="382"/>
      <c r="J114" s="382"/>
      <c r="K114" s="382"/>
      <c r="L114" s="382"/>
      <c r="M114" s="382"/>
      <c r="N114" s="382"/>
      <c r="O114" s="382"/>
      <c r="P114" s="382"/>
      <c r="Q114" s="382"/>
    </row>
    <row r="115" spans="1:17">
      <c r="A115" s="381"/>
      <c r="B115" s="382"/>
      <c r="C115" s="382"/>
      <c r="D115" s="382"/>
      <c r="E115" s="382"/>
      <c r="F115" s="382"/>
      <c r="G115" s="382"/>
      <c r="H115" s="382"/>
      <c r="I115" s="382"/>
      <c r="J115" s="382"/>
      <c r="K115" s="382"/>
      <c r="L115" s="382"/>
      <c r="M115" s="382"/>
      <c r="N115" s="382"/>
      <c r="O115" s="382"/>
      <c r="P115" s="382"/>
      <c r="Q115" s="382"/>
    </row>
    <row r="116" spans="1:17">
      <c r="A116" s="380"/>
      <c r="B116" s="382"/>
      <c r="C116" s="382"/>
      <c r="D116" s="382"/>
      <c r="E116" s="382"/>
      <c r="F116" s="382"/>
      <c r="G116" s="382"/>
      <c r="H116" s="382"/>
      <c r="I116" s="382"/>
      <c r="J116" s="382"/>
      <c r="K116" s="382"/>
      <c r="L116" s="382"/>
      <c r="M116" s="382"/>
      <c r="N116" s="382"/>
      <c r="O116" s="382"/>
      <c r="P116" s="382"/>
      <c r="Q116" s="382"/>
    </row>
    <row r="117" spans="1:17">
      <c r="A117" s="381"/>
      <c r="B117" s="382"/>
      <c r="C117" s="382"/>
      <c r="D117" s="382"/>
      <c r="E117" s="382"/>
      <c r="F117" s="382"/>
      <c r="G117" s="382"/>
      <c r="H117" s="382"/>
      <c r="I117" s="382"/>
      <c r="J117" s="382"/>
      <c r="K117" s="382"/>
      <c r="L117" s="382"/>
      <c r="M117" s="382"/>
      <c r="N117" s="382"/>
      <c r="O117" s="382"/>
      <c r="P117" s="382"/>
      <c r="Q117" s="382"/>
    </row>
    <row r="118" spans="1:17">
      <c r="A118" s="381"/>
      <c r="B118" s="382"/>
      <c r="C118" s="382"/>
      <c r="D118" s="382"/>
      <c r="E118" s="382"/>
      <c r="F118" s="382"/>
      <c r="G118" s="382"/>
      <c r="H118" s="382"/>
      <c r="I118" s="382"/>
      <c r="J118" s="382"/>
      <c r="K118" s="382"/>
      <c r="L118" s="382"/>
      <c r="M118" s="382"/>
      <c r="N118" s="382"/>
      <c r="O118" s="382"/>
      <c r="P118" s="382"/>
      <c r="Q118" s="382"/>
    </row>
    <row r="119" spans="1:17">
      <c r="A119" s="381"/>
      <c r="B119" s="382"/>
      <c r="C119" s="382"/>
      <c r="D119" s="382"/>
      <c r="E119" s="382"/>
      <c r="F119" s="382"/>
      <c r="G119" s="382"/>
      <c r="H119" s="382"/>
      <c r="I119" s="382"/>
      <c r="J119" s="382"/>
      <c r="K119" s="382"/>
      <c r="L119" s="382"/>
      <c r="M119" s="382"/>
      <c r="N119" s="382"/>
      <c r="O119" s="382"/>
      <c r="P119" s="382"/>
      <c r="Q119" s="382"/>
    </row>
    <row r="120" spans="1:17">
      <c r="A120" s="381"/>
      <c r="B120" s="382"/>
      <c r="C120" s="382"/>
      <c r="D120" s="382"/>
      <c r="E120" s="382"/>
      <c r="F120" s="382"/>
      <c r="G120" s="382"/>
      <c r="H120" s="382"/>
      <c r="I120" s="382"/>
      <c r="J120" s="382"/>
      <c r="K120" s="382"/>
      <c r="L120" s="382"/>
      <c r="M120" s="382"/>
      <c r="N120" s="382"/>
      <c r="O120" s="382"/>
      <c r="P120" s="382"/>
      <c r="Q120" s="382"/>
    </row>
    <row r="121" spans="1:17">
      <c r="A121" s="381"/>
      <c r="B121" s="382"/>
      <c r="C121" s="382"/>
      <c r="D121" s="382"/>
      <c r="E121" s="382"/>
      <c r="F121" s="382"/>
      <c r="G121" s="382"/>
      <c r="H121" s="382"/>
      <c r="I121" s="382"/>
      <c r="J121" s="382"/>
      <c r="K121" s="382"/>
      <c r="L121" s="382"/>
      <c r="M121" s="382"/>
      <c r="N121" s="382"/>
      <c r="O121" s="382"/>
      <c r="P121" s="382"/>
      <c r="Q121" s="382"/>
    </row>
    <row r="122" spans="1:17">
      <c r="A122" s="381"/>
      <c r="B122" s="382"/>
      <c r="C122" s="382"/>
      <c r="D122" s="382"/>
      <c r="E122" s="382"/>
      <c r="F122" s="382"/>
      <c r="G122" s="382"/>
      <c r="H122" s="382"/>
      <c r="I122" s="382"/>
      <c r="J122" s="382"/>
      <c r="K122" s="382"/>
      <c r="L122" s="382"/>
      <c r="M122" s="382"/>
      <c r="N122" s="382"/>
      <c r="O122" s="382"/>
      <c r="P122" s="382"/>
      <c r="Q122" s="382"/>
    </row>
    <row r="123" spans="1:17">
      <c r="A123" s="381"/>
      <c r="B123" s="382"/>
      <c r="C123" s="382"/>
      <c r="D123" s="382"/>
      <c r="E123" s="382"/>
      <c r="F123" s="382"/>
      <c r="G123" s="382"/>
      <c r="H123" s="382"/>
      <c r="I123" s="382"/>
      <c r="J123" s="382"/>
      <c r="K123" s="382"/>
      <c r="L123" s="382"/>
      <c r="M123" s="382"/>
      <c r="N123" s="382"/>
      <c r="O123" s="382"/>
      <c r="P123" s="382"/>
      <c r="Q123" s="382"/>
    </row>
    <row r="124" spans="1:17">
      <c r="A124" s="380"/>
      <c r="B124" s="382"/>
      <c r="C124" s="382"/>
      <c r="D124" s="382"/>
      <c r="E124" s="382"/>
      <c r="F124" s="382"/>
      <c r="G124" s="382"/>
      <c r="H124" s="382"/>
      <c r="I124" s="382"/>
      <c r="J124" s="382"/>
      <c r="K124" s="382"/>
      <c r="L124" s="382"/>
      <c r="M124" s="382"/>
      <c r="N124" s="382"/>
      <c r="O124" s="382"/>
      <c r="P124" s="382"/>
      <c r="Q124" s="382"/>
    </row>
    <row r="125" spans="1:17">
      <c r="A125" s="381"/>
      <c r="B125" s="382"/>
      <c r="C125" s="382"/>
      <c r="D125" s="382"/>
      <c r="E125" s="382"/>
      <c r="F125" s="382"/>
      <c r="G125" s="382"/>
      <c r="H125" s="382"/>
      <c r="I125" s="382"/>
      <c r="J125" s="382"/>
      <c r="K125" s="382"/>
      <c r="L125" s="382"/>
      <c r="M125" s="382"/>
      <c r="N125" s="382"/>
      <c r="O125" s="382"/>
      <c r="P125" s="382"/>
      <c r="Q125" s="382"/>
    </row>
    <row r="126" spans="1:17">
      <c r="A126" s="381"/>
      <c r="B126" s="382"/>
      <c r="C126" s="382"/>
      <c r="D126" s="382"/>
      <c r="E126" s="382"/>
      <c r="F126" s="382"/>
      <c r="G126" s="382"/>
      <c r="H126" s="382"/>
      <c r="I126" s="382"/>
      <c r="J126" s="382"/>
      <c r="K126" s="382"/>
      <c r="L126" s="382"/>
      <c r="M126" s="382"/>
      <c r="N126" s="382"/>
      <c r="O126" s="382"/>
      <c r="P126" s="382"/>
      <c r="Q126" s="382"/>
    </row>
    <row r="127" spans="1:17">
      <c r="A127" s="381"/>
      <c r="B127" s="382"/>
      <c r="C127" s="382"/>
      <c r="D127" s="382"/>
      <c r="E127" s="382"/>
      <c r="F127" s="382"/>
      <c r="G127" s="382"/>
      <c r="H127" s="382"/>
      <c r="I127" s="382"/>
      <c r="J127" s="382"/>
      <c r="K127" s="382"/>
      <c r="L127" s="382"/>
      <c r="M127" s="382"/>
      <c r="N127" s="382"/>
      <c r="O127" s="382"/>
      <c r="P127" s="382"/>
      <c r="Q127" s="382"/>
    </row>
    <row r="128" spans="1:17">
      <c r="A128" s="381"/>
      <c r="B128" s="382"/>
      <c r="C128" s="382"/>
      <c r="D128" s="382"/>
      <c r="E128" s="382"/>
      <c r="F128" s="382"/>
      <c r="G128" s="382"/>
      <c r="H128" s="382"/>
      <c r="I128" s="382"/>
      <c r="J128" s="382"/>
      <c r="K128" s="382"/>
      <c r="L128" s="382"/>
      <c r="M128" s="382"/>
      <c r="N128" s="382"/>
      <c r="O128" s="382"/>
      <c r="P128" s="382"/>
      <c r="Q128" s="382"/>
    </row>
    <row r="129" spans="1:17">
      <c r="A129" s="381"/>
      <c r="B129" s="382"/>
      <c r="C129" s="382"/>
      <c r="D129" s="382"/>
      <c r="E129" s="382"/>
      <c r="F129" s="382"/>
      <c r="G129" s="382"/>
      <c r="H129" s="382"/>
      <c r="I129" s="382"/>
      <c r="J129" s="382"/>
      <c r="K129" s="382"/>
      <c r="L129" s="382"/>
      <c r="M129" s="382"/>
      <c r="N129" s="382"/>
      <c r="O129" s="382"/>
      <c r="P129" s="382"/>
      <c r="Q129" s="382"/>
    </row>
    <row r="130" spans="1:17">
      <c r="A130" s="381"/>
      <c r="B130" s="382"/>
      <c r="C130" s="382"/>
      <c r="D130" s="382"/>
      <c r="E130" s="382"/>
      <c r="F130" s="382"/>
      <c r="G130" s="382"/>
      <c r="H130" s="382"/>
      <c r="I130" s="382"/>
      <c r="J130" s="382"/>
      <c r="K130" s="382"/>
      <c r="L130" s="382"/>
      <c r="M130" s="382"/>
      <c r="N130" s="382"/>
      <c r="O130" s="382"/>
      <c r="P130" s="382"/>
      <c r="Q130" s="382"/>
    </row>
    <row r="131" spans="1:17">
      <c r="A131" s="381"/>
      <c r="B131" s="382"/>
      <c r="C131" s="382"/>
      <c r="D131" s="382"/>
      <c r="E131" s="382"/>
      <c r="F131" s="382"/>
      <c r="G131" s="382"/>
      <c r="H131" s="382"/>
      <c r="I131" s="382"/>
      <c r="J131" s="382"/>
      <c r="K131" s="382"/>
      <c r="L131" s="382"/>
      <c r="M131" s="382"/>
      <c r="N131" s="382"/>
      <c r="O131" s="382"/>
      <c r="P131" s="382"/>
      <c r="Q131" s="382"/>
    </row>
    <row r="132" spans="1:17">
      <c r="A132" s="383"/>
      <c r="B132" s="382"/>
      <c r="C132" s="382"/>
      <c r="D132" s="382"/>
      <c r="E132" s="382"/>
      <c r="F132" s="382"/>
      <c r="G132" s="382"/>
      <c r="H132" s="382"/>
      <c r="I132" s="382"/>
      <c r="J132" s="382"/>
      <c r="K132" s="382"/>
      <c r="L132" s="382"/>
      <c r="M132" s="382"/>
      <c r="N132" s="382"/>
      <c r="O132" s="382"/>
      <c r="P132" s="382"/>
      <c r="Q132" s="382"/>
    </row>
    <row r="133" spans="1:17">
      <c r="A133" s="383"/>
      <c r="B133" s="385"/>
      <c r="C133" s="385"/>
      <c r="D133" s="385"/>
      <c r="E133" s="385"/>
      <c r="F133" s="385"/>
      <c r="G133" s="385"/>
      <c r="H133" s="385"/>
      <c r="I133" s="385"/>
      <c r="J133" s="385"/>
      <c r="K133" s="385"/>
      <c r="L133" s="385"/>
      <c r="M133" s="385"/>
      <c r="N133" s="385"/>
      <c r="O133" s="385"/>
      <c r="P133" s="385"/>
      <c r="Q133" s="385"/>
    </row>
    <row r="134" spans="1:17">
      <c r="A134" s="383"/>
      <c r="B134" s="385"/>
      <c r="C134" s="385"/>
      <c r="D134" s="385"/>
      <c r="E134" s="385"/>
      <c r="F134" s="385"/>
      <c r="G134" s="385"/>
      <c r="H134" s="385"/>
      <c r="I134" s="385"/>
      <c r="J134" s="385"/>
      <c r="K134" s="385"/>
      <c r="L134" s="385"/>
      <c r="M134" s="385"/>
      <c r="N134" s="385"/>
      <c r="O134" s="385"/>
      <c r="P134" s="385"/>
      <c r="Q134" s="385"/>
    </row>
    <row r="135" spans="1:17">
      <c r="A135" s="383"/>
      <c r="B135" s="382"/>
      <c r="C135" s="382"/>
      <c r="D135" s="382"/>
      <c r="E135" s="382"/>
      <c r="F135" s="382"/>
      <c r="G135" s="382"/>
      <c r="H135" s="382"/>
      <c r="I135" s="382"/>
      <c r="J135" s="382"/>
      <c r="K135" s="382"/>
      <c r="L135" s="382"/>
      <c r="M135" s="382"/>
      <c r="N135" s="382"/>
      <c r="O135" s="382"/>
      <c r="P135" s="382"/>
      <c r="Q135" s="382"/>
    </row>
    <row r="136" spans="1:17">
      <c r="A136" s="383"/>
      <c r="B136" s="382"/>
      <c r="C136" s="382"/>
      <c r="D136" s="382"/>
      <c r="E136" s="382"/>
      <c r="F136" s="382"/>
      <c r="G136" s="382"/>
      <c r="H136" s="382"/>
      <c r="I136" s="382"/>
      <c r="J136" s="382"/>
      <c r="K136" s="382"/>
      <c r="L136" s="382"/>
      <c r="M136" s="382"/>
      <c r="N136" s="382"/>
      <c r="O136" s="382"/>
      <c r="P136" s="382"/>
      <c r="Q136" s="382"/>
    </row>
    <row r="137" spans="1:17">
      <c r="A137" s="380"/>
      <c r="B137" s="382"/>
      <c r="C137" s="382"/>
      <c r="D137" s="382"/>
      <c r="E137" s="382"/>
      <c r="F137" s="382"/>
      <c r="G137" s="382"/>
      <c r="H137" s="382"/>
      <c r="I137" s="382"/>
      <c r="J137" s="382"/>
      <c r="K137" s="382"/>
      <c r="L137" s="382"/>
      <c r="M137" s="382"/>
      <c r="N137" s="382"/>
      <c r="O137" s="382"/>
      <c r="P137" s="382"/>
      <c r="Q137" s="382"/>
    </row>
    <row r="138" spans="1:17">
      <c r="A138" s="383"/>
      <c r="B138" s="382"/>
      <c r="C138" s="382"/>
      <c r="D138" s="382"/>
      <c r="E138" s="382"/>
      <c r="F138" s="382"/>
      <c r="G138" s="382"/>
      <c r="H138" s="382"/>
      <c r="I138" s="382"/>
      <c r="J138" s="382"/>
      <c r="K138" s="382"/>
      <c r="L138" s="382"/>
      <c r="M138" s="382"/>
      <c r="N138" s="382"/>
      <c r="O138" s="382"/>
      <c r="P138" s="382"/>
      <c r="Q138" s="382"/>
    </row>
    <row r="139" spans="1:17" ht="15">
      <c r="A139"/>
      <c r="B139"/>
      <c r="C139"/>
      <c r="D139"/>
      <c r="E139"/>
      <c r="F139"/>
      <c r="G139"/>
      <c r="H139"/>
      <c r="I139"/>
      <c r="J139"/>
      <c r="K139"/>
      <c r="L139"/>
      <c r="M139"/>
      <c r="N139"/>
      <c r="O139"/>
      <c r="P139"/>
      <c r="Q139"/>
    </row>
    <row r="140" spans="1:17" ht="15">
      <c r="A140"/>
      <c r="B140"/>
      <c r="C140"/>
      <c r="D140"/>
      <c r="E140"/>
      <c r="F140"/>
      <c r="G140"/>
      <c r="H140"/>
      <c r="I140"/>
      <c r="J140"/>
      <c r="K140"/>
      <c r="L140"/>
      <c r="M140"/>
      <c r="N140"/>
      <c r="O140"/>
      <c r="P140"/>
      <c r="Q140"/>
    </row>
    <row r="141" spans="1:17" ht="15">
      <c r="A141"/>
      <c r="B141"/>
      <c r="C141"/>
      <c r="D141"/>
      <c r="E141"/>
      <c r="F141"/>
      <c r="G141"/>
      <c r="H141"/>
      <c r="I141"/>
      <c r="J141"/>
      <c r="K141"/>
      <c r="L141"/>
      <c r="M141"/>
      <c r="N141"/>
      <c r="O141"/>
      <c r="P141"/>
      <c r="Q141"/>
    </row>
    <row r="142" spans="1:17" ht="15">
      <c r="A142"/>
      <c r="B142"/>
      <c r="C142"/>
      <c r="D142"/>
      <c r="E142"/>
      <c r="F142"/>
      <c r="G142"/>
      <c r="H142"/>
      <c r="I142"/>
      <c r="J142"/>
      <c r="K142"/>
      <c r="L142"/>
      <c r="M142"/>
      <c r="N142"/>
      <c r="O142"/>
      <c r="P142"/>
      <c r="Q142"/>
    </row>
    <row r="143" spans="1:17" ht="15">
      <c r="A143"/>
      <c r="B143"/>
      <c r="C143"/>
      <c r="D143"/>
      <c r="E143"/>
      <c r="F143"/>
      <c r="G143"/>
      <c r="H143"/>
      <c r="I143"/>
      <c r="J143"/>
      <c r="K143"/>
      <c r="L143"/>
      <c r="M143"/>
      <c r="N143"/>
      <c r="O143"/>
      <c r="P143"/>
      <c r="Q143"/>
    </row>
    <row r="144" spans="1:17" ht="15">
      <c r="A144"/>
      <c r="B144"/>
      <c r="C144"/>
      <c r="D144"/>
      <c r="E144"/>
      <c r="F144"/>
      <c r="G144"/>
      <c r="H144"/>
      <c r="I144"/>
      <c r="J144"/>
      <c r="K144"/>
      <c r="L144"/>
      <c r="M144"/>
      <c r="N144"/>
      <c r="O144"/>
      <c r="P144"/>
      <c r="Q144"/>
    </row>
    <row r="145" spans="1:17" ht="15">
      <c r="A145"/>
      <c r="B145"/>
      <c r="C145"/>
      <c r="D145"/>
      <c r="E145"/>
      <c r="F145"/>
      <c r="G145"/>
      <c r="H145"/>
      <c r="I145"/>
      <c r="J145"/>
      <c r="K145"/>
      <c r="L145"/>
      <c r="M145"/>
      <c r="N145"/>
      <c r="O145"/>
      <c r="P145"/>
      <c r="Q145"/>
    </row>
    <row r="146" spans="1:17" ht="15">
      <c r="A146"/>
      <c r="B146"/>
      <c r="C146"/>
      <c r="D146"/>
      <c r="E146"/>
      <c r="F146"/>
      <c r="G146"/>
      <c r="H146"/>
      <c r="I146"/>
      <c r="J146"/>
      <c r="K146"/>
      <c r="L146"/>
      <c r="M146"/>
      <c r="N146"/>
      <c r="O146"/>
      <c r="P146"/>
      <c r="Q146"/>
    </row>
    <row r="147" spans="1:17" ht="15">
      <c r="A147"/>
      <c r="B147"/>
      <c r="C147"/>
      <c r="D147"/>
      <c r="E147"/>
      <c r="F147"/>
      <c r="G147"/>
      <c r="H147"/>
      <c r="I147"/>
      <c r="J147"/>
      <c r="K147"/>
      <c r="L147"/>
      <c r="M147"/>
      <c r="N147"/>
      <c r="O147"/>
      <c r="P147"/>
      <c r="Q147"/>
    </row>
    <row r="148" spans="1:17" ht="15">
      <c r="A148"/>
      <c r="B148"/>
      <c r="C148"/>
      <c r="D148"/>
      <c r="E148"/>
      <c r="F148"/>
      <c r="G148"/>
      <c r="H148"/>
      <c r="I148"/>
      <c r="J148"/>
      <c r="K148"/>
      <c r="L148"/>
      <c r="M148"/>
      <c r="N148"/>
      <c r="O148"/>
      <c r="P148"/>
      <c r="Q148"/>
    </row>
    <row r="149" spans="1:17" ht="15">
      <c r="A149"/>
      <c r="B149"/>
      <c r="C149"/>
      <c r="D149"/>
      <c r="E149"/>
      <c r="F149"/>
      <c r="G149"/>
      <c r="H149"/>
      <c r="I149"/>
      <c r="J149"/>
      <c r="K149"/>
      <c r="L149"/>
      <c r="M149"/>
      <c r="N149"/>
      <c r="O149"/>
      <c r="P149"/>
      <c r="Q149"/>
    </row>
    <row r="150" spans="1:17" ht="15">
      <c r="A150"/>
      <c r="B150"/>
      <c r="C150"/>
      <c r="D150"/>
      <c r="E150"/>
      <c r="F150"/>
      <c r="G150"/>
      <c r="H150"/>
      <c r="I150"/>
      <c r="J150"/>
      <c r="K150"/>
      <c r="L150"/>
      <c r="M150"/>
      <c r="N150"/>
      <c r="O150"/>
      <c r="P150"/>
      <c r="Q150"/>
    </row>
    <row r="151" spans="1:17" ht="15">
      <c r="A151"/>
      <c r="B151"/>
      <c r="C151"/>
      <c r="D151"/>
      <c r="E151"/>
      <c r="F151"/>
      <c r="G151"/>
      <c r="H151"/>
      <c r="I151"/>
      <c r="J151"/>
      <c r="K151"/>
      <c r="L151"/>
      <c r="M151"/>
      <c r="N151"/>
      <c r="O151"/>
      <c r="P151"/>
      <c r="Q151"/>
    </row>
    <row r="152" spans="1:17" ht="15">
      <c r="A152"/>
      <c r="B152"/>
      <c r="C152"/>
      <c r="D152"/>
      <c r="E152"/>
      <c r="F152"/>
      <c r="G152"/>
      <c r="H152"/>
      <c r="I152"/>
      <c r="J152"/>
      <c r="K152"/>
      <c r="L152"/>
      <c r="M152"/>
      <c r="N152"/>
      <c r="O152"/>
      <c r="P152"/>
      <c r="Q152"/>
    </row>
    <row r="153" spans="1:17" ht="15">
      <c r="A153"/>
      <c r="B153"/>
      <c r="C153"/>
      <c r="D153"/>
      <c r="E153"/>
      <c r="F153"/>
      <c r="G153"/>
      <c r="H153"/>
      <c r="I153"/>
      <c r="J153"/>
      <c r="K153"/>
      <c r="L153"/>
      <c r="M153"/>
      <c r="N153"/>
      <c r="O153"/>
      <c r="P153"/>
      <c r="Q153"/>
    </row>
    <row r="154" spans="1:17" ht="15">
      <c r="A154"/>
      <c r="B154"/>
      <c r="C154"/>
      <c r="D154"/>
      <c r="E154"/>
      <c r="F154"/>
      <c r="G154"/>
      <c r="H154"/>
      <c r="I154"/>
      <c r="J154"/>
      <c r="K154"/>
      <c r="L154"/>
      <c r="M154"/>
      <c r="N154"/>
      <c r="O154"/>
      <c r="P154"/>
      <c r="Q154"/>
    </row>
    <row r="155" spans="1:17" ht="15">
      <c r="A155"/>
      <c r="B155"/>
      <c r="C155"/>
      <c r="D155"/>
      <c r="E155"/>
      <c r="F155"/>
      <c r="G155"/>
      <c r="H155"/>
      <c r="I155"/>
      <c r="J155"/>
      <c r="K155"/>
      <c r="L155"/>
      <c r="M155"/>
      <c r="N155"/>
      <c r="O155"/>
      <c r="P155"/>
      <c r="Q155"/>
    </row>
    <row r="156" spans="1:17" ht="15">
      <c r="A156"/>
      <c r="B156"/>
      <c r="C156"/>
      <c r="D156"/>
      <c r="E156"/>
      <c r="F156"/>
      <c r="G156"/>
      <c r="H156"/>
      <c r="I156"/>
      <c r="J156"/>
      <c r="K156"/>
      <c r="L156"/>
      <c r="M156"/>
      <c r="N156"/>
      <c r="O156"/>
      <c r="P156"/>
      <c r="Q156"/>
    </row>
    <row r="157" spans="1:17" ht="15">
      <c r="A157"/>
      <c r="B157"/>
      <c r="C157"/>
      <c r="D157"/>
      <c r="E157"/>
      <c r="F157"/>
      <c r="G157"/>
      <c r="H157"/>
      <c r="I157"/>
      <c r="J157"/>
      <c r="K157"/>
      <c r="L157"/>
      <c r="M157"/>
      <c r="N157"/>
      <c r="O157"/>
      <c r="P157"/>
      <c r="Q157"/>
    </row>
    <row r="158" spans="1:17" ht="15">
      <c r="A158"/>
      <c r="B158"/>
      <c r="C158"/>
      <c r="D158"/>
      <c r="E158"/>
      <c r="F158"/>
      <c r="G158"/>
      <c r="H158"/>
      <c r="I158"/>
      <c r="J158"/>
      <c r="K158"/>
      <c r="L158"/>
      <c r="M158"/>
      <c r="N158"/>
      <c r="O158"/>
      <c r="P158"/>
      <c r="Q158"/>
    </row>
    <row r="159" spans="1:17" ht="15">
      <c r="A159"/>
      <c r="B159"/>
      <c r="C159"/>
      <c r="D159"/>
      <c r="E159"/>
      <c r="F159"/>
      <c r="G159"/>
      <c r="H159"/>
      <c r="I159"/>
      <c r="J159"/>
      <c r="K159"/>
      <c r="L159"/>
      <c r="M159"/>
      <c r="N159"/>
      <c r="O159"/>
      <c r="P159"/>
      <c r="Q159"/>
    </row>
    <row r="160" spans="1:17" ht="15">
      <c r="A160"/>
      <c r="B160"/>
      <c r="C160"/>
      <c r="D160"/>
      <c r="E160"/>
      <c r="F160"/>
      <c r="G160"/>
      <c r="H160"/>
      <c r="I160"/>
      <c r="J160"/>
      <c r="K160"/>
      <c r="L160"/>
      <c r="M160"/>
      <c r="N160"/>
      <c r="O160"/>
      <c r="P160"/>
      <c r="Q160"/>
    </row>
    <row r="161" spans="1:17" ht="15">
      <c r="A161"/>
      <c r="B161"/>
      <c r="C161"/>
      <c r="D161"/>
      <c r="E161"/>
      <c r="F161"/>
      <c r="G161"/>
      <c r="H161"/>
      <c r="I161"/>
      <c r="J161"/>
      <c r="K161"/>
      <c r="L161"/>
      <c r="M161"/>
      <c r="N161"/>
      <c r="O161"/>
      <c r="P161"/>
      <c r="Q161"/>
    </row>
    <row r="162" spans="1:17" ht="15">
      <c r="A162"/>
      <c r="B162"/>
      <c r="C162"/>
      <c r="D162"/>
      <c r="E162"/>
      <c r="F162"/>
      <c r="G162"/>
      <c r="H162"/>
      <c r="I162"/>
      <c r="J162"/>
      <c r="K162"/>
      <c r="L162"/>
      <c r="M162"/>
      <c r="N162"/>
      <c r="O162"/>
      <c r="P162"/>
      <c r="Q162"/>
    </row>
    <row r="163" spans="1:17" ht="15">
      <c r="A163"/>
      <c r="B163"/>
      <c r="C163"/>
      <c r="D163"/>
      <c r="E163"/>
      <c r="F163"/>
      <c r="G163"/>
      <c r="H163"/>
      <c r="I163"/>
      <c r="J163"/>
      <c r="K163"/>
      <c r="L163"/>
      <c r="M163"/>
      <c r="N163"/>
      <c r="O163"/>
      <c r="P163"/>
      <c r="Q163"/>
    </row>
    <row r="164" spans="1:17" ht="15">
      <c r="A164"/>
      <c r="B164"/>
      <c r="C164"/>
      <c r="D164"/>
      <c r="E164"/>
      <c r="F164"/>
      <c r="G164"/>
      <c r="H164"/>
      <c r="I164"/>
      <c r="J164"/>
      <c r="K164"/>
      <c r="L164"/>
      <c r="M164"/>
      <c r="N164"/>
      <c r="O164"/>
      <c r="P164"/>
      <c r="Q164"/>
    </row>
    <row r="165" spans="1:17" ht="15">
      <c r="A165"/>
      <c r="B165"/>
      <c r="C165"/>
      <c r="D165"/>
      <c r="E165"/>
      <c r="F165"/>
      <c r="G165"/>
      <c r="H165"/>
      <c r="I165"/>
      <c r="J165"/>
      <c r="K165"/>
      <c r="L165"/>
      <c r="M165"/>
      <c r="N165"/>
      <c r="O165"/>
      <c r="P165"/>
      <c r="Q165"/>
    </row>
    <row r="166" spans="1:17" ht="15">
      <c r="A166"/>
      <c r="B166"/>
      <c r="C166"/>
      <c r="D166"/>
      <c r="E166"/>
      <c r="F166"/>
      <c r="G166"/>
      <c r="H166"/>
      <c r="I166"/>
      <c r="J166"/>
      <c r="K166"/>
      <c r="L166"/>
      <c r="M166"/>
      <c r="N166"/>
      <c r="O166"/>
      <c r="P166"/>
      <c r="Q166"/>
    </row>
    <row r="167" spans="1:17" ht="15">
      <c r="A167"/>
      <c r="B167"/>
      <c r="C167"/>
      <c r="D167"/>
      <c r="E167"/>
      <c r="F167"/>
      <c r="G167"/>
      <c r="H167"/>
      <c r="I167"/>
      <c r="J167"/>
      <c r="K167"/>
      <c r="L167"/>
      <c r="M167"/>
      <c r="N167"/>
      <c r="O167"/>
      <c r="P167"/>
      <c r="Q167"/>
    </row>
    <row r="168" spans="1:17" ht="15">
      <c r="A168"/>
      <c r="B168"/>
      <c r="C168"/>
      <c r="D168"/>
      <c r="E168"/>
      <c r="F168"/>
      <c r="G168"/>
      <c r="H168"/>
      <c r="I168"/>
      <c r="J168"/>
      <c r="K168"/>
      <c r="L168"/>
      <c r="M168"/>
      <c r="N168"/>
      <c r="O168"/>
      <c r="P168"/>
      <c r="Q168"/>
    </row>
    <row r="169" spans="1:17" ht="15">
      <c r="A169"/>
      <c r="B169"/>
      <c r="C169"/>
      <c r="D169"/>
      <c r="E169"/>
      <c r="F169"/>
      <c r="G169"/>
      <c r="H169"/>
      <c r="I169"/>
      <c r="J169"/>
      <c r="K169"/>
      <c r="L169"/>
      <c r="M169"/>
      <c r="N169"/>
      <c r="O169"/>
      <c r="P169"/>
      <c r="Q169"/>
    </row>
    <row r="170" spans="1:17" ht="15">
      <c r="A170"/>
      <c r="B170"/>
      <c r="C170"/>
      <c r="D170"/>
      <c r="E170"/>
      <c r="F170"/>
      <c r="G170"/>
      <c r="H170"/>
      <c r="I170"/>
      <c r="J170"/>
      <c r="K170"/>
      <c r="L170"/>
      <c r="M170"/>
      <c r="N170"/>
      <c r="O170"/>
      <c r="P170"/>
      <c r="Q170"/>
    </row>
    <row r="171" spans="1:17" ht="15">
      <c r="A171"/>
      <c r="B171"/>
      <c r="C171"/>
      <c r="D171"/>
      <c r="E171"/>
      <c r="F171"/>
      <c r="G171"/>
      <c r="H171"/>
      <c r="I171"/>
      <c r="J171"/>
      <c r="K171"/>
      <c r="L171"/>
      <c r="M171"/>
      <c r="N171"/>
      <c r="O171"/>
      <c r="P171"/>
      <c r="Q171"/>
    </row>
    <row r="172" spans="1:17" ht="15">
      <c r="A172"/>
      <c r="B172"/>
      <c r="C172"/>
      <c r="D172"/>
      <c r="E172"/>
      <c r="F172"/>
      <c r="G172"/>
      <c r="H172"/>
      <c r="I172"/>
      <c r="J172"/>
      <c r="K172"/>
      <c r="L172"/>
      <c r="M172"/>
      <c r="N172"/>
      <c r="O172"/>
      <c r="P172"/>
      <c r="Q172"/>
    </row>
    <row r="173" spans="1:17" ht="15">
      <c r="A173"/>
      <c r="B173"/>
      <c r="C173"/>
      <c r="D173"/>
      <c r="E173"/>
      <c r="F173"/>
      <c r="G173"/>
      <c r="H173"/>
      <c r="I173"/>
      <c r="J173"/>
      <c r="K173"/>
      <c r="L173"/>
      <c r="M173"/>
      <c r="N173"/>
      <c r="O173"/>
      <c r="P173"/>
      <c r="Q173"/>
    </row>
    <row r="174" spans="1:17" ht="15">
      <c r="A174"/>
      <c r="B174"/>
      <c r="C174"/>
      <c r="D174"/>
      <c r="E174"/>
      <c r="F174"/>
      <c r="G174"/>
      <c r="H174"/>
      <c r="I174"/>
      <c r="J174"/>
      <c r="K174"/>
      <c r="L174"/>
      <c r="M174"/>
      <c r="N174"/>
      <c r="O174"/>
      <c r="P174"/>
      <c r="Q174"/>
    </row>
    <row r="175" spans="1:17" ht="15">
      <c r="A175"/>
      <c r="B175"/>
      <c r="C175"/>
      <c r="D175"/>
      <c r="E175"/>
      <c r="F175"/>
      <c r="G175"/>
      <c r="H175"/>
      <c r="I175"/>
      <c r="J175"/>
      <c r="K175"/>
      <c r="L175"/>
      <c r="M175"/>
      <c r="N175"/>
      <c r="O175"/>
      <c r="P175"/>
      <c r="Q175"/>
    </row>
    <row r="176" spans="1:17" ht="15">
      <c r="A176"/>
      <c r="B176"/>
      <c r="C176"/>
      <c r="D176"/>
      <c r="E176"/>
      <c r="F176"/>
      <c r="G176"/>
      <c r="H176"/>
      <c r="I176"/>
      <c r="J176"/>
      <c r="K176"/>
      <c r="L176"/>
      <c r="M176"/>
      <c r="N176"/>
      <c r="O176"/>
      <c r="P176"/>
      <c r="Q176"/>
    </row>
    <row r="177" spans="1:17" ht="15">
      <c r="A177"/>
      <c r="B177"/>
      <c r="C177"/>
      <c r="D177"/>
      <c r="E177"/>
      <c r="F177"/>
      <c r="G177"/>
      <c r="H177"/>
      <c r="I177"/>
      <c r="J177"/>
      <c r="K177"/>
      <c r="L177"/>
      <c r="M177"/>
      <c r="N177"/>
      <c r="O177"/>
      <c r="P177"/>
      <c r="Q177"/>
    </row>
    <row r="178" spans="1:17" ht="15">
      <c r="A178"/>
      <c r="B178"/>
      <c r="C178"/>
      <c r="D178"/>
      <c r="E178"/>
      <c r="F178"/>
      <c r="G178"/>
      <c r="H178"/>
      <c r="I178"/>
      <c r="J178"/>
      <c r="K178"/>
      <c r="L178"/>
      <c r="M178"/>
      <c r="N178"/>
      <c r="O178"/>
      <c r="P178"/>
      <c r="Q178"/>
    </row>
    <row r="179" spans="1:17" ht="15">
      <c r="A179"/>
      <c r="B179"/>
      <c r="C179"/>
      <c r="D179"/>
      <c r="E179"/>
      <c r="F179"/>
      <c r="G179"/>
      <c r="H179"/>
      <c r="I179"/>
      <c r="J179"/>
      <c r="K179"/>
      <c r="L179"/>
      <c r="M179"/>
      <c r="N179"/>
      <c r="O179"/>
      <c r="P179"/>
      <c r="Q179"/>
    </row>
    <row r="180" spans="1:17" ht="15">
      <c r="A180"/>
      <c r="B180"/>
      <c r="C180"/>
      <c r="D180"/>
      <c r="E180"/>
      <c r="F180"/>
      <c r="G180"/>
      <c r="H180"/>
      <c r="I180"/>
      <c r="J180"/>
      <c r="K180"/>
      <c r="L180"/>
      <c r="M180"/>
      <c r="N180"/>
      <c r="O180"/>
      <c r="P180"/>
      <c r="Q180"/>
    </row>
    <row r="181" spans="1:17" ht="15">
      <c r="A181"/>
      <c r="B181"/>
      <c r="C181"/>
      <c r="D181"/>
      <c r="E181"/>
      <c r="F181"/>
      <c r="G181"/>
      <c r="H181"/>
      <c r="I181"/>
      <c r="J181"/>
      <c r="K181"/>
      <c r="L181"/>
      <c r="M181"/>
      <c r="N181"/>
      <c r="O181"/>
      <c r="P181"/>
      <c r="Q181"/>
    </row>
    <row r="182" spans="1:17" ht="15">
      <c r="A182"/>
      <c r="B182"/>
      <c r="C182"/>
      <c r="D182"/>
      <c r="E182"/>
      <c r="F182"/>
      <c r="G182"/>
      <c r="H182"/>
      <c r="I182"/>
      <c r="J182"/>
      <c r="K182"/>
      <c r="L182"/>
      <c r="M182"/>
      <c r="N182"/>
      <c r="O182"/>
      <c r="P182"/>
      <c r="Q182"/>
    </row>
    <row r="183" spans="1:17" ht="15">
      <c r="A183"/>
      <c r="B183"/>
      <c r="C183"/>
      <c r="D183"/>
      <c r="E183"/>
      <c r="F183"/>
      <c r="G183"/>
      <c r="H183"/>
      <c r="I183"/>
      <c r="J183"/>
      <c r="K183"/>
      <c r="L183"/>
      <c r="M183"/>
      <c r="N183"/>
      <c r="O183"/>
      <c r="P183"/>
      <c r="Q183"/>
    </row>
    <row r="184" spans="1:17" ht="15">
      <c r="A184"/>
      <c r="B184"/>
      <c r="C184"/>
      <c r="D184"/>
      <c r="E184"/>
      <c r="F184"/>
      <c r="G184"/>
      <c r="H184"/>
      <c r="I184"/>
      <c r="J184"/>
      <c r="K184"/>
      <c r="L184"/>
      <c r="M184"/>
      <c r="N184"/>
      <c r="O184"/>
      <c r="P184"/>
      <c r="Q184"/>
    </row>
    <row r="185" spans="1:17" ht="15">
      <c r="A185"/>
      <c r="B185"/>
      <c r="C185"/>
      <c r="D185"/>
      <c r="E185"/>
      <c r="F185"/>
      <c r="G185"/>
      <c r="H185"/>
      <c r="I185"/>
      <c r="J185"/>
      <c r="K185"/>
      <c r="L185"/>
      <c r="M185"/>
      <c r="N185"/>
      <c r="O185"/>
      <c r="P185"/>
      <c r="Q185"/>
    </row>
    <row r="186" spans="1:17" ht="15">
      <c r="A186"/>
      <c r="B186"/>
      <c r="C186"/>
      <c r="D186"/>
      <c r="E186"/>
      <c r="F186"/>
      <c r="G186"/>
      <c r="H186"/>
      <c r="I186"/>
      <c r="J186"/>
      <c r="K186"/>
      <c r="L186"/>
      <c r="M186"/>
      <c r="N186"/>
      <c r="O186"/>
      <c r="P186"/>
      <c r="Q186"/>
    </row>
    <row r="187" spans="1:17" ht="15">
      <c r="A187"/>
      <c r="B187"/>
      <c r="C187"/>
      <c r="D187"/>
      <c r="E187"/>
      <c r="F187"/>
      <c r="G187"/>
      <c r="H187"/>
      <c r="I187"/>
      <c r="J187"/>
      <c r="K187"/>
      <c r="L187"/>
      <c r="M187"/>
      <c r="N187"/>
      <c r="O187"/>
      <c r="P187"/>
      <c r="Q187"/>
    </row>
    <row r="188" spans="1:17" ht="15">
      <c r="A188"/>
      <c r="B188"/>
      <c r="C188"/>
      <c r="D188"/>
      <c r="E188"/>
      <c r="F188"/>
      <c r="G188"/>
      <c r="H188"/>
      <c r="I188"/>
      <c r="J188"/>
      <c r="K188"/>
      <c r="L188"/>
      <c r="M188"/>
      <c r="N188"/>
      <c r="O188"/>
      <c r="P188"/>
      <c r="Q188"/>
    </row>
    <row r="189" spans="1:17" ht="15">
      <c r="A189"/>
      <c r="B189"/>
      <c r="C189"/>
      <c r="D189"/>
      <c r="E189"/>
      <c r="F189"/>
      <c r="G189"/>
      <c r="H189"/>
      <c r="I189"/>
      <c r="J189"/>
      <c r="K189"/>
      <c r="L189"/>
      <c r="M189"/>
      <c r="N189"/>
      <c r="O189"/>
      <c r="P189"/>
      <c r="Q189"/>
    </row>
    <row r="190" spans="1:17" ht="15">
      <c r="A190"/>
      <c r="B190"/>
      <c r="C190"/>
      <c r="D190"/>
      <c r="E190"/>
      <c r="F190"/>
      <c r="G190"/>
      <c r="H190"/>
      <c r="I190"/>
      <c r="J190"/>
      <c r="K190"/>
      <c r="L190"/>
      <c r="M190"/>
      <c r="N190"/>
      <c r="O190"/>
      <c r="P190"/>
      <c r="Q190"/>
    </row>
    <row r="191" spans="1:17" ht="15">
      <c r="A191"/>
      <c r="B191"/>
      <c r="C191"/>
      <c r="D191"/>
      <c r="E191"/>
      <c r="F191"/>
      <c r="G191"/>
      <c r="H191"/>
      <c r="I191"/>
      <c r="J191"/>
      <c r="K191"/>
      <c r="L191"/>
      <c r="M191"/>
      <c r="N191"/>
      <c r="O191"/>
      <c r="P191"/>
      <c r="Q191"/>
    </row>
    <row r="192" spans="1:17" ht="15">
      <c r="A192"/>
      <c r="B192"/>
      <c r="C192"/>
      <c r="D192"/>
      <c r="E192"/>
      <c r="F192"/>
      <c r="G192"/>
      <c r="H192"/>
      <c r="I192"/>
      <c r="J192"/>
      <c r="K192"/>
      <c r="L192"/>
      <c r="M192"/>
      <c r="N192"/>
      <c r="O192"/>
      <c r="P192"/>
      <c r="Q192"/>
    </row>
    <row r="193" spans="1:17" ht="15">
      <c r="A193"/>
      <c r="B193"/>
      <c r="C193"/>
      <c r="D193"/>
      <c r="E193"/>
      <c r="F193"/>
      <c r="G193"/>
      <c r="H193"/>
      <c r="I193"/>
      <c r="J193"/>
      <c r="K193"/>
      <c r="L193"/>
      <c r="M193"/>
      <c r="N193"/>
      <c r="O193"/>
      <c r="P193"/>
      <c r="Q193"/>
    </row>
    <row r="194" spans="1:17" ht="15">
      <c r="A194"/>
      <c r="B194"/>
      <c r="C194"/>
      <c r="D194"/>
      <c r="E194"/>
      <c r="F194"/>
      <c r="G194"/>
      <c r="H194"/>
      <c r="I194"/>
      <c r="J194"/>
      <c r="K194"/>
      <c r="L194"/>
      <c r="M194"/>
      <c r="N194"/>
      <c r="O194"/>
      <c r="P194"/>
      <c r="Q194"/>
    </row>
    <row r="195" spans="1:17" ht="15">
      <c r="A195"/>
      <c r="B195"/>
      <c r="C195"/>
      <c r="D195"/>
      <c r="E195"/>
      <c r="F195"/>
      <c r="G195"/>
      <c r="H195"/>
      <c r="I195"/>
      <c r="J195"/>
      <c r="K195"/>
      <c r="L195"/>
      <c r="M195"/>
      <c r="N195"/>
      <c r="O195"/>
      <c r="P195"/>
      <c r="Q195"/>
    </row>
    <row r="196" spans="1:17" ht="15">
      <c r="A196"/>
      <c r="B196"/>
      <c r="C196"/>
      <c r="D196"/>
      <c r="E196"/>
      <c r="F196"/>
      <c r="G196"/>
      <c r="H196"/>
      <c r="I196"/>
      <c r="J196"/>
      <c r="K196"/>
      <c r="L196"/>
      <c r="M196"/>
      <c r="N196"/>
      <c r="O196"/>
      <c r="P196"/>
      <c r="Q196"/>
    </row>
    <row r="197" spans="1:17" ht="15">
      <c r="A197"/>
      <c r="B197"/>
      <c r="C197"/>
      <c r="D197"/>
      <c r="E197"/>
      <c r="F197"/>
      <c r="G197"/>
      <c r="H197"/>
      <c r="I197"/>
      <c r="J197"/>
      <c r="K197"/>
      <c r="L197"/>
      <c r="M197"/>
      <c r="N197"/>
      <c r="O197"/>
      <c r="P197"/>
      <c r="Q197"/>
    </row>
    <row r="198" spans="1:17" ht="15">
      <c r="A198"/>
      <c r="B198"/>
      <c r="C198"/>
      <c r="D198"/>
      <c r="E198"/>
      <c r="F198"/>
      <c r="G198"/>
      <c r="H198"/>
      <c r="I198"/>
      <c r="J198"/>
      <c r="K198"/>
      <c r="L198"/>
      <c r="M198"/>
      <c r="N198"/>
      <c r="O198"/>
      <c r="P198"/>
      <c r="Q198"/>
    </row>
    <row r="199" spans="1:17" ht="15">
      <c r="A199"/>
      <c r="B199"/>
      <c r="C199"/>
      <c r="D199"/>
      <c r="E199"/>
      <c r="F199"/>
      <c r="G199"/>
      <c r="H199"/>
      <c r="I199"/>
      <c r="J199"/>
      <c r="K199"/>
      <c r="L199"/>
      <c r="M199"/>
      <c r="N199"/>
      <c r="O199"/>
      <c r="P199"/>
      <c r="Q199"/>
    </row>
    <row r="200" spans="1:17" ht="15">
      <c r="A200"/>
      <c r="B200"/>
      <c r="C200"/>
      <c r="D200"/>
      <c r="E200"/>
      <c r="F200"/>
      <c r="G200"/>
      <c r="H200"/>
      <c r="I200"/>
      <c r="J200"/>
      <c r="K200"/>
      <c r="L200"/>
      <c r="M200"/>
      <c r="N200"/>
      <c r="O200"/>
      <c r="P200"/>
      <c r="Q200"/>
    </row>
    <row r="201" spans="1:17" ht="15">
      <c r="A201"/>
      <c r="B201"/>
      <c r="C201"/>
      <c r="D201"/>
      <c r="E201"/>
      <c r="F201"/>
      <c r="G201"/>
      <c r="H201"/>
      <c r="I201"/>
      <c r="J201"/>
      <c r="K201"/>
      <c r="L201"/>
      <c r="M201"/>
      <c r="N201"/>
      <c r="O201"/>
      <c r="P201"/>
      <c r="Q201"/>
    </row>
    <row r="202" spans="1:17" ht="15">
      <c r="A202"/>
      <c r="B202"/>
      <c r="C202"/>
      <c r="D202"/>
      <c r="E202"/>
      <c r="F202"/>
      <c r="G202"/>
      <c r="H202"/>
      <c r="I202"/>
      <c r="J202"/>
      <c r="K202"/>
      <c r="L202"/>
      <c r="M202"/>
      <c r="N202"/>
      <c r="O202"/>
      <c r="P202"/>
      <c r="Q202"/>
    </row>
    <row r="203" spans="1:17" ht="15">
      <c r="A203"/>
      <c r="B203"/>
      <c r="C203"/>
      <c r="D203"/>
      <c r="E203"/>
      <c r="F203"/>
      <c r="G203"/>
      <c r="H203"/>
      <c r="I203"/>
      <c r="J203"/>
      <c r="K203"/>
      <c r="L203"/>
      <c r="M203"/>
      <c r="N203"/>
      <c r="O203"/>
      <c r="P203"/>
      <c r="Q203"/>
    </row>
    <row r="204" spans="1:17" ht="15">
      <c r="A204"/>
      <c r="B204"/>
      <c r="C204"/>
      <c r="D204"/>
      <c r="E204"/>
      <c r="F204"/>
      <c r="G204"/>
      <c r="H204"/>
      <c r="I204"/>
      <c r="J204"/>
      <c r="K204"/>
      <c r="L204"/>
      <c r="M204"/>
      <c r="N204"/>
      <c r="O204"/>
      <c r="P204"/>
      <c r="Q204"/>
    </row>
    <row r="205" spans="1:17" ht="15">
      <c r="A205"/>
      <c r="B205"/>
      <c r="C205"/>
      <c r="D205"/>
      <c r="E205"/>
      <c r="F205"/>
      <c r="G205"/>
      <c r="H205"/>
      <c r="I205"/>
      <c r="J205"/>
      <c r="K205"/>
      <c r="L205"/>
      <c r="M205"/>
      <c r="N205"/>
      <c r="O205"/>
      <c r="P205"/>
      <c r="Q205"/>
    </row>
    <row r="206" spans="1:17" ht="15">
      <c r="A206"/>
      <c r="B206"/>
      <c r="C206"/>
      <c r="D206"/>
      <c r="E206"/>
      <c r="F206"/>
      <c r="G206"/>
      <c r="H206"/>
      <c r="I206"/>
      <c r="J206"/>
      <c r="K206"/>
      <c r="L206"/>
      <c r="M206"/>
      <c r="N206"/>
      <c r="O206"/>
      <c r="P206"/>
      <c r="Q206"/>
    </row>
    <row r="207" spans="1:17" ht="15">
      <c r="A207"/>
      <c r="B207"/>
      <c r="C207"/>
      <c r="D207"/>
      <c r="E207"/>
      <c r="F207"/>
      <c r="G207"/>
      <c r="H207"/>
      <c r="I207"/>
      <c r="J207"/>
      <c r="K207"/>
      <c r="L207"/>
      <c r="M207"/>
      <c r="N207"/>
      <c r="O207"/>
      <c r="P207"/>
      <c r="Q207"/>
    </row>
    <row r="208" spans="1:17" ht="15">
      <c r="A208"/>
      <c r="B208"/>
      <c r="C208"/>
      <c r="D208"/>
      <c r="E208"/>
      <c r="F208"/>
      <c r="G208"/>
      <c r="H208"/>
      <c r="I208"/>
      <c r="J208"/>
      <c r="K208"/>
      <c r="L208"/>
      <c r="M208"/>
      <c r="N208"/>
      <c r="O208"/>
      <c r="P208"/>
      <c r="Q208"/>
    </row>
    <row r="209" spans="1:17" ht="15">
      <c r="A209"/>
      <c r="B209"/>
      <c r="C209"/>
      <c r="D209"/>
      <c r="E209"/>
      <c r="F209"/>
      <c r="G209"/>
      <c r="H209"/>
      <c r="I209"/>
      <c r="J209"/>
      <c r="K209"/>
      <c r="L209"/>
      <c r="M209"/>
      <c r="N209"/>
      <c r="O209"/>
      <c r="P209"/>
      <c r="Q209"/>
    </row>
    <row r="210" spans="1:17" ht="15">
      <c r="A210"/>
      <c r="B210"/>
      <c r="C210"/>
      <c r="D210"/>
      <c r="E210"/>
      <c r="F210"/>
      <c r="G210"/>
      <c r="H210"/>
      <c r="I210"/>
      <c r="J210"/>
      <c r="K210"/>
      <c r="L210"/>
      <c r="M210"/>
      <c r="N210"/>
      <c r="O210"/>
      <c r="P210"/>
      <c r="Q210"/>
    </row>
    <row r="211" spans="1:17" ht="15">
      <c r="A211"/>
      <c r="B211"/>
      <c r="C211"/>
      <c r="D211"/>
      <c r="E211"/>
      <c r="F211"/>
      <c r="G211"/>
      <c r="H211"/>
      <c r="I211"/>
      <c r="J211"/>
      <c r="K211"/>
      <c r="L211"/>
      <c r="M211"/>
      <c r="N211"/>
      <c r="O211"/>
      <c r="P211"/>
      <c r="Q211"/>
    </row>
    <row r="212" spans="1:17" ht="15">
      <c r="A212"/>
      <c r="B212"/>
      <c r="C212"/>
      <c r="D212"/>
      <c r="E212"/>
      <c r="F212"/>
      <c r="G212"/>
      <c r="H212"/>
      <c r="I212"/>
      <c r="J212"/>
      <c r="K212"/>
      <c r="L212"/>
      <c r="M212"/>
      <c r="N212"/>
      <c r="O212"/>
      <c r="P212"/>
      <c r="Q212"/>
    </row>
    <row r="213" spans="1:17" ht="15">
      <c r="A213"/>
      <c r="B213"/>
      <c r="C213"/>
      <c r="D213"/>
      <c r="E213"/>
      <c r="F213"/>
      <c r="G213"/>
      <c r="H213"/>
      <c r="I213"/>
      <c r="J213"/>
      <c r="K213"/>
      <c r="L213"/>
      <c r="M213"/>
      <c r="N213"/>
      <c r="O213"/>
      <c r="P213"/>
      <c r="Q213"/>
    </row>
    <row r="214" spans="1:17" ht="15">
      <c r="A214"/>
      <c r="B214"/>
      <c r="C214"/>
      <c r="D214"/>
      <c r="E214"/>
      <c r="F214"/>
      <c r="G214"/>
      <c r="H214"/>
      <c r="I214"/>
      <c r="J214"/>
      <c r="K214"/>
      <c r="L214"/>
      <c r="M214"/>
      <c r="N214"/>
      <c r="O214"/>
      <c r="P214"/>
      <c r="Q214"/>
    </row>
    <row r="215" spans="1:17" ht="15">
      <c r="A215"/>
      <c r="B215"/>
      <c r="C215"/>
      <c r="D215"/>
      <c r="E215"/>
      <c r="F215"/>
      <c r="G215"/>
      <c r="H215"/>
      <c r="I215"/>
      <c r="J215"/>
      <c r="K215"/>
      <c r="L215"/>
      <c r="M215"/>
      <c r="N215"/>
      <c r="O215"/>
      <c r="P215"/>
      <c r="Q215"/>
    </row>
    <row r="216" spans="1:17" ht="15">
      <c r="A216"/>
      <c r="B216"/>
      <c r="C216"/>
      <c r="D216"/>
      <c r="E216"/>
      <c r="F216"/>
      <c r="G216"/>
      <c r="H216"/>
      <c r="I216"/>
      <c r="J216"/>
      <c r="K216"/>
      <c r="L216"/>
      <c r="M216"/>
      <c r="N216"/>
      <c r="O216"/>
      <c r="P216"/>
      <c r="Q216"/>
    </row>
    <row r="217" spans="1:17" ht="15">
      <c r="A217"/>
      <c r="B217"/>
      <c r="C217"/>
      <c r="D217"/>
      <c r="E217"/>
      <c r="F217"/>
      <c r="G217"/>
      <c r="H217"/>
      <c r="I217"/>
      <c r="J217"/>
      <c r="K217"/>
      <c r="L217"/>
      <c r="M217"/>
      <c r="N217"/>
      <c r="O217"/>
      <c r="P217"/>
      <c r="Q217"/>
    </row>
    <row r="218" spans="1:17" ht="15">
      <c r="A218"/>
      <c r="B218"/>
      <c r="C218"/>
      <c r="D218"/>
      <c r="E218"/>
      <c r="F218"/>
      <c r="G218"/>
      <c r="H218"/>
      <c r="I218"/>
      <c r="J218"/>
      <c r="K218"/>
      <c r="L218"/>
      <c r="M218"/>
      <c r="N218"/>
      <c r="O218"/>
      <c r="P218"/>
      <c r="Q218"/>
    </row>
    <row r="219" spans="1:17" ht="15">
      <c r="A219"/>
      <c r="B219"/>
      <c r="C219"/>
      <c r="D219"/>
      <c r="E219"/>
      <c r="F219"/>
      <c r="G219"/>
      <c r="H219"/>
      <c r="I219"/>
      <c r="J219"/>
      <c r="K219"/>
      <c r="L219"/>
      <c r="M219"/>
      <c r="N219"/>
      <c r="O219"/>
      <c r="P219"/>
      <c r="Q219"/>
    </row>
    <row r="220" spans="1:17" ht="15">
      <c r="A220"/>
      <c r="B220"/>
      <c r="C220"/>
      <c r="D220"/>
      <c r="E220"/>
      <c r="F220"/>
      <c r="G220"/>
      <c r="H220"/>
      <c r="I220"/>
      <c r="J220"/>
      <c r="K220"/>
      <c r="L220"/>
      <c r="M220"/>
      <c r="N220"/>
      <c r="O220"/>
      <c r="P220"/>
      <c r="Q220"/>
    </row>
    <row r="221" spans="1:17" ht="15">
      <c r="A221"/>
      <c r="B221"/>
      <c r="C221"/>
      <c r="D221"/>
      <c r="E221"/>
      <c r="F221"/>
      <c r="G221"/>
      <c r="H221"/>
      <c r="I221"/>
      <c r="J221"/>
      <c r="K221"/>
      <c r="L221"/>
      <c r="M221"/>
      <c r="N221"/>
      <c r="O221"/>
      <c r="P221"/>
      <c r="Q221"/>
    </row>
    <row r="222" spans="1:17" ht="15">
      <c r="A222"/>
      <c r="B222"/>
      <c r="C222"/>
      <c r="D222"/>
      <c r="E222"/>
      <c r="F222"/>
      <c r="G222"/>
      <c r="H222"/>
      <c r="I222"/>
      <c r="J222"/>
      <c r="K222"/>
      <c r="L222"/>
      <c r="M222"/>
      <c r="N222"/>
      <c r="O222"/>
      <c r="P222"/>
      <c r="Q222"/>
    </row>
    <row r="223" spans="1:17" ht="15">
      <c r="A223"/>
      <c r="B223"/>
      <c r="C223"/>
      <c r="D223"/>
      <c r="E223"/>
      <c r="F223"/>
      <c r="G223"/>
      <c r="H223"/>
      <c r="I223"/>
      <c r="J223"/>
      <c r="K223"/>
      <c r="L223"/>
      <c r="M223"/>
      <c r="N223"/>
      <c r="O223"/>
      <c r="P223"/>
      <c r="Q223"/>
    </row>
    <row r="224" spans="1:17" ht="15">
      <c r="A224"/>
      <c r="B224"/>
      <c r="C224"/>
      <c r="D224"/>
      <c r="E224"/>
      <c r="F224"/>
      <c r="G224"/>
      <c r="H224"/>
      <c r="I224"/>
      <c r="J224"/>
      <c r="K224"/>
      <c r="L224"/>
      <c r="M224"/>
      <c r="N224"/>
      <c r="O224"/>
      <c r="P224"/>
      <c r="Q224"/>
    </row>
    <row r="225" spans="1:17" ht="15">
      <c r="A225"/>
      <c r="B225"/>
      <c r="C225"/>
      <c r="D225"/>
      <c r="E225"/>
      <c r="F225"/>
      <c r="G225"/>
      <c r="H225"/>
      <c r="I225"/>
      <c r="J225"/>
      <c r="K225"/>
      <c r="L225"/>
      <c r="M225"/>
      <c r="N225"/>
      <c r="O225"/>
      <c r="P225"/>
      <c r="Q225"/>
    </row>
    <row r="226" spans="1:17" ht="15">
      <c r="A226"/>
      <c r="B226"/>
      <c r="C226"/>
      <c r="D226"/>
      <c r="E226"/>
      <c r="F226"/>
      <c r="G226"/>
      <c r="H226"/>
      <c r="I226"/>
      <c r="J226"/>
      <c r="K226"/>
      <c r="L226"/>
      <c r="M226"/>
      <c r="N226"/>
      <c r="O226"/>
      <c r="P226"/>
      <c r="Q226"/>
    </row>
    <row r="227" spans="1:17" ht="15">
      <c r="A227"/>
      <c r="B227"/>
      <c r="C227"/>
      <c r="D227"/>
      <c r="E227"/>
      <c r="F227"/>
      <c r="G227"/>
      <c r="H227"/>
      <c r="I227"/>
      <c r="J227"/>
      <c r="K227"/>
      <c r="L227"/>
      <c r="M227"/>
      <c r="N227"/>
      <c r="O227"/>
      <c r="P227"/>
      <c r="Q227"/>
    </row>
    <row r="228" spans="1:17" ht="15">
      <c r="A228"/>
      <c r="B228"/>
      <c r="C228"/>
      <c r="D228"/>
      <c r="E228"/>
      <c r="F228"/>
      <c r="G228"/>
      <c r="H228"/>
      <c r="I228"/>
      <c r="J228"/>
      <c r="K228"/>
      <c r="L228"/>
      <c r="M228"/>
      <c r="N228"/>
      <c r="O228"/>
      <c r="P228"/>
      <c r="Q228"/>
    </row>
    <row r="229" spans="1:17" ht="15">
      <c r="A229"/>
      <c r="B229"/>
      <c r="C229"/>
      <c r="D229"/>
      <c r="E229"/>
      <c r="F229"/>
      <c r="G229"/>
      <c r="H229"/>
      <c r="I229"/>
      <c r="J229"/>
      <c r="K229"/>
      <c r="L229"/>
      <c r="M229"/>
      <c r="N229"/>
      <c r="O229"/>
      <c r="P229"/>
      <c r="Q229"/>
    </row>
    <row r="230" spans="1:17" ht="15">
      <c r="A230"/>
      <c r="B230"/>
      <c r="C230"/>
      <c r="D230"/>
      <c r="E230"/>
      <c r="F230"/>
      <c r="G230"/>
      <c r="H230"/>
      <c r="I230"/>
      <c r="J230"/>
      <c r="K230"/>
      <c r="L230"/>
      <c r="M230"/>
      <c r="N230"/>
      <c r="O230"/>
      <c r="P230"/>
      <c r="Q230"/>
    </row>
    <row r="231" spans="1:17" ht="15">
      <c r="A231"/>
      <c r="B231"/>
      <c r="C231"/>
      <c r="D231"/>
      <c r="E231"/>
      <c r="F231"/>
      <c r="G231"/>
      <c r="H231"/>
      <c r="I231"/>
      <c r="J231"/>
      <c r="K231"/>
      <c r="L231"/>
      <c r="M231"/>
      <c r="N231"/>
      <c r="O231"/>
      <c r="P231"/>
      <c r="Q231"/>
    </row>
    <row r="232" spans="1:17" ht="15">
      <c r="A232"/>
      <c r="B232"/>
      <c r="C232"/>
      <c r="D232"/>
      <c r="E232"/>
      <c r="F232"/>
      <c r="G232"/>
      <c r="H232"/>
      <c r="I232"/>
      <c r="J232"/>
      <c r="K232"/>
      <c r="L232"/>
      <c r="M232"/>
      <c r="N232"/>
      <c r="O232"/>
      <c r="P232"/>
      <c r="Q232"/>
    </row>
    <row r="233" spans="1:17" ht="15">
      <c r="A233"/>
      <c r="B233"/>
      <c r="C233"/>
      <c r="D233"/>
      <c r="E233"/>
      <c r="F233"/>
      <c r="G233"/>
      <c r="H233"/>
      <c r="I233"/>
      <c r="J233"/>
      <c r="K233"/>
      <c r="L233"/>
      <c r="M233"/>
      <c r="N233"/>
      <c r="O233"/>
      <c r="P233"/>
      <c r="Q233"/>
    </row>
    <row r="234" spans="1:17" ht="15">
      <c r="A234"/>
      <c r="B234"/>
      <c r="C234"/>
      <c r="D234"/>
      <c r="E234"/>
      <c r="F234"/>
      <c r="G234"/>
      <c r="H234"/>
      <c r="I234"/>
      <c r="J234"/>
      <c r="K234"/>
      <c r="L234"/>
      <c r="M234"/>
      <c r="N234"/>
      <c r="O234"/>
      <c r="P234"/>
      <c r="Q234"/>
    </row>
    <row r="235" spans="1:17" ht="15">
      <c r="A235"/>
      <c r="B235"/>
      <c r="C235"/>
      <c r="D235"/>
      <c r="E235"/>
      <c r="F235"/>
      <c r="G235"/>
      <c r="H235"/>
      <c r="I235"/>
      <c r="J235"/>
      <c r="K235"/>
      <c r="L235"/>
      <c r="M235"/>
      <c r="N235"/>
      <c r="O235"/>
      <c r="P235"/>
      <c r="Q235"/>
    </row>
    <row r="236" spans="1:17" ht="15">
      <c r="A236"/>
      <c r="B236"/>
      <c r="C236"/>
      <c r="D236"/>
      <c r="E236"/>
      <c r="F236"/>
      <c r="G236"/>
      <c r="H236"/>
      <c r="I236"/>
      <c r="J236"/>
      <c r="K236"/>
      <c r="L236"/>
      <c r="M236"/>
      <c r="N236"/>
      <c r="O236"/>
      <c r="P236"/>
      <c r="Q236"/>
    </row>
    <row r="237" spans="1:17" ht="15">
      <c r="A237"/>
      <c r="B237"/>
      <c r="C237"/>
      <c r="D237"/>
      <c r="E237"/>
      <c r="F237"/>
      <c r="G237"/>
      <c r="H237"/>
      <c r="I237"/>
      <c r="J237"/>
      <c r="K237"/>
      <c r="L237"/>
      <c r="M237"/>
      <c r="N237"/>
      <c r="O237"/>
      <c r="P237"/>
      <c r="Q237"/>
    </row>
    <row r="238" spans="1:17" ht="15">
      <c r="A238"/>
      <c r="B238"/>
      <c r="C238"/>
      <c r="D238"/>
      <c r="E238"/>
      <c r="F238"/>
      <c r="G238"/>
      <c r="H238"/>
      <c r="I238"/>
      <c r="J238"/>
      <c r="K238"/>
      <c r="L238"/>
      <c r="M238"/>
      <c r="N238"/>
      <c r="O238"/>
      <c r="P238"/>
      <c r="Q238"/>
    </row>
    <row r="239" spans="1:17" ht="15">
      <c r="A239"/>
      <c r="B239"/>
      <c r="C239"/>
      <c r="D239"/>
      <c r="E239"/>
      <c r="F239"/>
      <c r="G239"/>
      <c r="H239"/>
      <c r="I239"/>
      <c r="J239"/>
      <c r="K239"/>
      <c r="L239"/>
      <c r="M239"/>
      <c r="N239"/>
      <c r="O239"/>
      <c r="P239"/>
      <c r="Q239"/>
    </row>
    <row r="240" spans="1:17" ht="15">
      <c r="A240"/>
      <c r="B240"/>
      <c r="C240"/>
      <c r="D240"/>
      <c r="E240"/>
      <c r="F240"/>
      <c r="G240"/>
      <c r="H240"/>
      <c r="I240"/>
      <c r="J240"/>
      <c r="K240"/>
      <c r="L240"/>
      <c r="M240"/>
      <c r="N240"/>
      <c r="O240"/>
      <c r="P240"/>
      <c r="Q240"/>
    </row>
    <row r="241" spans="1:17" ht="15">
      <c r="A241"/>
      <c r="B241"/>
      <c r="C241"/>
      <c r="D241"/>
      <c r="E241"/>
      <c r="F241"/>
      <c r="G241"/>
      <c r="H241"/>
      <c r="I241"/>
      <c r="J241"/>
      <c r="K241"/>
      <c r="L241"/>
      <c r="M241"/>
      <c r="N241"/>
      <c r="O241"/>
      <c r="P241"/>
      <c r="Q241"/>
    </row>
    <row r="242" spans="1:17" ht="15">
      <c r="A242"/>
      <c r="B242"/>
      <c r="C242"/>
      <c r="D242"/>
      <c r="E242"/>
      <c r="F242"/>
      <c r="G242"/>
      <c r="H242"/>
      <c r="I242"/>
      <c r="J242"/>
      <c r="K242"/>
      <c r="L242"/>
      <c r="M242"/>
      <c r="N242"/>
      <c r="O242"/>
      <c r="P242"/>
      <c r="Q242"/>
    </row>
    <row r="243" spans="1:17" ht="15">
      <c r="A243"/>
      <c r="B243"/>
      <c r="C243"/>
      <c r="D243"/>
      <c r="E243"/>
      <c r="F243"/>
      <c r="G243"/>
      <c r="H243"/>
      <c r="I243"/>
      <c r="J243"/>
      <c r="K243"/>
      <c r="L243"/>
      <c r="M243"/>
      <c r="N243"/>
      <c r="O243"/>
      <c r="P243"/>
      <c r="Q243"/>
    </row>
    <row r="244" spans="1:17" ht="15">
      <c r="A244"/>
      <c r="B244"/>
      <c r="C244"/>
      <c r="D244"/>
      <c r="E244"/>
      <c r="F244"/>
      <c r="G244"/>
      <c r="H244"/>
      <c r="I244"/>
      <c r="J244"/>
      <c r="K244"/>
      <c r="L244"/>
      <c r="M244"/>
      <c r="N244"/>
      <c r="O244"/>
      <c r="P244"/>
      <c r="Q244"/>
    </row>
    <row r="245" spans="1:17" ht="15">
      <c r="A245"/>
      <c r="B245"/>
      <c r="C245"/>
      <c r="D245"/>
      <c r="E245"/>
      <c r="F245"/>
      <c r="G245"/>
      <c r="H245"/>
      <c r="I245"/>
      <c r="J245"/>
      <c r="K245"/>
      <c r="L245"/>
      <c r="M245"/>
      <c r="N245"/>
      <c r="O245"/>
      <c r="P245"/>
      <c r="Q245"/>
    </row>
    <row r="246" spans="1:17" ht="15">
      <c r="A246"/>
      <c r="B246"/>
      <c r="C246"/>
      <c r="D246"/>
      <c r="E246"/>
      <c r="F246"/>
      <c r="G246"/>
      <c r="H246"/>
      <c r="I246"/>
      <c r="J246"/>
      <c r="K246"/>
      <c r="L246"/>
      <c r="M246"/>
      <c r="N246"/>
      <c r="O246"/>
      <c r="P246"/>
      <c r="Q246"/>
    </row>
    <row r="247" spans="1:17" ht="15">
      <c r="A247"/>
      <c r="B247"/>
      <c r="C247"/>
      <c r="D247"/>
      <c r="E247"/>
      <c r="F247"/>
      <c r="G247"/>
      <c r="H247"/>
      <c r="I247"/>
      <c r="J247"/>
      <c r="K247"/>
      <c r="L247"/>
      <c r="M247"/>
      <c r="N247"/>
      <c r="O247"/>
      <c r="P247"/>
      <c r="Q247"/>
    </row>
    <row r="248" spans="1:17" ht="15">
      <c r="A248"/>
      <c r="B248"/>
      <c r="C248"/>
      <c r="D248"/>
      <c r="E248"/>
      <c r="F248"/>
      <c r="G248"/>
      <c r="H248"/>
      <c r="I248"/>
      <c r="J248"/>
      <c r="K248"/>
      <c r="L248"/>
      <c r="M248"/>
      <c r="N248"/>
      <c r="O248"/>
      <c r="P248"/>
      <c r="Q248"/>
    </row>
    <row r="249" spans="1:17" ht="15">
      <c r="A249"/>
      <c r="B249"/>
      <c r="C249"/>
      <c r="D249"/>
      <c r="E249"/>
      <c r="F249"/>
      <c r="G249"/>
      <c r="H249"/>
      <c r="I249"/>
      <c r="J249"/>
      <c r="K249"/>
      <c r="L249"/>
      <c r="M249"/>
      <c r="N249"/>
      <c r="O249"/>
      <c r="P249"/>
      <c r="Q249"/>
    </row>
    <row r="250" spans="1:17" ht="15">
      <c r="A250"/>
      <c r="B250"/>
      <c r="C250"/>
      <c r="D250"/>
      <c r="E250"/>
      <c r="F250"/>
      <c r="G250"/>
      <c r="H250"/>
      <c r="I250"/>
      <c r="J250"/>
      <c r="K250"/>
      <c r="L250"/>
      <c r="M250"/>
      <c r="N250"/>
      <c r="O250"/>
      <c r="P250"/>
      <c r="Q250"/>
    </row>
    <row r="251" spans="1:17" ht="15">
      <c r="A251"/>
      <c r="B251"/>
      <c r="C251"/>
      <c r="D251"/>
      <c r="E251"/>
      <c r="F251"/>
      <c r="G251"/>
      <c r="H251"/>
      <c r="I251"/>
      <c r="J251"/>
      <c r="K251"/>
      <c r="L251"/>
      <c r="M251"/>
      <c r="N251"/>
      <c r="O251"/>
      <c r="P251"/>
      <c r="Q251"/>
    </row>
    <row r="252" spans="1:17" ht="15">
      <c r="A252"/>
      <c r="B252"/>
      <c r="C252"/>
      <c r="D252"/>
      <c r="E252"/>
      <c r="F252"/>
      <c r="G252"/>
      <c r="H252"/>
      <c r="I252"/>
      <c r="J252"/>
      <c r="K252"/>
      <c r="L252"/>
      <c r="M252"/>
      <c r="N252"/>
      <c r="O252"/>
      <c r="P252"/>
      <c r="Q252"/>
    </row>
    <row r="253" spans="1:17" ht="15">
      <c r="A253"/>
      <c r="B253"/>
      <c r="C253"/>
      <c r="D253"/>
      <c r="E253"/>
      <c r="F253"/>
      <c r="G253"/>
      <c r="H253"/>
      <c r="I253"/>
      <c r="J253"/>
      <c r="K253"/>
      <c r="L253"/>
      <c r="M253"/>
      <c r="N253"/>
      <c r="O253"/>
      <c r="P253"/>
      <c r="Q253"/>
    </row>
    <row r="254" spans="1:17" ht="15">
      <c r="A254"/>
      <c r="B254"/>
      <c r="C254"/>
      <c r="D254"/>
      <c r="E254"/>
      <c r="F254"/>
      <c r="G254"/>
      <c r="H254"/>
      <c r="I254"/>
      <c r="J254"/>
      <c r="K254"/>
      <c r="L254"/>
      <c r="M254"/>
      <c r="N254"/>
      <c r="O254"/>
      <c r="P254"/>
      <c r="Q254"/>
    </row>
    <row r="255" spans="1:17" ht="15">
      <c r="A255"/>
      <c r="B255"/>
      <c r="C255"/>
      <c r="D255"/>
      <c r="E255"/>
      <c r="F255"/>
      <c r="G255"/>
      <c r="H255"/>
      <c r="I255"/>
      <c r="J255"/>
      <c r="K255"/>
      <c r="L255"/>
      <c r="M255"/>
      <c r="N255"/>
      <c r="O255"/>
      <c r="P255"/>
      <c r="Q255"/>
    </row>
    <row r="256" spans="1:17" ht="15">
      <c r="A256"/>
      <c r="B256"/>
      <c r="C256"/>
      <c r="D256"/>
      <c r="E256"/>
      <c r="F256"/>
      <c r="G256"/>
      <c r="H256"/>
      <c r="I256"/>
      <c r="J256"/>
      <c r="K256"/>
      <c r="L256"/>
      <c r="M256"/>
      <c r="N256"/>
      <c r="O256"/>
      <c r="P256"/>
      <c r="Q256"/>
    </row>
    <row r="257" spans="1:17" ht="15">
      <c r="A257"/>
      <c r="B257"/>
      <c r="C257"/>
      <c r="D257"/>
      <c r="E257"/>
      <c r="F257"/>
      <c r="G257"/>
      <c r="H257"/>
      <c r="I257"/>
      <c r="J257"/>
      <c r="K257"/>
      <c r="L257"/>
      <c r="M257"/>
      <c r="N257"/>
      <c r="O257"/>
      <c r="P257"/>
      <c r="Q257"/>
    </row>
    <row r="258" spans="1:17" ht="15">
      <c r="A258"/>
      <c r="B258"/>
      <c r="C258"/>
      <c r="D258"/>
      <c r="E258"/>
      <c r="F258"/>
      <c r="G258"/>
      <c r="H258"/>
      <c r="I258"/>
      <c r="J258"/>
      <c r="K258"/>
      <c r="L258"/>
      <c r="M258"/>
      <c r="N258"/>
      <c r="O258"/>
      <c r="P258"/>
      <c r="Q258"/>
    </row>
    <row r="259" spans="1:17" ht="15">
      <c r="A259"/>
      <c r="B259"/>
      <c r="C259"/>
      <c r="D259"/>
      <c r="E259"/>
      <c r="F259"/>
      <c r="G259"/>
      <c r="H259"/>
      <c r="I259"/>
      <c r="J259"/>
      <c r="K259"/>
      <c r="L259"/>
      <c r="M259"/>
      <c r="N259"/>
      <c r="O259"/>
      <c r="P259"/>
      <c r="Q259"/>
    </row>
    <row r="260" spans="1:17" ht="15">
      <c r="A260"/>
      <c r="B260"/>
      <c r="C260"/>
      <c r="D260"/>
      <c r="E260"/>
      <c r="F260"/>
      <c r="G260"/>
      <c r="H260"/>
      <c r="I260"/>
      <c r="J260"/>
      <c r="K260"/>
      <c r="L260"/>
      <c r="M260"/>
      <c r="N260"/>
      <c r="O260"/>
      <c r="P260"/>
      <c r="Q260"/>
    </row>
    <row r="261" spans="1:17" ht="15">
      <c r="A261"/>
      <c r="B261"/>
      <c r="C261"/>
      <c r="D261"/>
      <c r="E261"/>
      <c r="F261"/>
      <c r="G261"/>
      <c r="H261"/>
      <c r="I261"/>
      <c r="J261"/>
      <c r="K261"/>
      <c r="L261"/>
      <c r="M261"/>
      <c r="N261"/>
      <c r="O261"/>
      <c r="P261"/>
      <c r="Q261"/>
    </row>
    <row r="262" spans="1:17" ht="15">
      <c r="A262"/>
      <c r="B262"/>
      <c r="C262"/>
      <c r="D262"/>
      <c r="E262"/>
      <c r="F262"/>
      <c r="G262"/>
      <c r="H262"/>
      <c r="I262"/>
      <c r="J262"/>
      <c r="K262"/>
      <c r="L262"/>
      <c r="M262"/>
      <c r="N262"/>
      <c r="O262"/>
      <c r="P262"/>
      <c r="Q262"/>
    </row>
    <row r="263" spans="1:17" ht="15">
      <c r="A263"/>
      <c r="B263"/>
      <c r="C263"/>
      <c r="D263"/>
      <c r="E263"/>
      <c r="F263"/>
      <c r="G263"/>
      <c r="H263"/>
      <c r="I263"/>
      <c r="J263"/>
      <c r="K263"/>
      <c r="L263"/>
      <c r="M263"/>
      <c r="N263"/>
      <c r="O263"/>
      <c r="P263"/>
      <c r="Q263"/>
    </row>
    <row r="264" spans="1:17" ht="15">
      <c r="A264"/>
      <c r="B264"/>
      <c r="C264"/>
      <c r="D264"/>
      <c r="E264"/>
      <c r="F264"/>
      <c r="G264"/>
      <c r="H264"/>
      <c r="I264"/>
      <c r="J264"/>
      <c r="K264"/>
      <c r="L264"/>
      <c r="M264"/>
      <c r="N264"/>
      <c r="O264"/>
      <c r="P264"/>
      <c r="Q264"/>
    </row>
    <row r="265" spans="1:17" ht="15">
      <c r="A265"/>
      <c r="B265"/>
      <c r="C265"/>
      <c r="D265"/>
      <c r="E265"/>
      <c r="F265"/>
      <c r="G265"/>
      <c r="H265"/>
      <c r="I265"/>
      <c r="J265"/>
      <c r="K265"/>
      <c r="L265"/>
      <c r="M265"/>
      <c r="N265"/>
      <c r="O265"/>
      <c r="P265"/>
      <c r="Q265"/>
    </row>
    <row r="266" spans="1:17" ht="15">
      <c r="A266"/>
      <c r="B266"/>
      <c r="C266"/>
      <c r="D266"/>
      <c r="E266"/>
      <c r="F266"/>
      <c r="G266"/>
      <c r="H266"/>
      <c r="I266"/>
      <c r="J266"/>
      <c r="K266"/>
      <c r="L266"/>
      <c r="M266"/>
      <c r="N266"/>
      <c r="O266"/>
      <c r="P266"/>
      <c r="Q266"/>
    </row>
    <row r="267" spans="1:17" ht="15">
      <c r="A267"/>
      <c r="B267"/>
      <c r="C267"/>
      <c r="D267"/>
      <c r="E267"/>
      <c r="F267"/>
      <c r="G267"/>
      <c r="H267"/>
      <c r="I267"/>
      <c r="J267"/>
      <c r="K267"/>
      <c r="L267"/>
      <c r="M267"/>
      <c r="N267"/>
      <c r="O267"/>
      <c r="P267"/>
      <c r="Q267"/>
    </row>
    <row r="268" spans="1:17" ht="15">
      <c r="A268"/>
      <c r="B268"/>
      <c r="C268"/>
      <c r="D268"/>
      <c r="E268"/>
      <c r="F268"/>
      <c r="G268"/>
      <c r="H268"/>
      <c r="I268"/>
      <c r="J268"/>
      <c r="K268"/>
      <c r="L268"/>
      <c r="M268"/>
      <c r="N268"/>
      <c r="O268"/>
      <c r="P268"/>
      <c r="Q268"/>
    </row>
    <row r="269" spans="1:17" ht="15">
      <c r="A269"/>
      <c r="B269"/>
      <c r="C269"/>
      <c r="D269"/>
      <c r="E269"/>
      <c r="F269"/>
      <c r="G269"/>
      <c r="H269"/>
      <c r="I269"/>
      <c r="J269"/>
      <c r="K269"/>
      <c r="L269"/>
      <c r="M269"/>
      <c r="N269"/>
      <c r="O269"/>
      <c r="P269"/>
      <c r="Q269"/>
    </row>
    <row r="270" spans="1:17" ht="15">
      <c r="A270"/>
      <c r="B270"/>
      <c r="C270"/>
      <c r="D270"/>
      <c r="E270"/>
      <c r="F270"/>
      <c r="G270"/>
      <c r="H270"/>
      <c r="I270"/>
      <c r="J270"/>
      <c r="K270"/>
      <c r="L270"/>
      <c r="M270"/>
      <c r="N270"/>
      <c r="O270"/>
      <c r="P270"/>
      <c r="Q270"/>
    </row>
    <row r="271" spans="1:17" ht="15">
      <c r="A271"/>
      <c r="B271"/>
      <c r="C271"/>
      <c r="D271"/>
      <c r="E271"/>
      <c r="F271"/>
      <c r="G271"/>
      <c r="H271"/>
      <c r="I271"/>
      <c r="J271"/>
      <c r="K271"/>
      <c r="L271"/>
      <c r="M271"/>
      <c r="N271"/>
      <c r="O271"/>
      <c r="P271"/>
      <c r="Q271"/>
    </row>
    <row r="272" spans="1:17" ht="15">
      <c r="A272"/>
      <c r="B272"/>
      <c r="C272"/>
      <c r="D272"/>
      <c r="E272"/>
      <c r="F272"/>
      <c r="G272"/>
      <c r="H272"/>
      <c r="I272"/>
      <c r="J272"/>
      <c r="K272"/>
      <c r="L272"/>
      <c r="M272"/>
      <c r="N272"/>
      <c r="O272"/>
      <c r="P272"/>
      <c r="Q272"/>
    </row>
    <row r="273" spans="1:17" ht="15">
      <c r="A273"/>
      <c r="B273"/>
      <c r="C273"/>
      <c r="D273"/>
      <c r="E273"/>
      <c r="F273"/>
      <c r="G273"/>
      <c r="H273"/>
      <c r="I273"/>
      <c r="J273"/>
      <c r="K273"/>
      <c r="L273"/>
      <c r="M273"/>
      <c r="N273"/>
      <c r="O273"/>
      <c r="P273"/>
      <c r="Q273"/>
    </row>
    <row r="274" spans="1:17" ht="15">
      <c r="A274"/>
      <c r="B274"/>
      <c r="C274"/>
      <c r="D274"/>
      <c r="E274"/>
      <c r="F274"/>
      <c r="G274"/>
      <c r="H274"/>
      <c r="I274"/>
      <c r="J274"/>
      <c r="K274"/>
      <c r="L274"/>
      <c r="M274"/>
      <c r="N274"/>
      <c r="O274"/>
      <c r="P274"/>
      <c r="Q274"/>
    </row>
    <row r="275" spans="1:17" ht="15">
      <c r="A275"/>
      <c r="B275"/>
      <c r="C275"/>
      <c r="D275"/>
      <c r="E275"/>
      <c r="F275"/>
      <c r="G275"/>
      <c r="H275"/>
      <c r="I275"/>
      <c r="J275"/>
      <c r="K275"/>
      <c r="L275"/>
      <c r="M275"/>
      <c r="N275"/>
      <c r="O275"/>
      <c r="P275"/>
      <c r="Q275"/>
    </row>
    <row r="276" spans="1:17" ht="15">
      <c r="A276"/>
      <c r="B276"/>
      <c r="C276"/>
      <c r="D276"/>
      <c r="E276"/>
      <c r="F276"/>
      <c r="G276"/>
      <c r="H276"/>
      <c r="I276"/>
      <c r="J276"/>
      <c r="K276"/>
      <c r="L276"/>
      <c r="M276"/>
      <c r="N276"/>
      <c r="O276"/>
      <c r="P276"/>
      <c r="Q276"/>
    </row>
    <row r="277" spans="1:17" ht="15">
      <c r="A277"/>
      <c r="B277"/>
      <c r="C277"/>
      <c r="D277"/>
      <c r="E277"/>
      <c r="F277"/>
      <c r="G277"/>
      <c r="H277"/>
      <c r="I277"/>
      <c r="J277"/>
      <c r="K277"/>
      <c r="L277"/>
      <c r="M277"/>
      <c r="N277"/>
      <c r="O277"/>
      <c r="P277"/>
      <c r="Q277"/>
    </row>
    <row r="278" spans="1:17" ht="15">
      <c r="A278"/>
      <c r="B278"/>
      <c r="C278"/>
      <c r="D278"/>
      <c r="E278"/>
      <c r="F278"/>
      <c r="G278"/>
      <c r="H278"/>
      <c r="I278"/>
      <c r="J278"/>
      <c r="K278"/>
      <c r="L278"/>
      <c r="M278"/>
      <c r="N278"/>
      <c r="O278"/>
      <c r="P278"/>
      <c r="Q278"/>
    </row>
    <row r="279" spans="1:17" ht="15">
      <c r="A279"/>
      <c r="B279"/>
      <c r="C279"/>
      <c r="D279"/>
      <c r="E279"/>
      <c r="F279"/>
      <c r="G279"/>
      <c r="H279"/>
      <c r="I279"/>
      <c r="J279"/>
      <c r="K279"/>
      <c r="L279"/>
      <c r="M279"/>
      <c r="N279"/>
      <c r="O279"/>
      <c r="P279"/>
      <c r="Q279"/>
    </row>
    <row r="280" spans="1:17" ht="15">
      <c r="A280"/>
      <c r="B280"/>
      <c r="C280"/>
      <c r="D280"/>
      <c r="E280"/>
      <c r="F280"/>
      <c r="G280"/>
      <c r="H280"/>
      <c r="I280"/>
      <c r="J280"/>
      <c r="K280"/>
      <c r="L280"/>
      <c r="M280"/>
      <c r="N280"/>
      <c r="O280"/>
      <c r="P280"/>
      <c r="Q280"/>
    </row>
    <row r="281" spans="1:17" ht="15">
      <c r="A281"/>
      <c r="B281"/>
      <c r="C281"/>
      <c r="D281"/>
      <c r="E281"/>
      <c r="F281"/>
      <c r="G281"/>
      <c r="H281"/>
      <c r="I281"/>
      <c r="J281"/>
      <c r="K281"/>
      <c r="L281"/>
      <c r="M281"/>
      <c r="N281"/>
      <c r="O281"/>
      <c r="P281"/>
      <c r="Q281"/>
    </row>
    <row r="282" spans="1:17" ht="15">
      <c r="A282"/>
      <c r="B282"/>
      <c r="C282"/>
      <c r="D282"/>
      <c r="E282"/>
      <c r="F282"/>
      <c r="G282"/>
      <c r="H282"/>
      <c r="I282"/>
      <c r="J282"/>
      <c r="K282"/>
      <c r="L282"/>
      <c r="M282"/>
      <c r="N282"/>
      <c r="O282"/>
      <c r="P282"/>
      <c r="Q282"/>
    </row>
    <row r="283" spans="1:17" ht="15">
      <c r="A283"/>
      <c r="B283"/>
      <c r="C283"/>
      <c r="D283"/>
      <c r="E283"/>
      <c r="F283"/>
      <c r="G283"/>
      <c r="H283"/>
      <c r="I283"/>
      <c r="J283"/>
      <c r="K283"/>
      <c r="L283"/>
      <c r="M283"/>
      <c r="N283"/>
      <c r="O283"/>
      <c r="P283"/>
      <c r="Q283"/>
    </row>
    <row r="284" spans="1:17" ht="15">
      <c r="A284"/>
      <c r="B284"/>
      <c r="C284"/>
      <c r="D284"/>
      <c r="E284"/>
      <c r="F284"/>
      <c r="G284"/>
      <c r="H284"/>
      <c r="I284"/>
      <c r="J284"/>
      <c r="K284"/>
      <c r="L284"/>
      <c r="M284"/>
      <c r="N284"/>
      <c r="O284"/>
      <c r="P284"/>
      <c r="Q284"/>
    </row>
    <row r="285" spans="1:17" ht="15">
      <c r="A285"/>
      <c r="B285"/>
      <c r="C285"/>
      <c r="D285"/>
      <c r="E285"/>
      <c r="F285"/>
      <c r="G285"/>
      <c r="H285"/>
      <c r="I285"/>
      <c r="J285"/>
      <c r="K285"/>
      <c r="L285"/>
      <c r="M285"/>
      <c r="N285"/>
      <c r="O285"/>
      <c r="P285"/>
      <c r="Q285"/>
    </row>
    <row r="286" spans="1:17" ht="15">
      <c r="A286"/>
      <c r="B286"/>
      <c r="C286"/>
      <c r="D286"/>
      <c r="E286"/>
      <c r="F286"/>
      <c r="G286"/>
      <c r="H286"/>
      <c r="I286"/>
      <c r="J286"/>
      <c r="K286"/>
      <c r="L286"/>
      <c r="M286"/>
      <c r="N286"/>
      <c r="O286"/>
      <c r="P286"/>
      <c r="Q286"/>
    </row>
    <row r="287" spans="1:17" ht="15">
      <c r="A287"/>
      <c r="B287"/>
      <c r="C287"/>
      <c r="D287"/>
      <c r="E287"/>
      <c r="F287"/>
      <c r="G287"/>
      <c r="H287"/>
      <c r="I287"/>
      <c r="J287"/>
      <c r="K287"/>
      <c r="L287"/>
      <c r="M287"/>
      <c r="N287"/>
      <c r="O287"/>
      <c r="P287"/>
      <c r="Q287"/>
    </row>
    <row r="288" spans="1:17" ht="15">
      <c r="A288"/>
      <c r="B288"/>
      <c r="C288"/>
      <c r="D288"/>
      <c r="E288"/>
      <c r="F288"/>
      <c r="G288"/>
      <c r="H288"/>
      <c r="I288"/>
      <c r="J288"/>
      <c r="K288"/>
      <c r="L288"/>
      <c r="M288"/>
      <c r="N288"/>
      <c r="O288"/>
      <c r="P288"/>
      <c r="Q288"/>
    </row>
    <row r="289" spans="1:17" ht="15">
      <c r="A289"/>
      <c r="B289"/>
      <c r="C289"/>
      <c r="D289"/>
      <c r="E289"/>
      <c r="F289"/>
      <c r="G289"/>
      <c r="H289"/>
      <c r="I289"/>
      <c r="J289"/>
      <c r="K289"/>
      <c r="L289"/>
      <c r="M289"/>
      <c r="N289"/>
      <c r="O289"/>
      <c r="P289"/>
      <c r="Q289"/>
    </row>
    <row r="290" spans="1:17" ht="15">
      <c r="A290"/>
      <c r="B290"/>
      <c r="C290"/>
      <c r="D290"/>
      <c r="E290"/>
      <c r="F290"/>
      <c r="G290"/>
      <c r="H290"/>
      <c r="I290"/>
      <c r="J290"/>
      <c r="K290"/>
      <c r="L290"/>
      <c r="M290"/>
      <c r="N290"/>
      <c r="O290"/>
      <c r="P290"/>
      <c r="Q290"/>
    </row>
    <row r="291" spans="1:17" ht="15">
      <c r="A291"/>
      <c r="B291"/>
      <c r="C291"/>
      <c r="D291"/>
      <c r="E291"/>
      <c r="F291"/>
      <c r="G291"/>
      <c r="H291"/>
      <c r="I291"/>
      <c r="J291"/>
      <c r="K291"/>
      <c r="L291"/>
      <c r="M291"/>
      <c r="N291"/>
      <c r="O291"/>
      <c r="P291"/>
      <c r="Q291"/>
    </row>
    <row r="292" spans="1:17" ht="15">
      <c r="A292"/>
      <c r="B292"/>
      <c r="C292"/>
      <c r="D292"/>
      <c r="E292"/>
      <c r="F292"/>
      <c r="G292"/>
      <c r="H292"/>
      <c r="I292"/>
      <c r="J292"/>
      <c r="K292"/>
      <c r="L292"/>
      <c r="M292"/>
      <c r="N292"/>
      <c r="O292"/>
      <c r="P292"/>
      <c r="Q292"/>
    </row>
    <row r="293" spans="1:17" ht="15">
      <c r="A293"/>
      <c r="B293"/>
      <c r="C293"/>
      <c r="D293"/>
      <c r="E293"/>
      <c r="F293"/>
      <c r="G293"/>
      <c r="H293"/>
      <c r="I293"/>
      <c r="J293"/>
      <c r="K293"/>
      <c r="L293"/>
      <c r="M293"/>
      <c r="N293"/>
      <c r="O293"/>
      <c r="P293"/>
      <c r="Q293"/>
    </row>
    <row r="294" spans="1:17" ht="15">
      <c r="A294"/>
      <c r="B294"/>
      <c r="C294"/>
      <c r="D294"/>
      <c r="E294"/>
      <c r="F294"/>
      <c r="G294"/>
      <c r="H294"/>
      <c r="I294"/>
      <c r="J294"/>
      <c r="K294"/>
      <c r="L294"/>
      <c r="M294"/>
      <c r="N294"/>
      <c r="O294"/>
      <c r="P294"/>
      <c r="Q294"/>
    </row>
    <row r="295" spans="1:17" ht="15">
      <c r="A295"/>
      <c r="B295"/>
      <c r="C295"/>
      <c r="D295"/>
      <c r="E295"/>
      <c r="F295"/>
      <c r="G295"/>
      <c r="H295"/>
      <c r="I295"/>
      <c r="J295"/>
      <c r="K295"/>
      <c r="L295"/>
      <c r="M295"/>
      <c r="N295"/>
      <c r="O295"/>
      <c r="P295"/>
      <c r="Q295"/>
    </row>
    <row r="296" spans="1:17" ht="15">
      <c r="A296"/>
      <c r="B296"/>
      <c r="C296"/>
      <c r="D296"/>
      <c r="E296"/>
      <c r="F296"/>
      <c r="G296"/>
      <c r="H296"/>
      <c r="I296"/>
      <c r="J296"/>
      <c r="K296"/>
      <c r="L296"/>
      <c r="M296"/>
      <c r="N296"/>
      <c r="O296"/>
      <c r="P296"/>
      <c r="Q296"/>
    </row>
    <row r="297" spans="1:17" ht="15">
      <c r="A297"/>
      <c r="B297"/>
      <c r="C297"/>
      <c r="D297"/>
      <c r="E297"/>
      <c r="F297"/>
      <c r="G297"/>
      <c r="H297"/>
      <c r="I297"/>
      <c r="J297"/>
      <c r="K297"/>
      <c r="L297"/>
      <c r="M297"/>
      <c r="N297"/>
      <c r="O297"/>
      <c r="P297"/>
      <c r="Q297"/>
    </row>
    <row r="298" spans="1:17" ht="15">
      <c r="A298"/>
      <c r="B298"/>
      <c r="C298"/>
      <c r="D298"/>
      <c r="E298"/>
      <c r="F298"/>
      <c r="G298"/>
      <c r="H298"/>
      <c r="I298"/>
      <c r="J298"/>
      <c r="K298"/>
      <c r="L298"/>
      <c r="M298"/>
      <c r="N298"/>
      <c r="O298"/>
      <c r="P298"/>
      <c r="Q298"/>
    </row>
    <row r="299" spans="1:17" ht="15">
      <c r="A299"/>
      <c r="B299"/>
      <c r="C299"/>
      <c r="D299"/>
      <c r="E299"/>
      <c r="F299"/>
      <c r="G299"/>
      <c r="H299"/>
      <c r="I299"/>
      <c r="J299"/>
      <c r="K299"/>
      <c r="L299"/>
      <c r="M299"/>
      <c r="N299"/>
      <c r="O299"/>
      <c r="P299"/>
      <c r="Q299"/>
    </row>
    <row r="300" spans="1:17" ht="15">
      <c r="A300"/>
      <c r="B300"/>
      <c r="C300"/>
      <c r="D300"/>
      <c r="E300"/>
      <c r="F300"/>
      <c r="G300"/>
      <c r="H300"/>
      <c r="I300"/>
      <c r="J300"/>
      <c r="K300"/>
      <c r="L300"/>
      <c r="M300"/>
      <c r="N300"/>
      <c r="O300"/>
      <c r="P300"/>
      <c r="Q300"/>
    </row>
    <row r="301" spans="1:17" ht="15">
      <c r="A301"/>
      <c r="B301"/>
      <c r="C301"/>
      <c r="D301"/>
      <c r="E301"/>
      <c r="F301"/>
      <c r="G301"/>
      <c r="H301"/>
      <c r="I301"/>
      <c r="J301"/>
      <c r="K301"/>
      <c r="L301"/>
      <c r="M301"/>
      <c r="N301"/>
      <c r="O301"/>
      <c r="P301"/>
      <c r="Q301"/>
    </row>
    <row r="302" spans="1:17" ht="15">
      <c r="A302"/>
      <c r="B302"/>
      <c r="C302"/>
      <c r="D302"/>
      <c r="E302"/>
      <c r="F302"/>
      <c r="G302"/>
      <c r="H302"/>
      <c r="I302"/>
      <c r="J302"/>
      <c r="K302"/>
      <c r="L302"/>
      <c r="M302"/>
      <c r="N302"/>
      <c r="O302"/>
      <c r="P302"/>
      <c r="Q302"/>
    </row>
    <row r="303" spans="1:17" ht="15">
      <c r="A303"/>
      <c r="B303"/>
      <c r="C303"/>
      <c r="D303"/>
      <c r="E303"/>
      <c r="F303"/>
      <c r="G303"/>
      <c r="H303"/>
      <c r="I303"/>
      <c r="J303"/>
      <c r="K303"/>
      <c r="L303"/>
      <c r="M303"/>
      <c r="N303"/>
      <c r="O303"/>
      <c r="P303"/>
      <c r="Q303"/>
    </row>
    <row r="304" spans="1:17" ht="15">
      <c r="A304"/>
      <c r="B304"/>
      <c r="C304"/>
      <c r="D304"/>
      <c r="E304"/>
      <c r="F304"/>
      <c r="G304"/>
      <c r="H304"/>
      <c r="I304"/>
      <c r="J304"/>
      <c r="K304"/>
      <c r="L304"/>
      <c r="M304"/>
      <c r="N304"/>
      <c r="O304"/>
      <c r="P304"/>
      <c r="Q304"/>
    </row>
    <row r="305" spans="1:17" ht="15">
      <c r="A305"/>
      <c r="B305"/>
      <c r="C305"/>
      <c r="D305"/>
      <c r="E305"/>
      <c r="F305"/>
      <c r="G305"/>
      <c r="H305"/>
      <c r="I305"/>
      <c r="J305"/>
      <c r="K305"/>
      <c r="L305"/>
      <c r="M305"/>
      <c r="N305"/>
      <c r="O305"/>
      <c r="P305"/>
      <c r="Q305"/>
    </row>
    <row r="306" spans="1:17" ht="15">
      <c r="A306"/>
      <c r="B306"/>
      <c r="C306"/>
      <c r="D306"/>
      <c r="E306"/>
      <c r="F306"/>
      <c r="G306"/>
      <c r="H306"/>
      <c r="I306"/>
      <c r="J306"/>
      <c r="K306"/>
      <c r="L306"/>
      <c r="M306"/>
      <c r="N306"/>
      <c r="O306"/>
      <c r="P306"/>
      <c r="Q306"/>
    </row>
    <row r="307" spans="1:17" ht="15">
      <c r="A307"/>
      <c r="B307"/>
      <c r="C307"/>
      <c r="D307"/>
      <c r="E307"/>
      <c r="F307"/>
      <c r="G307"/>
      <c r="H307"/>
      <c r="I307"/>
      <c r="J307"/>
      <c r="K307"/>
      <c r="L307"/>
      <c r="M307"/>
      <c r="N307"/>
      <c r="O307"/>
      <c r="P307"/>
      <c r="Q307"/>
    </row>
    <row r="308" spans="1:17" ht="15">
      <c r="A308"/>
      <c r="B308"/>
      <c r="C308"/>
      <c r="D308"/>
      <c r="E308"/>
      <c r="F308"/>
      <c r="G308"/>
      <c r="H308"/>
      <c r="I308"/>
      <c r="J308"/>
      <c r="K308"/>
      <c r="L308"/>
      <c r="M308"/>
      <c r="N308"/>
      <c r="O308"/>
      <c r="P308"/>
      <c r="Q308"/>
    </row>
    <row r="309" spans="1:17" ht="15">
      <c r="A309"/>
      <c r="B309"/>
      <c r="C309"/>
      <c r="D309"/>
      <c r="E309"/>
      <c r="F309"/>
      <c r="G309"/>
      <c r="H309"/>
      <c r="I309"/>
      <c r="J309"/>
      <c r="K309"/>
      <c r="L309"/>
      <c r="M309"/>
      <c r="N309"/>
      <c r="O309"/>
      <c r="P309"/>
      <c r="Q309"/>
    </row>
    <row r="310" spans="1:17" ht="15">
      <c r="A310"/>
      <c r="B310"/>
      <c r="C310"/>
      <c r="D310"/>
      <c r="E310"/>
      <c r="F310"/>
      <c r="G310"/>
      <c r="H310"/>
      <c r="I310"/>
      <c r="J310"/>
      <c r="K310"/>
      <c r="L310"/>
      <c r="M310"/>
      <c r="N310"/>
      <c r="O310"/>
      <c r="P310"/>
      <c r="Q310"/>
    </row>
    <row r="311" spans="1:17" ht="15">
      <c r="A311"/>
      <c r="B311"/>
      <c r="C311"/>
      <c r="D311"/>
      <c r="E311"/>
      <c r="F311"/>
      <c r="G311"/>
      <c r="H311"/>
      <c r="I311"/>
      <c r="J311"/>
      <c r="K311"/>
      <c r="L311"/>
      <c r="M311"/>
      <c r="N311"/>
      <c r="O311"/>
      <c r="P311"/>
      <c r="Q311"/>
    </row>
    <row r="312" spans="1:17" ht="15">
      <c r="A312"/>
      <c r="B312"/>
      <c r="C312"/>
      <c r="D312"/>
      <c r="E312"/>
      <c r="F312"/>
      <c r="G312"/>
      <c r="H312"/>
      <c r="I312"/>
      <c r="J312"/>
      <c r="K312"/>
      <c r="L312"/>
      <c r="M312"/>
      <c r="N312"/>
      <c r="O312"/>
      <c r="P312"/>
      <c r="Q312"/>
    </row>
    <row r="313" spans="1:17" ht="15">
      <c r="A313"/>
      <c r="B313"/>
      <c r="C313"/>
      <c r="D313"/>
      <c r="E313"/>
      <c r="F313"/>
      <c r="G313"/>
      <c r="H313"/>
      <c r="I313"/>
      <c r="J313"/>
      <c r="K313"/>
      <c r="L313"/>
      <c r="M313"/>
      <c r="N313"/>
      <c r="O313"/>
      <c r="P313"/>
      <c r="Q313"/>
    </row>
    <row r="314" spans="1:17" ht="15">
      <c r="A314"/>
      <c r="B314"/>
      <c r="C314"/>
      <c r="D314"/>
      <c r="E314"/>
      <c r="F314"/>
      <c r="G314"/>
      <c r="H314"/>
      <c r="I314"/>
      <c r="J314"/>
      <c r="K314"/>
      <c r="L314"/>
      <c r="M314"/>
      <c r="N314"/>
      <c r="O314"/>
      <c r="P314"/>
      <c r="Q314"/>
    </row>
    <row r="315" spans="1:17" ht="15">
      <c r="A315"/>
      <c r="B315"/>
      <c r="C315"/>
      <c r="D315"/>
      <c r="E315"/>
      <c r="F315"/>
      <c r="G315"/>
      <c r="H315"/>
      <c r="I315"/>
      <c r="J315"/>
      <c r="K315"/>
      <c r="L315"/>
      <c r="M315"/>
      <c r="N315"/>
      <c r="O315"/>
      <c r="P315"/>
      <c r="Q315"/>
    </row>
    <row r="316" spans="1:17" ht="15">
      <c r="A316"/>
      <c r="B316"/>
      <c r="C316"/>
      <c r="D316"/>
      <c r="E316"/>
      <c r="F316"/>
      <c r="G316"/>
      <c r="H316"/>
      <c r="I316"/>
      <c r="J316"/>
      <c r="K316"/>
      <c r="L316"/>
      <c r="M316"/>
      <c r="N316"/>
      <c r="O316"/>
      <c r="P316"/>
      <c r="Q316"/>
    </row>
    <row r="317" spans="1:17" ht="15">
      <c r="A317"/>
      <c r="B317"/>
      <c r="C317"/>
      <c r="D317"/>
      <c r="E317"/>
      <c r="F317"/>
      <c r="G317"/>
      <c r="H317"/>
      <c r="I317"/>
      <c r="J317"/>
      <c r="K317"/>
      <c r="L317"/>
      <c r="M317"/>
      <c r="N317"/>
      <c r="O317"/>
      <c r="P317"/>
      <c r="Q317"/>
    </row>
    <row r="318" spans="1:17" ht="15">
      <c r="A318"/>
      <c r="B318"/>
      <c r="C318"/>
      <c r="D318"/>
      <c r="E318"/>
      <c r="F318"/>
      <c r="G318"/>
      <c r="H318"/>
      <c r="I318"/>
      <c r="J318"/>
      <c r="K318"/>
      <c r="L318"/>
      <c r="M318"/>
      <c r="N318"/>
      <c r="O318"/>
      <c r="P318"/>
      <c r="Q318"/>
    </row>
    <row r="319" spans="1:17" ht="15">
      <c r="A319"/>
      <c r="B319"/>
      <c r="C319"/>
      <c r="D319"/>
      <c r="E319"/>
      <c r="F319"/>
      <c r="G319"/>
      <c r="H319"/>
      <c r="I319"/>
      <c r="J319"/>
      <c r="K319"/>
      <c r="L319"/>
      <c r="M319"/>
      <c r="N319"/>
      <c r="O319"/>
      <c r="P319"/>
      <c r="Q319"/>
    </row>
    <row r="320" spans="1:17" ht="15">
      <c r="A320"/>
      <c r="B320"/>
      <c r="C320"/>
      <c r="D320"/>
      <c r="E320"/>
      <c r="F320"/>
      <c r="G320"/>
      <c r="H320"/>
      <c r="I320"/>
      <c r="J320"/>
      <c r="K320"/>
      <c r="L320"/>
      <c r="M320"/>
      <c r="N320"/>
      <c r="O320"/>
      <c r="P320"/>
      <c r="Q320"/>
    </row>
    <row r="321" spans="1:17" ht="15">
      <c r="A321"/>
      <c r="B321"/>
      <c r="C321"/>
      <c r="D321"/>
      <c r="E321"/>
      <c r="F321"/>
      <c r="G321"/>
      <c r="H321"/>
      <c r="I321"/>
      <c r="J321"/>
      <c r="K321"/>
      <c r="L321"/>
      <c r="M321"/>
      <c r="N321"/>
      <c r="O321"/>
      <c r="P321"/>
      <c r="Q321"/>
    </row>
    <row r="322" spans="1:17" ht="15">
      <c r="A322"/>
      <c r="B322"/>
      <c r="C322"/>
      <c r="D322"/>
      <c r="E322"/>
      <c r="F322"/>
      <c r="G322"/>
      <c r="H322"/>
      <c r="I322"/>
      <c r="J322"/>
      <c r="K322"/>
      <c r="L322"/>
      <c r="M322"/>
      <c r="N322"/>
      <c r="O322"/>
      <c r="P322"/>
      <c r="Q322"/>
    </row>
    <row r="323" spans="1:17" ht="15">
      <c r="A323"/>
      <c r="B323"/>
      <c r="C323"/>
      <c r="D323"/>
      <c r="E323"/>
      <c r="F323"/>
      <c r="G323"/>
      <c r="H323"/>
      <c r="I323"/>
      <c r="J323"/>
      <c r="K323"/>
      <c r="L323"/>
      <c r="M323"/>
      <c r="N323"/>
      <c r="O323"/>
      <c r="P323"/>
      <c r="Q323"/>
    </row>
    <row r="324" spans="1:17" ht="15">
      <c r="A324"/>
      <c r="B324"/>
      <c r="C324"/>
      <c r="D324"/>
      <c r="E324"/>
      <c r="F324"/>
      <c r="G324"/>
      <c r="H324"/>
      <c r="I324"/>
      <c r="J324"/>
      <c r="K324"/>
      <c r="L324"/>
      <c r="M324"/>
      <c r="N324"/>
      <c r="O324"/>
      <c r="P324"/>
      <c r="Q324"/>
    </row>
    <row r="325" spans="1:17" ht="15">
      <c r="A325"/>
      <c r="B325"/>
      <c r="C325"/>
      <c r="D325"/>
      <c r="E325"/>
      <c r="F325"/>
      <c r="G325"/>
      <c r="H325"/>
      <c r="I325"/>
      <c r="J325"/>
      <c r="K325"/>
      <c r="L325"/>
      <c r="M325"/>
      <c r="N325"/>
      <c r="O325"/>
      <c r="P325"/>
      <c r="Q325"/>
    </row>
    <row r="326" spans="1:17" ht="15">
      <c r="A326"/>
      <c r="B326"/>
      <c r="C326"/>
      <c r="D326"/>
      <c r="E326"/>
      <c r="F326"/>
      <c r="G326"/>
      <c r="H326"/>
      <c r="I326"/>
      <c r="J326"/>
      <c r="K326"/>
      <c r="L326"/>
      <c r="M326"/>
      <c r="N326"/>
      <c r="O326"/>
      <c r="P326"/>
      <c r="Q326"/>
    </row>
    <row r="327" spans="1:17" ht="15">
      <c r="A327"/>
      <c r="B327"/>
      <c r="C327"/>
      <c r="D327"/>
      <c r="E327"/>
      <c r="F327"/>
      <c r="G327"/>
      <c r="H327"/>
      <c r="I327"/>
      <c r="J327"/>
      <c r="K327"/>
      <c r="L327"/>
      <c r="M327"/>
      <c r="N327"/>
      <c r="O327"/>
      <c r="P327"/>
      <c r="Q327"/>
    </row>
    <row r="328" spans="1:17" ht="15">
      <c r="A328"/>
      <c r="B328"/>
      <c r="C328"/>
      <c r="D328"/>
      <c r="E328"/>
      <c r="F328"/>
      <c r="G328"/>
      <c r="H328"/>
      <c r="I328"/>
      <c r="J328"/>
      <c r="K328"/>
      <c r="L328"/>
      <c r="M328"/>
      <c r="N328"/>
      <c r="O328"/>
      <c r="P328"/>
      <c r="Q328"/>
    </row>
    <row r="329" spans="1:17" ht="15">
      <c r="A329"/>
      <c r="B329"/>
      <c r="C329"/>
      <c r="D329"/>
      <c r="E329"/>
      <c r="F329"/>
      <c r="G329"/>
      <c r="H329"/>
      <c r="I329"/>
      <c r="J329"/>
      <c r="K329"/>
      <c r="L329"/>
      <c r="M329"/>
      <c r="N329"/>
      <c r="O329"/>
      <c r="P329"/>
      <c r="Q329"/>
    </row>
    <row r="330" spans="1:17" ht="15">
      <c r="A330"/>
      <c r="B330"/>
      <c r="C330"/>
      <c r="D330"/>
      <c r="E330"/>
      <c r="F330"/>
      <c r="G330"/>
      <c r="H330"/>
      <c r="I330"/>
      <c r="J330"/>
      <c r="K330"/>
      <c r="L330"/>
      <c r="M330"/>
      <c r="N330"/>
      <c r="O330"/>
      <c r="P330"/>
      <c r="Q330"/>
    </row>
    <row r="331" spans="1:17" ht="15">
      <c r="A331"/>
      <c r="B331"/>
      <c r="C331"/>
      <c r="D331"/>
      <c r="E331"/>
      <c r="F331"/>
      <c r="G331"/>
      <c r="H331"/>
      <c r="I331"/>
      <c r="J331"/>
      <c r="K331"/>
      <c r="L331"/>
      <c r="M331"/>
      <c r="N331"/>
      <c r="O331"/>
      <c r="P331"/>
      <c r="Q331"/>
    </row>
    <row r="332" spans="1:17" ht="15">
      <c r="A332"/>
      <c r="B332"/>
      <c r="C332"/>
      <c r="D332"/>
      <c r="E332"/>
      <c r="F332"/>
      <c r="G332"/>
      <c r="H332"/>
      <c r="I332"/>
      <c r="J332"/>
      <c r="K332"/>
      <c r="L332"/>
      <c r="M332"/>
      <c r="N332"/>
      <c r="O332"/>
      <c r="P332"/>
      <c r="Q332"/>
    </row>
    <row r="333" spans="1:17" ht="15">
      <c r="A333"/>
      <c r="B333"/>
      <c r="C333"/>
      <c r="D333"/>
      <c r="E333"/>
      <c r="F333"/>
      <c r="G333"/>
      <c r="H333"/>
      <c r="I333"/>
      <c r="J333"/>
      <c r="K333"/>
      <c r="L333"/>
      <c r="M333"/>
      <c r="N333"/>
      <c r="O333"/>
      <c r="P333"/>
      <c r="Q333"/>
    </row>
    <row r="334" spans="1:17" ht="15">
      <c r="A334"/>
      <c r="B334"/>
      <c r="C334"/>
      <c r="D334"/>
      <c r="E334"/>
      <c r="F334"/>
      <c r="G334"/>
      <c r="H334"/>
      <c r="I334"/>
      <c r="J334"/>
      <c r="K334"/>
      <c r="L334"/>
      <c r="M334"/>
      <c r="N334"/>
      <c r="O334"/>
      <c r="P334"/>
      <c r="Q334"/>
    </row>
    <row r="335" spans="1:17" ht="15">
      <c r="A335"/>
      <c r="B335"/>
      <c r="C335"/>
      <c r="D335"/>
      <c r="E335"/>
      <c r="F335"/>
      <c r="G335"/>
      <c r="H335"/>
      <c r="I335"/>
      <c r="J335"/>
      <c r="K335"/>
      <c r="L335"/>
      <c r="M335"/>
      <c r="N335"/>
      <c r="O335"/>
      <c r="P335"/>
      <c r="Q335"/>
    </row>
    <row r="336" spans="1:17" ht="15">
      <c r="A336"/>
      <c r="B336"/>
      <c r="C336"/>
      <c r="D336"/>
      <c r="E336"/>
      <c r="F336"/>
      <c r="G336"/>
      <c r="H336"/>
      <c r="I336"/>
      <c r="J336"/>
      <c r="K336"/>
      <c r="L336"/>
      <c r="M336"/>
      <c r="N336"/>
      <c r="O336"/>
      <c r="P336"/>
      <c r="Q336"/>
    </row>
    <row r="337" spans="1:17" ht="15">
      <c r="A337"/>
      <c r="B337"/>
      <c r="C337"/>
      <c r="D337"/>
      <c r="E337"/>
      <c r="F337"/>
      <c r="G337"/>
      <c r="H337"/>
      <c r="I337"/>
      <c r="J337"/>
      <c r="K337"/>
      <c r="L337"/>
      <c r="M337"/>
      <c r="N337"/>
      <c r="O337"/>
      <c r="P337"/>
      <c r="Q337"/>
    </row>
    <row r="338" spans="1:17" ht="15">
      <c r="A338"/>
      <c r="B338"/>
      <c r="C338"/>
      <c r="D338"/>
      <c r="E338"/>
      <c r="F338"/>
      <c r="G338"/>
      <c r="H338"/>
      <c r="I338"/>
      <c r="J338"/>
      <c r="K338"/>
      <c r="L338"/>
      <c r="M338"/>
      <c r="N338"/>
      <c r="O338"/>
      <c r="P338"/>
      <c r="Q338"/>
    </row>
    <row r="339" spans="1:17" ht="15">
      <c r="A339"/>
      <c r="B339"/>
      <c r="C339"/>
      <c r="D339"/>
      <c r="E339"/>
      <c r="F339"/>
      <c r="G339"/>
      <c r="H339"/>
      <c r="I339"/>
      <c r="J339"/>
      <c r="K339"/>
      <c r="L339"/>
      <c r="M339"/>
      <c r="N339"/>
      <c r="O339"/>
      <c r="P339"/>
      <c r="Q339"/>
    </row>
    <row r="340" spans="1:17" ht="15">
      <c r="A340"/>
      <c r="B340"/>
      <c r="C340"/>
      <c r="D340"/>
      <c r="E340"/>
      <c r="F340"/>
      <c r="G340"/>
      <c r="H340"/>
      <c r="I340"/>
      <c r="J340"/>
      <c r="K340"/>
      <c r="L340"/>
      <c r="M340"/>
      <c r="N340"/>
      <c r="O340"/>
      <c r="P340"/>
      <c r="Q340"/>
    </row>
    <row r="341" spans="1:17" ht="15">
      <c r="A341"/>
      <c r="B341"/>
      <c r="C341"/>
      <c r="D341"/>
      <c r="E341"/>
      <c r="F341"/>
      <c r="G341"/>
      <c r="H341"/>
      <c r="I341"/>
      <c r="J341"/>
      <c r="K341"/>
      <c r="L341"/>
      <c r="M341"/>
      <c r="N341"/>
      <c r="O341"/>
      <c r="P341"/>
      <c r="Q341"/>
    </row>
    <row r="342" spans="1:17" ht="15">
      <c r="A342"/>
      <c r="B342"/>
      <c r="C342"/>
      <c r="D342"/>
      <c r="E342"/>
      <c r="F342"/>
      <c r="G342"/>
      <c r="H342"/>
      <c r="I342"/>
      <c r="J342"/>
      <c r="K342"/>
      <c r="L342"/>
      <c r="M342"/>
      <c r="N342"/>
      <c r="O342"/>
      <c r="P342"/>
      <c r="Q342"/>
    </row>
    <row r="343" spans="1:17" ht="15">
      <c r="A343"/>
      <c r="B343"/>
      <c r="C343"/>
      <c r="D343"/>
      <c r="E343"/>
      <c r="F343"/>
      <c r="G343"/>
      <c r="H343"/>
      <c r="I343"/>
      <c r="J343"/>
      <c r="K343"/>
      <c r="L343"/>
      <c r="M343"/>
      <c r="N343"/>
      <c r="O343"/>
      <c r="P343"/>
      <c r="Q343"/>
    </row>
    <row r="344" spans="1:17" ht="15">
      <c r="A344"/>
      <c r="B344"/>
      <c r="C344"/>
      <c r="D344"/>
      <c r="E344"/>
      <c r="F344"/>
      <c r="G344"/>
      <c r="H344"/>
      <c r="I344"/>
      <c r="J344"/>
      <c r="K344"/>
      <c r="L344"/>
      <c r="M344"/>
      <c r="N344"/>
      <c r="O344"/>
      <c r="P344"/>
      <c r="Q344"/>
    </row>
    <row r="345" spans="1:17" ht="15">
      <c r="A345"/>
      <c r="B345"/>
      <c r="C345"/>
      <c r="D345"/>
      <c r="E345"/>
      <c r="F345"/>
      <c r="G345"/>
      <c r="H345"/>
      <c r="I345"/>
      <c r="J345"/>
      <c r="K345"/>
      <c r="L345"/>
      <c r="M345"/>
      <c r="N345"/>
      <c r="O345"/>
      <c r="P345"/>
      <c r="Q345"/>
    </row>
    <row r="346" spans="1:17" ht="15">
      <c r="A346"/>
      <c r="B346"/>
      <c r="C346"/>
      <c r="D346"/>
      <c r="E346"/>
      <c r="F346"/>
      <c r="G346"/>
      <c r="H346"/>
      <c r="I346"/>
      <c r="J346"/>
      <c r="K346"/>
      <c r="L346"/>
      <c r="M346"/>
      <c r="N346"/>
      <c r="O346"/>
      <c r="P346"/>
      <c r="Q346"/>
    </row>
    <row r="347" spans="1:17" ht="15">
      <c r="A347"/>
      <c r="B347"/>
      <c r="C347"/>
      <c r="D347"/>
      <c r="E347"/>
      <c r="F347"/>
      <c r="G347"/>
      <c r="H347"/>
      <c r="I347"/>
      <c r="J347"/>
      <c r="K347"/>
      <c r="L347"/>
      <c r="M347"/>
      <c r="N347"/>
      <c r="O347"/>
      <c r="P347"/>
      <c r="Q347"/>
    </row>
    <row r="348" spans="1:17" ht="15">
      <c r="A348"/>
      <c r="B348"/>
      <c r="C348"/>
      <c r="D348"/>
      <c r="E348"/>
      <c r="F348"/>
      <c r="G348"/>
      <c r="H348"/>
      <c r="I348"/>
      <c r="J348"/>
      <c r="K348"/>
      <c r="L348"/>
      <c r="M348"/>
      <c r="N348"/>
      <c r="O348"/>
      <c r="P348"/>
      <c r="Q348"/>
    </row>
    <row r="349" spans="1:17" ht="15">
      <c r="A349"/>
      <c r="B349"/>
      <c r="C349"/>
      <c r="D349"/>
      <c r="E349"/>
      <c r="F349"/>
      <c r="G349"/>
      <c r="H349"/>
      <c r="I349"/>
      <c r="J349"/>
      <c r="K349"/>
      <c r="L349"/>
      <c r="M349"/>
      <c r="N349"/>
      <c r="O349"/>
      <c r="P349"/>
      <c r="Q349"/>
    </row>
    <row r="350" spans="1:17" ht="15">
      <c r="A350"/>
      <c r="B350"/>
      <c r="C350"/>
      <c r="D350"/>
      <c r="E350"/>
      <c r="F350"/>
      <c r="G350"/>
      <c r="H350"/>
      <c r="I350"/>
      <c r="J350"/>
      <c r="K350"/>
      <c r="L350"/>
      <c r="M350"/>
      <c r="N350"/>
      <c r="O350"/>
      <c r="P350"/>
      <c r="Q350"/>
    </row>
    <row r="351" spans="1:17" ht="15">
      <c r="A351"/>
      <c r="B351"/>
      <c r="C351"/>
      <c r="D351"/>
      <c r="E351"/>
      <c r="F351"/>
      <c r="G351"/>
      <c r="H351"/>
      <c r="I351"/>
      <c r="J351"/>
      <c r="K351"/>
      <c r="L351"/>
      <c r="M351"/>
      <c r="N351"/>
      <c r="O351"/>
      <c r="P351"/>
      <c r="Q351"/>
    </row>
    <row r="352" spans="1:17" ht="15">
      <c r="A352"/>
      <c r="B352"/>
      <c r="C352"/>
      <c r="D352"/>
      <c r="E352"/>
      <c r="F352"/>
      <c r="G352"/>
      <c r="H352"/>
      <c r="I352"/>
      <c r="J352"/>
      <c r="K352"/>
      <c r="L352"/>
      <c r="M352"/>
      <c r="N352"/>
      <c r="O352"/>
      <c r="P352"/>
      <c r="Q352"/>
    </row>
    <row r="353" spans="1:17" ht="15">
      <c r="A353"/>
      <c r="B353"/>
      <c r="C353"/>
      <c r="D353"/>
      <c r="E353"/>
      <c r="F353"/>
      <c r="G353"/>
      <c r="H353"/>
      <c r="I353"/>
      <c r="J353"/>
      <c r="K353"/>
      <c r="L353"/>
      <c r="M353"/>
      <c r="N353"/>
      <c r="O353"/>
      <c r="P353"/>
      <c r="Q353"/>
    </row>
    <row r="354" spans="1:17" ht="15">
      <c r="A354"/>
      <c r="B354"/>
      <c r="C354"/>
      <c r="D354"/>
      <c r="E354"/>
      <c r="F354"/>
      <c r="G354"/>
      <c r="H354"/>
      <c r="I354"/>
      <c r="J354"/>
      <c r="K354"/>
      <c r="L354"/>
      <c r="M354"/>
      <c r="N354"/>
      <c r="O354"/>
      <c r="P354"/>
      <c r="Q354"/>
    </row>
    <row r="355" spans="1:17" ht="15">
      <c r="A355"/>
      <c r="B355"/>
      <c r="C355"/>
      <c r="D355"/>
      <c r="E355"/>
      <c r="F355"/>
      <c r="G355"/>
      <c r="H355"/>
      <c r="I355"/>
      <c r="J355"/>
      <c r="K355"/>
      <c r="L355"/>
      <c r="M355"/>
      <c r="N355"/>
      <c r="O355"/>
      <c r="P355"/>
      <c r="Q355"/>
    </row>
    <row r="356" spans="1:17" ht="15">
      <c r="A356"/>
      <c r="B356"/>
      <c r="C356"/>
      <c r="D356"/>
      <c r="E356"/>
      <c r="F356"/>
      <c r="G356"/>
      <c r="H356"/>
      <c r="I356"/>
      <c r="J356"/>
      <c r="K356"/>
      <c r="L356"/>
      <c r="M356"/>
      <c r="N356"/>
      <c r="O356"/>
      <c r="P356"/>
      <c r="Q356"/>
    </row>
    <row r="357" spans="1:17" ht="15">
      <c r="A357"/>
      <c r="B357"/>
      <c r="C357"/>
      <c r="D357"/>
      <c r="E357"/>
      <c r="F357"/>
      <c r="G357"/>
      <c r="H357"/>
      <c r="I357"/>
      <c r="J357"/>
      <c r="K357"/>
      <c r="L357"/>
      <c r="M357"/>
      <c r="N357"/>
      <c r="O357"/>
      <c r="P357"/>
      <c r="Q357"/>
    </row>
    <row r="358" spans="1:17" ht="15">
      <c r="A358"/>
      <c r="B358"/>
      <c r="C358"/>
      <c r="D358"/>
      <c r="E358"/>
      <c r="F358"/>
      <c r="G358"/>
      <c r="H358"/>
      <c r="I358"/>
      <c r="J358"/>
      <c r="K358"/>
      <c r="L358"/>
      <c r="M358"/>
      <c r="N358"/>
      <c r="O358"/>
      <c r="P358"/>
      <c r="Q358"/>
    </row>
    <row r="359" spans="1:17" ht="15">
      <c r="A359"/>
      <c r="B359"/>
      <c r="C359"/>
      <c r="D359"/>
      <c r="E359"/>
      <c r="F359"/>
      <c r="G359"/>
      <c r="H359"/>
      <c r="I359"/>
      <c r="J359"/>
      <c r="K359"/>
      <c r="L359"/>
      <c r="M359"/>
      <c r="N359"/>
      <c r="O359"/>
      <c r="P359"/>
      <c r="Q359"/>
    </row>
    <row r="360" spans="1:17" ht="15">
      <c r="A360"/>
      <c r="B360"/>
      <c r="C360"/>
      <c r="D360"/>
      <c r="E360"/>
      <c r="F360"/>
      <c r="G360"/>
      <c r="H360"/>
      <c r="I360"/>
      <c r="J360"/>
      <c r="K360"/>
      <c r="L360"/>
      <c r="M360"/>
      <c r="N360"/>
      <c r="O360"/>
      <c r="P360"/>
      <c r="Q360"/>
    </row>
    <row r="361" spans="1:17" ht="15">
      <c r="A361"/>
      <c r="B361"/>
      <c r="C361"/>
      <c r="D361"/>
      <c r="E361"/>
      <c r="F361"/>
      <c r="G361"/>
      <c r="H361"/>
      <c r="I361"/>
      <c r="J361"/>
      <c r="K361"/>
      <c r="L361"/>
      <c r="M361"/>
      <c r="N361"/>
      <c r="O361"/>
      <c r="P361"/>
      <c r="Q361"/>
    </row>
    <row r="362" spans="1:17" ht="15">
      <c r="A362"/>
      <c r="B362"/>
      <c r="C362"/>
      <c r="D362"/>
      <c r="E362"/>
      <c r="F362"/>
      <c r="G362"/>
      <c r="H362"/>
      <c r="I362"/>
      <c r="J362"/>
      <c r="K362"/>
      <c r="L362"/>
      <c r="M362"/>
      <c r="N362"/>
      <c r="O362"/>
      <c r="P362"/>
      <c r="Q362"/>
    </row>
    <row r="363" spans="1:17" ht="15">
      <c r="A363"/>
      <c r="B363"/>
      <c r="C363"/>
      <c r="D363"/>
      <c r="E363"/>
      <c r="F363"/>
      <c r="G363"/>
      <c r="H363"/>
      <c r="I363"/>
      <c r="J363"/>
      <c r="K363"/>
      <c r="L363"/>
      <c r="M363"/>
      <c r="N363"/>
      <c r="O363"/>
      <c r="P363"/>
      <c r="Q363"/>
    </row>
    <row r="364" spans="1:17" ht="15">
      <c r="A364"/>
      <c r="B364"/>
      <c r="C364"/>
      <c r="D364"/>
      <c r="E364"/>
      <c r="F364"/>
      <c r="G364"/>
      <c r="H364"/>
      <c r="I364"/>
      <c r="J364"/>
      <c r="K364"/>
      <c r="L364"/>
      <c r="M364"/>
      <c r="N364"/>
      <c r="O364"/>
      <c r="P364"/>
      <c r="Q364"/>
    </row>
    <row r="365" spans="1:17" ht="15">
      <c r="A365"/>
      <c r="B365"/>
      <c r="C365"/>
      <c r="D365"/>
      <c r="E365"/>
      <c r="F365"/>
      <c r="G365"/>
      <c r="H365"/>
      <c r="I365"/>
      <c r="J365"/>
      <c r="K365"/>
      <c r="L365"/>
      <c r="M365"/>
      <c r="N365"/>
      <c r="O365"/>
      <c r="P365"/>
      <c r="Q365"/>
    </row>
    <row r="366" spans="1:17" ht="15">
      <c r="A366"/>
      <c r="B366"/>
      <c r="C366"/>
      <c r="D366"/>
      <c r="E366"/>
      <c r="F366"/>
      <c r="G366"/>
      <c r="H366"/>
      <c r="I366"/>
      <c r="J366"/>
      <c r="K366"/>
      <c r="L366"/>
      <c r="M366"/>
      <c r="N366"/>
      <c r="O366"/>
      <c r="P366"/>
      <c r="Q366"/>
    </row>
    <row r="367" spans="1:17" ht="15">
      <c r="A367"/>
      <c r="B367"/>
      <c r="C367"/>
      <c r="D367"/>
      <c r="E367"/>
      <c r="F367"/>
      <c r="G367"/>
      <c r="H367"/>
      <c r="I367"/>
      <c r="J367"/>
      <c r="K367"/>
      <c r="L367"/>
      <c r="M367"/>
      <c r="N367"/>
      <c r="O367"/>
      <c r="P367"/>
      <c r="Q367"/>
    </row>
    <row r="368" spans="1:17" ht="15">
      <c r="A368"/>
      <c r="B368"/>
      <c r="C368"/>
      <c r="D368"/>
      <c r="E368"/>
      <c r="F368"/>
      <c r="G368"/>
      <c r="H368"/>
      <c r="I368"/>
      <c r="J368"/>
      <c r="K368"/>
      <c r="L368"/>
      <c r="M368"/>
      <c r="N368"/>
      <c r="O368"/>
      <c r="P368"/>
      <c r="Q368"/>
    </row>
    <row r="369" spans="1:17" ht="15">
      <c r="A369"/>
      <c r="B369"/>
      <c r="C369"/>
      <c r="D369"/>
      <c r="E369"/>
      <c r="F369"/>
      <c r="G369"/>
      <c r="H369"/>
      <c r="I369"/>
      <c r="J369"/>
      <c r="K369"/>
      <c r="L369"/>
      <c r="M369"/>
      <c r="N369"/>
      <c r="O369"/>
      <c r="P369"/>
      <c r="Q369"/>
    </row>
    <row r="370" spans="1:17" ht="15">
      <c r="A370"/>
      <c r="B370"/>
      <c r="C370"/>
      <c r="D370"/>
      <c r="E370"/>
      <c r="F370"/>
      <c r="G370"/>
      <c r="H370"/>
      <c r="I370"/>
      <c r="J370"/>
      <c r="K370"/>
      <c r="L370"/>
      <c r="M370"/>
      <c r="N370"/>
      <c r="O370"/>
      <c r="P370"/>
      <c r="Q370"/>
    </row>
    <row r="371" spans="1:17" ht="15">
      <c r="A371"/>
      <c r="B371"/>
      <c r="C371"/>
      <c r="D371"/>
      <c r="E371"/>
      <c r="F371"/>
      <c r="G371"/>
      <c r="H371"/>
      <c r="I371"/>
      <c r="J371"/>
      <c r="K371"/>
      <c r="L371"/>
      <c r="M371"/>
      <c r="N371"/>
      <c r="O371"/>
      <c r="P371"/>
      <c r="Q371"/>
    </row>
    <row r="372" spans="1:17" ht="15">
      <c r="A372"/>
      <c r="B372"/>
      <c r="C372"/>
      <c r="D372"/>
      <c r="E372"/>
      <c r="F372"/>
      <c r="G372"/>
      <c r="H372"/>
      <c r="I372"/>
      <c r="J372"/>
      <c r="K372"/>
      <c r="L372"/>
      <c r="M372"/>
      <c r="N372"/>
      <c r="O372"/>
      <c r="P372"/>
      <c r="Q372"/>
    </row>
    <row r="373" spans="1:17" ht="15">
      <c r="A373"/>
      <c r="B373"/>
      <c r="C373"/>
      <c r="D373"/>
      <c r="E373"/>
      <c r="F373"/>
      <c r="G373"/>
      <c r="H373"/>
      <c r="I373"/>
      <c r="J373"/>
      <c r="K373"/>
      <c r="L373"/>
      <c r="M373"/>
      <c r="N373"/>
      <c r="O373"/>
      <c r="P373"/>
      <c r="Q373"/>
    </row>
    <row r="374" spans="1:17" ht="15">
      <c r="A374"/>
      <c r="B374"/>
      <c r="C374"/>
      <c r="D374"/>
      <c r="E374"/>
      <c r="F374"/>
      <c r="G374"/>
      <c r="H374"/>
      <c r="I374"/>
      <c r="J374"/>
      <c r="K374"/>
      <c r="L374"/>
      <c r="M374"/>
      <c r="N374"/>
      <c r="O374"/>
      <c r="P374"/>
      <c r="Q374"/>
    </row>
    <row r="375" spans="1:17" ht="15">
      <c r="A375"/>
      <c r="B375"/>
      <c r="C375"/>
      <c r="D375"/>
      <c r="E375"/>
      <c r="F375"/>
      <c r="G375"/>
      <c r="H375"/>
      <c r="I375"/>
      <c r="J375"/>
      <c r="K375"/>
      <c r="L375"/>
      <c r="M375"/>
      <c r="N375"/>
      <c r="O375"/>
      <c r="P375"/>
      <c r="Q375"/>
    </row>
    <row r="376" spans="1:17" ht="15">
      <c r="A376"/>
      <c r="B376"/>
      <c r="C376"/>
      <c r="D376"/>
      <c r="E376"/>
      <c r="F376"/>
      <c r="G376"/>
      <c r="H376"/>
      <c r="I376"/>
      <c r="J376"/>
      <c r="K376"/>
      <c r="L376"/>
      <c r="M376"/>
      <c r="N376"/>
      <c r="O376"/>
      <c r="P376"/>
      <c r="Q376"/>
    </row>
    <row r="377" spans="1:17" ht="15">
      <c r="A377"/>
      <c r="B377"/>
      <c r="C377"/>
      <c r="D377"/>
      <c r="E377"/>
      <c r="F377"/>
      <c r="G377"/>
      <c r="H377"/>
      <c r="I377"/>
      <c r="J377"/>
      <c r="K377"/>
      <c r="L377"/>
      <c r="M377"/>
      <c r="N377"/>
      <c r="O377"/>
      <c r="P377"/>
      <c r="Q377"/>
    </row>
    <row r="378" spans="1:17" ht="15">
      <c r="A378"/>
      <c r="B378"/>
      <c r="C378"/>
      <c r="D378"/>
      <c r="E378"/>
      <c r="F378"/>
      <c r="G378"/>
      <c r="H378"/>
      <c r="I378"/>
      <c r="J378"/>
      <c r="K378"/>
      <c r="L378"/>
      <c r="M378"/>
      <c r="N378"/>
      <c r="O378"/>
      <c r="P378"/>
      <c r="Q378"/>
    </row>
    <row r="379" spans="1:17" ht="15">
      <c r="A379"/>
      <c r="B379"/>
      <c r="C379"/>
      <c r="D379"/>
      <c r="E379"/>
      <c r="F379"/>
      <c r="G379"/>
      <c r="H379"/>
      <c r="I379"/>
      <c r="J379"/>
      <c r="K379"/>
      <c r="L379"/>
      <c r="M379"/>
      <c r="N379"/>
      <c r="O379"/>
      <c r="P379"/>
      <c r="Q379"/>
    </row>
    <row r="380" spans="1:17" ht="15">
      <c r="A380"/>
      <c r="B380"/>
      <c r="C380"/>
      <c r="D380"/>
      <c r="E380"/>
      <c r="F380"/>
      <c r="G380"/>
      <c r="H380"/>
      <c r="I380"/>
      <c r="J380"/>
      <c r="K380"/>
      <c r="L380"/>
      <c r="M380"/>
      <c r="N380"/>
      <c r="O380"/>
      <c r="P380"/>
      <c r="Q380"/>
    </row>
    <row r="381" spans="1:17" ht="15">
      <c r="A381"/>
      <c r="B381"/>
      <c r="C381"/>
      <c r="D381"/>
      <c r="E381"/>
      <c r="F381"/>
      <c r="G381"/>
      <c r="H381"/>
      <c r="I381"/>
      <c r="J381"/>
      <c r="K381"/>
      <c r="L381"/>
      <c r="M381"/>
      <c r="N381"/>
      <c r="O381"/>
      <c r="P381"/>
      <c r="Q381"/>
    </row>
    <row r="382" spans="1:17" ht="15">
      <c r="A382"/>
      <c r="B382"/>
      <c r="C382"/>
      <c r="D382"/>
      <c r="E382"/>
      <c r="F382"/>
      <c r="G382"/>
      <c r="H382"/>
      <c r="I382"/>
      <c r="J382"/>
      <c r="K382"/>
      <c r="L382"/>
      <c r="M382"/>
      <c r="N382"/>
      <c r="O382"/>
      <c r="P382"/>
      <c r="Q382"/>
    </row>
    <row r="383" spans="1:17" ht="15">
      <c r="A383"/>
      <c r="B383"/>
      <c r="C383"/>
      <c r="D383"/>
      <c r="E383"/>
      <c r="F383"/>
      <c r="G383"/>
      <c r="H383"/>
      <c r="I383"/>
      <c r="J383"/>
      <c r="K383"/>
      <c r="L383"/>
      <c r="M383"/>
      <c r="N383"/>
      <c r="O383"/>
      <c r="P383"/>
      <c r="Q383"/>
    </row>
    <row r="384" spans="1:17" ht="15">
      <c r="A384"/>
      <c r="B384"/>
      <c r="C384"/>
      <c r="D384"/>
      <c r="E384"/>
      <c r="F384"/>
      <c r="G384"/>
      <c r="H384"/>
      <c r="I384"/>
      <c r="J384"/>
      <c r="K384"/>
      <c r="L384"/>
      <c r="M384"/>
      <c r="N384"/>
      <c r="O384"/>
      <c r="P384"/>
      <c r="Q384"/>
    </row>
    <row r="385" spans="1:17" ht="15">
      <c r="A385"/>
      <c r="B385"/>
      <c r="C385"/>
      <c r="D385"/>
      <c r="E385"/>
      <c r="F385"/>
      <c r="G385"/>
      <c r="H385"/>
      <c r="I385"/>
      <c r="J385"/>
      <c r="K385"/>
      <c r="L385"/>
      <c r="M385"/>
      <c r="N385"/>
      <c r="O385"/>
      <c r="P385"/>
      <c r="Q385"/>
    </row>
    <row r="386" spans="1:17" ht="15">
      <c r="A386"/>
      <c r="B386"/>
      <c r="C386"/>
      <c r="D386"/>
      <c r="E386"/>
      <c r="F386"/>
      <c r="G386"/>
      <c r="H386"/>
      <c r="I386"/>
      <c r="J386"/>
      <c r="K386"/>
      <c r="L386"/>
      <c r="M386"/>
      <c r="N386"/>
      <c r="O386"/>
      <c r="P386"/>
      <c r="Q386"/>
    </row>
    <row r="387" spans="1:17" ht="15">
      <c r="A387"/>
      <c r="B387"/>
      <c r="C387"/>
      <c r="D387"/>
      <c r="E387"/>
      <c r="F387"/>
      <c r="G387"/>
      <c r="H387"/>
      <c r="I387"/>
      <c r="J387"/>
      <c r="K387"/>
      <c r="L387"/>
      <c r="M387"/>
      <c r="N387"/>
      <c r="O387"/>
      <c r="P387"/>
      <c r="Q387"/>
    </row>
    <row r="388" spans="1:17" ht="15">
      <c r="A388"/>
      <c r="B388"/>
      <c r="C388"/>
      <c r="D388"/>
      <c r="E388"/>
      <c r="F388"/>
      <c r="G388"/>
      <c r="H388"/>
      <c r="I388"/>
      <c r="J388"/>
      <c r="K388"/>
      <c r="L388"/>
      <c r="M388"/>
      <c r="N388"/>
      <c r="O388"/>
      <c r="P388"/>
      <c r="Q388"/>
    </row>
    <row r="389" spans="1:17" ht="15">
      <c r="A389"/>
      <c r="B389"/>
      <c r="C389"/>
      <c r="D389"/>
      <c r="E389"/>
      <c r="F389"/>
      <c r="G389"/>
      <c r="H389"/>
      <c r="I389"/>
      <c r="J389"/>
      <c r="K389"/>
      <c r="L389"/>
      <c r="M389"/>
      <c r="N389"/>
      <c r="O389"/>
      <c r="P389"/>
      <c r="Q389"/>
    </row>
    <row r="390" spans="1:17" ht="15">
      <c r="A390"/>
      <c r="B390"/>
      <c r="C390"/>
      <c r="D390"/>
      <c r="E390"/>
      <c r="F390"/>
      <c r="G390"/>
      <c r="H390"/>
      <c r="I390"/>
      <c r="J390"/>
      <c r="K390"/>
      <c r="L390"/>
      <c r="M390"/>
      <c r="N390"/>
      <c r="O390"/>
      <c r="P390"/>
      <c r="Q390"/>
    </row>
    <row r="391" spans="1:17" ht="15">
      <c r="A391"/>
      <c r="B391"/>
      <c r="C391"/>
      <c r="D391"/>
      <c r="E391"/>
      <c r="F391"/>
      <c r="G391"/>
      <c r="H391"/>
      <c r="I391"/>
      <c r="J391"/>
      <c r="K391"/>
      <c r="L391"/>
      <c r="M391"/>
      <c r="N391"/>
      <c r="O391"/>
      <c r="P391"/>
      <c r="Q391"/>
    </row>
    <row r="392" spans="1:17" ht="15">
      <c r="A392"/>
      <c r="B392"/>
      <c r="C392"/>
      <c r="D392"/>
      <c r="E392"/>
      <c r="F392"/>
      <c r="G392"/>
      <c r="H392"/>
      <c r="I392"/>
      <c r="J392"/>
      <c r="K392"/>
      <c r="L392"/>
      <c r="M392"/>
      <c r="N392"/>
      <c r="O392"/>
      <c r="P392"/>
      <c r="Q392"/>
    </row>
    <row r="393" spans="1:17" ht="15">
      <c r="A393"/>
      <c r="B393"/>
      <c r="C393"/>
      <c r="D393"/>
      <c r="E393"/>
      <c r="F393"/>
      <c r="G393"/>
      <c r="H393"/>
      <c r="I393"/>
      <c r="J393"/>
      <c r="K393"/>
      <c r="L393"/>
      <c r="M393"/>
      <c r="N393"/>
      <c r="O393"/>
      <c r="P393"/>
      <c r="Q393"/>
    </row>
    <row r="394" spans="1:17" ht="15">
      <c r="A394"/>
      <c r="B394"/>
      <c r="C394"/>
      <c r="D394"/>
      <c r="E394"/>
      <c r="F394"/>
      <c r="G394"/>
      <c r="H394"/>
      <c r="I394"/>
      <c r="J394"/>
      <c r="K394"/>
      <c r="L394"/>
      <c r="M394"/>
      <c r="N394"/>
      <c r="O394"/>
      <c r="P394"/>
      <c r="Q394"/>
    </row>
    <row r="395" spans="1:17" ht="15">
      <c r="A395"/>
      <c r="B395"/>
      <c r="C395"/>
      <c r="D395"/>
      <c r="E395"/>
      <c r="F395"/>
      <c r="G395"/>
      <c r="H395"/>
      <c r="I395"/>
      <c r="J395"/>
      <c r="K395"/>
      <c r="L395"/>
      <c r="M395"/>
      <c r="N395"/>
      <c r="O395"/>
      <c r="P395"/>
      <c r="Q395"/>
    </row>
    <row r="396" spans="1:17" ht="15">
      <c r="A396"/>
      <c r="B396"/>
      <c r="C396"/>
      <c r="D396"/>
      <c r="E396"/>
      <c r="F396"/>
      <c r="G396"/>
      <c r="H396"/>
      <c r="I396"/>
      <c r="J396"/>
      <c r="K396"/>
      <c r="L396"/>
      <c r="M396"/>
      <c r="N396"/>
      <c r="O396"/>
      <c r="P396"/>
      <c r="Q396"/>
    </row>
    <row r="397" spans="1:17" ht="15">
      <c r="A397"/>
      <c r="B397"/>
      <c r="C397"/>
      <c r="D397"/>
      <c r="E397"/>
      <c r="F397"/>
      <c r="G397"/>
      <c r="H397"/>
      <c r="I397"/>
      <c r="J397"/>
      <c r="K397"/>
      <c r="L397"/>
      <c r="M397"/>
      <c r="N397"/>
      <c r="O397"/>
      <c r="P397"/>
      <c r="Q397"/>
    </row>
    <row r="398" spans="1:17" ht="15">
      <c r="A398"/>
      <c r="B398"/>
      <c r="C398"/>
      <c r="D398"/>
      <c r="E398"/>
      <c r="F398"/>
      <c r="G398"/>
      <c r="H398"/>
      <c r="I398"/>
      <c r="J398"/>
      <c r="K398"/>
      <c r="L398"/>
      <c r="M398"/>
      <c r="N398"/>
      <c r="O398"/>
      <c r="P398"/>
      <c r="Q398"/>
    </row>
    <row r="399" spans="1:17" ht="15">
      <c r="A399"/>
      <c r="B399"/>
      <c r="C399"/>
      <c r="D399"/>
      <c r="E399"/>
      <c r="F399"/>
      <c r="G399"/>
      <c r="H399"/>
      <c r="I399"/>
      <c r="J399"/>
      <c r="K399"/>
      <c r="L399"/>
      <c r="M399"/>
      <c r="N399"/>
      <c r="O399"/>
      <c r="P399"/>
      <c r="Q399"/>
    </row>
    <row r="400" spans="1:17" ht="15">
      <c r="A400"/>
      <c r="B400"/>
      <c r="C400"/>
      <c r="D400"/>
      <c r="E400"/>
      <c r="F400"/>
      <c r="G400"/>
      <c r="H400"/>
      <c r="I400"/>
      <c r="J400"/>
      <c r="K400"/>
      <c r="L400"/>
      <c r="M400"/>
      <c r="N400"/>
      <c r="O400"/>
      <c r="P400"/>
      <c r="Q400"/>
    </row>
    <row r="401" spans="1:17" ht="15">
      <c r="A401"/>
      <c r="B401"/>
      <c r="C401"/>
      <c r="D401"/>
      <c r="E401"/>
      <c r="F401"/>
      <c r="G401"/>
      <c r="H401"/>
      <c r="I401"/>
      <c r="J401"/>
      <c r="K401"/>
      <c r="L401"/>
      <c r="M401"/>
      <c r="N401"/>
      <c r="O401"/>
      <c r="P401"/>
      <c r="Q401"/>
    </row>
    <row r="402" spans="1:17" ht="15">
      <c r="A402"/>
      <c r="B402"/>
      <c r="C402"/>
      <c r="D402"/>
      <c r="E402"/>
      <c r="F402"/>
      <c r="G402"/>
      <c r="H402"/>
      <c r="I402"/>
      <c r="J402"/>
      <c r="K402"/>
      <c r="L402"/>
      <c r="M402"/>
      <c r="N402"/>
      <c r="O402"/>
      <c r="P402"/>
      <c r="Q402"/>
    </row>
    <row r="403" spans="1:17" ht="15">
      <c r="A403"/>
      <c r="B403"/>
      <c r="C403"/>
      <c r="D403"/>
      <c r="E403"/>
      <c r="F403"/>
      <c r="G403"/>
      <c r="H403"/>
      <c r="I403"/>
      <c r="J403"/>
      <c r="K403"/>
      <c r="L403"/>
      <c r="M403"/>
      <c r="N403"/>
      <c r="O403"/>
      <c r="P403"/>
      <c r="Q403"/>
    </row>
    <row r="404" spans="1:17" ht="15">
      <c r="A404"/>
      <c r="B404"/>
      <c r="C404"/>
      <c r="D404"/>
      <c r="E404"/>
      <c r="F404"/>
      <c r="G404"/>
      <c r="H404"/>
      <c r="I404"/>
      <c r="J404"/>
      <c r="K404"/>
      <c r="L404"/>
      <c r="M404"/>
      <c r="N404"/>
      <c r="O404"/>
      <c r="P404"/>
      <c r="Q404"/>
    </row>
    <row r="405" spans="1:17" ht="15">
      <c r="A405"/>
      <c r="B405"/>
      <c r="C405"/>
      <c r="D405"/>
      <c r="E405"/>
      <c r="F405"/>
      <c r="G405"/>
      <c r="H405"/>
      <c r="I405"/>
      <c r="J405"/>
      <c r="K405"/>
      <c r="L405"/>
      <c r="M405"/>
      <c r="N405"/>
      <c r="O405"/>
      <c r="P405"/>
      <c r="Q405"/>
    </row>
    <row r="406" spans="1:17" ht="15">
      <c r="A406"/>
      <c r="B406"/>
      <c r="C406"/>
      <c r="D406"/>
      <c r="E406"/>
      <c r="F406"/>
      <c r="G406"/>
      <c r="H406"/>
      <c r="I406"/>
      <c r="J406"/>
      <c r="K406"/>
      <c r="L406"/>
      <c r="M406"/>
      <c r="N406"/>
      <c r="O406"/>
      <c r="P406"/>
      <c r="Q406"/>
    </row>
    <row r="407" spans="1:17" ht="15">
      <c r="A407"/>
      <c r="B407"/>
      <c r="C407"/>
      <c r="D407"/>
      <c r="E407"/>
      <c r="F407"/>
      <c r="G407"/>
      <c r="H407"/>
      <c r="I407"/>
      <c r="J407"/>
      <c r="K407"/>
      <c r="L407"/>
      <c r="M407"/>
      <c r="N407"/>
      <c r="O407"/>
      <c r="P407"/>
      <c r="Q407"/>
    </row>
    <row r="408" spans="1:17" ht="15">
      <c r="A408"/>
      <c r="B408"/>
      <c r="C408"/>
      <c r="D408"/>
      <c r="E408"/>
      <c r="F408"/>
      <c r="G408"/>
      <c r="H408"/>
      <c r="I408"/>
      <c r="J408"/>
      <c r="K408"/>
      <c r="L408"/>
      <c r="M408"/>
      <c r="N408"/>
      <c r="O408"/>
      <c r="P408"/>
      <c r="Q408"/>
    </row>
    <row r="409" spans="1:17" ht="15">
      <c r="A409"/>
      <c r="B409"/>
      <c r="C409"/>
      <c r="D409"/>
      <c r="E409"/>
      <c r="F409"/>
      <c r="G409"/>
      <c r="H409"/>
      <c r="I409"/>
      <c r="J409"/>
      <c r="K409"/>
      <c r="L409"/>
      <c r="M409"/>
      <c r="N409"/>
      <c r="O409"/>
      <c r="P409"/>
      <c r="Q409"/>
    </row>
    <row r="410" spans="1:17" ht="15">
      <c r="A410"/>
      <c r="B410"/>
      <c r="C410"/>
      <c r="D410"/>
      <c r="E410"/>
      <c r="F410"/>
      <c r="G410"/>
      <c r="H410"/>
      <c r="I410"/>
      <c r="J410"/>
      <c r="K410"/>
      <c r="L410"/>
      <c r="M410"/>
      <c r="N410"/>
      <c r="O410"/>
      <c r="P410"/>
      <c r="Q410"/>
    </row>
    <row r="411" spans="1:17" ht="15">
      <c r="A411"/>
      <c r="B411"/>
      <c r="C411"/>
      <c r="D411"/>
      <c r="E411"/>
      <c r="F411"/>
      <c r="G411"/>
      <c r="H411"/>
      <c r="I411"/>
      <c r="J411"/>
      <c r="K411"/>
      <c r="L411"/>
      <c r="M411"/>
      <c r="N411"/>
      <c r="O411"/>
      <c r="P411"/>
      <c r="Q411"/>
    </row>
    <row r="412" spans="1:17" ht="15">
      <c r="A412"/>
      <c r="B412"/>
      <c r="C412"/>
      <c r="D412"/>
      <c r="E412"/>
      <c r="F412"/>
      <c r="G412"/>
      <c r="H412"/>
      <c r="I412"/>
      <c r="J412"/>
      <c r="K412"/>
      <c r="L412"/>
      <c r="M412"/>
      <c r="N412"/>
      <c r="O412"/>
      <c r="P412"/>
      <c r="Q412"/>
    </row>
    <row r="413" spans="1:17" ht="15">
      <c r="A413"/>
      <c r="B413"/>
      <c r="C413"/>
      <c r="D413"/>
      <c r="E413"/>
      <c r="F413"/>
      <c r="G413"/>
      <c r="H413"/>
      <c r="I413"/>
      <c r="J413"/>
      <c r="K413"/>
      <c r="L413"/>
      <c r="M413"/>
      <c r="N413"/>
      <c r="O413"/>
      <c r="P413"/>
      <c r="Q413"/>
    </row>
    <row r="414" spans="1:17" ht="15">
      <c r="A414"/>
      <c r="B414"/>
      <c r="C414"/>
      <c r="D414"/>
      <c r="E414"/>
      <c r="F414"/>
      <c r="G414"/>
      <c r="H414"/>
      <c r="I414"/>
      <c r="J414"/>
      <c r="K414"/>
      <c r="L414"/>
      <c r="M414"/>
      <c r="N414"/>
      <c r="O414"/>
      <c r="P414"/>
      <c r="Q414"/>
    </row>
    <row r="415" spans="1:17" ht="15">
      <c r="A415"/>
      <c r="B415"/>
      <c r="C415"/>
      <c r="D415"/>
      <c r="E415"/>
      <c r="F415"/>
      <c r="G415"/>
      <c r="H415"/>
      <c r="I415"/>
      <c r="J415"/>
      <c r="K415"/>
      <c r="L415"/>
      <c r="M415"/>
      <c r="N415"/>
      <c r="O415"/>
      <c r="P415"/>
      <c r="Q415"/>
    </row>
    <row r="416" spans="1:17" ht="15">
      <c r="A416"/>
      <c r="B416"/>
      <c r="C416"/>
      <c r="D416"/>
      <c r="E416"/>
      <c r="F416"/>
      <c r="G416"/>
      <c r="H416"/>
      <c r="I416"/>
      <c r="J416"/>
      <c r="K416"/>
      <c r="L416"/>
      <c r="M416"/>
      <c r="N416"/>
      <c r="O416"/>
      <c r="P416"/>
      <c r="Q416"/>
    </row>
    <row r="417" spans="1:17" ht="15">
      <c r="A417"/>
      <c r="B417"/>
      <c r="C417"/>
      <c r="D417"/>
      <c r="E417"/>
      <c r="F417"/>
      <c r="G417"/>
      <c r="H417"/>
      <c r="I417"/>
      <c r="J417"/>
      <c r="K417"/>
      <c r="L417"/>
      <c r="M417"/>
      <c r="N417"/>
      <c r="O417"/>
      <c r="P417"/>
      <c r="Q417"/>
    </row>
    <row r="418" spans="1:17" ht="15">
      <c r="A418"/>
      <c r="B418"/>
      <c r="C418"/>
      <c r="D418"/>
      <c r="E418"/>
      <c r="F418"/>
      <c r="G418"/>
      <c r="H418"/>
      <c r="I418"/>
      <c r="J418"/>
      <c r="K418"/>
      <c r="L418"/>
      <c r="M418"/>
      <c r="N418"/>
      <c r="O418"/>
      <c r="P418"/>
      <c r="Q418"/>
    </row>
    <row r="419" spans="1:17" ht="15">
      <c r="A419"/>
      <c r="B419"/>
      <c r="C419"/>
      <c r="D419"/>
      <c r="E419"/>
      <c r="F419"/>
      <c r="G419"/>
      <c r="H419"/>
      <c r="I419"/>
      <c r="J419"/>
      <c r="K419"/>
      <c r="L419"/>
      <c r="M419"/>
      <c r="N419"/>
      <c r="O419"/>
      <c r="P419"/>
      <c r="Q419"/>
    </row>
    <row r="420" spans="1:17" ht="15">
      <c r="A420"/>
      <c r="B420"/>
      <c r="C420"/>
      <c r="D420"/>
      <c r="E420"/>
      <c r="F420"/>
      <c r="G420"/>
      <c r="H420"/>
      <c r="I420"/>
      <c r="J420"/>
      <c r="K420"/>
      <c r="L420"/>
      <c r="M420"/>
      <c r="N420"/>
      <c r="O420"/>
      <c r="P420"/>
      <c r="Q420"/>
    </row>
    <row r="421" spans="1:17" ht="15">
      <c r="A421"/>
      <c r="B421"/>
      <c r="C421"/>
      <c r="D421"/>
      <c r="E421"/>
      <c r="F421"/>
      <c r="G421"/>
      <c r="H421"/>
      <c r="I421"/>
      <c r="J421"/>
      <c r="K421"/>
      <c r="L421"/>
      <c r="M421"/>
      <c r="N421"/>
      <c r="O421"/>
      <c r="P421"/>
      <c r="Q421"/>
    </row>
    <row r="422" spans="1:17" ht="15">
      <c r="A422"/>
      <c r="B422"/>
      <c r="C422"/>
      <c r="D422"/>
      <c r="E422"/>
      <c r="F422"/>
      <c r="G422"/>
      <c r="H422"/>
      <c r="I422"/>
      <c r="J422"/>
      <c r="K422"/>
      <c r="L422"/>
      <c r="M422"/>
      <c r="N422"/>
      <c r="O422"/>
      <c r="P422"/>
      <c r="Q422"/>
    </row>
    <row r="423" spans="1:17" ht="15">
      <c r="A423"/>
      <c r="B423"/>
      <c r="C423"/>
      <c r="D423"/>
      <c r="E423"/>
      <c r="F423"/>
      <c r="G423"/>
      <c r="H423"/>
      <c r="I423"/>
      <c r="J423"/>
      <c r="K423"/>
      <c r="L423"/>
      <c r="M423"/>
      <c r="N423"/>
      <c r="O423"/>
      <c r="P423"/>
      <c r="Q423"/>
    </row>
    <row r="424" spans="1:17" ht="15">
      <c r="A424"/>
      <c r="B424"/>
      <c r="C424"/>
      <c r="D424"/>
      <c r="E424"/>
      <c r="F424"/>
      <c r="G424"/>
      <c r="H424"/>
      <c r="I424"/>
      <c r="J424"/>
      <c r="K424"/>
      <c r="L424"/>
      <c r="M424"/>
      <c r="N424"/>
      <c r="O424"/>
      <c r="P424"/>
      <c r="Q424"/>
    </row>
    <row r="425" spans="1:17" ht="15">
      <c r="A425"/>
      <c r="B425"/>
      <c r="C425"/>
      <c r="D425"/>
      <c r="E425"/>
      <c r="F425"/>
      <c r="G425"/>
      <c r="H425"/>
      <c r="I425"/>
      <c r="J425"/>
      <c r="K425"/>
      <c r="L425"/>
      <c r="M425"/>
      <c r="N425"/>
      <c r="O425"/>
      <c r="P425"/>
      <c r="Q425"/>
    </row>
    <row r="426" spans="1:17" ht="15">
      <c r="A426"/>
      <c r="B426"/>
      <c r="C426"/>
      <c r="D426"/>
      <c r="E426"/>
      <c r="F426"/>
      <c r="G426"/>
      <c r="H426"/>
      <c r="I426"/>
      <c r="J426"/>
      <c r="K426"/>
      <c r="L426"/>
      <c r="M426"/>
      <c r="N426"/>
      <c r="O426"/>
      <c r="P426"/>
      <c r="Q426"/>
    </row>
    <row r="427" spans="1:17" ht="15">
      <c r="A427"/>
      <c r="B427"/>
      <c r="C427"/>
      <c r="D427"/>
      <c r="E427"/>
      <c r="F427"/>
      <c r="G427"/>
      <c r="H427"/>
      <c r="I427"/>
      <c r="J427"/>
      <c r="K427"/>
      <c r="L427"/>
      <c r="M427"/>
      <c r="N427"/>
      <c r="O427"/>
      <c r="P427"/>
      <c r="Q427"/>
    </row>
    <row r="428" spans="1:17" ht="15">
      <c r="A428"/>
      <c r="B428"/>
      <c r="C428"/>
      <c r="D428"/>
      <c r="E428"/>
      <c r="F428"/>
      <c r="G428"/>
      <c r="H428"/>
      <c r="I428"/>
      <c r="J428"/>
      <c r="K428"/>
      <c r="L428"/>
      <c r="M428"/>
      <c r="N428"/>
      <c r="O428"/>
      <c r="P428"/>
      <c r="Q428"/>
    </row>
    <row r="429" spans="1:17" ht="15">
      <c r="A429"/>
      <c r="B429"/>
      <c r="C429"/>
      <c r="D429"/>
      <c r="E429"/>
      <c r="F429"/>
      <c r="G429"/>
      <c r="H429"/>
      <c r="I429"/>
      <c r="J429"/>
      <c r="K429"/>
      <c r="L429"/>
      <c r="M429"/>
      <c r="N429"/>
      <c r="O429"/>
      <c r="P429"/>
      <c r="Q429"/>
    </row>
    <row r="430" spans="1:17" ht="15">
      <c r="A430"/>
      <c r="B430"/>
      <c r="C430"/>
      <c r="D430"/>
      <c r="E430"/>
      <c r="F430"/>
      <c r="G430"/>
      <c r="H430"/>
      <c r="I430"/>
      <c r="J430"/>
      <c r="K430"/>
      <c r="L430"/>
      <c r="M430"/>
      <c r="N430"/>
      <c r="O430"/>
      <c r="P430"/>
      <c r="Q430"/>
    </row>
    <row r="431" spans="1:17" ht="15">
      <c r="A431"/>
      <c r="B431"/>
      <c r="C431"/>
      <c r="D431"/>
      <c r="E431"/>
      <c r="F431"/>
      <c r="G431"/>
      <c r="H431"/>
      <c r="I431"/>
      <c r="J431"/>
      <c r="K431"/>
      <c r="L431"/>
      <c r="M431"/>
      <c r="N431"/>
      <c r="O431"/>
      <c r="P431"/>
      <c r="Q431"/>
    </row>
    <row r="432" spans="1:17" ht="15">
      <c r="A432"/>
      <c r="B432"/>
      <c r="C432"/>
      <c r="D432"/>
      <c r="E432"/>
      <c r="F432"/>
      <c r="G432"/>
      <c r="H432"/>
      <c r="I432"/>
      <c r="J432"/>
      <c r="K432"/>
      <c r="L432"/>
      <c r="M432"/>
      <c r="N432"/>
      <c r="O432"/>
      <c r="P432"/>
      <c r="Q432"/>
    </row>
    <row r="433" spans="1:17" ht="15">
      <c r="A433"/>
      <c r="B433"/>
      <c r="C433"/>
      <c r="D433"/>
      <c r="E433"/>
      <c r="F433"/>
      <c r="G433"/>
      <c r="H433"/>
      <c r="I433"/>
      <c r="J433"/>
      <c r="K433"/>
      <c r="L433"/>
      <c r="M433"/>
      <c r="N433"/>
      <c r="O433"/>
      <c r="P433"/>
      <c r="Q433"/>
    </row>
    <row r="434" spans="1:17" ht="15">
      <c r="A434"/>
      <c r="B434"/>
      <c r="C434"/>
      <c r="D434"/>
      <c r="E434"/>
      <c r="F434"/>
      <c r="G434"/>
      <c r="H434"/>
      <c r="I434"/>
      <c r="J434"/>
      <c r="K434"/>
      <c r="L434"/>
      <c r="M434"/>
      <c r="N434"/>
      <c r="O434"/>
      <c r="P434"/>
      <c r="Q434"/>
    </row>
    <row r="435" spans="1:17" ht="15">
      <c r="A435"/>
      <c r="B435"/>
      <c r="C435"/>
      <c r="D435"/>
      <c r="E435"/>
      <c r="F435"/>
      <c r="G435"/>
      <c r="H435"/>
      <c r="I435"/>
      <c r="J435"/>
      <c r="K435"/>
      <c r="L435"/>
      <c r="M435"/>
      <c r="N435"/>
      <c r="O435"/>
      <c r="P435"/>
      <c r="Q435"/>
    </row>
    <row r="436" spans="1:17" ht="15">
      <c r="A436"/>
      <c r="B436"/>
      <c r="C436"/>
      <c r="D436"/>
      <c r="E436"/>
      <c r="F436"/>
      <c r="G436"/>
      <c r="H436"/>
      <c r="I436"/>
      <c r="J436"/>
      <c r="K436"/>
      <c r="L436"/>
      <c r="M436"/>
      <c r="N436"/>
      <c r="O436"/>
      <c r="P436"/>
      <c r="Q436"/>
    </row>
    <row r="437" spans="1:17" ht="15">
      <c r="A437"/>
      <c r="B437"/>
      <c r="C437"/>
      <c r="D437"/>
      <c r="E437"/>
      <c r="F437"/>
      <c r="G437"/>
      <c r="H437"/>
      <c r="I437"/>
      <c r="J437"/>
      <c r="K437"/>
      <c r="L437"/>
      <c r="M437"/>
      <c r="N437"/>
      <c r="O437"/>
      <c r="P437"/>
      <c r="Q437"/>
    </row>
    <row r="438" spans="1:17" ht="15">
      <c r="A438"/>
      <c r="B438"/>
      <c r="C438"/>
      <c r="D438"/>
      <c r="E438"/>
      <c r="F438"/>
      <c r="G438"/>
      <c r="H438"/>
      <c r="I438"/>
      <c r="J438"/>
      <c r="K438"/>
      <c r="L438"/>
      <c r="M438"/>
      <c r="N438"/>
      <c r="O438"/>
      <c r="P438"/>
      <c r="Q438"/>
    </row>
    <row r="439" spans="1:17" ht="15">
      <c r="A439"/>
      <c r="B439"/>
      <c r="C439"/>
      <c r="D439"/>
      <c r="E439"/>
      <c r="F439"/>
      <c r="G439"/>
      <c r="H439"/>
      <c r="I439"/>
      <c r="J439"/>
      <c r="K439"/>
      <c r="L439"/>
      <c r="M439"/>
      <c r="N439"/>
      <c r="O439"/>
      <c r="P439"/>
      <c r="Q439"/>
    </row>
    <row r="440" spans="1:17" ht="15">
      <c r="A440"/>
      <c r="B440"/>
      <c r="C440"/>
      <c r="D440"/>
      <c r="E440"/>
      <c r="F440"/>
      <c r="G440"/>
      <c r="H440"/>
      <c r="I440"/>
      <c r="J440"/>
      <c r="K440"/>
      <c r="L440"/>
      <c r="M440"/>
      <c r="N440"/>
      <c r="O440"/>
      <c r="P440"/>
      <c r="Q440"/>
    </row>
    <row r="441" spans="1:17" ht="15">
      <c r="A441"/>
      <c r="B441"/>
      <c r="C441"/>
      <c r="D441"/>
      <c r="E441"/>
      <c r="F441"/>
      <c r="G441"/>
      <c r="H441"/>
      <c r="I441"/>
      <c r="J441"/>
      <c r="K441"/>
      <c r="L441"/>
      <c r="M441"/>
      <c r="N441"/>
      <c r="O441"/>
      <c r="P441"/>
      <c r="Q441"/>
    </row>
    <row r="442" spans="1:17" ht="15">
      <c r="A442"/>
      <c r="B442"/>
      <c r="C442"/>
      <c r="D442"/>
      <c r="E442"/>
      <c r="F442"/>
      <c r="G442"/>
      <c r="H442"/>
      <c r="I442"/>
      <c r="J442"/>
      <c r="K442"/>
      <c r="L442"/>
      <c r="M442"/>
      <c r="N442"/>
      <c r="O442"/>
      <c r="P442"/>
      <c r="Q442"/>
    </row>
    <row r="443" spans="1:17" ht="15">
      <c r="A443"/>
      <c r="B443"/>
      <c r="C443"/>
      <c r="D443"/>
      <c r="E443"/>
      <c r="F443"/>
      <c r="G443"/>
      <c r="H443"/>
      <c r="I443"/>
      <c r="J443"/>
      <c r="K443"/>
      <c r="L443"/>
      <c r="M443"/>
      <c r="N443"/>
      <c r="O443"/>
      <c r="P443"/>
      <c r="Q443"/>
    </row>
    <row r="444" spans="1:17" ht="15">
      <c r="A444"/>
      <c r="B444"/>
      <c r="C444"/>
      <c r="D444"/>
      <c r="E444"/>
      <c r="F444"/>
      <c r="G444"/>
      <c r="H444"/>
      <c r="I444"/>
      <c r="J444"/>
      <c r="K444"/>
      <c r="L444"/>
      <c r="M444"/>
      <c r="N444"/>
      <c r="O444"/>
      <c r="P444"/>
      <c r="Q444"/>
    </row>
    <row r="445" spans="1:17" ht="15">
      <c r="A445"/>
      <c r="B445"/>
      <c r="C445"/>
      <c r="D445"/>
      <c r="E445"/>
      <c r="F445"/>
      <c r="G445"/>
      <c r="H445"/>
      <c r="I445"/>
      <c r="J445"/>
      <c r="K445"/>
      <c r="L445"/>
      <c r="M445"/>
      <c r="N445"/>
      <c r="O445"/>
      <c r="P445"/>
      <c r="Q445"/>
    </row>
    <row r="446" spans="1:17" ht="15">
      <c r="A446"/>
      <c r="B446"/>
      <c r="C446"/>
      <c r="D446"/>
      <c r="E446"/>
      <c r="F446"/>
      <c r="G446"/>
      <c r="H446"/>
      <c r="I446"/>
      <c r="J446"/>
      <c r="K446"/>
      <c r="L446"/>
      <c r="M446"/>
      <c r="N446"/>
      <c r="O446"/>
      <c r="P446"/>
      <c r="Q446"/>
    </row>
    <row r="447" spans="1:17" ht="15">
      <c r="A447"/>
      <c r="B447"/>
      <c r="C447"/>
      <c r="D447"/>
      <c r="E447"/>
      <c r="F447"/>
      <c r="G447"/>
      <c r="H447"/>
      <c r="I447"/>
      <c r="J447"/>
      <c r="K447"/>
      <c r="L447"/>
      <c r="M447"/>
      <c r="N447"/>
      <c r="O447"/>
      <c r="P447"/>
      <c r="Q447"/>
    </row>
    <row r="448" spans="1:17" ht="15">
      <c r="A448"/>
      <c r="B448"/>
      <c r="C448"/>
      <c r="D448"/>
      <c r="E448"/>
      <c r="F448"/>
      <c r="G448"/>
      <c r="H448"/>
      <c r="I448"/>
      <c r="J448"/>
      <c r="K448"/>
      <c r="L448"/>
      <c r="M448"/>
      <c r="N448"/>
      <c r="O448"/>
      <c r="P448"/>
      <c r="Q448"/>
    </row>
    <row r="449" spans="1:17" ht="15">
      <c r="A449"/>
      <c r="B449"/>
      <c r="C449"/>
      <c r="D449"/>
      <c r="E449"/>
      <c r="F449"/>
      <c r="G449"/>
      <c r="H449"/>
      <c r="I449"/>
      <c r="J449"/>
      <c r="K449"/>
      <c r="L449"/>
      <c r="M449"/>
      <c r="N449"/>
      <c r="O449"/>
      <c r="P449"/>
      <c r="Q449"/>
    </row>
    <row r="450" spans="1:17" ht="15">
      <c r="A450"/>
      <c r="B450"/>
      <c r="C450"/>
      <c r="D450"/>
      <c r="E450"/>
      <c r="F450"/>
      <c r="G450"/>
      <c r="H450"/>
      <c r="I450"/>
      <c r="J450"/>
      <c r="K450"/>
      <c r="L450"/>
      <c r="M450"/>
      <c r="N450"/>
      <c r="O450"/>
      <c r="P450"/>
      <c r="Q450"/>
    </row>
    <row r="451" spans="1:17" ht="15">
      <c r="A451"/>
      <c r="B451"/>
      <c r="C451"/>
      <c r="D451"/>
      <c r="E451"/>
      <c r="F451"/>
      <c r="G451"/>
      <c r="H451"/>
      <c r="I451"/>
      <c r="J451"/>
      <c r="K451"/>
      <c r="L451"/>
      <c r="M451"/>
      <c r="N451"/>
      <c r="O451"/>
      <c r="P451"/>
      <c r="Q451"/>
    </row>
    <row r="452" spans="1:17" ht="15">
      <c r="A452"/>
      <c r="B452"/>
      <c r="C452"/>
      <c r="D452"/>
      <c r="E452"/>
      <c r="F452"/>
      <c r="G452"/>
      <c r="H452"/>
      <c r="I452"/>
      <c r="J452"/>
      <c r="K452"/>
      <c r="L452"/>
      <c r="M452"/>
      <c r="N452"/>
      <c r="O452"/>
      <c r="P452"/>
      <c r="Q452"/>
    </row>
    <row r="453" spans="1:17" ht="15">
      <c r="A453"/>
      <c r="B453"/>
      <c r="C453"/>
      <c r="D453"/>
      <c r="E453"/>
      <c r="F453"/>
      <c r="G453"/>
      <c r="H453"/>
      <c r="I453"/>
      <c r="J453"/>
      <c r="K453"/>
      <c r="L453"/>
      <c r="M453"/>
      <c r="N453"/>
      <c r="O453"/>
      <c r="P453"/>
      <c r="Q453"/>
    </row>
    <row r="454" spans="1:17" ht="15">
      <c r="A454"/>
      <c r="B454"/>
      <c r="C454"/>
      <c r="D454"/>
      <c r="E454"/>
      <c r="F454"/>
      <c r="G454"/>
      <c r="H454"/>
      <c r="I454"/>
      <c r="J454"/>
      <c r="K454"/>
      <c r="L454"/>
      <c r="M454"/>
      <c r="N454"/>
      <c r="O454"/>
      <c r="P454"/>
      <c r="Q454"/>
    </row>
    <row r="455" spans="1:17" ht="15">
      <c r="A455"/>
      <c r="B455"/>
      <c r="C455"/>
      <c r="D455"/>
      <c r="E455"/>
      <c r="F455"/>
      <c r="G455"/>
      <c r="H455"/>
      <c r="I455"/>
      <c r="J455"/>
      <c r="K455"/>
      <c r="L455"/>
      <c r="M455"/>
      <c r="N455"/>
      <c r="O455"/>
      <c r="P455"/>
      <c r="Q455"/>
    </row>
    <row r="456" spans="1:17" ht="15">
      <c r="A456"/>
      <c r="B456"/>
      <c r="C456"/>
      <c r="D456"/>
      <c r="E456"/>
      <c r="F456"/>
      <c r="G456"/>
      <c r="H456"/>
      <c r="I456"/>
      <c r="J456"/>
      <c r="K456"/>
      <c r="L456"/>
      <c r="M456"/>
      <c r="N456"/>
      <c r="O456"/>
      <c r="P456"/>
      <c r="Q456"/>
    </row>
    <row r="457" spans="1:17" ht="15">
      <c r="A457"/>
      <c r="B457"/>
      <c r="C457"/>
      <c r="D457"/>
      <c r="E457"/>
      <c r="F457"/>
      <c r="G457"/>
      <c r="H457"/>
      <c r="I457"/>
      <c r="J457"/>
      <c r="K457"/>
      <c r="L457"/>
      <c r="M457"/>
      <c r="N457"/>
      <c r="O457"/>
      <c r="P457"/>
      <c r="Q457"/>
    </row>
    <row r="458" spans="1:17" ht="15">
      <c r="A458"/>
      <c r="B458"/>
      <c r="C458"/>
      <c r="D458"/>
      <c r="E458"/>
      <c r="F458"/>
      <c r="G458"/>
      <c r="H458"/>
      <c r="I458"/>
      <c r="J458"/>
      <c r="K458"/>
      <c r="L458"/>
      <c r="M458"/>
      <c r="N458"/>
      <c r="O458"/>
      <c r="P458"/>
      <c r="Q458"/>
    </row>
    <row r="459" spans="1:17" ht="15">
      <c r="A459"/>
      <c r="B459"/>
      <c r="C459"/>
      <c r="D459"/>
      <c r="E459"/>
      <c r="F459"/>
      <c r="G459"/>
      <c r="H459"/>
      <c r="I459"/>
      <c r="J459"/>
      <c r="K459"/>
      <c r="L459"/>
      <c r="M459"/>
      <c r="N459"/>
      <c r="O459"/>
      <c r="P459"/>
      <c r="Q459"/>
    </row>
    <row r="460" spans="1:17" ht="15">
      <c r="A460"/>
      <c r="B460"/>
      <c r="C460"/>
      <c r="D460"/>
      <c r="E460"/>
      <c r="F460"/>
      <c r="G460"/>
      <c r="H460"/>
      <c r="I460"/>
      <c r="J460"/>
      <c r="K460"/>
      <c r="L460"/>
      <c r="M460"/>
      <c r="N460"/>
      <c r="O460"/>
      <c r="P460"/>
      <c r="Q460"/>
    </row>
    <row r="461" spans="1:17" ht="15">
      <c r="A461"/>
      <c r="B461"/>
      <c r="C461"/>
      <c r="D461"/>
      <c r="E461"/>
      <c r="F461"/>
      <c r="G461"/>
      <c r="H461"/>
      <c r="I461"/>
      <c r="J461"/>
      <c r="K461"/>
      <c r="L461"/>
      <c r="M461"/>
      <c r="N461"/>
      <c r="O461"/>
      <c r="P461"/>
      <c r="Q461"/>
    </row>
    <row r="462" spans="1:17" ht="15">
      <c r="A462"/>
      <c r="B462"/>
      <c r="C462"/>
      <c r="D462"/>
      <c r="E462"/>
      <c r="F462"/>
      <c r="G462"/>
      <c r="H462"/>
      <c r="I462"/>
      <c r="J462"/>
      <c r="K462"/>
      <c r="L462"/>
      <c r="M462"/>
      <c r="N462"/>
      <c r="O462"/>
      <c r="P462"/>
      <c r="Q462"/>
    </row>
    <row r="463" spans="1:17" ht="15">
      <c r="A463"/>
      <c r="B463"/>
      <c r="C463"/>
      <c r="D463"/>
      <c r="E463"/>
      <c r="F463"/>
      <c r="G463"/>
      <c r="H463"/>
      <c r="I463"/>
      <c r="J463"/>
      <c r="K463"/>
      <c r="L463"/>
      <c r="M463"/>
      <c r="N463"/>
      <c r="O463"/>
      <c r="P463"/>
      <c r="Q463"/>
    </row>
    <row r="464" spans="1:17" ht="15">
      <c r="A464"/>
      <c r="B464"/>
      <c r="C464"/>
      <c r="D464"/>
      <c r="E464"/>
      <c r="F464"/>
      <c r="G464"/>
      <c r="H464"/>
      <c r="I464"/>
      <c r="J464"/>
      <c r="K464"/>
      <c r="L464"/>
      <c r="M464"/>
      <c r="N464"/>
      <c r="O464"/>
      <c r="P464"/>
      <c r="Q464"/>
    </row>
    <row r="465" spans="1:17" ht="15">
      <c r="A465"/>
      <c r="B465"/>
      <c r="C465"/>
      <c r="D465"/>
      <c r="E465"/>
      <c r="F465"/>
      <c r="G465"/>
      <c r="H465"/>
      <c r="I465"/>
      <c r="J465"/>
      <c r="K465"/>
      <c r="L465"/>
      <c r="M465"/>
      <c r="N465"/>
      <c r="O465"/>
      <c r="P465"/>
      <c r="Q465"/>
    </row>
    <row r="466" spans="1:17" ht="15">
      <c r="A466"/>
      <c r="B466"/>
      <c r="C466"/>
      <c r="D466"/>
      <c r="E466"/>
      <c r="F466"/>
      <c r="G466"/>
      <c r="H466"/>
      <c r="I466"/>
      <c r="J466"/>
      <c r="K466"/>
      <c r="L466"/>
      <c r="M466"/>
      <c r="N466"/>
      <c r="O466"/>
      <c r="P466"/>
      <c r="Q466"/>
    </row>
    <row r="467" spans="1:17" ht="15">
      <c r="A467"/>
      <c r="B467"/>
      <c r="C467"/>
      <c r="D467"/>
      <c r="E467"/>
      <c r="F467"/>
      <c r="G467"/>
      <c r="H467"/>
      <c r="I467"/>
      <c r="J467"/>
      <c r="K467"/>
      <c r="L467"/>
      <c r="M467"/>
      <c r="N467"/>
      <c r="O467"/>
      <c r="P467"/>
      <c r="Q467"/>
    </row>
    <row r="468" spans="1:17" ht="15">
      <c r="A468"/>
      <c r="B468"/>
      <c r="C468"/>
      <c r="D468"/>
      <c r="E468"/>
      <c r="F468"/>
      <c r="G468"/>
      <c r="H468"/>
      <c r="I468"/>
      <c r="J468"/>
      <c r="K468"/>
      <c r="L468"/>
      <c r="M468"/>
      <c r="N468"/>
      <c r="O468"/>
      <c r="P468"/>
      <c r="Q468"/>
    </row>
    <row r="469" spans="1:17" ht="15">
      <c r="A469"/>
      <c r="B469"/>
      <c r="C469"/>
      <c r="D469"/>
      <c r="E469"/>
      <c r="F469"/>
      <c r="G469"/>
      <c r="H469"/>
      <c r="I469"/>
      <c r="J469"/>
      <c r="K469"/>
      <c r="L469"/>
      <c r="M469"/>
      <c r="N469"/>
      <c r="O469"/>
      <c r="P469"/>
      <c r="Q469"/>
    </row>
    <row r="470" spans="1:17" ht="15">
      <c r="A470"/>
      <c r="B470"/>
      <c r="C470"/>
      <c r="D470"/>
      <c r="E470"/>
      <c r="F470"/>
      <c r="G470"/>
      <c r="H470"/>
      <c r="I470"/>
      <c r="J470"/>
      <c r="K470"/>
      <c r="L470"/>
      <c r="M470"/>
      <c r="N470"/>
      <c r="O470"/>
      <c r="P470"/>
      <c r="Q470"/>
    </row>
    <row r="471" spans="1:17" ht="15">
      <c r="A471"/>
      <c r="B471"/>
      <c r="C471"/>
      <c r="D471"/>
      <c r="E471"/>
      <c r="F471"/>
      <c r="G471"/>
      <c r="H471"/>
      <c r="I471"/>
      <c r="J471"/>
      <c r="K471"/>
      <c r="L471"/>
      <c r="M471"/>
      <c r="N471"/>
      <c r="O471"/>
      <c r="P471"/>
      <c r="Q471"/>
    </row>
    <row r="472" spans="1:17" ht="15">
      <c r="A472"/>
      <c r="B472"/>
      <c r="C472"/>
      <c r="D472"/>
      <c r="E472"/>
      <c r="F472"/>
      <c r="G472"/>
      <c r="H472"/>
      <c r="I472"/>
      <c r="J472"/>
      <c r="K472"/>
      <c r="L472"/>
      <c r="M472"/>
      <c r="N472"/>
      <c r="O472"/>
      <c r="P472"/>
      <c r="Q472"/>
    </row>
    <row r="473" spans="1:17" ht="15">
      <c r="A473"/>
      <c r="B473"/>
      <c r="C473"/>
      <c r="D473"/>
      <c r="E473"/>
      <c r="F473"/>
      <c r="G473"/>
      <c r="H473"/>
      <c r="I473"/>
      <c r="J473"/>
      <c r="K473"/>
      <c r="L473"/>
      <c r="M473"/>
      <c r="N473"/>
      <c r="O473"/>
      <c r="P473"/>
      <c r="Q473"/>
    </row>
    <row r="474" spans="1:17" ht="15">
      <c r="A474"/>
      <c r="B474"/>
      <c r="C474"/>
      <c r="D474"/>
      <c r="E474"/>
      <c r="F474"/>
      <c r="G474"/>
      <c r="H474"/>
      <c r="I474"/>
      <c r="J474"/>
      <c r="K474"/>
      <c r="L474"/>
      <c r="M474"/>
      <c r="N474"/>
      <c r="O474"/>
      <c r="P474"/>
      <c r="Q474"/>
    </row>
    <row r="475" spans="1:17" ht="15">
      <c r="A475"/>
      <c r="B475"/>
      <c r="C475"/>
      <c r="D475"/>
      <c r="E475"/>
      <c r="F475"/>
      <c r="G475"/>
      <c r="H475"/>
      <c r="I475"/>
      <c r="J475"/>
      <c r="K475"/>
      <c r="L475"/>
      <c r="M475"/>
      <c r="N475"/>
      <c r="O475"/>
      <c r="P475"/>
      <c r="Q475"/>
    </row>
    <row r="476" spans="1:17" ht="15">
      <c r="A476"/>
      <c r="B476"/>
      <c r="C476"/>
      <c r="D476"/>
      <c r="E476"/>
      <c r="F476"/>
      <c r="G476"/>
      <c r="H476"/>
      <c r="I476"/>
      <c r="J476"/>
      <c r="K476"/>
      <c r="L476"/>
      <c r="M476"/>
      <c r="N476"/>
      <c r="O476"/>
      <c r="P476"/>
      <c r="Q476"/>
    </row>
    <row r="477" spans="1:17" ht="15">
      <c r="A477"/>
      <c r="B477"/>
      <c r="C477"/>
      <c r="D477"/>
      <c r="E477"/>
      <c r="F477"/>
      <c r="G477"/>
      <c r="H477"/>
      <c r="I477"/>
      <c r="J477"/>
      <c r="K477"/>
      <c r="L477"/>
      <c r="M477"/>
      <c r="N477"/>
      <c r="O477"/>
      <c r="P477"/>
      <c r="Q477"/>
    </row>
    <row r="478" spans="1:17" ht="15">
      <c r="A478"/>
      <c r="B478"/>
      <c r="C478"/>
      <c r="D478"/>
      <c r="E478"/>
      <c r="F478"/>
      <c r="G478"/>
      <c r="H478"/>
      <c r="I478"/>
      <c r="J478"/>
      <c r="K478"/>
      <c r="L478"/>
      <c r="M478"/>
      <c r="N478"/>
      <c r="O478"/>
      <c r="P478"/>
      <c r="Q478"/>
    </row>
    <row r="479" spans="1:17" ht="15">
      <c r="A479"/>
      <c r="B479"/>
      <c r="C479"/>
      <c r="D479"/>
      <c r="E479"/>
      <c r="F479"/>
      <c r="G479"/>
      <c r="H479"/>
      <c r="I479"/>
      <c r="J479"/>
      <c r="K479"/>
      <c r="L479"/>
      <c r="M479"/>
      <c r="N479"/>
      <c r="O479"/>
      <c r="P479"/>
      <c r="Q479"/>
    </row>
    <row r="480" spans="1:17" ht="15">
      <c r="A480"/>
      <c r="B480"/>
      <c r="C480"/>
      <c r="D480"/>
      <c r="E480"/>
      <c r="F480"/>
      <c r="G480"/>
      <c r="H480"/>
      <c r="I480"/>
      <c r="J480"/>
      <c r="K480"/>
      <c r="L480"/>
      <c r="M480"/>
      <c r="N480"/>
      <c r="O480"/>
      <c r="P480"/>
      <c r="Q480"/>
    </row>
    <row r="481" spans="1:17" ht="15">
      <c r="A481"/>
      <c r="B481"/>
      <c r="C481"/>
      <c r="D481"/>
      <c r="E481"/>
      <c r="F481"/>
      <c r="G481"/>
      <c r="H481"/>
      <c r="I481"/>
      <c r="J481"/>
      <c r="K481"/>
      <c r="L481"/>
      <c r="M481"/>
      <c r="N481"/>
      <c r="O481"/>
      <c r="P481"/>
      <c r="Q481"/>
    </row>
    <row r="482" spans="1:17" ht="15">
      <c r="A482"/>
      <c r="B482"/>
      <c r="C482"/>
      <c r="D482"/>
      <c r="E482"/>
      <c r="F482"/>
      <c r="G482"/>
      <c r="H482"/>
      <c r="I482"/>
      <c r="J482"/>
      <c r="K482"/>
      <c r="L482"/>
      <c r="M482"/>
      <c r="N482"/>
      <c r="O482"/>
      <c r="P482"/>
      <c r="Q482"/>
    </row>
    <row r="483" spans="1:17" ht="15">
      <c r="A483"/>
      <c r="B483"/>
      <c r="C483"/>
      <c r="D483"/>
      <c r="E483"/>
      <c r="F483"/>
      <c r="G483"/>
      <c r="H483"/>
      <c r="I483"/>
      <c r="J483"/>
      <c r="K483"/>
      <c r="L483"/>
      <c r="M483"/>
      <c r="N483"/>
      <c r="O483"/>
      <c r="P483"/>
      <c r="Q483"/>
    </row>
    <row r="484" spans="1:17" ht="15">
      <c r="A484"/>
      <c r="B484"/>
      <c r="C484"/>
      <c r="D484"/>
      <c r="E484"/>
      <c r="F484"/>
      <c r="G484"/>
      <c r="H484"/>
      <c r="I484"/>
      <c r="J484"/>
      <c r="K484"/>
      <c r="L484"/>
      <c r="M484"/>
      <c r="N484"/>
      <c r="O484"/>
      <c r="P484"/>
      <c r="Q484"/>
    </row>
    <row r="485" spans="1:17" ht="15">
      <c r="A485"/>
      <c r="B485"/>
      <c r="C485"/>
      <c r="D485"/>
      <c r="E485"/>
      <c r="F485"/>
      <c r="G485"/>
      <c r="H485"/>
      <c r="I485"/>
      <c r="J485"/>
      <c r="K485"/>
      <c r="L485"/>
      <c r="M485"/>
      <c r="N485"/>
      <c r="O485"/>
      <c r="P485"/>
      <c r="Q485"/>
    </row>
    <row r="486" spans="1:17" ht="15">
      <c r="A486"/>
      <c r="B486"/>
      <c r="C486"/>
      <c r="D486"/>
      <c r="E486"/>
      <c r="F486"/>
      <c r="G486"/>
      <c r="H486"/>
      <c r="I486"/>
      <c r="J486"/>
      <c r="K486"/>
      <c r="L486"/>
      <c r="M486"/>
      <c r="N486"/>
      <c r="O486"/>
      <c r="P486"/>
      <c r="Q486"/>
    </row>
    <row r="487" spans="1:17" ht="15">
      <c r="A487"/>
      <c r="B487"/>
      <c r="C487"/>
      <c r="D487"/>
      <c r="E487"/>
      <c r="F487"/>
      <c r="G487"/>
      <c r="H487"/>
      <c r="I487"/>
      <c r="J487"/>
      <c r="K487"/>
      <c r="L487"/>
      <c r="M487"/>
      <c r="N487"/>
      <c r="O487"/>
      <c r="P487"/>
      <c r="Q487"/>
    </row>
    <row r="488" spans="1:17" ht="15">
      <c r="A488"/>
      <c r="B488"/>
      <c r="C488"/>
      <c r="D488"/>
      <c r="E488"/>
      <c r="F488"/>
      <c r="G488"/>
      <c r="H488"/>
      <c r="I488"/>
      <c r="J488"/>
      <c r="K488"/>
      <c r="L488"/>
      <c r="M488"/>
      <c r="N488"/>
      <c r="O488"/>
      <c r="P488"/>
      <c r="Q488"/>
    </row>
    <row r="489" spans="1:17" ht="15">
      <c r="A489"/>
      <c r="B489"/>
      <c r="C489"/>
      <c r="D489"/>
      <c r="E489"/>
      <c r="F489"/>
      <c r="G489"/>
      <c r="H489"/>
      <c r="I489"/>
      <c r="J489"/>
      <c r="K489"/>
      <c r="L489"/>
      <c r="M489"/>
      <c r="N489"/>
      <c r="O489"/>
      <c r="P489"/>
      <c r="Q489"/>
    </row>
    <row r="490" spans="1:17" ht="15">
      <c r="A490"/>
      <c r="B490"/>
      <c r="C490"/>
      <c r="D490"/>
      <c r="E490"/>
      <c r="F490"/>
      <c r="G490"/>
      <c r="H490"/>
      <c r="I490"/>
      <c r="J490"/>
      <c r="K490"/>
      <c r="L490"/>
      <c r="M490"/>
      <c r="N490"/>
      <c r="O490"/>
      <c r="P490"/>
      <c r="Q490"/>
    </row>
    <row r="491" spans="1:17" ht="15">
      <c r="A491"/>
      <c r="B491"/>
      <c r="C491"/>
      <c r="D491"/>
      <c r="E491"/>
      <c r="F491"/>
      <c r="G491"/>
      <c r="H491"/>
      <c r="I491"/>
      <c r="J491"/>
      <c r="K491"/>
      <c r="L491"/>
      <c r="M491"/>
      <c r="N491"/>
      <c r="O491"/>
      <c r="P491"/>
      <c r="Q491"/>
    </row>
    <row r="492" spans="1:17" ht="15">
      <c r="A492"/>
      <c r="B492"/>
      <c r="C492"/>
      <c r="D492"/>
      <c r="E492"/>
      <c r="F492"/>
      <c r="G492"/>
      <c r="H492"/>
      <c r="I492"/>
      <c r="J492"/>
      <c r="K492"/>
      <c r="L492"/>
      <c r="M492"/>
      <c r="N492"/>
      <c r="O492"/>
      <c r="P492"/>
      <c r="Q492"/>
    </row>
    <row r="493" spans="1:17" ht="15">
      <c r="A493"/>
      <c r="B493"/>
      <c r="C493"/>
      <c r="D493"/>
      <c r="E493"/>
      <c r="F493"/>
      <c r="G493"/>
      <c r="H493"/>
      <c r="I493"/>
      <c r="J493"/>
      <c r="K493"/>
      <c r="L493"/>
      <c r="M493"/>
      <c r="N493"/>
      <c r="O493"/>
      <c r="P493"/>
      <c r="Q493"/>
    </row>
    <row r="494" spans="1:17" ht="15">
      <c r="A494"/>
      <c r="B494"/>
      <c r="C494"/>
      <c r="D494"/>
      <c r="E494"/>
      <c r="F494"/>
      <c r="G494"/>
      <c r="H494"/>
      <c r="I494"/>
      <c r="J494"/>
      <c r="K494"/>
      <c r="L494"/>
      <c r="M494"/>
      <c r="N494"/>
      <c r="O494"/>
      <c r="P494"/>
      <c r="Q494"/>
    </row>
    <row r="495" spans="1:17" ht="15">
      <c r="A495"/>
      <c r="B495"/>
      <c r="C495"/>
      <c r="D495"/>
      <c r="E495"/>
      <c r="F495"/>
      <c r="G495"/>
      <c r="H495"/>
      <c r="I495"/>
      <c r="J495"/>
      <c r="K495"/>
      <c r="L495"/>
      <c r="M495"/>
      <c r="N495"/>
      <c r="O495"/>
      <c r="P495"/>
      <c r="Q495"/>
    </row>
    <row r="496" spans="1:17">
      <c r="A496" s="273"/>
      <c r="B496" s="274"/>
      <c r="C496" s="274"/>
      <c r="D496" s="274"/>
      <c r="E496" s="274"/>
      <c r="F496" s="274"/>
      <c r="G496" s="274"/>
      <c r="H496" s="274"/>
      <c r="I496" s="274"/>
      <c r="J496" s="274"/>
      <c r="K496" s="274"/>
      <c r="L496" s="274"/>
      <c r="M496" s="274"/>
      <c r="N496" s="274"/>
      <c r="O496" s="274"/>
      <c r="P496" s="274"/>
      <c r="Q496" s="274"/>
    </row>
    <row r="497" spans="1:17">
      <c r="A497" s="277"/>
      <c r="B497" s="274"/>
      <c r="C497" s="274"/>
      <c r="D497" s="274"/>
      <c r="E497" s="274"/>
      <c r="F497" s="274"/>
      <c r="G497" s="274"/>
      <c r="H497" s="274"/>
      <c r="I497" s="274"/>
      <c r="J497" s="274"/>
      <c r="K497" s="274"/>
      <c r="L497" s="274"/>
      <c r="M497" s="274"/>
      <c r="N497" s="274"/>
      <c r="O497" s="274"/>
      <c r="P497" s="274"/>
      <c r="Q497" s="274"/>
    </row>
    <row r="498" spans="1:17">
      <c r="A498" s="277"/>
      <c r="B498" s="274"/>
      <c r="C498" s="274"/>
      <c r="D498" s="274"/>
      <c r="E498" s="274"/>
      <c r="F498" s="274"/>
      <c r="G498" s="274"/>
      <c r="H498" s="274"/>
      <c r="I498" s="274"/>
      <c r="J498" s="274"/>
      <c r="K498" s="274"/>
      <c r="L498" s="274"/>
      <c r="M498" s="274"/>
      <c r="N498" s="274"/>
      <c r="O498" s="274"/>
      <c r="P498" s="274"/>
      <c r="Q498" s="274"/>
    </row>
    <row r="499" spans="1:17">
      <c r="A499" s="277"/>
      <c r="B499" s="274"/>
      <c r="C499" s="274"/>
      <c r="D499" s="274"/>
      <c r="E499" s="274"/>
      <c r="F499" s="274"/>
      <c r="G499" s="274"/>
      <c r="H499" s="274"/>
      <c r="I499" s="274"/>
      <c r="J499" s="274"/>
      <c r="K499" s="274"/>
      <c r="L499" s="274"/>
      <c r="M499" s="274"/>
      <c r="N499" s="274"/>
      <c r="O499" s="274"/>
      <c r="P499" s="274"/>
      <c r="Q499" s="274"/>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Q499"/>
  <sheetViews>
    <sheetView workbookViewId="0">
      <selection sqref="A1:XFD1048576"/>
    </sheetView>
  </sheetViews>
  <sheetFormatPr defaultColWidth="9" defaultRowHeight="12.75"/>
  <cols>
    <col min="1" max="1" width="20.109375" style="271" customWidth="1"/>
    <col min="2" max="2" width="13.109375" style="272" customWidth="1"/>
    <col min="3" max="4" width="5.109375" style="272" customWidth="1"/>
    <col min="5" max="7" width="4.33203125" style="272" customWidth="1"/>
    <col min="8" max="8" width="11.6640625" style="272" customWidth="1"/>
    <col min="9" max="9" width="9" style="272" customWidth="1"/>
    <col min="10" max="11" width="5.109375" style="272" customWidth="1"/>
    <col min="12" max="13" width="4.33203125" style="272" customWidth="1"/>
    <col min="14" max="14" width="11.44140625" style="272" customWidth="1"/>
    <col min="15" max="15" width="9.21875" style="272" customWidth="1"/>
    <col min="16" max="16" width="4.33203125" style="272" customWidth="1"/>
    <col min="17" max="17" width="11.6640625" style="272" customWidth="1"/>
    <col min="18" max="18" width="19.33203125" style="277" customWidth="1"/>
    <col min="19" max="19" width="18.6640625" style="277" customWidth="1"/>
    <col min="20" max="21" width="19.21875" style="277" customWidth="1"/>
    <col min="22" max="22" width="19.88671875" style="277" customWidth="1"/>
    <col min="23" max="23" width="19.21875" style="277" customWidth="1"/>
    <col min="24" max="24" width="19.88671875" style="277" customWidth="1"/>
    <col min="25" max="25" width="18.21875" style="277" customWidth="1"/>
    <col min="26" max="26" width="18.88671875" style="277" customWidth="1"/>
    <col min="27" max="27" width="18.44140625" style="277" customWidth="1"/>
    <col min="28" max="28" width="19.109375" style="277" customWidth="1"/>
    <col min="29" max="29" width="19.44140625" style="277" customWidth="1"/>
    <col min="30" max="30" width="26.88671875" style="277" customWidth="1"/>
    <col min="31" max="31" width="27.44140625" style="277" customWidth="1"/>
    <col min="32" max="32" width="26.109375" style="277" customWidth="1"/>
    <col min="33" max="33" width="26.77734375" style="277" customWidth="1"/>
    <col min="34" max="34" width="26" style="277" customWidth="1"/>
    <col min="35" max="36" width="26.6640625" style="277" customWidth="1"/>
    <col min="37" max="37" width="27.21875" style="277" customWidth="1"/>
    <col min="38" max="38" width="26.6640625" style="277" customWidth="1"/>
    <col min="39" max="39" width="27.21875" style="277" customWidth="1"/>
    <col min="40" max="40" width="25.6640625" style="277" customWidth="1"/>
    <col min="41" max="41" width="26.21875" style="277" customWidth="1"/>
    <col min="42" max="42" width="25.88671875" style="277" customWidth="1"/>
    <col min="43" max="43" width="26.44140625" style="277" customWidth="1"/>
    <col min="44" max="44" width="20.109375" style="277" customWidth="1"/>
    <col min="45" max="45" width="18.77734375" style="277" customWidth="1"/>
    <col min="46" max="46" width="19.33203125" style="277" customWidth="1"/>
    <col min="47" max="47" width="18.6640625" style="277" customWidth="1"/>
    <col min="48" max="49" width="19.21875" style="277" customWidth="1"/>
    <col min="50" max="50" width="19.88671875" style="277" customWidth="1"/>
    <col min="51" max="51" width="19.21875" style="277" customWidth="1"/>
    <col min="52" max="52" width="19.88671875" style="277" customWidth="1"/>
    <col min="53" max="53" width="18.21875" style="277" customWidth="1"/>
    <col min="54" max="54" width="18.88671875" style="277" customWidth="1"/>
    <col min="55" max="55" width="18.44140625" style="277" customWidth="1"/>
    <col min="56" max="56" width="19.109375" style="277" customWidth="1"/>
    <col min="57" max="57" width="19.44140625" style="277" customWidth="1"/>
    <col min="58" max="58" width="26.88671875" style="277" customWidth="1"/>
    <col min="59" max="59" width="27.44140625" style="277" customWidth="1"/>
    <col min="60" max="60" width="26.109375" style="277" customWidth="1"/>
    <col min="61" max="61" width="26.77734375" style="277" customWidth="1"/>
    <col min="62" max="62" width="26" style="277" customWidth="1"/>
    <col min="63" max="64" width="26.6640625" style="277" customWidth="1"/>
    <col min="65" max="65" width="27.21875" style="277" customWidth="1"/>
    <col min="66" max="66" width="26.6640625" style="277" customWidth="1"/>
    <col min="67" max="67" width="27.21875" style="277" customWidth="1"/>
    <col min="68" max="68" width="25.6640625" style="277" customWidth="1"/>
    <col min="69" max="69" width="26.21875" style="277" customWidth="1"/>
    <col min="70" max="70" width="25.88671875" style="277" customWidth="1"/>
    <col min="71" max="71" width="26.44140625" style="277" customWidth="1"/>
    <col min="72" max="72" width="20.109375" style="277" customWidth="1"/>
    <col min="73" max="73" width="18.77734375" style="277" customWidth="1"/>
    <col min="74" max="74" width="19.33203125" style="277" customWidth="1"/>
    <col min="75" max="75" width="18.6640625" style="277" customWidth="1"/>
    <col min="76" max="77" width="19.21875" style="277" customWidth="1"/>
    <col min="78" max="78" width="19.88671875" style="277" customWidth="1"/>
    <col min="79" max="79" width="19.21875" style="277" customWidth="1"/>
    <col min="80" max="80" width="19.88671875" style="277" customWidth="1"/>
    <col min="81" max="81" width="18.21875" style="277" customWidth="1"/>
    <col min="82" max="82" width="18.88671875" style="277" customWidth="1"/>
    <col min="83" max="83" width="18.44140625" style="277" customWidth="1"/>
    <col min="84" max="84" width="19.109375" style="277" customWidth="1"/>
    <col min="85" max="85" width="19.44140625" style="277" customWidth="1"/>
    <col min="86" max="86" width="26.88671875" style="277" customWidth="1"/>
    <col min="87" max="87" width="27.44140625" style="277" customWidth="1"/>
    <col min="88" max="88" width="26.109375" style="277" customWidth="1"/>
    <col min="89" max="89" width="26.77734375" style="277" customWidth="1"/>
    <col min="90" max="90" width="26" style="277" customWidth="1"/>
    <col min="91" max="92" width="26.6640625" style="277" customWidth="1"/>
    <col min="93" max="93" width="27.21875" style="277" customWidth="1"/>
    <col min="94" max="94" width="26.6640625" style="277" customWidth="1"/>
    <col min="95" max="95" width="27.21875" style="277" customWidth="1"/>
    <col min="96" max="96" width="25.6640625" style="277" customWidth="1"/>
    <col min="97" max="97" width="26.21875" style="277" customWidth="1"/>
    <col min="98" max="98" width="25.88671875" style="277" customWidth="1"/>
    <col min="99" max="99" width="26.44140625" style="277" customWidth="1"/>
    <col min="100" max="100" width="20.109375" style="277" customWidth="1"/>
    <col min="101" max="101" width="18.77734375" style="277" customWidth="1"/>
    <col min="102" max="102" width="19.33203125" style="277" customWidth="1"/>
    <col min="103" max="103" width="18.6640625" style="277" customWidth="1"/>
    <col min="104" max="105" width="19.21875" style="277" customWidth="1"/>
    <col min="106" max="106" width="19.88671875" style="277" customWidth="1"/>
    <col min="107" max="107" width="19.21875" style="277" customWidth="1"/>
    <col min="108" max="108" width="19.88671875" style="277" customWidth="1"/>
    <col min="109" max="109" width="18.21875" style="277" customWidth="1"/>
    <col min="110" max="110" width="18.88671875" style="277" customWidth="1"/>
    <col min="111" max="111" width="18.44140625" style="277" customWidth="1"/>
    <col min="112" max="112" width="19.109375" style="277" customWidth="1"/>
    <col min="113" max="113" width="19.44140625" style="277" customWidth="1"/>
    <col min="114" max="114" width="26.88671875" style="277" customWidth="1"/>
    <col min="115" max="115" width="27.44140625" style="277" customWidth="1"/>
    <col min="116" max="116" width="26.109375" style="277" customWidth="1"/>
    <col min="117" max="117" width="26.77734375" style="277" customWidth="1"/>
    <col min="118" max="118" width="26" style="277" customWidth="1"/>
    <col min="119" max="120" width="26.6640625" style="277" customWidth="1"/>
    <col min="121" max="121" width="27.21875" style="277" customWidth="1"/>
    <col min="122" max="122" width="26.6640625" style="277" customWidth="1"/>
    <col min="123" max="123" width="27.21875" style="277" customWidth="1"/>
    <col min="124" max="124" width="25.6640625" style="277" customWidth="1"/>
    <col min="125" max="125" width="26.21875" style="277" customWidth="1"/>
    <col min="126" max="126" width="25.88671875" style="277" customWidth="1"/>
    <col min="127" max="127" width="26.44140625" style="277" customWidth="1"/>
    <col min="128" max="128" width="20.109375" style="277" customWidth="1"/>
    <col min="129" max="129" width="18.77734375" style="277" customWidth="1"/>
    <col min="130" max="130" width="19.33203125" style="277" customWidth="1"/>
    <col min="131" max="131" width="18.6640625" style="277" customWidth="1"/>
    <col min="132" max="133" width="19.21875" style="277" customWidth="1"/>
    <col min="134" max="134" width="19.88671875" style="277" customWidth="1"/>
    <col min="135" max="135" width="19.21875" style="277" customWidth="1"/>
    <col min="136" max="136" width="19.88671875" style="277" customWidth="1"/>
    <col min="137" max="137" width="18.21875" style="277" customWidth="1"/>
    <col min="138" max="138" width="18.88671875" style="277" customWidth="1"/>
    <col min="139" max="139" width="18.44140625" style="277" customWidth="1"/>
    <col min="140" max="140" width="19.109375" style="277" customWidth="1"/>
    <col min="141" max="141" width="19.44140625" style="277" customWidth="1"/>
    <col min="142" max="142" width="26.88671875" style="277" customWidth="1"/>
    <col min="143" max="143" width="27.44140625" style="277" customWidth="1"/>
    <col min="144" max="144" width="26.109375" style="277" customWidth="1"/>
    <col min="145" max="145" width="26.77734375" style="277" customWidth="1"/>
    <col min="146" max="146" width="26" style="277" customWidth="1"/>
    <col min="147" max="148" width="26.6640625" style="277" customWidth="1"/>
    <col min="149" max="149" width="27.21875" style="277" customWidth="1"/>
    <col min="150" max="150" width="26.6640625" style="277" customWidth="1"/>
    <col min="151" max="151" width="27.21875" style="277" customWidth="1"/>
    <col min="152" max="152" width="25.6640625" style="277" customWidth="1"/>
    <col min="153" max="153" width="26.21875" style="277" customWidth="1"/>
    <col min="154" max="154" width="25.88671875" style="277" customWidth="1"/>
    <col min="155" max="155" width="26.44140625" style="277" customWidth="1"/>
    <col min="156" max="156" width="20.109375" style="277" customWidth="1"/>
    <col min="157" max="157" width="18.77734375" style="277" customWidth="1"/>
    <col min="158" max="158" width="19.33203125" style="277" customWidth="1"/>
    <col min="159" max="159" width="18.6640625" style="277" customWidth="1"/>
    <col min="160" max="161" width="19.21875" style="277" customWidth="1"/>
    <col min="162" max="162" width="19.88671875" style="277" customWidth="1"/>
    <col min="163" max="163" width="19.21875" style="277" customWidth="1"/>
    <col min="164" max="164" width="19.88671875" style="277" customWidth="1"/>
    <col min="165" max="165" width="18.21875" style="277" customWidth="1"/>
    <col min="166" max="166" width="18.88671875" style="277" customWidth="1"/>
    <col min="167" max="167" width="18.44140625" style="277" customWidth="1"/>
    <col min="168" max="168" width="19.109375" style="277" customWidth="1"/>
    <col min="169" max="169" width="19.44140625" style="277" customWidth="1"/>
    <col min="170" max="170" width="26.88671875" style="277" customWidth="1"/>
    <col min="171" max="171" width="27.44140625" style="277" customWidth="1"/>
    <col min="172" max="172" width="26.109375" style="277" customWidth="1"/>
    <col min="173" max="173" width="26.77734375" style="277" customWidth="1"/>
    <col min="174" max="174" width="26" style="277" customWidth="1"/>
    <col min="175" max="176" width="26.6640625" style="277" customWidth="1"/>
    <col min="177" max="177" width="27.21875" style="277" customWidth="1"/>
    <col min="178" max="178" width="26.6640625" style="277" customWidth="1"/>
    <col min="179" max="179" width="27.21875" style="277" customWidth="1"/>
    <col min="180" max="180" width="25.6640625" style="277" customWidth="1"/>
    <col min="181" max="181" width="26.21875" style="277" customWidth="1"/>
    <col min="182" max="182" width="25.88671875" style="277" customWidth="1"/>
    <col min="183" max="183" width="26.44140625" style="277" customWidth="1"/>
    <col min="184" max="184" width="20.109375" style="277" customWidth="1"/>
    <col min="185" max="185" width="18.77734375" style="277" customWidth="1"/>
    <col min="186" max="186" width="19.33203125" style="277" customWidth="1"/>
    <col min="187" max="187" width="18.6640625" style="277" customWidth="1"/>
    <col min="188" max="189" width="19.21875" style="277" customWidth="1"/>
    <col min="190" max="190" width="19.88671875" style="277" customWidth="1"/>
    <col min="191" max="191" width="19.21875" style="277" customWidth="1"/>
    <col min="192" max="192" width="19.88671875" style="277" customWidth="1"/>
    <col min="193" max="193" width="18.21875" style="277" customWidth="1"/>
    <col min="194" max="194" width="18.88671875" style="277" customWidth="1"/>
    <col min="195" max="195" width="18.44140625" style="277" customWidth="1"/>
    <col min="196" max="196" width="19.109375" style="277" customWidth="1"/>
    <col min="197" max="197" width="19.44140625" style="277" customWidth="1"/>
    <col min="198" max="198" width="26.88671875" style="277" customWidth="1"/>
    <col min="199" max="199" width="27.44140625" style="277" customWidth="1"/>
    <col min="200" max="200" width="26.109375" style="277" customWidth="1"/>
    <col min="201" max="201" width="26.77734375" style="277" customWidth="1"/>
    <col min="202" max="202" width="26" style="277" customWidth="1"/>
    <col min="203" max="204" width="26.6640625" style="277" customWidth="1"/>
    <col min="205" max="205" width="27.21875" style="277" customWidth="1"/>
    <col min="206" max="206" width="26.6640625" style="277" customWidth="1"/>
    <col min="207" max="207" width="27.21875" style="277" customWidth="1"/>
    <col min="208" max="208" width="25.6640625" style="277" customWidth="1"/>
    <col min="209" max="209" width="26.21875" style="277" customWidth="1"/>
    <col min="210" max="210" width="25.88671875" style="277" customWidth="1"/>
    <col min="211" max="211" width="26.44140625" style="277" customWidth="1"/>
    <col min="212" max="212" width="20.109375" style="277" customWidth="1"/>
    <col min="213" max="213" width="18.77734375" style="277" customWidth="1"/>
    <col min="214" max="214" width="19.33203125" style="277" customWidth="1"/>
    <col min="215" max="215" width="18.6640625" style="277" customWidth="1"/>
    <col min="216" max="217" width="19.21875" style="277" customWidth="1"/>
    <col min="218" max="218" width="19.88671875" style="277" customWidth="1"/>
    <col min="219" max="219" width="19.21875" style="277" customWidth="1"/>
    <col min="220" max="220" width="19.88671875" style="277" customWidth="1"/>
    <col min="221" max="221" width="18.21875" style="277" customWidth="1"/>
    <col min="222" max="222" width="18.88671875" style="277" customWidth="1"/>
    <col min="223" max="223" width="18.44140625" style="277" customWidth="1"/>
    <col min="224" max="224" width="19.109375" style="277" customWidth="1"/>
    <col min="225" max="225" width="19.44140625" style="277" customWidth="1"/>
    <col min="226" max="226" width="26.88671875" style="277" customWidth="1"/>
    <col min="227" max="227" width="27.44140625" style="277" customWidth="1"/>
    <col min="228" max="228" width="26.109375" style="277" customWidth="1"/>
    <col min="229" max="229" width="26.77734375" style="277" customWidth="1"/>
    <col min="230" max="230" width="26" style="277" customWidth="1"/>
    <col min="231" max="232" width="26.6640625" style="277" customWidth="1"/>
    <col min="233" max="233" width="27.21875" style="277" customWidth="1"/>
    <col min="234" max="234" width="26.6640625" style="277" customWidth="1"/>
    <col min="235" max="235" width="27.21875" style="277" customWidth="1"/>
    <col min="236" max="236" width="25.6640625" style="277" customWidth="1"/>
    <col min="237" max="237" width="26.21875" style="277" customWidth="1"/>
    <col min="238" max="238" width="25.88671875" style="277" customWidth="1"/>
    <col min="239" max="239" width="26.44140625" style="277" customWidth="1"/>
    <col min="240" max="240" width="20.109375" style="277" customWidth="1"/>
    <col min="241" max="241" width="18.77734375" style="277" customWidth="1"/>
    <col min="242" max="242" width="19.33203125" style="277" customWidth="1"/>
    <col min="243" max="243" width="18.6640625" style="277" customWidth="1"/>
    <col min="244" max="245" width="19.21875" style="277" customWidth="1"/>
    <col min="246" max="246" width="19.88671875" style="277" customWidth="1"/>
    <col min="247" max="247" width="19.21875" style="277" customWidth="1"/>
    <col min="248" max="248" width="19.88671875" style="277" customWidth="1"/>
    <col min="249" max="249" width="18.21875" style="277" customWidth="1"/>
    <col min="250" max="250" width="18.88671875" style="277" customWidth="1"/>
    <col min="251" max="251" width="18.44140625" style="277" customWidth="1"/>
    <col min="252" max="252" width="19.109375" style="277" customWidth="1"/>
    <col min="253" max="253" width="19.44140625" style="277" customWidth="1"/>
    <col min="254" max="254" width="26.88671875" style="277" customWidth="1"/>
    <col min="255" max="255" width="27.44140625" style="277" customWidth="1"/>
    <col min="256" max="256" width="26.109375" style="277" customWidth="1"/>
    <col min="257" max="257" width="26.77734375" style="277" customWidth="1"/>
    <col min="258" max="258" width="26" style="277" customWidth="1"/>
    <col min="259" max="260" width="26.6640625" style="277" customWidth="1"/>
    <col min="261" max="261" width="27.21875" style="277" customWidth="1"/>
    <col min="262" max="262" width="26.6640625" style="277" customWidth="1"/>
    <col min="263" max="263" width="27.21875" style="277" customWidth="1"/>
    <col min="264" max="264" width="25.6640625" style="277" customWidth="1"/>
    <col min="265" max="265" width="26.21875" style="277" customWidth="1"/>
    <col min="266" max="266" width="25.88671875" style="277" customWidth="1"/>
    <col min="267" max="267" width="26.44140625" style="277" customWidth="1"/>
    <col min="268" max="268" width="20.109375" style="277" customWidth="1"/>
    <col min="269" max="269" width="18.77734375" style="277" customWidth="1"/>
    <col min="270" max="270" width="19.33203125" style="277" customWidth="1"/>
    <col min="271" max="271" width="18.6640625" style="277" customWidth="1"/>
    <col min="272" max="273" width="19.21875" style="277" customWidth="1"/>
    <col min="274" max="274" width="19.88671875" style="277" customWidth="1"/>
    <col min="275" max="275" width="19.21875" style="277" customWidth="1"/>
    <col min="276" max="276" width="19.88671875" style="277" customWidth="1"/>
    <col min="277" max="277" width="18.21875" style="277" customWidth="1"/>
    <col min="278" max="278" width="18.88671875" style="277" customWidth="1"/>
    <col min="279" max="279" width="18.44140625" style="277" customWidth="1"/>
    <col min="280" max="280" width="19.109375" style="277" customWidth="1"/>
    <col min="281" max="281" width="19.44140625" style="277" customWidth="1"/>
    <col min="282" max="282" width="26.88671875" style="277" customWidth="1"/>
    <col min="283" max="283" width="27.44140625" style="277" customWidth="1"/>
    <col min="284" max="284" width="26.109375" style="277" customWidth="1"/>
    <col min="285" max="285" width="26.77734375" style="277" customWidth="1"/>
    <col min="286" max="286" width="26" style="277" customWidth="1"/>
    <col min="287" max="288" width="26.6640625" style="277" customWidth="1"/>
    <col min="289" max="289" width="27.21875" style="277" customWidth="1"/>
    <col min="290" max="290" width="26.6640625" style="277" customWidth="1"/>
    <col min="291" max="291" width="27.21875" style="277" customWidth="1"/>
    <col min="292" max="292" width="25.6640625" style="277" customWidth="1"/>
    <col min="293" max="293" width="26.21875" style="277" customWidth="1"/>
    <col min="294" max="294" width="25.88671875" style="277" customWidth="1"/>
    <col min="295" max="295" width="26.44140625" style="277" customWidth="1"/>
    <col min="296" max="296" width="20.109375" style="277" customWidth="1"/>
    <col min="297" max="297" width="18.77734375" style="277" customWidth="1"/>
    <col min="298" max="298" width="19.33203125" style="277" customWidth="1"/>
    <col min="299" max="299" width="18.6640625" style="277" customWidth="1"/>
    <col min="300" max="301" width="19.21875" style="277" customWidth="1"/>
    <col min="302" max="302" width="19.88671875" style="277" customWidth="1"/>
    <col min="303" max="303" width="19.21875" style="277" customWidth="1"/>
    <col min="304" max="304" width="19.88671875" style="277" customWidth="1"/>
    <col min="305" max="305" width="18.21875" style="277" customWidth="1"/>
    <col min="306" max="306" width="18.88671875" style="277" customWidth="1"/>
    <col min="307" max="307" width="18.44140625" style="277" customWidth="1"/>
    <col min="308" max="308" width="19.109375" style="277" customWidth="1"/>
    <col min="309" max="309" width="19.44140625" style="277" customWidth="1"/>
    <col min="310" max="310" width="26.88671875" style="277" customWidth="1"/>
    <col min="311" max="311" width="27.44140625" style="277" customWidth="1"/>
    <col min="312" max="312" width="26.109375" style="277" customWidth="1"/>
    <col min="313" max="313" width="26.77734375" style="277" customWidth="1"/>
    <col min="314" max="314" width="26" style="277" customWidth="1"/>
    <col min="315" max="316" width="26.6640625" style="277" customWidth="1"/>
    <col min="317" max="317" width="27.21875" style="277" customWidth="1"/>
    <col min="318" max="318" width="26.6640625" style="277" customWidth="1"/>
    <col min="319" max="319" width="27.21875" style="277" customWidth="1"/>
    <col min="320" max="320" width="25.6640625" style="277" customWidth="1"/>
    <col min="321" max="321" width="26.21875" style="277" customWidth="1"/>
    <col min="322" max="322" width="25.88671875" style="277" customWidth="1"/>
    <col min="323" max="323" width="26.44140625" style="277" customWidth="1"/>
    <col min="324" max="324" width="20.109375" style="277" customWidth="1"/>
    <col min="325" max="325" width="18.77734375" style="277" customWidth="1"/>
    <col min="326" max="326" width="19.33203125" style="277" customWidth="1"/>
    <col min="327" max="327" width="18.6640625" style="277" customWidth="1"/>
    <col min="328" max="329" width="19.21875" style="277" customWidth="1"/>
    <col min="330" max="330" width="19.88671875" style="277" customWidth="1"/>
    <col min="331" max="331" width="19.21875" style="277" customWidth="1"/>
    <col min="332" max="332" width="19.88671875" style="277" customWidth="1"/>
    <col min="333" max="333" width="18.21875" style="277" customWidth="1"/>
    <col min="334" max="334" width="18.88671875" style="277" customWidth="1"/>
    <col min="335" max="335" width="18.44140625" style="277" customWidth="1"/>
    <col min="336" max="336" width="19.109375" style="277" customWidth="1"/>
    <col min="337" max="337" width="19.44140625" style="277" customWidth="1"/>
    <col min="338" max="338" width="26.88671875" style="277" customWidth="1"/>
    <col min="339" max="339" width="27.44140625" style="277" customWidth="1"/>
    <col min="340" max="340" width="26.109375" style="277" customWidth="1"/>
    <col min="341" max="341" width="26.77734375" style="277" customWidth="1"/>
    <col min="342" max="342" width="26" style="277" customWidth="1"/>
    <col min="343" max="344" width="26.6640625" style="277" customWidth="1"/>
    <col min="345" max="345" width="27.21875" style="277" customWidth="1"/>
    <col min="346" max="346" width="26.6640625" style="277" customWidth="1"/>
    <col min="347" max="347" width="27.21875" style="277" customWidth="1"/>
    <col min="348" max="348" width="25.6640625" style="277" customWidth="1"/>
    <col min="349" max="349" width="26.21875" style="277" customWidth="1"/>
    <col min="350" max="350" width="25.88671875" style="277" customWidth="1"/>
    <col min="351" max="351" width="26.44140625" style="277" customWidth="1"/>
    <col min="352" max="352" width="20.109375" style="277" customWidth="1"/>
    <col min="353" max="353" width="18.77734375" style="277" customWidth="1"/>
    <col min="354" max="354" width="19.33203125" style="277" customWidth="1"/>
    <col min="355" max="355" width="18.6640625" style="277" customWidth="1"/>
    <col min="356" max="357" width="19.21875" style="277" customWidth="1"/>
    <col min="358" max="358" width="19.88671875" style="277" customWidth="1"/>
    <col min="359" max="359" width="19.21875" style="277" customWidth="1"/>
    <col min="360" max="360" width="19.88671875" style="277" customWidth="1"/>
    <col min="361" max="361" width="18.21875" style="277" customWidth="1"/>
    <col min="362" max="362" width="18.88671875" style="277" customWidth="1"/>
    <col min="363" max="363" width="18.44140625" style="277" customWidth="1"/>
    <col min="364" max="364" width="19.109375" style="277" customWidth="1"/>
    <col min="365" max="365" width="24.44140625" style="277" customWidth="1"/>
    <col min="366" max="366" width="31.88671875" style="277" bestFit="1" customWidth="1"/>
    <col min="367" max="367" width="32.44140625" style="277" bestFit="1" customWidth="1"/>
    <col min="368" max="368" width="31.109375" style="277" bestFit="1" customWidth="1"/>
    <col min="369" max="369" width="31.77734375" style="277" bestFit="1" customWidth="1"/>
    <col min="370" max="370" width="31" style="277" bestFit="1" customWidth="1"/>
    <col min="371" max="372" width="31.6640625" style="277" bestFit="1" customWidth="1"/>
    <col min="373" max="373" width="32.21875" style="277" bestFit="1" customWidth="1"/>
    <col min="374" max="374" width="31.6640625" style="277" bestFit="1" customWidth="1"/>
    <col min="375" max="375" width="32.21875" style="277" bestFit="1" customWidth="1"/>
    <col min="376" max="376" width="30.6640625" style="277" bestFit="1" customWidth="1"/>
    <col min="377" max="377" width="31.21875" style="277" bestFit="1" customWidth="1"/>
    <col min="378" max="378" width="30.88671875" style="277" bestFit="1" customWidth="1"/>
    <col min="379" max="379" width="31.44140625" style="277" bestFit="1" customWidth="1"/>
    <col min="380" max="380" width="25.109375" style="277" bestFit="1" customWidth="1"/>
    <col min="381" max="381" width="23.77734375" style="277" bestFit="1" customWidth="1"/>
    <col min="382" max="382" width="24.33203125" style="277" bestFit="1" customWidth="1"/>
    <col min="383" max="383" width="23.6640625" style="277" bestFit="1" customWidth="1"/>
    <col min="384" max="385" width="24.21875" style="277" bestFit="1" customWidth="1"/>
    <col min="386" max="386" width="24.88671875" style="277" bestFit="1" customWidth="1"/>
    <col min="387" max="387" width="24.21875" style="277" bestFit="1" customWidth="1"/>
    <col min="388" max="388" width="24.88671875" style="277" bestFit="1" customWidth="1"/>
    <col min="389" max="389" width="23.21875" style="277" bestFit="1" customWidth="1"/>
    <col min="390" max="390" width="23.88671875" style="277" bestFit="1" customWidth="1"/>
    <col min="391" max="391" width="23.44140625" style="277" bestFit="1" customWidth="1"/>
    <col min="392" max="392" width="24.109375" style="277" bestFit="1" customWidth="1"/>
    <col min="393" max="16384" width="9" style="277"/>
  </cols>
  <sheetData>
    <row r="1" spans="1:17">
      <c r="A1" s="379"/>
      <c r="B1" s="382"/>
      <c r="C1" s="382"/>
      <c r="D1" s="382"/>
      <c r="E1" s="382"/>
      <c r="F1" s="382"/>
      <c r="G1" s="382"/>
      <c r="H1" s="382"/>
      <c r="I1" s="382"/>
      <c r="J1" s="382"/>
      <c r="K1" s="382"/>
      <c r="L1" s="382"/>
      <c r="M1" s="382"/>
      <c r="N1" s="382"/>
      <c r="O1" s="382"/>
      <c r="P1" s="382"/>
      <c r="Q1" s="382"/>
    </row>
    <row r="2" spans="1:17" s="279" customFormat="1">
      <c r="A2" s="379"/>
      <c r="B2" s="382"/>
      <c r="C2" s="382"/>
      <c r="D2" s="382"/>
      <c r="E2" s="382"/>
      <c r="F2" s="382"/>
      <c r="G2" s="382"/>
      <c r="H2" s="382"/>
      <c r="I2" s="382"/>
      <c r="J2" s="382"/>
      <c r="K2" s="382"/>
      <c r="L2" s="382"/>
      <c r="M2" s="382"/>
      <c r="N2" s="382"/>
      <c r="O2" s="382"/>
      <c r="P2" s="382"/>
      <c r="Q2" s="382"/>
    </row>
    <row r="3" spans="1:17">
      <c r="A3" s="379"/>
      <c r="B3" s="382"/>
      <c r="C3" s="382"/>
      <c r="D3" s="382"/>
      <c r="E3" s="382"/>
      <c r="F3" s="382"/>
      <c r="G3" s="382"/>
      <c r="H3" s="382"/>
      <c r="I3" s="382"/>
      <c r="J3" s="382"/>
      <c r="K3" s="382"/>
      <c r="L3" s="382"/>
      <c r="M3" s="382"/>
      <c r="N3" s="382"/>
      <c r="O3" s="382"/>
      <c r="P3" s="382"/>
      <c r="Q3" s="382"/>
    </row>
    <row r="4" spans="1:17">
      <c r="A4" s="380"/>
      <c r="B4" s="382"/>
      <c r="C4" s="382"/>
      <c r="D4" s="382"/>
      <c r="E4" s="382"/>
      <c r="F4" s="382"/>
      <c r="G4" s="382"/>
      <c r="H4" s="382"/>
      <c r="I4" s="382"/>
      <c r="J4" s="382"/>
      <c r="K4" s="382"/>
      <c r="L4" s="382"/>
      <c r="M4" s="382"/>
      <c r="N4" s="382"/>
      <c r="O4" s="382"/>
      <c r="P4" s="382"/>
      <c r="Q4" s="382"/>
    </row>
    <row r="5" spans="1:17">
      <c r="A5" s="381"/>
      <c r="B5" s="382"/>
      <c r="C5" s="382"/>
      <c r="D5" s="382"/>
      <c r="E5" s="382"/>
      <c r="F5" s="382"/>
      <c r="G5" s="382"/>
      <c r="H5" s="382"/>
      <c r="I5" s="382"/>
      <c r="J5" s="382"/>
      <c r="K5" s="382"/>
      <c r="L5" s="382"/>
      <c r="M5" s="382"/>
      <c r="N5" s="382"/>
      <c r="O5" s="382"/>
      <c r="P5" s="382"/>
      <c r="Q5" s="382"/>
    </row>
    <row r="6" spans="1:17">
      <c r="A6" s="381"/>
      <c r="B6" s="382"/>
      <c r="C6" s="382"/>
      <c r="D6" s="382"/>
      <c r="E6" s="382"/>
      <c r="F6" s="382"/>
      <c r="G6" s="382"/>
      <c r="H6" s="382"/>
      <c r="I6" s="382"/>
      <c r="J6" s="382"/>
      <c r="K6" s="382"/>
      <c r="L6" s="382"/>
      <c r="M6" s="382"/>
      <c r="N6" s="382"/>
      <c r="O6" s="382"/>
      <c r="P6" s="382"/>
      <c r="Q6" s="382"/>
    </row>
    <row r="7" spans="1:17">
      <c r="A7" s="381"/>
      <c r="B7" s="382"/>
      <c r="C7" s="382"/>
      <c r="D7" s="382"/>
      <c r="E7" s="382"/>
      <c r="F7" s="382"/>
      <c r="G7" s="382"/>
      <c r="H7" s="382"/>
      <c r="I7" s="382"/>
      <c r="J7" s="382"/>
      <c r="K7" s="382"/>
      <c r="L7" s="382"/>
      <c r="M7" s="382"/>
      <c r="N7" s="382"/>
      <c r="O7" s="382"/>
      <c r="P7" s="382"/>
      <c r="Q7" s="382"/>
    </row>
    <row r="8" spans="1:17">
      <c r="A8" s="381"/>
      <c r="B8" s="382"/>
      <c r="C8" s="382"/>
      <c r="D8" s="382"/>
      <c r="E8" s="382"/>
      <c r="F8" s="382"/>
      <c r="G8" s="382"/>
      <c r="H8" s="382"/>
      <c r="I8" s="382"/>
      <c r="J8" s="382"/>
      <c r="K8" s="382"/>
      <c r="L8" s="382"/>
      <c r="M8" s="382"/>
      <c r="N8" s="382"/>
      <c r="O8" s="382"/>
      <c r="P8" s="382"/>
      <c r="Q8" s="382"/>
    </row>
    <row r="9" spans="1:17">
      <c r="A9" s="381"/>
      <c r="B9" s="382"/>
      <c r="C9" s="382"/>
      <c r="D9" s="382"/>
      <c r="E9" s="382"/>
      <c r="F9" s="382"/>
      <c r="G9" s="382"/>
      <c r="H9" s="382"/>
      <c r="I9" s="382"/>
      <c r="J9" s="382"/>
      <c r="K9" s="382"/>
      <c r="L9" s="382"/>
      <c r="M9" s="382"/>
      <c r="N9" s="382"/>
      <c r="O9" s="382"/>
      <c r="P9" s="382"/>
      <c r="Q9" s="382"/>
    </row>
    <row r="10" spans="1:17">
      <c r="A10" s="381"/>
      <c r="B10" s="382"/>
      <c r="C10" s="382"/>
      <c r="D10" s="382"/>
      <c r="E10" s="382"/>
      <c r="F10" s="382"/>
      <c r="G10" s="382"/>
      <c r="H10" s="382"/>
      <c r="I10" s="382"/>
      <c r="J10" s="382"/>
      <c r="K10" s="382"/>
      <c r="L10" s="382"/>
      <c r="M10" s="382"/>
      <c r="N10" s="382"/>
      <c r="O10" s="382"/>
      <c r="P10" s="382"/>
      <c r="Q10" s="382"/>
    </row>
    <row r="11" spans="1:17">
      <c r="A11" s="381"/>
      <c r="B11" s="382"/>
      <c r="C11" s="382"/>
      <c r="D11" s="382"/>
      <c r="E11" s="382"/>
      <c r="F11" s="382"/>
      <c r="G11" s="382"/>
      <c r="H11" s="382"/>
      <c r="I11" s="382"/>
      <c r="J11" s="382"/>
      <c r="K11" s="382"/>
      <c r="L11" s="382"/>
      <c r="M11" s="382"/>
      <c r="N11" s="382"/>
      <c r="O11" s="382"/>
      <c r="P11" s="382"/>
      <c r="Q11" s="382"/>
    </row>
    <row r="12" spans="1:17">
      <c r="A12" s="380"/>
      <c r="B12" s="382"/>
      <c r="C12" s="382"/>
      <c r="D12" s="382"/>
      <c r="E12" s="382"/>
      <c r="F12" s="382"/>
      <c r="G12" s="382"/>
      <c r="H12" s="382"/>
      <c r="I12" s="382"/>
      <c r="J12" s="382"/>
      <c r="K12" s="382"/>
      <c r="L12" s="382"/>
      <c r="M12" s="382"/>
      <c r="N12" s="382"/>
      <c r="O12" s="382"/>
      <c r="P12" s="382"/>
      <c r="Q12" s="382"/>
    </row>
    <row r="13" spans="1:17">
      <c r="A13" s="381"/>
      <c r="B13" s="382"/>
      <c r="C13" s="382"/>
      <c r="D13" s="382"/>
      <c r="E13" s="382"/>
      <c r="F13" s="382"/>
      <c r="G13" s="382"/>
      <c r="H13" s="382"/>
      <c r="I13" s="382"/>
      <c r="J13" s="382"/>
      <c r="K13" s="382"/>
      <c r="L13" s="382"/>
      <c r="M13" s="382"/>
      <c r="N13" s="382"/>
      <c r="O13" s="382"/>
      <c r="P13" s="382"/>
      <c r="Q13" s="382"/>
    </row>
    <row r="14" spans="1:17">
      <c r="A14" s="381"/>
      <c r="B14" s="382"/>
      <c r="C14" s="382"/>
      <c r="D14" s="382"/>
      <c r="E14" s="382"/>
      <c r="F14" s="382"/>
      <c r="G14" s="382"/>
      <c r="H14" s="382"/>
      <c r="I14" s="382"/>
      <c r="J14" s="382"/>
      <c r="K14" s="382"/>
      <c r="L14" s="382"/>
      <c r="M14" s="382"/>
      <c r="N14" s="382"/>
      <c r="O14" s="382"/>
      <c r="P14" s="382"/>
      <c r="Q14" s="382"/>
    </row>
    <row r="15" spans="1:17">
      <c r="A15" s="381"/>
      <c r="B15" s="382"/>
      <c r="C15" s="382"/>
      <c r="D15" s="382"/>
      <c r="E15" s="382"/>
      <c r="F15" s="382"/>
      <c r="G15" s="382"/>
      <c r="H15" s="382"/>
      <c r="I15" s="382"/>
      <c r="J15" s="382"/>
      <c r="K15" s="382"/>
      <c r="L15" s="382"/>
      <c r="M15" s="382"/>
      <c r="N15" s="382"/>
      <c r="O15" s="382"/>
      <c r="P15" s="382"/>
      <c r="Q15" s="382"/>
    </row>
    <row r="16" spans="1:17">
      <c r="A16" s="381"/>
      <c r="B16" s="382"/>
      <c r="C16" s="382"/>
      <c r="D16" s="382"/>
      <c r="E16" s="382"/>
      <c r="F16" s="382"/>
      <c r="G16" s="382"/>
      <c r="H16" s="382"/>
      <c r="I16" s="382"/>
      <c r="J16" s="382"/>
      <c r="K16" s="382"/>
      <c r="L16" s="382"/>
      <c r="M16" s="382"/>
      <c r="N16" s="382"/>
      <c r="O16" s="382"/>
      <c r="P16" s="382"/>
      <c r="Q16" s="382"/>
    </row>
    <row r="17" spans="1:17">
      <c r="A17" s="381"/>
      <c r="B17" s="382"/>
      <c r="C17" s="382"/>
      <c r="D17" s="382"/>
      <c r="E17" s="382"/>
      <c r="F17" s="382"/>
      <c r="G17" s="382"/>
      <c r="H17" s="382"/>
      <c r="I17" s="382"/>
      <c r="J17" s="382"/>
      <c r="K17" s="382"/>
      <c r="L17" s="382"/>
      <c r="M17" s="382"/>
      <c r="N17" s="382"/>
      <c r="O17" s="382"/>
      <c r="P17" s="382"/>
      <c r="Q17" s="382"/>
    </row>
    <row r="18" spans="1:17">
      <c r="A18" s="381"/>
      <c r="B18" s="382"/>
      <c r="C18" s="382"/>
      <c r="D18" s="382"/>
      <c r="E18" s="382"/>
      <c r="F18" s="382"/>
      <c r="G18" s="382"/>
      <c r="H18" s="382"/>
      <c r="I18" s="382"/>
      <c r="J18" s="382"/>
      <c r="K18" s="382"/>
      <c r="L18" s="382"/>
      <c r="M18" s="382"/>
      <c r="N18" s="382"/>
      <c r="O18" s="382"/>
      <c r="P18" s="382"/>
      <c r="Q18" s="382"/>
    </row>
    <row r="19" spans="1:17">
      <c r="A19" s="381"/>
      <c r="B19" s="382"/>
      <c r="C19" s="382"/>
      <c r="D19" s="382"/>
      <c r="E19" s="382"/>
      <c r="F19" s="382"/>
      <c r="G19" s="382"/>
      <c r="H19" s="382"/>
      <c r="I19" s="382"/>
      <c r="J19" s="382"/>
      <c r="K19" s="382"/>
      <c r="L19" s="382"/>
      <c r="M19" s="382"/>
      <c r="N19" s="382"/>
      <c r="O19" s="382"/>
      <c r="P19" s="382"/>
      <c r="Q19" s="382"/>
    </row>
    <row r="20" spans="1:17">
      <c r="A20" s="380"/>
      <c r="B20" s="382"/>
      <c r="C20" s="382"/>
      <c r="D20" s="382"/>
      <c r="E20" s="382"/>
      <c r="F20" s="382"/>
      <c r="G20" s="382"/>
      <c r="H20" s="382"/>
      <c r="I20" s="382"/>
      <c r="J20" s="382"/>
      <c r="K20" s="382"/>
      <c r="L20" s="382"/>
      <c r="M20" s="382"/>
      <c r="N20" s="382"/>
      <c r="O20" s="382"/>
      <c r="P20" s="382"/>
      <c r="Q20" s="382"/>
    </row>
    <row r="21" spans="1:17">
      <c r="A21" s="381"/>
      <c r="B21" s="382"/>
      <c r="C21" s="382"/>
      <c r="D21" s="382"/>
      <c r="E21" s="382"/>
      <c r="F21" s="382"/>
      <c r="G21" s="382"/>
      <c r="H21" s="382"/>
      <c r="I21" s="382"/>
      <c r="J21" s="382"/>
      <c r="K21" s="382"/>
      <c r="L21" s="382"/>
      <c r="M21" s="382"/>
      <c r="N21" s="382"/>
      <c r="O21" s="382"/>
      <c r="P21" s="382"/>
      <c r="Q21" s="382"/>
    </row>
    <row r="22" spans="1:17">
      <c r="A22" s="381"/>
      <c r="B22" s="382"/>
      <c r="C22" s="382"/>
      <c r="D22" s="382"/>
      <c r="E22" s="382"/>
      <c r="F22" s="382"/>
      <c r="G22" s="382"/>
      <c r="H22" s="382"/>
      <c r="I22" s="382"/>
      <c r="J22" s="382"/>
      <c r="K22" s="382"/>
      <c r="L22" s="382"/>
      <c r="M22" s="382"/>
      <c r="N22" s="382"/>
      <c r="O22" s="382"/>
      <c r="P22" s="382"/>
      <c r="Q22" s="382"/>
    </row>
    <row r="23" spans="1:17">
      <c r="A23" s="381"/>
      <c r="B23" s="382"/>
      <c r="C23" s="382"/>
      <c r="D23" s="382"/>
      <c r="E23" s="382"/>
      <c r="F23" s="382"/>
      <c r="G23" s="382"/>
      <c r="H23" s="382"/>
      <c r="I23" s="382"/>
      <c r="J23" s="382"/>
      <c r="K23" s="382"/>
      <c r="L23" s="382"/>
      <c r="M23" s="382"/>
      <c r="N23" s="382"/>
      <c r="O23" s="382"/>
      <c r="P23" s="382"/>
      <c r="Q23" s="382"/>
    </row>
    <row r="24" spans="1:17">
      <c r="A24" s="381"/>
      <c r="B24" s="382"/>
      <c r="C24" s="382"/>
      <c r="D24" s="382"/>
      <c r="E24" s="382"/>
      <c r="F24" s="382"/>
      <c r="G24" s="382"/>
      <c r="H24" s="382"/>
      <c r="I24" s="382"/>
      <c r="J24" s="382"/>
      <c r="K24" s="382"/>
      <c r="L24" s="382"/>
      <c r="M24" s="382"/>
      <c r="N24" s="382"/>
      <c r="O24" s="382"/>
      <c r="P24" s="382"/>
      <c r="Q24" s="382"/>
    </row>
    <row r="25" spans="1:17">
      <c r="A25" s="381"/>
      <c r="B25" s="382"/>
      <c r="C25" s="382"/>
      <c r="D25" s="382"/>
      <c r="E25" s="382"/>
      <c r="F25" s="382"/>
      <c r="G25" s="382"/>
      <c r="H25" s="382"/>
      <c r="I25" s="382"/>
      <c r="J25" s="382"/>
      <c r="K25" s="382"/>
      <c r="L25" s="382"/>
      <c r="M25" s="382"/>
      <c r="N25" s="382"/>
      <c r="O25" s="382"/>
      <c r="P25" s="382"/>
      <c r="Q25" s="382"/>
    </row>
    <row r="26" spans="1:17">
      <c r="A26" s="381"/>
      <c r="B26" s="382"/>
      <c r="C26" s="382"/>
      <c r="D26" s="382"/>
      <c r="E26" s="382"/>
      <c r="F26" s="382"/>
      <c r="G26" s="382"/>
      <c r="H26" s="382"/>
      <c r="I26" s="382"/>
      <c r="J26" s="382"/>
      <c r="K26" s="382"/>
      <c r="L26" s="382"/>
      <c r="M26" s="382"/>
      <c r="N26" s="382"/>
      <c r="O26" s="382"/>
      <c r="P26" s="382"/>
      <c r="Q26" s="382"/>
    </row>
    <row r="27" spans="1:17">
      <c r="A27" s="381"/>
      <c r="B27" s="382"/>
      <c r="C27" s="382"/>
      <c r="D27" s="382"/>
      <c r="E27" s="382"/>
      <c r="F27" s="382"/>
      <c r="G27" s="382"/>
      <c r="H27" s="382"/>
      <c r="I27" s="382"/>
      <c r="J27" s="382"/>
      <c r="K27" s="382"/>
      <c r="L27" s="382"/>
      <c r="M27" s="382"/>
      <c r="N27" s="382"/>
      <c r="O27" s="382"/>
      <c r="P27" s="382"/>
      <c r="Q27" s="382"/>
    </row>
    <row r="28" spans="1:17">
      <c r="A28" s="380"/>
      <c r="B28" s="382"/>
      <c r="C28" s="382"/>
      <c r="D28" s="382"/>
      <c r="E28" s="382"/>
      <c r="F28" s="382"/>
      <c r="G28" s="382"/>
      <c r="H28" s="382"/>
      <c r="I28" s="382"/>
      <c r="J28" s="382"/>
      <c r="K28" s="382"/>
      <c r="L28" s="382"/>
      <c r="M28" s="382"/>
      <c r="N28" s="382"/>
      <c r="O28" s="382"/>
      <c r="P28" s="382"/>
      <c r="Q28" s="382"/>
    </row>
    <row r="29" spans="1:17">
      <c r="A29" s="381"/>
      <c r="B29" s="382"/>
      <c r="C29" s="382"/>
      <c r="D29" s="382"/>
      <c r="E29" s="382"/>
      <c r="F29" s="382"/>
      <c r="G29" s="382"/>
      <c r="H29" s="382"/>
      <c r="I29" s="382"/>
      <c r="J29" s="382"/>
      <c r="K29" s="382"/>
      <c r="L29" s="382"/>
      <c r="M29" s="382"/>
      <c r="N29" s="382"/>
      <c r="O29" s="382"/>
      <c r="P29" s="382"/>
      <c r="Q29" s="382"/>
    </row>
    <row r="30" spans="1:17">
      <c r="A30" s="381"/>
      <c r="B30" s="382"/>
      <c r="C30" s="382"/>
      <c r="D30" s="382"/>
      <c r="E30" s="382"/>
      <c r="F30" s="382"/>
      <c r="G30" s="382"/>
      <c r="H30" s="382"/>
      <c r="I30" s="382"/>
      <c r="J30" s="382"/>
      <c r="K30" s="382"/>
      <c r="L30" s="382"/>
      <c r="M30" s="382"/>
      <c r="N30" s="382"/>
      <c r="O30" s="382"/>
      <c r="P30" s="382"/>
      <c r="Q30" s="382"/>
    </row>
    <row r="31" spans="1:17">
      <c r="A31" s="381"/>
      <c r="B31" s="382"/>
      <c r="C31" s="382"/>
      <c r="D31" s="382"/>
      <c r="E31" s="382"/>
      <c r="F31" s="382"/>
      <c r="G31" s="382"/>
      <c r="H31" s="382"/>
      <c r="I31" s="382"/>
      <c r="J31" s="382"/>
      <c r="K31" s="382"/>
      <c r="L31" s="382"/>
      <c r="M31" s="382"/>
      <c r="N31" s="382"/>
      <c r="O31" s="382"/>
      <c r="P31" s="382"/>
      <c r="Q31" s="382"/>
    </row>
    <row r="32" spans="1:17">
      <c r="A32" s="381"/>
      <c r="B32" s="382"/>
      <c r="C32" s="382"/>
      <c r="D32" s="382"/>
      <c r="E32" s="382"/>
      <c r="F32" s="382"/>
      <c r="G32" s="382"/>
      <c r="H32" s="382"/>
      <c r="I32" s="382"/>
      <c r="J32" s="382"/>
      <c r="K32" s="382"/>
      <c r="L32" s="382"/>
      <c r="M32" s="382"/>
      <c r="N32" s="382"/>
      <c r="O32" s="382"/>
      <c r="P32" s="382"/>
      <c r="Q32" s="382"/>
    </row>
    <row r="33" spans="1:17">
      <c r="A33" s="381"/>
      <c r="B33" s="382"/>
      <c r="C33" s="382"/>
      <c r="D33" s="382"/>
      <c r="E33" s="382"/>
      <c r="F33" s="382"/>
      <c r="G33" s="382"/>
      <c r="H33" s="382"/>
      <c r="I33" s="382"/>
      <c r="J33" s="382"/>
      <c r="K33" s="382"/>
      <c r="L33" s="382"/>
      <c r="M33" s="382"/>
      <c r="N33" s="382"/>
      <c r="O33" s="382"/>
      <c r="P33" s="382"/>
      <c r="Q33" s="382"/>
    </row>
    <row r="34" spans="1:17">
      <c r="A34" s="381"/>
      <c r="B34" s="382"/>
      <c r="C34" s="382"/>
      <c r="D34" s="382"/>
      <c r="E34" s="382"/>
      <c r="F34" s="382"/>
      <c r="G34" s="382"/>
      <c r="H34" s="382"/>
      <c r="I34" s="382"/>
      <c r="J34" s="382"/>
      <c r="K34" s="382"/>
      <c r="L34" s="382"/>
      <c r="M34" s="382"/>
      <c r="N34" s="382"/>
      <c r="O34" s="382"/>
      <c r="P34" s="382"/>
      <c r="Q34" s="382"/>
    </row>
    <row r="35" spans="1:17">
      <c r="A35" s="381"/>
      <c r="B35" s="382"/>
      <c r="C35" s="382"/>
      <c r="D35" s="382"/>
      <c r="E35" s="382"/>
      <c r="F35" s="382"/>
      <c r="G35" s="382"/>
      <c r="H35" s="382"/>
      <c r="I35" s="382"/>
      <c r="J35" s="382"/>
      <c r="K35" s="382"/>
      <c r="L35" s="382"/>
      <c r="M35" s="382"/>
      <c r="N35" s="382"/>
      <c r="O35" s="382"/>
      <c r="P35" s="382"/>
      <c r="Q35" s="382"/>
    </row>
    <row r="36" spans="1:17">
      <c r="A36" s="380"/>
      <c r="B36" s="382"/>
      <c r="C36" s="382"/>
      <c r="D36" s="382"/>
      <c r="E36" s="382"/>
      <c r="F36" s="382"/>
      <c r="G36" s="382"/>
      <c r="H36" s="382"/>
      <c r="I36" s="382"/>
      <c r="J36" s="382"/>
      <c r="K36" s="382"/>
      <c r="L36" s="382"/>
      <c r="M36" s="382"/>
      <c r="N36" s="382"/>
      <c r="O36" s="382"/>
      <c r="P36" s="382"/>
      <c r="Q36" s="382"/>
    </row>
    <row r="37" spans="1:17">
      <c r="A37" s="381"/>
      <c r="B37" s="382"/>
      <c r="C37" s="382"/>
      <c r="D37" s="382"/>
      <c r="E37" s="382"/>
      <c r="F37" s="382"/>
      <c r="G37" s="382"/>
      <c r="H37" s="382"/>
      <c r="I37" s="382"/>
      <c r="J37" s="382"/>
      <c r="K37" s="382"/>
      <c r="L37" s="382"/>
      <c r="M37" s="382"/>
      <c r="N37" s="382"/>
      <c r="O37" s="382"/>
      <c r="P37" s="382"/>
      <c r="Q37" s="382"/>
    </row>
    <row r="38" spans="1:17">
      <c r="A38" s="381"/>
      <c r="B38" s="382"/>
      <c r="C38" s="382"/>
      <c r="D38" s="382"/>
      <c r="E38" s="382"/>
      <c r="F38" s="382"/>
      <c r="G38" s="382"/>
      <c r="H38" s="382"/>
      <c r="I38" s="382"/>
      <c r="J38" s="382"/>
      <c r="K38" s="382"/>
      <c r="L38" s="382"/>
      <c r="M38" s="382"/>
      <c r="N38" s="382"/>
      <c r="O38" s="382"/>
      <c r="P38" s="382"/>
      <c r="Q38" s="382"/>
    </row>
    <row r="39" spans="1:17">
      <c r="A39" s="381"/>
      <c r="B39" s="382"/>
      <c r="C39" s="382"/>
      <c r="D39" s="382"/>
      <c r="E39" s="382"/>
      <c r="F39" s="382"/>
      <c r="G39" s="382"/>
      <c r="H39" s="382"/>
      <c r="I39" s="382"/>
      <c r="J39" s="382"/>
      <c r="K39" s="382"/>
      <c r="L39" s="382"/>
      <c r="M39" s="382"/>
      <c r="N39" s="382"/>
      <c r="O39" s="382"/>
      <c r="P39" s="382"/>
      <c r="Q39" s="382"/>
    </row>
    <row r="40" spans="1:17">
      <c r="A40" s="381"/>
      <c r="B40" s="382"/>
      <c r="C40" s="382"/>
      <c r="D40" s="382"/>
      <c r="E40" s="382"/>
      <c r="F40" s="382"/>
      <c r="G40" s="382"/>
      <c r="H40" s="382"/>
      <c r="I40" s="382"/>
      <c r="J40" s="382"/>
      <c r="K40" s="382"/>
      <c r="L40" s="382"/>
      <c r="M40" s="382"/>
      <c r="N40" s="382"/>
      <c r="O40" s="382"/>
      <c r="P40" s="382"/>
      <c r="Q40" s="382"/>
    </row>
    <row r="41" spans="1:17">
      <c r="A41" s="381"/>
      <c r="B41" s="382"/>
      <c r="C41" s="382"/>
      <c r="D41" s="382"/>
      <c r="E41" s="382"/>
      <c r="F41" s="382"/>
      <c r="G41" s="382"/>
      <c r="H41" s="382"/>
      <c r="I41" s="382"/>
      <c r="J41" s="382"/>
      <c r="K41" s="382"/>
      <c r="L41" s="382"/>
      <c r="M41" s="382"/>
      <c r="N41" s="382"/>
      <c r="O41" s="382"/>
      <c r="P41" s="382"/>
      <c r="Q41" s="382"/>
    </row>
    <row r="42" spans="1:17">
      <c r="A42" s="381"/>
      <c r="B42" s="382"/>
      <c r="C42" s="382"/>
      <c r="D42" s="382"/>
      <c r="E42" s="382"/>
      <c r="F42" s="382"/>
      <c r="G42" s="382"/>
      <c r="H42" s="382"/>
      <c r="I42" s="382"/>
      <c r="J42" s="382"/>
      <c r="K42" s="382"/>
      <c r="L42" s="382"/>
      <c r="M42" s="382"/>
      <c r="N42" s="382"/>
      <c r="O42" s="382"/>
      <c r="P42" s="382"/>
      <c r="Q42" s="382"/>
    </row>
    <row r="43" spans="1:17">
      <c r="A43" s="381"/>
      <c r="B43" s="382"/>
      <c r="C43" s="382"/>
      <c r="D43" s="382"/>
      <c r="E43" s="382"/>
      <c r="F43" s="382"/>
      <c r="G43" s="382"/>
      <c r="H43" s="382"/>
      <c r="I43" s="382"/>
      <c r="J43" s="382"/>
      <c r="K43" s="382"/>
      <c r="L43" s="382"/>
      <c r="M43" s="382"/>
      <c r="N43" s="382"/>
      <c r="O43" s="382"/>
      <c r="P43" s="382"/>
      <c r="Q43" s="382"/>
    </row>
    <row r="44" spans="1:17">
      <c r="A44" s="380"/>
      <c r="B44" s="382"/>
      <c r="C44" s="382"/>
      <c r="D44" s="382"/>
      <c r="E44" s="382"/>
      <c r="F44" s="382"/>
      <c r="G44" s="382"/>
      <c r="H44" s="382"/>
      <c r="I44" s="382"/>
      <c r="J44" s="382"/>
      <c r="K44" s="382"/>
      <c r="L44" s="382"/>
      <c r="M44" s="382"/>
      <c r="N44" s="382"/>
      <c r="O44" s="382"/>
      <c r="P44" s="382"/>
      <c r="Q44" s="382"/>
    </row>
    <row r="45" spans="1:17">
      <c r="A45" s="381"/>
      <c r="B45" s="382"/>
      <c r="C45" s="382"/>
      <c r="D45" s="382"/>
      <c r="E45" s="382"/>
      <c r="F45" s="382"/>
      <c r="G45" s="382"/>
      <c r="H45" s="382"/>
      <c r="I45" s="382"/>
      <c r="J45" s="382"/>
      <c r="K45" s="382"/>
      <c r="L45" s="382"/>
      <c r="M45" s="382"/>
      <c r="N45" s="382"/>
      <c r="O45" s="382"/>
      <c r="P45" s="382"/>
      <c r="Q45" s="382"/>
    </row>
    <row r="46" spans="1:17">
      <c r="A46" s="381"/>
      <c r="B46" s="382"/>
      <c r="C46" s="382"/>
      <c r="D46" s="382"/>
      <c r="E46" s="382"/>
      <c r="F46" s="382"/>
      <c r="G46" s="382"/>
      <c r="H46" s="382"/>
      <c r="I46" s="382"/>
      <c r="J46" s="382"/>
      <c r="K46" s="382"/>
      <c r="L46" s="382"/>
      <c r="M46" s="382"/>
      <c r="N46" s="382"/>
      <c r="O46" s="382"/>
      <c r="P46" s="382"/>
      <c r="Q46" s="382"/>
    </row>
    <row r="47" spans="1:17">
      <c r="A47" s="381"/>
      <c r="B47" s="382"/>
      <c r="C47" s="382"/>
      <c r="D47" s="382"/>
      <c r="E47" s="382"/>
      <c r="F47" s="382"/>
      <c r="G47" s="382"/>
      <c r="H47" s="382"/>
      <c r="I47" s="382"/>
      <c r="J47" s="382"/>
      <c r="K47" s="382"/>
      <c r="L47" s="382"/>
      <c r="M47" s="382"/>
      <c r="N47" s="382"/>
      <c r="O47" s="382"/>
      <c r="P47" s="382"/>
      <c r="Q47" s="382"/>
    </row>
    <row r="48" spans="1:17">
      <c r="A48" s="381"/>
      <c r="B48" s="382"/>
      <c r="C48" s="382"/>
      <c r="D48" s="382"/>
      <c r="E48" s="382"/>
      <c r="F48" s="382"/>
      <c r="G48" s="382"/>
      <c r="H48" s="382"/>
      <c r="I48" s="382"/>
      <c r="J48" s="382"/>
      <c r="K48" s="382"/>
      <c r="L48" s="382"/>
      <c r="M48" s="382"/>
      <c r="N48" s="382"/>
      <c r="O48" s="382"/>
      <c r="P48" s="382"/>
      <c r="Q48" s="382"/>
    </row>
    <row r="49" spans="1:17">
      <c r="A49" s="381"/>
      <c r="B49" s="382"/>
      <c r="C49" s="382"/>
      <c r="D49" s="382"/>
      <c r="E49" s="382"/>
      <c r="F49" s="382"/>
      <c r="G49" s="382"/>
      <c r="H49" s="382"/>
      <c r="I49" s="382"/>
      <c r="J49" s="382"/>
      <c r="K49" s="382"/>
      <c r="L49" s="382"/>
      <c r="M49" s="382"/>
      <c r="N49" s="382"/>
      <c r="O49" s="382"/>
      <c r="P49" s="382"/>
      <c r="Q49" s="382"/>
    </row>
    <row r="50" spans="1:17">
      <c r="A50" s="381"/>
      <c r="B50" s="382"/>
      <c r="C50" s="382"/>
      <c r="D50" s="382"/>
      <c r="E50" s="382"/>
      <c r="F50" s="382"/>
      <c r="G50" s="382"/>
      <c r="H50" s="382"/>
      <c r="I50" s="382"/>
      <c r="J50" s="382"/>
      <c r="K50" s="382"/>
      <c r="L50" s="382"/>
      <c r="M50" s="382"/>
      <c r="N50" s="382"/>
      <c r="O50" s="382"/>
      <c r="P50" s="382"/>
      <c r="Q50" s="382"/>
    </row>
    <row r="51" spans="1:17">
      <c r="A51" s="381"/>
      <c r="B51" s="382"/>
      <c r="C51" s="382"/>
      <c r="D51" s="382"/>
      <c r="E51" s="382"/>
      <c r="F51" s="382"/>
      <c r="G51" s="382"/>
      <c r="H51" s="382"/>
      <c r="I51" s="382"/>
      <c r="J51" s="382"/>
      <c r="K51" s="382"/>
      <c r="L51" s="382"/>
      <c r="M51" s="382"/>
      <c r="N51" s="382"/>
      <c r="O51" s="382"/>
      <c r="P51" s="382"/>
      <c r="Q51" s="382"/>
    </row>
    <row r="52" spans="1:17">
      <c r="A52" s="380"/>
      <c r="B52" s="382"/>
      <c r="C52" s="382"/>
      <c r="D52" s="382"/>
      <c r="E52" s="382"/>
      <c r="F52" s="382"/>
      <c r="G52" s="382"/>
      <c r="H52" s="382"/>
      <c r="I52" s="382"/>
      <c r="J52" s="382"/>
      <c r="K52" s="382"/>
      <c r="L52" s="382"/>
      <c r="M52" s="382"/>
      <c r="N52" s="382"/>
      <c r="O52" s="382"/>
      <c r="P52" s="382"/>
      <c r="Q52" s="382"/>
    </row>
    <row r="53" spans="1:17">
      <c r="A53" s="381"/>
      <c r="B53" s="382"/>
      <c r="C53" s="382"/>
      <c r="D53" s="382"/>
      <c r="E53" s="382"/>
      <c r="F53" s="382"/>
      <c r="G53" s="382"/>
      <c r="H53" s="382"/>
      <c r="I53" s="382"/>
      <c r="J53" s="382"/>
      <c r="K53" s="382"/>
      <c r="L53" s="382"/>
      <c r="M53" s="382"/>
      <c r="N53" s="382"/>
      <c r="O53" s="382"/>
      <c r="P53" s="382"/>
      <c r="Q53" s="382"/>
    </row>
    <row r="54" spans="1:17">
      <c r="A54" s="381"/>
      <c r="B54" s="382"/>
      <c r="C54" s="382"/>
      <c r="D54" s="382"/>
      <c r="E54" s="382"/>
      <c r="F54" s="382"/>
      <c r="G54" s="382"/>
      <c r="H54" s="382"/>
      <c r="I54" s="382"/>
      <c r="J54" s="382"/>
      <c r="K54" s="382"/>
      <c r="L54" s="382"/>
      <c r="M54" s="382"/>
      <c r="N54" s="382"/>
      <c r="O54" s="382"/>
      <c r="P54" s="382"/>
      <c r="Q54" s="382"/>
    </row>
    <row r="55" spans="1:17">
      <c r="A55" s="381"/>
      <c r="B55" s="382"/>
      <c r="C55" s="382"/>
      <c r="D55" s="382"/>
      <c r="E55" s="382"/>
      <c r="F55" s="382"/>
      <c r="G55" s="382"/>
      <c r="H55" s="382"/>
      <c r="I55" s="382"/>
      <c r="J55" s="382"/>
      <c r="K55" s="382"/>
      <c r="L55" s="382"/>
      <c r="M55" s="382"/>
      <c r="N55" s="382"/>
      <c r="O55" s="382"/>
      <c r="P55" s="382"/>
      <c r="Q55" s="382"/>
    </row>
    <row r="56" spans="1:17">
      <c r="A56" s="381"/>
      <c r="B56" s="382"/>
      <c r="C56" s="382"/>
      <c r="D56" s="382"/>
      <c r="E56" s="382"/>
      <c r="F56" s="382"/>
      <c r="G56" s="382"/>
      <c r="H56" s="382"/>
      <c r="I56" s="382"/>
      <c r="J56" s="382"/>
      <c r="K56" s="382"/>
      <c r="L56" s="382"/>
      <c r="M56" s="382"/>
      <c r="N56" s="382"/>
      <c r="O56" s="382"/>
      <c r="P56" s="382"/>
      <c r="Q56" s="382"/>
    </row>
    <row r="57" spans="1:17">
      <c r="A57" s="381"/>
      <c r="B57" s="382"/>
      <c r="C57" s="382"/>
      <c r="D57" s="382"/>
      <c r="E57" s="382"/>
      <c r="F57" s="382"/>
      <c r="G57" s="382"/>
      <c r="H57" s="382"/>
      <c r="I57" s="382"/>
      <c r="J57" s="382"/>
      <c r="K57" s="382"/>
      <c r="L57" s="382"/>
      <c r="M57" s="382"/>
      <c r="N57" s="382"/>
      <c r="O57" s="382"/>
      <c r="P57" s="382"/>
      <c r="Q57" s="382"/>
    </row>
    <row r="58" spans="1:17">
      <c r="A58" s="381"/>
      <c r="B58" s="382"/>
      <c r="C58" s="382"/>
      <c r="D58" s="382"/>
      <c r="E58" s="382"/>
      <c r="F58" s="382"/>
      <c r="G58" s="382"/>
      <c r="H58" s="382"/>
      <c r="I58" s="382"/>
      <c r="J58" s="382"/>
      <c r="K58" s="382"/>
      <c r="L58" s="382"/>
      <c r="M58" s="382"/>
      <c r="N58" s="382"/>
      <c r="O58" s="382"/>
      <c r="P58" s="382"/>
      <c r="Q58" s="382"/>
    </row>
    <row r="59" spans="1:17">
      <c r="A59" s="381"/>
      <c r="B59" s="382"/>
      <c r="C59" s="382"/>
      <c r="D59" s="382"/>
      <c r="E59" s="382"/>
      <c r="F59" s="382"/>
      <c r="G59" s="382"/>
      <c r="H59" s="382"/>
      <c r="I59" s="382"/>
      <c r="J59" s="382"/>
      <c r="K59" s="382"/>
      <c r="L59" s="382"/>
      <c r="M59" s="382"/>
      <c r="N59" s="382"/>
      <c r="O59" s="382"/>
      <c r="P59" s="382"/>
      <c r="Q59" s="382"/>
    </row>
    <row r="60" spans="1:17">
      <c r="A60" s="380"/>
      <c r="B60" s="382"/>
      <c r="C60" s="382"/>
      <c r="D60" s="382"/>
      <c r="E60" s="382"/>
      <c r="F60" s="382"/>
      <c r="G60" s="382"/>
      <c r="H60" s="382"/>
      <c r="I60" s="382"/>
      <c r="J60" s="382"/>
      <c r="K60" s="382"/>
      <c r="L60" s="382"/>
      <c r="M60" s="382"/>
      <c r="N60" s="382"/>
      <c r="O60" s="382"/>
      <c r="P60" s="382"/>
      <c r="Q60" s="382"/>
    </row>
    <row r="61" spans="1:17">
      <c r="A61" s="381"/>
      <c r="B61" s="382"/>
      <c r="C61" s="382"/>
      <c r="D61" s="382"/>
      <c r="E61" s="382"/>
      <c r="F61" s="382"/>
      <c r="G61" s="382"/>
      <c r="H61" s="382"/>
      <c r="I61" s="382"/>
      <c r="J61" s="382"/>
      <c r="K61" s="382"/>
      <c r="L61" s="382"/>
      <c r="M61" s="382"/>
      <c r="N61" s="382"/>
      <c r="O61" s="382"/>
      <c r="P61" s="382"/>
      <c r="Q61" s="382"/>
    </row>
    <row r="62" spans="1:17">
      <c r="A62" s="381"/>
      <c r="B62" s="382"/>
      <c r="C62" s="382"/>
      <c r="D62" s="382"/>
      <c r="E62" s="382"/>
      <c r="F62" s="382"/>
      <c r="G62" s="382"/>
      <c r="H62" s="382"/>
      <c r="I62" s="382"/>
      <c r="J62" s="382"/>
      <c r="K62" s="382"/>
      <c r="L62" s="382"/>
      <c r="M62" s="382"/>
      <c r="N62" s="382"/>
      <c r="O62" s="382"/>
      <c r="P62" s="382"/>
      <c r="Q62" s="382"/>
    </row>
    <row r="63" spans="1:17">
      <c r="A63" s="381"/>
      <c r="B63" s="382"/>
      <c r="C63" s="382"/>
      <c r="D63" s="382"/>
      <c r="E63" s="382"/>
      <c r="F63" s="382"/>
      <c r="G63" s="382"/>
      <c r="H63" s="382"/>
      <c r="I63" s="382"/>
      <c r="J63" s="382"/>
      <c r="K63" s="382"/>
      <c r="L63" s="382"/>
      <c r="M63" s="382"/>
      <c r="N63" s="382"/>
      <c r="O63" s="382"/>
      <c r="P63" s="382"/>
      <c r="Q63" s="382"/>
    </row>
    <row r="64" spans="1:17">
      <c r="A64" s="381"/>
      <c r="B64" s="382"/>
      <c r="C64" s="382"/>
      <c r="D64" s="382"/>
      <c r="E64" s="382"/>
      <c r="F64" s="382"/>
      <c r="G64" s="382"/>
      <c r="H64" s="382"/>
      <c r="I64" s="382"/>
      <c r="J64" s="382"/>
      <c r="K64" s="382"/>
      <c r="L64" s="382"/>
      <c r="M64" s="382"/>
      <c r="N64" s="382"/>
      <c r="O64" s="382"/>
      <c r="P64" s="382"/>
      <c r="Q64" s="382"/>
    </row>
    <row r="65" spans="1:17">
      <c r="A65" s="381"/>
      <c r="B65" s="382"/>
      <c r="C65" s="382"/>
      <c r="D65" s="382"/>
      <c r="E65" s="382"/>
      <c r="F65" s="382"/>
      <c r="G65" s="382"/>
      <c r="H65" s="382"/>
      <c r="I65" s="382"/>
      <c r="J65" s="382"/>
      <c r="K65" s="382"/>
      <c r="L65" s="382"/>
      <c r="M65" s="382"/>
      <c r="N65" s="382"/>
      <c r="O65" s="382"/>
      <c r="P65" s="382"/>
      <c r="Q65" s="382"/>
    </row>
    <row r="66" spans="1:17">
      <c r="A66" s="381"/>
      <c r="B66" s="382"/>
      <c r="C66" s="382"/>
      <c r="D66" s="382"/>
      <c r="E66" s="382"/>
      <c r="F66" s="382"/>
      <c r="G66" s="382"/>
      <c r="H66" s="382"/>
      <c r="I66" s="382"/>
      <c r="J66" s="382"/>
      <c r="K66" s="382"/>
      <c r="L66" s="382"/>
      <c r="M66" s="382"/>
      <c r="N66" s="382"/>
      <c r="O66" s="382"/>
      <c r="P66" s="382"/>
      <c r="Q66" s="382"/>
    </row>
    <row r="67" spans="1:17">
      <c r="A67" s="381"/>
      <c r="B67" s="382"/>
      <c r="C67" s="382"/>
      <c r="D67" s="382"/>
      <c r="E67" s="382"/>
      <c r="F67" s="382"/>
      <c r="G67" s="382"/>
      <c r="H67" s="382"/>
      <c r="I67" s="382"/>
      <c r="J67" s="382"/>
      <c r="K67" s="382"/>
      <c r="L67" s="382"/>
      <c r="M67" s="382"/>
      <c r="N67" s="382"/>
      <c r="O67" s="382"/>
      <c r="P67" s="382"/>
      <c r="Q67" s="382"/>
    </row>
    <row r="68" spans="1:17">
      <c r="A68" s="380"/>
      <c r="B68" s="382"/>
      <c r="C68" s="382"/>
      <c r="D68" s="382"/>
      <c r="E68" s="382"/>
      <c r="F68" s="382"/>
      <c r="G68" s="382"/>
      <c r="H68" s="382"/>
      <c r="I68" s="382"/>
      <c r="J68" s="382"/>
      <c r="K68" s="382"/>
      <c r="L68" s="382"/>
      <c r="M68" s="382"/>
      <c r="N68" s="382"/>
      <c r="O68" s="382"/>
      <c r="P68" s="382"/>
      <c r="Q68" s="382"/>
    </row>
    <row r="69" spans="1:17">
      <c r="A69" s="381"/>
      <c r="B69" s="382"/>
      <c r="C69" s="382"/>
      <c r="D69" s="382"/>
      <c r="E69" s="382"/>
      <c r="F69" s="382"/>
      <c r="G69" s="382"/>
      <c r="H69" s="382"/>
      <c r="I69" s="382"/>
      <c r="J69" s="382"/>
      <c r="K69" s="382"/>
      <c r="L69" s="382"/>
      <c r="M69" s="382"/>
      <c r="N69" s="382"/>
      <c r="O69" s="382"/>
      <c r="P69" s="382"/>
      <c r="Q69" s="382"/>
    </row>
    <row r="70" spans="1:17">
      <c r="A70" s="381"/>
      <c r="B70" s="382"/>
      <c r="C70" s="382"/>
      <c r="D70" s="382"/>
      <c r="E70" s="382"/>
      <c r="F70" s="382"/>
      <c r="G70" s="382"/>
      <c r="H70" s="382"/>
      <c r="I70" s="382"/>
      <c r="J70" s="382"/>
      <c r="K70" s="382"/>
      <c r="L70" s="382"/>
      <c r="M70" s="382"/>
      <c r="N70" s="382"/>
      <c r="O70" s="382"/>
      <c r="P70" s="382"/>
      <c r="Q70" s="382"/>
    </row>
    <row r="71" spans="1:17">
      <c r="A71" s="381"/>
      <c r="B71" s="382"/>
      <c r="C71" s="382"/>
      <c r="D71" s="382"/>
      <c r="E71" s="382"/>
      <c r="F71" s="382"/>
      <c r="G71" s="382"/>
      <c r="H71" s="382"/>
      <c r="I71" s="382"/>
      <c r="J71" s="382"/>
      <c r="K71" s="382"/>
      <c r="L71" s="382"/>
      <c r="M71" s="382"/>
      <c r="N71" s="382"/>
      <c r="O71" s="382"/>
      <c r="P71" s="382"/>
      <c r="Q71" s="382"/>
    </row>
    <row r="72" spans="1:17">
      <c r="A72" s="381"/>
      <c r="B72" s="382"/>
      <c r="C72" s="382"/>
      <c r="D72" s="382"/>
      <c r="E72" s="382"/>
      <c r="F72" s="382"/>
      <c r="G72" s="382"/>
      <c r="H72" s="382"/>
      <c r="I72" s="382"/>
      <c r="J72" s="382"/>
      <c r="K72" s="382"/>
      <c r="L72" s="382"/>
      <c r="M72" s="382"/>
      <c r="N72" s="382"/>
      <c r="O72" s="382"/>
      <c r="P72" s="382"/>
      <c r="Q72" s="382"/>
    </row>
    <row r="73" spans="1:17">
      <c r="A73" s="381"/>
      <c r="B73" s="382"/>
      <c r="C73" s="382"/>
      <c r="D73" s="382"/>
      <c r="E73" s="382"/>
      <c r="F73" s="382"/>
      <c r="G73" s="382"/>
      <c r="H73" s="382"/>
      <c r="I73" s="382"/>
      <c r="J73" s="382"/>
      <c r="K73" s="382"/>
      <c r="L73" s="382"/>
      <c r="M73" s="382"/>
      <c r="N73" s="382"/>
      <c r="O73" s="382"/>
      <c r="P73" s="382"/>
      <c r="Q73" s="382"/>
    </row>
    <row r="74" spans="1:17">
      <c r="A74" s="381"/>
      <c r="B74" s="382"/>
      <c r="C74" s="382"/>
      <c r="D74" s="382"/>
      <c r="E74" s="382"/>
      <c r="F74" s="382"/>
      <c r="G74" s="382"/>
      <c r="H74" s="382"/>
      <c r="I74" s="382"/>
      <c r="J74" s="382"/>
      <c r="K74" s="382"/>
      <c r="L74" s="382"/>
      <c r="M74" s="382"/>
      <c r="N74" s="382"/>
      <c r="O74" s="382"/>
      <c r="P74" s="382"/>
      <c r="Q74" s="382"/>
    </row>
    <row r="75" spans="1:17">
      <c r="A75" s="381"/>
      <c r="B75" s="382"/>
      <c r="C75" s="382"/>
      <c r="D75" s="382"/>
      <c r="E75" s="382"/>
      <c r="F75" s="382"/>
      <c r="G75" s="382"/>
      <c r="H75" s="382"/>
      <c r="I75" s="382"/>
      <c r="J75" s="382"/>
      <c r="K75" s="382"/>
      <c r="L75" s="382"/>
      <c r="M75" s="382"/>
      <c r="N75" s="382"/>
      <c r="O75" s="382"/>
      <c r="P75" s="382"/>
      <c r="Q75" s="382"/>
    </row>
    <row r="76" spans="1:17">
      <c r="A76" s="380"/>
      <c r="B76" s="382"/>
      <c r="C76" s="382"/>
      <c r="D76" s="382"/>
      <c r="E76" s="382"/>
      <c r="F76" s="382"/>
      <c r="G76" s="382"/>
      <c r="H76" s="382"/>
      <c r="I76" s="382"/>
      <c r="J76" s="382"/>
      <c r="K76" s="382"/>
      <c r="L76" s="382"/>
      <c r="M76" s="382"/>
      <c r="N76" s="382"/>
      <c r="O76" s="382"/>
      <c r="P76" s="382"/>
      <c r="Q76" s="382"/>
    </row>
    <row r="77" spans="1:17">
      <c r="A77" s="381"/>
      <c r="B77" s="382"/>
      <c r="C77" s="382"/>
      <c r="D77" s="382"/>
      <c r="E77" s="382"/>
      <c r="F77" s="382"/>
      <c r="G77" s="382"/>
      <c r="H77" s="382"/>
      <c r="I77" s="382"/>
      <c r="J77" s="382"/>
      <c r="K77" s="382"/>
      <c r="L77" s="382"/>
      <c r="M77" s="382"/>
      <c r="N77" s="382"/>
      <c r="O77" s="382"/>
      <c r="P77" s="382"/>
      <c r="Q77" s="382"/>
    </row>
    <row r="78" spans="1:17">
      <c r="A78" s="381"/>
      <c r="B78" s="382"/>
      <c r="C78" s="382"/>
      <c r="D78" s="382"/>
      <c r="E78" s="382"/>
      <c r="F78" s="382"/>
      <c r="G78" s="382"/>
      <c r="H78" s="382"/>
      <c r="I78" s="382"/>
      <c r="J78" s="382"/>
      <c r="K78" s="382"/>
      <c r="L78" s="382"/>
      <c r="M78" s="382"/>
      <c r="N78" s="382"/>
      <c r="O78" s="382"/>
      <c r="P78" s="382"/>
      <c r="Q78" s="382"/>
    </row>
    <row r="79" spans="1:17">
      <c r="A79" s="381"/>
      <c r="B79" s="382"/>
      <c r="C79" s="382"/>
      <c r="D79" s="382"/>
      <c r="E79" s="382"/>
      <c r="F79" s="382"/>
      <c r="G79" s="382"/>
      <c r="H79" s="382"/>
      <c r="I79" s="382"/>
      <c r="J79" s="382"/>
      <c r="K79" s="382"/>
      <c r="L79" s="382"/>
      <c r="M79" s="382"/>
      <c r="N79" s="382"/>
      <c r="O79" s="382"/>
      <c r="P79" s="382"/>
      <c r="Q79" s="382"/>
    </row>
    <row r="80" spans="1:17">
      <c r="A80" s="381"/>
      <c r="B80" s="382"/>
      <c r="C80" s="382"/>
      <c r="D80" s="382"/>
      <c r="E80" s="382"/>
      <c r="F80" s="382"/>
      <c r="G80" s="382"/>
      <c r="H80" s="382"/>
      <c r="I80" s="382"/>
      <c r="J80" s="382"/>
      <c r="K80" s="382"/>
      <c r="L80" s="382"/>
      <c r="M80" s="382"/>
      <c r="N80" s="382"/>
      <c r="O80" s="382"/>
      <c r="P80" s="382"/>
      <c r="Q80" s="382"/>
    </row>
    <row r="81" spans="1:17">
      <c r="A81" s="381"/>
      <c r="B81" s="382"/>
      <c r="C81" s="382"/>
      <c r="D81" s="382"/>
      <c r="E81" s="382"/>
      <c r="F81" s="382"/>
      <c r="G81" s="382"/>
      <c r="H81" s="382"/>
      <c r="I81" s="382"/>
      <c r="J81" s="382"/>
      <c r="K81" s="382"/>
      <c r="L81" s="382"/>
      <c r="M81" s="382"/>
      <c r="N81" s="382"/>
      <c r="O81" s="382"/>
      <c r="P81" s="382"/>
      <c r="Q81" s="382"/>
    </row>
    <row r="82" spans="1:17">
      <c r="A82" s="381"/>
      <c r="B82" s="382"/>
      <c r="C82" s="382"/>
      <c r="D82" s="382"/>
      <c r="E82" s="382"/>
      <c r="F82" s="382"/>
      <c r="G82" s="382"/>
      <c r="H82" s="382"/>
      <c r="I82" s="382"/>
      <c r="J82" s="382"/>
      <c r="K82" s="382"/>
      <c r="L82" s="382"/>
      <c r="M82" s="382"/>
      <c r="N82" s="382"/>
      <c r="O82" s="382"/>
      <c r="P82" s="382"/>
      <c r="Q82" s="382"/>
    </row>
    <row r="83" spans="1:17">
      <c r="A83" s="381"/>
      <c r="B83" s="382"/>
      <c r="C83" s="382"/>
      <c r="D83" s="382"/>
      <c r="E83" s="382"/>
      <c r="F83" s="382"/>
      <c r="G83" s="382"/>
      <c r="H83" s="382"/>
      <c r="I83" s="382"/>
      <c r="J83" s="382"/>
      <c r="K83" s="382"/>
      <c r="L83" s="382"/>
      <c r="M83" s="382"/>
      <c r="N83" s="382"/>
      <c r="O83" s="382"/>
      <c r="P83" s="382"/>
      <c r="Q83" s="382"/>
    </row>
    <row r="84" spans="1:17">
      <c r="A84" s="380"/>
      <c r="B84" s="382"/>
      <c r="C84" s="382"/>
      <c r="D84" s="382"/>
      <c r="E84" s="382"/>
      <c r="F84" s="382"/>
      <c r="G84" s="382"/>
      <c r="H84" s="382"/>
      <c r="I84" s="382"/>
      <c r="J84" s="382"/>
      <c r="K84" s="382"/>
      <c r="L84" s="382"/>
      <c r="M84" s="382"/>
      <c r="N84" s="382"/>
      <c r="O84" s="382"/>
      <c r="P84" s="382"/>
      <c r="Q84" s="382"/>
    </row>
    <row r="85" spans="1:17">
      <c r="A85" s="381"/>
      <c r="B85" s="382"/>
      <c r="C85" s="382"/>
      <c r="D85" s="382"/>
      <c r="E85" s="382"/>
      <c r="F85" s="382"/>
      <c r="G85" s="382"/>
      <c r="H85" s="382"/>
      <c r="I85" s="382"/>
      <c r="J85" s="382"/>
      <c r="K85" s="382"/>
      <c r="L85" s="382"/>
      <c r="M85" s="382"/>
      <c r="N85" s="382"/>
      <c r="O85" s="382"/>
      <c r="P85" s="382"/>
      <c r="Q85" s="382"/>
    </row>
    <row r="86" spans="1:17">
      <c r="A86" s="381"/>
      <c r="B86" s="382"/>
      <c r="C86" s="382"/>
      <c r="D86" s="382"/>
      <c r="E86" s="382"/>
      <c r="F86" s="382"/>
      <c r="G86" s="382"/>
      <c r="H86" s="382"/>
      <c r="I86" s="382"/>
      <c r="J86" s="382"/>
      <c r="K86" s="382"/>
      <c r="L86" s="382"/>
      <c r="M86" s="382"/>
      <c r="N86" s="382"/>
      <c r="O86" s="382"/>
      <c r="P86" s="382"/>
      <c r="Q86" s="382"/>
    </row>
    <row r="87" spans="1:17">
      <c r="A87" s="381"/>
      <c r="B87" s="382"/>
      <c r="C87" s="382"/>
      <c r="D87" s="382"/>
      <c r="E87" s="382"/>
      <c r="F87" s="382"/>
      <c r="G87" s="382"/>
      <c r="H87" s="382"/>
      <c r="I87" s="382"/>
      <c r="J87" s="382"/>
      <c r="K87" s="382"/>
      <c r="L87" s="382"/>
      <c r="M87" s="382"/>
      <c r="N87" s="382"/>
      <c r="O87" s="382"/>
      <c r="P87" s="382"/>
      <c r="Q87" s="382"/>
    </row>
    <row r="88" spans="1:17">
      <c r="A88" s="381"/>
      <c r="B88" s="382"/>
      <c r="C88" s="382"/>
      <c r="D88" s="382"/>
      <c r="E88" s="382"/>
      <c r="F88" s="382"/>
      <c r="G88" s="382"/>
      <c r="H88" s="382"/>
      <c r="I88" s="382"/>
      <c r="J88" s="382"/>
      <c r="K88" s="382"/>
      <c r="L88" s="382"/>
      <c r="M88" s="382"/>
      <c r="N88" s="382"/>
      <c r="O88" s="382"/>
      <c r="P88" s="382"/>
      <c r="Q88" s="382"/>
    </row>
    <row r="89" spans="1:17">
      <c r="A89" s="381"/>
      <c r="B89" s="382"/>
      <c r="C89" s="382"/>
      <c r="D89" s="382"/>
      <c r="E89" s="382"/>
      <c r="F89" s="382"/>
      <c r="G89" s="382"/>
      <c r="H89" s="382"/>
      <c r="I89" s="382"/>
      <c r="J89" s="382"/>
      <c r="K89" s="382"/>
      <c r="L89" s="382"/>
      <c r="M89" s="382"/>
      <c r="N89" s="382"/>
      <c r="O89" s="382"/>
      <c r="P89" s="382"/>
      <c r="Q89" s="382"/>
    </row>
    <row r="90" spans="1:17">
      <c r="A90" s="381"/>
      <c r="B90" s="382"/>
      <c r="C90" s="382"/>
      <c r="D90" s="382"/>
      <c r="E90" s="382"/>
      <c r="F90" s="382"/>
      <c r="G90" s="382"/>
      <c r="H90" s="382"/>
      <c r="I90" s="382"/>
      <c r="J90" s="382"/>
      <c r="K90" s="382"/>
      <c r="L90" s="382"/>
      <c r="M90" s="382"/>
      <c r="N90" s="382"/>
      <c r="O90" s="382"/>
      <c r="P90" s="382"/>
      <c r="Q90" s="382"/>
    </row>
    <row r="91" spans="1:17">
      <c r="A91" s="381"/>
      <c r="B91" s="382"/>
      <c r="C91" s="382"/>
      <c r="D91" s="382"/>
      <c r="E91" s="382"/>
      <c r="F91" s="382"/>
      <c r="G91" s="382"/>
      <c r="H91" s="382"/>
      <c r="I91" s="382"/>
      <c r="J91" s="382"/>
      <c r="K91" s="382"/>
      <c r="L91" s="382"/>
      <c r="M91" s="382"/>
      <c r="N91" s="382"/>
      <c r="O91" s="382"/>
      <c r="P91" s="382"/>
      <c r="Q91" s="382"/>
    </row>
    <row r="92" spans="1:17">
      <c r="A92" s="380"/>
      <c r="B92" s="382"/>
      <c r="C92" s="382"/>
      <c r="D92" s="382"/>
      <c r="E92" s="382"/>
      <c r="F92" s="382"/>
      <c r="G92" s="382"/>
      <c r="H92" s="382"/>
      <c r="I92" s="382"/>
      <c r="J92" s="382"/>
      <c r="K92" s="382"/>
      <c r="L92" s="382"/>
      <c r="M92" s="382"/>
      <c r="N92" s="382"/>
      <c r="O92" s="382"/>
      <c r="P92" s="382"/>
      <c r="Q92" s="382"/>
    </row>
    <row r="93" spans="1:17">
      <c r="A93" s="381"/>
      <c r="B93" s="382"/>
      <c r="C93" s="382"/>
      <c r="D93" s="382"/>
      <c r="E93" s="382"/>
      <c r="F93" s="382"/>
      <c r="G93" s="382"/>
      <c r="H93" s="382"/>
      <c r="I93" s="382"/>
      <c r="J93" s="382"/>
      <c r="K93" s="382"/>
      <c r="L93" s="382"/>
      <c r="M93" s="382"/>
      <c r="N93" s="382"/>
      <c r="O93" s="382"/>
      <c r="P93" s="382"/>
      <c r="Q93" s="382"/>
    </row>
    <row r="94" spans="1:17">
      <c r="A94" s="381"/>
      <c r="B94" s="382"/>
      <c r="C94" s="382"/>
      <c r="D94" s="382"/>
      <c r="E94" s="382"/>
      <c r="F94" s="382"/>
      <c r="G94" s="382"/>
      <c r="H94" s="382"/>
      <c r="I94" s="382"/>
      <c r="J94" s="382"/>
      <c r="K94" s="382"/>
      <c r="L94" s="382"/>
      <c r="M94" s="382"/>
      <c r="N94" s="382"/>
      <c r="O94" s="382"/>
      <c r="P94" s="382"/>
      <c r="Q94" s="382"/>
    </row>
    <row r="95" spans="1:17">
      <c r="A95" s="381"/>
      <c r="B95" s="382"/>
      <c r="C95" s="382"/>
      <c r="D95" s="382"/>
      <c r="E95" s="382"/>
      <c r="F95" s="382"/>
      <c r="G95" s="382"/>
      <c r="H95" s="382"/>
      <c r="I95" s="382"/>
      <c r="J95" s="382"/>
      <c r="K95" s="382"/>
      <c r="L95" s="382"/>
      <c r="M95" s="382"/>
      <c r="N95" s="382"/>
      <c r="O95" s="382"/>
      <c r="P95" s="382"/>
      <c r="Q95" s="382"/>
    </row>
    <row r="96" spans="1:17">
      <c r="A96" s="381"/>
      <c r="B96" s="382"/>
      <c r="C96" s="382"/>
      <c r="D96" s="382"/>
      <c r="E96" s="382"/>
      <c r="F96" s="382"/>
      <c r="G96" s="382"/>
      <c r="H96" s="382"/>
      <c r="I96" s="382"/>
      <c r="J96" s="382"/>
      <c r="K96" s="382"/>
      <c r="L96" s="382"/>
      <c r="M96" s="382"/>
      <c r="N96" s="382"/>
      <c r="O96" s="382"/>
      <c r="P96" s="382"/>
      <c r="Q96" s="382"/>
    </row>
    <row r="97" spans="1:17">
      <c r="A97" s="381"/>
      <c r="B97" s="382"/>
      <c r="C97" s="382"/>
      <c r="D97" s="382"/>
      <c r="E97" s="382"/>
      <c r="F97" s="382"/>
      <c r="G97" s="382"/>
      <c r="H97" s="382"/>
      <c r="I97" s="382"/>
      <c r="J97" s="382"/>
      <c r="K97" s="382"/>
      <c r="L97" s="382"/>
      <c r="M97" s="382"/>
      <c r="N97" s="382"/>
      <c r="O97" s="382"/>
      <c r="P97" s="382"/>
      <c r="Q97" s="382"/>
    </row>
    <row r="98" spans="1:17">
      <c r="A98" s="381"/>
      <c r="B98" s="382"/>
      <c r="C98" s="382"/>
      <c r="D98" s="382"/>
      <c r="E98" s="382"/>
      <c r="F98" s="382"/>
      <c r="G98" s="382"/>
      <c r="H98" s="382"/>
      <c r="I98" s="382"/>
      <c r="J98" s="382"/>
      <c r="K98" s="382"/>
      <c r="L98" s="382"/>
      <c r="M98" s="382"/>
      <c r="N98" s="382"/>
      <c r="O98" s="382"/>
      <c r="P98" s="382"/>
      <c r="Q98" s="382"/>
    </row>
    <row r="99" spans="1:17">
      <c r="A99" s="381"/>
      <c r="B99" s="382"/>
      <c r="C99" s="382"/>
      <c r="D99" s="382"/>
      <c r="E99" s="382"/>
      <c r="F99" s="382"/>
      <c r="G99" s="382"/>
      <c r="H99" s="382"/>
      <c r="I99" s="382"/>
      <c r="J99" s="382"/>
      <c r="K99" s="382"/>
      <c r="L99" s="382"/>
      <c r="M99" s="382"/>
      <c r="N99" s="382"/>
      <c r="O99" s="382"/>
      <c r="P99" s="382"/>
      <c r="Q99" s="382"/>
    </row>
    <row r="100" spans="1:17">
      <c r="A100" s="380"/>
      <c r="B100" s="382"/>
      <c r="C100" s="382"/>
      <c r="D100" s="382"/>
      <c r="E100" s="382"/>
      <c r="F100" s="382"/>
      <c r="G100" s="382"/>
      <c r="H100" s="382"/>
      <c r="I100" s="382"/>
      <c r="J100" s="382"/>
      <c r="K100" s="382"/>
      <c r="L100" s="382"/>
      <c r="M100" s="382"/>
      <c r="N100" s="382"/>
      <c r="O100" s="382"/>
      <c r="P100" s="382"/>
      <c r="Q100" s="382"/>
    </row>
    <row r="101" spans="1:17">
      <c r="A101" s="381"/>
      <c r="B101" s="382"/>
      <c r="C101" s="382"/>
      <c r="D101" s="382"/>
      <c r="E101" s="382"/>
      <c r="F101" s="382"/>
      <c r="G101" s="382"/>
      <c r="H101" s="382"/>
      <c r="I101" s="382"/>
      <c r="J101" s="382"/>
      <c r="K101" s="382"/>
      <c r="L101" s="382"/>
      <c r="M101" s="382"/>
      <c r="N101" s="382"/>
      <c r="O101" s="382"/>
      <c r="P101" s="382"/>
      <c r="Q101" s="382"/>
    </row>
    <row r="102" spans="1:17">
      <c r="A102" s="381"/>
      <c r="B102" s="382"/>
      <c r="C102" s="382"/>
      <c r="D102" s="382"/>
      <c r="E102" s="382"/>
      <c r="F102" s="382"/>
      <c r="G102" s="382"/>
      <c r="H102" s="382"/>
      <c r="I102" s="382"/>
      <c r="J102" s="382"/>
      <c r="K102" s="382"/>
      <c r="L102" s="382"/>
      <c r="M102" s="382"/>
      <c r="N102" s="382"/>
      <c r="O102" s="382"/>
      <c r="P102" s="382"/>
      <c r="Q102" s="382"/>
    </row>
    <row r="103" spans="1:17">
      <c r="A103" s="381"/>
      <c r="B103" s="382"/>
      <c r="C103" s="382"/>
      <c r="D103" s="382"/>
      <c r="E103" s="382"/>
      <c r="F103" s="382"/>
      <c r="G103" s="382"/>
      <c r="H103" s="382"/>
      <c r="I103" s="382"/>
      <c r="J103" s="382"/>
      <c r="K103" s="382"/>
      <c r="L103" s="382"/>
      <c r="M103" s="382"/>
      <c r="N103" s="382"/>
      <c r="O103" s="382"/>
      <c r="P103" s="382"/>
      <c r="Q103" s="382"/>
    </row>
    <row r="104" spans="1:17">
      <c r="A104" s="381"/>
      <c r="B104" s="382"/>
      <c r="C104" s="382"/>
      <c r="D104" s="382"/>
      <c r="E104" s="382"/>
      <c r="F104" s="382"/>
      <c r="G104" s="382"/>
      <c r="H104" s="382"/>
      <c r="I104" s="382"/>
      <c r="J104" s="382"/>
      <c r="K104" s="382"/>
      <c r="L104" s="382"/>
      <c r="M104" s="382"/>
      <c r="N104" s="382"/>
      <c r="O104" s="382"/>
      <c r="P104" s="382"/>
      <c r="Q104" s="382"/>
    </row>
    <row r="105" spans="1:17">
      <c r="A105" s="381"/>
      <c r="B105" s="382"/>
      <c r="C105" s="382"/>
      <c r="D105" s="382"/>
      <c r="E105" s="382"/>
      <c r="F105" s="382"/>
      <c r="G105" s="382"/>
      <c r="H105" s="382"/>
      <c r="I105" s="382"/>
      <c r="J105" s="382"/>
      <c r="K105" s="382"/>
      <c r="L105" s="382"/>
      <c r="M105" s="382"/>
      <c r="N105" s="382"/>
      <c r="O105" s="382"/>
      <c r="P105" s="382"/>
      <c r="Q105" s="382"/>
    </row>
    <row r="106" spans="1:17">
      <c r="A106" s="381"/>
      <c r="B106" s="382"/>
      <c r="C106" s="382"/>
      <c r="D106" s="382"/>
      <c r="E106" s="382"/>
      <c r="F106" s="382"/>
      <c r="G106" s="382"/>
      <c r="H106" s="382"/>
      <c r="I106" s="382"/>
      <c r="J106" s="382"/>
      <c r="K106" s="382"/>
      <c r="L106" s="382"/>
      <c r="M106" s="382"/>
      <c r="N106" s="382"/>
      <c r="O106" s="382"/>
      <c r="P106" s="382"/>
      <c r="Q106" s="382"/>
    </row>
    <row r="107" spans="1:17">
      <c r="A107" s="381"/>
      <c r="B107" s="382"/>
      <c r="C107" s="382"/>
      <c r="D107" s="382"/>
      <c r="E107" s="382"/>
      <c r="F107" s="382"/>
      <c r="G107" s="382"/>
      <c r="H107" s="382"/>
      <c r="I107" s="382"/>
      <c r="J107" s="382"/>
      <c r="K107" s="382"/>
      <c r="L107" s="382"/>
      <c r="M107" s="382"/>
      <c r="N107" s="382"/>
      <c r="O107" s="382"/>
      <c r="P107" s="382"/>
      <c r="Q107" s="382"/>
    </row>
    <row r="108" spans="1:17">
      <c r="A108" s="380"/>
      <c r="B108" s="382"/>
      <c r="C108" s="382"/>
      <c r="D108" s="382"/>
      <c r="E108" s="382"/>
      <c r="F108" s="382"/>
      <c r="G108" s="382"/>
      <c r="H108" s="382"/>
      <c r="I108" s="382"/>
      <c r="J108" s="382"/>
      <c r="K108" s="382"/>
      <c r="L108" s="382"/>
      <c r="M108" s="382"/>
      <c r="N108" s="382"/>
      <c r="O108" s="382"/>
      <c r="P108" s="382"/>
      <c r="Q108" s="382"/>
    </row>
    <row r="109" spans="1:17">
      <c r="A109" s="381"/>
      <c r="B109" s="382"/>
      <c r="C109" s="382"/>
      <c r="D109" s="382"/>
      <c r="E109" s="382"/>
      <c r="F109" s="382"/>
      <c r="G109" s="382"/>
      <c r="H109" s="382"/>
      <c r="I109" s="382"/>
      <c r="J109" s="382"/>
      <c r="K109" s="382"/>
      <c r="L109" s="382"/>
      <c r="M109" s="382"/>
      <c r="N109" s="382"/>
      <c r="O109" s="382"/>
      <c r="P109" s="382"/>
      <c r="Q109" s="382"/>
    </row>
    <row r="110" spans="1:17">
      <c r="A110" s="381"/>
      <c r="B110" s="382"/>
      <c r="C110" s="382"/>
      <c r="D110" s="382"/>
      <c r="E110" s="382"/>
      <c r="F110" s="382"/>
      <c r="G110" s="382"/>
      <c r="H110" s="382"/>
      <c r="I110" s="382"/>
      <c r="J110" s="382"/>
      <c r="K110" s="382"/>
      <c r="L110" s="382"/>
      <c r="M110" s="382"/>
      <c r="N110" s="382"/>
      <c r="O110" s="382"/>
      <c r="P110" s="382"/>
      <c r="Q110" s="382"/>
    </row>
    <row r="111" spans="1:17">
      <c r="A111" s="381"/>
      <c r="B111" s="382"/>
      <c r="C111" s="382"/>
      <c r="D111" s="382"/>
      <c r="E111" s="382"/>
      <c r="F111" s="382"/>
      <c r="G111" s="382"/>
      <c r="H111" s="382"/>
      <c r="I111" s="382"/>
      <c r="J111" s="382"/>
      <c r="K111" s="382"/>
      <c r="L111" s="382"/>
      <c r="M111" s="382"/>
      <c r="N111" s="382"/>
      <c r="O111" s="382"/>
      <c r="P111" s="382"/>
      <c r="Q111" s="382"/>
    </row>
    <row r="112" spans="1:17">
      <c r="A112" s="381"/>
      <c r="B112" s="382"/>
      <c r="C112" s="382"/>
      <c r="D112" s="382"/>
      <c r="E112" s="382"/>
      <c r="F112" s="382"/>
      <c r="G112" s="382"/>
      <c r="H112" s="382"/>
      <c r="I112" s="382"/>
      <c r="J112" s="382"/>
      <c r="K112" s="382"/>
      <c r="L112" s="382"/>
      <c r="M112" s="382"/>
      <c r="N112" s="382"/>
      <c r="O112" s="382"/>
      <c r="P112" s="382"/>
      <c r="Q112" s="382"/>
    </row>
    <row r="113" spans="1:17">
      <c r="A113" s="381"/>
      <c r="B113" s="382"/>
      <c r="C113" s="382"/>
      <c r="D113" s="382"/>
      <c r="E113" s="382"/>
      <c r="F113" s="382"/>
      <c r="G113" s="382"/>
      <c r="H113" s="382"/>
      <c r="I113" s="382"/>
      <c r="J113" s="382"/>
      <c r="K113" s="382"/>
      <c r="L113" s="382"/>
      <c r="M113" s="382"/>
      <c r="N113" s="382"/>
      <c r="O113" s="382"/>
      <c r="P113" s="382"/>
      <c r="Q113" s="382"/>
    </row>
    <row r="114" spans="1:17">
      <c r="A114" s="381"/>
      <c r="B114" s="382"/>
      <c r="C114" s="382"/>
      <c r="D114" s="382"/>
      <c r="E114" s="382"/>
      <c r="F114" s="382"/>
      <c r="G114" s="382"/>
      <c r="H114" s="382"/>
      <c r="I114" s="382"/>
      <c r="J114" s="382"/>
      <c r="K114" s="382"/>
      <c r="L114" s="382"/>
      <c r="M114" s="382"/>
      <c r="N114" s="382"/>
      <c r="O114" s="382"/>
      <c r="P114" s="382"/>
      <c r="Q114" s="382"/>
    </row>
    <row r="115" spans="1:17">
      <c r="A115" s="381"/>
      <c r="B115" s="382"/>
      <c r="C115" s="382"/>
      <c r="D115" s="382"/>
      <c r="E115" s="382"/>
      <c r="F115" s="382"/>
      <c r="G115" s="382"/>
      <c r="H115" s="382"/>
      <c r="I115" s="382"/>
      <c r="J115" s="382"/>
      <c r="K115" s="382"/>
      <c r="L115" s="382"/>
      <c r="M115" s="382"/>
      <c r="N115" s="382"/>
      <c r="O115" s="382"/>
      <c r="P115" s="382"/>
      <c r="Q115" s="382"/>
    </row>
    <row r="116" spans="1:17">
      <c r="A116" s="380"/>
      <c r="B116" s="382"/>
      <c r="C116" s="382"/>
      <c r="D116" s="382"/>
      <c r="E116" s="382"/>
      <c r="F116" s="382"/>
      <c r="G116" s="382"/>
      <c r="H116" s="382"/>
      <c r="I116" s="382"/>
      <c r="J116" s="382"/>
      <c r="K116" s="382"/>
      <c r="L116" s="382"/>
      <c r="M116" s="382"/>
      <c r="N116" s="382"/>
      <c r="O116" s="382"/>
      <c r="P116" s="382"/>
      <c r="Q116" s="382"/>
    </row>
    <row r="117" spans="1:17">
      <c r="A117" s="381"/>
      <c r="B117" s="382"/>
      <c r="C117" s="382"/>
      <c r="D117" s="382"/>
      <c r="E117" s="382"/>
      <c r="F117" s="382"/>
      <c r="G117" s="382"/>
      <c r="H117" s="382"/>
      <c r="I117" s="382"/>
      <c r="J117" s="382"/>
      <c r="K117" s="382"/>
      <c r="L117" s="382"/>
      <c r="M117" s="382"/>
      <c r="N117" s="382"/>
      <c r="O117" s="382"/>
      <c r="P117" s="382"/>
      <c r="Q117" s="382"/>
    </row>
    <row r="118" spans="1:17">
      <c r="A118" s="381"/>
      <c r="B118" s="382"/>
      <c r="C118" s="382"/>
      <c r="D118" s="382"/>
      <c r="E118" s="382"/>
      <c r="F118" s="382"/>
      <c r="G118" s="382"/>
      <c r="H118" s="382"/>
      <c r="I118" s="382"/>
      <c r="J118" s="382"/>
      <c r="K118" s="382"/>
      <c r="L118" s="382"/>
      <c r="M118" s="382"/>
      <c r="N118" s="382"/>
      <c r="O118" s="382"/>
      <c r="P118" s="382"/>
      <c r="Q118" s="382"/>
    </row>
    <row r="119" spans="1:17">
      <c r="A119" s="381"/>
      <c r="B119" s="382"/>
      <c r="C119" s="382"/>
      <c r="D119" s="382"/>
      <c r="E119" s="382"/>
      <c r="F119" s="382"/>
      <c r="G119" s="382"/>
      <c r="H119" s="382"/>
      <c r="I119" s="382"/>
      <c r="J119" s="382"/>
      <c r="K119" s="382"/>
      <c r="L119" s="382"/>
      <c r="M119" s="382"/>
      <c r="N119" s="382"/>
      <c r="O119" s="382"/>
      <c r="P119" s="382"/>
      <c r="Q119" s="382"/>
    </row>
    <row r="120" spans="1:17">
      <c r="A120" s="381"/>
      <c r="B120" s="382"/>
      <c r="C120" s="382"/>
      <c r="D120" s="382"/>
      <c r="E120" s="382"/>
      <c r="F120" s="382"/>
      <c r="G120" s="382"/>
      <c r="H120" s="382"/>
      <c r="I120" s="382"/>
      <c r="J120" s="382"/>
      <c r="K120" s="382"/>
      <c r="L120" s="382"/>
      <c r="M120" s="382"/>
      <c r="N120" s="382"/>
      <c r="O120" s="382"/>
      <c r="P120" s="382"/>
      <c r="Q120" s="382"/>
    </row>
    <row r="121" spans="1:17">
      <c r="A121" s="381"/>
      <c r="B121" s="382"/>
      <c r="C121" s="382"/>
      <c r="D121" s="382"/>
      <c r="E121" s="382"/>
      <c r="F121" s="382"/>
      <c r="G121" s="382"/>
      <c r="H121" s="382"/>
      <c r="I121" s="382"/>
      <c r="J121" s="382"/>
      <c r="K121" s="382"/>
      <c r="L121" s="382"/>
      <c r="M121" s="382"/>
      <c r="N121" s="382"/>
      <c r="O121" s="382"/>
      <c r="P121" s="382"/>
      <c r="Q121" s="382"/>
    </row>
    <row r="122" spans="1:17">
      <c r="A122" s="381"/>
      <c r="B122" s="382"/>
      <c r="C122" s="382"/>
      <c r="D122" s="382"/>
      <c r="E122" s="382"/>
      <c r="F122" s="382"/>
      <c r="G122" s="382"/>
      <c r="H122" s="382"/>
      <c r="I122" s="382"/>
      <c r="J122" s="382"/>
      <c r="K122" s="382"/>
      <c r="L122" s="382"/>
      <c r="M122" s="382"/>
      <c r="N122" s="382"/>
      <c r="O122" s="382"/>
      <c r="P122" s="382"/>
      <c r="Q122" s="382"/>
    </row>
    <row r="123" spans="1:17">
      <c r="A123" s="381"/>
      <c r="B123" s="382"/>
      <c r="C123" s="382"/>
      <c r="D123" s="382"/>
      <c r="E123" s="382"/>
      <c r="F123" s="382"/>
      <c r="G123" s="382"/>
      <c r="H123" s="382"/>
      <c r="I123" s="382"/>
      <c r="J123" s="382"/>
      <c r="K123" s="382"/>
      <c r="L123" s="382"/>
      <c r="M123" s="382"/>
      <c r="N123" s="382"/>
      <c r="O123" s="382"/>
      <c r="P123" s="382"/>
      <c r="Q123" s="382"/>
    </row>
    <row r="124" spans="1:17">
      <c r="A124" s="380"/>
      <c r="B124" s="382"/>
      <c r="C124" s="382"/>
      <c r="D124" s="382"/>
      <c r="E124" s="382"/>
      <c r="F124" s="382"/>
      <c r="G124" s="382"/>
      <c r="H124" s="382"/>
      <c r="I124" s="382"/>
      <c r="J124" s="382"/>
      <c r="K124" s="382"/>
      <c r="L124" s="382"/>
      <c r="M124" s="382"/>
      <c r="N124" s="382"/>
      <c r="O124" s="382"/>
      <c r="P124" s="382"/>
      <c r="Q124" s="382"/>
    </row>
    <row r="125" spans="1:17">
      <c r="A125" s="381"/>
      <c r="B125" s="382"/>
      <c r="C125" s="382"/>
      <c r="D125" s="382"/>
      <c r="E125" s="382"/>
      <c r="F125" s="382"/>
      <c r="G125" s="382"/>
      <c r="H125" s="382"/>
      <c r="I125" s="382"/>
      <c r="J125" s="382"/>
      <c r="K125" s="382"/>
      <c r="L125" s="382"/>
      <c r="M125" s="382"/>
      <c r="N125" s="382"/>
      <c r="O125" s="382"/>
      <c r="P125" s="382"/>
      <c r="Q125" s="382"/>
    </row>
    <row r="126" spans="1:17">
      <c r="A126" s="381"/>
      <c r="B126" s="382"/>
      <c r="C126" s="382"/>
      <c r="D126" s="382"/>
      <c r="E126" s="382"/>
      <c r="F126" s="382"/>
      <c r="G126" s="382"/>
      <c r="H126" s="382"/>
      <c r="I126" s="382"/>
      <c r="J126" s="382"/>
      <c r="K126" s="382"/>
      <c r="L126" s="382"/>
      <c r="M126" s="382"/>
      <c r="N126" s="382"/>
      <c r="O126" s="382"/>
      <c r="P126" s="382"/>
      <c r="Q126" s="382"/>
    </row>
    <row r="127" spans="1:17">
      <c r="A127" s="381"/>
      <c r="B127" s="382"/>
      <c r="C127" s="382"/>
      <c r="D127" s="382"/>
      <c r="E127" s="382"/>
      <c r="F127" s="382"/>
      <c r="G127" s="382"/>
      <c r="H127" s="382"/>
      <c r="I127" s="382"/>
      <c r="J127" s="382"/>
      <c r="K127" s="382"/>
      <c r="L127" s="382"/>
      <c r="M127" s="382"/>
      <c r="N127" s="382"/>
      <c r="O127" s="382"/>
      <c r="P127" s="382"/>
      <c r="Q127" s="382"/>
    </row>
    <row r="128" spans="1:17">
      <c r="A128" s="381"/>
      <c r="B128" s="382"/>
      <c r="C128" s="382"/>
      <c r="D128" s="382"/>
      <c r="E128" s="382"/>
      <c r="F128" s="382"/>
      <c r="G128" s="382"/>
      <c r="H128" s="382"/>
      <c r="I128" s="382"/>
      <c r="J128" s="382"/>
      <c r="K128" s="382"/>
      <c r="L128" s="382"/>
      <c r="M128" s="382"/>
      <c r="N128" s="382"/>
      <c r="O128" s="382"/>
      <c r="P128" s="382"/>
      <c r="Q128" s="382"/>
    </row>
    <row r="129" spans="1:17">
      <c r="A129" s="381"/>
      <c r="B129" s="382"/>
      <c r="C129" s="382"/>
      <c r="D129" s="382"/>
      <c r="E129" s="382"/>
      <c r="F129" s="382"/>
      <c r="G129" s="382"/>
      <c r="H129" s="382"/>
      <c r="I129" s="382"/>
      <c r="J129" s="382"/>
      <c r="K129" s="382"/>
      <c r="L129" s="382"/>
      <c r="M129" s="382"/>
      <c r="N129" s="382"/>
      <c r="O129" s="382"/>
      <c r="P129" s="382"/>
      <c r="Q129" s="382"/>
    </row>
    <row r="130" spans="1:17">
      <c r="A130" s="381"/>
      <c r="B130" s="382"/>
      <c r="C130" s="382"/>
      <c r="D130" s="382"/>
      <c r="E130" s="382"/>
      <c r="F130" s="382"/>
      <c r="G130" s="382"/>
      <c r="H130" s="382"/>
      <c r="I130" s="382"/>
      <c r="J130" s="382"/>
      <c r="K130" s="382"/>
      <c r="L130" s="382"/>
      <c r="M130" s="382"/>
      <c r="N130" s="382"/>
      <c r="O130" s="382"/>
      <c r="P130" s="382"/>
      <c r="Q130" s="382"/>
    </row>
    <row r="131" spans="1:17">
      <c r="A131" s="381"/>
      <c r="B131" s="382"/>
      <c r="C131" s="382"/>
      <c r="D131" s="382"/>
      <c r="E131" s="382"/>
      <c r="F131" s="382"/>
      <c r="G131" s="382"/>
      <c r="H131" s="382"/>
      <c r="I131" s="382"/>
      <c r="J131" s="382"/>
      <c r="K131" s="382"/>
      <c r="L131" s="382"/>
      <c r="M131" s="382"/>
      <c r="N131" s="382"/>
      <c r="O131" s="382"/>
      <c r="P131" s="382"/>
      <c r="Q131" s="382"/>
    </row>
    <row r="132" spans="1:17">
      <c r="A132" s="380"/>
      <c r="B132" s="382"/>
      <c r="C132" s="382"/>
      <c r="D132" s="382"/>
      <c r="E132" s="382"/>
      <c r="F132" s="382"/>
      <c r="G132" s="382"/>
      <c r="H132" s="382"/>
      <c r="I132" s="382"/>
      <c r="J132" s="382"/>
      <c r="K132" s="382"/>
      <c r="L132" s="382"/>
      <c r="M132" s="382"/>
      <c r="N132" s="382"/>
      <c r="O132" s="382"/>
      <c r="P132" s="382"/>
      <c r="Q132" s="382"/>
    </row>
    <row r="133" spans="1:17">
      <c r="A133" s="380"/>
      <c r="B133" s="382"/>
      <c r="C133" s="382"/>
      <c r="D133" s="382"/>
      <c r="E133" s="382"/>
      <c r="F133" s="382"/>
      <c r="G133" s="382"/>
      <c r="H133" s="382"/>
      <c r="I133" s="382"/>
      <c r="J133" s="382"/>
      <c r="K133" s="382"/>
      <c r="L133" s="382"/>
      <c r="M133" s="382"/>
      <c r="N133" s="382"/>
      <c r="O133" s="382"/>
      <c r="P133" s="382"/>
      <c r="Q133" s="382"/>
    </row>
    <row r="134" spans="1:17">
      <c r="A134" s="380"/>
      <c r="B134" s="382"/>
      <c r="C134" s="382"/>
      <c r="D134" s="382"/>
      <c r="E134" s="382"/>
      <c r="F134" s="382"/>
      <c r="G134" s="382"/>
      <c r="H134" s="382"/>
      <c r="I134" s="382"/>
      <c r="J134" s="382"/>
      <c r="K134" s="382"/>
      <c r="L134" s="382"/>
      <c r="M134" s="382"/>
      <c r="N134" s="382"/>
      <c r="O134" s="382"/>
      <c r="P134" s="382"/>
      <c r="Q134" s="382"/>
    </row>
    <row r="135" spans="1:17">
      <c r="A135" s="380"/>
      <c r="B135" s="382"/>
      <c r="C135" s="382"/>
      <c r="D135" s="382"/>
      <c r="E135" s="382"/>
      <c r="F135" s="382"/>
      <c r="G135" s="382"/>
      <c r="H135" s="382"/>
      <c r="I135" s="382"/>
      <c r="J135" s="382"/>
      <c r="K135" s="382"/>
      <c r="L135" s="382"/>
      <c r="M135" s="382"/>
      <c r="N135" s="382"/>
      <c r="O135" s="382"/>
      <c r="P135" s="382"/>
      <c r="Q135" s="382"/>
    </row>
    <row r="136" spans="1:17">
      <c r="A136" s="380"/>
      <c r="B136" s="382"/>
      <c r="C136" s="382"/>
      <c r="D136" s="382"/>
      <c r="E136" s="382"/>
      <c r="F136" s="382"/>
      <c r="G136" s="382"/>
      <c r="H136" s="382"/>
      <c r="I136" s="382"/>
      <c r="J136" s="382"/>
      <c r="K136" s="382"/>
      <c r="L136" s="382"/>
      <c r="M136" s="382"/>
      <c r="N136" s="382"/>
      <c r="O136" s="382"/>
      <c r="P136" s="382"/>
      <c r="Q136" s="382"/>
    </row>
    <row r="137" spans="1:17">
      <c r="A137" s="380"/>
      <c r="B137" s="382"/>
      <c r="C137" s="382"/>
      <c r="D137" s="382"/>
      <c r="E137" s="382"/>
      <c r="F137" s="382"/>
      <c r="G137" s="382"/>
      <c r="H137" s="382"/>
      <c r="I137" s="382"/>
      <c r="J137" s="382"/>
      <c r="K137" s="382"/>
      <c r="L137" s="382"/>
      <c r="M137" s="382"/>
      <c r="N137" s="382"/>
      <c r="O137" s="382"/>
      <c r="P137" s="382"/>
      <c r="Q137" s="382"/>
    </row>
    <row r="138" spans="1:17">
      <c r="A138" s="380"/>
      <c r="B138" s="382"/>
      <c r="C138" s="382"/>
      <c r="D138" s="382"/>
      <c r="E138" s="382"/>
      <c r="F138" s="382"/>
      <c r="G138" s="382"/>
      <c r="H138" s="382"/>
      <c r="I138" s="382"/>
      <c r="J138" s="382"/>
      <c r="K138" s="382"/>
      <c r="L138" s="382"/>
      <c r="M138" s="382"/>
      <c r="N138" s="382"/>
      <c r="O138" s="382"/>
      <c r="P138" s="382"/>
      <c r="Q138" s="382"/>
    </row>
    <row r="139" spans="1:17" ht="15">
      <c r="A139"/>
      <c r="B139"/>
      <c r="C139"/>
      <c r="D139"/>
      <c r="E139"/>
      <c r="F139"/>
      <c r="G139"/>
      <c r="H139"/>
      <c r="I139"/>
      <c r="J139"/>
      <c r="K139"/>
      <c r="L139"/>
      <c r="M139"/>
      <c r="N139"/>
      <c r="O139"/>
      <c r="P139"/>
      <c r="Q139"/>
    </row>
    <row r="140" spans="1:17" ht="15">
      <c r="A140"/>
      <c r="B140"/>
      <c r="C140"/>
      <c r="D140"/>
      <c r="E140"/>
      <c r="F140"/>
      <c r="G140"/>
      <c r="H140"/>
      <c r="I140"/>
      <c r="J140"/>
      <c r="K140"/>
      <c r="L140"/>
      <c r="M140"/>
      <c r="N140"/>
      <c r="O140"/>
      <c r="P140"/>
      <c r="Q140"/>
    </row>
    <row r="141" spans="1:17" ht="15">
      <c r="A141"/>
      <c r="B141"/>
      <c r="C141"/>
      <c r="D141"/>
      <c r="E141"/>
      <c r="F141"/>
      <c r="G141"/>
      <c r="H141"/>
      <c r="I141"/>
      <c r="J141"/>
      <c r="K141"/>
      <c r="L141"/>
      <c r="M141"/>
      <c r="N141"/>
      <c r="O141"/>
      <c r="P141"/>
      <c r="Q141"/>
    </row>
    <row r="142" spans="1:17" ht="15">
      <c r="A142"/>
      <c r="B142"/>
      <c r="C142"/>
      <c r="D142"/>
      <c r="E142"/>
      <c r="F142"/>
      <c r="G142"/>
      <c r="H142"/>
      <c r="I142"/>
      <c r="J142"/>
      <c r="K142"/>
      <c r="L142"/>
      <c r="M142"/>
      <c r="N142"/>
      <c r="O142"/>
      <c r="P142"/>
      <c r="Q142"/>
    </row>
    <row r="143" spans="1:17" ht="15">
      <c r="A143"/>
      <c r="B143"/>
      <c r="C143"/>
      <c r="D143"/>
      <c r="E143"/>
      <c r="F143"/>
      <c r="G143"/>
      <c r="H143"/>
      <c r="I143"/>
      <c r="J143"/>
      <c r="K143"/>
      <c r="L143"/>
      <c r="M143"/>
      <c r="N143"/>
      <c r="O143"/>
      <c r="P143"/>
      <c r="Q143"/>
    </row>
    <row r="144" spans="1:17" ht="15">
      <c r="A144"/>
      <c r="B144"/>
      <c r="C144"/>
      <c r="D144"/>
      <c r="E144"/>
      <c r="F144"/>
      <c r="G144"/>
      <c r="H144"/>
      <c r="I144"/>
      <c r="J144"/>
      <c r="K144"/>
      <c r="L144"/>
      <c r="M144"/>
      <c r="N144"/>
      <c r="O144"/>
      <c r="P144"/>
      <c r="Q144"/>
    </row>
    <row r="145" spans="1:17" ht="15">
      <c r="A145"/>
      <c r="B145"/>
      <c r="C145"/>
      <c r="D145"/>
      <c r="E145"/>
      <c r="F145"/>
      <c r="G145"/>
      <c r="H145"/>
      <c r="I145"/>
      <c r="J145"/>
      <c r="K145"/>
      <c r="L145"/>
      <c r="M145"/>
      <c r="N145"/>
      <c r="O145"/>
      <c r="P145"/>
      <c r="Q145"/>
    </row>
    <row r="146" spans="1:17" ht="15">
      <c r="A146"/>
      <c r="B146"/>
      <c r="C146"/>
      <c r="D146"/>
      <c r="E146"/>
      <c r="F146"/>
      <c r="G146"/>
      <c r="H146"/>
      <c r="I146"/>
      <c r="J146"/>
      <c r="K146"/>
      <c r="L146"/>
      <c r="M146"/>
      <c r="N146"/>
      <c r="O146"/>
      <c r="P146"/>
      <c r="Q146"/>
    </row>
    <row r="147" spans="1:17" ht="15">
      <c r="A147"/>
      <c r="B147"/>
      <c r="C147"/>
      <c r="D147"/>
      <c r="E147"/>
      <c r="F147"/>
      <c r="G147"/>
      <c r="H147"/>
      <c r="I147"/>
      <c r="J147"/>
      <c r="K147"/>
      <c r="L147"/>
      <c r="M147"/>
      <c r="N147"/>
      <c r="O147"/>
      <c r="P147"/>
      <c r="Q147"/>
    </row>
    <row r="148" spans="1:17" ht="15">
      <c r="A148"/>
      <c r="B148"/>
      <c r="C148"/>
      <c r="D148"/>
      <c r="E148"/>
      <c r="F148"/>
      <c r="G148"/>
      <c r="H148"/>
      <c r="I148"/>
      <c r="J148"/>
      <c r="K148"/>
      <c r="L148"/>
      <c r="M148"/>
      <c r="N148"/>
      <c r="O148"/>
      <c r="P148"/>
      <c r="Q148"/>
    </row>
    <row r="149" spans="1:17" ht="15">
      <c r="A149"/>
      <c r="B149"/>
      <c r="C149"/>
      <c r="D149"/>
      <c r="E149"/>
      <c r="F149"/>
      <c r="G149"/>
      <c r="H149"/>
      <c r="I149"/>
      <c r="J149"/>
      <c r="K149"/>
      <c r="L149"/>
      <c r="M149"/>
      <c r="N149"/>
      <c r="O149"/>
      <c r="P149"/>
      <c r="Q149"/>
    </row>
    <row r="150" spans="1:17" ht="15">
      <c r="A150"/>
      <c r="B150"/>
      <c r="C150"/>
      <c r="D150"/>
      <c r="E150"/>
      <c r="F150"/>
      <c r="G150"/>
      <c r="H150"/>
      <c r="I150"/>
      <c r="J150"/>
      <c r="K150"/>
      <c r="L150"/>
      <c r="M150"/>
      <c r="N150"/>
      <c r="O150"/>
      <c r="P150"/>
      <c r="Q150"/>
    </row>
    <row r="151" spans="1:17" ht="15">
      <c r="A151"/>
      <c r="B151"/>
      <c r="C151"/>
      <c r="D151"/>
      <c r="E151"/>
      <c r="F151"/>
      <c r="G151"/>
      <c r="H151"/>
      <c r="I151"/>
      <c r="J151"/>
      <c r="K151"/>
      <c r="L151"/>
      <c r="M151"/>
      <c r="N151"/>
      <c r="O151"/>
      <c r="P151"/>
      <c r="Q151"/>
    </row>
    <row r="152" spans="1:17" ht="15">
      <c r="A152"/>
      <c r="B152"/>
      <c r="C152"/>
      <c r="D152"/>
      <c r="E152"/>
      <c r="F152"/>
      <c r="G152"/>
      <c r="H152"/>
      <c r="I152"/>
      <c r="J152"/>
      <c r="K152"/>
      <c r="L152"/>
      <c r="M152"/>
      <c r="N152"/>
      <c r="O152"/>
      <c r="P152"/>
      <c r="Q152"/>
    </row>
    <row r="153" spans="1:17" ht="15">
      <c r="A153"/>
      <c r="B153"/>
      <c r="C153"/>
      <c r="D153"/>
      <c r="E153"/>
      <c r="F153"/>
      <c r="G153"/>
      <c r="H153"/>
      <c r="I153"/>
      <c r="J153"/>
      <c r="K153"/>
      <c r="L153"/>
      <c r="M153"/>
      <c r="N153"/>
      <c r="O153"/>
      <c r="P153"/>
      <c r="Q153"/>
    </row>
    <row r="154" spans="1:17" ht="15">
      <c r="A154"/>
      <c r="B154"/>
      <c r="C154"/>
      <c r="D154"/>
      <c r="E154"/>
      <c r="F154"/>
      <c r="G154"/>
      <c r="H154"/>
      <c r="I154"/>
      <c r="J154"/>
      <c r="K154"/>
      <c r="L154"/>
      <c r="M154"/>
      <c r="N154"/>
      <c r="O154"/>
      <c r="P154"/>
      <c r="Q154"/>
    </row>
    <row r="155" spans="1:17" ht="15">
      <c r="A155"/>
      <c r="B155"/>
      <c r="C155"/>
      <c r="D155"/>
      <c r="E155"/>
      <c r="F155"/>
      <c r="G155"/>
      <c r="H155"/>
      <c r="I155"/>
      <c r="J155"/>
      <c r="K155"/>
      <c r="L155"/>
      <c r="M155"/>
      <c r="N155"/>
      <c r="O155"/>
      <c r="P155"/>
      <c r="Q155"/>
    </row>
    <row r="156" spans="1:17" ht="15">
      <c r="A156"/>
      <c r="B156"/>
      <c r="C156"/>
      <c r="D156"/>
      <c r="E156"/>
      <c r="F156"/>
      <c r="G156"/>
      <c r="H156"/>
      <c r="I156"/>
      <c r="J156"/>
      <c r="K156"/>
      <c r="L156"/>
      <c r="M156"/>
      <c r="N156"/>
      <c r="O156"/>
      <c r="P156"/>
      <c r="Q156"/>
    </row>
    <row r="157" spans="1:17" ht="15">
      <c r="A157"/>
      <c r="B157"/>
      <c r="C157"/>
      <c r="D157"/>
      <c r="E157"/>
      <c r="F157"/>
      <c r="G157"/>
      <c r="H157"/>
      <c r="I157"/>
      <c r="J157"/>
      <c r="K157"/>
      <c r="L157"/>
      <c r="M157"/>
      <c r="N157"/>
      <c r="O157"/>
      <c r="P157"/>
      <c r="Q157"/>
    </row>
    <row r="158" spans="1:17" ht="15">
      <c r="A158"/>
      <c r="B158"/>
      <c r="C158"/>
      <c r="D158"/>
      <c r="E158"/>
      <c r="F158"/>
      <c r="G158"/>
      <c r="H158"/>
      <c r="I158"/>
      <c r="J158"/>
      <c r="K158"/>
      <c r="L158"/>
      <c r="M158"/>
      <c r="N158"/>
      <c r="O158"/>
      <c r="P158"/>
      <c r="Q158"/>
    </row>
    <row r="159" spans="1:17" ht="15">
      <c r="A159"/>
      <c r="B159"/>
      <c r="C159"/>
      <c r="D159"/>
      <c r="E159"/>
      <c r="F159"/>
      <c r="G159"/>
      <c r="H159"/>
      <c r="I159"/>
      <c r="J159"/>
      <c r="K159"/>
      <c r="L159"/>
      <c r="M159"/>
      <c r="N159"/>
      <c r="O159"/>
      <c r="P159"/>
      <c r="Q159"/>
    </row>
    <row r="160" spans="1:17" ht="15">
      <c r="A160"/>
      <c r="B160"/>
      <c r="C160"/>
      <c r="D160"/>
      <c r="E160"/>
      <c r="F160"/>
      <c r="G160"/>
      <c r="H160"/>
      <c r="I160"/>
      <c r="J160"/>
      <c r="K160"/>
      <c r="L160"/>
      <c r="M160"/>
      <c r="N160"/>
      <c r="O160"/>
      <c r="P160"/>
      <c r="Q160"/>
    </row>
    <row r="161" spans="1:17" ht="15">
      <c r="A161"/>
      <c r="B161"/>
      <c r="C161"/>
      <c r="D161"/>
      <c r="E161"/>
      <c r="F161"/>
      <c r="G161"/>
      <c r="H161"/>
      <c r="I161"/>
      <c r="J161"/>
      <c r="K161"/>
      <c r="L161"/>
      <c r="M161"/>
      <c r="N161"/>
      <c r="O161"/>
      <c r="P161"/>
      <c r="Q161"/>
    </row>
    <row r="162" spans="1:17" ht="15">
      <c r="A162"/>
      <c r="B162"/>
      <c r="C162"/>
      <c r="D162"/>
      <c r="E162"/>
      <c r="F162"/>
      <c r="G162"/>
      <c r="H162"/>
      <c r="I162"/>
      <c r="J162"/>
      <c r="K162"/>
      <c r="L162"/>
      <c r="M162"/>
      <c r="N162"/>
      <c r="O162"/>
      <c r="P162"/>
      <c r="Q162"/>
    </row>
    <row r="163" spans="1:17" ht="15">
      <c r="A163"/>
      <c r="B163"/>
      <c r="C163"/>
      <c r="D163"/>
      <c r="E163"/>
      <c r="F163"/>
      <c r="G163"/>
      <c r="H163"/>
      <c r="I163"/>
      <c r="J163"/>
      <c r="K163"/>
      <c r="L163"/>
      <c r="M163"/>
      <c r="N163"/>
      <c r="O163"/>
      <c r="P163"/>
      <c r="Q163"/>
    </row>
    <row r="164" spans="1:17" ht="15">
      <c r="A164"/>
      <c r="B164"/>
      <c r="C164"/>
      <c r="D164"/>
      <c r="E164"/>
      <c r="F164"/>
      <c r="G164"/>
      <c r="H164"/>
      <c r="I164"/>
      <c r="J164"/>
      <c r="K164"/>
      <c r="L164"/>
      <c r="M164"/>
      <c r="N164"/>
      <c r="O164"/>
      <c r="P164"/>
      <c r="Q164"/>
    </row>
    <row r="165" spans="1:17" ht="15">
      <c r="A165"/>
      <c r="B165"/>
      <c r="C165"/>
      <c r="D165"/>
      <c r="E165"/>
      <c r="F165"/>
      <c r="G165"/>
      <c r="H165"/>
      <c r="I165"/>
      <c r="J165"/>
      <c r="K165"/>
      <c r="L165"/>
      <c r="M165"/>
      <c r="N165"/>
      <c r="O165"/>
      <c r="P165"/>
      <c r="Q165"/>
    </row>
    <row r="166" spans="1:17" ht="15">
      <c r="A166"/>
      <c r="B166"/>
      <c r="C166"/>
      <c r="D166"/>
      <c r="E166"/>
      <c r="F166"/>
      <c r="G166"/>
      <c r="H166"/>
      <c r="I166"/>
      <c r="J166"/>
      <c r="K166"/>
      <c r="L166"/>
      <c r="M166"/>
      <c r="N166"/>
      <c r="O166"/>
      <c r="P166"/>
      <c r="Q166"/>
    </row>
    <row r="167" spans="1:17" ht="15">
      <c r="A167"/>
      <c r="B167"/>
      <c r="C167"/>
      <c r="D167"/>
      <c r="E167"/>
      <c r="F167"/>
      <c r="G167"/>
      <c r="H167"/>
      <c r="I167"/>
      <c r="J167"/>
      <c r="K167"/>
      <c r="L167"/>
      <c r="M167"/>
      <c r="N167"/>
      <c r="O167"/>
      <c r="P167"/>
      <c r="Q167"/>
    </row>
    <row r="168" spans="1:17" ht="15">
      <c r="A168"/>
      <c r="B168"/>
      <c r="C168"/>
      <c r="D168"/>
      <c r="E168"/>
      <c r="F168"/>
      <c r="G168"/>
      <c r="H168"/>
      <c r="I168"/>
      <c r="J168"/>
      <c r="K168"/>
      <c r="L168"/>
      <c r="M168"/>
      <c r="N168"/>
      <c r="O168"/>
      <c r="P168"/>
      <c r="Q168"/>
    </row>
    <row r="169" spans="1:17" ht="15">
      <c r="A169"/>
      <c r="B169"/>
      <c r="C169"/>
      <c r="D169"/>
      <c r="E169"/>
      <c r="F169"/>
      <c r="G169"/>
      <c r="H169"/>
      <c r="I169"/>
      <c r="J169"/>
      <c r="K169"/>
      <c r="L169"/>
      <c r="M169"/>
      <c r="N169"/>
      <c r="O169"/>
      <c r="P169"/>
      <c r="Q169"/>
    </row>
    <row r="170" spans="1:17" ht="15">
      <c r="A170"/>
      <c r="B170"/>
      <c r="C170"/>
      <c r="D170"/>
      <c r="E170"/>
      <c r="F170"/>
      <c r="G170"/>
      <c r="H170"/>
      <c r="I170"/>
      <c r="J170"/>
      <c r="K170"/>
      <c r="L170"/>
      <c r="M170"/>
      <c r="N170"/>
      <c r="O170"/>
      <c r="P170"/>
      <c r="Q170"/>
    </row>
    <row r="171" spans="1:17" ht="15">
      <c r="A171"/>
      <c r="B171"/>
      <c r="C171"/>
      <c r="D171"/>
      <c r="E171"/>
      <c r="F171"/>
      <c r="G171"/>
      <c r="H171"/>
      <c r="I171"/>
      <c r="J171"/>
      <c r="K171"/>
      <c r="L171"/>
      <c r="M171"/>
      <c r="N171"/>
      <c r="O171"/>
      <c r="P171"/>
      <c r="Q171"/>
    </row>
    <row r="172" spans="1:17" ht="15">
      <c r="A172"/>
      <c r="B172"/>
      <c r="C172"/>
      <c r="D172"/>
      <c r="E172"/>
      <c r="F172"/>
      <c r="G172"/>
      <c r="H172"/>
      <c r="I172"/>
      <c r="J172"/>
      <c r="K172"/>
      <c r="L172"/>
      <c r="M172"/>
      <c r="N172"/>
      <c r="O172"/>
      <c r="P172"/>
      <c r="Q172"/>
    </row>
    <row r="173" spans="1:17" ht="15">
      <c r="A173"/>
      <c r="B173"/>
      <c r="C173"/>
      <c r="D173"/>
      <c r="E173"/>
      <c r="F173"/>
      <c r="G173"/>
      <c r="H173"/>
      <c r="I173"/>
      <c r="J173"/>
      <c r="K173"/>
      <c r="L173"/>
      <c r="M173"/>
      <c r="N173"/>
      <c r="O173"/>
      <c r="P173"/>
      <c r="Q173"/>
    </row>
    <row r="174" spans="1:17" ht="15">
      <c r="A174"/>
      <c r="B174"/>
      <c r="C174"/>
      <c r="D174"/>
      <c r="E174"/>
      <c r="F174"/>
      <c r="G174"/>
      <c r="H174"/>
      <c r="I174"/>
      <c r="J174"/>
      <c r="K174"/>
      <c r="L174"/>
      <c r="M174"/>
      <c r="N174"/>
      <c r="O174"/>
      <c r="P174"/>
      <c r="Q174"/>
    </row>
    <row r="175" spans="1:17" ht="15">
      <c r="A175"/>
      <c r="B175"/>
      <c r="C175"/>
      <c r="D175"/>
      <c r="E175"/>
      <c r="F175"/>
      <c r="G175"/>
      <c r="H175"/>
      <c r="I175"/>
      <c r="J175"/>
      <c r="K175"/>
      <c r="L175"/>
      <c r="M175"/>
      <c r="N175"/>
      <c r="O175"/>
      <c r="P175"/>
      <c r="Q175"/>
    </row>
    <row r="176" spans="1:17" ht="15">
      <c r="A176"/>
      <c r="B176"/>
      <c r="C176"/>
      <c r="D176"/>
      <c r="E176"/>
      <c r="F176"/>
      <c r="G176"/>
      <c r="H176"/>
      <c r="I176"/>
      <c r="J176"/>
      <c r="K176"/>
      <c r="L176"/>
      <c r="M176"/>
      <c r="N176"/>
      <c r="O176"/>
      <c r="P176"/>
      <c r="Q176"/>
    </row>
    <row r="177" spans="1:17" ht="15">
      <c r="A177"/>
      <c r="B177"/>
      <c r="C177"/>
      <c r="D177"/>
      <c r="E177"/>
      <c r="F177"/>
      <c r="G177"/>
      <c r="H177"/>
      <c r="I177"/>
      <c r="J177"/>
      <c r="K177"/>
      <c r="L177"/>
      <c r="M177"/>
      <c r="N177"/>
      <c r="O177"/>
      <c r="P177"/>
      <c r="Q177"/>
    </row>
    <row r="178" spans="1:17" ht="15">
      <c r="A178"/>
      <c r="B178"/>
      <c r="C178"/>
      <c r="D178"/>
      <c r="E178"/>
      <c r="F178"/>
      <c r="G178"/>
      <c r="H178"/>
      <c r="I178"/>
      <c r="J178"/>
      <c r="K178"/>
      <c r="L178"/>
      <c r="M178"/>
      <c r="N178"/>
      <c r="O178"/>
      <c r="P178"/>
      <c r="Q178"/>
    </row>
    <row r="179" spans="1:17" ht="15">
      <c r="A179"/>
      <c r="B179"/>
      <c r="C179"/>
      <c r="D179"/>
      <c r="E179"/>
      <c r="F179"/>
      <c r="G179"/>
      <c r="H179"/>
      <c r="I179"/>
      <c r="J179"/>
      <c r="K179"/>
      <c r="L179"/>
      <c r="M179"/>
      <c r="N179"/>
      <c r="O179"/>
      <c r="P179"/>
      <c r="Q179"/>
    </row>
    <row r="180" spans="1:17" ht="15">
      <c r="A180"/>
      <c r="B180"/>
      <c r="C180"/>
      <c r="D180"/>
      <c r="E180"/>
      <c r="F180"/>
      <c r="G180"/>
      <c r="H180"/>
      <c r="I180"/>
      <c r="J180"/>
      <c r="K180"/>
      <c r="L180"/>
      <c r="M180"/>
      <c r="N180"/>
      <c r="O180"/>
      <c r="P180"/>
      <c r="Q180"/>
    </row>
    <row r="181" spans="1:17" ht="15">
      <c r="A181"/>
      <c r="B181"/>
      <c r="C181"/>
      <c r="D181"/>
      <c r="E181"/>
      <c r="F181"/>
      <c r="G181"/>
      <c r="H181"/>
      <c r="I181"/>
      <c r="J181"/>
      <c r="K181"/>
      <c r="L181"/>
      <c r="M181"/>
      <c r="N181"/>
      <c r="O181"/>
      <c r="P181"/>
      <c r="Q181"/>
    </row>
    <row r="182" spans="1:17" ht="15">
      <c r="A182"/>
      <c r="B182"/>
      <c r="C182"/>
      <c r="D182"/>
      <c r="E182"/>
      <c r="F182"/>
      <c r="G182"/>
      <c r="H182"/>
      <c r="I182"/>
      <c r="J182"/>
      <c r="K182"/>
      <c r="L182"/>
      <c r="M182"/>
      <c r="N182"/>
      <c r="O182"/>
      <c r="P182"/>
      <c r="Q182"/>
    </row>
    <row r="183" spans="1:17" ht="15">
      <c r="A183"/>
      <c r="B183"/>
      <c r="C183"/>
      <c r="D183"/>
      <c r="E183"/>
      <c r="F183"/>
      <c r="G183"/>
      <c r="H183"/>
      <c r="I183"/>
      <c r="J183"/>
      <c r="K183"/>
      <c r="L183"/>
      <c r="M183"/>
      <c r="N183"/>
      <c r="O183"/>
      <c r="P183"/>
      <c r="Q183"/>
    </row>
    <row r="184" spans="1:17" ht="15">
      <c r="A184"/>
      <c r="B184"/>
      <c r="C184"/>
      <c r="D184"/>
      <c r="E184"/>
      <c r="F184"/>
      <c r="G184"/>
      <c r="H184"/>
      <c r="I184"/>
      <c r="J184"/>
      <c r="K184"/>
      <c r="L184"/>
      <c r="M184"/>
      <c r="N184"/>
      <c r="O184"/>
      <c r="P184"/>
      <c r="Q184"/>
    </row>
    <row r="185" spans="1:17" ht="15">
      <c r="A185"/>
      <c r="B185"/>
      <c r="C185"/>
      <c r="D185"/>
      <c r="E185"/>
      <c r="F185"/>
      <c r="G185"/>
      <c r="H185"/>
      <c r="I185"/>
      <c r="J185"/>
      <c r="K185"/>
      <c r="L185"/>
      <c r="M185"/>
      <c r="N185"/>
      <c r="O185"/>
      <c r="P185"/>
      <c r="Q185"/>
    </row>
    <row r="186" spans="1:17" ht="15">
      <c r="A186"/>
      <c r="B186"/>
      <c r="C186"/>
      <c r="D186"/>
      <c r="E186"/>
      <c r="F186"/>
      <c r="G186"/>
      <c r="H186"/>
      <c r="I186"/>
      <c r="J186"/>
      <c r="K186"/>
      <c r="L186"/>
      <c r="M186"/>
      <c r="N186"/>
      <c r="O186"/>
      <c r="P186"/>
      <c r="Q186"/>
    </row>
    <row r="187" spans="1:17" ht="15">
      <c r="A187"/>
      <c r="B187"/>
      <c r="C187"/>
      <c r="D187"/>
      <c r="E187"/>
      <c r="F187"/>
      <c r="G187"/>
      <c r="H187"/>
      <c r="I187"/>
      <c r="J187"/>
      <c r="K187"/>
      <c r="L187"/>
      <c r="M187"/>
      <c r="N187"/>
      <c r="O187"/>
      <c r="P187"/>
      <c r="Q187"/>
    </row>
    <row r="188" spans="1:17" ht="15">
      <c r="A188"/>
      <c r="B188"/>
      <c r="C188"/>
      <c r="D188"/>
      <c r="E188"/>
      <c r="F188"/>
      <c r="G188"/>
      <c r="H188"/>
      <c r="I188"/>
      <c r="J188"/>
      <c r="K188"/>
      <c r="L188"/>
      <c r="M188"/>
      <c r="N188"/>
      <c r="O188"/>
      <c r="P188"/>
      <c r="Q188"/>
    </row>
    <row r="189" spans="1:17" ht="15">
      <c r="A189"/>
      <c r="B189"/>
      <c r="C189"/>
      <c r="D189"/>
      <c r="E189"/>
      <c r="F189"/>
      <c r="G189"/>
      <c r="H189"/>
      <c r="I189"/>
      <c r="J189"/>
      <c r="K189"/>
      <c r="L189"/>
      <c r="M189"/>
      <c r="N189"/>
      <c r="O189"/>
      <c r="P189"/>
      <c r="Q189"/>
    </row>
    <row r="190" spans="1:17" ht="15">
      <c r="A190"/>
      <c r="B190"/>
      <c r="C190"/>
      <c r="D190"/>
      <c r="E190"/>
      <c r="F190"/>
      <c r="G190"/>
      <c r="H190"/>
      <c r="I190"/>
      <c r="J190"/>
      <c r="K190"/>
      <c r="L190"/>
      <c r="M190"/>
      <c r="N190"/>
      <c r="O190"/>
      <c r="P190"/>
      <c r="Q190"/>
    </row>
    <row r="191" spans="1:17" ht="15">
      <c r="A191"/>
      <c r="B191"/>
      <c r="C191"/>
      <c r="D191"/>
      <c r="E191"/>
      <c r="F191"/>
      <c r="G191"/>
      <c r="H191"/>
      <c r="I191"/>
      <c r="J191"/>
      <c r="K191"/>
      <c r="L191"/>
      <c r="M191"/>
      <c r="N191"/>
      <c r="O191"/>
      <c r="P191"/>
      <c r="Q191"/>
    </row>
    <row r="192" spans="1:17" ht="15">
      <c r="A192"/>
      <c r="B192"/>
      <c r="C192"/>
      <c r="D192"/>
      <c r="E192"/>
      <c r="F192"/>
      <c r="G192"/>
      <c r="H192"/>
      <c r="I192"/>
      <c r="J192"/>
      <c r="K192"/>
      <c r="L192"/>
      <c r="M192"/>
      <c r="N192"/>
      <c r="O192"/>
      <c r="P192"/>
      <c r="Q192"/>
    </row>
    <row r="193" spans="1:17" ht="15">
      <c r="A193"/>
      <c r="B193"/>
      <c r="C193"/>
      <c r="D193"/>
      <c r="E193"/>
      <c r="F193"/>
      <c r="G193"/>
      <c r="H193"/>
      <c r="I193"/>
      <c r="J193"/>
      <c r="K193"/>
      <c r="L193"/>
      <c r="M193"/>
      <c r="N193"/>
      <c r="O193"/>
      <c r="P193"/>
      <c r="Q193"/>
    </row>
    <row r="194" spans="1:17" ht="15">
      <c r="A194"/>
      <c r="B194"/>
      <c r="C194"/>
      <c r="D194"/>
      <c r="E194"/>
      <c r="F194"/>
      <c r="G194"/>
      <c r="H194"/>
      <c r="I194"/>
      <c r="J194"/>
      <c r="K194"/>
      <c r="L194"/>
      <c r="M194"/>
      <c r="N194"/>
      <c r="O194"/>
      <c r="P194"/>
      <c r="Q194"/>
    </row>
    <row r="195" spans="1:17" ht="15">
      <c r="A195"/>
      <c r="B195"/>
      <c r="C195"/>
      <c r="D195"/>
      <c r="E195"/>
      <c r="F195"/>
      <c r="G195"/>
      <c r="H195"/>
      <c r="I195"/>
      <c r="J195"/>
      <c r="K195"/>
      <c r="L195"/>
      <c r="M195"/>
      <c r="N195"/>
      <c r="O195"/>
      <c r="P195"/>
      <c r="Q195"/>
    </row>
    <row r="196" spans="1:17" ht="15">
      <c r="A196"/>
      <c r="B196"/>
      <c r="C196"/>
      <c r="D196"/>
      <c r="E196"/>
      <c r="F196"/>
      <c r="G196"/>
      <c r="H196"/>
      <c r="I196"/>
      <c r="J196"/>
      <c r="K196"/>
      <c r="L196"/>
      <c r="M196"/>
      <c r="N196"/>
      <c r="O196"/>
      <c r="P196"/>
      <c r="Q196"/>
    </row>
    <row r="197" spans="1:17" ht="15">
      <c r="A197"/>
      <c r="B197"/>
      <c r="C197"/>
      <c r="D197"/>
      <c r="E197"/>
      <c r="F197"/>
      <c r="G197"/>
      <c r="H197"/>
      <c r="I197"/>
      <c r="J197"/>
      <c r="K197"/>
      <c r="L197"/>
      <c r="M197"/>
      <c r="N197"/>
      <c r="O197"/>
      <c r="P197"/>
      <c r="Q197"/>
    </row>
    <row r="198" spans="1:17" ht="15">
      <c r="A198"/>
      <c r="B198"/>
      <c r="C198"/>
      <c r="D198"/>
      <c r="E198"/>
      <c r="F198"/>
      <c r="G198"/>
      <c r="H198"/>
      <c r="I198"/>
      <c r="J198"/>
      <c r="K198"/>
      <c r="L198"/>
      <c r="M198"/>
      <c r="N198"/>
      <c r="O198"/>
      <c r="P198"/>
      <c r="Q198"/>
    </row>
    <row r="199" spans="1:17" ht="15">
      <c r="A199"/>
      <c r="B199"/>
      <c r="C199"/>
      <c r="D199"/>
      <c r="E199"/>
      <c r="F199"/>
      <c r="G199"/>
      <c r="H199"/>
      <c r="I199"/>
      <c r="J199"/>
      <c r="K199"/>
      <c r="L199"/>
      <c r="M199"/>
      <c r="N199"/>
      <c r="O199"/>
      <c r="P199"/>
      <c r="Q199"/>
    </row>
    <row r="200" spans="1:17" ht="15">
      <c r="A200"/>
      <c r="B200"/>
      <c r="C200"/>
      <c r="D200"/>
      <c r="E200"/>
      <c r="F200"/>
      <c r="G200"/>
      <c r="H200"/>
      <c r="I200"/>
      <c r="J200"/>
      <c r="K200"/>
      <c r="L200"/>
      <c r="M200"/>
      <c r="N200"/>
      <c r="O200"/>
      <c r="P200"/>
      <c r="Q200"/>
    </row>
    <row r="201" spans="1:17" ht="15">
      <c r="A201"/>
      <c r="B201"/>
      <c r="C201"/>
      <c r="D201"/>
      <c r="E201"/>
      <c r="F201"/>
      <c r="G201"/>
      <c r="H201"/>
      <c r="I201"/>
      <c r="J201"/>
      <c r="K201"/>
      <c r="L201"/>
      <c r="M201"/>
      <c r="N201"/>
      <c r="O201"/>
      <c r="P201"/>
      <c r="Q201"/>
    </row>
    <row r="202" spans="1:17" ht="15">
      <c r="A202"/>
      <c r="B202"/>
      <c r="C202"/>
      <c r="D202"/>
      <c r="E202"/>
      <c r="F202"/>
      <c r="G202"/>
      <c r="H202"/>
      <c r="I202"/>
      <c r="J202"/>
      <c r="K202"/>
      <c r="L202"/>
      <c r="M202"/>
      <c r="N202"/>
      <c r="O202"/>
      <c r="P202"/>
      <c r="Q202"/>
    </row>
    <row r="203" spans="1:17" ht="15">
      <c r="A203"/>
      <c r="B203"/>
      <c r="C203"/>
      <c r="D203"/>
      <c r="E203"/>
      <c r="F203"/>
      <c r="G203"/>
      <c r="H203"/>
      <c r="I203"/>
      <c r="J203"/>
      <c r="K203"/>
      <c r="L203"/>
      <c r="M203"/>
      <c r="N203"/>
      <c r="O203"/>
      <c r="P203"/>
      <c r="Q203"/>
    </row>
    <row r="204" spans="1:17" ht="15">
      <c r="A204"/>
      <c r="B204"/>
      <c r="C204"/>
      <c r="D204"/>
      <c r="E204"/>
      <c r="F204"/>
      <c r="G204"/>
      <c r="H204"/>
      <c r="I204"/>
      <c r="J204"/>
      <c r="K204"/>
      <c r="L204"/>
      <c r="M204"/>
      <c r="N204"/>
      <c r="O204"/>
      <c r="P204"/>
      <c r="Q204"/>
    </row>
    <row r="205" spans="1:17" ht="15">
      <c r="A205"/>
      <c r="B205"/>
      <c r="C205"/>
      <c r="D205"/>
      <c r="E205"/>
      <c r="F205"/>
      <c r="G205"/>
      <c r="H205"/>
      <c r="I205"/>
      <c r="J205"/>
      <c r="K205"/>
      <c r="L205"/>
      <c r="M205"/>
      <c r="N205"/>
      <c r="O205"/>
      <c r="P205"/>
      <c r="Q205"/>
    </row>
    <row r="206" spans="1:17" ht="15">
      <c r="A206"/>
      <c r="B206"/>
      <c r="C206"/>
      <c r="D206"/>
      <c r="E206"/>
      <c r="F206"/>
      <c r="G206"/>
      <c r="H206"/>
      <c r="I206"/>
      <c r="J206"/>
      <c r="K206"/>
      <c r="L206"/>
      <c r="M206"/>
      <c r="N206"/>
      <c r="O206"/>
      <c r="P206"/>
      <c r="Q206"/>
    </row>
    <row r="207" spans="1:17" ht="15">
      <c r="A207"/>
      <c r="B207"/>
      <c r="C207"/>
      <c r="D207"/>
      <c r="E207"/>
      <c r="F207"/>
      <c r="G207"/>
      <c r="H207"/>
      <c r="I207"/>
      <c r="J207"/>
      <c r="K207"/>
      <c r="L207"/>
      <c r="M207"/>
      <c r="N207"/>
      <c r="O207"/>
      <c r="P207"/>
      <c r="Q207"/>
    </row>
    <row r="208" spans="1:17" ht="15">
      <c r="A208"/>
      <c r="B208"/>
      <c r="C208"/>
      <c r="D208"/>
      <c r="E208"/>
      <c r="F208"/>
      <c r="G208"/>
      <c r="H208"/>
      <c r="I208"/>
      <c r="J208"/>
      <c r="K208"/>
      <c r="L208"/>
      <c r="M208"/>
      <c r="N208"/>
      <c r="O208"/>
      <c r="P208"/>
      <c r="Q208"/>
    </row>
    <row r="209" spans="1:17" ht="15">
      <c r="A209"/>
      <c r="B209"/>
      <c r="C209"/>
      <c r="D209"/>
      <c r="E209"/>
      <c r="F209"/>
      <c r="G209"/>
      <c r="H209"/>
      <c r="I209"/>
      <c r="J209"/>
      <c r="K209"/>
      <c r="L209"/>
      <c r="M209"/>
      <c r="N209"/>
      <c r="O209"/>
      <c r="P209"/>
      <c r="Q209"/>
    </row>
    <row r="210" spans="1:17" ht="15">
      <c r="A210"/>
      <c r="B210"/>
      <c r="C210"/>
      <c r="D210"/>
      <c r="E210"/>
      <c r="F210"/>
      <c r="G210"/>
      <c r="H210"/>
      <c r="I210"/>
      <c r="J210"/>
      <c r="K210"/>
      <c r="L210"/>
      <c r="M210"/>
      <c r="N210"/>
      <c r="O210"/>
      <c r="P210"/>
      <c r="Q210"/>
    </row>
    <row r="211" spans="1:17" ht="15">
      <c r="A211"/>
      <c r="B211"/>
      <c r="C211"/>
      <c r="D211"/>
      <c r="E211"/>
      <c r="F211"/>
      <c r="G211"/>
      <c r="H211"/>
      <c r="I211"/>
      <c r="J211"/>
      <c r="K211"/>
      <c r="L211"/>
      <c r="M211"/>
      <c r="N211"/>
      <c r="O211"/>
      <c r="P211"/>
      <c r="Q211"/>
    </row>
    <row r="212" spans="1:17" ht="15">
      <c r="A212"/>
      <c r="B212"/>
      <c r="C212"/>
      <c r="D212"/>
      <c r="E212"/>
      <c r="F212"/>
      <c r="G212"/>
      <c r="H212"/>
      <c r="I212"/>
      <c r="J212"/>
      <c r="K212"/>
      <c r="L212"/>
      <c r="M212"/>
      <c r="N212"/>
      <c r="O212"/>
      <c r="P212"/>
      <c r="Q212"/>
    </row>
    <row r="213" spans="1:17" ht="15">
      <c r="A213"/>
      <c r="B213"/>
      <c r="C213"/>
      <c r="D213"/>
      <c r="E213"/>
      <c r="F213"/>
      <c r="G213"/>
      <c r="H213"/>
      <c r="I213"/>
      <c r="J213"/>
      <c r="K213"/>
      <c r="L213"/>
      <c r="M213"/>
      <c r="N213"/>
      <c r="O213"/>
      <c r="P213"/>
      <c r="Q213"/>
    </row>
    <row r="214" spans="1:17" ht="15">
      <c r="A214"/>
      <c r="B214"/>
      <c r="C214"/>
      <c r="D214"/>
      <c r="E214"/>
      <c r="F214"/>
      <c r="G214"/>
      <c r="H214"/>
      <c r="I214"/>
      <c r="J214"/>
      <c r="K214"/>
      <c r="L214"/>
      <c r="M214"/>
      <c r="N214"/>
      <c r="O214"/>
      <c r="P214"/>
      <c r="Q214"/>
    </row>
    <row r="215" spans="1:17" ht="15">
      <c r="A215"/>
      <c r="B215"/>
      <c r="C215"/>
      <c r="D215"/>
      <c r="E215"/>
      <c r="F215"/>
      <c r="G215"/>
      <c r="H215"/>
      <c r="I215"/>
      <c r="J215"/>
      <c r="K215"/>
      <c r="L215"/>
      <c r="M215"/>
      <c r="N215"/>
      <c r="O215"/>
      <c r="P215"/>
      <c r="Q215"/>
    </row>
    <row r="216" spans="1:17" ht="15">
      <c r="A216"/>
      <c r="B216"/>
      <c r="C216"/>
      <c r="D216"/>
      <c r="E216"/>
      <c r="F216"/>
      <c r="G216"/>
      <c r="H216"/>
      <c r="I216"/>
      <c r="J216"/>
      <c r="K216"/>
      <c r="L216"/>
      <c r="M216"/>
      <c r="N216"/>
      <c r="O216"/>
      <c r="P216"/>
      <c r="Q216"/>
    </row>
    <row r="217" spans="1:17" ht="15">
      <c r="A217"/>
      <c r="B217"/>
      <c r="C217"/>
      <c r="D217"/>
      <c r="E217"/>
      <c r="F217"/>
      <c r="G217"/>
      <c r="H217"/>
      <c r="I217"/>
      <c r="J217"/>
      <c r="K217"/>
      <c r="L217"/>
      <c r="M217"/>
      <c r="N217"/>
      <c r="O217"/>
      <c r="P217"/>
      <c r="Q217"/>
    </row>
    <row r="218" spans="1:17" ht="15">
      <c r="A218"/>
      <c r="B218"/>
      <c r="C218"/>
      <c r="D218"/>
      <c r="E218"/>
      <c r="F218"/>
      <c r="G218"/>
      <c r="H218"/>
      <c r="I218"/>
      <c r="J218"/>
      <c r="K218"/>
      <c r="L218"/>
      <c r="M218"/>
      <c r="N218"/>
      <c r="O218"/>
      <c r="P218"/>
      <c r="Q218"/>
    </row>
    <row r="219" spans="1:17" ht="15">
      <c r="A219"/>
      <c r="B219"/>
      <c r="C219"/>
      <c r="D219"/>
      <c r="E219"/>
      <c r="F219"/>
      <c r="G219"/>
      <c r="H219"/>
      <c r="I219"/>
      <c r="J219"/>
      <c r="K219"/>
      <c r="L219"/>
      <c r="M219"/>
      <c r="N219"/>
      <c r="O219"/>
      <c r="P219"/>
      <c r="Q219"/>
    </row>
    <row r="220" spans="1:17" ht="15">
      <c r="A220"/>
      <c r="B220"/>
      <c r="C220"/>
      <c r="D220"/>
      <c r="E220"/>
      <c r="F220"/>
      <c r="G220"/>
      <c r="H220"/>
      <c r="I220"/>
      <c r="J220"/>
      <c r="K220"/>
      <c r="L220"/>
      <c r="M220"/>
      <c r="N220"/>
      <c r="O220"/>
      <c r="P220"/>
      <c r="Q220"/>
    </row>
    <row r="221" spans="1:17" ht="15">
      <c r="A221"/>
      <c r="B221"/>
      <c r="C221"/>
      <c r="D221"/>
      <c r="E221"/>
      <c r="F221"/>
      <c r="G221"/>
      <c r="H221"/>
      <c r="I221"/>
      <c r="J221"/>
      <c r="K221"/>
      <c r="L221"/>
      <c r="M221"/>
      <c r="N221"/>
      <c r="O221"/>
      <c r="P221"/>
      <c r="Q221"/>
    </row>
    <row r="222" spans="1:17" ht="15">
      <c r="A222"/>
      <c r="B222"/>
      <c r="C222"/>
      <c r="D222"/>
      <c r="E222"/>
      <c r="F222"/>
      <c r="G222"/>
      <c r="H222"/>
      <c r="I222"/>
      <c r="J222"/>
      <c r="K222"/>
      <c r="L222"/>
      <c r="M222"/>
      <c r="N222"/>
      <c r="O222"/>
      <c r="P222"/>
      <c r="Q222"/>
    </row>
    <row r="223" spans="1:17" ht="15">
      <c r="A223"/>
      <c r="B223"/>
      <c r="C223"/>
      <c r="D223"/>
      <c r="E223"/>
      <c r="F223"/>
      <c r="G223"/>
      <c r="H223"/>
      <c r="I223"/>
      <c r="J223"/>
      <c r="K223"/>
      <c r="L223"/>
      <c r="M223"/>
      <c r="N223"/>
      <c r="O223"/>
      <c r="P223"/>
      <c r="Q223"/>
    </row>
    <row r="224" spans="1:17" ht="15">
      <c r="A224"/>
      <c r="B224"/>
      <c r="C224"/>
      <c r="D224"/>
      <c r="E224"/>
      <c r="F224"/>
      <c r="G224"/>
      <c r="H224"/>
      <c r="I224"/>
      <c r="J224"/>
      <c r="K224"/>
      <c r="L224"/>
      <c r="M224"/>
      <c r="N224"/>
      <c r="O224"/>
      <c r="P224"/>
      <c r="Q224"/>
    </row>
    <row r="225" spans="1:17" ht="15">
      <c r="A225"/>
      <c r="B225"/>
      <c r="C225"/>
      <c r="D225"/>
      <c r="E225"/>
      <c r="F225"/>
      <c r="G225"/>
      <c r="H225"/>
      <c r="I225"/>
      <c r="J225"/>
      <c r="K225"/>
      <c r="L225"/>
      <c r="M225"/>
      <c r="N225"/>
      <c r="O225"/>
      <c r="P225"/>
      <c r="Q225"/>
    </row>
    <row r="226" spans="1:17" ht="15">
      <c r="A226"/>
      <c r="B226"/>
      <c r="C226"/>
      <c r="D226"/>
      <c r="E226"/>
      <c r="F226"/>
      <c r="G226"/>
      <c r="H226"/>
      <c r="I226"/>
      <c r="J226"/>
      <c r="K226"/>
      <c r="L226"/>
      <c r="M226"/>
      <c r="N226"/>
      <c r="O226"/>
      <c r="P226"/>
      <c r="Q226"/>
    </row>
    <row r="227" spans="1:17" ht="15">
      <c r="A227"/>
      <c r="B227"/>
      <c r="C227"/>
      <c r="D227"/>
      <c r="E227"/>
      <c r="F227"/>
      <c r="G227"/>
      <c r="H227"/>
      <c r="I227"/>
      <c r="J227"/>
      <c r="K227"/>
      <c r="L227"/>
      <c r="M227"/>
      <c r="N227"/>
      <c r="O227"/>
      <c r="P227"/>
      <c r="Q227"/>
    </row>
    <row r="228" spans="1:17" ht="15">
      <c r="A228"/>
      <c r="B228"/>
      <c r="C228"/>
      <c r="D228"/>
      <c r="E228"/>
      <c r="F228"/>
      <c r="G228"/>
      <c r="H228"/>
      <c r="I228"/>
      <c r="J228"/>
      <c r="K228"/>
      <c r="L228"/>
      <c r="M228"/>
      <c r="N228"/>
      <c r="O228"/>
      <c r="P228"/>
      <c r="Q228"/>
    </row>
    <row r="229" spans="1:17" ht="15">
      <c r="A229"/>
      <c r="B229"/>
      <c r="C229"/>
      <c r="D229"/>
      <c r="E229"/>
      <c r="F229"/>
      <c r="G229"/>
      <c r="H229"/>
      <c r="I229"/>
      <c r="J229"/>
      <c r="K229"/>
      <c r="L229"/>
      <c r="M229"/>
      <c r="N229"/>
      <c r="O229"/>
      <c r="P229"/>
      <c r="Q229"/>
    </row>
    <row r="230" spans="1:17" ht="15">
      <c r="A230"/>
      <c r="B230"/>
      <c r="C230"/>
      <c r="D230"/>
      <c r="E230"/>
      <c r="F230"/>
      <c r="G230"/>
      <c r="H230"/>
      <c r="I230"/>
      <c r="J230"/>
      <c r="K230"/>
      <c r="L230"/>
      <c r="M230"/>
      <c r="N230"/>
      <c r="O230"/>
      <c r="P230"/>
      <c r="Q230"/>
    </row>
    <row r="231" spans="1:17" ht="15">
      <c r="A231"/>
      <c r="B231"/>
      <c r="C231"/>
      <c r="D231"/>
      <c r="E231"/>
      <c r="F231"/>
      <c r="G231"/>
      <c r="H231"/>
      <c r="I231"/>
      <c r="J231"/>
      <c r="K231"/>
      <c r="L231"/>
      <c r="M231"/>
      <c r="N231"/>
      <c r="O231"/>
      <c r="P231"/>
      <c r="Q231"/>
    </row>
    <row r="232" spans="1:17" ht="15">
      <c r="A232"/>
      <c r="B232"/>
      <c r="C232"/>
      <c r="D232"/>
      <c r="E232"/>
      <c r="F232"/>
      <c r="G232"/>
      <c r="H232"/>
      <c r="I232"/>
      <c r="J232"/>
      <c r="K232"/>
      <c r="L232"/>
      <c r="M232"/>
      <c r="N232"/>
      <c r="O232"/>
      <c r="P232"/>
      <c r="Q232"/>
    </row>
    <row r="233" spans="1:17" ht="15">
      <c r="A233"/>
      <c r="B233"/>
      <c r="C233"/>
      <c r="D233"/>
      <c r="E233"/>
      <c r="F233"/>
      <c r="G233"/>
      <c r="H233"/>
      <c r="I233"/>
      <c r="J233"/>
      <c r="K233"/>
      <c r="L233"/>
      <c r="M233"/>
      <c r="N233"/>
      <c r="O233"/>
      <c r="P233"/>
      <c r="Q233"/>
    </row>
    <row r="234" spans="1:17" ht="15">
      <c r="A234"/>
      <c r="B234"/>
      <c r="C234"/>
      <c r="D234"/>
      <c r="E234"/>
      <c r="F234"/>
      <c r="G234"/>
      <c r="H234"/>
      <c r="I234"/>
      <c r="J234"/>
      <c r="K234"/>
      <c r="L234"/>
      <c r="M234"/>
      <c r="N234"/>
      <c r="O234"/>
      <c r="P234"/>
      <c r="Q234"/>
    </row>
    <row r="235" spans="1:17" ht="15">
      <c r="A235"/>
      <c r="B235"/>
      <c r="C235"/>
      <c r="D235"/>
      <c r="E235"/>
      <c r="F235"/>
      <c r="G235"/>
      <c r="H235"/>
      <c r="I235"/>
      <c r="J235"/>
      <c r="K235"/>
      <c r="L235"/>
      <c r="M235"/>
      <c r="N235"/>
      <c r="O235"/>
      <c r="P235"/>
      <c r="Q235"/>
    </row>
    <row r="236" spans="1:17" ht="15">
      <c r="A236"/>
      <c r="B236"/>
      <c r="C236"/>
      <c r="D236"/>
      <c r="E236"/>
      <c r="F236"/>
      <c r="G236"/>
      <c r="H236"/>
      <c r="I236"/>
      <c r="J236"/>
      <c r="K236"/>
      <c r="L236"/>
      <c r="M236"/>
      <c r="N236"/>
      <c r="O236"/>
      <c r="P236"/>
      <c r="Q236"/>
    </row>
    <row r="237" spans="1:17" ht="15">
      <c r="A237"/>
      <c r="B237"/>
      <c r="C237"/>
      <c r="D237"/>
      <c r="E237"/>
      <c r="F237"/>
      <c r="G237"/>
      <c r="H237"/>
      <c r="I237"/>
      <c r="J237"/>
      <c r="K237"/>
      <c r="L237"/>
      <c r="M237"/>
      <c r="N237"/>
      <c r="O237"/>
      <c r="P237"/>
      <c r="Q237"/>
    </row>
    <row r="238" spans="1:17" ht="15">
      <c r="A238"/>
      <c r="B238"/>
      <c r="C238"/>
      <c r="D238"/>
      <c r="E238"/>
      <c r="F238"/>
      <c r="G238"/>
      <c r="H238"/>
      <c r="I238"/>
      <c r="J238"/>
      <c r="K238"/>
      <c r="L238"/>
      <c r="M238"/>
      <c r="N238"/>
      <c r="O238"/>
      <c r="P238"/>
      <c r="Q238"/>
    </row>
    <row r="239" spans="1:17" ht="15">
      <c r="A239"/>
      <c r="B239"/>
      <c r="C239"/>
      <c r="D239"/>
      <c r="E239"/>
      <c r="F239"/>
      <c r="G239"/>
      <c r="H239"/>
      <c r="I239"/>
      <c r="J239"/>
      <c r="K239"/>
      <c r="L239"/>
      <c r="M239"/>
      <c r="N239"/>
      <c r="O239"/>
      <c r="P239"/>
      <c r="Q239"/>
    </row>
    <row r="240" spans="1:17" ht="15">
      <c r="A240"/>
      <c r="B240"/>
      <c r="C240"/>
      <c r="D240"/>
      <c r="E240"/>
      <c r="F240"/>
      <c r="G240"/>
      <c r="H240"/>
      <c r="I240"/>
      <c r="J240"/>
      <c r="K240"/>
      <c r="L240"/>
      <c r="M240"/>
      <c r="N240"/>
      <c r="O240"/>
      <c r="P240"/>
      <c r="Q240"/>
    </row>
    <row r="241" spans="1:17" ht="15">
      <c r="A241"/>
      <c r="B241"/>
      <c r="C241"/>
      <c r="D241"/>
      <c r="E241"/>
      <c r="F241"/>
      <c r="G241"/>
      <c r="H241"/>
      <c r="I241"/>
      <c r="J241"/>
      <c r="K241"/>
      <c r="L241"/>
      <c r="M241"/>
      <c r="N241"/>
      <c r="O241"/>
      <c r="P241"/>
      <c r="Q241"/>
    </row>
    <row r="242" spans="1:17" ht="15">
      <c r="A242"/>
      <c r="B242"/>
      <c r="C242"/>
      <c r="D242"/>
      <c r="E242"/>
      <c r="F242"/>
      <c r="G242"/>
      <c r="H242"/>
      <c r="I242"/>
      <c r="J242"/>
      <c r="K242"/>
      <c r="L242"/>
      <c r="M242"/>
      <c r="N242"/>
      <c r="O242"/>
      <c r="P242"/>
      <c r="Q242"/>
    </row>
    <row r="243" spans="1:17" ht="15">
      <c r="A243"/>
      <c r="B243"/>
      <c r="C243"/>
      <c r="D243"/>
      <c r="E243"/>
      <c r="F243"/>
      <c r="G243"/>
      <c r="H243"/>
      <c r="I243"/>
      <c r="J243"/>
      <c r="K243"/>
      <c r="L243"/>
      <c r="M243"/>
      <c r="N243"/>
      <c r="O243"/>
      <c r="P243"/>
      <c r="Q243"/>
    </row>
    <row r="244" spans="1:17" ht="15">
      <c r="A244"/>
      <c r="B244"/>
      <c r="C244"/>
      <c r="D244"/>
      <c r="E244"/>
      <c r="F244"/>
      <c r="G244"/>
      <c r="H244"/>
      <c r="I244"/>
      <c r="J244"/>
      <c r="K244"/>
      <c r="L244"/>
      <c r="M244"/>
      <c r="N244"/>
      <c r="O244"/>
      <c r="P244"/>
      <c r="Q244"/>
    </row>
    <row r="245" spans="1:17" ht="15">
      <c r="A245"/>
      <c r="B245"/>
      <c r="C245"/>
      <c r="D245"/>
      <c r="E245"/>
      <c r="F245"/>
      <c r="G245"/>
      <c r="H245"/>
      <c r="I245"/>
      <c r="J245"/>
      <c r="K245"/>
      <c r="L245"/>
      <c r="M245"/>
      <c r="N245"/>
      <c r="O245"/>
      <c r="P245"/>
      <c r="Q245"/>
    </row>
    <row r="246" spans="1:17" ht="15">
      <c r="A246"/>
      <c r="B246"/>
      <c r="C246"/>
      <c r="D246"/>
      <c r="E246"/>
      <c r="F246"/>
      <c r="G246"/>
      <c r="H246"/>
      <c r="I246"/>
      <c r="J246"/>
      <c r="K246"/>
      <c r="L246"/>
      <c r="M246"/>
      <c r="N246"/>
      <c r="O246"/>
      <c r="P246"/>
      <c r="Q246"/>
    </row>
    <row r="247" spans="1:17" ht="15">
      <c r="A247"/>
      <c r="B247"/>
      <c r="C247"/>
      <c r="D247"/>
      <c r="E247"/>
      <c r="F247"/>
      <c r="G247"/>
      <c r="H247"/>
      <c r="I247"/>
      <c r="J247"/>
      <c r="K247"/>
      <c r="L247"/>
      <c r="M247"/>
      <c r="N247"/>
      <c r="O247"/>
      <c r="P247"/>
      <c r="Q247"/>
    </row>
    <row r="248" spans="1:17" ht="15">
      <c r="A248"/>
      <c r="B248"/>
      <c r="C248"/>
      <c r="D248"/>
      <c r="E248"/>
      <c r="F248"/>
      <c r="G248"/>
      <c r="H248"/>
      <c r="I248"/>
      <c r="J248"/>
      <c r="K248"/>
      <c r="L248"/>
      <c r="M248"/>
      <c r="N248"/>
      <c r="O248"/>
      <c r="P248"/>
      <c r="Q248"/>
    </row>
    <row r="249" spans="1:17" ht="15">
      <c r="A249"/>
      <c r="B249"/>
      <c r="C249"/>
      <c r="D249"/>
      <c r="E249"/>
      <c r="F249"/>
      <c r="G249"/>
      <c r="H249"/>
      <c r="I249"/>
      <c r="J249"/>
      <c r="K249"/>
      <c r="L249"/>
      <c r="M249"/>
      <c r="N249"/>
      <c r="O249"/>
      <c r="P249"/>
      <c r="Q249"/>
    </row>
    <row r="250" spans="1:17" ht="15">
      <c r="A250"/>
      <c r="B250"/>
      <c r="C250"/>
      <c r="D250"/>
      <c r="E250"/>
      <c r="F250"/>
      <c r="G250"/>
      <c r="H250"/>
      <c r="I250"/>
      <c r="J250"/>
      <c r="K250"/>
      <c r="L250"/>
      <c r="M250"/>
      <c r="N250"/>
      <c r="O250"/>
      <c r="P250"/>
      <c r="Q250"/>
    </row>
    <row r="251" spans="1:17" ht="15">
      <c r="A251"/>
      <c r="B251"/>
      <c r="C251"/>
      <c r="D251"/>
      <c r="E251"/>
      <c r="F251"/>
      <c r="G251"/>
      <c r="H251"/>
      <c r="I251"/>
      <c r="J251"/>
      <c r="K251"/>
      <c r="L251"/>
      <c r="M251"/>
      <c r="N251"/>
      <c r="O251"/>
      <c r="P251"/>
      <c r="Q251"/>
    </row>
    <row r="252" spans="1:17" ht="15">
      <c r="A252"/>
      <c r="B252"/>
      <c r="C252"/>
      <c r="D252"/>
      <c r="E252"/>
      <c r="F252"/>
      <c r="G252"/>
      <c r="H252"/>
      <c r="I252"/>
      <c r="J252"/>
      <c r="K252"/>
      <c r="L252"/>
      <c r="M252"/>
      <c r="N252"/>
      <c r="O252"/>
      <c r="P252"/>
      <c r="Q252"/>
    </row>
    <row r="253" spans="1:17" ht="15">
      <c r="A253"/>
      <c r="B253"/>
      <c r="C253"/>
      <c r="D253"/>
      <c r="E253"/>
      <c r="F253"/>
      <c r="G253"/>
      <c r="H253"/>
      <c r="I253"/>
      <c r="J253"/>
      <c r="K253"/>
      <c r="L253"/>
      <c r="M253"/>
      <c r="N253"/>
      <c r="O253"/>
      <c r="P253"/>
      <c r="Q253"/>
    </row>
    <row r="254" spans="1:17" ht="15">
      <c r="A254"/>
      <c r="B254"/>
      <c r="C254"/>
      <c r="D254"/>
      <c r="E254"/>
      <c r="F254"/>
      <c r="G254"/>
      <c r="H254"/>
      <c r="I254"/>
      <c r="J254"/>
      <c r="K254"/>
      <c r="L254"/>
      <c r="M254"/>
      <c r="N254"/>
      <c r="O254"/>
      <c r="P254"/>
      <c r="Q254"/>
    </row>
    <row r="255" spans="1:17" ht="15">
      <c r="A255"/>
      <c r="B255"/>
      <c r="C255"/>
      <c r="D255"/>
      <c r="E255"/>
      <c r="F255"/>
      <c r="G255"/>
      <c r="H255"/>
      <c r="I255"/>
      <c r="J255"/>
      <c r="K255"/>
      <c r="L255"/>
      <c r="M255"/>
      <c r="N255"/>
      <c r="O255"/>
      <c r="P255"/>
      <c r="Q255"/>
    </row>
    <row r="256" spans="1:17" ht="15">
      <c r="A256"/>
      <c r="B256"/>
      <c r="C256"/>
      <c r="D256"/>
      <c r="E256"/>
      <c r="F256"/>
      <c r="G256"/>
      <c r="H256"/>
      <c r="I256"/>
      <c r="J256"/>
      <c r="K256"/>
      <c r="L256"/>
      <c r="M256"/>
      <c r="N256"/>
      <c r="O256"/>
      <c r="P256"/>
      <c r="Q256"/>
    </row>
    <row r="257" spans="1:17" ht="15">
      <c r="A257"/>
      <c r="B257"/>
      <c r="C257"/>
      <c r="D257"/>
      <c r="E257"/>
      <c r="F257"/>
      <c r="G257"/>
      <c r="H257"/>
      <c r="I257"/>
      <c r="J257"/>
      <c r="K257"/>
      <c r="L257"/>
      <c r="M257"/>
      <c r="N257"/>
      <c r="O257"/>
      <c r="P257"/>
      <c r="Q257"/>
    </row>
    <row r="258" spans="1:17" ht="15">
      <c r="A258"/>
      <c r="B258"/>
      <c r="C258"/>
      <c r="D258"/>
      <c r="E258"/>
      <c r="F258"/>
      <c r="G258"/>
      <c r="H258"/>
      <c r="I258"/>
      <c r="J258"/>
      <c r="K258"/>
      <c r="L258"/>
      <c r="M258"/>
      <c r="N258"/>
      <c r="O258"/>
      <c r="P258"/>
      <c r="Q258"/>
    </row>
    <row r="259" spans="1:17" ht="15">
      <c r="A259"/>
      <c r="B259"/>
      <c r="C259"/>
      <c r="D259"/>
      <c r="E259"/>
      <c r="F259"/>
      <c r="G259"/>
      <c r="H259"/>
      <c r="I259"/>
      <c r="J259"/>
      <c r="K259"/>
      <c r="L259"/>
      <c r="M259"/>
      <c r="N259"/>
      <c r="O259"/>
      <c r="P259"/>
      <c r="Q259"/>
    </row>
    <row r="260" spans="1:17" ht="15">
      <c r="A260"/>
      <c r="B260"/>
      <c r="C260"/>
      <c r="D260"/>
      <c r="E260"/>
      <c r="F260"/>
      <c r="G260"/>
      <c r="H260"/>
      <c r="I260"/>
      <c r="J260"/>
      <c r="K260"/>
      <c r="L260"/>
      <c r="M260"/>
      <c r="N260"/>
      <c r="O260"/>
      <c r="P260"/>
      <c r="Q260"/>
    </row>
    <row r="261" spans="1:17" ht="15">
      <c r="A261"/>
      <c r="B261"/>
      <c r="C261"/>
      <c r="D261"/>
      <c r="E261"/>
      <c r="F261"/>
      <c r="G261"/>
      <c r="H261"/>
      <c r="I261"/>
      <c r="J261"/>
      <c r="K261"/>
      <c r="L261"/>
      <c r="M261"/>
      <c r="N261"/>
      <c r="O261"/>
      <c r="P261"/>
      <c r="Q261"/>
    </row>
    <row r="262" spans="1:17" ht="15">
      <c r="A262"/>
      <c r="B262"/>
      <c r="C262"/>
      <c r="D262"/>
      <c r="E262"/>
      <c r="F262"/>
      <c r="G262"/>
      <c r="H262"/>
      <c r="I262"/>
      <c r="J262"/>
      <c r="K262"/>
      <c r="L262"/>
      <c r="M262"/>
      <c r="N262"/>
      <c r="O262"/>
      <c r="P262"/>
      <c r="Q262"/>
    </row>
    <row r="263" spans="1:17" ht="15">
      <c r="A263"/>
      <c r="B263"/>
      <c r="C263"/>
      <c r="D263"/>
      <c r="E263"/>
      <c r="F263"/>
      <c r="G263"/>
      <c r="H263"/>
      <c r="I263"/>
      <c r="J263"/>
      <c r="K263"/>
      <c r="L263"/>
      <c r="M263"/>
      <c r="N263"/>
      <c r="O263"/>
      <c r="P263"/>
      <c r="Q263"/>
    </row>
    <row r="264" spans="1:17" ht="15">
      <c r="A264"/>
      <c r="B264"/>
      <c r="C264"/>
      <c r="D264"/>
      <c r="E264"/>
      <c r="F264"/>
      <c r="G264"/>
      <c r="H264"/>
      <c r="I264"/>
      <c r="J264"/>
      <c r="K264"/>
      <c r="L264"/>
      <c r="M264"/>
      <c r="N264"/>
      <c r="O264"/>
      <c r="P264"/>
      <c r="Q264"/>
    </row>
    <row r="265" spans="1:17" ht="15">
      <c r="A265"/>
      <c r="B265"/>
      <c r="C265"/>
      <c r="D265"/>
      <c r="E265"/>
      <c r="F265"/>
      <c r="G265"/>
      <c r="H265"/>
      <c r="I265"/>
      <c r="J265"/>
      <c r="K265"/>
      <c r="L265"/>
      <c r="M265"/>
      <c r="N265"/>
      <c r="O265"/>
      <c r="P265"/>
      <c r="Q265"/>
    </row>
    <row r="266" spans="1:17" ht="15">
      <c r="A266"/>
      <c r="B266"/>
      <c r="C266"/>
      <c r="D266"/>
      <c r="E266"/>
      <c r="F266"/>
      <c r="G266"/>
      <c r="H266"/>
      <c r="I266"/>
      <c r="J266"/>
      <c r="K266"/>
      <c r="L266"/>
      <c r="M266"/>
      <c r="N266"/>
      <c r="O266"/>
      <c r="P266"/>
      <c r="Q266"/>
    </row>
    <row r="267" spans="1:17" ht="15">
      <c r="A267"/>
      <c r="B267"/>
      <c r="C267"/>
      <c r="D267"/>
      <c r="E267"/>
      <c r="F267"/>
      <c r="G267"/>
      <c r="H267"/>
      <c r="I267"/>
      <c r="J267"/>
      <c r="K267"/>
      <c r="L267"/>
      <c r="M267"/>
      <c r="N267"/>
      <c r="O267"/>
      <c r="P267"/>
      <c r="Q267"/>
    </row>
    <row r="268" spans="1:17" ht="15">
      <c r="A268"/>
      <c r="B268"/>
      <c r="C268"/>
      <c r="D268"/>
      <c r="E268"/>
      <c r="F268"/>
      <c r="G268"/>
      <c r="H268"/>
      <c r="I268"/>
      <c r="J268"/>
      <c r="K268"/>
      <c r="L268"/>
      <c r="M268"/>
      <c r="N268"/>
      <c r="O268"/>
      <c r="P268"/>
      <c r="Q268"/>
    </row>
    <row r="269" spans="1:17" ht="15">
      <c r="A269"/>
      <c r="B269"/>
      <c r="C269"/>
      <c r="D269"/>
      <c r="E269"/>
      <c r="F269"/>
      <c r="G269"/>
      <c r="H269"/>
      <c r="I269"/>
      <c r="J269"/>
      <c r="K269"/>
      <c r="L269"/>
      <c r="M269"/>
      <c r="N269"/>
      <c r="O269"/>
      <c r="P269"/>
      <c r="Q269"/>
    </row>
    <row r="270" spans="1:17" ht="15">
      <c r="A270"/>
      <c r="B270"/>
      <c r="C270"/>
      <c r="D270"/>
      <c r="E270"/>
      <c r="F270"/>
      <c r="G270"/>
      <c r="H270"/>
      <c r="I270"/>
      <c r="J270"/>
      <c r="K270"/>
      <c r="L270"/>
      <c r="M270"/>
      <c r="N270"/>
      <c r="O270"/>
      <c r="P270"/>
      <c r="Q270"/>
    </row>
    <row r="271" spans="1:17" ht="15">
      <c r="A271"/>
      <c r="B271"/>
      <c r="C271"/>
      <c r="D271"/>
      <c r="E271"/>
      <c r="F271"/>
      <c r="G271"/>
      <c r="H271"/>
      <c r="I271"/>
      <c r="J271"/>
      <c r="K271"/>
      <c r="L271"/>
      <c r="M271"/>
      <c r="N271"/>
      <c r="O271"/>
      <c r="P271"/>
      <c r="Q271"/>
    </row>
    <row r="272" spans="1:17" ht="15">
      <c r="A272"/>
      <c r="B272"/>
      <c r="C272"/>
      <c r="D272"/>
      <c r="E272"/>
      <c r="F272"/>
      <c r="G272"/>
      <c r="H272"/>
      <c r="I272"/>
      <c r="J272"/>
      <c r="K272"/>
      <c r="L272"/>
      <c r="M272"/>
      <c r="N272"/>
      <c r="O272"/>
      <c r="P272"/>
      <c r="Q272"/>
    </row>
    <row r="273" spans="1:17" ht="15">
      <c r="A273"/>
      <c r="B273"/>
      <c r="C273"/>
      <c r="D273"/>
      <c r="E273"/>
      <c r="F273"/>
      <c r="G273"/>
      <c r="H273"/>
      <c r="I273"/>
      <c r="J273"/>
      <c r="K273"/>
      <c r="L273"/>
      <c r="M273"/>
      <c r="N273"/>
      <c r="O273"/>
      <c r="P273"/>
      <c r="Q273"/>
    </row>
    <row r="274" spans="1:17" ht="15">
      <c r="A274"/>
      <c r="B274"/>
      <c r="C274"/>
      <c r="D274"/>
      <c r="E274"/>
      <c r="F274"/>
      <c r="G274"/>
      <c r="H274"/>
      <c r="I274"/>
      <c r="J274"/>
      <c r="K274"/>
      <c r="L274"/>
      <c r="M274"/>
      <c r="N274"/>
      <c r="O274"/>
      <c r="P274"/>
      <c r="Q274"/>
    </row>
    <row r="275" spans="1:17" ht="15">
      <c r="A275"/>
      <c r="B275"/>
      <c r="C275"/>
      <c r="D275"/>
      <c r="E275"/>
      <c r="F275"/>
      <c r="G275"/>
      <c r="H275"/>
      <c r="I275"/>
      <c r="J275"/>
      <c r="K275"/>
      <c r="L275"/>
      <c r="M275"/>
      <c r="N275"/>
      <c r="O275"/>
      <c r="P275"/>
      <c r="Q275"/>
    </row>
    <row r="276" spans="1:17" ht="15">
      <c r="A276"/>
      <c r="B276"/>
      <c r="C276"/>
      <c r="D276"/>
      <c r="E276"/>
      <c r="F276"/>
      <c r="G276"/>
      <c r="H276"/>
      <c r="I276"/>
      <c r="J276"/>
      <c r="K276"/>
      <c r="L276"/>
      <c r="M276"/>
      <c r="N276"/>
      <c r="O276"/>
      <c r="P276"/>
      <c r="Q276"/>
    </row>
    <row r="277" spans="1:17" ht="15">
      <c r="A277"/>
      <c r="B277"/>
      <c r="C277"/>
      <c r="D277"/>
      <c r="E277"/>
      <c r="F277"/>
      <c r="G277"/>
      <c r="H277"/>
      <c r="I277"/>
      <c r="J277"/>
      <c r="K277"/>
      <c r="L277"/>
      <c r="M277"/>
      <c r="N277"/>
      <c r="O277"/>
      <c r="P277"/>
      <c r="Q277"/>
    </row>
    <row r="278" spans="1:17" ht="15">
      <c r="A278"/>
      <c r="B278"/>
      <c r="C278"/>
      <c r="D278"/>
      <c r="E278"/>
      <c r="F278"/>
      <c r="G278"/>
      <c r="H278"/>
      <c r="I278"/>
      <c r="J278"/>
      <c r="K278"/>
      <c r="L278"/>
      <c r="M278"/>
      <c r="N278"/>
      <c r="O278"/>
      <c r="P278"/>
      <c r="Q278"/>
    </row>
    <row r="279" spans="1:17" ht="15">
      <c r="A279"/>
      <c r="B279"/>
      <c r="C279"/>
      <c r="D279"/>
      <c r="E279"/>
      <c r="F279"/>
      <c r="G279"/>
      <c r="H279"/>
      <c r="I279"/>
      <c r="J279"/>
      <c r="K279"/>
      <c r="L279"/>
      <c r="M279"/>
      <c r="N279"/>
      <c r="O279"/>
      <c r="P279"/>
      <c r="Q279"/>
    </row>
    <row r="280" spans="1:17" ht="15">
      <c r="A280"/>
      <c r="B280"/>
      <c r="C280"/>
      <c r="D280"/>
      <c r="E280"/>
      <c r="F280"/>
      <c r="G280"/>
      <c r="H280"/>
      <c r="I280"/>
      <c r="J280"/>
      <c r="K280"/>
      <c r="L280"/>
      <c r="M280"/>
      <c r="N280"/>
      <c r="O280"/>
      <c r="P280"/>
      <c r="Q280"/>
    </row>
    <row r="281" spans="1:17" ht="15">
      <c r="A281"/>
      <c r="B281"/>
      <c r="C281"/>
      <c r="D281"/>
      <c r="E281"/>
      <c r="F281"/>
      <c r="G281"/>
      <c r="H281"/>
      <c r="I281"/>
      <c r="J281"/>
      <c r="K281"/>
      <c r="L281"/>
      <c r="M281"/>
      <c r="N281"/>
      <c r="O281"/>
      <c r="P281"/>
      <c r="Q281"/>
    </row>
    <row r="282" spans="1:17" ht="15">
      <c r="A282"/>
      <c r="B282"/>
      <c r="C282"/>
      <c r="D282"/>
      <c r="E282"/>
      <c r="F282"/>
      <c r="G282"/>
      <c r="H282"/>
      <c r="I282"/>
      <c r="J282"/>
      <c r="K282"/>
      <c r="L282"/>
      <c r="M282"/>
      <c r="N282"/>
      <c r="O282"/>
      <c r="P282"/>
      <c r="Q282"/>
    </row>
    <row r="283" spans="1:17" ht="15">
      <c r="A283"/>
      <c r="B283"/>
      <c r="C283"/>
      <c r="D283"/>
      <c r="E283"/>
      <c r="F283"/>
      <c r="G283"/>
      <c r="H283"/>
      <c r="I283"/>
      <c r="J283"/>
      <c r="K283"/>
      <c r="L283"/>
      <c r="M283"/>
      <c r="N283"/>
      <c r="O283"/>
      <c r="P283"/>
      <c r="Q283"/>
    </row>
    <row r="284" spans="1:17" ht="15">
      <c r="A284"/>
      <c r="B284"/>
      <c r="C284"/>
      <c r="D284"/>
      <c r="E284"/>
      <c r="F284"/>
      <c r="G284"/>
      <c r="H284"/>
      <c r="I284"/>
      <c r="J284"/>
      <c r="K284"/>
      <c r="L284"/>
      <c r="M284"/>
      <c r="N284"/>
      <c r="O284"/>
      <c r="P284"/>
      <c r="Q284"/>
    </row>
    <row r="285" spans="1:17" ht="15">
      <c r="A285"/>
      <c r="B285"/>
      <c r="C285"/>
      <c r="D285"/>
      <c r="E285"/>
      <c r="F285"/>
      <c r="G285"/>
      <c r="H285"/>
      <c r="I285"/>
      <c r="J285"/>
      <c r="K285"/>
      <c r="L285"/>
      <c r="M285"/>
      <c r="N285"/>
      <c r="O285"/>
      <c r="P285"/>
      <c r="Q285"/>
    </row>
    <row r="286" spans="1:17" ht="15">
      <c r="A286"/>
      <c r="B286"/>
      <c r="C286"/>
      <c r="D286"/>
      <c r="E286"/>
      <c r="F286"/>
      <c r="G286"/>
      <c r="H286"/>
      <c r="I286"/>
      <c r="J286"/>
      <c r="K286"/>
      <c r="L286"/>
      <c r="M286"/>
      <c r="N286"/>
      <c r="O286"/>
      <c r="P286"/>
      <c r="Q286"/>
    </row>
    <row r="287" spans="1:17" ht="15">
      <c r="A287"/>
      <c r="B287"/>
      <c r="C287"/>
      <c r="D287"/>
      <c r="E287"/>
      <c r="F287"/>
      <c r="G287"/>
      <c r="H287"/>
      <c r="I287"/>
      <c r="J287"/>
      <c r="K287"/>
      <c r="L287"/>
      <c r="M287"/>
      <c r="N287"/>
      <c r="O287"/>
      <c r="P287"/>
      <c r="Q287"/>
    </row>
    <row r="288" spans="1:17" ht="15">
      <c r="A288"/>
      <c r="B288"/>
      <c r="C288"/>
      <c r="D288"/>
      <c r="E288"/>
      <c r="F288"/>
      <c r="G288"/>
      <c r="H288"/>
      <c r="I288"/>
      <c r="J288"/>
      <c r="K288"/>
      <c r="L288"/>
      <c r="M288"/>
      <c r="N288"/>
      <c r="O288"/>
      <c r="P288"/>
      <c r="Q288"/>
    </row>
    <row r="289" spans="1:17" ht="15">
      <c r="A289"/>
      <c r="B289"/>
      <c r="C289"/>
      <c r="D289"/>
      <c r="E289"/>
      <c r="F289"/>
      <c r="G289"/>
      <c r="H289"/>
      <c r="I289"/>
      <c r="J289"/>
      <c r="K289"/>
      <c r="L289"/>
      <c r="M289"/>
      <c r="N289"/>
      <c r="O289"/>
      <c r="P289"/>
      <c r="Q289"/>
    </row>
    <row r="290" spans="1:17" ht="15">
      <c r="A290"/>
      <c r="B290"/>
      <c r="C290"/>
      <c r="D290"/>
      <c r="E290"/>
      <c r="F290"/>
      <c r="G290"/>
      <c r="H290"/>
      <c r="I290"/>
      <c r="J290"/>
      <c r="K290"/>
      <c r="L290"/>
      <c r="M290"/>
      <c r="N290"/>
      <c r="O290"/>
      <c r="P290"/>
      <c r="Q290"/>
    </row>
    <row r="291" spans="1:17" ht="15">
      <c r="A291"/>
      <c r="B291"/>
      <c r="C291"/>
      <c r="D291"/>
      <c r="E291"/>
      <c r="F291"/>
      <c r="G291"/>
      <c r="H291"/>
      <c r="I291"/>
      <c r="J291"/>
      <c r="K291"/>
      <c r="L291"/>
      <c r="M291"/>
      <c r="N291"/>
      <c r="O291"/>
      <c r="P291"/>
      <c r="Q291"/>
    </row>
    <row r="292" spans="1:17" ht="15">
      <c r="A292"/>
      <c r="B292"/>
      <c r="C292"/>
      <c r="D292"/>
      <c r="E292"/>
      <c r="F292"/>
      <c r="G292"/>
      <c r="H292"/>
      <c r="I292"/>
      <c r="J292"/>
      <c r="K292"/>
      <c r="L292"/>
      <c r="M292"/>
      <c r="N292"/>
      <c r="O292"/>
      <c r="P292"/>
      <c r="Q292"/>
    </row>
    <row r="293" spans="1:17" ht="15">
      <c r="A293"/>
      <c r="B293"/>
      <c r="C293"/>
      <c r="D293"/>
      <c r="E293"/>
      <c r="F293"/>
      <c r="G293"/>
      <c r="H293"/>
      <c r="I293"/>
      <c r="J293"/>
      <c r="K293"/>
      <c r="L293"/>
      <c r="M293"/>
      <c r="N293"/>
      <c r="O293"/>
      <c r="P293"/>
      <c r="Q293"/>
    </row>
    <row r="294" spans="1:17" ht="15">
      <c r="A294"/>
      <c r="B294"/>
      <c r="C294"/>
      <c r="D294"/>
      <c r="E294"/>
      <c r="F294"/>
      <c r="G294"/>
      <c r="H294"/>
      <c r="I294"/>
      <c r="J294"/>
      <c r="K294"/>
      <c r="L294"/>
      <c r="M294"/>
      <c r="N294"/>
      <c r="O294"/>
      <c r="P294"/>
      <c r="Q294"/>
    </row>
    <row r="295" spans="1:17" ht="15">
      <c r="A295"/>
      <c r="B295"/>
      <c r="C295"/>
      <c r="D295"/>
      <c r="E295"/>
      <c r="F295"/>
      <c r="G295"/>
      <c r="H295"/>
      <c r="I295"/>
      <c r="J295"/>
      <c r="K295"/>
      <c r="L295"/>
      <c r="M295"/>
      <c r="N295"/>
      <c r="O295"/>
      <c r="P295"/>
      <c r="Q295"/>
    </row>
    <row r="296" spans="1:17" ht="15">
      <c r="A296"/>
      <c r="B296"/>
      <c r="C296"/>
      <c r="D296"/>
      <c r="E296"/>
      <c r="F296"/>
      <c r="G296"/>
      <c r="H296"/>
      <c r="I296"/>
      <c r="J296"/>
      <c r="K296"/>
      <c r="L296"/>
      <c r="M296"/>
      <c r="N296"/>
      <c r="O296"/>
      <c r="P296"/>
      <c r="Q296"/>
    </row>
    <row r="297" spans="1:17" ht="15">
      <c r="A297"/>
      <c r="B297"/>
      <c r="C297"/>
      <c r="D297"/>
      <c r="E297"/>
      <c r="F297"/>
      <c r="G297"/>
      <c r="H297"/>
      <c r="I297"/>
      <c r="J297"/>
      <c r="K297"/>
      <c r="L297"/>
      <c r="M297"/>
      <c r="N297"/>
      <c r="O297"/>
      <c r="P297"/>
      <c r="Q297"/>
    </row>
    <row r="298" spans="1:17" ht="15">
      <c r="A298"/>
      <c r="B298"/>
      <c r="C298"/>
      <c r="D298"/>
      <c r="E298"/>
      <c r="F298"/>
      <c r="G298"/>
      <c r="H298"/>
      <c r="I298"/>
      <c r="J298"/>
      <c r="K298"/>
      <c r="L298"/>
      <c r="M298"/>
      <c r="N298"/>
      <c r="O298"/>
      <c r="P298"/>
      <c r="Q298"/>
    </row>
    <row r="299" spans="1:17" ht="15">
      <c r="A299"/>
      <c r="B299"/>
      <c r="C299"/>
      <c r="D299"/>
      <c r="E299"/>
      <c r="F299"/>
      <c r="G299"/>
      <c r="H299"/>
      <c r="I299"/>
      <c r="J299"/>
      <c r="K299"/>
      <c r="L299"/>
      <c r="M299"/>
      <c r="N299"/>
      <c r="O299"/>
      <c r="P299"/>
      <c r="Q299"/>
    </row>
    <row r="300" spans="1:17" ht="15">
      <c r="A300"/>
      <c r="B300"/>
      <c r="C300"/>
      <c r="D300"/>
      <c r="E300"/>
      <c r="F300"/>
      <c r="G300"/>
      <c r="H300"/>
      <c r="I300"/>
      <c r="J300"/>
      <c r="K300"/>
      <c r="L300"/>
      <c r="M300"/>
      <c r="N300"/>
      <c r="O300"/>
      <c r="P300"/>
      <c r="Q300"/>
    </row>
    <row r="301" spans="1:17" ht="15">
      <c r="A301"/>
      <c r="B301"/>
      <c r="C301"/>
      <c r="D301"/>
      <c r="E301"/>
      <c r="F301"/>
      <c r="G301"/>
      <c r="H301"/>
      <c r="I301"/>
      <c r="J301"/>
      <c r="K301"/>
      <c r="L301"/>
      <c r="M301"/>
      <c r="N301"/>
      <c r="O301"/>
      <c r="P301"/>
      <c r="Q301"/>
    </row>
    <row r="302" spans="1:17" ht="15">
      <c r="A302"/>
      <c r="B302"/>
      <c r="C302"/>
      <c r="D302"/>
      <c r="E302"/>
      <c r="F302"/>
      <c r="G302"/>
      <c r="H302"/>
      <c r="I302"/>
      <c r="J302"/>
      <c r="K302"/>
      <c r="L302"/>
      <c r="M302"/>
      <c r="N302"/>
      <c r="O302"/>
      <c r="P302"/>
      <c r="Q302"/>
    </row>
    <row r="303" spans="1:17" ht="15">
      <c r="A303"/>
      <c r="B303"/>
      <c r="C303"/>
      <c r="D303"/>
      <c r="E303"/>
      <c r="F303"/>
      <c r="G303"/>
      <c r="H303"/>
      <c r="I303"/>
      <c r="J303"/>
      <c r="K303"/>
      <c r="L303"/>
      <c r="M303"/>
      <c r="N303"/>
      <c r="O303"/>
      <c r="P303"/>
      <c r="Q303"/>
    </row>
    <row r="304" spans="1:17" ht="15">
      <c r="A304"/>
      <c r="B304"/>
      <c r="C304"/>
      <c r="D304"/>
      <c r="E304"/>
      <c r="F304"/>
      <c r="G304"/>
      <c r="H304"/>
      <c r="I304"/>
      <c r="J304"/>
      <c r="K304"/>
      <c r="L304"/>
      <c r="M304"/>
      <c r="N304"/>
      <c r="O304"/>
      <c r="P304"/>
      <c r="Q304"/>
    </row>
    <row r="305" spans="1:17" ht="15">
      <c r="A305"/>
      <c r="B305"/>
      <c r="C305"/>
      <c r="D305"/>
      <c r="E305"/>
      <c r="F305"/>
      <c r="G305"/>
      <c r="H305"/>
      <c r="I305"/>
      <c r="J305"/>
      <c r="K305"/>
      <c r="L305"/>
      <c r="M305"/>
      <c r="N305"/>
      <c r="O305"/>
      <c r="P305"/>
      <c r="Q305"/>
    </row>
    <row r="306" spans="1:17" ht="15">
      <c r="A306"/>
      <c r="B306"/>
      <c r="C306"/>
      <c r="D306"/>
      <c r="E306"/>
      <c r="F306"/>
      <c r="G306"/>
      <c r="H306"/>
      <c r="I306"/>
      <c r="J306"/>
      <c r="K306"/>
      <c r="L306"/>
      <c r="M306"/>
      <c r="N306"/>
      <c r="O306"/>
      <c r="P306"/>
      <c r="Q306"/>
    </row>
    <row r="307" spans="1:17" ht="15">
      <c r="A307"/>
      <c r="B307"/>
      <c r="C307"/>
      <c r="D307"/>
      <c r="E307"/>
      <c r="F307"/>
      <c r="G307"/>
      <c r="H307"/>
      <c r="I307"/>
      <c r="J307"/>
      <c r="K307"/>
      <c r="L307"/>
      <c r="M307"/>
      <c r="N307"/>
      <c r="O307"/>
      <c r="P307"/>
      <c r="Q307"/>
    </row>
    <row r="308" spans="1:17" ht="15">
      <c r="A308"/>
      <c r="B308"/>
      <c r="C308"/>
      <c r="D308"/>
      <c r="E308"/>
      <c r="F308"/>
      <c r="G308"/>
      <c r="H308"/>
      <c r="I308"/>
      <c r="J308"/>
      <c r="K308"/>
      <c r="L308"/>
      <c r="M308"/>
      <c r="N308"/>
      <c r="O308"/>
      <c r="P308"/>
      <c r="Q308"/>
    </row>
    <row r="309" spans="1:17" ht="15">
      <c r="A309"/>
      <c r="B309"/>
      <c r="C309"/>
      <c r="D309"/>
      <c r="E309"/>
      <c r="F309"/>
      <c r="G309"/>
      <c r="H309"/>
      <c r="I309"/>
      <c r="J309"/>
      <c r="K309"/>
      <c r="L309"/>
      <c r="M309"/>
      <c r="N309"/>
      <c r="O309"/>
      <c r="P309"/>
      <c r="Q309"/>
    </row>
    <row r="310" spans="1:17" ht="15">
      <c r="A310"/>
      <c r="B310"/>
      <c r="C310"/>
      <c r="D310"/>
      <c r="E310"/>
      <c r="F310"/>
      <c r="G310"/>
      <c r="H310"/>
      <c r="I310"/>
      <c r="J310"/>
      <c r="K310"/>
      <c r="L310"/>
      <c r="M310"/>
      <c r="N310"/>
      <c r="O310"/>
      <c r="P310"/>
      <c r="Q310"/>
    </row>
    <row r="311" spans="1:17" ht="15">
      <c r="A311"/>
      <c r="B311"/>
      <c r="C311"/>
      <c r="D311"/>
      <c r="E311"/>
      <c r="F311"/>
      <c r="G311"/>
      <c r="H311"/>
      <c r="I311"/>
      <c r="J311"/>
      <c r="K311"/>
      <c r="L311"/>
      <c r="M311"/>
      <c r="N311"/>
      <c r="O311"/>
      <c r="P311"/>
      <c r="Q311"/>
    </row>
    <row r="312" spans="1:17" ht="15">
      <c r="A312"/>
      <c r="B312"/>
      <c r="C312"/>
      <c r="D312"/>
      <c r="E312"/>
      <c r="F312"/>
      <c r="G312"/>
      <c r="H312"/>
      <c r="I312"/>
      <c r="J312"/>
      <c r="K312"/>
      <c r="L312"/>
      <c r="M312"/>
      <c r="N312"/>
      <c r="O312"/>
      <c r="P312"/>
      <c r="Q312"/>
    </row>
    <row r="313" spans="1:17" ht="15">
      <c r="A313"/>
      <c r="B313"/>
      <c r="C313"/>
      <c r="D313"/>
      <c r="E313"/>
      <c r="F313"/>
      <c r="G313"/>
      <c r="H313"/>
      <c r="I313"/>
      <c r="J313"/>
      <c r="K313"/>
      <c r="L313"/>
      <c r="M313"/>
      <c r="N313"/>
      <c r="O313"/>
      <c r="P313"/>
      <c r="Q313"/>
    </row>
    <row r="314" spans="1:17" ht="15">
      <c r="A314"/>
      <c r="B314"/>
      <c r="C314"/>
      <c r="D314"/>
      <c r="E314"/>
      <c r="F314"/>
      <c r="G314"/>
      <c r="H314"/>
      <c r="I314"/>
      <c r="J314"/>
      <c r="K314"/>
      <c r="L314"/>
      <c r="M314"/>
      <c r="N314"/>
      <c r="O314"/>
      <c r="P314"/>
      <c r="Q314"/>
    </row>
    <row r="315" spans="1:17" ht="15">
      <c r="A315"/>
      <c r="B315"/>
      <c r="C315"/>
      <c r="D315"/>
      <c r="E315"/>
      <c r="F315"/>
      <c r="G315"/>
      <c r="H315"/>
      <c r="I315"/>
      <c r="J315"/>
      <c r="K315"/>
      <c r="L315"/>
      <c r="M315"/>
      <c r="N315"/>
      <c r="O315"/>
      <c r="P315"/>
      <c r="Q315"/>
    </row>
    <row r="316" spans="1:17" ht="15">
      <c r="A316"/>
      <c r="B316"/>
      <c r="C316"/>
      <c r="D316"/>
      <c r="E316"/>
      <c r="F316"/>
      <c r="G316"/>
      <c r="H316"/>
      <c r="I316"/>
      <c r="J316"/>
      <c r="K316"/>
      <c r="L316"/>
      <c r="M316"/>
      <c r="N316"/>
      <c r="O316"/>
      <c r="P316"/>
      <c r="Q316"/>
    </row>
    <row r="317" spans="1:17" ht="15">
      <c r="A317"/>
      <c r="B317"/>
      <c r="C317"/>
      <c r="D317"/>
      <c r="E317"/>
      <c r="F317"/>
      <c r="G317"/>
      <c r="H317"/>
      <c r="I317"/>
      <c r="J317"/>
      <c r="K317"/>
      <c r="L317"/>
      <c r="M317"/>
      <c r="N317"/>
      <c r="O317"/>
      <c r="P317"/>
      <c r="Q317"/>
    </row>
    <row r="318" spans="1:17" ht="15">
      <c r="A318"/>
      <c r="B318"/>
      <c r="C318"/>
      <c r="D318"/>
      <c r="E318"/>
      <c r="F318"/>
      <c r="G318"/>
      <c r="H318"/>
      <c r="I318"/>
      <c r="J318"/>
      <c r="K318"/>
      <c r="L318"/>
      <c r="M318"/>
      <c r="N318"/>
      <c r="O318"/>
      <c r="P318"/>
      <c r="Q318"/>
    </row>
    <row r="319" spans="1:17" ht="15">
      <c r="A319"/>
      <c r="B319"/>
      <c r="C319"/>
      <c r="D319"/>
      <c r="E319"/>
      <c r="F319"/>
      <c r="G319"/>
      <c r="H319"/>
      <c r="I319"/>
      <c r="J319"/>
      <c r="K319"/>
      <c r="L319"/>
      <c r="M319"/>
      <c r="N319"/>
      <c r="O319"/>
      <c r="P319"/>
      <c r="Q319"/>
    </row>
    <row r="320" spans="1:17" ht="15">
      <c r="A320"/>
      <c r="B320"/>
      <c r="C320"/>
      <c r="D320"/>
      <c r="E320"/>
      <c r="F320"/>
      <c r="G320"/>
      <c r="H320"/>
      <c r="I320"/>
      <c r="J320"/>
      <c r="K320"/>
      <c r="L320"/>
      <c r="M320"/>
      <c r="N320"/>
      <c r="O320"/>
      <c r="P320"/>
      <c r="Q320"/>
    </row>
    <row r="321" spans="1:17" ht="15">
      <c r="A321"/>
      <c r="B321"/>
      <c r="C321"/>
      <c r="D321"/>
      <c r="E321"/>
      <c r="F321"/>
      <c r="G321"/>
      <c r="H321"/>
      <c r="I321"/>
      <c r="J321"/>
      <c r="K321"/>
      <c r="L321"/>
      <c r="M321"/>
      <c r="N321"/>
      <c r="O321"/>
      <c r="P321"/>
      <c r="Q321"/>
    </row>
    <row r="322" spans="1:17" ht="15">
      <c r="A322"/>
      <c r="B322"/>
      <c r="C322"/>
      <c r="D322"/>
      <c r="E322"/>
      <c r="F322"/>
      <c r="G322"/>
      <c r="H322"/>
      <c r="I322"/>
      <c r="J322"/>
      <c r="K322"/>
      <c r="L322"/>
      <c r="M322"/>
      <c r="N322"/>
      <c r="O322"/>
      <c r="P322"/>
      <c r="Q322"/>
    </row>
    <row r="323" spans="1:17" ht="15">
      <c r="A323"/>
      <c r="B323"/>
      <c r="C323"/>
      <c r="D323"/>
      <c r="E323"/>
      <c r="F323"/>
      <c r="G323"/>
      <c r="H323"/>
      <c r="I323"/>
      <c r="J323"/>
      <c r="K323"/>
      <c r="L323"/>
      <c r="M323"/>
      <c r="N323"/>
      <c r="O323"/>
      <c r="P323"/>
      <c r="Q323"/>
    </row>
    <row r="324" spans="1:17" ht="15">
      <c r="A324"/>
      <c r="B324"/>
      <c r="C324"/>
      <c r="D324"/>
      <c r="E324"/>
      <c r="F324"/>
      <c r="G324"/>
      <c r="H324"/>
      <c r="I324"/>
      <c r="J324"/>
      <c r="K324"/>
      <c r="L324"/>
      <c r="M324"/>
      <c r="N324"/>
      <c r="O324"/>
      <c r="P324"/>
      <c r="Q324"/>
    </row>
    <row r="325" spans="1:17" ht="15">
      <c r="A325"/>
      <c r="B325"/>
      <c r="C325"/>
      <c r="D325"/>
      <c r="E325"/>
      <c r="F325"/>
      <c r="G325"/>
      <c r="H325"/>
      <c r="I325"/>
      <c r="J325"/>
      <c r="K325"/>
      <c r="L325"/>
      <c r="M325"/>
      <c r="N325"/>
      <c r="O325"/>
      <c r="P325"/>
      <c r="Q325"/>
    </row>
    <row r="326" spans="1:17" ht="15">
      <c r="A326"/>
      <c r="B326"/>
      <c r="C326"/>
      <c r="D326"/>
      <c r="E326"/>
      <c r="F326"/>
      <c r="G326"/>
      <c r="H326"/>
      <c r="I326"/>
      <c r="J326"/>
      <c r="K326"/>
      <c r="L326"/>
      <c r="M326"/>
      <c r="N326"/>
      <c r="O326"/>
      <c r="P326"/>
      <c r="Q326"/>
    </row>
    <row r="327" spans="1:17" ht="15">
      <c r="A327"/>
      <c r="B327"/>
      <c r="C327"/>
      <c r="D327"/>
      <c r="E327"/>
      <c r="F327"/>
      <c r="G327"/>
      <c r="H327"/>
      <c r="I327"/>
      <c r="J327"/>
      <c r="K327"/>
      <c r="L327"/>
      <c r="M327"/>
      <c r="N327"/>
      <c r="O327"/>
      <c r="P327"/>
      <c r="Q327"/>
    </row>
    <row r="328" spans="1:17" ht="15">
      <c r="A328"/>
      <c r="B328"/>
      <c r="C328"/>
      <c r="D328"/>
      <c r="E328"/>
      <c r="F328"/>
      <c r="G328"/>
      <c r="H328"/>
      <c r="I328"/>
      <c r="J328"/>
      <c r="K328"/>
      <c r="L328"/>
      <c r="M328"/>
      <c r="N328"/>
      <c r="O328"/>
      <c r="P328"/>
      <c r="Q328"/>
    </row>
    <row r="329" spans="1:17" ht="15">
      <c r="A329"/>
      <c r="B329"/>
      <c r="C329"/>
      <c r="D329"/>
      <c r="E329"/>
      <c r="F329"/>
      <c r="G329"/>
      <c r="H329"/>
      <c r="I329"/>
      <c r="J329"/>
      <c r="K329"/>
      <c r="L329"/>
      <c r="M329"/>
      <c r="N329"/>
      <c r="O329"/>
      <c r="P329"/>
      <c r="Q329"/>
    </row>
    <row r="330" spans="1:17" ht="15">
      <c r="A330"/>
      <c r="B330"/>
      <c r="C330"/>
      <c r="D330"/>
      <c r="E330"/>
      <c r="F330"/>
      <c r="G330"/>
      <c r="H330"/>
      <c r="I330"/>
      <c r="J330"/>
      <c r="K330"/>
      <c r="L330"/>
      <c r="M330"/>
      <c r="N330"/>
      <c r="O330"/>
      <c r="P330"/>
      <c r="Q330"/>
    </row>
    <row r="331" spans="1:17" ht="15">
      <c r="A331"/>
      <c r="B331"/>
      <c r="C331"/>
      <c r="D331"/>
      <c r="E331"/>
      <c r="F331"/>
      <c r="G331"/>
      <c r="H331"/>
      <c r="I331"/>
      <c r="J331"/>
      <c r="K331"/>
      <c r="L331"/>
      <c r="M331"/>
      <c r="N331"/>
      <c r="O331"/>
      <c r="P331"/>
      <c r="Q331"/>
    </row>
    <row r="332" spans="1:17" ht="15">
      <c r="A332"/>
      <c r="B332"/>
      <c r="C332"/>
      <c r="D332"/>
      <c r="E332"/>
      <c r="F332"/>
      <c r="G332"/>
      <c r="H332"/>
      <c r="I332"/>
      <c r="J332"/>
      <c r="K332"/>
      <c r="L332"/>
      <c r="M332"/>
      <c r="N332"/>
      <c r="O332"/>
      <c r="P332"/>
      <c r="Q332"/>
    </row>
    <row r="333" spans="1:17" ht="15">
      <c r="A333"/>
      <c r="B333"/>
      <c r="C333"/>
      <c r="D333"/>
      <c r="E333"/>
      <c r="F333"/>
      <c r="G333"/>
      <c r="H333"/>
      <c r="I333"/>
      <c r="J333"/>
      <c r="K333"/>
      <c r="L333"/>
      <c r="M333"/>
      <c r="N333"/>
      <c r="O333"/>
      <c r="P333"/>
      <c r="Q333"/>
    </row>
    <row r="334" spans="1:17" ht="15">
      <c r="A334"/>
      <c r="B334"/>
      <c r="C334"/>
      <c r="D334"/>
      <c r="E334"/>
      <c r="F334"/>
      <c r="G334"/>
      <c r="H334"/>
      <c r="I334"/>
      <c r="J334"/>
      <c r="K334"/>
      <c r="L334"/>
      <c r="M334"/>
      <c r="N334"/>
      <c r="O334"/>
      <c r="P334"/>
      <c r="Q334"/>
    </row>
    <row r="335" spans="1:17" ht="15">
      <c r="A335"/>
      <c r="B335"/>
      <c r="C335"/>
      <c r="D335"/>
      <c r="E335"/>
      <c r="F335"/>
      <c r="G335"/>
      <c r="H335"/>
      <c r="I335"/>
      <c r="J335"/>
      <c r="K335"/>
      <c r="L335"/>
      <c r="M335"/>
      <c r="N335"/>
      <c r="O335"/>
      <c r="P335"/>
      <c r="Q335"/>
    </row>
    <row r="336" spans="1:17" ht="15">
      <c r="A336"/>
      <c r="B336"/>
      <c r="C336"/>
      <c r="D336"/>
      <c r="E336"/>
      <c r="F336"/>
      <c r="G336"/>
      <c r="H336"/>
      <c r="I336"/>
      <c r="J336"/>
      <c r="K336"/>
      <c r="L336"/>
      <c r="M336"/>
      <c r="N336"/>
      <c r="O336"/>
      <c r="P336"/>
      <c r="Q336"/>
    </row>
    <row r="337" spans="1:17" ht="15">
      <c r="A337"/>
      <c r="B337"/>
      <c r="C337"/>
      <c r="D337"/>
      <c r="E337"/>
      <c r="F337"/>
      <c r="G337"/>
      <c r="H337"/>
      <c r="I337"/>
      <c r="J337"/>
      <c r="K337"/>
      <c r="L337"/>
      <c r="M337"/>
      <c r="N337"/>
      <c r="O337"/>
      <c r="P337"/>
      <c r="Q337"/>
    </row>
    <row r="338" spans="1:17" ht="15">
      <c r="A338"/>
      <c r="B338"/>
      <c r="C338"/>
      <c r="D338"/>
      <c r="E338"/>
      <c r="F338"/>
      <c r="G338"/>
      <c r="H338"/>
      <c r="I338"/>
      <c r="J338"/>
      <c r="K338"/>
      <c r="L338"/>
      <c r="M338"/>
      <c r="N338"/>
      <c r="O338"/>
      <c r="P338"/>
      <c r="Q338"/>
    </row>
    <row r="339" spans="1:17" ht="15">
      <c r="A339"/>
      <c r="B339"/>
      <c r="C339"/>
      <c r="D339"/>
      <c r="E339"/>
      <c r="F339"/>
      <c r="G339"/>
      <c r="H339"/>
      <c r="I339"/>
      <c r="J339"/>
      <c r="K339"/>
      <c r="L339"/>
      <c r="M339"/>
      <c r="N339"/>
      <c r="O339"/>
      <c r="P339"/>
      <c r="Q339"/>
    </row>
    <row r="340" spans="1:17" ht="15">
      <c r="A340"/>
      <c r="B340"/>
      <c r="C340"/>
      <c r="D340"/>
      <c r="E340"/>
      <c r="F340"/>
      <c r="G340"/>
      <c r="H340"/>
      <c r="I340"/>
      <c r="J340"/>
      <c r="K340"/>
      <c r="L340"/>
      <c r="M340"/>
      <c r="N340"/>
      <c r="O340"/>
      <c r="P340"/>
      <c r="Q340"/>
    </row>
    <row r="341" spans="1:17" ht="15">
      <c r="A341"/>
      <c r="B341"/>
      <c r="C341"/>
      <c r="D341"/>
      <c r="E341"/>
      <c r="F341"/>
      <c r="G341"/>
      <c r="H341"/>
      <c r="I341"/>
      <c r="J341"/>
      <c r="K341"/>
      <c r="L341"/>
      <c r="M341"/>
      <c r="N341"/>
      <c r="O341"/>
      <c r="P341"/>
      <c r="Q341"/>
    </row>
    <row r="342" spans="1:17" ht="15">
      <c r="A342"/>
      <c r="B342"/>
      <c r="C342"/>
      <c r="D342"/>
      <c r="E342"/>
      <c r="F342"/>
      <c r="G342"/>
      <c r="H342"/>
      <c r="I342"/>
      <c r="J342"/>
      <c r="K342"/>
      <c r="L342"/>
      <c r="M342"/>
      <c r="N342"/>
      <c r="O342"/>
      <c r="P342"/>
      <c r="Q342"/>
    </row>
    <row r="343" spans="1:17" ht="15">
      <c r="A343"/>
      <c r="B343"/>
      <c r="C343"/>
      <c r="D343"/>
      <c r="E343"/>
      <c r="F343"/>
      <c r="G343"/>
      <c r="H343"/>
      <c r="I343"/>
      <c r="J343"/>
      <c r="K343"/>
      <c r="L343"/>
      <c r="M343"/>
      <c r="N343"/>
      <c r="O343"/>
      <c r="P343"/>
      <c r="Q343"/>
    </row>
    <row r="344" spans="1:17" ht="15">
      <c r="A344"/>
      <c r="B344"/>
      <c r="C344"/>
      <c r="D344"/>
      <c r="E344"/>
      <c r="F344"/>
      <c r="G344"/>
      <c r="H344"/>
      <c r="I344"/>
      <c r="J344"/>
      <c r="K344"/>
      <c r="L344"/>
      <c r="M344"/>
      <c r="N344"/>
      <c r="O344"/>
      <c r="P344"/>
      <c r="Q344"/>
    </row>
    <row r="345" spans="1:17" ht="15">
      <c r="A345"/>
      <c r="B345"/>
      <c r="C345"/>
      <c r="D345"/>
      <c r="E345"/>
      <c r="F345"/>
      <c r="G345"/>
      <c r="H345"/>
      <c r="I345"/>
      <c r="J345"/>
      <c r="K345"/>
      <c r="L345"/>
      <c r="M345"/>
      <c r="N345"/>
      <c r="O345"/>
      <c r="P345"/>
      <c r="Q345"/>
    </row>
    <row r="346" spans="1:17" ht="15">
      <c r="A346"/>
      <c r="B346"/>
      <c r="C346"/>
      <c r="D346"/>
      <c r="E346"/>
      <c r="F346"/>
      <c r="G346"/>
      <c r="H346"/>
      <c r="I346"/>
      <c r="J346"/>
      <c r="K346"/>
      <c r="L346"/>
      <c r="M346"/>
      <c r="N346"/>
      <c r="O346"/>
      <c r="P346"/>
      <c r="Q346"/>
    </row>
    <row r="347" spans="1:17" ht="15">
      <c r="A347"/>
      <c r="B347"/>
      <c r="C347"/>
      <c r="D347"/>
      <c r="E347"/>
      <c r="F347"/>
      <c r="G347"/>
      <c r="H347"/>
      <c r="I347"/>
      <c r="J347"/>
      <c r="K347"/>
      <c r="L347"/>
      <c r="M347"/>
      <c r="N347"/>
      <c r="O347"/>
      <c r="P347"/>
      <c r="Q347"/>
    </row>
    <row r="348" spans="1:17" ht="15">
      <c r="A348"/>
      <c r="B348"/>
      <c r="C348"/>
      <c r="D348"/>
      <c r="E348"/>
      <c r="F348"/>
      <c r="G348"/>
      <c r="H348"/>
      <c r="I348"/>
      <c r="J348"/>
      <c r="K348"/>
      <c r="L348"/>
      <c r="M348"/>
      <c r="N348"/>
      <c r="O348"/>
      <c r="P348"/>
      <c r="Q348"/>
    </row>
    <row r="349" spans="1:17" ht="15">
      <c r="A349"/>
      <c r="B349"/>
      <c r="C349"/>
      <c r="D349"/>
      <c r="E349"/>
      <c r="F349"/>
      <c r="G349"/>
      <c r="H349"/>
      <c r="I349"/>
      <c r="J349"/>
      <c r="K349"/>
      <c r="L349"/>
      <c r="M349"/>
      <c r="N349"/>
      <c r="O349"/>
      <c r="P349"/>
      <c r="Q349"/>
    </row>
    <row r="350" spans="1:17" ht="15">
      <c r="A350"/>
      <c r="B350"/>
      <c r="C350"/>
      <c r="D350"/>
      <c r="E350"/>
      <c r="F350"/>
      <c r="G350"/>
      <c r="H350"/>
      <c r="I350"/>
      <c r="J350"/>
      <c r="K350"/>
      <c r="L350"/>
      <c r="M350"/>
      <c r="N350"/>
      <c r="O350"/>
      <c r="P350"/>
      <c r="Q350"/>
    </row>
    <row r="351" spans="1:17" ht="15">
      <c r="A351"/>
      <c r="B351"/>
      <c r="C351"/>
      <c r="D351"/>
      <c r="E351"/>
      <c r="F351"/>
      <c r="G351"/>
      <c r="H351"/>
      <c r="I351"/>
      <c r="J351"/>
      <c r="K351"/>
      <c r="L351"/>
      <c r="M351"/>
      <c r="N351"/>
      <c r="O351"/>
      <c r="P351"/>
      <c r="Q351"/>
    </row>
    <row r="352" spans="1:17" ht="15">
      <c r="A352"/>
      <c r="B352"/>
      <c r="C352"/>
      <c r="D352"/>
      <c r="E352"/>
      <c r="F352"/>
      <c r="G352"/>
      <c r="H352"/>
      <c r="I352"/>
      <c r="J352"/>
      <c r="K352"/>
      <c r="L352"/>
      <c r="M352"/>
      <c r="N352"/>
      <c r="O352"/>
      <c r="P352"/>
      <c r="Q352"/>
    </row>
    <row r="353" spans="1:17" ht="15">
      <c r="A353"/>
      <c r="B353"/>
      <c r="C353"/>
      <c r="D353"/>
      <c r="E353"/>
      <c r="F353"/>
      <c r="G353"/>
      <c r="H353"/>
      <c r="I353"/>
      <c r="J353"/>
      <c r="K353"/>
      <c r="L353"/>
      <c r="M353"/>
      <c r="N353"/>
      <c r="O353"/>
      <c r="P353"/>
      <c r="Q353"/>
    </row>
    <row r="354" spans="1:17" ht="15">
      <c r="A354"/>
      <c r="B354"/>
      <c r="C354"/>
      <c r="D354"/>
      <c r="E354"/>
      <c r="F354"/>
      <c r="G354"/>
      <c r="H354"/>
      <c r="I354"/>
      <c r="J354"/>
      <c r="K354"/>
      <c r="L354"/>
      <c r="M354"/>
      <c r="N354"/>
      <c r="O354"/>
      <c r="P354"/>
      <c r="Q354"/>
    </row>
    <row r="355" spans="1:17" ht="15">
      <c r="A355"/>
      <c r="B355"/>
      <c r="C355"/>
      <c r="D355"/>
      <c r="E355"/>
      <c r="F355"/>
      <c r="G355"/>
      <c r="H355"/>
      <c r="I355"/>
      <c r="J355"/>
      <c r="K355"/>
      <c r="L355"/>
      <c r="M355"/>
      <c r="N355"/>
      <c r="O355"/>
      <c r="P355"/>
      <c r="Q355"/>
    </row>
    <row r="356" spans="1:17" ht="15">
      <c r="A356"/>
      <c r="B356"/>
      <c r="C356"/>
      <c r="D356"/>
      <c r="E356"/>
      <c r="F356"/>
      <c r="G356"/>
      <c r="H356"/>
      <c r="I356"/>
      <c r="J356"/>
      <c r="K356"/>
      <c r="L356"/>
      <c r="M356"/>
      <c r="N356"/>
      <c r="O356"/>
      <c r="P356"/>
      <c r="Q356"/>
    </row>
    <row r="357" spans="1:17" ht="15">
      <c r="A357"/>
      <c r="B357"/>
      <c r="C357"/>
      <c r="D357"/>
      <c r="E357"/>
      <c r="F357"/>
      <c r="G357"/>
      <c r="H357"/>
      <c r="I357"/>
      <c r="J357"/>
      <c r="K357"/>
      <c r="L357"/>
      <c r="M357"/>
      <c r="N357"/>
      <c r="O357"/>
      <c r="P357"/>
      <c r="Q357"/>
    </row>
    <row r="358" spans="1:17" ht="15">
      <c r="A358"/>
      <c r="B358"/>
      <c r="C358"/>
      <c r="D358"/>
      <c r="E358"/>
      <c r="F358"/>
      <c r="G358"/>
      <c r="H358"/>
      <c r="I358"/>
      <c r="J358"/>
      <c r="K358"/>
      <c r="L358"/>
      <c r="M358"/>
      <c r="N358"/>
      <c r="O358"/>
      <c r="P358"/>
      <c r="Q358"/>
    </row>
    <row r="359" spans="1:17" ht="15">
      <c r="A359"/>
      <c r="B359"/>
      <c r="C359"/>
      <c r="D359"/>
      <c r="E359"/>
      <c r="F359"/>
      <c r="G359"/>
      <c r="H359"/>
      <c r="I359"/>
      <c r="J359"/>
      <c r="K359"/>
      <c r="L359"/>
      <c r="M359"/>
      <c r="N359"/>
      <c r="O359"/>
      <c r="P359"/>
      <c r="Q359"/>
    </row>
    <row r="360" spans="1:17" ht="15">
      <c r="A360"/>
      <c r="B360"/>
      <c r="C360"/>
      <c r="D360"/>
      <c r="E360"/>
      <c r="F360"/>
      <c r="G360"/>
      <c r="H360"/>
      <c r="I360"/>
      <c r="J360"/>
      <c r="K360"/>
      <c r="L360"/>
      <c r="M360"/>
      <c r="N360"/>
      <c r="O360"/>
      <c r="P360"/>
      <c r="Q360"/>
    </row>
    <row r="361" spans="1:17" ht="15">
      <c r="A361"/>
      <c r="B361"/>
      <c r="C361"/>
      <c r="D361"/>
      <c r="E361"/>
      <c r="F361"/>
      <c r="G361"/>
      <c r="H361"/>
      <c r="I361"/>
      <c r="J361"/>
      <c r="K361"/>
      <c r="L361"/>
      <c r="M361"/>
      <c r="N361"/>
      <c r="O361"/>
      <c r="P361"/>
      <c r="Q361"/>
    </row>
    <row r="362" spans="1:17" ht="15">
      <c r="A362"/>
      <c r="B362"/>
      <c r="C362"/>
      <c r="D362"/>
      <c r="E362"/>
      <c r="F362"/>
      <c r="G362"/>
      <c r="H362"/>
      <c r="I362"/>
      <c r="J362"/>
      <c r="K362"/>
      <c r="L362"/>
      <c r="M362"/>
      <c r="N362"/>
      <c r="O362"/>
      <c r="P362"/>
      <c r="Q362"/>
    </row>
    <row r="363" spans="1:17" ht="15">
      <c r="A363"/>
      <c r="B363"/>
      <c r="C363"/>
      <c r="D363"/>
      <c r="E363"/>
      <c r="F363"/>
      <c r="G363"/>
      <c r="H363"/>
      <c r="I363"/>
      <c r="J363"/>
      <c r="K363"/>
      <c r="L363"/>
      <c r="M363"/>
      <c r="N363"/>
      <c r="O363"/>
      <c r="P363"/>
      <c r="Q363"/>
    </row>
    <row r="364" spans="1:17" ht="15">
      <c r="A364"/>
      <c r="B364"/>
      <c r="C364"/>
      <c r="D364"/>
      <c r="E364"/>
      <c r="F364"/>
      <c r="G364"/>
      <c r="H364"/>
      <c r="I364"/>
      <c r="J364"/>
      <c r="K364"/>
      <c r="L364"/>
      <c r="M364"/>
      <c r="N364"/>
      <c r="O364"/>
      <c r="P364"/>
      <c r="Q364"/>
    </row>
    <row r="365" spans="1:17" ht="15">
      <c r="A365"/>
      <c r="B365"/>
      <c r="C365"/>
      <c r="D365"/>
      <c r="E365"/>
      <c r="F365"/>
      <c r="G365"/>
      <c r="H365"/>
      <c r="I365"/>
      <c r="J365"/>
      <c r="K365"/>
      <c r="L365"/>
      <c r="M365"/>
      <c r="N365"/>
      <c r="O365"/>
      <c r="P365"/>
      <c r="Q365"/>
    </row>
    <row r="366" spans="1:17" ht="15">
      <c r="A366"/>
      <c r="B366"/>
      <c r="C366"/>
      <c r="D366"/>
      <c r="E366"/>
      <c r="F366"/>
      <c r="G366"/>
      <c r="H366"/>
      <c r="I366"/>
      <c r="J366"/>
      <c r="K366"/>
      <c r="L366"/>
      <c r="M366"/>
      <c r="N366"/>
      <c r="O366"/>
      <c r="P366"/>
      <c r="Q366"/>
    </row>
    <row r="367" spans="1:17" ht="15">
      <c r="A367"/>
      <c r="B367"/>
      <c r="C367"/>
      <c r="D367"/>
      <c r="E367"/>
      <c r="F367"/>
      <c r="G367"/>
      <c r="H367"/>
      <c r="I367"/>
      <c r="J367"/>
      <c r="K367"/>
      <c r="L367"/>
      <c r="M367"/>
      <c r="N367"/>
      <c r="O367"/>
      <c r="P367"/>
      <c r="Q367"/>
    </row>
    <row r="368" spans="1:17" ht="15">
      <c r="A368"/>
      <c r="B368"/>
      <c r="C368"/>
      <c r="D368"/>
      <c r="E368"/>
      <c r="F368"/>
      <c r="G368"/>
      <c r="H368"/>
      <c r="I368"/>
      <c r="J368"/>
      <c r="K368"/>
      <c r="L368"/>
      <c r="M368"/>
      <c r="N368"/>
      <c r="O368"/>
      <c r="P368"/>
      <c r="Q368"/>
    </row>
    <row r="369" spans="1:17" ht="15">
      <c r="A369"/>
      <c r="B369"/>
      <c r="C369"/>
      <c r="D369"/>
      <c r="E369"/>
      <c r="F369"/>
      <c r="G369"/>
      <c r="H369"/>
      <c r="I369"/>
      <c r="J369"/>
      <c r="K369"/>
      <c r="L369"/>
      <c r="M369"/>
      <c r="N369"/>
      <c r="O369"/>
      <c r="P369"/>
      <c r="Q369"/>
    </row>
    <row r="370" spans="1:17" ht="15">
      <c r="A370"/>
      <c r="B370"/>
      <c r="C370"/>
      <c r="D370"/>
      <c r="E370"/>
      <c r="F370"/>
      <c r="G370"/>
      <c r="H370"/>
      <c r="I370"/>
      <c r="J370"/>
      <c r="K370"/>
      <c r="L370"/>
      <c r="M370"/>
      <c r="N370"/>
      <c r="O370"/>
      <c r="P370"/>
      <c r="Q370"/>
    </row>
    <row r="371" spans="1:17" ht="15">
      <c r="A371"/>
      <c r="B371"/>
      <c r="C371"/>
      <c r="D371"/>
      <c r="E371"/>
      <c r="F371"/>
      <c r="G371"/>
      <c r="H371"/>
      <c r="I371"/>
      <c r="J371"/>
      <c r="K371"/>
      <c r="L371"/>
      <c r="M371"/>
      <c r="N371"/>
      <c r="O371"/>
      <c r="P371"/>
      <c r="Q371"/>
    </row>
    <row r="372" spans="1:17" ht="15">
      <c r="A372"/>
      <c r="B372"/>
      <c r="C372"/>
      <c r="D372"/>
      <c r="E372"/>
      <c r="F372"/>
      <c r="G372"/>
      <c r="H372"/>
      <c r="I372"/>
      <c r="J372"/>
      <c r="K372"/>
      <c r="L372"/>
      <c r="M372"/>
      <c r="N372"/>
      <c r="O372"/>
      <c r="P372"/>
      <c r="Q372"/>
    </row>
    <row r="373" spans="1:17" ht="15">
      <c r="A373"/>
      <c r="B373"/>
      <c r="C373"/>
      <c r="D373"/>
      <c r="E373"/>
      <c r="F373"/>
      <c r="G373"/>
      <c r="H373"/>
      <c r="I373"/>
      <c r="J373"/>
      <c r="K373"/>
      <c r="L373"/>
      <c r="M373"/>
      <c r="N373"/>
      <c r="O373"/>
      <c r="P373"/>
      <c r="Q373"/>
    </row>
    <row r="374" spans="1:17" ht="15">
      <c r="A374"/>
      <c r="B374"/>
      <c r="C374"/>
      <c r="D374"/>
      <c r="E374"/>
      <c r="F374"/>
      <c r="G374"/>
      <c r="H374"/>
      <c r="I374"/>
      <c r="J374"/>
      <c r="K374"/>
      <c r="L374"/>
      <c r="M374"/>
      <c r="N374"/>
      <c r="O374"/>
      <c r="P374"/>
      <c r="Q374"/>
    </row>
    <row r="375" spans="1:17" ht="15">
      <c r="A375"/>
      <c r="B375"/>
      <c r="C375"/>
      <c r="D375"/>
      <c r="E375"/>
      <c r="F375"/>
      <c r="G375"/>
      <c r="H375"/>
      <c r="I375"/>
      <c r="J375"/>
      <c r="K375"/>
      <c r="L375"/>
      <c r="M375"/>
      <c r="N375"/>
      <c r="O375"/>
      <c r="P375"/>
      <c r="Q375"/>
    </row>
    <row r="376" spans="1:17" ht="15">
      <c r="A376"/>
      <c r="B376"/>
      <c r="C376"/>
      <c r="D376"/>
      <c r="E376"/>
      <c r="F376"/>
      <c r="G376"/>
      <c r="H376"/>
      <c r="I376"/>
      <c r="J376"/>
      <c r="K376"/>
      <c r="L376"/>
      <c r="M376"/>
      <c r="N376"/>
      <c r="O376"/>
      <c r="P376"/>
      <c r="Q376"/>
    </row>
    <row r="377" spans="1:17" ht="15">
      <c r="A377"/>
      <c r="B377"/>
      <c r="C377"/>
      <c r="D377"/>
      <c r="E377"/>
      <c r="F377"/>
      <c r="G377"/>
      <c r="H377"/>
      <c r="I377"/>
      <c r="J377"/>
      <c r="K377"/>
      <c r="L377"/>
      <c r="M377"/>
      <c r="N377"/>
      <c r="O377"/>
      <c r="P377"/>
      <c r="Q377"/>
    </row>
    <row r="378" spans="1:17" ht="15">
      <c r="A378"/>
      <c r="B378"/>
      <c r="C378"/>
      <c r="D378"/>
      <c r="E378"/>
      <c r="F378"/>
      <c r="G378"/>
      <c r="H378"/>
      <c r="I378"/>
      <c r="J378"/>
      <c r="K378"/>
      <c r="L378"/>
      <c r="M378"/>
      <c r="N378"/>
      <c r="O378"/>
      <c r="P378"/>
      <c r="Q378"/>
    </row>
    <row r="379" spans="1:17" ht="15">
      <c r="A379"/>
      <c r="B379"/>
      <c r="C379"/>
      <c r="D379"/>
      <c r="E379"/>
      <c r="F379"/>
      <c r="G379"/>
      <c r="H379"/>
      <c r="I379"/>
      <c r="J379"/>
      <c r="K379"/>
      <c r="L379"/>
      <c r="M379"/>
      <c r="N379"/>
      <c r="O379"/>
      <c r="P379"/>
      <c r="Q379"/>
    </row>
    <row r="380" spans="1:17" ht="15">
      <c r="A380"/>
      <c r="B380"/>
      <c r="C380"/>
      <c r="D380"/>
      <c r="E380"/>
      <c r="F380"/>
      <c r="G380"/>
      <c r="H380"/>
      <c r="I380"/>
      <c r="J380"/>
      <c r="K380"/>
      <c r="L380"/>
      <c r="M380"/>
      <c r="N380"/>
      <c r="O380"/>
      <c r="P380"/>
      <c r="Q380"/>
    </row>
    <row r="381" spans="1:17" ht="15">
      <c r="A381"/>
      <c r="B381"/>
      <c r="C381"/>
      <c r="D381"/>
      <c r="E381"/>
      <c r="F381"/>
      <c r="G381"/>
      <c r="H381"/>
      <c r="I381"/>
      <c r="J381"/>
      <c r="K381"/>
      <c r="L381"/>
      <c r="M381"/>
      <c r="N381"/>
      <c r="O381"/>
      <c r="P381"/>
      <c r="Q381"/>
    </row>
    <row r="382" spans="1:17" ht="15">
      <c r="A382"/>
      <c r="B382"/>
      <c r="C382"/>
      <c r="D382"/>
      <c r="E382"/>
      <c r="F382"/>
      <c r="G382"/>
      <c r="H382"/>
      <c r="I382"/>
      <c r="J382"/>
      <c r="K382"/>
      <c r="L382"/>
      <c r="M382"/>
      <c r="N382"/>
      <c r="O382"/>
      <c r="P382"/>
      <c r="Q382"/>
    </row>
    <row r="383" spans="1:17" ht="15">
      <c r="A383"/>
      <c r="B383"/>
      <c r="C383"/>
      <c r="D383"/>
      <c r="E383"/>
      <c r="F383"/>
      <c r="G383"/>
      <c r="H383"/>
      <c r="I383"/>
      <c r="J383"/>
      <c r="K383"/>
      <c r="L383"/>
      <c r="M383"/>
      <c r="N383"/>
      <c r="O383"/>
      <c r="P383"/>
      <c r="Q383"/>
    </row>
    <row r="384" spans="1:17" ht="15">
      <c r="A384"/>
      <c r="B384"/>
      <c r="C384"/>
      <c r="D384"/>
      <c r="E384"/>
      <c r="F384"/>
      <c r="G384"/>
      <c r="H384"/>
      <c r="I384"/>
      <c r="J384"/>
      <c r="K384"/>
      <c r="L384"/>
      <c r="M384"/>
      <c r="N384"/>
      <c r="O384"/>
      <c r="P384"/>
      <c r="Q384"/>
    </row>
    <row r="385" spans="1:17" ht="15">
      <c r="A385"/>
      <c r="B385"/>
      <c r="C385"/>
      <c r="D385"/>
      <c r="E385"/>
      <c r="F385"/>
      <c r="G385"/>
      <c r="H385"/>
      <c r="I385"/>
      <c r="J385"/>
      <c r="K385"/>
      <c r="L385"/>
      <c r="M385"/>
      <c r="N385"/>
      <c r="O385"/>
      <c r="P385"/>
      <c r="Q385"/>
    </row>
    <row r="386" spans="1:17" ht="15">
      <c r="A386"/>
      <c r="B386"/>
      <c r="C386"/>
      <c r="D386"/>
      <c r="E386"/>
      <c r="F386"/>
      <c r="G386"/>
      <c r="H386"/>
      <c r="I386"/>
      <c r="J386"/>
      <c r="K386"/>
      <c r="L386"/>
      <c r="M386"/>
      <c r="N386"/>
      <c r="O386"/>
      <c r="P386"/>
      <c r="Q386"/>
    </row>
    <row r="387" spans="1:17" ht="15">
      <c r="A387"/>
      <c r="B387"/>
      <c r="C387"/>
      <c r="D387"/>
      <c r="E387"/>
      <c r="F387"/>
      <c r="G387"/>
      <c r="H387"/>
      <c r="I387"/>
      <c r="J387"/>
      <c r="K387"/>
      <c r="L387"/>
      <c r="M387"/>
      <c r="N387"/>
      <c r="O387"/>
      <c r="P387"/>
      <c r="Q387"/>
    </row>
    <row r="388" spans="1:17" ht="15">
      <c r="A388"/>
      <c r="B388"/>
      <c r="C388"/>
      <c r="D388"/>
      <c r="E388"/>
      <c r="F388"/>
      <c r="G388"/>
      <c r="H388"/>
      <c r="I388"/>
      <c r="J388"/>
      <c r="K388"/>
      <c r="L388"/>
      <c r="M388"/>
      <c r="N388"/>
      <c r="O388"/>
      <c r="P388"/>
      <c r="Q388"/>
    </row>
    <row r="389" spans="1:17" ht="15">
      <c r="A389"/>
      <c r="B389"/>
      <c r="C389"/>
      <c r="D389"/>
      <c r="E389"/>
      <c r="F389"/>
      <c r="G389"/>
      <c r="H389"/>
      <c r="I389"/>
      <c r="J389"/>
      <c r="K389"/>
      <c r="L389"/>
      <c r="M389"/>
      <c r="N389"/>
      <c r="O389"/>
      <c r="P389"/>
      <c r="Q389"/>
    </row>
    <row r="390" spans="1:17" ht="15">
      <c r="A390"/>
      <c r="B390"/>
      <c r="C390"/>
      <c r="D390"/>
      <c r="E390"/>
      <c r="F390"/>
      <c r="G390"/>
      <c r="H390"/>
      <c r="I390"/>
      <c r="J390"/>
      <c r="K390"/>
      <c r="L390"/>
      <c r="M390"/>
      <c r="N390"/>
      <c r="O390"/>
      <c r="P390"/>
      <c r="Q390"/>
    </row>
    <row r="391" spans="1:17" ht="15">
      <c r="A391"/>
      <c r="B391"/>
      <c r="C391"/>
      <c r="D391"/>
      <c r="E391"/>
      <c r="F391"/>
      <c r="G391"/>
      <c r="H391"/>
      <c r="I391"/>
      <c r="J391"/>
      <c r="K391"/>
      <c r="L391"/>
      <c r="M391"/>
      <c r="N391"/>
      <c r="O391"/>
      <c r="P391"/>
      <c r="Q391"/>
    </row>
    <row r="392" spans="1:17" ht="15">
      <c r="A392"/>
      <c r="B392"/>
      <c r="C392"/>
      <c r="D392"/>
      <c r="E392"/>
      <c r="F392"/>
      <c r="G392"/>
      <c r="H392"/>
      <c r="I392"/>
      <c r="J392"/>
      <c r="K392"/>
      <c r="L392"/>
      <c r="M392"/>
      <c r="N392"/>
      <c r="O392"/>
      <c r="P392"/>
      <c r="Q392"/>
    </row>
    <row r="393" spans="1:17" ht="15">
      <c r="A393"/>
      <c r="B393"/>
      <c r="C393"/>
      <c r="D393"/>
      <c r="E393"/>
      <c r="F393"/>
      <c r="G393"/>
      <c r="H393"/>
      <c r="I393"/>
      <c r="J393"/>
      <c r="K393"/>
      <c r="L393"/>
      <c r="M393"/>
      <c r="N393"/>
      <c r="O393"/>
      <c r="P393"/>
      <c r="Q393"/>
    </row>
    <row r="394" spans="1:17" ht="15">
      <c r="A394"/>
      <c r="B394"/>
      <c r="C394"/>
      <c r="D394"/>
      <c r="E394"/>
      <c r="F394"/>
      <c r="G394"/>
      <c r="H394"/>
      <c r="I394"/>
      <c r="J394"/>
      <c r="K394"/>
      <c r="L394"/>
      <c r="M394"/>
      <c r="N394"/>
      <c r="O394"/>
      <c r="P394"/>
      <c r="Q394"/>
    </row>
    <row r="395" spans="1:17" ht="15">
      <c r="A395"/>
      <c r="B395"/>
      <c r="C395"/>
      <c r="D395"/>
      <c r="E395"/>
      <c r="F395"/>
      <c r="G395"/>
      <c r="H395"/>
      <c r="I395"/>
      <c r="J395"/>
      <c r="K395"/>
      <c r="L395"/>
      <c r="M395"/>
      <c r="N395"/>
      <c r="O395"/>
      <c r="P395"/>
      <c r="Q395"/>
    </row>
    <row r="396" spans="1:17" ht="15">
      <c r="A396"/>
      <c r="B396"/>
      <c r="C396"/>
      <c r="D396"/>
      <c r="E396"/>
      <c r="F396"/>
      <c r="G396"/>
      <c r="H396"/>
      <c r="I396"/>
      <c r="J396"/>
      <c r="K396"/>
      <c r="L396"/>
      <c r="M396"/>
      <c r="N396"/>
      <c r="O396"/>
      <c r="P396"/>
      <c r="Q396"/>
    </row>
    <row r="397" spans="1:17" ht="15">
      <c r="A397"/>
      <c r="B397"/>
      <c r="C397"/>
      <c r="D397"/>
      <c r="E397"/>
      <c r="F397"/>
      <c r="G397"/>
      <c r="H397"/>
      <c r="I397"/>
      <c r="J397"/>
      <c r="K397"/>
      <c r="L397"/>
      <c r="M397"/>
      <c r="N397"/>
      <c r="O397"/>
      <c r="P397"/>
      <c r="Q397"/>
    </row>
    <row r="398" spans="1:17" ht="15">
      <c r="A398"/>
      <c r="B398"/>
      <c r="C398"/>
      <c r="D398"/>
      <c r="E398"/>
      <c r="F398"/>
      <c r="G398"/>
      <c r="H398"/>
      <c r="I398"/>
      <c r="J398"/>
      <c r="K398"/>
      <c r="L398"/>
      <c r="M398"/>
      <c r="N398"/>
      <c r="O398"/>
      <c r="P398"/>
      <c r="Q398"/>
    </row>
    <row r="399" spans="1:17" ht="15">
      <c r="A399"/>
      <c r="B399"/>
      <c r="C399"/>
      <c r="D399"/>
      <c r="E399"/>
      <c r="F399"/>
      <c r="G399"/>
      <c r="H399"/>
      <c r="I399"/>
      <c r="J399"/>
      <c r="K399"/>
      <c r="L399"/>
      <c r="M399"/>
      <c r="N399"/>
      <c r="O399"/>
      <c r="P399"/>
      <c r="Q399"/>
    </row>
    <row r="400" spans="1:17" ht="15">
      <c r="A400"/>
      <c r="B400"/>
      <c r="C400"/>
      <c r="D400"/>
      <c r="E400"/>
      <c r="F400"/>
      <c r="G400"/>
      <c r="H400"/>
      <c r="I400"/>
      <c r="J400"/>
      <c r="K400"/>
      <c r="L400"/>
      <c r="M400"/>
      <c r="N400"/>
      <c r="O400"/>
      <c r="P400"/>
      <c r="Q400"/>
    </row>
    <row r="401" spans="1:17" ht="15">
      <c r="A401"/>
      <c r="B401"/>
      <c r="C401"/>
      <c r="D401"/>
      <c r="E401"/>
      <c r="F401"/>
      <c r="G401"/>
      <c r="H401"/>
      <c r="I401"/>
      <c r="J401"/>
      <c r="K401"/>
      <c r="L401"/>
      <c r="M401"/>
      <c r="N401"/>
      <c r="O401"/>
      <c r="P401"/>
      <c r="Q401"/>
    </row>
    <row r="402" spans="1:17" ht="15">
      <c r="A402"/>
      <c r="B402"/>
      <c r="C402"/>
      <c r="D402"/>
      <c r="E402"/>
      <c r="F402"/>
      <c r="G402"/>
      <c r="H402"/>
      <c r="I402"/>
      <c r="J402"/>
      <c r="K402"/>
      <c r="L402"/>
      <c r="M402"/>
      <c r="N402"/>
      <c r="O402"/>
      <c r="P402"/>
      <c r="Q402"/>
    </row>
    <row r="403" spans="1:17" ht="15">
      <c r="A403"/>
      <c r="B403"/>
      <c r="C403"/>
      <c r="D403"/>
      <c r="E403"/>
      <c r="F403"/>
      <c r="G403"/>
      <c r="H403"/>
      <c r="I403"/>
      <c r="J403"/>
      <c r="K403"/>
      <c r="L403"/>
      <c r="M403"/>
      <c r="N403"/>
      <c r="O403"/>
      <c r="P403"/>
      <c r="Q403"/>
    </row>
    <row r="404" spans="1:17" ht="15">
      <c r="A404"/>
      <c r="B404"/>
      <c r="C404"/>
      <c r="D404"/>
      <c r="E404"/>
      <c r="F404"/>
      <c r="G404"/>
      <c r="H404"/>
      <c r="I404"/>
      <c r="J404"/>
      <c r="K404"/>
      <c r="L404"/>
      <c r="M404"/>
      <c r="N404"/>
      <c r="O404"/>
      <c r="P404"/>
      <c r="Q404"/>
    </row>
    <row r="405" spans="1:17" ht="15">
      <c r="A405"/>
      <c r="B405"/>
      <c r="C405"/>
      <c r="D405"/>
      <c r="E405"/>
      <c r="F405"/>
      <c r="G405"/>
      <c r="H405"/>
      <c r="I405"/>
      <c r="J405"/>
      <c r="K405"/>
      <c r="L405"/>
      <c r="M405"/>
      <c r="N405"/>
      <c r="O405"/>
      <c r="P405"/>
      <c r="Q405"/>
    </row>
    <row r="406" spans="1:17" ht="15">
      <c r="A406"/>
      <c r="B406"/>
      <c r="C406"/>
      <c r="D406"/>
      <c r="E406"/>
      <c r="F406"/>
      <c r="G406"/>
      <c r="H406"/>
      <c r="I406"/>
      <c r="J406"/>
      <c r="K406"/>
      <c r="L406"/>
      <c r="M406"/>
      <c r="N406"/>
      <c r="O406"/>
      <c r="P406"/>
      <c r="Q406"/>
    </row>
    <row r="407" spans="1:17" ht="15">
      <c r="A407"/>
      <c r="B407"/>
      <c r="C407"/>
      <c r="D407"/>
      <c r="E407"/>
      <c r="F407"/>
      <c r="G407"/>
      <c r="H407"/>
      <c r="I407"/>
      <c r="J407"/>
      <c r="K407"/>
      <c r="L407"/>
      <c r="M407"/>
      <c r="N407"/>
      <c r="O407"/>
      <c r="P407"/>
      <c r="Q407"/>
    </row>
    <row r="408" spans="1:17" ht="15">
      <c r="A408"/>
      <c r="B408"/>
      <c r="C408"/>
      <c r="D408"/>
      <c r="E408"/>
      <c r="F408"/>
      <c r="G408"/>
      <c r="H408"/>
      <c r="I408"/>
      <c r="J408"/>
      <c r="K408"/>
      <c r="L408"/>
      <c r="M408"/>
      <c r="N408"/>
      <c r="O408"/>
      <c r="P408"/>
      <c r="Q408"/>
    </row>
    <row r="409" spans="1:17" ht="15">
      <c r="A409"/>
      <c r="B409"/>
      <c r="C409"/>
      <c r="D409"/>
      <c r="E409"/>
      <c r="F409"/>
      <c r="G409"/>
      <c r="H409"/>
      <c r="I409"/>
      <c r="J409"/>
      <c r="K409"/>
      <c r="L409"/>
      <c r="M409"/>
      <c r="N409"/>
      <c r="O409"/>
      <c r="P409"/>
      <c r="Q409"/>
    </row>
    <row r="410" spans="1:17" ht="15">
      <c r="A410"/>
      <c r="B410"/>
      <c r="C410"/>
      <c r="D410"/>
      <c r="E410"/>
      <c r="F410"/>
      <c r="G410"/>
      <c r="H410"/>
      <c r="I410"/>
      <c r="J410"/>
      <c r="K410"/>
      <c r="L410"/>
      <c r="M410"/>
      <c r="N410"/>
      <c r="O410"/>
      <c r="P410"/>
      <c r="Q410"/>
    </row>
    <row r="411" spans="1:17" ht="15">
      <c r="A411"/>
      <c r="B411"/>
      <c r="C411"/>
      <c r="D411"/>
      <c r="E411"/>
      <c r="F411"/>
      <c r="G411"/>
      <c r="H411"/>
      <c r="I411"/>
      <c r="J411"/>
      <c r="K411"/>
      <c r="L411"/>
      <c r="M411"/>
      <c r="N411"/>
      <c r="O411"/>
      <c r="P411"/>
      <c r="Q411"/>
    </row>
    <row r="412" spans="1:17" ht="15">
      <c r="A412"/>
      <c r="B412"/>
      <c r="C412"/>
      <c r="D412"/>
      <c r="E412"/>
      <c r="F412"/>
      <c r="G412"/>
      <c r="H412"/>
      <c r="I412"/>
      <c r="J412"/>
      <c r="K412"/>
      <c r="L412"/>
      <c r="M412"/>
      <c r="N412"/>
      <c r="O412"/>
      <c r="P412"/>
      <c r="Q412"/>
    </row>
    <row r="413" spans="1:17" ht="15">
      <c r="A413"/>
      <c r="B413"/>
      <c r="C413"/>
      <c r="D413"/>
      <c r="E413"/>
      <c r="F413"/>
      <c r="G413"/>
      <c r="H413"/>
      <c r="I413"/>
      <c r="J413"/>
      <c r="K413"/>
      <c r="L413"/>
      <c r="M413"/>
      <c r="N413"/>
      <c r="O413"/>
      <c r="P413"/>
      <c r="Q413"/>
    </row>
    <row r="414" spans="1:17" ht="15">
      <c r="A414"/>
      <c r="B414"/>
      <c r="C414"/>
      <c r="D414"/>
      <c r="E414"/>
      <c r="F414"/>
      <c r="G414"/>
      <c r="H414"/>
      <c r="I414"/>
      <c r="J414"/>
      <c r="K414"/>
      <c r="L414"/>
      <c r="M414"/>
      <c r="N414"/>
      <c r="O414"/>
      <c r="P414"/>
      <c r="Q414"/>
    </row>
    <row r="415" spans="1:17" ht="15">
      <c r="A415"/>
      <c r="B415"/>
      <c r="C415"/>
      <c r="D415"/>
      <c r="E415"/>
      <c r="F415"/>
      <c r="G415"/>
      <c r="H415"/>
      <c r="I415"/>
      <c r="J415"/>
      <c r="K415"/>
      <c r="L415"/>
      <c r="M415"/>
      <c r="N415"/>
      <c r="O415"/>
      <c r="P415"/>
      <c r="Q415"/>
    </row>
    <row r="416" spans="1:17" ht="15">
      <c r="A416"/>
      <c r="B416"/>
      <c r="C416"/>
      <c r="D416"/>
      <c r="E416"/>
      <c r="F416"/>
      <c r="G416"/>
      <c r="H416"/>
      <c r="I416"/>
      <c r="J416"/>
      <c r="K416"/>
      <c r="L416"/>
      <c r="M416"/>
      <c r="N416"/>
      <c r="O416"/>
      <c r="P416"/>
      <c r="Q416"/>
    </row>
    <row r="417" spans="1:17" ht="15">
      <c r="A417"/>
      <c r="B417"/>
      <c r="C417"/>
      <c r="D417"/>
      <c r="E417"/>
      <c r="F417"/>
      <c r="G417"/>
      <c r="H417"/>
      <c r="I417"/>
      <c r="J417"/>
      <c r="K417"/>
      <c r="L417"/>
      <c r="M417"/>
      <c r="N417"/>
      <c r="O417"/>
      <c r="P417"/>
      <c r="Q417"/>
    </row>
    <row r="418" spans="1:17" ht="15">
      <c r="A418"/>
      <c r="B418"/>
      <c r="C418"/>
      <c r="D418"/>
      <c r="E418"/>
      <c r="F418"/>
      <c r="G418"/>
      <c r="H418"/>
      <c r="I418"/>
      <c r="J418"/>
      <c r="K418"/>
      <c r="L418"/>
      <c r="M418"/>
      <c r="N418"/>
      <c r="O418"/>
      <c r="P418"/>
      <c r="Q418"/>
    </row>
    <row r="419" spans="1:17" ht="15">
      <c r="A419"/>
      <c r="B419"/>
      <c r="C419"/>
      <c r="D419"/>
      <c r="E419"/>
      <c r="F419"/>
      <c r="G419"/>
      <c r="H419"/>
      <c r="I419"/>
      <c r="J419"/>
      <c r="K419"/>
      <c r="L419"/>
      <c r="M419"/>
      <c r="N419"/>
      <c r="O419"/>
      <c r="P419"/>
      <c r="Q419"/>
    </row>
    <row r="420" spans="1:17" ht="15">
      <c r="A420"/>
      <c r="B420"/>
      <c r="C420"/>
      <c r="D420"/>
      <c r="E420"/>
      <c r="F420"/>
      <c r="G420"/>
      <c r="H420"/>
      <c r="I420"/>
      <c r="J420"/>
      <c r="K420"/>
      <c r="L420"/>
      <c r="M420"/>
      <c r="N420"/>
      <c r="O420"/>
      <c r="P420"/>
      <c r="Q420"/>
    </row>
    <row r="421" spans="1:17" ht="15">
      <c r="A421"/>
      <c r="B421"/>
      <c r="C421"/>
      <c r="D421"/>
      <c r="E421"/>
      <c r="F421"/>
      <c r="G421"/>
      <c r="H421"/>
      <c r="I421"/>
      <c r="J421"/>
      <c r="K421"/>
      <c r="L421"/>
      <c r="M421"/>
      <c r="N421"/>
      <c r="O421"/>
      <c r="P421"/>
      <c r="Q421"/>
    </row>
    <row r="422" spans="1:17" ht="15">
      <c r="A422"/>
      <c r="B422"/>
      <c r="C422"/>
      <c r="D422"/>
      <c r="E422"/>
      <c r="F422"/>
      <c r="G422"/>
      <c r="H422"/>
      <c r="I422"/>
      <c r="J422"/>
      <c r="K422"/>
      <c r="L422"/>
      <c r="M422"/>
      <c r="N422"/>
      <c r="O422"/>
      <c r="P422"/>
      <c r="Q422"/>
    </row>
    <row r="423" spans="1:17" ht="15">
      <c r="A423"/>
      <c r="B423"/>
      <c r="C423"/>
      <c r="D423"/>
      <c r="E423"/>
      <c r="F423"/>
      <c r="G423"/>
      <c r="H423"/>
      <c r="I423"/>
      <c r="J423"/>
      <c r="K423"/>
      <c r="L423"/>
      <c r="M423"/>
      <c r="N423"/>
      <c r="O423"/>
      <c r="P423"/>
      <c r="Q423"/>
    </row>
    <row r="424" spans="1:17" ht="15">
      <c r="A424"/>
      <c r="B424"/>
      <c r="C424"/>
      <c r="D424"/>
      <c r="E424"/>
      <c r="F424"/>
      <c r="G424"/>
      <c r="H424"/>
      <c r="I424"/>
      <c r="J424"/>
      <c r="K424"/>
      <c r="L424"/>
      <c r="M424"/>
      <c r="N424"/>
      <c r="O424"/>
      <c r="P424"/>
      <c r="Q424"/>
    </row>
    <row r="425" spans="1:17" ht="15">
      <c r="A425"/>
      <c r="B425"/>
      <c r="C425"/>
      <c r="D425"/>
      <c r="E425"/>
      <c r="F425"/>
      <c r="G425"/>
      <c r="H425"/>
      <c r="I425"/>
      <c r="J425"/>
      <c r="K425"/>
      <c r="L425"/>
      <c r="M425"/>
      <c r="N425"/>
      <c r="O425"/>
      <c r="P425"/>
      <c r="Q425"/>
    </row>
    <row r="426" spans="1:17" ht="15">
      <c r="A426"/>
      <c r="B426"/>
      <c r="C426"/>
      <c r="D426"/>
      <c r="E426"/>
      <c r="F426"/>
      <c r="G426"/>
      <c r="H426"/>
      <c r="I426"/>
      <c r="J426"/>
      <c r="K426"/>
      <c r="L426"/>
      <c r="M426"/>
      <c r="N426"/>
      <c r="O426"/>
      <c r="P426"/>
      <c r="Q426"/>
    </row>
    <row r="427" spans="1:17" ht="15">
      <c r="A427"/>
      <c r="B427"/>
      <c r="C427"/>
      <c r="D427"/>
      <c r="E427"/>
      <c r="F427"/>
      <c r="G427"/>
      <c r="H427"/>
      <c r="I427"/>
      <c r="J427"/>
      <c r="K427"/>
      <c r="L427"/>
      <c r="M427"/>
      <c r="N427"/>
      <c r="O427"/>
      <c r="P427"/>
      <c r="Q427"/>
    </row>
    <row r="428" spans="1:17" ht="15">
      <c r="A428"/>
      <c r="B428"/>
      <c r="C428"/>
      <c r="D428"/>
      <c r="E428"/>
      <c r="F428"/>
      <c r="G428"/>
      <c r="H428"/>
      <c r="I428"/>
      <c r="J428"/>
      <c r="K428"/>
      <c r="L428"/>
      <c r="M428"/>
      <c r="N428"/>
      <c r="O428"/>
      <c r="P428"/>
      <c r="Q428"/>
    </row>
    <row r="429" spans="1:17" ht="15">
      <c r="A429"/>
      <c r="B429"/>
      <c r="C429"/>
      <c r="D429"/>
      <c r="E429"/>
      <c r="F429"/>
      <c r="G429"/>
      <c r="H429"/>
      <c r="I429"/>
      <c r="J429"/>
      <c r="K429"/>
      <c r="L429"/>
      <c r="M429"/>
      <c r="N429"/>
      <c r="O429"/>
      <c r="P429"/>
      <c r="Q429"/>
    </row>
    <row r="430" spans="1:17" ht="15">
      <c r="A430"/>
      <c r="B430"/>
      <c r="C430"/>
      <c r="D430"/>
      <c r="E430"/>
      <c r="F430"/>
      <c r="G430"/>
      <c r="H430"/>
      <c r="I430"/>
      <c r="J430"/>
      <c r="K430"/>
      <c r="L430"/>
      <c r="M430"/>
      <c r="N430"/>
      <c r="O430"/>
      <c r="P430"/>
      <c r="Q430"/>
    </row>
    <row r="431" spans="1:17" ht="15">
      <c r="A431"/>
      <c r="B431"/>
      <c r="C431"/>
      <c r="D431"/>
      <c r="E431"/>
      <c r="F431"/>
      <c r="G431"/>
      <c r="H431"/>
      <c r="I431"/>
      <c r="J431"/>
      <c r="K431"/>
      <c r="L431"/>
      <c r="M431"/>
      <c r="N431"/>
      <c r="O431"/>
      <c r="P431"/>
      <c r="Q431"/>
    </row>
    <row r="432" spans="1:17" ht="15">
      <c r="A432"/>
      <c r="B432"/>
      <c r="C432"/>
      <c r="D432"/>
      <c r="E432"/>
      <c r="F432"/>
      <c r="G432"/>
      <c r="H432"/>
      <c r="I432"/>
      <c r="J432"/>
      <c r="K432"/>
      <c r="L432"/>
      <c r="M432"/>
      <c r="N432"/>
      <c r="O432"/>
      <c r="P432"/>
      <c r="Q432"/>
    </row>
    <row r="433" spans="1:17" ht="15">
      <c r="A433"/>
      <c r="B433"/>
      <c r="C433"/>
      <c r="D433"/>
      <c r="E433"/>
      <c r="F433"/>
      <c r="G433"/>
      <c r="H433"/>
      <c r="I433"/>
      <c r="J433"/>
      <c r="K433"/>
      <c r="L433"/>
      <c r="M433"/>
      <c r="N433"/>
      <c r="O433"/>
      <c r="P433"/>
      <c r="Q433"/>
    </row>
    <row r="434" spans="1:17" ht="15">
      <c r="A434"/>
      <c r="B434"/>
      <c r="C434"/>
      <c r="D434"/>
      <c r="E434"/>
      <c r="F434"/>
      <c r="G434"/>
      <c r="H434"/>
      <c r="I434"/>
      <c r="J434"/>
      <c r="K434"/>
      <c r="L434"/>
      <c r="M434"/>
      <c r="N434"/>
      <c r="O434"/>
      <c r="P434"/>
      <c r="Q434"/>
    </row>
    <row r="435" spans="1:17" ht="15">
      <c r="A435"/>
      <c r="B435"/>
      <c r="C435"/>
      <c r="D435"/>
      <c r="E435"/>
      <c r="F435"/>
      <c r="G435"/>
      <c r="H435"/>
      <c r="I435"/>
      <c r="J435"/>
      <c r="K435"/>
      <c r="L435"/>
      <c r="M435"/>
      <c r="N435"/>
      <c r="O435"/>
      <c r="P435"/>
      <c r="Q435"/>
    </row>
    <row r="436" spans="1:17" ht="15">
      <c r="A436"/>
      <c r="B436"/>
      <c r="C436"/>
      <c r="D436"/>
      <c r="E436"/>
      <c r="F436"/>
      <c r="G436"/>
      <c r="H436"/>
      <c r="I436"/>
      <c r="J436"/>
      <c r="K436"/>
      <c r="L436"/>
      <c r="M436"/>
      <c r="N436"/>
      <c r="O436"/>
      <c r="P436"/>
      <c r="Q436"/>
    </row>
    <row r="437" spans="1:17" ht="15">
      <c r="A437"/>
      <c r="B437"/>
      <c r="C437"/>
      <c r="D437"/>
      <c r="E437"/>
      <c r="F437"/>
      <c r="G437"/>
      <c r="H437"/>
      <c r="I437"/>
      <c r="J437"/>
      <c r="K437"/>
      <c r="L437"/>
      <c r="M437"/>
      <c r="N437"/>
      <c r="O437"/>
      <c r="P437"/>
      <c r="Q437"/>
    </row>
    <row r="438" spans="1:17" ht="15">
      <c r="A438"/>
      <c r="B438"/>
      <c r="C438"/>
      <c r="D438"/>
      <c r="E438"/>
      <c r="F438"/>
      <c r="G438"/>
      <c r="H438"/>
      <c r="I438"/>
      <c r="J438"/>
      <c r="K438"/>
      <c r="L438"/>
      <c r="M438"/>
      <c r="N438"/>
      <c r="O438"/>
      <c r="P438"/>
      <c r="Q438"/>
    </row>
    <row r="439" spans="1:17" ht="15">
      <c r="A439"/>
      <c r="B439"/>
      <c r="C439"/>
      <c r="D439"/>
      <c r="E439"/>
      <c r="F439"/>
      <c r="G439"/>
      <c r="H439"/>
      <c r="I439"/>
      <c r="J439"/>
      <c r="K439"/>
      <c r="L439"/>
      <c r="M439"/>
      <c r="N439"/>
      <c r="O439"/>
      <c r="P439"/>
      <c r="Q439"/>
    </row>
    <row r="440" spans="1:17" ht="15">
      <c r="A440"/>
      <c r="B440"/>
      <c r="C440"/>
      <c r="D440"/>
      <c r="E440"/>
      <c r="F440"/>
      <c r="G440"/>
      <c r="H440"/>
      <c r="I440"/>
      <c r="J440"/>
      <c r="K440"/>
      <c r="L440"/>
      <c r="M440"/>
      <c r="N440"/>
      <c r="O440"/>
      <c r="P440"/>
      <c r="Q440"/>
    </row>
    <row r="441" spans="1:17" ht="15">
      <c r="A441"/>
      <c r="B441"/>
      <c r="C441"/>
      <c r="D441"/>
      <c r="E441"/>
      <c r="F441"/>
      <c r="G441"/>
      <c r="H441"/>
      <c r="I441"/>
      <c r="J441"/>
      <c r="K441"/>
      <c r="L441"/>
      <c r="M441"/>
      <c r="N441"/>
      <c r="O441"/>
      <c r="P441"/>
      <c r="Q441"/>
    </row>
    <row r="442" spans="1:17" ht="15">
      <c r="A442"/>
      <c r="B442"/>
      <c r="C442"/>
      <c r="D442"/>
      <c r="E442"/>
      <c r="F442"/>
      <c r="G442"/>
      <c r="H442"/>
      <c r="I442"/>
      <c r="J442"/>
      <c r="K442"/>
      <c r="L442"/>
      <c r="M442"/>
      <c r="N442"/>
      <c r="O442"/>
      <c r="P442"/>
      <c r="Q442"/>
    </row>
    <row r="443" spans="1:17" ht="15">
      <c r="A443"/>
      <c r="B443"/>
      <c r="C443"/>
      <c r="D443"/>
      <c r="E443"/>
      <c r="F443"/>
      <c r="G443"/>
      <c r="H443"/>
      <c r="I443"/>
      <c r="J443"/>
      <c r="K443"/>
      <c r="L443"/>
      <c r="M443"/>
      <c r="N443"/>
      <c r="O443"/>
      <c r="P443"/>
      <c r="Q443"/>
    </row>
    <row r="444" spans="1:17" ht="15">
      <c r="A444"/>
      <c r="B444"/>
      <c r="C444"/>
      <c r="D444"/>
      <c r="E444"/>
      <c r="F444"/>
      <c r="G444"/>
      <c r="H444"/>
      <c r="I444"/>
      <c r="J444"/>
      <c r="K444"/>
      <c r="L444"/>
      <c r="M444"/>
      <c r="N444"/>
      <c r="O444"/>
      <c r="P444"/>
      <c r="Q444"/>
    </row>
    <row r="445" spans="1:17" ht="15">
      <c r="A445"/>
      <c r="B445"/>
      <c r="C445"/>
      <c r="D445"/>
      <c r="E445"/>
      <c r="F445"/>
      <c r="G445"/>
      <c r="H445"/>
      <c r="I445"/>
      <c r="J445"/>
      <c r="K445"/>
      <c r="L445"/>
      <c r="M445"/>
      <c r="N445"/>
      <c r="O445"/>
      <c r="P445"/>
      <c r="Q445"/>
    </row>
    <row r="446" spans="1:17" ht="15">
      <c r="A446"/>
      <c r="B446"/>
      <c r="C446"/>
      <c r="D446"/>
      <c r="E446"/>
      <c r="F446"/>
      <c r="G446"/>
      <c r="H446"/>
      <c r="I446"/>
      <c r="J446"/>
      <c r="K446"/>
      <c r="L446"/>
      <c r="M446"/>
      <c r="N446"/>
      <c r="O446"/>
      <c r="P446"/>
      <c r="Q446"/>
    </row>
    <row r="447" spans="1:17" ht="15">
      <c r="A447"/>
      <c r="B447"/>
      <c r="C447"/>
      <c r="D447"/>
      <c r="E447"/>
      <c r="F447"/>
      <c r="G447"/>
      <c r="H447"/>
      <c r="I447"/>
      <c r="J447"/>
      <c r="K447"/>
      <c r="L447"/>
      <c r="M447"/>
      <c r="N447"/>
      <c r="O447"/>
      <c r="P447"/>
      <c r="Q447"/>
    </row>
    <row r="448" spans="1:17" ht="15">
      <c r="A448"/>
      <c r="B448"/>
      <c r="C448"/>
      <c r="D448"/>
      <c r="E448"/>
      <c r="F448"/>
      <c r="G448"/>
      <c r="H448"/>
      <c r="I448"/>
      <c r="J448"/>
      <c r="K448"/>
      <c r="L448"/>
      <c r="M448"/>
      <c r="N448"/>
      <c r="O448"/>
      <c r="P448"/>
      <c r="Q448"/>
    </row>
    <row r="449" spans="1:17" ht="15">
      <c r="A449"/>
      <c r="B449"/>
      <c r="C449"/>
      <c r="D449"/>
      <c r="E449"/>
      <c r="F449"/>
      <c r="G449"/>
      <c r="H449"/>
      <c r="I449"/>
      <c r="J449"/>
      <c r="K449"/>
      <c r="L449"/>
      <c r="M449"/>
      <c r="N449"/>
      <c r="O449"/>
      <c r="P449"/>
      <c r="Q449"/>
    </row>
    <row r="450" spans="1:17" ht="15">
      <c r="A450"/>
      <c r="B450"/>
      <c r="C450"/>
      <c r="D450"/>
      <c r="E450"/>
      <c r="F450"/>
      <c r="G450"/>
      <c r="H450"/>
      <c r="I450"/>
      <c r="J450"/>
      <c r="K450"/>
      <c r="L450"/>
      <c r="M450"/>
      <c r="N450"/>
      <c r="O450"/>
      <c r="P450"/>
      <c r="Q450"/>
    </row>
    <row r="451" spans="1:17" ht="15">
      <c r="A451"/>
      <c r="B451"/>
      <c r="C451"/>
      <c r="D451"/>
      <c r="E451"/>
      <c r="F451"/>
      <c r="G451"/>
      <c r="H451"/>
      <c r="I451"/>
      <c r="J451"/>
      <c r="K451"/>
      <c r="L451"/>
      <c r="M451"/>
      <c r="N451"/>
      <c r="O451"/>
      <c r="P451"/>
      <c r="Q451"/>
    </row>
    <row r="452" spans="1:17" ht="15">
      <c r="A452"/>
      <c r="B452"/>
      <c r="C452"/>
      <c r="D452"/>
      <c r="E452"/>
      <c r="F452"/>
      <c r="G452"/>
      <c r="H452"/>
      <c r="I452"/>
      <c r="J452"/>
      <c r="K452"/>
      <c r="L452"/>
      <c r="M452"/>
      <c r="N452"/>
      <c r="O452"/>
      <c r="P452"/>
      <c r="Q452"/>
    </row>
    <row r="453" spans="1:17" ht="15">
      <c r="A453"/>
      <c r="B453"/>
      <c r="C453"/>
      <c r="D453"/>
      <c r="E453"/>
      <c r="F453"/>
      <c r="G453"/>
      <c r="H453"/>
      <c r="I453"/>
      <c r="J453"/>
      <c r="K453"/>
      <c r="L453"/>
      <c r="M453"/>
      <c r="N453"/>
      <c r="O453"/>
      <c r="P453"/>
      <c r="Q453"/>
    </row>
    <row r="454" spans="1:17" ht="15">
      <c r="A454"/>
      <c r="B454"/>
      <c r="C454"/>
      <c r="D454"/>
      <c r="E454"/>
      <c r="F454"/>
      <c r="G454"/>
      <c r="H454"/>
      <c r="I454"/>
      <c r="J454"/>
      <c r="K454"/>
      <c r="L454"/>
      <c r="M454"/>
      <c r="N454"/>
      <c r="O454"/>
      <c r="P454"/>
      <c r="Q454"/>
    </row>
    <row r="455" spans="1:17" ht="15">
      <c r="A455"/>
      <c r="B455"/>
      <c r="C455"/>
      <c r="D455"/>
      <c r="E455"/>
      <c r="F455"/>
      <c r="G455"/>
      <c r="H455"/>
      <c r="I455"/>
      <c r="J455"/>
      <c r="K455"/>
      <c r="L455"/>
      <c r="M455"/>
      <c r="N455"/>
      <c r="O455"/>
      <c r="P455"/>
      <c r="Q455"/>
    </row>
    <row r="456" spans="1:17" ht="15">
      <c r="A456"/>
      <c r="B456"/>
      <c r="C456"/>
      <c r="D456"/>
      <c r="E456"/>
      <c r="F456"/>
      <c r="G456"/>
      <c r="H456"/>
      <c r="I456"/>
      <c r="J456"/>
      <c r="K456"/>
      <c r="L456"/>
      <c r="M456"/>
      <c r="N456"/>
      <c r="O456"/>
      <c r="P456"/>
      <c r="Q456"/>
    </row>
    <row r="457" spans="1:17" ht="15">
      <c r="A457"/>
      <c r="B457"/>
      <c r="C457"/>
      <c r="D457"/>
      <c r="E457"/>
      <c r="F457"/>
      <c r="G457"/>
      <c r="H457"/>
      <c r="I457"/>
      <c r="J457"/>
      <c r="K457"/>
      <c r="L457"/>
      <c r="M457"/>
      <c r="N457"/>
      <c r="O457"/>
      <c r="P457"/>
      <c r="Q457"/>
    </row>
    <row r="458" spans="1:17" ht="15">
      <c r="A458"/>
      <c r="B458"/>
      <c r="C458"/>
      <c r="D458"/>
      <c r="E458"/>
      <c r="F458"/>
      <c r="G458"/>
      <c r="H458"/>
      <c r="I458"/>
      <c r="J458"/>
      <c r="K458"/>
      <c r="L458"/>
      <c r="M458"/>
      <c r="N458"/>
      <c r="O458"/>
      <c r="P458"/>
      <c r="Q458"/>
    </row>
    <row r="459" spans="1:17" ht="15">
      <c r="A459"/>
      <c r="B459"/>
      <c r="C459"/>
      <c r="D459"/>
      <c r="E459"/>
      <c r="F459"/>
      <c r="G459"/>
      <c r="H459"/>
      <c r="I459"/>
      <c r="J459"/>
      <c r="K459"/>
      <c r="L459"/>
      <c r="M459"/>
      <c r="N459"/>
      <c r="O459"/>
      <c r="P459"/>
      <c r="Q459"/>
    </row>
    <row r="460" spans="1:17" ht="15">
      <c r="A460"/>
      <c r="B460"/>
      <c r="C460"/>
      <c r="D460"/>
      <c r="E460"/>
      <c r="F460"/>
      <c r="G460"/>
      <c r="H460"/>
      <c r="I460"/>
      <c r="J460"/>
      <c r="K460"/>
      <c r="L460"/>
      <c r="M460"/>
      <c r="N460"/>
      <c r="O460"/>
      <c r="P460"/>
      <c r="Q460"/>
    </row>
    <row r="461" spans="1:17" ht="15">
      <c r="A461"/>
      <c r="B461"/>
      <c r="C461"/>
      <c r="D461"/>
      <c r="E461"/>
      <c r="F461"/>
      <c r="G461"/>
      <c r="H461"/>
      <c r="I461"/>
      <c r="J461"/>
      <c r="K461"/>
      <c r="L461"/>
      <c r="M461"/>
      <c r="N461"/>
      <c r="O461"/>
      <c r="P461"/>
      <c r="Q461"/>
    </row>
    <row r="462" spans="1:17" ht="15">
      <c r="A462"/>
      <c r="B462"/>
      <c r="C462"/>
      <c r="D462"/>
      <c r="E462"/>
      <c r="F462"/>
      <c r="G462"/>
      <c r="H462"/>
      <c r="I462"/>
      <c r="J462"/>
      <c r="K462"/>
      <c r="L462"/>
      <c r="M462"/>
      <c r="N462"/>
      <c r="O462"/>
      <c r="P462"/>
      <c r="Q462"/>
    </row>
    <row r="463" spans="1:17" ht="15">
      <c r="A463"/>
      <c r="B463"/>
      <c r="C463"/>
      <c r="D463"/>
      <c r="E463"/>
      <c r="F463"/>
      <c r="G463"/>
      <c r="H463"/>
      <c r="I463"/>
      <c r="J463"/>
      <c r="K463"/>
      <c r="L463"/>
      <c r="M463"/>
      <c r="N463"/>
      <c r="O463"/>
      <c r="P463"/>
      <c r="Q463"/>
    </row>
    <row r="464" spans="1:17" ht="15">
      <c r="A464"/>
      <c r="B464"/>
      <c r="C464"/>
      <c r="D464"/>
      <c r="E464"/>
      <c r="F464"/>
      <c r="G464"/>
      <c r="H464"/>
      <c r="I464"/>
      <c r="J464"/>
      <c r="K464"/>
      <c r="L464"/>
      <c r="M464"/>
      <c r="N464"/>
      <c r="O464"/>
      <c r="P464"/>
      <c r="Q464"/>
    </row>
    <row r="465" spans="1:17" ht="15">
      <c r="A465"/>
      <c r="B465"/>
      <c r="C465"/>
      <c r="D465"/>
      <c r="E465"/>
      <c r="F465"/>
      <c r="G465"/>
      <c r="H465"/>
      <c r="I465"/>
      <c r="J465"/>
      <c r="K465"/>
      <c r="L465"/>
      <c r="M465"/>
      <c r="N465"/>
      <c r="O465"/>
      <c r="P465"/>
      <c r="Q465"/>
    </row>
    <row r="466" spans="1:17" ht="15">
      <c r="A466"/>
      <c r="B466"/>
      <c r="C466"/>
      <c r="D466"/>
      <c r="E466"/>
      <c r="F466"/>
      <c r="G466"/>
      <c r="H466"/>
      <c r="I466"/>
      <c r="J466"/>
      <c r="K466"/>
      <c r="L466"/>
      <c r="M466"/>
      <c r="N466"/>
      <c r="O466"/>
      <c r="P466"/>
      <c r="Q466"/>
    </row>
    <row r="467" spans="1:17" ht="15">
      <c r="A467"/>
      <c r="B467"/>
      <c r="C467"/>
      <c r="D467"/>
      <c r="E467"/>
      <c r="F467"/>
      <c r="G467"/>
      <c r="H467"/>
      <c r="I467"/>
      <c r="J467"/>
      <c r="K467"/>
      <c r="L467"/>
      <c r="M467"/>
      <c r="N467"/>
      <c r="O467"/>
      <c r="P467"/>
      <c r="Q467"/>
    </row>
    <row r="468" spans="1:17" ht="15">
      <c r="A468"/>
      <c r="B468"/>
      <c r="C468"/>
      <c r="D468"/>
      <c r="E468"/>
      <c r="F468"/>
      <c r="G468"/>
      <c r="H468"/>
      <c r="I468"/>
      <c r="J468"/>
      <c r="K468"/>
      <c r="L468"/>
      <c r="M468"/>
      <c r="N468"/>
      <c r="O468"/>
      <c r="P468"/>
      <c r="Q468"/>
    </row>
    <row r="469" spans="1:17" ht="15">
      <c r="A469"/>
      <c r="B469"/>
      <c r="C469"/>
      <c r="D469"/>
      <c r="E469"/>
      <c r="F469"/>
      <c r="G469"/>
      <c r="H469"/>
      <c r="I469"/>
      <c r="J469"/>
      <c r="K469"/>
      <c r="L469"/>
      <c r="M469"/>
      <c r="N469"/>
      <c r="O469"/>
      <c r="P469"/>
      <c r="Q469"/>
    </row>
    <row r="470" spans="1:17" ht="15">
      <c r="A470"/>
      <c r="B470"/>
      <c r="C470"/>
      <c r="D470"/>
      <c r="E470"/>
      <c r="F470"/>
      <c r="G470"/>
      <c r="H470"/>
      <c r="I470"/>
      <c r="J470"/>
      <c r="K470"/>
      <c r="L470"/>
      <c r="M470"/>
      <c r="N470"/>
      <c r="O470"/>
      <c r="P470"/>
      <c r="Q470"/>
    </row>
    <row r="471" spans="1:17" ht="15">
      <c r="A471"/>
      <c r="B471"/>
      <c r="C471"/>
      <c r="D471"/>
      <c r="E471"/>
      <c r="F471"/>
      <c r="G471"/>
      <c r="H471"/>
      <c r="I471"/>
      <c r="J471"/>
      <c r="K471"/>
      <c r="L471"/>
      <c r="M471"/>
      <c r="N471"/>
      <c r="O471"/>
      <c r="P471"/>
      <c r="Q471"/>
    </row>
    <row r="472" spans="1:17" ht="15">
      <c r="A472"/>
      <c r="B472"/>
      <c r="C472"/>
      <c r="D472"/>
      <c r="E472"/>
      <c r="F472"/>
      <c r="G472"/>
      <c r="H472"/>
      <c r="I472"/>
      <c r="J472"/>
      <c r="K472"/>
      <c r="L472"/>
      <c r="M472"/>
      <c r="N472"/>
      <c r="O472"/>
      <c r="P472"/>
      <c r="Q472"/>
    </row>
    <row r="473" spans="1:17" ht="15">
      <c r="A473"/>
      <c r="B473"/>
      <c r="C473"/>
      <c r="D473"/>
      <c r="E473"/>
      <c r="F473"/>
      <c r="G473"/>
      <c r="H473"/>
      <c r="I473"/>
      <c r="J473"/>
      <c r="K473"/>
      <c r="L473"/>
      <c r="M473"/>
      <c r="N473"/>
      <c r="O473"/>
      <c r="P473"/>
      <c r="Q473"/>
    </row>
    <row r="474" spans="1:17" ht="15">
      <c r="A474"/>
      <c r="B474"/>
      <c r="C474"/>
      <c r="D474"/>
      <c r="E474"/>
      <c r="F474"/>
      <c r="G474"/>
      <c r="H474"/>
      <c r="I474"/>
      <c r="J474"/>
      <c r="K474"/>
      <c r="L474"/>
      <c r="M474"/>
      <c r="N474"/>
      <c r="O474"/>
      <c r="P474"/>
      <c r="Q474"/>
    </row>
    <row r="475" spans="1:17" ht="15">
      <c r="A475"/>
      <c r="B475"/>
      <c r="C475"/>
      <c r="D475"/>
      <c r="E475"/>
      <c r="F475"/>
      <c r="G475"/>
      <c r="H475"/>
      <c r="I475"/>
      <c r="J475"/>
      <c r="K475"/>
      <c r="L475"/>
      <c r="M475"/>
      <c r="N475"/>
      <c r="O475"/>
      <c r="P475"/>
      <c r="Q475"/>
    </row>
    <row r="476" spans="1:17" ht="15">
      <c r="A476"/>
      <c r="B476"/>
      <c r="C476"/>
      <c r="D476"/>
      <c r="E476"/>
      <c r="F476"/>
      <c r="G476"/>
      <c r="H476"/>
      <c r="I476"/>
      <c r="J476"/>
      <c r="K476"/>
      <c r="L476"/>
      <c r="M476"/>
      <c r="N476"/>
      <c r="O476"/>
      <c r="P476"/>
      <c r="Q476"/>
    </row>
    <row r="477" spans="1:17" ht="15">
      <c r="A477"/>
      <c r="B477"/>
      <c r="C477"/>
      <c r="D477"/>
      <c r="E477"/>
      <c r="F477"/>
      <c r="G477"/>
      <c r="H477"/>
      <c r="I477"/>
      <c r="J477"/>
      <c r="K477"/>
      <c r="L477"/>
      <c r="M477"/>
      <c r="N477"/>
      <c r="O477"/>
      <c r="P477"/>
      <c r="Q477"/>
    </row>
    <row r="478" spans="1:17" ht="15">
      <c r="A478"/>
      <c r="B478"/>
      <c r="C478"/>
      <c r="D478"/>
      <c r="E478"/>
      <c r="F478"/>
      <c r="G478"/>
      <c r="H478"/>
      <c r="I478"/>
      <c r="J478"/>
      <c r="K478"/>
      <c r="L478"/>
      <c r="M478"/>
      <c r="N478"/>
      <c r="O478"/>
      <c r="P478"/>
      <c r="Q478"/>
    </row>
    <row r="479" spans="1:17" ht="15">
      <c r="A479"/>
      <c r="B479"/>
      <c r="C479"/>
      <c r="D479"/>
      <c r="E479"/>
      <c r="F479"/>
      <c r="G479"/>
      <c r="H479"/>
      <c r="I479"/>
      <c r="J479"/>
      <c r="K479"/>
      <c r="L479"/>
      <c r="M479"/>
      <c r="N479"/>
      <c r="O479"/>
      <c r="P479"/>
      <c r="Q479"/>
    </row>
    <row r="480" spans="1:17" ht="15">
      <c r="A480"/>
      <c r="B480"/>
      <c r="C480"/>
      <c r="D480"/>
      <c r="E480"/>
      <c r="F480"/>
      <c r="G480"/>
      <c r="H480"/>
      <c r="I480"/>
      <c r="J480"/>
      <c r="K480"/>
      <c r="L480"/>
      <c r="M480"/>
      <c r="N480"/>
      <c r="O480"/>
      <c r="P480"/>
      <c r="Q480"/>
    </row>
    <row r="481" spans="1:17" ht="15">
      <c r="A481"/>
      <c r="B481"/>
      <c r="C481"/>
      <c r="D481"/>
      <c r="E481"/>
      <c r="F481"/>
      <c r="G481"/>
      <c r="H481"/>
      <c r="I481"/>
      <c r="J481"/>
      <c r="K481"/>
      <c r="L481"/>
      <c r="M481"/>
      <c r="N481"/>
      <c r="O481"/>
      <c r="P481"/>
      <c r="Q481"/>
    </row>
    <row r="482" spans="1:17" ht="15">
      <c r="A482"/>
      <c r="B482"/>
      <c r="C482"/>
      <c r="D482"/>
      <c r="E482"/>
      <c r="F482"/>
      <c r="G482"/>
      <c r="H482"/>
      <c r="I482"/>
      <c r="J482"/>
      <c r="K482"/>
      <c r="L482"/>
      <c r="M482"/>
      <c r="N482"/>
      <c r="O482"/>
      <c r="P482"/>
      <c r="Q482"/>
    </row>
    <row r="483" spans="1:17" ht="15">
      <c r="A483"/>
      <c r="B483"/>
      <c r="C483"/>
      <c r="D483"/>
      <c r="E483"/>
      <c r="F483"/>
      <c r="G483"/>
      <c r="H483"/>
      <c r="I483"/>
      <c r="J483"/>
      <c r="K483"/>
      <c r="L483"/>
      <c r="M483"/>
      <c r="N483"/>
      <c r="O483"/>
      <c r="P483"/>
      <c r="Q483"/>
    </row>
    <row r="484" spans="1:17" ht="15">
      <c r="A484"/>
      <c r="B484"/>
      <c r="C484"/>
      <c r="D484"/>
      <c r="E484"/>
      <c r="F484"/>
      <c r="G484"/>
      <c r="H484"/>
      <c r="I484"/>
      <c r="J484"/>
      <c r="K484"/>
      <c r="L484"/>
      <c r="M484"/>
      <c r="N484"/>
      <c r="O484"/>
      <c r="P484"/>
      <c r="Q484"/>
    </row>
    <row r="485" spans="1:17" ht="15">
      <c r="A485"/>
      <c r="B485"/>
      <c r="C485"/>
      <c r="D485"/>
      <c r="E485"/>
      <c r="F485"/>
      <c r="G485"/>
      <c r="H485"/>
      <c r="I485"/>
      <c r="J485"/>
      <c r="K485"/>
      <c r="L485"/>
      <c r="M485"/>
      <c r="N485"/>
      <c r="O485"/>
      <c r="P485"/>
      <c r="Q485"/>
    </row>
    <row r="486" spans="1:17" ht="15">
      <c r="A486"/>
      <c r="B486"/>
      <c r="C486"/>
      <c r="D486"/>
      <c r="E486"/>
      <c r="F486"/>
      <c r="G486"/>
      <c r="H486"/>
      <c r="I486"/>
      <c r="J486"/>
      <c r="K486"/>
      <c r="L486"/>
      <c r="M486"/>
      <c r="N486"/>
      <c r="O486"/>
      <c r="P486"/>
      <c r="Q486"/>
    </row>
    <row r="487" spans="1:17" ht="15">
      <c r="A487"/>
      <c r="B487"/>
      <c r="C487"/>
      <c r="D487"/>
      <c r="E487"/>
      <c r="F487"/>
      <c r="G487"/>
      <c r="H487"/>
      <c r="I487"/>
      <c r="J487"/>
      <c r="K487"/>
      <c r="L487"/>
      <c r="M487"/>
      <c r="N487"/>
      <c r="O487"/>
      <c r="P487"/>
      <c r="Q487"/>
    </row>
    <row r="488" spans="1:17" ht="15">
      <c r="A488"/>
      <c r="B488"/>
      <c r="C488"/>
      <c r="D488"/>
      <c r="E488"/>
      <c r="F488"/>
      <c r="G488"/>
      <c r="H488"/>
      <c r="I488"/>
      <c r="J488"/>
      <c r="K488"/>
      <c r="L488"/>
      <c r="M488"/>
      <c r="N488"/>
      <c r="O488"/>
      <c r="P488"/>
      <c r="Q488"/>
    </row>
    <row r="489" spans="1:17" ht="15">
      <c r="A489"/>
      <c r="B489"/>
      <c r="C489"/>
      <c r="D489"/>
      <c r="E489"/>
      <c r="F489"/>
      <c r="G489"/>
      <c r="H489"/>
      <c r="I489"/>
      <c r="J489"/>
      <c r="K489"/>
      <c r="L489"/>
      <c r="M489"/>
      <c r="N489"/>
      <c r="O489"/>
      <c r="P489"/>
      <c r="Q489"/>
    </row>
    <row r="490" spans="1:17" ht="15">
      <c r="A490"/>
      <c r="B490"/>
      <c r="C490"/>
      <c r="D490"/>
      <c r="E490"/>
      <c r="F490"/>
      <c r="G490"/>
      <c r="H490"/>
      <c r="I490"/>
      <c r="J490"/>
      <c r="K490"/>
      <c r="L490"/>
      <c r="M490"/>
      <c r="N490"/>
      <c r="O490"/>
      <c r="P490"/>
      <c r="Q490"/>
    </row>
    <row r="491" spans="1:17" ht="15">
      <c r="A491"/>
      <c r="B491"/>
      <c r="C491"/>
      <c r="D491"/>
      <c r="E491"/>
      <c r="F491"/>
      <c r="G491"/>
      <c r="H491"/>
      <c r="I491"/>
      <c r="J491"/>
      <c r="K491"/>
      <c r="L491"/>
      <c r="M491"/>
      <c r="N491"/>
      <c r="O491"/>
      <c r="P491"/>
      <c r="Q491"/>
    </row>
    <row r="492" spans="1:17" ht="15">
      <c r="A492"/>
      <c r="B492"/>
      <c r="C492"/>
      <c r="D492"/>
      <c r="E492"/>
      <c r="F492"/>
      <c r="G492"/>
      <c r="H492"/>
      <c r="I492"/>
      <c r="J492"/>
      <c r="K492"/>
      <c r="L492"/>
      <c r="M492"/>
      <c r="N492"/>
      <c r="O492"/>
      <c r="P492"/>
      <c r="Q492"/>
    </row>
    <row r="493" spans="1:17" ht="15">
      <c r="A493"/>
      <c r="B493"/>
      <c r="C493"/>
      <c r="D493"/>
      <c r="E493"/>
      <c r="F493"/>
      <c r="G493"/>
      <c r="H493"/>
      <c r="I493"/>
      <c r="J493"/>
      <c r="K493"/>
      <c r="L493"/>
      <c r="M493"/>
      <c r="N493"/>
      <c r="O493"/>
      <c r="P493"/>
      <c r="Q493"/>
    </row>
    <row r="494" spans="1:17" ht="15">
      <c r="A494"/>
      <c r="B494"/>
      <c r="C494"/>
      <c r="D494"/>
      <c r="E494"/>
      <c r="F494"/>
      <c r="G494"/>
      <c r="H494"/>
      <c r="I494"/>
      <c r="J494"/>
      <c r="K494"/>
      <c r="L494"/>
      <c r="M494"/>
      <c r="N494"/>
      <c r="O494"/>
      <c r="P494"/>
      <c r="Q494"/>
    </row>
    <row r="495" spans="1:17" ht="15">
      <c r="A495"/>
      <c r="B495"/>
      <c r="C495"/>
      <c r="D495"/>
      <c r="E495"/>
      <c r="F495"/>
      <c r="G495"/>
      <c r="H495"/>
      <c r="I495"/>
      <c r="J495"/>
      <c r="K495"/>
      <c r="L495"/>
      <c r="M495"/>
      <c r="N495"/>
      <c r="O495"/>
      <c r="P495"/>
      <c r="Q495"/>
    </row>
    <row r="496" spans="1:17">
      <c r="A496" s="273"/>
      <c r="B496" s="274"/>
      <c r="C496" s="274"/>
      <c r="D496" s="274"/>
      <c r="E496" s="274"/>
      <c r="F496" s="274"/>
      <c r="G496" s="274"/>
      <c r="H496" s="274"/>
      <c r="I496" s="274"/>
      <c r="J496" s="274"/>
      <c r="K496" s="274"/>
      <c r="L496" s="274"/>
      <c r="M496" s="274"/>
      <c r="N496" s="274"/>
      <c r="O496" s="274"/>
      <c r="P496" s="274"/>
      <c r="Q496" s="274"/>
    </row>
    <row r="497" spans="1:17">
      <c r="A497" s="277"/>
      <c r="B497" s="274"/>
      <c r="C497" s="274"/>
      <c r="D497" s="274"/>
      <c r="E497" s="274"/>
      <c r="F497" s="274"/>
      <c r="G497" s="274"/>
      <c r="H497" s="274"/>
      <c r="I497" s="274"/>
      <c r="J497" s="274"/>
      <c r="K497" s="274"/>
      <c r="L497" s="274"/>
      <c r="M497" s="274"/>
      <c r="N497" s="274"/>
      <c r="O497" s="274"/>
      <c r="P497" s="274"/>
      <c r="Q497" s="274"/>
    </row>
    <row r="498" spans="1:17">
      <c r="A498" s="277"/>
      <c r="B498" s="274"/>
      <c r="C498" s="274"/>
      <c r="D498" s="274"/>
      <c r="E498" s="274"/>
      <c r="F498" s="274"/>
      <c r="G498" s="274"/>
      <c r="H498" s="274"/>
      <c r="I498" s="274"/>
      <c r="J498" s="274"/>
      <c r="K498" s="274"/>
      <c r="L498" s="274"/>
      <c r="M498" s="274"/>
      <c r="N498" s="274"/>
      <c r="O498" s="274"/>
      <c r="P498" s="274"/>
      <c r="Q498" s="274"/>
    </row>
    <row r="499" spans="1:17">
      <c r="A499" s="277"/>
      <c r="B499" s="274"/>
      <c r="C499" s="274"/>
      <c r="D499" s="274"/>
      <c r="E499" s="274"/>
      <c r="F499" s="274"/>
      <c r="G499" s="274"/>
      <c r="H499" s="274"/>
      <c r="I499" s="274"/>
      <c r="J499" s="274"/>
      <c r="K499" s="274"/>
      <c r="L499" s="274"/>
      <c r="M499" s="274"/>
      <c r="N499" s="274"/>
      <c r="O499" s="274"/>
      <c r="P499" s="274"/>
      <c r="Q499" s="274"/>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H26"/>
  <sheetViews>
    <sheetView showZeros="0" view="pageBreakPreview" zoomScaleNormal="100" zoomScaleSheetLayoutView="100" workbookViewId="0">
      <selection activeCell="E35" sqref="E35"/>
    </sheetView>
  </sheetViews>
  <sheetFormatPr defaultRowHeight="15"/>
  <cols>
    <col min="1" max="1" width="25.44140625" customWidth="1"/>
    <col min="6" max="6" width="9.77734375" customWidth="1"/>
  </cols>
  <sheetData>
    <row r="1" spans="1:8" ht="18">
      <c r="A1" s="64" t="s">
        <v>364</v>
      </c>
      <c r="B1" s="64"/>
      <c r="C1" s="64"/>
      <c r="D1" s="64"/>
      <c r="E1" s="64"/>
      <c r="F1" s="64"/>
      <c r="G1" s="64"/>
      <c r="H1" s="64"/>
    </row>
    <row r="2" spans="1:8">
      <c r="A2" s="85"/>
      <c r="B2" s="67"/>
      <c r="C2" s="67"/>
      <c r="D2" s="67"/>
      <c r="E2" s="67"/>
      <c r="F2" s="67"/>
      <c r="G2" s="67"/>
      <c r="H2" s="67"/>
    </row>
    <row r="3" spans="1:8" ht="15.75">
      <c r="A3" s="664" t="s">
        <v>160</v>
      </c>
      <c r="B3" s="664"/>
      <c r="C3" s="664"/>
      <c r="D3" s="664"/>
      <c r="E3" s="664"/>
      <c r="F3" s="664"/>
      <c r="G3" s="664"/>
      <c r="H3" s="664"/>
    </row>
    <row r="4" spans="1:8" ht="15.75">
      <c r="A4" s="664" t="s">
        <v>370</v>
      </c>
      <c r="B4" s="664"/>
      <c r="C4" s="664"/>
      <c r="D4" s="664"/>
      <c r="E4" s="664"/>
      <c r="F4" s="664"/>
      <c r="G4" s="664"/>
      <c r="H4" s="664"/>
    </row>
    <row r="5" spans="1:8">
      <c r="A5" s="69"/>
      <c r="B5" s="69"/>
      <c r="C5" s="69"/>
      <c r="D5" s="69"/>
      <c r="E5" s="69"/>
      <c r="F5" s="69"/>
      <c r="G5" s="69"/>
      <c r="H5" s="69"/>
    </row>
    <row r="6" spans="1:8">
      <c r="A6" s="86"/>
      <c r="B6" s="72"/>
      <c r="C6" s="72" t="s">
        <v>161</v>
      </c>
      <c r="D6" s="72" t="s">
        <v>162</v>
      </c>
      <c r="E6" s="72"/>
      <c r="F6" s="72" t="s">
        <v>163</v>
      </c>
      <c r="G6" s="72" t="s">
        <v>164</v>
      </c>
      <c r="H6" s="72" t="s">
        <v>165</v>
      </c>
    </row>
    <row r="7" spans="1:8">
      <c r="A7" s="87"/>
      <c r="B7" s="75" t="s">
        <v>3</v>
      </c>
      <c r="C7" s="75" t="s">
        <v>3</v>
      </c>
      <c r="D7" s="75" t="s">
        <v>3</v>
      </c>
      <c r="E7" s="75" t="s">
        <v>6</v>
      </c>
      <c r="F7" s="75" t="s">
        <v>24</v>
      </c>
      <c r="G7" s="75" t="s">
        <v>166</v>
      </c>
      <c r="H7" s="75" t="s">
        <v>167</v>
      </c>
    </row>
    <row r="8" spans="1:8">
      <c r="A8" s="88" t="s">
        <v>168</v>
      </c>
      <c r="B8" s="77">
        <f>'Averages Pivot Table UPDATED'!S$353</f>
        <v>123904.29432860325</v>
      </c>
      <c r="C8" s="77">
        <f>'Averages Pivot Table UPDATED'!$S357</f>
        <v>83891.590987404794</v>
      </c>
      <c r="D8" s="77">
        <f>'Averages Pivot Table UPDATED'!$S361</f>
        <v>75397.927876039321</v>
      </c>
      <c r="E8" s="77">
        <f>'Averages Pivot Table UPDATED'!$S365</f>
        <v>49662.279112566925</v>
      </c>
      <c r="F8" s="77">
        <f>'Averages Pivot Table UPDATED'!$S369</f>
        <v>55382.808746313778</v>
      </c>
      <c r="G8" s="77">
        <f>'Averages Pivot Table UPDATED'!$S373</f>
        <v>0</v>
      </c>
      <c r="H8" s="77">
        <f>'Averages Pivot Table UPDATED'!$S377</f>
        <v>87129.638225893752</v>
      </c>
    </row>
    <row r="9" spans="1:8">
      <c r="A9" s="88" t="s">
        <v>169</v>
      </c>
      <c r="B9" s="78">
        <f>'Averages Pivot Table UPDATED'!T$353</f>
        <v>113765.76677385636</v>
      </c>
      <c r="C9" s="78">
        <f>'Averages Pivot Table UPDATED'!$T357</f>
        <v>80150.874350746701</v>
      </c>
      <c r="D9" s="78">
        <f>'Averages Pivot Table UPDATED'!$T361</f>
        <v>69269.630467928611</v>
      </c>
      <c r="E9" s="78">
        <f>'Averages Pivot Table UPDATED'!$T365</f>
        <v>45135.913510011895</v>
      </c>
      <c r="F9" s="78">
        <f>'Averages Pivot Table UPDATED'!$T369</f>
        <v>43993.251871512228</v>
      </c>
      <c r="G9" s="78">
        <f>'Averages Pivot Table UPDATED'!$T373</f>
        <v>0</v>
      </c>
      <c r="H9" s="78">
        <f>'Averages Pivot Table UPDATED'!$T377</f>
        <v>78486.077423968964</v>
      </c>
    </row>
    <row r="10" spans="1:8">
      <c r="A10" s="88" t="s">
        <v>170</v>
      </c>
      <c r="B10" s="78">
        <f>'Averages Pivot Table UPDATED'!U$353</f>
        <v>87365.183709266508</v>
      </c>
      <c r="C10" s="78">
        <f>'Averages Pivot Table UPDATED'!$U357</f>
        <v>71064.432139217039</v>
      </c>
      <c r="D10" s="78">
        <f>'Averages Pivot Table UPDATED'!$U361</f>
        <v>61845.965821308564</v>
      </c>
      <c r="E10" s="78">
        <f>'Averages Pivot Table UPDATED'!$U365</f>
        <v>44810.354634266376</v>
      </c>
      <c r="F10" s="78">
        <f>'Averages Pivot Table UPDATED'!$U369</f>
        <v>45859.881114667558</v>
      </c>
      <c r="G10" s="78">
        <f>'Averages Pivot Table UPDATED'!$U373</f>
        <v>0</v>
      </c>
      <c r="H10" s="78">
        <f>'Averages Pivot Table UPDATED'!$U377</f>
        <v>66391.704493714133</v>
      </c>
    </row>
    <row r="11" spans="1:8">
      <c r="A11" s="88" t="s">
        <v>171</v>
      </c>
      <c r="B11" s="78">
        <f>'Averages Pivot Table UPDATED'!U$353</f>
        <v>87365.183709266508</v>
      </c>
      <c r="C11" s="78">
        <f>'Averages Pivot Table UPDATED'!$V357</f>
        <v>67943.653959534902</v>
      </c>
      <c r="D11" s="78">
        <f>'Averages Pivot Table UPDATED'!$V361</f>
        <v>59085.655929398548</v>
      </c>
      <c r="E11" s="78">
        <f>'Averages Pivot Table UPDATED'!$V365</f>
        <v>47158.062528735158</v>
      </c>
      <c r="F11" s="78">
        <f>'Averages Pivot Table UPDATED'!$V369</f>
        <v>45695.257671724285</v>
      </c>
      <c r="G11" s="78">
        <f>'Averages Pivot Table UPDATED'!$V373</f>
        <v>0</v>
      </c>
      <c r="H11" s="78">
        <f>'Averages Pivot Table UPDATED'!$V377</f>
        <v>63882.278234696307</v>
      </c>
    </row>
    <row r="12" spans="1:8">
      <c r="A12" s="88" t="s">
        <v>172</v>
      </c>
      <c r="B12" s="78">
        <f>'Averages Pivot Table UPDATED'!$V353</f>
        <v>81802.206213433776</v>
      </c>
      <c r="C12" s="78">
        <f>'Averages Pivot Table UPDATED'!$W357</f>
        <v>65451.714421442914</v>
      </c>
      <c r="D12" s="78">
        <f>'Averages Pivot Table UPDATED'!$W361</f>
        <v>57962.885264532364</v>
      </c>
      <c r="E12" s="78">
        <f>'Averages Pivot Table UPDATED'!$W365</f>
        <v>44874.358290416087</v>
      </c>
      <c r="F12" s="78">
        <f>'Averages Pivot Table UPDATED'!$W369</f>
        <v>46856.106262552086</v>
      </c>
      <c r="G12" s="78">
        <f>'Averages Pivot Table UPDATED'!$W373</f>
        <v>0</v>
      </c>
      <c r="H12" s="78">
        <f>'Averages Pivot Table UPDATED'!$W377</f>
        <v>61060.644803672076</v>
      </c>
    </row>
    <row r="13" spans="1:8">
      <c r="A13" s="88" t="s">
        <v>173</v>
      </c>
      <c r="B13" s="78">
        <f>'Averages Pivot Table UPDATED'!$W455</f>
        <v>0</v>
      </c>
      <c r="C13" s="78">
        <f>'Averages Pivot Table UPDATED'!$X357</f>
        <v>62057.48275286139</v>
      </c>
      <c r="D13" s="78">
        <f>'Averages Pivot Table UPDATED'!$X361</f>
        <v>56529.320901587009</v>
      </c>
      <c r="E13" s="78">
        <f>'Averages Pivot Table UPDATED'!$X365</f>
        <v>44547.278377570787</v>
      </c>
      <c r="F13" s="78">
        <f>'Averages Pivot Table UPDATED'!$X369</f>
        <v>47373.127409055982</v>
      </c>
      <c r="G13" s="78">
        <f>'Averages Pivot Table UPDATED'!$X373</f>
        <v>0</v>
      </c>
      <c r="H13" s="78">
        <f>'Averages Pivot Table UPDATED'!$X377</f>
        <v>58862.742977769463</v>
      </c>
    </row>
    <row r="14" spans="1:8">
      <c r="A14" s="89" t="s">
        <v>174</v>
      </c>
      <c r="B14" s="78">
        <f>'Averages Pivot Table UPDATED'!$Y353</f>
        <v>109358.18432391176</v>
      </c>
      <c r="C14" s="78">
        <f>'Averages Pivot Table UPDATED'!$Y357</f>
        <v>77636.643158985593</v>
      </c>
      <c r="D14" s="78">
        <f>'Averages Pivot Table UPDATED'!$Y361</f>
        <v>67574.379424936153</v>
      </c>
      <c r="E14" s="78">
        <f>'Averages Pivot Table UPDATED'!$Y365</f>
        <v>47126.357715266233</v>
      </c>
      <c r="F14" s="78">
        <f>'Averages Pivot Table UPDATED'!$Y369</f>
        <v>50863.971838548881</v>
      </c>
      <c r="G14" s="78">
        <f>'Averages Pivot Table UPDATED'!$Y373</f>
        <v>0</v>
      </c>
      <c r="H14" s="78">
        <f>'Averages Pivot Table UPDATED'!$Y377</f>
        <v>77184.744364343453</v>
      </c>
    </row>
    <row r="15" spans="1:8">
      <c r="A15" s="88"/>
      <c r="B15" s="78"/>
      <c r="C15" s="78"/>
      <c r="D15" s="78"/>
      <c r="E15" s="78"/>
      <c r="F15" s="78"/>
      <c r="G15" s="78"/>
      <c r="H15" s="78"/>
    </row>
    <row r="16" spans="1:8">
      <c r="A16" s="88" t="s">
        <v>175</v>
      </c>
      <c r="B16" s="78">
        <f>'Averages Pivot Table UPDATED'!$Z353</f>
        <v>66136.878230166534</v>
      </c>
      <c r="C16" s="78">
        <f>'Averages Pivot Table UPDATED'!$Z357</f>
        <v>56820.422881469218</v>
      </c>
      <c r="D16" s="78">
        <f>'Averages Pivot Table UPDATED'!$Z361</f>
        <v>50884.891153620803</v>
      </c>
      <c r="E16" s="78">
        <f>'Averages Pivot Table UPDATED'!$Z365</f>
        <v>52030.867741221526</v>
      </c>
      <c r="F16" s="78">
        <f>'Averages Pivot Table UPDATED'!$Z369</f>
        <v>44371.20401337793</v>
      </c>
      <c r="G16" s="78">
        <f>'Averages Pivot Table UPDATED'!$Z373</f>
        <v>56894.905680046744</v>
      </c>
      <c r="H16" s="78">
        <f>'Averages Pivot Table UPDATED'!$Z377</f>
        <v>56411.285458455473</v>
      </c>
    </row>
    <row r="17" spans="1:8">
      <c r="A17" s="88" t="s">
        <v>176</v>
      </c>
      <c r="B17" s="78">
        <f>'Averages Pivot Table UPDATED'!$AA353</f>
        <v>62521.633531916705</v>
      </c>
      <c r="C17" s="78">
        <f>'Averages Pivot Table UPDATED'!$AA357</f>
        <v>57069.586400102096</v>
      </c>
      <c r="D17" s="78">
        <f>'Averages Pivot Table UPDATED'!$AA361</f>
        <v>51680.329783536843</v>
      </c>
      <c r="E17" s="78">
        <f>'Averages Pivot Table UPDATED'!$AA365</f>
        <v>54906.892793545645</v>
      </c>
      <c r="F17" s="78">
        <f>'Averages Pivot Table UPDATED'!$AA369</f>
        <v>52851.12635425492</v>
      </c>
      <c r="G17" s="78">
        <f>'Averages Pivot Table UPDATED'!$AA373</f>
        <v>46924.332949411502</v>
      </c>
      <c r="H17" s="78">
        <f>'Averages Pivot Table UPDATED'!$AA377</f>
        <v>53628.842740832828</v>
      </c>
    </row>
    <row r="18" spans="1:8">
      <c r="A18" s="88" t="s">
        <v>177</v>
      </c>
      <c r="B18" s="78">
        <f>'Averages Pivot Table UPDATED'!$AB353</f>
        <v>55543.543831502342</v>
      </c>
      <c r="C18" s="78">
        <f>'Averages Pivot Table UPDATED'!$AB357</f>
        <v>51201.57705236302</v>
      </c>
      <c r="D18" s="78">
        <f>'Averages Pivot Table UPDATED'!$AB361</f>
        <v>45080.160471187723</v>
      </c>
      <c r="E18" s="78">
        <f>'Averages Pivot Table UPDATED'!$AB365</f>
        <v>45503.207005592812</v>
      </c>
      <c r="F18" s="78">
        <f>'Averages Pivot Table UPDATED'!$AB369</f>
        <v>46464.118036630505</v>
      </c>
      <c r="G18" s="78">
        <f>'Averages Pivot Table UPDATED'!$AB373</f>
        <v>52969.228746044777</v>
      </c>
      <c r="H18" s="78">
        <f>'Averages Pivot Table UPDATED'!$AB377</f>
        <v>49678.918054935813</v>
      </c>
    </row>
    <row r="19" spans="1:8">
      <c r="A19" s="88" t="s">
        <v>178</v>
      </c>
      <c r="B19" s="78">
        <f>'Averages Pivot Table UPDATED'!$AC353</f>
        <v>58090.707402402826</v>
      </c>
      <c r="C19" s="78">
        <f>'Averages Pivot Table UPDATED'!$AC357</f>
        <v>54104.129577113046</v>
      </c>
      <c r="D19" s="78">
        <f>'Averages Pivot Table UPDATED'!$AC361</f>
        <v>46617.407317109639</v>
      </c>
      <c r="E19" s="78">
        <f>'Averages Pivot Table UPDATED'!$AC365</f>
        <v>40660.044558183006</v>
      </c>
      <c r="F19" s="78">
        <f>'Averages Pivot Table UPDATED'!$AC369</f>
        <v>40867.87729591837</v>
      </c>
      <c r="G19" s="78">
        <f>'Averages Pivot Table UPDATED'!$AC373</f>
        <v>44806.010358218526</v>
      </c>
      <c r="H19" s="78">
        <f>'Averages Pivot Table UPDATED'!$AC377</f>
        <v>44814.105183526714</v>
      </c>
    </row>
    <row r="20" spans="1:8">
      <c r="A20" s="89" t="s">
        <v>179</v>
      </c>
      <c r="B20" s="78">
        <f>'Averages Pivot Table UPDATED'!$AE353</f>
        <v>61418.196975447921</v>
      </c>
      <c r="C20" s="78">
        <f>'Averages Pivot Table UPDATED'!$AE357</f>
        <v>55167.092037030721</v>
      </c>
      <c r="D20" s="78">
        <f>'Averages Pivot Table UPDATED'!$AE361</f>
        <v>49226.771049043411</v>
      </c>
      <c r="E20" s="78">
        <f>'Averages Pivot Table UPDATED'!$AE365</f>
        <v>49797.252883544519</v>
      </c>
      <c r="F20" s="78">
        <f>'Averages Pivot Table UPDATED'!$AE369</f>
        <v>50500.177474471238</v>
      </c>
      <c r="G20" s="78">
        <f>'Averages Pivot Table UPDATED'!$AE373</f>
        <v>51830.959164197375</v>
      </c>
      <c r="H20" s="78">
        <f>'Averages Pivot Table UPDATED'!$AE377</f>
        <v>52436.813191479217</v>
      </c>
    </row>
    <row r="21" spans="1:8">
      <c r="A21" s="88"/>
      <c r="B21" s="78"/>
      <c r="C21" s="78"/>
      <c r="D21" s="78"/>
      <c r="E21" s="78"/>
      <c r="F21" s="78"/>
      <c r="G21" s="78"/>
      <c r="H21" s="78"/>
    </row>
    <row r="22" spans="1:8">
      <c r="A22" s="88" t="s">
        <v>180</v>
      </c>
      <c r="B22" s="78">
        <f>'Averages Pivot Table UPDATED'!$AF353</f>
        <v>0</v>
      </c>
      <c r="C22" s="78">
        <f>'Averages Pivot Table UPDATED'!$AF357</f>
        <v>0</v>
      </c>
      <c r="D22" s="78">
        <f>'Averages Pivot Table UPDATED'!$AF361</f>
        <v>0</v>
      </c>
      <c r="E22" s="78">
        <f>'Averages Pivot Table UPDATED'!$AF365</f>
        <v>0</v>
      </c>
      <c r="F22" s="78">
        <f>'Averages Pivot Table UPDATED'!$AF369</f>
        <v>0</v>
      </c>
      <c r="G22" s="78">
        <f>'Averages Pivot Table UPDATED'!$AF373</f>
        <v>41611.27699448153</v>
      </c>
      <c r="H22" s="78">
        <f>'Averages Pivot Table UPDATED'!$AF377</f>
        <v>41611.27699448153</v>
      </c>
    </row>
    <row r="23" spans="1:8">
      <c r="A23" s="88" t="s">
        <v>181</v>
      </c>
      <c r="B23" s="78">
        <f>'Averages Pivot Table UPDATED'!$AG353</f>
        <v>0</v>
      </c>
      <c r="C23" s="78">
        <f>'Averages Pivot Table UPDATED'!$AG357</f>
        <v>0</v>
      </c>
      <c r="D23" s="78">
        <f>'Averages Pivot Table UPDATED'!$AG361</f>
        <v>0</v>
      </c>
      <c r="E23" s="78">
        <f>'Averages Pivot Table UPDATED'!$AG365</f>
        <v>0</v>
      </c>
      <c r="F23" s="78">
        <f>'Averages Pivot Table UPDATED'!$AG369</f>
        <v>0</v>
      </c>
      <c r="G23" s="78">
        <f>'Averages Pivot Table UPDATED'!$AG373</f>
        <v>43829.340860777571</v>
      </c>
      <c r="H23" s="78">
        <f>'Averages Pivot Table UPDATED'!$AG377</f>
        <v>43829.340860777571</v>
      </c>
    </row>
    <row r="24" spans="1:8">
      <c r="A24" s="90" t="s">
        <v>182</v>
      </c>
      <c r="B24" s="81">
        <f>'Averages Pivot Table UPDATED'!$AH353</f>
        <v>0</v>
      </c>
      <c r="C24" s="81">
        <f>'Averages Pivot Table UPDATED'!$AH357</f>
        <v>0</v>
      </c>
      <c r="D24" s="81">
        <f>'Averages Pivot Table UPDATED'!$AH361</f>
        <v>0</v>
      </c>
      <c r="E24" s="81">
        <f>'Averages Pivot Table UPDATED'!$AH365</f>
        <v>0</v>
      </c>
      <c r="F24" s="81">
        <f>'Averages Pivot Table UPDATED'!$AH369</f>
        <v>0</v>
      </c>
      <c r="G24" s="81">
        <f>'Averages Pivot Table UPDATED'!$AH373</f>
        <v>42366.760324251183</v>
      </c>
      <c r="H24" s="81">
        <f>'Averages Pivot Table UPDATED'!$AH377</f>
        <v>42366.760324251183</v>
      </c>
    </row>
    <row r="25" spans="1:8" ht="30.75" customHeight="1">
      <c r="A25" s="663" t="s">
        <v>360</v>
      </c>
      <c r="B25" s="663"/>
      <c r="C25" s="663"/>
      <c r="D25" s="663"/>
      <c r="E25" s="663"/>
      <c r="F25" s="663"/>
      <c r="G25" s="663"/>
      <c r="H25" s="663"/>
    </row>
    <row r="26" spans="1:8">
      <c r="A26" s="83"/>
      <c r="B26" s="83"/>
      <c r="C26" s="83"/>
      <c r="D26" s="83"/>
      <c r="E26" s="83"/>
      <c r="F26" s="83"/>
      <c r="G26" s="83"/>
      <c r="H26" s="84" t="s">
        <v>917</v>
      </c>
    </row>
  </sheetData>
  <mergeCells count="3">
    <mergeCell ref="A3:H3"/>
    <mergeCell ref="A4:H4"/>
    <mergeCell ref="A25:H25"/>
  </mergeCells>
  <pageMargins left="0.7" right="0.7" top="0.75" bottom="0.75" header="0.3" footer="0.3"/>
  <pageSetup firstPageNumber="142" orientation="landscape" useFirstPageNumber="1" r:id="rId1"/>
  <headerFooter>
    <oddHeader>&amp;R&amp;"Arial,Regular"&amp;8SREB-State Data Exchange</oddHeader>
    <oddFooter>&amp;C&amp;"Arial,Regular"&amp;8C-&amp;P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H26"/>
  <sheetViews>
    <sheetView showZeros="0" view="pageBreakPreview" zoomScaleNormal="100" zoomScaleSheetLayoutView="100" workbookViewId="0">
      <selection activeCell="K35" sqref="K35"/>
    </sheetView>
  </sheetViews>
  <sheetFormatPr defaultRowHeight="15"/>
  <cols>
    <col min="1" max="1" width="25.44140625" bestFit="1" customWidth="1"/>
    <col min="6" max="6" width="9.77734375" bestFit="1" customWidth="1"/>
  </cols>
  <sheetData>
    <row r="1" spans="1:8" ht="18">
      <c r="A1" s="64" t="s">
        <v>364</v>
      </c>
      <c r="B1" s="64"/>
      <c r="C1" s="64"/>
      <c r="D1" s="64"/>
      <c r="E1" s="64"/>
      <c r="F1" s="64"/>
      <c r="G1" s="64"/>
      <c r="H1" s="64"/>
    </row>
    <row r="2" spans="1:8">
      <c r="A2" s="85"/>
      <c r="B2" s="67"/>
      <c r="C2" s="67"/>
      <c r="D2" s="67"/>
      <c r="E2" s="67"/>
      <c r="F2" s="67"/>
      <c r="G2" s="67"/>
      <c r="H2" s="67"/>
    </row>
    <row r="3" spans="1:8" ht="15.75">
      <c r="A3" s="664" t="s">
        <v>160</v>
      </c>
      <c r="B3" s="664"/>
      <c r="C3" s="664"/>
      <c r="D3" s="664"/>
      <c r="E3" s="664"/>
      <c r="F3" s="664"/>
      <c r="G3" s="664"/>
      <c r="H3" s="664"/>
    </row>
    <row r="4" spans="1:8" ht="15.75">
      <c r="A4" s="664" t="s">
        <v>370</v>
      </c>
      <c r="B4" s="664"/>
      <c r="C4" s="664"/>
      <c r="D4" s="664"/>
      <c r="E4" s="664"/>
      <c r="F4" s="664"/>
      <c r="G4" s="664"/>
      <c r="H4" s="664"/>
    </row>
    <row r="5" spans="1:8">
      <c r="A5" s="69"/>
      <c r="B5" s="69"/>
      <c r="C5" s="69"/>
      <c r="D5" s="69"/>
      <c r="E5" s="69"/>
      <c r="F5" s="69"/>
      <c r="G5" s="69"/>
      <c r="H5" s="69"/>
    </row>
    <row r="6" spans="1:8">
      <c r="A6" s="86"/>
      <c r="B6" s="72"/>
      <c r="C6" s="72" t="s">
        <v>161</v>
      </c>
      <c r="D6" s="72" t="s">
        <v>162</v>
      </c>
      <c r="E6" s="72"/>
      <c r="F6" s="72" t="s">
        <v>163</v>
      </c>
      <c r="G6" s="72" t="s">
        <v>164</v>
      </c>
      <c r="H6" s="72" t="s">
        <v>165</v>
      </c>
    </row>
    <row r="7" spans="1:8">
      <c r="A7" s="87"/>
      <c r="B7" s="75" t="s">
        <v>3</v>
      </c>
      <c r="C7" s="75" t="s">
        <v>3</v>
      </c>
      <c r="D7" s="75" t="s">
        <v>3</v>
      </c>
      <c r="E7" s="75" t="s">
        <v>6</v>
      </c>
      <c r="F7" s="75" t="s">
        <v>24</v>
      </c>
      <c r="G7" s="75" t="s">
        <v>166</v>
      </c>
      <c r="H7" s="75" t="s">
        <v>167</v>
      </c>
    </row>
    <row r="8" spans="1:8">
      <c r="A8" s="88" t="s">
        <v>168</v>
      </c>
      <c r="B8" s="77">
        <f>'Averages Pivot Table'!$S469</f>
        <v>122303.09243060686</v>
      </c>
      <c r="C8" s="77">
        <f>'Averages Pivot Table'!$S473</f>
        <v>84196.61254195396</v>
      </c>
      <c r="D8" s="77">
        <f>'Averages Pivot Table'!$S477</f>
        <v>74362.2142358891</v>
      </c>
      <c r="E8" s="77">
        <f>'Averages Pivot Table'!$S481</f>
        <v>48028.346904053295</v>
      </c>
      <c r="F8" s="77">
        <f>'Averages Pivot Table'!$S485</f>
        <v>56261.035163907436</v>
      </c>
      <c r="G8" s="77">
        <f>'Averages Pivot Table'!$S489</f>
        <v>0</v>
      </c>
      <c r="H8" s="77">
        <f>'Averages Pivot Table'!$S493</f>
        <v>87845.063282238829</v>
      </c>
    </row>
    <row r="9" spans="1:8">
      <c r="A9" s="88" t="s">
        <v>169</v>
      </c>
      <c r="B9" s="78">
        <f>'Averages Pivot Table'!$T469</f>
        <v>112385.66070863366</v>
      </c>
      <c r="C9" s="78">
        <f>'Averages Pivot Table'!$T473</f>
        <v>78672.859580494885</v>
      </c>
      <c r="D9" s="78">
        <f>'Averages Pivot Table'!$T477</f>
        <v>67925.481129097403</v>
      </c>
      <c r="E9" s="78">
        <f>'Averages Pivot Table'!$T481</f>
        <v>45940.561688899812</v>
      </c>
      <c r="F9" s="78">
        <f>'Averages Pivot Table'!$T485</f>
        <v>53066.090621541458</v>
      </c>
      <c r="G9" s="78">
        <f>'Averages Pivot Table'!$T489</f>
        <v>0</v>
      </c>
      <c r="H9" s="78">
        <f>'Averages Pivot Table'!$T493</f>
        <v>78643.546252725253</v>
      </c>
    </row>
    <row r="10" spans="1:8">
      <c r="A10" s="88" t="s">
        <v>170</v>
      </c>
      <c r="B10" s="78">
        <f>'Averages Pivot Table'!$U469</f>
        <v>85464.866251038096</v>
      </c>
      <c r="C10" s="78">
        <f>'Averages Pivot Table'!$U473</f>
        <v>68980.968162363366</v>
      </c>
      <c r="D10" s="78">
        <f>'Averages Pivot Table'!$U477</f>
        <v>60473.859084231568</v>
      </c>
      <c r="E10" s="78">
        <f>'Averages Pivot Table'!$U481</f>
        <v>45381.599255816334</v>
      </c>
      <c r="F10" s="78">
        <f>'Averages Pivot Table'!$U485</f>
        <v>46308.588878047798</v>
      </c>
      <c r="G10" s="78">
        <f>'Averages Pivot Table'!$U489</f>
        <v>0</v>
      </c>
      <c r="H10" s="78">
        <f>'Averages Pivot Table'!$U493</f>
        <v>65444.574172761946</v>
      </c>
    </row>
    <row r="11" spans="1:8">
      <c r="A11" s="88" t="s">
        <v>171</v>
      </c>
      <c r="B11" s="78">
        <f>'Averages Pivot Table'!$V469</f>
        <v>79824.831071573688</v>
      </c>
      <c r="C11" s="78">
        <f>'Averages Pivot Table'!$V473</f>
        <v>65425.150819387163</v>
      </c>
      <c r="D11" s="78">
        <f>'Averages Pivot Table'!$V477</f>
        <v>57550.428123872553</v>
      </c>
      <c r="E11" s="78">
        <f>'Averages Pivot Table'!$V481</f>
        <v>44202.596326336963</v>
      </c>
      <c r="F11" s="78">
        <f>'Averages Pivot Table'!$V485</f>
        <v>46758.925482013947</v>
      </c>
      <c r="G11" s="78">
        <f>'Averages Pivot Table'!$V489</f>
        <v>0</v>
      </c>
      <c r="H11" s="78">
        <f>'Averages Pivot Table'!$V493</f>
        <v>62027.830520189855</v>
      </c>
    </row>
    <row r="12" spans="1:8">
      <c r="A12" s="88" t="s">
        <v>172</v>
      </c>
      <c r="B12" s="78">
        <f>'Averages Pivot Table'!$W469</f>
        <v>78153.781251407287</v>
      </c>
      <c r="C12" s="78">
        <f>'Averages Pivot Table'!$W473</f>
        <v>66728.907963856793</v>
      </c>
      <c r="D12" s="78">
        <f>'Averages Pivot Table'!$W477</f>
        <v>56417.097061152992</v>
      </c>
      <c r="E12" s="78">
        <f>'Averages Pivot Table'!$W481</f>
        <v>48216.89677775326</v>
      </c>
      <c r="F12" s="78">
        <f>'Averages Pivot Table'!$W485</f>
        <v>48967.035267629748</v>
      </c>
      <c r="G12" s="78">
        <f>'Averages Pivot Table'!$W489</f>
        <v>0</v>
      </c>
      <c r="H12" s="78">
        <f>'Averages Pivot Table'!$W493</f>
        <v>61402.770982946276</v>
      </c>
    </row>
    <row r="13" spans="1:8">
      <c r="A13" s="88" t="s">
        <v>173</v>
      </c>
      <c r="B13" s="78">
        <f>'Averages Pivot Table'!$X469</f>
        <v>74403.793784016947</v>
      </c>
      <c r="C13" s="78">
        <f>'Averages Pivot Table'!$X473</f>
        <v>60730.080215099646</v>
      </c>
      <c r="D13" s="78">
        <f>'Averages Pivot Table'!$X477</f>
        <v>54923.971059204661</v>
      </c>
      <c r="E13" s="78">
        <f>'Averages Pivot Table'!$X481</f>
        <v>44543.291640078736</v>
      </c>
      <c r="F13" s="78">
        <f>'Averages Pivot Table'!$X485</f>
        <v>47259.45057119488</v>
      </c>
      <c r="G13" s="78">
        <f>'Averages Pivot Table'!$X489</f>
        <v>0</v>
      </c>
      <c r="H13" s="78">
        <f>'Averages Pivot Table'!$X493</f>
        <v>58041.930063400541</v>
      </c>
    </row>
    <row r="14" spans="1:8">
      <c r="A14" s="89" t="s">
        <v>174</v>
      </c>
      <c r="B14" s="78">
        <f>'Averages Pivot Table'!$Y469</f>
        <v>107784.89498257518</v>
      </c>
      <c r="C14" s="78">
        <f>'Averages Pivot Table'!$Y473</f>
        <v>76822.978299980401</v>
      </c>
      <c r="D14" s="78">
        <f>'Averages Pivot Table'!$Y477</f>
        <v>66280.186340603832</v>
      </c>
      <c r="E14" s="78">
        <f>'Averages Pivot Table'!$Y481</f>
        <v>46517.715296703806</v>
      </c>
      <c r="F14" s="78">
        <f>'Averages Pivot Table'!$Y485</f>
        <v>52155.692461302489</v>
      </c>
      <c r="G14" s="78">
        <f>'Averages Pivot Table'!$Y489</f>
        <v>0</v>
      </c>
      <c r="H14" s="78">
        <f>'Averages Pivot Table'!$Y493</f>
        <v>76925.445174802458</v>
      </c>
    </row>
    <row r="15" spans="1:8">
      <c r="A15" s="88"/>
      <c r="B15" s="78"/>
      <c r="C15" s="78"/>
      <c r="D15" s="78"/>
      <c r="E15" s="78"/>
      <c r="F15" s="78"/>
      <c r="G15" s="78"/>
      <c r="H15" s="78"/>
    </row>
    <row r="16" spans="1:8">
      <c r="A16" s="88" t="s">
        <v>175</v>
      </c>
      <c r="B16" s="78">
        <f>'Averages Pivot Table'!$Z469</f>
        <v>63943.599808461011</v>
      </c>
      <c r="C16" s="78">
        <f>'Averages Pivot Table'!$Z473</f>
        <v>54404.85736831851</v>
      </c>
      <c r="D16" s="78">
        <f>'Averages Pivot Table'!$Z477</f>
        <v>50463.772415809988</v>
      </c>
      <c r="E16" s="78">
        <f>'Averages Pivot Table'!$Z481</f>
        <v>51302.011065381899</v>
      </c>
      <c r="F16" s="78">
        <f>'Averages Pivot Table'!$Z485</f>
        <v>39668.07655314904</v>
      </c>
      <c r="G16" s="78">
        <f>'Averages Pivot Table'!$Z489</f>
        <v>56953.71226121518</v>
      </c>
      <c r="H16" s="78">
        <f>'Averages Pivot Table'!$Z493</f>
        <v>56114.699156986295</v>
      </c>
    </row>
    <row r="17" spans="1:8">
      <c r="A17" s="88" t="s">
        <v>176</v>
      </c>
      <c r="B17" s="78">
        <f>'Averages Pivot Table'!$AA469</f>
        <v>63882.102286917441</v>
      </c>
      <c r="C17" s="78">
        <f>'Averages Pivot Table'!$AA473</f>
        <v>55968.314573135598</v>
      </c>
      <c r="D17" s="78">
        <f>'Averages Pivot Table'!$AA477</f>
        <v>51605.498122679521</v>
      </c>
      <c r="E17" s="78">
        <f>'Averages Pivot Table'!$AA481</f>
        <v>49057.034168384911</v>
      </c>
      <c r="F17" s="78">
        <f>'Averages Pivot Table'!$AA485</f>
        <v>48490.484869809996</v>
      </c>
      <c r="G17" s="78">
        <f>'Averages Pivot Table'!$AA489</f>
        <v>52349.953447468353</v>
      </c>
      <c r="H17" s="78">
        <f>'Averages Pivot Table'!$AA493</f>
        <v>53893.41484822557</v>
      </c>
    </row>
    <row r="18" spans="1:8">
      <c r="A18" s="88" t="s">
        <v>177</v>
      </c>
      <c r="B18" s="78">
        <f>'Averages Pivot Table'!$AB469</f>
        <v>57986.624661768008</v>
      </c>
      <c r="C18" s="78">
        <f>'Averages Pivot Table'!$AB473</f>
        <v>50249.393139973508</v>
      </c>
      <c r="D18" s="78">
        <f>'Averages Pivot Table'!$AB477</f>
        <v>44760.522801549771</v>
      </c>
      <c r="E18" s="78">
        <f>'Averages Pivot Table'!$AB481</f>
        <v>41795.481966241357</v>
      </c>
      <c r="F18" s="78">
        <f>'Averages Pivot Table'!$AB485</f>
        <v>45533.530403657598</v>
      </c>
      <c r="G18" s="78">
        <f>'Averages Pivot Table'!$AB489</f>
        <v>49494.943739129041</v>
      </c>
      <c r="H18" s="78">
        <f>'Averages Pivot Table'!$AB493</f>
        <v>48420.712038584912</v>
      </c>
    </row>
    <row r="19" spans="1:8">
      <c r="A19" s="88" t="s">
        <v>178</v>
      </c>
      <c r="B19" s="78">
        <f>'Averages Pivot Table'!$AC469</f>
        <v>57974.813252792315</v>
      </c>
      <c r="C19" s="78">
        <f>'Averages Pivot Table'!$AC473</f>
        <v>52580.97128850592</v>
      </c>
      <c r="D19" s="78">
        <f>'Averages Pivot Table'!$AC477</f>
        <v>45547.416757567495</v>
      </c>
      <c r="E19" s="78">
        <f>'Averages Pivot Table'!$AC481</f>
        <v>40082.672633442955</v>
      </c>
      <c r="F19" s="78">
        <f>'Averages Pivot Table'!$AC485</f>
        <v>41191.002548638651</v>
      </c>
      <c r="G19" s="78">
        <f>'Averages Pivot Table'!$AC489</f>
        <v>45146.646583735048</v>
      </c>
      <c r="H19" s="78">
        <f>'Averages Pivot Table'!$AC493</f>
        <v>45114.224488051026</v>
      </c>
    </row>
    <row r="20" spans="1:8">
      <c r="A20" s="89" t="s">
        <v>179</v>
      </c>
      <c r="B20" s="78">
        <f>'Averages Pivot Table'!$AE469</f>
        <v>62967.292397001074</v>
      </c>
      <c r="C20" s="78">
        <f>'Averages Pivot Table'!$AE473</f>
        <v>55436.357423506102</v>
      </c>
      <c r="D20" s="78">
        <f>'Averages Pivot Table'!$AE477</f>
        <v>50285.463694854516</v>
      </c>
      <c r="E20" s="78">
        <f>'Averages Pivot Table'!$AE481</f>
        <v>46223.482914473469</v>
      </c>
      <c r="F20" s="78">
        <f>'Averages Pivot Table'!$AE485</f>
        <v>46839.667589710276</v>
      </c>
      <c r="G20" s="78">
        <f>'Averages Pivot Table'!$AE489</f>
        <v>51568.434171914385</v>
      </c>
      <c r="H20" s="78">
        <f>'Averages Pivot Table'!$AE493</f>
        <v>52158.019563670961</v>
      </c>
    </row>
    <row r="21" spans="1:8">
      <c r="A21" s="88"/>
      <c r="B21" s="78"/>
      <c r="C21" s="78"/>
      <c r="D21" s="78"/>
      <c r="E21" s="78"/>
      <c r="F21" s="78"/>
      <c r="G21" s="78"/>
      <c r="H21" s="78"/>
    </row>
    <row r="22" spans="1:8">
      <c r="A22" s="88" t="s">
        <v>180</v>
      </c>
      <c r="B22" s="78">
        <f>'Averages Pivot Table'!$AF469</f>
        <v>46831.388730045837</v>
      </c>
      <c r="C22" s="78">
        <f>'Averages Pivot Table'!$AF473</f>
        <v>43635.704422342409</v>
      </c>
      <c r="D22" s="78">
        <f>'Averages Pivot Table'!$AF477</f>
        <v>40875.425799092569</v>
      </c>
      <c r="E22" s="78">
        <f>'Averages Pivot Table'!$AF481</f>
        <v>36832.707166655251</v>
      </c>
      <c r="F22" s="78">
        <f>'Averages Pivot Table'!$AF485</f>
        <v>35348.558520698462</v>
      </c>
      <c r="G22" s="78">
        <f>'Averages Pivot Table'!$AF489</f>
        <v>41913.88756288006</v>
      </c>
      <c r="H22" s="78">
        <f>'Averages Pivot Table'!$AF493</f>
        <v>41261.860621504871</v>
      </c>
    </row>
    <row r="23" spans="1:8">
      <c r="A23" s="88" t="s">
        <v>181</v>
      </c>
      <c r="B23" s="78">
        <f>'Averages Pivot Table'!$AG469</f>
        <v>0</v>
      </c>
      <c r="C23" s="78">
        <f>'Averages Pivot Table'!$AG473</f>
        <v>0</v>
      </c>
      <c r="D23" s="78">
        <f>'Averages Pivot Table'!$AG477</f>
        <v>0</v>
      </c>
      <c r="E23" s="78">
        <f>'Averages Pivot Table'!$AG481</f>
        <v>0</v>
      </c>
      <c r="F23" s="78">
        <f>'Averages Pivot Table'!$AG485</f>
        <v>0</v>
      </c>
      <c r="G23" s="78">
        <f>'Averages Pivot Table'!$AG489</f>
        <v>43755.004090639886</v>
      </c>
      <c r="H23" s="78">
        <f>'Averages Pivot Table'!$AG493</f>
        <v>43755.004090639886</v>
      </c>
    </row>
    <row r="24" spans="1:8">
      <c r="A24" s="90" t="s">
        <v>182</v>
      </c>
      <c r="B24" s="81">
        <f>'Averages Pivot Table'!$AH469</f>
        <v>46831.388730045837</v>
      </c>
      <c r="C24" s="81">
        <f>'Averages Pivot Table'!$AH473</f>
        <v>43635.704422342409</v>
      </c>
      <c r="D24" s="81">
        <f>'Averages Pivot Table'!$AH477</f>
        <v>40875.425799092569</v>
      </c>
      <c r="E24" s="81">
        <f>'Averages Pivot Table'!$AH481</f>
        <v>36832.707166655251</v>
      </c>
      <c r="F24" s="81">
        <f>'Averages Pivot Table'!$AH485</f>
        <v>35348.558520698462</v>
      </c>
      <c r="G24" s="81">
        <f>'Averages Pivot Table'!$AH489</f>
        <v>42567.846208461757</v>
      </c>
      <c r="H24" s="81">
        <f>'Averages Pivot Table'!$AH493</f>
        <v>42036.6004150476</v>
      </c>
    </row>
    <row r="25" spans="1:8" ht="30.75" customHeight="1">
      <c r="A25" s="663" t="s">
        <v>360</v>
      </c>
      <c r="B25" s="663"/>
      <c r="C25" s="663"/>
      <c r="D25" s="663"/>
      <c r="E25" s="663"/>
      <c r="F25" s="663"/>
      <c r="G25" s="663"/>
      <c r="H25" s="663"/>
    </row>
    <row r="26" spans="1:8">
      <c r="A26" s="83"/>
      <c r="B26" s="83"/>
      <c r="C26" s="83"/>
      <c r="D26" s="83"/>
      <c r="E26" s="83"/>
      <c r="F26" s="83"/>
      <c r="G26" s="83"/>
      <c r="H26" s="84" t="s">
        <v>917</v>
      </c>
    </row>
  </sheetData>
  <mergeCells count="3">
    <mergeCell ref="A3:H3"/>
    <mergeCell ref="A4:H4"/>
    <mergeCell ref="A25:H25"/>
  </mergeCells>
  <pageMargins left="0.7" right="0.7" top="0.75" bottom="0.75" header="0.3" footer="0.3"/>
  <pageSetup firstPageNumber="142" orientation="landscape" useFirstPageNumber="1" r:id="rId1"/>
  <headerFooter>
    <oddHeader>&amp;R&amp;"Arial,Regular"&amp;8SREB-State Data Exchange</oddHeader>
    <oddFooter>&amp;C&amp;"Arial,Regular"&amp;8C-&amp;P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S600"/>
  <sheetViews>
    <sheetView showZeros="0" view="pageBreakPreview" topLeftCell="A563" zoomScaleNormal="100" zoomScaleSheetLayoutView="100" workbookViewId="0">
      <selection activeCell="D1" sqref="D1:L1048576"/>
    </sheetView>
  </sheetViews>
  <sheetFormatPr defaultColWidth="9" defaultRowHeight="15"/>
  <cols>
    <col min="1" max="1" width="11.6640625" style="91" customWidth="1"/>
    <col min="2" max="2" width="8.21875" style="91" customWidth="1"/>
    <col min="3" max="3" width="6.21875" style="91" customWidth="1"/>
    <col min="4" max="4" width="8.21875" style="91" customWidth="1"/>
    <col min="5" max="5" width="7.6640625" style="91" customWidth="1"/>
    <col min="6" max="6" width="8.44140625" style="91" customWidth="1"/>
    <col min="7" max="7" width="7.6640625" style="91" customWidth="1"/>
    <col min="8" max="8" width="8.21875" style="91" customWidth="1"/>
    <col min="9" max="9" width="7.6640625" style="91" customWidth="1"/>
    <col min="10" max="10" width="8.44140625" style="91" customWidth="1"/>
    <col min="11" max="11" width="5.44140625" style="91" customWidth="1"/>
    <col min="12" max="12" width="8.44140625" style="91" customWidth="1"/>
    <col min="13" max="13" width="5.6640625" style="91" customWidth="1"/>
    <col min="14" max="14" width="7.88671875" style="91" customWidth="1"/>
    <col min="15" max="15" width="7.6640625" style="91" customWidth="1"/>
    <col min="16" max="16" width="5" style="91" customWidth="1"/>
    <col min="17" max="17" width="9.21875" style="92" customWidth="1"/>
    <col min="18" max="19" width="9" style="92"/>
    <col min="20" max="16384" width="9" style="91"/>
  </cols>
  <sheetData>
    <row r="1" spans="1:19" ht="18">
      <c r="A1" s="64" t="s">
        <v>159</v>
      </c>
      <c r="B1" s="64"/>
      <c r="C1" s="64"/>
      <c r="D1" s="64"/>
      <c r="E1" s="64"/>
      <c r="F1" s="64"/>
      <c r="G1" s="64"/>
      <c r="H1" s="64"/>
      <c r="I1" s="64"/>
      <c r="J1" s="64"/>
      <c r="K1" s="64"/>
      <c r="L1" s="64"/>
      <c r="M1" s="64"/>
      <c r="N1" s="64"/>
      <c r="O1" s="64"/>
    </row>
    <row r="2" spans="1:19" ht="15.75" customHeight="1">
      <c r="A2" s="64"/>
      <c r="B2" s="69"/>
      <c r="C2" s="69"/>
      <c r="D2" s="69"/>
      <c r="E2" s="69"/>
      <c r="F2" s="69"/>
      <c r="G2" s="69"/>
      <c r="H2" s="69"/>
      <c r="I2" s="69"/>
      <c r="J2" s="69"/>
      <c r="K2" s="69"/>
      <c r="L2" s="69" t="s">
        <v>7</v>
      </c>
      <c r="M2" s="69"/>
    </row>
    <row r="3" spans="1:19" ht="15.75">
      <c r="A3" s="93" t="s">
        <v>184</v>
      </c>
      <c r="B3" s="69"/>
      <c r="C3" s="69"/>
      <c r="D3" s="69"/>
      <c r="E3" s="69"/>
      <c r="F3" s="69"/>
      <c r="G3" s="69"/>
      <c r="H3" s="69"/>
      <c r="I3" s="69"/>
      <c r="J3" s="69"/>
      <c r="K3" s="69"/>
      <c r="L3" s="69"/>
      <c r="M3" s="69"/>
      <c r="N3" s="94"/>
      <c r="O3" s="94"/>
    </row>
    <row r="4" spans="1:19" ht="15.75">
      <c r="A4" s="93" t="s">
        <v>899</v>
      </c>
      <c r="B4" s="69"/>
      <c r="C4" s="69"/>
      <c r="D4" s="69"/>
      <c r="E4" s="69"/>
      <c r="F4" s="69"/>
      <c r="G4" s="69"/>
      <c r="H4" s="69"/>
      <c r="I4" s="69"/>
      <c r="J4" s="69"/>
      <c r="K4" s="69"/>
      <c r="L4" s="69"/>
      <c r="M4" s="69"/>
      <c r="N4" s="94"/>
      <c r="O4" s="94"/>
    </row>
    <row r="5" spans="1:19" ht="15.75" customHeight="1">
      <c r="A5" s="69"/>
      <c r="B5" s="95"/>
      <c r="C5" s="69"/>
      <c r="D5" s="69"/>
      <c r="E5" s="69"/>
      <c r="F5" s="69"/>
      <c r="G5" s="69"/>
      <c r="H5" s="69"/>
      <c r="I5" s="69"/>
      <c r="J5" s="69"/>
      <c r="K5" s="69"/>
      <c r="L5" s="69"/>
      <c r="M5" s="69"/>
    </row>
    <row r="6" spans="1:19">
      <c r="A6" s="96"/>
      <c r="B6" s="97">
        <v>1</v>
      </c>
      <c r="C6" s="98"/>
      <c r="D6" s="97">
        <v>2</v>
      </c>
      <c r="E6" s="98"/>
      <c r="F6" s="97">
        <v>3</v>
      </c>
      <c r="G6" s="98"/>
      <c r="H6" s="97">
        <v>4</v>
      </c>
      <c r="I6" s="98"/>
      <c r="J6" s="97">
        <v>5</v>
      </c>
      <c r="K6" s="98"/>
      <c r="L6" s="97">
        <v>6</v>
      </c>
      <c r="M6" s="98"/>
      <c r="N6" s="99" t="s">
        <v>174</v>
      </c>
      <c r="O6" s="98"/>
      <c r="Q6" s="100" t="s">
        <v>185</v>
      </c>
      <c r="S6" s="101" t="s">
        <v>186</v>
      </c>
    </row>
    <row r="7" spans="1:19">
      <c r="A7" s="102"/>
      <c r="B7" s="103" t="s">
        <v>187</v>
      </c>
      <c r="C7" s="104" t="s">
        <v>166</v>
      </c>
      <c r="D7" s="103" t="s">
        <v>187</v>
      </c>
      <c r="E7" s="104" t="s">
        <v>166</v>
      </c>
      <c r="F7" s="103" t="s">
        <v>187</v>
      </c>
      <c r="G7" s="104" t="s">
        <v>166</v>
      </c>
      <c r="H7" s="103" t="s">
        <v>187</v>
      </c>
      <c r="I7" s="104" t="s">
        <v>166</v>
      </c>
      <c r="J7" s="103" t="s">
        <v>187</v>
      </c>
      <c r="K7" s="104" t="s">
        <v>166</v>
      </c>
      <c r="L7" s="103" t="s">
        <v>187</v>
      </c>
      <c r="M7" s="104" t="s">
        <v>166</v>
      </c>
      <c r="N7" s="105" t="s">
        <v>187</v>
      </c>
      <c r="O7" s="104" t="s">
        <v>166</v>
      </c>
      <c r="Q7" s="100"/>
    </row>
    <row r="8" spans="1:19" s="109" customFormat="1" ht="18" customHeight="1">
      <c r="A8" s="106" t="s">
        <v>188</v>
      </c>
      <c r="B8" s="107">
        <f>'Averages Pivot Table UPDATED'!S379</f>
        <v>89317.772269609966</v>
      </c>
      <c r="C8" s="107"/>
      <c r="D8" s="107">
        <f>'Averages Pivot Table UPDATED'!T379</f>
        <v>80524.771022896239</v>
      </c>
      <c r="E8" s="107"/>
      <c r="F8" s="107">
        <f>'Averages Pivot Table UPDATED'!U379</f>
        <v>67307.540960379527</v>
      </c>
      <c r="G8" s="107"/>
      <c r="H8" s="107">
        <f>'Averages Pivot Table UPDATED'!V379</f>
        <v>62117.444872501568</v>
      </c>
      <c r="I8" s="107"/>
      <c r="J8" s="107">
        <f>'Averages Pivot Table UPDATED'!W379</f>
        <v>60503.964753115084</v>
      </c>
      <c r="K8" s="107"/>
      <c r="L8" s="107">
        <f>'Averages Pivot Table UPDATED'!X379</f>
        <v>57355.490936480324</v>
      </c>
      <c r="M8" s="107"/>
      <c r="N8" s="135">
        <f>'Averages Pivot Table UPDATED'!Y379</f>
        <v>78352.969101089766</v>
      </c>
      <c r="O8" s="108"/>
      <c r="Q8" s="110" t="e">
        <f>(N8-S8)/S8</f>
        <v>#DIV/0!</v>
      </c>
      <c r="R8" s="111" t="s">
        <v>188</v>
      </c>
      <c r="S8" s="316">
        <f>'Averages Pivot Table UPDATED'!Y493</f>
        <v>0</v>
      </c>
    </row>
    <row r="9" spans="1:19" ht="12.95" customHeight="1">
      <c r="A9" s="88"/>
      <c r="B9" s="113"/>
      <c r="C9" s="113"/>
      <c r="D9" s="113"/>
      <c r="E9" s="113"/>
      <c r="F9" s="113"/>
      <c r="G9" s="113"/>
      <c r="H9" s="113"/>
      <c r="I9" s="113"/>
      <c r="J9" s="113"/>
      <c r="K9" s="113"/>
      <c r="L9" s="113"/>
      <c r="M9" s="114"/>
      <c r="N9" s="318"/>
      <c r="O9" s="115"/>
      <c r="Q9" s="110"/>
      <c r="S9" s="317"/>
    </row>
    <row r="10" spans="1:19" ht="12.95" customHeight="1">
      <c r="A10" s="118" t="s">
        <v>189</v>
      </c>
      <c r="B10" s="119">
        <f>'Averages Pivot Table UPDATED'!S32</f>
        <v>87342.85465201248</v>
      </c>
      <c r="C10" s="120">
        <f>IF(B10&gt;0,RANK(B10,(B$10:B$28)),0)</f>
        <v>7</v>
      </c>
      <c r="D10" s="119">
        <f>'Averages Pivot Table UPDATED'!T32</f>
        <v>90136.912381376722</v>
      </c>
      <c r="E10" s="120">
        <f>IF(D10&gt;0,RANK(D10,(D$10:D$28)),0)</f>
        <v>2</v>
      </c>
      <c r="F10" s="119">
        <f>'Averages Pivot Table UPDATED'!U32</f>
        <v>75208.577636210539</v>
      </c>
      <c r="G10" s="120">
        <f>IF(F10&gt;0,RANK(F10,(F$10:F$28)),0)</f>
        <v>1</v>
      </c>
      <c r="H10" s="119">
        <f>'Averages Pivot Table UPDATED'!V32</f>
        <v>83102.442644449839</v>
      </c>
      <c r="I10" s="120">
        <f>IF(H10&gt;0,RANK(H10,(H$10:H$28)),0)</f>
        <v>1</v>
      </c>
      <c r="J10" s="119">
        <f>'Averages Pivot Table UPDATED'!W32</f>
        <v>61082.245531265005</v>
      </c>
      <c r="K10" s="120">
        <f>IF(J10&gt;0,RANK(J10,(J$10:J$28)),0)</f>
        <v>5</v>
      </c>
      <c r="L10" s="119">
        <f>'Averages Pivot Table UPDATED'!X32</f>
        <v>71485.831470083853</v>
      </c>
      <c r="M10" s="120">
        <f>IF(L10&gt;0,RANK(L10,(L$10:L$28)),0)</f>
        <v>1</v>
      </c>
      <c r="N10" s="319">
        <f>'Averages Pivot Table UPDATED'!Y32</f>
        <v>83607.019234034786</v>
      </c>
      <c r="O10" s="120">
        <f>IF(N10&gt;0,RANK(N10,(N$10:N$28)),0)</f>
        <v>2</v>
      </c>
      <c r="Q10" s="110">
        <f t="shared" ref="Q10:Q15" si="0">(N10-S10)/S10</f>
        <v>3.586423507203565E-2</v>
      </c>
      <c r="R10" s="92" t="s">
        <v>189</v>
      </c>
      <c r="S10" s="317">
        <f>'Averages Pivot Table UPDATED'!Y30</f>
        <v>80712.333144913166</v>
      </c>
    </row>
    <row r="11" spans="1:19" ht="12.95" customHeight="1">
      <c r="A11" s="118" t="s">
        <v>190</v>
      </c>
      <c r="B11" s="119">
        <f>'Averages Pivot Table UPDATED'!S61</f>
        <v>81633.212785412572</v>
      </c>
      <c r="C11" s="120">
        <f>IF(B11&gt;0,RANK(B11,(B$10:B$28)),0)</f>
        <v>10</v>
      </c>
      <c r="D11" s="119">
        <f>'Averages Pivot Table UPDATED'!T61</f>
        <v>67630.651587993591</v>
      </c>
      <c r="E11" s="120">
        <f>IF(D11&gt;0,RANK(D11,(D$10:D$28)),0)</f>
        <v>6</v>
      </c>
      <c r="F11" s="119">
        <f>'Averages Pivot Table UPDATED'!U61</f>
        <v>60095.3227408026</v>
      </c>
      <c r="G11" s="120">
        <f>IF(F11&gt;0,RANK(F11,(F$10:F$28)),0)</f>
        <v>10</v>
      </c>
      <c r="H11" s="119">
        <f>'Averages Pivot Table UPDATED'!V61</f>
        <v>57320.556744197776</v>
      </c>
      <c r="I11" s="120">
        <f>IF(H11&gt;0,RANK(H11,(H$10:H$28)),0)</f>
        <v>6</v>
      </c>
      <c r="J11" s="119">
        <f>'Averages Pivot Table UPDATED'!W61</f>
        <v>49809.231274630678</v>
      </c>
      <c r="K11" s="120">
        <f>IF(J11&gt;0,RANK(J11,(J$10:J$28)),0)</f>
        <v>10</v>
      </c>
      <c r="L11" s="119">
        <f>'Averages Pivot Table UPDATED'!X61</f>
        <v>56207.326104880427</v>
      </c>
      <c r="M11" s="120">
        <f>IF(L11&gt;0,RANK(L11,(L$10:L$28)),0)</f>
        <v>6</v>
      </c>
      <c r="N11" s="319">
        <f>'Averages Pivot Table UPDATED'!Y61</f>
        <v>66257.159681971112</v>
      </c>
      <c r="O11" s="120">
        <f>IF(N11&gt;0,RANK(N11,(N$10:N$28)),0)</f>
        <v>12</v>
      </c>
      <c r="Q11" s="110">
        <f t="shared" si="0"/>
        <v>1.0294889274290005E-2</v>
      </c>
      <c r="R11" s="92" t="s">
        <v>190</v>
      </c>
      <c r="S11" s="317">
        <f>'Averages Pivot Table UPDATED'!Y59</f>
        <v>65582.000251000602</v>
      </c>
    </row>
    <row r="12" spans="1:19" ht="12.95" customHeight="1">
      <c r="A12" s="118" t="s">
        <v>191</v>
      </c>
      <c r="B12" s="119">
        <f>'Averages Pivot Table UPDATED'!S90</f>
        <v>109784.00455621019</v>
      </c>
      <c r="C12" s="120">
        <f>IF(B12&gt;0,RANK(B12,(B$10:B$28)),0)</f>
        <v>1</v>
      </c>
      <c r="D12" s="119">
        <f>'Averages Pivot Table UPDATED'!T90</f>
        <v>0</v>
      </c>
      <c r="E12" s="120">
        <f>IF(D12&gt;0,RANK(D12,(D$10:D$28)),0)</f>
        <v>0</v>
      </c>
      <c r="F12" s="119">
        <f>'Averages Pivot Table UPDATED'!U90</f>
        <v>64822.59826359104</v>
      </c>
      <c r="G12" s="120">
        <f>IF(F12&gt;0,RANK(F12,(F$10:F$28)),0)</f>
        <v>7</v>
      </c>
      <c r="H12" s="119">
        <f>'Averages Pivot Table UPDATED'!V90</f>
        <v>0</v>
      </c>
      <c r="I12" s="120">
        <f>IF(H12&gt;0,RANK(H12,(H$10:H$28)),0)</f>
        <v>0</v>
      </c>
      <c r="J12" s="119">
        <f>'Averages Pivot Table UPDATED'!W90</f>
        <v>0</v>
      </c>
      <c r="K12" s="120">
        <f>IF(J12&gt;0,RANK(J12,(J$10:J$28)),0)</f>
        <v>0</v>
      </c>
      <c r="L12" s="119">
        <f>'Averages Pivot Table UPDATED'!X90</f>
        <v>0</v>
      </c>
      <c r="M12" s="120">
        <f>IF(L12&gt;0,RANK(L12,(L$10:L$28)),0)</f>
        <v>0</v>
      </c>
      <c r="N12" s="319">
        <f>'Averages Pivot Table UPDATED'!Y90</f>
        <v>102118.23476577105</v>
      </c>
      <c r="O12" s="120">
        <f>IF(N12&gt;0,RANK(N12,(N$10:N$28)),0)</f>
        <v>1</v>
      </c>
      <c r="Q12" s="110">
        <f t="shared" si="0"/>
        <v>1.1207885475224114E-2</v>
      </c>
      <c r="R12" s="92" t="s">
        <v>191</v>
      </c>
      <c r="S12" s="317">
        <f>'Averages Pivot Table UPDATED'!Y88</f>
        <v>100986.39086242873</v>
      </c>
    </row>
    <row r="13" spans="1:19" ht="12.95" customHeight="1">
      <c r="A13" s="118" t="s">
        <v>192</v>
      </c>
      <c r="B13" s="119">
        <f>'Averages Pivot Table UPDATED'!S119</f>
        <v>84255.723441704264</v>
      </c>
      <c r="C13" s="120">
        <f>IF(B13&gt;0,RANK(B13,(B$10:B$28)),0)</f>
        <v>8</v>
      </c>
      <c r="D13" s="119">
        <f>'Averages Pivot Table UPDATED'!T119</f>
        <v>0</v>
      </c>
      <c r="E13" s="120">
        <f>IF(D13&gt;0,RANK(D13,(D$10:D$28)),0)</f>
        <v>0</v>
      </c>
      <c r="F13" s="119">
        <f>'Averages Pivot Table UPDATED'!U119</f>
        <v>72573.444780101272</v>
      </c>
      <c r="G13" s="120">
        <f>IF(F13&gt;0,RANK(F13,(F$10:F$28)),0)</f>
        <v>3</v>
      </c>
      <c r="H13" s="119">
        <f>'Averages Pivot Table UPDATED'!V119</f>
        <v>66922.102446976874</v>
      </c>
      <c r="I13" s="120">
        <f>IF(H13&gt;0,RANK(H13,(H$10:H$28)),0)</f>
        <v>4</v>
      </c>
      <c r="J13" s="119">
        <f>'Averages Pivot Table UPDATED'!W119</f>
        <v>0</v>
      </c>
      <c r="K13" s="120">
        <f>IF(J13&gt;0,RANK(J13,(J$10:J$28)),0)</f>
        <v>0</v>
      </c>
      <c r="L13" s="119">
        <f>'Averages Pivot Table UPDATED'!X119</f>
        <v>58309.080202020203</v>
      </c>
      <c r="M13" s="120">
        <f>IF(L13&gt;0,RANK(L13,(L$10:L$28)),0)</f>
        <v>3</v>
      </c>
      <c r="N13" s="319">
        <f>'Averages Pivot Table UPDATED'!Y119</f>
        <v>81459.200681231508</v>
      </c>
      <c r="O13" s="120">
        <f>IF(N13&gt;0,RANK(N13,(N$10:N$28)),0)</f>
        <v>4</v>
      </c>
      <c r="Q13" s="110">
        <f t="shared" si="0"/>
        <v>-3.0082005041457867E-2</v>
      </c>
      <c r="R13" s="92" t="s">
        <v>192</v>
      </c>
      <c r="S13" s="317">
        <f>'Averages Pivot Table UPDATED'!Y117</f>
        <v>83985.657658319222</v>
      </c>
    </row>
    <row r="14" spans="1:19" ht="12.95" customHeight="1">
      <c r="A14" s="118"/>
      <c r="B14" s="119"/>
      <c r="C14" s="120"/>
      <c r="D14" s="119"/>
      <c r="E14" s="120"/>
      <c r="F14" s="119"/>
      <c r="G14" s="120"/>
      <c r="H14" s="119"/>
      <c r="I14" s="120"/>
      <c r="J14" s="119"/>
      <c r="K14" s="120"/>
      <c r="L14" s="119"/>
      <c r="M14" s="120"/>
      <c r="N14" s="319"/>
      <c r="O14" s="120"/>
      <c r="Q14" s="110"/>
      <c r="S14" s="317"/>
    </row>
    <row r="15" spans="1:19" ht="12.95" customHeight="1">
      <c r="A15" s="118" t="s">
        <v>193</v>
      </c>
      <c r="B15" s="119">
        <f>'Averages Pivot Table UPDATED'!S148</f>
        <v>88937.059109187321</v>
      </c>
      <c r="C15" s="120">
        <f>IF(B15&gt;0,RANK(B15,(B$10:B$28)),0)</f>
        <v>5</v>
      </c>
      <c r="D15" s="119">
        <f>'Averages Pivot Table UPDATED'!T148</f>
        <v>109260.61156721596</v>
      </c>
      <c r="E15" s="120">
        <f>IF(D15&gt;0,RANK(D15,(D$10:D$28)),0)</f>
        <v>1</v>
      </c>
      <c r="F15" s="119">
        <f>'Averages Pivot Table UPDATED'!U148</f>
        <v>56757.2747395978</v>
      </c>
      <c r="G15" s="120">
        <f>IF(F15&gt;0,RANK(F15,(F$10:F$28)),0)</f>
        <v>11</v>
      </c>
      <c r="H15" s="119">
        <f>'Averages Pivot Table UPDATED'!V148</f>
        <v>55611.553235129053</v>
      </c>
      <c r="I15" s="120">
        <f>IF(H15&gt;0,RANK(H15,(H$10:H$28)),0)</f>
        <v>8</v>
      </c>
      <c r="J15" s="119">
        <f>'Averages Pivot Table UPDATED'!W148</f>
        <v>50213.289465806927</v>
      </c>
      <c r="K15" s="120">
        <f>IF(J15&gt;0,RANK(J15,(J$10:J$28)),0)</f>
        <v>9</v>
      </c>
      <c r="L15" s="119">
        <f>'Averages Pivot Table UPDATED'!X148</f>
        <v>54558.262871126797</v>
      </c>
      <c r="M15" s="120">
        <f>IF(L15&gt;0,RANK(L15,(L$10:L$28)),0)</f>
        <v>7</v>
      </c>
      <c r="N15" s="319">
        <f>'Averages Pivot Table UPDATED'!Y148</f>
        <v>70841.504670163544</v>
      </c>
      <c r="O15" s="120">
        <f>IF(N15&gt;0,RANK(N15,(N$10:N$28)),0)</f>
        <v>9</v>
      </c>
      <c r="Q15" s="110">
        <f t="shared" si="0"/>
        <v>-6.7476004361346598E-2</v>
      </c>
      <c r="R15" s="92" t="s">
        <v>193</v>
      </c>
      <c r="S15" s="317">
        <f>'Averages Pivot Table UPDATED'!Y146</f>
        <v>75967.487165460712</v>
      </c>
    </row>
    <row r="16" spans="1:19" ht="12.95" customHeight="1">
      <c r="A16" s="118" t="s">
        <v>194</v>
      </c>
      <c r="Q16" s="110">
        <f>(N20-S16)/S16</f>
        <v>3.0575822949306192E-2</v>
      </c>
      <c r="R16" s="92" t="s">
        <v>194</v>
      </c>
      <c r="S16" s="317">
        <f>'Averages Pivot Table UPDATED'!Y175</f>
        <v>68568.498804452334</v>
      </c>
    </row>
    <row r="17" spans="1:19" ht="12.95" customHeight="1">
      <c r="A17" s="118" t="s">
        <v>195</v>
      </c>
      <c r="Q17" s="110">
        <f>(N21-S17)/S17</f>
        <v>4.9687116542080842E-2</v>
      </c>
      <c r="R17" s="92" t="s">
        <v>195</v>
      </c>
      <c r="S17" s="317">
        <f>'Averages Pivot Table UPDATED'!Y204</f>
        <v>76943.984406138989</v>
      </c>
    </row>
    <row r="18" spans="1:19" ht="12.95" customHeight="1">
      <c r="A18" s="118" t="s">
        <v>196</v>
      </c>
      <c r="Q18" s="110">
        <f>(N22-S18)/S18</f>
        <v>7.564126188894503E-2</v>
      </c>
      <c r="R18" s="92" t="s">
        <v>196</v>
      </c>
      <c r="S18" s="317">
        <f>'Averages Pivot Table UPDATED'!Y233</f>
        <v>66159.291056734961</v>
      </c>
    </row>
    <row r="19" spans="1:19" ht="12.95" customHeight="1">
      <c r="A19" s="118"/>
      <c r="Q19" s="110"/>
      <c r="S19" s="317"/>
    </row>
    <row r="20" spans="1:19" ht="12.95" customHeight="1">
      <c r="A20" s="118" t="s">
        <v>197</v>
      </c>
      <c r="B20" s="119">
        <f>'Averages Pivot Table UPDATED'!S177</f>
        <v>71626.13273233459</v>
      </c>
      <c r="C20" s="120">
        <f>IF(B20&gt;0,RANK(B20,(B$10:B$28)),0)</f>
        <v>12</v>
      </c>
      <c r="D20" s="119">
        <f>'Averages Pivot Table UPDATED'!T177</f>
        <v>75347.080110957671</v>
      </c>
      <c r="E20" s="120">
        <f>IF(D20&gt;0,RANK(D20,(D$10:D$28)),0)</f>
        <v>4</v>
      </c>
      <c r="F20" s="119">
        <f>'Averages Pivot Table UPDATED'!U177</f>
        <v>0</v>
      </c>
      <c r="G20" s="120">
        <f>IF(F20&gt;0,RANK(F20,(F$10:F$28)),0)</f>
        <v>0</v>
      </c>
      <c r="H20" s="119">
        <f>'Averages Pivot Table UPDATED'!V177</f>
        <v>56700.636660455661</v>
      </c>
      <c r="I20" s="120">
        <f>IF(H20&gt;0,RANK(H20,(H$10:H$28)),0)</f>
        <v>7</v>
      </c>
      <c r="J20" s="119">
        <f>'Averages Pivot Table UPDATED'!W177</f>
        <v>55925.681338325907</v>
      </c>
      <c r="K20" s="120">
        <f>IF(J20&gt;0,RANK(J20,(J$10:J$28)),0)</f>
        <v>7</v>
      </c>
      <c r="L20" s="119">
        <f>'Averages Pivot Table UPDATED'!X177</f>
        <v>0</v>
      </c>
      <c r="M20" s="120">
        <f>IF(L20&gt;0,RANK(L20,(L$10:L$28)),0)</f>
        <v>0</v>
      </c>
      <c r="N20" s="319">
        <f>'Averages Pivot Table UPDATED'!Y177</f>
        <v>70665.037083796982</v>
      </c>
      <c r="O20" s="120">
        <f>IF(N20&gt;0,RANK(N20,(N$10:N$28)),0)</f>
        <v>10</v>
      </c>
      <c r="Q20" s="110">
        <f>(N23-S20)/S20</f>
        <v>8.7307671352968973E-3</v>
      </c>
      <c r="R20" s="92" t="s">
        <v>197</v>
      </c>
      <c r="S20" s="317">
        <f>'Averages Pivot Table UPDATED'!Y262</f>
        <v>77966.418726138043</v>
      </c>
    </row>
    <row r="21" spans="1:19" ht="12.95" customHeight="1">
      <c r="A21" s="118" t="s">
        <v>198</v>
      </c>
      <c r="B21" s="119">
        <f>'Averages Pivot Table UPDATED'!S206</f>
        <v>91042.81630056673</v>
      </c>
      <c r="C21" s="120">
        <f>IF(B21&gt;0,RANK(B21,(B$10:B$28)),0)</f>
        <v>3</v>
      </c>
      <c r="D21" s="119">
        <f>'Averages Pivot Table UPDATED'!T206</f>
        <v>72197.538822619739</v>
      </c>
      <c r="E21" s="120">
        <f>IF(D21&gt;0,RANK(D21,(D$10:D$28)),0)</f>
        <v>5</v>
      </c>
      <c r="F21" s="119">
        <f>'Averages Pivot Table UPDATED'!U206</f>
        <v>71443.949525880016</v>
      </c>
      <c r="G21" s="120">
        <f>IF(F21&gt;0,RANK(F21,(F$10:F$28)),0)</f>
        <v>4</v>
      </c>
      <c r="H21" s="119">
        <f>'Averages Pivot Table UPDATED'!V206</f>
        <v>72253.201167816747</v>
      </c>
      <c r="I21" s="120">
        <f>IF(H21&gt;0,RANK(H21,(H$10:H$28)),0)</f>
        <v>3</v>
      </c>
      <c r="J21" s="119">
        <f>'Averages Pivot Table UPDATED'!W206</f>
        <v>67127.353061581147</v>
      </c>
      <c r="K21" s="120">
        <f>IF(J21&gt;0,RANK(J21,(J$10:J$28)),0)</f>
        <v>2</v>
      </c>
      <c r="L21" s="119">
        <f>'Averages Pivot Table UPDATED'!X206</f>
        <v>69489.625116818657</v>
      </c>
      <c r="M21" s="120">
        <f>IF(L21&gt;0,RANK(L21,(L$10:L$28)),0)</f>
        <v>2</v>
      </c>
      <c r="N21" s="319">
        <f>'Averages Pivot Table UPDATED'!Y206</f>
        <v>80767.109126538868</v>
      </c>
      <c r="O21" s="120">
        <f>IF(N21&gt;0,RANK(N21,(N$10:N$28)),0)</f>
        <v>5</v>
      </c>
      <c r="Q21" s="110">
        <f>(N25-S21)/S21</f>
        <v>1.6616667549504784E-2</v>
      </c>
      <c r="R21" s="92" t="s">
        <v>198</v>
      </c>
      <c r="S21" s="317">
        <f>'Averages Pivot Table UPDATED'!Y291</f>
        <v>73044.020073625186</v>
      </c>
    </row>
    <row r="22" spans="1:19" ht="12.95" customHeight="1">
      <c r="A22" s="118" t="s">
        <v>199</v>
      </c>
      <c r="B22" s="119">
        <f>'Averages Pivot Table UPDATED'!S235</f>
        <v>82703.995884276053</v>
      </c>
      <c r="C22" s="120">
        <f>IF(B22&gt;0,RANK(B22,(B$10:B$28)),0)</f>
        <v>9</v>
      </c>
      <c r="D22" s="119">
        <f>'Averages Pivot Table UPDATED'!T235</f>
        <v>0</v>
      </c>
      <c r="E22" s="120">
        <f>IF(D22&gt;0,RANK(D22,(D$10:D$28)),0)</f>
        <v>0</v>
      </c>
      <c r="F22" s="119">
        <f>'Averages Pivot Table UPDATED'!U235</f>
        <v>63641.610259142835</v>
      </c>
      <c r="G22" s="120">
        <f>IF(F22&gt;0,RANK(F22,(F$10:F$28)),0)</f>
        <v>9</v>
      </c>
      <c r="H22" s="119">
        <f>'Averages Pivot Table UPDATED'!V235</f>
        <v>61765.032912626579</v>
      </c>
      <c r="I22" s="120">
        <f>IF(H22&gt;0,RANK(H22,(H$10:H$28)),0)</f>
        <v>5</v>
      </c>
      <c r="J22" s="119">
        <f>'Averages Pivot Table UPDATED'!W235</f>
        <v>54071.664018894407</v>
      </c>
      <c r="K22" s="120">
        <f>IF(J22&gt;0,RANK(J22,(J$10:J$28)),0)</f>
        <v>8</v>
      </c>
      <c r="L22" s="119">
        <f>'Averages Pivot Table UPDATED'!X235</f>
        <v>49139.080406166548</v>
      </c>
      <c r="M22" s="120">
        <f>IF(L22&gt;0,RANK(L22,(L$10:L$28)),0)</f>
        <v>8</v>
      </c>
      <c r="N22" s="319">
        <f>'Averages Pivot Table UPDATED'!Y235</f>
        <v>71163.663317944389</v>
      </c>
      <c r="O22" s="120">
        <f>IF(N22&gt;0,RANK(N22,(N$10:N$28)),0)</f>
        <v>8</v>
      </c>
      <c r="Q22" s="110">
        <f>(N26-S22)/S22</f>
        <v>4.5593942673437519E-2</v>
      </c>
      <c r="R22" s="92" t="s">
        <v>199</v>
      </c>
      <c r="S22" s="317">
        <f>'Averages Pivot Table UPDATED'!Y320</f>
        <v>79941.883425073553</v>
      </c>
    </row>
    <row r="23" spans="1:19" ht="12.95" customHeight="1">
      <c r="A23" s="118" t="s">
        <v>200</v>
      </c>
      <c r="B23" s="119">
        <f>'Averages Pivot Table UPDATED'!S264</f>
        <v>90836.429110265148</v>
      </c>
      <c r="C23" s="120">
        <f>IF(B23&gt;0,RANK(B23,(B$10:B$28)),0)</f>
        <v>4</v>
      </c>
      <c r="D23" s="119">
        <f>'Averages Pivot Table UPDATED'!T264</f>
        <v>0</v>
      </c>
      <c r="E23" s="120">
        <f>IF(D23&gt;0,RANK(D23,(D$10:D$28)),0)</f>
        <v>0</v>
      </c>
      <c r="F23" s="119">
        <f>'Averages Pivot Table UPDATED'!U264</f>
        <v>72783.935968415506</v>
      </c>
      <c r="G23" s="120">
        <f>IF(F23&gt;0,RANK(F23,(F$10:F$28)),0)</f>
        <v>2</v>
      </c>
      <c r="H23" s="119">
        <f>'Averages Pivot Table UPDATED'!V264</f>
        <v>0</v>
      </c>
      <c r="I23" s="120">
        <f>IF(H23&gt;0,RANK(H23,(H$10:H$28)),0)</f>
        <v>0</v>
      </c>
      <c r="J23" s="119">
        <f>'Averages Pivot Table UPDATED'!W264</f>
        <v>63424.296889170997</v>
      </c>
      <c r="K23" s="120">
        <f>IF(J23&gt;0,RANK(J23,(J$10:J$28)),0)</f>
        <v>3</v>
      </c>
      <c r="L23" s="119">
        <f>'Averages Pivot Table UPDATED'!X264</f>
        <v>57220.734475572346</v>
      </c>
      <c r="M23" s="120">
        <f>IF(L23&gt;0,RANK(L23,(L$10:L$28)),0)</f>
        <v>4</v>
      </c>
      <c r="N23" s="319">
        <f>'Averages Pivot Table UPDATED'!Y264</f>
        <v>78647.125372409006</v>
      </c>
      <c r="O23" s="120">
        <f>IF(N23&gt;0,RANK(N23,(N$10:N$28)),0)</f>
        <v>6</v>
      </c>
      <c r="Q23" s="110">
        <f>(N28-S23)/S23</f>
        <v>-7.8432472942985606E-3</v>
      </c>
      <c r="R23" s="92" t="s">
        <v>200</v>
      </c>
      <c r="S23" s="317">
        <f>'Averages Pivot Table UPDATED'!Y349</f>
        <v>69124.455148116554</v>
      </c>
    </row>
    <row r="24" spans="1:19" ht="12.95" customHeight="1">
      <c r="A24" s="118"/>
      <c r="Q24" s="110"/>
      <c r="S24" s="317"/>
    </row>
    <row r="25" spans="1:19" ht="12.95" customHeight="1">
      <c r="A25" s="118" t="s">
        <v>201</v>
      </c>
      <c r="B25" s="119">
        <f>'Averages Pivot Table UPDATED'!S293</f>
        <v>87443.341730684828</v>
      </c>
      <c r="C25" s="120">
        <f>IF(B25&gt;0,RANK(B25,(B$10:B$28)),0)</f>
        <v>6</v>
      </c>
      <c r="D25" s="119">
        <f>'Averages Pivot Table UPDATED'!T293</f>
        <v>62302.442578309885</v>
      </c>
      <c r="E25" s="120">
        <f>IF(D25&gt;0,RANK(D25,(D$10:D$28)),0)</f>
        <v>7</v>
      </c>
      <c r="F25" s="119">
        <f>'Averages Pivot Table UPDATED'!U293</f>
        <v>66004.11308339017</v>
      </c>
      <c r="G25" s="120">
        <f>IF(F25&gt;0,RANK(F25,(F$10:F$28)),0)</f>
        <v>6</v>
      </c>
      <c r="H25" s="119">
        <f>'Averages Pivot Table UPDATED'!V293</f>
        <v>0</v>
      </c>
      <c r="I25" s="120">
        <f>IF(H25&gt;0,RANK(H25,(H$10:H$28)),0)</f>
        <v>0</v>
      </c>
      <c r="J25" s="119">
        <f>'Averages Pivot Table UPDATED'!W293</f>
        <v>61783.025564332391</v>
      </c>
      <c r="K25" s="120">
        <f>IF(J25&gt;0,RANK(J25,(J$10:J$28)),0)</f>
        <v>4</v>
      </c>
      <c r="L25" s="119">
        <f>'Averages Pivot Table UPDATED'!X293</f>
        <v>0</v>
      </c>
      <c r="M25" s="120">
        <f>IF(L25&gt;0,RANK(L25,(L$10:L$28)),0)</f>
        <v>0</v>
      </c>
      <c r="N25" s="319">
        <f>'Averages Pivot Table UPDATED'!Y293</f>
        <v>74257.76827166797</v>
      </c>
      <c r="O25" s="120">
        <f>IF(N25&gt;0,RANK(N25,(N$10:N$28)),0)</f>
        <v>7</v>
      </c>
      <c r="Q25" s="110" t="e">
        <f>(#REF!-S25)/S25</f>
        <v>#REF!</v>
      </c>
      <c r="R25" s="92" t="s">
        <v>201</v>
      </c>
      <c r="S25" s="317">
        <f>'Averages Pivot Table UPDATED'!Y378</f>
        <v>0</v>
      </c>
    </row>
    <row r="26" spans="1:19" ht="12.95" customHeight="1">
      <c r="A26" s="118" t="s">
        <v>202</v>
      </c>
      <c r="B26" s="119">
        <f>'Averages Pivot Table UPDATED'!S322</f>
        <v>96150.280433402018</v>
      </c>
      <c r="C26" s="120">
        <f>IF(B26&gt;0,RANK(B26,(B$10:B$28)),0)</f>
        <v>2</v>
      </c>
      <c r="D26" s="119">
        <f>'Averages Pivot Table UPDATED'!T322</f>
        <v>79539.422440537746</v>
      </c>
      <c r="E26" s="120">
        <f>IF(D26&gt;0,RANK(D26,(D$10:D$28)),0)</f>
        <v>3</v>
      </c>
      <c r="F26" s="119">
        <f>'Averages Pivot Table UPDATED'!U322</f>
        <v>68972.679005026017</v>
      </c>
      <c r="G26" s="120">
        <f>IF(F26&gt;0,RANK(F26,(F$10:F$28)),0)</f>
        <v>5</v>
      </c>
      <c r="H26" s="119">
        <f>'Averages Pivot Table UPDATED'!V322</f>
        <v>72923.949026131872</v>
      </c>
      <c r="I26" s="120">
        <f>IF(H26&gt;0,RANK(H26,(H$10:H$28)),0)</f>
        <v>2</v>
      </c>
      <c r="J26" s="119">
        <f>'Averages Pivot Table UPDATED'!W322</f>
        <v>68471.915697748103</v>
      </c>
      <c r="K26" s="120">
        <f>IF(J26&gt;0,RANK(J26,(J$10:J$28)),0)</f>
        <v>1</v>
      </c>
      <c r="L26" s="119">
        <f>'Averages Pivot Table UPDATED'!X322</f>
        <v>0</v>
      </c>
      <c r="M26" s="120">
        <f>IF(L26&gt;0,RANK(L26,(L$10:L$28)),0)</f>
        <v>0</v>
      </c>
      <c r="N26" s="319">
        <f>'Averages Pivot Table UPDATED'!Y322</f>
        <v>83586.749075162981</v>
      </c>
      <c r="O26" s="120">
        <f>IF(N26&gt;0,RANK(N26,(N$10:N$28)),0)</f>
        <v>3</v>
      </c>
      <c r="Q26" s="110" t="e">
        <f>(#REF!-S26)/S26</f>
        <v>#REF!</v>
      </c>
      <c r="R26" s="92" t="s">
        <v>202</v>
      </c>
      <c r="S26" s="317">
        <f>'Averages Pivot Table UPDATED'!Y407</f>
        <v>0</v>
      </c>
    </row>
    <row r="27" spans="1:19" ht="12.95" customHeight="1">
      <c r="A27" s="118" t="s">
        <v>203</v>
      </c>
      <c r="Q27" s="110" t="e">
        <f>(#REF!-S27)/S27</f>
        <v>#REF!</v>
      </c>
      <c r="R27" s="92" t="s">
        <v>203</v>
      </c>
      <c r="S27" s="317">
        <f>'Averages Pivot Table UPDATED'!Y436</f>
        <v>0</v>
      </c>
    </row>
    <row r="28" spans="1:19" ht="12.95" customHeight="1">
      <c r="A28" s="121" t="s">
        <v>204</v>
      </c>
      <c r="B28" s="119">
        <f>'Averages Pivot Table UPDATED'!S351</f>
        <v>80161.448766607209</v>
      </c>
      <c r="C28" s="120">
        <f>IF(B28&gt;0,RANK(B28,(B$10:B$28)),0)</f>
        <v>11</v>
      </c>
      <c r="D28" s="119">
        <f>'Averages Pivot Table UPDATED'!T351</f>
        <v>0</v>
      </c>
      <c r="E28" s="120">
        <f>IF(D28&gt;0,RANK(D28,(D$10:D$28)),0)</f>
        <v>0</v>
      </c>
      <c r="F28" s="119">
        <f>'Averages Pivot Table UPDATED'!U351</f>
        <v>64249.654831663342</v>
      </c>
      <c r="G28" s="120">
        <f>IF(F28&gt;0,RANK(F28,(F$10:F$28)),0)</f>
        <v>8</v>
      </c>
      <c r="H28" s="119">
        <f>'Averages Pivot Table UPDATED'!V351</f>
        <v>0</v>
      </c>
      <c r="I28" s="120">
        <f>IF(H28&gt;0,RANK(H28,(H$10:H$28)),0)</f>
        <v>0</v>
      </c>
      <c r="J28" s="119">
        <f>'Averages Pivot Table UPDATED'!W351</f>
        <v>60992.07377997048</v>
      </c>
      <c r="K28" s="120">
        <f>IF(J28&gt;0,RANK(J28,(J$10:J$28)),0)</f>
        <v>6</v>
      </c>
      <c r="L28" s="119">
        <f>'Averages Pivot Table UPDATED'!X351</f>
        <v>56523.803880611747</v>
      </c>
      <c r="M28" s="120">
        <f>IF(L28&gt;0,RANK(L28,(L$10:L$28)),0)</f>
        <v>5</v>
      </c>
      <c r="N28" s="319">
        <f>'Averages Pivot Table UPDATED'!Y351</f>
        <v>68582.294952306227</v>
      </c>
      <c r="O28" s="120">
        <f>IF(N28&gt;0,RANK(N28,(N$10:N$28)),0)</f>
        <v>11</v>
      </c>
      <c r="Q28" s="110" t="e">
        <f>(#REF!-S28)/S28</f>
        <v>#REF!</v>
      </c>
      <c r="R28" s="92" t="s">
        <v>204</v>
      </c>
      <c r="S28" s="317">
        <f>'Averages Pivot Table UPDATED'!Y465</f>
        <v>0</v>
      </c>
    </row>
    <row r="29" spans="1:19" ht="33.75" customHeight="1">
      <c r="A29" s="663" t="s">
        <v>360</v>
      </c>
      <c r="B29" s="663"/>
      <c r="C29" s="663"/>
      <c r="D29" s="663"/>
      <c r="E29" s="663"/>
      <c r="F29" s="663"/>
      <c r="G29" s="663"/>
      <c r="H29" s="663"/>
      <c r="I29" s="663"/>
      <c r="J29" s="663"/>
      <c r="K29" s="663"/>
      <c r="L29" s="663"/>
      <c r="M29" s="663"/>
      <c r="N29" s="663"/>
      <c r="O29" s="663"/>
      <c r="Q29" s="100"/>
    </row>
    <row r="30" spans="1:19">
      <c r="O30" s="84" t="s">
        <v>917</v>
      </c>
      <c r="Q30" s="100"/>
    </row>
    <row r="31" spans="1:19" ht="18">
      <c r="A31" s="64" t="s">
        <v>183</v>
      </c>
      <c r="B31" s="64"/>
      <c r="C31" s="64"/>
      <c r="D31" s="64"/>
      <c r="E31" s="64"/>
      <c r="F31" s="64"/>
      <c r="G31" s="64"/>
      <c r="H31" s="64"/>
      <c r="I31" s="64"/>
      <c r="J31" s="64"/>
      <c r="K31" s="64"/>
      <c r="L31" s="64"/>
      <c r="M31" s="64"/>
      <c r="Q31" s="100"/>
    </row>
    <row r="32" spans="1:19">
      <c r="A32" s="69"/>
      <c r="B32" s="69"/>
      <c r="C32" s="69"/>
      <c r="D32" s="69"/>
      <c r="E32" s="69"/>
      <c r="F32" s="69"/>
      <c r="G32" s="94"/>
      <c r="H32" s="94"/>
      <c r="I32" s="94"/>
      <c r="J32" s="94"/>
      <c r="K32" s="94"/>
      <c r="Q32" s="100"/>
    </row>
    <row r="33" spans="1:19" ht="15.75">
      <c r="A33" s="664" t="s">
        <v>184</v>
      </c>
      <c r="B33" s="664"/>
      <c r="C33" s="664"/>
      <c r="D33" s="664"/>
      <c r="E33" s="664"/>
      <c r="F33" s="664"/>
      <c r="G33" s="664"/>
      <c r="H33" s="664"/>
      <c r="I33" s="664"/>
      <c r="J33" s="664"/>
      <c r="K33" s="664"/>
      <c r="L33" s="664"/>
      <c r="M33" s="664"/>
      <c r="Q33" s="100"/>
    </row>
    <row r="34" spans="1:19" ht="15.75">
      <c r="A34" s="664" t="s">
        <v>900</v>
      </c>
      <c r="B34" s="664"/>
      <c r="C34" s="664"/>
      <c r="D34" s="664"/>
      <c r="E34" s="664"/>
      <c r="F34" s="664"/>
      <c r="G34" s="664"/>
      <c r="H34" s="664"/>
      <c r="I34" s="664"/>
      <c r="J34" s="664"/>
      <c r="K34" s="664"/>
      <c r="L34" s="664"/>
      <c r="M34" s="664"/>
      <c r="Q34" s="100"/>
    </row>
    <row r="35" spans="1:19">
      <c r="A35" s="69"/>
      <c r="B35" s="69"/>
      <c r="C35" s="69"/>
      <c r="D35" s="69"/>
      <c r="E35" s="69"/>
      <c r="F35" s="69"/>
      <c r="G35" s="94"/>
      <c r="H35" s="94"/>
      <c r="I35" s="94"/>
      <c r="J35" s="94"/>
      <c r="K35" s="94"/>
      <c r="L35" s="115"/>
      <c r="M35" s="115"/>
      <c r="N35" s="115"/>
      <c r="O35" s="115"/>
      <c r="Q35" s="100"/>
    </row>
    <row r="36" spans="1:19" ht="24">
      <c r="A36" s="96"/>
      <c r="B36" s="124" t="s">
        <v>175</v>
      </c>
      <c r="C36" s="125"/>
      <c r="D36" s="97" t="s">
        <v>176</v>
      </c>
      <c r="E36" s="98"/>
      <c r="F36" s="97" t="s">
        <v>177</v>
      </c>
      <c r="G36" s="98"/>
      <c r="H36" s="97" t="s">
        <v>178</v>
      </c>
      <c r="I36" s="98"/>
      <c r="J36" s="99" t="s">
        <v>179</v>
      </c>
      <c r="K36" s="98"/>
      <c r="N36" s="126" t="s">
        <v>7</v>
      </c>
      <c r="O36" s="127"/>
      <c r="Q36" s="100" t="s">
        <v>185</v>
      </c>
      <c r="S36" s="92" t="s">
        <v>186</v>
      </c>
    </row>
    <row r="37" spans="1:19">
      <c r="A37" s="102"/>
      <c r="B37" s="128" t="s">
        <v>187</v>
      </c>
      <c r="C37" s="129" t="s">
        <v>166</v>
      </c>
      <c r="D37" s="128" t="s">
        <v>187</v>
      </c>
      <c r="E37" s="129" t="s">
        <v>166</v>
      </c>
      <c r="F37" s="128" t="s">
        <v>187</v>
      </c>
      <c r="G37" s="129" t="s">
        <v>166</v>
      </c>
      <c r="H37" s="128" t="s">
        <v>187</v>
      </c>
      <c r="I37" s="129" t="s">
        <v>166</v>
      </c>
      <c r="J37" s="130" t="s">
        <v>187</v>
      </c>
      <c r="K37" s="129" t="s">
        <v>166</v>
      </c>
      <c r="N37" s="131"/>
      <c r="O37" s="132"/>
      <c r="Q37" s="100"/>
    </row>
    <row r="38" spans="1:19" s="109" customFormat="1" ht="18" customHeight="1">
      <c r="A38" s="106" t="s">
        <v>188</v>
      </c>
      <c r="B38" s="133">
        <f>'Averages Pivot Table UPDATED'!Z379</f>
        <v>59412.686748626678</v>
      </c>
      <c r="C38" s="133"/>
      <c r="D38" s="133">
        <f>'Averages Pivot Table UPDATED'!AA379</f>
        <v>55036.763723201482</v>
      </c>
      <c r="E38" s="133"/>
      <c r="F38" s="133">
        <f>'Averages Pivot Table UPDATED'!AB379</f>
        <v>50180.364022135895</v>
      </c>
      <c r="G38" s="133"/>
      <c r="H38" s="133">
        <f>'Averages Pivot Table UPDATED'!AC379</f>
        <v>45132.812946123348</v>
      </c>
      <c r="I38" s="134"/>
      <c r="J38" s="135">
        <f>'Averages Pivot Table UPDATED'!AE379</f>
        <v>54018.300739864237</v>
      </c>
      <c r="K38" s="133"/>
      <c r="N38" s="136"/>
      <c r="O38" s="136"/>
      <c r="Q38" s="110" t="e">
        <f>(J38-S38)/S38</f>
        <v>#DIV/0!</v>
      </c>
      <c r="R38" s="111" t="s">
        <v>188</v>
      </c>
      <c r="S38" s="112">
        <f>'Averages Pivot Table UPDATED'!AE493</f>
        <v>0</v>
      </c>
    </row>
    <row r="39" spans="1:19" ht="12.95" customHeight="1">
      <c r="A39" s="118"/>
      <c r="B39" s="113"/>
      <c r="C39" s="137"/>
      <c r="D39" s="113"/>
      <c r="E39" s="137"/>
      <c r="F39" s="138"/>
      <c r="G39" s="92"/>
      <c r="H39" s="92"/>
      <c r="I39" s="92"/>
      <c r="J39" s="139"/>
      <c r="K39" s="92"/>
      <c r="Q39" s="110"/>
      <c r="S39" s="117"/>
    </row>
    <row r="40" spans="1:19" ht="12.95" customHeight="1">
      <c r="A40" s="118" t="s">
        <v>189</v>
      </c>
      <c r="B40" s="140">
        <f>'Averages Pivot Table UPDATED'!Z32</f>
        <v>0</v>
      </c>
      <c r="C40" s="120">
        <f>IF(B40&gt;0,RANK(B40,(B$40:B$58)),0)</f>
        <v>0</v>
      </c>
      <c r="D40" s="140">
        <f>'Averages Pivot Table UPDATED'!AA32</f>
        <v>55368.83302135246</v>
      </c>
      <c r="E40" s="120">
        <f>IF(D40&gt;0,RANK(D40,(D$40:D$58)),0)</f>
        <v>2</v>
      </c>
      <c r="F40" s="140">
        <f>'Averages Pivot Table UPDATED'!AB32</f>
        <v>51232.189512408098</v>
      </c>
      <c r="G40" s="120">
        <f>IF(F40&gt;0,RANK(F40,(F$40:F$58)),0)</f>
        <v>3</v>
      </c>
      <c r="H40" s="141">
        <f>'Averages Pivot Table UPDATED'!AC32</f>
        <v>50313.672797032792</v>
      </c>
      <c r="I40" s="120">
        <f>IF(H40&gt;0,RANK(H40,(H$40:H$58)),0)</f>
        <v>2</v>
      </c>
      <c r="J40" s="142">
        <f>'Averages Pivot Table UPDATED'!AE32</f>
        <v>51751.332184316299</v>
      </c>
      <c r="K40" s="120">
        <f>IF(J40&gt;0,RANK(J40,(J$40:J$58)),0)</f>
        <v>4</v>
      </c>
      <c r="Q40" s="110">
        <f t="shared" ref="Q40:Q45" si="1">(J40-S40)/S40</f>
        <v>-2.6008778520608549E-2</v>
      </c>
      <c r="R40" s="92" t="s">
        <v>189</v>
      </c>
      <c r="S40" s="117">
        <f>'Averages Pivot Table UPDATED'!AE30</f>
        <v>53133.263465877448</v>
      </c>
    </row>
    <row r="41" spans="1:19" ht="12.95" customHeight="1">
      <c r="A41" s="118" t="s">
        <v>190</v>
      </c>
      <c r="B41" s="140">
        <f>'Averages Pivot Table UPDATED'!Z61</f>
        <v>0</v>
      </c>
      <c r="C41" s="120">
        <f>IF(B41&gt;0,RANK(B41,(B$40:B$58)),0)</f>
        <v>0</v>
      </c>
      <c r="D41" s="140">
        <f>'Averages Pivot Table UPDATED'!AA61</f>
        <v>49718.194398100917</v>
      </c>
      <c r="E41" s="120">
        <f>IF(D41&gt;0,RANK(D41,(D$40:D$58)),0)</f>
        <v>6</v>
      </c>
      <c r="F41" s="140">
        <f>'Averages Pivot Table UPDATED'!AB61</f>
        <v>45066.066050025445</v>
      </c>
      <c r="G41" s="120">
        <f>IF(F41&gt;0,RANK(F41,(F$40:F$58)),0)</f>
        <v>9</v>
      </c>
      <c r="H41" s="141">
        <f>'Averages Pivot Table UPDATED'!AC61</f>
        <v>43117.219552989147</v>
      </c>
      <c r="I41" s="120">
        <f>IF(H41&gt;0,RANK(H41,(H$40:H$58)),0)</f>
        <v>6</v>
      </c>
      <c r="J41" s="142">
        <f>'Averages Pivot Table UPDATED'!AE61</f>
        <v>44891.985188254133</v>
      </c>
      <c r="K41" s="120">
        <f>IF(J41&gt;0,RANK(J41,(J$40:J$58)),0)</f>
        <v>8</v>
      </c>
      <c r="Q41" s="110">
        <f t="shared" si="1"/>
        <v>1.4198763606116542E-2</v>
      </c>
      <c r="R41" s="92" t="s">
        <v>190</v>
      </c>
      <c r="S41" s="117">
        <f>'Averages Pivot Table UPDATED'!AE59</f>
        <v>44263.498240359513</v>
      </c>
    </row>
    <row r="42" spans="1:19" ht="12.95" customHeight="1">
      <c r="A42" s="118" t="s">
        <v>191</v>
      </c>
      <c r="B42" s="140">
        <f>'Averages Pivot Table UPDATED'!Z90</f>
        <v>0</v>
      </c>
      <c r="C42" s="120">
        <f>IF(B42&gt;0,RANK(B42,(B$40:B$58)),0)</f>
        <v>0</v>
      </c>
      <c r="D42" s="140">
        <f>'Averages Pivot Table UPDATED'!AA90</f>
        <v>0</v>
      </c>
      <c r="E42" s="120">
        <f>IF(D42&gt;0,RANK(D42,(D$40:D$58)),0)</f>
        <v>0</v>
      </c>
      <c r="F42" s="140">
        <f>'Averages Pivot Table UPDATED'!AB90</f>
        <v>61440.976117285405</v>
      </c>
      <c r="G42" s="120">
        <f>IF(F42&gt;0,RANK(F42,(F$40:F$58)),0)</f>
        <v>1</v>
      </c>
      <c r="H42" s="141">
        <f>'Averages Pivot Table UPDATED'!AC90</f>
        <v>0</v>
      </c>
      <c r="I42" s="120">
        <f>IF(H42&gt;0,RANK(H42,(H$40:H$58)),0)</f>
        <v>0</v>
      </c>
      <c r="J42" s="142">
        <f>'Averages Pivot Table UPDATED'!AE90</f>
        <v>61440.976117285405</v>
      </c>
      <c r="K42" s="120">
        <f>IF(J42&gt;0,RANK(J42,(J$40:J$58)),0)</f>
        <v>1</v>
      </c>
      <c r="Q42" s="110">
        <f t="shared" si="1"/>
        <v>5.3473957216750342E-2</v>
      </c>
      <c r="R42" s="92" t="s">
        <v>191</v>
      </c>
      <c r="S42" s="117">
        <f>'Averages Pivot Table UPDATED'!AE88</f>
        <v>58322.254381694256</v>
      </c>
    </row>
    <row r="43" spans="1:19" ht="12.95" customHeight="1">
      <c r="A43" s="118" t="s">
        <v>192</v>
      </c>
      <c r="B43" s="140">
        <f>'Averages Pivot Table UPDATED'!Z119</f>
        <v>61079.091796097171</v>
      </c>
      <c r="C43" s="120">
        <f>IF(B43&gt;0,RANK(B43,(B$40:B$58)),0)</f>
        <v>1</v>
      </c>
      <c r="D43" s="140">
        <f>'Averages Pivot Table UPDATED'!AA119</f>
        <v>54656.712432432432</v>
      </c>
      <c r="E43" s="120">
        <f>IF(D43&gt;0,RANK(D43,(D$40:D$58)),0)</f>
        <v>3</v>
      </c>
      <c r="F43" s="140">
        <f>'Averages Pivot Table UPDATED'!AB119</f>
        <v>51854.531818181815</v>
      </c>
      <c r="G43" s="120">
        <f>IF(F43&gt;0,RANK(F43,(F$40:F$58)),0)</f>
        <v>2</v>
      </c>
      <c r="H43" s="141">
        <f>'Averages Pivot Table UPDATED'!AC119</f>
        <v>55262.142857142855</v>
      </c>
      <c r="I43" s="120">
        <f>IF(H43&gt;0,RANK(H43,(H$40:H$58)),0)</f>
        <v>1</v>
      </c>
      <c r="J43" s="142">
        <f>'Averages Pivot Table UPDATED'!AE119</f>
        <v>59745.996304033426</v>
      </c>
      <c r="K43" s="120">
        <f>IF(J43&gt;0,RANK(J43,(J$40:J$58)),0)</f>
        <v>2</v>
      </c>
      <c r="Q43" s="110">
        <f t="shared" si="1"/>
        <v>6.5343765309939655E-2</v>
      </c>
      <c r="R43" s="92" t="s">
        <v>192</v>
      </c>
      <c r="S43" s="117">
        <f>'Averages Pivot Table UPDATED'!AE117</f>
        <v>56081.424840977568</v>
      </c>
    </row>
    <row r="44" spans="1:19" ht="12.95" customHeight="1">
      <c r="A44" s="118"/>
      <c r="B44" s="140"/>
      <c r="C44" s="120"/>
      <c r="D44" s="140"/>
      <c r="E44" s="120"/>
      <c r="F44" s="140"/>
      <c r="G44" s="120"/>
      <c r="H44" s="141"/>
      <c r="I44" s="120"/>
      <c r="J44" s="142"/>
      <c r="K44" s="120"/>
      <c r="Q44" s="110"/>
      <c r="S44" s="117"/>
    </row>
    <row r="45" spans="1:19" ht="12.95" customHeight="1">
      <c r="A45" s="118" t="s">
        <v>193</v>
      </c>
      <c r="B45" s="140">
        <f>'Averages Pivot Table UPDATED'!Z148</f>
        <v>48216.816526742972</v>
      </c>
      <c r="C45" s="120">
        <f>IF(B45&gt;0,RANK(B45,(B$40:B$58)),0)</f>
        <v>5</v>
      </c>
      <c r="D45" s="140">
        <f>'Averages Pivot Table UPDATED'!AA148</f>
        <v>42516.018706697454</v>
      </c>
      <c r="E45" s="120">
        <f>IF(D45&gt;0,RANK(D45,(D$40:D$58)),0)</f>
        <v>8</v>
      </c>
      <c r="F45" s="140">
        <f>'Averages Pivot Table UPDATED'!AB148</f>
        <v>41066.815573158929</v>
      </c>
      <c r="G45" s="120">
        <f>IF(F45&gt;0,RANK(F45,(F$40:F$58)),0)</f>
        <v>10</v>
      </c>
      <c r="H45" s="141">
        <f>'Averages Pivot Table UPDATED'!AC148</f>
        <v>0</v>
      </c>
      <c r="I45" s="120">
        <f>IF(H45&gt;0,RANK(H45,(H$40:H$58)),0)</f>
        <v>0</v>
      </c>
      <c r="J45" s="142">
        <f>'Averages Pivot Table UPDATED'!AE148</f>
        <v>43317.247345404896</v>
      </c>
      <c r="K45" s="120">
        <f>IF(J45&gt;0,RANK(J45,(J$40:J$58)),0)</f>
        <v>10</v>
      </c>
      <c r="Q45" s="110">
        <f t="shared" si="1"/>
        <v>-8.0144891565766874E-2</v>
      </c>
      <c r="R45" s="92" t="s">
        <v>193</v>
      </c>
      <c r="S45" s="117">
        <f>'Averages Pivot Table UPDATED'!AE146</f>
        <v>47091.380966660086</v>
      </c>
    </row>
    <row r="46" spans="1:19" ht="12.95" customHeight="1">
      <c r="A46" s="118" t="s">
        <v>194</v>
      </c>
      <c r="Q46" s="110" t="e">
        <f>(J50-S46)/S46</f>
        <v>#DIV/0!</v>
      </c>
      <c r="R46" s="92" t="s">
        <v>194</v>
      </c>
      <c r="S46" s="117">
        <f>'Averages Pivot Table UPDATED'!AE175</f>
        <v>0</v>
      </c>
    </row>
    <row r="47" spans="1:19" ht="12.95" customHeight="1">
      <c r="A47" s="118" t="s">
        <v>195</v>
      </c>
      <c r="Q47" s="110" t="e">
        <f>(J51-S47)/S47</f>
        <v>#DIV/0!</v>
      </c>
      <c r="R47" s="92" t="s">
        <v>195</v>
      </c>
      <c r="S47" s="117">
        <f>'Averages Pivot Table UPDATED'!AE204</f>
        <v>0</v>
      </c>
    </row>
    <row r="48" spans="1:19" ht="12.95" customHeight="1">
      <c r="A48" s="118" t="s">
        <v>196</v>
      </c>
      <c r="Q48" s="110">
        <f>(J52-S48)/S48</f>
        <v>-8.0486441437579038E-3</v>
      </c>
      <c r="R48" s="92" t="s">
        <v>196</v>
      </c>
      <c r="S48" s="117">
        <f>'Averages Pivot Table UPDATED'!AE233</f>
        <v>49348.0999919319</v>
      </c>
    </row>
    <row r="49" spans="1:19" ht="12.95" customHeight="1">
      <c r="A49" s="118"/>
      <c r="Q49" s="110"/>
      <c r="S49" s="117"/>
    </row>
    <row r="50" spans="1:19">
      <c r="A50" s="118" t="s">
        <v>197</v>
      </c>
      <c r="B50" s="140">
        <f>'Averages Pivot Table UPDATED'!Z177</f>
        <v>0</v>
      </c>
      <c r="C50" s="120">
        <f>IF(B50&gt;0,RANK(B50,(B$40:B$58)),0)</f>
        <v>0</v>
      </c>
      <c r="D50" s="140">
        <f>'Averages Pivot Table UPDATED'!AA177</f>
        <v>0</v>
      </c>
      <c r="E50" s="120">
        <f>IF(D50&gt;0,RANK(D50,(D$40:D$58)),0)</f>
        <v>0</v>
      </c>
      <c r="F50" s="140">
        <f>'Averages Pivot Table UPDATED'!AB177</f>
        <v>0</v>
      </c>
      <c r="G50" s="120">
        <f>IF(F50&gt;0,RANK(F50,(F$40:F$58)),0)</f>
        <v>0</v>
      </c>
      <c r="H50" s="141">
        <f>'Averages Pivot Table UPDATED'!AC177</f>
        <v>0</v>
      </c>
      <c r="I50" s="120">
        <f>IF(H50&gt;0,RANK(H50,(H$40:H$58)),0)</f>
        <v>0</v>
      </c>
      <c r="J50" s="142">
        <f>'Averages Pivot Table UPDATED'!AE177</f>
        <v>0</v>
      </c>
      <c r="K50" s="120">
        <f>IF(J50&gt;0,RANK(J50,(J$40:J$58)),0)</f>
        <v>0</v>
      </c>
      <c r="Q50" s="110">
        <f>(J53-S50)/S50</f>
        <v>-0.12146261286965494</v>
      </c>
      <c r="R50" s="92" t="s">
        <v>197</v>
      </c>
      <c r="S50" s="117">
        <f>'Averages Pivot Table UPDATED'!AE262</f>
        <v>51008.843035038728</v>
      </c>
    </row>
    <row r="51" spans="1:19" ht="12.95" customHeight="1">
      <c r="A51" s="118" t="s">
        <v>198</v>
      </c>
      <c r="B51" s="140">
        <f>'Averages Pivot Table UPDATED'!Z206</f>
        <v>0</v>
      </c>
      <c r="C51" s="120">
        <f>IF(B51&gt;0,RANK(B51,(B$40:B$58)),0)</f>
        <v>0</v>
      </c>
      <c r="D51" s="140">
        <f>'Averages Pivot Table UPDATED'!AA206</f>
        <v>0</v>
      </c>
      <c r="E51" s="120">
        <f>IF(D51&gt;0,RANK(D51,(D$40:D$58)),0)</f>
        <v>0</v>
      </c>
      <c r="F51" s="140">
        <f>'Averages Pivot Table UPDATED'!AB206</f>
        <v>0</v>
      </c>
      <c r="G51" s="120">
        <f>IF(F51&gt;0,RANK(F51,(F$40:F$58)),0)</f>
        <v>0</v>
      </c>
      <c r="H51" s="141">
        <f>'Averages Pivot Table UPDATED'!AC206</f>
        <v>0</v>
      </c>
      <c r="I51" s="120">
        <f>IF(H51&gt;0,RANK(H51,(H$40:H$58)),0)</f>
        <v>0</v>
      </c>
      <c r="J51" s="142">
        <f>'Averages Pivot Table UPDATED'!AE206</f>
        <v>0</v>
      </c>
      <c r="K51" s="120">
        <f>IF(J51&gt;0,RANK(J51,(J$40:J$58)),0)</f>
        <v>0</v>
      </c>
      <c r="Q51" s="110">
        <f>(J55-S51)/S51</f>
        <v>3.4229982157775916E-2</v>
      </c>
      <c r="R51" s="92" t="s">
        <v>198</v>
      </c>
      <c r="S51" s="117">
        <f>'Averages Pivot Table UPDATED'!AE291</f>
        <v>48919.768529396715</v>
      </c>
    </row>
    <row r="52" spans="1:19" ht="12.95" customHeight="1">
      <c r="A52" s="118" t="s">
        <v>199</v>
      </c>
      <c r="B52" s="140">
        <f>'Averages Pivot Table UPDATED'!Z235</f>
        <v>52394.324286949006</v>
      </c>
      <c r="C52" s="120">
        <f>IF(B52&gt;0,RANK(B52,(B$40:B$58)),0)</f>
        <v>3</v>
      </c>
      <c r="D52" s="140">
        <f>'Averages Pivot Table UPDATED'!AA235</f>
        <v>52987.347108249254</v>
      </c>
      <c r="E52" s="120">
        <f>IF(D52&gt;0,RANK(D52,(D$40:D$58)),0)</f>
        <v>4</v>
      </c>
      <c r="F52" s="140">
        <f>'Averages Pivot Table UPDATED'!AB235</f>
        <v>47345.450420813911</v>
      </c>
      <c r="G52" s="120">
        <f>IF(F52&gt;0,RANK(F52,(F$40:F$58)),0)</f>
        <v>8</v>
      </c>
      <c r="H52" s="141">
        <f>'Averages Pivot Table UPDATED'!AC235</f>
        <v>43034.306352165702</v>
      </c>
      <c r="I52" s="120">
        <f>IF(H52&gt;0,RANK(H52,(H$40:H$58)),0)</f>
        <v>7</v>
      </c>
      <c r="J52" s="142">
        <f>'Averages Pivot Table UPDATED'!AE235</f>
        <v>48950.914695926258</v>
      </c>
      <c r="K52" s="120">
        <f>IF(J52&gt;0,RANK(J52,(J$40:J$58)),0)</f>
        <v>6</v>
      </c>
      <c r="Q52" s="110">
        <f>(J56-S52)/S52</f>
        <v>5.8514825589681151E-2</v>
      </c>
      <c r="R52" s="92" t="s">
        <v>199</v>
      </c>
      <c r="S52" s="117">
        <f>'Averages Pivot Table UPDATED'!AE320</f>
        <v>53168.856035253535</v>
      </c>
    </row>
    <row r="53" spans="1:19" ht="12.95" customHeight="1">
      <c r="A53" s="118" t="s">
        <v>200</v>
      </c>
      <c r="B53" s="140">
        <f>'Averages Pivot Table UPDATED'!Z264</f>
        <v>0</v>
      </c>
      <c r="C53" s="120">
        <f>IF(B53&gt;0,RANK(B53,(B$40:B$58)),0)</f>
        <v>0</v>
      </c>
      <c r="D53" s="140">
        <f>'Averages Pivot Table UPDATED'!AA264</f>
        <v>43820.545136459063</v>
      </c>
      <c r="E53" s="120">
        <f>IF(D53&gt;0,RANK(D53,(D$40:D$58)),0)</f>
        <v>7</v>
      </c>
      <c r="F53" s="140">
        <f>'Averages Pivot Table UPDATED'!AB264</f>
        <v>47748.596949891071</v>
      </c>
      <c r="G53" s="120">
        <f>IF(F53&gt;0,RANK(F53,(F$40:F$58)),0)</f>
        <v>7</v>
      </c>
      <c r="H53" s="141">
        <f>'Averages Pivot Table UPDATED'!AC264</f>
        <v>45132.057675471449</v>
      </c>
      <c r="I53" s="120">
        <f>IF(H53&gt;0,RANK(H53,(H$40:H$58)),0)</f>
        <v>4</v>
      </c>
      <c r="J53" s="142">
        <f>'Averages Pivot Table UPDATED'!AE264</f>
        <v>44813.175680544824</v>
      </c>
      <c r="K53" s="120">
        <f>IF(J53&gt;0,RANK(J53,(J$40:J$58)),0)</f>
        <v>9</v>
      </c>
      <c r="Q53" s="110">
        <f>(J58-S53)/S53</f>
        <v>-1.5426143642191501E-4</v>
      </c>
      <c r="R53" s="92" t="s">
        <v>200</v>
      </c>
      <c r="S53" s="117">
        <f>'Averages Pivot Table UPDATED'!AE349</f>
        <v>47391.030311738905</v>
      </c>
    </row>
    <row r="54" spans="1:19" ht="12.95" customHeight="1">
      <c r="A54" s="118"/>
      <c r="Q54" s="110"/>
      <c r="S54" s="117"/>
    </row>
    <row r="55" spans="1:19" ht="12.95" customHeight="1">
      <c r="A55" s="118" t="s">
        <v>201</v>
      </c>
      <c r="B55" s="140">
        <f>'Averages Pivot Table UPDATED'!Z293</f>
        <v>0</v>
      </c>
      <c r="C55" s="120">
        <f>IF(B55&gt;0,RANK(B55,(B$40:B$58)),0)</f>
        <v>0</v>
      </c>
      <c r="D55" s="140">
        <f>'Averages Pivot Table UPDATED'!AA293</f>
        <v>50272.189247847913</v>
      </c>
      <c r="E55" s="120">
        <f>IF(D55&gt;0,RANK(D55,(D$40:D$58)),0)</f>
        <v>5</v>
      </c>
      <c r="F55" s="140">
        <f>'Averages Pivot Table UPDATED'!AB293</f>
        <v>50987.411107517735</v>
      </c>
      <c r="G55" s="120">
        <f>IF(F55&gt;0,RANK(F55,(F$40:F$58)),0)</f>
        <v>4</v>
      </c>
      <c r="H55" s="141">
        <f>'Averages Pivot Table UPDATED'!AC293</f>
        <v>0</v>
      </c>
      <c r="I55" s="120">
        <f>IF(H55&gt;0,RANK(H55,(H$40:H$58)),0)</f>
        <v>0</v>
      </c>
      <c r="J55" s="142">
        <f>'Averages Pivot Table UPDATED'!AE293</f>
        <v>50594.291333320492</v>
      </c>
      <c r="K55" s="120">
        <f>IF(J55&gt;0,RANK(J55,(J$40:J$58)),0)</f>
        <v>5</v>
      </c>
      <c r="O55" s="113"/>
      <c r="Q55" s="110" t="e">
        <f>(#REF!-S55)/S55</f>
        <v>#REF!</v>
      </c>
      <c r="R55" s="92" t="s">
        <v>201</v>
      </c>
      <c r="S55" s="117">
        <f>'Averages Pivot Table UPDATED'!AE378</f>
        <v>0</v>
      </c>
    </row>
    <row r="56" spans="1:19" ht="12.95" customHeight="1">
      <c r="A56" s="118" t="s">
        <v>202</v>
      </c>
      <c r="B56" s="140">
        <f>'Averages Pivot Table UPDATED'!Z322</f>
        <v>55514.893946762408</v>
      </c>
      <c r="C56" s="120">
        <f>IF(B56&gt;0,RANK(B56,(B$40:B$58)),0)</f>
        <v>2</v>
      </c>
      <c r="D56" s="140">
        <f>'Averages Pivot Table UPDATED'!AA322</f>
        <v>58560.398033907382</v>
      </c>
      <c r="E56" s="120">
        <f>IF(D56&gt;0,RANK(D56,(D$40:D$58)),0)</f>
        <v>1</v>
      </c>
      <c r="F56" s="140">
        <f>'Averages Pivot Table UPDATED'!AB322</f>
        <v>50562.401147106619</v>
      </c>
      <c r="G56" s="120">
        <f>IF(F56&gt;0,RANK(F56,(F$40:F$58)),0)</f>
        <v>5</v>
      </c>
      <c r="H56" s="141">
        <f>'Averages Pivot Table UPDATED'!AC322</f>
        <v>44911.810169170451</v>
      </c>
      <c r="I56" s="120">
        <f>IF(H56&gt;0,RANK(H56,(H$40:H$58)),0)</f>
        <v>5</v>
      </c>
      <c r="J56" s="142">
        <f>'Averages Pivot Table UPDATED'!AE322</f>
        <v>56280.022372959262</v>
      </c>
      <c r="K56" s="120">
        <f>IF(J56&gt;0,RANK(J56,(J$40:J$58)),0)</f>
        <v>3</v>
      </c>
      <c r="O56" s="140"/>
      <c r="Q56" s="110" t="e">
        <f>(#REF!-S56)/S56</f>
        <v>#REF!</v>
      </c>
      <c r="R56" s="92" t="s">
        <v>202</v>
      </c>
      <c r="S56" s="117">
        <f>'Averages Pivot Table UPDATED'!AE407</f>
        <v>0</v>
      </c>
    </row>
    <row r="57" spans="1:19" ht="12.95" customHeight="1">
      <c r="A57" s="118" t="s">
        <v>203</v>
      </c>
      <c r="O57" s="140"/>
      <c r="Q57" s="110" t="e">
        <f>(#REF!-S57)/S57</f>
        <v>#REF!</v>
      </c>
      <c r="R57" s="92" t="s">
        <v>203</v>
      </c>
      <c r="S57" s="117">
        <f>'Averages Pivot Table UPDATED'!AE436</f>
        <v>0</v>
      </c>
    </row>
    <row r="58" spans="1:19" ht="12.95" customHeight="1">
      <c r="A58" s="143" t="s">
        <v>204</v>
      </c>
      <c r="B58" s="140">
        <f>'Averages Pivot Table UPDATED'!Z351</f>
        <v>51064.773696145123</v>
      </c>
      <c r="C58" s="120">
        <f>IF(B58&gt;0,RANK(B58,(B$40:B$58)),0)</f>
        <v>4</v>
      </c>
      <c r="D58" s="140">
        <f>'Averages Pivot Table UPDATED'!AA351</f>
        <v>0</v>
      </c>
      <c r="E58" s="120">
        <f>IF(D58&gt;0,RANK(D58,(D$40:D$58)),0)</f>
        <v>0</v>
      </c>
      <c r="F58" s="140">
        <f>'Averages Pivot Table UPDATED'!AB351</f>
        <v>49973.154166506734</v>
      </c>
      <c r="G58" s="120">
        <f>IF(F58&gt;0,RANK(F58,(F$40:F$58)),0)</f>
        <v>6</v>
      </c>
      <c r="H58" s="141">
        <f>'Averages Pivot Table UPDATED'!AC351</f>
        <v>46155.51461019594</v>
      </c>
      <c r="I58" s="120">
        <f>IF(H58&gt;0,RANK(H58,(H$40:H$58)),0)</f>
        <v>3</v>
      </c>
      <c r="J58" s="142">
        <f>'Averages Pivot Table UPDATED'!AE351</f>
        <v>47383.719703329501</v>
      </c>
      <c r="K58" s="120">
        <f>IF(J58&gt;0,RANK(J58,(J$40:J$58)),0)</f>
        <v>7</v>
      </c>
      <c r="O58" s="140"/>
      <c r="Q58" s="110" t="e">
        <f>(#REF!-S58)/S58</f>
        <v>#REF!</v>
      </c>
      <c r="R58" s="92" t="s">
        <v>204</v>
      </c>
      <c r="S58" s="117">
        <f>'Averages Pivot Table UPDATED'!AE465</f>
        <v>0</v>
      </c>
    </row>
    <row r="59" spans="1:19" ht="34.5" customHeight="1">
      <c r="A59" s="670" t="s">
        <v>360</v>
      </c>
      <c r="B59" s="670"/>
      <c r="C59" s="670"/>
      <c r="D59" s="670"/>
      <c r="E59" s="670"/>
      <c r="F59" s="670"/>
      <c r="G59" s="670"/>
      <c r="H59" s="670"/>
      <c r="I59" s="670"/>
      <c r="J59" s="670"/>
      <c r="K59" s="670"/>
      <c r="L59" s="651"/>
      <c r="M59" s="629"/>
      <c r="N59" s="148"/>
      <c r="O59" s="148"/>
      <c r="Q59" s="100"/>
    </row>
    <row r="60" spans="1:19">
      <c r="K60" s="84" t="s">
        <v>917</v>
      </c>
      <c r="M60" s="84"/>
      <c r="Q60" s="100"/>
    </row>
    <row r="61" spans="1:19" ht="18">
      <c r="A61" s="64" t="s">
        <v>205</v>
      </c>
      <c r="B61" s="64"/>
      <c r="C61" s="64"/>
      <c r="D61" s="64"/>
      <c r="E61" s="64"/>
      <c r="F61" s="64"/>
      <c r="G61" s="64"/>
      <c r="H61" s="64"/>
      <c r="I61" s="64"/>
      <c r="J61" s="64" t="s">
        <v>7</v>
      </c>
      <c r="K61" s="64"/>
      <c r="L61" s="64"/>
      <c r="M61" s="64"/>
      <c r="N61" s="64"/>
      <c r="O61" s="64"/>
      <c r="Q61" s="100"/>
    </row>
    <row r="62" spans="1:19">
      <c r="A62" s="69"/>
      <c r="B62" s="69"/>
      <c r="C62" s="69"/>
      <c r="D62" s="69"/>
      <c r="E62" s="69"/>
      <c r="F62" s="69"/>
      <c r="G62" s="94"/>
      <c r="H62" s="94"/>
      <c r="I62" s="94"/>
      <c r="J62" s="94"/>
      <c r="K62" s="94"/>
      <c r="O62" s="140"/>
      <c r="Q62" s="100"/>
    </row>
    <row r="63" spans="1:19" ht="15.75">
      <c r="A63" s="664" t="s">
        <v>184</v>
      </c>
      <c r="B63" s="664"/>
      <c r="C63" s="664"/>
      <c r="D63" s="664"/>
      <c r="E63" s="664"/>
      <c r="F63" s="664"/>
      <c r="G63" s="664"/>
      <c r="H63" s="664"/>
      <c r="I63" s="664"/>
      <c r="J63" s="94" t="s">
        <v>7</v>
      </c>
      <c r="K63" s="94"/>
      <c r="O63" s="140"/>
      <c r="Q63" s="100"/>
    </row>
    <row r="64" spans="1:19" ht="15.75">
      <c r="A64" s="664" t="s">
        <v>901</v>
      </c>
      <c r="B64" s="664"/>
      <c r="C64" s="664"/>
      <c r="D64" s="664"/>
      <c r="E64" s="664"/>
      <c r="F64" s="664"/>
      <c r="G64" s="664"/>
      <c r="H64" s="664"/>
      <c r="I64" s="664"/>
      <c r="J64" s="94" t="s">
        <v>7</v>
      </c>
      <c r="K64" s="94"/>
      <c r="O64" s="140"/>
      <c r="Q64" s="100"/>
    </row>
    <row r="65" spans="1:19">
      <c r="A65" s="69"/>
      <c r="B65" s="69"/>
      <c r="C65" s="69"/>
      <c r="D65" s="69"/>
      <c r="E65" s="69"/>
      <c r="F65" s="69"/>
      <c r="G65" s="94"/>
      <c r="H65" s="94"/>
      <c r="I65" s="94"/>
      <c r="J65" s="94"/>
      <c r="K65" s="94"/>
      <c r="L65" s="115"/>
      <c r="M65" s="115"/>
      <c r="N65" s="115"/>
      <c r="O65" s="149"/>
      <c r="Q65" s="100"/>
    </row>
    <row r="66" spans="1:19" s="109" customFormat="1" ht="48" customHeight="1">
      <c r="A66" s="150"/>
      <c r="B66" s="151" t="s">
        <v>207</v>
      </c>
      <c r="C66" s="152"/>
      <c r="D66" s="151" t="s">
        <v>181</v>
      </c>
      <c r="E66" s="98"/>
      <c r="F66" s="153" t="s">
        <v>182</v>
      </c>
      <c r="G66" s="98"/>
      <c r="L66" s="154" t="s">
        <v>7</v>
      </c>
      <c r="M66" s="155"/>
      <c r="N66" s="154"/>
      <c r="O66" s="156"/>
      <c r="Q66" s="100" t="s">
        <v>185</v>
      </c>
      <c r="R66" s="111"/>
      <c r="S66" s="92" t="s">
        <v>186</v>
      </c>
    </row>
    <row r="67" spans="1:19">
      <c r="A67" s="102"/>
      <c r="B67" s="128" t="s">
        <v>187</v>
      </c>
      <c r="C67" s="129" t="s">
        <v>166</v>
      </c>
      <c r="D67" s="128" t="s">
        <v>187</v>
      </c>
      <c r="E67" s="129" t="s">
        <v>166</v>
      </c>
      <c r="F67" s="130" t="s">
        <v>187</v>
      </c>
      <c r="G67" s="129" t="s">
        <v>166</v>
      </c>
      <c r="L67" s="131"/>
      <c r="M67" s="132"/>
      <c r="N67" s="131"/>
      <c r="O67" s="140"/>
      <c r="Q67" s="100"/>
    </row>
    <row r="68" spans="1:19" s="109" customFormat="1" ht="18" customHeight="1">
      <c r="A68" s="106" t="s">
        <v>188</v>
      </c>
      <c r="B68" s="133">
        <f>'Averages Pivot Table UPDATED'!AF379</f>
        <v>41584.08070974263</v>
      </c>
      <c r="C68" s="133"/>
      <c r="D68" s="133">
        <f>'Averages Pivot Table UPDATED'!AG379</f>
        <v>44030.707129951486</v>
      </c>
      <c r="E68" s="133"/>
      <c r="F68" s="135">
        <f>'Averages Pivot Table UPDATED'!AH379</f>
        <v>42432.669419887425</v>
      </c>
      <c r="G68" s="133"/>
      <c r="J68" s="133"/>
      <c r="K68" s="133"/>
      <c r="L68" s="133"/>
      <c r="M68" s="136"/>
      <c r="N68" s="136"/>
      <c r="O68" s="156"/>
      <c r="Q68" s="110" t="e">
        <f>(F68-S68)/S68</f>
        <v>#DIV/0!</v>
      </c>
      <c r="R68" s="111" t="s">
        <v>188</v>
      </c>
      <c r="S68" s="112">
        <f>'Averages Pivot Table UPDATED'!AH493</f>
        <v>0</v>
      </c>
    </row>
    <row r="69" spans="1:19" ht="12.95" customHeight="1">
      <c r="A69" s="118"/>
      <c r="B69" s="149"/>
      <c r="C69" s="149"/>
      <c r="D69" s="149"/>
      <c r="E69" s="149"/>
      <c r="F69" s="157"/>
      <c r="G69" s="158"/>
      <c r="J69" s="115"/>
      <c r="O69" s="140"/>
      <c r="Q69" s="110"/>
      <c r="S69" s="117"/>
    </row>
    <row r="70" spans="1:19" ht="12.95" customHeight="1">
      <c r="A70" s="118" t="s">
        <v>189</v>
      </c>
      <c r="B70" s="149">
        <f>'Averages Pivot Table UPDATED'!AF32</f>
        <v>53983.820000000007</v>
      </c>
      <c r="C70" s="120">
        <f>IF(B70&gt;0,RANK(B70,(B$70:B$88)),0)</f>
        <v>1</v>
      </c>
      <c r="D70" s="149">
        <f>'Averages Pivot Table UPDATED'!AG32</f>
        <v>51271.158183948886</v>
      </c>
      <c r="E70" s="120">
        <f>IF(D70&gt;0,RANK(D70,(D$70:D$88)),0)</f>
        <v>1</v>
      </c>
      <c r="F70" s="159">
        <f>'Averages Pivot Table UPDATED'!AH32</f>
        <v>52213.856261867353</v>
      </c>
      <c r="G70" s="120">
        <f>IF(F70&gt;0,RANK(F70,(F$70:F$88)),0)</f>
        <v>1</v>
      </c>
      <c r="J70" s="115"/>
      <c r="O70" s="149"/>
      <c r="Q70" s="110">
        <f t="shared" ref="Q70:Q75" si="2">(F70-S70)/S70</f>
        <v>-9.0744316853128022E-3</v>
      </c>
      <c r="R70" s="92" t="s">
        <v>189</v>
      </c>
      <c r="S70" s="117">
        <f>'Averages Pivot Table UPDATED'!AH30</f>
        <v>52692.006273155173</v>
      </c>
    </row>
    <row r="71" spans="1:19" ht="12.95" customHeight="1">
      <c r="A71" s="118" t="s">
        <v>190</v>
      </c>
      <c r="B71" s="149">
        <f>'Averages Pivot Table UPDATED'!AF61</f>
        <v>0</v>
      </c>
      <c r="C71" s="120">
        <f>IF(B71&gt;0,RANK(B71,(B$70:B$88)),0)</f>
        <v>0</v>
      </c>
      <c r="D71" s="149">
        <f>'Averages Pivot Table UPDATED'!AG61</f>
        <v>0</v>
      </c>
      <c r="E71" s="120">
        <f>IF(D71&gt;0,RANK(D71,(D$70:D$88)),0)</f>
        <v>0</v>
      </c>
      <c r="F71" s="159">
        <f>'Averages Pivot Table UPDATED'!AH61</f>
        <v>0</v>
      </c>
      <c r="G71" s="120">
        <f>IF(F71&gt;0,RANK(F71,(F$70:F$88)),0)</f>
        <v>0</v>
      </c>
      <c r="J71" s="115"/>
      <c r="O71" s="140"/>
      <c r="Q71" s="110" t="e">
        <f t="shared" si="2"/>
        <v>#DIV/0!</v>
      </c>
      <c r="R71" s="92" t="s">
        <v>190</v>
      </c>
      <c r="S71" s="117">
        <f>'Averages Pivot Table UPDATED'!AH59</f>
        <v>0</v>
      </c>
    </row>
    <row r="72" spans="1:19" ht="12.95" customHeight="1">
      <c r="A72" s="118" t="s">
        <v>191</v>
      </c>
      <c r="B72" s="149">
        <f>'Averages Pivot Table UPDATED'!AF90</f>
        <v>0</v>
      </c>
      <c r="C72" s="120">
        <f>IF(B72&gt;0,RANK(B72,(B$70:B$88)),0)</f>
        <v>0</v>
      </c>
      <c r="D72" s="149">
        <f>'Averages Pivot Table UPDATED'!AG90</f>
        <v>0</v>
      </c>
      <c r="E72" s="120">
        <f>IF(D72&gt;0,RANK(D72,(D$70:D$88)),0)</f>
        <v>0</v>
      </c>
      <c r="F72" s="159">
        <f>'Averages Pivot Table UPDATED'!AH90</f>
        <v>0</v>
      </c>
      <c r="G72" s="120">
        <f>IF(F72&gt;0,RANK(F72,(F$70:F$88)),0)</f>
        <v>0</v>
      </c>
      <c r="J72" s="115"/>
      <c r="O72" s="140"/>
      <c r="Q72" s="110" t="e">
        <f t="shared" si="2"/>
        <v>#DIV/0!</v>
      </c>
      <c r="R72" s="92" t="s">
        <v>191</v>
      </c>
      <c r="S72" s="117">
        <f>'Averages Pivot Table UPDATED'!AH88</f>
        <v>0</v>
      </c>
    </row>
    <row r="73" spans="1:19" ht="12.95" customHeight="1">
      <c r="A73" s="118" t="s">
        <v>192</v>
      </c>
      <c r="B73" s="149">
        <f>'Averages Pivot Table UPDATED'!AF119</f>
        <v>0</v>
      </c>
      <c r="C73" s="120">
        <f>IF(B73&gt;0,RANK(B73,(B$70:B$88)),0)</f>
        <v>0</v>
      </c>
      <c r="D73" s="149">
        <f>'Averages Pivot Table UPDATED'!AG119</f>
        <v>0</v>
      </c>
      <c r="E73" s="120">
        <f>IF(D73&gt;0,RANK(D73,(D$70:D$88)),0)</f>
        <v>0</v>
      </c>
      <c r="F73" s="159">
        <f>'Averages Pivot Table UPDATED'!AH119</f>
        <v>0</v>
      </c>
      <c r="G73" s="120">
        <f>IF(F73&gt;0,RANK(F73,(F$70:F$88)),0)</f>
        <v>0</v>
      </c>
      <c r="J73" s="115"/>
      <c r="O73" s="140"/>
      <c r="Q73" s="110" t="e">
        <f t="shared" si="2"/>
        <v>#DIV/0!</v>
      </c>
      <c r="R73" s="92" t="s">
        <v>192</v>
      </c>
      <c r="S73" s="117">
        <f>'Averages Pivot Table UPDATED'!AH117</f>
        <v>0</v>
      </c>
    </row>
    <row r="74" spans="1:19" ht="12.95" customHeight="1">
      <c r="A74" s="118"/>
      <c r="B74" s="149"/>
      <c r="C74" s="120"/>
      <c r="D74" s="149"/>
      <c r="E74" s="120"/>
      <c r="F74" s="159"/>
      <c r="G74" s="120"/>
      <c r="J74" s="115"/>
      <c r="O74" s="140"/>
      <c r="Q74" s="110"/>
      <c r="S74" s="117"/>
    </row>
    <row r="75" spans="1:19" ht="12.95" customHeight="1">
      <c r="A75" s="118" t="s">
        <v>193</v>
      </c>
      <c r="B75" s="149">
        <f>'Averages Pivot Table UPDATED'!AF148</f>
        <v>40022.379071368159</v>
      </c>
      <c r="C75" s="120">
        <f>IF(B75&gt;0,RANK(B75,(B$70:B$88)),0)</f>
        <v>3</v>
      </c>
      <c r="D75" s="149">
        <f>'Averages Pivot Table UPDATED'!AG148</f>
        <v>0</v>
      </c>
      <c r="E75" s="120">
        <f>IF(D75&gt;0,RANK(D75,(D$70:D$88)),0)</f>
        <v>0</v>
      </c>
      <c r="F75" s="159">
        <f>'Averages Pivot Table UPDATED'!AH148</f>
        <v>40022.379071368159</v>
      </c>
      <c r="G75" s="120">
        <f>IF(F75&gt;0,RANK(F75,(F$70:F$88)),0)</f>
        <v>3</v>
      </c>
      <c r="J75" s="115"/>
      <c r="O75" s="140"/>
      <c r="Q75" s="110">
        <f t="shared" si="2"/>
        <v>3.6405188338253191E-5</v>
      </c>
      <c r="R75" s="92" t="s">
        <v>193</v>
      </c>
      <c r="S75" s="117">
        <f>'Averages Pivot Table UPDATED'!AH146</f>
        <v>40020.922102161559</v>
      </c>
    </row>
    <row r="76" spans="1:19" ht="12.95" customHeight="1">
      <c r="A76" s="118" t="s">
        <v>194</v>
      </c>
      <c r="J76" s="115"/>
      <c r="O76" s="140"/>
      <c r="Q76" s="110" t="e">
        <f>(F80-S76)/S76</f>
        <v>#DIV/0!</v>
      </c>
      <c r="R76" s="92" t="s">
        <v>194</v>
      </c>
      <c r="S76" s="117">
        <f>'Averages Pivot Table UPDATED'!AH175</f>
        <v>0</v>
      </c>
    </row>
    <row r="77" spans="1:19" ht="12.95" customHeight="1">
      <c r="A77" s="118" t="s">
        <v>195</v>
      </c>
      <c r="J77" s="115"/>
      <c r="Q77" s="110" t="e">
        <f>(F81-S77)/S77</f>
        <v>#DIV/0!</v>
      </c>
      <c r="R77" s="92" t="s">
        <v>195</v>
      </c>
      <c r="S77" s="117">
        <f>'Averages Pivot Table UPDATED'!AH204</f>
        <v>0</v>
      </c>
    </row>
    <row r="78" spans="1:19" ht="12.95" customHeight="1">
      <c r="A78" s="118" t="s">
        <v>196</v>
      </c>
      <c r="J78" s="115"/>
      <c r="Q78" s="110">
        <f>(F82-S78)/S78</f>
        <v>1.6542605429801967E-2</v>
      </c>
      <c r="R78" s="92" t="s">
        <v>196</v>
      </c>
      <c r="S78" s="117">
        <f>'Averages Pivot Table UPDATED'!AH233</f>
        <v>47958.535544372608</v>
      </c>
    </row>
    <row r="79" spans="1:19" ht="12.95" customHeight="1">
      <c r="A79" s="118"/>
      <c r="J79" s="115"/>
      <c r="Q79" s="110"/>
      <c r="S79" s="117"/>
    </row>
    <row r="80" spans="1:19" ht="12.95" customHeight="1">
      <c r="A80" s="118" t="s">
        <v>197</v>
      </c>
      <c r="B80" s="149">
        <f>'Averages Pivot Table UPDATED'!AF177</f>
        <v>0</v>
      </c>
      <c r="C80" s="120">
        <f>IF(B80&gt;0,RANK(B80,(B$70:B$88)),0)</f>
        <v>0</v>
      </c>
      <c r="D80" s="149">
        <f>'Averages Pivot Table UPDATED'!AG177</f>
        <v>0</v>
      </c>
      <c r="E80" s="120">
        <f>IF(D80&gt;0,RANK(D80,(D$70:D$88)),0)</f>
        <v>0</v>
      </c>
      <c r="F80" s="159">
        <f>'Averages Pivot Table UPDATED'!AH177</f>
        <v>0</v>
      </c>
      <c r="G80" s="120">
        <f>IF(F80&gt;0,RANK(F80,(F$70:F$88)),0)</f>
        <v>0</v>
      </c>
      <c r="J80" s="115"/>
      <c r="Q80" s="110" t="e">
        <f>(F83-S80)/S80</f>
        <v>#DIV/0!</v>
      </c>
      <c r="R80" s="92" t="s">
        <v>197</v>
      </c>
      <c r="S80" s="117">
        <f>'Averages Pivot Table UPDATED'!AH262</f>
        <v>0</v>
      </c>
    </row>
    <row r="81" spans="1:19" ht="12.95" customHeight="1">
      <c r="A81" s="118" t="s">
        <v>198</v>
      </c>
      <c r="B81" s="149">
        <f>'Averages Pivot Table UPDATED'!AF206</f>
        <v>0</v>
      </c>
      <c r="C81" s="120">
        <f>IF(B81&gt;0,RANK(B81,(B$70:B$88)),0)</f>
        <v>0</v>
      </c>
      <c r="D81" s="149">
        <f>'Averages Pivot Table UPDATED'!AG206</f>
        <v>0</v>
      </c>
      <c r="E81" s="120">
        <f>IF(D81&gt;0,RANK(D81,(D$70:D$88)),0)</f>
        <v>0</v>
      </c>
      <c r="F81" s="159">
        <f>'Averages Pivot Table UPDATED'!AH206</f>
        <v>0</v>
      </c>
      <c r="G81" s="120">
        <f>IF(F81&gt;0,RANK(F81,(F$70:F$88)),0)</f>
        <v>0</v>
      </c>
      <c r="J81" s="115"/>
      <c r="Q81" s="110">
        <f>(F85-S81)/S81</f>
        <v>-4.0398056932281325E-3</v>
      </c>
      <c r="R81" s="92" t="s">
        <v>198</v>
      </c>
      <c r="S81" s="117">
        <f>'Averages Pivot Table UPDATED'!AH291</f>
        <v>37012.614164904866</v>
      </c>
    </row>
    <row r="82" spans="1:19" ht="12.95" customHeight="1">
      <c r="A82" s="118" t="s">
        <v>199</v>
      </c>
      <c r="B82" s="149">
        <f>'Averages Pivot Table UPDATED'!AF235</f>
        <v>52639.957620313835</v>
      </c>
      <c r="C82" s="120">
        <f>IF(B82&gt;0,RANK(B82,(B$70:B$88)),0)</f>
        <v>2</v>
      </c>
      <c r="D82" s="149">
        <f>'Averages Pivot Table UPDATED'!AG235</f>
        <v>47449.803337174402</v>
      </c>
      <c r="E82" s="120">
        <f>IF(D82&gt;0,RANK(D82,(D$70:D$88)),0)</f>
        <v>2</v>
      </c>
      <c r="F82" s="159">
        <f>'Averages Pivot Table UPDATED'!AH235</f>
        <v>48751.894674874296</v>
      </c>
      <c r="G82" s="120">
        <f>IF(F82&gt;0,RANK(F82,(F$70:F$88)),0)</f>
        <v>2</v>
      </c>
      <c r="J82" s="115"/>
      <c r="Q82" s="110" t="e">
        <f>(F86-S82)/S82</f>
        <v>#DIV/0!</v>
      </c>
      <c r="R82" s="92" t="s">
        <v>199</v>
      </c>
      <c r="S82" s="117">
        <f>'Averages Pivot Table UPDATED'!AH320</f>
        <v>0</v>
      </c>
    </row>
    <row r="83" spans="1:19" ht="12.95" customHeight="1">
      <c r="A83" s="118" t="s">
        <v>200</v>
      </c>
      <c r="B83" s="149">
        <f>'Averages Pivot Table UPDATED'!AF264</f>
        <v>0</v>
      </c>
      <c r="C83" s="120">
        <f>IF(B83&gt;0,RANK(B83,(B$70:B$88)),0)</f>
        <v>0</v>
      </c>
      <c r="D83" s="149">
        <f>'Averages Pivot Table UPDATED'!AG264</f>
        <v>0</v>
      </c>
      <c r="E83" s="120">
        <f>IF(D83&gt;0,RANK(D83,(D$70:D$88)),0)</f>
        <v>0</v>
      </c>
      <c r="F83" s="159">
        <f>'Averages Pivot Table UPDATED'!AH264</f>
        <v>0</v>
      </c>
      <c r="G83" s="120">
        <f>IF(F83&gt;0,RANK(F83,(F$70:F$88)),0)</f>
        <v>0</v>
      </c>
      <c r="J83" s="115"/>
      <c r="Q83" s="110" t="e">
        <f>(F88-S83)/S83</f>
        <v>#DIV/0!</v>
      </c>
      <c r="R83" s="92" t="s">
        <v>200</v>
      </c>
      <c r="S83" s="117">
        <f>'Averages Pivot Table UPDATED'!AH349</f>
        <v>0</v>
      </c>
    </row>
    <row r="84" spans="1:19" ht="12.95" customHeight="1">
      <c r="A84" s="118"/>
      <c r="J84" s="115"/>
      <c r="Q84" s="110"/>
      <c r="S84" s="117"/>
    </row>
    <row r="85" spans="1:19" ht="12.95" customHeight="1">
      <c r="A85" s="118" t="s">
        <v>201</v>
      </c>
      <c r="B85" s="149">
        <f>'Averages Pivot Table UPDATED'!AF293</f>
        <v>38390.326923076922</v>
      </c>
      <c r="C85" s="120">
        <f>IF(B85&gt;0,RANK(B85,(B$70:B$88)),0)</f>
        <v>4</v>
      </c>
      <c r="D85" s="149">
        <f>'Averages Pivot Table UPDATED'!AG293</f>
        <v>36742.028963414632</v>
      </c>
      <c r="E85" s="120">
        <f>IF(D85&gt;0,RANK(D85,(D$70:D$88)),0)</f>
        <v>3</v>
      </c>
      <c r="F85" s="159">
        <f>'Averages Pivot Table UPDATED'!AH293</f>
        <v>36863.090395480227</v>
      </c>
      <c r="G85" s="120">
        <f>IF(F85&gt;0,RANK(F85,(F$70:F$88)),0)</f>
        <v>4</v>
      </c>
      <c r="J85" s="115"/>
      <c r="Q85" s="110" t="e">
        <f>(#REF!-S85)/S85</f>
        <v>#REF!</v>
      </c>
      <c r="R85" s="92" t="s">
        <v>201</v>
      </c>
      <c r="S85" s="117">
        <f>'Averages Pivot Table UPDATED'!AH378</f>
        <v>0</v>
      </c>
    </row>
    <row r="86" spans="1:19" ht="12.95" customHeight="1">
      <c r="A86" s="118" t="s">
        <v>202</v>
      </c>
      <c r="B86" s="149">
        <f>'Averages Pivot Table UPDATED'!AF322</f>
        <v>0</v>
      </c>
      <c r="C86" s="120">
        <f>IF(B86&gt;0,RANK(B86,(B$70:B$88)),0)</f>
        <v>0</v>
      </c>
      <c r="D86" s="149">
        <f>'Averages Pivot Table UPDATED'!AG322</f>
        <v>0</v>
      </c>
      <c r="E86" s="120">
        <f>IF(D86&gt;0,RANK(D86,(D$70:D$88)),0)</f>
        <v>0</v>
      </c>
      <c r="F86" s="159">
        <f>'Averages Pivot Table UPDATED'!AH322</f>
        <v>0</v>
      </c>
      <c r="G86" s="120">
        <f>IF(F86&gt;0,RANK(F86,(F$70:F$88)),0)</f>
        <v>0</v>
      </c>
      <c r="J86" s="115"/>
      <c r="Q86" s="110" t="e">
        <f>(#REF!-S86)/S86</f>
        <v>#REF!</v>
      </c>
      <c r="R86" s="92" t="s">
        <v>202</v>
      </c>
      <c r="S86" s="117">
        <f>'Averages Pivot Table UPDATED'!AH407</f>
        <v>0</v>
      </c>
    </row>
    <row r="87" spans="1:19" ht="12.95" customHeight="1">
      <c r="A87" s="118" t="s">
        <v>203</v>
      </c>
      <c r="J87" s="115"/>
      <c r="Q87" s="110" t="e">
        <f>(#REF!-S87)/S87</f>
        <v>#REF!</v>
      </c>
      <c r="R87" s="92" t="s">
        <v>203</v>
      </c>
      <c r="S87" s="117">
        <f>'Averages Pivot Table UPDATED'!AH436</f>
        <v>0</v>
      </c>
    </row>
    <row r="88" spans="1:19" ht="12.95" customHeight="1">
      <c r="A88" s="143" t="s">
        <v>204</v>
      </c>
      <c r="B88" s="149">
        <f>'Averages Pivot Table UPDATED'!AF351</f>
        <v>0</v>
      </c>
      <c r="C88" s="120">
        <f>IF(B88&gt;0,RANK(B88,(B$70:B$88)),0)</f>
        <v>0</v>
      </c>
      <c r="D88" s="149">
        <f>'Averages Pivot Table UPDATED'!AG351</f>
        <v>0</v>
      </c>
      <c r="E88" s="120">
        <f>IF(D88&gt;0,RANK(D88,(D$70:D$88)),0)</f>
        <v>0</v>
      </c>
      <c r="F88" s="159">
        <f>'Averages Pivot Table UPDATED'!AH351</f>
        <v>0</v>
      </c>
      <c r="G88" s="120">
        <f>IF(F88&gt;0,RANK(F88,(F$70:F$88)),0)</f>
        <v>0</v>
      </c>
      <c r="J88" s="115"/>
      <c r="Q88" s="110" t="e">
        <f>(#REF!-S88)/S88</f>
        <v>#REF!</v>
      </c>
      <c r="R88" s="92" t="s">
        <v>204</v>
      </c>
      <c r="S88" s="117">
        <f>'Averages Pivot Table UPDATED'!AH465</f>
        <v>0</v>
      </c>
    </row>
    <row r="89" spans="1:19" ht="42" customHeight="1">
      <c r="A89" s="667" t="s">
        <v>360</v>
      </c>
      <c r="B89" s="667"/>
      <c r="C89" s="667"/>
      <c r="D89" s="667"/>
      <c r="E89" s="667"/>
      <c r="F89" s="667"/>
      <c r="G89" s="667"/>
      <c r="H89" s="324"/>
      <c r="I89" s="324"/>
      <c r="J89" s="115"/>
    </row>
    <row r="90" spans="1:19">
      <c r="G90" s="84" t="s">
        <v>917</v>
      </c>
      <c r="I90" s="84" t="s">
        <v>7</v>
      </c>
    </row>
    <row r="91" spans="1:19" ht="18">
      <c r="A91" s="671" t="s">
        <v>206</v>
      </c>
      <c r="B91" s="671"/>
      <c r="C91" s="671"/>
      <c r="D91" s="671"/>
      <c r="E91" s="671"/>
      <c r="F91" s="671"/>
      <c r="G91" s="671"/>
      <c r="H91" s="671"/>
      <c r="I91" s="671"/>
      <c r="J91" s="671"/>
      <c r="K91" s="671"/>
      <c r="L91" s="671"/>
      <c r="M91" s="671"/>
      <c r="N91" s="161"/>
      <c r="O91" s="161"/>
    </row>
    <row r="92" spans="1:19">
      <c r="A92" s="162"/>
      <c r="B92" s="69"/>
      <c r="C92" s="69"/>
      <c r="D92" s="69"/>
      <c r="E92" s="69"/>
      <c r="F92" s="69"/>
      <c r="G92" s="69"/>
      <c r="H92" s="69"/>
      <c r="I92" s="69"/>
      <c r="J92" s="69"/>
      <c r="K92" s="69"/>
      <c r="L92" s="69"/>
      <c r="M92" s="69"/>
      <c r="N92" s="69"/>
      <c r="O92" s="69"/>
    </row>
    <row r="93" spans="1:19" ht="15.75">
      <c r="A93" s="664" t="s">
        <v>210</v>
      </c>
      <c r="B93" s="664"/>
      <c r="C93" s="664"/>
      <c r="D93" s="664"/>
      <c r="E93" s="664"/>
      <c r="F93" s="664"/>
      <c r="G93" s="664"/>
      <c r="H93" s="664"/>
      <c r="I93" s="664"/>
      <c r="J93" s="664"/>
      <c r="K93" s="664"/>
      <c r="L93" s="664"/>
      <c r="M93" s="664"/>
      <c r="N93" s="163"/>
      <c r="O93" s="163"/>
    </row>
    <row r="94" spans="1:19" ht="15.75">
      <c r="A94" s="664" t="s">
        <v>899</v>
      </c>
      <c r="B94" s="664"/>
      <c r="C94" s="664"/>
      <c r="D94" s="664"/>
      <c r="E94" s="664"/>
      <c r="F94" s="664"/>
      <c r="G94" s="664"/>
      <c r="H94" s="664"/>
      <c r="I94" s="664"/>
      <c r="J94" s="664"/>
      <c r="K94" s="664"/>
      <c r="L94" s="664"/>
      <c r="M94" s="664"/>
      <c r="N94" s="163"/>
      <c r="O94" s="163"/>
    </row>
    <row r="95" spans="1:19">
      <c r="A95" s="118"/>
      <c r="B95" s="118"/>
      <c r="C95" s="118"/>
      <c r="D95" s="118"/>
      <c r="E95" s="118"/>
      <c r="F95" s="118"/>
      <c r="G95" s="118"/>
      <c r="H95" s="118"/>
      <c r="I95" s="118"/>
      <c r="J95" s="118"/>
      <c r="K95" s="118"/>
      <c r="L95" s="118"/>
      <c r="M95" s="118"/>
      <c r="N95" s="118"/>
      <c r="O95" s="118"/>
    </row>
    <row r="96" spans="1:19" ht="31.5" customHeight="1">
      <c r="A96" s="96"/>
      <c r="B96" s="164" t="s">
        <v>3</v>
      </c>
      <c r="C96" s="165"/>
      <c r="D96" s="166" t="s">
        <v>4</v>
      </c>
      <c r="E96" s="167"/>
      <c r="F96" s="166" t="s">
        <v>5</v>
      </c>
      <c r="G96" s="167"/>
      <c r="H96" s="164" t="s">
        <v>6</v>
      </c>
      <c r="I96" s="165"/>
      <c r="J96" s="166" t="s">
        <v>211</v>
      </c>
      <c r="K96" s="167"/>
      <c r="L96" s="165" t="s">
        <v>212</v>
      </c>
      <c r="M96" s="165"/>
      <c r="N96" s="168" t="s">
        <v>7</v>
      </c>
      <c r="O96" s="168"/>
    </row>
    <row r="97" spans="1:19">
      <c r="A97" s="102"/>
      <c r="B97" s="98" t="s">
        <v>187</v>
      </c>
      <c r="C97" s="97" t="s">
        <v>166</v>
      </c>
      <c r="D97" s="98" t="s">
        <v>187</v>
      </c>
      <c r="E97" s="97" t="s">
        <v>166</v>
      </c>
      <c r="F97" s="98" t="s">
        <v>187</v>
      </c>
      <c r="G97" s="97" t="s">
        <v>166</v>
      </c>
      <c r="H97" s="98" t="s">
        <v>187</v>
      </c>
      <c r="I97" s="97" t="s">
        <v>166</v>
      </c>
      <c r="J97" s="98" t="s">
        <v>187</v>
      </c>
      <c r="K97" s="97" t="s">
        <v>166</v>
      </c>
      <c r="L97" s="98" t="s">
        <v>187</v>
      </c>
      <c r="M97" s="97" t="s">
        <v>166</v>
      </c>
    </row>
    <row r="98" spans="1:19" s="109" customFormat="1" ht="18" customHeight="1">
      <c r="A98" s="106" t="s">
        <v>188</v>
      </c>
      <c r="B98" s="133">
        <f>'Averages Pivot Table UPDATED'!Y355</f>
        <v>110190.80103471817</v>
      </c>
      <c r="C98" s="133"/>
      <c r="D98" s="133">
        <f>'Averages Pivot Table UPDATED'!Y359</f>
        <v>79226.743039479508</v>
      </c>
      <c r="E98" s="133"/>
      <c r="F98" s="133">
        <f>'Averages Pivot Table UPDATED'!Y363</f>
        <v>68203.276366397738</v>
      </c>
      <c r="G98" s="133"/>
      <c r="H98" s="133">
        <f>'Averages Pivot Table UPDATED'!Y367</f>
        <v>47822.099310952603</v>
      </c>
      <c r="I98" s="133"/>
      <c r="J98" s="133">
        <f>'Averages Pivot Table UPDATED'!Y371</f>
        <v>51358.019060470724</v>
      </c>
      <c r="K98" s="133"/>
      <c r="L98" s="133">
        <f>'Averages Pivot Table UPDATED'!Y375</f>
        <v>39707.200468106603</v>
      </c>
      <c r="M98" s="169"/>
      <c r="N98" s="133"/>
      <c r="O98" s="170"/>
      <c r="Q98" s="111"/>
      <c r="R98" s="111"/>
      <c r="S98" s="111"/>
    </row>
    <row r="99" spans="1:19">
      <c r="A99" s="118"/>
      <c r="B99" s="113"/>
      <c r="C99" s="137"/>
      <c r="D99" s="113"/>
      <c r="E99" s="137"/>
      <c r="F99" s="113"/>
      <c r="G99" s="137"/>
      <c r="H99" s="113"/>
      <c r="I99" s="137"/>
      <c r="J99" s="113"/>
      <c r="K99" s="137"/>
      <c r="L99" s="113"/>
      <c r="M99" s="137"/>
      <c r="N99" s="113"/>
      <c r="O99" s="114"/>
      <c r="Q99" s="91"/>
      <c r="R99" s="91"/>
      <c r="S99" s="91"/>
    </row>
    <row r="100" spans="1:19">
      <c r="A100" s="118" t="s">
        <v>189</v>
      </c>
      <c r="B100" s="171">
        <f>'Averages Pivot Table UPDATED'!Y8</f>
        <v>115205.94875477778</v>
      </c>
      <c r="C100" s="120">
        <f>IF(B100&gt;0,RANK(B100,(B$100:B$118)),0)</f>
        <v>4</v>
      </c>
      <c r="D100" s="171">
        <f>'Averages Pivot Table UPDATED'!Y12</f>
        <v>84657.444094442733</v>
      </c>
      <c r="E100" s="120">
        <f>IF(D100&gt;0,RANK(D100,(D$100:D$118)),0)</f>
        <v>3</v>
      </c>
      <c r="F100" s="171">
        <f>'Averages Pivot Table UPDATED'!Y16</f>
        <v>70801.517624129585</v>
      </c>
      <c r="G100" s="120">
        <f>IF(F100&gt;0,RANK(F100,(F$100:F$118)),0)</f>
        <v>5</v>
      </c>
      <c r="H100" s="171">
        <f>'Averages Pivot Table UPDATED'!Y20</f>
        <v>51179.940980637766</v>
      </c>
      <c r="I100" s="120">
        <f>IF(H100&gt;0,RANK(H100,(H$100:H$118)),0)</f>
        <v>4</v>
      </c>
      <c r="J100" s="171">
        <f>'Averages Pivot Table UPDATED'!Y24</f>
        <v>70226.708065233994</v>
      </c>
      <c r="K100" s="120">
        <f>IF(J100&gt;0,RANK(J100,(J$100:J$118)),0)</f>
        <v>1</v>
      </c>
      <c r="L100" s="171">
        <f>'Averages Pivot Table UPDATED'!Y32</f>
        <v>83607.019234034786</v>
      </c>
      <c r="M100" s="120">
        <f>IF(L100&gt;0,RANK(L100,(L$100:L$118)),0)</f>
        <v>2</v>
      </c>
      <c r="N100" s="171"/>
      <c r="O100" s="172"/>
      <c r="Q100" s="91"/>
      <c r="R100" s="91"/>
      <c r="S100" s="91"/>
    </row>
    <row r="101" spans="1:19">
      <c r="A101" s="118" t="s">
        <v>190</v>
      </c>
      <c r="B101" s="171">
        <f>'Averages Pivot Table UPDATED'!Y37</f>
        <v>93441.079289689253</v>
      </c>
      <c r="C101" s="120">
        <f>IF(B101&gt;0,RANK(B101,(B$100:B$118)),0)</f>
        <v>11</v>
      </c>
      <c r="D101" s="171">
        <f>'Averages Pivot Table UPDATED'!Y41</f>
        <v>70579.456817085345</v>
      </c>
      <c r="E101" s="120">
        <f>IF(D101&gt;0,RANK(D101,(D$100:D$118)),0)</f>
        <v>11</v>
      </c>
      <c r="F101" s="171">
        <f>'Averages Pivot Table UPDATED'!Y45</f>
        <v>61422.948789819427</v>
      </c>
      <c r="G101" s="120">
        <f>IF(F101&gt;0,RANK(F101,(F$100:F$118)),0)</f>
        <v>11</v>
      </c>
      <c r="H101" s="171">
        <f>'Averages Pivot Table UPDATED'!Y49</f>
        <v>45610.549956862997</v>
      </c>
      <c r="I101" s="120">
        <f>IF(H101&gt;0,RANK(H101,(H$100:H$118)),0)</f>
        <v>8</v>
      </c>
      <c r="J101" s="171">
        <f>'Averages Pivot Table UPDATED'!Y53</f>
        <v>47469.863162965448</v>
      </c>
      <c r="K101" s="120">
        <f>IF(J101&gt;0,RANK(J101,(J$100:J$118)),0)</f>
        <v>6</v>
      </c>
      <c r="L101" s="171">
        <f>'Averages Pivot Table UPDATED'!Y61</f>
        <v>66257.159681971112</v>
      </c>
      <c r="M101" s="120">
        <f>IF(L101&gt;0,RANK(L101,(L$100:L$118)),0)</f>
        <v>12</v>
      </c>
      <c r="N101" s="171"/>
      <c r="O101" s="172"/>
      <c r="Q101" s="91"/>
      <c r="R101" s="91"/>
      <c r="S101" s="91"/>
    </row>
    <row r="102" spans="1:19">
      <c r="A102" s="118" t="s">
        <v>191</v>
      </c>
      <c r="B102" s="171">
        <f>'Averages Pivot Table UPDATED'!Y66</f>
        <v>138989.90803671555</v>
      </c>
      <c r="C102" s="120">
        <f>IF(B102&gt;0,RANK(B102,(B$100:B$118)),0)</f>
        <v>1</v>
      </c>
      <c r="D102" s="171">
        <f>'Averages Pivot Table UPDATED'!Y70</f>
        <v>93630.930470377629</v>
      </c>
      <c r="E102" s="120">
        <f>IF(D102&gt;0,RANK(D102,(D$100:D$118)),0)</f>
        <v>1</v>
      </c>
      <c r="F102" s="171">
        <f>'Averages Pivot Table UPDATED'!Y74</f>
        <v>82835.967922241252</v>
      </c>
      <c r="G102" s="120">
        <f>IF(F102&gt;0,RANK(F102,(F$100:F$118)),0)</f>
        <v>1</v>
      </c>
      <c r="H102" s="171">
        <f>'Averages Pivot Table UPDATED'!Y78</f>
        <v>63598.810177917323</v>
      </c>
      <c r="I102" s="120">
        <f>IF(H102&gt;0,RANK(H102,(H$100:H$118)),0)</f>
        <v>1</v>
      </c>
      <c r="J102" s="171">
        <f>'Averages Pivot Table UPDATED'!Y82</f>
        <v>42198.272727272728</v>
      </c>
      <c r="K102" s="120">
        <f>IF(J102&gt;0,RANK(J102,(J$100:J$118)),0)</f>
        <v>9</v>
      </c>
      <c r="L102" s="171">
        <f>'Averages Pivot Table UPDATED'!Y90</f>
        <v>102118.23476577105</v>
      </c>
      <c r="M102" s="120">
        <f>IF(L102&gt;0,RANK(L102,(L$100:L$118)),0)</f>
        <v>1</v>
      </c>
      <c r="N102" s="171"/>
      <c r="O102" s="172"/>
      <c r="Q102" s="91"/>
      <c r="R102" s="91"/>
      <c r="S102" s="91"/>
    </row>
    <row r="103" spans="1:19">
      <c r="A103" s="118" t="s">
        <v>192</v>
      </c>
      <c r="B103" s="171">
        <f>'Averages Pivot Table UPDATED'!Y95</f>
        <v>116772.40482978853</v>
      </c>
      <c r="C103" s="120">
        <f>IF(B103&gt;0,RANK(B103,(B$100:B$118)),0)</f>
        <v>3</v>
      </c>
      <c r="D103" s="171">
        <f>'Averages Pivot Table UPDATED'!Y99</f>
        <v>83065.02912319907</v>
      </c>
      <c r="E103" s="120">
        <f>IF(D103&gt;0,RANK(D103,(D$100:D$118)),0)</f>
        <v>4</v>
      </c>
      <c r="F103" s="171">
        <f>'Averages Pivot Table UPDATED'!Y103</f>
        <v>72155.748023198874</v>
      </c>
      <c r="G103" s="120">
        <f>IF(F103&gt;0,RANK(F103,(F$100:F$118)),0)</f>
        <v>3</v>
      </c>
      <c r="H103" s="171">
        <f>'Averages Pivot Table UPDATED'!Y107</f>
        <v>52219.165918934566</v>
      </c>
      <c r="I103" s="120">
        <f>IF(H103&gt;0,RANK(H103,(H$100:H$118)),0)</f>
        <v>3</v>
      </c>
      <c r="J103" s="171">
        <f>'Averages Pivot Table UPDATED'!Y111</f>
        <v>37685.407441286559</v>
      </c>
      <c r="K103" s="120">
        <f>IF(J103&gt;0,RANK(J103,(J$100:J$118)),0)</f>
        <v>11</v>
      </c>
      <c r="L103" s="171">
        <f>'Averages Pivot Table UPDATED'!Y119</f>
        <v>81459.200681231508</v>
      </c>
      <c r="M103" s="120">
        <f>IF(L103&gt;0,RANK(L103,(L$100:L$118)),0)</f>
        <v>4</v>
      </c>
      <c r="N103" s="171"/>
      <c r="O103" s="172"/>
      <c r="Q103" s="91"/>
      <c r="R103" s="91"/>
      <c r="S103" s="91"/>
    </row>
    <row r="104" spans="1:19">
      <c r="A104" s="118"/>
      <c r="B104" s="171"/>
      <c r="C104" s="120"/>
      <c r="D104" s="171"/>
      <c r="E104" s="120"/>
      <c r="F104" s="171"/>
      <c r="G104" s="120"/>
      <c r="H104" s="171"/>
      <c r="I104" s="120"/>
      <c r="J104" s="171"/>
      <c r="K104" s="120"/>
      <c r="L104" s="171"/>
      <c r="M104" s="120"/>
      <c r="N104" s="171"/>
      <c r="O104" s="172"/>
      <c r="Q104" s="91"/>
      <c r="R104" s="91"/>
      <c r="S104" s="91"/>
    </row>
    <row r="105" spans="1:19">
      <c r="A105" s="118" t="s">
        <v>193</v>
      </c>
      <c r="B105" s="171">
        <f>'Averages Pivot Table UPDATED'!Y124</f>
        <v>100897.82961608267</v>
      </c>
      <c r="C105" s="120">
        <f>IF(B105&gt;0,RANK(B105,(B$100:B$118)),0)</f>
        <v>7</v>
      </c>
      <c r="D105" s="171">
        <f>'Averages Pivot Table UPDATED'!Y128</f>
        <v>71381.24963911681</v>
      </c>
      <c r="E105" s="120">
        <f>IF(D105&gt;0,RANK(D105,(D$100:D$118)),0)</f>
        <v>10</v>
      </c>
      <c r="F105" s="171">
        <f>'Averages Pivot Table UPDATED'!Y132</f>
        <v>61873.348351264976</v>
      </c>
      <c r="G105" s="120">
        <f>IF(F105&gt;0,RANK(F105,(F$100:F$118)),0)</f>
        <v>10</v>
      </c>
      <c r="H105" s="171">
        <f>'Averages Pivot Table UPDATED'!Y136</f>
        <v>42382.235411311005</v>
      </c>
      <c r="I105" s="120">
        <f>IF(H105&gt;0,RANK(H105,(H$100:H$118)),0)</f>
        <v>11</v>
      </c>
      <c r="J105" s="171">
        <f>'Averages Pivot Table UPDATED'!Y140</f>
        <v>44456.026816064536</v>
      </c>
      <c r="K105" s="120">
        <f>IF(J105&gt;0,RANK(J105,(J$100:J$118)),0)</f>
        <v>7</v>
      </c>
      <c r="L105" s="171">
        <f>'Averages Pivot Table UPDATED'!Y148</f>
        <v>70841.504670163544</v>
      </c>
      <c r="M105" s="120">
        <f>IF(L105&gt;0,RANK(L105,(L$100:L$118)),0)</f>
        <v>9</v>
      </c>
      <c r="N105" s="171"/>
      <c r="O105" s="172"/>
      <c r="Q105" s="91"/>
      <c r="R105" s="91"/>
      <c r="S105" s="91"/>
    </row>
    <row r="106" spans="1:19">
      <c r="A106" s="118" t="s">
        <v>194</v>
      </c>
      <c r="N106" s="171"/>
      <c r="O106" s="172"/>
      <c r="Q106" s="91"/>
      <c r="R106" s="91"/>
      <c r="S106" s="91"/>
    </row>
    <row r="107" spans="1:19">
      <c r="A107" s="118" t="s">
        <v>195</v>
      </c>
      <c r="N107" s="171"/>
      <c r="O107" s="172"/>
      <c r="Q107" s="91"/>
      <c r="R107" s="91"/>
      <c r="S107" s="91"/>
    </row>
    <row r="108" spans="1:19">
      <c r="A108" s="118" t="s">
        <v>196</v>
      </c>
      <c r="N108" s="171"/>
      <c r="O108" s="172"/>
      <c r="Q108" s="91"/>
      <c r="R108" s="91"/>
      <c r="S108" s="91"/>
    </row>
    <row r="109" spans="1:19">
      <c r="A109" s="118"/>
      <c r="N109" s="171"/>
      <c r="O109" s="172"/>
      <c r="Q109" s="91"/>
      <c r="R109" s="91"/>
      <c r="S109" s="91"/>
    </row>
    <row r="110" spans="1:19">
      <c r="A110" s="118" t="s">
        <v>197</v>
      </c>
      <c r="B110" s="171">
        <f>'Averages Pivot Table UPDATED'!Y153</f>
        <v>96346.107884592697</v>
      </c>
      <c r="C110" s="120">
        <f>IF(B110&gt;0,RANK(B110,(B$100:B$118)),0)</f>
        <v>10</v>
      </c>
      <c r="D110" s="171">
        <f>'Averages Pivot Table UPDATED'!Y157</f>
        <v>75248.056047910126</v>
      </c>
      <c r="E110" s="120">
        <f>IF(D110&gt;0,RANK(D110,(D$100:D$118)),0)</f>
        <v>7</v>
      </c>
      <c r="F110" s="171">
        <f>'Averages Pivot Table UPDATED'!Y161</f>
        <v>66314.35669532977</v>
      </c>
      <c r="G110" s="120">
        <f>IF(F110&gt;0,RANK(F110,(F$100:F$118)),0)</f>
        <v>7</v>
      </c>
      <c r="H110" s="171">
        <f>'Averages Pivot Table UPDATED'!Y165</f>
        <v>46765.908343654388</v>
      </c>
      <c r="I110" s="120">
        <f>IF(H110&gt;0,RANK(H110,(H$100:H$118)),0)</f>
        <v>7</v>
      </c>
      <c r="J110" s="171">
        <f>'Averages Pivot Table UPDATED'!Y169</f>
        <v>39715.803935288852</v>
      </c>
      <c r="K110" s="120">
        <f>IF(J110&gt;0,RANK(J110,(J$100:J$118)),0)</f>
        <v>10</v>
      </c>
      <c r="L110" s="171">
        <f>'Averages Pivot Table UPDATED'!Y177</f>
        <v>70665.037083796982</v>
      </c>
      <c r="M110" s="120">
        <f>IF(L110&gt;0,RANK(L110,(L$100:L$118)),0)</f>
        <v>10</v>
      </c>
      <c r="N110" s="171"/>
      <c r="O110" s="172"/>
      <c r="Q110" s="91"/>
      <c r="R110" s="91"/>
      <c r="S110" s="91"/>
    </row>
    <row r="111" spans="1:19">
      <c r="A111" s="118" t="s">
        <v>198</v>
      </c>
      <c r="B111" s="171">
        <f>'Averages Pivot Table UPDATED'!Y182</f>
        <v>110350.16284748672</v>
      </c>
      <c r="C111" s="120">
        <f>IF(B111&gt;0,RANK(B111,(B$100:B$118)),0)</f>
        <v>5</v>
      </c>
      <c r="D111" s="171">
        <f>'Averages Pivot Table UPDATED'!Y186</f>
        <v>79300.470770380227</v>
      </c>
      <c r="E111" s="120">
        <f>IF(D111&gt;0,RANK(D111,(D$100:D$118)),0)</f>
        <v>5</v>
      </c>
      <c r="F111" s="171">
        <f>'Averages Pivot Table UPDATED'!Y190</f>
        <v>71008.526050718181</v>
      </c>
      <c r="G111" s="120">
        <f>IF(F111&gt;0,RANK(F111,(F$100:F$118)),0)</f>
        <v>4</v>
      </c>
      <c r="H111" s="171">
        <f>'Averages Pivot Table UPDATED'!Y194</f>
        <v>56055.695838612177</v>
      </c>
      <c r="I111" s="120">
        <f>IF(H111&gt;0,RANK(H111,(H$100:H$118)),0)</f>
        <v>2</v>
      </c>
      <c r="J111" s="171">
        <f>'Averages Pivot Table UPDATED'!Y198</f>
        <v>54474.88863773764</v>
      </c>
      <c r="K111" s="120">
        <f>IF(J111&gt;0,RANK(J111,(J$100:J$118)),0)</f>
        <v>3</v>
      </c>
      <c r="L111" s="171">
        <f>'Averages Pivot Table UPDATED'!Y206</f>
        <v>80767.109126538868</v>
      </c>
      <c r="M111" s="120">
        <f>IF(L111&gt;0,RANK(L111,(L$100:L$118)),0)</f>
        <v>5</v>
      </c>
      <c r="N111" s="171"/>
      <c r="O111" s="172"/>
      <c r="Q111" s="91"/>
      <c r="R111" s="91"/>
      <c r="S111" s="91"/>
    </row>
    <row r="112" spans="1:19">
      <c r="A112" s="118" t="s">
        <v>199</v>
      </c>
      <c r="B112" s="171">
        <f>'Averages Pivot Table UPDATED'!Y211</f>
        <v>96951.123396024879</v>
      </c>
      <c r="C112" s="120">
        <f>IF(B112&gt;0,RANK(B112,(B$100:B$118)),0)</f>
        <v>9</v>
      </c>
      <c r="D112" s="171">
        <f>'Averages Pivot Table UPDATED'!Y215</f>
        <v>71945.848566003988</v>
      </c>
      <c r="E112" s="120">
        <f>IF(D112&gt;0,RANK(D112,(D$100:D$118)),0)</f>
        <v>9</v>
      </c>
      <c r="F112" s="171">
        <f>'Averages Pivot Table UPDATED'!Y219</f>
        <v>63724.318339906553</v>
      </c>
      <c r="G112" s="120">
        <f>IF(F112&gt;0,RANK(F112,(F$100:F$118)),0)</f>
        <v>9</v>
      </c>
      <c r="H112" s="171">
        <f>'Averages Pivot Table UPDATED'!Y223</f>
        <v>42805.373856867605</v>
      </c>
      <c r="I112" s="120">
        <f>IF(H112&gt;0,RANK(H112,(H$100:H$118)),0)</f>
        <v>10</v>
      </c>
      <c r="J112" s="171">
        <f>'Averages Pivot Table UPDATED'!Y227</f>
        <v>0</v>
      </c>
      <c r="K112" s="120">
        <f>IF(J112&gt;0,RANK(J112,(J$100:J$118)),0)</f>
        <v>0</v>
      </c>
      <c r="L112" s="171">
        <f>'Averages Pivot Table UPDATED'!Y235</f>
        <v>71163.663317944389</v>
      </c>
      <c r="M112" s="120">
        <f>IF(L112&gt;0,RANK(L112,(L$100:L$118)),0)</f>
        <v>8</v>
      </c>
      <c r="N112" s="171"/>
      <c r="O112" s="172"/>
      <c r="Q112" s="91"/>
      <c r="R112" s="91"/>
      <c r="S112" s="91"/>
    </row>
    <row r="113" spans="1:19">
      <c r="A113" s="118" t="s">
        <v>200</v>
      </c>
      <c r="B113" s="171">
        <f>'Averages Pivot Table UPDATED'!Y240</f>
        <v>108119.5671877491</v>
      </c>
      <c r="C113" s="120">
        <f>IF(B113&gt;0,RANK(B113,(B$100:B$118)),0)</f>
        <v>6</v>
      </c>
      <c r="D113" s="171">
        <f>'Averages Pivot Table UPDATED'!Y244</f>
        <v>78682.278572243216</v>
      </c>
      <c r="E113" s="120">
        <f>IF(D113&gt;0,RANK(D113,(D$100:D$118)),0)</f>
        <v>6</v>
      </c>
      <c r="F113" s="171">
        <f>'Averages Pivot Table UPDATED'!Y248</f>
        <v>68534.759580153375</v>
      </c>
      <c r="G113" s="120">
        <f>IF(F113&gt;0,RANK(F113,(F$100:F$118)),0)</f>
        <v>6</v>
      </c>
      <c r="H113" s="171">
        <f>'Averages Pivot Table UPDATED'!Y252</f>
        <v>49322.58071582127</v>
      </c>
      <c r="I113" s="120">
        <f>IF(H113&gt;0,RANK(H113,(H$100:H$118)),0)</f>
        <v>6</v>
      </c>
      <c r="J113" s="171">
        <f>'Averages Pivot Table UPDATED'!Y256</f>
        <v>49307.981195408378</v>
      </c>
      <c r="K113" s="120">
        <f>IF(J113&gt;0,RANK(J113,(J$100:J$118)),0)</f>
        <v>5</v>
      </c>
      <c r="L113" s="171">
        <f>'Averages Pivot Table UPDATED'!Y264</f>
        <v>78647.125372409006</v>
      </c>
      <c r="M113" s="120">
        <f>IF(L113&gt;0,RANK(L113,(L$100:L$118)),0)</f>
        <v>6</v>
      </c>
      <c r="N113" s="171"/>
      <c r="O113" s="172"/>
      <c r="Q113" s="91"/>
      <c r="R113" s="91"/>
      <c r="S113" s="91"/>
    </row>
    <row r="114" spans="1:19">
      <c r="A114" s="118"/>
      <c r="N114" s="171"/>
      <c r="O114" s="172"/>
      <c r="Q114" s="91"/>
      <c r="R114" s="91"/>
      <c r="S114" s="91"/>
    </row>
    <row r="115" spans="1:19" ht="12.95" customHeight="1">
      <c r="A115" s="118" t="s">
        <v>201</v>
      </c>
      <c r="B115" s="171">
        <f>'Averages Pivot Table UPDATED'!Y269</f>
        <v>100123.58703924764</v>
      </c>
      <c r="C115" s="120">
        <f>IF(B115&gt;0,RANK(B115,(B$100:B$118)),0)</f>
        <v>8</v>
      </c>
      <c r="D115" s="171">
        <f>'Averages Pivot Table UPDATED'!Y273</f>
        <v>73942.896735413306</v>
      </c>
      <c r="E115" s="120">
        <f>IF(D115&gt;0,RANK(D115,(D$100:D$118)),0)</f>
        <v>8</v>
      </c>
      <c r="F115" s="171">
        <f>'Averages Pivot Table UPDATED'!Y277</f>
        <v>64066.042260427006</v>
      </c>
      <c r="G115" s="120">
        <f>IF(F115&gt;0,RANK(F115,(F$100:F$118)),0)</f>
        <v>8</v>
      </c>
      <c r="H115" s="171">
        <f>'Averages Pivot Table UPDATED'!Y281</f>
        <v>45323.526164590075</v>
      </c>
      <c r="I115" s="120">
        <f>IF(H115&gt;0,RANK(H115,(H$100:H$118)),0)</f>
        <v>9</v>
      </c>
      <c r="J115" s="171">
        <f>'Averages Pivot Table UPDATED'!Y285</f>
        <v>44091.39368931012</v>
      </c>
      <c r="K115" s="120">
        <f>IF(J115&gt;0,RANK(J115,(J$100:J$118)),0)</f>
        <v>8</v>
      </c>
      <c r="L115" s="171">
        <f>'Averages Pivot Table UPDATED'!Y293</f>
        <v>74257.76827166797</v>
      </c>
      <c r="M115" s="120">
        <f>IF(L115&gt;0,RANK(L115,(L$100:L$118)),0)</f>
        <v>7</v>
      </c>
      <c r="N115" s="171"/>
      <c r="O115" s="172"/>
    </row>
    <row r="116" spans="1:19" ht="12.95" customHeight="1">
      <c r="A116" s="118" t="s">
        <v>202</v>
      </c>
      <c r="B116" s="171">
        <f>'Averages Pivot Table UPDATED'!Y298</f>
        <v>121786.6247115752</v>
      </c>
      <c r="C116" s="120">
        <f>IF(B116&gt;0,RANK(B116,(B$100:B$118)),0)</f>
        <v>2</v>
      </c>
      <c r="D116" s="171">
        <f>'Averages Pivot Table UPDATED'!Y302</f>
        <v>84879.544151174239</v>
      </c>
      <c r="E116" s="120">
        <f>IF(D116&gt;0,RANK(D116,(D$100:D$118)),0)</f>
        <v>2</v>
      </c>
      <c r="F116" s="171">
        <f>'Averages Pivot Table UPDATED'!Y306</f>
        <v>72758.85751736963</v>
      </c>
      <c r="G116" s="120">
        <f>IF(F116&gt;0,RANK(F116,(F$100:F$118)),0)</f>
        <v>2</v>
      </c>
      <c r="H116" s="171">
        <f>'Averages Pivot Table UPDATED'!Y310</f>
        <v>49807.12497083276</v>
      </c>
      <c r="I116" s="120">
        <f>IF(H116&gt;0,RANK(H116,(H$100:H$118)),0)</f>
        <v>5</v>
      </c>
      <c r="J116" s="171">
        <f>'Averages Pivot Table UPDATED'!Y314</f>
        <v>55318.631482044861</v>
      </c>
      <c r="K116" s="120">
        <f>IF(J116&gt;0,RANK(J116,(J$100:J$118)),0)</f>
        <v>2</v>
      </c>
      <c r="L116" s="171">
        <f>'Averages Pivot Table UPDATED'!Y322</f>
        <v>83586.749075162981</v>
      </c>
      <c r="M116" s="120">
        <f>IF(L116&gt;0,RANK(L116,(L$100:L$118)),0)</f>
        <v>3</v>
      </c>
      <c r="N116" s="171"/>
      <c r="O116" s="172"/>
    </row>
    <row r="117" spans="1:19" ht="12.95" customHeight="1">
      <c r="A117" s="118" t="s">
        <v>203</v>
      </c>
      <c r="N117" s="171"/>
      <c r="O117" s="172"/>
    </row>
    <row r="118" spans="1:19" ht="12.95" customHeight="1">
      <c r="A118" s="143" t="s">
        <v>204</v>
      </c>
      <c r="B118" s="171">
        <f>'Averages Pivot Table UPDATED'!Y327</f>
        <v>87363.202917598275</v>
      </c>
      <c r="C118" s="120">
        <f>IF(B118&gt;0,RANK(B118,(B$100:B$118)),0)</f>
        <v>12</v>
      </c>
      <c r="D118" s="171">
        <f>'Averages Pivot Table UPDATED'!Y331</f>
        <v>70011.414402992305</v>
      </c>
      <c r="E118" s="120">
        <f>IF(D118&gt;0,RANK(D118,(D$100:D$118)),0)</f>
        <v>12</v>
      </c>
      <c r="F118" s="171">
        <f>'Averages Pivot Table UPDATED'!Y335</f>
        <v>60354.495192608563</v>
      </c>
      <c r="G118" s="120">
        <f>IF(F118&gt;0,RANK(F118,(F$100:F$118)),0)</f>
        <v>12</v>
      </c>
      <c r="H118" s="171">
        <f>'Averages Pivot Table UPDATED'!Y339</f>
        <v>39337.58139794047</v>
      </c>
      <c r="I118" s="120">
        <f>IF(H118&gt;0,RANK(H118,(H$100:H$118)),0)</f>
        <v>12</v>
      </c>
      <c r="J118" s="171">
        <f>'Averages Pivot Table UPDATED'!Y343</f>
        <v>49672.900213401626</v>
      </c>
      <c r="K118" s="120">
        <f>IF(J118&gt;0,RANK(J118,(J$100:J$118)),0)</f>
        <v>4</v>
      </c>
      <c r="L118" s="171">
        <f>'Averages Pivot Table UPDATED'!Y351</f>
        <v>68582.294952306227</v>
      </c>
      <c r="M118" s="120">
        <f>IF(L118&gt;0,RANK(L118,(L$100:L$118)),0)</f>
        <v>11</v>
      </c>
      <c r="N118" s="171"/>
      <c r="O118" s="171"/>
    </row>
    <row r="119" spans="1:19" ht="35.25" customHeight="1">
      <c r="A119" s="665" t="s">
        <v>360</v>
      </c>
      <c r="B119" s="669"/>
      <c r="C119" s="669"/>
      <c r="D119" s="669"/>
      <c r="E119" s="669"/>
      <c r="F119" s="669"/>
      <c r="G119" s="669"/>
      <c r="H119" s="669"/>
      <c r="I119" s="669"/>
      <c r="J119" s="669"/>
      <c r="K119" s="669"/>
      <c r="L119" s="669"/>
      <c r="M119" s="669"/>
      <c r="N119" s="118"/>
      <c r="O119" s="118"/>
    </row>
    <row r="120" spans="1:19">
      <c r="M120" s="84" t="s">
        <v>917</v>
      </c>
      <c r="O120" s="630"/>
    </row>
    <row r="121" spans="1:19" ht="18">
      <c r="A121" s="64" t="s">
        <v>209</v>
      </c>
      <c r="B121" s="64"/>
      <c r="C121" s="64"/>
      <c r="D121" s="64"/>
      <c r="E121" s="64"/>
      <c r="F121" s="64"/>
      <c r="G121" s="64"/>
      <c r="H121" s="64"/>
      <c r="I121" s="64"/>
      <c r="J121" s="64"/>
      <c r="K121" s="64"/>
      <c r="L121" s="64"/>
      <c r="M121" s="64"/>
      <c r="N121" s="161"/>
      <c r="O121" s="161"/>
    </row>
    <row r="122" spans="1:19">
      <c r="A122" s="162"/>
      <c r="B122" s="69"/>
      <c r="C122" s="69"/>
      <c r="D122" s="69"/>
      <c r="E122" s="69"/>
      <c r="F122" s="69"/>
      <c r="G122" s="69"/>
      <c r="H122" s="69"/>
      <c r="I122" s="69"/>
      <c r="J122" s="69"/>
      <c r="K122" s="69"/>
      <c r="L122" s="69"/>
      <c r="M122" s="69"/>
      <c r="N122" s="69"/>
      <c r="O122" s="69"/>
    </row>
    <row r="123" spans="1:19" ht="15.75">
      <c r="A123" s="664" t="s">
        <v>210</v>
      </c>
      <c r="B123" s="664"/>
      <c r="C123" s="664"/>
      <c r="D123" s="664"/>
      <c r="E123" s="664"/>
      <c r="F123" s="664"/>
      <c r="G123" s="664"/>
      <c r="H123" s="664"/>
      <c r="I123" s="664"/>
      <c r="J123" s="664"/>
      <c r="K123" s="664"/>
      <c r="L123" s="664"/>
      <c r="M123" s="664"/>
      <c r="N123" s="163"/>
      <c r="O123" s="163"/>
    </row>
    <row r="124" spans="1:19" ht="15.75">
      <c r="A124" s="664" t="s">
        <v>902</v>
      </c>
      <c r="B124" s="664"/>
      <c r="C124" s="664"/>
      <c r="D124" s="664"/>
      <c r="E124" s="664"/>
      <c r="F124" s="664"/>
      <c r="G124" s="664"/>
      <c r="H124" s="664"/>
      <c r="I124" s="664"/>
      <c r="J124" s="664"/>
      <c r="K124" s="664"/>
      <c r="L124" s="664"/>
      <c r="M124" s="664"/>
      <c r="N124" s="163"/>
      <c r="O124" s="163"/>
    </row>
    <row r="125" spans="1:19">
      <c r="A125" s="118"/>
      <c r="B125" s="118"/>
      <c r="C125" s="118"/>
      <c r="D125" s="118"/>
      <c r="E125" s="118"/>
      <c r="F125" s="118"/>
      <c r="G125" s="118"/>
      <c r="H125" s="118"/>
      <c r="I125" s="118"/>
      <c r="J125" s="118"/>
      <c r="K125" s="118"/>
      <c r="L125" s="118"/>
      <c r="M125" s="118"/>
      <c r="N125" s="118"/>
      <c r="O125" s="118"/>
    </row>
    <row r="126" spans="1:19" ht="31.5" customHeight="1">
      <c r="A126" s="96"/>
      <c r="B126" s="164" t="s">
        <v>3</v>
      </c>
      <c r="C126" s="165"/>
      <c r="D126" s="166" t="s">
        <v>4</v>
      </c>
      <c r="E126" s="167"/>
      <c r="F126" s="166" t="s">
        <v>5</v>
      </c>
      <c r="G126" s="167"/>
      <c r="H126" s="164" t="s">
        <v>6</v>
      </c>
      <c r="I126" s="165"/>
      <c r="J126" s="166" t="s">
        <v>211</v>
      </c>
      <c r="K126" s="167"/>
      <c r="L126" s="165" t="s">
        <v>212</v>
      </c>
      <c r="M126" s="165"/>
      <c r="N126" s="168" t="s">
        <v>7</v>
      </c>
      <c r="O126" s="168"/>
    </row>
    <row r="127" spans="1:19">
      <c r="A127" s="102"/>
      <c r="B127" s="98" t="s">
        <v>187</v>
      </c>
      <c r="C127" s="97" t="s">
        <v>166</v>
      </c>
      <c r="D127" s="98" t="s">
        <v>187</v>
      </c>
      <c r="E127" s="97" t="s">
        <v>166</v>
      </c>
      <c r="F127" s="98" t="s">
        <v>187</v>
      </c>
      <c r="G127" s="97" t="s">
        <v>166</v>
      </c>
      <c r="H127" s="98" t="s">
        <v>187</v>
      </c>
      <c r="I127" s="97" t="s">
        <v>166</v>
      </c>
      <c r="J127" s="98" t="s">
        <v>187</v>
      </c>
      <c r="K127" s="97" t="s">
        <v>166</v>
      </c>
      <c r="L127" s="98" t="s">
        <v>187</v>
      </c>
      <c r="M127" s="97" t="s">
        <v>166</v>
      </c>
    </row>
    <row r="128" spans="1:19" s="109" customFormat="1" ht="18" customHeight="1">
      <c r="A128" s="106" t="s">
        <v>188</v>
      </c>
      <c r="B128" s="133">
        <f>'Averages Pivot Table UPDATED'!S355</f>
        <v>126058.51481970602</v>
      </c>
      <c r="C128" s="133"/>
      <c r="D128" s="133">
        <f>'Averages Pivot Table UPDATED'!S359</f>
        <v>87430.738624250429</v>
      </c>
      <c r="E128" s="133"/>
      <c r="F128" s="133">
        <f>'Averages Pivot Table UPDATED'!S363</f>
        <v>77006.451416129537</v>
      </c>
      <c r="G128" s="133"/>
      <c r="H128" s="133">
        <f>'Averages Pivot Table UPDATED'!S367</f>
        <v>50466.974589450678</v>
      </c>
      <c r="I128" s="133"/>
      <c r="J128" s="133">
        <f>'Averages Pivot Table UPDATED'!S371</f>
        <v>53981.437290111156</v>
      </c>
      <c r="K128" s="133"/>
      <c r="L128" s="133">
        <f>'Averages Pivot Table UPDATED'!S379</f>
        <v>89317.772269609966</v>
      </c>
      <c r="M128" s="169"/>
      <c r="N128" s="133"/>
      <c r="O128" s="170"/>
      <c r="Q128" s="111"/>
      <c r="R128" s="111"/>
      <c r="S128" s="111"/>
    </row>
    <row r="129" spans="1:15" ht="12.95" customHeight="1">
      <c r="A129" s="118"/>
      <c r="B129" s="113"/>
      <c r="C129" s="137"/>
      <c r="D129" s="113"/>
      <c r="E129" s="137"/>
      <c r="F129" s="113"/>
      <c r="G129" s="137"/>
      <c r="H129" s="113"/>
      <c r="I129" s="137"/>
      <c r="J129" s="113"/>
      <c r="K129" s="137"/>
      <c r="L129" s="113"/>
      <c r="M129" s="137"/>
      <c r="N129" s="113"/>
      <c r="O129" s="114"/>
    </row>
    <row r="130" spans="1:15" ht="12.95" customHeight="1">
      <c r="A130" s="118" t="s">
        <v>189</v>
      </c>
      <c r="B130" s="171">
        <f>'Averages Pivot Table UPDATED'!S8</f>
        <v>125132.0725826869</v>
      </c>
      <c r="C130" s="120">
        <f>IF(B130&gt;0,RANK(B130,(B$130:B$148)),0)</f>
        <v>6</v>
      </c>
      <c r="D130" s="171">
        <f>'Averages Pivot Table UPDATED'!S12</f>
        <v>85705.328931881741</v>
      </c>
      <c r="E130" s="120">
        <f>IF(D130&gt;0,RANK(D130,(D$130:D$148)),0)</f>
        <v>5</v>
      </c>
      <c r="F130" s="171">
        <f>'Averages Pivot Table UPDATED'!S16</f>
        <v>70041.468225302175</v>
      </c>
      <c r="G130" s="120">
        <f>IF(F130&gt;0,RANK(F130,(F$130:F$148)),0)</f>
        <v>10</v>
      </c>
      <c r="H130" s="171">
        <f>'Averages Pivot Table UPDATED'!S20</f>
        <v>49936.64395545837</v>
      </c>
      <c r="I130" s="120">
        <f>IF(H130&gt;0,RANK(H130,(H$130:H$148)),0)</f>
        <v>7</v>
      </c>
      <c r="J130" s="171">
        <f>'Averages Pivot Table UPDATED'!S24</f>
        <v>55321.963733833851</v>
      </c>
      <c r="K130" s="120">
        <f>IF(J130&gt;0,RANK(J130,(J$130:J$148)),0)</f>
        <v>4</v>
      </c>
      <c r="L130" s="171">
        <f>'Averages Pivot Table UPDATED'!S32</f>
        <v>87342.85465201248</v>
      </c>
      <c r="M130" s="120">
        <f>IF(L130&gt;0,RANK(L130,(L$130:L$148)),0)</f>
        <v>7</v>
      </c>
      <c r="N130" s="171"/>
      <c r="O130" s="172"/>
    </row>
    <row r="131" spans="1:15" ht="12.95" customHeight="1">
      <c r="A131" s="118" t="s">
        <v>190</v>
      </c>
      <c r="B131" s="171">
        <f>'Averages Pivot Table UPDATED'!S37</f>
        <v>115456.38283261802</v>
      </c>
      <c r="C131" s="120">
        <f>IF(B131&gt;0,RANK(B131,(B$130:B$148)),0)</f>
        <v>9</v>
      </c>
      <c r="D131" s="171">
        <f>'Averages Pivot Table UPDATED'!S41</f>
        <v>85130.102841677945</v>
      </c>
      <c r="E131" s="120">
        <f>IF(D131&gt;0,RANK(D131,(D$130:D$148)),0)</f>
        <v>9</v>
      </c>
      <c r="F131" s="171">
        <f>'Averages Pivot Table UPDATED'!S45</f>
        <v>77618.516405135524</v>
      </c>
      <c r="G131" s="120">
        <f>IF(F131&gt;0,RANK(F131,(F$130:F$148)),0)</f>
        <v>5</v>
      </c>
      <c r="H131" s="171">
        <f>'Averages Pivot Table UPDATED'!S49</f>
        <v>49444.536248561562</v>
      </c>
      <c r="I131" s="120">
        <f>IF(H131&gt;0,RANK(H131,(H$130:H$148)),0)</f>
        <v>8</v>
      </c>
      <c r="J131" s="171">
        <f>'Averages Pivot Table UPDATED'!S53</f>
        <v>49863.373493975902</v>
      </c>
      <c r="K131" s="120">
        <f>IF(J131&gt;0,RANK(J131,(J$130:J$148)),0)</f>
        <v>8</v>
      </c>
      <c r="L131" s="171">
        <f>'Averages Pivot Table UPDATED'!S61</f>
        <v>81633.212785412572</v>
      </c>
      <c r="M131" s="120">
        <f>IF(L131&gt;0,RANK(L131,(L$130:L$148)),0)</f>
        <v>10</v>
      </c>
      <c r="N131" s="171"/>
      <c r="O131" s="172"/>
    </row>
    <row r="132" spans="1:15" ht="12.95" customHeight="1">
      <c r="A132" s="118" t="s">
        <v>191</v>
      </c>
      <c r="B132" s="171">
        <f>'Averages Pivot Table UPDATED'!S66</f>
        <v>144999.92262569832</v>
      </c>
      <c r="C132" s="120">
        <f>IF(B132&gt;0,RANK(B132,(B$130:B$148)),0)</f>
        <v>1</v>
      </c>
      <c r="D132" s="171">
        <f>'Averages Pivot Table UPDATED'!S70</f>
        <v>101501.10027598897</v>
      </c>
      <c r="E132" s="120">
        <f>IF(D132&gt;0,RANK(D132,(D$130:D$148)),0)</f>
        <v>1</v>
      </c>
      <c r="F132" s="171">
        <f>'Averages Pivot Table UPDATED'!S74</f>
        <v>86779.724470850342</v>
      </c>
      <c r="G132" s="120">
        <f>IF(F132&gt;0,RANK(F132,(F$130:F$148)),0)</f>
        <v>1</v>
      </c>
      <c r="H132" s="171">
        <f>'Averages Pivot Table UPDATED'!S78</f>
        <v>65860.916666666672</v>
      </c>
      <c r="I132" s="120">
        <f>IF(H132&gt;0,RANK(H132,(H$130:H$148)),0)</f>
        <v>2</v>
      </c>
      <c r="J132" s="171">
        <f>'Averages Pivot Table UPDATED'!S82</f>
        <v>0</v>
      </c>
      <c r="K132" s="120">
        <f>IF(J132&gt;0,RANK(J132,(J$130:J$148)),0)</f>
        <v>0</v>
      </c>
      <c r="L132" s="171">
        <f>'Averages Pivot Table UPDATED'!S90</f>
        <v>109784.00455621019</v>
      </c>
      <c r="M132" s="120">
        <f>IF(L132&gt;0,RANK(L132,(L$130:L$148)),0)</f>
        <v>1</v>
      </c>
      <c r="N132" s="171"/>
      <c r="O132" s="172"/>
    </row>
    <row r="133" spans="1:15" ht="12.95" customHeight="1">
      <c r="A133" s="118" t="s">
        <v>192</v>
      </c>
      <c r="B133" s="171">
        <f>'Averages Pivot Table UPDATED'!S95</f>
        <v>121605.49311529894</v>
      </c>
      <c r="C133" s="120">
        <f>IF(B133&gt;0,RANK(B133,(B$130:B$148)),0)</f>
        <v>7</v>
      </c>
      <c r="D133" s="171">
        <f>'Averages Pivot Table UPDATED'!S99</f>
        <v>85639.945757605296</v>
      </c>
      <c r="E133" s="120">
        <f>IF(D133&gt;0,RANK(D133,(D$130:D$148)),0)</f>
        <v>6</v>
      </c>
      <c r="F133" s="171">
        <f>'Averages Pivot Table UPDATED'!S103</f>
        <v>75689.286198842747</v>
      </c>
      <c r="G133" s="120">
        <f>IF(F133&gt;0,RANK(F133,(F$130:F$148)),0)</f>
        <v>7</v>
      </c>
      <c r="H133" s="171">
        <f>'Averages Pivot Table UPDATED'!S107</f>
        <v>54182.657648882523</v>
      </c>
      <c r="I133" s="120">
        <f>IF(H133&gt;0,RANK(H133,(H$130:H$148)),0)</f>
        <v>3</v>
      </c>
      <c r="J133" s="171">
        <f>'Averages Pivot Table UPDATED'!S111</f>
        <v>36282.879514376364</v>
      </c>
      <c r="K133" s="120">
        <f>IF(J133&gt;0,RANK(J133,(J$130:J$148)),0)</f>
        <v>9</v>
      </c>
      <c r="L133" s="171">
        <f>'Averages Pivot Table UPDATED'!S119</f>
        <v>84255.723441704264</v>
      </c>
      <c r="M133" s="120">
        <f>IF(L133&gt;0,RANK(L133,(L$130:L$148)),0)</f>
        <v>8</v>
      </c>
      <c r="N133" s="171"/>
      <c r="O133" s="172"/>
    </row>
    <row r="134" spans="1:15" ht="12.95" customHeight="1">
      <c r="A134" s="118"/>
      <c r="B134" s="171"/>
      <c r="C134" s="120"/>
      <c r="D134" s="171"/>
      <c r="E134" s="120"/>
      <c r="F134" s="171"/>
      <c r="G134" s="120"/>
      <c r="H134" s="171"/>
      <c r="I134" s="120"/>
      <c r="J134" s="171"/>
      <c r="K134" s="120"/>
      <c r="L134" s="171"/>
      <c r="M134" s="120"/>
      <c r="N134" s="171"/>
      <c r="O134" s="172"/>
    </row>
    <row r="135" spans="1:15" ht="12.95" customHeight="1">
      <c r="A135" s="118" t="s">
        <v>193</v>
      </c>
      <c r="B135" s="171">
        <f>'Averages Pivot Table UPDATED'!S124</f>
        <v>117699.73280448027</v>
      </c>
      <c r="C135" s="120">
        <f>IF(B135&gt;0,RANK(B135,(B$130:B$148)),0)</f>
        <v>8</v>
      </c>
      <c r="D135" s="171">
        <f>'Averages Pivot Table UPDATED'!S128</f>
        <v>85268.774291075286</v>
      </c>
      <c r="E135" s="120">
        <f>IF(D135&gt;0,RANK(D135,(D$130:D$148)),0)</f>
        <v>8</v>
      </c>
      <c r="F135" s="171">
        <f>'Averages Pivot Table UPDATED'!S132</f>
        <v>77294.740350578199</v>
      </c>
      <c r="G135" s="120">
        <f>IF(F135&gt;0,RANK(F135,(F$130:F$148)),0)</f>
        <v>6</v>
      </c>
      <c r="H135" s="171">
        <f>'Averages Pivot Table UPDATED'!S136</f>
        <v>52673.791885535014</v>
      </c>
      <c r="I135" s="120">
        <f>IF(H135&gt;0,RANK(H135,(H$130:H$148)),0)</f>
        <v>4</v>
      </c>
      <c r="J135" s="171">
        <f>'Averages Pivot Table UPDATED'!S140</f>
        <v>55093.127708052503</v>
      </c>
      <c r="K135" s="120">
        <f>IF(J135&gt;0,RANK(J135,(J$130:J$148)),0)</f>
        <v>5</v>
      </c>
      <c r="L135" s="171">
        <f>'Averages Pivot Table UPDATED'!S148</f>
        <v>88937.059109187321</v>
      </c>
      <c r="M135" s="120">
        <f>IF(L135&gt;0,RANK(L135,(L$130:L$148)),0)</f>
        <v>5</v>
      </c>
      <c r="N135" s="171"/>
      <c r="O135" s="172"/>
    </row>
    <row r="136" spans="1:15" ht="12.95" customHeight="1">
      <c r="A136" s="118" t="s">
        <v>194</v>
      </c>
      <c r="N136" s="171"/>
      <c r="O136" s="172"/>
    </row>
    <row r="137" spans="1:15" ht="12.95" customHeight="1">
      <c r="A137" s="118" t="s">
        <v>195</v>
      </c>
      <c r="N137" s="171"/>
      <c r="O137" s="172"/>
    </row>
    <row r="138" spans="1:15" ht="12.95" customHeight="1">
      <c r="A138" s="118" t="s">
        <v>196</v>
      </c>
      <c r="N138" s="171"/>
      <c r="O138" s="172"/>
    </row>
    <row r="139" spans="1:15" ht="12.95" customHeight="1">
      <c r="A139" s="118"/>
      <c r="N139" s="171"/>
      <c r="O139" s="172"/>
    </row>
    <row r="140" spans="1:15" ht="12.95" customHeight="1">
      <c r="A140" s="118" t="s">
        <v>197</v>
      </c>
      <c r="B140" s="171">
        <f>'Averages Pivot Table UPDATED'!S153</f>
        <v>99648.287410141827</v>
      </c>
      <c r="C140" s="120">
        <f>IF(B140&gt;0,RANK(B140,(B$130:B$148)),0)</f>
        <v>12</v>
      </c>
      <c r="D140" s="171">
        <f>'Averages Pivot Table UPDATED'!S157</f>
        <v>74046.639495334006</v>
      </c>
      <c r="E140" s="120">
        <f>IF(D140&gt;0,RANK(D140,(D$130:D$148)),0)</f>
        <v>12</v>
      </c>
      <c r="F140" s="171">
        <f>'Averages Pivot Table UPDATED'!S161</f>
        <v>67275.728662906666</v>
      </c>
      <c r="G140" s="120">
        <f>IF(F140&gt;0,RANK(F140,(F$130:F$148)),0)</f>
        <v>12</v>
      </c>
      <c r="H140" s="171">
        <f>'Averages Pivot Table UPDATED'!S165</f>
        <v>47070.532317352336</v>
      </c>
      <c r="I140" s="120">
        <f>IF(H140&gt;0,RANK(H140,(H$130:H$148)),0)</f>
        <v>9</v>
      </c>
      <c r="J140" s="171">
        <f>'Averages Pivot Table UPDATED'!S169</f>
        <v>31219.669278996858</v>
      </c>
      <c r="K140" s="120">
        <f>IF(J140&gt;0,RANK(J140,(J$130:J$148)),0)</f>
        <v>10</v>
      </c>
      <c r="L140" s="171">
        <f>'Averages Pivot Table UPDATED'!S177</f>
        <v>71626.13273233459</v>
      </c>
      <c r="M140" s="120">
        <f>IF(L140&gt;0,RANK(L140,(L$130:L$148)),0)</f>
        <v>12</v>
      </c>
      <c r="N140" s="171"/>
      <c r="O140" s="172"/>
    </row>
    <row r="141" spans="1:15" ht="12.95" customHeight="1">
      <c r="A141" s="118" t="s">
        <v>198</v>
      </c>
      <c r="B141" s="171">
        <f>'Averages Pivot Table UPDATED'!S182</f>
        <v>125544.38721279889</v>
      </c>
      <c r="C141" s="120">
        <f>IF(B141&gt;0,RANK(B141,(B$130:B$148)),0)</f>
        <v>5</v>
      </c>
      <c r="D141" s="171">
        <f>'Averages Pivot Table UPDATED'!S186</f>
        <v>86514.99561716149</v>
      </c>
      <c r="E141" s="120">
        <f>IF(D141&gt;0,RANK(D141,(D$130:D$148)),0)</f>
        <v>4</v>
      </c>
      <c r="F141" s="171">
        <f>'Averages Pivot Table UPDATED'!S190</f>
        <v>78377.924725655146</v>
      </c>
      <c r="G141" s="120">
        <f>IF(F141&gt;0,RANK(F141,(F$130:F$148)),0)</f>
        <v>4</v>
      </c>
      <c r="H141" s="171">
        <f>'Averages Pivot Table UPDATED'!S194</f>
        <v>97179.004901960783</v>
      </c>
      <c r="I141" s="120">
        <f>IF(H141&gt;0,RANK(H141,(H$130:H$148)),0)</f>
        <v>1</v>
      </c>
      <c r="J141" s="171">
        <f>'Averages Pivot Table UPDATED'!S198</f>
        <v>56238.735150721768</v>
      </c>
      <c r="K141" s="120">
        <f>IF(J141&gt;0,RANK(J141,(J$130:J$148)),0)</f>
        <v>3</v>
      </c>
      <c r="L141" s="171">
        <f>'Averages Pivot Table UPDATED'!S206</f>
        <v>91042.81630056673</v>
      </c>
      <c r="M141" s="120">
        <f>IF(L141&gt;0,RANK(L141,(L$130:L$148)),0)</f>
        <v>3</v>
      </c>
      <c r="N141" s="171"/>
      <c r="O141" s="172"/>
    </row>
    <row r="142" spans="1:15" ht="12.95" customHeight="1">
      <c r="A142" s="118" t="s">
        <v>199</v>
      </c>
      <c r="B142" s="171">
        <f>'Averages Pivot Table UPDATED'!S211</f>
        <v>112110.91070662056</v>
      </c>
      <c r="C142" s="120">
        <f>IF(B142&gt;0,RANK(B142,(B$130:B$148)),0)</f>
        <v>10</v>
      </c>
      <c r="D142" s="171">
        <f>'Averages Pivot Table UPDATED'!S215</f>
        <v>78884.944904473945</v>
      </c>
      <c r="E142" s="120">
        <f>IF(D142&gt;0,RANK(D142,(D$130:D$148)),0)</f>
        <v>10</v>
      </c>
      <c r="F142" s="171">
        <f>'Averages Pivot Table UPDATED'!S219</f>
        <v>73645.626451565884</v>
      </c>
      <c r="G142" s="120">
        <f>IF(F142&gt;0,RANK(F142,(F$130:F$148)),0)</f>
        <v>8</v>
      </c>
      <c r="H142" s="171">
        <f>'Averages Pivot Table UPDATED'!S223</f>
        <v>42795.251588842671</v>
      </c>
      <c r="I142" s="120">
        <f>IF(H142&gt;0,RANK(H142,(H$130:H$148)),0)</f>
        <v>12</v>
      </c>
      <c r="J142" s="171">
        <f>'Averages Pivot Table UPDATED'!S227</f>
        <v>0</v>
      </c>
      <c r="K142" s="120">
        <f>IF(J142&gt;0,RANK(J142,(J$130:J$148)),0)</f>
        <v>0</v>
      </c>
      <c r="L142" s="171">
        <f>'Averages Pivot Table UPDATED'!S235</f>
        <v>82703.995884276053</v>
      </c>
      <c r="M142" s="120">
        <f>IF(L142&gt;0,RANK(L142,(L$130:L$148)),0)</f>
        <v>9</v>
      </c>
      <c r="N142" s="171"/>
      <c r="O142" s="172"/>
    </row>
    <row r="143" spans="1:15" ht="12.95" customHeight="1">
      <c r="A143" s="118" t="s">
        <v>200</v>
      </c>
      <c r="B143" s="171">
        <f>'Averages Pivot Table UPDATED'!S240</f>
        <v>127802.80298708372</v>
      </c>
      <c r="C143" s="120">
        <f>IF(B143&gt;0,RANK(B143,(B$130:B$148)),0)</f>
        <v>3</v>
      </c>
      <c r="D143" s="171">
        <f>'Averages Pivot Table UPDATED'!S244</f>
        <v>89082.898105487009</v>
      </c>
      <c r="E143" s="120">
        <f>IF(D143&gt;0,RANK(D143,(D$130:D$148)),0)</f>
        <v>3</v>
      </c>
      <c r="F143" s="171">
        <f>'Averages Pivot Table UPDATED'!S248</f>
        <v>79256.209471610782</v>
      </c>
      <c r="G143" s="120">
        <f>IF(F143&gt;0,RANK(F143,(F$130:F$148)),0)</f>
        <v>3</v>
      </c>
      <c r="H143" s="171">
        <f>'Averages Pivot Table UPDATED'!S252</f>
        <v>50002.307320125772</v>
      </c>
      <c r="I143" s="120">
        <f>IF(H143&gt;0,RANK(H143,(H$130:H$148)),0)</f>
        <v>6</v>
      </c>
      <c r="J143" s="171">
        <f>'Averages Pivot Table UPDATED'!S256</f>
        <v>53321.731708515057</v>
      </c>
      <c r="K143" s="120">
        <f>IF(J143&gt;0,RANK(J143,(J$130:J$148)),0)</f>
        <v>6</v>
      </c>
      <c r="L143" s="171">
        <f>'Averages Pivot Table UPDATED'!S264</f>
        <v>90836.429110265148</v>
      </c>
      <c r="M143" s="120">
        <f>IF(L143&gt;0,RANK(L143,(L$130:L$148)),0)</f>
        <v>4</v>
      </c>
      <c r="N143" s="171"/>
      <c r="O143" s="172"/>
    </row>
    <row r="144" spans="1:15" ht="12.95" customHeight="1">
      <c r="A144" s="118"/>
      <c r="N144" s="171"/>
      <c r="O144" s="172"/>
    </row>
    <row r="145" spans="1:19" ht="12.95" customHeight="1">
      <c r="A145" s="118" t="s">
        <v>201</v>
      </c>
      <c r="B145" s="171">
        <f>'Averages Pivot Table UPDATED'!S269</f>
        <v>126349.98766062924</v>
      </c>
      <c r="C145" s="120">
        <f>IF(B145&gt;0,RANK(B145,(B$130:B$148)),0)</f>
        <v>4</v>
      </c>
      <c r="D145" s="171">
        <f>'Averages Pivot Table UPDATED'!S273</f>
        <v>85394.773061826869</v>
      </c>
      <c r="E145" s="120">
        <f>IF(D145&gt;0,RANK(D145,(D$130:D$148)),0)</f>
        <v>7</v>
      </c>
      <c r="F145" s="171">
        <f>'Averages Pivot Table UPDATED'!S277</f>
        <v>72454.620825576436</v>
      </c>
      <c r="G145" s="120">
        <f>IF(F145&gt;0,RANK(F145,(F$130:F$148)),0)</f>
        <v>9</v>
      </c>
      <c r="H145" s="171">
        <f>'Averages Pivot Table UPDATED'!S281</f>
        <v>46180.778834771751</v>
      </c>
      <c r="I145" s="120">
        <f>IF(H145&gt;0,RANK(H145,(H$130:H$148)),0)</f>
        <v>10</v>
      </c>
      <c r="J145" s="171">
        <f>'Averages Pivot Table UPDATED'!S285</f>
        <v>51155.717755558595</v>
      </c>
      <c r="K145" s="120">
        <f>IF(J145&gt;0,RANK(J145,(J$130:J$148)),0)</f>
        <v>7</v>
      </c>
      <c r="L145" s="171">
        <f>'Averages Pivot Table UPDATED'!S293</f>
        <v>87443.341730684828</v>
      </c>
      <c r="M145" s="120">
        <f>IF(L145&gt;0,RANK(L145,(L$130:L$148)),0)</f>
        <v>6</v>
      </c>
      <c r="N145" s="171"/>
      <c r="O145" s="172"/>
    </row>
    <row r="146" spans="1:19" ht="12.95" customHeight="1">
      <c r="A146" s="118" t="s">
        <v>202</v>
      </c>
      <c r="B146" s="171">
        <f>'Averages Pivot Table UPDATED'!S298</f>
        <v>137214.14769256141</v>
      </c>
      <c r="C146" s="120">
        <f>IF(B146&gt;0,RANK(B146,(B$130:B$148)),0)</f>
        <v>2</v>
      </c>
      <c r="D146" s="171">
        <f>'Averages Pivot Table UPDATED'!S302</f>
        <v>94118.286327076174</v>
      </c>
      <c r="E146" s="120">
        <f>IF(D146&gt;0,RANK(D146,(D$130:D$148)),0)</f>
        <v>2</v>
      </c>
      <c r="F146" s="171">
        <f>'Averages Pivot Table UPDATED'!S306</f>
        <v>85086.990515772151</v>
      </c>
      <c r="G146" s="120">
        <f>IF(F146&gt;0,RANK(F146,(F$130:F$148)),0)</f>
        <v>2</v>
      </c>
      <c r="H146" s="171">
        <f>'Averages Pivot Table UPDATED'!S310</f>
        <v>50872.07777978971</v>
      </c>
      <c r="I146" s="120">
        <f>IF(H146&gt;0,RANK(H146,(H$130:H$148)),0)</f>
        <v>5</v>
      </c>
      <c r="J146" s="171">
        <f>'Averages Pivot Table UPDATED'!S314</f>
        <v>59896.616641926885</v>
      </c>
      <c r="K146" s="120">
        <f>IF(J146&gt;0,RANK(J146,(J$130:J$148)),0)</f>
        <v>1</v>
      </c>
      <c r="L146" s="171">
        <f>'Averages Pivot Table UPDATED'!S322</f>
        <v>96150.280433402018</v>
      </c>
      <c r="M146" s="120">
        <f>IF(L146&gt;0,RANK(L146,(L$130:L$148)),0)</f>
        <v>2</v>
      </c>
      <c r="N146" s="171"/>
      <c r="O146" s="172"/>
    </row>
    <row r="147" spans="1:19" ht="12.95" customHeight="1">
      <c r="A147" s="118" t="s">
        <v>203</v>
      </c>
      <c r="N147" s="171"/>
      <c r="O147" s="172"/>
    </row>
    <row r="148" spans="1:19" ht="12.95" customHeight="1">
      <c r="A148" s="143" t="s">
        <v>204</v>
      </c>
      <c r="B148" s="171">
        <f>'Averages Pivot Table UPDATED'!S327</f>
        <v>108136.49946371111</v>
      </c>
      <c r="C148" s="120">
        <f>IF(B148&gt;0,RANK(B148,(B$130:B$148)),0)</f>
        <v>11</v>
      </c>
      <c r="D148" s="171">
        <f>'Averages Pivot Table UPDATED'!S331</f>
        <v>77953.30165676774</v>
      </c>
      <c r="E148" s="120">
        <f>IF(D148&gt;0,RANK(D148,(D$130:D$148)),0)</f>
        <v>11</v>
      </c>
      <c r="F148" s="171">
        <f>'Averages Pivot Table UPDATED'!S335</f>
        <v>67351.717784256558</v>
      </c>
      <c r="G148" s="120">
        <f>IF(F148&gt;0,RANK(F148,(F$130:F$148)),0)</f>
        <v>11</v>
      </c>
      <c r="H148" s="171">
        <f>'Averages Pivot Table UPDATED'!S339</f>
        <v>43149.431906614787</v>
      </c>
      <c r="I148" s="120">
        <f>IF(H148&gt;0,RANK(H148,(H$130:H$148)),0)</f>
        <v>11</v>
      </c>
      <c r="J148" s="171">
        <f>'Averages Pivot Table UPDATED'!S343</f>
        <v>57675.253521126753</v>
      </c>
      <c r="K148" s="120">
        <f>IF(J148&gt;0,RANK(J148,(J$130:J$148)),0)</f>
        <v>2</v>
      </c>
      <c r="L148" s="171">
        <f>'Averages Pivot Table UPDATED'!S351</f>
        <v>80161.448766607209</v>
      </c>
      <c r="M148" s="120">
        <f>IF(L148&gt;0,RANK(L148,(L$130:L$148)),0)</f>
        <v>11</v>
      </c>
      <c r="N148" s="171"/>
      <c r="O148" s="171"/>
    </row>
    <row r="149" spans="1:19" ht="33.75" customHeight="1">
      <c r="A149" s="665" t="s">
        <v>360</v>
      </c>
      <c r="B149" s="669"/>
      <c r="C149" s="669"/>
      <c r="D149" s="669"/>
      <c r="E149" s="669"/>
      <c r="F149" s="669"/>
      <c r="G149" s="669"/>
      <c r="H149" s="669"/>
      <c r="I149" s="669"/>
      <c r="J149" s="669"/>
      <c r="K149" s="669"/>
      <c r="L149" s="669"/>
      <c r="M149" s="669"/>
      <c r="N149" s="118"/>
      <c r="O149" s="118"/>
    </row>
    <row r="150" spans="1:19">
      <c r="M150" s="84" t="s">
        <v>917</v>
      </c>
      <c r="O150" s="630"/>
    </row>
    <row r="151" spans="1:19" ht="18">
      <c r="A151" s="64" t="s">
        <v>213</v>
      </c>
      <c r="B151" s="64"/>
      <c r="C151" s="64"/>
      <c r="D151" s="64"/>
      <c r="E151" s="64"/>
      <c r="F151" s="64"/>
      <c r="G151" s="64"/>
      <c r="H151" s="64"/>
      <c r="I151" s="64"/>
      <c r="J151" s="64"/>
      <c r="K151" s="64"/>
      <c r="L151" s="64"/>
      <c r="M151" s="64"/>
      <c r="N151" s="161"/>
      <c r="O151" s="161"/>
    </row>
    <row r="152" spans="1:19">
      <c r="A152" s="118"/>
      <c r="B152" s="69"/>
      <c r="C152" s="69"/>
      <c r="D152" s="69"/>
      <c r="E152" s="69"/>
      <c r="F152" s="69"/>
      <c r="G152" s="69"/>
      <c r="H152" s="69"/>
      <c r="I152" s="69"/>
      <c r="J152" s="69"/>
      <c r="K152" s="69"/>
      <c r="L152" s="69"/>
      <c r="M152" s="69"/>
      <c r="N152" s="69"/>
      <c r="O152" s="69"/>
    </row>
    <row r="153" spans="1:19" ht="15.75">
      <c r="A153" s="664" t="s">
        <v>210</v>
      </c>
      <c r="B153" s="664"/>
      <c r="C153" s="664"/>
      <c r="D153" s="664"/>
      <c r="E153" s="664"/>
      <c r="F153" s="664"/>
      <c r="G153" s="664"/>
      <c r="H153" s="664"/>
      <c r="I153" s="664"/>
      <c r="J153" s="664"/>
      <c r="K153" s="664"/>
      <c r="L153" s="664"/>
      <c r="M153" s="664"/>
      <c r="N153" s="163"/>
      <c r="O153" s="163"/>
    </row>
    <row r="154" spans="1:19" ht="15.75">
      <c r="A154" s="664" t="s">
        <v>903</v>
      </c>
      <c r="B154" s="664"/>
      <c r="C154" s="664"/>
      <c r="D154" s="664"/>
      <c r="E154" s="664"/>
      <c r="F154" s="664"/>
      <c r="G154" s="664"/>
      <c r="H154" s="664"/>
      <c r="I154" s="664"/>
      <c r="J154" s="664"/>
      <c r="K154" s="664"/>
      <c r="L154" s="664"/>
      <c r="M154" s="664"/>
      <c r="N154" s="163"/>
      <c r="O154" s="163"/>
    </row>
    <row r="155" spans="1:19">
      <c r="A155" s="118"/>
      <c r="B155" s="118"/>
      <c r="C155" s="118"/>
      <c r="D155" s="118"/>
      <c r="E155" s="118"/>
      <c r="F155" s="118"/>
      <c r="G155" s="118"/>
      <c r="H155" s="118"/>
      <c r="I155" s="118"/>
      <c r="J155" s="118"/>
      <c r="K155" s="118"/>
      <c r="L155" s="118"/>
      <c r="M155" s="118"/>
      <c r="N155" s="118"/>
      <c r="O155" s="118"/>
    </row>
    <row r="156" spans="1:19" ht="30.75" customHeight="1">
      <c r="A156" s="96"/>
      <c r="B156" s="164" t="s">
        <v>3</v>
      </c>
      <c r="C156" s="165"/>
      <c r="D156" s="166" t="s">
        <v>4</v>
      </c>
      <c r="E156" s="167"/>
      <c r="F156" s="166" t="s">
        <v>5</v>
      </c>
      <c r="G156" s="167"/>
      <c r="H156" s="164" t="s">
        <v>6</v>
      </c>
      <c r="I156" s="165"/>
      <c r="J156" s="166" t="s">
        <v>211</v>
      </c>
      <c r="K156" s="167"/>
      <c r="L156" s="165" t="s">
        <v>212</v>
      </c>
      <c r="M156" s="165"/>
      <c r="N156" s="168" t="s">
        <v>7</v>
      </c>
      <c r="O156" s="168"/>
    </row>
    <row r="157" spans="1:19">
      <c r="A157" s="102"/>
      <c r="B157" s="98" t="s">
        <v>187</v>
      </c>
      <c r="C157" s="97" t="s">
        <v>166</v>
      </c>
      <c r="D157" s="98" t="s">
        <v>187</v>
      </c>
      <c r="E157" s="97" t="s">
        <v>166</v>
      </c>
      <c r="F157" s="98" t="s">
        <v>187</v>
      </c>
      <c r="G157" s="97" t="s">
        <v>166</v>
      </c>
      <c r="H157" s="98" t="s">
        <v>187</v>
      </c>
      <c r="I157" s="97" t="s">
        <v>166</v>
      </c>
      <c r="J157" s="98" t="s">
        <v>187</v>
      </c>
      <c r="K157" s="97" t="s">
        <v>166</v>
      </c>
      <c r="L157" s="98" t="s">
        <v>187</v>
      </c>
      <c r="M157" s="97" t="s">
        <v>166</v>
      </c>
    </row>
    <row r="158" spans="1:19" s="109" customFormat="1" ht="18" customHeight="1">
      <c r="A158" s="106" t="s">
        <v>188</v>
      </c>
      <c r="B158" s="133">
        <f>'Averages Pivot Table UPDATED'!T$355</f>
        <v>111636.22819960515</v>
      </c>
      <c r="C158" s="133"/>
      <c r="D158" s="133">
        <f>'Averages Pivot Table UPDATED'!T$359</f>
        <v>79844.447913064374</v>
      </c>
      <c r="E158" s="133"/>
      <c r="F158" s="133">
        <f>'Averages Pivot Table UPDATED'!T$363</f>
        <v>69876.958588573718</v>
      </c>
      <c r="G158" s="133"/>
      <c r="H158" s="133">
        <f>'Averages Pivot Table UPDATED'!T$367</f>
        <v>49280.394809544872</v>
      </c>
      <c r="I158" s="133"/>
      <c r="J158" s="133">
        <f>'Averages Pivot Table UPDATED'!T$371</f>
        <v>52933.541986584591</v>
      </c>
      <c r="K158" s="133"/>
      <c r="L158" s="133">
        <f>'Averages Pivot Table UPDATED'!T$379</f>
        <v>80524.771022896239</v>
      </c>
      <c r="M158" s="169"/>
      <c r="N158" s="133"/>
      <c r="O158" s="170"/>
      <c r="Q158" s="111"/>
      <c r="R158" s="111"/>
      <c r="S158" s="111"/>
    </row>
    <row r="159" spans="1:19" ht="12.95" customHeight="1">
      <c r="A159" s="118"/>
      <c r="B159" s="113"/>
      <c r="C159" s="137"/>
      <c r="D159" s="113"/>
      <c r="E159" s="137"/>
      <c r="F159" s="113"/>
      <c r="G159" s="137"/>
      <c r="H159" s="113"/>
      <c r="I159" s="137"/>
      <c r="J159" s="113"/>
      <c r="K159" s="137"/>
      <c r="L159" s="113"/>
      <c r="M159" s="137"/>
      <c r="N159" s="113"/>
      <c r="O159" s="114"/>
    </row>
    <row r="160" spans="1:19" ht="12.95" customHeight="1">
      <c r="A160" s="118" t="s">
        <v>189</v>
      </c>
      <c r="B160" s="149">
        <f>'Averages Pivot Table UPDATED'!T$8</f>
        <v>130413.77659273242</v>
      </c>
      <c r="C160" s="120">
        <f>IF(B160&gt;0,RANK(B160,(B$160:B$178)),0)</f>
        <v>2</v>
      </c>
      <c r="D160" s="149">
        <f>'Averages Pivot Table UPDATED'!T$12</f>
        <v>88269.592264457533</v>
      </c>
      <c r="E160" s="120">
        <f>IF(D160&gt;0,RANK(D160,(D$160:D$178)),0)</f>
        <v>2</v>
      </c>
      <c r="F160" s="149">
        <f>'Averages Pivot Table UPDATED'!T$16</f>
        <v>73614.133677157559</v>
      </c>
      <c r="G160" s="120">
        <f>IF(F160&gt;0,RANK(F160,(F$160:F$178)),0)</f>
        <v>2</v>
      </c>
      <c r="H160" s="149">
        <f>'Averages Pivot Table UPDATED'!T$20</f>
        <v>61960.694043803422</v>
      </c>
      <c r="I160" s="120">
        <f>IF(H160&gt;0,RANK(H160,(H$160:H$178)),0)</f>
        <v>1</v>
      </c>
      <c r="J160" s="149">
        <f>'Averages Pivot Table UPDATED'!T$24</f>
        <v>50222.962962962964</v>
      </c>
      <c r="K160" s="120">
        <f>IF(J160&gt;0,RANK(J160,(J$160:J$178)),0)</f>
        <v>5</v>
      </c>
      <c r="L160" s="149">
        <f>'Averages Pivot Table UPDATED'!T$32</f>
        <v>90136.912381376722</v>
      </c>
      <c r="M160" s="120">
        <f>IF(L160&gt;0,RANK(L160,(L$160:L$178)),0)</f>
        <v>2</v>
      </c>
      <c r="N160" s="149"/>
      <c r="O160" s="168"/>
    </row>
    <row r="161" spans="1:19">
      <c r="A161" s="118" t="s">
        <v>190</v>
      </c>
      <c r="B161" s="149">
        <f>'Averages Pivot Table UPDATED'!T$37</f>
        <v>85455.493323963456</v>
      </c>
      <c r="C161" s="120">
        <f>IF(B161&gt;0,RANK(B161,(B$160:B$178)),0)</f>
        <v>6</v>
      </c>
      <c r="D161" s="149">
        <f>'Averages Pivot Table UPDATED'!T$41</f>
        <v>68229.093913043485</v>
      </c>
      <c r="E161" s="120">
        <f>IF(D161&gt;0,RANK(D161,(D$160:D$178)),0)</f>
        <v>6</v>
      </c>
      <c r="F161" s="149">
        <f>'Averages Pivot Table UPDATED'!T$45</f>
        <v>57491.212152420194</v>
      </c>
      <c r="G161" s="120">
        <f>IF(F161&gt;0,RANK(F161,(F$160:F$178)),0)</f>
        <v>6</v>
      </c>
      <c r="H161" s="149">
        <f>'Averages Pivot Table UPDATED'!T$49</f>
        <v>43854.501453488374</v>
      </c>
      <c r="I161" s="120">
        <f>IF(H161&gt;0,RANK(H161,(H$160:H$178)),0)</f>
        <v>6</v>
      </c>
      <c r="J161" s="149">
        <f>'Averages Pivot Table UPDATED'!T$53</f>
        <v>0</v>
      </c>
      <c r="K161" s="120">
        <f>IF(J161&gt;0,RANK(J161,(J$160:J$178)),0)</f>
        <v>0</v>
      </c>
      <c r="L161" s="149">
        <f>'Averages Pivot Table UPDATED'!T$61</f>
        <v>67630.651587993591</v>
      </c>
      <c r="M161" s="120">
        <f>IF(L161&gt;0,RANK(L161,(L$160:L$178)),0)</f>
        <v>6</v>
      </c>
      <c r="N161" s="149"/>
      <c r="O161" s="168"/>
      <c r="Q161" s="91"/>
      <c r="R161" s="91"/>
      <c r="S161" s="91"/>
    </row>
    <row r="162" spans="1:19">
      <c r="A162" s="118" t="s">
        <v>191</v>
      </c>
      <c r="B162" s="149">
        <f>'Averages Pivot Table UPDATED'!T$66</f>
        <v>0</v>
      </c>
      <c r="C162" s="120">
        <f>IF(B162&gt;0,RANK(B162,(B$160:B$178)),0)</f>
        <v>0</v>
      </c>
      <c r="D162" s="149">
        <f>'Averages Pivot Table UPDATED'!T$70</f>
        <v>0</v>
      </c>
      <c r="E162" s="120">
        <f>IF(D162&gt;0,RANK(D162,(D$160:D$178)),0)</f>
        <v>0</v>
      </c>
      <c r="F162" s="149">
        <f>'Averages Pivot Table UPDATED'!T$74</f>
        <v>0</v>
      </c>
      <c r="G162" s="120">
        <f>IF(F162&gt;0,RANK(F162,(F$160:F$178)),0)</f>
        <v>0</v>
      </c>
      <c r="H162" s="149">
        <f>'Averages Pivot Table UPDATED'!T$78</f>
        <v>0</v>
      </c>
      <c r="I162" s="120">
        <f>IF(H162&gt;0,RANK(H162,(H$160:H$178)),0)</f>
        <v>0</v>
      </c>
      <c r="J162" s="149">
        <f>'Averages Pivot Table UPDATED'!T$82</f>
        <v>0</v>
      </c>
      <c r="K162" s="120">
        <f>IF(J162&gt;0,RANK(J162,(J$160:J$178)),0)</f>
        <v>0</v>
      </c>
      <c r="L162" s="149">
        <f>'Averages Pivot Table UPDATED'!T$90</f>
        <v>0</v>
      </c>
      <c r="M162" s="120">
        <f>IF(L162&gt;0,RANK(L162,(L$160:L$178)),0)</f>
        <v>0</v>
      </c>
      <c r="N162" s="149"/>
      <c r="O162" s="168"/>
      <c r="Q162" s="91"/>
      <c r="R162" s="91"/>
      <c r="S162" s="91"/>
    </row>
    <row r="163" spans="1:19">
      <c r="A163" s="118" t="s">
        <v>192</v>
      </c>
      <c r="B163" s="149">
        <f>'Averages Pivot Table UPDATED'!T$95</f>
        <v>0</v>
      </c>
      <c r="C163" s="120">
        <f>IF(B163&gt;0,RANK(B163,(B$160:B$178)),0)</f>
        <v>0</v>
      </c>
      <c r="D163" s="149">
        <f>'Averages Pivot Table UPDATED'!T$99</f>
        <v>0</v>
      </c>
      <c r="E163" s="120">
        <f>IF(D163&gt;0,RANK(D163,(D$160:D$178)),0)</f>
        <v>0</v>
      </c>
      <c r="F163" s="149">
        <f>'Averages Pivot Table UPDATED'!T$103</f>
        <v>0</v>
      </c>
      <c r="G163" s="120">
        <f>IF(F163&gt;0,RANK(F163,(F$160:F$178)),0)</f>
        <v>0</v>
      </c>
      <c r="H163" s="149">
        <f>'Averages Pivot Table UPDATED'!T$107</f>
        <v>0</v>
      </c>
      <c r="I163" s="120">
        <f>IF(H163&gt;0,RANK(H163,(H$160:H$178)),0)</f>
        <v>0</v>
      </c>
      <c r="J163" s="149">
        <f>'Averages Pivot Table UPDATED'!T$111</f>
        <v>0</v>
      </c>
      <c r="K163" s="120">
        <f>IF(J163&gt;0,RANK(J163,(J$160:J$178)),0)</f>
        <v>0</v>
      </c>
      <c r="L163" s="149">
        <f>'Averages Pivot Table UPDATED'!T$119</f>
        <v>0</v>
      </c>
      <c r="M163" s="120">
        <f>IF(L163&gt;0,RANK(L163,(L$160:L$178)),0)</f>
        <v>0</v>
      </c>
      <c r="N163" s="149"/>
      <c r="O163" s="168"/>
      <c r="Q163" s="91"/>
      <c r="R163" s="91"/>
      <c r="S163" s="91"/>
    </row>
    <row r="164" spans="1:19">
      <c r="A164" s="118"/>
      <c r="B164" s="149"/>
      <c r="C164" s="120"/>
      <c r="D164" s="149"/>
      <c r="E164" s="120"/>
      <c r="F164" s="149"/>
      <c r="G164" s="120"/>
      <c r="H164" s="149"/>
      <c r="I164" s="120"/>
      <c r="J164" s="149"/>
      <c r="K164" s="120"/>
      <c r="L164" s="149"/>
      <c r="M164" s="120"/>
      <c r="N164" s="149"/>
      <c r="O164" s="168"/>
      <c r="Q164" s="91"/>
      <c r="R164" s="91"/>
      <c r="S164" s="91"/>
    </row>
    <row r="165" spans="1:19">
      <c r="A165" s="118" t="s">
        <v>193</v>
      </c>
      <c r="B165" s="149">
        <f>'Averages Pivot Table UPDATED'!T$124</f>
        <v>140068.99104343931</v>
      </c>
      <c r="C165" s="120">
        <f>IF(B165&gt;0,RANK(B165,(B$160:B$178)),0)</f>
        <v>1</v>
      </c>
      <c r="D165" s="149">
        <f>'Averages Pivot Table UPDATED'!T$128</f>
        <v>96364.406056434964</v>
      </c>
      <c r="E165" s="120">
        <f>IF(D165&gt;0,RANK(D165,(D$160:D$178)),0)</f>
        <v>1</v>
      </c>
      <c r="F165" s="149">
        <f>'Averages Pivot Table UPDATED'!T$132</f>
        <v>88995.877272727274</v>
      </c>
      <c r="G165" s="120">
        <f>IF(F165&gt;0,RANK(F165,(F$160:F$178)),0)</f>
        <v>1</v>
      </c>
      <c r="H165" s="149">
        <f>'Averages Pivot Table UPDATED'!T$136</f>
        <v>41212.102649006622</v>
      </c>
      <c r="I165" s="120">
        <f>IF(H165&gt;0,RANK(H165,(H$160:H$178)),0)</f>
        <v>7</v>
      </c>
      <c r="J165" s="149">
        <f>'Averages Pivot Table UPDATED'!T$140</f>
        <v>63197.570405727922</v>
      </c>
      <c r="K165" s="120">
        <f>IF(J165&gt;0,RANK(J165,(J$160:J$178)),0)</f>
        <v>1</v>
      </c>
      <c r="L165" s="149">
        <f>'Averages Pivot Table UPDATED'!T$148</f>
        <v>109260.61156721596</v>
      </c>
      <c r="M165" s="120">
        <f>IF(L165&gt;0,RANK(L165,(L$160:L$178)),0)</f>
        <v>1</v>
      </c>
      <c r="N165" s="149"/>
      <c r="O165" s="168"/>
      <c r="Q165" s="91"/>
      <c r="R165" s="91"/>
      <c r="S165" s="91"/>
    </row>
    <row r="166" spans="1:19">
      <c r="A166" s="118" t="s">
        <v>194</v>
      </c>
      <c r="N166" s="149"/>
      <c r="O166" s="168"/>
      <c r="Q166" s="91"/>
      <c r="R166" s="91"/>
      <c r="S166" s="91"/>
    </row>
    <row r="167" spans="1:19">
      <c r="A167" s="118" t="s">
        <v>195</v>
      </c>
      <c r="N167" s="149"/>
      <c r="O167" s="168"/>
      <c r="Q167" s="91"/>
      <c r="R167" s="91"/>
      <c r="S167" s="91"/>
    </row>
    <row r="168" spans="1:19">
      <c r="A168" s="118" t="s">
        <v>196</v>
      </c>
      <c r="N168" s="149"/>
      <c r="O168" s="168"/>
      <c r="Q168" s="91"/>
      <c r="R168" s="91"/>
      <c r="S168" s="91"/>
    </row>
    <row r="169" spans="1:19">
      <c r="A169" s="118"/>
      <c r="N169" s="149"/>
      <c r="O169" s="168"/>
      <c r="Q169" s="91"/>
      <c r="R169" s="91"/>
      <c r="S169" s="91"/>
    </row>
    <row r="170" spans="1:19">
      <c r="A170" s="118" t="s">
        <v>197</v>
      </c>
      <c r="B170" s="149">
        <f>'Averages Pivot Table UPDATED'!T$153</f>
        <v>101759.83297924194</v>
      </c>
      <c r="C170" s="120">
        <f>IF(B170&gt;0,RANK(B170,(B$160:B$178)),0)</f>
        <v>4</v>
      </c>
      <c r="D170" s="149">
        <f>'Averages Pivot Table UPDATED'!T$157</f>
        <v>81184.503516769924</v>
      </c>
      <c r="E170" s="120">
        <f>IF(D170&gt;0,RANK(D170,(D$160:D$178)),0)</f>
        <v>3</v>
      </c>
      <c r="F170" s="149">
        <f>'Averages Pivot Table UPDATED'!T$161</f>
        <v>71420.831546895657</v>
      </c>
      <c r="G170" s="120">
        <f>IF(F170&gt;0,RANK(F170,(F$160:F$178)),0)</f>
        <v>3</v>
      </c>
      <c r="H170" s="149">
        <f>'Averages Pivot Table UPDATED'!T$165</f>
        <v>46243.644646098233</v>
      </c>
      <c r="I170" s="120">
        <f>IF(H170&gt;0,RANK(H170,(H$160:H$178)),0)</f>
        <v>4</v>
      </c>
      <c r="J170" s="149">
        <f>'Averages Pivot Table UPDATED'!T$169</f>
        <v>52683.588410681885</v>
      </c>
      <c r="K170" s="120">
        <f>IF(J170&gt;0,RANK(J170,(J$160:J$178)),0)</f>
        <v>3</v>
      </c>
      <c r="L170" s="149">
        <f>'Averages Pivot Table UPDATED'!T$177</f>
        <v>75347.080110957671</v>
      </c>
      <c r="M170" s="120">
        <f>IF(L170&gt;0,RANK(L170,(L$160:L$178)),0)</f>
        <v>4</v>
      </c>
      <c r="N170" s="149"/>
      <c r="O170" s="168"/>
      <c r="Q170" s="91"/>
      <c r="R170" s="91"/>
      <c r="S170" s="91"/>
    </row>
    <row r="171" spans="1:19">
      <c r="A171" s="118" t="s">
        <v>198</v>
      </c>
      <c r="B171" s="149">
        <f>'Averages Pivot Table UPDATED'!T$182</f>
        <v>94704.168032786896</v>
      </c>
      <c r="C171" s="120">
        <f>IF(B171&gt;0,RANK(B171,(B$160:B$178)),0)</f>
        <v>5</v>
      </c>
      <c r="D171" s="149">
        <f>'Averages Pivot Table UPDATED'!T$186</f>
        <v>73808.133808003928</v>
      </c>
      <c r="E171" s="120">
        <f>IF(D171&gt;0,RANK(D171,(D$160:D$178)),0)</f>
        <v>5</v>
      </c>
      <c r="F171" s="149">
        <f>'Averages Pivot Table UPDATED'!T$190</f>
        <v>67946.020588235289</v>
      </c>
      <c r="G171" s="120">
        <f>IF(F171&gt;0,RANK(F171,(F$160:F$178)),0)</f>
        <v>5</v>
      </c>
      <c r="H171" s="149">
        <f>'Averages Pivot Table UPDATED'!T$194</f>
        <v>60191.5</v>
      </c>
      <c r="I171" s="120">
        <f>IF(H171&gt;0,RANK(H171,(H$160:H$178)),0)</f>
        <v>2</v>
      </c>
      <c r="J171" s="149">
        <f>'Averages Pivot Table UPDATED'!T$198</f>
        <v>58918.423477783872</v>
      </c>
      <c r="K171" s="120">
        <f>IF(J171&gt;0,RANK(J171,(J$160:J$178)),0)</f>
        <v>2</v>
      </c>
      <c r="L171" s="149">
        <f>'Averages Pivot Table UPDATED'!T$206</f>
        <v>72197.538822619739</v>
      </c>
      <c r="M171" s="120">
        <f>IF(L171&gt;0,RANK(L171,(L$160:L$178)),0)</f>
        <v>5</v>
      </c>
      <c r="N171" s="149"/>
      <c r="O171" s="168"/>
      <c r="Q171" s="91"/>
      <c r="R171" s="91"/>
      <c r="S171" s="91"/>
    </row>
    <row r="172" spans="1:19">
      <c r="A172" s="118" t="s">
        <v>199</v>
      </c>
      <c r="B172" s="149">
        <f>'Averages Pivot Table UPDATED'!T$211</f>
        <v>0</v>
      </c>
      <c r="C172" s="120">
        <f>IF(B172&gt;0,RANK(B172,(B$160:B$178)),0)</f>
        <v>0</v>
      </c>
      <c r="D172" s="149">
        <f>'Averages Pivot Table UPDATED'!T$215</f>
        <v>0</v>
      </c>
      <c r="E172" s="120">
        <f>IF(D172&gt;0,RANK(D172,(D$160:D$178)),0)</f>
        <v>0</v>
      </c>
      <c r="F172" s="149">
        <f>'Averages Pivot Table UPDATED'!T$219</f>
        <v>0</v>
      </c>
      <c r="G172" s="120">
        <f>IF(F172&gt;0,RANK(F172,(F$160:F$178)),0)</f>
        <v>0</v>
      </c>
      <c r="H172" s="149">
        <f>'Averages Pivot Table UPDATED'!T$223</f>
        <v>0</v>
      </c>
      <c r="I172" s="120">
        <f>IF(H172&gt;0,RANK(H172,(H$160:H$178)),0)</f>
        <v>0</v>
      </c>
      <c r="J172" s="149">
        <f>'Averages Pivot Table UPDATED'!T$227</f>
        <v>0</v>
      </c>
      <c r="K172" s="120">
        <f>IF(J172&gt;0,RANK(J172,(J$160:J$178)),0)</f>
        <v>0</v>
      </c>
      <c r="L172" s="149">
        <f>'Averages Pivot Table UPDATED'!T$235</f>
        <v>0</v>
      </c>
      <c r="M172" s="120">
        <f>IF(L172&gt;0,RANK(L172,(L$160:L$178)),0)</f>
        <v>0</v>
      </c>
      <c r="N172" s="149"/>
      <c r="O172" s="168"/>
      <c r="Q172" s="91"/>
      <c r="R172" s="91"/>
      <c r="S172" s="91"/>
    </row>
    <row r="173" spans="1:19">
      <c r="A173" s="118" t="s">
        <v>200</v>
      </c>
      <c r="B173" s="149">
        <f>'Averages Pivot Table UPDATED'!T$240</f>
        <v>0</v>
      </c>
      <c r="C173" s="120">
        <f>IF(B173&gt;0,RANK(B173,(B$160:B$178)),0)</f>
        <v>0</v>
      </c>
      <c r="D173" s="149">
        <f>'Averages Pivot Table UPDATED'!T$244</f>
        <v>0</v>
      </c>
      <c r="E173" s="120">
        <f>IF(D173&gt;0,RANK(D173,(D$160:D$178)),0)</f>
        <v>0</v>
      </c>
      <c r="F173" s="149">
        <f>'Averages Pivot Table UPDATED'!T$248</f>
        <v>0</v>
      </c>
      <c r="G173" s="120">
        <f>IF(F173&gt;0,RANK(F173,(F$160:F$178)),0)</f>
        <v>0</v>
      </c>
      <c r="H173" s="149">
        <f>'Averages Pivot Table UPDATED'!T$252</f>
        <v>0</v>
      </c>
      <c r="I173" s="120">
        <f>IF(H173&gt;0,RANK(H173,(H$160:H$178)),0)</f>
        <v>0</v>
      </c>
      <c r="J173" s="149">
        <f>'Averages Pivot Table UPDATED'!T$256</f>
        <v>0</v>
      </c>
      <c r="K173" s="120">
        <f>IF(J173&gt;0,RANK(J173,(J$160:J$178)),0)</f>
        <v>0</v>
      </c>
      <c r="L173" s="149">
        <f>'Averages Pivot Table UPDATED'!T$264</f>
        <v>0</v>
      </c>
      <c r="M173" s="120">
        <f>IF(L173&gt;0,RANK(L173,(L$160:L$178)),0)</f>
        <v>0</v>
      </c>
      <c r="N173" s="149"/>
      <c r="O173" s="168"/>
      <c r="Q173" s="91"/>
      <c r="R173" s="91"/>
      <c r="S173" s="91"/>
    </row>
    <row r="174" spans="1:19">
      <c r="A174" s="118"/>
      <c r="N174" s="149"/>
      <c r="O174" s="168"/>
      <c r="Q174" s="91"/>
      <c r="R174" s="91"/>
      <c r="S174" s="91"/>
    </row>
    <row r="175" spans="1:19">
      <c r="A175" s="118" t="s">
        <v>201</v>
      </c>
      <c r="B175" s="149">
        <f>'Averages Pivot Table UPDATED'!T$269</f>
        <v>81131.4181309946</v>
      </c>
      <c r="C175" s="120">
        <f>IF(B175&gt;0,RANK(B175,(B$160:B$178)),0)</f>
        <v>7</v>
      </c>
      <c r="D175" s="149">
        <f>'Averages Pivot Table UPDATED'!T$273</f>
        <v>62940.252262015558</v>
      </c>
      <c r="E175" s="120">
        <f>IF(D175&gt;0,RANK(D175,(D$160:D$178)),0)</f>
        <v>7</v>
      </c>
      <c r="F175" s="149">
        <f>'Averages Pivot Table UPDATED'!T$277</f>
        <v>55176.934392178788</v>
      </c>
      <c r="G175" s="120">
        <f>IF(F175&gt;0,RANK(F175,(F$160:F$178)),0)</f>
        <v>7</v>
      </c>
      <c r="H175" s="149">
        <f>'Averages Pivot Table UPDATED'!T$281</f>
        <v>46127.235882352943</v>
      </c>
      <c r="I175" s="120">
        <f>IF(H175&gt;0,RANK(H175,(H$160:H$178)),0)</f>
        <v>5</v>
      </c>
      <c r="J175" s="149">
        <f>'Averages Pivot Table UPDATED'!T$285</f>
        <v>31014.756769825915</v>
      </c>
      <c r="K175" s="120">
        <f>IF(J175&gt;0,RANK(J175,(J$160:J$178)),0)</f>
        <v>6</v>
      </c>
      <c r="L175" s="149">
        <f>'Averages Pivot Table UPDATED'!T$293</f>
        <v>62302.442578309885</v>
      </c>
      <c r="M175" s="120">
        <f>IF(L175&gt;0,RANK(L175,(L$160:L$178)),0)</f>
        <v>7</v>
      </c>
      <c r="N175" s="149"/>
      <c r="O175" s="168"/>
      <c r="Q175" s="91"/>
      <c r="R175" s="91"/>
      <c r="S175" s="91"/>
    </row>
    <row r="176" spans="1:19">
      <c r="A176" s="118" t="s">
        <v>202</v>
      </c>
      <c r="B176" s="149">
        <f>'Averages Pivot Table UPDATED'!T$298</f>
        <v>112663.20731707317</v>
      </c>
      <c r="C176" s="120">
        <f>IF(B176&gt;0,RANK(B176,(B$160:B$178)),0)</f>
        <v>3</v>
      </c>
      <c r="D176" s="149">
        <f>'Averages Pivot Table UPDATED'!T$302</f>
        <v>79994.494897959186</v>
      </c>
      <c r="E176" s="120">
        <f>IF(D176&gt;0,RANK(D176,(D$160:D$178)),0)</f>
        <v>4</v>
      </c>
      <c r="F176" s="149">
        <f>'Averages Pivot Table UPDATED'!T$306</f>
        <v>68733.752783964359</v>
      </c>
      <c r="G176" s="120">
        <f>IF(F176&gt;0,RANK(F176,(F$160:F$178)),0)</f>
        <v>4</v>
      </c>
      <c r="H176" s="149">
        <f>'Averages Pivot Table UPDATED'!T$310</f>
        <v>52482</v>
      </c>
      <c r="I176" s="120">
        <f>IF(H176&gt;0,RANK(H176,(H$160:H$178)),0)</f>
        <v>3</v>
      </c>
      <c r="J176" s="149">
        <f>'Averages Pivot Table UPDATED'!T$314</f>
        <v>50605.176616915422</v>
      </c>
      <c r="K176" s="120">
        <f>IF(J176&gt;0,RANK(J176,(J$160:J$178)),0)</f>
        <v>4</v>
      </c>
      <c r="L176" s="149">
        <f>'Averages Pivot Table UPDATED'!T$322</f>
        <v>79539.422440537746</v>
      </c>
      <c r="M176" s="120">
        <f>IF(L176&gt;0,RANK(L176,(L$160:L$178)),0)</f>
        <v>3</v>
      </c>
      <c r="N176" s="149"/>
      <c r="O176" s="168"/>
      <c r="Q176" s="91"/>
      <c r="R176" s="91"/>
      <c r="S176" s="91"/>
    </row>
    <row r="177" spans="1:19" ht="12.95" customHeight="1">
      <c r="A177" s="118" t="s">
        <v>203</v>
      </c>
      <c r="N177" s="149"/>
      <c r="O177" s="168"/>
    </row>
    <row r="178" spans="1:19" ht="12.95" customHeight="1">
      <c r="A178" s="143" t="s">
        <v>204</v>
      </c>
      <c r="B178" s="149">
        <f>'Averages Pivot Table UPDATED'!T$327</f>
        <v>0</v>
      </c>
      <c r="C178" s="120">
        <f>IF(B178&gt;0,RANK(B178,(B$160:B$178)),0)</f>
        <v>0</v>
      </c>
      <c r="D178" s="149">
        <f>'Averages Pivot Table UPDATED'!T$331</f>
        <v>0</v>
      </c>
      <c r="E178" s="120">
        <f>IF(D178&gt;0,RANK(D178,(D$160:D$178)),0)</f>
        <v>0</v>
      </c>
      <c r="F178" s="149">
        <f>'Averages Pivot Table UPDATED'!T$335</f>
        <v>0</v>
      </c>
      <c r="G178" s="120">
        <f>IF(F178&gt;0,RANK(F178,(F$160:F$178)),0)</f>
        <v>0</v>
      </c>
      <c r="H178" s="149">
        <f>'Averages Pivot Table UPDATED'!T$339</f>
        <v>0</v>
      </c>
      <c r="I178" s="120">
        <f>IF(H178&gt;0,RANK(H178,(H$160:H$178)),0)</f>
        <v>0</v>
      </c>
      <c r="J178" s="149">
        <f>'Averages Pivot Table UPDATED'!T$343</f>
        <v>0</v>
      </c>
      <c r="K178" s="120">
        <f>IF(J178&gt;0,RANK(J178,(J$160:J$178)),0)</f>
        <v>0</v>
      </c>
      <c r="L178" s="149">
        <f>'Averages Pivot Table UPDATED'!T$351</f>
        <v>0</v>
      </c>
      <c r="M178" s="120">
        <f>IF(L178&gt;0,RANK(L178,(L$160:L$178)),0)</f>
        <v>0</v>
      </c>
      <c r="N178" s="149"/>
      <c r="O178" s="149"/>
    </row>
    <row r="179" spans="1:19" ht="36.75" customHeight="1">
      <c r="A179" s="665" t="s">
        <v>360</v>
      </c>
      <c r="B179" s="669"/>
      <c r="C179" s="669"/>
      <c r="D179" s="669"/>
      <c r="E179" s="669"/>
      <c r="F179" s="669"/>
      <c r="G179" s="669"/>
      <c r="H179" s="669"/>
      <c r="I179" s="669"/>
      <c r="J179" s="669"/>
      <c r="K179" s="669"/>
      <c r="L179" s="669"/>
      <c r="M179" s="669"/>
      <c r="N179" s="118"/>
      <c r="O179" s="118"/>
    </row>
    <row r="180" spans="1:19">
      <c r="M180" s="84" t="s">
        <v>917</v>
      </c>
      <c r="O180" s="630"/>
    </row>
    <row r="181" spans="1:19" ht="18">
      <c r="A181" s="64" t="s">
        <v>214</v>
      </c>
      <c r="B181" s="64"/>
      <c r="C181" s="64"/>
      <c r="D181" s="64"/>
      <c r="E181" s="64"/>
      <c r="F181" s="64"/>
      <c r="G181" s="64"/>
      <c r="H181" s="64"/>
      <c r="I181" s="64"/>
      <c r="J181" s="64"/>
      <c r="K181" s="64"/>
      <c r="L181" s="64"/>
      <c r="M181" s="64"/>
      <c r="N181" s="161"/>
      <c r="O181" s="161"/>
    </row>
    <row r="182" spans="1:19">
      <c r="A182" s="118"/>
      <c r="B182" s="69"/>
      <c r="C182" s="69"/>
      <c r="D182" s="69"/>
      <c r="E182" s="69"/>
      <c r="F182" s="69"/>
      <c r="G182" s="69"/>
      <c r="H182" s="69"/>
      <c r="I182" s="69"/>
      <c r="J182" s="69"/>
      <c r="K182" s="69"/>
      <c r="L182" s="69"/>
      <c r="M182" s="69"/>
      <c r="N182" s="69"/>
      <c r="O182" s="69"/>
    </row>
    <row r="183" spans="1:19" ht="15.75">
      <c r="A183" s="664" t="s">
        <v>210</v>
      </c>
      <c r="B183" s="664"/>
      <c r="C183" s="664"/>
      <c r="D183" s="664"/>
      <c r="E183" s="664"/>
      <c r="F183" s="664"/>
      <c r="G183" s="664"/>
      <c r="H183" s="664"/>
      <c r="I183" s="664"/>
      <c r="J183" s="664"/>
      <c r="K183" s="664"/>
      <c r="L183" s="664"/>
      <c r="M183" s="664"/>
      <c r="N183" s="163"/>
      <c r="O183" s="163"/>
    </row>
    <row r="184" spans="1:19" ht="15.75">
      <c r="A184" s="664" t="s">
        <v>904</v>
      </c>
      <c r="B184" s="664"/>
      <c r="C184" s="664"/>
      <c r="D184" s="664"/>
      <c r="E184" s="664"/>
      <c r="F184" s="664"/>
      <c r="G184" s="664"/>
      <c r="H184" s="664"/>
      <c r="I184" s="664"/>
      <c r="J184" s="664"/>
      <c r="K184" s="664"/>
      <c r="L184" s="664"/>
      <c r="M184" s="664"/>
      <c r="N184" s="163"/>
      <c r="O184" s="163"/>
    </row>
    <row r="185" spans="1:19">
      <c r="A185" s="69"/>
      <c r="B185" s="69"/>
      <c r="C185" s="69"/>
      <c r="D185" s="69"/>
      <c r="E185" s="69"/>
      <c r="F185" s="69"/>
      <c r="G185" s="69"/>
      <c r="H185" s="69"/>
      <c r="I185" s="69"/>
      <c r="J185" s="69"/>
      <c r="K185" s="69"/>
      <c r="L185" s="69"/>
      <c r="M185" s="69"/>
      <c r="N185" s="176"/>
      <c r="O185" s="176"/>
    </row>
    <row r="186" spans="1:19" ht="31.5" customHeight="1">
      <c r="A186" s="96"/>
      <c r="B186" s="164" t="s">
        <v>3</v>
      </c>
      <c r="C186" s="165"/>
      <c r="D186" s="166" t="s">
        <v>4</v>
      </c>
      <c r="E186" s="167"/>
      <c r="F186" s="166" t="s">
        <v>5</v>
      </c>
      <c r="G186" s="167"/>
      <c r="H186" s="164" t="s">
        <v>6</v>
      </c>
      <c r="I186" s="165"/>
      <c r="J186" s="166" t="s">
        <v>211</v>
      </c>
      <c r="K186" s="167"/>
      <c r="L186" s="165" t="s">
        <v>212</v>
      </c>
      <c r="M186" s="165"/>
      <c r="N186" s="168" t="s">
        <v>7</v>
      </c>
      <c r="O186" s="168"/>
    </row>
    <row r="187" spans="1:19">
      <c r="A187" s="102"/>
      <c r="B187" s="98" t="s">
        <v>187</v>
      </c>
      <c r="C187" s="97" t="s">
        <v>166</v>
      </c>
      <c r="D187" s="98" t="s">
        <v>187</v>
      </c>
      <c r="E187" s="97" t="s">
        <v>166</v>
      </c>
      <c r="F187" s="98" t="s">
        <v>187</v>
      </c>
      <c r="G187" s="97" t="s">
        <v>166</v>
      </c>
      <c r="H187" s="98" t="s">
        <v>187</v>
      </c>
      <c r="I187" s="97" t="s">
        <v>166</v>
      </c>
      <c r="J187" s="98" t="s">
        <v>187</v>
      </c>
      <c r="K187" s="97" t="s">
        <v>166</v>
      </c>
      <c r="L187" s="98" t="s">
        <v>187</v>
      </c>
      <c r="M187" s="97" t="s">
        <v>166</v>
      </c>
      <c r="N187" s="127" t="s">
        <v>7</v>
      </c>
      <c r="O187" s="126"/>
    </row>
    <row r="188" spans="1:19" s="109" customFormat="1" ht="18" customHeight="1">
      <c r="A188" s="106" t="s">
        <v>188</v>
      </c>
      <c r="B188" s="133">
        <f>'Averages Pivot Table UPDATED'!U$355</f>
        <v>88125.544420026854</v>
      </c>
      <c r="C188" s="133"/>
      <c r="D188" s="133">
        <f>'Averages Pivot Table UPDATED'!U$359</f>
        <v>71587.322035802121</v>
      </c>
      <c r="E188" s="133"/>
      <c r="F188" s="133">
        <f>'Averages Pivot Table UPDATED'!U$363</f>
        <v>62375.3517043092</v>
      </c>
      <c r="G188" s="133"/>
      <c r="H188" s="133">
        <f>'Averages Pivot Table UPDATED'!U$367</f>
        <v>45356.517046502486</v>
      </c>
      <c r="I188" s="133"/>
      <c r="J188" s="133">
        <f>'Averages Pivot Table UPDATED'!U$371</f>
        <v>48604.310983120442</v>
      </c>
      <c r="K188" s="133"/>
      <c r="L188" s="133">
        <f>'Averages Pivot Table UPDATED'!U$379</f>
        <v>67307.540960379527</v>
      </c>
      <c r="M188" s="169"/>
      <c r="N188" s="107"/>
      <c r="O188" s="177"/>
      <c r="Q188" s="111"/>
      <c r="R188" s="111"/>
      <c r="S188" s="111"/>
    </row>
    <row r="189" spans="1:19" ht="12.95" customHeight="1">
      <c r="A189" s="118"/>
      <c r="B189" s="113"/>
      <c r="C189" s="137"/>
      <c r="D189" s="113"/>
      <c r="E189" s="137"/>
      <c r="F189" s="113"/>
      <c r="G189" s="137"/>
      <c r="H189" s="113"/>
      <c r="I189" s="137"/>
      <c r="J189" s="113"/>
      <c r="K189" s="137"/>
      <c r="L189" s="113"/>
      <c r="M189" s="137"/>
      <c r="N189" s="178"/>
      <c r="O189" s="179"/>
    </row>
    <row r="190" spans="1:19" ht="12.95" customHeight="1">
      <c r="A190" s="118" t="s">
        <v>189</v>
      </c>
      <c r="B190" s="149">
        <f>'Averages Pivot Table UPDATED'!U$8</f>
        <v>89238.327892978457</v>
      </c>
      <c r="C190" s="120">
        <f>IF(B190&gt;0,RANK(B190,(B$190:B$208)),0)</f>
        <v>4</v>
      </c>
      <c r="D190" s="149">
        <f>'Averages Pivot Table UPDATED'!U$12</f>
        <v>80169.798742165702</v>
      </c>
      <c r="E190" s="120">
        <f>IF(D190&gt;0,RANK(D190,(D$190:D$208)),0)</f>
        <v>1</v>
      </c>
      <c r="F190" s="149">
        <f>'Averages Pivot Table UPDATED'!U$16</f>
        <v>73499.66453126799</v>
      </c>
      <c r="G190" s="120">
        <f>IF(F190&gt;0,RANK(F190,(F$190:F$208)),0)</f>
        <v>1</v>
      </c>
      <c r="H190" s="149">
        <f>'Averages Pivot Table UPDATED'!U$20</f>
        <v>47238.467792588643</v>
      </c>
      <c r="I190" s="120">
        <f>IF(H190&gt;0,RANK(H190,(H$190:H$208)),0)</f>
        <v>5</v>
      </c>
      <c r="J190" s="149">
        <f>'Averages Pivot Table UPDATED'!U$24</f>
        <v>264671.41071428568</v>
      </c>
      <c r="K190" s="120">
        <f>IF(J190&gt;0,RANK(J190,(J$190:J$208)),0)</f>
        <v>1</v>
      </c>
      <c r="L190" s="149">
        <f>'Averages Pivot Table UPDATED'!U$32</f>
        <v>75208.577636210539</v>
      </c>
      <c r="M190" s="120">
        <f>IF(L190&gt;0,RANK(L190,(L$190:L$208)),0)</f>
        <v>1</v>
      </c>
      <c r="N190" s="119"/>
      <c r="O190" s="120"/>
    </row>
    <row r="191" spans="1:19" ht="12.95" customHeight="1">
      <c r="A191" s="118" t="s">
        <v>190</v>
      </c>
      <c r="B191" s="149">
        <f>'Averages Pivot Table UPDATED'!U$37</f>
        <v>80954.32077214733</v>
      </c>
      <c r="C191" s="120">
        <f>IF(B191&gt;0,RANK(B191,(B$190:B$208)),0)</f>
        <v>8</v>
      </c>
      <c r="D191" s="149">
        <f>'Averages Pivot Table UPDATED'!U$41</f>
        <v>67334.798274953326</v>
      </c>
      <c r="E191" s="120">
        <f>IF(D191&gt;0,RANK(D191,(D$190:D$208)),0)</f>
        <v>7</v>
      </c>
      <c r="F191" s="149">
        <f>'Averages Pivot Table UPDATED'!U$45</f>
        <v>57782.9732224373</v>
      </c>
      <c r="G191" s="120">
        <f>IF(F191&gt;0,RANK(F191,(F$190:F$208)),0)</f>
        <v>9</v>
      </c>
      <c r="H191" s="149">
        <f>'Averages Pivot Table UPDATED'!U$49</f>
        <v>43076.366250117186</v>
      </c>
      <c r="I191" s="120">
        <f>IF(H191&gt;0,RANK(H191,(H$190:H$208)),0)</f>
        <v>8</v>
      </c>
      <c r="J191" s="149">
        <f>'Averages Pivot Table UPDATED'!U$53</f>
        <v>45667.234285714287</v>
      </c>
      <c r="K191" s="120">
        <f>IF(J191&gt;0,RANK(J191,(J$190:J$208)),0)</f>
        <v>5</v>
      </c>
      <c r="L191" s="149">
        <f>'Averages Pivot Table UPDATED'!U$61</f>
        <v>60095.3227408026</v>
      </c>
      <c r="M191" s="120">
        <f>IF(L191&gt;0,RANK(L191,(L$190:L$208)),0)</f>
        <v>10</v>
      </c>
      <c r="N191" s="119"/>
      <c r="O191" s="120"/>
    </row>
    <row r="192" spans="1:19" ht="12.95" customHeight="1">
      <c r="A192" s="118" t="s">
        <v>191</v>
      </c>
      <c r="B192" s="149">
        <f>'Averages Pivot Table UPDATED'!U$66</f>
        <v>78257.129032258061</v>
      </c>
      <c r="C192" s="120">
        <f>IF(B192&gt;0,RANK(B192,(B$190:B$208)),0)</f>
        <v>10</v>
      </c>
      <c r="D192" s="149">
        <f>'Averages Pivot Table UPDATED'!U$70</f>
        <v>67022.26112759643</v>
      </c>
      <c r="E192" s="120">
        <f>IF(D192&gt;0,RANK(D192,(D$190:D$208)),0)</f>
        <v>8</v>
      </c>
      <c r="F192" s="149">
        <f>'Averages Pivot Table UPDATED'!U$74</f>
        <v>61898.205882352937</v>
      </c>
      <c r="G192" s="120">
        <f>IF(F192&gt;0,RANK(F192,(F$190:F$208)),0)</f>
        <v>6</v>
      </c>
      <c r="H192" s="149">
        <f>'Averages Pivot Table UPDATED'!U$78</f>
        <v>51157.224489795917</v>
      </c>
      <c r="I192" s="120">
        <f>IF(H192&gt;0,RANK(H192,(H$190:H$208)),0)</f>
        <v>3</v>
      </c>
      <c r="J192" s="149">
        <f>'Averages Pivot Table UPDATED'!U$82</f>
        <v>42198.272727272728</v>
      </c>
      <c r="K192" s="120">
        <f>IF(J192&gt;0,RANK(J192,(J$190:J$208)),0)</f>
        <v>6</v>
      </c>
      <c r="L192" s="149">
        <f>'Averages Pivot Table UPDATED'!U$90</f>
        <v>64822.59826359104</v>
      </c>
      <c r="M192" s="120">
        <f>IF(L192&gt;0,RANK(L192,(L$190:L$208)),0)</f>
        <v>7</v>
      </c>
      <c r="N192" s="119"/>
      <c r="O192" s="120"/>
    </row>
    <row r="193" spans="1:19">
      <c r="A193" s="118" t="s">
        <v>192</v>
      </c>
      <c r="B193" s="149">
        <f>'Averages Pivot Table UPDATED'!U$95</f>
        <v>93310.039906841121</v>
      </c>
      <c r="C193" s="120">
        <f>IF(B193&gt;0,RANK(B193,(B$190:B$208)),0)</f>
        <v>2</v>
      </c>
      <c r="D193" s="149">
        <f>'Averages Pivot Table UPDATED'!U$99</f>
        <v>73185.554839388555</v>
      </c>
      <c r="E193" s="120">
        <f>IF(D193&gt;0,RANK(D193,(D$190:D$208)),0)</f>
        <v>4</v>
      </c>
      <c r="F193" s="149">
        <f>'Averages Pivot Table UPDATED'!U$103</f>
        <v>62234.819469266571</v>
      </c>
      <c r="G193" s="120">
        <f>IF(F193&gt;0,RANK(F193,(F$190:F$208)),0)</f>
        <v>5</v>
      </c>
      <c r="H193" s="149">
        <f>'Averages Pivot Table UPDATED'!U$107</f>
        <v>52624.219689325102</v>
      </c>
      <c r="I193" s="120">
        <f>IF(H193&gt;0,RANK(H193,(H$190:H$208)),0)</f>
        <v>1</v>
      </c>
      <c r="J193" s="149">
        <f>'Averages Pivot Table UPDATED'!U$111</f>
        <v>94479.477272727279</v>
      </c>
      <c r="K193" s="120">
        <f>IF(J193&gt;0,RANK(J193,(J$190:J$208)),0)</f>
        <v>2</v>
      </c>
      <c r="L193" s="149">
        <f>'Averages Pivot Table UPDATED'!U$119</f>
        <v>72573.444780101272</v>
      </c>
      <c r="M193" s="120">
        <f>IF(L193&gt;0,RANK(L193,(L$190:L$208)),0)</f>
        <v>3</v>
      </c>
      <c r="N193" s="119"/>
      <c r="O193" s="120"/>
      <c r="Q193" s="91"/>
      <c r="R193" s="91"/>
      <c r="S193" s="91"/>
    </row>
    <row r="194" spans="1:19">
      <c r="A194" s="118"/>
      <c r="B194" s="149"/>
      <c r="C194" s="120"/>
      <c r="D194" s="149"/>
      <c r="E194" s="120"/>
      <c r="F194" s="149"/>
      <c r="G194" s="120"/>
      <c r="H194" s="149"/>
      <c r="I194" s="120"/>
      <c r="J194" s="149"/>
      <c r="K194" s="120"/>
      <c r="L194" s="149"/>
      <c r="M194" s="120"/>
      <c r="N194" s="119"/>
      <c r="O194" s="120"/>
      <c r="Q194" s="91"/>
      <c r="R194" s="91"/>
      <c r="S194" s="91"/>
    </row>
    <row r="195" spans="1:19">
      <c r="A195" s="118" t="s">
        <v>193</v>
      </c>
      <c r="B195" s="149">
        <f>'Averages Pivot Table UPDATED'!U$124</f>
        <v>75170.175225437211</v>
      </c>
      <c r="C195" s="120">
        <f>IF(B195&gt;0,RANK(B195,(B$190:B$208)),0)</f>
        <v>11</v>
      </c>
      <c r="D195" s="149">
        <f>'Averages Pivot Table UPDATED'!U$128</f>
        <v>61966.276850623915</v>
      </c>
      <c r="E195" s="120">
        <f>IF(D195&gt;0,RANK(D195,(D$190:D$208)),0)</f>
        <v>11</v>
      </c>
      <c r="F195" s="149">
        <f>'Averages Pivot Table UPDATED'!U$132</f>
        <v>55092.597931530647</v>
      </c>
      <c r="G195" s="120">
        <f>IF(F195&gt;0,RANK(F195,(F$190:F$208)),0)</f>
        <v>11</v>
      </c>
      <c r="H195" s="149">
        <f>'Averages Pivot Table UPDATED'!U$136</f>
        <v>38663.685913780959</v>
      </c>
      <c r="I195" s="120">
        <f>IF(H195&gt;0,RANK(H195,(H$190:H$208)),0)</f>
        <v>10</v>
      </c>
      <c r="J195" s="149">
        <f>'Averages Pivot Table UPDATED'!U$140</f>
        <v>36800.240085401507</v>
      </c>
      <c r="K195" s="120">
        <f>IF(J195&gt;0,RANK(J195,(J$190:J$208)),0)</f>
        <v>8</v>
      </c>
      <c r="L195" s="149">
        <f>'Averages Pivot Table UPDATED'!U$148</f>
        <v>56757.2747395978</v>
      </c>
      <c r="M195" s="120">
        <f>IF(L195&gt;0,RANK(L195,(L$190:L$208)),0)</f>
        <v>11</v>
      </c>
      <c r="N195" s="119"/>
      <c r="O195" s="120"/>
      <c r="Q195" s="91"/>
      <c r="R195" s="91"/>
      <c r="S195" s="91"/>
    </row>
    <row r="196" spans="1:19">
      <c r="A196" s="118" t="s">
        <v>194</v>
      </c>
      <c r="N196" s="119"/>
      <c r="O196" s="120"/>
      <c r="Q196" s="91"/>
      <c r="R196" s="91"/>
      <c r="S196" s="91"/>
    </row>
    <row r="197" spans="1:19">
      <c r="A197" s="118" t="s">
        <v>195</v>
      </c>
      <c r="N197" s="119"/>
      <c r="O197" s="120"/>
      <c r="Q197" s="91"/>
      <c r="R197" s="91"/>
      <c r="S197" s="91"/>
    </row>
    <row r="198" spans="1:19">
      <c r="A198" s="118" t="s">
        <v>196</v>
      </c>
      <c r="N198" s="119"/>
      <c r="O198" s="120"/>
      <c r="Q198" s="91"/>
      <c r="R198" s="91"/>
      <c r="S198" s="91"/>
    </row>
    <row r="199" spans="1:19">
      <c r="A199" s="118"/>
      <c r="N199" s="119"/>
      <c r="O199" s="120"/>
      <c r="Q199" s="91"/>
      <c r="R199" s="91"/>
      <c r="S199" s="91"/>
    </row>
    <row r="200" spans="1:19">
      <c r="A200" s="118" t="s">
        <v>197</v>
      </c>
      <c r="B200" s="149">
        <f>'Averages Pivot Table UPDATED'!U$153</f>
        <v>0</v>
      </c>
      <c r="C200" s="120">
        <f>IF(B200&gt;0,RANK(B200,(B$190:B$208)),0)</f>
        <v>0</v>
      </c>
      <c r="D200" s="149">
        <f>'Averages Pivot Table UPDATED'!U$157</f>
        <v>0</v>
      </c>
      <c r="E200" s="120">
        <f>IF(D200&gt;0,RANK(D200,(D$190:D$208)),0)</f>
        <v>0</v>
      </c>
      <c r="F200" s="149">
        <f>'Averages Pivot Table UPDATED'!U$161</f>
        <v>0</v>
      </c>
      <c r="G200" s="120">
        <f>IF(F200&gt;0,RANK(F200,(F$190:F$208)),0)</f>
        <v>0</v>
      </c>
      <c r="H200" s="149">
        <f>'Averages Pivot Table UPDATED'!U$165</f>
        <v>0</v>
      </c>
      <c r="I200" s="120">
        <f>IF(H200&gt;0,RANK(H200,(H$190:H$208)),0)</f>
        <v>0</v>
      </c>
      <c r="J200" s="149">
        <f>'Averages Pivot Table UPDATED'!U$169</f>
        <v>0</v>
      </c>
      <c r="K200" s="120">
        <f>IF(J200&gt;0,RANK(J200,(J$190:J$208)),0)</f>
        <v>0</v>
      </c>
      <c r="L200" s="149">
        <f>'Averages Pivot Table UPDATED'!U$177</f>
        <v>0</v>
      </c>
      <c r="M200" s="120">
        <f>IF(L200&gt;0,RANK(L200,(L$190:L$208)),0)</f>
        <v>0</v>
      </c>
      <c r="N200" s="119"/>
      <c r="O200" s="120"/>
      <c r="Q200" s="91"/>
      <c r="R200" s="91"/>
      <c r="S200" s="91"/>
    </row>
    <row r="201" spans="1:19">
      <c r="A201" s="118" t="s">
        <v>198</v>
      </c>
      <c r="B201" s="149">
        <f>'Averages Pivot Table UPDATED'!U$182</f>
        <v>92913.984836801144</v>
      </c>
      <c r="C201" s="120">
        <f>IF(B201&gt;0,RANK(B201,(B$190:B$208)),0)</f>
        <v>3</v>
      </c>
      <c r="D201" s="149">
        <f>'Averages Pivot Table UPDATED'!U$186</f>
        <v>74029.319610646009</v>
      </c>
      <c r="E201" s="120">
        <f>IF(D201&gt;0,RANK(D201,(D$190:D$208)),0)</f>
        <v>3</v>
      </c>
      <c r="F201" s="149">
        <f>'Averages Pivot Table UPDATED'!U$190</f>
        <v>64646.921066468436</v>
      </c>
      <c r="G201" s="120">
        <f>IF(F201&gt;0,RANK(F201,(F$190:F$208)),0)</f>
        <v>2</v>
      </c>
      <c r="H201" s="149">
        <f>'Averages Pivot Table UPDATED'!U$194</f>
        <v>46989.138595556913</v>
      </c>
      <c r="I201" s="120">
        <f>IF(H201&gt;0,RANK(H201,(H$190:H$208)),0)</f>
        <v>6</v>
      </c>
      <c r="J201" s="149">
        <f>'Averages Pivot Table UPDATED'!U$198</f>
        <v>48922.603148521746</v>
      </c>
      <c r="K201" s="120">
        <f>IF(J201&gt;0,RANK(J201,(J$190:J$208)),0)</f>
        <v>4</v>
      </c>
      <c r="L201" s="149">
        <f>'Averages Pivot Table UPDATED'!U$206</f>
        <v>71443.949525880016</v>
      </c>
      <c r="M201" s="120">
        <f>IF(L201&gt;0,RANK(L201,(L$190:L$208)),0)</f>
        <v>4</v>
      </c>
      <c r="N201" s="119"/>
      <c r="O201" s="120"/>
      <c r="Q201" s="91"/>
      <c r="R201" s="91"/>
      <c r="S201" s="91"/>
    </row>
    <row r="202" spans="1:19">
      <c r="A202" s="118" t="s">
        <v>199</v>
      </c>
      <c r="B202" s="149">
        <f>'Averages Pivot Table UPDATED'!U$211</f>
        <v>82330.096743295013</v>
      </c>
      <c r="C202" s="120">
        <f>IF(B202&gt;0,RANK(B202,(B$190:B$208)),0)</f>
        <v>7</v>
      </c>
      <c r="D202" s="149">
        <f>'Averages Pivot Table UPDATED'!U$215</f>
        <v>68906.032830787532</v>
      </c>
      <c r="E202" s="120">
        <f>IF(D202&gt;0,RANK(D202,(D$190:D$208)),0)</f>
        <v>6</v>
      </c>
      <c r="F202" s="149">
        <f>'Averages Pivot Table UPDATED'!U$219</f>
        <v>57129.663596506638</v>
      </c>
      <c r="G202" s="120">
        <f>IF(F202&gt;0,RANK(F202,(F$190:F$208)),0)</f>
        <v>10</v>
      </c>
      <c r="H202" s="149">
        <f>'Averages Pivot Table UPDATED'!U$223</f>
        <v>42283.943090292494</v>
      </c>
      <c r="I202" s="120">
        <f>IF(H202&gt;0,RANK(H202,(H$190:H$208)),0)</f>
        <v>9</v>
      </c>
      <c r="J202" s="149">
        <f>'Averages Pivot Table UPDATED'!U$227</f>
        <v>0</v>
      </c>
      <c r="K202" s="120">
        <f>IF(J202&gt;0,RANK(J202,(J$190:J$208)),0)</f>
        <v>0</v>
      </c>
      <c r="L202" s="149">
        <f>'Averages Pivot Table UPDATED'!U$235</f>
        <v>63641.610259142835</v>
      </c>
      <c r="M202" s="120">
        <f>IF(L202&gt;0,RANK(L202,(L$190:L$208)),0)</f>
        <v>9</v>
      </c>
      <c r="N202" s="119"/>
      <c r="O202" s="120"/>
      <c r="Q202" s="91"/>
      <c r="R202" s="91"/>
      <c r="S202" s="91"/>
    </row>
    <row r="203" spans="1:19">
      <c r="A203" s="118" t="s">
        <v>200</v>
      </c>
      <c r="B203" s="149">
        <f>'Averages Pivot Table UPDATED'!U$240</f>
        <v>88203.399277229139</v>
      </c>
      <c r="C203" s="120">
        <f>IF(B203&gt;0,RANK(B203,(B$190:B$208)),0)</f>
        <v>5</v>
      </c>
      <c r="D203" s="149">
        <f>'Averages Pivot Table UPDATED'!U$244</f>
        <v>72460.896401284466</v>
      </c>
      <c r="E203" s="120">
        <f>IF(D203&gt;0,RANK(D203,(D$190:D$208)),0)</f>
        <v>5</v>
      </c>
      <c r="F203" s="149">
        <f>'Averages Pivot Table UPDATED'!U$248</f>
        <v>64068.600241545901</v>
      </c>
      <c r="G203" s="120">
        <f>IF(F203&gt;0,RANK(F203,(F$190:F$208)),0)</f>
        <v>4</v>
      </c>
      <c r="H203" s="149">
        <f>'Averages Pivot Table UPDATED'!U$252</f>
        <v>51314.33086386494</v>
      </c>
      <c r="I203" s="120">
        <f>IF(H203&gt;0,RANK(H203,(H$190:H$208)),0)</f>
        <v>2</v>
      </c>
      <c r="J203" s="149">
        <f>'Averages Pivot Table UPDATED'!U$256</f>
        <v>32130</v>
      </c>
      <c r="K203" s="120">
        <f>IF(J203&gt;0,RANK(J203,(J$190:J$208)),0)</f>
        <v>9</v>
      </c>
      <c r="L203" s="149">
        <f>'Averages Pivot Table UPDATED'!U$264</f>
        <v>72783.935968415506</v>
      </c>
      <c r="M203" s="120">
        <f>IF(L203&gt;0,RANK(L203,(L$190:L$208)),0)</f>
        <v>2</v>
      </c>
      <c r="N203" s="119"/>
      <c r="O203" s="120"/>
      <c r="Q203" s="91"/>
      <c r="R203" s="91"/>
      <c r="S203" s="91"/>
    </row>
    <row r="204" spans="1:19">
      <c r="A204" s="118"/>
      <c r="N204" s="119"/>
      <c r="O204" s="120"/>
      <c r="Q204" s="91"/>
      <c r="R204" s="91"/>
      <c r="S204" s="91"/>
    </row>
    <row r="205" spans="1:19">
      <c r="A205" s="118" t="s">
        <v>201</v>
      </c>
      <c r="B205" s="149">
        <f>'Averages Pivot Table UPDATED'!U$269</f>
        <v>84257.151133194449</v>
      </c>
      <c r="C205" s="120">
        <f>IF(B205&gt;0,RANK(B205,(B$190:B$208)),0)</f>
        <v>6</v>
      </c>
      <c r="D205" s="149">
        <f>'Averages Pivot Table UPDATED'!U$273</f>
        <v>66030.177661726892</v>
      </c>
      <c r="E205" s="120">
        <f>IF(D205&gt;0,RANK(D205,(D$190:D$208)),0)</f>
        <v>10</v>
      </c>
      <c r="F205" s="149">
        <f>'Averages Pivot Table UPDATED'!U$277</f>
        <v>58929.153933282993</v>
      </c>
      <c r="G205" s="120">
        <f>IF(F205&gt;0,RANK(F205,(F$190:F$208)),0)</f>
        <v>8</v>
      </c>
      <c r="H205" s="149">
        <f>'Averages Pivot Table UPDATED'!U$281</f>
        <v>43505.27313973612</v>
      </c>
      <c r="I205" s="120">
        <f>IF(H205&gt;0,RANK(H205,(H$190:H$208)),0)</f>
        <v>7</v>
      </c>
      <c r="J205" s="149">
        <f>'Averages Pivot Table UPDATED'!U$285</f>
        <v>40733.028906150997</v>
      </c>
      <c r="K205" s="120">
        <f>IF(J205&gt;0,RANK(J205,(J$190:J$208)),0)</f>
        <v>7</v>
      </c>
      <c r="L205" s="149">
        <f>'Averages Pivot Table UPDATED'!U$293</f>
        <v>66004.11308339017</v>
      </c>
      <c r="M205" s="120">
        <f>IF(L205&gt;0,RANK(L205,(L$190:L$208)),0)</f>
        <v>6</v>
      </c>
      <c r="N205" s="119"/>
      <c r="O205" s="120"/>
      <c r="Q205" s="91"/>
      <c r="R205" s="91"/>
      <c r="S205" s="91"/>
    </row>
    <row r="206" spans="1:19">
      <c r="A206" s="118" t="s">
        <v>202</v>
      </c>
      <c r="B206" s="149">
        <f>'Averages Pivot Table UPDATED'!U$298</f>
        <v>94198.236434079532</v>
      </c>
      <c r="C206" s="120">
        <f>IF(B206&gt;0,RANK(B206,(B$190:B$208)),0)</f>
        <v>1</v>
      </c>
      <c r="D206" s="149">
        <f>'Averages Pivot Table UPDATED'!U$302</f>
        <v>75133.79855433655</v>
      </c>
      <c r="E206" s="120">
        <f>IF(D206&gt;0,RANK(D206,(D$190:D$208)),0)</f>
        <v>2</v>
      </c>
      <c r="F206" s="149">
        <f>'Averages Pivot Table UPDATED'!U$306</f>
        <v>64562.303776028108</v>
      </c>
      <c r="G206" s="120">
        <f>IF(F206&gt;0,RANK(F206,(F$190:F$208)),0)</f>
        <v>3</v>
      </c>
      <c r="H206" s="149">
        <f>'Averages Pivot Table UPDATED'!U$310</f>
        <v>48196.230069997706</v>
      </c>
      <c r="I206" s="120">
        <f>IF(H206&gt;0,RANK(H206,(H$190:H$208)),0)</f>
        <v>4</v>
      </c>
      <c r="J206" s="149">
        <f>'Averages Pivot Table UPDATED'!U$314</f>
        <v>50106.749755485391</v>
      </c>
      <c r="K206" s="120">
        <f>IF(J206&gt;0,RANK(J206,(J$190:J$208)),0)</f>
        <v>3</v>
      </c>
      <c r="L206" s="149">
        <f>'Averages Pivot Table UPDATED'!U$322</f>
        <v>68972.679005026017</v>
      </c>
      <c r="M206" s="120">
        <f>IF(L206&gt;0,RANK(L206,(L$190:L$208)),0)</f>
        <v>5</v>
      </c>
      <c r="N206" s="119"/>
      <c r="O206" s="120"/>
      <c r="Q206" s="91"/>
      <c r="R206" s="91"/>
      <c r="S206" s="91"/>
    </row>
    <row r="207" spans="1:19">
      <c r="A207" s="118" t="s">
        <v>203</v>
      </c>
      <c r="N207" s="119"/>
      <c r="O207" s="120"/>
      <c r="Q207" s="91"/>
      <c r="R207" s="91"/>
      <c r="S207" s="91"/>
    </row>
    <row r="208" spans="1:19">
      <c r="A208" s="143" t="s">
        <v>204</v>
      </c>
      <c r="B208" s="149">
        <f>'Averages Pivot Table UPDATED'!U$327</f>
        <v>78329.998270893368</v>
      </c>
      <c r="C208" s="120">
        <f>IF(B208&gt;0,RANK(B208,(B$190:B$208)),0)</f>
        <v>9</v>
      </c>
      <c r="D208" s="149">
        <f>'Averages Pivot Table UPDATED'!U$331</f>
        <v>66688.945606694557</v>
      </c>
      <c r="E208" s="120">
        <f>IF(D208&gt;0,RANK(D208,(D$190:D$208)),0)</f>
        <v>9</v>
      </c>
      <c r="F208" s="149">
        <f>'Averages Pivot Table UPDATED'!U$335</f>
        <v>59825.207661290318</v>
      </c>
      <c r="G208" s="120">
        <f>IF(F208&gt;0,RANK(F208,(F$190:F$208)),0)</f>
        <v>7</v>
      </c>
      <c r="H208" s="149">
        <f>'Averages Pivot Table UPDATED'!U$339</f>
        <v>35291.571428571428</v>
      </c>
      <c r="I208" s="120">
        <f>IF(H208&gt;0,RANK(H208,(H$190:H$208)),0)</f>
        <v>11</v>
      </c>
      <c r="J208" s="149">
        <f>'Averages Pivot Table UPDATED'!U$343</f>
        <v>0</v>
      </c>
      <c r="K208" s="120">
        <f>IF(J208&gt;0,RANK(J208,(J$190:J$208)),0)</f>
        <v>0</v>
      </c>
      <c r="L208" s="149">
        <f>'Averages Pivot Table UPDATED'!U$351</f>
        <v>64249.654831663342</v>
      </c>
      <c r="M208" s="120">
        <f>IF(L208&gt;0,RANK(L208,(L$190:L$208)),0)</f>
        <v>8</v>
      </c>
      <c r="N208" s="119"/>
      <c r="O208" s="120"/>
      <c r="Q208" s="91"/>
      <c r="R208" s="91"/>
      <c r="S208" s="91"/>
    </row>
    <row r="209" spans="1:19" ht="35.25" customHeight="1">
      <c r="A209" s="665" t="s">
        <v>360</v>
      </c>
      <c r="B209" s="669"/>
      <c r="C209" s="669"/>
      <c r="D209" s="669"/>
      <c r="E209" s="669"/>
      <c r="F209" s="669"/>
      <c r="G209" s="669"/>
      <c r="H209" s="669"/>
      <c r="I209" s="669"/>
      <c r="J209" s="669"/>
      <c r="K209" s="669"/>
      <c r="L209" s="669"/>
      <c r="M209" s="669"/>
      <c r="N209" s="118"/>
      <c r="O209" s="118"/>
    </row>
    <row r="210" spans="1:19">
      <c r="M210" s="84" t="s">
        <v>917</v>
      </c>
      <c r="O210" s="630"/>
    </row>
    <row r="211" spans="1:19" ht="18">
      <c r="A211" s="64" t="s">
        <v>216</v>
      </c>
      <c r="B211" s="64"/>
      <c r="C211" s="64"/>
      <c r="D211" s="64"/>
      <c r="E211" s="64"/>
      <c r="F211" s="64"/>
      <c r="G211" s="64"/>
      <c r="H211" s="64"/>
      <c r="I211" s="64"/>
      <c r="J211" s="64"/>
      <c r="K211" s="64"/>
      <c r="L211" s="64"/>
      <c r="M211" s="64"/>
      <c r="N211" s="161"/>
      <c r="O211" s="161"/>
    </row>
    <row r="212" spans="1:19">
      <c r="A212" s="118"/>
      <c r="B212" s="69"/>
      <c r="C212" s="69"/>
      <c r="D212" s="69"/>
      <c r="E212" s="69"/>
      <c r="F212" s="69"/>
      <c r="G212" s="69"/>
      <c r="H212" s="69"/>
      <c r="I212" s="69"/>
      <c r="J212" s="69"/>
      <c r="K212" s="69"/>
      <c r="L212" s="69"/>
      <c r="M212" s="69"/>
      <c r="N212" s="69"/>
      <c r="O212" s="69"/>
    </row>
    <row r="213" spans="1:19" ht="15.75">
      <c r="A213" s="664" t="s">
        <v>210</v>
      </c>
      <c r="B213" s="664"/>
      <c r="C213" s="664"/>
      <c r="D213" s="664"/>
      <c r="E213" s="664"/>
      <c r="F213" s="664"/>
      <c r="G213" s="664"/>
      <c r="H213" s="664"/>
      <c r="I213" s="664"/>
      <c r="J213" s="664"/>
      <c r="K213" s="664"/>
      <c r="L213" s="664"/>
      <c r="M213" s="664"/>
      <c r="N213" s="163"/>
      <c r="O213" s="163"/>
    </row>
    <row r="214" spans="1:19" ht="15.75">
      <c r="A214" s="664" t="s">
        <v>905</v>
      </c>
      <c r="B214" s="664"/>
      <c r="C214" s="664"/>
      <c r="D214" s="664"/>
      <c r="E214" s="664"/>
      <c r="F214" s="664"/>
      <c r="G214" s="664"/>
      <c r="H214" s="664"/>
      <c r="I214" s="664"/>
      <c r="J214" s="664"/>
      <c r="K214" s="664"/>
      <c r="L214" s="664"/>
      <c r="M214" s="664"/>
      <c r="N214" s="163"/>
      <c r="O214" s="163"/>
    </row>
    <row r="215" spans="1:19">
      <c r="A215" s="69"/>
      <c r="B215" s="69"/>
      <c r="C215" s="69"/>
      <c r="D215" s="69"/>
      <c r="E215" s="69"/>
      <c r="F215" s="69"/>
      <c r="G215" s="69"/>
      <c r="H215" s="69"/>
      <c r="I215" s="69"/>
      <c r="J215" s="69"/>
      <c r="K215" s="69"/>
      <c r="L215" s="69"/>
      <c r="M215" s="69"/>
      <c r="N215" s="149"/>
      <c r="O215" s="149"/>
    </row>
    <row r="216" spans="1:19" ht="31.5" customHeight="1">
      <c r="A216" s="96"/>
      <c r="B216" s="164" t="s">
        <v>3</v>
      </c>
      <c r="C216" s="165"/>
      <c r="D216" s="166" t="s">
        <v>4</v>
      </c>
      <c r="E216" s="167"/>
      <c r="F216" s="166" t="s">
        <v>5</v>
      </c>
      <c r="G216" s="167"/>
      <c r="H216" s="164" t="s">
        <v>6</v>
      </c>
      <c r="I216" s="165"/>
      <c r="J216" s="166" t="s">
        <v>211</v>
      </c>
      <c r="K216" s="167"/>
      <c r="L216" s="165" t="s">
        <v>212</v>
      </c>
      <c r="M216" s="165"/>
      <c r="N216" s="168" t="s">
        <v>7</v>
      </c>
      <c r="O216" s="168"/>
    </row>
    <row r="217" spans="1:19">
      <c r="A217" s="102"/>
      <c r="B217" s="98" t="s">
        <v>187</v>
      </c>
      <c r="C217" s="97" t="s">
        <v>166</v>
      </c>
      <c r="D217" s="98" t="s">
        <v>187</v>
      </c>
      <c r="E217" s="97" t="s">
        <v>166</v>
      </c>
      <c r="F217" s="98" t="s">
        <v>187</v>
      </c>
      <c r="G217" s="97" t="s">
        <v>166</v>
      </c>
      <c r="H217" s="98" t="s">
        <v>187</v>
      </c>
      <c r="I217" s="97" t="s">
        <v>166</v>
      </c>
      <c r="J217" s="98" t="s">
        <v>187</v>
      </c>
      <c r="K217" s="97" t="s">
        <v>166</v>
      </c>
      <c r="L217" s="98" t="s">
        <v>187</v>
      </c>
      <c r="M217" s="97" t="s">
        <v>166</v>
      </c>
      <c r="N217" s="149" t="s">
        <v>7</v>
      </c>
      <c r="O217" s="149"/>
    </row>
    <row r="218" spans="1:19" s="109" customFormat="1" ht="18" customHeight="1">
      <c r="A218" s="106" t="s">
        <v>188</v>
      </c>
      <c r="B218" s="133">
        <f>'Averages Pivot Table UPDATED'!V$355</f>
        <v>80066.679022984274</v>
      </c>
      <c r="C218" s="133"/>
      <c r="D218" s="133">
        <f>'Averages Pivot Table UPDATED'!V$359</f>
        <v>66209.94712424402</v>
      </c>
      <c r="E218" s="133"/>
      <c r="F218" s="133">
        <f>'Averages Pivot Table UPDATED'!V$363</f>
        <v>58329.177584919351</v>
      </c>
      <c r="G218" s="133"/>
      <c r="H218" s="133">
        <f>'Averages Pivot Table UPDATED'!V$367</f>
        <v>46364.078579527777</v>
      </c>
      <c r="I218" s="133"/>
      <c r="J218" s="133">
        <f>'Averages Pivot Table UPDATED'!V$371</f>
        <v>42711.184483472454</v>
      </c>
      <c r="K218" s="133"/>
      <c r="L218" s="133">
        <f>'Averages Pivot Table UPDATED'!V$379</f>
        <v>62117.444872501568</v>
      </c>
      <c r="M218" s="169"/>
      <c r="N218" s="180"/>
      <c r="O218" s="180"/>
      <c r="Q218" s="111"/>
      <c r="R218" s="111"/>
      <c r="S218" s="111"/>
    </row>
    <row r="219" spans="1:19" ht="12.95" customHeight="1">
      <c r="A219" s="118"/>
      <c r="B219" s="113"/>
      <c r="C219" s="137"/>
      <c r="D219" s="113"/>
      <c r="E219" s="137"/>
      <c r="F219" s="113"/>
      <c r="G219" s="137"/>
      <c r="H219" s="113"/>
      <c r="I219" s="137"/>
      <c r="J219" s="113"/>
      <c r="K219" s="137"/>
      <c r="L219" s="113"/>
      <c r="M219" s="137"/>
      <c r="N219" s="149"/>
      <c r="O219" s="149"/>
    </row>
    <row r="220" spans="1:19" ht="12.95" customHeight="1">
      <c r="A220" s="118" t="s">
        <v>189</v>
      </c>
      <c r="B220" s="149">
        <f>'Averages Pivot Table UPDATED'!V$8</f>
        <v>102885.92323943663</v>
      </c>
      <c r="C220" s="120">
        <f>IF(B220&gt;0,RANK(B220,(B$220:B$238)),0)</f>
        <v>1</v>
      </c>
      <c r="D220" s="149">
        <f>'Averages Pivot Table UPDATED'!V$12</f>
        <v>88720.663573087368</v>
      </c>
      <c r="E220" s="120">
        <f>IF(D220&gt;0,RANK(D220,(D$220:D$238)),0)</f>
        <v>1</v>
      </c>
      <c r="F220" s="149">
        <f>'Averages Pivot Table UPDATED'!V$16</f>
        <v>73277.734685598378</v>
      </c>
      <c r="G220" s="120">
        <f>IF(F220&gt;0,RANK(F220,(F$220:F$238)),0)</f>
        <v>1</v>
      </c>
      <c r="H220" s="149">
        <f>'Averages Pivot Table UPDATED'!V$20</f>
        <v>57658.327020202021</v>
      </c>
      <c r="I220" s="120">
        <f>IF(H220&gt;0,RANK(H220,(H$220:H$238)),0)</f>
        <v>1</v>
      </c>
      <c r="J220" s="149">
        <f>'Averages Pivot Table UPDATED'!V$24</f>
        <v>51622.173913043473</v>
      </c>
      <c r="K220" s="120">
        <f>IF(J220&gt;0,RANK(J220,(J$220:J$238)),0)</f>
        <v>4</v>
      </c>
      <c r="L220" s="149">
        <f>'Averages Pivot Table UPDATED'!V$32</f>
        <v>83102.442644449839</v>
      </c>
      <c r="M220" s="120">
        <f>IF(L220&gt;0,RANK(L220,(L$220:L$238)),0)</f>
        <v>1</v>
      </c>
      <c r="N220" s="149"/>
      <c r="O220" s="149"/>
    </row>
    <row r="221" spans="1:19" ht="12.95" customHeight="1">
      <c r="A221" s="118" t="s">
        <v>190</v>
      </c>
      <c r="B221" s="149">
        <f>'Averages Pivot Table UPDATED'!V$37</f>
        <v>72290.903724185599</v>
      </c>
      <c r="C221" s="120">
        <f>IF(B221&gt;0,RANK(B221,(B$220:B$238)),0)</f>
        <v>7</v>
      </c>
      <c r="D221" s="149">
        <f>'Averages Pivot Table UPDATED'!V$41</f>
        <v>60136.369515669518</v>
      </c>
      <c r="E221" s="120">
        <f>IF(D221&gt;0,RANK(D221,(D$220:D$238)),0)</f>
        <v>7</v>
      </c>
      <c r="F221" s="149">
        <f>'Averages Pivot Table UPDATED'!V$45</f>
        <v>54251.76527911528</v>
      </c>
      <c r="G221" s="120">
        <f>IF(F221&gt;0,RANK(F221,(F$220:F$238)),0)</f>
        <v>6</v>
      </c>
      <c r="H221" s="149">
        <f>'Averages Pivot Table UPDATED'!V$49</f>
        <v>42982.220530565166</v>
      </c>
      <c r="I221" s="120">
        <f>IF(H221&gt;0,RANK(H221,(H$220:H$238)),0)</f>
        <v>6</v>
      </c>
      <c r="J221" s="149">
        <f>'Averages Pivot Table UPDATED'!V$53</f>
        <v>55773.333333333336</v>
      </c>
      <c r="K221" s="120">
        <f>IF(J221&gt;0,RANK(J221,(J$220:J$238)),0)</f>
        <v>3</v>
      </c>
      <c r="L221" s="149">
        <f>'Averages Pivot Table UPDATED'!V$61</f>
        <v>57320.556744197776</v>
      </c>
      <c r="M221" s="120">
        <f>IF(L221&gt;0,RANK(L221,(L$220:L$238)),0)</f>
        <v>6</v>
      </c>
      <c r="N221" s="149"/>
      <c r="O221" s="149"/>
    </row>
    <row r="222" spans="1:19" ht="12.95" customHeight="1">
      <c r="A222" s="118" t="s">
        <v>191</v>
      </c>
      <c r="B222" s="149">
        <f>'Averages Pivot Table UPDATED'!V$66</f>
        <v>0</v>
      </c>
      <c r="C222" s="120">
        <f>IF(B222&gt;0,RANK(B222,(B$220:B$238)),0)</f>
        <v>0</v>
      </c>
      <c r="D222" s="149">
        <f>'Averages Pivot Table UPDATED'!V$70</f>
        <v>0</v>
      </c>
      <c r="E222" s="120">
        <f>IF(D222&gt;0,RANK(D222,(D$220:D$238)),0)</f>
        <v>0</v>
      </c>
      <c r="F222" s="149">
        <f>'Averages Pivot Table UPDATED'!V$74</f>
        <v>0</v>
      </c>
      <c r="G222" s="120">
        <f>IF(F222&gt;0,RANK(F222,(F$220:F$238)),0)</f>
        <v>0</v>
      </c>
      <c r="H222" s="149">
        <f>'Averages Pivot Table UPDATED'!V$78</f>
        <v>0</v>
      </c>
      <c r="I222" s="120">
        <f>IF(H222&gt;0,RANK(H222,(H$220:H$238)),0)</f>
        <v>0</v>
      </c>
      <c r="J222" s="149">
        <f>'Averages Pivot Table UPDATED'!V$82</f>
        <v>0</v>
      </c>
      <c r="K222" s="120">
        <f>IF(J222&gt;0,RANK(J222,(J$220:J$238)),0)</f>
        <v>0</v>
      </c>
      <c r="L222" s="149">
        <f>'Averages Pivot Table UPDATED'!V$90</f>
        <v>0</v>
      </c>
      <c r="M222" s="120">
        <f>IF(L222&gt;0,RANK(L222,(L$220:L$238)),0)</f>
        <v>0</v>
      </c>
      <c r="N222" s="149"/>
      <c r="O222" s="149"/>
    </row>
    <row r="223" spans="1:19" ht="12.95" customHeight="1">
      <c r="A223" s="118" t="s">
        <v>192</v>
      </c>
      <c r="B223" s="149">
        <f>'Averages Pivot Table UPDATED'!V$95</f>
        <v>97605.335063571431</v>
      </c>
      <c r="C223" s="120">
        <f>IF(B223&gt;0,RANK(B223,(B$220:B$238)),0)</f>
        <v>2</v>
      </c>
      <c r="D223" s="149">
        <f>'Averages Pivot Table UPDATED'!V$99</f>
        <v>73954.301047877059</v>
      </c>
      <c r="E223" s="120">
        <f>IF(D223&gt;0,RANK(D223,(D$220:D$238)),0)</f>
        <v>3</v>
      </c>
      <c r="F223" s="149">
        <f>'Averages Pivot Table UPDATED'!V$103</f>
        <v>63158.923525116697</v>
      </c>
      <c r="G223" s="120">
        <f>IF(F223&gt;0,RANK(F223,(F$220:F$238)),0)</f>
        <v>4</v>
      </c>
      <c r="H223" s="149">
        <f>'Averages Pivot Table UPDATED'!V$107</f>
        <v>46259.279831524196</v>
      </c>
      <c r="I223" s="120">
        <f>IF(H223&gt;0,RANK(H223,(H$220:H$238)),0)</f>
        <v>4</v>
      </c>
      <c r="J223" s="149">
        <f>'Averages Pivot Table UPDATED'!V$111</f>
        <v>0</v>
      </c>
      <c r="K223" s="120">
        <f>IF(J223&gt;0,RANK(J223,(J$220:J$238)),0)</f>
        <v>0</v>
      </c>
      <c r="L223" s="149">
        <f>'Averages Pivot Table UPDATED'!V$119</f>
        <v>66922.102446976874</v>
      </c>
      <c r="M223" s="120">
        <f>IF(L223&gt;0,RANK(L223,(L$220:L$238)),0)</f>
        <v>4</v>
      </c>
      <c r="N223" s="149"/>
      <c r="O223" s="149"/>
    </row>
    <row r="224" spans="1:19" ht="12.95" customHeight="1">
      <c r="A224" s="118"/>
      <c r="B224" s="149"/>
      <c r="C224" s="120"/>
      <c r="D224" s="149"/>
      <c r="E224" s="120"/>
      <c r="F224" s="149"/>
      <c r="G224" s="120"/>
      <c r="H224" s="149"/>
      <c r="I224" s="120"/>
      <c r="J224" s="149"/>
      <c r="K224" s="120"/>
      <c r="L224" s="149"/>
      <c r="M224" s="120"/>
      <c r="N224" s="149"/>
      <c r="O224" s="149"/>
    </row>
    <row r="225" spans="1:19">
      <c r="A225" s="118" t="s">
        <v>193</v>
      </c>
      <c r="B225" s="149">
        <f>'Averages Pivot Table UPDATED'!V$124</f>
        <v>71388.452497660444</v>
      </c>
      <c r="C225" s="120">
        <f>IF(B225&gt;0,RANK(B225,(B$220:B$238)),0)</f>
        <v>8</v>
      </c>
      <c r="D225" s="149">
        <f>'Averages Pivot Table UPDATED'!V$128</f>
        <v>58982.724881597627</v>
      </c>
      <c r="E225" s="120">
        <f>IF(D225&gt;0,RANK(D225,(D$220:D$238)),0)</f>
        <v>8</v>
      </c>
      <c r="F225" s="149">
        <f>'Averages Pivot Table UPDATED'!V$132</f>
        <v>53211.746792797407</v>
      </c>
      <c r="G225" s="120">
        <f>IF(F225&gt;0,RANK(F225,(F$220:F$238)),0)</f>
        <v>8</v>
      </c>
      <c r="H225" s="149">
        <f>'Averages Pivot Table UPDATED'!V$136</f>
        <v>42377.774789335286</v>
      </c>
      <c r="I225" s="120">
        <f>IF(H225&gt;0,RANK(H225,(H$220:H$238)),0)</f>
        <v>7</v>
      </c>
      <c r="J225" s="149">
        <f>'Averages Pivot Table UPDATED'!V$140</f>
        <v>39399.731990537177</v>
      </c>
      <c r="K225" s="120">
        <f>IF(J225&gt;0,RANK(J225,(J$220:J$238)),0)</f>
        <v>5</v>
      </c>
      <c r="L225" s="149">
        <f>'Averages Pivot Table UPDATED'!V$148</f>
        <v>55611.553235129053</v>
      </c>
      <c r="M225" s="120">
        <f>IF(L225&gt;0,RANK(L225,(L$220:L$238)),0)</f>
        <v>8</v>
      </c>
      <c r="N225" s="149"/>
      <c r="O225" s="149"/>
      <c r="Q225" s="91"/>
      <c r="R225" s="91"/>
      <c r="S225" s="91"/>
    </row>
    <row r="226" spans="1:19">
      <c r="A226" s="118" t="s">
        <v>194</v>
      </c>
      <c r="N226" s="149"/>
      <c r="O226" s="149"/>
      <c r="Q226" s="91"/>
      <c r="R226" s="91"/>
      <c r="S226" s="91"/>
    </row>
    <row r="227" spans="1:19">
      <c r="A227" s="118" t="s">
        <v>195</v>
      </c>
      <c r="N227" s="149"/>
      <c r="O227" s="149"/>
      <c r="Q227" s="91"/>
      <c r="R227" s="91"/>
      <c r="S227" s="91"/>
    </row>
    <row r="228" spans="1:19">
      <c r="A228" s="118" t="s">
        <v>196</v>
      </c>
      <c r="N228" s="149"/>
      <c r="O228" s="149"/>
      <c r="Q228" s="91"/>
      <c r="R228" s="91"/>
      <c r="S228" s="91"/>
    </row>
    <row r="229" spans="1:19">
      <c r="A229" s="118"/>
      <c r="N229" s="149"/>
      <c r="O229" s="149"/>
      <c r="Q229" s="91"/>
      <c r="R229" s="91"/>
      <c r="S229" s="91"/>
    </row>
    <row r="230" spans="1:19">
      <c r="A230" s="118" t="s">
        <v>197</v>
      </c>
      <c r="B230" s="149">
        <f>'Averages Pivot Table UPDATED'!V$153</f>
        <v>72384.834294943765</v>
      </c>
      <c r="C230" s="120">
        <f>IF(B230&gt;0,RANK(B230,(B$220:B$238)),0)</f>
        <v>6</v>
      </c>
      <c r="D230" s="149">
        <f>'Averages Pivot Table UPDATED'!V$157</f>
        <v>61148.994717261907</v>
      </c>
      <c r="E230" s="120">
        <f>IF(D230&gt;0,RANK(D230,(D$220:D$238)),0)</f>
        <v>5</v>
      </c>
      <c r="F230" s="149">
        <f>'Averages Pivot Table UPDATED'!V$161</f>
        <v>54162.949283797789</v>
      </c>
      <c r="G230" s="120">
        <f>IF(F230&gt;0,RANK(F230,(F$220:F$238)),0)</f>
        <v>7</v>
      </c>
      <c r="H230" s="149">
        <f>'Averages Pivot Table UPDATED'!V$165</f>
        <v>45644.603843765603</v>
      </c>
      <c r="I230" s="120">
        <f>IF(H230&gt;0,RANK(H230,(H$220:H$238)),0)</f>
        <v>5</v>
      </c>
      <c r="J230" s="149">
        <f>'Averages Pivot Table UPDATED'!V$169</f>
        <v>0</v>
      </c>
      <c r="K230" s="120">
        <f>IF(J230&gt;0,RANK(J230,(J$220:J$238)),0)</f>
        <v>0</v>
      </c>
      <c r="L230" s="149">
        <f>'Averages Pivot Table UPDATED'!V$177</f>
        <v>56700.636660455661</v>
      </c>
      <c r="M230" s="120">
        <f>IF(L230&gt;0,RANK(L230,(L$220:L$238)),0)</f>
        <v>7</v>
      </c>
      <c r="N230" s="149"/>
      <c r="O230" s="149"/>
      <c r="Q230" s="91"/>
      <c r="R230" s="91"/>
      <c r="S230" s="91"/>
    </row>
    <row r="231" spans="1:19">
      <c r="A231" s="118" t="s">
        <v>198</v>
      </c>
      <c r="B231" s="149">
        <f>'Averages Pivot Table UPDATED'!V$182</f>
        <v>83948.348242811509</v>
      </c>
      <c r="C231" s="120">
        <f>IF(B231&gt;0,RANK(B231,(B$220:B$238)),0)</f>
        <v>4</v>
      </c>
      <c r="D231" s="149">
        <f>'Averages Pivot Table UPDATED'!V$186</f>
        <v>72269.56300578035</v>
      </c>
      <c r="E231" s="120">
        <f>IF(D231&gt;0,RANK(D231,(D$220:D$238)),0)</f>
        <v>4</v>
      </c>
      <c r="F231" s="149">
        <f>'Averages Pivot Table UPDATED'!V$190</f>
        <v>68533.591433278416</v>
      </c>
      <c r="G231" s="120">
        <f>IF(F231&gt;0,RANK(F231,(F$220:F$238)),0)</f>
        <v>3</v>
      </c>
      <c r="H231" s="149">
        <f>'Averages Pivot Table UPDATED'!V$194</f>
        <v>54038</v>
      </c>
      <c r="I231" s="120">
        <f>IF(H231&gt;0,RANK(H231,(H$220:H$238)),0)</f>
        <v>2</v>
      </c>
      <c r="J231" s="149">
        <f>'Averages Pivot Table UPDATED'!V$198</f>
        <v>56337.683823529413</v>
      </c>
      <c r="K231" s="120">
        <f>IF(J231&gt;0,RANK(J231,(J$220:J$238)),0)</f>
        <v>2</v>
      </c>
      <c r="L231" s="149">
        <f>'Averages Pivot Table UPDATED'!V$206</f>
        <v>72253.201167816747</v>
      </c>
      <c r="M231" s="120">
        <f>IF(L231&gt;0,RANK(L231,(L$220:L$238)),0)</f>
        <v>3</v>
      </c>
      <c r="N231" s="149"/>
      <c r="O231" s="149"/>
      <c r="Q231" s="91"/>
      <c r="R231" s="91"/>
      <c r="S231" s="91"/>
    </row>
    <row r="232" spans="1:19">
      <c r="A232" s="118" t="s">
        <v>199</v>
      </c>
      <c r="B232" s="149">
        <f>'Averages Pivot Table UPDATED'!V$211</f>
        <v>72467.485207100588</v>
      </c>
      <c r="C232" s="120">
        <f>IF(B232&gt;0,RANK(B232,(B$220:B$238)),0)</f>
        <v>5</v>
      </c>
      <c r="D232" s="149">
        <f>'Averages Pivot Table UPDATED'!V$215</f>
        <v>60517.125</v>
      </c>
      <c r="E232" s="120">
        <f>IF(D232&gt;0,RANK(D232,(D$220:D$238)),0)</f>
        <v>6</v>
      </c>
      <c r="F232" s="149">
        <f>'Averages Pivot Table UPDATED'!V$219</f>
        <v>55021.416974169741</v>
      </c>
      <c r="G232" s="120">
        <f>IF(F232&gt;0,RANK(F232,(F$220:F$238)),0)</f>
        <v>5</v>
      </c>
      <c r="H232" s="149">
        <f>'Averages Pivot Table UPDATED'!V$223</f>
        <v>41869</v>
      </c>
      <c r="I232" s="120">
        <f>IF(H232&gt;0,RANK(H232,(H$220:H$238)),0)</f>
        <v>8</v>
      </c>
      <c r="J232" s="149">
        <f>'Averages Pivot Table UPDATED'!V$227</f>
        <v>0</v>
      </c>
      <c r="K232" s="120">
        <f>IF(J232&gt;0,RANK(J232,(J$220:J$238)),0)</f>
        <v>0</v>
      </c>
      <c r="L232" s="149">
        <f>'Averages Pivot Table UPDATED'!V$235</f>
        <v>61765.032912626579</v>
      </c>
      <c r="M232" s="120">
        <f>IF(L232&gt;0,RANK(L232,(L$220:L$238)),0)</f>
        <v>5</v>
      </c>
      <c r="N232" s="149"/>
      <c r="O232" s="149"/>
      <c r="Q232" s="91"/>
      <c r="R232" s="91"/>
      <c r="S232" s="91"/>
    </row>
    <row r="233" spans="1:19">
      <c r="A233" s="118" t="s">
        <v>200</v>
      </c>
      <c r="B233" s="149">
        <f>'Averages Pivot Table UPDATED'!V$240</f>
        <v>0</v>
      </c>
      <c r="C233" s="120">
        <f>IF(B233&gt;0,RANK(B233,(B$220:B$238)),0)</f>
        <v>0</v>
      </c>
      <c r="D233" s="149">
        <f>'Averages Pivot Table UPDATED'!V$244</f>
        <v>0</v>
      </c>
      <c r="E233" s="120">
        <f>IF(D233&gt;0,RANK(D233,(D$220:D$238)),0)</f>
        <v>0</v>
      </c>
      <c r="F233" s="149">
        <f>'Averages Pivot Table UPDATED'!V$248</f>
        <v>0</v>
      </c>
      <c r="G233" s="120">
        <f>IF(F233&gt;0,RANK(F233,(F$220:F$238)),0)</f>
        <v>0</v>
      </c>
      <c r="H233" s="149">
        <f>'Averages Pivot Table UPDATED'!V$252</f>
        <v>0</v>
      </c>
      <c r="I233" s="120">
        <f>IF(H233&gt;0,RANK(H233,(H$220:H$238)),0)</f>
        <v>0</v>
      </c>
      <c r="J233" s="149">
        <f>'Averages Pivot Table UPDATED'!V$256</f>
        <v>0</v>
      </c>
      <c r="K233" s="120">
        <f>IF(J233&gt;0,RANK(J233,(J$220:J$238)),0)</f>
        <v>0</v>
      </c>
      <c r="L233" s="149">
        <f>'Averages Pivot Table UPDATED'!V$264</f>
        <v>0</v>
      </c>
      <c r="M233" s="120">
        <f>IF(L233&gt;0,RANK(L233,(L$220:L$238)),0)</f>
        <v>0</v>
      </c>
      <c r="N233" s="149"/>
      <c r="O233" s="149"/>
      <c r="Q233" s="91"/>
      <c r="R233" s="91"/>
      <c r="S233" s="91"/>
    </row>
    <row r="234" spans="1:19">
      <c r="A234" s="118"/>
      <c r="N234" s="149"/>
      <c r="O234" s="149"/>
      <c r="Q234" s="91"/>
      <c r="R234" s="91"/>
      <c r="S234" s="91"/>
    </row>
    <row r="235" spans="1:19">
      <c r="A235" s="118" t="s">
        <v>201</v>
      </c>
      <c r="B235" s="149">
        <f>'Averages Pivot Table UPDATED'!V$269</f>
        <v>0</v>
      </c>
      <c r="C235" s="120">
        <f>IF(B235&gt;0,RANK(B235,(B$220:B$238)),0)</f>
        <v>0</v>
      </c>
      <c r="D235" s="149">
        <f>'Averages Pivot Table UPDATED'!V$273</f>
        <v>0</v>
      </c>
      <c r="E235" s="120">
        <f>IF(D235&gt;0,RANK(D235,(D$220:D$238)),0)</f>
        <v>0</v>
      </c>
      <c r="F235" s="149">
        <f>'Averages Pivot Table UPDATED'!V$277</f>
        <v>0</v>
      </c>
      <c r="G235" s="120">
        <f>IF(F235&gt;0,RANK(F235,(F$220:F$238)),0)</f>
        <v>0</v>
      </c>
      <c r="H235" s="149">
        <f>'Averages Pivot Table UPDATED'!V$281</f>
        <v>0</v>
      </c>
      <c r="I235" s="120">
        <f>IF(H235&gt;0,RANK(H235,(H$220:H$238)),0)</f>
        <v>0</v>
      </c>
      <c r="J235" s="149">
        <f>'Averages Pivot Table UPDATED'!V$285</f>
        <v>0</v>
      </c>
      <c r="K235" s="120">
        <f>IF(J235&gt;0,RANK(J235,(J$220:J$238)),0)</f>
        <v>0</v>
      </c>
      <c r="L235" s="149">
        <f>'Averages Pivot Table UPDATED'!V$293</f>
        <v>0</v>
      </c>
      <c r="M235" s="120">
        <f>IF(L235&gt;0,RANK(L235,(L$220:L$238)),0)</f>
        <v>0</v>
      </c>
      <c r="N235" s="149"/>
      <c r="O235" s="149"/>
      <c r="Q235" s="91"/>
      <c r="R235" s="91"/>
      <c r="S235" s="91"/>
    </row>
    <row r="236" spans="1:19">
      <c r="A236" s="118" t="s">
        <v>202</v>
      </c>
      <c r="B236" s="149">
        <f>'Averages Pivot Table UPDATED'!V$298</f>
        <v>96444.360625966874</v>
      </c>
      <c r="C236" s="120">
        <f>IF(B236&gt;0,RANK(B236,(B$220:B$238)),0)</f>
        <v>3</v>
      </c>
      <c r="D236" s="149">
        <f>'Averages Pivot Table UPDATED'!V$302</f>
        <v>78102.24124559341</v>
      </c>
      <c r="E236" s="120">
        <f>IF(D236&gt;0,RANK(D236,(D$220:D$238)),0)</f>
        <v>2</v>
      </c>
      <c r="F236" s="149">
        <f>'Averages Pivot Table UPDATED'!V$306</f>
        <v>70072.909674071212</v>
      </c>
      <c r="G236" s="120">
        <f>IF(F236&gt;0,RANK(F236,(F$220:F$238)),0)</f>
        <v>2</v>
      </c>
      <c r="H236" s="149">
        <f>'Averages Pivot Table UPDATED'!V$310</f>
        <v>49734.055555555555</v>
      </c>
      <c r="I236" s="120">
        <f>IF(H236&gt;0,RANK(H236,(H$220:H$238)),0)</f>
        <v>3</v>
      </c>
      <c r="J236" s="149">
        <f>'Averages Pivot Table UPDATED'!V$314</f>
        <v>57776.18</v>
      </c>
      <c r="K236" s="120">
        <f>IF(J236&gt;0,RANK(J236,(J$220:J$238)),0)</f>
        <v>1</v>
      </c>
      <c r="L236" s="149">
        <f>'Averages Pivot Table UPDATED'!V$322</f>
        <v>72923.949026131872</v>
      </c>
      <c r="M236" s="120">
        <f>IF(L236&gt;0,RANK(L236,(L$220:L$238)),0)</f>
        <v>2</v>
      </c>
      <c r="N236" s="149"/>
      <c r="O236" s="149"/>
      <c r="Q236" s="91"/>
      <c r="R236" s="91"/>
      <c r="S236" s="91"/>
    </row>
    <row r="237" spans="1:19">
      <c r="A237" s="118" t="s">
        <v>203</v>
      </c>
      <c r="N237" s="149"/>
      <c r="O237" s="149"/>
      <c r="Q237" s="91"/>
      <c r="R237" s="91"/>
      <c r="S237" s="91"/>
    </row>
    <row r="238" spans="1:19">
      <c r="A238" s="143" t="s">
        <v>204</v>
      </c>
      <c r="B238" s="149">
        <f>'Averages Pivot Table UPDATED'!V$327</f>
        <v>0</v>
      </c>
      <c r="C238" s="120">
        <f>IF(B238&gt;0,RANK(B238,(B$220:B$238)),0)</f>
        <v>0</v>
      </c>
      <c r="D238" s="149">
        <f>'Averages Pivot Table UPDATED'!V$331</f>
        <v>0</v>
      </c>
      <c r="E238" s="120">
        <f>IF(D238&gt;0,RANK(D238,(D$220:D$238)),0)</f>
        <v>0</v>
      </c>
      <c r="F238" s="149">
        <f>'Averages Pivot Table UPDATED'!V$335</f>
        <v>0</v>
      </c>
      <c r="G238" s="120">
        <f>IF(F238&gt;0,RANK(F238,(F$220:F$238)),0)</f>
        <v>0</v>
      </c>
      <c r="H238" s="149">
        <f>'Averages Pivot Table UPDATED'!V$339</f>
        <v>0</v>
      </c>
      <c r="I238" s="120">
        <f>IF(H238&gt;0,RANK(H238,(H$220:H$238)),0)</f>
        <v>0</v>
      </c>
      <c r="J238" s="149">
        <f>'Averages Pivot Table UPDATED'!V$343</f>
        <v>0</v>
      </c>
      <c r="K238" s="120">
        <f>IF(J238&gt;0,RANK(J238,(J$220:J$238)),0)</f>
        <v>0</v>
      </c>
      <c r="L238" s="149">
        <f>'Averages Pivot Table UPDATED'!V$351</f>
        <v>0</v>
      </c>
      <c r="M238" s="120">
        <f>IF(L238&gt;0,RANK(L238,(L$220:L$238)),0)</f>
        <v>0</v>
      </c>
      <c r="N238" s="149"/>
      <c r="O238" s="149"/>
      <c r="Q238" s="91"/>
      <c r="R238" s="91"/>
      <c r="S238" s="91"/>
    </row>
    <row r="239" spans="1:19" ht="36.75" customHeight="1">
      <c r="A239" s="665" t="s">
        <v>360</v>
      </c>
      <c r="B239" s="669"/>
      <c r="C239" s="669"/>
      <c r="D239" s="669"/>
      <c r="E239" s="669"/>
      <c r="F239" s="669"/>
      <c r="G239" s="669"/>
      <c r="H239" s="669"/>
      <c r="I239" s="669"/>
      <c r="J239" s="669"/>
      <c r="K239" s="669"/>
      <c r="L239" s="669"/>
      <c r="M239" s="669"/>
      <c r="N239" s="118"/>
      <c r="O239" s="118"/>
      <c r="Q239" s="91"/>
      <c r="R239" s="91"/>
      <c r="S239" s="91"/>
    </row>
    <row r="240" spans="1:19">
      <c r="M240" s="84" t="s">
        <v>917</v>
      </c>
      <c r="O240" s="630"/>
      <c r="Q240" s="91"/>
      <c r="R240" s="91"/>
      <c r="S240" s="91"/>
    </row>
    <row r="241" spans="1:19" ht="18">
      <c r="A241" s="64" t="s">
        <v>217</v>
      </c>
      <c r="B241" s="64"/>
      <c r="C241" s="64"/>
      <c r="D241" s="64"/>
      <c r="E241" s="64"/>
      <c r="F241" s="64"/>
      <c r="G241" s="64"/>
      <c r="H241" s="64"/>
      <c r="I241" s="64"/>
      <c r="J241" s="64"/>
      <c r="K241" s="64"/>
      <c r="L241" s="64"/>
      <c r="M241" s="64"/>
      <c r="N241" s="161"/>
      <c r="O241" s="161"/>
    </row>
    <row r="242" spans="1:19">
      <c r="A242" s="162"/>
      <c r="B242" s="69"/>
      <c r="C242" s="69"/>
      <c r="D242" s="69"/>
      <c r="E242" s="69"/>
      <c r="F242" s="69"/>
      <c r="G242" s="69"/>
      <c r="H242" s="69"/>
      <c r="I242" s="69"/>
      <c r="J242" s="69"/>
      <c r="K242" s="69"/>
      <c r="L242" s="69"/>
      <c r="M242" s="69"/>
      <c r="N242" s="69"/>
      <c r="O242" s="69"/>
    </row>
    <row r="243" spans="1:19" ht="15.75">
      <c r="A243" s="664" t="s">
        <v>210</v>
      </c>
      <c r="B243" s="664"/>
      <c r="C243" s="664"/>
      <c r="D243" s="664"/>
      <c r="E243" s="664"/>
      <c r="F243" s="664"/>
      <c r="G243" s="664"/>
      <c r="H243" s="664"/>
      <c r="I243" s="664"/>
      <c r="J243" s="664"/>
      <c r="K243" s="664"/>
      <c r="L243" s="664"/>
      <c r="M243" s="664"/>
      <c r="N243" s="163"/>
      <c r="O243" s="163"/>
    </row>
    <row r="244" spans="1:19" ht="15.75">
      <c r="A244" s="664" t="s">
        <v>906</v>
      </c>
      <c r="B244" s="664"/>
      <c r="C244" s="664"/>
      <c r="D244" s="664"/>
      <c r="E244" s="664"/>
      <c r="F244" s="664"/>
      <c r="G244" s="664"/>
      <c r="H244" s="664"/>
      <c r="I244" s="664"/>
      <c r="J244" s="664"/>
      <c r="K244" s="664"/>
      <c r="L244" s="664"/>
      <c r="M244" s="664"/>
      <c r="N244" s="163"/>
      <c r="O244" s="163"/>
    </row>
    <row r="245" spans="1:19">
      <c r="A245" s="69"/>
      <c r="B245" s="69"/>
      <c r="C245" s="69"/>
      <c r="D245" s="69"/>
      <c r="E245" s="69"/>
      <c r="F245" s="69"/>
      <c r="G245" s="69"/>
      <c r="H245" s="69"/>
      <c r="I245" s="69"/>
      <c r="J245" s="69"/>
      <c r="K245" s="69"/>
      <c r="L245" s="69"/>
      <c r="M245" s="69"/>
      <c r="N245" s="168" t="s">
        <v>7</v>
      </c>
      <c r="O245" s="168"/>
    </row>
    <row r="246" spans="1:19" ht="31.5" customHeight="1">
      <c r="A246" s="96"/>
      <c r="B246" s="164" t="s">
        <v>3</v>
      </c>
      <c r="C246" s="165"/>
      <c r="D246" s="166" t="s">
        <v>4</v>
      </c>
      <c r="E246" s="167"/>
      <c r="F246" s="166" t="s">
        <v>5</v>
      </c>
      <c r="G246" s="167"/>
      <c r="H246" s="164" t="s">
        <v>6</v>
      </c>
      <c r="I246" s="165"/>
      <c r="J246" s="166" t="s">
        <v>211</v>
      </c>
      <c r="K246" s="167"/>
      <c r="L246" s="165" t="s">
        <v>212</v>
      </c>
      <c r="M246" s="165"/>
      <c r="N246" s="168" t="s">
        <v>7</v>
      </c>
      <c r="O246" s="168"/>
    </row>
    <row r="247" spans="1:19">
      <c r="A247" s="102"/>
      <c r="B247" s="98" t="s">
        <v>187</v>
      </c>
      <c r="C247" s="97" t="s">
        <v>166</v>
      </c>
      <c r="D247" s="98" t="s">
        <v>187</v>
      </c>
      <c r="E247" s="97" t="s">
        <v>166</v>
      </c>
      <c r="F247" s="98" t="s">
        <v>187</v>
      </c>
      <c r="G247" s="97" t="s">
        <v>166</v>
      </c>
      <c r="H247" s="98" t="s">
        <v>187</v>
      </c>
      <c r="I247" s="97" t="s">
        <v>166</v>
      </c>
      <c r="J247" s="98" t="s">
        <v>187</v>
      </c>
      <c r="K247" s="97" t="s">
        <v>166</v>
      </c>
      <c r="L247" s="98" t="s">
        <v>187</v>
      </c>
      <c r="M247" s="97" t="s">
        <v>166</v>
      </c>
      <c r="N247" s="168" t="s">
        <v>7</v>
      </c>
      <c r="O247" s="168"/>
    </row>
    <row r="248" spans="1:19" s="109" customFormat="1" ht="18" customHeight="1">
      <c r="A248" s="106" t="s">
        <v>188</v>
      </c>
      <c r="B248" s="133">
        <f>'Averages Pivot Table UPDATED'!W$355</f>
        <v>78434.652432108749</v>
      </c>
      <c r="C248" s="133"/>
      <c r="D248" s="133">
        <f>'Averages Pivot Table UPDATED'!W$359</f>
        <v>65194.71204254539</v>
      </c>
      <c r="E248" s="133"/>
      <c r="F248" s="133">
        <f>'Averages Pivot Table UPDATED'!W$363</f>
        <v>55892.680276185711</v>
      </c>
      <c r="G248" s="133"/>
      <c r="H248" s="133">
        <f>'Averages Pivot Table UPDATED'!W$367</f>
        <v>44867.551331584436</v>
      </c>
      <c r="I248" s="133"/>
      <c r="J248" s="133">
        <f>'Averages Pivot Table UPDATED'!W$371</f>
        <v>45501.122284332982</v>
      </c>
      <c r="K248" s="133"/>
      <c r="L248" s="133">
        <f>'Averages Pivot Table UPDATED'!W$379</f>
        <v>60503.964753115084</v>
      </c>
      <c r="M248" s="169"/>
      <c r="N248" s="181"/>
      <c r="O248" s="181"/>
      <c r="Q248" s="111"/>
      <c r="R248" s="111"/>
      <c r="S248" s="111"/>
    </row>
    <row r="249" spans="1:19" ht="12.95" customHeight="1">
      <c r="A249" s="118"/>
      <c r="B249" s="113"/>
      <c r="C249" s="137"/>
      <c r="D249" s="113"/>
      <c r="E249" s="137"/>
      <c r="F249" s="113"/>
      <c r="G249" s="137"/>
      <c r="H249" s="113"/>
      <c r="I249" s="137"/>
      <c r="J249" s="113"/>
      <c r="K249" s="137"/>
      <c r="L249" s="113"/>
      <c r="M249" s="137"/>
      <c r="N249" s="113"/>
      <c r="O249" s="114"/>
    </row>
    <row r="250" spans="1:19" ht="12.95" customHeight="1">
      <c r="A250" s="118" t="s">
        <v>189</v>
      </c>
      <c r="B250" s="149">
        <f>'Averages Pivot Table UPDATED'!W$8</f>
        <v>76167.611448672847</v>
      </c>
      <c r="C250" s="120">
        <f>IF(B250&gt;0,RANK(B250,(B$250:B$268)),0)</f>
        <v>4</v>
      </c>
      <c r="D250" s="149">
        <f>'Averages Pivot Table UPDATED'!W$12</f>
        <v>67339.185729763194</v>
      </c>
      <c r="E250" s="120">
        <f>IF(D250&gt;0,RANK(D250,(D$250:D$268)),0)</f>
        <v>3</v>
      </c>
      <c r="F250" s="149">
        <f>'Averages Pivot Table UPDATED'!W$16</f>
        <v>54732.356209150326</v>
      </c>
      <c r="G250" s="120">
        <f>IF(F250&gt;0,RANK(F250,(F$250:F$268)),0)</f>
        <v>4</v>
      </c>
      <c r="H250" s="149">
        <f>'Averages Pivot Table UPDATED'!W$20</f>
        <v>39740.256396588484</v>
      </c>
      <c r="I250" s="120">
        <f>IF(H250&gt;0,RANK(H250,(H$250:H$268)),0)</f>
        <v>8</v>
      </c>
      <c r="J250" s="149">
        <f>'Averages Pivot Table UPDATED'!W$24</f>
        <v>31410.599999999995</v>
      </c>
      <c r="K250" s="120">
        <f>IF(J250&gt;0,RANK(J250,(J$250:J$268)),0)</f>
        <v>7</v>
      </c>
      <c r="L250" s="149">
        <f>'Averages Pivot Table UPDATED'!W$32</f>
        <v>61082.245531265005</v>
      </c>
      <c r="M250" s="120">
        <f>IF(L250&gt;0,RANK(L250,(L$250:L$268)),0)</f>
        <v>5</v>
      </c>
      <c r="N250" s="149"/>
      <c r="O250" s="168"/>
    </row>
    <row r="251" spans="1:19" ht="12.95" customHeight="1">
      <c r="A251" s="118" t="s">
        <v>190</v>
      </c>
      <c r="B251" s="149">
        <f>'Averages Pivot Table UPDATED'!W$37</f>
        <v>66767.777777777781</v>
      </c>
      <c r="C251" s="120">
        <f>IF(B251&gt;0,RANK(B251,(B$250:B$268)),0)</f>
        <v>8</v>
      </c>
      <c r="D251" s="149">
        <f>'Averages Pivot Table UPDATED'!W$41</f>
        <v>57832.61538461539</v>
      </c>
      <c r="E251" s="120">
        <f>IF(D251&gt;0,RANK(D251,(D$250:D$268)),0)</f>
        <v>8</v>
      </c>
      <c r="F251" s="149">
        <f>'Averages Pivot Table UPDATED'!W$45</f>
        <v>49296.594059405943</v>
      </c>
      <c r="G251" s="120">
        <f>IF(F251&gt;0,RANK(F251,(F$250:F$268)),0)</f>
        <v>10</v>
      </c>
      <c r="H251" s="149">
        <f>'Averages Pivot Table UPDATED'!W$49</f>
        <v>40287.580188679247</v>
      </c>
      <c r="I251" s="120">
        <f>IF(H251&gt;0,RANK(H251,(H$250:H$268)),0)</f>
        <v>7</v>
      </c>
      <c r="J251" s="149">
        <f>'Averages Pivot Table UPDATED'!W$53</f>
        <v>0</v>
      </c>
      <c r="K251" s="120">
        <f>IF(J251&gt;0,RANK(J251,(J$250:J$268)),0)</f>
        <v>0</v>
      </c>
      <c r="L251" s="149">
        <f>'Averages Pivot Table UPDATED'!W$61</f>
        <v>49809.231274630678</v>
      </c>
      <c r="M251" s="120">
        <f>IF(L251&gt;0,RANK(L251,(L$250:L$268)),0)</f>
        <v>10</v>
      </c>
      <c r="N251" s="149"/>
      <c r="O251" s="168"/>
    </row>
    <row r="252" spans="1:19" ht="12.95" customHeight="1">
      <c r="A252" s="118" t="s">
        <v>191</v>
      </c>
      <c r="B252" s="149">
        <f>'Averages Pivot Table UPDATED'!W$66</f>
        <v>0</v>
      </c>
      <c r="C252" s="120">
        <f>IF(B252&gt;0,RANK(B252,(B$250:B$268)),0)</f>
        <v>0</v>
      </c>
      <c r="D252" s="149">
        <f>'Averages Pivot Table UPDATED'!W$70</f>
        <v>0</v>
      </c>
      <c r="E252" s="120">
        <f>IF(D252&gt;0,RANK(D252,(D$250:D$268)),0)</f>
        <v>0</v>
      </c>
      <c r="F252" s="149">
        <f>'Averages Pivot Table UPDATED'!W$74</f>
        <v>0</v>
      </c>
      <c r="G252" s="120">
        <f>IF(F252&gt;0,RANK(F252,(F$250:F$268)),0)</f>
        <v>0</v>
      </c>
      <c r="H252" s="149">
        <f>'Averages Pivot Table UPDATED'!W$78</f>
        <v>0</v>
      </c>
      <c r="I252" s="120">
        <f>IF(H252&gt;0,RANK(H252,(H$250:H$268)),0)</f>
        <v>0</v>
      </c>
      <c r="J252" s="149">
        <f>'Averages Pivot Table UPDATED'!W$82</f>
        <v>0</v>
      </c>
      <c r="K252" s="120">
        <f>IF(J252&gt;0,RANK(J252,(J$250:J$268)),0)</f>
        <v>0</v>
      </c>
      <c r="L252" s="149">
        <f>'Averages Pivot Table UPDATED'!W$90</f>
        <v>0</v>
      </c>
      <c r="M252" s="120">
        <f>IF(L252&gt;0,RANK(L252,(L$250:L$268)),0)</f>
        <v>0</v>
      </c>
      <c r="N252" s="149"/>
      <c r="O252" s="168"/>
    </row>
    <row r="253" spans="1:19" ht="12.95" customHeight="1">
      <c r="A253" s="118" t="s">
        <v>192</v>
      </c>
      <c r="B253" s="149">
        <f>'Averages Pivot Table UPDATED'!W$95</f>
        <v>0</v>
      </c>
      <c r="C253" s="120">
        <f>IF(B253&gt;0,RANK(B253,(B$250:B$268)),0)</f>
        <v>0</v>
      </c>
      <c r="D253" s="149">
        <f>'Averages Pivot Table UPDATED'!W$99</f>
        <v>0</v>
      </c>
      <c r="E253" s="120">
        <f>IF(D253&gt;0,RANK(D253,(D$250:D$268)),0)</f>
        <v>0</v>
      </c>
      <c r="F253" s="149">
        <f>'Averages Pivot Table UPDATED'!W$103</f>
        <v>0</v>
      </c>
      <c r="G253" s="120">
        <f>IF(F253&gt;0,RANK(F253,(F$250:F$268)),0)</f>
        <v>0</v>
      </c>
      <c r="H253" s="149">
        <f>'Averages Pivot Table UPDATED'!W$107</f>
        <v>0</v>
      </c>
      <c r="I253" s="120">
        <f>IF(H253&gt;0,RANK(H253,(H$250:H$268)),0)</f>
        <v>0</v>
      </c>
      <c r="J253" s="149">
        <f>'Averages Pivot Table UPDATED'!W$111</f>
        <v>0</v>
      </c>
      <c r="K253" s="120">
        <f>IF(J253&gt;0,RANK(J253,(J$250:J$268)),0)</f>
        <v>0</v>
      </c>
      <c r="L253" s="149">
        <f>'Averages Pivot Table UPDATED'!W$119</f>
        <v>0</v>
      </c>
      <c r="M253" s="120">
        <f>IF(L253&gt;0,RANK(L253,(L$250:L$268)),0)</f>
        <v>0</v>
      </c>
      <c r="N253" s="149"/>
      <c r="O253" s="168"/>
    </row>
    <row r="254" spans="1:19" ht="12.95" customHeight="1">
      <c r="A254" s="118"/>
      <c r="B254" s="149"/>
      <c r="C254" s="120"/>
      <c r="D254" s="149"/>
      <c r="E254" s="120"/>
      <c r="F254" s="149"/>
      <c r="G254" s="120"/>
      <c r="H254" s="149"/>
      <c r="I254" s="120"/>
      <c r="J254" s="149"/>
      <c r="K254" s="120"/>
      <c r="L254" s="149"/>
      <c r="M254" s="120"/>
      <c r="N254" s="149"/>
      <c r="O254" s="168"/>
    </row>
    <row r="255" spans="1:19" ht="12.95" customHeight="1">
      <c r="A255" s="118" t="s">
        <v>193</v>
      </c>
      <c r="B255" s="149">
        <f>'Averages Pivot Table UPDATED'!W$124</f>
        <v>64304.979838139669</v>
      </c>
      <c r="C255" s="120">
        <f>IF(B255&gt;0,RANK(B255,(B$250:B$268)),0)</f>
        <v>10</v>
      </c>
      <c r="D255" s="149">
        <f>'Averages Pivot Table UPDATED'!W$128</f>
        <v>54991.233232349849</v>
      </c>
      <c r="E255" s="120">
        <f>IF(D255&gt;0,RANK(D255,(D$250:D$268)),0)</f>
        <v>10</v>
      </c>
      <c r="F255" s="149">
        <f>'Averages Pivot Table UPDATED'!W$132</f>
        <v>51631.498850342883</v>
      </c>
      <c r="G255" s="120">
        <f>IF(F255&gt;0,RANK(F255,(F$250:F$268)),0)</f>
        <v>7</v>
      </c>
      <c r="H255" s="149">
        <f>'Averages Pivot Table UPDATED'!W$136</f>
        <v>35367.189869791669</v>
      </c>
      <c r="I255" s="120">
        <f>IF(H255&gt;0,RANK(H255,(H$250:H$268)),0)</f>
        <v>10</v>
      </c>
      <c r="J255" s="149">
        <f>'Averages Pivot Table UPDATED'!W$140</f>
        <v>42087.768701298701</v>
      </c>
      <c r="K255" s="120">
        <f>IF(J255&gt;0,RANK(J255,(J$250:J$268)),0)</f>
        <v>5</v>
      </c>
      <c r="L255" s="149">
        <f>'Averages Pivot Table UPDATED'!W$148</f>
        <v>50213.289465806927</v>
      </c>
      <c r="M255" s="120">
        <f>IF(L255&gt;0,RANK(L255,(L$250:L$268)),0)</f>
        <v>9</v>
      </c>
      <c r="N255" s="149"/>
      <c r="O255" s="168"/>
    </row>
    <row r="256" spans="1:19" ht="12.95" customHeight="1">
      <c r="A256" s="118" t="s">
        <v>194</v>
      </c>
      <c r="N256" s="149"/>
      <c r="O256" s="168"/>
    </row>
    <row r="257" spans="1:19">
      <c r="A257" s="118" t="s">
        <v>195</v>
      </c>
      <c r="N257" s="149"/>
      <c r="O257" s="168"/>
      <c r="Q257" s="91"/>
      <c r="R257" s="91"/>
      <c r="S257" s="91"/>
    </row>
    <row r="258" spans="1:19">
      <c r="A258" s="118" t="s">
        <v>196</v>
      </c>
      <c r="N258" s="149"/>
      <c r="O258" s="168"/>
      <c r="Q258" s="91"/>
      <c r="R258" s="91"/>
      <c r="S258" s="91"/>
    </row>
    <row r="259" spans="1:19">
      <c r="A259" s="118"/>
      <c r="N259" s="149"/>
      <c r="O259" s="168"/>
      <c r="Q259" s="91"/>
      <c r="R259" s="91"/>
      <c r="S259" s="91"/>
    </row>
    <row r="260" spans="1:19">
      <c r="A260" s="118" t="s">
        <v>197</v>
      </c>
      <c r="B260" s="149">
        <f>'Averages Pivot Table UPDATED'!W$153</f>
        <v>64323.617910447756</v>
      </c>
      <c r="C260" s="120">
        <f>IF(B260&gt;0,RANK(B260,(B$250:B$268)),0)</f>
        <v>9</v>
      </c>
      <c r="D260" s="149">
        <f>'Averages Pivot Table UPDATED'!W$157</f>
        <v>59368.216216216206</v>
      </c>
      <c r="E260" s="120">
        <f>IF(D260&gt;0,RANK(D260,(D$250:D$268)),0)</f>
        <v>7</v>
      </c>
      <c r="F260" s="149">
        <f>'Averages Pivot Table UPDATED'!W$161</f>
        <v>51584.63709677419</v>
      </c>
      <c r="G260" s="120">
        <f>IF(F260&gt;0,RANK(F260,(F$250:F$268)),0)</f>
        <v>9</v>
      </c>
      <c r="H260" s="149">
        <f>'Averages Pivot Table UPDATED'!W$165</f>
        <v>50848.939849624061</v>
      </c>
      <c r="I260" s="120">
        <f>IF(H260&gt;0,RANK(H260,(H$250:H$268)),0)</f>
        <v>4</v>
      </c>
      <c r="J260" s="149">
        <f>'Averages Pivot Table UPDATED'!W$169</f>
        <v>0</v>
      </c>
      <c r="K260" s="120">
        <f>IF(J260&gt;0,RANK(J260,(J$250:J$268)),0)</f>
        <v>0</v>
      </c>
      <c r="L260" s="149">
        <f>'Averages Pivot Table UPDATED'!W$177</f>
        <v>55925.681338325907</v>
      </c>
      <c r="M260" s="120">
        <f>IF(L260&gt;0,RANK(L260,(L$250:L$268)),0)</f>
        <v>7</v>
      </c>
      <c r="N260" s="149"/>
      <c r="O260" s="168"/>
      <c r="Q260" s="91"/>
      <c r="R260" s="91"/>
      <c r="S260" s="91"/>
    </row>
    <row r="261" spans="1:19">
      <c r="A261" s="118" t="s">
        <v>198</v>
      </c>
      <c r="B261" s="149">
        <f>'Averages Pivot Table UPDATED'!W$182</f>
        <v>86881.718291054727</v>
      </c>
      <c r="C261" s="120">
        <f>IF(B261&gt;0,RANK(B261,(B$250:B$268)),0)</f>
        <v>3</v>
      </c>
      <c r="D261" s="149">
        <f>'Averages Pivot Table UPDATED'!W$186</f>
        <v>69110.07126777251</v>
      </c>
      <c r="E261" s="120">
        <f>IF(D261&gt;0,RANK(D261,(D$250:D$268)),0)</f>
        <v>2</v>
      </c>
      <c r="F261" s="149">
        <f>'Averages Pivot Table UPDATED'!W$190</f>
        <v>60389.331861824146</v>
      </c>
      <c r="G261" s="120">
        <f>IF(F261&gt;0,RANK(F261,(F$250:F$268)),0)</f>
        <v>2</v>
      </c>
      <c r="H261" s="149">
        <f>'Averages Pivot Table UPDATED'!W$194</f>
        <v>58995.786031042124</v>
      </c>
      <c r="I261" s="120">
        <f>IF(H261&gt;0,RANK(H261,(H$250:H$268)),0)</f>
        <v>2</v>
      </c>
      <c r="J261" s="149">
        <f>'Averages Pivot Table UPDATED'!W$198</f>
        <v>48625.101191362242</v>
      </c>
      <c r="K261" s="120">
        <f>IF(J261&gt;0,RANK(J261,(J$250:J$268)),0)</f>
        <v>2</v>
      </c>
      <c r="L261" s="149">
        <f>'Averages Pivot Table UPDATED'!W$206</f>
        <v>67127.353061581147</v>
      </c>
      <c r="M261" s="120">
        <f>IF(L261&gt;0,RANK(L261,(L$250:L$268)),0)</f>
        <v>2</v>
      </c>
      <c r="N261" s="149"/>
      <c r="O261" s="168"/>
      <c r="Q261" s="91"/>
      <c r="R261" s="91"/>
      <c r="S261" s="91"/>
    </row>
    <row r="262" spans="1:19">
      <c r="A262" s="118" t="s">
        <v>199</v>
      </c>
      <c r="B262" s="149">
        <f>'Averages Pivot Table UPDATED'!W$211</f>
        <v>70552.078358087369</v>
      </c>
      <c r="C262" s="120">
        <f>IF(B262&gt;0,RANK(B262,(B$250:B$268)),0)</f>
        <v>7</v>
      </c>
      <c r="D262" s="149">
        <f>'Averages Pivot Table UPDATED'!W$215</f>
        <v>57440.409836710613</v>
      </c>
      <c r="E262" s="120">
        <f>IF(D262&gt;0,RANK(D262,(D$250:D$268)),0)</f>
        <v>9</v>
      </c>
      <c r="F262" s="149">
        <f>'Averages Pivot Table UPDATED'!W$219</f>
        <v>51616.205432177558</v>
      </c>
      <c r="G262" s="120">
        <f>IF(F262&gt;0,RANK(F262,(F$250:F$268)),0)</f>
        <v>8</v>
      </c>
      <c r="H262" s="149">
        <f>'Averages Pivot Table UPDATED'!W$223</f>
        <v>43828.104144021403</v>
      </c>
      <c r="I262" s="120">
        <f>IF(H262&gt;0,RANK(H262,(H$250:H$268)),0)</f>
        <v>6</v>
      </c>
      <c r="J262" s="149">
        <f>'Averages Pivot Table UPDATED'!W$227</f>
        <v>0</v>
      </c>
      <c r="K262" s="120">
        <f>IF(J262&gt;0,RANK(J262,(J$250:J$268)),0)</f>
        <v>0</v>
      </c>
      <c r="L262" s="149">
        <f>'Averages Pivot Table UPDATED'!W$235</f>
        <v>54071.664018894407</v>
      </c>
      <c r="M262" s="120">
        <f>IF(L262&gt;0,RANK(L262,(L$250:L$268)),0)</f>
        <v>8</v>
      </c>
      <c r="N262" s="149"/>
      <c r="O262" s="168"/>
      <c r="Q262" s="91"/>
      <c r="R262" s="91"/>
      <c r="S262" s="91"/>
    </row>
    <row r="263" spans="1:19">
      <c r="A263" s="118" t="s">
        <v>200</v>
      </c>
      <c r="B263" s="149">
        <f>'Averages Pivot Table UPDATED'!W$240</f>
        <v>87021.786702900528</v>
      </c>
      <c r="C263" s="120">
        <f>IF(B263&gt;0,RANK(B263,(B$250:B$268)),0)</f>
        <v>2</v>
      </c>
      <c r="D263" s="149">
        <f>'Averages Pivot Table UPDATED'!W$244</f>
        <v>67083.094893291229</v>
      </c>
      <c r="E263" s="120">
        <f>IF(D263&gt;0,RANK(D263,(D$250:D$268)),0)</f>
        <v>4</v>
      </c>
      <c r="F263" s="149">
        <f>'Averages Pivot Table UPDATED'!W$248</f>
        <v>54458.624872671673</v>
      </c>
      <c r="G263" s="120">
        <f>IF(F263&gt;0,RANK(F263,(F$250:F$268)),0)</f>
        <v>5</v>
      </c>
      <c r="H263" s="149">
        <f>'Averages Pivot Table UPDATED'!W$252</f>
        <v>49615.336970119293</v>
      </c>
      <c r="I263" s="120">
        <f>IF(H263&gt;0,RANK(H263,(H$250:H$268)),0)</f>
        <v>5</v>
      </c>
      <c r="J263" s="149">
        <f>'Averages Pivot Table UPDATED'!W$256</f>
        <v>39757.361963190182</v>
      </c>
      <c r="K263" s="120">
        <f>IF(J263&gt;0,RANK(J263,(J$250:J$268)),0)</f>
        <v>6</v>
      </c>
      <c r="L263" s="149">
        <f>'Averages Pivot Table UPDATED'!W$264</f>
        <v>63424.296889170997</v>
      </c>
      <c r="M263" s="120">
        <f>IF(L263&gt;0,RANK(L263,(L$250:L$268)),0)</f>
        <v>3</v>
      </c>
      <c r="N263" s="149"/>
      <c r="O263" s="168"/>
      <c r="Q263" s="91"/>
      <c r="R263" s="91"/>
      <c r="S263" s="91"/>
    </row>
    <row r="264" spans="1:19">
      <c r="A264" s="118"/>
      <c r="N264" s="149"/>
      <c r="O264" s="168"/>
      <c r="Q264" s="91"/>
      <c r="R264" s="91"/>
      <c r="S264" s="91"/>
    </row>
    <row r="265" spans="1:19">
      <c r="A265" s="118" t="s">
        <v>201</v>
      </c>
      <c r="B265" s="149">
        <f>'Averages Pivot Table UPDATED'!W$269</f>
        <v>75056.329545454544</v>
      </c>
      <c r="C265" s="120">
        <f>IF(B265&gt;0,RANK(B265,(B$250:B$268)),0)</f>
        <v>5</v>
      </c>
      <c r="D265" s="149">
        <f>'Averages Pivot Table UPDATED'!W$273</f>
        <v>65077.705882352944</v>
      </c>
      <c r="E265" s="120">
        <f>IF(D265&gt;0,RANK(D265,(D$250:D$268)),0)</f>
        <v>5</v>
      </c>
      <c r="F265" s="149">
        <f>'Averages Pivot Table UPDATED'!W$277</f>
        <v>59602.65151515152</v>
      </c>
      <c r="G265" s="120">
        <f>IF(F265&gt;0,RANK(F265,(F$250:F$268)),0)</f>
        <v>3</v>
      </c>
      <c r="H265" s="149">
        <f>'Averages Pivot Table UPDATED'!W$281</f>
        <v>51772.243902439019</v>
      </c>
      <c r="I265" s="120">
        <f>IF(H265&gt;0,RANK(H265,(H$250:H$268)),0)</f>
        <v>3</v>
      </c>
      <c r="J265" s="149">
        <f>'Averages Pivot Table UPDATED'!W$285</f>
        <v>44378.824468085106</v>
      </c>
      <c r="K265" s="120">
        <f>IF(J265&gt;0,RANK(J265,(J$250:J$268)),0)</f>
        <v>3</v>
      </c>
      <c r="L265" s="149">
        <f>'Averages Pivot Table UPDATED'!W$293</f>
        <v>61783.025564332391</v>
      </c>
      <c r="M265" s="120">
        <f>IF(L265&gt;0,RANK(L265,(L$250:L$268)),0)</f>
        <v>4</v>
      </c>
      <c r="N265" s="149"/>
      <c r="O265" s="168"/>
      <c r="Q265" s="91"/>
      <c r="R265" s="91"/>
      <c r="S265" s="91"/>
    </row>
    <row r="266" spans="1:19">
      <c r="A266" s="118" t="s">
        <v>202</v>
      </c>
      <c r="B266" s="149">
        <f>'Averages Pivot Table UPDATED'!W$298</f>
        <v>91475.595779220777</v>
      </c>
      <c r="C266" s="120">
        <f>IF(B266&gt;0,RANK(B266,(B$250:B$268)),0)</f>
        <v>1</v>
      </c>
      <c r="D266" s="149">
        <f>'Averages Pivot Table UPDATED'!W$302</f>
        <v>73787.908437401915</v>
      </c>
      <c r="E266" s="120">
        <f>IF(D266&gt;0,RANK(D266,(D$250:D$268)),0)</f>
        <v>1</v>
      </c>
      <c r="F266" s="149">
        <f>'Averages Pivot Table UPDATED'!W$306</f>
        <v>67227.217741935485</v>
      </c>
      <c r="G266" s="120">
        <f>IF(F266&gt;0,RANK(F266,(F$250:F$268)),0)</f>
        <v>1</v>
      </c>
      <c r="H266" s="149">
        <f>'Averages Pivot Table UPDATED'!W$310</f>
        <v>81103.304347826095</v>
      </c>
      <c r="I266" s="120">
        <f>IF(H266&gt;0,RANK(H266,(H$250:H$268)),0)</f>
        <v>1</v>
      </c>
      <c r="J266" s="149">
        <f>'Averages Pivot Table UPDATED'!W$314</f>
        <v>50955.688073394493</v>
      </c>
      <c r="K266" s="120">
        <f>IF(J266&gt;0,RANK(J266,(J$250:J$268)),0)</f>
        <v>1</v>
      </c>
      <c r="L266" s="149">
        <f>'Averages Pivot Table UPDATED'!W$322</f>
        <v>68471.915697748103</v>
      </c>
      <c r="M266" s="120">
        <f>IF(L266&gt;0,RANK(L266,(L$250:L$268)),0)</f>
        <v>1</v>
      </c>
      <c r="N266" s="149"/>
      <c r="O266" s="168"/>
      <c r="Q266" s="91"/>
      <c r="R266" s="91"/>
      <c r="S266" s="91"/>
    </row>
    <row r="267" spans="1:19">
      <c r="A267" s="118" t="s">
        <v>203</v>
      </c>
      <c r="N267" s="149"/>
      <c r="O267" s="149"/>
      <c r="Q267" s="91"/>
      <c r="R267" s="91"/>
      <c r="S267" s="91"/>
    </row>
    <row r="268" spans="1:19">
      <c r="A268" s="143" t="s">
        <v>204</v>
      </c>
      <c r="B268" s="149">
        <f>'Averages Pivot Table UPDATED'!W$327</f>
        <v>74647.739788815321</v>
      </c>
      <c r="C268" s="120">
        <f>IF(B268&gt;0,RANK(B268,(B$250:B$268)),0)</f>
        <v>6</v>
      </c>
      <c r="D268" s="149">
        <f>'Averages Pivot Table UPDATED'!W$331</f>
        <v>63045.721284940577</v>
      </c>
      <c r="E268" s="120">
        <f>IF(D268&gt;0,RANK(D268,(D$250:D$268)),0)</f>
        <v>6</v>
      </c>
      <c r="F268" s="149">
        <f>'Averages Pivot Table UPDATED'!W$335</f>
        <v>54020.253826944281</v>
      </c>
      <c r="G268" s="120">
        <f>IF(F268&gt;0,RANK(F268,(F$250:F$268)),0)</f>
        <v>6</v>
      </c>
      <c r="H268" s="149">
        <f>'Averages Pivot Table UPDATED'!W$339</f>
        <v>38254.655172413797</v>
      </c>
      <c r="I268" s="120">
        <f>IF(H268&gt;0,RANK(H268,(H$250:H$268)),0)</f>
        <v>9</v>
      </c>
      <c r="J268" s="149">
        <f>'Averages Pivot Table UPDATED'!W$343</f>
        <v>42962.844155844148</v>
      </c>
      <c r="K268" s="120">
        <f>IF(J268&gt;0,RANK(J268,(J$250:J$268)),0)</f>
        <v>4</v>
      </c>
      <c r="L268" s="149">
        <f>'Averages Pivot Table UPDATED'!W$351</f>
        <v>60992.07377997048</v>
      </c>
      <c r="M268" s="120">
        <f>IF(L268&gt;0,RANK(L268,(L$250:L$268)),0)</f>
        <v>6</v>
      </c>
      <c r="N268" s="149"/>
      <c r="O268" s="149"/>
      <c r="Q268" s="91"/>
      <c r="R268" s="91"/>
      <c r="S268" s="91"/>
    </row>
    <row r="269" spans="1:19" ht="35.25" customHeight="1">
      <c r="A269" s="665" t="s">
        <v>360</v>
      </c>
      <c r="B269" s="669"/>
      <c r="C269" s="669"/>
      <c r="D269" s="669"/>
      <c r="E269" s="669"/>
      <c r="F269" s="669"/>
      <c r="G269" s="669"/>
      <c r="H269" s="669"/>
      <c r="I269" s="669"/>
      <c r="J269" s="669"/>
      <c r="K269" s="669"/>
      <c r="L269" s="669"/>
      <c r="M269" s="669"/>
      <c r="N269" s="118"/>
      <c r="O269" s="118"/>
      <c r="Q269" s="91"/>
      <c r="R269" s="91"/>
      <c r="S269" s="91"/>
    </row>
    <row r="270" spans="1:19">
      <c r="M270" s="84" t="s">
        <v>917</v>
      </c>
      <c r="O270" s="630"/>
      <c r="Q270" s="91"/>
      <c r="R270" s="91"/>
      <c r="S270" s="91"/>
    </row>
    <row r="271" spans="1:19" ht="18">
      <c r="A271" s="64" t="s">
        <v>218</v>
      </c>
      <c r="B271" s="64"/>
      <c r="C271" s="64"/>
      <c r="D271" s="64"/>
      <c r="E271" s="64"/>
      <c r="F271" s="64"/>
      <c r="G271" s="64"/>
      <c r="H271" s="64"/>
      <c r="I271" s="64"/>
      <c r="J271" s="64"/>
      <c r="K271" s="64"/>
      <c r="L271" s="64"/>
      <c r="M271" s="64"/>
      <c r="N271" s="161"/>
      <c r="O271" s="161"/>
      <c r="Q271" s="91"/>
      <c r="R271" s="91"/>
      <c r="S271" s="91"/>
    </row>
    <row r="272" spans="1:19">
      <c r="A272" s="162"/>
      <c r="B272" s="69"/>
      <c r="C272" s="69"/>
      <c r="D272" s="69"/>
      <c r="E272" s="69"/>
      <c r="F272" s="69"/>
      <c r="G272" s="69"/>
      <c r="H272" s="69"/>
      <c r="I272" s="69"/>
      <c r="J272" s="69"/>
      <c r="K272" s="69"/>
      <c r="L272" s="69"/>
      <c r="M272" s="69"/>
      <c r="N272" s="69"/>
      <c r="O272" s="69"/>
      <c r="Q272" s="91"/>
      <c r="R272" s="91"/>
      <c r="S272" s="91"/>
    </row>
    <row r="273" spans="1:19" ht="15.75">
      <c r="A273" s="664" t="s">
        <v>210</v>
      </c>
      <c r="B273" s="664"/>
      <c r="C273" s="664"/>
      <c r="D273" s="664"/>
      <c r="E273" s="664"/>
      <c r="F273" s="664"/>
      <c r="G273" s="664"/>
      <c r="H273" s="664"/>
      <c r="I273" s="664"/>
      <c r="J273" s="664"/>
      <c r="K273" s="664"/>
      <c r="L273" s="664"/>
      <c r="M273" s="664"/>
      <c r="N273" s="163"/>
      <c r="O273" s="163"/>
    </row>
    <row r="274" spans="1:19" ht="15.75">
      <c r="A274" s="664" t="s">
        <v>907</v>
      </c>
      <c r="B274" s="664"/>
      <c r="C274" s="664"/>
      <c r="D274" s="664"/>
      <c r="E274" s="664"/>
      <c r="F274" s="664"/>
      <c r="G274" s="664"/>
      <c r="H274" s="664"/>
      <c r="I274" s="664"/>
      <c r="J274" s="664"/>
      <c r="K274" s="664"/>
      <c r="L274" s="664"/>
      <c r="M274" s="664"/>
      <c r="N274" s="163"/>
      <c r="O274" s="163"/>
    </row>
    <row r="275" spans="1:19">
      <c r="A275" s="118"/>
      <c r="B275" s="118"/>
      <c r="C275" s="118"/>
      <c r="D275" s="118"/>
      <c r="E275" s="118"/>
      <c r="F275" s="118"/>
      <c r="G275" s="118"/>
      <c r="H275" s="118"/>
      <c r="I275" s="118"/>
      <c r="J275" s="118"/>
      <c r="K275" s="118"/>
      <c r="L275" s="118"/>
      <c r="M275" s="118"/>
      <c r="N275" s="118"/>
      <c r="O275" s="118"/>
    </row>
    <row r="276" spans="1:19" ht="36" customHeight="1">
      <c r="A276" s="96"/>
      <c r="B276" s="164" t="s">
        <v>3</v>
      </c>
      <c r="C276" s="165"/>
      <c r="D276" s="166" t="s">
        <v>4</v>
      </c>
      <c r="E276" s="167"/>
      <c r="F276" s="166" t="s">
        <v>5</v>
      </c>
      <c r="G276" s="167"/>
      <c r="H276" s="164" t="s">
        <v>6</v>
      </c>
      <c r="I276" s="165"/>
      <c r="J276" s="166" t="s">
        <v>211</v>
      </c>
      <c r="K276" s="167"/>
      <c r="L276" s="165" t="s">
        <v>212</v>
      </c>
      <c r="M276" s="165"/>
      <c r="N276" s="168" t="s">
        <v>7</v>
      </c>
      <c r="O276" s="168"/>
    </row>
    <row r="277" spans="1:19">
      <c r="A277" s="102"/>
      <c r="B277" s="98" t="s">
        <v>187</v>
      </c>
      <c r="C277" s="97" t="s">
        <v>166</v>
      </c>
      <c r="D277" s="98" t="s">
        <v>187</v>
      </c>
      <c r="E277" s="97" t="s">
        <v>166</v>
      </c>
      <c r="F277" s="98" t="s">
        <v>187</v>
      </c>
      <c r="G277" s="97" t="s">
        <v>166</v>
      </c>
      <c r="H277" s="98" t="s">
        <v>187</v>
      </c>
      <c r="I277" s="97" t="s">
        <v>166</v>
      </c>
      <c r="J277" s="98" t="s">
        <v>187</v>
      </c>
      <c r="K277" s="97" t="s">
        <v>166</v>
      </c>
      <c r="L277" s="98" t="s">
        <v>187</v>
      </c>
      <c r="M277" s="97" t="s">
        <v>166</v>
      </c>
      <c r="N277" s="168" t="s">
        <v>7</v>
      </c>
      <c r="O277" s="168"/>
    </row>
    <row r="278" spans="1:19" s="109" customFormat="1" ht="18" customHeight="1">
      <c r="A278" s="106" t="s">
        <v>188</v>
      </c>
      <c r="B278" s="133">
        <f>'Averages Pivot Table UPDATED'!X$355</f>
        <v>72577.352436201967</v>
      </c>
      <c r="C278" s="133"/>
      <c r="D278" s="133">
        <f>'Averages Pivot Table UPDATED'!X$359</f>
        <v>60518.144403695638</v>
      </c>
      <c r="E278" s="133"/>
      <c r="F278" s="133">
        <f>'Averages Pivot Table UPDATED'!X$363</f>
        <v>54595.401692629057</v>
      </c>
      <c r="G278" s="133"/>
      <c r="H278" s="133">
        <f>'Averages Pivot Table UPDATED'!X$367</f>
        <v>43131.172660863878</v>
      </c>
      <c r="I278" s="133"/>
      <c r="J278" s="133">
        <f>'Averages Pivot Table UPDATED'!X$371</f>
        <v>45735.818757228502</v>
      </c>
      <c r="K278" s="133"/>
      <c r="L278" s="133">
        <f>'Averages Pivot Table UPDATED'!X$379</f>
        <v>57355.490936480324</v>
      </c>
      <c r="M278" s="169"/>
      <c r="N278" s="181"/>
      <c r="O278" s="181"/>
      <c r="Q278" s="111"/>
      <c r="R278" s="111"/>
      <c r="S278" s="111"/>
    </row>
    <row r="279" spans="1:19" ht="12.95" customHeight="1">
      <c r="A279" s="118"/>
      <c r="B279" s="113"/>
      <c r="C279" s="137"/>
      <c r="D279" s="113"/>
      <c r="E279" s="137"/>
      <c r="F279" s="113"/>
      <c r="G279" s="137"/>
      <c r="H279" s="113"/>
      <c r="I279" s="137"/>
      <c r="J279" s="113"/>
      <c r="K279" s="137"/>
      <c r="L279" s="113"/>
      <c r="M279" s="137"/>
      <c r="N279" s="113"/>
      <c r="O279" s="114"/>
    </row>
    <row r="280" spans="1:19" ht="12.95" customHeight="1">
      <c r="A280" s="118" t="s">
        <v>189</v>
      </c>
      <c r="B280" s="149">
        <f>'Averages Pivot Table UPDATED'!X$8</f>
        <v>85912.20895522389</v>
      </c>
      <c r="C280" s="120">
        <f>IF(B280&gt;0,RANK(B280,(B$280:B$298)),0)</f>
        <v>2</v>
      </c>
      <c r="D280" s="149">
        <f>'Averages Pivot Table UPDATED'!X$12</f>
        <v>76386.46875</v>
      </c>
      <c r="E280" s="120">
        <f>IF(D280&gt;0,RANK(D280,(D$280:D$298)),0)</f>
        <v>1</v>
      </c>
      <c r="F280" s="149">
        <f>'Averages Pivot Table UPDATED'!X$16</f>
        <v>60934.076923076922</v>
      </c>
      <c r="G280" s="120">
        <f>IF(F280&gt;0,RANK(F280,(F$280:F$298)),0)</f>
        <v>2</v>
      </c>
      <c r="H280" s="149">
        <f>'Averages Pivot Table UPDATED'!X$20</f>
        <v>0</v>
      </c>
      <c r="I280" s="120">
        <f>IF(H280&gt;0,RANK(H280,(H$280:H$298)),0)</f>
        <v>0</v>
      </c>
      <c r="J280" s="149">
        <f>'Averages Pivot Table UPDATED'!X$24</f>
        <v>0</v>
      </c>
      <c r="K280" s="120">
        <f>IF(J280&gt;0,RANK(J280,(J$280:J$298)),0)</f>
        <v>0</v>
      </c>
      <c r="L280" s="149">
        <f>'Averages Pivot Table UPDATED'!X$32</f>
        <v>71485.831470083853</v>
      </c>
      <c r="M280" s="120">
        <f>IF(L280&gt;0,RANK(L280,(L$280:L$298)),0)</f>
        <v>1</v>
      </c>
      <c r="N280" s="149"/>
      <c r="O280" s="168"/>
    </row>
    <row r="281" spans="1:19" ht="12.95" customHeight="1">
      <c r="A281" s="118" t="s">
        <v>190</v>
      </c>
      <c r="B281" s="149">
        <f>'Averages Pivot Table UPDATED'!X$37</f>
        <v>73003.789749502146</v>
      </c>
      <c r="C281" s="120">
        <f>IF(B281&gt;0,RANK(B281,(B$280:B$298)),0)</f>
        <v>4</v>
      </c>
      <c r="D281" s="149">
        <f>'Averages Pivot Table UPDATED'!X$41</f>
        <v>64351.910254917937</v>
      </c>
      <c r="E281" s="120">
        <f>IF(D281&gt;0,RANK(D281,(D$280:D$298)),0)</f>
        <v>4</v>
      </c>
      <c r="F281" s="149">
        <f>'Averages Pivot Table UPDATED'!X$45</f>
        <v>56177.125283280751</v>
      </c>
      <c r="G281" s="120">
        <f>IF(F281&gt;0,RANK(F281,(F$280:F$298)),0)</f>
        <v>4</v>
      </c>
      <c r="H281" s="149">
        <f>'Averages Pivot Table UPDATED'!X$49</f>
        <v>47060.824404472536</v>
      </c>
      <c r="I281" s="120">
        <f>IF(H281&gt;0,RANK(H281,(H$280:H$298)),0)</f>
        <v>3</v>
      </c>
      <c r="J281" s="149">
        <f>'Averages Pivot Table UPDATED'!X$53</f>
        <v>27023.625</v>
      </c>
      <c r="K281" s="120">
        <f>IF(J281&gt;0,RANK(J281,(J$280:J$298)),0)</f>
        <v>5</v>
      </c>
      <c r="L281" s="149">
        <f>'Averages Pivot Table UPDATED'!X$61</f>
        <v>56207.326104880427</v>
      </c>
      <c r="M281" s="120">
        <f>IF(L281&gt;0,RANK(L281,(L$280:L$298)),0)</f>
        <v>6</v>
      </c>
      <c r="N281" s="149"/>
      <c r="O281" s="168"/>
    </row>
    <row r="282" spans="1:19" ht="12.95" customHeight="1">
      <c r="A282" s="118" t="s">
        <v>191</v>
      </c>
      <c r="B282" s="149">
        <f>'Averages Pivot Table UPDATED'!X$66</f>
        <v>0</v>
      </c>
      <c r="C282" s="120">
        <f>IF(B282&gt;0,RANK(B282,(B$280:B$298)),0)</f>
        <v>0</v>
      </c>
      <c r="D282" s="149">
        <f>'Averages Pivot Table UPDATED'!X$70</f>
        <v>0</v>
      </c>
      <c r="E282" s="120">
        <f>IF(D282&gt;0,RANK(D282,(D$280:D$298)),0)</f>
        <v>0</v>
      </c>
      <c r="F282" s="149">
        <f>'Averages Pivot Table UPDATED'!X$74</f>
        <v>0</v>
      </c>
      <c r="G282" s="120">
        <f>IF(F282&gt;0,RANK(F282,(F$280:F$298)),0)</f>
        <v>0</v>
      </c>
      <c r="H282" s="149">
        <f>'Averages Pivot Table UPDATED'!X$78</f>
        <v>0</v>
      </c>
      <c r="I282" s="120">
        <f>IF(H282&gt;0,RANK(H282,(H$280:H$298)),0)</f>
        <v>0</v>
      </c>
      <c r="J282" s="149">
        <f>'Averages Pivot Table UPDATED'!X$82</f>
        <v>0</v>
      </c>
      <c r="K282" s="120">
        <f>IF(J282&gt;0,RANK(J282,(J$280:J$298)),0)</f>
        <v>0</v>
      </c>
      <c r="L282" s="149">
        <f>'Averages Pivot Table UPDATED'!X$90</f>
        <v>0</v>
      </c>
      <c r="M282" s="120">
        <f>IF(L282&gt;0,RANK(L282,(L$280:L$298)),0)</f>
        <v>0</v>
      </c>
      <c r="N282" s="149"/>
      <c r="O282" s="168"/>
    </row>
    <row r="283" spans="1:19" ht="12.95" customHeight="1">
      <c r="A283" s="118" t="s">
        <v>192</v>
      </c>
      <c r="B283" s="149">
        <f>'Averages Pivot Table UPDATED'!X$95</f>
        <v>88024.581212121222</v>
      </c>
      <c r="C283" s="120">
        <f>IF(B283&gt;0,RANK(B283,(B$280:B$298)),0)</f>
        <v>1</v>
      </c>
      <c r="D283" s="149">
        <f>'Averages Pivot Table UPDATED'!X$99</f>
        <v>70049.836363636365</v>
      </c>
      <c r="E283" s="120">
        <f>IF(D283&gt;0,RANK(D283,(D$280:D$298)),0)</f>
        <v>3</v>
      </c>
      <c r="F283" s="149">
        <f>'Averages Pivot Table UPDATED'!X$103</f>
        <v>58265.222727272725</v>
      </c>
      <c r="G283" s="120">
        <f>IF(F283&gt;0,RANK(F283,(F$280:F$298)),0)</f>
        <v>3</v>
      </c>
      <c r="H283" s="149">
        <f>'Averages Pivot Table UPDATED'!X$107</f>
        <v>2136.0219047619048</v>
      </c>
      <c r="I283" s="120">
        <f>IF(H283&gt;0,RANK(H283,(H$280:H$298)),0)</f>
        <v>7</v>
      </c>
      <c r="J283" s="149">
        <f>'Averages Pivot Table UPDATED'!X$111</f>
        <v>0</v>
      </c>
      <c r="K283" s="120">
        <f>IF(J283&gt;0,RANK(J283,(J$280:J$298)),0)</f>
        <v>0</v>
      </c>
      <c r="L283" s="149">
        <f>'Averages Pivot Table UPDATED'!X$119</f>
        <v>58309.080202020203</v>
      </c>
      <c r="M283" s="120">
        <f>IF(L283&gt;0,RANK(L283,(L$280:L$298)),0)</f>
        <v>3</v>
      </c>
      <c r="N283" s="149"/>
      <c r="O283" s="168"/>
    </row>
    <row r="284" spans="1:19" ht="12.95" customHeight="1">
      <c r="A284" s="118"/>
      <c r="B284" s="149"/>
      <c r="C284" s="120"/>
      <c r="D284" s="149"/>
      <c r="E284" s="120"/>
      <c r="F284" s="149"/>
      <c r="G284" s="120"/>
      <c r="H284" s="149"/>
      <c r="I284" s="120"/>
      <c r="J284" s="149"/>
      <c r="K284" s="120"/>
      <c r="L284" s="149"/>
      <c r="M284" s="120"/>
      <c r="N284" s="149"/>
      <c r="O284" s="168"/>
    </row>
    <row r="285" spans="1:19" ht="12.95" customHeight="1">
      <c r="A285" s="118" t="s">
        <v>193</v>
      </c>
      <c r="B285" s="149">
        <f>'Averages Pivot Table UPDATED'!X$124</f>
        <v>70997.399999999994</v>
      </c>
      <c r="C285" s="120">
        <f>IF(B285&gt;0,RANK(B285,(B$280:B$298)),0)</f>
        <v>6</v>
      </c>
      <c r="D285" s="149">
        <f>'Averages Pivot Table UPDATED'!X$128</f>
        <v>54968.814100185526</v>
      </c>
      <c r="E285" s="120">
        <f>IF(D285&gt;0,RANK(D285,(D$280:D$298)),0)</f>
        <v>7</v>
      </c>
      <c r="F285" s="149">
        <f>'Averages Pivot Table UPDATED'!X$132</f>
        <v>53754.736882591089</v>
      </c>
      <c r="G285" s="120">
        <f>IF(F285&gt;0,RANK(F285,(F$280:F$298)),0)</f>
        <v>6</v>
      </c>
      <c r="H285" s="149">
        <f>'Averages Pivot Table UPDATED'!X$136</f>
        <v>47603.15581395349</v>
      </c>
      <c r="I285" s="120">
        <f>IF(H285&gt;0,RANK(H285,(H$280:H$298)),0)</f>
        <v>2</v>
      </c>
      <c r="J285" s="149">
        <f>'Averages Pivot Table UPDATED'!X$140</f>
        <v>38789.862051282049</v>
      </c>
      <c r="K285" s="120">
        <f>IF(J285&gt;0,RANK(J285,(J$280:J$298)),0)</f>
        <v>4</v>
      </c>
      <c r="L285" s="149">
        <f>'Averages Pivot Table UPDATED'!X$148</f>
        <v>54558.262871126797</v>
      </c>
      <c r="M285" s="120">
        <f>IF(L285&gt;0,RANK(L285,(L$280:L$298)),0)</f>
        <v>7</v>
      </c>
      <c r="N285" s="149"/>
      <c r="O285" s="168"/>
    </row>
    <row r="286" spans="1:19" ht="12.95" customHeight="1">
      <c r="A286" s="118" t="s">
        <v>194</v>
      </c>
      <c r="N286" s="149"/>
      <c r="O286" s="168"/>
    </row>
    <row r="287" spans="1:19" ht="12.95" customHeight="1">
      <c r="A287" s="118" t="s">
        <v>195</v>
      </c>
      <c r="N287" s="149"/>
      <c r="O287" s="168"/>
    </row>
    <row r="288" spans="1:19" ht="12.95" customHeight="1">
      <c r="A288" s="118" t="s">
        <v>196</v>
      </c>
      <c r="N288" s="149"/>
      <c r="O288" s="168"/>
    </row>
    <row r="289" spans="1:19">
      <c r="A289" s="118"/>
      <c r="N289" s="149"/>
      <c r="O289" s="168"/>
      <c r="Q289" s="91"/>
      <c r="R289" s="91"/>
      <c r="S289" s="91"/>
    </row>
    <row r="290" spans="1:19">
      <c r="A290" s="118" t="s">
        <v>197</v>
      </c>
      <c r="B290" s="149">
        <f>'Averages Pivot Table UPDATED'!X$153</f>
        <v>0</v>
      </c>
      <c r="C290" s="120">
        <f>IF(B290&gt;0,RANK(B290,(B$280:B$298)),0)</f>
        <v>0</v>
      </c>
      <c r="D290" s="149">
        <f>'Averages Pivot Table UPDATED'!X$157</f>
        <v>0</v>
      </c>
      <c r="E290" s="120">
        <f>IF(D290&gt;0,RANK(D290,(D$280:D$298)),0)</f>
        <v>0</v>
      </c>
      <c r="F290" s="149">
        <f>'Averages Pivot Table UPDATED'!X$161</f>
        <v>0</v>
      </c>
      <c r="G290" s="120">
        <f>IF(F290&gt;0,RANK(F290,(F$280:F$298)),0)</f>
        <v>0</v>
      </c>
      <c r="H290" s="149">
        <f>'Averages Pivot Table UPDATED'!X$165</f>
        <v>0</v>
      </c>
      <c r="I290" s="120">
        <f>IF(H290&gt;0,RANK(H290,(H$280:H$298)),0)</f>
        <v>0</v>
      </c>
      <c r="J290" s="149">
        <f>'Averages Pivot Table UPDATED'!X$169</f>
        <v>0</v>
      </c>
      <c r="K290" s="120">
        <f>IF(J290&gt;0,RANK(J290,(J$280:J$298)),0)</f>
        <v>0</v>
      </c>
      <c r="L290" s="149">
        <f>'Averages Pivot Table UPDATED'!X$177</f>
        <v>0</v>
      </c>
      <c r="M290" s="120">
        <f>IF(L290&gt;0,RANK(L290,(L$280:L$298)),0)</f>
        <v>0</v>
      </c>
      <c r="N290" s="149"/>
      <c r="O290" s="168"/>
      <c r="Q290" s="91"/>
      <c r="R290" s="91"/>
      <c r="S290" s="91"/>
    </row>
    <row r="291" spans="1:19">
      <c r="A291" s="118" t="s">
        <v>198</v>
      </c>
      <c r="B291" s="149">
        <f>'Averages Pivot Table UPDATED'!X$182</f>
        <v>81304.801301337589</v>
      </c>
      <c r="C291" s="120">
        <f>IF(B291&gt;0,RANK(B291,(B$280:B$298)),0)</f>
        <v>3</v>
      </c>
      <c r="D291" s="149">
        <f>'Averages Pivot Table UPDATED'!X$186</f>
        <v>71506.352807597024</v>
      </c>
      <c r="E291" s="120">
        <f>IF(D291&gt;0,RANK(D291,(D$280:D$298)),0)</f>
        <v>2</v>
      </c>
      <c r="F291" s="149">
        <f>'Averages Pivot Table UPDATED'!X$190</f>
        <v>63899.865091173007</v>
      </c>
      <c r="G291" s="120">
        <f>IF(F291&gt;0,RANK(F291,(F$280:F$298)),0)</f>
        <v>1</v>
      </c>
      <c r="H291" s="149">
        <f>'Averages Pivot Table UPDATED'!X$194</f>
        <v>48500</v>
      </c>
      <c r="I291" s="120">
        <f>IF(H291&gt;0,RANK(H291,(H$280:H$298)),0)</f>
        <v>1</v>
      </c>
      <c r="J291" s="149">
        <f>'Averages Pivot Table UPDATED'!X$198</f>
        <v>54868.614116777528</v>
      </c>
      <c r="K291" s="120">
        <f>IF(J291&gt;0,RANK(J291,(J$280:J$298)),0)</f>
        <v>1</v>
      </c>
      <c r="L291" s="149">
        <f>'Averages Pivot Table UPDATED'!X$206</f>
        <v>69489.625116818657</v>
      </c>
      <c r="M291" s="120">
        <f>IF(L291&gt;0,RANK(L291,(L$280:L$298)),0)</f>
        <v>2</v>
      </c>
      <c r="N291" s="149"/>
      <c r="O291" s="168"/>
      <c r="Q291" s="91"/>
      <c r="R291" s="91"/>
      <c r="S291" s="91"/>
    </row>
    <row r="292" spans="1:19">
      <c r="A292" s="118" t="s">
        <v>199</v>
      </c>
      <c r="B292" s="149">
        <f>'Averages Pivot Table UPDATED'!X$211</f>
        <v>57859.817437700971</v>
      </c>
      <c r="C292" s="120">
        <f>IF(B292&gt;0,RANK(B292,(B$280:B$298)),0)</f>
        <v>8</v>
      </c>
      <c r="D292" s="149">
        <f>'Averages Pivot Table UPDATED'!X$215</f>
        <v>53499.213724645822</v>
      </c>
      <c r="E292" s="120">
        <f>IF(D292&gt;0,RANK(D292,(D$280:D$298)),0)</f>
        <v>8</v>
      </c>
      <c r="F292" s="149">
        <f>'Averages Pivot Table UPDATED'!X$219</f>
        <v>46932.209734662894</v>
      </c>
      <c r="G292" s="120">
        <f>IF(F292&gt;0,RANK(F292,(F$280:F$298)),0)</f>
        <v>8</v>
      </c>
      <c r="H292" s="149">
        <f>'Averages Pivot Table UPDATED'!X$223</f>
        <v>40494.292852624923</v>
      </c>
      <c r="I292" s="120">
        <f>IF(H292&gt;0,RANK(H292,(H$280:H$298)),0)</f>
        <v>6</v>
      </c>
      <c r="J292" s="149">
        <f>'Averages Pivot Table UPDATED'!X$227</f>
        <v>0</v>
      </c>
      <c r="K292" s="120">
        <f>IF(J292&gt;0,RANK(J292,(J$280:J$298)),0)</f>
        <v>0</v>
      </c>
      <c r="L292" s="149">
        <f>'Averages Pivot Table UPDATED'!X$235</f>
        <v>49139.080406166548</v>
      </c>
      <c r="M292" s="120">
        <f>IF(L292&gt;0,RANK(L292,(L$280:L$298)),0)</f>
        <v>8</v>
      </c>
      <c r="N292" s="149"/>
      <c r="O292" s="168"/>
      <c r="Q292" s="91"/>
      <c r="R292" s="91"/>
      <c r="S292" s="91"/>
    </row>
    <row r="293" spans="1:19">
      <c r="A293" s="118" t="s">
        <v>200</v>
      </c>
      <c r="B293" s="149">
        <f>'Averages Pivot Table UPDATED'!X$240</f>
        <v>71749.480604504613</v>
      </c>
      <c r="C293" s="120">
        <f>IF(B293&gt;0,RANK(B293,(B$280:B$298)),0)</f>
        <v>5</v>
      </c>
      <c r="D293" s="149">
        <f>'Averages Pivot Table UPDATED'!X$244</f>
        <v>60834.386210766155</v>
      </c>
      <c r="E293" s="120">
        <f>IF(D293&gt;0,RANK(D293,(D$280:D$298)),0)</f>
        <v>5</v>
      </c>
      <c r="F293" s="149">
        <f>'Averages Pivot Table UPDATED'!X$248</f>
        <v>55853.041601717763</v>
      </c>
      <c r="G293" s="120">
        <f>IF(F293&gt;0,RANK(F293,(F$280:F$298)),0)</f>
        <v>5</v>
      </c>
      <c r="H293" s="149">
        <f>'Averages Pivot Table UPDATED'!X$252</f>
        <v>46982.897687958</v>
      </c>
      <c r="I293" s="120">
        <f>IF(H293&gt;0,RANK(H293,(H$280:H$298)),0)</f>
        <v>4</v>
      </c>
      <c r="J293" s="149">
        <f>'Averages Pivot Table UPDATED'!X$256</f>
        <v>45274.766355140193</v>
      </c>
      <c r="K293" s="120">
        <f>IF(J293&gt;0,RANK(J293,(J$280:J$298)),0)</f>
        <v>3</v>
      </c>
      <c r="L293" s="149">
        <f>'Averages Pivot Table UPDATED'!X$264</f>
        <v>57220.734475572346</v>
      </c>
      <c r="M293" s="120">
        <f>IF(L293&gt;0,RANK(L293,(L$280:L$298)),0)</f>
        <v>4</v>
      </c>
      <c r="N293" s="149"/>
      <c r="O293" s="168"/>
      <c r="Q293" s="91"/>
      <c r="R293" s="91"/>
      <c r="S293" s="91"/>
    </row>
    <row r="294" spans="1:19">
      <c r="A294" s="118"/>
      <c r="N294" s="149"/>
      <c r="O294" s="168"/>
      <c r="Q294" s="91"/>
      <c r="R294" s="91"/>
      <c r="S294" s="91"/>
    </row>
    <row r="295" spans="1:19">
      <c r="A295" s="118" t="s">
        <v>201</v>
      </c>
      <c r="B295" s="149">
        <f>'Averages Pivot Table UPDATED'!X$269</f>
        <v>0</v>
      </c>
      <c r="C295" s="120">
        <f>IF(B295&gt;0,RANK(B295,(B$280:B$298)),0)</f>
        <v>0</v>
      </c>
      <c r="D295" s="149">
        <f>'Averages Pivot Table UPDATED'!X$273</f>
        <v>0</v>
      </c>
      <c r="E295" s="120">
        <f>IF(D295&gt;0,RANK(D295,(D$280:D$298)),0)</f>
        <v>0</v>
      </c>
      <c r="F295" s="149">
        <f>'Averages Pivot Table UPDATED'!X$277</f>
        <v>0</v>
      </c>
      <c r="G295" s="120">
        <f>IF(F295&gt;0,RANK(F295,(F$280:F$298)),0)</f>
        <v>0</v>
      </c>
      <c r="H295" s="149">
        <f>'Averages Pivot Table UPDATED'!X$281</f>
        <v>0</v>
      </c>
      <c r="I295" s="120">
        <f>IF(H295&gt;0,RANK(H295,(H$280:H$298)),0)</f>
        <v>0</v>
      </c>
      <c r="J295" s="149">
        <f>'Averages Pivot Table UPDATED'!X$285</f>
        <v>0</v>
      </c>
      <c r="K295" s="120">
        <f>IF(J295&gt;0,RANK(J295,(J$280:J$298)),0)</f>
        <v>0</v>
      </c>
      <c r="L295" s="149">
        <f>'Averages Pivot Table UPDATED'!X$293</f>
        <v>0</v>
      </c>
      <c r="M295" s="120">
        <f>IF(L295&gt;0,RANK(L295,(L$280:L$298)),0)</f>
        <v>0</v>
      </c>
      <c r="N295" s="149"/>
      <c r="O295" s="168"/>
      <c r="Q295" s="91"/>
      <c r="R295" s="91"/>
      <c r="S295" s="91"/>
    </row>
    <row r="296" spans="1:19">
      <c r="A296" s="118" t="s">
        <v>202</v>
      </c>
      <c r="B296" s="149">
        <f>'Averages Pivot Table UPDATED'!X$298</f>
        <v>0</v>
      </c>
      <c r="C296" s="120">
        <f>IF(B296&gt;0,RANK(B296,(B$280:B$298)),0)</f>
        <v>0</v>
      </c>
      <c r="D296" s="149">
        <f>'Averages Pivot Table UPDATED'!X$302</f>
        <v>0</v>
      </c>
      <c r="E296" s="120">
        <f>IF(D296&gt;0,RANK(D296,(D$280:D$298)),0)</f>
        <v>0</v>
      </c>
      <c r="F296" s="149">
        <f>'Averages Pivot Table UPDATED'!X$306</f>
        <v>0</v>
      </c>
      <c r="G296" s="120">
        <f>IF(F296&gt;0,RANK(F296,(F$280:F$298)),0)</f>
        <v>0</v>
      </c>
      <c r="H296" s="149">
        <f>'Averages Pivot Table UPDATED'!X$310</f>
        <v>0</v>
      </c>
      <c r="I296" s="120">
        <f>IF(H296&gt;0,RANK(H296,(H$280:H$298)),0)</f>
        <v>0</v>
      </c>
      <c r="J296" s="149">
        <f>'Averages Pivot Table UPDATED'!X$314</f>
        <v>0</v>
      </c>
      <c r="K296" s="120">
        <f>IF(J296&gt;0,RANK(J296,(J$280:J$298)),0)</f>
        <v>0</v>
      </c>
      <c r="L296" s="149">
        <f>'Averages Pivot Table UPDATED'!X$322</f>
        <v>0</v>
      </c>
      <c r="M296" s="120">
        <f>IF(L296&gt;0,RANK(L296,(L$280:L$298)),0)</f>
        <v>0</v>
      </c>
      <c r="N296" s="149"/>
      <c r="O296" s="168"/>
      <c r="Q296" s="91"/>
      <c r="R296" s="91"/>
      <c r="S296" s="91"/>
    </row>
    <row r="297" spans="1:19">
      <c r="A297" s="118" t="s">
        <v>203</v>
      </c>
      <c r="N297" s="149"/>
      <c r="O297" s="149"/>
      <c r="Q297" s="91"/>
      <c r="R297" s="91"/>
      <c r="S297" s="91"/>
    </row>
    <row r="298" spans="1:19">
      <c r="A298" s="143" t="s">
        <v>204</v>
      </c>
      <c r="B298" s="149">
        <f>'Averages Pivot Table UPDATED'!X$327</f>
        <v>67341.797714991379</v>
      </c>
      <c r="C298" s="120">
        <f>IF(B298&gt;0,RANK(B298,(B$280:B$298)),0)</f>
        <v>7</v>
      </c>
      <c r="D298" s="149">
        <f>'Averages Pivot Table UPDATED'!X$331</f>
        <v>60047.78027757581</v>
      </c>
      <c r="E298" s="120">
        <f>IF(D298&gt;0,RANK(D298,(D$280:D$298)),0)</f>
        <v>6</v>
      </c>
      <c r="F298" s="149">
        <f>'Averages Pivot Table UPDATED'!X$335</f>
        <v>52061.918569591347</v>
      </c>
      <c r="G298" s="120">
        <f>IF(F298&gt;0,RANK(F298,(F$280:F$298)),0)</f>
        <v>7</v>
      </c>
      <c r="H298" s="149">
        <f>'Averages Pivot Table UPDATED'!X$339</f>
        <v>40910.360652288073</v>
      </c>
      <c r="I298" s="120">
        <f>IF(H298&gt;0,RANK(H298,(H$280:H$298)),0)</f>
        <v>5</v>
      </c>
      <c r="J298" s="149">
        <f>'Averages Pivot Table UPDATED'!X$343</f>
        <v>45754.928853754944</v>
      </c>
      <c r="K298" s="120">
        <f>IF(J298&gt;0,RANK(J298,(J$280:J$298)),0)</f>
        <v>2</v>
      </c>
      <c r="L298" s="149">
        <f>'Averages Pivot Table UPDATED'!X$351</f>
        <v>56523.803880611747</v>
      </c>
      <c r="M298" s="120">
        <f>IF(L298&gt;0,RANK(L298,(L$280:L$298)),0)</f>
        <v>5</v>
      </c>
      <c r="N298" s="149"/>
      <c r="O298" s="149"/>
      <c r="Q298" s="91"/>
      <c r="R298" s="91"/>
      <c r="S298" s="91"/>
    </row>
    <row r="299" spans="1:19" ht="36.75" customHeight="1">
      <c r="A299" s="665" t="s">
        <v>360</v>
      </c>
      <c r="B299" s="669"/>
      <c r="C299" s="669"/>
      <c r="D299" s="669"/>
      <c r="E299" s="669"/>
      <c r="F299" s="669"/>
      <c r="G299" s="669"/>
      <c r="H299" s="669"/>
      <c r="I299" s="669"/>
      <c r="J299" s="669"/>
      <c r="K299" s="669"/>
      <c r="L299" s="669"/>
      <c r="M299" s="669"/>
      <c r="N299" s="118"/>
      <c r="O299" s="118"/>
      <c r="Q299" s="91"/>
      <c r="R299" s="91"/>
      <c r="S299" s="91"/>
    </row>
    <row r="300" spans="1:19">
      <c r="M300" s="84" t="s">
        <v>917</v>
      </c>
      <c r="O300" s="630"/>
      <c r="Q300" s="91"/>
      <c r="R300" s="91"/>
      <c r="S300" s="91"/>
    </row>
    <row r="301" spans="1:19" ht="18">
      <c r="A301" s="64" t="s">
        <v>219</v>
      </c>
      <c r="B301" s="64"/>
      <c r="C301" s="64"/>
      <c r="D301" s="64"/>
      <c r="E301" s="64"/>
      <c r="F301" s="64"/>
      <c r="G301" s="64"/>
      <c r="H301" s="64"/>
      <c r="I301" s="64"/>
      <c r="J301" s="64"/>
      <c r="K301" s="64"/>
      <c r="L301" s="64"/>
      <c r="M301" s="64"/>
      <c r="N301" s="64"/>
      <c r="O301" s="64"/>
      <c r="Q301" s="91"/>
      <c r="R301" s="91"/>
      <c r="S301" s="91"/>
    </row>
    <row r="302" spans="1:19">
      <c r="A302" s="162"/>
      <c r="B302" s="69"/>
      <c r="C302" s="69"/>
      <c r="D302" s="69"/>
      <c r="E302" s="69"/>
      <c r="F302" s="69"/>
      <c r="G302" s="69"/>
      <c r="H302" s="69"/>
      <c r="I302" s="69"/>
      <c r="J302" s="69"/>
      <c r="K302" s="69"/>
      <c r="L302" s="69"/>
      <c r="M302" s="69"/>
      <c r="N302" s="69"/>
      <c r="O302" s="69"/>
      <c r="Q302" s="91"/>
      <c r="R302" s="91"/>
      <c r="S302" s="91"/>
    </row>
    <row r="303" spans="1:19" ht="15.75">
      <c r="A303" s="664" t="s">
        <v>210</v>
      </c>
      <c r="B303" s="664"/>
      <c r="C303" s="664"/>
      <c r="D303" s="664"/>
      <c r="E303" s="664"/>
      <c r="F303" s="664"/>
      <c r="G303" s="664"/>
      <c r="H303" s="664"/>
      <c r="I303" s="664"/>
      <c r="J303" s="664"/>
      <c r="K303" s="664"/>
      <c r="L303" s="664"/>
      <c r="M303" s="664"/>
      <c r="N303" s="664"/>
      <c r="O303" s="664"/>
      <c r="Q303" s="91"/>
      <c r="R303" s="91"/>
      <c r="S303" s="91"/>
    </row>
    <row r="304" spans="1:19" ht="15.75">
      <c r="A304" s="664" t="s">
        <v>908</v>
      </c>
      <c r="B304" s="664"/>
      <c r="C304" s="664"/>
      <c r="D304" s="664"/>
      <c r="E304" s="664"/>
      <c r="F304" s="664"/>
      <c r="G304" s="664"/>
      <c r="H304" s="664"/>
      <c r="I304" s="664"/>
      <c r="J304" s="664"/>
      <c r="K304" s="664"/>
      <c r="L304" s="664"/>
      <c r="M304" s="664"/>
      <c r="N304" s="664"/>
      <c r="O304" s="664"/>
      <c r="Q304" s="91"/>
      <c r="R304" s="91"/>
      <c r="S304" s="91"/>
    </row>
    <row r="305" spans="1:19">
      <c r="A305" s="118"/>
      <c r="B305" s="118"/>
      <c r="C305" s="118"/>
      <c r="D305" s="118"/>
      <c r="E305" s="118"/>
      <c r="F305" s="118"/>
      <c r="G305" s="118"/>
      <c r="H305" s="118"/>
      <c r="I305" s="118"/>
      <c r="J305" s="118"/>
      <c r="K305" s="118"/>
      <c r="L305" s="118"/>
      <c r="M305" s="118"/>
      <c r="N305" s="118"/>
      <c r="O305" s="118"/>
    </row>
    <row r="306" spans="1:19" ht="33" customHeight="1">
      <c r="A306" s="96"/>
      <c r="B306" s="164" t="s">
        <v>3</v>
      </c>
      <c r="C306" s="165"/>
      <c r="D306" s="166" t="s">
        <v>4</v>
      </c>
      <c r="E306" s="167"/>
      <c r="F306" s="166" t="s">
        <v>5</v>
      </c>
      <c r="G306" s="167"/>
      <c r="H306" s="164" t="s">
        <v>6</v>
      </c>
      <c r="I306" s="165"/>
      <c r="J306" s="166" t="s">
        <v>211</v>
      </c>
      <c r="K306" s="167"/>
      <c r="L306" s="165" t="s">
        <v>21</v>
      </c>
      <c r="M306" s="165"/>
      <c r="N306" s="165" t="s">
        <v>212</v>
      </c>
      <c r="O306" s="165"/>
    </row>
    <row r="307" spans="1:19">
      <c r="A307" s="102"/>
      <c r="B307" s="98" t="s">
        <v>187</v>
      </c>
      <c r="C307" s="97" t="s">
        <v>166</v>
      </c>
      <c r="D307" s="98" t="s">
        <v>187</v>
      </c>
      <c r="E307" s="97" t="s">
        <v>166</v>
      </c>
      <c r="F307" s="98" t="s">
        <v>187</v>
      </c>
      <c r="G307" s="97" t="s">
        <v>166</v>
      </c>
      <c r="H307" s="98" t="s">
        <v>187</v>
      </c>
      <c r="I307" s="97" t="s">
        <v>166</v>
      </c>
      <c r="J307" s="98" t="s">
        <v>187</v>
      </c>
      <c r="K307" s="97" t="s">
        <v>166</v>
      </c>
      <c r="L307" s="98" t="s">
        <v>187</v>
      </c>
      <c r="M307" s="97" t="s">
        <v>166</v>
      </c>
      <c r="N307" s="98" t="s">
        <v>187</v>
      </c>
      <c r="O307" s="97" t="s">
        <v>166</v>
      </c>
    </row>
    <row r="308" spans="1:19" s="109" customFormat="1" ht="18" customHeight="1">
      <c r="A308" s="106" t="s">
        <v>188</v>
      </c>
      <c r="B308" s="133">
        <f>'Averages Pivot Table UPDATED'!AE$355</f>
        <v>61259.849405963592</v>
      </c>
      <c r="C308" s="133"/>
      <c r="D308" s="133">
        <f>'Averages Pivot Table UPDATED'!AE$359</f>
        <v>55696.330817074304</v>
      </c>
      <c r="E308" s="133"/>
      <c r="F308" s="133">
        <f>'Averages Pivot Table UPDATED'!AE$363</f>
        <v>49202.268471601237</v>
      </c>
      <c r="G308" s="133"/>
      <c r="H308" s="133">
        <f>'Averages Pivot Table UPDATED'!AE$367</f>
        <v>50891.566515186918</v>
      </c>
      <c r="I308" s="133"/>
      <c r="J308" s="133">
        <f>'Averages Pivot Table UPDATED'!AE$371</f>
        <v>43771.653880439226</v>
      </c>
      <c r="K308" s="133"/>
      <c r="L308" s="133">
        <f>'Averages Pivot Table UPDATED'!AE$375</f>
        <v>55975.979766801182</v>
      </c>
      <c r="M308" s="169"/>
      <c r="N308" s="133">
        <f>'Averages Pivot Table UPDATED'!AE$379</f>
        <v>54018.300739864237</v>
      </c>
      <c r="O308" s="170"/>
      <c r="Q308" s="111"/>
      <c r="R308" s="111"/>
      <c r="S308" s="111"/>
    </row>
    <row r="309" spans="1:19" ht="12.95" customHeight="1">
      <c r="A309" s="118"/>
      <c r="B309" s="113"/>
      <c r="C309" s="137"/>
      <c r="D309" s="113"/>
      <c r="E309" s="137"/>
      <c r="F309" s="113"/>
      <c r="G309" s="137"/>
      <c r="H309" s="113"/>
      <c r="I309" s="137"/>
      <c r="J309" s="113"/>
      <c r="K309" s="137"/>
      <c r="L309" s="113"/>
      <c r="M309" s="137"/>
      <c r="N309" s="113"/>
      <c r="O309" s="114"/>
    </row>
    <row r="310" spans="1:19" ht="12.95" customHeight="1">
      <c r="A310" s="118" t="s">
        <v>189</v>
      </c>
      <c r="B310" s="149">
        <f>'Averages Pivot Table UPDATED'!AE$8</f>
        <v>0</v>
      </c>
      <c r="C310" s="120">
        <f>IF(B310&gt;0,RANK(B310,(B$310:B$328)),0)</f>
        <v>0</v>
      </c>
      <c r="D310" s="149">
        <f>'Averages Pivot Table UPDATED'!AE$12</f>
        <v>0</v>
      </c>
      <c r="E310" s="120">
        <f>IF(D310&gt;0,RANK(D310,(D$310:D$328)),0)</f>
        <v>0</v>
      </c>
      <c r="F310" s="149">
        <f>'Averages Pivot Table UPDATED'!AE$16</f>
        <v>0</v>
      </c>
      <c r="G310" s="120">
        <f>IF(F310&gt;0,RANK(F310,(F$310:F$328)),0)</f>
        <v>0</v>
      </c>
      <c r="H310" s="149">
        <f>'Averages Pivot Table UPDATED'!AE$20</f>
        <v>0</v>
      </c>
      <c r="I310" s="120">
        <f>IF(H310&gt;0,RANK(H310,(H$310:H$328)),0)</f>
        <v>0</v>
      </c>
      <c r="J310" s="149">
        <f>'Averages Pivot Table UPDATED'!AE$24</f>
        <v>0</v>
      </c>
      <c r="K310" s="120">
        <f>IF(J310&gt;0,RANK(J310,(J$310:J$328)),0)</f>
        <v>0</v>
      </c>
      <c r="L310" s="149">
        <f>'Averages Pivot Table UPDATED'!AE$28</f>
        <v>51751.332184316299</v>
      </c>
      <c r="M310" s="120">
        <f>IF(L310&gt;0,RANK(L310,(L$310:L$328)),0)</f>
        <v>4</v>
      </c>
      <c r="N310" s="149">
        <f>'Averages Pivot Table UPDATED'!AE$32</f>
        <v>51751.332184316299</v>
      </c>
      <c r="O310" s="120">
        <f>IF(N310&gt;0,RANK(N310,(N$310:N$328)),0)</f>
        <v>4</v>
      </c>
    </row>
    <row r="311" spans="1:19" ht="12.95" customHeight="1">
      <c r="A311" s="118" t="s">
        <v>190</v>
      </c>
      <c r="B311" s="149">
        <f>'Averages Pivot Table UPDATED'!AE$37</f>
        <v>58795.700178034946</v>
      </c>
      <c r="C311" s="120">
        <f>IF(B311&gt;0,RANK(B311,(B$310:B$328)),0)</f>
        <v>5</v>
      </c>
      <c r="D311" s="149">
        <f>'Averages Pivot Table UPDATED'!AE$41</f>
        <v>54748.833747894008</v>
      </c>
      <c r="E311" s="120">
        <f>IF(D311&gt;0,RANK(D311,(D$310:D$328)),0)</f>
        <v>3</v>
      </c>
      <c r="F311" s="149">
        <f>'Averages Pivot Table UPDATED'!AE$45</f>
        <v>47521.560260167869</v>
      </c>
      <c r="G311" s="120">
        <f>IF(F311&gt;0,RANK(F311,(F$310:F$328)),0)</f>
        <v>3</v>
      </c>
      <c r="H311" s="149">
        <f>'Averages Pivot Table UPDATED'!AE$49</f>
        <v>42393.999075864675</v>
      </c>
      <c r="I311" s="120">
        <f>IF(H311&gt;0,RANK(H311,(H$310:H$328)),0)</f>
        <v>3</v>
      </c>
      <c r="J311" s="149">
        <f>'Averages Pivot Table UPDATED'!AE$53</f>
        <v>0</v>
      </c>
      <c r="K311" s="120">
        <f>IF(J311&gt;0,RANK(J311,(J$310:J$328)),0)</f>
        <v>0</v>
      </c>
      <c r="L311" s="149">
        <f>'Averages Pivot Table UPDATED'!AE$57</f>
        <v>46609.044598335917</v>
      </c>
      <c r="M311" s="120">
        <f>IF(L311&gt;0,RANK(L311,(L$310:L$328)),0)</f>
        <v>6</v>
      </c>
      <c r="N311" s="149">
        <f>'Averages Pivot Table UPDATED'!AE$61</f>
        <v>44891.985188254133</v>
      </c>
      <c r="O311" s="120">
        <f>IF(N311&gt;0,RANK(N311,(N$310:N$328)),0)</f>
        <v>8</v>
      </c>
    </row>
    <row r="312" spans="1:19" ht="12.95" customHeight="1">
      <c r="A312" s="118" t="s">
        <v>191</v>
      </c>
      <c r="B312" s="149">
        <f>'Averages Pivot Table UPDATED'!AE$66</f>
        <v>0</v>
      </c>
      <c r="C312" s="120">
        <f>IF(B312&gt;0,RANK(B312,(B$310:B$328)),0)</f>
        <v>0</v>
      </c>
      <c r="D312" s="149">
        <f>'Averages Pivot Table UPDATED'!AE$70</f>
        <v>0</v>
      </c>
      <c r="E312" s="120">
        <f>IF(D312&gt;0,RANK(D312,(D$310:D$328)),0)</f>
        <v>0</v>
      </c>
      <c r="F312" s="149">
        <f>'Averages Pivot Table UPDATED'!AE$74</f>
        <v>0</v>
      </c>
      <c r="G312" s="120">
        <f>IF(F312&gt;0,RANK(F312,(F$310:F$328)),0)</f>
        <v>0</v>
      </c>
      <c r="H312" s="149">
        <f>'Averages Pivot Table UPDATED'!AE$78</f>
        <v>0</v>
      </c>
      <c r="I312" s="120">
        <f>IF(H312&gt;0,RANK(H312,(H$310:H$328)),0)</f>
        <v>0</v>
      </c>
      <c r="J312" s="149">
        <f>'Averages Pivot Table UPDATED'!AE$82</f>
        <v>0</v>
      </c>
      <c r="K312" s="120">
        <f>IF(J312&gt;0,RANK(J312,(J$310:J$328)),0)</f>
        <v>0</v>
      </c>
      <c r="L312" s="149">
        <f>'Averages Pivot Table UPDATED'!AE$86</f>
        <v>61440.976117285405</v>
      </c>
      <c r="M312" s="120">
        <f>IF(L312&gt;0,RANK(L312,(L$310:L$328)),0)</f>
        <v>1</v>
      </c>
      <c r="N312" s="149">
        <f>'Averages Pivot Table UPDATED'!AE$90</f>
        <v>61440.976117285405</v>
      </c>
      <c r="O312" s="120">
        <f>IF(N312&gt;0,RANK(N312,(N$310:N$328)),0)</f>
        <v>1</v>
      </c>
    </row>
    <row r="313" spans="1:19" ht="12.95" customHeight="1">
      <c r="A313" s="118" t="s">
        <v>192</v>
      </c>
      <c r="B313" s="149">
        <f>'Averages Pivot Table UPDATED'!AE$95</f>
        <v>0</v>
      </c>
      <c r="C313" s="120">
        <f>IF(B313&gt;0,RANK(B313,(B$310:B$328)),0)</f>
        <v>0</v>
      </c>
      <c r="D313" s="149">
        <f>'Averages Pivot Table UPDATED'!AE$99</f>
        <v>0</v>
      </c>
      <c r="E313" s="120">
        <f>IF(D313&gt;0,RANK(D313,(D$310:D$328)),0)</f>
        <v>0</v>
      </c>
      <c r="F313" s="149">
        <f>'Averages Pivot Table UPDATED'!AE$103</f>
        <v>0</v>
      </c>
      <c r="G313" s="120">
        <f>IF(F313&gt;0,RANK(F313,(F$310:F$328)),0)</f>
        <v>0</v>
      </c>
      <c r="H313" s="149">
        <f>'Averages Pivot Table UPDATED'!AE$107</f>
        <v>0</v>
      </c>
      <c r="I313" s="120">
        <f>IF(H313&gt;0,RANK(H313,(H$310:H$328)),0)</f>
        <v>0</v>
      </c>
      <c r="J313" s="149">
        <f>'Averages Pivot Table UPDATED'!AE$111</f>
        <v>0</v>
      </c>
      <c r="K313" s="120">
        <f>IF(J313&gt;0,RANK(J313,(J$310:J$328)),0)</f>
        <v>0</v>
      </c>
      <c r="L313" s="149">
        <f>'Averages Pivot Table UPDATED'!AE$115</f>
        <v>59745.996304033426</v>
      </c>
      <c r="M313" s="120">
        <f>IF(L313&gt;0,RANK(L313,(L$310:L$328)),0)</f>
        <v>2</v>
      </c>
      <c r="N313" s="149">
        <f>'Averages Pivot Table UPDATED'!AE$119</f>
        <v>59745.996304033426</v>
      </c>
      <c r="O313" s="120">
        <f>IF(N313&gt;0,RANK(N313,(N$310:N$328)),0)</f>
        <v>2</v>
      </c>
    </row>
    <row r="314" spans="1:19" ht="12.95" customHeight="1">
      <c r="A314" s="118"/>
      <c r="B314" s="149"/>
      <c r="C314" s="120"/>
      <c r="D314" s="149"/>
      <c r="E314" s="120"/>
      <c r="F314" s="149"/>
      <c r="G314" s="120"/>
      <c r="H314" s="149"/>
      <c r="I314" s="120"/>
      <c r="J314" s="149"/>
      <c r="K314" s="120"/>
      <c r="L314" s="149"/>
      <c r="M314" s="120"/>
      <c r="N314" s="149"/>
      <c r="O314" s="120"/>
    </row>
    <row r="315" spans="1:19" ht="12.95" customHeight="1">
      <c r="A315" s="118" t="s">
        <v>193</v>
      </c>
      <c r="B315" s="149">
        <f>'Averages Pivot Table UPDATED'!AE$124</f>
        <v>55613.817974606034</v>
      </c>
      <c r="C315" s="120">
        <f>IF(B315&gt;0,RANK(B315,(B$310:B$328)),0)</f>
        <v>6</v>
      </c>
      <c r="D315" s="149">
        <f>'Averages Pivot Table UPDATED'!AE$128</f>
        <v>47694.932102408136</v>
      </c>
      <c r="E315" s="120">
        <f>IF(D315&gt;0,RANK(D315,(D$310:D$328)),0)</f>
        <v>6</v>
      </c>
      <c r="F315" s="149">
        <f>'Averages Pivot Table UPDATED'!AE$132</f>
        <v>41897.715406523064</v>
      </c>
      <c r="G315" s="120">
        <f>IF(F315&gt;0,RANK(F315,(F$310:F$328)),0)</f>
        <v>6</v>
      </c>
      <c r="H315" s="149">
        <f>'Averages Pivot Table UPDATED'!AE$136</f>
        <v>36700.1987237434</v>
      </c>
      <c r="I315" s="120">
        <f>IF(H315&gt;0,RANK(H315,(H$310:H$328)),0)</f>
        <v>6</v>
      </c>
      <c r="J315" s="149">
        <f>'Averages Pivot Table UPDATED'!AE$140</f>
        <v>33072.417880522771</v>
      </c>
      <c r="K315" s="120">
        <f>IF(J315&gt;0,RANK(J315,(J$310:J$328)),0)</f>
        <v>4</v>
      </c>
      <c r="L315" s="149">
        <f>'Averages Pivot Table UPDATED'!AE$144</f>
        <v>0</v>
      </c>
      <c r="M315" s="120">
        <f>IF(L315&gt;0,RANK(L315,(L$310:L$328)),0)</f>
        <v>0</v>
      </c>
      <c r="N315" s="149">
        <f>'Averages Pivot Table UPDATED'!AE$148</f>
        <v>43317.247345404896</v>
      </c>
      <c r="O315" s="120">
        <f>IF(N315&gt;0,RANK(N315,(N$310:N$328)),0)</f>
        <v>10</v>
      </c>
    </row>
    <row r="316" spans="1:19" ht="12.95" customHeight="1">
      <c r="A316" s="118" t="s">
        <v>194</v>
      </c>
    </row>
    <row r="317" spans="1:19" ht="12.95" customHeight="1">
      <c r="A317" s="118" t="s">
        <v>195</v>
      </c>
    </row>
    <row r="318" spans="1:19" ht="12.95" customHeight="1">
      <c r="A318" s="118" t="s">
        <v>196</v>
      </c>
    </row>
    <row r="319" spans="1:19" ht="12.95" customHeight="1">
      <c r="A319" s="118"/>
    </row>
    <row r="320" spans="1:19" ht="12.95" customHeight="1">
      <c r="A320" s="118" t="s">
        <v>197</v>
      </c>
      <c r="B320" s="149">
        <f>'Averages Pivot Table UPDATED'!AE$153</f>
        <v>0</v>
      </c>
      <c r="C320" s="120">
        <f>IF(B320&gt;0,RANK(B320,(B$310:B$328)),0)</f>
        <v>0</v>
      </c>
      <c r="D320" s="149">
        <f>'Averages Pivot Table UPDATED'!AE$157</f>
        <v>0</v>
      </c>
      <c r="E320" s="120">
        <f>IF(D320&gt;0,RANK(D320,(D$310:D$328)),0)</f>
        <v>0</v>
      </c>
      <c r="F320" s="149">
        <f>'Averages Pivot Table UPDATED'!AE$161</f>
        <v>0</v>
      </c>
      <c r="G320" s="120">
        <f>IF(F320&gt;0,RANK(F320,(F$310:F$328)),0)</f>
        <v>0</v>
      </c>
      <c r="H320" s="149">
        <f>'Averages Pivot Table UPDATED'!AE$165</f>
        <v>0</v>
      </c>
      <c r="I320" s="120">
        <f>IF(H320&gt;0,RANK(H320,(H$310:H$328)),0)</f>
        <v>0</v>
      </c>
      <c r="J320" s="149">
        <f>'Averages Pivot Table UPDATED'!AE$169</f>
        <v>0</v>
      </c>
      <c r="K320" s="120">
        <f>IF(J320&gt;0,RANK(J320,(J$310:J$328)),0)</f>
        <v>0</v>
      </c>
      <c r="L320" s="149">
        <f>'Averages Pivot Table UPDATED'!AE$173</f>
        <v>0</v>
      </c>
      <c r="M320" s="120">
        <f>IF(L320&gt;0,RANK(L320,(L$310:L$328)),0)</f>
        <v>0</v>
      </c>
      <c r="N320" s="149">
        <f>'Averages Pivot Table UPDATED'!AE$177</f>
        <v>0</v>
      </c>
      <c r="O320" s="120">
        <f>IF(N320&gt;0,RANK(N320,(N$310:N$328)),0)</f>
        <v>0</v>
      </c>
    </row>
    <row r="321" spans="1:19">
      <c r="A321" s="118" t="s">
        <v>198</v>
      </c>
      <c r="B321" s="149">
        <f>'Averages Pivot Table UPDATED'!AE$182</f>
        <v>0</v>
      </c>
      <c r="C321" s="120">
        <f>IF(B321&gt;0,RANK(B321,(B$310:B$328)),0)</f>
        <v>0</v>
      </c>
      <c r="D321" s="149">
        <f>'Averages Pivot Table UPDATED'!AE$186</f>
        <v>0</v>
      </c>
      <c r="E321" s="120">
        <f>IF(D321&gt;0,RANK(D321,(D$310:D$328)),0)</f>
        <v>0</v>
      </c>
      <c r="F321" s="149">
        <f>'Averages Pivot Table UPDATED'!AE$190</f>
        <v>0</v>
      </c>
      <c r="G321" s="120">
        <f>IF(F321&gt;0,RANK(F321,(F$310:F$328)),0)</f>
        <v>0</v>
      </c>
      <c r="H321" s="149">
        <f>'Averages Pivot Table UPDATED'!AE$194</f>
        <v>0</v>
      </c>
      <c r="I321" s="120">
        <f>IF(H321&gt;0,RANK(H321,(H$310:H$328)),0)</f>
        <v>0</v>
      </c>
      <c r="J321" s="149">
        <f>'Averages Pivot Table UPDATED'!AE$198</f>
        <v>0</v>
      </c>
      <c r="K321" s="120">
        <f>IF(J321&gt;0,RANK(J321,(J$310:J$328)),0)</f>
        <v>0</v>
      </c>
      <c r="L321" s="149">
        <f>'Averages Pivot Table UPDATED'!AE$202</f>
        <v>0</v>
      </c>
      <c r="M321" s="120">
        <f>IF(L321&gt;0,RANK(L321,(L$310:L$328)),0)</f>
        <v>0</v>
      </c>
      <c r="N321" s="149">
        <f>'Averages Pivot Table UPDATED'!AE$206</f>
        <v>0</v>
      </c>
      <c r="O321" s="120">
        <f>IF(N321&gt;0,RANK(N321,(N$310:N$328)),0)</f>
        <v>0</v>
      </c>
      <c r="Q321" s="91"/>
      <c r="R321" s="91"/>
      <c r="S321" s="91"/>
    </row>
    <row r="322" spans="1:19">
      <c r="A322" s="118" t="s">
        <v>199</v>
      </c>
      <c r="B322" s="149">
        <f>'Averages Pivot Table UPDATED'!AE$211</f>
        <v>0</v>
      </c>
      <c r="C322" s="120">
        <f>IF(B322&gt;0,RANK(B322,(B$310:B$328)),0)</f>
        <v>0</v>
      </c>
      <c r="D322" s="149">
        <f>'Averages Pivot Table UPDATED'!AE$215</f>
        <v>0</v>
      </c>
      <c r="E322" s="120">
        <f>IF(D322&gt;0,RANK(D322,(D$310:D$328)),0)</f>
        <v>0</v>
      </c>
      <c r="F322" s="149">
        <f>'Averages Pivot Table UPDATED'!AE$219</f>
        <v>0</v>
      </c>
      <c r="G322" s="120">
        <f>IF(F322&gt;0,RANK(F322,(F$310:F$328)),0)</f>
        <v>0</v>
      </c>
      <c r="H322" s="149">
        <f>'Averages Pivot Table UPDATED'!AE$223</f>
        <v>0</v>
      </c>
      <c r="I322" s="120">
        <f>IF(H322&gt;0,RANK(H322,(H$310:H$328)),0)</f>
        <v>0</v>
      </c>
      <c r="J322" s="149">
        <f>'Averages Pivot Table UPDATED'!AE$227</f>
        <v>0</v>
      </c>
      <c r="K322" s="120">
        <f>IF(J322&gt;0,RANK(J322,(J$310:J$328)),0)</f>
        <v>0</v>
      </c>
      <c r="L322" s="149">
        <f>'Averages Pivot Table UPDATED'!AE$231</f>
        <v>48950.914695926258</v>
      </c>
      <c r="M322" s="120">
        <f>IF(L322&gt;0,RANK(L322,(L$310:L$328)),0)</f>
        <v>5</v>
      </c>
      <c r="N322" s="149">
        <f>'Averages Pivot Table UPDATED'!AE$235</f>
        <v>48950.914695926258</v>
      </c>
      <c r="O322" s="120">
        <f>IF(N322&gt;0,RANK(N322,(N$310:N$328)),0)</f>
        <v>6</v>
      </c>
      <c r="Q322" s="91"/>
      <c r="R322" s="91"/>
      <c r="S322" s="91"/>
    </row>
    <row r="323" spans="1:19">
      <c r="A323" s="118" t="s">
        <v>200</v>
      </c>
      <c r="B323" s="149">
        <f>'Averages Pivot Table UPDATED'!AE$240</f>
        <v>70034.88970588235</v>
      </c>
      <c r="C323" s="120">
        <f>IF(B323&gt;0,RANK(B323,(B$310:B$328)),0)</f>
        <v>1</v>
      </c>
      <c r="D323" s="149">
        <f>'Averages Pivot Table UPDATED'!AE$244</f>
        <v>56754.272727272728</v>
      </c>
      <c r="E323" s="120">
        <f>IF(D323&gt;0,RANK(D323,(D$310:D$328)),0)</f>
        <v>2</v>
      </c>
      <c r="F323" s="149">
        <f>'Averages Pivot Table UPDATED'!AE$248</f>
        <v>48498.563157894736</v>
      </c>
      <c r="G323" s="120">
        <f>IF(F323&gt;0,RANK(F323,(F$310:F$328)),0)</f>
        <v>2</v>
      </c>
      <c r="H323" s="149">
        <f>'Averages Pivot Table UPDATED'!AE$252</f>
        <v>45726.88977622387</v>
      </c>
      <c r="I323" s="120">
        <f>IF(H323&gt;0,RANK(H323,(H$310:H$328)),0)</f>
        <v>2</v>
      </c>
      <c r="J323" s="149">
        <f>'Averages Pivot Table UPDATED'!AE$256</f>
        <v>44461.259333001493</v>
      </c>
      <c r="K323" s="120">
        <f>IF(J323&gt;0,RANK(J323,(J$310:J$328)),0)</f>
        <v>1</v>
      </c>
      <c r="L323" s="149">
        <f>'Averages Pivot Table UPDATED'!AE$260</f>
        <v>0</v>
      </c>
      <c r="M323" s="120">
        <f>IF(L323&gt;0,RANK(L323,(L$310:L$328)),0)</f>
        <v>0</v>
      </c>
      <c r="N323" s="149">
        <f>'Averages Pivot Table UPDATED'!AE$264</f>
        <v>44813.175680544824</v>
      </c>
      <c r="O323" s="120">
        <f>IF(N323&gt;0,RANK(N323,(N$310:N$328)),0)</f>
        <v>9</v>
      </c>
      <c r="Q323" s="91"/>
      <c r="R323" s="91"/>
      <c r="S323" s="91"/>
    </row>
    <row r="324" spans="1:19">
      <c r="A324" s="118"/>
      <c r="Q324" s="91"/>
      <c r="R324" s="91"/>
      <c r="S324" s="91"/>
    </row>
    <row r="325" spans="1:19">
      <c r="A325" s="118" t="s">
        <v>201</v>
      </c>
      <c r="B325" s="149">
        <f>'Averages Pivot Table UPDATED'!AE$269</f>
        <v>64414.84310679663</v>
      </c>
      <c r="C325" s="120">
        <f>IF(B325&gt;0,RANK(B325,(B$310:B$328)),0)</f>
        <v>3</v>
      </c>
      <c r="D325" s="149">
        <f>'Averages Pivot Table UPDATED'!AE$273</f>
        <v>54724.803537577114</v>
      </c>
      <c r="E325" s="120">
        <f>IF(D325&gt;0,RANK(D325,(D$310:D$328)),0)</f>
        <v>4</v>
      </c>
      <c r="F325" s="149">
        <f>'Averages Pivot Table UPDATED'!AE$277</f>
        <v>46631.531266979015</v>
      </c>
      <c r="G325" s="120">
        <f>IF(F325&gt;0,RANK(F325,(F$310:F$328)),0)</f>
        <v>4</v>
      </c>
      <c r="H325" s="149">
        <f>'Averages Pivot Table UPDATED'!AE$281</f>
        <v>41543.498840272419</v>
      </c>
      <c r="I325" s="120">
        <f>IF(H325&gt;0,RANK(H325,(H$310:H$328)),0)</f>
        <v>4</v>
      </c>
      <c r="J325" s="149">
        <f>'Averages Pivot Table UPDATED'!AE$285</f>
        <v>42840</v>
      </c>
      <c r="K325" s="120">
        <f>IF(J325&gt;0,RANK(J325,(J$310:J$328)),0)</f>
        <v>2</v>
      </c>
      <c r="L325" s="149">
        <f>'Averages Pivot Table UPDATED'!AE$289</f>
        <v>0</v>
      </c>
      <c r="M325" s="120">
        <f>IF(L325&gt;0,RANK(L325,(L$310:L$328)),0)</f>
        <v>0</v>
      </c>
      <c r="N325" s="149">
        <f>'Averages Pivot Table UPDATED'!AE$293</f>
        <v>50594.291333320492</v>
      </c>
      <c r="O325" s="120">
        <f>IF(N325&gt;0,RANK(N325,(N$310:N$328)),0)</f>
        <v>5</v>
      </c>
      <c r="Q325" s="91"/>
      <c r="R325" s="91"/>
      <c r="S325" s="91"/>
    </row>
    <row r="326" spans="1:19">
      <c r="A326" s="118" t="s">
        <v>202</v>
      </c>
      <c r="B326" s="149">
        <f>'Averages Pivot Table UPDATED'!AE$298</f>
        <v>61206.460745762073</v>
      </c>
      <c r="C326" s="120">
        <f>IF(B326&gt;0,RANK(B326,(B$310:B$328)),0)</f>
        <v>4</v>
      </c>
      <c r="D326" s="149">
        <f>'Averages Pivot Table UPDATED'!AE$302</f>
        <v>58616.467289109816</v>
      </c>
      <c r="E326" s="120">
        <f>IF(D326&gt;0,RANK(D326,(D$310:D$328)),0)</f>
        <v>1</v>
      </c>
      <c r="F326" s="149">
        <f>'Averages Pivot Table UPDATED'!AE$306</f>
        <v>53933.955599861605</v>
      </c>
      <c r="G326" s="120">
        <f>IF(F326&gt;0,RANK(F326,(F$310:F$328)),0)</f>
        <v>1</v>
      </c>
      <c r="H326" s="149">
        <f>'Averages Pivot Table UPDATED'!AE$310</f>
        <v>54654.209178590201</v>
      </c>
      <c r="I326" s="120">
        <f>IF(H326&gt;0,RANK(H326,(H$310:H$328)),0)</f>
        <v>1</v>
      </c>
      <c r="J326" s="149">
        <f>'Averages Pivot Table UPDATED'!AE$314</f>
        <v>0</v>
      </c>
      <c r="K326" s="120">
        <f>IF(J326&gt;0,RANK(J326,(J$310:J$328)),0)</f>
        <v>0</v>
      </c>
      <c r="L326" s="149">
        <f>'Averages Pivot Table UPDATED'!AE$318</f>
        <v>53737.707026465738</v>
      </c>
      <c r="M326" s="120">
        <f>IF(L326&gt;0,RANK(L326,(L$310:L$328)),0)</f>
        <v>3</v>
      </c>
      <c r="N326" s="149">
        <f>'Averages Pivot Table UPDATED'!AE$322</f>
        <v>56280.022372959262</v>
      </c>
      <c r="O326" s="120">
        <f>IF(N326&gt;0,RANK(N326,(N$310:N$328)),0)</f>
        <v>3</v>
      </c>
      <c r="Q326" s="91"/>
      <c r="R326" s="91"/>
      <c r="S326" s="91"/>
    </row>
    <row r="327" spans="1:19">
      <c r="A327" s="118" t="s">
        <v>203</v>
      </c>
      <c r="Q327" s="91"/>
      <c r="R327" s="91"/>
      <c r="S327" s="91"/>
    </row>
    <row r="328" spans="1:19">
      <c r="A328" s="143" t="s">
        <v>204</v>
      </c>
      <c r="B328" s="149">
        <f>'Averages Pivot Table UPDATED'!AE$327</f>
        <v>66415.728202747065</v>
      </c>
      <c r="C328" s="120">
        <f>IF(B328&gt;0,RANK(B328,(B$310:B$328)),0)</f>
        <v>2</v>
      </c>
      <c r="D328" s="149">
        <f>'Averages Pivot Table UPDATED'!AE$331</f>
        <v>54637.417214734902</v>
      </c>
      <c r="E328" s="120">
        <f>IF(D328&gt;0,RANK(D328,(D$310:D$328)),0)</f>
        <v>5</v>
      </c>
      <c r="F328" s="149">
        <f>'Averages Pivot Table UPDATED'!AE$335</f>
        <v>45822.03010918558</v>
      </c>
      <c r="G328" s="120">
        <f>IF(F328&gt;0,RANK(F328,(F$310:F$328)),0)</f>
        <v>5</v>
      </c>
      <c r="H328" s="149">
        <f>'Averages Pivot Table UPDATED'!AE$339</f>
        <v>38950.682440006305</v>
      </c>
      <c r="I328" s="120">
        <f>IF(H328&gt;0,RANK(H328,(H$310:H$328)),0)</f>
        <v>5</v>
      </c>
      <c r="J328" s="149">
        <f>'Averages Pivot Table UPDATED'!AE$343</f>
        <v>37708.626760265128</v>
      </c>
      <c r="K328" s="120">
        <f>IF(J328&gt;0,RANK(J328,(J$310:J$328)),0)</f>
        <v>3</v>
      </c>
      <c r="L328" s="149">
        <f>'Averages Pivot Table UPDATED'!AE$347</f>
        <v>0</v>
      </c>
      <c r="M328" s="120">
        <f>IF(L328&gt;0,RANK(L328,(L$310:L$328)),0)</f>
        <v>0</v>
      </c>
      <c r="N328" s="149">
        <f>'Averages Pivot Table UPDATED'!AE$351</f>
        <v>47383.719703329501</v>
      </c>
      <c r="O328" s="120">
        <f>IF(N328&gt;0,RANK(N328,(N$310:N$328)),0)</f>
        <v>7</v>
      </c>
      <c r="Q328" s="91"/>
      <c r="R328" s="91"/>
      <c r="S328" s="91"/>
    </row>
    <row r="329" spans="1:19" ht="34.5" customHeight="1">
      <c r="A329" s="667" t="s">
        <v>360</v>
      </c>
      <c r="B329" s="667"/>
      <c r="C329" s="667"/>
      <c r="D329" s="667"/>
      <c r="E329" s="667"/>
      <c r="F329" s="667"/>
      <c r="G329" s="667"/>
      <c r="H329" s="667"/>
      <c r="I329" s="667"/>
      <c r="J329" s="667"/>
      <c r="K329" s="667"/>
      <c r="L329" s="667"/>
      <c r="M329" s="667"/>
      <c r="N329" s="667"/>
      <c r="O329" s="667"/>
      <c r="Q329" s="91"/>
      <c r="R329" s="91"/>
      <c r="S329" s="91"/>
    </row>
    <row r="330" spans="1:19">
      <c r="O330" s="84" t="s">
        <v>917</v>
      </c>
      <c r="Q330" s="91"/>
      <c r="R330" s="91"/>
      <c r="S330" s="91"/>
    </row>
    <row r="331" spans="1:19" ht="18">
      <c r="A331" s="64" t="s">
        <v>220</v>
      </c>
      <c r="B331" s="64"/>
      <c r="C331" s="64"/>
      <c r="D331" s="64"/>
      <c r="E331" s="64"/>
      <c r="F331" s="64"/>
      <c r="G331" s="64"/>
      <c r="H331" s="64"/>
      <c r="I331" s="64"/>
      <c r="J331" s="64"/>
      <c r="K331" s="64"/>
      <c r="L331" s="64"/>
      <c r="M331" s="64"/>
      <c r="N331" s="64"/>
      <c r="O331" s="64"/>
      <c r="P331" s="182" t="s">
        <v>7</v>
      </c>
      <c r="Q331" s="91"/>
      <c r="R331" s="91"/>
      <c r="S331" s="91"/>
    </row>
    <row r="332" spans="1:19">
      <c r="A332" s="162"/>
      <c r="B332" s="69"/>
      <c r="C332" s="69"/>
      <c r="D332" s="69"/>
      <c r="E332" s="69"/>
      <c r="F332" s="69"/>
      <c r="G332" s="69"/>
      <c r="H332" s="69"/>
      <c r="I332" s="69"/>
      <c r="J332" s="69"/>
      <c r="K332" s="69"/>
      <c r="L332" s="69"/>
      <c r="M332" s="69"/>
      <c r="N332" s="69"/>
      <c r="O332" s="69"/>
      <c r="Q332" s="91"/>
      <c r="R332" s="91"/>
      <c r="S332" s="91"/>
    </row>
    <row r="333" spans="1:19" ht="15.75">
      <c r="A333" s="664" t="s">
        <v>210</v>
      </c>
      <c r="B333" s="664"/>
      <c r="C333" s="664"/>
      <c r="D333" s="664"/>
      <c r="E333" s="664"/>
      <c r="F333" s="664"/>
      <c r="G333" s="664"/>
      <c r="H333" s="664"/>
      <c r="I333" s="664"/>
      <c r="J333" s="664"/>
      <c r="K333" s="664"/>
      <c r="L333" s="664"/>
      <c r="M333" s="664"/>
      <c r="N333" s="664"/>
      <c r="O333" s="664"/>
      <c r="Q333" s="91"/>
      <c r="R333" s="91"/>
      <c r="S333" s="91"/>
    </row>
    <row r="334" spans="1:19" ht="15.75">
      <c r="A334" s="664" t="s">
        <v>909</v>
      </c>
      <c r="B334" s="664"/>
      <c r="C334" s="664"/>
      <c r="D334" s="664"/>
      <c r="E334" s="664"/>
      <c r="F334" s="664"/>
      <c r="G334" s="664"/>
      <c r="H334" s="664"/>
      <c r="I334" s="664"/>
      <c r="J334" s="664"/>
      <c r="K334" s="664"/>
      <c r="L334" s="664"/>
      <c r="M334" s="664"/>
      <c r="N334" s="664"/>
      <c r="O334" s="664"/>
      <c r="Q334" s="91"/>
      <c r="R334" s="91"/>
      <c r="S334" s="91"/>
    </row>
    <row r="335" spans="1:19">
      <c r="A335" s="118"/>
      <c r="B335" s="118"/>
      <c r="C335" s="118"/>
      <c r="D335" s="118"/>
      <c r="E335" s="118"/>
      <c r="F335" s="118"/>
      <c r="G335" s="118"/>
      <c r="H335" s="118"/>
      <c r="I335" s="118"/>
      <c r="J335" s="118"/>
      <c r="K335" s="118"/>
      <c r="L335" s="118"/>
      <c r="M335" s="118"/>
      <c r="N335" s="118"/>
      <c r="O335" s="118"/>
      <c r="Q335" s="91"/>
      <c r="R335" s="91"/>
      <c r="S335" s="91"/>
    </row>
    <row r="336" spans="1:19">
      <c r="A336" s="96"/>
      <c r="B336" s="164" t="s">
        <v>3</v>
      </c>
      <c r="C336" s="165"/>
      <c r="D336" s="166" t="s">
        <v>4</v>
      </c>
      <c r="E336" s="167"/>
      <c r="F336" s="166" t="s">
        <v>5</v>
      </c>
      <c r="G336" s="167"/>
      <c r="H336" s="164" t="s">
        <v>6</v>
      </c>
      <c r="I336" s="165"/>
      <c r="J336" s="166" t="s">
        <v>211</v>
      </c>
      <c r="K336" s="167"/>
      <c r="L336" s="165" t="s">
        <v>21</v>
      </c>
      <c r="M336" s="165"/>
      <c r="N336" s="165" t="s">
        <v>212</v>
      </c>
      <c r="O336" s="165"/>
      <c r="Q336" s="91"/>
      <c r="R336" s="91"/>
      <c r="S336" s="91"/>
    </row>
    <row r="337" spans="1:19">
      <c r="A337" s="102"/>
      <c r="B337" s="98" t="s">
        <v>187</v>
      </c>
      <c r="C337" s="97" t="s">
        <v>166</v>
      </c>
      <c r="D337" s="98" t="s">
        <v>187</v>
      </c>
      <c r="E337" s="97" t="s">
        <v>166</v>
      </c>
      <c r="F337" s="98" t="s">
        <v>187</v>
      </c>
      <c r="G337" s="97" t="s">
        <v>166</v>
      </c>
      <c r="H337" s="98" t="s">
        <v>187</v>
      </c>
      <c r="I337" s="97" t="s">
        <v>166</v>
      </c>
      <c r="J337" s="98" t="s">
        <v>187</v>
      </c>
      <c r="K337" s="97" t="s">
        <v>166</v>
      </c>
      <c r="L337" s="98" t="s">
        <v>187</v>
      </c>
      <c r="M337" s="97" t="s">
        <v>166</v>
      </c>
      <c r="N337" s="98" t="s">
        <v>187</v>
      </c>
      <c r="O337" s="97" t="s">
        <v>166</v>
      </c>
    </row>
    <row r="338" spans="1:19" s="109" customFormat="1" ht="18" customHeight="1">
      <c r="A338" s="106" t="s">
        <v>188</v>
      </c>
      <c r="B338" s="133">
        <f>'Averages Pivot Table UPDATED'!Z$355</f>
        <v>65249.381575663552</v>
      </c>
      <c r="C338" s="133"/>
      <c r="D338" s="133">
        <f>'Averages Pivot Table UPDATED'!Z$359</f>
        <v>56058.060816639023</v>
      </c>
      <c r="E338" s="133"/>
      <c r="F338" s="133">
        <f>'Averages Pivot Table UPDATED'!Z$363</f>
        <v>48640.496058927696</v>
      </c>
      <c r="G338" s="133"/>
      <c r="H338" s="133">
        <f>'Averages Pivot Table UPDATED'!Z$367</f>
        <v>51925.882553113443</v>
      </c>
      <c r="I338" s="133"/>
      <c r="J338" s="133">
        <f>'Averages Pivot Table UPDATED'!Z$371</f>
        <v>40673.132608695654</v>
      </c>
      <c r="K338" s="133"/>
      <c r="L338" s="133">
        <f>'Averages Pivot Table UPDATED'!Z$375</f>
        <v>60754.474264127864</v>
      </c>
      <c r="M338" s="169"/>
      <c r="N338" s="133">
        <f>'Averages Pivot Table UPDATED'!Z$379</f>
        <v>59412.686748626678</v>
      </c>
      <c r="O338" s="170"/>
      <c r="Q338" s="111"/>
      <c r="R338" s="111"/>
      <c r="S338" s="111"/>
    </row>
    <row r="339" spans="1:19" ht="12.95" customHeight="1">
      <c r="A339" s="118"/>
      <c r="B339" s="113"/>
      <c r="C339" s="137"/>
      <c r="D339" s="113"/>
      <c r="E339" s="137"/>
      <c r="F339" s="113"/>
      <c r="G339" s="137"/>
      <c r="H339" s="113"/>
      <c r="I339" s="137"/>
      <c r="J339" s="113"/>
      <c r="K339" s="137"/>
      <c r="L339" s="113"/>
      <c r="M339" s="137"/>
      <c r="N339" s="113"/>
      <c r="O339" s="114"/>
    </row>
    <row r="340" spans="1:19" ht="12.95" customHeight="1">
      <c r="A340" s="118" t="s">
        <v>189</v>
      </c>
      <c r="B340" s="149">
        <f>'Averages Pivot Table UPDATED'!Z$8</f>
        <v>0</v>
      </c>
      <c r="C340" s="120">
        <f>IF(B340&gt;0,RANK(B340,(B$340:B$358)),0)</f>
        <v>0</v>
      </c>
      <c r="D340" s="149">
        <f>'Averages Pivot Table UPDATED'!Z$12</f>
        <v>0</v>
      </c>
      <c r="E340" s="120">
        <f>IF(D340&gt;0,RANK(D340,(D$340:D$358)),0)</f>
        <v>0</v>
      </c>
      <c r="F340" s="149">
        <f>'Averages Pivot Table UPDATED'!Z$16</f>
        <v>0</v>
      </c>
      <c r="G340" s="120">
        <f>IF(F340&gt;0,RANK(F340,(F$340:F$358)),0)</f>
        <v>0</v>
      </c>
      <c r="H340" s="149">
        <f>'Averages Pivot Table UPDATED'!Z$20</f>
        <v>0</v>
      </c>
      <c r="I340" s="120">
        <f>IF(H340&gt;0,RANK(H340,(H$340:H$358)),0)</f>
        <v>0</v>
      </c>
      <c r="J340" s="149">
        <f>'Averages Pivot Table UPDATED'!Z$24</f>
        <v>0</v>
      </c>
      <c r="K340" s="120">
        <f>IF(J340&gt;0,RANK(J340,(J$340:J$358)),0)</f>
        <v>0</v>
      </c>
      <c r="L340" s="149">
        <f>'Averages Pivot Table UPDATED'!Z$28</f>
        <v>0</v>
      </c>
      <c r="M340" s="120">
        <f>IF(L340&gt;0,RANK(L340,(L$340:L$358)),0)</f>
        <v>0</v>
      </c>
      <c r="N340" s="149">
        <f>'Averages Pivot Table UPDATED'!Z$32</f>
        <v>0</v>
      </c>
      <c r="O340" s="120">
        <f>IF(N340&gt;0,RANK(N340,(N$340:N$358)),0)</f>
        <v>0</v>
      </c>
    </row>
    <row r="341" spans="1:19" ht="12.95" customHeight="1">
      <c r="A341" s="118" t="s">
        <v>190</v>
      </c>
      <c r="B341" s="149">
        <f>'Averages Pivot Table UPDATED'!Z$37</f>
        <v>0</v>
      </c>
      <c r="C341" s="120">
        <f>IF(B341&gt;0,RANK(B341,(B$340:B$358)),0)</f>
        <v>0</v>
      </c>
      <c r="D341" s="149">
        <f>'Averages Pivot Table UPDATED'!Z$41</f>
        <v>0</v>
      </c>
      <c r="E341" s="120">
        <f>IF(D341&gt;0,RANK(D341,(D$340:D$358)),0)</f>
        <v>0</v>
      </c>
      <c r="F341" s="149">
        <f>'Averages Pivot Table UPDATED'!Z$45</f>
        <v>0</v>
      </c>
      <c r="G341" s="120">
        <f>IF(F341&gt;0,RANK(F341,(F$340:F$358)),0)</f>
        <v>0</v>
      </c>
      <c r="H341" s="149">
        <f>'Averages Pivot Table UPDATED'!Z$49</f>
        <v>0</v>
      </c>
      <c r="I341" s="120">
        <f>IF(H341&gt;0,RANK(H341,(H$340:H$358)),0)</f>
        <v>0</v>
      </c>
      <c r="J341" s="149">
        <f>'Averages Pivot Table UPDATED'!Z$53</f>
        <v>0</v>
      </c>
      <c r="K341" s="120">
        <f>IF(J341&gt;0,RANK(J341,(J$340:J$358)),0)</f>
        <v>0</v>
      </c>
      <c r="L341" s="149">
        <f>'Averages Pivot Table UPDATED'!Z$57</f>
        <v>0</v>
      </c>
      <c r="M341" s="120">
        <f>IF(L341&gt;0,RANK(L341,(L$340:L$358)),0)</f>
        <v>0</v>
      </c>
      <c r="N341" s="149">
        <f>'Averages Pivot Table UPDATED'!Z$61</f>
        <v>0</v>
      </c>
      <c r="O341" s="120">
        <f>IF(N341&gt;0,RANK(N341,(N$340:N$358)),0)</f>
        <v>0</v>
      </c>
    </row>
    <row r="342" spans="1:19" ht="12.95" customHeight="1">
      <c r="A342" s="118" t="s">
        <v>191</v>
      </c>
      <c r="B342" s="149">
        <f>'Averages Pivot Table UPDATED'!Z$66</f>
        <v>0</v>
      </c>
      <c r="C342" s="120">
        <f>IF(B342&gt;0,RANK(B342,(B$340:B$358)),0)</f>
        <v>0</v>
      </c>
      <c r="D342" s="149">
        <f>'Averages Pivot Table UPDATED'!Z$70</f>
        <v>0</v>
      </c>
      <c r="E342" s="120">
        <f>IF(D342&gt;0,RANK(D342,(D$340:D$358)),0)</f>
        <v>0</v>
      </c>
      <c r="F342" s="149">
        <f>'Averages Pivot Table UPDATED'!Z$74</f>
        <v>0</v>
      </c>
      <c r="G342" s="120">
        <f>IF(F342&gt;0,RANK(F342,(F$340:F$358)),0)</f>
        <v>0</v>
      </c>
      <c r="H342" s="149">
        <f>'Averages Pivot Table UPDATED'!Z$78</f>
        <v>0</v>
      </c>
      <c r="I342" s="120">
        <f>IF(H342&gt;0,RANK(H342,(H$340:H$358)),0)</f>
        <v>0</v>
      </c>
      <c r="J342" s="149">
        <f>'Averages Pivot Table UPDATED'!Z$82</f>
        <v>0</v>
      </c>
      <c r="K342" s="120">
        <f>IF(J342&gt;0,RANK(J342,(J$340:J$358)),0)</f>
        <v>0</v>
      </c>
      <c r="L342" s="149">
        <f>'Averages Pivot Table UPDATED'!Z$86</f>
        <v>0</v>
      </c>
      <c r="M342" s="120">
        <f>IF(L342&gt;0,RANK(L342,(L$340:L$358)),0)</f>
        <v>0</v>
      </c>
      <c r="N342" s="149">
        <f>'Averages Pivot Table UPDATED'!Z$90</f>
        <v>0</v>
      </c>
      <c r="O342" s="120">
        <f>IF(N342&gt;0,RANK(N342,(N$340:N$358)),0)</f>
        <v>0</v>
      </c>
    </row>
    <row r="343" spans="1:19" ht="12.95" customHeight="1">
      <c r="A343" s="118" t="s">
        <v>192</v>
      </c>
      <c r="B343" s="149">
        <f>'Averages Pivot Table UPDATED'!Z$95</f>
        <v>0</v>
      </c>
      <c r="C343" s="120">
        <f>IF(B343&gt;0,RANK(B343,(B$340:B$358)),0)</f>
        <v>0</v>
      </c>
      <c r="D343" s="149">
        <f>'Averages Pivot Table UPDATED'!Z$99</f>
        <v>0</v>
      </c>
      <c r="E343" s="120">
        <f>IF(D343&gt;0,RANK(D343,(D$340:D$358)),0)</f>
        <v>0</v>
      </c>
      <c r="F343" s="149">
        <f>'Averages Pivot Table UPDATED'!Z$103</f>
        <v>0</v>
      </c>
      <c r="G343" s="120">
        <f>IF(F343&gt;0,RANK(F343,(F$340:F$358)),0)</f>
        <v>0</v>
      </c>
      <c r="H343" s="149">
        <f>'Averages Pivot Table UPDATED'!Z$107</f>
        <v>0</v>
      </c>
      <c r="I343" s="120">
        <f>IF(H343&gt;0,RANK(H343,(H$340:H$358)),0)</f>
        <v>0</v>
      </c>
      <c r="J343" s="149">
        <f>'Averages Pivot Table UPDATED'!Z$111</f>
        <v>0</v>
      </c>
      <c r="K343" s="120">
        <f>IF(J343&gt;0,RANK(J343,(J$340:J$358)),0)</f>
        <v>0</v>
      </c>
      <c r="L343" s="149">
        <f>'Averages Pivot Table UPDATED'!Z$115</f>
        <v>61079.091796097171</v>
      </c>
      <c r="M343" s="120">
        <f>IF(L343&gt;0,RANK(L343,(L$340:L$358)),0)</f>
        <v>1</v>
      </c>
      <c r="N343" s="149">
        <f>'Averages Pivot Table UPDATED'!Z$119</f>
        <v>61079.091796097171</v>
      </c>
      <c r="O343" s="120">
        <f>IF(N343&gt;0,RANK(N343,(N$340:N$358)),0)</f>
        <v>1</v>
      </c>
    </row>
    <row r="344" spans="1:19" ht="12.95" customHeight="1">
      <c r="A344" s="118"/>
      <c r="B344" s="149"/>
      <c r="C344" s="120"/>
      <c r="D344" s="149"/>
      <c r="E344" s="120"/>
      <c r="F344" s="149"/>
      <c r="G344" s="120"/>
      <c r="H344" s="149"/>
      <c r="I344" s="120"/>
      <c r="J344" s="149"/>
      <c r="K344" s="120"/>
      <c r="L344" s="149"/>
      <c r="M344" s="120"/>
      <c r="N344" s="149"/>
      <c r="O344" s="120"/>
    </row>
    <row r="345" spans="1:19" ht="12.95" customHeight="1">
      <c r="A345" s="118" t="s">
        <v>193</v>
      </c>
      <c r="B345" s="149">
        <f>'Averages Pivot Table UPDATED'!Z$124</f>
        <v>57938.712810917903</v>
      </c>
      <c r="C345" s="120">
        <f>IF(B345&gt;0,RANK(B345,(B$340:B$358)),0)</f>
        <v>3</v>
      </c>
      <c r="D345" s="149">
        <f>'Averages Pivot Table UPDATED'!Z$128</f>
        <v>50271.524750069664</v>
      </c>
      <c r="E345" s="120">
        <f>IF(D345&gt;0,RANK(D345,(D$340:D$358)),0)</f>
        <v>3</v>
      </c>
      <c r="F345" s="149">
        <f>'Averages Pivot Table UPDATED'!Z$132</f>
        <v>45815.712493105348</v>
      </c>
      <c r="G345" s="120">
        <f>IF(F345&gt;0,RANK(F345,(F$340:F$358)),0)</f>
        <v>3</v>
      </c>
      <c r="H345" s="149">
        <f>'Averages Pivot Table UPDATED'!Z$136</f>
        <v>33904.216145833336</v>
      </c>
      <c r="I345" s="120">
        <f>IF(H345&gt;0,RANK(H345,(H$340:H$358)),0)</f>
        <v>3</v>
      </c>
      <c r="J345" s="149">
        <f>'Averages Pivot Table UPDATED'!Z$140</f>
        <v>40673.132608695654</v>
      </c>
      <c r="K345" s="120">
        <f>IF(J345&gt;0,RANK(J345,(J$340:J$358)),0)</f>
        <v>1</v>
      </c>
      <c r="L345" s="149">
        <f>'Averages Pivot Table UPDATED'!Z$144</f>
        <v>0</v>
      </c>
      <c r="M345" s="120">
        <f>IF(L345&gt;0,RANK(L345,(L$340:L$358)),0)</f>
        <v>0</v>
      </c>
      <c r="N345" s="149">
        <f>'Averages Pivot Table UPDATED'!Z$148</f>
        <v>48216.816526742972</v>
      </c>
      <c r="O345" s="120">
        <f>IF(N345&gt;0,RANK(N345,(N$340:N$358)),0)</f>
        <v>5</v>
      </c>
    </row>
    <row r="346" spans="1:19" ht="12.95" customHeight="1">
      <c r="A346" s="118" t="s">
        <v>194</v>
      </c>
    </row>
    <row r="347" spans="1:19" ht="12.95" customHeight="1">
      <c r="A347" s="118" t="s">
        <v>195</v>
      </c>
    </row>
    <row r="348" spans="1:19" ht="12.95" customHeight="1">
      <c r="A348" s="118" t="s">
        <v>196</v>
      </c>
    </row>
    <row r="349" spans="1:19" ht="12.95" customHeight="1">
      <c r="A349" s="118"/>
    </row>
    <row r="350" spans="1:19" ht="12.95" customHeight="1">
      <c r="A350" s="118" t="s">
        <v>197</v>
      </c>
      <c r="B350" s="149">
        <f>'Averages Pivot Table UPDATED'!Z$153</f>
        <v>0</v>
      </c>
      <c r="C350" s="120">
        <f>IF(B350&gt;0,RANK(B350,(B$340:B$358)),0)</f>
        <v>0</v>
      </c>
      <c r="D350" s="149">
        <f>'Averages Pivot Table UPDATED'!Z$157</f>
        <v>0</v>
      </c>
      <c r="E350" s="120">
        <f>IF(D350&gt;0,RANK(D350,(D$340:D$358)),0)</f>
        <v>0</v>
      </c>
      <c r="F350" s="149">
        <f>'Averages Pivot Table UPDATED'!Z$161</f>
        <v>0</v>
      </c>
      <c r="G350" s="120">
        <f>IF(F350&gt;0,RANK(F350,(F$340:F$358)),0)</f>
        <v>0</v>
      </c>
      <c r="H350" s="149">
        <f>'Averages Pivot Table UPDATED'!Z$165</f>
        <v>0</v>
      </c>
      <c r="I350" s="120">
        <f>IF(H350&gt;0,RANK(H350,(H$340:H$358)),0)</f>
        <v>0</v>
      </c>
      <c r="J350" s="149">
        <f>'Averages Pivot Table UPDATED'!Z$169</f>
        <v>0</v>
      </c>
      <c r="K350" s="120">
        <f>IF(J350&gt;0,RANK(J350,(J$340:J$358)),0)</f>
        <v>0</v>
      </c>
      <c r="L350" s="149">
        <f>'Averages Pivot Table UPDATED'!Z$173</f>
        <v>0</v>
      </c>
      <c r="M350" s="120">
        <f>IF(L350&gt;0,RANK(L350,(L$340:L$358)),0)</f>
        <v>0</v>
      </c>
      <c r="N350" s="149">
        <f>'Averages Pivot Table UPDATED'!Z$177</f>
        <v>0</v>
      </c>
      <c r="O350" s="120">
        <f>IF(N350&gt;0,RANK(N350,(N$340:N$358)),0)</f>
        <v>0</v>
      </c>
    </row>
    <row r="351" spans="1:19" ht="12.95" customHeight="1">
      <c r="A351" s="118" t="s">
        <v>198</v>
      </c>
      <c r="B351" s="149">
        <f>'Averages Pivot Table UPDATED'!Z$182</f>
        <v>0</v>
      </c>
      <c r="C351" s="120">
        <f>IF(B351&gt;0,RANK(B351,(B$340:B$358)),0)</f>
        <v>0</v>
      </c>
      <c r="D351" s="149">
        <f>'Averages Pivot Table UPDATED'!Z$186</f>
        <v>0</v>
      </c>
      <c r="E351" s="120">
        <f>IF(D351&gt;0,RANK(D351,(D$340:D$358)),0)</f>
        <v>0</v>
      </c>
      <c r="F351" s="149">
        <f>'Averages Pivot Table UPDATED'!Z$190</f>
        <v>0</v>
      </c>
      <c r="G351" s="120">
        <f>IF(F351&gt;0,RANK(F351,(F$340:F$358)),0)</f>
        <v>0</v>
      </c>
      <c r="H351" s="149">
        <f>'Averages Pivot Table UPDATED'!Z$194</f>
        <v>0</v>
      </c>
      <c r="I351" s="120">
        <f>IF(H351&gt;0,RANK(H351,(H$340:H$358)),0)</f>
        <v>0</v>
      </c>
      <c r="J351" s="149">
        <f>'Averages Pivot Table UPDATED'!Z$198</f>
        <v>0</v>
      </c>
      <c r="K351" s="120">
        <f>IF(J351&gt;0,RANK(J351,(J$340:J$358)),0)</f>
        <v>0</v>
      </c>
      <c r="L351" s="149">
        <f>'Averages Pivot Table UPDATED'!Z$202</f>
        <v>0</v>
      </c>
      <c r="M351" s="120">
        <f>IF(L351&gt;0,RANK(L351,(L$340:L$358)),0)</f>
        <v>0</v>
      </c>
      <c r="N351" s="149">
        <f>'Averages Pivot Table UPDATED'!Z$206</f>
        <v>0</v>
      </c>
      <c r="O351" s="120">
        <f>IF(N351&gt;0,RANK(N351,(N$340:N$358)),0)</f>
        <v>0</v>
      </c>
    </row>
    <row r="352" spans="1:19" ht="12.95" customHeight="1">
      <c r="A352" s="118" t="s">
        <v>199</v>
      </c>
      <c r="B352" s="149">
        <f>'Averages Pivot Table UPDATED'!Z$211</f>
        <v>0</v>
      </c>
      <c r="C352" s="120">
        <f>IF(B352&gt;0,RANK(B352,(B$340:B$358)),0)</f>
        <v>0</v>
      </c>
      <c r="D352" s="149">
        <f>'Averages Pivot Table UPDATED'!Z$215</f>
        <v>0</v>
      </c>
      <c r="E352" s="120">
        <f>IF(D352&gt;0,RANK(D352,(D$340:D$358)),0)</f>
        <v>0</v>
      </c>
      <c r="F352" s="149">
        <f>'Averages Pivot Table UPDATED'!Z$219</f>
        <v>0</v>
      </c>
      <c r="G352" s="120">
        <f>IF(F352&gt;0,RANK(F352,(F$340:F$358)),0)</f>
        <v>0</v>
      </c>
      <c r="H352" s="149">
        <f>'Averages Pivot Table UPDATED'!Z$223</f>
        <v>0</v>
      </c>
      <c r="I352" s="120">
        <f>IF(H352&gt;0,RANK(H352,(H$340:H$358)),0)</f>
        <v>0</v>
      </c>
      <c r="J352" s="149">
        <f>'Averages Pivot Table UPDATED'!Z$227</f>
        <v>0</v>
      </c>
      <c r="K352" s="120">
        <f>IF(J352&gt;0,RANK(J352,(J$340:J$358)),0)</f>
        <v>0</v>
      </c>
      <c r="L352" s="149">
        <f>'Averages Pivot Table UPDATED'!Z$231</f>
        <v>52394.324286949006</v>
      </c>
      <c r="M352" s="120">
        <f>IF(L352&gt;0,RANK(L352,(L$340:L$358)),0)</f>
        <v>2</v>
      </c>
      <c r="N352" s="149">
        <f>'Averages Pivot Table UPDATED'!Z$235</f>
        <v>52394.324286949006</v>
      </c>
      <c r="O352" s="120">
        <f>IF(N352&gt;0,RANK(N352,(N$340:N$358)),0)</f>
        <v>3</v>
      </c>
    </row>
    <row r="353" spans="1:19" ht="12.95" customHeight="1">
      <c r="A353" s="118" t="s">
        <v>200</v>
      </c>
      <c r="B353" s="149">
        <f>'Averages Pivot Table UPDATED'!Z$240</f>
        <v>0</v>
      </c>
      <c r="C353" s="120">
        <f>IF(B353&gt;0,RANK(B353,(B$340:B$358)),0)</f>
        <v>0</v>
      </c>
      <c r="D353" s="149">
        <f>'Averages Pivot Table UPDATED'!Z$244</f>
        <v>0</v>
      </c>
      <c r="E353" s="120">
        <f>IF(D353&gt;0,RANK(D353,(D$340:D$358)),0)</f>
        <v>0</v>
      </c>
      <c r="F353" s="149">
        <f>'Averages Pivot Table UPDATED'!Z$248</f>
        <v>0</v>
      </c>
      <c r="G353" s="120">
        <f>IF(F353&gt;0,RANK(F353,(F$340:F$358)),0)</f>
        <v>0</v>
      </c>
      <c r="H353" s="149">
        <f>'Averages Pivot Table UPDATED'!Z$252</f>
        <v>0</v>
      </c>
      <c r="I353" s="120">
        <f>IF(H353&gt;0,RANK(H353,(H$340:H$358)),0)</f>
        <v>0</v>
      </c>
      <c r="J353" s="149">
        <f>'Averages Pivot Table UPDATED'!Z$256</f>
        <v>0</v>
      </c>
      <c r="K353" s="120">
        <f>IF(J353&gt;0,RANK(J353,(J$340:J$358)),0)</f>
        <v>0</v>
      </c>
      <c r="L353" s="149">
        <f>'Averages Pivot Table UPDATED'!Z$260</f>
        <v>0</v>
      </c>
      <c r="M353" s="120">
        <f>IF(L353&gt;0,RANK(L353,(L$340:L$358)),0)</f>
        <v>0</v>
      </c>
      <c r="N353" s="149">
        <f>'Averages Pivot Table UPDATED'!Z$264</f>
        <v>0</v>
      </c>
      <c r="O353" s="120">
        <f>IF(N353&gt;0,RANK(N353,(N$340:N$358)),0)</f>
        <v>0</v>
      </c>
    </row>
    <row r="354" spans="1:19" ht="12.95" customHeight="1">
      <c r="A354" s="118"/>
    </row>
    <row r="355" spans="1:19" ht="12.95" customHeight="1">
      <c r="A355" s="118" t="s">
        <v>201</v>
      </c>
      <c r="B355" s="149">
        <f>'Averages Pivot Table UPDATED'!Z$269</f>
        <v>0</v>
      </c>
      <c r="C355" s="120">
        <f>IF(B355&gt;0,RANK(B355,(B$340:B$358)),0)</f>
        <v>0</v>
      </c>
      <c r="D355" s="149">
        <f>'Averages Pivot Table UPDATED'!Z$273</f>
        <v>0</v>
      </c>
      <c r="E355" s="120">
        <f>IF(D355&gt;0,RANK(D355,(D$340:D$358)),0)</f>
        <v>0</v>
      </c>
      <c r="F355" s="149">
        <f>'Averages Pivot Table UPDATED'!Z$277</f>
        <v>0</v>
      </c>
      <c r="G355" s="120">
        <f>IF(F355&gt;0,RANK(F355,(F$340:F$358)),0)</f>
        <v>0</v>
      </c>
      <c r="H355" s="149">
        <f>'Averages Pivot Table UPDATED'!Z$281</f>
        <v>0</v>
      </c>
      <c r="I355" s="120">
        <f>IF(H355&gt;0,RANK(H355,(H$340:H$358)),0)</f>
        <v>0</v>
      </c>
      <c r="J355" s="149">
        <f>'Averages Pivot Table UPDATED'!Z$285</f>
        <v>0</v>
      </c>
      <c r="K355" s="120">
        <f>IF(J355&gt;0,RANK(J355,(J$340:J$358)),0)</f>
        <v>0</v>
      </c>
      <c r="L355" s="149">
        <f>'Averages Pivot Table UPDATED'!Z$289</f>
        <v>0</v>
      </c>
      <c r="M355" s="120">
        <f>IF(L355&gt;0,RANK(L355,(L$340:L$358)),0)</f>
        <v>0</v>
      </c>
      <c r="N355" s="149">
        <f>'Averages Pivot Table UPDATED'!Z$293</f>
        <v>0</v>
      </c>
      <c r="O355" s="120">
        <f>IF(N355&gt;0,RANK(N355,(N$340:N$358)),0)</f>
        <v>0</v>
      </c>
    </row>
    <row r="356" spans="1:19" ht="12.95" customHeight="1">
      <c r="A356" s="118" t="s">
        <v>202</v>
      </c>
      <c r="B356" s="149">
        <f>'Averages Pivot Table UPDATED'!Z$298</f>
        <v>70863.337791170095</v>
      </c>
      <c r="C356" s="120">
        <f>IF(B356&gt;0,RANK(B356,(B$340:B$358)),0)</f>
        <v>1</v>
      </c>
      <c r="D356" s="149">
        <f>'Averages Pivot Table UPDATED'!Z$302</f>
        <v>60900.64955150411</v>
      </c>
      <c r="E356" s="120">
        <f>IF(D356&gt;0,RANK(D356,(D$340:D$358)),0)</f>
        <v>1</v>
      </c>
      <c r="F356" s="149">
        <f>'Averages Pivot Table UPDATED'!Z$306</f>
        <v>54871.330693069307</v>
      </c>
      <c r="G356" s="120">
        <f>IF(F356&gt;0,RANK(F356,(F$340:F$358)),0)</f>
        <v>1</v>
      </c>
      <c r="H356" s="149">
        <f>'Averages Pivot Table UPDATED'!Z$310</f>
        <v>52730.091502734642</v>
      </c>
      <c r="I356" s="120">
        <f>IF(H356&gt;0,RANK(H356,(H$340:H$358)),0)</f>
        <v>1</v>
      </c>
      <c r="J356" s="149">
        <f>'Averages Pivot Table UPDATED'!Z$314</f>
        <v>0</v>
      </c>
      <c r="K356" s="120">
        <f>IF(J356&gt;0,RANK(J356,(J$340:J$358)),0)</f>
        <v>0</v>
      </c>
      <c r="L356" s="149">
        <f>'Averages Pivot Table UPDATED'!Z$318</f>
        <v>0</v>
      </c>
      <c r="M356" s="120">
        <f>IF(L356&gt;0,RANK(L356,(L$340:L$358)),0)</f>
        <v>0</v>
      </c>
      <c r="N356" s="149">
        <f>'Averages Pivot Table UPDATED'!Z$322</f>
        <v>55514.893946762408</v>
      </c>
      <c r="O356" s="120">
        <f>IF(N356&gt;0,RANK(N356,(N$340:N$358)),0)</f>
        <v>2</v>
      </c>
    </row>
    <row r="357" spans="1:19" ht="12.95" customHeight="1">
      <c r="A357" s="118" t="s">
        <v>203</v>
      </c>
    </row>
    <row r="358" spans="1:19" ht="12.95" customHeight="1">
      <c r="A358" s="143" t="s">
        <v>204</v>
      </c>
      <c r="B358" s="149">
        <f>'Averages Pivot Table UPDATED'!Z$327</f>
        <v>68887</v>
      </c>
      <c r="C358" s="120">
        <f>IF(B358&gt;0,RANK(B358,(B$340:B$358)),0)</f>
        <v>2</v>
      </c>
      <c r="D358" s="149">
        <f>'Averages Pivot Table UPDATED'!Z$331</f>
        <v>54239.111111111109</v>
      </c>
      <c r="E358" s="120">
        <f>IF(D358&gt;0,RANK(D358,(D$340:D$358)),0)</f>
        <v>2</v>
      </c>
      <c r="F358" s="149">
        <f>'Averages Pivot Table UPDATED'!Z$335</f>
        <v>46995.909090909088</v>
      </c>
      <c r="G358" s="120">
        <f>IF(F358&gt;0,RANK(F358,(F$340:F$358)),0)</f>
        <v>2</v>
      </c>
      <c r="H358" s="149">
        <f>'Averages Pivot Table UPDATED'!Z$339</f>
        <v>42051.551020408166</v>
      </c>
      <c r="I358" s="120">
        <f>IF(H358&gt;0,RANK(H358,(H$340:H$358)),0)</f>
        <v>2</v>
      </c>
      <c r="J358" s="149">
        <f>'Averages Pivot Table UPDATED'!Z$343</f>
        <v>0</v>
      </c>
      <c r="K358" s="120">
        <f>IF(J358&gt;0,RANK(J358,(J$340:J$358)),0)</f>
        <v>0</v>
      </c>
      <c r="L358" s="149">
        <f>'Averages Pivot Table UPDATED'!Z$347</f>
        <v>0</v>
      </c>
      <c r="M358" s="120">
        <f>IF(L358&gt;0,RANK(L358,(L$340:L$358)),0)</f>
        <v>0</v>
      </c>
      <c r="N358" s="149">
        <f>'Averages Pivot Table UPDATED'!Z$351</f>
        <v>51064.773696145123</v>
      </c>
      <c r="O358" s="120">
        <f>IF(N358&gt;0,RANK(N358,(N$340:N$358)),0)</f>
        <v>4</v>
      </c>
    </row>
    <row r="359" spans="1:19" ht="33.75" customHeight="1">
      <c r="A359" s="665" t="s">
        <v>360</v>
      </c>
      <c r="B359" s="665"/>
      <c r="C359" s="665"/>
      <c r="D359" s="665"/>
      <c r="E359" s="665"/>
      <c r="F359" s="665"/>
      <c r="G359" s="665"/>
      <c r="H359" s="665"/>
      <c r="I359" s="665"/>
      <c r="J359" s="665"/>
      <c r="K359" s="665"/>
      <c r="L359" s="665"/>
      <c r="M359" s="665"/>
      <c r="N359" s="665"/>
      <c r="O359" s="665"/>
    </row>
    <row r="360" spans="1:19">
      <c r="O360" s="84" t="s">
        <v>917</v>
      </c>
    </row>
    <row r="361" spans="1:19" ht="18">
      <c r="A361" s="64" t="s">
        <v>221</v>
      </c>
      <c r="B361" s="64"/>
      <c r="C361" s="64"/>
      <c r="D361" s="64"/>
      <c r="E361" s="64"/>
      <c r="F361" s="64"/>
      <c r="G361" s="64"/>
      <c r="H361" s="64"/>
      <c r="I361" s="64"/>
      <c r="J361" s="64"/>
      <c r="K361" s="64"/>
      <c r="L361" s="64"/>
      <c r="M361" s="64"/>
      <c r="N361" s="64"/>
      <c r="O361" s="64"/>
    </row>
    <row r="362" spans="1:19">
      <c r="A362" s="162"/>
      <c r="B362" s="69"/>
      <c r="C362" s="69"/>
      <c r="D362" s="69"/>
      <c r="E362" s="69"/>
      <c r="F362" s="69"/>
      <c r="G362" s="69"/>
      <c r="H362" s="69"/>
      <c r="I362" s="69"/>
      <c r="J362" s="69"/>
      <c r="K362" s="69"/>
      <c r="L362" s="69"/>
      <c r="M362" s="69"/>
      <c r="N362" s="69"/>
      <c r="O362" s="69"/>
    </row>
    <row r="363" spans="1:19" ht="15.75">
      <c r="A363" s="664" t="s">
        <v>210</v>
      </c>
      <c r="B363" s="664"/>
      <c r="C363" s="664"/>
      <c r="D363" s="664"/>
      <c r="E363" s="664"/>
      <c r="F363" s="664"/>
      <c r="G363" s="664"/>
      <c r="H363" s="664"/>
      <c r="I363" s="664"/>
      <c r="J363" s="664"/>
      <c r="K363" s="664"/>
      <c r="L363" s="664"/>
      <c r="M363" s="664"/>
      <c r="N363" s="664"/>
      <c r="O363" s="664"/>
    </row>
    <row r="364" spans="1:19" ht="15.75">
      <c r="A364" s="664" t="s">
        <v>910</v>
      </c>
      <c r="B364" s="664"/>
      <c r="C364" s="664"/>
      <c r="D364" s="664"/>
      <c r="E364" s="664"/>
      <c r="F364" s="664"/>
      <c r="G364" s="664"/>
      <c r="H364" s="664"/>
      <c r="I364" s="664"/>
      <c r="J364" s="664"/>
      <c r="K364" s="664"/>
      <c r="L364" s="664"/>
      <c r="M364" s="664"/>
      <c r="N364" s="664"/>
      <c r="O364" s="664"/>
    </row>
    <row r="365" spans="1:19">
      <c r="A365" s="118"/>
      <c r="B365" s="118"/>
      <c r="C365" s="118"/>
      <c r="D365" s="118"/>
      <c r="E365" s="118"/>
      <c r="F365" s="118"/>
      <c r="G365" s="118"/>
      <c r="H365" s="118"/>
      <c r="I365" s="118"/>
      <c r="J365" s="118"/>
      <c r="K365" s="118"/>
      <c r="L365" s="118"/>
      <c r="M365" s="118"/>
      <c r="N365" s="118"/>
      <c r="O365" s="118"/>
    </row>
    <row r="366" spans="1:19" ht="31.5" customHeight="1">
      <c r="A366" s="96"/>
      <c r="B366" s="164" t="s">
        <v>3</v>
      </c>
      <c r="C366" s="165"/>
      <c r="D366" s="166" t="s">
        <v>4</v>
      </c>
      <c r="E366" s="167"/>
      <c r="F366" s="166" t="s">
        <v>5</v>
      </c>
      <c r="G366" s="167"/>
      <c r="H366" s="164" t="s">
        <v>6</v>
      </c>
      <c r="I366" s="165"/>
      <c r="J366" s="166" t="s">
        <v>211</v>
      </c>
      <c r="K366" s="167"/>
      <c r="L366" s="165" t="s">
        <v>21</v>
      </c>
      <c r="M366" s="165"/>
      <c r="N366" s="165" t="s">
        <v>212</v>
      </c>
      <c r="O366" s="165"/>
    </row>
    <row r="367" spans="1:19">
      <c r="A367" s="102"/>
      <c r="B367" s="98" t="s">
        <v>187</v>
      </c>
      <c r="C367" s="97" t="s">
        <v>166</v>
      </c>
      <c r="D367" s="98" t="s">
        <v>187</v>
      </c>
      <c r="E367" s="97" t="s">
        <v>166</v>
      </c>
      <c r="F367" s="98" t="s">
        <v>187</v>
      </c>
      <c r="G367" s="97" t="s">
        <v>166</v>
      </c>
      <c r="H367" s="98" t="s">
        <v>187</v>
      </c>
      <c r="I367" s="97" t="s">
        <v>166</v>
      </c>
      <c r="J367" s="98" t="s">
        <v>187</v>
      </c>
      <c r="K367" s="97" t="s">
        <v>166</v>
      </c>
      <c r="L367" s="98" t="s">
        <v>187</v>
      </c>
      <c r="M367" s="97" t="s">
        <v>166</v>
      </c>
      <c r="N367" s="98" t="s">
        <v>187</v>
      </c>
      <c r="O367" s="97" t="s">
        <v>166</v>
      </c>
    </row>
    <row r="368" spans="1:19" s="109" customFormat="1" ht="18" customHeight="1">
      <c r="A368" s="106" t="s">
        <v>188</v>
      </c>
      <c r="B368" s="133">
        <f>'Averages Pivot Table UPDATED'!AA$355</f>
        <v>62718.49637297228</v>
      </c>
      <c r="C368" s="133"/>
      <c r="D368" s="133">
        <f>'Averages Pivot Table UPDATED'!AA$359</f>
        <v>57654.863267229142</v>
      </c>
      <c r="E368" s="133"/>
      <c r="F368" s="133">
        <f>'Averages Pivot Table UPDATED'!AA$363</f>
        <v>52215.152850687809</v>
      </c>
      <c r="G368" s="133"/>
      <c r="H368" s="133">
        <f>'Averages Pivot Table UPDATED'!AA$367</f>
        <v>56028.581387896113</v>
      </c>
      <c r="I368" s="133"/>
      <c r="J368" s="133">
        <f>'Averages Pivot Table UPDATED'!AA$371</f>
        <v>43490.631940700805</v>
      </c>
      <c r="K368" s="133"/>
      <c r="L368" s="133">
        <f>'Averages Pivot Table UPDATED'!AA$375</f>
        <v>53810.850985514058</v>
      </c>
      <c r="M368" s="169"/>
      <c r="N368" s="133">
        <f>'Averages Pivot Table UPDATED'!AA$379</f>
        <v>55036.763723201482</v>
      </c>
      <c r="O368" s="170"/>
      <c r="Q368" s="111"/>
      <c r="R368" s="111"/>
      <c r="S368" s="111"/>
    </row>
    <row r="369" spans="1:19">
      <c r="A369" s="118"/>
      <c r="B369" s="113"/>
      <c r="C369" s="137"/>
      <c r="D369" s="113"/>
      <c r="E369" s="137"/>
      <c r="F369" s="113"/>
      <c r="G369" s="137"/>
      <c r="H369" s="113"/>
      <c r="I369" s="137"/>
      <c r="J369" s="113"/>
      <c r="K369" s="137"/>
      <c r="L369" s="113"/>
      <c r="M369" s="137"/>
      <c r="N369" s="113"/>
      <c r="O369" s="114"/>
      <c r="Q369" s="91"/>
      <c r="R369" s="91"/>
      <c r="S369" s="91"/>
    </row>
    <row r="370" spans="1:19">
      <c r="A370" s="118" t="s">
        <v>189</v>
      </c>
      <c r="B370" s="149">
        <f>'Averages Pivot Table UPDATED'!AA$8</f>
        <v>0</v>
      </c>
      <c r="C370" s="120">
        <f>IF(B370&gt;0,RANK(B370,(B$370:B$388)),0)</f>
        <v>0</v>
      </c>
      <c r="D370" s="149">
        <f>'Averages Pivot Table UPDATED'!AA$12</f>
        <v>0</v>
      </c>
      <c r="E370" s="120">
        <f>IF(D370&gt;0,RANK(D370,(D$370:D$388)),0)</f>
        <v>0</v>
      </c>
      <c r="F370" s="149">
        <f>'Averages Pivot Table UPDATED'!AA$16</f>
        <v>0</v>
      </c>
      <c r="G370" s="120">
        <f>IF(F370&gt;0,RANK(F370,(F$370:F$388)),0)</f>
        <v>0</v>
      </c>
      <c r="H370" s="149">
        <f>'Averages Pivot Table UPDATED'!AA$20</f>
        <v>0</v>
      </c>
      <c r="I370" s="120">
        <f>IF(H370&gt;0,RANK(H370,(H$370:H$388)),0)</f>
        <v>0</v>
      </c>
      <c r="J370" s="149">
        <f>'Averages Pivot Table UPDATED'!AA$24</f>
        <v>0</v>
      </c>
      <c r="K370" s="120">
        <f>IF(J370&gt;0,RANK(J370,(J$370:J$388)),0)</f>
        <v>0</v>
      </c>
      <c r="L370" s="149">
        <f>'Averages Pivot Table UPDATED'!AA$28</f>
        <v>55368.83302135246</v>
      </c>
      <c r="M370" s="120">
        <f>IF(L370&gt;0,RANK(L370,(L$370:L$388)),0)</f>
        <v>1</v>
      </c>
      <c r="N370" s="149">
        <f>'Averages Pivot Table UPDATED'!AA$32</f>
        <v>55368.83302135246</v>
      </c>
      <c r="O370" s="120">
        <f>IF(N370&gt;0,RANK(N370,(N$370:N$388)),0)</f>
        <v>2</v>
      </c>
      <c r="Q370" s="91"/>
      <c r="R370" s="91"/>
      <c r="S370" s="91"/>
    </row>
    <row r="371" spans="1:19">
      <c r="A371" s="118" t="s">
        <v>190</v>
      </c>
      <c r="B371" s="149">
        <f>'Averages Pivot Table UPDATED'!AA$37</f>
        <v>61288.045454545456</v>
      </c>
      <c r="C371" s="120">
        <f>IF(B371&gt;0,RANK(B371,(B$370:B$388)),0)</f>
        <v>3</v>
      </c>
      <c r="D371" s="149">
        <f>'Averages Pivot Table UPDATED'!AA$41</f>
        <v>54858.160714285717</v>
      </c>
      <c r="E371" s="120">
        <f>IF(D371&gt;0,RANK(D371,(D$370:D$388)),0)</f>
        <v>3</v>
      </c>
      <c r="F371" s="149">
        <f>'Averages Pivot Table UPDATED'!AA$45</f>
        <v>54434.842105263167</v>
      </c>
      <c r="G371" s="120">
        <f>IF(F371&gt;0,RANK(F371,(F$370:F$388)),0)</f>
        <v>2</v>
      </c>
      <c r="H371" s="149">
        <f>'Averages Pivot Table UPDATED'!AA$49</f>
        <v>50473</v>
      </c>
      <c r="I371" s="120">
        <f>IF(H371&gt;0,RANK(H371,(H$370:H$388)),0)</f>
        <v>2</v>
      </c>
      <c r="J371" s="149">
        <f>'Averages Pivot Table UPDATED'!AA$53</f>
        <v>0</v>
      </c>
      <c r="K371" s="120">
        <f>IF(J371&gt;0,RANK(J371,(J$370:J$388)),0)</f>
        <v>0</v>
      </c>
      <c r="L371" s="149">
        <f>'Averages Pivot Table UPDATED'!AA$57</f>
        <v>48260.400565628137</v>
      </c>
      <c r="M371" s="120">
        <f>IF(L371&gt;0,RANK(L371,(L$370:L$388)),0)</f>
        <v>5</v>
      </c>
      <c r="N371" s="149">
        <f>'Averages Pivot Table UPDATED'!AA$61</f>
        <v>49718.194398100917</v>
      </c>
      <c r="O371" s="120">
        <f>IF(N371&gt;0,RANK(N371,(N$370:N$388)),0)</f>
        <v>6</v>
      </c>
      <c r="Q371" s="91"/>
      <c r="R371" s="91"/>
      <c r="S371" s="91"/>
    </row>
    <row r="372" spans="1:19">
      <c r="A372" s="118" t="s">
        <v>191</v>
      </c>
      <c r="B372" s="149">
        <f>'Averages Pivot Table UPDATED'!AA$66</f>
        <v>0</v>
      </c>
      <c r="C372" s="120">
        <f>IF(B372&gt;0,RANK(B372,(B$370:B$388)),0)</f>
        <v>0</v>
      </c>
      <c r="D372" s="149">
        <f>'Averages Pivot Table UPDATED'!AA$70</f>
        <v>0</v>
      </c>
      <c r="E372" s="120">
        <f>IF(D372&gt;0,RANK(D372,(D$370:D$388)),0)</f>
        <v>0</v>
      </c>
      <c r="F372" s="149">
        <f>'Averages Pivot Table UPDATED'!AA$74</f>
        <v>0</v>
      </c>
      <c r="G372" s="120">
        <f>IF(F372&gt;0,RANK(F372,(F$370:F$388)),0)</f>
        <v>0</v>
      </c>
      <c r="H372" s="149">
        <f>'Averages Pivot Table UPDATED'!AA$78</f>
        <v>0</v>
      </c>
      <c r="I372" s="120">
        <f>IF(H372&gt;0,RANK(H372,(H$370:H$388)),0)</f>
        <v>0</v>
      </c>
      <c r="J372" s="149">
        <f>'Averages Pivot Table UPDATED'!AA$82</f>
        <v>0</v>
      </c>
      <c r="K372" s="120">
        <f>IF(J372&gt;0,RANK(J372,(J$370:J$388)),0)</f>
        <v>0</v>
      </c>
      <c r="L372" s="149">
        <f>'Averages Pivot Table UPDATED'!AA$86</f>
        <v>0</v>
      </c>
      <c r="M372" s="120">
        <f>IF(L372&gt;0,RANK(L372,(L$370:L$388)),0)</f>
        <v>0</v>
      </c>
      <c r="N372" s="149">
        <f>'Averages Pivot Table UPDATED'!AA$90</f>
        <v>0</v>
      </c>
      <c r="O372" s="120">
        <f>IF(N372&gt;0,RANK(N372,(N$370:N$388)),0)</f>
        <v>0</v>
      </c>
      <c r="Q372" s="91"/>
      <c r="R372" s="91"/>
      <c r="S372" s="91"/>
    </row>
    <row r="373" spans="1:19">
      <c r="A373" s="118" t="s">
        <v>192</v>
      </c>
      <c r="B373" s="149">
        <f>'Averages Pivot Table UPDATED'!AA$95</f>
        <v>0</v>
      </c>
      <c r="C373" s="120">
        <f>IF(B373&gt;0,RANK(B373,(B$370:B$388)),0)</f>
        <v>0</v>
      </c>
      <c r="D373" s="149">
        <f>'Averages Pivot Table UPDATED'!AA$99</f>
        <v>0</v>
      </c>
      <c r="E373" s="120">
        <f>IF(D373&gt;0,RANK(D373,(D$370:D$388)),0)</f>
        <v>0</v>
      </c>
      <c r="F373" s="149">
        <f>'Averages Pivot Table UPDATED'!AA$103</f>
        <v>0</v>
      </c>
      <c r="G373" s="120">
        <f>IF(F373&gt;0,RANK(F373,(F$370:F$388)),0)</f>
        <v>0</v>
      </c>
      <c r="H373" s="149">
        <f>'Averages Pivot Table UPDATED'!AA$107</f>
        <v>0</v>
      </c>
      <c r="I373" s="120">
        <f>IF(H373&gt;0,RANK(H373,(H$370:H$388)),0)</f>
        <v>0</v>
      </c>
      <c r="J373" s="149">
        <f>'Averages Pivot Table UPDATED'!AA$111</f>
        <v>0</v>
      </c>
      <c r="K373" s="120">
        <f>IF(J373&gt;0,RANK(J373,(J$370:J$388)),0)</f>
        <v>0</v>
      </c>
      <c r="L373" s="149">
        <f>'Averages Pivot Table UPDATED'!AA$115</f>
        <v>54656.712432432432</v>
      </c>
      <c r="M373" s="120">
        <f>IF(L373&gt;0,RANK(L373,(L$370:L$388)),0)</f>
        <v>2</v>
      </c>
      <c r="N373" s="149">
        <f>'Averages Pivot Table UPDATED'!AA$119</f>
        <v>54656.712432432432</v>
      </c>
      <c r="O373" s="120">
        <f>IF(N373&gt;0,RANK(N373,(N$370:N$388)),0)</f>
        <v>3</v>
      </c>
      <c r="Q373" s="91"/>
      <c r="R373" s="91"/>
      <c r="S373" s="91"/>
    </row>
    <row r="374" spans="1:19">
      <c r="A374" s="118"/>
      <c r="B374" s="149"/>
      <c r="C374" s="120"/>
      <c r="D374" s="149"/>
      <c r="E374" s="120"/>
      <c r="F374" s="149"/>
      <c r="G374" s="120"/>
      <c r="H374" s="149"/>
      <c r="I374" s="120"/>
      <c r="J374" s="149"/>
      <c r="K374" s="120"/>
      <c r="L374" s="149"/>
      <c r="M374" s="120"/>
      <c r="N374" s="149"/>
      <c r="O374" s="120"/>
      <c r="Q374" s="91"/>
      <c r="R374" s="91"/>
      <c r="S374" s="91"/>
    </row>
    <row r="375" spans="1:19">
      <c r="A375" s="118" t="s">
        <v>193</v>
      </c>
      <c r="B375" s="149">
        <f>'Averages Pivot Table UPDATED'!AA$124</f>
        <v>56784.342857142852</v>
      </c>
      <c r="C375" s="120">
        <f>IF(B375&gt;0,RANK(B375,(B$370:B$388)),0)</f>
        <v>4</v>
      </c>
      <c r="D375" s="149">
        <f>'Averages Pivot Table UPDATED'!AA$128</f>
        <v>48497.107142857145</v>
      </c>
      <c r="E375" s="120">
        <f>IF(D375&gt;0,RANK(D375,(D$370:D$388)),0)</f>
        <v>4</v>
      </c>
      <c r="F375" s="149">
        <f>'Averages Pivot Table UPDATED'!AA$132</f>
        <v>39302.628947368416</v>
      </c>
      <c r="G375" s="120">
        <f>IF(F375&gt;0,RANK(F375,(F$370:F$388)),0)</f>
        <v>4</v>
      </c>
      <c r="H375" s="149">
        <f>'Averages Pivot Table UPDATED'!AA$136</f>
        <v>36591.871874999997</v>
      </c>
      <c r="I375" s="120">
        <f>IF(H375&gt;0,RANK(H375,(H$370:H$388)),0)</f>
        <v>4</v>
      </c>
      <c r="J375" s="149">
        <f>'Averages Pivot Table UPDATED'!AA$140</f>
        <v>34918.887272727276</v>
      </c>
      <c r="K375" s="120">
        <f>IF(J375&gt;0,RANK(J375,(J$370:J$388)),0)</f>
        <v>2</v>
      </c>
      <c r="L375" s="149">
        <f>'Averages Pivot Table UPDATED'!AA$144</f>
        <v>0</v>
      </c>
      <c r="M375" s="120">
        <f>IF(L375&gt;0,RANK(L375,(L$370:L$388)),0)</f>
        <v>0</v>
      </c>
      <c r="N375" s="149">
        <f>'Averages Pivot Table UPDATED'!AA$148</f>
        <v>42516.018706697454</v>
      </c>
      <c r="O375" s="120">
        <f>IF(N375&gt;0,RANK(N375,(N$370:N$388)),0)</f>
        <v>8</v>
      </c>
      <c r="Q375" s="91"/>
      <c r="R375" s="91"/>
      <c r="S375" s="91"/>
    </row>
    <row r="376" spans="1:19">
      <c r="A376" s="118" t="s">
        <v>194</v>
      </c>
      <c r="Q376" s="91"/>
      <c r="R376" s="91"/>
      <c r="S376" s="91"/>
    </row>
    <row r="377" spans="1:19">
      <c r="A377" s="118" t="s">
        <v>195</v>
      </c>
      <c r="Q377" s="91"/>
      <c r="R377" s="91"/>
      <c r="S377" s="91"/>
    </row>
    <row r="378" spans="1:19">
      <c r="A378" s="118" t="s">
        <v>196</v>
      </c>
      <c r="Q378" s="91"/>
      <c r="R378" s="91"/>
      <c r="S378" s="91"/>
    </row>
    <row r="379" spans="1:19">
      <c r="A379" s="118"/>
      <c r="Q379" s="91"/>
      <c r="R379" s="91"/>
      <c r="S379" s="91"/>
    </row>
    <row r="380" spans="1:19">
      <c r="A380" s="118" t="s">
        <v>197</v>
      </c>
      <c r="B380" s="149">
        <f>'Averages Pivot Table UPDATED'!AA$153</f>
        <v>0</v>
      </c>
      <c r="C380" s="120">
        <f>IF(B380&gt;0,RANK(B380,(B$370:B$388)),0)</f>
        <v>0</v>
      </c>
      <c r="D380" s="149">
        <f>'Averages Pivot Table UPDATED'!AA$157</f>
        <v>0</v>
      </c>
      <c r="E380" s="120">
        <f>IF(D380&gt;0,RANK(D380,(D$370:D$388)),0)</f>
        <v>0</v>
      </c>
      <c r="F380" s="149">
        <f>'Averages Pivot Table UPDATED'!AA$161</f>
        <v>0</v>
      </c>
      <c r="G380" s="120">
        <f>IF(F380&gt;0,RANK(F380,(F$370:F$388)),0)</f>
        <v>0</v>
      </c>
      <c r="H380" s="149">
        <f>'Averages Pivot Table UPDATED'!AA$165</f>
        <v>0</v>
      </c>
      <c r="I380" s="120">
        <f>IF(H380&gt;0,RANK(H380,(H$370:H$388)),0)</f>
        <v>0</v>
      </c>
      <c r="J380" s="149">
        <f>'Averages Pivot Table UPDATED'!AA$169</f>
        <v>0</v>
      </c>
      <c r="K380" s="120">
        <f>IF(J380&gt;0,RANK(J380,(J$370:J$388)),0)</f>
        <v>0</v>
      </c>
      <c r="L380" s="149">
        <f>'Averages Pivot Table UPDATED'!AA$173</f>
        <v>0</v>
      </c>
      <c r="M380" s="120">
        <f>IF(L380&gt;0,RANK(L380,(L$370:L$388)),0)</f>
        <v>0</v>
      </c>
      <c r="N380" s="149">
        <f>'Averages Pivot Table UPDATED'!AA$177</f>
        <v>0</v>
      </c>
      <c r="O380" s="120">
        <f>IF(N380&gt;0,RANK(N380,(N$370:N$388)),0)</f>
        <v>0</v>
      </c>
      <c r="Q380" s="91"/>
      <c r="R380" s="91"/>
      <c r="S380" s="91"/>
    </row>
    <row r="381" spans="1:19">
      <c r="A381" s="118" t="s">
        <v>198</v>
      </c>
      <c r="B381" s="149">
        <f>'Averages Pivot Table UPDATED'!AA$182</f>
        <v>0</v>
      </c>
      <c r="C381" s="120">
        <f>IF(B381&gt;0,RANK(B381,(B$370:B$388)),0)</f>
        <v>0</v>
      </c>
      <c r="D381" s="149">
        <f>'Averages Pivot Table UPDATED'!AA$186</f>
        <v>0</v>
      </c>
      <c r="E381" s="120">
        <f>IF(D381&gt;0,RANK(D381,(D$370:D$388)),0)</f>
        <v>0</v>
      </c>
      <c r="F381" s="149">
        <f>'Averages Pivot Table UPDATED'!AA$190</f>
        <v>0</v>
      </c>
      <c r="G381" s="120">
        <f>IF(F381&gt;0,RANK(F381,(F$370:F$388)),0)</f>
        <v>0</v>
      </c>
      <c r="H381" s="149">
        <f>'Averages Pivot Table UPDATED'!AA$194</f>
        <v>0</v>
      </c>
      <c r="I381" s="120">
        <f>IF(H381&gt;0,RANK(H381,(H$370:H$388)),0)</f>
        <v>0</v>
      </c>
      <c r="J381" s="149">
        <f>'Averages Pivot Table UPDATED'!AA$198</f>
        <v>0</v>
      </c>
      <c r="K381" s="120">
        <f>IF(J381&gt;0,RANK(J381,(J$370:J$388)),0)</f>
        <v>0</v>
      </c>
      <c r="L381" s="149">
        <f>'Averages Pivot Table UPDATED'!AA$202</f>
        <v>0</v>
      </c>
      <c r="M381" s="120">
        <f>IF(L381&gt;0,RANK(L381,(L$370:L$388)),0)</f>
        <v>0</v>
      </c>
      <c r="N381" s="149">
        <f>'Averages Pivot Table UPDATED'!AA$206</f>
        <v>0</v>
      </c>
      <c r="O381" s="120">
        <f>IF(N381&gt;0,RANK(N381,(N$370:N$388)),0)</f>
        <v>0</v>
      </c>
      <c r="Q381" s="91"/>
      <c r="R381" s="91"/>
      <c r="S381" s="91"/>
    </row>
    <row r="382" spans="1:19">
      <c r="A382" s="118" t="s">
        <v>199</v>
      </c>
      <c r="B382" s="149">
        <f>'Averages Pivot Table UPDATED'!AA$211</f>
        <v>0</v>
      </c>
      <c r="C382" s="120">
        <f>IF(B382&gt;0,RANK(B382,(B$370:B$388)),0)</f>
        <v>0</v>
      </c>
      <c r="D382" s="149">
        <f>'Averages Pivot Table UPDATED'!AA$215</f>
        <v>0</v>
      </c>
      <c r="E382" s="120">
        <f>IF(D382&gt;0,RANK(D382,(D$370:D$388)),0)</f>
        <v>0</v>
      </c>
      <c r="F382" s="149">
        <f>'Averages Pivot Table UPDATED'!AA$219</f>
        <v>0</v>
      </c>
      <c r="G382" s="120">
        <f>IF(F382&gt;0,RANK(F382,(F$370:F$388)),0)</f>
        <v>0</v>
      </c>
      <c r="H382" s="149">
        <f>'Averages Pivot Table UPDATED'!AA$223</f>
        <v>0</v>
      </c>
      <c r="I382" s="120">
        <f>IF(H382&gt;0,RANK(H382,(H$370:H$388)),0)</f>
        <v>0</v>
      </c>
      <c r="J382" s="149">
        <f>'Averages Pivot Table UPDATED'!AA$227</f>
        <v>0</v>
      </c>
      <c r="K382" s="120">
        <f>IF(J382&gt;0,RANK(J382,(J$370:J$388)),0)</f>
        <v>0</v>
      </c>
      <c r="L382" s="149">
        <f>'Averages Pivot Table UPDATED'!AA$231</f>
        <v>52987.347108249254</v>
      </c>
      <c r="M382" s="120">
        <f>IF(L382&gt;0,RANK(L382,(L$370:L$388)),0)</f>
        <v>4</v>
      </c>
      <c r="N382" s="149">
        <f>'Averages Pivot Table UPDATED'!AA$235</f>
        <v>52987.347108249254</v>
      </c>
      <c r="O382" s="120">
        <f>IF(N382&gt;0,RANK(N382,(N$370:N$388)),0)</f>
        <v>4</v>
      </c>
      <c r="Q382" s="91"/>
      <c r="R382" s="91"/>
      <c r="S382" s="91"/>
    </row>
    <row r="383" spans="1:19">
      <c r="A383" s="118" t="s">
        <v>200</v>
      </c>
      <c r="B383" s="149">
        <f>'Averages Pivot Table UPDATED'!AA$240</f>
        <v>0</v>
      </c>
      <c r="C383" s="120">
        <f>IF(B383&gt;0,RANK(B383,(B$370:B$388)),0)</f>
        <v>0</v>
      </c>
      <c r="D383" s="149">
        <f>'Averages Pivot Table UPDATED'!AA$244</f>
        <v>0</v>
      </c>
      <c r="E383" s="120">
        <f>IF(D383&gt;0,RANK(D383,(D$370:D$388)),0)</f>
        <v>0</v>
      </c>
      <c r="F383" s="149">
        <f>'Averages Pivot Table UPDATED'!AA$248</f>
        <v>0</v>
      </c>
      <c r="G383" s="120">
        <f>IF(F383&gt;0,RANK(F383,(F$370:F$388)),0)</f>
        <v>0</v>
      </c>
      <c r="H383" s="149">
        <f>'Averages Pivot Table UPDATED'!AA$252</f>
        <v>0</v>
      </c>
      <c r="I383" s="120">
        <f>IF(H383&gt;0,RANK(H383,(H$370:H$388)),0)</f>
        <v>0</v>
      </c>
      <c r="J383" s="149">
        <f>'Averages Pivot Table UPDATED'!AA$256</f>
        <v>43820.545136459063</v>
      </c>
      <c r="K383" s="120">
        <f>IF(J383&gt;0,RANK(J383,(J$370:J$388)),0)</f>
        <v>1</v>
      </c>
      <c r="L383" s="149">
        <f>'Averages Pivot Table UPDATED'!AA$260</f>
        <v>0</v>
      </c>
      <c r="M383" s="120">
        <f>IF(L383&gt;0,RANK(L383,(L$370:L$388)),0)</f>
        <v>0</v>
      </c>
      <c r="N383" s="149">
        <f>'Averages Pivot Table UPDATED'!AA$264</f>
        <v>43820.545136459063</v>
      </c>
      <c r="O383" s="120">
        <f>IF(N383&gt;0,RANK(N383,(N$370:N$388)),0)</f>
        <v>7</v>
      </c>
      <c r="Q383" s="91"/>
      <c r="R383" s="91"/>
      <c r="S383" s="91"/>
    </row>
    <row r="384" spans="1:19">
      <c r="A384" s="118"/>
      <c r="Q384" s="91"/>
      <c r="R384" s="91"/>
      <c r="S384" s="91"/>
    </row>
    <row r="385" spans="1:19" ht="12.95" customHeight="1">
      <c r="A385" s="118" t="s">
        <v>201</v>
      </c>
      <c r="B385" s="149">
        <f>'Averages Pivot Table UPDATED'!AA$269</f>
        <v>65060.815980088504</v>
      </c>
      <c r="C385" s="120">
        <f>IF(B385&gt;0,RANK(B385,(B$370:B$388)),0)</f>
        <v>1</v>
      </c>
      <c r="D385" s="149">
        <f>'Averages Pivot Table UPDATED'!AA$273</f>
        <v>55774.832307393415</v>
      </c>
      <c r="E385" s="120">
        <f>IF(D385&gt;0,RANK(D385,(D$370:D$388)),0)</f>
        <v>2</v>
      </c>
      <c r="F385" s="149">
        <f>'Averages Pivot Table UPDATED'!AA$277</f>
        <v>46839.238680939365</v>
      </c>
      <c r="G385" s="120">
        <f>IF(F385&gt;0,RANK(F385,(F$370:F$388)),0)</f>
        <v>3</v>
      </c>
      <c r="H385" s="149">
        <f>'Averages Pivot Table UPDATED'!AA$281</f>
        <v>40952.905262479326</v>
      </c>
      <c r="I385" s="120">
        <f>IF(H385&gt;0,RANK(H385,(H$370:H$388)),0)</f>
        <v>3</v>
      </c>
      <c r="J385" s="149">
        <f>'Averages Pivot Table UPDATED'!AA$285</f>
        <v>0</v>
      </c>
      <c r="K385" s="120">
        <f>IF(J385&gt;0,RANK(J385,(J$370:J$388)),0)</f>
        <v>0</v>
      </c>
      <c r="L385" s="149">
        <f>'Averages Pivot Table UPDATED'!AA$289</f>
        <v>0</v>
      </c>
      <c r="M385" s="120">
        <f>IF(L385&gt;0,RANK(L385,(L$370:L$388)),0)</f>
        <v>0</v>
      </c>
      <c r="N385" s="149">
        <f>'Averages Pivot Table UPDATED'!AA$293</f>
        <v>50272.189247847913</v>
      </c>
      <c r="O385" s="120">
        <f>IF(N385&gt;0,RANK(N385,(N$370:N$388)),0)</f>
        <v>5</v>
      </c>
    </row>
    <row r="386" spans="1:19" ht="12.95" customHeight="1">
      <c r="A386" s="118" t="s">
        <v>202</v>
      </c>
      <c r="B386" s="149">
        <f>'Averages Pivot Table UPDATED'!AA$298</f>
        <v>62735.119638532371</v>
      </c>
      <c r="C386" s="120">
        <f>IF(B386&gt;0,RANK(B386,(B$370:B$388)),0)</f>
        <v>2</v>
      </c>
      <c r="D386" s="149">
        <f>'Averages Pivot Table UPDATED'!AA$302</f>
        <v>59835.124269912587</v>
      </c>
      <c r="E386" s="120">
        <f>IF(D386&gt;0,RANK(D386,(D$370:D$388)),0)</f>
        <v>1</v>
      </c>
      <c r="F386" s="149">
        <f>'Averages Pivot Table UPDATED'!AA$306</f>
        <v>55578.287057759422</v>
      </c>
      <c r="G386" s="120">
        <f>IF(F386&gt;0,RANK(F386,(F$370:F$388)),0)</f>
        <v>1</v>
      </c>
      <c r="H386" s="149">
        <f>'Averages Pivot Table UPDATED'!AA$310</f>
        <v>58666.147356015266</v>
      </c>
      <c r="I386" s="120">
        <f>IF(H386&gt;0,RANK(H386,(H$370:H$388)),0)</f>
        <v>1</v>
      </c>
      <c r="J386" s="149">
        <f>'Averages Pivot Table UPDATED'!AA$314</f>
        <v>0</v>
      </c>
      <c r="K386" s="120">
        <f>IF(J386&gt;0,RANK(J386,(J$370:J$388)),0)</f>
        <v>0</v>
      </c>
      <c r="L386" s="149">
        <f>'Averages Pivot Table UPDATED'!AA$318</f>
        <v>54114.406976650534</v>
      </c>
      <c r="M386" s="120">
        <f>IF(L386&gt;0,RANK(L386,(L$370:L$388)),0)</f>
        <v>3</v>
      </c>
      <c r="N386" s="149">
        <f>'Averages Pivot Table UPDATED'!AA$322</f>
        <v>58560.398033907382</v>
      </c>
      <c r="O386" s="120">
        <f>IF(N386&gt;0,RANK(N386,(N$370:N$388)),0)</f>
        <v>1</v>
      </c>
    </row>
    <row r="387" spans="1:19" ht="12.95" customHeight="1">
      <c r="A387" s="118" t="s">
        <v>203</v>
      </c>
    </row>
    <row r="388" spans="1:19" ht="12.95" customHeight="1">
      <c r="A388" s="143" t="s">
        <v>204</v>
      </c>
      <c r="B388" s="149">
        <f>'Averages Pivot Table UPDATED'!AA$327</f>
        <v>0</v>
      </c>
      <c r="C388" s="120">
        <f>IF(B388&gt;0,RANK(B388,(B$370:B$388)),0)</f>
        <v>0</v>
      </c>
      <c r="D388" s="149">
        <f>'Averages Pivot Table UPDATED'!AA$331</f>
        <v>0</v>
      </c>
      <c r="E388" s="120">
        <f>IF(D388&gt;0,RANK(D388,(D$370:D$388)),0)</f>
        <v>0</v>
      </c>
      <c r="F388" s="149">
        <f>'Averages Pivot Table UPDATED'!AA$335</f>
        <v>0</v>
      </c>
      <c r="G388" s="120">
        <f>IF(F388&gt;0,RANK(F388,(F$370:F$388)),0)</f>
        <v>0</v>
      </c>
      <c r="H388" s="149">
        <f>'Averages Pivot Table UPDATED'!AA$339</f>
        <v>0</v>
      </c>
      <c r="I388" s="120">
        <f>IF(H388&gt;0,RANK(H388,(H$370:H$388)),0)</f>
        <v>0</v>
      </c>
      <c r="J388" s="149">
        <f>'Averages Pivot Table UPDATED'!AA$343</f>
        <v>0</v>
      </c>
      <c r="K388" s="120">
        <f>IF(J388&gt;0,RANK(J388,(J$370:J$388)),0)</f>
        <v>0</v>
      </c>
      <c r="L388" s="149">
        <f>'Averages Pivot Table UPDATED'!AA$347</f>
        <v>0</v>
      </c>
      <c r="M388" s="120">
        <f>IF(L388&gt;0,RANK(L388,(L$370:L$388)),0)</f>
        <v>0</v>
      </c>
      <c r="N388" s="149">
        <f>'Averages Pivot Table UPDATED'!AA$351</f>
        <v>0</v>
      </c>
      <c r="O388" s="120">
        <f>IF(N388&gt;0,RANK(N388,(N$370:N$388)),0)</f>
        <v>0</v>
      </c>
    </row>
    <row r="389" spans="1:19" ht="36.75" customHeight="1">
      <c r="A389" s="665" t="s">
        <v>360</v>
      </c>
      <c r="B389" s="665"/>
      <c r="C389" s="665"/>
      <c r="D389" s="665"/>
      <c r="E389" s="665"/>
      <c r="F389" s="665"/>
      <c r="G389" s="665"/>
      <c r="H389" s="665"/>
      <c r="I389" s="665"/>
      <c r="J389" s="665"/>
      <c r="K389" s="665"/>
      <c r="L389" s="665"/>
      <c r="M389" s="665"/>
      <c r="N389" s="665"/>
      <c r="O389" s="665"/>
    </row>
    <row r="390" spans="1:19">
      <c r="O390" s="84" t="s">
        <v>917</v>
      </c>
    </row>
    <row r="391" spans="1:19" ht="18">
      <c r="A391" s="64" t="s">
        <v>222</v>
      </c>
      <c r="B391" s="64"/>
      <c r="C391" s="64"/>
      <c r="D391" s="64"/>
      <c r="E391" s="64"/>
      <c r="F391" s="64"/>
      <c r="G391" s="64"/>
      <c r="H391" s="64"/>
      <c r="I391" s="64"/>
      <c r="J391" s="64"/>
      <c r="K391" s="64"/>
      <c r="L391" s="64"/>
      <c r="M391" s="64"/>
      <c r="N391" s="64"/>
      <c r="O391" s="64"/>
    </row>
    <row r="392" spans="1:19">
      <c r="A392" s="162"/>
      <c r="B392" s="69"/>
      <c r="C392" s="69"/>
      <c r="D392" s="69"/>
      <c r="E392" s="69"/>
      <c r="F392" s="69"/>
      <c r="G392" s="69"/>
      <c r="H392" s="69"/>
      <c r="I392" s="69"/>
      <c r="J392" s="69"/>
      <c r="K392" s="69"/>
      <c r="L392" s="69"/>
      <c r="M392" s="69"/>
      <c r="N392" s="69"/>
      <c r="O392" s="69"/>
    </row>
    <row r="393" spans="1:19" ht="15.75">
      <c r="A393" s="664" t="s">
        <v>210</v>
      </c>
      <c r="B393" s="664"/>
      <c r="C393" s="664"/>
      <c r="D393" s="664"/>
      <c r="E393" s="664"/>
      <c r="F393" s="664"/>
      <c r="G393" s="664"/>
      <c r="H393" s="664"/>
      <c r="I393" s="664"/>
      <c r="J393" s="664"/>
      <c r="K393" s="664"/>
      <c r="L393" s="664"/>
      <c r="M393" s="664"/>
      <c r="N393" s="664"/>
      <c r="O393" s="664"/>
    </row>
    <row r="394" spans="1:19" ht="15.75">
      <c r="A394" s="664" t="s">
        <v>911</v>
      </c>
      <c r="B394" s="664"/>
      <c r="C394" s="664"/>
      <c r="D394" s="664"/>
      <c r="E394" s="664"/>
      <c r="F394" s="664"/>
      <c r="G394" s="664"/>
      <c r="H394" s="664"/>
      <c r="I394" s="664"/>
      <c r="J394" s="664"/>
      <c r="K394" s="664"/>
      <c r="L394" s="664"/>
      <c r="M394" s="664"/>
      <c r="N394" s="664"/>
      <c r="O394" s="664"/>
    </row>
    <row r="395" spans="1:19">
      <c r="A395" s="118"/>
      <c r="B395" s="118"/>
      <c r="C395" s="118"/>
      <c r="D395" s="118"/>
      <c r="E395" s="118"/>
      <c r="F395" s="118"/>
      <c r="G395" s="118"/>
      <c r="H395" s="118"/>
      <c r="I395" s="118"/>
      <c r="J395" s="118"/>
      <c r="K395" s="118"/>
      <c r="L395" s="118"/>
      <c r="M395" s="118"/>
      <c r="N395" s="118"/>
      <c r="O395" s="118"/>
    </row>
    <row r="396" spans="1:19" ht="33.75" customHeight="1">
      <c r="A396" s="96"/>
      <c r="B396" s="164" t="s">
        <v>3</v>
      </c>
      <c r="C396" s="165"/>
      <c r="D396" s="166" t="s">
        <v>4</v>
      </c>
      <c r="E396" s="167"/>
      <c r="F396" s="166" t="s">
        <v>5</v>
      </c>
      <c r="G396" s="167"/>
      <c r="H396" s="164" t="s">
        <v>6</v>
      </c>
      <c r="I396" s="165"/>
      <c r="J396" s="166" t="s">
        <v>211</v>
      </c>
      <c r="K396" s="167"/>
      <c r="L396" s="165" t="s">
        <v>21</v>
      </c>
      <c r="M396" s="165"/>
      <c r="N396" s="165" t="s">
        <v>212</v>
      </c>
      <c r="O396" s="165"/>
    </row>
    <row r="397" spans="1:19">
      <c r="A397" s="102"/>
      <c r="B397" s="98" t="s">
        <v>187</v>
      </c>
      <c r="C397" s="97" t="s">
        <v>166</v>
      </c>
      <c r="D397" s="98" t="s">
        <v>187</v>
      </c>
      <c r="E397" s="97" t="s">
        <v>166</v>
      </c>
      <c r="F397" s="98" t="s">
        <v>187</v>
      </c>
      <c r="G397" s="97" t="s">
        <v>166</v>
      </c>
      <c r="H397" s="98" t="s">
        <v>187</v>
      </c>
      <c r="I397" s="97" t="s">
        <v>166</v>
      </c>
      <c r="J397" s="98" t="s">
        <v>187</v>
      </c>
      <c r="K397" s="97" t="s">
        <v>166</v>
      </c>
      <c r="L397" s="98" t="s">
        <v>187</v>
      </c>
      <c r="M397" s="97" t="s">
        <v>166</v>
      </c>
      <c r="N397" s="98" t="s">
        <v>187</v>
      </c>
      <c r="O397" s="97" t="s">
        <v>166</v>
      </c>
    </row>
    <row r="398" spans="1:19" s="109" customFormat="1" ht="18" customHeight="1">
      <c r="A398" s="106" t="s">
        <v>188</v>
      </c>
      <c r="B398" s="133">
        <f>'Averages Pivot Table UPDATED'!AB$355</f>
        <v>54288.353995612175</v>
      </c>
      <c r="C398" s="133"/>
      <c r="D398" s="133">
        <f>'Averages Pivot Table UPDATED'!AB$359</f>
        <v>51946.599479856326</v>
      </c>
      <c r="E398" s="133"/>
      <c r="F398" s="133">
        <f>'Averages Pivot Table UPDATED'!AB$363</f>
        <v>44937.892778402536</v>
      </c>
      <c r="G398" s="133"/>
      <c r="H398" s="133">
        <f>'Averages Pivot Table UPDATED'!AB$367</f>
        <v>47171.576534215885</v>
      </c>
      <c r="I398" s="133"/>
      <c r="J398" s="133">
        <f>'Averages Pivot Table UPDATED'!AB$371</f>
        <v>46208.215666370706</v>
      </c>
      <c r="K398" s="133"/>
      <c r="L398" s="133">
        <f>'Averages Pivot Table UPDATED'!AB$375</f>
        <v>52889.165054079538</v>
      </c>
      <c r="M398" s="169"/>
      <c r="N398" s="133">
        <f>'Averages Pivot Table UPDATED'!AB$379</f>
        <v>50180.364022135895</v>
      </c>
      <c r="O398" s="170"/>
      <c r="Q398" s="111"/>
      <c r="R398" s="111"/>
      <c r="S398" s="111"/>
    </row>
    <row r="399" spans="1:19" ht="12.95" customHeight="1">
      <c r="A399" s="118"/>
      <c r="B399" s="113"/>
      <c r="C399" s="137"/>
      <c r="D399" s="113"/>
      <c r="E399" s="137"/>
      <c r="F399" s="113"/>
      <c r="G399" s="137"/>
      <c r="H399" s="113"/>
      <c r="I399" s="137"/>
      <c r="J399" s="113"/>
      <c r="K399" s="137"/>
      <c r="L399" s="113"/>
      <c r="M399" s="137"/>
      <c r="N399" s="113"/>
      <c r="O399" s="114"/>
    </row>
    <row r="400" spans="1:19" ht="12.95" customHeight="1">
      <c r="A400" s="118" t="s">
        <v>189</v>
      </c>
      <c r="B400" s="149">
        <f>'Averages Pivot Table UPDATED'!AB$8</f>
        <v>0</v>
      </c>
      <c r="C400" s="120">
        <f>IF(B400&gt;0,RANK(B400,(B$400:B$418)),0)</f>
        <v>0</v>
      </c>
      <c r="D400" s="149">
        <f>'Averages Pivot Table UPDATED'!AB$12</f>
        <v>0</v>
      </c>
      <c r="E400" s="120">
        <f>IF(D400&gt;0,RANK(D400,(D$400:D$418)),0)</f>
        <v>0</v>
      </c>
      <c r="F400" s="149">
        <f>'Averages Pivot Table UPDATED'!AB$16</f>
        <v>0</v>
      </c>
      <c r="G400" s="120">
        <f>IF(F400&gt;0,RANK(F400,(F$400:F$418)),0)</f>
        <v>0</v>
      </c>
      <c r="H400" s="149">
        <f>'Averages Pivot Table UPDATED'!AB$20</f>
        <v>0</v>
      </c>
      <c r="I400" s="120">
        <f>IF(H400&gt;0,RANK(H400,(H$400:H$418)),0)</f>
        <v>0</v>
      </c>
      <c r="J400" s="149">
        <f>'Averages Pivot Table UPDATED'!AB$24</f>
        <v>0</v>
      </c>
      <c r="K400" s="120">
        <f>IF(J400&gt;0,RANK(J400,(J$400:J$418)),0)</f>
        <v>0</v>
      </c>
      <c r="L400" s="149">
        <f>'Averages Pivot Table UPDATED'!AB$28</f>
        <v>51232.189512408098</v>
      </c>
      <c r="M400" s="120">
        <f>IF(L400&gt;0,RANK(L400,(L$400:L$418)),0)</f>
        <v>4</v>
      </c>
      <c r="N400" s="149">
        <f>'Averages Pivot Table UPDATED'!AB$32</f>
        <v>51232.189512408098</v>
      </c>
      <c r="O400" s="120">
        <f>IF(N400&gt;0,RANK(N400,(N$400:N$418)),0)</f>
        <v>3</v>
      </c>
    </row>
    <row r="401" spans="1:19">
      <c r="A401" s="118" t="s">
        <v>190</v>
      </c>
      <c r="B401" s="149">
        <f>'Averages Pivot Table UPDATED'!AB$37</f>
        <v>65182.636363636375</v>
      </c>
      <c r="C401" s="120">
        <f>IF(B401&gt;0,RANK(B401,(B$400:B$418)),0)</f>
        <v>2</v>
      </c>
      <c r="D401" s="149">
        <f>'Averages Pivot Table UPDATED'!AB$41</f>
        <v>61421.764044943819</v>
      </c>
      <c r="E401" s="120">
        <f>IF(D401&gt;0,RANK(D401,(D$400:D$418)),0)</f>
        <v>1</v>
      </c>
      <c r="F401" s="149">
        <f>'Averages Pivot Table UPDATED'!AB$45</f>
        <v>50216.970873786406</v>
      </c>
      <c r="G401" s="120">
        <f>IF(F401&gt;0,RANK(F401,(F$400:F$418)),0)</f>
        <v>1</v>
      </c>
      <c r="H401" s="149">
        <f>'Averages Pivot Table UPDATED'!AB$49</f>
        <v>42778.000279848413</v>
      </c>
      <c r="I401" s="120">
        <f>IF(H401&gt;0,RANK(H401,(H$400:H$418)),0)</f>
        <v>3</v>
      </c>
      <c r="J401" s="149">
        <f>'Averages Pivot Table UPDATED'!AB$53</f>
        <v>0</v>
      </c>
      <c r="K401" s="120">
        <f>IF(J401&gt;0,RANK(J401,(J$400:J$418)),0)</f>
        <v>0</v>
      </c>
      <c r="L401" s="149">
        <f>'Averages Pivot Table UPDATED'!AB$57</f>
        <v>0</v>
      </c>
      <c r="M401" s="120">
        <f>IF(L401&gt;0,RANK(L401,(L$400:L$418)),0)</f>
        <v>0</v>
      </c>
      <c r="N401" s="149">
        <f>'Averages Pivot Table UPDATED'!AB$61</f>
        <v>45066.066050025445</v>
      </c>
      <c r="O401" s="120">
        <f>IF(N401&gt;0,RANK(N401,(N$400:N$418)),0)</f>
        <v>9</v>
      </c>
      <c r="Q401" s="91"/>
      <c r="R401" s="91"/>
      <c r="S401" s="91"/>
    </row>
    <row r="402" spans="1:19">
      <c r="A402" s="118" t="s">
        <v>191</v>
      </c>
      <c r="B402" s="149">
        <f>'Averages Pivot Table UPDATED'!AB$66</f>
        <v>0</v>
      </c>
      <c r="C402" s="120">
        <f>IF(B402&gt;0,RANK(B402,(B$400:B$418)),0)</f>
        <v>0</v>
      </c>
      <c r="D402" s="149">
        <f>'Averages Pivot Table UPDATED'!AB$70</f>
        <v>0</v>
      </c>
      <c r="E402" s="120">
        <f>IF(D402&gt;0,RANK(D402,(D$400:D$418)),0)</f>
        <v>0</v>
      </c>
      <c r="F402" s="149">
        <f>'Averages Pivot Table UPDATED'!AB$74</f>
        <v>0</v>
      </c>
      <c r="G402" s="120">
        <f>IF(F402&gt;0,RANK(F402,(F$400:F$418)),0)</f>
        <v>0</v>
      </c>
      <c r="H402" s="149">
        <f>'Averages Pivot Table UPDATED'!AB$78</f>
        <v>0</v>
      </c>
      <c r="I402" s="120">
        <f>IF(H402&gt;0,RANK(H402,(H$400:H$418)),0)</f>
        <v>0</v>
      </c>
      <c r="J402" s="149">
        <f>'Averages Pivot Table UPDATED'!AB$82</f>
        <v>0</v>
      </c>
      <c r="K402" s="120">
        <f>IF(J402&gt;0,RANK(J402,(J$400:J$418)),0)</f>
        <v>0</v>
      </c>
      <c r="L402" s="149">
        <f>'Averages Pivot Table UPDATED'!AB$86</f>
        <v>61440.976117285405</v>
      </c>
      <c r="M402" s="120">
        <f>IF(L402&gt;0,RANK(L402,(L$400:L$418)),0)</f>
        <v>1</v>
      </c>
      <c r="N402" s="149">
        <f>'Averages Pivot Table UPDATED'!AB$90</f>
        <v>61440.976117285405</v>
      </c>
      <c r="O402" s="120">
        <f>IF(N402&gt;0,RANK(N402,(N$400:N$418)),0)</f>
        <v>1</v>
      </c>
      <c r="Q402" s="91"/>
      <c r="R402" s="91"/>
      <c r="S402" s="91"/>
    </row>
    <row r="403" spans="1:19">
      <c r="A403" s="118" t="s">
        <v>192</v>
      </c>
      <c r="B403" s="149">
        <f>'Averages Pivot Table UPDATED'!AB$95</f>
        <v>0</v>
      </c>
      <c r="C403" s="120">
        <f>IF(B403&gt;0,RANK(B403,(B$400:B$418)),0)</f>
        <v>0</v>
      </c>
      <c r="D403" s="149">
        <f>'Averages Pivot Table UPDATED'!AB$99</f>
        <v>0</v>
      </c>
      <c r="E403" s="120">
        <f>IF(D403&gt;0,RANK(D403,(D$400:D$418)),0)</f>
        <v>0</v>
      </c>
      <c r="F403" s="149">
        <f>'Averages Pivot Table UPDATED'!AB$103</f>
        <v>0</v>
      </c>
      <c r="G403" s="120">
        <f>IF(F403&gt;0,RANK(F403,(F$400:F$418)),0)</f>
        <v>0</v>
      </c>
      <c r="H403" s="149">
        <f>'Averages Pivot Table UPDATED'!AB$107</f>
        <v>0</v>
      </c>
      <c r="I403" s="120">
        <f>IF(H403&gt;0,RANK(H403,(H$400:H$418)),0)</f>
        <v>0</v>
      </c>
      <c r="J403" s="149">
        <f>'Averages Pivot Table UPDATED'!AB$111</f>
        <v>0</v>
      </c>
      <c r="K403" s="120">
        <f>IF(J403&gt;0,RANK(J403,(J$400:J$418)),0)</f>
        <v>0</v>
      </c>
      <c r="L403" s="149">
        <f>'Averages Pivot Table UPDATED'!AB$115</f>
        <v>51854.531818181815</v>
      </c>
      <c r="M403" s="120">
        <f>IF(L403&gt;0,RANK(L403,(L$400:L$418)),0)</f>
        <v>3</v>
      </c>
      <c r="N403" s="149">
        <f>'Averages Pivot Table UPDATED'!AB$119</f>
        <v>51854.531818181815</v>
      </c>
      <c r="O403" s="120">
        <f>IF(N403&gt;0,RANK(N403,(N$400:N$418)),0)</f>
        <v>2</v>
      </c>
      <c r="Q403" s="91"/>
      <c r="R403" s="91"/>
      <c r="S403" s="91"/>
    </row>
    <row r="404" spans="1:19">
      <c r="A404" s="118"/>
      <c r="B404" s="149"/>
      <c r="C404" s="120"/>
      <c r="D404" s="149"/>
      <c r="E404" s="120"/>
      <c r="F404" s="149"/>
      <c r="G404" s="120"/>
      <c r="H404" s="149"/>
      <c r="I404" s="120"/>
      <c r="J404" s="149"/>
      <c r="K404" s="120"/>
      <c r="L404" s="149"/>
      <c r="M404" s="120"/>
      <c r="N404" s="149"/>
      <c r="O404" s="120"/>
      <c r="Q404" s="91"/>
      <c r="R404" s="91"/>
      <c r="S404" s="91"/>
    </row>
    <row r="405" spans="1:19">
      <c r="A405" s="118" t="s">
        <v>193</v>
      </c>
      <c r="B405" s="149">
        <f>'Averages Pivot Table UPDATED'!AB$124</f>
        <v>52163.246855921854</v>
      </c>
      <c r="C405" s="120">
        <f>IF(B405&gt;0,RANK(B405,(B$400:B$418)),0)</f>
        <v>4</v>
      </c>
      <c r="D405" s="149">
        <f>'Averages Pivot Table UPDATED'!AB$128</f>
        <v>45282.485351004943</v>
      </c>
      <c r="E405" s="120">
        <f>IF(D405&gt;0,RANK(D405,(D$400:D$418)),0)</f>
        <v>5</v>
      </c>
      <c r="F405" s="149">
        <f>'Averages Pivot Table UPDATED'!AB$132</f>
        <v>40505.442306177254</v>
      </c>
      <c r="G405" s="120">
        <f>IF(F405&gt;0,RANK(F405,(F$400:F$418)),0)</f>
        <v>5</v>
      </c>
      <c r="H405" s="149">
        <f>'Averages Pivot Table UPDATED'!AB$136</f>
        <v>37155.860696684962</v>
      </c>
      <c r="I405" s="120">
        <f>IF(H405&gt;0,RANK(H405,(H$400:H$418)),0)</f>
        <v>5</v>
      </c>
      <c r="J405" s="149">
        <f>'Averages Pivot Table UPDATED'!AB$140</f>
        <v>26044.720840336133</v>
      </c>
      <c r="K405" s="120">
        <f>IF(J405&gt;0,RANK(J405,(J$400:J$418)),0)</f>
        <v>4</v>
      </c>
      <c r="L405" s="149">
        <f>'Averages Pivot Table UPDATED'!AB$144</f>
        <v>0</v>
      </c>
      <c r="M405" s="120">
        <f>IF(L405&gt;0,RANK(L405,(L$400:L$418)),0)</f>
        <v>0</v>
      </c>
      <c r="N405" s="149">
        <f>'Averages Pivot Table UPDATED'!AB$148</f>
        <v>41066.815573158929</v>
      </c>
      <c r="O405" s="120">
        <f>IF(N405&gt;0,RANK(N405,(N$400:N$418)),0)</f>
        <v>10</v>
      </c>
      <c r="Q405" s="91"/>
      <c r="R405" s="91"/>
      <c r="S405" s="91"/>
    </row>
    <row r="406" spans="1:19">
      <c r="A406" s="118" t="s">
        <v>194</v>
      </c>
      <c r="Q406" s="91"/>
      <c r="R406" s="91"/>
      <c r="S406" s="91"/>
    </row>
    <row r="407" spans="1:19">
      <c r="A407" s="118" t="s">
        <v>195</v>
      </c>
      <c r="Q407" s="91"/>
      <c r="R407" s="91"/>
      <c r="S407" s="91"/>
    </row>
    <row r="408" spans="1:19">
      <c r="A408" s="118" t="s">
        <v>196</v>
      </c>
      <c r="Q408" s="91"/>
      <c r="R408" s="91"/>
      <c r="S408" s="91"/>
    </row>
    <row r="409" spans="1:19">
      <c r="A409" s="118"/>
      <c r="Q409" s="91"/>
      <c r="R409" s="91"/>
      <c r="S409" s="91"/>
    </row>
    <row r="410" spans="1:19">
      <c r="A410" s="118" t="s">
        <v>197</v>
      </c>
      <c r="B410" s="149">
        <f>'Averages Pivot Table UPDATED'!AB$153</f>
        <v>0</v>
      </c>
      <c r="C410" s="120">
        <f>IF(B410&gt;0,RANK(B410,(B$400:B$418)),0)</f>
        <v>0</v>
      </c>
      <c r="D410" s="149">
        <f>'Averages Pivot Table UPDATED'!AB$157</f>
        <v>0</v>
      </c>
      <c r="E410" s="120">
        <f>IF(D410&gt;0,RANK(D410,(D$400:D$418)),0)</f>
        <v>0</v>
      </c>
      <c r="F410" s="149">
        <f>'Averages Pivot Table UPDATED'!AB$161</f>
        <v>0</v>
      </c>
      <c r="G410" s="120">
        <f>IF(F410&gt;0,RANK(F410,(F$400:F$418)),0)</f>
        <v>0</v>
      </c>
      <c r="H410" s="149">
        <f>'Averages Pivot Table UPDATED'!AB$165</f>
        <v>0</v>
      </c>
      <c r="I410" s="120">
        <f>IF(H410&gt;0,RANK(H410,(H$400:H$418)),0)</f>
        <v>0</v>
      </c>
      <c r="J410" s="149">
        <f>'Averages Pivot Table UPDATED'!AB$169</f>
        <v>0</v>
      </c>
      <c r="K410" s="120">
        <f>IF(J410&gt;0,RANK(J410,(J$400:J$418)),0)</f>
        <v>0</v>
      </c>
      <c r="L410" s="149">
        <f>'Averages Pivot Table UPDATED'!AB$173</f>
        <v>0</v>
      </c>
      <c r="M410" s="120">
        <f>IF(L410&gt;0,RANK(L410,(L$400:L$418)),0)</f>
        <v>0</v>
      </c>
      <c r="N410" s="149">
        <f>'Averages Pivot Table UPDATED'!AB$177</f>
        <v>0</v>
      </c>
      <c r="O410" s="120">
        <f>IF(N410&gt;0,RANK(N410,(N$400:N$418)),0)</f>
        <v>0</v>
      </c>
      <c r="Q410" s="91"/>
      <c r="R410" s="91"/>
      <c r="S410" s="91"/>
    </row>
    <row r="411" spans="1:19">
      <c r="A411" s="118" t="s">
        <v>198</v>
      </c>
      <c r="B411" s="149">
        <f>'Averages Pivot Table UPDATED'!AB$182</f>
        <v>0</v>
      </c>
      <c r="C411" s="120">
        <f>IF(B411&gt;0,RANK(B411,(B$400:B$418)),0)</f>
        <v>0</v>
      </c>
      <c r="D411" s="149">
        <f>'Averages Pivot Table UPDATED'!AB$186</f>
        <v>0</v>
      </c>
      <c r="E411" s="120">
        <f>IF(D411&gt;0,RANK(D411,(D$400:D$418)),0)</f>
        <v>0</v>
      </c>
      <c r="F411" s="149">
        <f>'Averages Pivot Table UPDATED'!AB$190</f>
        <v>0</v>
      </c>
      <c r="G411" s="120">
        <f>IF(F411&gt;0,RANK(F411,(F$400:F$418)),0)</f>
        <v>0</v>
      </c>
      <c r="H411" s="149">
        <f>'Averages Pivot Table UPDATED'!AB$194</f>
        <v>0</v>
      </c>
      <c r="I411" s="120">
        <f>IF(H411&gt;0,RANK(H411,(H$400:H$418)),0)</f>
        <v>0</v>
      </c>
      <c r="J411" s="149">
        <f>'Averages Pivot Table UPDATED'!AB$198</f>
        <v>0</v>
      </c>
      <c r="K411" s="120">
        <f>IF(J411&gt;0,RANK(J411,(J$400:J$418)),0)</f>
        <v>0</v>
      </c>
      <c r="L411" s="149">
        <f>'Averages Pivot Table UPDATED'!AB$202</f>
        <v>0</v>
      </c>
      <c r="M411" s="120">
        <f>IF(L411&gt;0,RANK(L411,(L$400:L$418)),0)</f>
        <v>0</v>
      </c>
      <c r="N411" s="149">
        <f>'Averages Pivot Table UPDATED'!AB$206</f>
        <v>0</v>
      </c>
      <c r="O411" s="120">
        <f>IF(N411&gt;0,RANK(N411,(N$400:N$418)),0)</f>
        <v>0</v>
      </c>
      <c r="Q411" s="91"/>
      <c r="R411" s="91"/>
      <c r="S411" s="91"/>
    </row>
    <row r="412" spans="1:19">
      <c r="A412" s="118" t="s">
        <v>199</v>
      </c>
      <c r="B412" s="149">
        <f>'Averages Pivot Table UPDATED'!AB$211</f>
        <v>0</v>
      </c>
      <c r="C412" s="120">
        <f>IF(B412&gt;0,RANK(B412,(B$400:B$418)),0)</f>
        <v>0</v>
      </c>
      <c r="D412" s="149">
        <f>'Averages Pivot Table UPDATED'!AB$215</f>
        <v>0</v>
      </c>
      <c r="E412" s="120">
        <f>IF(D412&gt;0,RANK(D412,(D$400:D$418)),0)</f>
        <v>0</v>
      </c>
      <c r="F412" s="149">
        <f>'Averages Pivot Table UPDATED'!AB$219</f>
        <v>0</v>
      </c>
      <c r="G412" s="120">
        <f>IF(F412&gt;0,RANK(F412,(F$400:F$418)),0)</f>
        <v>0</v>
      </c>
      <c r="H412" s="149">
        <f>'Averages Pivot Table UPDATED'!AB$223</f>
        <v>0</v>
      </c>
      <c r="I412" s="120">
        <f>IF(H412&gt;0,RANK(H412,(H$400:H$418)),0)</f>
        <v>0</v>
      </c>
      <c r="J412" s="149">
        <f>'Averages Pivot Table UPDATED'!AB$227</f>
        <v>0</v>
      </c>
      <c r="K412" s="120">
        <f>IF(J412&gt;0,RANK(J412,(J$400:J$418)),0)</f>
        <v>0</v>
      </c>
      <c r="L412" s="149">
        <f>'Averages Pivot Table UPDATED'!AB$231</f>
        <v>47345.450420813911</v>
      </c>
      <c r="M412" s="120">
        <f>IF(L412&gt;0,RANK(L412,(L$400:L$418)),0)</f>
        <v>5</v>
      </c>
      <c r="N412" s="149">
        <f>'Averages Pivot Table UPDATED'!AB$235</f>
        <v>47345.450420813911</v>
      </c>
      <c r="O412" s="120">
        <f>IF(N412&gt;0,RANK(N412,(N$400:N$418)),0)</f>
        <v>8</v>
      </c>
      <c r="Q412" s="91"/>
      <c r="R412" s="91"/>
      <c r="S412" s="91"/>
    </row>
    <row r="413" spans="1:19">
      <c r="A413" s="118" t="s">
        <v>200</v>
      </c>
      <c r="B413" s="149">
        <f>'Averages Pivot Table UPDATED'!AB$240</f>
        <v>0</v>
      </c>
      <c r="C413" s="120">
        <f>IF(B413&gt;0,RANK(B413,(B$400:B$418)),0)</f>
        <v>0</v>
      </c>
      <c r="D413" s="149">
        <f>'Averages Pivot Table UPDATED'!AB$244</f>
        <v>0</v>
      </c>
      <c r="E413" s="120">
        <f>IF(D413&gt;0,RANK(D413,(D$400:D$418)),0)</f>
        <v>0</v>
      </c>
      <c r="F413" s="149">
        <f>'Averages Pivot Table UPDATED'!AB$248</f>
        <v>0</v>
      </c>
      <c r="G413" s="120">
        <f>IF(F413&gt;0,RANK(F413,(F$400:F$418)),0)</f>
        <v>0</v>
      </c>
      <c r="H413" s="149">
        <f>'Averages Pivot Table UPDATED'!AB$252</f>
        <v>0</v>
      </c>
      <c r="I413" s="120">
        <f>IF(H413&gt;0,RANK(H413,(H$400:H$418)),0)</f>
        <v>0</v>
      </c>
      <c r="J413" s="149">
        <f>'Averages Pivot Table UPDATED'!AB$256</f>
        <v>47748.596949891071</v>
      </c>
      <c r="K413" s="120">
        <f>IF(J413&gt;0,RANK(J413,(J$400:J$418)),0)</f>
        <v>1</v>
      </c>
      <c r="L413" s="149">
        <f>'Averages Pivot Table UPDATED'!AB$260</f>
        <v>0</v>
      </c>
      <c r="M413" s="120">
        <f>IF(L413&gt;0,RANK(L413,(L$400:L$418)),0)</f>
        <v>0</v>
      </c>
      <c r="N413" s="149">
        <f>'Averages Pivot Table UPDATED'!AB$264</f>
        <v>47748.596949891071</v>
      </c>
      <c r="O413" s="120">
        <f>IF(N413&gt;0,RANK(N413,(N$400:N$418)),0)</f>
        <v>7</v>
      </c>
      <c r="Q413" s="91"/>
      <c r="R413" s="91"/>
      <c r="S413" s="91"/>
    </row>
    <row r="414" spans="1:19">
      <c r="A414" s="118"/>
      <c r="Q414" s="91"/>
      <c r="R414" s="91"/>
      <c r="S414" s="91"/>
    </row>
    <row r="415" spans="1:19">
      <c r="A415" s="118" t="s">
        <v>201</v>
      </c>
      <c r="B415" s="149">
        <f>'Averages Pivot Table UPDATED'!AB$269</f>
        <v>63715.039160730434</v>
      </c>
      <c r="C415" s="120">
        <f>IF(B415&gt;0,RANK(B415,(B$400:B$418)),0)</f>
        <v>3</v>
      </c>
      <c r="D415" s="149">
        <f>'Averages Pivot Table UPDATED'!AB$273</f>
        <v>53666.419101157509</v>
      </c>
      <c r="E415" s="120">
        <f>IF(D415&gt;0,RANK(D415,(D$400:D$418)),0)</f>
        <v>3</v>
      </c>
      <c r="F415" s="149">
        <f>'Averages Pivot Table UPDATED'!AB$277</f>
        <v>46398.519396495576</v>
      </c>
      <c r="G415" s="120">
        <f>IF(F415&gt;0,RANK(F415,(F$400:F$418)),0)</f>
        <v>4</v>
      </c>
      <c r="H415" s="149">
        <f>'Averages Pivot Table UPDATED'!AB$281</f>
        <v>42687.541745682931</v>
      </c>
      <c r="I415" s="120">
        <f>IF(H415&gt;0,RANK(H415,(H$400:H$418)),0)</f>
        <v>4</v>
      </c>
      <c r="J415" s="149">
        <f>'Averages Pivot Table UPDATED'!AB$285</f>
        <v>42840</v>
      </c>
      <c r="K415" s="120">
        <f>IF(J415&gt;0,RANK(J415,(J$400:J$418)),0)</f>
        <v>3</v>
      </c>
      <c r="L415" s="149">
        <f>'Averages Pivot Table UPDATED'!AB$289</f>
        <v>0</v>
      </c>
      <c r="M415" s="120">
        <f>IF(L415&gt;0,RANK(L415,(L$400:L$418)),0)</f>
        <v>0</v>
      </c>
      <c r="N415" s="149">
        <f>'Averages Pivot Table UPDATED'!AB$293</f>
        <v>50987.411107517735</v>
      </c>
      <c r="O415" s="120">
        <f>IF(N415&gt;0,RANK(N415,(N$400:N$418)),0)</f>
        <v>4</v>
      </c>
      <c r="Q415" s="91"/>
      <c r="R415" s="91"/>
      <c r="S415" s="91"/>
    </row>
    <row r="416" spans="1:19">
      <c r="A416" s="118" t="s">
        <v>202</v>
      </c>
      <c r="B416" s="149">
        <f>'Averages Pivot Table UPDATED'!AB$298</f>
        <v>50898.905443886986</v>
      </c>
      <c r="C416" s="120">
        <f>IF(B416&gt;0,RANK(B416,(B$400:B$418)),0)</f>
        <v>5</v>
      </c>
      <c r="D416" s="149">
        <f>'Averages Pivot Table UPDATED'!AB$302</f>
        <v>51929.540033323799</v>
      </c>
      <c r="E416" s="120">
        <f>IF(D416&gt;0,RANK(D416,(D$400:D$418)),0)</f>
        <v>4</v>
      </c>
      <c r="F416" s="149">
        <f>'Averages Pivot Table UPDATED'!AB$306</f>
        <v>47257.527818770788</v>
      </c>
      <c r="G416" s="120">
        <f>IF(F416&gt;0,RANK(F416,(F$400:F$418)),0)</f>
        <v>2</v>
      </c>
      <c r="H416" s="149">
        <f>'Averages Pivot Table UPDATED'!AB$310</f>
        <v>49596.419139184705</v>
      </c>
      <c r="I416" s="120">
        <f>IF(H416&gt;0,RANK(H416,(H$400:H$418)),0)</f>
        <v>1</v>
      </c>
      <c r="J416" s="149">
        <f>'Averages Pivot Table UPDATED'!AB$314</f>
        <v>0</v>
      </c>
      <c r="K416" s="120">
        <f>IF(J416&gt;0,RANK(J416,(J$400:J$418)),0)</f>
        <v>0</v>
      </c>
      <c r="L416" s="149">
        <f>'Averages Pivot Table UPDATED'!AB$318</f>
        <v>52647.076508134101</v>
      </c>
      <c r="M416" s="120">
        <f>IF(L416&gt;0,RANK(L416,(L$400:L$418)),0)</f>
        <v>2</v>
      </c>
      <c r="N416" s="149">
        <f>'Averages Pivot Table UPDATED'!AB$322</f>
        <v>50562.401147106619</v>
      </c>
      <c r="O416" s="120">
        <f>IF(N416&gt;0,RANK(N416,(N$400:N$418)),0)</f>
        <v>5</v>
      </c>
      <c r="Q416" s="91"/>
      <c r="R416" s="91"/>
      <c r="S416" s="91"/>
    </row>
    <row r="417" spans="1:19" ht="12.95" customHeight="1">
      <c r="A417" s="118" t="s">
        <v>203</v>
      </c>
    </row>
    <row r="418" spans="1:19" ht="12.95" customHeight="1">
      <c r="A418" s="143" t="s">
        <v>204</v>
      </c>
      <c r="B418" s="149">
        <f>'Averages Pivot Table UPDATED'!AB$327</f>
        <v>73319.076595744671</v>
      </c>
      <c r="C418" s="120">
        <f>IF(B418&gt;0,RANK(B418,(B$400:B$418)),0)</f>
        <v>1</v>
      </c>
      <c r="D418" s="149">
        <f>'Averages Pivot Table UPDATED'!AB$331</f>
        <v>57828.155844155852</v>
      </c>
      <c r="E418" s="120">
        <f>IF(D418&gt;0,RANK(D418,(D$400:D$418)),0)</f>
        <v>2</v>
      </c>
      <c r="F418" s="149">
        <f>'Averages Pivot Table UPDATED'!AB$335</f>
        <v>47223.466197537076</v>
      </c>
      <c r="G418" s="120">
        <f>IF(F418&gt;0,RANK(F418,(F$400:F$418)),0)</f>
        <v>3</v>
      </c>
      <c r="H418" s="149">
        <f>'Averages Pivot Table UPDATED'!AB$339</f>
        <v>43061.39290140845</v>
      </c>
      <c r="I418" s="120">
        <f>IF(H418&gt;0,RANK(H418,(H$400:H$418)),0)</f>
        <v>2</v>
      </c>
      <c r="J418" s="149">
        <f>'Averages Pivot Table UPDATED'!AB$343</f>
        <v>46619.320754716988</v>
      </c>
      <c r="K418" s="120">
        <f>IF(J418&gt;0,RANK(J418,(J$400:J$418)),0)</f>
        <v>2</v>
      </c>
      <c r="L418" s="149">
        <f>'Averages Pivot Table UPDATED'!AB$347</f>
        <v>0</v>
      </c>
      <c r="M418" s="120">
        <f>IF(L418&gt;0,RANK(L418,(L$400:L$418)),0)</f>
        <v>0</v>
      </c>
      <c r="N418" s="149">
        <f>'Averages Pivot Table UPDATED'!AB$351</f>
        <v>49973.154166506734</v>
      </c>
      <c r="O418" s="120">
        <f>IF(N418&gt;0,RANK(N418,(N$400:N$418)),0)</f>
        <v>6</v>
      </c>
    </row>
    <row r="419" spans="1:19" ht="39" customHeight="1">
      <c r="A419" s="667" t="s">
        <v>360</v>
      </c>
      <c r="B419" s="667"/>
      <c r="C419" s="667"/>
      <c r="D419" s="667"/>
      <c r="E419" s="667"/>
      <c r="F419" s="667"/>
      <c r="G419" s="667"/>
      <c r="H419" s="667"/>
      <c r="I419" s="667"/>
      <c r="J419" s="667"/>
      <c r="K419" s="667"/>
      <c r="L419" s="667"/>
      <c r="M419" s="667"/>
      <c r="N419" s="667"/>
      <c r="O419" s="667"/>
    </row>
    <row r="420" spans="1:19">
      <c r="O420" s="84" t="s">
        <v>917</v>
      </c>
    </row>
    <row r="421" spans="1:19" ht="18">
      <c r="A421" s="64" t="s">
        <v>223</v>
      </c>
      <c r="B421" s="64"/>
      <c r="C421" s="64"/>
      <c r="D421" s="64"/>
      <c r="E421" s="64"/>
      <c r="F421" s="64"/>
      <c r="G421" s="64"/>
      <c r="H421" s="64"/>
      <c r="I421" s="64"/>
      <c r="J421" s="64"/>
      <c r="K421" s="64"/>
      <c r="L421" s="64"/>
      <c r="M421" s="64"/>
      <c r="N421" s="64"/>
      <c r="O421" s="64"/>
    </row>
    <row r="422" spans="1:19">
      <c r="A422" s="162"/>
      <c r="B422" s="69"/>
      <c r="C422" s="69"/>
      <c r="D422" s="69"/>
      <c r="E422" s="69"/>
      <c r="F422" s="69"/>
      <c r="G422" s="69"/>
      <c r="H422" s="69"/>
      <c r="I422" s="69"/>
      <c r="J422" s="69"/>
      <c r="K422" s="69"/>
      <c r="L422" s="69"/>
      <c r="M422" s="69"/>
      <c r="N422" s="69"/>
      <c r="O422" s="69"/>
    </row>
    <row r="423" spans="1:19" ht="15.75">
      <c r="A423" s="664" t="s">
        <v>210</v>
      </c>
      <c r="B423" s="664"/>
      <c r="C423" s="664"/>
      <c r="D423" s="664"/>
      <c r="E423" s="664"/>
      <c r="F423" s="664"/>
      <c r="G423" s="664"/>
      <c r="H423" s="664"/>
      <c r="I423" s="664"/>
      <c r="J423" s="664"/>
      <c r="K423" s="664"/>
      <c r="L423" s="664"/>
      <c r="M423" s="664"/>
      <c r="N423" s="664"/>
      <c r="O423" s="664"/>
    </row>
    <row r="424" spans="1:19" ht="15.75">
      <c r="A424" s="664" t="s">
        <v>912</v>
      </c>
      <c r="B424" s="664"/>
      <c r="C424" s="664"/>
      <c r="D424" s="664"/>
      <c r="E424" s="664"/>
      <c r="F424" s="664"/>
      <c r="G424" s="664"/>
      <c r="H424" s="664"/>
      <c r="I424" s="664"/>
      <c r="J424" s="664"/>
      <c r="K424" s="664"/>
      <c r="L424" s="664"/>
      <c r="M424" s="664"/>
      <c r="N424" s="664"/>
      <c r="O424" s="664"/>
    </row>
    <row r="425" spans="1:19">
      <c r="A425" s="118"/>
      <c r="B425" s="118"/>
      <c r="C425" s="118"/>
      <c r="D425" s="118"/>
      <c r="E425" s="118"/>
      <c r="F425" s="118"/>
      <c r="G425" s="118"/>
      <c r="H425" s="118"/>
      <c r="I425" s="118"/>
      <c r="J425" s="118"/>
      <c r="K425" s="118"/>
      <c r="L425" s="118"/>
      <c r="M425" s="118"/>
      <c r="N425" s="118"/>
      <c r="O425" s="118"/>
    </row>
    <row r="426" spans="1:19" ht="33" customHeight="1">
      <c r="A426" s="96"/>
      <c r="B426" s="164" t="s">
        <v>3</v>
      </c>
      <c r="C426" s="165"/>
      <c r="D426" s="166" t="s">
        <v>4</v>
      </c>
      <c r="E426" s="167"/>
      <c r="F426" s="166" t="s">
        <v>5</v>
      </c>
      <c r="G426" s="167"/>
      <c r="H426" s="164" t="s">
        <v>6</v>
      </c>
      <c r="I426" s="165"/>
      <c r="J426" s="166" t="s">
        <v>211</v>
      </c>
      <c r="K426" s="167"/>
      <c r="L426" s="165" t="s">
        <v>21</v>
      </c>
      <c r="M426" s="165"/>
      <c r="N426" s="165" t="s">
        <v>212</v>
      </c>
      <c r="O426" s="165"/>
    </row>
    <row r="427" spans="1:19">
      <c r="A427" s="102"/>
      <c r="B427" s="98" t="s">
        <v>187</v>
      </c>
      <c r="C427" s="97" t="s">
        <v>166</v>
      </c>
      <c r="D427" s="98" t="s">
        <v>187</v>
      </c>
      <c r="E427" s="97" t="s">
        <v>166</v>
      </c>
      <c r="F427" s="98" t="s">
        <v>187</v>
      </c>
      <c r="G427" s="97" t="s">
        <v>166</v>
      </c>
      <c r="H427" s="98" t="s">
        <v>187</v>
      </c>
      <c r="I427" s="97" t="s">
        <v>166</v>
      </c>
      <c r="J427" s="98" t="s">
        <v>187</v>
      </c>
      <c r="K427" s="97" t="s">
        <v>166</v>
      </c>
      <c r="L427" s="98" t="s">
        <v>187</v>
      </c>
      <c r="M427" s="97" t="s">
        <v>166</v>
      </c>
      <c r="N427" s="98" t="s">
        <v>187</v>
      </c>
      <c r="O427" s="97" t="s">
        <v>166</v>
      </c>
    </row>
    <row r="428" spans="1:19" s="109" customFormat="1" ht="18" customHeight="1">
      <c r="A428" s="106" t="s">
        <v>188</v>
      </c>
      <c r="B428" s="133">
        <f>'Averages Pivot Table UPDATED'!AC$355</f>
        <v>57505.765776863052</v>
      </c>
      <c r="C428" s="133"/>
      <c r="D428" s="133">
        <f>'Averages Pivot Table UPDATED'!AC$359</f>
        <v>54077.340664402669</v>
      </c>
      <c r="E428" s="133"/>
      <c r="F428" s="133">
        <f>'Averages Pivot Table UPDATED'!AC$363</f>
        <v>46478.606810077676</v>
      </c>
      <c r="G428" s="133"/>
      <c r="H428" s="133">
        <f>'Averages Pivot Table UPDATED'!AC$367</f>
        <v>41123.156466490953</v>
      </c>
      <c r="I428" s="133"/>
      <c r="J428" s="133">
        <f>'Averages Pivot Table UPDATED'!AC$371</f>
        <v>38887.624734183948</v>
      </c>
      <c r="K428" s="133"/>
      <c r="L428" s="133">
        <f>'Averages Pivot Table UPDATED'!AC$375</f>
        <v>46517.579661387586</v>
      </c>
      <c r="M428" s="169"/>
      <c r="N428" s="133">
        <f>'Averages Pivot Table UPDATED'!AC$379</f>
        <v>45132.812946123348</v>
      </c>
      <c r="O428" s="170"/>
      <c r="Q428" s="111"/>
      <c r="R428" s="111"/>
      <c r="S428" s="111"/>
    </row>
    <row r="429" spans="1:19" ht="12.95" customHeight="1">
      <c r="A429" s="118"/>
      <c r="B429" s="113"/>
      <c r="C429" s="137"/>
      <c r="D429" s="113"/>
      <c r="E429" s="137"/>
      <c r="F429" s="113"/>
      <c r="G429" s="137"/>
      <c r="H429" s="113"/>
      <c r="I429" s="137"/>
      <c r="J429" s="113"/>
      <c r="K429" s="137"/>
      <c r="L429" s="113"/>
      <c r="M429" s="137"/>
      <c r="N429" s="113"/>
      <c r="O429" s="114"/>
    </row>
    <row r="430" spans="1:19" ht="12.95" customHeight="1">
      <c r="A430" s="118" t="s">
        <v>189</v>
      </c>
      <c r="B430" s="149">
        <f>'Averages Pivot Table UPDATED'!AC$8</f>
        <v>0</v>
      </c>
      <c r="C430" s="120">
        <f>IF(B430&gt;0,RANK(B430,(B$430:B$448)),0)</f>
        <v>0</v>
      </c>
      <c r="D430" s="149">
        <f>'Averages Pivot Table UPDATED'!AC$12</f>
        <v>0</v>
      </c>
      <c r="E430" s="120">
        <f>IF(D430&gt;0,RANK(D430,(D$430:D$448)),0)</f>
        <v>0</v>
      </c>
      <c r="F430" s="149">
        <f>'Averages Pivot Table UPDATED'!AC$16</f>
        <v>0</v>
      </c>
      <c r="G430" s="120">
        <f>IF(F430&gt;0,RANK(F430,(F$430:F$448)),0)</f>
        <v>0</v>
      </c>
      <c r="H430" s="149">
        <f>'Averages Pivot Table UPDATED'!AC$20</f>
        <v>0</v>
      </c>
      <c r="I430" s="120">
        <f>IF(H430&gt;0,RANK(H430,(H$430:H$448)),0)</f>
        <v>0</v>
      </c>
      <c r="J430" s="149">
        <f>'Averages Pivot Table UPDATED'!AC$24</f>
        <v>0</v>
      </c>
      <c r="K430" s="120">
        <f>IF(J430&gt;0,RANK(J430,(J$430:J$448)),0)</f>
        <v>0</v>
      </c>
      <c r="L430" s="149">
        <f>'Averages Pivot Table UPDATED'!AC$28</f>
        <v>50313.672797032792</v>
      </c>
      <c r="M430" s="120">
        <f>IF(L430&gt;0,RANK(L430,(L$430:L$448)),0)</f>
        <v>2</v>
      </c>
      <c r="N430" s="149">
        <f>'Averages Pivot Table UPDATED'!AC$32</f>
        <v>50313.672797032792</v>
      </c>
      <c r="O430" s="120">
        <f>IF(N430&gt;0,RANK(N430,(N$430:N$448)),0)</f>
        <v>2</v>
      </c>
    </row>
    <row r="431" spans="1:19" ht="12.95" customHeight="1">
      <c r="A431" s="118" t="s">
        <v>190</v>
      </c>
      <c r="B431" s="149">
        <f>'Averages Pivot Table UPDATED'!AC$37</f>
        <v>53103.976744186046</v>
      </c>
      <c r="C431" s="120">
        <f>IF(B431&gt;0,RANK(B431,(B$430:B$448)),0)</f>
        <v>3</v>
      </c>
      <c r="D431" s="149">
        <f>'Averages Pivot Table UPDATED'!AC$41</f>
        <v>39242.769230769234</v>
      </c>
      <c r="E431" s="120">
        <f>IF(D431&gt;0,RANK(D431,(D$430:D$448)),0)</f>
        <v>4</v>
      </c>
      <c r="F431" s="149">
        <f>'Averages Pivot Table UPDATED'!AC$45</f>
        <v>45310.912102202048</v>
      </c>
      <c r="G431" s="120">
        <f>IF(F431&gt;0,RANK(F431,(F$430:F$448)),0)</f>
        <v>4</v>
      </c>
      <c r="H431" s="149">
        <f>'Averages Pivot Table UPDATED'!AC$49</f>
        <v>42271.040040440486</v>
      </c>
      <c r="I431" s="120">
        <f>IF(H431&gt;0,RANK(H431,(H$430:H$448)),0)</f>
        <v>2</v>
      </c>
      <c r="J431" s="149">
        <f>'Averages Pivot Table UPDATED'!AC$53</f>
        <v>0</v>
      </c>
      <c r="K431" s="120">
        <f>IF(J431&gt;0,RANK(J431,(J$430:J$448)),0)</f>
        <v>0</v>
      </c>
      <c r="L431" s="149">
        <f>'Averages Pivot Table UPDATED'!AC$57</f>
        <v>44401.53247625615</v>
      </c>
      <c r="M431" s="120">
        <f>IF(L431&gt;0,RANK(L431,(L$430:L$448)),0)</f>
        <v>3</v>
      </c>
      <c r="N431" s="149">
        <f>'Averages Pivot Table UPDATED'!AC$61</f>
        <v>43117.219552989147</v>
      </c>
      <c r="O431" s="120">
        <f>IF(N431&gt;0,RANK(N431,(N$430:N$448)),0)</f>
        <v>6</v>
      </c>
    </row>
    <row r="432" spans="1:19" ht="12.95" customHeight="1">
      <c r="A432" s="118" t="s">
        <v>191</v>
      </c>
      <c r="B432" s="149">
        <f>'Averages Pivot Table UPDATED'!AC$66</f>
        <v>0</v>
      </c>
      <c r="C432" s="120">
        <f>IF(B432&gt;0,RANK(B432,(B$430:B$448)),0)</f>
        <v>0</v>
      </c>
      <c r="D432" s="149">
        <f>'Averages Pivot Table UPDATED'!AC$70</f>
        <v>0</v>
      </c>
      <c r="E432" s="120">
        <f>IF(D432&gt;0,RANK(D432,(D$430:D$448)),0)</f>
        <v>0</v>
      </c>
      <c r="F432" s="149">
        <f>'Averages Pivot Table UPDATED'!AC$74</f>
        <v>0</v>
      </c>
      <c r="G432" s="120">
        <f>IF(F432&gt;0,RANK(F432,(F$430:F$448)),0)</f>
        <v>0</v>
      </c>
      <c r="H432" s="149">
        <f>'Averages Pivot Table UPDATED'!AC$78</f>
        <v>0</v>
      </c>
      <c r="I432" s="120">
        <f>IF(H432&gt;0,RANK(H432,(H$430:H$448)),0)</f>
        <v>0</v>
      </c>
      <c r="J432" s="149">
        <f>'Averages Pivot Table UPDATED'!AC$82</f>
        <v>0</v>
      </c>
      <c r="K432" s="120">
        <f>IF(J432&gt;0,RANK(J432,(J$430:J$448)),0)</f>
        <v>0</v>
      </c>
      <c r="L432" s="149">
        <f>'Averages Pivot Table UPDATED'!AC$86</f>
        <v>0</v>
      </c>
      <c r="M432" s="120">
        <f>IF(L432&gt;0,RANK(L432,(L$430:L$448)),0)</f>
        <v>0</v>
      </c>
      <c r="N432" s="149">
        <f>'Averages Pivot Table UPDATED'!AC$90</f>
        <v>0</v>
      </c>
      <c r="O432" s="120">
        <f>IF(N432&gt;0,RANK(N432,(N$430:N$448)),0)</f>
        <v>0</v>
      </c>
    </row>
    <row r="433" spans="1:19">
      <c r="A433" s="118" t="s">
        <v>192</v>
      </c>
      <c r="B433" s="149">
        <f>'Averages Pivot Table UPDATED'!AC$95</f>
        <v>0</v>
      </c>
      <c r="C433" s="120">
        <f>IF(B433&gt;0,RANK(B433,(B$430:B$448)),0)</f>
        <v>0</v>
      </c>
      <c r="D433" s="149">
        <f>'Averages Pivot Table UPDATED'!AC$99</f>
        <v>0</v>
      </c>
      <c r="E433" s="120">
        <f>IF(D433&gt;0,RANK(D433,(D$430:D$448)),0)</f>
        <v>0</v>
      </c>
      <c r="F433" s="149">
        <f>'Averages Pivot Table UPDATED'!AC$103</f>
        <v>0</v>
      </c>
      <c r="G433" s="120">
        <f>IF(F433&gt;0,RANK(F433,(F$430:F$448)),0)</f>
        <v>0</v>
      </c>
      <c r="H433" s="149">
        <f>'Averages Pivot Table UPDATED'!AC$107</f>
        <v>0</v>
      </c>
      <c r="I433" s="120">
        <f>IF(H433&gt;0,RANK(H433,(H$430:H$448)),0)</f>
        <v>0</v>
      </c>
      <c r="J433" s="149">
        <f>'Averages Pivot Table UPDATED'!AC$111</f>
        <v>0</v>
      </c>
      <c r="K433" s="120">
        <f>IF(J433&gt;0,RANK(J433,(J$430:J$448)),0)</f>
        <v>0</v>
      </c>
      <c r="L433" s="149">
        <f>'Averages Pivot Table UPDATED'!AC$115</f>
        <v>55262.142857142855</v>
      </c>
      <c r="M433" s="120">
        <f>IF(L433&gt;0,RANK(L433,(L$430:L$448)),0)</f>
        <v>1</v>
      </c>
      <c r="N433" s="149">
        <f>'Averages Pivot Table UPDATED'!AC$119</f>
        <v>55262.142857142855</v>
      </c>
      <c r="O433" s="120">
        <f>IF(N433&gt;0,RANK(N433,(N$430:N$448)),0)</f>
        <v>1</v>
      </c>
      <c r="Q433" s="91"/>
      <c r="R433" s="91"/>
      <c r="S433" s="91"/>
    </row>
    <row r="434" spans="1:19">
      <c r="A434" s="118"/>
      <c r="B434" s="149"/>
      <c r="C434" s="120"/>
      <c r="D434" s="149"/>
      <c r="E434" s="120"/>
      <c r="F434" s="149"/>
      <c r="G434" s="120"/>
      <c r="H434" s="149"/>
      <c r="I434" s="120"/>
      <c r="J434" s="149"/>
      <c r="K434" s="120"/>
      <c r="L434" s="149"/>
      <c r="M434" s="120"/>
      <c r="N434" s="149"/>
      <c r="O434" s="120"/>
      <c r="Q434" s="91"/>
      <c r="R434" s="91"/>
      <c r="S434" s="91"/>
    </row>
    <row r="435" spans="1:19">
      <c r="A435" s="118" t="s">
        <v>193</v>
      </c>
      <c r="B435" s="149">
        <f>'Averages Pivot Table UPDATED'!AC$124</f>
        <v>0</v>
      </c>
      <c r="C435" s="120">
        <f>IF(B435&gt;0,RANK(B435,(B$430:B$448)),0)</f>
        <v>0</v>
      </c>
      <c r="D435" s="149">
        <f>'Averages Pivot Table UPDATED'!AC$128</f>
        <v>0</v>
      </c>
      <c r="E435" s="120">
        <f>IF(D435&gt;0,RANK(D435,(D$430:D$448)),0)</f>
        <v>0</v>
      </c>
      <c r="F435" s="149">
        <f>'Averages Pivot Table UPDATED'!AC$132</f>
        <v>0</v>
      </c>
      <c r="G435" s="120">
        <f>IF(F435&gt;0,RANK(F435,(F$430:F$448)),0)</f>
        <v>0</v>
      </c>
      <c r="H435" s="149">
        <f>'Averages Pivot Table UPDATED'!AC$136</f>
        <v>0</v>
      </c>
      <c r="I435" s="120">
        <f>IF(H435&gt;0,RANK(H435,(H$430:H$448)),0)</f>
        <v>0</v>
      </c>
      <c r="J435" s="149">
        <f>'Averages Pivot Table UPDATED'!AC$140</f>
        <v>0</v>
      </c>
      <c r="K435" s="120">
        <f>IF(J435&gt;0,RANK(J435,(J$430:J$448)),0)</f>
        <v>0</v>
      </c>
      <c r="L435" s="149">
        <f>'Averages Pivot Table UPDATED'!AC$144</f>
        <v>0</v>
      </c>
      <c r="M435" s="120">
        <f>IF(L435&gt;0,RANK(L435,(L$430:L$448)),0)</f>
        <v>0</v>
      </c>
      <c r="N435" s="149">
        <f>'Averages Pivot Table UPDATED'!AC$148</f>
        <v>0</v>
      </c>
      <c r="O435" s="120">
        <f>IF(N435&gt;0,RANK(N435,(N$430:N$448)),0)</f>
        <v>0</v>
      </c>
      <c r="Q435" s="91"/>
      <c r="R435" s="91"/>
      <c r="S435" s="91"/>
    </row>
    <row r="436" spans="1:19">
      <c r="A436" s="118" t="s">
        <v>194</v>
      </c>
      <c r="Q436" s="91"/>
      <c r="R436" s="91"/>
      <c r="S436" s="91"/>
    </row>
    <row r="437" spans="1:19">
      <c r="A437" s="118" t="s">
        <v>195</v>
      </c>
      <c r="Q437" s="91"/>
      <c r="R437" s="91"/>
      <c r="S437" s="91"/>
    </row>
    <row r="438" spans="1:19">
      <c r="A438" s="118" t="s">
        <v>196</v>
      </c>
      <c r="Q438" s="91"/>
      <c r="R438" s="91"/>
      <c r="S438" s="91"/>
    </row>
    <row r="439" spans="1:19">
      <c r="A439" s="118"/>
      <c r="Q439" s="91"/>
      <c r="R439" s="91"/>
      <c r="S439" s="91"/>
    </row>
    <row r="440" spans="1:19">
      <c r="A440" s="118" t="s">
        <v>197</v>
      </c>
      <c r="B440" s="149">
        <f>'Averages Pivot Table UPDATED'!AC$153</f>
        <v>0</v>
      </c>
      <c r="C440" s="120">
        <f>IF(B440&gt;0,RANK(B440,(B$430:B$448)),0)</f>
        <v>0</v>
      </c>
      <c r="D440" s="149">
        <f>'Averages Pivot Table UPDATED'!AC$157</f>
        <v>0</v>
      </c>
      <c r="E440" s="120">
        <f>IF(D440&gt;0,RANK(D440,(D$430:D$448)),0)</f>
        <v>0</v>
      </c>
      <c r="F440" s="149">
        <f>'Averages Pivot Table UPDATED'!AC$161</f>
        <v>0</v>
      </c>
      <c r="G440" s="120">
        <f>IF(F440&gt;0,RANK(F440,(F$430:F$448)),0)</f>
        <v>0</v>
      </c>
      <c r="H440" s="149">
        <f>'Averages Pivot Table UPDATED'!AC$165</f>
        <v>0</v>
      </c>
      <c r="I440" s="120">
        <f>IF(H440&gt;0,RANK(H440,(H$430:H$448)),0)</f>
        <v>0</v>
      </c>
      <c r="J440" s="149">
        <f>'Averages Pivot Table UPDATED'!AC$169</f>
        <v>0</v>
      </c>
      <c r="K440" s="120">
        <f>IF(J440&gt;0,RANK(J440,(J$430:J$448)),0)</f>
        <v>0</v>
      </c>
      <c r="L440" s="149">
        <f>'Averages Pivot Table UPDATED'!AC$173</f>
        <v>0</v>
      </c>
      <c r="M440" s="120">
        <f>IF(L440&gt;0,RANK(L440,(L$430:L$448)),0)</f>
        <v>0</v>
      </c>
      <c r="N440" s="149">
        <f>'Averages Pivot Table UPDATED'!AC$177</f>
        <v>0</v>
      </c>
      <c r="O440" s="120">
        <f>IF(N440&gt;0,RANK(N440,(N$430:N$448)),0)</f>
        <v>0</v>
      </c>
      <c r="Q440" s="91"/>
      <c r="R440" s="91"/>
      <c r="S440" s="91"/>
    </row>
    <row r="441" spans="1:19">
      <c r="A441" s="118" t="s">
        <v>198</v>
      </c>
      <c r="B441" s="149">
        <f>'Averages Pivot Table UPDATED'!AC$182</f>
        <v>0</v>
      </c>
      <c r="C441" s="120">
        <f>IF(B441&gt;0,RANK(B441,(B$430:B$448)),0)</f>
        <v>0</v>
      </c>
      <c r="D441" s="149">
        <f>'Averages Pivot Table UPDATED'!AC$186</f>
        <v>0</v>
      </c>
      <c r="E441" s="120">
        <f>IF(D441&gt;0,RANK(D441,(D$430:D$448)),0)</f>
        <v>0</v>
      </c>
      <c r="F441" s="149">
        <f>'Averages Pivot Table UPDATED'!AC$190</f>
        <v>0</v>
      </c>
      <c r="G441" s="120">
        <f>IF(F441&gt;0,RANK(F441,(F$430:F$448)),0)</f>
        <v>0</v>
      </c>
      <c r="H441" s="149">
        <f>'Averages Pivot Table UPDATED'!AC$194</f>
        <v>0</v>
      </c>
      <c r="I441" s="120">
        <f>IF(H441&gt;0,RANK(H441,(H$430:H$448)),0)</f>
        <v>0</v>
      </c>
      <c r="J441" s="149">
        <f>'Averages Pivot Table UPDATED'!AC$198</f>
        <v>0</v>
      </c>
      <c r="K441" s="120">
        <f>IF(J441&gt;0,RANK(J441,(J$430:J$448)),0)</f>
        <v>0</v>
      </c>
      <c r="L441" s="149">
        <f>'Averages Pivot Table UPDATED'!AC$202</f>
        <v>0</v>
      </c>
      <c r="M441" s="120">
        <f>IF(L441&gt;0,RANK(L441,(L$430:L$448)),0)</f>
        <v>0</v>
      </c>
      <c r="N441" s="149">
        <f>'Averages Pivot Table UPDATED'!AC$206</f>
        <v>0</v>
      </c>
      <c r="O441" s="120">
        <f>IF(N441&gt;0,RANK(N441,(N$430:N$448)),0)</f>
        <v>0</v>
      </c>
      <c r="Q441" s="91"/>
      <c r="R441" s="91"/>
      <c r="S441" s="91"/>
    </row>
    <row r="442" spans="1:19">
      <c r="A442" s="118" t="s">
        <v>199</v>
      </c>
      <c r="B442" s="149">
        <f>'Averages Pivot Table UPDATED'!AC$211</f>
        <v>0</v>
      </c>
      <c r="C442" s="120">
        <f>IF(B442&gt;0,RANK(B442,(B$430:B$448)),0)</f>
        <v>0</v>
      </c>
      <c r="D442" s="149">
        <f>'Averages Pivot Table UPDATED'!AC$215</f>
        <v>0</v>
      </c>
      <c r="E442" s="120">
        <f>IF(D442&gt;0,RANK(D442,(D$430:D$448)),0)</f>
        <v>0</v>
      </c>
      <c r="F442" s="149">
        <f>'Averages Pivot Table UPDATED'!AC$219</f>
        <v>0</v>
      </c>
      <c r="G442" s="120">
        <f>IF(F442&gt;0,RANK(F442,(F$430:F$448)),0)</f>
        <v>0</v>
      </c>
      <c r="H442" s="149">
        <f>'Averages Pivot Table UPDATED'!AC$223</f>
        <v>0</v>
      </c>
      <c r="I442" s="120">
        <f>IF(H442&gt;0,RANK(H442,(H$430:H$448)),0)</f>
        <v>0</v>
      </c>
      <c r="J442" s="149">
        <f>'Averages Pivot Table UPDATED'!AC$227</f>
        <v>0</v>
      </c>
      <c r="K442" s="120">
        <f>IF(J442&gt;0,RANK(J442,(J$430:J$448)),0)</f>
        <v>0</v>
      </c>
      <c r="L442" s="149">
        <f>'Averages Pivot Table UPDATED'!AC$231</f>
        <v>43034.306352165702</v>
      </c>
      <c r="M442" s="120">
        <f>IF(L442&gt;0,RANK(L442,(L$430:L$448)),0)</f>
        <v>4</v>
      </c>
      <c r="N442" s="149">
        <f>'Averages Pivot Table UPDATED'!AC$235</f>
        <v>43034.306352165702</v>
      </c>
      <c r="O442" s="120">
        <f>IF(N442&gt;0,RANK(N442,(N$430:N$448)),0)</f>
        <v>7</v>
      </c>
      <c r="Q442" s="91"/>
      <c r="R442" s="91"/>
      <c r="S442" s="91"/>
    </row>
    <row r="443" spans="1:19">
      <c r="A443" s="118" t="s">
        <v>200</v>
      </c>
      <c r="B443" s="149">
        <f>'Averages Pivot Table UPDATED'!AC$240</f>
        <v>70034.88970588235</v>
      </c>
      <c r="C443" s="120">
        <f>IF(B443&gt;0,RANK(B443,(B$430:B$448)),0)</f>
        <v>1</v>
      </c>
      <c r="D443" s="149">
        <f>'Averages Pivot Table UPDATED'!AC$244</f>
        <v>56754.272727272728</v>
      </c>
      <c r="E443" s="120">
        <f>IF(D443&gt;0,RANK(D443,(D$430:D$448)),0)</f>
        <v>1</v>
      </c>
      <c r="F443" s="149">
        <f>'Averages Pivot Table UPDATED'!AC$248</f>
        <v>48498.563157894736</v>
      </c>
      <c r="G443" s="120">
        <f>IF(F443&gt;0,RANK(F443,(F$430:F$448)),0)</f>
        <v>2</v>
      </c>
      <c r="H443" s="149">
        <f>'Averages Pivot Table UPDATED'!AC$252</f>
        <v>45726.88977622387</v>
      </c>
      <c r="I443" s="120">
        <f>IF(H443&gt;0,RANK(H443,(H$430:H$448)),0)</f>
        <v>1</v>
      </c>
      <c r="J443" s="149">
        <f>'Averages Pivot Table UPDATED'!AC$256</f>
        <v>39557.89256198347</v>
      </c>
      <c r="K443" s="120">
        <f>IF(J443&gt;0,RANK(J443,(J$430:J$448)),0)</f>
        <v>1</v>
      </c>
      <c r="L443" s="149">
        <f>'Averages Pivot Table UPDATED'!AC$260</f>
        <v>0</v>
      </c>
      <c r="M443" s="120">
        <f>IF(L443&gt;0,RANK(L443,(L$430:L$448)),0)</f>
        <v>0</v>
      </c>
      <c r="N443" s="149">
        <f>'Averages Pivot Table UPDATED'!AC$264</f>
        <v>45132.057675471449</v>
      </c>
      <c r="O443" s="120">
        <f>IF(N443&gt;0,RANK(N443,(N$430:N$448)),0)</f>
        <v>4</v>
      </c>
      <c r="Q443" s="91"/>
      <c r="R443" s="91"/>
      <c r="S443" s="91"/>
    </row>
    <row r="444" spans="1:19">
      <c r="A444" s="118"/>
      <c r="Q444" s="91"/>
      <c r="R444" s="91"/>
      <c r="S444" s="91"/>
    </row>
    <row r="445" spans="1:19">
      <c r="A445" s="118" t="s">
        <v>201</v>
      </c>
      <c r="B445" s="149">
        <f>'Averages Pivot Table UPDATED'!AC$269</f>
        <v>0</v>
      </c>
      <c r="C445" s="120">
        <f>IF(B445&gt;0,RANK(B445,(B$430:B$448)),0)</f>
        <v>0</v>
      </c>
      <c r="D445" s="149">
        <f>'Averages Pivot Table UPDATED'!AC$273</f>
        <v>0</v>
      </c>
      <c r="E445" s="120">
        <f>IF(D445&gt;0,RANK(D445,(D$430:D$448)),0)</f>
        <v>0</v>
      </c>
      <c r="F445" s="149">
        <f>'Averages Pivot Table UPDATED'!AC$277</f>
        <v>0</v>
      </c>
      <c r="G445" s="120">
        <f>IF(F445&gt;0,RANK(F445,(F$430:F$448)),0)</f>
        <v>0</v>
      </c>
      <c r="H445" s="149">
        <f>'Averages Pivot Table UPDATED'!AC$281</f>
        <v>0</v>
      </c>
      <c r="I445" s="120">
        <f>IF(H445&gt;0,RANK(H445,(H$430:H$448)),0)</f>
        <v>0</v>
      </c>
      <c r="J445" s="149">
        <f>'Averages Pivot Table UPDATED'!AC$285</f>
        <v>0</v>
      </c>
      <c r="K445" s="120">
        <f>IF(J445&gt;0,RANK(J445,(J$430:J$448)),0)</f>
        <v>0</v>
      </c>
      <c r="L445" s="149">
        <f>'Averages Pivot Table UPDATED'!AC$289</f>
        <v>0</v>
      </c>
      <c r="M445" s="120">
        <f>IF(L445&gt;0,RANK(L445,(L$430:L$448)),0)</f>
        <v>0</v>
      </c>
      <c r="N445" s="149">
        <f>'Averages Pivot Table UPDATED'!AC$293</f>
        <v>0</v>
      </c>
      <c r="O445" s="120">
        <f>IF(N445&gt;0,RANK(N445,(N$430:N$448)),0)</f>
        <v>0</v>
      </c>
      <c r="Q445" s="91"/>
      <c r="R445" s="91"/>
      <c r="S445" s="91"/>
    </row>
    <row r="446" spans="1:19">
      <c r="A446" s="118" t="s">
        <v>202</v>
      </c>
      <c r="B446" s="149">
        <f>'Averages Pivot Table UPDATED'!AC$298</f>
        <v>52551.290088927126</v>
      </c>
      <c r="C446" s="120">
        <f>IF(B446&gt;0,RANK(B446,(B$430:B$448)),0)</f>
        <v>4</v>
      </c>
      <c r="D446" s="149">
        <f>'Averages Pivot Table UPDATED'!AC$302</f>
        <v>52839.241050903118</v>
      </c>
      <c r="E446" s="120">
        <f>IF(D446&gt;0,RANK(D446,(D$430:D$448)),0)</f>
        <v>3</v>
      </c>
      <c r="F446" s="149">
        <f>'Averages Pivot Table UPDATED'!AC$306</f>
        <v>49172.650666524249</v>
      </c>
      <c r="G446" s="120">
        <f>IF(F446&gt;0,RANK(F446,(F$430:F$448)),0)</f>
        <v>1</v>
      </c>
      <c r="H446" s="149">
        <f>'Averages Pivot Table UPDATED'!AC$310</f>
        <v>39450.663716530675</v>
      </c>
      <c r="I446" s="120">
        <f>IF(H446&gt;0,RANK(H446,(H$430:H$448)),0)</f>
        <v>3</v>
      </c>
      <c r="J446" s="149">
        <f>'Averages Pivot Table UPDATED'!AC$314</f>
        <v>0</v>
      </c>
      <c r="K446" s="120">
        <f>IF(J446&gt;0,RANK(J446,(J$430:J$448)),0)</f>
        <v>0</v>
      </c>
      <c r="L446" s="149">
        <f>'Averages Pivot Table UPDATED'!AC$318</f>
        <v>0</v>
      </c>
      <c r="M446" s="120">
        <f>IF(L446&gt;0,RANK(L446,(L$430:L$448)),0)</f>
        <v>0</v>
      </c>
      <c r="N446" s="149">
        <f>'Averages Pivot Table UPDATED'!AC$322</f>
        <v>44911.810169170451</v>
      </c>
      <c r="O446" s="120">
        <f>IF(N446&gt;0,RANK(N446,(N$430:N$448)),0)</f>
        <v>5</v>
      </c>
      <c r="Q446" s="91"/>
      <c r="R446" s="91"/>
      <c r="S446" s="91"/>
    </row>
    <row r="447" spans="1:19">
      <c r="A447" s="118" t="s">
        <v>203</v>
      </c>
      <c r="Q447" s="91"/>
      <c r="R447" s="91"/>
      <c r="S447" s="91"/>
    </row>
    <row r="448" spans="1:19">
      <c r="A448" s="143" t="s">
        <v>204</v>
      </c>
      <c r="B448" s="149">
        <f>'Averages Pivot Table UPDATED'!AC$327</f>
        <v>64169.448344349912</v>
      </c>
      <c r="C448" s="120">
        <f>IF(B448&gt;0,RANK(B448,(B$430:B$448)),0)</f>
        <v>2</v>
      </c>
      <c r="D448" s="149">
        <f>'Averages Pivot Table UPDATED'!AC$331</f>
        <v>54033.217422392554</v>
      </c>
      <c r="E448" s="120">
        <f>IF(D448&gt;0,RANK(D448,(D$430:D$448)),0)</f>
        <v>2</v>
      </c>
      <c r="F448" s="149">
        <f>'Averages Pivot Table UPDATED'!AC$335</f>
        <v>45336.592487346403</v>
      </c>
      <c r="G448" s="120">
        <f>IF(F448&gt;0,RANK(F448,(F$430:F$448)),0)</f>
        <v>3</v>
      </c>
      <c r="H448" s="149">
        <f>'Averages Pivot Table UPDATED'!AC$339</f>
        <v>36709.194857375835</v>
      </c>
      <c r="I448" s="120">
        <f>IF(H448&gt;0,RANK(H448,(H$430:H$448)),0)</f>
        <v>4</v>
      </c>
      <c r="J448" s="149">
        <f>'Averages Pivot Table UPDATED'!AC$343</f>
        <v>36271.418051482578</v>
      </c>
      <c r="K448" s="120">
        <f>IF(J448&gt;0,RANK(J448,(J$430:J$448)),0)</f>
        <v>2</v>
      </c>
      <c r="L448" s="149">
        <f>'Averages Pivot Table UPDATED'!AC$347</f>
        <v>0</v>
      </c>
      <c r="M448" s="120">
        <f>IF(L448&gt;0,RANK(L448,(L$430:L$448)),0)</f>
        <v>0</v>
      </c>
      <c r="N448" s="149">
        <f>'Averages Pivot Table UPDATED'!AC$351</f>
        <v>46155.51461019594</v>
      </c>
      <c r="O448" s="120">
        <f>IF(N448&gt;0,RANK(N448,(N$430:N$448)),0)</f>
        <v>3</v>
      </c>
      <c r="Q448" s="91"/>
      <c r="R448" s="91"/>
      <c r="S448" s="91"/>
    </row>
    <row r="449" spans="1:19" ht="38.25" customHeight="1">
      <c r="A449" s="667" t="s">
        <v>360</v>
      </c>
      <c r="B449" s="667"/>
      <c r="C449" s="667"/>
      <c r="D449" s="667"/>
      <c r="E449" s="667"/>
      <c r="F449" s="667"/>
      <c r="G449" s="667"/>
      <c r="H449" s="667"/>
      <c r="I449" s="667"/>
      <c r="J449" s="667"/>
      <c r="K449" s="667"/>
      <c r="L449" s="667"/>
      <c r="M449" s="667"/>
      <c r="N449" s="667"/>
      <c r="O449" s="667"/>
    </row>
    <row r="450" spans="1:19">
      <c r="O450" s="84" t="s">
        <v>917</v>
      </c>
    </row>
    <row r="451" spans="1:19" ht="18">
      <c r="A451" s="64" t="s">
        <v>224</v>
      </c>
      <c r="B451" s="64"/>
      <c r="C451" s="64"/>
      <c r="D451" s="64"/>
      <c r="E451" s="64"/>
      <c r="F451" s="64"/>
      <c r="G451" s="64"/>
      <c r="H451" s="64"/>
      <c r="I451" s="64"/>
      <c r="J451" s="64"/>
      <c r="K451" s="64"/>
      <c r="L451" s="64"/>
      <c r="M451" s="64"/>
      <c r="N451" s="64"/>
      <c r="O451" s="64"/>
    </row>
    <row r="452" spans="1:19">
      <c r="A452" s="162"/>
      <c r="B452" s="69"/>
      <c r="C452" s="69"/>
      <c r="D452" s="69"/>
      <c r="E452" s="69"/>
      <c r="F452" s="69"/>
      <c r="G452" s="69"/>
      <c r="H452" s="69"/>
      <c r="I452" s="69"/>
      <c r="J452" s="69"/>
      <c r="K452" s="69"/>
      <c r="L452" s="69"/>
      <c r="M452" s="69"/>
      <c r="N452" s="69"/>
      <c r="O452" s="69"/>
    </row>
    <row r="453" spans="1:19" ht="15.75">
      <c r="A453" s="664" t="s">
        <v>210</v>
      </c>
      <c r="B453" s="664"/>
      <c r="C453" s="664"/>
      <c r="D453" s="664"/>
      <c r="E453" s="664"/>
      <c r="F453" s="664"/>
      <c r="G453" s="664"/>
      <c r="H453" s="664"/>
      <c r="I453" s="664"/>
      <c r="J453" s="664"/>
      <c r="K453" s="664"/>
      <c r="L453" s="664"/>
      <c r="M453" s="664"/>
      <c r="N453" s="664"/>
      <c r="O453" s="664"/>
    </row>
    <row r="454" spans="1:19" ht="15.75">
      <c r="A454" s="664" t="s">
        <v>913</v>
      </c>
      <c r="B454" s="664"/>
      <c r="C454" s="664"/>
      <c r="D454" s="664"/>
      <c r="E454" s="664"/>
      <c r="F454" s="664"/>
      <c r="G454" s="664"/>
      <c r="H454" s="664"/>
      <c r="I454" s="664"/>
      <c r="J454" s="664"/>
      <c r="K454" s="664"/>
      <c r="L454" s="664"/>
      <c r="M454" s="664"/>
      <c r="N454" s="664"/>
      <c r="O454" s="664"/>
    </row>
    <row r="455" spans="1:19">
      <c r="A455" s="118"/>
      <c r="B455" s="118"/>
      <c r="C455" s="118"/>
      <c r="D455" s="118"/>
      <c r="E455" s="118"/>
      <c r="F455" s="118"/>
      <c r="G455" s="118"/>
      <c r="H455" s="118"/>
      <c r="I455" s="118"/>
      <c r="J455" s="118"/>
      <c r="K455" s="118"/>
      <c r="L455" s="118"/>
      <c r="M455" s="118"/>
      <c r="N455" s="118"/>
      <c r="O455" s="118"/>
    </row>
    <row r="456" spans="1:19" ht="30.75" customHeight="1">
      <c r="A456" s="96"/>
      <c r="B456" s="164" t="s">
        <v>3</v>
      </c>
      <c r="C456" s="165"/>
      <c r="D456" s="166" t="s">
        <v>4</v>
      </c>
      <c r="E456" s="167"/>
      <c r="F456" s="166" t="s">
        <v>5</v>
      </c>
      <c r="G456" s="167"/>
      <c r="H456" s="164" t="s">
        <v>6</v>
      </c>
      <c r="I456" s="165"/>
      <c r="J456" s="166" t="s">
        <v>211</v>
      </c>
      <c r="K456" s="167"/>
      <c r="L456" s="165" t="s">
        <v>21</v>
      </c>
      <c r="M456" s="165"/>
      <c r="N456" s="165" t="s">
        <v>212</v>
      </c>
      <c r="O456" s="165"/>
    </row>
    <row r="457" spans="1:19">
      <c r="A457" s="102"/>
      <c r="B457" s="98" t="s">
        <v>187</v>
      </c>
      <c r="C457" s="97" t="s">
        <v>166</v>
      </c>
      <c r="D457" s="98" t="s">
        <v>187</v>
      </c>
      <c r="E457" s="97" t="s">
        <v>166</v>
      </c>
      <c r="F457" s="98" t="s">
        <v>187</v>
      </c>
      <c r="G457" s="97" t="s">
        <v>166</v>
      </c>
      <c r="H457" s="98" t="s">
        <v>187</v>
      </c>
      <c r="I457" s="97" t="s">
        <v>166</v>
      </c>
      <c r="J457" s="98" t="s">
        <v>187</v>
      </c>
      <c r="K457" s="97" t="s">
        <v>166</v>
      </c>
      <c r="L457" s="98" t="s">
        <v>187</v>
      </c>
      <c r="M457" s="97" t="s">
        <v>166</v>
      </c>
      <c r="N457" s="98" t="s">
        <v>187</v>
      </c>
      <c r="O457" s="97" t="s">
        <v>166</v>
      </c>
    </row>
    <row r="458" spans="1:19" s="109" customFormat="1" ht="18" customHeight="1">
      <c r="A458" s="106" t="s">
        <v>188</v>
      </c>
      <c r="B458" s="133" t="s">
        <v>359</v>
      </c>
      <c r="C458" s="133"/>
      <c r="D458" s="133" t="s">
        <v>359</v>
      </c>
      <c r="E458" s="133"/>
      <c r="F458" s="133" t="s">
        <v>359</v>
      </c>
      <c r="G458" s="133"/>
      <c r="H458" s="133" t="s">
        <v>359</v>
      </c>
      <c r="I458" s="133"/>
      <c r="J458" s="133" t="s">
        <v>359</v>
      </c>
      <c r="K458" s="133"/>
      <c r="L458" s="133" t="s">
        <v>359</v>
      </c>
      <c r="M458" s="169"/>
      <c r="N458" s="133" t="s">
        <v>359</v>
      </c>
      <c r="O458" s="170"/>
      <c r="Q458" s="111"/>
      <c r="R458" s="111"/>
      <c r="S458" s="111"/>
    </row>
    <row r="459" spans="1:19" ht="12.95" customHeight="1">
      <c r="A459" s="118"/>
      <c r="B459" s="113"/>
      <c r="C459" s="137"/>
      <c r="D459" s="113"/>
      <c r="E459" s="137"/>
      <c r="F459" s="113"/>
      <c r="G459" s="137"/>
      <c r="H459" s="113"/>
      <c r="I459" s="137"/>
      <c r="J459" s="113"/>
      <c r="K459" s="137"/>
      <c r="L459" s="113"/>
      <c r="M459" s="137"/>
      <c r="N459" s="113"/>
      <c r="O459" s="114"/>
    </row>
    <row r="460" spans="1:19" ht="12.95" customHeight="1">
      <c r="A460" s="118" t="s">
        <v>189</v>
      </c>
      <c r="B460" s="133" t="s">
        <v>359</v>
      </c>
      <c r="C460" s="120"/>
      <c r="D460" s="133" t="s">
        <v>359</v>
      </c>
      <c r="E460" s="120"/>
      <c r="F460" s="133" t="s">
        <v>359</v>
      </c>
      <c r="G460" s="120"/>
      <c r="H460" s="133" t="s">
        <v>359</v>
      </c>
      <c r="I460" s="120"/>
      <c r="J460" s="133" t="s">
        <v>359</v>
      </c>
      <c r="K460" s="120"/>
      <c r="L460" s="133" t="s">
        <v>359</v>
      </c>
      <c r="M460" s="120"/>
      <c r="N460" s="133" t="s">
        <v>359</v>
      </c>
      <c r="O460" s="120"/>
    </row>
    <row r="461" spans="1:19" ht="12.95" customHeight="1">
      <c r="A461" s="118" t="s">
        <v>190</v>
      </c>
      <c r="B461" s="133" t="s">
        <v>359</v>
      </c>
      <c r="C461" s="120"/>
      <c r="D461" s="133" t="s">
        <v>359</v>
      </c>
      <c r="E461" s="120"/>
      <c r="F461" s="133" t="s">
        <v>359</v>
      </c>
      <c r="G461" s="120"/>
      <c r="H461" s="133" t="s">
        <v>359</v>
      </c>
      <c r="I461" s="120"/>
      <c r="J461" s="133" t="s">
        <v>359</v>
      </c>
      <c r="K461" s="120"/>
      <c r="L461" s="133" t="s">
        <v>359</v>
      </c>
      <c r="M461" s="120"/>
      <c r="N461" s="133" t="s">
        <v>359</v>
      </c>
      <c r="O461" s="120"/>
    </row>
    <row r="462" spans="1:19" ht="12.95" customHeight="1">
      <c r="A462" s="118" t="s">
        <v>191</v>
      </c>
      <c r="B462" s="133" t="s">
        <v>359</v>
      </c>
      <c r="C462" s="120"/>
      <c r="D462" s="133" t="s">
        <v>359</v>
      </c>
      <c r="E462" s="120"/>
      <c r="F462" s="133" t="s">
        <v>359</v>
      </c>
      <c r="G462" s="120"/>
      <c r="H462" s="133" t="s">
        <v>359</v>
      </c>
      <c r="I462" s="120"/>
      <c r="J462" s="133" t="s">
        <v>359</v>
      </c>
      <c r="K462" s="120"/>
      <c r="L462" s="133" t="s">
        <v>359</v>
      </c>
      <c r="M462" s="120"/>
      <c r="N462" s="133" t="s">
        <v>359</v>
      </c>
      <c r="O462" s="120"/>
    </row>
    <row r="463" spans="1:19" ht="12.95" customHeight="1">
      <c r="A463" s="118" t="s">
        <v>192</v>
      </c>
      <c r="B463" s="133" t="s">
        <v>359</v>
      </c>
      <c r="C463" s="120"/>
      <c r="D463" s="133" t="s">
        <v>359</v>
      </c>
      <c r="E463" s="120"/>
      <c r="F463" s="133" t="s">
        <v>359</v>
      </c>
      <c r="G463" s="120"/>
      <c r="H463" s="133" t="s">
        <v>359</v>
      </c>
      <c r="I463" s="120"/>
      <c r="J463" s="133" t="s">
        <v>359</v>
      </c>
      <c r="K463" s="120"/>
      <c r="L463" s="133" t="s">
        <v>359</v>
      </c>
      <c r="M463" s="120"/>
      <c r="N463" s="133" t="s">
        <v>359</v>
      </c>
      <c r="O463" s="120"/>
    </row>
    <row r="464" spans="1:19" ht="12.95" customHeight="1">
      <c r="A464" s="118"/>
      <c r="B464" s="171"/>
      <c r="C464" s="120"/>
      <c r="D464" s="171"/>
      <c r="E464" s="120"/>
      <c r="F464" s="171"/>
      <c r="G464" s="120"/>
      <c r="H464" s="171"/>
      <c r="I464" s="120"/>
      <c r="J464" s="171"/>
      <c r="K464" s="120"/>
      <c r="L464" s="171"/>
      <c r="M464" s="120"/>
      <c r="N464" s="171"/>
      <c r="O464" s="120"/>
    </row>
    <row r="465" spans="1:19">
      <c r="A465" s="118" t="s">
        <v>193</v>
      </c>
      <c r="B465" s="133" t="s">
        <v>359</v>
      </c>
      <c r="C465" s="120"/>
      <c r="D465" s="133" t="s">
        <v>359</v>
      </c>
      <c r="E465" s="120"/>
      <c r="F465" s="133" t="s">
        <v>359</v>
      </c>
      <c r="G465" s="120"/>
      <c r="H465" s="133" t="s">
        <v>359</v>
      </c>
      <c r="I465" s="120"/>
      <c r="J465" s="133" t="s">
        <v>359</v>
      </c>
      <c r="K465" s="120"/>
      <c r="L465" s="133" t="s">
        <v>359</v>
      </c>
      <c r="M465" s="120"/>
      <c r="N465" s="133" t="s">
        <v>359</v>
      </c>
      <c r="O465" s="120"/>
      <c r="Q465" s="91"/>
      <c r="R465" s="91"/>
      <c r="S465" s="91"/>
    </row>
    <row r="466" spans="1:19">
      <c r="A466" s="118" t="s">
        <v>194</v>
      </c>
      <c r="B466" s="133" t="s">
        <v>359</v>
      </c>
      <c r="C466" s="120"/>
      <c r="D466" s="133" t="s">
        <v>359</v>
      </c>
      <c r="E466" s="120"/>
      <c r="F466" s="133" t="s">
        <v>359</v>
      </c>
      <c r="G466" s="120"/>
      <c r="H466" s="133" t="s">
        <v>359</v>
      </c>
      <c r="I466" s="120"/>
      <c r="J466" s="133" t="s">
        <v>359</v>
      </c>
      <c r="K466" s="120"/>
      <c r="L466" s="133" t="s">
        <v>359</v>
      </c>
      <c r="M466" s="120"/>
      <c r="N466" s="133" t="s">
        <v>359</v>
      </c>
      <c r="O466" s="120"/>
      <c r="Q466" s="91"/>
      <c r="R466" s="91"/>
      <c r="S466" s="91"/>
    </row>
    <row r="467" spans="1:19">
      <c r="A467" s="118" t="s">
        <v>195</v>
      </c>
      <c r="B467" s="133" t="s">
        <v>359</v>
      </c>
      <c r="C467" s="120"/>
      <c r="D467" s="133" t="s">
        <v>359</v>
      </c>
      <c r="E467" s="120"/>
      <c r="F467" s="133" t="s">
        <v>359</v>
      </c>
      <c r="G467" s="120"/>
      <c r="H467" s="133" t="s">
        <v>359</v>
      </c>
      <c r="I467" s="120"/>
      <c r="J467" s="133" t="s">
        <v>359</v>
      </c>
      <c r="K467" s="120"/>
      <c r="L467" s="133" t="s">
        <v>359</v>
      </c>
      <c r="M467" s="120"/>
      <c r="N467" s="133" t="s">
        <v>359</v>
      </c>
      <c r="O467" s="120"/>
      <c r="Q467" s="91"/>
      <c r="R467" s="91"/>
      <c r="S467" s="91"/>
    </row>
    <row r="468" spans="1:19">
      <c r="A468" s="118" t="s">
        <v>196</v>
      </c>
      <c r="B468" s="133" t="s">
        <v>359</v>
      </c>
      <c r="C468" s="120"/>
      <c r="D468" s="133" t="s">
        <v>359</v>
      </c>
      <c r="E468" s="120"/>
      <c r="F468" s="133" t="s">
        <v>359</v>
      </c>
      <c r="G468" s="120"/>
      <c r="H468" s="133" t="s">
        <v>359</v>
      </c>
      <c r="I468" s="120"/>
      <c r="J468" s="133" t="s">
        <v>359</v>
      </c>
      <c r="K468" s="120"/>
      <c r="L468" s="133" t="s">
        <v>359</v>
      </c>
      <c r="M468" s="120"/>
      <c r="N468" s="133" t="s">
        <v>359</v>
      </c>
      <c r="O468" s="120"/>
      <c r="Q468" s="91"/>
      <c r="R468" s="91"/>
      <c r="S468" s="91"/>
    </row>
    <row r="469" spans="1:19">
      <c r="A469" s="118"/>
      <c r="B469" s="171"/>
      <c r="C469" s="120"/>
      <c r="D469" s="171"/>
      <c r="E469" s="120"/>
      <c r="F469" s="171"/>
      <c r="G469" s="120"/>
      <c r="H469" s="171"/>
      <c r="I469" s="120"/>
      <c r="J469" s="171"/>
      <c r="K469" s="120"/>
      <c r="L469" s="171"/>
      <c r="M469" s="120"/>
      <c r="N469" s="171"/>
      <c r="O469" s="120"/>
      <c r="Q469" s="91"/>
      <c r="R469" s="91"/>
      <c r="S469" s="91"/>
    </row>
    <row r="470" spans="1:19">
      <c r="A470" s="118" t="s">
        <v>197</v>
      </c>
      <c r="B470" s="133" t="s">
        <v>359</v>
      </c>
      <c r="C470" s="120"/>
      <c r="D470" s="133" t="s">
        <v>359</v>
      </c>
      <c r="E470" s="120"/>
      <c r="F470" s="133" t="s">
        <v>359</v>
      </c>
      <c r="G470" s="120"/>
      <c r="H470" s="133" t="s">
        <v>359</v>
      </c>
      <c r="I470" s="120"/>
      <c r="J470" s="133" t="s">
        <v>359</v>
      </c>
      <c r="K470" s="120"/>
      <c r="L470" s="133" t="s">
        <v>359</v>
      </c>
      <c r="M470" s="120"/>
      <c r="N470" s="133" t="s">
        <v>359</v>
      </c>
      <c r="O470" s="120"/>
      <c r="Q470" s="91"/>
      <c r="R470" s="91"/>
      <c r="S470" s="91"/>
    </row>
    <row r="471" spans="1:19">
      <c r="A471" s="118" t="s">
        <v>198</v>
      </c>
      <c r="B471" s="133" t="s">
        <v>359</v>
      </c>
      <c r="C471" s="120"/>
      <c r="D471" s="133" t="s">
        <v>359</v>
      </c>
      <c r="E471" s="120"/>
      <c r="F471" s="133" t="s">
        <v>359</v>
      </c>
      <c r="G471" s="120"/>
      <c r="H471" s="133" t="s">
        <v>359</v>
      </c>
      <c r="I471" s="120"/>
      <c r="J471" s="133" t="s">
        <v>359</v>
      </c>
      <c r="K471" s="120"/>
      <c r="L471" s="133" t="s">
        <v>359</v>
      </c>
      <c r="M471" s="120"/>
      <c r="N471" s="133" t="s">
        <v>359</v>
      </c>
      <c r="O471" s="120"/>
      <c r="Q471" s="91"/>
      <c r="R471" s="91"/>
      <c r="S471" s="91"/>
    </row>
    <row r="472" spans="1:19">
      <c r="A472" s="118" t="s">
        <v>199</v>
      </c>
      <c r="B472" s="133" t="s">
        <v>359</v>
      </c>
      <c r="C472" s="120"/>
      <c r="D472" s="133" t="s">
        <v>359</v>
      </c>
      <c r="E472" s="120"/>
      <c r="F472" s="133" t="s">
        <v>359</v>
      </c>
      <c r="G472" s="120"/>
      <c r="H472" s="133" t="s">
        <v>359</v>
      </c>
      <c r="I472" s="120"/>
      <c r="J472" s="133" t="s">
        <v>359</v>
      </c>
      <c r="K472" s="120"/>
      <c r="L472" s="133" t="s">
        <v>359</v>
      </c>
      <c r="M472" s="120"/>
      <c r="N472" s="133" t="s">
        <v>359</v>
      </c>
      <c r="O472" s="120"/>
      <c r="Q472" s="91"/>
      <c r="R472" s="91"/>
      <c r="S472" s="91"/>
    </row>
    <row r="473" spans="1:19">
      <c r="A473" s="118" t="s">
        <v>200</v>
      </c>
      <c r="B473" s="133" t="s">
        <v>359</v>
      </c>
      <c r="C473" s="120"/>
      <c r="D473" s="133" t="s">
        <v>359</v>
      </c>
      <c r="E473" s="120"/>
      <c r="F473" s="133" t="s">
        <v>359</v>
      </c>
      <c r="G473" s="120"/>
      <c r="H473" s="133" t="s">
        <v>359</v>
      </c>
      <c r="I473" s="120"/>
      <c r="J473" s="133" t="s">
        <v>359</v>
      </c>
      <c r="K473" s="120"/>
      <c r="L473" s="133" t="s">
        <v>359</v>
      </c>
      <c r="M473" s="120"/>
      <c r="N473" s="133" t="s">
        <v>359</v>
      </c>
      <c r="O473" s="120"/>
      <c r="Q473" s="91"/>
      <c r="R473" s="91"/>
      <c r="S473" s="91"/>
    </row>
    <row r="474" spans="1:19">
      <c r="A474" s="118"/>
      <c r="B474" s="171"/>
      <c r="C474" s="120"/>
      <c r="D474" s="171"/>
      <c r="E474" s="120"/>
      <c r="F474" s="171"/>
      <c r="G474" s="120"/>
      <c r="H474" s="171"/>
      <c r="I474" s="120"/>
      <c r="J474" s="171"/>
      <c r="K474" s="120"/>
      <c r="L474" s="171"/>
      <c r="M474" s="120"/>
      <c r="N474" s="171"/>
      <c r="O474" s="120"/>
      <c r="Q474" s="91"/>
      <c r="R474" s="91"/>
      <c r="S474" s="91"/>
    </row>
    <row r="475" spans="1:19">
      <c r="A475" s="118" t="s">
        <v>201</v>
      </c>
      <c r="B475" s="133" t="s">
        <v>359</v>
      </c>
      <c r="C475" s="120"/>
      <c r="D475" s="133" t="s">
        <v>359</v>
      </c>
      <c r="E475" s="120"/>
      <c r="F475" s="133" t="s">
        <v>359</v>
      </c>
      <c r="G475" s="120"/>
      <c r="H475" s="133" t="s">
        <v>359</v>
      </c>
      <c r="I475" s="120"/>
      <c r="J475" s="133" t="s">
        <v>359</v>
      </c>
      <c r="K475" s="120"/>
      <c r="L475" s="133" t="s">
        <v>359</v>
      </c>
      <c r="M475" s="120"/>
      <c r="N475" s="133" t="s">
        <v>359</v>
      </c>
      <c r="O475" s="120"/>
      <c r="Q475" s="91"/>
      <c r="R475" s="91"/>
      <c r="S475" s="91"/>
    </row>
    <row r="476" spans="1:19">
      <c r="A476" s="118" t="s">
        <v>202</v>
      </c>
      <c r="B476" s="133" t="s">
        <v>359</v>
      </c>
      <c r="C476" s="120"/>
      <c r="D476" s="133" t="s">
        <v>359</v>
      </c>
      <c r="E476" s="120"/>
      <c r="F476" s="133" t="s">
        <v>359</v>
      </c>
      <c r="G476" s="120"/>
      <c r="H476" s="133" t="s">
        <v>359</v>
      </c>
      <c r="I476" s="120"/>
      <c r="J476" s="133" t="s">
        <v>359</v>
      </c>
      <c r="K476" s="120"/>
      <c r="L476" s="133" t="s">
        <v>359</v>
      </c>
      <c r="M476" s="120"/>
      <c r="N476" s="133" t="s">
        <v>359</v>
      </c>
      <c r="O476" s="120"/>
      <c r="Q476" s="91"/>
      <c r="R476" s="91"/>
      <c r="S476" s="91"/>
    </row>
    <row r="477" spans="1:19">
      <c r="A477" s="118" t="s">
        <v>203</v>
      </c>
      <c r="B477" s="133">
        <f>'Averages Pivot Table UPDATED'!AD$414</f>
        <v>0</v>
      </c>
      <c r="C477" s="120"/>
      <c r="D477" s="133">
        <f>'Averages Pivot Table UPDATED'!AD$418</f>
        <v>0</v>
      </c>
      <c r="E477" s="120"/>
      <c r="F477" s="133">
        <f>'Averages Pivot Table UPDATED'!AD$422</f>
        <v>0</v>
      </c>
      <c r="G477" s="120"/>
      <c r="H477" s="133">
        <f>'Averages Pivot Table UPDATED'!AD$426</f>
        <v>0</v>
      </c>
      <c r="I477" s="120"/>
      <c r="J477" s="133">
        <f>'Averages Pivot Table UPDATED'!AD$430</f>
        <v>0</v>
      </c>
      <c r="K477" s="120"/>
      <c r="L477" s="133">
        <f>'Averages Pivot Table UPDATED'!AD$434</f>
        <v>0</v>
      </c>
      <c r="M477" s="120"/>
      <c r="N477" s="133">
        <f>'Averages Pivot Table UPDATED'!AD$438</f>
        <v>0</v>
      </c>
      <c r="O477" s="120"/>
      <c r="Q477" s="91"/>
      <c r="R477" s="91"/>
      <c r="S477" s="91"/>
    </row>
    <row r="478" spans="1:19">
      <c r="A478" s="143" t="s">
        <v>204</v>
      </c>
      <c r="B478" s="122" t="s">
        <v>359</v>
      </c>
      <c r="C478" s="123"/>
      <c r="D478" s="122" t="s">
        <v>359</v>
      </c>
      <c r="E478" s="123"/>
      <c r="F478" s="122" t="s">
        <v>359</v>
      </c>
      <c r="G478" s="123"/>
      <c r="H478" s="122" t="s">
        <v>359</v>
      </c>
      <c r="I478" s="123"/>
      <c r="J478" s="122" t="s">
        <v>359</v>
      </c>
      <c r="K478" s="123"/>
      <c r="L478" s="122" t="s">
        <v>359</v>
      </c>
      <c r="M478" s="123"/>
      <c r="N478" s="122" t="s">
        <v>359</v>
      </c>
      <c r="O478" s="123"/>
      <c r="Q478" s="91"/>
      <c r="R478" s="91"/>
      <c r="S478" s="91"/>
    </row>
    <row r="479" spans="1:19" ht="35.25" customHeight="1">
      <c r="A479" s="667" t="s">
        <v>360</v>
      </c>
      <c r="B479" s="667"/>
      <c r="C479" s="667"/>
      <c r="D479" s="667"/>
      <c r="E479" s="667"/>
      <c r="F479" s="667"/>
      <c r="G479" s="667"/>
      <c r="H479" s="667"/>
      <c r="I479" s="667"/>
      <c r="J479" s="667"/>
      <c r="K479" s="667"/>
      <c r="L479" s="667"/>
      <c r="M479" s="667"/>
      <c r="N479" s="667"/>
      <c r="O479" s="667"/>
      <c r="Q479" s="91"/>
      <c r="R479" s="91"/>
      <c r="S479" s="91"/>
    </row>
    <row r="480" spans="1:19">
      <c r="O480" s="84" t="s">
        <v>917</v>
      </c>
      <c r="Q480" s="91"/>
      <c r="R480" s="91"/>
      <c r="S480" s="91"/>
    </row>
    <row r="481" spans="1:19" ht="18">
      <c r="A481" s="64" t="s">
        <v>225</v>
      </c>
      <c r="B481" s="64"/>
      <c r="C481" s="64"/>
      <c r="D481" s="64"/>
      <c r="E481" s="64"/>
      <c r="F481" s="64"/>
      <c r="G481" s="64"/>
      <c r="H481" s="64"/>
      <c r="I481" s="64"/>
      <c r="J481" s="64"/>
      <c r="K481" s="64"/>
      <c r="L481" s="64"/>
      <c r="M481" s="64"/>
      <c r="N481" s="64"/>
      <c r="O481" s="64"/>
    </row>
    <row r="482" spans="1:19">
      <c r="A482" s="162"/>
      <c r="B482" s="69"/>
      <c r="C482" s="69"/>
      <c r="D482" s="69"/>
      <c r="E482" s="69"/>
      <c r="F482" s="69"/>
      <c r="G482" s="69"/>
      <c r="H482" s="69"/>
      <c r="I482" s="69"/>
      <c r="J482" s="69"/>
      <c r="K482" s="69"/>
      <c r="L482" s="69"/>
      <c r="M482" s="69"/>
      <c r="N482" s="69"/>
      <c r="O482" s="69"/>
    </row>
    <row r="483" spans="1:19" ht="15.75">
      <c r="A483" s="664" t="s">
        <v>210</v>
      </c>
      <c r="B483" s="664"/>
      <c r="C483" s="664"/>
      <c r="D483" s="664"/>
      <c r="E483" s="664"/>
      <c r="F483" s="664"/>
      <c r="G483" s="664"/>
      <c r="H483" s="664"/>
      <c r="I483" s="664"/>
      <c r="J483" s="664"/>
      <c r="K483" s="664"/>
      <c r="L483" s="664"/>
      <c r="M483" s="664"/>
      <c r="N483" s="664"/>
      <c r="O483" s="664"/>
    </row>
    <row r="484" spans="1:19" ht="15.75">
      <c r="A484" s="664" t="s">
        <v>901</v>
      </c>
      <c r="B484" s="664"/>
      <c r="C484" s="664"/>
      <c r="D484" s="664"/>
      <c r="E484" s="664"/>
      <c r="F484" s="664"/>
      <c r="G484" s="664"/>
      <c r="H484" s="664"/>
      <c r="I484" s="664"/>
      <c r="J484" s="664"/>
      <c r="K484" s="664"/>
      <c r="L484" s="664"/>
      <c r="M484" s="664"/>
      <c r="N484" s="664"/>
      <c r="O484" s="664"/>
    </row>
    <row r="485" spans="1:19">
      <c r="A485" s="118"/>
      <c r="B485" s="69"/>
      <c r="C485" s="69"/>
      <c r="D485" s="69"/>
      <c r="E485" s="69"/>
      <c r="F485" s="69"/>
      <c r="G485" s="69"/>
      <c r="H485" s="69"/>
      <c r="I485" s="69"/>
      <c r="J485" s="69"/>
      <c r="K485" s="69"/>
      <c r="L485" s="69"/>
      <c r="M485" s="69"/>
      <c r="N485" s="69"/>
      <c r="O485" s="69"/>
    </row>
    <row r="486" spans="1:19" ht="31.5" customHeight="1">
      <c r="A486" s="96"/>
      <c r="B486" s="164" t="s">
        <v>3</v>
      </c>
      <c r="C486" s="165"/>
      <c r="D486" s="166" t="s">
        <v>4</v>
      </c>
      <c r="E486" s="167"/>
      <c r="F486" s="166" t="s">
        <v>5</v>
      </c>
      <c r="G486" s="167"/>
      <c r="H486" s="164" t="s">
        <v>6</v>
      </c>
      <c r="I486" s="165"/>
      <c r="J486" s="166" t="s">
        <v>211</v>
      </c>
      <c r="K486" s="167"/>
      <c r="L486" s="165" t="s">
        <v>21</v>
      </c>
      <c r="M486" s="165"/>
      <c r="N486" s="165" t="s">
        <v>212</v>
      </c>
      <c r="O486" s="165"/>
    </row>
    <row r="487" spans="1:19">
      <c r="A487" s="184"/>
      <c r="B487" s="98" t="s">
        <v>187</v>
      </c>
      <c r="C487" s="97" t="s">
        <v>166</v>
      </c>
      <c r="D487" s="98" t="s">
        <v>187</v>
      </c>
      <c r="E487" s="97" t="s">
        <v>166</v>
      </c>
      <c r="F487" s="98" t="s">
        <v>187</v>
      </c>
      <c r="G487" s="97" t="s">
        <v>166</v>
      </c>
      <c r="H487" s="98" t="s">
        <v>187</v>
      </c>
      <c r="I487" s="97" t="s">
        <v>166</v>
      </c>
      <c r="J487" s="98" t="s">
        <v>187</v>
      </c>
      <c r="K487" s="97" t="s">
        <v>166</v>
      </c>
      <c r="L487" s="98" t="s">
        <v>187</v>
      </c>
      <c r="M487" s="97" t="s">
        <v>166</v>
      </c>
      <c r="N487" s="98" t="s">
        <v>187</v>
      </c>
      <c r="O487" s="97" t="s">
        <v>166</v>
      </c>
    </row>
    <row r="488" spans="1:19" s="109" customFormat="1" ht="18" customHeight="1">
      <c r="A488" s="106" t="s">
        <v>188</v>
      </c>
      <c r="B488" s="133">
        <f>'Averages Pivot Table UPDATED'!AH$355</f>
        <v>0</v>
      </c>
      <c r="C488" s="133"/>
      <c r="D488" s="133">
        <f>'Averages Pivot Table UPDATED'!AH$359</f>
        <v>0</v>
      </c>
      <c r="E488" s="133"/>
      <c r="F488" s="133">
        <f>'Averages Pivot Table UPDATED'!AH$363</f>
        <v>0</v>
      </c>
      <c r="G488" s="133"/>
      <c r="H488" s="133">
        <f>'Averages Pivot Table UPDATED'!AH$367</f>
        <v>0</v>
      </c>
      <c r="I488" s="133"/>
      <c r="J488" s="133">
        <f>'Averages Pivot Table UPDATED'!AH$371</f>
        <v>0</v>
      </c>
      <c r="K488" s="133"/>
      <c r="L488" s="133">
        <f>'Averages Pivot Table UPDATED'!AH$375</f>
        <v>42432.669419887425</v>
      </c>
      <c r="M488" s="169"/>
      <c r="N488" s="133">
        <f>'Averages Pivot Table UPDATED'!AH$379</f>
        <v>42432.669419887425</v>
      </c>
      <c r="O488" s="170"/>
      <c r="Q488" s="111"/>
      <c r="R488" s="111"/>
      <c r="S488" s="111"/>
    </row>
    <row r="489" spans="1:19" ht="12.95" customHeight="1">
      <c r="A489" s="118"/>
      <c r="B489" s="113"/>
      <c r="C489" s="137"/>
      <c r="D489" s="113"/>
      <c r="E489" s="137"/>
      <c r="F489" s="113"/>
      <c r="G489" s="137"/>
      <c r="H489" s="113"/>
      <c r="I489" s="137"/>
      <c r="J489" s="113"/>
      <c r="K489" s="137"/>
      <c r="L489" s="113"/>
      <c r="M489" s="137"/>
      <c r="N489" s="113"/>
      <c r="O489" s="114"/>
    </row>
    <row r="490" spans="1:19" ht="12.95" customHeight="1">
      <c r="A490" s="118" t="s">
        <v>189</v>
      </c>
      <c r="B490" s="149">
        <f>'Averages Pivot Table UPDATED'!AH$8</f>
        <v>0</v>
      </c>
      <c r="C490" s="120">
        <f>IF(B490&gt;0,RANK(B490,(B$490:B$508)),0)</f>
        <v>0</v>
      </c>
      <c r="D490" s="149">
        <f>'Averages Pivot Table UPDATED'!AH$12</f>
        <v>0</v>
      </c>
      <c r="E490" s="120">
        <f>IF(D490&gt;0,RANK(D490,(D$490:D$508)),0)</f>
        <v>0</v>
      </c>
      <c r="F490" s="149">
        <f>'Averages Pivot Table UPDATED'!AH$16</f>
        <v>0</v>
      </c>
      <c r="G490" s="120">
        <f>IF(F490&gt;0,RANK(F490,(F$490:F$508)),0)</f>
        <v>0</v>
      </c>
      <c r="H490" s="149">
        <f>'Averages Pivot Table UPDATED'!AH$20</f>
        <v>0</v>
      </c>
      <c r="I490" s="120">
        <f>IF(H490&gt;0,RANK(H490,(H$490:H$508)),0)</f>
        <v>0</v>
      </c>
      <c r="J490" s="149">
        <f>'Averages Pivot Table UPDATED'!AH$24</f>
        <v>0</v>
      </c>
      <c r="K490" s="120">
        <f>IF(J490&gt;0,RANK(J490,(J$490:J$508)),0)</f>
        <v>0</v>
      </c>
      <c r="L490" s="149">
        <f>'Averages Pivot Table UPDATED'!AH$28</f>
        <v>52213.856261867353</v>
      </c>
      <c r="M490" s="120">
        <f>IF(L490&gt;0,RANK(L490,(L$490:L$508)),0)</f>
        <v>1</v>
      </c>
      <c r="N490" s="149">
        <f>'Averages Pivot Table UPDATED'!AH$32</f>
        <v>52213.856261867353</v>
      </c>
      <c r="O490" s="120">
        <f>IF(N490&gt;0,RANK(N490,(N$490:N$508)),0)</f>
        <v>1</v>
      </c>
    </row>
    <row r="491" spans="1:19" ht="12.95" customHeight="1">
      <c r="A491" s="118" t="s">
        <v>190</v>
      </c>
      <c r="B491" s="149">
        <f>'Averages Pivot Table UPDATED'!AH$37</f>
        <v>0</v>
      </c>
      <c r="C491" s="120">
        <f>IF(B491&gt;0,RANK(B491,(B$490:B$508)),0)</f>
        <v>0</v>
      </c>
      <c r="D491" s="149">
        <f>'Averages Pivot Table UPDATED'!AH$41</f>
        <v>0</v>
      </c>
      <c r="E491" s="120">
        <f>IF(D491&gt;0,RANK(D491,(D$490:D$508)),0)</f>
        <v>0</v>
      </c>
      <c r="F491" s="149">
        <f>'Averages Pivot Table UPDATED'!AH$45</f>
        <v>0</v>
      </c>
      <c r="G491" s="120">
        <f>IF(F491&gt;0,RANK(F491,(F$490:F$508)),0)</f>
        <v>0</v>
      </c>
      <c r="H491" s="149">
        <f>'Averages Pivot Table UPDATED'!AH$49</f>
        <v>0</v>
      </c>
      <c r="I491" s="120">
        <f>IF(H491&gt;0,RANK(H491,(H$490:H$508)),0)</f>
        <v>0</v>
      </c>
      <c r="J491" s="149">
        <f>'Averages Pivot Table UPDATED'!AH$53</f>
        <v>0</v>
      </c>
      <c r="K491" s="120">
        <f>IF(J491&gt;0,RANK(J491,(J$490:J$508)),0)</f>
        <v>0</v>
      </c>
      <c r="L491" s="149">
        <f>'Averages Pivot Table UPDATED'!AH$57</f>
        <v>0</v>
      </c>
      <c r="M491" s="120">
        <f>IF(L491&gt;0,RANK(L491,(L$490:L$508)),0)</f>
        <v>0</v>
      </c>
      <c r="N491" s="149">
        <f>'Averages Pivot Table UPDATED'!AH$61</f>
        <v>0</v>
      </c>
      <c r="O491" s="120">
        <f>IF(N491&gt;0,RANK(N491,(N$490:N$508)),0)</f>
        <v>0</v>
      </c>
    </row>
    <row r="492" spans="1:19" ht="12.95" customHeight="1">
      <c r="A492" s="118" t="s">
        <v>191</v>
      </c>
      <c r="B492" s="149">
        <f>'Averages Pivot Table UPDATED'!AH$66</f>
        <v>0</v>
      </c>
      <c r="C492" s="120">
        <f>IF(B492&gt;0,RANK(B492,(B$490:B$508)),0)</f>
        <v>0</v>
      </c>
      <c r="D492" s="149">
        <f>'Averages Pivot Table UPDATED'!AH$70</f>
        <v>0</v>
      </c>
      <c r="E492" s="120">
        <f>IF(D492&gt;0,RANK(D492,(D$490:D$508)),0)</f>
        <v>0</v>
      </c>
      <c r="F492" s="149">
        <f>'Averages Pivot Table UPDATED'!AH$74</f>
        <v>0</v>
      </c>
      <c r="G492" s="120">
        <f>IF(F492&gt;0,RANK(F492,(F$490:F$508)),0)</f>
        <v>0</v>
      </c>
      <c r="H492" s="149">
        <f>'Averages Pivot Table UPDATED'!AH$78</f>
        <v>0</v>
      </c>
      <c r="I492" s="120">
        <f>IF(H492&gt;0,RANK(H492,(H$490:H$508)),0)</f>
        <v>0</v>
      </c>
      <c r="J492" s="149">
        <f>'Averages Pivot Table UPDATED'!AH$82</f>
        <v>0</v>
      </c>
      <c r="K492" s="120">
        <f>IF(J492&gt;0,RANK(J492,(J$490:J$508)),0)</f>
        <v>0</v>
      </c>
      <c r="L492" s="149">
        <f>'Averages Pivot Table UPDATED'!AH$86</f>
        <v>0</v>
      </c>
      <c r="M492" s="120">
        <f>IF(L492&gt;0,RANK(L492,(L$490:L$508)),0)</f>
        <v>0</v>
      </c>
      <c r="N492" s="149">
        <f>'Averages Pivot Table UPDATED'!AH$90</f>
        <v>0</v>
      </c>
      <c r="O492" s="120">
        <f>IF(N492&gt;0,RANK(N492,(N$490:N$508)),0)</f>
        <v>0</v>
      </c>
    </row>
    <row r="493" spans="1:19" ht="12.95" customHeight="1">
      <c r="A493" s="118" t="s">
        <v>192</v>
      </c>
      <c r="B493" s="149">
        <f>'Averages Pivot Table UPDATED'!AH$95</f>
        <v>0</v>
      </c>
      <c r="C493" s="120">
        <f>IF(B493&gt;0,RANK(B493,(B$490:B$508)),0)</f>
        <v>0</v>
      </c>
      <c r="D493" s="149">
        <f>'Averages Pivot Table UPDATED'!AH$99</f>
        <v>0</v>
      </c>
      <c r="E493" s="120">
        <f>IF(D493&gt;0,RANK(D493,(D$490:D$508)),0)</f>
        <v>0</v>
      </c>
      <c r="F493" s="149">
        <f>'Averages Pivot Table UPDATED'!AH$103</f>
        <v>0</v>
      </c>
      <c r="G493" s="120">
        <f>IF(F493&gt;0,RANK(F493,(F$490:F$508)),0)</f>
        <v>0</v>
      </c>
      <c r="H493" s="149">
        <f>'Averages Pivot Table UPDATED'!AH$107</f>
        <v>0</v>
      </c>
      <c r="I493" s="120">
        <f>IF(H493&gt;0,RANK(H493,(H$490:H$508)),0)</f>
        <v>0</v>
      </c>
      <c r="J493" s="149">
        <f>'Averages Pivot Table UPDATED'!AH$111</f>
        <v>0</v>
      </c>
      <c r="K493" s="120">
        <f>IF(J493&gt;0,RANK(J493,(J$490:J$508)),0)</f>
        <v>0</v>
      </c>
      <c r="L493" s="149">
        <f>'Averages Pivot Table UPDATED'!AH$115</f>
        <v>0</v>
      </c>
      <c r="M493" s="120">
        <f>IF(L493&gt;0,RANK(L493,(L$490:L$508)),0)</f>
        <v>0</v>
      </c>
      <c r="N493" s="149">
        <f>'Averages Pivot Table UPDATED'!AH$119</f>
        <v>0</v>
      </c>
      <c r="O493" s="120">
        <f>IF(N493&gt;0,RANK(N493,(N$490:N$508)),0)</f>
        <v>0</v>
      </c>
    </row>
    <row r="494" spans="1:19" ht="12.95" customHeight="1">
      <c r="A494" s="118"/>
      <c r="B494" s="149"/>
      <c r="C494" s="120"/>
      <c r="D494" s="149"/>
      <c r="E494" s="120"/>
      <c r="F494" s="149"/>
      <c r="G494" s="120"/>
      <c r="H494" s="149"/>
      <c r="I494" s="120"/>
      <c r="J494" s="149"/>
      <c r="K494" s="120"/>
      <c r="L494" s="149"/>
      <c r="M494" s="120"/>
      <c r="N494" s="149"/>
      <c r="O494" s="120"/>
    </row>
    <row r="495" spans="1:19" ht="12.95" customHeight="1">
      <c r="A495" s="118" t="s">
        <v>193</v>
      </c>
      <c r="B495" s="149">
        <f>'Averages Pivot Table UPDATED'!AH$124</f>
        <v>0</v>
      </c>
      <c r="C495" s="120">
        <f>IF(B495&gt;0,RANK(B495,(B$490:B$508)),0)</f>
        <v>0</v>
      </c>
      <c r="D495" s="149">
        <f>'Averages Pivot Table UPDATED'!AH$128</f>
        <v>0</v>
      </c>
      <c r="E495" s="120">
        <f>IF(D495&gt;0,RANK(D495,(D$490:D$508)),0)</f>
        <v>0</v>
      </c>
      <c r="F495" s="149">
        <f>'Averages Pivot Table UPDATED'!AH$132</f>
        <v>0</v>
      </c>
      <c r="G495" s="120">
        <f>IF(F495&gt;0,RANK(F495,(F$490:F$508)),0)</f>
        <v>0</v>
      </c>
      <c r="H495" s="149">
        <f>'Averages Pivot Table UPDATED'!AH$136</f>
        <v>0</v>
      </c>
      <c r="I495" s="120">
        <f>IF(H495&gt;0,RANK(H495,(H$490:H$508)),0)</f>
        <v>0</v>
      </c>
      <c r="J495" s="149">
        <f>'Averages Pivot Table UPDATED'!AH$140</f>
        <v>0</v>
      </c>
      <c r="K495" s="120">
        <f>IF(J495&gt;0,RANK(J495,(J$490:J$508)),0)</f>
        <v>0</v>
      </c>
      <c r="L495" s="149">
        <f>'Averages Pivot Table UPDATED'!AH$144</f>
        <v>40022.379071368159</v>
      </c>
      <c r="M495" s="120">
        <f>IF(L495&gt;0,RANK(L495,(L$490:L$508)),0)</f>
        <v>3</v>
      </c>
      <c r="N495" s="149">
        <f>'Averages Pivot Table UPDATED'!AH$148</f>
        <v>40022.379071368159</v>
      </c>
      <c r="O495" s="120">
        <f>IF(N495&gt;0,RANK(N495,(N$490:N$508)),0)</f>
        <v>3</v>
      </c>
    </row>
    <row r="496" spans="1:19" ht="12.95" customHeight="1">
      <c r="A496" s="118" t="s">
        <v>194</v>
      </c>
    </row>
    <row r="497" spans="1:19">
      <c r="A497" s="118" t="s">
        <v>195</v>
      </c>
      <c r="Q497" s="91"/>
      <c r="R497" s="91"/>
      <c r="S497" s="91"/>
    </row>
    <row r="498" spans="1:19">
      <c r="A498" s="118" t="s">
        <v>196</v>
      </c>
      <c r="Q498" s="91"/>
      <c r="R498" s="91"/>
      <c r="S498" s="91"/>
    </row>
    <row r="499" spans="1:19">
      <c r="A499" s="118"/>
      <c r="Q499" s="91"/>
      <c r="R499" s="91"/>
      <c r="S499" s="91"/>
    </row>
    <row r="500" spans="1:19">
      <c r="A500" s="118" t="s">
        <v>197</v>
      </c>
      <c r="B500" s="149">
        <f>'Averages Pivot Table UPDATED'!AH$153</f>
        <v>0</v>
      </c>
      <c r="C500" s="120">
        <f>IF(B500&gt;0,RANK(B500,(B$490:B$508)),0)</f>
        <v>0</v>
      </c>
      <c r="D500" s="149">
        <f>'Averages Pivot Table UPDATED'!AH$157</f>
        <v>0</v>
      </c>
      <c r="E500" s="120">
        <f>IF(D500&gt;0,RANK(D500,(D$490:D$508)),0)</f>
        <v>0</v>
      </c>
      <c r="F500" s="149">
        <f>'Averages Pivot Table UPDATED'!AH$161</f>
        <v>0</v>
      </c>
      <c r="G500" s="120">
        <f>IF(F500&gt;0,RANK(F500,(F$490:F$508)),0)</f>
        <v>0</v>
      </c>
      <c r="H500" s="149">
        <f>'Averages Pivot Table UPDATED'!AH$165</f>
        <v>0</v>
      </c>
      <c r="I500" s="120">
        <f>IF(H500&gt;0,RANK(H500,(H$490:H$508)),0)</f>
        <v>0</v>
      </c>
      <c r="J500" s="149">
        <f>'Averages Pivot Table UPDATED'!AH$169</f>
        <v>0</v>
      </c>
      <c r="K500" s="120">
        <f>IF(J500&gt;0,RANK(J500,(J$490:J$508)),0)</f>
        <v>0</v>
      </c>
      <c r="L500" s="149">
        <f>'Averages Pivot Table UPDATED'!AH$173</f>
        <v>0</v>
      </c>
      <c r="M500" s="120">
        <f>IF(L500&gt;0,RANK(L500,(L$490:L$508)),0)</f>
        <v>0</v>
      </c>
      <c r="N500" s="149">
        <f>'Averages Pivot Table UPDATED'!AH$177</f>
        <v>0</v>
      </c>
      <c r="O500" s="120">
        <f>IF(N500&gt;0,RANK(N500,(N$490:N$508)),0)</f>
        <v>0</v>
      </c>
      <c r="Q500" s="91"/>
      <c r="R500" s="91"/>
      <c r="S500" s="91"/>
    </row>
    <row r="501" spans="1:19">
      <c r="A501" s="118" t="s">
        <v>198</v>
      </c>
      <c r="B501" s="149">
        <f>'Averages Pivot Table UPDATED'!AH$182</f>
        <v>0</v>
      </c>
      <c r="C501" s="120">
        <f>IF(B501&gt;0,RANK(B501,(B$490:B$508)),0)</f>
        <v>0</v>
      </c>
      <c r="D501" s="149">
        <f>'Averages Pivot Table UPDATED'!AH$186</f>
        <v>0</v>
      </c>
      <c r="E501" s="120">
        <f>IF(D501&gt;0,RANK(D501,(D$490:D$508)),0)</f>
        <v>0</v>
      </c>
      <c r="F501" s="149">
        <f>'Averages Pivot Table UPDATED'!AH$190</f>
        <v>0</v>
      </c>
      <c r="G501" s="120">
        <f>IF(F501&gt;0,RANK(F501,(F$490:F$508)),0)</f>
        <v>0</v>
      </c>
      <c r="H501" s="149">
        <f>'Averages Pivot Table UPDATED'!AH$194</f>
        <v>0</v>
      </c>
      <c r="I501" s="120">
        <f>IF(H501&gt;0,RANK(H501,(H$490:H$508)),0)</f>
        <v>0</v>
      </c>
      <c r="J501" s="149">
        <f>'Averages Pivot Table UPDATED'!AH$198</f>
        <v>0</v>
      </c>
      <c r="K501" s="120">
        <f>IF(J501&gt;0,RANK(J501,(J$490:J$508)),0)</f>
        <v>0</v>
      </c>
      <c r="L501" s="149">
        <f>'Averages Pivot Table UPDATED'!AH$202</f>
        <v>0</v>
      </c>
      <c r="M501" s="120">
        <f>IF(L501&gt;0,RANK(L501,(L$490:L$508)),0)</f>
        <v>0</v>
      </c>
      <c r="N501" s="149">
        <f>'Averages Pivot Table UPDATED'!AH$206</f>
        <v>0</v>
      </c>
      <c r="O501" s="120">
        <f>IF(N501&gt;0,RANK(N501,(N$490:N$508)),0)</f>
        <v>0</v>
      </c>
      <c r="Q501" s="91"/>
      <c r="R501" s="91"/>
      <c r="S501" s="91"/>
    </row>
    <row r="502" spans="1:19">
      <c r="A502" s="118" t="s">
        <v>199</v>
      </c>
      <c r="B502" s="149">
        <f>'Averages Pivot Table UPDATED'!AH$211</f>
        <v>0</v>
      </c>
      <c r="C502" s="120">
        <f>IF(B502&gt;0,RANK(B502,(B$490:B$508)),0)</f>
        <v>0</v>
      </c>
      <c r="D502" s="149">
        <f>'Averages Pivot Table UPDATED'!AH$215</f>
        <v>0</v>
      </c>
      <c r="E502" s="120">
        <f>IF(D502&gt;0,RANK(D502,(D$490:D$508)),0)</f>
        <v>0</v>
      </c>
      <c r="F502" s="149">
        <f>'Averages Pivot Table UPDATED'!AH$219</f>
        <v>0</v>
      </c>
      <c r="G502" s="120">
        <f>IF(F502&gt;0,RANK(F502,(F$490:F$508)),0)</f>
        <v>0</v>
      </c>
      <c r="H502" s="149">
        <f>'Averages Pivot Table UPDATED'!AH$223</f>
        <v>0</v>
      </c>
      <c r="I502" s="120">
        <f>IF(H502&gt;0,RANK(H502,(H$490:H$508)),0)</f>
        <v>0</v>
      </c>
      <c r="J502" s="149">
        <f>'Averages Pivot Table UPDATED'!AH$227</f>
        <v>0</v>
      </c>
      <c r="K502" s="120">
        <f>IF(J502&gt;0,RANK(J502,(J$490:J$508)),0)</f>
        <v>0</v>
      </c>
      <c r="L502" s="149">
        <f>'Averages Pivot Table UPDATED'!AH$231</f>
        <v>48751.894674874296</v>
      </c>
      <c r="M502" s="120">
        <f>IF(L502&gt;0,RANK(L502,(L$490:L$508)),0)</f>
        <v>2</v>
      </c>
      <c r="N502" s="149">
        <f>'Averages Pivot Table UPDATED'!AH$235</f>
        <v>48751.894674874296</v>
      </c>
      <c r="O502" s="120">
        <f>IF(N502&gt;0,RANK(N502,(N$490:N$508)),0)</f>
        <v>2</v>
      </c>
      <c r="Q502" s="91"/>
      <c r="R502" s="91"/>
      <c r="S502" s="91"/>
    </row>
    <row r="503" spans="1:19">
      <c r="A503" s="118" t="s">
        <v>200</v>
      </c>
      <c r="B503" s="149">
        <f>'Averages Pivot Table UPDATED'!AH$240</f>
        <v>0</v>
      </c>
      <c r="C503" s="120">
        <f>IF(B503&gt;0,RANK(B503,(B$490:B$508)),0)</f>
        <v>0</v>
      </c>
      <c r="D503" s="149">
        <f>'Averages Pivot Table UPDATED'!AH$244</f>
        <v>0</v>
      </c>
      <c r="E503" s="120">
        <f>IF(D503&gt;0,RANK(D503,(D$490:D$508)),0)</f>
        <v>0</v>
      </c>
      <c r="F503" s="149">
        <f>'Averages Pivot Table UPDATED'!AH$248</f>
        <v>0</v>
      </c>
      <c r="G503" s="120">
        <f>IF(F503&gt;0,RANK(F503,(F$490:F$508)),0)</f>
        <v>0</v>
      </c>
      <c r="H503" s="149">
        <f>'Averages Pivot Table UPDATED'!AH$252</f>
        <v>0</v>
      </c>
      <c r="I503" s="120">
        <f>IF(H503&gt;0,RANK(H503,(H$490:H$508)),0)</f>
        <v>0</v>
      </c>
      <c r="J503" s="149">
        <f>'Averages Pivot Table UPDATED'!AH$256</f>
        <v>0</v>
      </c>
      <c r="K503" s="120">
        <f>IF(J503&gt;0,RANK(J503,(J$490:J$508)),0)</f>
        <v>0</v>
      </c>
      <c r="L503" s="149">
        <f>'Averages Pivot Table UPDATED'!AH$260</f>
        <v>0</v>
      </c>
      <c r="M503" s="120">
        <f>IF(L503&gt;0,RANK(L503,(L$490:L$508)),0)</f>
        <v>0</v>
      </c>
      <c r="N503" s="149">
        <f>'Averages Pivot Table UPDATED'!AH$264</f>
        <v>0</v>
      </c>
      <c r="O503" s="120">
        <f>IF(N503&gt;0,RANK(N503,(N$490:N$508)),0)</f>
        <v>0</v>
      </c>
      <c r="Q503" s="91"/>
      <c r="R503" s="91"/>
      <c r="S503" s="91"/>
    </row>
    <row r="504" spans="1:19">
      <c r="A504" s="118"/>
      <c r="Q504" s="91"/>
      <c r="R504" s="91"/>
      <c r="S504" s="91"/>
    </row>
    <row r="505" spans="1:19">
      <c r="A505" s="118" t="s">
        <v>201</v>
      </c>
      <c r="B505" s="149">
        <f>'Averages Pivot Table UPDATED'!AH$269</f>
        <v>0</v>
      </c>
      <c r="C505" s="120">
        <f>IF(B505&gt;0,RANK(B505,(B$490:B$508)),0)</f>
        <v>0</v>
      </c>
      <c r="D505" s="149">
        <f>'Averages Pivot Table UPDATED'!AH$273</f>
        <v>0</v>
      </c>
      <c r="E505" s="120">
        <f>IF(D505&gt;0,RANK(D505,(D$490:D$508)),0)</f>
        <v>0</v>
      </c>
      <c r="F505" s="149">
        <f>'Averages Pivot Table UPDATED'!AH$277</f>
        <v>0</v>
      </c>
      <c r="G505" s="120">
        <f>IF(F505&gt;0,RANK(F505,(F$490:F$508)),0)</f>
        <v>0</v>
      </c>
      <c r="H505" s="149">
        <f>'Averages Pivot Table UPDATED'!AH$281</f>
        <v>0</v>
      </c>
      <c r="I505" s="120">
        <f>IF(H505&gt;0,RANK(H505,(H$490:H$508)),0)</f>
        <v>0</v>
      </c>
      <c r="J505" s="149">
        <f>'Averages Pivot Table UPDATED'!AH$285</f>
        <v>0</v>
      </c>
      <c r="K505" s="120">
        <f>IF(J505&gt;0,RANK(J505,(J$490:J$508)),0)</f>
        <v>0</v>
      </c>
      <c r="L505" s="149">
        <f>'Averages Pivot Table UPDATED'!AH$289</f>
        <v>36863.090395480227</v>
      </c>
      <c r="M505" s="120">
        <f>IF(L505&gt;0,RANK(L505,(L$490:L$508)),0)</f>
        <v>4</v>
      </c>
      <c r="N505" s="149">
        <f>'Averages Pivot Table UPDATED'!AH$293</f>
        <v>36863.090395480227</v>
      </c>
      <c r="O505" s="120">
        <f>IF(N505&gt;0,RANK(N505,(N$490:N$508)),0)</f>
        <v>4</v>
      </c>
      <c r="Q505" s="91"/>
      <c r="R505" s="91"/>
      <c r="S505" s="91"/>
    </row>
    <row r="506" spans="1:19">
      <c r="A506" s="118" t="s">
        <v>202</v>
      </c>
      <c r="B506" s="149">
        <f>'Averages Pivot Table UPDATED'!AH$298</f>
        <v>0</v>
      </c>
      <c r="C506" s="120">
        <f>IF(B506&gt;0,RANK(B506,(B$490:B$508)),0)</f>
        <v>0</v>
      </c>
      <c r="D506" s="149">
        <f>'Averages Pivot Table UPDATED'!AH$302</f>
        <v>0</v>
      </c>
      <c r="E506" s="120">
        <f>IF(D506&gt;0,RANK(D506,(D$490:D$508)),0)</f>
        <v>0</v>
      </c>
      <c r="F506" s="149">
        <f>'Averages Pivot Table UPDATED'!AH$306</f>
        <v>0</v>
      </c>
      <c r="G506" s="120">
        <f>IF(F506&gt;0,RANK(F506,(F$490:F$508)),0)</f>
        <v>0</v>
      </c>
      <c r="H506" s="149">
        <f>'Averages Pivot Table UPDATED'!AH$310</f>
        <v>0</v>
      </c>
      <c r="I506" s="120">
        <f>IF(H506&gt;0,RANK(H506,(H$490:H$508)),0)</f>
        <v>0</v>
      </c>
      <c r="J506" s="149">
        <f>'Averages Pivot Table UPDATED'!AH$314</f>
        <v>0</v>
      </c>
      <c r="K506" s="120">
        <f>IF(J506&gt;0,RANK(J506,(J$490:J$508)),0)</f>
        <v>0</v>
      </c>
      <c r="L506" s="149">
        <f>'Averages Pivot Table UPDATED'!AH$318</f>
        <v>0</v>
      </c>
      <c r="M506" s="120">
        <f>IF(L506&gt;0,RANK(L506,(L$490:L$508)),0)</f>
        <v>0</v>
      </c>
      <c r="N506" s="149">
        <f>'Averages Pivot Table UPDATED'!AH$322</f>
        <v>0</v>
      </c>
      <c r="O506" s="120">
        <f>IF(N506&gt;0,RANK(N506,(N$490:N$508)),0)</f>
        <v>0</v>
      </c>
      <c r="Q506" s="91"/>
      <c r="R506" s="91"/>
      <c r="S506" s="91"/>
    </row>
    <row r="507" spans="1:19">
      <c r="A507" s="118" t="s">
        <v>203</v>
      </c>
      <c r="Q507" s="91"/>
      <c r="R507" s="91"/>
      <c r="S507" s="91"/>
    </row>
    <row r="508" spans="1:19">
      <c r="A508" s="143" t="s">
        <v>204</v>
      </c>
      <c r="B508" s="149">
        <f>'Averages Pivot Table UPDATED'!AH$327</f>
        <v>0</v>
      </c>
      <c r="C508" s="120">
        <f>IF(B508&gt;0,RANK(B508,(B$490:B$508)),0)</f>
        <v>0</v>
      </c>
      <c r="D508" s="149">
        <f>'Averages Pivot Table UPDATED'!AH$331</f>
        <v>0</v>
      </c>
      <c r="E508" s="120">
        <f>IF(D508&gt;0,RANK(D508,(D$490:D$508)),0)</f>
        <v>0</v>
      </c>
      <c r="F508" s="149">
        <f>'Averages Pivot Table UPDATED'!AH$335</f>
        <v>0</v>
      </c>
      <c r="G508" s="120">
        <f>IF(F508&gt;0,RANK(F508,(F$490:F$508)),0)</f>
        <v>0</v>
      </c>
      <c r="H508" s="149">
        <f>'Averages Pivot Table UPDATED'!AH$339</f>
        <v>0</v>
      </c>
      <c r="I508" s="120">
        <f>IF(H508&gt;0,RANK(H508,(H$490:H$508)),0)</f>
        <v>0</v>
      </c>
      <c r="J508" s="149">
        <f>'Averages Pivot Table UPDATED'!AH$343</f>
        <v>0</v>
      </c>
      <c r="K508" s="120">
        <f>IF(J508&gt;0,RANK(J508,(J$490:J$508)),0)</f>
        <v>0</v>
      </c>
      <c r="L508" s="149">
        <f>'Averages Pivot Table UPDATED'!AH$347</f>
        <v>0</v>
      </c>
      <c r="M508" s="120">
        <f>IF(L508&gt;0,RANK(L508,(L$490:L$508)),0)</f>
        <v>0</v>
      </c>
      <c r="N508" s="149">
        <f>'Averages Pivot Table UPDATED'!AH$351</f>
        <v>0</v>
      </c>
      <c r="O508" s="120">
        <f>IF(N508&gt;0,RANK(N508,(N$490:N$508)),0)</f>
        <v>0</v>
      </c>
      <c r="Q508" s="91"/>
      <c r="R508" s="91"/>
      <c r="S508" s="91"/>
    </row>
    <row r="509" spans="1:19" ht="37.5" customHeight="1">
      <c r="A509" s="667" t="s">
        <v>360</v>
      </c>
      <c r="B509" s="667"/>
      <c r="C509" s="667"/>
      <c r="D509" s="667"/>
      <c r="E509" s="667"/>
      <c r="F509" s="667"/>
      <c r="G509" s="667"/>
      <c r="H509" s="667"/>
      <c r="I509" s="667"/>
      <c r="J509" s="667"/>
      <c r="K509" s="667"/>
      <c r="L509" s="667"/>
      <c r="M509" s="667"/>
      <c r="N509" s="667"/>
      <c r="O509" s="667"/>
      <c r="Q509" s="91"/>
      <c r="R509" s="91"/>
      <c r="S509" s="91"/>
    </row>
    <row r="510" spans="1:19">
      <c r="O510" s="84" t="s">
        <v>917</v>
      </c>
      <c r="Q510" s="91"/>
      <c r="R510" s="91"/>
      <c r="S510" s="91"/>
    </row>
    <row r="511" spans="1:19" ht="18">
      <c r="A511" s="64" t="s">
        <v>226</v>
      </c>
      <c r="B511" s="64"/>
      <c r="C511" s="64"/>
      <c r="D511" s="64"/>
      <c r="E511" s="64"/>
      <c r="F511" s="64"/>
      <c r="G511" s="64"/>
      <c r="H511" s="64"/>
      <c r="I511" s="64"/>
      <c r="J511" s="64"/>
      <c r="K511" s="64"/>
      <c r="L511" s="64"/>
      <c r="M511" s="64"/>
      <c r="N511" s="64"/>
      <c r="O511" s="64"/>
      <c r="Q511" s="91"/>
      <c r="R511" s="91"/>
      <c r="S511" s="91"/>
    </row>
    <row r="512" spans="1:19">
      <c r="A512" s="162"/>
      <c r="B512" s="69"/>
      <c r="C512" s="69"/>
      <c r="D512" s="69"/>
      <c r="E512" s="69"/>
      <c r="F512" s="69"/>
      <c r="G512" s="69"/>
      <c r="H512" s="69"/>
      <c r="I512" s="69"/>
      <c r="J512" s="69"/>
      <c r="K512" s="69"/>
      <c r="L512" s="69"/>
      <c r="M512" s="69"/>
      <c r="N512" s="69"/>
      <c r="O512" s="69"/>
      <c r="Q512" s="91"/>
      <c r="R512" s="91"/>
      <c r="S512" s="91"/>
    </row>
    <row r="513" spans="1:19" ht="15.75">
      <c r="A513" s="664" t="s">
        <v>210</v>
      </c>
      <c r="B513" s="664"/>
      <c r="C513" s="664"/>
      <c r="D513" s="664"/>
      <c r="E513" s="664"/>
      <c r="F513" s="664"/>
      <c r="G513" s="664"/>
      <c r="H513" s="664"/>
      <c r="I513" s="664"/>
      <c r="J513" s="664"/>
      <c r="K513" s="664"/>
      <c r="L513" s="664"/>
      <c r="M513" s="664"/>
      <c r="N513" s="664"/>
      <c r="O513" s="664"/>
    </row>
    <row r="514" spans="1:19" ht="15.75">
      <c r="A514" s="664" t="s">
        <v>914</v>
      </c>
      <c r="B514" s="664"/>
      <c r="C514" s="664"/>
      <c r="D514" s="664"/>
      <c r="E514" s="664"/>
      <c r="F514" s="664"/>
      <c r="G514" s="664"/>
      <c r="H514" s="664"/>
      <c r="I514" s="664"/>
      <c r="J514" s="664"/>
      <c r="K514" s="664"/>
      <c r="L514" s="664"/>
      <c r="M514" s="664"/>
      <c r="N514" s="664"/>
      <c r="O514" s="664"/>
    </row>
    <row r="515" spans="1:19">
      <c r="A515" s="118"/>
      <c r="B515" s="69"/>
      <c r="C515" s="69"/>
      <c r="D515" s="69"/>
      <c r="E515" s="69"/>
      <c r="F515" s="69"/>
      <c r="G515" s="69"/>
      <c r="H515" s="69"/>
      <c r="I515" s="69"/>
      <c r="J515" s="69"/>
      <c r="K515" s="69"/>
      <c r="L515" s="69"/>
      <c r="M515" s="69"/>
      <c r="N515" s="69"/>
      <c r="O515" s="69"/>
    </row>
    <row r="516" spans="1:19" ht="31.5" customHeight="1">
      <c r="A516" s="96"/>
      <c r="B516" s="164" t="s">
        <v>3</v>
      </c>
      <c r="C516" s="165"/>
      <c r="D516" s="166" t="s">
        <v>4</v>
      </c>
      <c r="E516" s="167"/>
      <c r="F516" s="166" t="s">
        <v>5</v>
      </c>
      <c r="G516" s="167"/>
      <c r="H516" s="164" t="s">
        <v>6</v>
      </c>
      <c r="I516" s="165"/>
      <c r="J516" s="166" t="s">
        <v>211</v>
      </c>
      <c r="K516" s="167"/>
      <c r="L516" s="165" t="s">
        <v>21</v>
      </c>
      <c r="M516" s="165"/>
      <c r="N516" s="165" t="s">
        <v>212</v>
      </c>
      <c r="O516" s="165"/>
    </row>
    <row r="517" spans="1:19">
      <c r="A517" s="184"/>
      <c r="B517" s="98" t="s">
        <v>187</v>
      </c>
      <c r="C517" s="97" t="s">
        <v>166</v>
      </c>
      <c r="D517" s="98" t="s">
        <v>187</v>
      </c>
      <c r="E517" s="97" t="s">
        <v>166</v>
      </c>
      <c r="F517" s="98" t="s">
        <v>187</v>
      </c>
      <c r="G517" s="97" t="s">
        <v>166</v>
      </c>
      <c r="H517" s="98" t="s">
        <v>187</v>
      </c>
      <c r="I517" s="97" t="s">
        <v>166</v>
      </c>
      <c r="J517" s="98" t="s">
        <v>187</v>
      </c>
      <c r="K517" s="97" t="s">
        <v>166</v>
      </c>
      <c r="L517" s="98" t="s">
        <v>187</v>
      </c>
      <c r="M517" s="97" t="s">
        <v>166</v>
      </c>
      <c r="N517" s="98" t="s">
        <v>187</v>
      </c>
      <c r="O517" s="97" t="s">
        <v>166</v>
      </c>
    </row>
    <row r="518" spans="1:19" s="109" customFormat="1" ht="18" customHeight="1">
      <c r="A518" s="106" t="s">
        <v>188</v>
      </c>
      <c r="B518" s="133">
        <f>'Averages Pivot Table UPDATED'!AF$355</f>
        <v>0</v>
      </c>
      <c r="C518" s="133"/>
      <c r="D518" s="133">
        <f>'Averages Pivot Table UPDATED'!AF$359</f>
        <v>0</v>
      </c>
      <c r="E518" s="133"/>
      <c r="F518" s="133">
        <f>'Averages Pivot Table UPDATED'!AF$363</f>
        <v>0</v>
      </c>
      <c r="G518" s="133"/>
      <c r="H518" s="133">
        <f>'Averages Pivot Table UPDATED'!AF$367</f>
        <v>0</v>
      </c>
      <c r="I518" s="133"/>
      <c r="J518" s="133">
        <f>'Averages Pivot Table UPDATED'!AF$371</f>
        <v>0</v>
      </c>
      <c r="K518" s="133"/>
      <c r="L518" s="133">
        <f>'Averages Pivot Table UPDATED'!AF$375</f>
        <v>41584.08070974263</v>
      </c>
      <c r="M518" s="169"/>
      <c r="N518" s="133">
        <f>'Averages Pivot Table UPDATED'!AF$379</f>
        <v>41584.08070974263</v>
      </c>
      <c r="O518" s="170"/>
      <c r="Q518" s="111"/>
      <c r="R518" s="111"/>
      <c r="S518" s="111"/>
    </row>
    <row r="519" spans="1:19" ht="12.95" customHeight="1">
      <c r="A519" s="118"/>
      <c r="B519" s="113"/>
      <c r="C519" s="137"/>
      <c r="D519" s="113"/>
      <c r="E519" s="137"/>
      <c r="F519" s="113"/>
      <c r="G519" s="137"/>
      <c r="H519" s="113"/>
      <c r="I519" s="137"/>
      <c r="J519" s="113"/>
      <c r="K519" s="137"/>
      <c r="L519" s="113"/>
      <c r="M519" s="137"/>
      <c r="N519" s="113"/>
      <c r="O519" s="114"/>
    </row>
    <row r="520" spans="1:19" ht="12.95" customHeight="1">
      <c r="A520" s="118" t="s">
        <v>189</v>
      </c>
      <c r="B520" s="149">
        <f>'Averages Pivot Table UPDATED'!AF$8</f>
        <v>0</v>
      </c>
      <c r="C520" s="120">
        <f>IF(B520&gt;0,RANK(B520,(B$520:B$538)),0)</f>
        <v>0</v>
      </c>
      <c r="D520" s="149">
        <f>'Averages Pivot Table UPDATED'!AF$12</f>
        <v>0</v>
      </c>
      <c r="E520" s="120">
        <f>IF(D520&gt;0,RANK(D520,(D$520:D$538)),0)</f>
        <v>0</v>
      </c>
      <c r="F520" s="149">
        <f>'Averages Pivot Table UPDATED'!AF$16</f>
        <v>0</v>
      </c>
      <c r="G520" s="120">
        <f>IF(F520&gt;0,RANK(F520,(F$520:F$538)),0)</f>
        <v>0</v>
      </c>
      <c r="H520" s="149">
        <f>'Averages Pivot Table UPDATED'!AF$20</f>
        <v>0</v>
      </c>
      <c r="I520" s="120">
        <f>IF(H520&gt;0,RANK(H520,(H$520:H$538)),0)</f>
        <v>0</v>
      </c>
      <c r="J520" s="149">
        <f>'Averages Pivot Table UPDATED'!AF$24</f>
        <v>0</v>
      </c>
      <c r="K520" s="120">
        <f>IF(J520&gt;0,RANK(J520,(J$520:J$538)),0)</f>
        <v>0</v>
      </c>
      <c r="L520" s="149">
        <f>'Averages Pivot Table UPDATED'!AF$28</f>
        <v>53983.820000000007</v>
      </c>
      <c r="M520" s="120">
        <f>IF(L520&gt;0,RANK(L520,(L$520:L$538)),0)</f>
        <v>1</v>
      </c>
      <c r="N520" s="149">
        <f>'Averages Pivot Table UPDATED'!AF$32</f>
        <v>53983.820000000007</v>
      </c>
      <c r="O520" s="120">
        <f>IF(N520&gt;0,RANK(N520,(N$520:N$538)),0)</f>
        <v>1</v>
      </c>
    </row>
    <row r="521" spans="1:19" ht="12.95" customHeight="1">
      <c r="A521" s="118" t="s">
        <v>190</v>
      </c>
      <c r="B521" s="149">
        <f>'Averages Pivot Table UPDATED'!AF$37</f>
        <v>0</v>
      </c>
      <c r="C521" s="120">
        <f>IF(B521&gt;0,RANK(B521,(B$520:B$538)),0)</f>
        <v>0</v>
      </c>
      <c r="D521" s="149">
        <f>'Averages Pivot Table UPDATED'!AF$41</f>
        <v>0</v>
      </c>
      <c r="E521" s="120">
        <f>IF(D521&gt;0,RANK(D521,(D$520:D$538)),0)</f>
        <v>0</v>
      </c>
      <c r="F521" s="149">
        <f>'Averages Pivot Table UPDATED'!AF$45</f>
        <v>0</v>
      </c>
      <c r="G521" s="120">
        <f>IF(F521&gt;0,RANK(F521,(F$520:F$538)),0)</f>
        <v>0</v>
      </c>
      <c r="H521" s="149">
        <f>'Averages Pivot Table UPDATED'!AF$49</f>
        <v>0</v>
      </c>
      <c r="I521" s="120">
        <f>IF(H521&gt;0,RANK(H521,(H$520:H$538)),0)</f>
        <v>0</v>
      </c>
      <c r="J521" s="149">
        <f>'Averages Pivot Table UPDATED'!AF$53</f>
        <v>0</v>
      </c>
      <c r="K521" s="120">
        <f>IF(J521&gt;0,RANK(J521,(J$520:J$538)),0)</f>
        <v>0</v>
      </c>
      <c r="L521" s="149">
        <f>'Averages Pivot Table UPDATED'!AF$57</f>
        <v>0</v>
      </c>
      <c r="M521" s="120">
        <f>IF(L521&gt;0,RANK(L521,(L$520:L$538)),0)</f>
        <v>0</v>
      </c>
      <c r="N521" s="149">
        <f>'Averages Pivot Table UPDATED'!AF$61</f>
        <v>0</v>
      </c>
      <c r="O521" s="120">
        <f>IF(N521&gt;0,RANK(N521,(N$520:N$538)),0)</f>
        <v>0</v>
      </c>
    </row>
    <row r="522" spans="1:19" ht="12.95" customHeight="1">
      <c r="A522" s="118" t="s">
        <v>191</v>
      </c>
      <c r="B522" s="149">
        <f>'Averages Pivot Table UPDATED'!AF$66</f>
        <v>0</v>
      </c>
      <c r="C522" s="120">
        <f>IF(B522&gt;0,RANK(B522,(B$520:B$538)),0)</f>
        <v>0</v>
      </c>
      <c r="D522" s="149">
        <f>'Averages Pivot Table UPDATED'!AF$70</f>
        <v>0</v>
      </c>
      <c r="E522" s="120">
        <f>IF(D522&gt;0,RANK(D522,(D$520:D$538)),0)</f>
        <v>0</v>
      </c>
      <c r="F522" s="149">
        <f>'Averages Pivot Table UPDATED'!AF$74</f>
        <v>0</v>
      </c>
      <c r="G522" s="120">
        <f>IF(F522&gt;0,RANK(F522,(F$520:F$538)),0)</f>
        <v>0</v>
      </c>
      <c r="H522" s="149">
        <f>'Averages Pivot Table UPDATED'!AF$78</f>
        <v>0</v>
      </c>
      <c r="I522" s="120">
        <f>IF(H522&gt;0,RANK(H522,(H$520:H$538)),0)</f>
        <v>0</v>
      </c>
      <c r="J522" s="149">
        <f>'Averages Pivot Table UPDATED'!AF$82</f>
        <v>0</v>
      </c>
      <c r="K522" s="120">
        <f>IF(J522&gt;0,RANK(J522,(J$520:J$538)),0)</f>
        <v>0</v>
      </c>
      <c r="L522" s="149">
        <f>'Averages Pivot Table UPDATED'!AF$86</f>
        <v>0</v>
      </c>
      <c r="M522" s="120">
        <f>IF(L522&gt;0,RANK(L522,(L$520:L$538)),0)</f>
        <v>0</v>
      </c>
      <c r="N522" s="149">
        <f>'Averages Pivot Table UPDATED'!AF$90</f>
        <v>0</v>
      </c>
      <c r="O522" s="120">
        <f>IF(N522&gt;0,RANK(N522,(N$520:N$538)),0)</f>
        <v>0</v>
      </c>
    </row>
    <row r="523" spans="1:19" ht="12.95" customHeight="1">
      <c r="A523" s="118" t="s">
        <v>192</v>
      </c>
      <c r="B523" s="149">
        <f>'Averages Pivot Table UPDATED'!AF$95</f>
        <v>0</v>
      </c>
      <c r="C523" s="120">
        <f>IF(B523&gt;0,RANK(B523,(B$520:B$538)),0)</f>
        <v>0</v>
      </c>
      <c r="D523" s="149">
        <f>'Averages Pivot Table UPDATED'!AF$99</f>
        <v>0</v>
      </c>
      <c r="E523" s="120">
        <f>IF(D523&gt;0,RANK(D523,(D$520:D$538)),0)</f>
        <v>0</v>
      </c>
      <c r="F523" s="149">
        <f>'Averages Pivot Table UPDATED'!AF$103</f>
        <v>0</v>
      </c>
      <c r="G523" s="120">
        <f>IF(F523&gt;0,RANK(F523,(F$520:F$538)),0)</f>
        <v>0</v>
      </c>
      <c r="H523" s="149">
        <f>'Averages Pivot Table UPDATED'!AF$107</f>
        <v>0</v>
      </c>
      <c r="I523" s="120">
        <f>IF(H523&gt;0,RANK(H523,(H$520:H$538)),0)</f>
        <v>0</v>
      </c>
      <c r="J523" s="149">
        <f>'Averages Pivot Table UPDATED'!AF$111</f>
        <v>0</v>
      </c>
      <c r="K523" s="120">
        <f>IF(J523&gt;0,RANK(J523,(J$520:J$538)),0)</f>
        <v>0</v>
      </c>
      <c r="L523" s="149">
        <f>'Averages Pivot Table UPDATED'!AF$115</f>
        <v>0</v>
      </c>
      <c r="M523" s="120">
        <f>IF(L523&gt;0,RANK(L523,(L$520:L$538)),0)</f>
        <v>0</v>
      </c>
      <c r="N523" s="149">
        <f>'Averages Pivot Table UPDATED'!AF$119</f>
        <v>0</v>
      </c>
      <c r="O523" s="120">
        <f>IF(N523&gt;0,RANK(N523,(N$520:N$538)),0)</f>
        <v>0</v>
      </c>
    </row>
    <row r="524" spans="1:19" ht="12.95" customHeight="1">
      <c r="A524" s="118"/>
      <c r="B524" s="149"/>
      <c r="C524" s="120"/>
      <c r="D524" s="149"/>
      <c r="E524" s="120"/>
      <c r="F524" s="149"/>
      <c r="G524" s="120"/>
      <c r="H524" s="149"/>
      <c r="I524" s="120"/>
      <c r="J524" s="149"/>
      <c r="K524" s="120"/>
      <c r="L524" s="149"/>
      <c r="M524" s="120"/>
      <c r="N524" s="149"/>
      <c r="O524" s="120"/>
    </row>
    <row r="525" spans="1:19" ht="12.95" customHeight="1">
      <c r="A525" s="118" t="s">
        <v>193</v>
      </c>
      <c r="B525" s="149">
        <f>'Averages Pivot Table UPDATED'!AF$124</f>
        <v>0</v>
      </c>
      <c r="C525" s="120">
        <f>IF(B525&gt;0,RANK(B525,(B$520:B$538)),0)</f>
        <v>0</v>
      </c>
      <c r="D525" s="149">
        <f>'Averages Pivot Table UPDATED'!AF$128</f>
        <v>0</v>
      </c>
      <c r="E525" s="120">
        <f>IF(D525&gt;0,RANK(D525,(D$520:D$538)),0)</f>
        <v>0</v>
      </c>
      <c r="F525" s="149">
        <f>'Averages Pivot Table UPDATED'!AF$132</f>
        <v>0</v>
      </c>
      <c r="G525" s="120">
        <f>IF(F525&gt;0,RANK(F525,(F$520:F$538)),0)</f>
        <v>0</v>
      </c>
      <c r="H525" s="149">
        <f>'Averages Pivot Table UPDATED'!AF$136</f>
        <v>0</v>
      </c>
      <c r="I525" s="120">
        <f>IF(H525&gt;0,RANK(H525,(H$520:H$538)),0)</f>
        <v>0</v>
      </c>
      <c r="J525" s="149">
        <f>'Averages Pivot Table UPDATED'!AF$140</f>
        <v>0</v>
      </c>
      <c r="K525" s="120">
        <f>IF(J525&gt;0,RANK(J525,(J$520:J$538)),0)</f>
        <v>0</v>
      </c>
      <c r="L525" s="149">
        <f>'Averages Pivot Table UPDATED'!AF$144</f>
        <v>40022.379071368159</v>
      </c>
      <c r="M525" s="120">
        <f>IF(L525&gt;0,RANK(L525,(L$520:L$538)),0)</f>
        <v>3</v>
      </c>
      <c r="N525" s="149">
        <f>'Averages Pivot Table UPDATED'!AF$148</f>
        <v>40022.379071368159</v>
      </c>
      <c r="O525" s="120">
        <f>IF(N525&gt;0,RANK(N525,(N$520:N$538)),0)</f>
        <v>3</v>
      </c>
    </row>
    <row r="526" spans="1:19" ht="12.95" customHeight="1">
      <c r="A526" s="118" t="s">
        <v>194</v>
      </c>
    </row>
    <row r="527" spans="1:19" ht="12.95" customHeight="1">
      <c r="A527" s="118" t="s">
        <v>195</v>
      </c>
    </row>
    <row r="528" spans="1:19" ht="12.95" customHeight="1">
      <c r="A528" s="118" t="s">
        <v>196</v>
      </c>
    </row>
    <row r="529" spans="1:19">
      <c r="A529" s="118"/>
      <c r="Q529" s="91"/>
      <c r="R529" s="91"/>
      <c r="S529" s="91"/>
    </row>
    <row r="530" spans="1:19">
      <c r="A530" s="118" t="s">
        <v>197</v>
      </c>
      <c r="B530" s="149">
        <f>'Averages Pivot Table UPDATED'!AF$153</f>
        <v>0</v>
      </c>
      <c r="C530" s="120">
        <f>IF(B530&gt;0,RANK(B530,(B$520:B$538)),0)</f>
        <v>0</v>
      </c>
      <c r="D530" s="149">
        <f>'Averages Pivot Table UPDATED'!AF$157</f>
        <v>0</v>
      </c>
      <c r="E530" s="120">
        <f>IF(D530&gt;0,RANK(D530,(D$520:D$538)),0)</f>
        <v>0</v>
      </c>
      <c r="F530" s="149">
        <f>'Averages Pivot Table UPDATED'!AF$161</f>
        <v>0</v>
      </c>
      <c r="G530" s="120">
        <f>IF(F530&gt;0,RANK(F530,(F$520:F$538)),0)</f>
        <v>0</v>
      </c>
      <c r="H530" s="149">
        <f>'Averages Pivot Table UPDATED'!AF$165</f>
        <v>0</v>
      </c>
      <c r="I530" s="120">
        <f>IF(H530&gt;0,RANK(H530,(H$520:H$538)),0)</f>
        <v>0</v>
      </c>
      <c r="J530" s="149">
        <f>'Averages Pivot Table UPDATED'!AF$169</f>
        <v>0</v>
      </c>
      <c r="K530" s="120">
        <f>IF(J530&gt;0,RANK(J530,(J$520:J$538)),0)</f>
        <v>0</v>
      </c>
      <c r="L530" s="149">
        <f>'Averages Pivot Table UPDATED'!AF$173</f>
        <v>0</v>
      </c>
      <c r="M530" s="120">
        <f>IF(L530&gt;0,RANK(L530,(L$520:L$538)),0)</f>
        <v>0</v>
      </c>
      <c r="N530" s="149">
        <f>'Averages Pivot Table UPDATED'!AF$177</f>
        <v>0</v>
      </c>
      <c r="O530" s="120">
        <f>IF(N530&gt;0,RANK(N530,(N$520:N$538)),0)</f>
        <v>0</v>
      </c>
      <c r="Q530" s="91"/>
      <c r="R530" s="91"/>
      <c r="S530" s="91"/>
    </row>
    <row r="531" spans="1:19">
      <c r="A531" s="118" t="s">
        <v>198</v>
      </c>
      <c r="B531" s="149">
        <f>'Averages Pivot Table UPDATED'!AF$182</f>
        <v>0</v>
      </c>
      <c r="C531" s="120">
        <f>IF(B531&gt;0,RANK(B531,(B$520:B$538)),0)</f>
        <v>0</v>
      </c>
      <c r="D531" s="149">
        <f>'Averages Pivot Table UPDATED'!AF$186</f>
        <v>0</v>
      </c>
      <c r="E531" s="120">
        <f>IF(D531&gt;0,RANK(D531,(D$520:D$538)),0)</f>
        <v>0</v>
      </c>
      <c r="F531" s="149">
        <f>'Averages Pivot Table UPDATED'!AF$190</f>
        <v>0</v>
      </c>
      <c r="G531" s="120">
        <f>IF(F531&gt;0,RANK(F531,(F$520:F$538)),0)</f>
        <v>0</v>
      </c>
      <c r="H531" s="149">
        <f>'Averages Pivot Table UPDATED'!AF$194</f>
        <v>0</v>
      </c>
      <c r="I531" s="120">
        <f>IF(H531&gt;0,RANK(H531,(H$520:H$538)),0)</f>
        <v>0</v>
      </c>
      <c r="J531" s="149">
        <f>'Averages Pivot Table UPDATED'!AF$198</f>
        <v>0</v>
      </c>
      <c r="K531" s="120">
        <f>IF(J531&gt;0,RANK(J531,(J$520:J$538)),0)</f>
        <v>0</v>
      </c>
      <c r="L531" s="149">
        <f>'Averages Pivot Table UPDATED'!AF$202</f>
        <v>0</v>
      </c>
      <c r="M531" s="120">
        <f>IF(L531&gt;0,RANK(L531,(L$520:L$538)),0)</f>
        <v>0</v>
      </c>
      <c r="N531" s="149">
        <f>'Averages Pivot Table UPDATED'!AF$206</f>
        <v>0</v>
      </c>
      <c r="O531" s="120">
        <f>IF(N531&gt;0,RANK(N531,(N$520:N$538)),0)</f>
        <v>0</v>
      </c>
      <c r="Q531" s="91"/>
      <c r="R531" s="91"/>
      <c r="S531" s="91"/>
    </row>
    <row r="532" spans="1:19">
      <c r="A532" s="118" t="s">
        <v>199</v>
      </c>
      <c r="B532" s="149">
        <f>'Averages Pivot Table UPDATED'!AF$211</f>
        <v>0</v>
      </c>
      <c r="C532" s="120">
        <f>IF(B532&gt;0,RANK(B532,(B$520:B$538)),0)</f>
        <v>0</v>
      </c>
      <c r="D532" s="149">
        <f>'Averages Pivot Table UPDATED'!AF$215</f>
        <v>0</v>
      </c>
      <c r="E532" s="120">
        <f>IF(D532&gt;0,RANK(D532,(D$520:D$538)),0)</f>
        <v>0</v>
      </c>
      <c r="F532" s="149">
        <f>'Averages Pivot Table UPDATED'!AF$219</f>
        <v>0</v>
      </c>
      <c r="G532" s="120">
        <f>IF(F532&gt;0,RANK(F532,(F$520:F$538)),0)</f>
        <v>0</v>
      </c>
      <c r="H532" s="149">
        <f>'Averages Pivot Table UPDATED'!AF$223</f>
        <v>0</v>
      </c>
      <c r="I532" s="120">
        <f>IF(H532&gt;0,RANK(H532,(H$520:H$538)),0)</f>
        <v>0</v>
      </c>
      <c r="J532" s="149">
        <f>'Averages Pivot Table UPDATED'!AF$227</f>
        <v>0</v>
      </c>
      <c r="K532" s="120">
        <f>IF(J532&gt;0,RANK(J532,(J$520:J$538)),0)</f>
        <v>0</v>
      </c>
      <c r="L532" s="149">
        <f>'Averages Pivot Table UPDATED'!AF$231</f>
        <v>52639.957620313835</v>
      </c>
      <c r="M532" s="120">
        <f>IF(L532&gt;0,RANK(L532,(L$520:L$538)),0)</f>
        <v>2</v>
      </c>
      <c r="N532" s="149">
        <f>'Averages Pivot Table UPDATED'!AF$235</f>
        <v>52639.957620313835</v>
      </c>
      <c r="O532" s="120">
        <f>IF(N532&gt;0,RANK(N532,(N$520:N$538)),0)</f>
        <v>2</v>
      </c>
      <c r="Q532" s="91"/>
      <c r="R532" s="91"/>
      <c r="S532" s="91"/>
    </row>
    <row r="533" spans="1:19">
      <c r="A533" s="118" t="s">
        <v>200</v>
      </c>
      <c r="B533" s="149">
        <f>'Averages Pivot Table UPDATED'!AF$240</f>
        <v>0</v>
      </c>
      <c r="C533" s="120">
        <f>IF(B533&gt;0,RANK(B533,(B$520:B$538)),0)</f>
        <v>0</v>
      </c>
      <c r="D533" s="149">
        <f>'Averages Pivot Table UPDATED'!AF$244</f>
        <v>0</v>
      </c>
      <c r="E533" s="120">
        <f>IF(D533&gt;0,RANK(D533,(D$520:D$538)),0)</f>
        <v>0</v>
      </c>
      <c r="F533" s="149">
        <f>'Averages Pivot Table UPDATED'!AF$248</f>
        <v>0</v>
      </c>
      <c r="G533" s="120">
        <f>IF(F533&gt;0,RANK(F533,(F$520:F$538)),0)</f>
        <v>0</v>
      </c>
      <c r="H533" s="149">
        <f>'Averages Pivot Table UPDATED'!AF$252</f>
        <v>0</v>
      </c>
      <c r="I533" s="120">
        <f>IF(H533&gt;0,RANK(H533,(H$520:H$538)),0)</f>
        <v>0</v>
      </c>
      <c r="J533" s="149">
        <f>'Averages Pivot Table UPDATED'!AF$256</f>
        <v>0</v>
      </c>
      <c r="K533" s="120">
        <f>IF(J533&gt;0,RANK(J533,(J$520:J$538)),0)</f>
        <v>0</v>
      </c>
      <c r="L533" s="149">
        <f>'Averages Pivot Table UPDATED'!AF$260</f>
        <v>0</v>
      </c>
      <c r="M533" s="120">
        <f>IF(L533&gt;0,RANK(L533,(L$520:L$538)),0)</f>
        <v>0</v>
      </c>
      <c r="N533" s="149">
        <f>'Averages Pivot Table UPDATED'!AF$264</f>
        <v>0</v>
      </c>
      <c r="O533" s="120">
        <f>IF(N533&gt;0,RANK(N533,(N$520:N$538)),0)</f>
        <v>0</v>
      </c>
      <c r="Q533" s="91"/>
      <c r="R533" s="91"/>
      <c r="S533" s="91"/>
    </row>
    <row r="534" spans="1:19">
      <c r="A534" s="118"/>
      <c r="Q534" s="91"/>
      <c r="R534" s="91"/>
      <c r="S534" s="91"/>
    </row>
    <row r="535" spans="1:19">
      <c r="A535" s="118" t="s">
        <v>201</v>
      </c>
      <c r="B535" s="149">
        <f>'Averages Pivot Table UPDATED'!AF$269</f>
        <v>0</v>
      </c>
      <c r="C535" s="120">
        <f>IF(B535&gt;0,RANK(B535,(B$520:B$538)),0)</f>
        <v>0</v>
      </c>
      <c r="D535" s="149">
        <f>'Averages Pivot Table UPDATED'!AF$273</f>
        <v>0</v>
      </c>
      <c r="E535" s="120">
        <f>IF(D535&gt;0,RANK(D535,(D$520:D$538)),0)</f>
        <v>0</v>
      </c>
      <c r="F535" s="149">
        <f>'Averages Pivot Table UPDATED'!AF$277</f>
        <v>0</v>
      </c>
      <c r="G535" s="120">
        <f>IF(F535&gt;0,RANK(F535,(F$520:F$538)),0)</f>
        <v>0</v>
      </c>
      <c r="H535" s="149">
        <f>'Averages Pivot Table UPDATED'!AF$281</f>
        <v>0</v>
      </c>
      <c r="I535" s="120">
        <f>IF(H535&gt;0,RANK(H535,(H$520:H$538)),0)</f>
        <v>0</v>
      </c>
      <c r="J535" s="149">
        <f>'Averages Pivot Table UPDATED'!AF$285</f>
        <v>0</v>
      </c>
      <c r="K535" s="120">
        <f>IF(J535&gt;0,RANK(J535,(J$520:J$538)),0)</f>
        <v>0</v>
      </c>
      <c r="L535" s="149">
        <f>'Averages Pivot Table UPDATED'!AF$289</f>
        <v>38390.326923076922</v>
      </c>
      <c r="M535" s="120">
        <f>IF(L535&gt;0,RANK(L535,(L$520:L$538)),0)</f>
        <v>4</v>
      </c>
      <c r="N535" s="149">
        <f>'Averages Pivot Table UPDATED'!AF$293</f>
        <v>38390.326923076922</v>
      </c>
      <c r="O535" s="120">
        <f>IF(N535&gt;0,RANK(N535,(N$520:N$538)),0)</f>
        <v>4</v>
      </c>
      <c r="Q535" s="91"/>
      <c r="R535" s="91"/>
      <c r="S535" s="91"/>
    </row>
    <row r="536" spans="1:19">
      <c r="A536" s="118" t="s">
        <v>202</v>
      </c>
      <c r="B536" s="149">
        <f>'Averages Pivot Table UPDATED'!AF$298</f>
        <v>0</v>
      </c>
      <c r="C536" s="120">
        <f>IF(B536&gt;0,RANK(B536,(B$520:B$538)),0)</f>
        <v>0</v>
      </c>
      <c r="D536" s="149">
        <f>'Averages Pivot Table UPDATED'!AF$302</f>
        <v>0</v>
      </c>
      <c r="E536" s="120">
        <f>IF(D536&gt;0,RANK(D536,(D$520:D$538)),0)</f>
        <v>0</v>
      </c>
      <c r="F536" s="149">
        <f>'Averages Pivot Table UPDATED'!AF$306</f>
        <v>0</v>
      </c>
      <c r="G536" s="120">
        <f>IF(F536&gt;0,RANK(F536,(F$520:F$538)),0)</f>
        <v>0</v>
      </c>
      <c r="H536" s="149">
        <f>'Averages Pivot Table UPDATED'!AF$310</f>
        <v>0</v>
      </c>
      <c r="I536" s="120">
        <f>IF(H536&gt;0,RANK(H536,(H$520:H$538)),0)</f>
        <v>0</v>
      </c>
      <c r="J536" s="149">
        <f>'Averages Pivot Table UPDATED'!AF$314</f>
        <v>0</v>
      </c>
      <c r="K536" s="120">
        <f>IF(J536&gt;0,RANK(J536,(J$520:J$538)),0)</f>
        <v>0</v>
      </c>
      <c r="L536" s="149">
        <f>'Averages Pivot Table UPDATED'!AF$318</f>
        <v>0</v>
      </c>
      <c r="M536" s="120">
        <f>IF(L536&gt;0,RANK(L536,(L$520:L$538)),0)</f>
        <v>0</v>
      </c>
      <c r="N536" s="149">
        <f>'Averages Pivot Table UPDATED'!AF$322</f>
        <v>0</v>
      </c>
      <c r="O536" s="120">
        <f>IF(N536&gt;0,RANK(N536,(N$520:N$538)),0)</f>
        <v>0</v>
      </c>
      <c r="Q536" s="91"/>
      <c r="R536" s="91"/>
      <c r="S536" s="91"/>
    </row>
    <row r="537" spans="1:19">
      <c r="A537" s="118" t="s">
        <v>203</v>
      </c>
      <c r="Q537" s="91"/>
      <c r="R537" s="91"/>
      <c r="S537" s="91"/>
    </row>
    <row r="538" spans="1:19">
      <c r="A538" s="143" t="s">
        <v>204</v>
      </c>
      <c r="B538" s="149">
        <f>'Averages Pivot Table UPDATED'!AF$327</f>
        <v>0</v>
      </c>
      <c r="C538" s="120">
        <f>IF(B538&gt;0,RANK(B538,(B$520:B$538)),0)</f>
        <v>0</v>
      </c>
      <c r="D538" s="149">
        <f>'Averages Pivot Table UPDATED'!AF$331</f>
        <v>0</v>
      </c>
      <c r="E538" s="120">
        <f>IF(D538&gt;0,RANK(D538,(D$520:D$538)),0)</f>
        <v>0</v>
      </c>
      <c r="F538" s="149">
        <f>'Averages Pivot Table UPDATED'!AF$335</f>
        <v>0</v>
      </c>
      <c r="G538" s="120">
        <f>IF(F538&gt;0,RANK(F538,(F$520:F$538)),0)</f>
        <v>0</v>
      </c>
      <c r="H538" s="149">
        <f>'Averages Pivot Table UPDATED'!AF$339</f>
        <v>0</v>
      </c>
      <c r="I538" s="120">
        <f>IF(H538&gt;0,RANK(H538,(H$520:H$538)),0)</f>
        <v>0</v>
      </c>
      <c r="J538" s="149">
        <f>'Averages Pivot Table UPDATED'!AF$343</f>
        <v>0</v>
      </c>
      <c r="K538" s="120">
        <f>IF(J538&gt;0,RANK(J538,(J$520:J$538)),0)</f>
        <v>0</v>
      </c>
      <c r="L538" s="149">
        <f>'Averages Pivot Table UPDATED'!AF$347</f>
        <v>0</v>
      </c>
      <c r="M538" s="120">
        <f>IF(L538&gt;0,RANK(L538,(L$520:L$538)),0)</f>
        <v>0</v>
      </c>
      <c r="N538" s="149">
        <f>'Averages Pivot Table UPDATED'!AF$351</f>
        <v>0</v>
      </c>
      <c r="O538" s="120">
        <f>IF(N538&gt;0,RANK(N538,(N$520:N$538)),0)</f>
        <v>0</v>
      </c>
      <c r="Q538" s="91"/>
      <c r="R538" s="91"/>
      <c r="S538" s="91"/>
    </row>
    <row r="539" spans="1:19" ht="33.75" customHeight="1">
      <c r="A539" s="667" t="s">
        <v>360</v>
      </c>
      <c r="B539" s="667"/>
      <c r="C539" s="667"/>
      <c r="D539" s="667"/>
      <c r="E539" s="667"/>
      <c r="F539" s="667"/>
      <c r="G539" s="667"/>
      <c r="H539" s="667"/>
      <c r="I539" s="667"/>
      <c r="J539" s="667"/>
      <c r="K539" s="667"/>
      <c r="L539" s="667"/>
      <c r="M539" s="667"/>
      <c r="N539" s="667"/>
      <c r="O539" s="667"/>
      <c r="Q539" s="91"/>
      <c r="R539" s="91"/>
      <c r="S539" s="91"/>
    </row>
    <row r="540" spans="1:19">
      <c r="O540" s="84" t="s">
        <v>917</v>
      </c>
      <c r="Q540" s="91"/>
      <c r="R540" s="91"/>
      <c r="S540" s="91"/>
    </row>
    <row r="541" spans="1:19" ht="18">
      <c r="A541" s="64" t="s">
        <v>227</v>
      </c>
      <c r="B541" s="64"/>
      <c r="C541" s="64"/>
      <c r="D541" s="64"/>
      <c r="E541" s="64"/>
      <c r="F541" s="64"/>
      <c r="G541" s="64"/>
      <c r="H541" s="64"/>
      <c r="I541" s="64"/>
      <c r="J541" s="64"/>
      <c r="K541" s="64"/>
      <c r="L541" s="64"/>
      <c r="M541" s="64"/>
      <c r="N541" s="64"/>
      <c r="O541" s="64"/>
      <c r="Q541" s="91"/>
      <c r="R541" s="91"/>
      <c r="S541" s="91"/>
    </row>
    <row r="542" spans="1:19">
      <c r="A542" s="162"/>
      <c r="B542" s="69"/>
      <c r="C542" s="69"/>
      <c r="D542" s="69"/>
      <c r="E542" s="69"/>
      <c r="F542" s="69"/>
      <c r="G542" s="69"/>
      <c r="H542" s="69"/>
      <c r="I542" s="69"/>
      <c r="J542" s="69"/>
      <c r="K542" s="69"/>
      <c r="L542" s="69"/>
      <c r="M542" s="69"/>
      <c r="N542" s="69"/>
      <c r="O542" s="69"/>
      <c r="Q542" s="91"/>
      <c r="R542" s="91"/>
      <c r="S542" s="91"/>
    </row>
    <row r="543" spans="1:19" ht="15.75">
      <c r="A543" s="664" t="s">
        <v>210</v>
      </c>
      <c r="B543" s="664"/>
      <c r="C543" s="664"/>
      <c r="D543" s="664"/>
      <c r="E543" s="664"/>
      <c r="F543" s="664"/>
      <c r="G543" s="664"/>
      <c r="H543" s="664"/>
      <c r="I543" s="664"/>
      <c r="J543" s="664"/>
      <c r="K543" s="664"/>
      <c r="L543" s="664"/>
      <c r="M543" s="664"/>
      <c r="N543" s="664"/>
      <c r="O543" s="664"/>
      <c r="Q543" s="91"/>
      <c r="R543" s="91"/>
      <c r="S543" s="91"/>
    </row>
    <row r="544" spans="1:19" ht="15.75">
      <c r="A544" s="664" t="s">
        <v>915</v>
      </c>
      <c r="B544" s="664"/>
      <c r="C544" s="664"/>
      <c r="D544" s="664"/>
      <c r="E544" s="664"/>
      <c r="F544" s="664"/>
      <c r="G544" s="664"/>
      <c r="H544" s="664"/>
      <c r="I544" s="664"/>
      <c r="J544" s="664"/>
      <c r="K544" s="664"/>
      <c r="L544" s="664"/>
      <c r="M544" s="664"/>
      <c r="N544" s="664"/>
      <c r="O544" s="664"/>
      <c r="Q544" s="91"/>
      <c r="R544" s="91"/>
      <c r="S544" s="91"/>
    </row>
    <row r="545" spans="1:19">
      <c r="A545" s="118"/>
      <c r="B545" s="69"/>
      <c r="C545" s="69"/>
      <c r="D545" s="69"/>
      <c r="E545" s="69"/>
      <c r="F545" s="69"/>
      <c r="G545" s="69"/>
      <c r="H545" s="69"/>
      <c r="I545" s="69"/>
      <c r="J545" s="69"/>
      <c r="K545" s="69"/>
      <c r="L545" s="69"/>
      <c r="M545" s="69"/>
      <c r="N545" s="69"/>
      <c r="O545" s="69"/>
    </row>
    <row r="546" spans="1:19" ht="31.5" customHeight="1">
      <c r="A546" s="96"/>
      <c r="B546" s="164" t="s">
        <v>3</v>
      </c>
      <c r="C546" s="165"/>
      <c r="D546" s="166" t="s">
        <v>4</v>
      </c>
      <c r="E546" s="167"/>
      <c r="F546" s="166" t="s">
        <v>5</v>
      </c>
      <c r="G546" s="167"/>
      <c r="H546" s="164" t="s">
        <v>6</v>
      </c>
      <c r="I546" s="165"/>
      <c r="J546" s="166" t="s">
        <v>211</v>
      </c>
      <c r="K546" s="167"/>
      <c r="L546" s="165" t="s">
        <v>21</v>
      </c>
      <c r="M546" s="165"/>
      <c r="N546" s="165" t="s">
        <v>212</v>
      </c>
      <c r="O546" s="165"/>
    </row>
    <row r="547" spans="1:19">
      <c r="A547" s="184"/>
      <c r="B547" s="98" t="s">
        <v>187</v>
      </c>
      <c r="C547" s="97" t="s">
        <v>166</v>
      </c>
      <c r="D547" s="98" t="s">
        <v>187</v>
      </c>
      <c r="E547" s="97" t="s">
        <v>166</v>
      </c>
      <c r="F547" s="98" t="s">
        <v>187</v>
      </c>
      <c r="G547" s="97" t="s">
        <v>166</v>
      </c>
      <c r="H547" s="98" t="s">
        <v>187</v>
      </c>
      <c r="I547" s="97" t="s">
        <v>166</v>
      </c>
      <c r="J547" s="98" t="s">
        <v>187</v>
      </c>
      <c r="K547" s="97" t="s">
        <v>166</v>
      </c>
      <c r="L547" s="98" t="s">
        <v>187</v>
      </c>
      <c r="M547" s="97" t="s">
        <v>166</v>
      </c>
      <c r="N547" s="98" t="s">
        <v>187</v>
      </c>
      <c r="O547" s="97" t="s">
        <v>166</v>
      </c>
    </row>
    <row r="548" spans="1:19" s="109" customFormat="1" ht="18" customHeight="1">
      <c r="A548" s="106" t="s">
        <v>188</v>
      </c>
      <c r="B548" s="133">
        <f>'Averages Pivot Table UPDATED'!AG$355</f>
        <v>0</v>
      </c>
      <c r="C548" s="133"/>
      <c r="D548" s="133">
        <f>'Averages Pivot Table UPDATED'!AG$359</f>
        <v>0</v>
      </c>
      <c r="E548" s="133"/>
      <c r="F548" s="133">
        <f>'Averages Pivot Table UPDATED'!AG$363</f>
        <v>0</v>
      </c>
      <c r="G548" s="133"/>
      <c r="H548" s="133">
        <f>'Averages Pivot Table UPDATED'!AG$367</f>
        <v>0</v>
      </c>
      <c r="I548" s="133"/>
      <c r="J548" s="133">
        <f>'Averages Pivot Table UPDATED'!AG$371</f>
        <v>0</v>
      </c>
      <c r="K548" s="133"/>
      <c r="L548" s="133">
        <f>'Averages Pivot Table UPDATED'!AG$375</f>
        <v>44030.707129951486</v>
      </c>
      <c r="M548" s="169"/>
      <c r="N548" s="133">
        <f>'Averages Pivot Table UPDATED'!AG$379</f>
        <v>44030.707129951486</v>
      </c>
      <c r="O548" s="170"/>
      <c r="Q548" s="111"/>
      <c r="R548" s="111"/>
      <c r="S548" s="111"/>
    </row>
    <row r="549" spans="1:19" ht="12.95" customHeight="1">
      <c r="A549" s="118"/>
      <c r="B549" s="113"/>
      <c r="C549" s="137"/>
      <c r="D549" s="113"/>
      <c r="E549" s="137"/>
      <c r="F549" s="113"/>
      <c r="G549" s="137"/>
      <c r="H549" s="113"/>
      <c r="I549" s="137"/>
      <c r="J549" s="113"/>
      <c r="K549" s="137"/>
      <c r="L549" s="113"/>
      <c r="M549" s="137"/>
      <c r="N549" s="113"/>
      <c r="O549" s="114"/>
    </row>
    <row r="550" spans="1:19" ht="12.95" customHeight="1">
      <c r="A550" s="118" t="s">
        <v>189</v>
      </c>
      <c r="B550" s="149">
        <f>'Averages Pivot Table UPDATED'!AG$8</f>
        <v>0</v>
      </c>
      <c r="C550" s="120">
        <f>IF(B550&gt;0,RANK(B550,(B$550:B$568)),0)</f>
        <v>0</v>
      </c>
      <c r="D550" s="149">
        <f>'Averages Pivot Table UPDATED'!AG$12</f>
        <v>0</v>
      </c>
      <c r="E550" s="120">
        <f>IF(D550&gt;0,RANK(D550,(D$550:D$568)),0)</f>
        <v>0</v>
      </c>
      <c r="F550" s="149">
        <f>'Averages Pivot Table UPDATED'!AG$16</f>
        <v>0</v>
      </c>
      <c r="G550" s="120">
        <f>IF(F550&gt;0,RANK(F550,(F$550:F$568)),0)</f>
        <v>0</v>
      </c>
      <c r="H550" s="149">
        <f>'Averages Pivot Table UPDATED'!AG$20</f>
        <v>0</v>
      </c>
      <c r="I550" s="120">
        <f>IF(H550&gt;0,RANK(H550,(H$550:H$568)),0)</f>
        <v>0</v>
      </c>
      <c r="J550" s="149">
        <f>'Averages Pivot Table UPDATED'!AG$24</f>
        <v>0</v>
      </c>
      <c r="K550" s="120">
        <f>IF(J550&gt;0,RANK(J550,(J$550:J$568)),0)</f>
        <v>0</v>
      </c>
      <c r="L550" s="149">
        <f>'Averages Pivot Table UPDATED'!AG$28</f>
        <v>51271.158183948886</v>
      </c>
      <c r="M550" s="120">
        <f>IF(L550&gt;0,RANK(L550,(L$550:L$568)),0)</f>
        <v>1</v>
      </c>
      <c r="N550" s="149">
        <f>'Averages Pivot Table UPDATED'!AG$32</f>
        <v>51271.158183948886</v>
      </c>
      <c r="O550" s="120">
        <f>IF(N550&gt;0,RANK(N550,(N$550:N$568)),0)</f>
        <v>1</v>
      </c>
    </row>
    <row r="551" spans="1:19" ht="12.95" customHeight="1">
      <c r="A551" s="118" t="s">
        <v>190</v>
      </c>
      <c r="B551" s="149">
        <f>'Averages Pivot Table UPDATED'!AG$37</f>
        <v>0</v>
      </c>
      <c r="C551" s="120">
        <f>IF(B551&gt;0,RANK(B551,(B$550:B$568)),0)</f>
        <v>0</v>
      </c>
      <c r="D551" s="149">
        <f>'Averages Pivot Table UPDATED'!AG$41</f>
        <v>0</v>
      </c>
      <c r="E551" s="120">
        <f>IF(D551&gt;0,RANK(D551,(D$550:D$568)),0)</f>
        <v>0</v>
      </c>
      <c r="F551" s="149">
        <f>'Averages Pivot Table UPDATED'!AG$45</f>
        <v>0</v>
      </c>
      <c r="G551" s="120">
        <f>IF(F551&gt;0,RANK(F551,(F$550:F$568)),0)</f>
        <v>0</v>
      </c>
      <c r="H551" s="149">
        <f>'Averages Pivot Table UPDATED'!AG$49</f>
        <v>0</v>
      </c>
      <c r="I551" s="120">
        <f>IF(H551&gt;0,RANK(H551,(H$550:H$568)),0)</f>
        <v>0</v>
      </c>
      <c r="J551" s="149">
        <f>'Averages Pivot Table UPDATED'!AG$53</f>
        <v>0</v>
      </c>
      <c r="K551" s="120">
        <f>IF(J551&gt;0,RANK(J551,(J$550:J$568)),0)</f>
        <v>0</v>
      </c>
      <c r="L551" s="149">
        <f>'Averages Pivot Table UPDATED'!AG$57</f>
        <v>0</v>
      </c>
      <c r="M551" s="120">
        <f>IF(L551&gt;0,RANK(L551,(L$550:L$568)),0)</f>
        <v>0</v>
      </c>
      <c r="N551" s="149">
        <f>'Averages Pivot Table UPDATED'!AG$61</f>
        <v>0</v>
      </c>
      <c r="O551" s="120">
        <f>IF(N551&gt;0,RANK(N551,(N$550:N$568)),0)</f>
        <v>0</v>
      </c>
    </row>
    <row r="552" spans="1:19" ht="12.95" customHeight="1">
      <c r="A552" s="118" t="s">
        <v>191</v>
      </c>
      <c r="B552" s="149">
        <f>'Averages Pivot Table UPDATED'!AG$66</f>
        <v>0</v>
      </c>
      <c r="C552" s="120">
        <f>IF(B552&gt;0,RANK(B552,(B$550:B$568)),0)</f>
        <v>0</v>
      </c>
      <c r="D552" s="149">
        <f>'Averages Pivot Table UPDATED'!AG$70</f>
        <v>0</v>
      </c>
      <c r="E552" s="120">
        <f>IF(D552&gt;0,RANK(D552,(D$550:D$568)),0)</f>
        <v>0</v>
      </c>
      <c r="F552" s="149">
        <f>'Averages Pivot Table UPDATED'!AG$74</f>
        <v>0</v>
      </c>
      <c r="G552" s="120">
        <f>IF(F552&gt;0,RANK(F552,(F$550:F$568)),0)</f>
        <v>0</v>
      </c>
      <c r="H552" s="149">
        <f>'Averages Pivot Table UPDATED'!AG$78</f>
        <v>0</v>
      </c>
      <c r="I552" s="120">
        <f>IF(H552&gt;0,RANK(H552,(H$550:H$568)),0)</f>
        <v>0</v>
      </c>
      <c r="J552" s="149">
        <f>'Averages Pivot Table UPDATED'!AG$82</f>
        <v>0</v>
      </c>
      <c r="K552" s="120">
        <f>IF(J552&gt;0,RANK(J552,(J$550:J$568)),0)</f>
        <v>0</v>
      </c>
      <c r="L552" s="149">
        <f>'Averages Pivot Table UPDATED'!AG$86</f>
        <v>0</v>
      </c>
      <c r="M552" s="120">
        <f>IF(L552&gt;0,RANK(L552,(L$550:L$568)),0)</f>
        <v>0</v>
      </c>
      <c r="N552" s="149">
        <f>'Averages Pivot Table UPDATED'!AG$90</f>
        <v>0</v>
      </c>
      <c r="O552" s="120">
        <f>IF(N552&gt;0,RANK(N552,(N$550:N$568)),0)</f>
        <v>0</v>
      </c>
    </row>
    <row r="553" spans="1:19" ht="12.95" customHeight="1">
      <c r="A553" s="118" t="s">
        <v>192</v>
      </c>
      <c r="B553" s="149">
        <f>'Averages Pivot Table UPDATED'!AG$95</f>
        <v>0</v>
      </c>
      <c r="C553" s="120">
        <f>IF(B553&gt;0,RANK(B553,(B$550:B$568)),0)</f>
        <v>0</v>
      </c>
      <c r="D553" s="149">
        <f>'Averages Pivot Table UPDATED'!AG$99</f>
        <v>0</v>
      </c>
      <c r="E553" s="120">
        <f>IF(D553&gt;0,RANK(D553,(D$550:D$568)),0)</f>
        <v>0</v>
      </c>
      <c r="F553" s="149">
        <f>'Averages Pivot Table UPDATED'!AG$103</f>
        <v>0</v>
      </c>
      <c r="G553" s="120">
        <f>IF(F553&gt;0,RANK(F553,(F$550:F$568)),0)</f>
        <v>0</v>
      </c>
      <c r="H553" s="149">
        <f>'Averages Pivot Table UPDATED'!AG$107</f>
        <v>0</v>
      </c>
      <c r="I553" s="120">
        <f>IF(H553&gt;0,RANK(H553,(H$550:H$568)),0)</f>
        <v>0</v>
      </c>
      <c r="J553" s="149">
        <f>'Averages Pivot Table UPDATED'!AG$111</f>
        <v>0</v>
      </c>
      <c r="K553" s="120">
        <f>IF(J553&gt;0,RANK(J553,(J$550:J$568)),0)</f>
        <v>0</v>
      </c>
      <c r="L553" s="149">
        <f>'Averages Pivot Table UPDATED'!AG$115</f>
        <v>0</v>
      </c>
      <c r="M553" s="120">
        <f>IF(L553&gt;0,RANK(L553,(L$550:L$568)),0)</f>
        <v>0</v>
      </c>
      <c r="N553" s="149">
        <f>'Averages Pivot Table UPDATED'!AG$119</f>
        <v>0</v>
      </c>
      <c r="O553" s="120">
        <f>IF(N553&gt;0,RANK(N553,(N$550:N$568)),0)</f>
        <v>0</v>
      </c>
    </row>
    <row r="554" spans="1:19" ht="12.95" customHeight="1">
      <c r="A554" s="118"/>
      <c r="B554" s="149"/>
      <c r="C554" s="120"/>
      <c r="D554" s="149"/>
      <c r="E554" s="120"/>
      <c r="F554" s="149"/>
      <c r="G554" s="120"/>
      <c r="H554" s="149"/>
      <c r="I554" s="120"/>
      <c r="J554" s="149"/>
      <c r="K554" s="120"/>
      <c r="L554" s="149"/>
      <c r="M554" s="120"/>
      <c r="N554" s="149"/>
      <c r="O554" s="120"/>
    </row>
    <row r="555" spans="1:19" ht="12.95" customHeight="1">
      <c r="A555" s="118" t="s">
        <v>193</v>
      </c>
      <c r="B555" s="149">
        <f>'Averages Pivot Table UPDATED'!AG$124</f>
        <v>0</v>
      </c>
      <c r="C555" s="120">
        <f>IF(B555&gt;0,RANK(B555,(B$550:B$568)),0)</f>
        <v>0</v>
      </c>
      <c r="D555" s="149">
        <f>'Averages Pivot Table UPDATED'!AG$128</f>
        <v>0</v>
      </c>
      <c r="E555" s="120">
        <f>IF(D555&gt;0,RANK(D555,(D$550:D$568)),0)</f>
        <v>0</v>
      </c>
      <c r="F555" s="149">
        <f>'Averages Pivot Table UPDATED'!AG$132</f>
        <v>0</v>
      </c>
      <c r="G555" s="120">
        <f>IF(F555&gt;0,RANK(F555,(F$550:F$568)),0)</f>
        <v>0</v>
      </c>
      <c r="H555" s="149">
        <f>'Averages Pivot Table UPDATED'!AG$136</f>
        <v>0</v>
      </c>
      <c r="I555" s="120">
        <f>IF(H555&gt;0,RANK(H555,(H$550:H$568)),0)</f>
        <v>0</v>
      </c>
      <c r="J555" s="149">
        <f>'Averages Pivot Table UPDATED'!AG$140</f>
        <v>0</v>
      </c>
      <c r="K555" s="120">
        <f>IF(J555&gt;0,RANK(J555,(J$550:J$568)),0)</f>
        <v>0</v>
      </c>
      <c r="L555" s="149">
        <f>'Averages Pivot Table UPDATED'!AG$144</f>
        <v>0</v>
      </c>
      <c r="M555" s="120">
        <f>IF(L555&gt;0,RANK(L555,(L$550:L$568)),0)</f>
        <v>0</v>
      </c>
      <c r="N555" s="149">
        <f>'Averages Pivot Table UPDATED'!AG$148</f>
        <v>0</v>
      </c>
      <c r="O555" s="120">
        <f>IF(N555&gt;0,RANK(N555,(N$550:N$568)),0)</f>
        <v>0</v>
      </c>
    </row>
    <row r="556" spans="1:19" ht="12.95" customHeight="1">
      <c r="A556" s="118" t="s">
        <v>194</v>
      </c>
    </row>
    <row r="557" spans="1:19" ht="12.95" customHeight="1">
      <c r="A557" s="118" t="s">
        <v>195</v>
      </c>
    </row>
    <row r="558" spans="1:19" ht="12.95" customHeight="1">
      <c r="A558" s="118" t="s">
        <v>196</v>
      </c>
    </row>
    <row r="559" spans="1:19" ht="12.95" customHeight="1">
      <c r="A559" s="118"/>
    </row>
    <row r="560" spans="1:19" ht="12.95" customHeight="1">
      <c r="A560" s="118" t="s">
        <v>197</v>
      </c>
      <c r="B560" s="149">
        <f>'Averages Pivot Table UPDATED'!AG$153</f>
        <v>0</v>
      </c>
      <c r="C560" s="120">
        <f>IF(B560&gt;0,RANK(B560,(B$550:B$568)),0)</f>
        <v>0</v>
      </c>
      <c r="D560" s="149">
        <f>'Averages Pivot Table UPDATED'!AG$157</f>
        <v>0</v>
      </c>
      <c r="E560" s="120">
        <f>IF(D560&gt;0,RANK(D560,(D$550:D$568)),0)</f>
        <v>0</v>
      </c>
      <c r="F560" s="149">
        <f>'Averages Pivot Table UPDATED'!AG$161</f>
        <v>0</v>
      </c>
      <c r="G560" s="120">
        <f>IF(F560&gt;0,RANK(F560,(F$550:F$568)),0)</f>
        <v>0</v>
      </c>
      <c r="H560" s="149">
        <f>'Averages Pivot Table UPDATED'!AG$165</f>
        <v>0</v>
      </c>
      <c r="I560" s="120">
        <f>IF(H560&gt;0,RANK(H560,(H$550:H$568)),0)</f>
        <v>0</v>
      </c>
      <c r="J560" s="149">
        <f>'Averages Pivot Table UPDATED'!AG$169</f>
        <v>0</v>
      </c>
      <c r="K560" s="120">
        <f>IF(J560&gt;0,RANK(J560,(J$550:J$568)),0)</f>
        <v>0</v>
      </c>
      <c r="L560" s="149">
        <f>'Averages Pivot Table UPDATED'!AG$173</f>
        <v>0</v>
      </c>
      <c r="M560" s="120">
        <f>IF(L560&gt;0,RANK(L560,(L$550:L$568)),0)</f>
        <v>0</v>
      </c>
      <c r="N560" s="149">
        <f>'Averages Pivot Table UPDATED'!AG$177</f>
        <v>0</v>
      </c>
      <c r="O560" s="120">
        <f>IF(N560&gt;0,RANK(N560,(N$550:N$568)),0)</f>
        <v>0</v>
      </c>
    </row>
    <row r="561" spans="1:19">
      <c r="A561" s="118" t="s">
        <v>198</v>
      </c>
      <c r="B561" s="149">
        <f>'Averages Pivot Table UPDATED'!AG$182</f>
        <v>0</v>
      </c>
      <c r="C561" s="120">
        <f>IF(B561&gt;0,RANK(B561,(B$550:B$568)),0)</f>
        <v>0</v>
      </c>
      <c r="D561" s="149">
        <f>'Averages Pivot Table UPDATED'!AG$186</f>
        <v>0</v>
      </c>
      <c r="E561" s="120">
        <f>IF(D561&gt;0,RANK(D561,(D$550:D$568)),0)</f>
        <v>0</v>
      </c>
      <c r="F561" s="149">
        <f>'Averages Pivot Table UPDATED'!AG$190</f>
        <v>0</v>
      </c>
      <c r="G561" s="120">
        <f>IF(F561&gt;0,RANK(F561,(F$550:F$568)),0)</f>
        <v>0</v>
      </c>
      <c r="H561" s="149">
        <f>'Averages Pivot Table UPDATED'!AG$194</f>
        <v>0</v>
      </c>
      <c r="I561" s="120">
        <f>IF(H561&gt;0,RANK(H561,(H$550:H$568)),0)</f>
        <v>0</v>
      </c>
      <c r="J561" s="149">
        <f>'Averages Pivot Table UPDATED'!AG$198</f>
        <v>0</v>
      </c>
      <c r="K561" s="120">
        <f>IF(J561&gt;0,RANK(J561,(J$550:J$568)),0)</f>
        <v>0</v>
      </c>
      <c r="L561" s="149">
        <f>'Averages Pivot Table UPDATED'!AG$202</f>
        <v>0</v>
      </c>
      <c r="M561" s="120">
        <f>IF(L561&gt;0,RANK(L561,(L$550:L$568)),0)</f>
        <v>0</v>
      </c>
      <c r="N561" s="149">
        <f>'Averages Pivot Table UPDATED'!AG$206</f>
        <v>0</v>
      </c>
      <c r="O561" s="120">
        <f>IF(N561&gt;0,RANK(N561,(N$550:N$568)),0)</f>
        <v>0</v>
      </c>
      <c r="Q561" s="91"/>
      <c r="R561" s="91"/>
      <c r="S561" s="91"/>
    </row>
    <row r="562" spans="1:19">
      <c r="A562" s="118" t="s">
        <v>199</v>
      </c>
      <c r="B562" s="149">
        <f>'Averages Pivot Table UPDATED'!AG$211</f>
        <v>0</v>
      </c>
      <c r="C562" s="120">
        <f>IF(B562&gt;0,RANK(B562,(B$550:B$568)),0)</f>
        <v>0</v>
      </c>
      <c r="D562" s="149">
        <f>'Averages Pivot Table UPDATED'!AG$215</f>
        <v>0</v>
      </c>
      <c r="E562" s="120">
        <f>IF(D562&gt;0,RANK(D562,(D$550:D$568)),0)</f>
        <v>0</v>
      </c>
      <c r="F562" s="149">
        <f>'Averages Pivot Table UPDATED'!AG$219</f>
        <v>0</v>
      </c>
      <c r="G562" s="120">
        <f>IF(F562&gt;0,RANK(F562,(F$550:F$568)),0)</f>
        <v>0</v>
      </c>
      <c r="H562" s="149">
        <f>'Averages Pivot Table UPDATED'!AG$223</f>
        <v>0</v>
      </c>
      <c r="I562" s="120">
        <f>IF(H562&gt;0,RANK(H562,(H$550:H$568)),0)</f>
        <v>0</v>
      </c>
      <c r="J562" s="149">
        <f>'Averages Pivot Table UPDATED'!AG$227</f>
        <v>0</v>
      </c>
      <c r="K562" s="120">
        <f>IF(J562&gt;0,RANK(J562,(J$550:J$568)),0)</f>
        <v>0</v>
      </c>
      <c r="L562" s="149">
        <f>'Averages Pivot Table UPDATED'!AG$231</f>
        <v>47449.803337174402</v>
      </c>
      <c r="M562" s="120">
        <f>IF(L562&gt;0,RANK(L562,(L$550:L$568)),0)</f>
        <v>2</v>
      </c>
      <c r="N562" s="149">
        <f>'Averages Pivot Table UPDATED'!AG$235</f>
        <v>47449.803337174402</v>
      </c>
      <c r="O562" s="120">
        <f>IF(N562&gt;0,RANK(N562,(N$550:N$568)),0)</f>
        <v>2</v>
      </c>
      <c r="Q562" s="91"/>
      <c r="R562" s="91"/>
      <c r="S562" s="91"/>
    </row>
    <row r="563" spans="1:19">
      <c r="A563" s="118" t="s">
        <v>200</v>
      </c>
      <c r="B563" s="149">
        <f>'Averages Pivot Table UPDATED'!AG$240</f>
        <v>0</v>
      </c>
      <c r="C563" s="120">
        <f>IF(B563&gt;0,RANK(B563,(B$550:B$568)),0)</f>
        <v>0</v>
      </c>
      <c r="D563" s="149">
        <f>'Averages Pivot Table UPDATED'!AG$244</f>
        <v>0</v>
      </c>
      <c r="E563" s="120">
        <f>IF(D563&gt;0,RANK(D563,(D$550:D$568)),0)</f>
        <v>0</v>
      </c>
      <c r="F563" s="149">
        <f>'Averages Pivot Table UPDATED'!AG$248</f>
        <v>0</v>
      </c>
      <c r="G563" s="120">
        <f>IF(F563&gt;0,RANK(F563,(F$550:F$568)),0)</f>
        <v>0</v>
      </c>
      <c r="H563" s="149">
        <f>'Averages Pivot Table UPDATED'!AG$252</f>
        <v>0</v>
      </c>
      <c r="I563" s="120">
        <f>IF(H563&gt;0,RANK(H563,(H$550:H$568)),0)</f>
        <v>0</v>
      </c>
      <c r="J563" s="149">
        <f>'Averages Pivot Table UPDATED'!AG$256</f>
        <v>0</v>
      </c>
      <c r="K563" s="120">
        <f>IF(J563&gt;0,RANK(J563,(J$550:J$568)),0)</f>
        <v>0</v>
      </c>
      <c r="L563" s="149">
        <f>'Averages Pivot Table UPDATED'!AG$260</f>
        <v>0</v>
      </c>
      <c r="M563" s="120">
        <f>IF(L563&gt;0,RANK(L563,(L$550:L$568)),0)</f>
        <v>0</v>
      </c>
      <c r="N563" s="149">
        <f>'Averages Pivot Table UPDATED'!AG$264</f>
        <v>0</v>
      </c>
      <c r="O563" s="120">
        <f>IF(N563&gt;0,RANK(N563,(N$550:N$568)),0)</f>
        <v>0</v>
      </c>
      <c r="Q563" s="91"/>
      <c r="R563" s="91"/>
      <c r="S563" s="91"/>
    </row>
    <row r="564" spans="1:19">
      <c r="A564" s="118"/>
      <c r="Q564" s="91"/>
      <c r="R564" s="91"/>
      <c r="S564" s="91"/>
    </row>
    <row r="565" spans="1:19">
      <c r="A565" s="118" t="s">
        <v>201</v>
      </c>
      <c r="B565" s="149">
        <f>'Averages Pivot Table UPDATED'!AG$269</f>
        <v>0</v>
      </c>
      <c r="C565" s="120">
        <f>IF(B565&gt;0,RANK(B565,(B$550:B$568)),0)</f>
        <v>0</v>
      </c>
      <c r="D565" s="149">
        <f>'Averages Pivot Table UPDATED'!AG$273</f>
        <v>0</v>
      </c>
      <c r="E565" s="120">
        <f>IF(D565&gt;0,RANK(D565,(D$550:D$568)),0)</f>
        <v>0</v>
      </c>
      <c r="F565" s="149">
        <f>'Averages Pivot Table UPDATED'!AG$277</f>
        <v>0</v>
      </c>
      <c r="G565" s="120">
        <f>IF(F565&gt;0,RANK(F565,(F$550:F$568)),0)</f>
        <v>0</v>
      </c>
      <c r="H565" s="149">
        <f>'Averages Pivot Table UPDATED'!AG$281</f>
        <v>0</v>
      </c>
      <c r="I565" s="120">
        <f>IF(H565&gt;0,RANK(H565,(H$550:H$568)),0)</f>
        <v>0</v>
      </c>
      <c r="J565" s="149">
        <f>'Averages Pivot Table UPDATED'!AG$285</f>
        <v>0</v>
      </c>
      <c r="K565" s="120">
        <f>IF(J565&gt;0,RANK(J565,(J$550:J$568)),0)</f>
        <v>0</v>
      </c>
      <c r="L565" s="149">
        <f>'Averages Pivot Table UPDATED'!AG$289</f>
        <v>36742.028963414632</v>
      </c>
      <c r="M565" s="120">
        <f>IF(L565&gt;0,RANK(L565,(L$550:L$568)),0)</f>
        <v>3</v>
      </c>
      <c r="N565" s="149">
        <f>'Averages Pivot Table UPDATED'!AG$293</f>
        <v>36742.028963414632</v>
      </c>
      <c r="O565" s="120">
        <f>IF(N565&gt;0,RANK(N565,(N$550:N$568)),0)</f>
        <v>3</v>
      </c>
      <c r="Q565" s="91"/>
      <c r="R565" s="91"/>
      <c r="S565" s="91"/>
    </row>
    <row r="566" spans="1:19">
      <c r="A566" s="118" t="s">
        <v>202</v>
      </c>
      <c r="B566" s="149">
        <f>'Averages Pivot Table UPDATED'!AG$298</f>
        <v>0</v>
      </c>
      <c r="C566" s="120">
        <f>IF(B566&gt;0,RANK(B566,(B$550:B$568)),0)</f>
        <v>0</v>
      </c>
      <c r="D566" s="149">
        <f>'Averages Pivot Table UPDATED'!AG$302</f>
        <v>0</v>
      </c>
      <c r="E566" s="120">
        <f>IF(D566&gt;0,RANK(D566,(D$550:D$568)),0)</f>
        <v>0</v>
      </c>
      <c r="F566" s="149">
        <f>'Averages Pivot Table UPDATED'!AG$306</f>
        <v>0</v>
      </c>
      <c r="G566" s="120">
        <f>IF(F566&gt;0,RANK(F566,(F$550:F$568)),0)</f>
        <v>0</v>
      </c>
      <c r="H566" s="149">
        <f>'Averages Pivot Table UPDATED'!AG$310</f>
        <v>0</v>
      </c>
      <c r="I566" s="120">
        <f>IF(H566&gt;0,RANK(H566,(H$550:H$568)),0)</f>
        <v>0</v>
      </c>
      <c r="J566" s="149">
        <f>'Averages Pivot Table UPDATED'!AG$314</f>
        <v>0</v>
      </c>
      <c r="K566" s="120">
        <f>IF(J566&gt;0,RANK(J566,(J$550:J$568)),0)</f>
        <v>0</v>
      </c>
      <c r="L566" s="149">
        <f>'Averages Pivot Table UPDATED'!AG$318</f>
        <v>0</v>
      </c>
      <c r="M566" s="120">
        <f>IF(L566&gt;0,RANK(L566,(L$550:L$568)),0)</f>
        <v>0</v>
      </c>
      <c r="N566" s="149">
        <f>'Averages Pivot Table UPDATED'!AG$322</f>
        <v>0</v>
      </c>
      <c r="O566" s="120">
        <f>IF(N566&gt;0,RANK(N566,(N$550:N$568)),0)</f>
        <v>0</v>
      </c>
      <c r="Q566" s="91"/>
      <c r="R566" s="91"/>
      <c r="S566" s="91"/>
    </row>
    <row r="567" spans="1:19">
      <c r="A567" s="118" t="s">
        <v>203</v>
      </c>
      <c r="Q567" s="91"/>
      <c r="R567" s="91"/>
      <c r="S567" s="91"/>
    </row>
    <row r="568" spans="1:19">
      <c r="A568" s="143" t="s">
        <v>204</v>
      </c>
      <c r="B568" s="149">
        <f>'Averages Pivot Table UPDATED'!AG$327</f>
        <v>0</v>
      </c>
      <c r="C568" s="120">
        <f>IF(B568&gt;0,RANK(B568,(B$550:B$568)),0)</f>
        <v>0</v>
      </c>
      <c r="D568" s="149">
        <f>'Averages Pivot Table UPDATED'!AG$331</f>
        <v>0</v>
      </c>
      <c r="E568" s="120">
        <f>IF(D568&gt;0,RANK(D568,(D$550:D$568)),0)</f>
        <v>0</v>
      </c>
      <c r="F568" s="149">
        <f>'Averages Pivot Table UPDATED'!AG$335</f>
        <v>0</v>
      </c>
      <c r="G568" s="120">
        <f>IF(F568&gt;0,RANK(F568,(F$550:F$568)),0)</f>
        <v>0</v>
      </c>
      <c r="H568" s="149">
        <f>'Averages Pivot Table UPDATED'!AG$339</f>
        <v>0</v>
      </c>
      <c r="I568" s="120">
        <f>IF(H568&gt;0,RANK(H568,(H$550:H$568)),0)</f>
        <v>0</v>
      </c>
      <c r="J568" s="149">
        <f>'Averages Pivot Table UPDATED'!AG$343</f>
        <v>0</v>
      </c>
      <c r="K568" s="120">
        <f>IF(J568&gt;0,RANK(J568,(J$550:J$568)),0)</f>
        <v>0</v>
      </c>
      <c r="L568" s="149">
        <f>'Averages Pivot Table UPDATED'!AG$347</f>
        <v>0</v>
      </c>
      <c r="M568" s="120">
        <f>IF(L568&gt;0,RANK(L568,(L$550:L$568)),0)</f>
        <v>0</v>
      </c>
      <c r="N568" s="149">
        <f>'Averages Pivot Table UPDATED'!AG$351</f>
        <v>0</v>
      </c>
      <c r="O568" s="120">
        <f>IF(N568&gt;0,RANK(N568,(N$550:N$568)),0)</f>
        <v>0</v>
      </c>
      <c r="Q568" s="91"/>
      <c r="R568" s="91"/>
      <c r="S568" s="91"/>
    </row>
    <row r="569" spans="1:19" ht="35.25" customHeight="1">
      <c r="A569" s="667" t="s">
        <v>360</v>
      </c>
      <c r="B569" s="667"/>
      <c r="C569" s="667"/>
      <c r="D569" s="667"/>
      <c r="E569" s="667"/>
      <c r="F569" s="667"/>
      <c r="G569" s="667"/>
      <c r="H569" s="667"/>
      <c r="I569" s="667"/>
      <c r="J569" s="667"/>
      <c r="K569" s="667"/>
      <c r="L569" s="667"/>
      <c r="M569" s="667"/>
      <c r="N569" s="667"/>
      <c r="O569" s="667"/>
      <c r="Q569" s="91"/>
      <c r="R569" s="91"/>
      <c r="S569" s="91"/>
    </row>
    <row r="570" spans="1:19">
      <c r="O570" s="84" t="s">
        <v>917</v>
      </c>
      <c r="Q570" s="91"/>
      <c r="R570" s="91"/>
      <c r="S570" s="91"/>
    </row>
    <row r="571" spans="1:19" ht="18">
      <c r="A571" s="668" t="s">
        <v>365</v>
      </c>
      <c r="B571" s="668"/>
      <c r="C571" s="668"/>
      <c r="D571" s="668"/>
      <c r="E571" s="668"/>
      <c r="F571" s="668"/>
      <c r="G571" s="668"/>
      <c r="H571" s="668"/>
      <c r="I571" s="668"/>
      <c r="J571" s="668"/>
      <c r="K571" s="668"/>
      <c r="L571" s="668"/>
      <c r="M571" s="668"/>
      <c r="N571" s="668"/>
      <c r="O571" s="668"/>
      <c r="Q571" s="91"/>
      <c r="R571" s="91"/>
      <c r="S571" s="91"/>
    </row>
    <row r="572" spans="1:19">
      <c r="A572" s="162"/>
      <c r="B572" s="69"/>
      <c r="C572" s="69"/>
      <c r="D572" s="69"/>
      <c r="E572" s="69"/>
      <c r="F572" s="69"/>
      <c r="G572" s="69"/>
      <c r="H572" s="69"/>
      <c r="I572" s="69"/>
      <c r="J572" s="69"/>
      <c r="K572" s="69"/>
      <c r="L572" s="69"/>
      <c r="M572" s="69"/>
      <c r="N572" s="69"/>
      <c r="O572" s="69"/>
      <c r="Q572" s="91"/>
      <c r="R572" s="91"/>
      <c r="S572" s="91"/>
    </row>
    <row r="573" spans="1:19" ht="15.75">
      <c r="A573" s="664" t="s">
        <v>210</v>
      </c>
      <c r="B573" s="664"/>
      <c r="C573" s="664"/>
      <c r="D573" s="664"/>
      <c r="E573" s="664"/>
      <c r="F573" s="664"/>
      <c r="G573" s="664"/>
      <c r="H573" s="664"/>
      <c r="I573" s="664"/>
      <c r="J573" s="664"/>
      <c r="K573" s="664"/>
      <c r="L573" s="664"/>
      <c r="M573" s="664"/>
      <c r="N573" s="664"/>
      <c r="O573" s="664"/>
      <c r="Q573" s="91"/>
      <c r="R573" s="91"/>
      <c r="S573" s="91"/>
    </row>
    <row r="574" spans="1:19" ht="15.75">
      <c r="A574" s="664" t="s">
        <v>362</v>
      </c>
      <c r="B574" s="664"/>
      <c r="C574" s="664"/>
      <c r="D574" s="664"/>
      <c r="E574" s="664"/>
      <c r="F574" s="664"/>
      <c r="G574" s="664"/>
      <c r="H574" s="664"/>
      <c r="I574" s="664"/>
      <c r="J574" s="664"/>
      <c r="K574" s="664"/>
      <c r="L574" s="664"/>
      <c r="M574" s="664"/>
      <c r="N574" s="664"/>
      <c r="O574" s="664"/>
      <c r="Q574" s="91"/>
      <c r="R574" s="91"/>
      <c r="S574" s="91"/>
    </row>
    <row r="575" spans="1:19">
      <c r="A575" s="118"/>
      <c r="B575" s="69"/>
      <c r="C575" s="69"/>
      <c r="D575" s="69"/>
      <c r="E575" s="69"/>
      <c r="F575" s="69"/>
      <c r="G575" s="69"/>
      <c r="H575" s="69"/>
      <c r="I575" s="69"/>
      <c r="J575" s="69"/>
      <c r="K575" s="69"/>
      <c r="L575" s="69"/>
      <c r="M575" s="69"/>
      <c r="N575" s="69"/>
      <c r="O575" s="69"/>
      <c r="Q575" s="91"/>
      <c r="R575" s="91"/>
      <c r="S575" s="91"/>
    </row>
    <row r="576" spans="1:19">
      <c r="A576" s="96"/>
      <c r="B576" s="164" t="s">
        <v>3</v>
      </c>
      <c r="C576" s="165"/>
      <c r="D576" s="166" t="s">
        <v>4</v>
      </c>
      <c r="E576" s="167"/>
      <c r="F576" s="166" t="s">
        <v>5</v>
      </c>
      <c r="G576" s="167"/>
      <c r="H576" s="164" t="s">
        <v>6</v>
      </c>
      <c r="I576" s="165"/>
      <c r="J576" s="166" t="s">
        <v>211</v>
      </c>
      <c r="K576" s="167"/>
      <c r="L576" s="165" t="s">
        <v>21</v>
      </c>
      <c r="M576" s="165"/>
      <c r="N576" s="165" t="s">
        <v>212</v>
      </c>
      <c r="O576" s="165"/>
      <c r="Q576" s="91"/>
      <c r="R576" s="91"/>
      <c r="S576" s="91"/>
    </row>
    <row r="577" spans="1:19">
      <c r="A577" s="184"/>
      <c r="B577" s="98" t="s">
        <v>187</v>
      </c>
      <c r="C577" s="97" t="s">
        <v>166</v>
      </c>
      <c r="D577" s="98" t="s">
        <v>187</v>
      </c>
      <c r="E577" s="97" t="s">
        <v>166</v>
      </c>
      <c r="F577" s="98" t="s">
        <v>187</v>
      </c>
      <c r="G577" s="97" t="s">
        <v>166</v>
      </c>
      <c r="H577" s="98" t="s">
        <v>187</v>
      </c>
      <c r="I577" s="97" t="s">
        <v>166</v>
      </c>
      <c r="J577" s="98" t="s">
        <v>187</v>
      </c>
      <c r="K577" s="97" t="s">
        <v>166</v>
      </c>
      <c r="L577" s="98" t="s">
        <v>187</v>
      </c>
      <c r="M577" s="97" t="s">
        <v>166</v>
      </c>
      <c r="N577" s="98" t="s">
        <v>187</v>
      </c>
      <c r="O577" s="97" t="s">
        <v>166</v>
      </c>
    </row>
    <row r="578" spans="1:19" s="109" customFormat="1" ht="18" customHeight="1">
      <c r="A578" s="106" t="s">
        <v>188</v>
      </c>
      <c r="B578" s="133"/>
      <c r="C578" s="133"/>
      <c r="D578" s="133"/>
      <c r="E578" s="133"/>
      <c r="F578" s="133"/>
      <c r="G578" s="133"/>
      <c r="H578" s="133"/>
      <c r="I578" s="133"/>
      <c r="J578" s="133"/>
      <c r="K578" s="133"/>
      <c r="L578" s="133"/>
      <c r="M578" s="133"/>
      <c r="N578" s="133"/>
      <c r="O578" s="170"/>
      <c r="Q578" s="111"/>
      <c r="R578" s="111"/>
      <c r="S578" s="111"/>
    </row>
    <row r="579" spans="1:19" ht="12.95" customHeight="1">
      <c r="A579" s="118"/>
      <c r="B579" s="113"/>
      <c r="C579" s="137"/>
      <c r="D579" s="113"/>
      <c r="E579" s="137"/>
      <c r="F579" s="113"/>
      <c r="G579" s="137"/>
      <c r="H579" s="113"/>
      <c r="I579" s="137"/>
      <c r="J579" s="113"/>
      <c r="K579" s="137"/>
      <c r="L579" s="113"/>
      <c r="M579" s="137"/>
      <c r="N579" s="113"/>
      <c r="O579" s="114"/>
    </row>
    <row r="580" spans="1:19" ht="12.95" customHeight="1">
      <c r="A580" s="118" t="s">
        <v>189</v>
      </c>
      <c r="B580" s="149"/>
      <c r="C580" s="120"/>
      <c r="D580" s="149"/>
      <c r="E580" s="120"/>
      <c r="F580" s="149"/>
      <c r="G580" s="120"/>
      <c r="H580" s="149"/>
      <c r="I580" s="120"/>
      <c r="J580" s="149"/>
      <c r="K580" s="120"/>
      <c r="L580" s="149"/>
      <c r="M580" s="120"/>
      <c r="N580" s="149"/>
      <c r="O580" s="120"/>
    </row>
    <row r="581" spans="1:19" ht="12.95" customHeight="1">
      <c r="A581" s="118" t="s">
        <v>190</v>
      </c>
      <c r="B581" s="149"/>
      <c r="C581" s="120"/>
      <c r="D581" s="149"/>
      <c r="E581" s="120"/>
      <c r="F581" s="149"/>
      <c r="G581" s="120"/>
      <c r="H581" s="149"/>
      <c r="I581" s="120"/>
      <c r="J581" s="149"/>
      <c r="K581" s="120"/>
      <c r="L581" s="149"/>
      <c r="M581" s="120"/>
      <c r="N581" s="149"/>
      <c r="O581" s="120"/>
    </row>
    <row r="582" spans="1:19" ht="12.95" customHeight="1">
      <c r="A582" s="118" t="s">
        <v>191</v>
      </c>
      <c r="B582" s="149"/>
      <c r="C582" s="120"/>
      <c r="D582" s="149"/>
      <c r="E582" s="120"/>
      <c r="F582" s="149"/>
      <c r="G582" s="120"/>
      <c r="H582" s="149"/>
      <c r="I582" s="120"/>
      <c r="J582" s="149"/>
      <c r="K582" s="120"/>
      <c r="L582" s="149"/>
      <c r="M582" s="120"/>
      <c r="N582" s="149"/>
      <c r="O582" s="120"/>
    </row>
    <row r="583" spans="1:19" ht="12.95" customHeight="1">
      <c r="A583" s="118" t="s">
        <v>192</v>
      </c>
      <c r="B583" s="149"/>
      <c r="C583" s="120"/>
      <c r="D583" s="149"/>
      <c r="E583" s="120"/>
      <c r="F583" s="149"/>
      <c r="G583" s="120"/>
      <c r="H583" s="149"/>
      <c r="I583" s="120"/>
      <c r="J583" s="149"/>
      <c r="K583" s="120"/>
      <c r="L583" s="149"/>
      <c r="M583" s="120"/>
      <c r="N583" s="149"/>
      <c r="O583" s="120"/>
    </row>
    <row r="584" spans="1:19" ht="12.95" customHeight="1">
      <c r="A584" s="118"/>
      <c r="B584" s="149"/>
      <c r="C584" s="120"/>
      <c r="D584" s="149"/>
      <c r="E584" s="120"/>
      <c r="F584" s="149"/>
      <c r="G584" s="120"/>
      <c r="H584" s="149"/>
      <c r="I584" s="120"/>
      <c r="J584" s="149"/>
      <c r="K584" s="120"/>
      <c r="L584" s="149"/>
      <c r="M584" s="120"/>
      <c r="N584" s="149"/>
      <c r="O584" s="120"/>
    </row>
    <row r="585" spans="1:19" ht="12.95" customHeight="1">
      <c r="A585" s="118" t="s">
        <v>193</v>
      </c>
      <c r="B585" s="149"/>
      <c r="C585" s="120"/>
      <c r="D585" s="149"/>
      <c r="E585" s="120"/>
      <c r="F585" s="149"/>
      <c r="G585" s="120"/>
      <c r="H585" s="149"/>
      <c r="I585" s="120"/>
      <c r="J585" s="149"/>
      <c r="K585" s="120"/>
      <c r="L585" s="149"/>
      <c r="M585" s="120"/>
      <c r="N585" s="149"/>
      <c r="O585" s="120"/>
    </row>
    <row r="586" spans="1:19" ht="12.95" customHeight="1">
      <c r="A586" s="118" t="s">
        <v>194</v>
      </c>
      <c r="B586" s="149"/>
      <c r="C586" s="120"/>
      <c r="D586" s="149"/>
      <c r="E586" s="120"/>
      <c r="F586" s="149"/>
      <c r="G586" s="120"/>
      <c r="H586" s="149"/>
      <c r="I586" s="120"/>
      <c r="J586" s="149"/>
      <c r="K586" s="120"/>
      <c r="L586" s="149"/>
      <c r="M586" s="120"/>
      <c r="N586" s="149"/>
      <c r="O586" s="120"/>
    </row>
    <row r="587" spans="1:19" ht="12.95" customHeight="1">
      <c r="A587" s="118" t="s">
        <v>195</v>
      </c>
      <c r="B587" s="149"/>
      <c r="C587" s="120"/>
      <c r="D587" s="149"/>
      <c r="E587" s="120"/>
      <c r="F587" s="149"/>
      <c r="G587" s="120"/>
      <c r="H587" s="149"/>
      <c r="I587" s="120"/>
      <c r="J587" s="149"/>
      <c r="K587" s="120"/>
      <c r="L587" s="149"/>
      <c r="M587" s="120"/>
      <c r="N587" s="149"/>
      <c r="O587" s="120"/>
    </row>
    <row r="588" spans="1:19" ht="12.95" customHeight="1">
      <c r="A588" s="118" t="s">
        <v>196</v>
      </c>
      <c r="B588" s="149"/>
      <c r="C588" s="120"/>
      <c r="D588" s="149"/>
      <c r="E588" s="120"/>
      <c r="F588" s="149"/>
      <c r="G588" s="120"/>
      <c r="H588" s="149"/>
      <c r="I588" s="120"/>
      <c r="J588" s="149"/>
      <c r="K588" s="120"/>
      <c r="L588" s="149"/>
      <c r="M588" s="120"/>
      <c r="N588" s="149"/>
      <c r="O588" s="120"/>
    </row>
    <row r="589" spans="1:19" ht="12.95" customHeight="1">
      <c r="A589" s="118"/>
      <c r="B589" s="149"/>
      <c r="C589" s="120"/>
      <c r="D589" s="149"/>
      <c r="E589" s="120"/>
      <c r="F589" s="149"/>
      <c r="G589" s="120"/>
      <c r="H589" s="149"/>
      <c r="I589" s="120"/>
      <c r="J589" s="149"/>
      <c r="K589" s="120"/>
      <c r="L589" s="149"/>
      <c r="M589" s="120"/>
      <c r="N589" s="149"/>
      <c r="O589" s="120"/>
    </row>
    <row r="590" spans="1:19" ht="12.95" customHeight="1">
      <c r="A590" s="118" t="s">
        <v>197</v>
      </c>
      <c r="B590" s="149"/>
      <c r="C590" s="120"/>
      <c r="D590" s="149"/>
      <c r="E590" s="120"/>
      <c r="F590" s="149"/>
      <c r="G590" s="120"/>
      <c r="H590" s="149"/>
      <c r="I590" s="120"/>
      <c r="J590" s="149"/>
      <c r="K590" s="120"/>
      <c r="L590" s="149"/>
      <c r="M590" s="120"/>
      <c r="N590" s="149"/>
      <c r="O590" s="120"/>
    </row>
    <row r="591" spans="1:19" ht="12.95" customHeight="1">
      <c r="A591" s="118" t="s">
        <v>198</v>
      </c>
      <c r="B591" s="149"/>
      <c r="C591" s="120"/>
      <c r="D591" s="149"/>
      <c r="E591" s="120"/>
      <c r="F591" s="149"/>
      <c r="G591" s="120"/>
      <c r="H591" s="149"/>
      <c r="I591" s="120"/>
      <c r="J591" s="149"/>
      <c r="K591" s="120"/>
      <c r="L591" s="149"/>
      <c r="M591" s="120"/>
      <c r="N591" s="149"/>
      <c r="O591" s="120"/>
    </row>
    <row r="592" spans="1:19" ht="12.95" customHeight="1">
      <c r="A592" s="118" t="s">
        <v>199</v>
      </c>
      <c r="B592" s="149"/>
      <c r="C592" s="120"/>
      <c r="D592" s="149"/>
      <c r="E592" s="120"/>
      <c r="F592" s="149"/>
      <c r="G592" s="120"/>
      <c r="H592" s="149"/>
      <c r="I592" s="120"/>
      <c r="J592" s="149"/>
      <c r="K592" s="120"/>
      <c r="L592" s="149"/>
      <c r="M592" s="120"/>
      <c r="N592" s="149"/>
      <c r="O592" s="120"/>
    </row>
    <row r="593" spans="1:19">
      <c r="A593" s="118" t="s">
        <v>200</v>
      </c>
      <c r="B593" s="149"/>
      <c r="C593" s="120"/>
      <c r="D593" s="149"/>
      <c r="E593" s="120"/>
      <c r="F593" s="149"/>
      <c r="G593" s="120"/>
      <c r="H593" s="149"/>
      <c r="I593" s="120"/>
      <c r="J593" s="149"/>
      <c r="K593" s="120"/>
      <c r="L593" s="149"/>
      <c r="M593" s="120"/>
      <c r="N593" s="149"/>
      <c r="O593" s="120"/>
      <c r="Q593" s="91"/>
      <c r="R593" s="91"/>
      <c r="S593" s="91"/>
    </row>
    <row r="594" spans="1:19">
      <c r="A594" s="118"/>
      <c r="B594" s="149"/>
      <c r="C594" s="120"/>
      <c r="D594" s="149"/>
      <c r="E594" s="120"/>
      <c r="F594" s="149"/>
      <c r="G594" s="120"/>
      <c r="H594" s="149"/>
      <c r="I594" s="120"/>
      <c r="J594" s="149"/>
      <c r="K594" s="120"/>
      <c r="L594" s="149"/>
      <c r="M594" s="120"/>
      <c r="N594" s="149"/>
      <c r="O594" s="120"/>
      <c r="Q594" s="91"/>
      <c r="R594" s="91"/>
      <c r="S594" s="91"/>
    </row>
    <row r="595" spans="1:19">
      <c r="A595" s="118" t="s">
        <v>201</v>
      </c>
      <c r="B595" s="119"/>
      <c r="C595" s="120"/>
      <c r="D595" s="119"/>
      <c r="E595" s="120"/>
      <c r="F595" s="119"/>
      <c r="G595" s="120"/>
      <c r="H595" s="119"/>
      <c r="I595" s="120"/>
      <c r="J595" s="119"/>
      <c r="K595" s="120"/>
      <c r="L595" s="119"/>
      <c r="M595" s="120"/>
      <c r="N595" s="149"/>
      <c r="O595" s="120"/>
      <c r="Q595" s="91"/>
      <c r="R595" s="91"/>
      <c r="S595" s="91"/>
    </row>
    <row r="596" spans="1:19">
      <c r="A596" s="118" t="s">
        <v>202</v>
      </c>
      <c r="B596" s="119"/>
      <c r="C596" s="120"/>
      <c r="D596" s="119"/>
      <c r="E596" s="120"/>
      <c r="F596" s="119"/>
      <c r="G596" s="120"/>
      <c r="H596" s="119"/>
      <c r="I596" s="120"/>
      <c r="J596" s="119"/>
      <c r="K596" s="120"/>
      <c r="L596" s="119"/>
      <c r="M596" s="120"/>
      <c r="N596" s="149"/>
      <c r="O596" s="120"/>
      <c r="Q596" s="91"/>
      <c r="R596" s="91"/>
      <c r="S596" s="91"/>
    </row>
    <row r="597" spans="1:19">
      <c r="A597" s="118" t="s">
        <v>203</v>
      </c>
      <c r="B597" s="119"/>
      <c r="C597" s="120"/>
      <c r="D597" s="119"/>
      <c r="E597" s="120"/>
      <c r="F597" s="119"/>
      <c r="G597" s="120"/>
      <c r="H597" s="119"/>
      <c r="I597" s="120"/>
      <c r="J597" s="119"/>
      <c r="K597" s="120"/>
      <c r="L597" s="119"/>
      <c r="M597" s="120"/>
      <c r="N597" s="149"/>
      <c r="O597" s="120"/>
      <c r="Q597" s="91"/>
      <c r="R597" s="91"/>
      <c r="S597" s="91"/>
    </row>
    <row r="598" spans="1:19">
      <c r="A598" s="143" t="s">
        <v>204</v>
      </c>
      <c r="B598" s="122"/>
      <c r="C598" s="123"/>
      <c r="D598" s="122"/>
      <c r="E598" s="123"/>
      <c r="F598" s="122"/>
      <c r="G598" s="123"/>
      <c r="H598" s="122"/>
      <c r="I598" s="123"/>
      <c r="J598" s="122"/>
      <c r="K598" s="123"/>
      <c r="L598" s="122"/>
      <c r="M598" s="123"/>
      <c r="N598" s="122"/>
      <c r="O598" s="123"/>
      <c r="Q598" s="91"/>
      <c r="R598" s="91"/>
      <c r="S598" s="91"/>
    </row>
    <row r="599" spans="1:19">
      <c r="A599" s="665" t="s">
        <v>208</v>
      </c>
      <c r="B599" s="666"/>
      <c r="C599" s="666"/>
      <c r="D599" s="666"/>
      <c r="E599" s="666"/>
      <c r="F599" s="666"/>
      <c r="G599" s="666"/>
      <c r="H599" s="666"/>
      <c r="I599" s="666"/>
      <c r="J599" s="666"/>
      <c r="K599" s="666"/>
      <c r="L599" s="666"/>
      <c r="M599" s="666"/>
      <c r="N599" s="666"/>
      <c r="O599" s="666"/>
      <c r="Q599" s="91"/>
      <c r="R599" s="91"/>
      <c r="S599" s="91"/>
    </row>
    <row r="600" spans="1:19">
      <c r="O600" s="84"/>
      <c r="P600" s="185"/>
      <c r="Q600" s="91"/>
      <c r="R600" s="91"/>
      <c r="S600" s="91"/>
    </row>
  </sheetData>
  <mergeCells count="60">
    <mergeCell ref="A123:M123"/>
    <mergeCell ref="A29:O29"/>
    <mergeCell ref="A33:M33"/>
    <mergeCell ref="A34:M34"/>
    <mergeCell ref="A59:K59"/>
    <mergeCell ref="A63:I63"/>
    <mergeCell ref="A64:I64"/>
    <mergeCell ref="A89:G89"/>
    <mergeCell ref="A91:M91"/>
    <mergeCell ref="A93:M93"/>
    <mergeCell ref="A94:M94"/>
    <mergeCell ref="A119:M119"/>
    <mergeCell ref="A243:M243"/>
    <mergeCell ref="A124:M124"/>
    <mergeCell ref="A149:M149"/>
    <mergeCell ref="A153:M153"/>
    <mergeCell ref="A154:M154"/>
    <mergeCell ref="A179:M179"/>
    <mergeCell ref="A183:M183"/>
    <mergeCell ref="A184:M184"/>
    <mergeCell ref="A209:M209"/>
    <mergeCell ref="A213:M213"/>
    <mergeCell ref="A214:M214"/>
    <mergeCell ref="A239:M239"/>
    <mergeCell ref="A363:O363"/>
    <mergeCell ref="A244:M244"/>
    <mergeCell ref="A269:M269"/>
    <mergeCell ref="A273:M273"/>
    <mergeCell ref="A274:M274"/>
    <mergeCell ref="A299:M299"/>
    <mergeCell ref="A303:O303"/>
    <mergeCell ref="A304:O304"/>
    <mergeCell ref="A329:O329"/>
    <mergeCell ref="A333:O333"/>
    <mergeCell ref="A334:O334"/>
    <mergeCell ref="A359:O359"/>
    <mergeCell ref="A483:O483"/>
    <mergeCell ref="A364:O364"/>
    <mergeCell ref="A389:O389"/>
    <mergeCell ref="A393:O393"/>
    <mergeCell ref="A394:O394"/>
    <mergeCell ref="A419:O419"/>
    <mergeCell ref="A423:O423"/>
    <mergeCell ref="A424:O424"/>
    <mergeCell ref="A449:O449"/>
    <mergeCell ref="A453:O453"/>
    <mergeCell ref="A454:O454"/>
    <mergeCell ref="A479:O479"/>
    <mergeCell ref="A599:O599"/>
    <mergeCell ref="A484:O484"/>
    <mergeCell ref="A509:O509"/>
    <mergeCell ref="A513:O513"/>
    <mergeCell ref="A514:O514"/>
    <mergeCell ref="A539:O539"/>
    <mergeCell ref="A543:O543"/>
    <mergeCell ref="A544:O544"/>
    <mergeCell ref="A569:O569"/>
    <mergeCell ref="A571:O571"/>
    <mergeCell ref="A573:O573"/>
    <mergeCell ref="A574:O574"/>
  </mergeCells>
  <pageMargins left="0.34708223972003499" right="1.02077865266842E-2" top="1" bottom="0.85" header="0.75" footer="0.5"/>
  <pageSetup scale="91" firstPageNumber="173" orientation="landscape" useFirstPageNumber="1" r:id="rId1"/>
  <headerFooter scaleWithDoc="0">
    <oddHeader>&amp;R&amp;"Arial,Regular"&amp;8SREB-State Data Exchange</oddHeader>
    <oddFooter>&amp;C&amp;"Arial,Regular"&amp;8&amp;P</oddFooter>
  </headerFooter>
  <rowBreaks count="18" manualBreakCount="18">
    <brk id="30" max="14" man="1"/>
    <brk id="60" max="16383" man="1"/>
    <brk id="90" max="14" man="1"/>
    <brk id="120" max="16383" man="1"/>
    <brk id="150" max="14" man="1"/>
    <brk id="180" max="16383" man="1"/>
    <brk id="210" max="14" man="1"/>
    <brk id="240" max="16383" man="1"/>
    <brk id="270" max="14" man="1"/>
    <brk id="300" max="16383" man="1"/>
    <brk id="330" max="14" man="1"/>
    <brk id="360" max="16383" man="1"/>
    <brk id="390" max="14" man="1"/>
    <brk id="420" max="16383" man="1"/>
    <brk id="450" max="14" man="1"/>
    <brk id="480" max="16383" man="1"/>
    <brk id="510" max="14" man="1"/>
    <brk id="540"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S600"/>
  <sheetViews>
    <sheetView showZeros="0" view="pageBreakPreview" topLeftCell="A286" zoomScaleNormal="100" zoomScaleSheetLayoutView="100" workbookViewId="0">
      <selection activeCell="L308" sqref="L308"/>
    </sheetView>
  </sheetViews>
  <sheetFormatPr defaultColWidth="9" defaultRowHeight="15"/>
  <cols>
    <col min="1" max="1" width="11.6640625" style="91" customWidth="1"/>
    <col min="2" max="2" width="8.21875" style="91" customWidth="1"/>
    <col min="3" max="3" width="6.21875" style="91" customWidth="1"/>
    <col min="4" max="4" width="8.21875" style="91" customWidth="1"/>
    <col min="5" max="5" width="7.6640625" style="91" customWidth="1"/>
    <col min="6" max="6" width="8.44140625" style="91" customWidth="1"/>
    <col min="7" max="7" width="7.6640625" style="91" customWidth="1"/>
    <col min="8" max="8" width="8.21875" style="91" customWidth="1"/>
    <col min="9" max="9" width="7.6640625" style="91" customWidth="1"/>
    <col min="10" max="10" width="8.44140625" style="91" customWidth="1"/>
    <col min="11" max="11" width="5.44140625" style="91" customWidth="1"/>
    <col min="12" max="12" width="8.44140625" style="91" customWidth="1"/>
    <col min="13" max="13" width="5.6640625" style="91" customWidth="1"/>
    <col min="14" max="14" width="7.88671875" style="91" customWidth="1"/>
    <col min="15" max="15" width="7.6640625" style="91" customWidth="1"/>
    <col min="16" max="16" width="5" style="91" customWidth="1"/>
    <col min="17" max="17" width="9.21875" style="92" bestFit="1" customWidth="1"/>
    <col min="18" max="19" width="9" style="92"/>
    <col min="20" max="16384" width="9" style="91"/>
  </cols>
  <sheetData>
    <row r="1" spans="1:19" ht="18">
      <c r="A1" s="64" t="s">
        <v>159</v>
      </c>
      <c r="B1" s="64"/>
      <c r="C1" s="64"/>
      <c r="D1" s="64"/>
      <c r="E1" s="64"/>
      <c r="F1" s="64"/>
      <c r="G1" s="64"/>
      <c r="H1" s="64"/>
      <c r="I1" s="64"/>
      <c r="J1" s="64"/>
      <c r="K1" s="64"/>
      <c r="L1" s="64"/>
      <c r="M1" s="64"/>
      <c r="N1" s="64"/>
      <c r="O1" s="64"/>
    </row>
    <row r="2" spans="1:19" ht="15.75" customHeight="1">
      <c r="A2" s="64"/>
      <c r="B2" s="69"/>
      <c r="C2" s="69"/>
      <c r="D2" s="69"/>
      <c r="E2" s="69"/>
      <c r="F2" s="69"/>
      <c r="G2" s="69"/>
      <c r="H2" s="69"/>
      <c r="I2" s="69"/>
      <c r="J2" s="69"/>
      <c r="K2" s="69"/>
      <c r="L2" s="69" t="s">
        <v>7</v>
      </c>
      <c r="M2" s="69"/>
    </row>
    <row r="3" spans="1:19" ht="15.75">
      <c r="A3" s="93" t="s">
        <v>184</v>
      </c>
      <c r="B3" s="69"/>
      <c r="C3" s="69"/>
      <c r="D3" s="69"/>
      <c r="E3" s="69"/>
      <c r="F3" s="69"/>
      <c r="G3" s="69"/>
      <c r="H3" s="69"/>
      <c r="I3" s="69"/>
      <c r="J3" s="69"/>
      <c r="K3" s="69"/>
      <c r="L3" s="69"/>
      <c r="M3" s="69"/>
      <c r="N3" s="94"/>
      <c r="O3" s="94"/>
    </row>
    <row r="4" spans="1:19" ht="15.75">
      <c r="A4" s="93" t="s">
        <v>899</v>
      </c>
      <c r="B4" s="69"/>
      <c r="C4" s="69"/>
      <c r="D4" s="69"/>
      <c r="E4" s="69"/>
      <c r="F4" s="69"/>
      <c r="G4" s="69"/>
      <c r="H4" s="69"/>
      <c r="I4" s="69"/>
      <c r="J4" s="69"/>
      <c r="K4" s="69"/>
      <c r="L4" s="69"/>
      <c r="M4" s="69"/>
      <c r="N4" s="94"/>
      <c r="O4" s="94"/>
    </row>
    <row r="5" spans="1:19" ht="15.75" customHeight="1">
      <c r="A5" s="69"/>
      <c r="B5" s="95"/>
      <c r="C5" s="69"/>
      <c r="D5" s="69"/>
      <c r="E5" s="69"/>
      <c r="F5" s="69"/>
      <c r="G5" s="69"/>
      <c r="H5" s="69"/>
      <c r="I5" s="69"/>
      <c r="J5" s="69"/>
      <c r="K5" s="69"/>
      <c r="L5" s="69"/>
      <c r="M5" s="69"/>
    </row>
    <row r="6" spans="1:19">
      <c r="A6" s="96"/>
      <c r="B6" s="97">
        <v>1</v>
      </c>
      <c r="C6" s="98"/>
      <c r="D6" s="97">
        <v>2</v>
      </c>
      <c r="E6" s="98"/>
      <c r="F6" s="97">
        <v>3</v>
      </c>
      <c r="G6" s="98"/>
      <c r="H6" s="97">
        <v>4</v>
      </c>
      <c r="I6" s="98"/>
      <c r="J6" s="97">
        <v>5</v>
      </c>
      <c r="K6" s="98"/>
      <c r="L6" s="97">
        <v>6</v>
      </c>
      <c r="M6" s="98"/>
      <c r="N6" s="99" t="s">
        <v>174</v>
      </c>
      <c r="O6" s="98"/>
      <c r="Q6" s="100" t="s">
        <v>185</v>
      </c>
      <c r="S6" s="101" t="s">
        <v>186</v>
      </c>
    </row>
    <row r="7" spans="1:19">
      <c r="A7" s="102"/>
      <c r="B7" s="103" t="s">
        <v>187</v>
      </c>
      <c r="C7" s="104" t="s">
        <v>166</v>
      </c>
      <c r="D7" s="103" t="s">
        <v>187</v>
      </c>
      <c r="E7" s="104" t="s">
        <v>166</v>
      </c>
      <c r="F7" s="103" t="s">
        <v>187</v>
      </c>
      <c r="G7" s="104" t="s">
        <v>166</v>
      </c>
      <c r="H7" s="103" t="s">
        <v>187</v>
      </c>
      <c r="I7" s="104" t="s">
        <v>166</v>
      </c>
      <c r="J7" s="103" t="s">
        <v>187</v>
      </c>
      <c r="K7" s="104" t="s">
        <v>166</v>
      </c>
      <c r="L7" s="103" t="s">
        <v>187</v>
      </c>
      <c r="M7" s="104" t="s">
        <v>166</v>
      </c>
      <c r="N7" s="105" t="s">
        <v>187</v>
      </c>
      <c r="O7" s="104" t="s">
        <v>166</v>
      </c>
      <c r="Q7" s="100"/>
    </row>
    <row r="8" spans="1:19" s="109" customFormat="1" ht="18" customHeight="1">
      <c r="A8" s="106" t="s">
        <v>188</v>
      </c>
      <c r="B8" s="107">
        <f>'Averages Pivot Table'!S495</f>
        <v>88729.255056226873</v>
      </c>
      <c r="C8" s="107"/>
      <c r="D8" s="107">
        <f>'Averages Pivot Table'!T495</f>
        <v>79115.643664423187</v>
      </c>
      <c r="E8" s="107"/>
      <c r="F8" s="107">
        <f>'Averages Pivot Table'!U495</f>
        <v>65709.061157918884</v>
      </c>
      <c r="G8" s="107"/>
      <c r="H8" s="107">
        <f>'Averages Pivot Table'!V495</f>
        <v>63879.178977474068</v>
      </c>
      <c r="I8" s="107"/>
      <c r="J8" s="107">
        <f>'Averages Pivot Table'!W495</f>
        <v>61689.772008115091</v>
      </c>
      <c r="K8" s="107"/>
      <c r="L8" s="107">
        <f>'Averages Pivot Table'!X495</f>
        <v>59150.058661318086</v>
      </c>
      <c r="M8" s="107"/>
      <c r="N8" s="135">
        <f>'Averages Pivot Table'!Y495</f>
        <v>77661.566848713541</v>
      </c>
      <c r="O8" s="108"/>
      <c r="Q8" s="110">
        <f>(N8-S8)/S8</f>
        <v>9.569287148593647E-3</v>
      </c>
      <c r="R8" s="111" t="s">
        <v>188</v>
      </c>
      <c r="S8" s="316">
        <f>'Averages Pivot Table'!Y493</f>
        <v>76925.445174802458</v>
      </c>
    </row>
    <row r="9" spans="1:19" ht="12.95" customHeight="1">
      <c r="A9" s="88"/>
      <c r="B9" s="113"/>
      <c r="C9" s="113"/>
      <c r="D9" s="113"/>
      <c r="E9" s="113"/>
      <c r="F9" s="113"/>
      <c r="G9" s="113"/>
      <c r="H9" s="113"/>
      <c r="I9" s="113"/>
      <c r="J9" s="113"/>
      <c r="K9" s="113"/>
      <c r="L9" s="113"/>
      <c r="M9" s="114"/>
      <c r="N9" s="318"/>
      <c r="O9" s="115"/>
      <c r="Q9" s="110"/>
      <c r="S9" s="317"/>
    </row>
    <row r="10" spans="1:19" ht="12.95" customHeight="1">
      <c r="A10" s="118" t="s">
        <v>189</v>
      </c>
      <c r="B10" s="119">
        <f>'Averages Pivot Table'!S32</f>
        <v>86057.547945315513</v>
      </c>
      <c r="C10" s="120">
        <f>IF(B10&gt;0,RANK(B10,(B$10:B$28)),0)</f>
        <v>9</v>
      </c>
      <c r="D10" s="119">
        <f>'Averages Pivot Table'!T32</f>
        <v>84462.5788765912</v>
      </c>
      <c r="E10" s="120">
        <f>IF(D10&gt;0,RANK(D10,(D$10:D$28)),0)</f>
        <v>2</v>
      </c>
      <c r="F10" s="119">
        <f>'Averages Pivot Table'!U32</f>
        <v>75092.485468299536</v>
      </c>
      <c r="G10" s="120">
        <f>IF(F10&gt;0,RANK(F10,(F$10:F$28)),0)</f>
        <v>1</v>
      </c>
      <c r="H10" s="119">
        <f>'Averages Pivot Table'!V32</f>
        <v>72494.076627544899</v>
      </c>
      <c r="I10" s="120">
        <f>IF(H10&gt;0,RANK(H10,(H$10:H$28)),0)</f>
        <v>2</v>
      </c>
      <c r="J10" s="119">
        <f>'Averages Pivot Table'!W32</f>
        <v>61619.952731330312</v>
      </c>
      <c r="K10" s="120">
        <f>IF(J10&gt;0,RANK(J10,(J$10:J$28)),0)</f>
        <v>7</v>
      </c>
      <c r="L10" s="119">
        <f>'Averages Pivot Table'!X32</f>
        <v>69438.006805794605</v>
      </c>
      <c r="M10" s="120">
        <f>IF(L10&gt;0,RANK(L10,(L$10:L$28)),0)</f>
        <v>2</v>
      </c>
      <c r="N10" s="319">
        <f>'Averages Pivot Table'!Y32</f>
        <v>80712.333144913166</v>
      </c>
      <c r="O10" s="120">
        <f>IF(N10&gt;0,RANK(N10,(N$10:N$28)),0)</f>
        <v>5</v>
      </c>
      <c r="Q10" s="110">
        <f t="shared" ref="Q10:Q28" si="0">(N10-S10)/S10</f>
        <v>-6.7938968714172619E-3</v>
      </c>
      <c r="R10" s="92" t="s">
        <v>189</v>
      </c>
      <c r="S10" s="317">
        <f>'Averages Pivot Table'!Y30</f>
        <v>81264.435337912902</v>
      </c>
    </row>
    <row r="11" spans="1:19" ht="12.95" customHeight="1">
      <c r="A11" s="118" t="s">
        <v>190</v>
      </c>
      <c r="B11" s="119">
        <f>'Averages Pivot Table'!S61</f>
        <v>80877.501107369302</v>
      </c>
      <c r="C11" s="120">
        <f t="shared" ref="C11:E28" si="1">IF(B11&gt;0,RANK(B11,(B$10:B$28)),0)</f>
        <v>14</v>
      </c>
      <c r="D11" s="119">
        <f>'Averages Pivot Table'!T61</f>
        <v>70949.760700000654</v>
      </c>
      <c r="E11" s="120">
        <f t="shared" si="1"/>
        <v>8</v>
      </c>
      <c r="F11" s="119">
        <f>'Averages Pivot Table'!U61</f>
        <v>58975.829953428452</v>
      </c>
      <c r="G11" s="120">
        <f t="shared" ref="G11" si="2">IF(F11&gt;0,RANK(F11,(F$10:F$28)),0)</f>
        <v>14</v>
      </c>
      <c r="H11" s="119">
        <f>'Averages Pivot Table'!V61</f>
        <v>53514.850427125602</v>
      </c>
      <c r="I11" s="120">
        <f t="shared" ref="I11" si="3">IF(H11&gt;0,RANK(H11,(H$10:H$28)),0)</f>
        <v>11</v>
      </c>
      <c r="J11" s="119">
        <f>'Averages Pivot Table'!W61</f>
        <v>49136.013427827907</v>
      </c>
      <c r="K11" s="120">
        <f t="shared" ref="K11" si="4">IF(J11&gt;0,RANK(J11,(J$10:J$28)),0)</f>
        <v>13</v>
      </c>
      <c r="L11" s="119">
        <f>'Averages Pivot Table'!X61</f>
        <v>55830.173632846992</v>
      </c>
      <c r="M11" s="120">
        <f t="shared" ref="M11" si="5">IF(L11&gt;0,RANK(L11,(L$10:L$28)),0)</f>
        <v>9</v>
      </c>
      <c r="N11" s="319">
        <f>'Averages Pivot Table'!Y61</f>
        <v>65582.000251000602</v>
      </c>
      <c r="O11" s="120">
        <f t="shared" ref="O11" si="6">IF(N11&gt;0,RANK(N11,(N$10:N$28)),0)</f>
        <v>16</v>
      </c>
      <c r="Q11" s="110">
        <f t="shared" si="0"/>
        <v>6.2736010211575264E-3</v>
      </c>
      <c r="R11" s="92" t="s">
        <v>190</v>
      </c>
      <c r="S11" s="317">
        <f>'Averages Pivot Table'!Y59</f>
        <v>65173.130035855625</v>
      </c>
    </row>
    <row r="12" spans="1:19" ht="12.95" customHeight="1">
      <c r="A12" s="118" t="s">
        <v>191</v>
      </c>
      <c r="B12" s="119">
        <f>'Averages Pivot Table'!S90</f>
        <v>108587.90861018738</v>
      </c>
      <c r="C12" s="120">
        <f t="shared" si="1"/>
        <v>2</v>
      </c>
      <c r="D12" s="119">
        <f>'Averages Pivot Table'!T90</f>
        <v>0</v>
      </c>
      <c r="E12" s="120">
        <f t="shared" si="1"/>
        <v>0</v>
      </c>
      <c r="F12" s="119">
        <f>'Averages Pivot Table'!U90</f>
        <v>64074.217344928249</v>
      </c>
      <c r="G12" s="120">
        <f t="shared" ref="G12" si="7">IF(F12&gt;0,RANK(F12,(F$10:F$28)),0)</f>
        <v>9</v>
      </c>
      <c r="H12" s="119">
        <f>'Averages Pivot Table'!V90</f>
        <v>0</v>
      </c>
      <c r="I12" s="120">
        <f t="shared" ref="I12" si="8">IF(H12&gt;0,RANK(H12,(H$10:H$28)),0)</f>
        <v>0</v>
      </c>
      <c r="J12" s="119">
        <f>'Averages Pivot Table'!W90</f>
        <v>0</v>
      </c>
      <c r="K12" s="120">
        <f t="shared" ref="K12" si="9">IF(J12&gt;0,RANK(J12,(J$10:J$28)),0)</f>
        <v>0</v>
      </c>
      <c r="L12" s="119">
        <f>'Averages Pivot Table'!X90</f>
        <v>0</v>
      </c>
      <c r="M12" s="120">
        <f t="shared" ref="M12" si="10">IF(L12&gt;0,RANK(L12,(L$10:L$28)),0)</f>
        <v>0</v>
      </c>
      <c r="N12" s="319">
        <f>'Averages Pivot Table'!Y90</f>
        <v>100986.39086242873</v>
      </c>
      <c r="O12" s="120">
        <f t="shared" ref="O12" si="11">IF(N12&gt;0,RANK(N12,(N$10:N$28)),0)</f>
        <v>1</v>
      </c>
      <c r="Q12" s="110">
        <f t="shared" si="0"/>
        <v>7.4379555177909304E-3</v>
      </c>
      <c r="R12" s="92" t="s">
        <v>191</v>
      </c>
      <c r="S12" s="317">
        <f>'Averages Pivot Table'!Y88</f>
        <v>100240.80421957593</v>
      </c>
    </row>
    <row r="13" spans="1:19" ht="12.95" customHeight="1">
      <c r="A13" s="118" t="s">
        <v>192</v>
      </c>
      <c r="B13" s="119">
        <f>'Averages Pivot Table'!S119</f>
        <v>87305.699067822527</v>
      </c>
      <c r="C13" s="120">
        <f t="shared" si="1"/>
        <v>7</v>
      </c>
      <c r="D13" s="119">
        <f>'Averages Pivot Table'!T119</f>
        <v>0</v>
      </c>
      <c r="E13" s="120">
        <f t="shared" si="1"/>
        <v>0</v>
      </c>
      <c r="F13" s="119">
        <f>'Averages Pivot Table'!U119</f>
        <v>70544.038408749009</v>
      </c>
      <c r="G13" s="120">
        <f t="shared" ref="G13" si="12">IF(F13&gt;0,RANK(F13,(F$10:F$28)),0)</f>
        <v>3</v>
      </c>
      <c r="H13" s="119">
        <f>'Averages Pivot Table'!V119</f>
        <v>68292.49058970288</v>
      </c>
      <c r="I13" s="120">
        <f t="shared" ref="I13" si="13">IF(H13&gt;0,RANK(H13,(H$10:H$28)),0)</f>
        <v>5</v>
      </c>
      <c r="J13" s="119">
        <f>'Averages Pivot Table'!W119</f>
        <v>0</v>
      </c>
      <c r="K13" s="120">
        <f t="shared" ref="K13" si="14">IF(J13&gt;0,RANK(J13,(J$10:J$28)),0)</f>
        <v>0</v>
      </c>
      <c r="L13" s="119">
        <f>'Averages Pivot Table'!X119</f>
        <v>73589.42465753424</v>
      </c>
      <c r="M13" s="120">
        <f t="shared" ref="M13" si="15">IF(L13&gt;0,RANK(L13,(L$10:L$28)),0)</f>
        <v>1</v>
      </c>
      <c r="N13" s="319">
        <f>'Averages Pivot Table'!Y119</f>
        <v>83985.657658319222</v>
      </c>
      <c r="O13" s="120">
        <f t="shared" ref="O13" si="16">IF(N13&gt;0,RANK(N13,(N$10:N$28)),0)</f>
        <v>4</v>
      </c>
      <c r="Q13" s="110">
        <f t="shared" si="0"/>
        <v>3.4703155641654833E-2</v>
      </c>
      <c r="R13" s="92" t="s">
        <v>192</v>
      </c>
      <c r="S13" s="317">
        <f>'Averages Pivot Table'!Y117</f>
        <v>81168.84267762462</v>
      </c>
    </row>
    <row r="14" spans="1:19" ht="12.95" customHeight="1">
      <c r="A14" s="118"/>
      <c r="B14" s="119"/>
      <c r="C14" s="120"/>
      <c r="D14" s="119"/>
      <c r="E14" s="120"/>
      <c r="F14" s="119"/>
      <c r="G14" s="120"/>
      <c r="H14" s="119"/>
      <c r="I14" s="120"/>
      <c r="J14" s="119"/>
      <c r="K14" s="120"/>
      <c r="L14" s="119"/>
      <c r="M14" s="120"/>
      <c r="N14" s="319"/>
      <c r="O14" s="120"/>
      <c r="Q14" s="110"/>
      <c r="S14" s="317"/>
    </row>
    <row r="15" spans="1:19" ht="12.95" customHeight="1">
      <c r="A15" s="118" t="s">
        <v>193</v>
      </c>
      <c r="B15" s="119">
        <f>'Averages Pivot Table'!S148</f>
        <v>89476.765775661304</v>
      </c>
      <c r="C15" s="120">
        <f t="shared" si="1"/>
        <v>6</v>
      </c>
      <c r="D15" s="119">
        <f>'Averages Pivot Table'!T148</f>
        <v>115870.88749056528</v>
      </c>
      <c r="E15" s="120">
        <f t="shared" si="1"/>
        <v>1</v>
      </c>
      <c r="F15" s="119">
        <f>'Averages Pivot Table'!U148</f>
        <v>62305.183198651626</v>
      </c>
      <c r="G15" s="120">
        <f t="shared" ref="G15" si="17">IF(F15&gt;0,RANK(F15,(F$10:F$28)),0)</f>
        <v>13</v>
      </c>
      <c r="H15" s="119">
        <f>'Averages Pivot Table'!V148</f>
        <v>62326.290169364453</v>
      </c>
      <c r="I15" s="120">
        <f t="shared" ref="I15" si="18">IF(H15&gt;0,RANK(H15,(H$10:H$28)),0)</f>
        <v>7</v>
      </c>
      <c r="J15" s="119">
        <f>'Averages Pivot Table'!W148</f>
        <v>56825.12361725657</v>
      </c>
      <c r="K15" s="120">
        <f t="shared" ref="K15" si="19">IF(J15&gt;0,RANK(J15,(J$10:J$28)),0)</f>
        <v>10</v>
      </c>
      <c r="L15" s="119">
        <f>'Averages Pivot Table'!X148</f>
        <v>60093.42472450716</v>
      </c>
      <c r="M15" s="120">
        <f t="shared" ref="M15" si="20">IF(L15&gt;0,RANK(L15,(L$10:L$28)),0)</f>
        <v>6</v>
      </c>
      <c r="N15" s="319">
        <f>'Averages Pivot Table'!Y148</f>
        <v>75967.487165460698</v>
      </c>
      <c r="O15" s="120">
        <f t="shared" ref="O15" si="21">IF(N15&gt;0,RANK(N15,(N$10:N$28)),0)</f>
        <v>9</v>
      </c>
      <c r="Q15" s="110">
        <f t="shared" si="0"/>
        <v>2.7033695317113807E-2</v>
      </c>
      <c r="R15" s="92" t="s">
        <v>193</v>
      </c>
      <c r="S15" s="317">
        <f>'Averages Pivot Table'!Y146</f>
        <v>73967.862507183338</v>
      </c>
    </row>
    <row r="16" spans="1:19" ht="12.95" customHeight="1">
      <c r="A16" s="118" t="s">
        <v>194</v>
      </c>
      <c r="B16" s="119">
        <f>'Averages Pivot Table'!S177</f>
        <v>86450.884030386427</v>
      </c>
      <c r="C16" s="120">
        <f t="shared" si="1"/>
        <v>8</v>
      </c>
      <c r="D16" s="119">
        <f>'Averages Pivot Table'!T177</f>
        <v>0</v>
      </c>
      <c r="E16" s="120">
        <f t="shared" si="1"/>
        <v>0</v>
      </c>
      <c r="F16" s="119">
        <f>'Averages Pivot Table'!U177</f>
        <v>62353.892154906083</v>
      </c>
      <c r="G16" s="120">
        <f t="shared" ref="G16" si="22">IF(F16&gt;0,RANK(F16,(F$10:F$28)),0)</f>
        <v>12</v>
      </c>
      <c r="H16" s="119">
        <f>'Averages Pivot Table'!V177</f>
        <v>55489.135211923371</v>
      </c>
      <c r="I16" s="120">
        <f t="shared" ref="I16" si="23">IF(H16&gt;0,RANK(H16,(H$10:H$28)),0)</f>
        <v>8</v>
      </c>
      <c r="J16" s="119">
        <f>'Averages Pivot Table'!W177</f>
        <v>0</v>
      </c>
      <c r="K16" s="120">
        <f t="shared" ref="K16" si="24">IF(J16&gt;0,RANK(J16,(J$10:J$28)),0)</f>
        <v>0</v>
      </c>
      <c r="L16" s="119">
        <f>'Averages Pivot Table'!X177</f>
        <v>0</v>
      </c>
      <c r="M16" s="120">
        <f t="shared" ref="M16" si="25">IF(L16&gt;0,RANK(L16,(L$10:L$28)),0)</f>
        <v>0</v>
      </c>
      <c r="N16" s="319">
        <f>'Averages Pivot Table'!Y177</f>
        <v>72812.244348552675</v>
      </c>
      <c r="O16" s="120">
        <f t="shared" ref="O16" si="26">IF(N16&gt;0,RANK(N16,(N$10:N$28)),0)</f>
        <v>11</v>
      </c>
      <c r="Q16" s="110">
        <f t="shared" si="0"/>
        <v>8.0145655546421616E-3</v>
      </c>
      <c r="R16" s="92" t="s">
        <v>194</v>
      </c>
      <c r="S16" s="317">
        <f>'Averages Pivot Table'!Y175</f>
        <v>72233.325625100493</v>
      </c>
    </row>
    <row r="17" spans="1:19" ht="12.95" customHeight="1">
      <c r="A17" s="118" t="s">
        <v>195</v>
      </c>
      <c r="B17" s="119">
        <f>'Averages Pivot Table'!S206</f>
        <v>85065.787807870511</v>
      </c>
      <c r="C17" s="120">
        <f t="shared" si="1"/>
        <v>11</v>
      </c>
      <c r="D17" s="119">
        <f>'Averages Pivot Table'!T206</f>
        <v>67780.667601968991</v>
      </c>
      <c r="E17" s="120">
        <f t="shared" si="1"/>
        <v>9</v>
      </c>
      <c r="F17" s="119">
        <f>'Averages Pivot Table'!U206</f>
        <v>56592.553065477274</v>
      </c>
      <c r="G17" s="120">
        <f t="shared" ref="G17" si="27">IF(F17&gt;0,RANK(F17,(F$10:F$28)),0)</f>
        <v>15</v>
      </c>
      <c r="H17" s="119">
        <f>'Averages Pivot Table'!V206</f>
        <v>55361.023009488519</v>
      </c>
      <c r="I17" s="120">
        <f t="shared" ref="I17" si="28">IF(H17&gt;0,RANK(H17,(H$10:H$28)),0)</f>
        <v>9</v>
      </c>
      <c r="J17" s="119">
        <f>'Averages Pivot Table'!W206</f>
        <v>51118.362322761343</v>
      </c>
      <c r="K17" s="120">
        <f t="shared" ref="K17" si="29">IF(J17&gt;0,RANK(J17,(J$10:J$28)),0)</f>
        <v>12</v>
      </c>
      <c r="L17" s="119">
        <f>'Averages Pivot Table'!X206</f>
        <v>47883.366026520351</v>
      </c>
      <c r="M17" s="120">
        <f t="shared" ref="M17" si="30">IF(L17&gt;0,RANK(L17,(L$10:L$28)),0)</f>
        <v>11</v>
      </c>
      <c r="N17" s="319">
        <f>'Averages Pivot Table'!Y206</f>
        <v>66363.821945053554</v>
      </c>
      <c r="O17" s="120">
        <f t="shared" ref="O17" si="31">IF(N17&gt;0,RANK(N17,(N$10:N$28)),0)</f>
        <v>14</v>
      </c>
      <c r="Q17" s="110">
        <f t="shared" si="0"/>
        <v>1.4674383056350871E-2</v>
      </c>
      <c r="R17" s="92" t="s">
        <v>195</v>
      </c>
      <c r="S17" s="317">
        <f>'Averages Pivot Table'!Y204</f>
        <v>65404.057748216532</v>
      </c>
    </row>
    <row r="18" spans="1:19" ht="12.95" customHeight="1">
      <c r="A18" s="118" t="s">
        <v>196</v>
      </c>
      <c r="B18" s="119">
        <f>'Averages Pivot Table'!S235</f>
        <v>111691.60921384885</v>
      </c>
      <c r="C18" s="120">
        <f t="shared" si="1"/>
        <v>1</v>
      </c>
      <c r="D18" s="119">
        <f>'Averages Pivot Table'!T235</f>
        <v>81273.27365527059</v>
      </c>
      <c r="E18" s="120">
        <f t="shared" si="1"/>
        <v>4</v>
      </c>
      <c r="F18" s="119">
        <f>'Averages Pivot Table'!U235</f>
        <v>64530.359966907192</v>
      </c>
      <c r="G18" s="120">
        <f t="shared" ref="G18" si="32">IF(F18&gt;0,RANK(F18,(F$10:F$28)),0)</f>
        <v>8</v>
      </c>
      <c r="H18" s="119">
        <f>'Averages Pivot Table'!V235</f>
        <v>71673.209389902942</v>
      </c>
      <c r="I18" s="120">
        <f t="shared" ref="I18" si="33">IF(H18&gt;0,RANK(H18,(H$10:H$28)),0)</f>
        <v>3</v>
      </c>
      <c r="J18" s="119">
        <f>'Averages Pivot Table'!W235</f>
        <v>65616.617766034993</v>
      </c>
      <c r="K18" s="120">
        <f t="shared" ref="K18" si="34">IF(J18&gt;0,RANK(J18,(J$10:J$28)),0)</f>
        <v>4</v>
      </c>
      <c r="L18" s="119">
        <f>'Averages Pivot Table'!X235</f>
        <v>63422.476179661586</v>
      </c>
      <c r="M18" s="120">
        <f t="shared" ref="M18" si="35">IF(L18&gt;0,RANK(L18,(L$10:L$28)),0)</f>
        <v>4</v>
      </c>
      <c r="N18" s="319">
        <f>'Averages Pivot Table'!Y235</f>
        <v>85348.818773950523</v>
      </c>
      <c r="O18" s="120">
        <f t="shared" ref="O18" si="36">IF(N18&gt;0,RANK(N18,(N$10:N$28)),0)</f>
        <v>3</v>
      </c>
      <c r="Q18" s="110">
        <f t="shared" si="0"/>
        <v>7.8863826107936699E-2</v>
      </c>
      <c r="R18" s="92" t="s">
        <v>196</v>
      </c>
      <c r="S18" s="317">
        <f>'Averages Pivot Table'!Y233</f>
        <v>79109.908691490098</v>
      </c>
    </row>
    <row r="19" spans="1:19" ht="12.95" customHeight="1">
      <c r="A19" s="118"/>
      <c r="B19" s="119"/>
      <c r="C19" s="120"/>
      <c r="D19" s="119"/>
      <c r="E19" s="120"/>
      <c r="F19" s="119"/>
      <c r="G19" s="120"/>
      <c r="H19" s="119"/>
      <c r="I19" s="120"/>
      <c r="J19" s="119"/>
      <c r="K19" s="120"/>
      <c r="L19" s="119"/>
      <c r="M19" s="120"/>
      <c r="N19" s="319"/>
      <c r="O19" s="120"/>
      <c r="Q19" s="110"/>
      <c r="S19" s="317"/>
    </row>
    <row r="20" spans="1:19" ht="12.95" customHeight="1">
      <c r="A20" s="118" t="s">
        <v>197</v>
      </c>
      <c r="B20" s="119">
        <f>'Averages Pivot Table'!S264</f>
        <v>68719.462291598189</v>
      </c>
      <c r="C20" s="120">
        <f t="shared" si="1"/>
        <v>16</v>
      </c>
      <c r="D20" s="119">
        <f>'Averages Pivot Table'!T264</f>
        <v>74403.98981324381</v>
      </c>
      <c r="E20" s="120">
        <f t="shared" si="1"/>
        <v>5</v>
      </c>
      <c r="F20" s="119">
        <f>'Averages Pivot Table'!U264</f>
        <v>0</v>
      </c>
      <c r="G20" s="120">
        <f t="shared" ref="G20" si="37">IF(F20&gt;0,RANK(F20,(F$10:F$28)),0)</f>
        <v>0</v>
      </c>
      <c r="H20" s="119">
        <f>'Averages Pivot Table'!V264</f>
        <v>54959.168847661153</v>
      </c>
      <c r="I20" s="120">
        <f t="shared" ref="I20" si="38">IF(H20&gt;0,RANK(H20,(H$10:H$28)),0)</f>
        <v>10</v>
      </c>
      <c r="J20" s="119">
        <f>'Averages Pivot Table'!W264</f>
        <v>54757.463647699587</v>
      </c>
      <c r="K20" s="120">
        <f t="shared" ref="K20" si="39">IF(J20&gt;0,RANK(J20,(J$10:J$28)),0)</f>
        <v>11</v>
      </c>
      <c r="L20" s="119">
        <f>'Averages Pivot Table'!X264</f>
        <v>0</v>
      </c>
      <c r="M20" s="120">
        <f t="shared" ref="M20" si="40">IF(L20&gt;0,RANK(L20,(L$10:L$28)),0)</f>
        <v>0</v>
      </c>
      <c r="N20" s="319">
        <f>'Averages Pivot Table'!Y264</f>
        <v>68568.498804452334</v>
      </c>
      <c r="O20" s="120">
        <f t="shared" ref="O20" si="41">IF(N20&gt;0,RANK(N20,(N$10:N$28)),0)</f>
        <v>13</v>
      </c>
      <c r="Q20" s="110">
        <f t="shared" si="0"/>
        <v>3.8556593156582476E-2</v>
      </c>
      <c r="R20" s="92" t="s">
        <v>197</v>
      </c>
      <c r="S20" s="317">
        <f>'Averages Pivot Table'!Y262</f>
        <v>66022.881426274194</v>
      </c>
    </row>
    <row r="21" spans="1:19" ht="12.95" customHeight="1">
      <c r="A21" s="118" t="s">
        <v>198</v>
      </c>
      <c r="B21" s="119">
        <f>'Averages Pivot Table'!S293</f>
        <v>83688.480480620376</v>
      </c>
      <c r="C21" s="120">
        <f t="shared" si="1"/>
        <v>12</v>
      </c>
      <c r="D21" s="119">
        <f>'Averages Pivot Table'!T293</f>
        <v>71615.624241552709</v>
      </c>
      <c r="E21" s="120">
        <f t="shared" si="1"/>
        <v>7</v>
      </c>
      <c r="F21" s="119">
        <f>'Averages Pivot Table'!U293</f>
        <v>70482.831606314634</v>
      </c>
      <c r="G21" s="120">
        <f t="shared" ref="G21" si="42">IF(F21&gt;0,RANK(F21,(F$10:F$28)),0)</f>
        <v>4</v>
      </c>
      <c r="H21" s="119">
        <f>'Averages Pivot Table'!V293</f>
        <v>73465.47774682258</v>
      </c>
      <c r="I21" s="120">
        <f t="shared" ref="I21" si="43">IF(H21&gt;0,RANK(H21,(H$10:H$28)),0)</f>
        <v>1</v>
      </c>
      <c r="J21" s="119">
        <f>'Averages Pivot Table'!W293</f>
        <v>64386.574350192554</v>
      </c>
      <c r="K21" s="120">
        <f t="shared" ref="K21" si="44">IF(J21&gt;0,RANK(J21,(J$10:J$28)),0)</f>
        <v>5</v>
      </c>
      <c r="L21" s="119">
        <f>'Averages Pivot Table'!X293</f>
        <v>68393.699875878578</v>
      </c>
      <c r="M21" s="120">
        <f t="shared" ref="M21" si="45">IF(L21&gt;0,RANK(L21,(L$10:L$28)),0)</f>
        <v>3</v>
      </c>
      <c r="N21" s="319">
        <f>'Averages Pivot Table'!Y293</f>
        <v>76943.984406138989</v>
      </c>
      <c r="O21" s="120">
        <f t="shared" ref="O21" si="46">IF(N21&gt;0,RANK(N21,(N$10:N$28)),0)</f>
        <v>8</v>
      </c>
      <c r="Q21" s="110">
        <f t="shared" si="0"/>
        <v>-1.7546758396800945E-2</v>
      </c>
      <c r="R21" s="92" t="s">
        <v>198</v>
      </c>
      <c r="S21" s="317">
        <f>'Averages Pivot Table'!Y291</f>
        <v>78318.215206434965</v>
      </c>
    </row>
    <row r="22" spans="1:19" ht="12.95" customHeight="1">
      <c r="A22" s="118" t="s">
        <v>199</v>
      </c>
      <c r="B22" s="119">
        <f>'Averages Pivot Table'!S322</f>
        <v>72337.411869265357</v>
      </c>
      <c r="C22" s="120">
        <f t="shared" si="1"/>
        <v>15</v>
      </c>
      <c r="D22" s="119">
        <f>'Averages Pivot Table'!T322</f>
        <v>0</v>
      </c>
      <c r="E22" s="120">
        <f t="shared" si="1"/>
        <v>0</v>
      </c>
      <c r="F22" s="119">
        <f>'Averages Pivot Table'!U322</f>
        <v>63623.001792876094</v>
      </c>
      <c r="G22" s="120">
        <f t="shared" ref="G22" si="47">IF(F22&gt;0,RANK(F22,(F$10:F$28)),0)</f>
        <v>11</v>
      </c>
      <c r="H22" s="119">
        <f>'Averages Pivot Table'!V322</f>
        <v>66156.130137177315</v>
      </c>
      <c r="I22" s="120">
        <f t="shared" ref="I22" si="48">IF(H22&gt;0,RANK(H22,(H$10:H$28)),0)</f>
        <v>6</v>
      </c>
      <c r="J22" s="119">
        <f>'Averages Pivot Table'!W322</f>
        <v>56836.121999902221</v>
      </c>
      <c r="K22" s="120">
        <f t="shared" ref="K22" si="49">IF(J22&gt;0,RANK(J22,(J$10:J$28)),0)</f>
        <v>9</v>
      </c>
      <c r="L22" s="119">
        <f>'Averages Pivot Table'!X322</f>
        <v>48487.671783048252</v>
      </c>
      <c r="M22" s="120">
        <f t="shared" ref="M22" si="50">IF(L22&gt;0,RANK(L22,(L$10:L$28)),0)</f>
        <v>10</v>
      </c>
      <c r="N22" s="319">
        <f>'Averages Pivot Table'!Y322</f>
        <v>66159.291056734961</v>
      </c>
      <c r="O22" s="120">
        <f t="shared" ref="O22" si="51">IF(N22&gt;0,RANK(N22,(N$10:N$28)),0)</f>
        <v>15</v>
      </c>
      <c r="Q22" s="110">
        <f t="shared" si="0"/>
        <v>-6.96695914289681E-2</v>
      </c>
      <c r="R22" s="92" t="s">
        <v>199</v>
      </c>
      <c r="S22" s="317">
        <f>'Averages Pivot Table'!Y320</f>
        <v>71113.757485745577</v>
      </c>
    </row>
    <row r="23" spans="1:19" ht="12.95" customHeight="1">
      <c r="A23" s="118" t="s">
        <v>200</v>
      </c>
      <c r="B23" s="119">
        <f>'Averages Pivot Table'!S351</f>
        <v>89512.936591254984</v>
      </c>
      <c r="C23" s="120">
        <f t="shared" si="1"/>
        <v>5</v>
      </c>
      <c r="D23" s="119">
        <f>'Averages Pivot Table'!T351</f>
        <v>0</v>
      </c>
      <c r="E23" s="120">
        <f t="shared" si="1"/>
        <v>0</v>
      </c>
      <c r="F23" s="119">
        <f>'Averages Pivot Table'!U351</f>
        <v>71945.730490783812</v>
      </c>
      <c r="G23" s="120">
        <f t="shared" ref="G23" si="52">IF(F23&gt;0,RANK(F23,(F$10:F$28)),0)</f>
        <v>2</v>
      </c>
      <c r="H23" s="119">
        <f>'Averages Pivot Table'!V351</f>
        <v>0</v>
      </c>
      <c r="I23" s="120">
        <f t="shared" ref="I23" si="53">IF(H23&gt;0,RANK(H23,(H$10:H$28)),0)</f>
        <v>0</v>
      </c>
      <c r="J23" s="119">
        <f>'Averages Pivot Table'!W351</f>
        <v>65780.162324576595</v>
      </c>
      <c r="K23" s="120">
        <f t="shared" ref="K23" si="54">IF(J23&gt;0,RANK(J23,(J$10:J$28)),0)</f>
        <v>3</v>
      </c>
      <c r="L23" s="119">
        <f>'Averages Pivot Table'!X351</f>
        <v>56222.659378330645</v>
      </c>
      <c r="M23" s="120">
        <f t="shared" ref="M23" si="55">IF(L23&gt;0,RANK(L23,(L$10:L$28)),0)</f>
        <v>8</v>
      </c>
      <c r="N23" s="319">
        <f>'Averages Pivot Table'!Y351</f>
        <v>77966.418726138043</v>
      </c>
      <c r="O23" s="120">
        <f t="shared" ref="O23" si="56">IF(N23&gt;0,RANK(N23,(N$10:N$28)),0)</f>
        <v>7</v>
      </c>
      <c r="Q23" s="110">
        <f t="shared" si="0"/>
        <v>3.2457865973814365E-2</v>
      </c>
      <c r="R23" s="92" t="s">
        <v>200</v>
      </c>
      <c r="S23" s="317">
        <f>'Averages Pivot Table'!Y349</f>
        <v>75515.35156604198</v>
      </c>
    </row>
    <row r="24" spans="1:19" ht="12.95" customHeight="1">
      <c r="A24" s="118"/>
      <c r="B24" s="119"/>
      <c r="C24" s="120"/>
      <c r="D24" s="119"/>
      <c r="E24" s="120"/>
      <c r="F24" s="119"/>
      <c r="G24" s="120"/>
      <c r="H24" s="119"/>
      <c r="I24" s="120"/>
      <c r="J24" s="119"/>
      <c r="K24" s="120"/>
      <c r="L24" s="119"/>
      <c r="M24" s="120"/>
      <c r="N24" s="319"/>
      <c r="O24" s="120"/>
      <c r="Q24" s="110"/>
      <c r="S24" s="317"/>
    </row>
    <row r="25" spans="1:19" ht="12.95" customHeight="1">
      <c r="A25" s="118" t="s">
        <v>201</v>
      </c>
      <c r="B25" s="119">
        <f>'Averages Pivot Table'!S380</f>
        <v>85143.427055247113</v>
      </c>
      <c r="C25" s="120">
        <f t="shared" si="1"/>
        <v>10</v>
      </c>
      <c r="D25" s="119">
        <f>'Averages Pivot Table'!T380</f>
        <v>63194.547543540284</v>
      </c>
      <c r="E25" s="120">
        <f t="shared" si="1"/>
        <v>10</v>
      </c>
      <c r="F25" s="119">
        <f>'Averages Pivot Table'!U380</f>
        <v>63812.212990276232</v>
      </c>
      <c r="G25" s="120">
        <f t="shared" ref="G25" si="57">IF(F25&gt;0,RANK(F25,(F$10:F$28)),0)</f>
        <v>10</v>
      </c>
      <c r="H25" s="119">
        <f>'Averages Pivot Table'!V380</f>
        <v>0</v>
      </c>
      <c r="I25" s="120">
        <f t="shared" ref="I25" si="58">IF(H25&gt;0,RANK(H25,(H$10:H$28)),0)</f>
        <v>0</v>
      </c>
      <c r="J25" s="119">
        <f>'Averages Pivot Table'!W380</f>
        <v>60416.448333605025</v>
      </c>
      <c r="K25" s="120">
        <f t="shared" ref="K25" si="59">IF(J25&gt;0,RANK(J25,(J$10:J$28)),0)</f>
        <v>8</v>
      </c>
      <c r="L25" s="119">
        <f>'Averages Pivot Table'!X380</f>
        <v>0</v>
      </c>
      <c r="M25" s="120">
        <f t="shared" ref="M25" si="60">IF(L25&gt;0,RANK(L25,(L$10:L$28)),0)</f>
        <v>0</v>
      </c>
      <c r="N25" s="319">
        <f>'Averages Pivot Table'!Y380</f>
        <v>73044.020073625186</v>
      </c>
      <c r="O25" s="120">
        <f t="shared" ref="O25" si="61">IF(N25&gt;0,RANK(N25,(N$10:N$28)),0)</f>
        <v>10</v>
      </c>
      <c r="Q25" s="110">
        <f t="shared" si="0"/>
        <v>4.6119204901870492E-3</v>
      </c>
      <c r="R25" s="92" t="s">
        <v>201</v>
      </c>
      <c r="S25" s="317">
        <f>'Averages Pivot Table'!Y378</f>
        <v>72708.693360899328</v>
      </c>
    </row>
    <row r="26" spans="1:19" ht="12.95" customHeight="1">
      <c r="A26" s="118" t="s">
        <v>202</v>
      </c>
      <c r="B26" s="119">
        <f>'Averages Pivot Table'!S409</f>
        <v>92969.960306900131</v>
      </c>
      <c r="C26" s="120">
        <f t="shared" si="1"/>
        <v>4</v>
      </c>
      <c r="D26" s="119">
        <f>'Averages Pivot Table'!T409</f>
        <v>71640.303767286605</v>
      </c>
      <c r="E26" s="120">
        <f t="shared" si="1"/>
        <v>6</v>
      </c>
      <c r="F26" s="119">
        <f>'Averages Pivot Table'!U409</f>
        <v>65672.88576024436</v>
      </c>
      <c r="G26" s="120">
        <f t="shared" ref="G26" si="62">IF(F26&gt;0,RANK(F26,(F$10:F$28)),0)</f>
        <v>6</v>
      </c>
      <c r="H26" s="119">
        <f>'Averages Pivot Table'!V409</f>
        <v>69414.84505844237</v>
      </c>
      <c r="I26" s="120">
        <f t="shared" ref="I26" si="63">IF(H26&gt;0,RANK(H26,(H$10:H$28)),0)</f>
        <v>4</v>
      </c>
      <c r="J26" s="119">
        <f>'Averages Pivot Table'!W409</f>
        <v>67115.858615346675</v>
      </c>
      <c r="K26" s="120">
        <f t="shared" ref="K26" si="64">IF(J26&gt;0,RANK(J26,(J$10:J$28)),0)</f>
        <v>2</v>
      </c>
      <c r="L26" s="119">
        <f>'Averages Pivot Table'!X409</f>
        <v>0</v>
      </c>
      <c r="M26" s="120">
        <f t="shared" ref="M26" si="65">IF(L26&gt;0,RANK(L26,(L$10:L$28)),0)</f>
        <v>0</v>
      </c>
      <c r="N26" s="319">
        <f>'Averages Pivot Table'!Y409</f>
        <v>79951.249975048151</v>
      </c>
      <c r="O26" s="120">
        <f t="shared" ref="O26" si="66">IF(N26&gt;0,RANK(N26,(N$10:N$28)),0)</f>
        <v>6</v>
      </c>
      <c r="Q26" s="110">
        <f t="shared" si="0"/>
        <v>-5.1888647193668192E-3</v>
      </c>
      <c r="R26" s="92" t="s">
        <v>202</v>
      </c>
      <c r="S26" s="317">
        <f>'Averages Pivot Table'!Y407</f>
        <v>80368.270056098787</v>
      </c>
    </row>
    <row r="27" spans="1:19" ht="12.95" customHeight="1">
      <c r="A27" s="118" t="s">
        <v>203</v>
      </c>
      <c r="B27" s="119">
        <f>'Averages Pivot Table'!S438</f>
        <v>95621.990360756172</v>
      </c>
      <c r="C27" s="120">
        <f t="shared" si="1"/>
        <v>3</v>
      </c>
      <c r="D27" s="119">
        <f>'Averages Pivot Table'!T438</f>
        <v>82134.495264931305</v>
      </c>
      <c r="E27" s="120">
        <f t="shared" si="1"/>
        <v>3</v>
      </c>
      <c r="F27" s="119">
        <f>'Averages Pivot Table'!U438</f>
        <v>69090.583945764985</v>
      </c>
      <c r="G27" s="120">
        <f t="shared" ref="G27" si="67">IF(F27&gt;0,RANK(F27,(F$10:F$28)),0)</f>
        <v>5</v>
      </c>
      <c r="H27" s="119">
        <f>'Averages Pivot Table'!V438</f>
        <v>0</v>
      </c>
      <c r="I27" s="120">
        <f t="shared" ref="I27" si="68">IF(H27&gt;0,RANK(H27,(H$10:H$28)),0)</f>
        <v>0</v>
      </c>
      <c r="J27" s="119">
        <f>'Averages Pivot Table'!W438</f>
        <v>71863.536496350367</v>
      </c>
      <c r="K27" s="120">
        <f t="shared" ref="K27" si="69">IF(J27&gt;0,RANK(J27,(J$10:J$28)),0)</f>
        <v>1</v>
      </c>
      <c r="L27" s="119">
        <f>'Averages Pivot Table'!X438</f>
        <v>61623.951903409092</v>
      </c>
      <c r="M27" s="120">
        <f t="shared" ref="M27" si="70">IF(L27&gt;0,RANK(L27,(L$10:L$28)),0)</f>
        <v>5</v>
      </c>
      <c r="N27" s="319">
        <f>'Averages Pivot Table'!Y438</f>
        <v>85385.925902297997</v>
      </c>
      <c r="O27" s="120">
        <f t="shared" ref="O27" si="71">IF(N27&gt;0,RANK(N27,(N$10:N$28)),0)</f>
        <v>2</v>
      </c>
      <c r="Q27" s="110">
        <f t="shared" si="0"/>
        <v>8.4909665081963764E-3</v>
      </c>
      <c r="R27" s="92" t="s">
        <v>203</v>
      </c>
      <c r="S27" s="317">
        <f>'Averages Pivot Table'!Y436</f>
        <v>84667.021062110856</v>
      </c>
    </row>
    <row r="28" spans="1:19" ht="12.95" customHeight="1">
      <c r="A28" s="121" t="s">
        <v>204</v>
      </c>
      <c r="B28" s="122">
        <f>'Averages Pivot Table'!S467</f>
        <v>81676.454436749598</v>
      </c>
      <c r="C28" s="123">
        <f t="shared" si="1"/>
        <v>13</v>
      </c>
      <c r="D28" s="122">
        <f>'Averages Pivot Table'!T467</f>
        <v>0</v>
      </c>
      <c r="E28" s="123">
        <f t="shared" si="1"/>
        <v>0</v>
      </c>
      <c r="F28" s="122">
        <f>'Averages Pivot Table'!U467</f>
        <v>64569.477736098626</v>
      </c>
      <c r="G28" s="123">
        <f t="shared" ref="G28" si="72">IF(F28&gt;0,RANK(F28,(F$10:F$28)),0)</f>
        <v>7</v>
      </c>
      <c r="H28" s="122">
        <f>'Averages Pivot Table'!V467</f>
        <v>0</v>
      </c>
      <c r="I28" s="123">
        <f t="shared" ref="I28" si="73">IF(H28&gt;0,RANK(H28,(H$10:H$28)),0)</f>
        <v>0</v>
      </c>
      <c r="J28" s="122">
        <f>'Averages Pivot Table'!W467</f>
        <v>61689.795946214974</v>
      </c>
      <c r="K28" s="123">
        <f t="shared" ref="K28" si="74">IF(J28&gt;0,RANK(J28,(J$10:J$28)),0)</f>
        <v>6</v>
      </c>
      <c r="L28" s="122">
        <f>'Averages Pivot Table'!X467</f>
        <v>57749.470402437517</v>
      </c>
      <c r="M28" s="123">
        <f t="shared" ref="M28" si="75">IF(L28&gt;0,RANK(L28,(L$10:L$28)),0)</f>
        <v>7</v>
      </c>
      <c r="N28" s="320">
        <f>'Averages Pivot Table'!Y467</f>
        <v>69835.183178335719</v>
      </c>
      <c r="O28" s="123">
        <f t="shared" ref="O28" si="76">IF(N28&gt;0,RANK(N28,(N$10:N$28)),0)</f>
        <v>12</v>
      </c>
      <c r="Q28" s="110">
        <f t="shared" si="0"/>
        <v>1.6920997879797395E-2</v>
      </c>
      <c r="R28" s="92" t="s">
        <v>204</v>
      </c>
      <c r="S28" s="317">
        <f>'Averages Pivot Table'!Y465</f>
        <v>68673.164703980685</v>
      </c>
    </row>
    <row r="29" spans="1:19" ht="33.75" customHeight="1">
      <c r="A29" s="663" t="s">
        <v>360</v>
      </c>
      <c r="B29" s="663"/>
      <c r="C29" s="663"/>
      <c r="D29" s="663"/>
      <c r="E29" s="663"/>
      <c r="F29" s="663"/>
      <c r="G29" s="663"/>
      <c r="H29" s="663"/>
      <c r="I29" s="663"/>
      <c r="J29" s="663"/>
      <c r="K29" s="663"/>
      <c r="L29" s="663"/>
      <c r="M29" s="663"/>
      <c r="N29" s="663"/>
      <c r="O29" s="663"/>
      <c r="Q29" s="100"/>
    </row>
    <row r="30" spans="1:19">
      <c r="O30" s="84" t="s">
        <v>917</v>
      </c>
      <c r="Q30" s="100"/>
    </row>
    <row r="31" spans="1:19" ht="18">
      <c r="A31" s="64" t="s">
        <v>183</v>
      </c>
      <c r="B31" s="64"/>
      <c r="C31" s="64"/>
      <c r="D31" s="64"/>
      <c r="E31" s="64"/>
      <c r="F31" s="64"/>
      <c r="G31" s="64"/>
      <c r="H31" s="64"/>
      <c r="I31" s="64"/>
      <c r="J31" s="64"/>
      <c r="K31" s="64"/>
      <c r="L31" s="64"/>
      <c r="M31" s="64"/>
      <c r="Q31" s="100"/>
    </row>
    <row r="32" spans="1:19">
      <c r="A32" s="69"/>
      <c r="B32" s="69"/>
      <c r="C32" s="69"/>
      <c r="D32" s="69"/>
      <c r="E32" s="69"/>
      <c r="F32" s="69"/>
      <c r="G32" s="94"/>
      <c r="H32" s="94"/>
      <c r="I32" s="94"/>
      <c r="J32" s="94"/>
      <c r="K32" s="94"/>
      <c r="Q32" s="100"/>
    </row>
    <row r="33" spans="1:19" ht="15.75">
      <c r="A33" s="664" t="s">
        <v>184</v>
      </c>
      <c r="B33" s="664"/>
      <c r="C33" s="664"/>
      <c r="D33" s="664"/>
      <c r="E33" s="664"/>
      <c r="F33" s="664"/>
      <c r="G33" s="664"/>
      <c r="H33" s="664"/>
      <c r="I33" s="664"/>
      <c r="J33" s="664"/>
      <c r="K33" s="664"/>
      <c r="L33" s="664"/>
      <c r="M33" s="664"/>
      <c r="Q33" s="100"/>
    </row>
    <row r="34" spans="1:19" ht="15.75">
      <c r="A34" s="664" t="s">
        <v>900</v>
      </c>
      <c r="B34" s="664"/>
      <c r="C34" s="664"/>
      <c r="D34" s="664"/>
      <c r="E34" s="664"/>
      <c r="F34" s="664"/>
      <c r="G34" s="664"/>
      <c r="H34" s="664"/>
      <c r="I34" s="664"/>
      <c r="J34" s="664"/>
      <c r="K34" s="664"/>
      <c r="L34" s="664"/>
      <c r="M34" s="664"/>
      <c r="Q34" s="100"/>
    </row>
    <row r="35" spans="1:19">
      <c r="A35" s="69"/>
      <c r="B35" s="69"/>
      <c r="C35" s="69"/>
      <c r="D35" s="69"/>
      <c r="E35" s="69"/>
      <c r="F35" s="69"/>
      <c r="G35" s="94"/>
      <c r="H35" s="94"/>
      <c r="I35" s="94"/>
      <c r="J35" s="94"/>
      <c r="K35" s="94"/>
      <c r="L35" s="115"/>
      <c r="M35" s="115"/>
      <c r="N35" s="115"/>
      <c r="O35" s="115"/>
      <c r="Q35" s="100"/>
    </row>
    <row r="36" spans="1:19" ht="24">
      <c r="A36" s="96"/>
      <c r="B36" s="124" t="s">
        <v>175</v>
      </c>
      <c r="C36" s="125"/>
      <c r="D36" s="97" t="s">
        <v>176</v>
      </c>
      <c r="E36" s="98"/>
      <c r="F36" s="97" t="s">
        <v>177</v>
      </c>
      <c r="G36" s="98"/>
      <c r="H36" s="97" t="s">
        <v>178</v>
      </c>
      <c r="I36" s="98"/>
      <c r="J36" s="99" t="s">
        <v>179</v>
      </c>
      <c r="K36" s="98"/>
      <c r="N36" s="126" t="s">
        <v>7</v>
      </c>
      <c r="O36" s="127"/>
      <c r="Q36" s="100" t="s">
        <v>185</v>
      </c>
      <c r="S36" s="92" t="s">
        <v>186</v>
      </c>
    </row>
    <row r="37" spans="1:19">
      <c r="A37" s="102"/>
      <c r="B37" s="128" t="s">
        <v>187</v>
      </c>
      <c r="C37" s="129" t="s">
        <v>166</v>
      </c>
      <c r="D37" s="128" t="s">
        <v>187</v>
      </c>
      <c r="E37" s="129" t="s">
        <v>166</v>
      </c>
      <c r="F37" s="128" t="s">
        <v>187</v>
      </c>
      <c r="G37" s="129" t="s">
        <v>166</v>
      </c>
      <c r="H37" s="128" t="s">
        <v>187</v>
      </c>
      <c r="I37" s="129" t="s">
        <v>166</v>
      </c>
      <c r="J37" s="130" t="s">
        <v>187</v>
      </c>
      <c r="K37" s="129" t="s">
        <v>166</v>
      </c>
      <c r="N37" s="131"/>
      <c r="O37" s="132"/>
      <c r="Q37" s="100"/>
    </row>
    <row r="38" spans="1:19" s="109" customFormat="1" ht="18" customHeight="1">
      <c r="A38" s="106" t="s">
        <v>188</v>
      </c>
      <c r="B38" s="133">
        <f>'Averages Pivot Table'!Z495</f>
        <v>56532.402036268286</v>
      </c>
      <c r="C38" s="133"/>
      <c r="D38" s="133">
        <f>'Averages Pivot Table'!AA495</f>
        <v>53446.714878515573</v>
      </c>
      <c r="E38" s="133"/>
      <c r="F38" s="133">
        <f>'Averages Pivot Table'!AB495</f>
        <v>48655.77783222749</v>
      </c>
      <c r="G38" s="133"/>
      <c r="H38" s="133">
        <f>'Averages Pivot Table'!AC495</f>
        <v>45465.615941970245</v>
      </c>
      <c r="I38" s="134"/>
      <c r="J38" s="135">
        <f>'Averages Pivot Table'!AE495</f>
        <v>52070.021487220234</v>
      </c>
      <c r="K38" s="133"/>
      <c r="N38" s="136"/>
      <c r="O38" s="136"/>
      <c r="Q38" s="110">
        <f>(J38-S38)/S38</f>
        <v>-1.6871437448522212E-3</v>
      </c>
      <c r="R38" s="111" t="s">
        <v>188</v>
      </c>
      <c r="S38" s="112">
        <f>'Averages Pivot Table'!AE493</f>
        <v>52158.019563670961</v>
      </c>
    </row>
    <row r="39" spans="1:19" ht="12.95" customHeight="1">
      <c r="A39" s="118"/>
      <c r="B39" s="113"/>
      <c r="C39" s="137"/>
      <c r="D39" s="113"/>
      <c r="E39" s="137"/>
      <c r="F39" s="138"/>
      <c r="G39" s="92"/>
      <c r="H39" s="92"/>
      <c r="I39" s="92"/>
      <c r="J39" s="139"/>
      <c r="K39" s="92"/>
      <c r="Q39" s="110"/>
      <c r="S39" s="117"/>
    </row>
    <row r="40" spans="1:19" ht="12.95" customHeight="1">
      <c r="A40" s="118" t="s">
        <v>189</v>
      </c>
      <c r="B40" s="140">
        <f>'Averages Pivot Table'!Z32</f>
        <v>0</v>
      </c>
      <c r="C40" s="120">
        <f>IF(B40&gt;0,RANK(B40,(B$40:B$58)),0)</f>
        <v>0</v>
      </c>
      <c r="D40" s="140">
        <f>'Averages Pivot Table'!AA32</f>
        <v>54966.960107456092</v>
      </c>
      <c r="E40" s="120">
        <f>IF(D40&gt;0,RANK(D40,(D$40:D$58)),0)</f>
        <v>3</v>
      </c>
      <c r="F40" s="140">
        <f>'Averages Pivot Table'!AB32</f>
        <v>52859.99069089254</v>
      </c>
      <c r="G40" s="120">
        <f>IF(F40&gt;0,RANK(F40,(F$40:F$58)),0)</f>
        <v>3</v>
      </c>
      <c r="H40" s="141">
        <f>'Averages Pivot Table'!AC32</f>
        <v>51463.188307064353</v>
      </c>
      <c r="I40" s="120">
        <f>IF(H40&gt;0,RANK(H40,(H$40:H$58)),0)</f>
        <v>3</v>
      </c>
      <c r="J40" s="142">
        <f>'Averages Pivot Table'!AE32</f>
        <v>53133.263465877448</v>
      </c>
      <c r="K40" s="120">
        <f>IF(J40&gt;0,RANK(J40,(J$40:J$58)),0)</f>
        <v>6</v>
      </c>
      <c r="Q40" s="110">
        <f t="shared" ref="Q40:Q58" si="77">(J40-S40)/S40</f>
        <v>1.1175154416649782E-2</v>
      </c>
      <c r="R40" s="92" t="s">
        <v>189</v>
      </c>
      <c r="S40" s="117">
        <f>'Averages Pivot Table'!AE30</f>
        <v>52546.053207300371</v>
      </c>
    </row>
    <row r="41" spans="1:19" ht="12.95" customHeight="1">
      <c r="A41" s="118" t="s">
        <v>190</v>
      </c>
      <c r="B41" s="140">
        <f>'Averages Pivot Table'!Z61</f>
        <v>0</v>
      </c>
      <c r="C41" s="120">
        <f t="shared" ref="C41:E58" si="78">IF(B41&gt;0,RANK(B41,(B$40:B$58)),0)</f>
        <v>0</v>
      </c>
      <c r="D41" s="140">
        <f>'Averages Pivot Table'!AA61</f>
        <v>50765.658537440657</v>
      </c>
      <c r="E41" s="120">
        <f t="shared" si="78"/>
        <v>9</v>
      </c>
      <c r="F41" s="140">
        <f>'Averages Pivot Table'!AB61</f>
        <v>43197.807096415621</v>
      </c>
      <c r="G41" s="120">
        <f t="shared" ref="G41" si="79">IF(F41&gt;0,RANK(F41,(F$40:F$58)),0)</f>
        <v>14</v>
      </c>
      <c r="H41" s="141">
        <f>'Averages Pivot Table'!AC61</f>
        <v>42170.509522383152</v>
      </c>
      <c r="I41" s="120">
        <f t="shared" ref="I41" si="80">IF(H41&gt;0,RANK(H41,(H$40:H$58)),0)</f>
        <v>13</v>
      </c>
      <c r="J41" s="142">
        <f>'Averages Pivot Table'!AE61</f>
        <v>44263.498240359513</v>
      </c>
      <c r="K41" s="120">
        <f t="shared" ref="K41" si="81">IF(J41&gt;0,RANK(J41,(J$40:J$58)),0)</f>
        <v>15</v>
      </c>
      <c r="Q41" s="110">
        <f t="shared" si="77"/>
        <v>9.5363980666658462E-3</v>
      </c>
      <c r="R41" s="92" t="s">
        <v>190</v>
      </c>
      <c r="S41" s="117">
        <f>'Averages Pivot Table'!AE59</f>
        <v>43845.371326013868</v>
      </c>
    </row>
    <row r="42" spans="1:19" ht="12.95" customHeight="1">
      <c r="A42" s="118" t="s">
        <v>191</v>
      </c>
      <c r="B42" s="140">
        <f>'Averages Pivot Table'!Z90</f>
        <v>0</v>
      </c>
      <c r="C42" s="120">
        <f t="shared" si="78"/>
        <v>0</v>
      </c>
      <c r="D42" s="140">
        <f>'Averages Pivot Table'!AA90</f>
        <v>59864.555329949239</v>
      </c>
      <c r="E42" s="120">
        <f t="shared" si="78"/>
        <v>2</v>
      </c>
      <c r="F42" s="140">
        <f>'Averages Pivot Table'!AB90</f>
        <v>57176.918251704155</v>
      </c>
      <c r="G42" s="120">
        <f t="shared" ref="G42" si="82">IF(F42&gt;0,RANK(F42,(F$40:F$58)),0)</f>
        <v>1</v>
      </c>
      <c r="H42" s="141">
        <f>'Averages Pivot Table'!AC90</f>
        <v>0</v>
      </c>
      <c r="I42" s="120">
        <f t="shared" ref="I42" si="83">IF(H42&gt;0,RANK(H42,(H$40:H$58)),0)</f>
        <v>0</v>
      </c>
      <c r="J42" s="142">
        <f>'Averages Pivot Table'!AE90</f>
        <v>58462.901562560663</v>
      </c>
      <c r="K42" s="120">
        <f t="shared" ref="K42" si="84">IF(J42&gt;0,RANK(J42,(J$40:J$58)),0)</f>
        <v>3</v>
      </c>
      <c r="Q42" s="110">
        <f t="shared" si="77"/>
        <v>-3.1471134489512984E-2</v>
      </c>
      <c r="R42" s="92" t="s">
        <v>191</v>
      </c>
      <c r="S42" s="117">
        <f>'Averages Pivot Table'!AE88</f>
        <v>60362.580450037851</v>
      </c>
    </row>
    <row r="43" spans="1:19" ht="12.95" customHeight="1">
      <c r="A43" s="118" t="s">
        <v>192</v>
      </c>
      <c r="B43" s="140">
        <f>'Averages Pivot Table'!Z119</f>
        <v>57497.288772597523</v>
      </c>
      <c r="C43" s="120">
        <f t="shared" si="78"/>
        <v>1</v>
      </c>
      <c r="D43" s="140">
        <f>'Averages Pivot Table'!AA119</f>
        <v>53351.548666666669</v>
      </c>
      <c r="E43" s="120">
        <f t="shared" si="78"/>
        <v>5</v>
      </c>
      <c r="F43" s="140">
        <f>'Averages Pivot Table'!AB119</f>
        <v>48916.258215962444</v>
      </c>
      <c r="G43" s="120">
        <f t="shared" ref="G43" si="85">IF(F43&gt;0,RANK(F43,(F$40:F$58)),0)</f>
        <v>8</v>
      </c>
      <c r="H43" s="141">
        <f>'Averages Pivot Table'!AC119</f>
        <v>50269.192982456138</v>
      </c>
      <c r="I43" s="120">
        <f t="shared" ref="I43" si="86">IF(H43&gt;0,RANK(H43,(H$40:H$58)),0)</f>
        <v>4</v>
      </c>
      <c r="J43" s="142">
        <f>'Averages Pivot Table'!AE119</f>
        <v>56081.424840977568</v>
      </c>
      <c r="K43" s="120">
        <f t="shared" ref="K43" si="87">IF(J43&gt;0,RANK(J43,(J$40:J$58)),0)</f>
        <v>4</v>
      </c>
      <c r="Q43" s="110">
        <f t="shared" si="77"/>
        <v>6.7421237271767945E-3</v>
      </c>
      <c r="R43" s="92" t="s">
        <v>192</v>
      </c>
      <c r="S43" s="117">
        <f>'Averages Pivot Table'!AE117</f>
        <v>55705.84911392405</v>
      </c>
    </row>
    <row r="44" spans="1:19" ht="12.95" customHeight="1">
      <c r="A44" s="118"/>
      <c r="B44" s="140"/>
      <c r="C44" s="120"/>
      <c r="D44" s="140"/>
      <c r="E44" s="120"/>
      <c r="F44" s="140"/>
      <c r="G44" s="120"/>
      <c r="H44" s="141"/>
      <c r="I44" s="120"/>
      <c r="J44" s="142"/>
      <c r="K44" s="120"/>
      <c r="Q44" s="110"/>
      <c r="S44" s="117"/>
    </row>
    <row r="45" spans="1:19" ht="12.95" customHeight="1">
      <c r="A45" s="118" t="s">
        <v>193</v>
      </c>
      <c r="B45" s="140">
        <f>'Averages Pivot Table'!Z148</f>
        <v>52692.512395384918</v>
      </c>
      <c r="C45" s="120">
        <f t="shared" si="78"/>
        <v>3</v>
      </c>
      <c r="D45" s="140">
        <f>'Averages Pivot Table'!AA148</f>
        <v>46440.932714617171</v>
      </c>
      <c r="E45" s="120">
        <f t="shared" si="78"/>
        <v>13</v>
      </c>
      <c r="F45" s="140">
        <f>'Averages Pivot Table'!AB148</f>
        <v>44405.020180176332</v>
      </c>
      <c r="G45" s="120">
        <f t="shared" ref="G45" si="88">IF(F45&gt;0,RANK(F45,(F$40:F$58)),0)</f>
        <v>13</v>
      </c>
      <c r="H45" s="141">
        <f>'Averages Pivot Table'!AC148</f>
        <v>0</v>
      </c>
      <c r="I45" s="120">
        <f t="shared" ref="I45" si="89">IF(H45&gt;0,RANK(H45,(H$40:H$58)),0)</f>
        <v>0</v>
      </c>
      <c r="J45" s="142">
        <f>'Averages Pivot Table'!AE148</f>
        <v>47091.380966660086</v>
      </c>
      <c r="K45" s="120">
        <f t="shared" ref="K45" si="90">IF(J45&gt;0,RANK(J45,(J$40:J$58)),0)</f>
        <v>13</v>
      </c>
      <c r="Q45" s="110">
        <f t="shared" si="77"/>
        <v>9.9536817025612252E-3</v>
      </c>
      <c r="R45" s="92" t="s">
        <v>193</v>
      </c>
      <c r="S45" s="117">
        <f>'Averages Pivot Table'!AE146</f>
        <v>46627.267982502235</v>
      </c>
    </row>
    <row r="46" spans="1:19" ht="12.95" customHeight="1">
      <c r="A46" s="118" t="s">
        <v>194</v>
      </c>
      <c r="B46" s="140">
        <f>'Averages Pivot Table'!Z177</f>
        <v>0</v>
      </c>
      <c r="C46" s="120">
        <f t="shared" si="78"/>
        <v>0</v>
      </c>
      <c r="D46" s="140">
        <f>'Averages Pivot Table'!AA177</f>
        <v>47466.638905902153</v>
      </c>
      <c r="E46" s="120">
        <f t="shared" si="78"/>
        <v>12</v>
      </c>
      <c r="F46" s="140">
        <f>'Averages Pivot Table'!AB177</f>
        <v>45463.353208746383</v>
      </c>
      <c r="G46" s="120">
        <f t="shared" ref="G46" si="91">IF(F46&gt;0,RANK(F46,(F$40:F$58)),0)</f>
        <v>12</v>
      </c>
      <c r="H46" s="141">
        <f>'Averages Pivot Table'!AC177</f>
        <v>48736.561476852665</v>
      </c>
      <c r="I46" s="120">
        <f t="shared" ref="I46" si="92">IF(H46&gt;0,RANK(H46,(H$40:H$58)),0)</f>
        <v>6</v>
      </c>
      <c r="J46" s="142">
        <f>'Averages Pivot Table'!AE177</f>
        <v>46105.949587709416</v>
      </c>
      <c r="K46" s="120">
        <f t="shared" ref="K46" si="93">IF(J46&gt;0,RANK(J46,(J$40:J$58)),0)</f>
        <v>14</v>
      </c>
      <c r="Q46" s="110">
        <f t="shared" si="77"/>
        <v>1.8042317086672491E-3</v>
      </c>
      <c r="R46" s="92" t="s">
        <v>194</v>
      </c>
      <c r="S46" s="117">
        <f>'Averages Pivot Table'!AE175</f>
        <v>46022.913587689254</v>
      </c>
    </row>
    <row r="47" spans="1:19" ht="12.95" customHeight="1">
      <c r="A47" s="118" t="s">
        <v>195</v>
      </c>
      <c r="B47" s="140">
        <f>'Averages Pivot Table'!Z206</f>
        <v>0</v>
      </c>
      <c r="C47" s="120">
        <f t="shared" si="78"/>
        <v>0</v>
      </c>
      <c r="D47" s="140">
        <f>'Averages Pivot Table'!AA206</f>
        <v>46062.397079083123</v>
      </c>
      <c r="E47" s="120">
        <f t="shared" si="78"/>
        <v>14</v>
      </c>
      <c r="F47" s="140">
        <f>'Averages Pivot Table'!AB206</f>
        <v>40268.186463632599</v>
      </c>
      <c r="G47" s="120">
        <f t="shared" ref="G47" si="94">IF(F47&gt;0,RANK(F47,(F$40:F$58)),0)</f>
        <v>15</v>
      </c>
      <c r="H47" s="141">
        <f>'Averages Pivot Table'!AC206</f>
        <v>42807.997586872581</v>
      </c>
      <c r="I47" s="120">
        <f t="shared" ref="I47" si="95">IF(H47&gt;0,RANK(H47,(H$40:H$58)),0)</f>
        <v>12</v>
      </c>
      <c r="J47" s="142">
        <f>'Averages Pivot Table'!AE206</f>
        <v>44065.531318863927</v>
      </c>
      <c r="K47" s="120">
        <f t="shared" ref="K47" si="96">IF(J47&gt;0,RANK(J47,(J$40:J$58)),0)</f>
        <v>16</v>
      </c>
      <c r="Q47" s="110">
        <f t="shared" si="77"/>
        <v>6.6944258692234887E-3</v>
      </c>
      <c r="R47" s="92" t="s">
        <v>195</v>
      </c>
      <c r="S47" s="117">
        <f>'Averages Pivot Table'!AE204</f>
        <v>43772.499565412654</v>
      </c>
    </row>
    <row r="48" spans="1:19" ht="12.95" customHeight="1">
      <c r="A48" s="118" t="s">
        <v>196</v>
      </c>
      <c r="B48" s="140">
        <f>'Averages Pivot Table'!Z235</f>
        <v>0</v>
      </c>
      <c r="C48" s="120">
        <f t="shared" si="78"/>
        <v>0</v>
      </c>
      <c r="D48" s="140">
        <f>'Averages Pivot Table'!AA235</f>
        <v>65785.131039380751</v>
      </c>
      <c r="E48" s="120">
        <f t="shared" si="78"/>
        <v>1</v>
      </c>
      <c r="F48" s="140">
        <f>'Averages Pivot Table'!AB235</f>
        <v>55654.331612152171</v>
      </c>
      <c r="G48" s="120">
        <f t="shared" ref="G48" si="97">IF(F48&gt;0,RANK(F48,(F$40:F$58)),0)</f>
        <v>2</v>
      </c>
      <c r="H48" s="141">
        <f>'Averages Pivot Table'!AC235</f>
        <v>56044.656663889822</v>
      </c>
      <c r="I48" s="120">
        <f t="shared" ref="I48" si="98">IF(H48&gt;0,RANK(H48,(H$40:H$58)),0)</f>
        <v>1</v>
      </c>
      <c r="J48" s="142">
        <f>'Averages Pivot Table'!AE235</f>
        <v>62854.082643255744</v>
      </c>
      <c r="K48" s="120">
        <f t="shared" ref="K48" si="99">IF(J48&gt;0,RANK(J48,(J$40:J$58)),0)</f>
        <v>1</v>
      </c>
      <c r="Q48" s="110">
        <f t="shared" si="77"/>
        <v>1.6253794243607018E-2</v>
      </c>
      <c r="R48" s="92" t="s">
        <v>196</v>
      </c>
      <c r="S48" s="117">
        <f>'Averages Pivot Table'!AE233</f>
        <v>61848.804894290945</v>
      </c>
    </row>
    <row r="49" spans="1:19" ht="12.95" customHeight="1">
      <c r="A49" s="118"/>
      <c r="B49" s="140"/>
      <c r="C49" s="120"/>
      <c r="D49" s="140"/>
      <c r="E49" s="120"/>
      <c r="F49" s="140"/>
      <c r="G49" s="120"/>
      <c r="H49" s="141"/>
      <c r="I49" s="120"/>
      <c r="J49" s="142"/>
      <c r="K49" s="120"/>
      <c r="Q49" s="110"/>
      <c r="S49" s="117"/>
    </row>
    <row r="50" spans="1:19">
      <c r="A50" s="118" t="s">
        <v>197</v>
      </c>
      <c r="B50" s="140">
        <f>'Averages Pivot Table'!Z264</f>
        <v>0</v>
      </c>
      <c r="C50" s="120">
        <f t="shared" si="78"/>
        <v>0</v>
      </c>
      <c r="D50" s="140">
        <f>'Averages Pivot Table'!AA264</f>
        <v>51300.512774426381</v>
      </c>
      <c r="E50" s="120">
        <f t="shared" si="78"/>
        <v>8</v>
      </c>
      <c r="F50" s="140">
        <f>'Averages Pivot Table'!AB264</f>
        <v>49275.190550373918</v>
      </c>
      <c r="G50" s="120">
        <f t="shared" ref="G50" si="100">IF(F50&gt;0,RANK(F50,(F$40:F$58)),0)</f>
        <v>5</v>
      </c>
      <c r="H50" s="141">
        <f>'Averages Pivot Table'!AC264</f>
        <v>49354.146222630952</v>
      </c>
      <c r="I50" s="120">
        <f t="shared" ref="I50" si="101">IF(H50&gt;0,RANK(H50,(H$40:H$58)),0)</f>
        <v>5</v>
      </c>
      <c r="J50" s="142">
        <f>'Averages Pivot Table'!AE264</f>
        <v>50185.11667199307</v>
      </c>
      <c r="K50" s="120">
        <f t="shared" ref="K50" si="102">IF(J50&gt;0,RANK(J50,(J$40:J$58)),0)</f>
        <v>8</v>
      </c>
      <c r="Q50" s="110">
        <f t="shared" si="77"/>
        <v>2.5760739221023957E-2</v>
      </c>
      <c r="R50" s="92" t="s">
        <v>197</v>
      </c>
      <c r="S50" s="117">
        <f>'Averages Pivot Table'!AE262</f>
        <v>48924.778218850821</v>
      </c>
    </row>
    <row r="51" spans="1:19" ht="12.95" customHeight="1">
      <c r="A51" s="118" t="s">
        <v>198</v>
      </c>
      <c r="B51" s="140">
        <f>'Averages Pivot Table'!Z293</f>
        <v>0</v>
      </c>
      <c r="C51" s="120">
        <f t="shared" si="78"/>
        <v>0</v>
      </c>
      <c r="D51" s="140">
        <f>'Averages Pivot Table'!AA293</f>
        <v>48638.466647818495</v>
      </c>
      <c r="E51" s="120">
        <f t="shared" si="78"/>
        <v>10</v>
      </c>
      <c r="F51" s="140">
        <f>'Averages Pivot Table'!AB293</f>
        <v>48201.53710367762</v>
      </c>
      <c r="G51" s="120">
        <f t="shared" ref="G51" si="103">IF(F51&gt;0,RANK(F51,(F$40:F$58)),0)</f>
        <v>9</v>
      </c>
      <c r="H51" s="141">
        <f>'Averages Pivot Table'!AC293</f>
        <v>45081.273871173697</v>
      </c>
      <c r="I51" s="120">
        <f t="shared" ref="I51" si="104">IF(H51&gt;0,RANK(H51,(H$40:H$58)),0)</f>
        <v>9</v>
      </c>
      <c r="J51" s="142">
        <f>'Averages Pivot Table'!AE293</f>
        <v>47723.793202389817</v>
      </c>
      <c r="K51" s="120">
        <f t="shared" ref="K51" si="105">IF(J51&gt;0,RANK(J51,(J$40:J$58)),0)</f>
        <v>11</v>
      </c>
      <c r="Q51" s="110">
        <f t="shared" si="77"/>
        <v>6.6093515745028527E-3</v>
      </c>
      <c r="R51" s="92" t="s">
        <v>198</v>
      </c>
      <c r="S51" s="117">
        <f>'Averages Pivot Table'!AE291</f>
        <v>47410.440929981371</v>
      </c>
    </row>
    <row r="52" spans="1:19" ht="12.95" customHeight="1">
      <c r="A52" s="118" t="s">
        <v>199</v>
      </c>
      <c r="B52" s="140">
        <f>'Averages Pivot Table'!Z322</f>
        <v>52548.855492389506</v>
      </c>
      <c r="C52" s="120">
        <f t="shared" si="78"/>
        <v>4</v>
      </c>
      <c r="D52" s="140">
        <f>'Averages Pivot Table'!AA322</f>
        <v>52026.166125948585</v>
      </c>
      <c r="E52" s="120">
        <f t="shared" si="78"/>
        <v>7</v>
      </c>
      <c r="F52" s="140">
        <f>'Averages Pivot Table'!AB322</f>
        <v>46140.720965441207</v>
      </c>
      <c r="G52" s="120">
        <f t="shared" ref="G52" si="106">IF(F52&gt;0,RANK(F52,(F$40:F$58)),0)</f>
        <v>11</v>
      </c>
      <c r="H52" s="141">
        <f>'Averages Pivot Table'!AC322</f>
        <v>43942.829180492641</v>
      </c>
      <c r="I52" s="120">
        <f t="shared" ref="I52" si="107">IF(H52&gt;0,RANK(H52,(H$40:H$58)),0)</f>
        <v>11</v>
      </c>
      <c r="J52" s="142">
        <f>'Averages Pivot Table'!AE322</f>
        <v>49348.0999919319</v>
      </c>
      <c r="K52" s="120">
        <f t="shared" ref="K52" si="108">IF(J52&gt;0,RANK(J52,(J$40:J$58)),0)</f>
        <v>9</v>
      </c>
      <c r="Q52" s="110">
        <f t="shared" si="77"/>
        <v>-2.0452117559177488E-2</v>
      </c>
      <c r="R52" s="92" t="s">
        <v>199</v>
      </c>
      <c r="S52" s="117">
        <f>'Averages Pivot Table'!AE320</f>
        <v>50378.445889717055</v>
      </c>
    </row>
    <row r="53" spans="1:19" ht="12.95" customHeight="1">
      <c r="A53" s="118" t="s">
        <v>200</v>
      </c>
      <c r="B53" s="140">
        <f>'Averages Pivot Table'!Z351</f>
        <v>0</v>
      </c>
      <c r="C53" s="120">
        <f t="shared" si="78"/>
        <v>0</v>
      </c>
      <c r="D53" s="140">
        <f>'Averages Pivot Table'!AA351</f>
        <v>53061.502094972064</v>
      </c>
      <c r="E53" s="120">
        <f t="shared" si="78"/>
        <v>6</v>
      </c>
      <c r="F53" s="140">
        <f>'Averages Pivot Table'!AB351</f>
        <v>47625.395744680849</v>
      </c>
      <c r="G53" s="120">
        <f t="shared" ref="G53" si="109">IF(F53&gt;0,RANK(F53,(F$40:F$58)),0)</f>
        <v>10</v>
      </c>
      <c r="H53" s="141">
        <f>'Averages Pivot Table'!AC351</f>
        <v>45410.554456796606</v>
      </c>
      <c r="I53" s="120">
        <f t="shared" ref="I53" si="110">IF(H53&gt;0,RANK(H53,(H$40:H$58)),0)</f>
        <v>8</v>
      </c>
      <c r="J53" s="142">
        <f>'Averages Pivot Table'!AE351</f>
        <v>51008.843035038728</v>
      </c>
      <c r="K53" s="120">
        <f t="shared" ref="K53" si="111">IF(J53&gt;0,RANK(J53,(J$40:J$58)),0)</f>
        <v>7</v>
      </c>
      <c r="Q53" s="110">
        <f t="shared" si="77"/>
        <v>6.7143007469176827E-2</v>
      </c>
      <c r="R53" s="92" t="s">
        <v>200</v>
      </c>
      <c r="S53" s="117">
        <f>'Averages Pivot Table'!AE349</f>
        <v>47799.444571173895</v>
      </c>
    </row>
    <row r="54" spans="1:19" ht="12.95" customHeight="1">
      <c r="A54" s="118"/>
      <c r="B54" s="140"/>
      <c r="C54" s="120"/>
      <c r="D54" s="140"/>
      <c r="E54" s="120"/>
      <c r="F54" s="140"/>
      <c r="G54" s="120"/>
      <c r="H54" s="141"/>
      <c r="I54" s="120"/>
      <c r="J54" s="142"/>
      <c r="K54" s="120"/>
      <c r="Q54" s="110"/>
      <c r="S54" s="117"/>
    </row>
    <row r="55" spans="1:19" ht="12.95" customHeight="1">
      <c r="A55" s="118" t="s">
        <v>201</v>
      </c>
      <c r="B55" s="140">
        <f>'Averages Pivot Table'!Z380</f>
        <v>0</v>
      </c>
      <c r="C55" s="120">
        <f t="shared" si="78"/>
        <v>0</v>
      </c>
      <c r="D55" s="140">
        <f>'Averages Pivot Table'!AA380</f>
        <v>48289.286220236594</v>
      </c>
      <c r="E55" s="120">
        <f t="shared" si="78"/>
        <v>11</v>
      </c>
      <c r="F55" s="140">
        <f>'Averages Pivot Table'!AB380</f>
        <v>49710.435955902889</v>
      </c>
      <c r="G55" s="120">
        <f t="shared" ref="G55" si="112">IF(F55&gt;0,RANK(F55,(F$40:F$58)),0)</f>
        <v>4</v>
      </c>
      <c r="H55" s="141">
        <f>'Averages Pivot Table'!AC380</f>
        <v>0</v>
      </c>
      <c r="I55" s="120">
        <f t="shared" ref="I55" si="113">IF(H55&gt;0,RANK(H55,(H$40:H$58)),0)</f>
        <v>0</v>
      </c>
      <c r="J55" s="142">
        <f>'Averages Pivot Table'!AE380</f>
        <v>48919.768529396715</v>
      </c>
      <c r="K55" s="120">
        <f t="shared" ref="K55" si="114">IF(J55&gt;0,RANK(J55,(J$40:J$58)),0)</f>
        <v>10</v>
      </c>
      <c r="O55" s="113"/>
      <c r="Q55" s="110">
        <f t="shared" si="77"/>
        <v>8.4983010434544392E-5</v>
      </c>
      <c r="R55" s="92" t="s">
        <v>201</v>
      </c>
      <c r="S55" s="117">
        <f>'Averages Pivot Table'!AE378</f>
        <v>48915.611533471354</v>
      </c>
    </row>
    <row r="56" spans="1:19" ht="12.95" customHeight="1">
      <c r="A56" s="118" t="s">
        <v>202</v>
      </c>
      <c r="B56" s="140">
        <f>'Averages Pivot Table'!Z409</f>
        <v>54972.333616900236</v>
      </c>
      <c r="C56" s="120">
        <f t="shared" si="78"/>
        <v>2</v>
      </c>
      <c r="D56" s="140">
        <f>'Averages Pivot Table'!AA409</f>
        <v>54926.96152247757</v>
      </c>
      <c r="E56" s="120">
        <f t="shared" si="78"/>
        <v>4</v>
      </c>
      <c r="F56" s="140">
        <f>'Averages Pivot Table'!AB409</f>
        <v>48971.57112633151</v>
      </c>
      <c r="G56" s="120">
        <f t="shared" ref="G56" si="115">IF(F56&gt;0,RANK(F56,(F$40:F$58)),0)</f>
        <v>7</v>
      </c>
      <c r="H56" s="141">
        <f>'Averages Pivot Table'!AC409</f>
        <v>43974.250629444541</v>
      </c>
      <c r="I56" s="120">
        <f t="shared" ref="I56" si="116">IF(H56&gt;0,RANK(H56,(H$40:H$58)),0)</f>
        <v>10</v>
      </c>
      <c r="J56" s="142">
        <f>'Averages Pivot Table'!AE409</f>
        <v>53168.856035253535</v>
      </c>
      <c r="K56" s="120">
        <f t="shared" ref="K56" si="117">IF(J56&gt;0,RANK(J56,(J$40:J$58)),0)</f>
        <v>5</v>
      </c>
      <c r="O56" s="140"/>
      <c r="Q56" s="110">
        <f t="shared" si="77"/>
        <v>-2.6523565386411232E-2</v>
      </c>
      <c r="R56" s="92" t="s">
        <v>202</v>
      </c>
      <c r="S56" s="117">
        <f>'Averages Pivot Table'!AE407</f>
        <v>54617.507054866051</v>
      </c>
    </row>
    <row r="57" spans="1:19" ht="12.95" customHeight="1">
      <c r="A57" s="118" t="s">
        <v>203</v>
      </c>
      <c r="B57" s="140">
        <f>'Averages Pivot Table'!Z438</f>
        <v>0</v>
      </c>
      <c r="C57" s="120">
        <f t="shared" si="78"/>
        <v>0</v>
      </c>
      <c r="D57" s="140">
        <f>'Averages Pivot Table'!AA438</f>
        <v>0</v>
      </c>
      <c r="E57" s="120">
        <f t="shared" si="78"/>
        <v>0</v>
      </c>
      <c r="F57" s="140">
        <f>'Averages Pivot Table'!AB438</f>
        <v>0</v>
      </c>
      <c r="G57" s="120">
        <f t="shared" ref="G57" si="118">IF(F57&gt;0,RANK(F57,(F$40:F$58)),0)</f>
        <v>0</v>
      </c>
      <c r="H57" s="141">
        <f>'Averages Pivot Table'!AC438</f>
        <v>53768.567032967032</v>
      </c>
      <c r="I57" s="120">
        <f t="shared" ref="I57" si="119">IF(H57&gt;0,RANK(H57,(H$40:H$58)),0)</f>
        <v>2</v>
      </c>
      <c r="J57" s="142">
        <f>'Averages Pivot Table'!AE438</f>
        <v>60651.524004290332</v>
      </c>
      <c r="K57" s="120">
        <f t="shared" ref="K57" si="120">IF(J57&gt;0,RANK(J57,(J$40:J$58)),0)</f>
        <v>2</v>
      </c>
      <c r="O57" s="140"/>
      <c r="Q57" s="110">
        <f t="shared" si="77"/>
        <v>9.8620642736631185E-3</v>
      </c>
      <c r="R57" s="92" t="s">
        <v>203</v>
      </c>
      <c r="S57" s="117">
        <f>'Averages Pivot Table'!AE436</f>
        <v>60059.216154350303</v>
      </c>
    </row>
    <row r="58" spans="1:19" ht="12.95" customHeight="1">
      <c r="A58" s="143" t="s">
        <v>204</v>
      </c>
      <c r="B58" s="144">
        <f>'Averages Pivot Table'!Z467</f>
        <v>49634.962048290981</v>
      </c>
      <c r="C58" s="123">
        <f t="shared" si="78"/>
        <v>5</v>
      </c>
      <c r="D58" s="144">
        <f>'Averages Pivot Table'!AA467</f>
        <v>0</v>
      </c>
      <c r="E58" s="123">
        <f t="shared" si="78"/>
        <v>0</v>
      </c>
      <c r="F58" s="144">
        <f>'Averages Pivot Table'!AB467</f>
        <v>49068.246186008881</v>
      </c>
      <c r="G58" s="123">
        <f t="shared" ref="G58" si="121">IF(F58&gt;0,RANK(F58,(F$40:F$58)),0)</f>
        <v>6</v>
      </c>
      <c r="H58" s="145">
        <f>'Averages Pivot Table'!AC467</f>
        <v>46283.085933615032</v>
      </c>
      <c r="I58" s="123">
        <f t="shared" ref="I58" si="122">IF(H58&gt;0,RANK(H58,(H$40:H$58)),0)</f>
        <v>7</v>
      </c>
      <c r="J58" s="146">
        <f>'Averages Pivot Table'!AE467</f>
        <v>47572.296703295338</v>
      </c>
      <c r="K58" s="123">
        <f t="shared" ref="K58" si="123">IF(J58&gt;0,RANK(J58,(J$40:J$58)),0)</f>
        <v>12</v>
      </c>
      <c r="O58" s="140"/>
      <c r="Q58" s="110">
        <f t="shared" si="77"/>
        <v>1.0492275692965493E-2</v>
      </c>
      <c r="R58" s="92" t="s">
        <v>204</v>
      </c>
      <c r="S58" s="117">
        <f>'Averages Pivot Table'!AE465</f>
        <v>47078.337803890361</v>
      </c>
    </row>
    <row r="59" spans="1:19" ht="34.5" customHeight="1">
      <c r="A59" s="670" t="s">
        <v>360</v>
      </c>
      <c r="B59" s="670"/>
      <c r="C59" s="670"/>
      <c r="D59" s="670"/>
      <c r="E59" s="670"/>
      <c r="F59" s="670"/>
      <c r="G59" s="670"/>
      <c r="H59" s="670"/>
      <c r="I59" s="670"/>
      <c r="J59" s="670"/>
      <c r="K59" s="670"/>
      <c r="L59" s="147"/>
      <c r="M59" s="147"/>
      <c r="N59" s="148"/>
      <c r="O59" s="148"/>
      <c r="Q59" s="100"/>
    </row>
    <row r="60" spans="1:19">
      <c r="K60" s="84" t="s">
        <v>917</v>
      </c>
      <c r="M60" s="84"/>
      <c r="Q60" s="100"/>
    </row>
    <row r="61" spans="1:19" ht="18">
      <c r="A61" s="64" t="s">
        <v>205</v>
      </c>
      <c r="B61" s="64"/>
      <c r="C61" s="64"/>
      <c r="D61" s="64"/>
      <c r="E61" s="64"/>
      <c r="F61" s="64"/>
      <c r="G61" s="64"/>
      <c r="H61" s="64"/>
      <c r="I61" s="64"/>
      <c r="J61" s="64" t="s">
        <v>7</v>
      </c>
      <c r="K61" s="64"/>
      <c r="L61" s="64"/>
      <c r="M61" s="64"/>
      <c r="N61" s="64"/>
      <c r="O61" s="64"/>
      <c r="Q61" s="100"/>
    </row>
    <row r="62" spans="1:19">
      <c r="A62" s="69"/>
      <c r="B62" s="69"/>
      <c r="C62" s="69"/>
      <c r="D62" s="69"/>
      <c r="E62" s="69"/>
      <c r="F62" s="69"/>
      <c r="G62" s="94"/>
      <c r="H62" s="94"/>
      <c r="I62" s="94"/>
      <c r="J62" s="94"/>
      <c r="K62" s="94"/>
      <c r="O62" s="140"/>
      <c r="Q62" s="100"/>
    </row>
    <row r="63" spans="1:19" ht="15.75">
      <c r="A63" s="664" t="s">
        <v>184</v>
      </c>
      <c r="B63" s="664"/>
      <c r="C63" s="664"/>
      <c r="D63" s="664"/>
      <c r="E63" s="664"/>
      <c r="F63" s="664"/>
      <c r="G63" s="664"/>
      <c r="H63" s="664"/>
      <c r="I63" s="664"/>
      <c r="J63" s="94" t="s">
        <v>7</v>
      </c>
      <c r="K63" s="94"/>
      <c r="O63" s="140"/>
      <c r="Q63" s="100"/>
    </row>
    <row r="64" spans="1:19" ht="15.75">
      <c r="A64" s="664" t="s">
        <v>901</v>
      </c>
      <c r="B64" s="664"/>
      <c r="C64" s="664"/>
      <c r="D64" s="664"/>
      <c r="E64" s="664"/>
      <c r="F64" s="664"/>
      <c r="G64" s="664"/>
      <c r="H64" s="664"/>
      <c r="I64" s="664"/>
      <c r="J64" s="94" t="s">
        <v>7</v>
      </c>
      <c r="K64" s="94"/>
      <c r="O64" s="140"/>
      <c r="Q64" s="100"/>
    </row>
    <row r="65" spans="1:19">
      <c r="A65" s="69"/>
      <c r="B65" s="69"/>
      <c r="C65" s="69"/>
      <c r="D65" s="69"/>
      <c r="E65" s="69"/>
      <c r="F65" s="69"/>
      <c r="G65" s="94"/>
      <c r="H65" s="94"/>
      <c r="I65" s="94"/>
      <c r="J65" s="94"/>
      <c r="K65" s="94"/>
      <c r="L65" s="115"/>
      <c r="M65" s="115"/>
      <c r="N65" s="115"/>
      <c r="O65" s="149"/>
      <c r="Q65" s="100"/>
    </row>
    <row r="66" spans="1:19" s="109" customFormat="1" ht="48" customHeight="1">
      <c r="A66" s="150"/>
      <c r="B66" s="151" t="s">
        <v>207</v>
      </c>
      <c r="C66" s="152"/>
      <c r="D66" s="151" t="s">
        <v>181</v>
      </c>
      <c r="E66" s="98"/>
      <c r="F66" s="153" t="s">
        <v>182</v>
      </c>
      <c r="G66" s="98"/>
      <c r="L66" s="154" t="s">
        <v>7</v>
      </c>
      <c r="M66" s="155"/>
      <c r="N66" s="154"/>
      <c r="O66" s="156"/>
      <c r="Q66" s="100" t="s">
        <v>185</v>
      </c>
      <c r="R66" s="111"/>
      <c r="S66" s="92" t="s">
        <v>186</v>
      </c>
    </row>
    <row r="67" spans="1:19">
      <c r="A67" s="102"/>
      <c r="B67" s="128" t="s">
        <v>187</v>
      </c>
      <c r="C67" s="129" t="s">
        <v>166</v>
      </c>
      <c r="D67" s="128" t="s">
        <v>187</v>
      </c>
      <c r="E67" s="129" t="s">
        <v>166</v>
      </c>
      <c r="F67" s="130" t="s">
        <v>187</v>
      </c>
      <c r="G67" s="129" t="s">
        <v>166</v>
      </c>
      <c r="L67" s="131"/>
      <c r="M67" s="132"/>
      <c r="N67" s="131"/>
      <c r="O67" s="140"/>
      <c r="Q67" s="100"/>
    </row>
    <row r="68" spans="1:19" s="109" customFormat="1" ht="18" customHeight="1">
      <c r="A68" s="106" t="s">
        <v>188</v>
      </c>
      <c r="B68" s="133">
        <f>'Averages Pivot Table'!AF495</f>
        <v>40901.666346478254</v>
      </c>
      <c r="C68" s="133"/>
      <c r="D68" s="133">
        <f>'Averages Pivot Table'!AG495</f>
        <v>44002.897388956488</v>
      </c>
      <c r="E68" s="133"/>
      <c r="F68" s="135">
        <f>'Averages Pivot Table'!AH495</f>
        <v>41868.240197491075</v>
      </c>
      <c r="G68" s="133"/>
      <c r="J68" s="133"/>
      <c r="K68" s="133"/>
      <c r="L68" s="133"/>
      <c r="M68" s="136"/>
      <c r="N68" s="136"/>
      <c r="O68" s="156"/>
      <c r="Q68" s="110">
        <f>(F68-S68)/S68</f>
        <v>-4.0050864221707564E-3</v>
      </c>
      <c r="R68" s="111" t="s">
        <v>188</v>
      </c>
      <c r="S68" s="112">
        <f>'Averages Pivot Table'!AH493</f>
        <v>42036.6004150476</v>
      </c>
    </row>
    <row r="69" spans="1:19" ht="12.95" customHeight="1">
      <c r="A69" s="118"/>
      <c r="B69" s="149"/>
      <c r="C69" s="149"/>
      <c r="D69" s="149"/>
      <c r="E69" s="149"/>
      <c r="F69" s="157"/>
      <c r="G69" s="158"/>
      <c r="J69" s="115"/>
      <c r="O69" s="140"/>
      <c r="Q69" s="110"/>
      <c r="S69" s="117"/>
    </row>
    <row r="70" spans="1:19" ht="12.95" customHeight="1">
      <c r="A70" s="118" t="s">
        <v>189</v>
      </c>
      <c r="B70" s="149">
        <f>'Averages Pivot Table'!AF32</f>
        <v>53481.219101123592</v>
      </c>
      <c r="C70" s="120">
        <f>IF(B70&gt;0,RANK(B70,(B$70:B$88)),0)</f>
        <v>2</v>
      </c>
      <c r="D70" s="149">
        <f>'Averages Pivot Table'!AG32</f>
        <v>52194.459055522915</v>
      </c>
      <c r="E70" s="120">
        <f>IF(D70&gt;0,RANK(D70,(D$70:D$88)),0)</f>
        <v>1</v>
      </c>
      <c r="F70" s="159">
        <f>'Averages Pivot Table'!AH32</f>
        <v>52692.006273155173</v>
      </c>
      <c r="G70" s="120">
        <f>IF(F70&gt;0,RANK(F70,(F$70:F$88)),0)</f>
        <v>1</v>
      </c>
      <c r="J70" s="115"/>
      <c r="O70" s="149"/>
      <c r="Q70" s="110">
        <f t="shared" ref="Q70:Q88" si="124">(F70-S70)/S70</f>
        <v>-6.4752865606731685E-2</v>
      </c>
      <c r="R70" s="92" t="s">
        <v>189</v>
      </c>
      <c r="S70" s="117">
        <f>'Averages Pivot Table'!AH30</f>
        <v>56340.19537235851</v>
      </c>
    </row>
    <row r="71" spans="1:19" ht="12.95" customHeight="1">
      <c r="A71" s="118" t="s">
        <v>190</v>
      </c>
      <c r="B71" s="149">
        <f>'Averages Pivot Table'!AF61</f>
        <v>0</v>
      </c>
      <c r="C71" s="120">
        <f t="shared" ref="C71:E88" si="125">IF(B71&gt;0,RANK(B71,(B$70:B$88)),0)</f>
        <v>0</v>
      </c>
      <c r="D71" s="149">
        <f>'Averages Pivot Table'!AG61</f>
        <v>0</v>
      </c>
      <c r="E71" s="120">
        <f t="shared" si="125"/>
        <v>0</v>
      </c>
      <c r="F71" s="159">
        <f>'Averages Pivot Table'!AH61</f>
        <v>0</v>
      </c>
      <c r="G71" s="120">
        <f t="shared" ref="G71" si="126">IF(F71&gt;0,RANK(F71,(F$70:F$88)),0)</f>
        <v>0</v>
      </c>
      <c r="J71" s="115"/>
      <c r="O71" s="140"/>
      <c r="Q71" s="110" t="e">
        <f t="shared" si="124"/>
        <v>#DIV/0!</v>
      </c>
      <c r="R71" s="92" t="s">
        <v>190</v>
      </c>
      <c r="S71" s="117">
        <f>'Averages Pivot Table'!AH59</f>
        <v>0</v>
      </c>
    </row>
    <row r="72" spans="1:19" ht="12.95" customHeight="1">
      <c r="A72" s="118" t="s">
        <v>191</v>
      </c>
      <c r="B72" s="149">
        <f>'Averages Pivot Table'!AF90</f>
        <v>0</v>
      </c>
      <c r="C72" s="120">
        <f t="shared" si="125"/>
        <v>0</v>
      </c>
      <c r="D72" s="149">
        <f>'Averages Pivot Table'!AG90</f>
        <v>0</v>
      </c>
      <c r="E72" s="120">
        <f t="shared" si="125"/>
        <v>0</v>
      </c>
      <c r="F72" s="159">
        <f>'Averages Pivot Table'!AH90</f>
        <v>0</v>
      </c>
      <c r="G72" s="120">
        <f t="shared" ref="G72" si="127">IF(F72&gt;0,RANK(F72,(F$70:F$88)),0)</f>
        <v>0</v>
      </c>
      <c r="J72" s="115"/>
      <c r="O72" s="140"/>
      <c r="Q72" s="110" t="e">
        <f t="shared" si="124"/>
        <v>#DIV/0!</v>
      </c>
      <c r="R72" s="92" t="s">
        <v>191</v>
      </c>
      <c r="S72" s="117">
        <f>'Averages Pivot Table'!AH88</f>
        <v>0</v>
      </c>
    </row>
    <row r="73" spans="1:19" ht="12.95" customHeight="1">
      <c r="A73" s="118" t="s">
        <v>192</v>
      </c>
      <c r="B73" s="149">
        <f>'Averages Pivot Table'!AF119</f>
        <v>0</v>
      </c>
      <c r="C73" s="120">
        <f t="shared" si="125"/>
        <v>0</v>
      </c>
      <c r="D73" s="149">
        <f>'Averages Pivot Table'!AG119</f>
        <v>0</v>
      </c>
      <c r="E73" s="120">
        <f t="shared" si="125"/>
        <v>0</v>
      </c>
      <c r="F73" s="159">
        <f>'Averages Pivot Table'!AH119</f>
        <v>0</v>
      </c>
      <c r="G73" s="120">
        <f t="shared" ref="G73" si="128">IF(F73&gt;0,RANK(F73,(F$70:F$88)),0)</f>
        <v>0</v>
      </c>
      <c r="J73" s="115"/>
      <c r="O73" s="140"/>
      <c r="Q73" s="110" t="e">
        <f t="shared" si="124"/>
        <v>#DIV/0!</v>
      </c>
      <c r="R73" s="92" t="s">
        <v>192</v>
      </c>
      <c r="S73" s="117">
        <f>'Averages Pivot Table'!AH117</f>
        <v>0</v>
      </c>
    </row>
    <row r="74" spans="1:19" ht="12.95" customHeight="1">
      <c r="A74" s="118"/>
      <c r="B74" s="149"/>
      <c r="C74" s="120"/>
      <c r="D74" s="149"/>
      <c r="E74" s="120"/>
      <c r="F74" s="159"/>
      <c r="G74" s="120"/>
      <c r="J74" s="115"/>
      <c r="O74" s="140"/>
      <c r="Q74" s="110"/>
      <c r="S74" s="117"/>
    </row>
    <row r="75" spans="1:19" ht="12.95" customHeight="1">
      <c r="A75" s="118" t="s">
        <v>193</v>
      </c>
      <c r="B75" s="149">
        <f>'Averages Pivot Table'!AF148</f>
        <v>40035.321581189994</v>
      </c>
      <c r="C75" s="120">
        <f t="shared" si="125"/>
        <v>4</v>
      </c>
      <c r="D75" s="149">
        <f>'Averages Pivot Table'!AG148</f>
        <v>0</v>
      </c>
      <c r="E75" s="120">
        <f t="shared" si="125"/>
        <v>0</v>
      </c>
      <c r="F75" s="159">
        <f>'Averages Pivot Table'!AH148</f>
        <v>40035.321581189994</v>
      </c>
      <c r="G75" s="120">
        <f t="shared" ref="G75" si="129">IF(F75&gt;0,RANK(F75,(F$70:F$88)),0)</f>
        <v>4</v>
      </c>
      <c r="J75" s="115"/>
      <c r="O75" s="140"/>
      <c r="Q75" s="110">
        <f t="shared" si="124"/>
        <v>-1.2493599334373507E-2</v>
      </c>
      <c r="R75" s="92" t="s">
        <v>193</v>
      </c>
      <c r="S75" s="117">
        <f>'Averages Pivot Table'!AH146</f>
        <v>40541.835024263411</v>
      </c>
    </row>
    <row r="76" spans="1:19" ht="12.95" customHeight="1">
      <c r="A76" s="118" t="s">
        <v>194</v>
      </c>
      <c r="B76" s="149">
        <f>'Averages Pivot Table'!AF177</f>
        <v>41147.266923552583</v>
      </c>
      <c r="C76" s="120">
        <f t="shared" si="125"/>
        <v>3</v>
      </c>
      <c r="D76" s="149">
        <f>'Averages Pivot Table'!AG177</f>
        <v>0</v>
      </c>
      <c r="E76" s="120">
        <f t="shared" si="125"/>
        <v>0</v>
      </c>
      <c r="F76" s="159">
        <f>'Averages Pivot Table'!AH177</f>
        <v>41147.266923552583</v>
      </c>
      <c r="G76" s="120">
        <f t="shared" ref="G76" si="130">IF(F76&gt;0,RANK(F76,(F$70:F$88)),0)</f>
        <v>3</v>
      </c>
      <c r="J76" s="115"/>
      <c r="O76" s="140"/>
      <c r="Q76" s="110">
        <f t="shared" si="124"/>
        <v>2.9884919955694787E-3</v>
      </c>
      <c r="R76" s="92" t="s">
        <v>194</v>
      </c>
      <c r="S76" s="117">
        <f>'Averages Pivot Table'!AH175</f>
        <v>41024.665040458254</v>
      </c>
    </row>
    <row r="77" spans="1:19" ht="12.95" customHeight="1">
      <c r="A77" s="118" t="s">
        <v>195</v>
      </c>
      <c r="B77" s="149">
        <f>'Averages Pivot Table'!AF206</f>
        <v>37184.751970644502</v>
      </c>
      <c r="C77" s="120">
        <f t="shared" si="125"/>
        <v>5</v>
      </c>
      <c r="D77" s="149">
        <f>'Averages Pivot Table'!AG206</f>
        <v>0</v>
      </c>
      <c r="E77" s="120">
        <f t="shared" si="125"/>
        <v>0</v>
      </c>
      <c r="F77" s="159">
        <f>'Averages Pivot Table'!AH206</f>
        <v>37184.751970644502</v>
      </c>
      <c r="G77" s="120">
        <f t="shared" ref="G77" si="131">IF(F77&gt;0,RANK(F77,(F$70:F$88)),0)</f>
        <v>5</v>
      </c>
      <c r="J77" s="115"/>
      <c r="Q77" s="110">
        <f t="shared" si="124"/>
        <v>1.3098487351164839E-3</v>
      </c>
      <c r="R77" s="92" t="s">
        <v>195</v>
      </c>
      <c r="S77" s="117">
        <f>'Averages Pivot Table'!AH204</f>
        <v>37136.109284870567</v>
      </c>
    </row>
    <row r="78" spans="1:19" ht="12.95" customHeight="1">
      <c r="A78" s="118" t="s">
        <v>196</v>
      </c>
      <c r="B78" s="149">
        <f>'Averages Pivot Table'!AF235</f>
        <v>0</v>
      </c>
      <c r="C78" s="120">
        <f t="shared" si="125"/>
        <v>0</v>
      </c>
      <c r="D78" s="149">
        <f>'Averages Pivot Table'!AG235</f>
        <v>0</v>
      </c>
      <c r="E78" s="120">
        <f t="shared" si="125"/>
        <v>0</v>
      </c>
      <c r="F78" s="159">
        <f>'Averages Pivot Table'!AH235</f>
        <v>0</v>
      </c>
      <c r="G78" s="120">
        <f t="shared" ref="G78" si="132">IF(F78&gt;0,RANK(F78,(F$70:F$88)),0)</f>
        <v>0</v>
      </c>
      <c r="J78" s="115"/>
      <c r="Q78" s="110" t="e">
        <f t="shared" si="124"/>
        <v>#DIV/0!</v>
      </c>
      <c r="R78" s="92" t="s">
        <v>196</v>
      </c>
      <c r="S78" s="117">
        <f>'Averages Pivot Table'!AH233</f>
        <v>0</v>
      </c>
    </row>
    <row r="79" spans="1:19" ht="12.95" customHeight="1">
      <c r="A79" s="118"/>
      <c r="B79" s="149"/>
      <c r="C79" s="120"/>
      <c r="D79" s="149"/>
      <c r="E79" s="120"/>
      <c r="F79" s="159"/>
      <c r="G79" s="120"/>
      <c r="J79" s="115"/>
      <c r="Q79" s="110"/>
      <c r="S79" s="117"/>
    </row>
    <row r="80" spans="1:19" ht="12.95" customHeight="1">
      <c r="A80" s="118" t="s">
        <v>197</v>
      </c>
      <c r="B80" s="149">
        <f>'Averages Pivot Table'!AF264</f>
        <v>0</v>
      </c>
      <c r="C80" s="120">
        <f t="shared" si="125"/>
        <v>0</v>
      </c>
      <c r="D80" s="149">
        <f>'Averages Pivot Table'!AG264</f>
        <v>0</v>
      </c>
      <c r="E80" s="120">
        <f t="shared" si="125"/>
        <v>0</v>
      </c>
      <c r="F80" s="159">
        <f>'Averages Pivot Table'!AH264</f>
        <v>0</v>
      </c>
      <c r="G80" s="120">
        <f t="shared" ref="G80" si="133">IF(F80&gt;0,RANK(F80,(F$70:F$88)),0)</f>
        <v>0</v>
      </c>
      <c r="J80" s="115"/>
      <c r="Q80" s="110" t="e">
        <f t="shared" si="124"/>
        <v>#DIV/0!</v>
      </c>
      <c r="R80" s="92" t="s">
        <v>197</v>
      </c>
      <c r="S80" s="117">
        <f>'Averages Pivot Table'!AH262</f>
        <v>0</v>
      </c>
    </row>
    <row r="81" spans="1:19" ht="12.95" customHeight="1">
      <c r="A81" s="118" t="s">
        <v>198</v>
      </c>
      <c r="B81" s="149">
        <f>'Averages Pivot Table'!AF293</f>
        <v>0</v>
      </c>
      <c r="C81" s="120">
        <f t="shared" si="125"/>
        <v>0</v>
      </c>
      <c r="D81" s="149">
        <f>'Averages Pivot Table'!AG293</f>
        <v>0</v>
      </c>
      <c r="E81" s="120">
        <f t="shared" si="125"/>
        <v>0</v>
      </c>
      <c r="F81" s="159">
        <f>'Averages Pivot Table'!AH293</f>
        <v>0</v>
      </c>
      <c r="G81" s="120">
        <f t="shared" ref="G81" si="134">IF(F81&gt;0,RANK(F81,(F$70:F$88)),0)</f>
        <v>0</v>
      </c>
      <c r="J81" s="115"/>
      <c r="Q81" s="110" t="e">
        <f t="shared" si="124"/>
        <v>#DIV/0!</v>
      </c>
      <c r="R81" s="92" t="s">
        <v>198</v>
      </c>
      <c r="S81" s="117">
        <f>'Averages Pivot Table'!AH291</f>
        <v>0</v>
      </c>
    </row>
    <row r="82" spans="1:19" ht="12.95" customHeight="1">
      <c r="A82" s="118" t="s">
        <v>199</v>
      </c>
      <c r="B82" s="149">
        <f>'Averages Pivot Table'!AF322</f>
        <v>53931.627848315984</v>
      </c>
      <c r="C82" s="120">
        <f t="shared" si="125"/>
        <v>1</v>
      </c>
      <c r="D82" s="149">
        <f>'Averages Pivot Table'!AG322</f>
        <v>46517.65801491258</v>
      </c>
      <c r="E82" s="120">
        <f t="shared" si="125"/>
        <v>2</v>
      </c>
      <c r="F82" s="159">
        <f>'Averages Pivot Table'!AH322</f>
        <v>47958.535544372608</v>
      </c>
      <c r="G82" s="120">
        <f t="shared" ref="G82" si="135">IF(F82&gt;0,RANK(F82,(F$70:F$88)),0)</f>
        <v>2</v>
      </c>
      <c r="J82" s="115"/>
      <c r="Q82" s="110">
        <f t="shared" si="124"/>
        <v>1.3678006881971851E-2</v>
      </c>
      <c r="R82" s="92" t="s">
        <v>199</v>
      </c>
      <c r="S82" s="117">
        <f>'Averages Pivot Table'!AH320</f>
        <v>47311.409756132438</v>
      </c>
    </row>
    <row r="83" spans="1:19" ht="12.95" customHeight="1">
      <c r="A83" s="118" t="s">
        <v>200</v>
      </c>
      <c r="B83" s="149">
        <f>'Averages Pivot Table'!AF351</f>
        <v>0</v>
      </c>
      <c r="C83" s="120">
        <f t="shared" si="125"/>
        <v>0</v>
      </c>
      <c r="D83" s="149">
        <f>'Averages Pivot Table'!AG351</f>
        <v>0</v>
      </c>
      <c r="E83" s="120">
        <f t="shared" si="125"/>
        <v>0</v>
      </c>
      <c r="F83" s="159">
        <f>'Averages Pivot Table'!AH351</f>
        <v>0</v>
      </c>
      <c r="G83" s="120">
        <f t="shared" ref="G83" si="136">IF(F83&gt;0,RANK(F83,(F$70:F$88)),0)</f>
        <v>0</v>
      </c>
      <c r="J83" s="115"/>
      <c r="Q83" s="110" t="e">
        <f t="shared" si="124"/>
        <v>#DIV/0!</v>
      </c>
      <c r="R83" s="92" t="s">
        <v>200</v>
      </c>
      <c r="S83" s="117">
        <f>'Averages Pivot Table'!AH349</f>
        <v>0</v>
      </c>
    </row>
    <row r="84" spans="1:19" ht="12.95" customHeight="1">
      <c r="A84" s="118"/>
      <c r="B84" s="149"/>
      <c r="C84" s="120"/>
      <c r="D84" s="149"/>
      <c r="E84" s="120"/>
      <c r="F84" s="159"/>
      <c r="G84" s="120"/>
      <c r="J84" s="115"/>
      <c r="Q84" s="110"/>
      <c r="S84" s="117"/>
    </row>
    <row r="85" spans="1:19" ht="12.95" customHeight="1">
      <c r="A85" s="118" t="s">
        <v>201</v>
      </c>
      <c r="B85" s="119">
        <f>'Averages Pivot Table'!AF380</f>
        <v>37178.723684210534</v>
      </c>
      <c r="C85" s="120">
        <f t="shared" si="125"/>
        <v>6</v>
      </c>
      <c r="D85" s="119">
        <f>'Averages Pivot Table'!AG380</f>
        <v>36998.103448275862</v>
      </c>
      <c r="E85" s="120">
        <f t="shared" si="125"/>
        <v>3</v>
      </c>
      <c r="F85" s="159">
        <f>'Averages Pivot Table'!AH380</f>
        <v>37012.614164904866</v>
      </c>
      <c r="G85" s="120">
        <f t="shared" ref="G85" si="137">IF(F85&gt;0,RANK(F85,(F$70:F$88)),0)</f>
        <v>6</v>
      </c>
      <c r="J85" s="115"/>
      <c r="Q85" s="110">
        <f t="shared" si="124"/>
        <v>-1.920346038234953E-3</v>
      </c>
      <c r="R85" s="92" t="s">
        <v>201</v>
      </c>
      <c r="S85" s="117">
        <f>'Averages Pivot Table'!AH378</f>
        <v>37083.827946985446</v>
      </c>
    </row>
    <row r="86" spans="1:19" ht="12.95" customHeight="1">
      <c r="A86" s="118" t="s">
        <v>202</v>
      </c>
      <c r="B86" s="119">
        <f>'Averages Pivot Table'!AF409</f>
        <v>0</v>
      </c>
      <c r="C86" s="120">
        <f t="shared" si="125"/>
        <v>0</v>
      </c>
      <c r="D86" s="119">
        <f>'Averages Pivot Table'!AG409</f>
        <v>0</v>
      </c>
      <c r="E86" s="120">
        <f t="shared" si="125"/>
        <v>0</v>
      </c>
      <c r="F86" s="159">
        <f>'Averages Pivot Table'!AH409</f>
        <v>0</v>
      </c>
      <c r="G86" s="120">
        <f t="shared" ref="G86" si="138">IF(F86&gt;0,RANK(F86,(F$70:F$88)),0)</f>
        <v>0</v>
      </c>
      <c r="J86" s="115"/>
      <c r="Q86" s="110" t="e">
        <f t="shared" si="124"/>
        <v>#DIV/0!</v>
      </c>
      <c r="R86" s="92" t="s">
        <v>202</v>
      </c>
      <c r="S86" s="117">
        <f>'Averages Pivot Table'!AH407</f>
        <v>0</v>
      </c>
    </row>
    <row r="87" spans="1:19" ht="12.95" customHeight="1">
      <c r="A87" s="118" t="s">
        <v>203</v>
      </c>
      <c r="B87" s="119">
        <f>'Averages Pivot Table'!AF438</f>
        <v>0</v>
      </c>
      <c r="C87" s="120">
        <f t="shared" si="125"/>
        <v>0</v>
      </c>
      <c r="D87" s="119">
        <f>'Averages Pivot Table'!AG438</f>
        <v>0</v>
      </c>
      <c r="E87" s="120">
        <f t="shared" si="125"/>
        <v>0</v>
      </c>
      <c r="F87" s="159">
        <f>'Averages Pivot Table'!AH438</f>
        <v>0</v>
      </c>
      <c r="G87" s="120">
        <f t="shared" ref="G87" si="139">IF(F87&gt;0,RANK(F87,(F$70:F$88)),0)</f>
        <v>0</v>
      </c>
      <c r="J87" s="115"/>
      <c r="Q87" s="110" t="e">
        <f t="shared" si="124"/>
        <v>#DIV/0!</v>
      </c>
      <c r="R87" s="92" t="s">
        <v>203</v>
      </c>
      <c r="S87" s="117">
        <f>'Averages Pivot Table'!AH436</f>
        <v>0</v>
      </c>
    </row>
    <row r="88" spans="1:19" ht="12.95" customHeight="1">
      <c r="A88" s="143" t="s">
        <v>204</v>
      </c>
      <c r="B88" s="122">
        <f>'Averages Pivot Table'!AF467</f>
        <v>0</v>
      </c>
      <c r="C88" s="123">
        <f t="shared" si="125"/>
        <v>0</v>
      </c>
      <c r="D88" s="122">
        <f>'Averages Pivot Table'!AG467</f>
        <v>0</v>
      </c>
      <c r="E88" s="123">
        <f t="shared" si="125"/>
        <v>0</v>
      </c>
      <c r="F88" s="160">
        <f>'Averages Pivot Table'!AH467</f>
        <v>0</v>
      </c>
      <c r="G88" s="123">
        <f t="shared" ref="G88" si="140">IF(F88&gt;0,RANK(F88,(F$70:F$88)),0)</f>
        <v>0</v>
      </c>
      <c r="J88" s="115"/>
      <c r="Q88" s="110" t="e">
        <f t="shared" si="124"/>
        <v>#DIV/0!</v>
      </c>
      <c r="R88" s="92" t="s">
        <v>204</v>
      </c>
      <c r="S88" s="117">
        <f>'Averages Pivot Table'!AH465</f>
        <v>0</v>
      </c>
    </row>
    <row r="89" spans="1:19" ht="42" customHeight="1">
      <c r="A89" s="667" t="s">
        <v>360</v>
      </c>
      <c r="B89" s="667"/>
      <c r="C89" s="667"/>
      <c r="D89" s="667"/>
      <c r="E89" s="667"/>
      <c r="F89" s="667"/>
      <c r="G89" s="667"/>
      <c r="H89" s="324"/>
      <c r="I89" s="324"/>
      <c r="J89" s="115"/>
    </row>
    <row r="90" spans="1:19">
      <c r="G90" s="84" t="s">
        <v>917</v>
      </c>
      <c r="I90" s="84" t="s">
        <v>7</v>
      </c>
    </row>
    <row r="91" spans="1:19" ht="18">
      <c r="A91" s="668" t="s">
        <v>206</v>
      </c>
      <c r="B91" s="668"/>
      <c r="C91" s="668"/>
      <c r="D91" s="668"/>
      <c r="E91" s="668"/>
      <c r="F91" s="668"/>
      <c r="G91" s="668"/>
      <c r="H91" s="668"/>
      <c r="I91" s="668"/>
      <c r="J91" s="668"/>
      <c r="K91" s="668"/>
      <c r="L91" s="668"/>
      <c r="M91" s="668"/>
      <c r="N91" s="161"/>
      <c r="O91" s="161"/>
    </row>
    <row r="92" spans="1:19">
      <c r="A92" s="162"/>
      <c r="B92" s="69"/>
      <c r="C92" s="69"/>
      <c r="D92" s="69"/>
      <c r="E92" s="69"/>
      <c r="F92" s="69"/>
      <c r="G92" s="69"/>
      <c r="H92" s="69"/>
      <c r="I92" s="69"/>
      <c r="J92" s="69"/>
      <c r="K92" s="69"/>
      <c r="L92" s="69"/>
      <c r="M92" s="69"/>
      <c r="N92" s="69"/>
      <c r="O92" s="69"/>
    </row>
    <row r="93" spans="1:19" ht="15.75">
      <c r="A93" s="664" t="s">
        <v>210</v>
      </c>
      <c r="B93" s="664"/>
      <c r="C93" s="664"/>
      <c r="D93" s="664"/>
      <c r="E93" s="664"/>
      <c r="F93" s="664"/>
      <c r="G93" s="664"/>
      <c r="H93" s="664"/>
      <c r="I93" s="664"/>
      <c r="J93" s="664"/>
      <c r="K93" s="664"/>
      <c r="L93" s="664"/>
      <c r="M93" s="664"/>
      <c r="N93" s="163"/>
      <c r="O93" s="163"/>
    </row>
    <row r="94" spans="1:19" ht="15.75">
      <c r="A94" s="664" t="s">
        <v>899</v>
      </c>
      <c r="B94" s="664"/>
      <c r="C94" s="664"/>
      <c r="D94" s="664"/>
      <c r="E94" s="664"/>
      <c r="F94" s="664"/>
      <c r="G94" s="664"/>
      <c r="H94" s="664"/>
      <c r="I94" s="664"/>
      <c r="J94" s="664"/>
      <c r="K94" s="664"/>
      <c r="L94" s="664"/>
      <c r="M94" s="664"/>
      <c r="N94" s="163"/>
      <c r="O94" s="163"/>
    </row>
    <row r="95" spans="1:19">
      <c r="A95" s="118"/>
      <c r="B95" s="118"/>
      <c r="C95" s="118"/>
      <c r="D95" s="118"/>
      <c r="E95" s="118"/>
      <c r="F95" s="118"/>
      <c r="G95" s="118"/>
      <c r="H95" s="118"/>
      <c r="I95" s="118"/>
      <c r="J95" s="118"/>
      <c r="K95" s="118"/>
      <c r="L95" s="118"/>
      <c r="M95" s="118"/>
      <c r="N95" s="118"/>
      <c r="O95" s="118"/>
    </row>
    <row r="96" spans="1:19" ht="31.5" customHeight="1">
      <c r="A96" s="96"/>
      <c r="B96" s="164" t="s">
        <v>3</v>
      </c>
      <c r="C96" s="165"/>
      <c r="D96" s="166" t="s">
        <v>4</v>
      </c>
      <c r="E96" s="167"/>
      <c r="F96" s="166" t="s">
        <v>5</v>
      </c>
      <c r="G96" s="167"/>
      <c r="H96" s="164" t="s">
        <v>6</v>
      </c>
      <c r="I96" s="165"/>
      <c r="J96" s="166" t="s">
        <v>211</v>
      </c>
      <c r="K96" s="167"/>
      <c r="L96" s="165" t="s">
        <v>212</v>
      </c>
      <c r="M96" s="165"/>
      <c r="N96" s="168" t="s">
        <v>7</v>
      </c>
      <c r="O96" s="168"/>
    </row>
    <row r="97" spans="1:19">
      <c r="A97" s="102"/>
      <c r="B97" s="98" t="s">
        <v>187</v>
      </c>
      <c r="C97" s="97" t="s">
        <v>166</v>
      </c>
      <c r="D97" s="98" t="s">
        <v>187</v>
      </c>
      <c r="E97" s="97" t="s">
        <v>166</v>
      </c>
      <c r="F97" s="98" t="s">
        <v>187</v>
      </c>
      <c r="G97" s="97" t="s">
        <v>166</v>
      </c>
      <c r="H97" s="98" t="s">
        <v>187</v>
      </c>
      <c r="I97" s="97" t="s">
        <v>166</v>
      </c>
      <c r="J97" s="98" t="s">
        <v>187</v>
      </c>
      <c r="K97" s="97" t="s">
        <v>166</v>
      </c>
      <c r="L97" s="98" t="s">
        <v>187</v>
      </c>
      <c r="M97" s="97" t="s">
        <v>166</v>
      </c>
    </row>
    <row r="98" spans="1:19" s="109" customFormat="1" ht="18" customHeight="1">
      <c r="A98" s="106" t="s">
        <v>188</v>
      </c>
      <c r="B98" s="133">
        <f>'Averages Pivot Table'!Y471</f>
        <v>109739.23369448374</v>
      </c>
      <c r="C98" s="133"/>
      <c r="D98" s="133">
        <f>'Averages Pivot Table'!Y475</f>
        <v>77853.143005516336</v>
      </c>
      <c r="E98" s="133"/>
      <c r="F98" s="133">
        <f>'Averages Pivot Table'!Y479</f>
        <v>67488.475986804857</v>
      </c>
      <c r="G98" s="133"/>
      <c r="H98" s="133">
        <f>'Averages Pivot Table'!Y483</f>
        <v>47258.755194340971</v>
      </c>
      <c r="I98" s="133"/>
      <c r="J98" s="133">
        <f>'Averages Pivot Table'!Y487</f>
        <v>50961.16403772065</v>
      </c>
      <c r="K98" s="133"/>
      <c r="L98" s="133">
        <f>'Averages Pivot Table'!Y495</f>
        <v>77661.566848713541</v>
      </c>
      <c r="M98" s="169"/>
      <c r="N98" s="133"/>
      <c r="O98" s="170"/>
      <c r="Q98" s="111"/>
      <c r="R98" s="111"/>
      <c r="S98" s="111"/>
    </row>
    <row r="99" spans="1:19">
      <c r="A99" s="118"/>
      <c r="B99" s="113"/>
      <c r="C99" s="137"/>
      <c r="D99" s="113"/>
      <c r="E99" s="137"/>
      <c r="F99" s="113"/>
      <c r="G99" s="137"/>
      <c r="H99" s="113"/>
      <c r="I99" s="137"/>
      <c r="J99" s="113"/>
      <c r="K99" s="137"/>
      <c r="L99" s="113"/>
      <c r="M99" s="137"/>
      <c r="N99" s="113"/>
      <c r="O99" s="114"/>
      <c r="Q99" s="91"/>
      <c r="R99" s="91"/>
      <c r="S99" s="91"/>
    </row>
    <row r="100" spans="1:19">
      <c r="A100" s="118" t="s">
        <v>189</v>
      </c>
      <c r="B100" s="171">
        <f>'Averages Pivot Table'!Y8</f>
        <v>111627.07647255065</v>
      </c>
      <c r="C100" s="120">
        <f>IF(B100&gt;0,RANK(B100,(B$100:B$118)),0)</f>
        <v>6</v>
      </c>
      <c r="D100" s="171">
        <f>'Averages Pivot Table'!Y12</f>
        <v>81860.821319357245</v>
      </c>
      <c r="E100" s="120">
        <f>IF(D100&gt;0,RANK(D100,(D$100:D$118)),0)</f>
        <v>6</v>
      </c>
      <c r="F100" s="171">
        <f>'Averages Pivot Table'!Y16</f>
        <v>69514.556572358502</v>
      </c>
      <c r="G100" s="120">
        <f>IF(F100&gt;0,RANK(F100,(F$100:F$118)),0)</f>
        <v>7</v>
      </c>
      <c r="H100" s="171">
        <f>'Averages Pivot Table'!Y20</f>
        <v>46569.019526518772</v>
      </c>
      <c r="I100" s="120">
        <f>IF(H100&gt;0,RANK(H100,(H$100:H$118)),0)</f>
        <v>7</v>
      </c>
      <c r="J100" s="171">
        <f>'Averages Pivot Table'!Y24</f>
        <v>67003.344547966437</v>
      </c>
      <c r="K100" s="120">
        <f>IF(J100&gt;0,RANK(J100,(J$100:J$118)),0)</f>
        <v>1</v>
      </c>
      <c r="L100" s="171">
        <f>'Averages Pivot Table'!Y32</f>
        <v>80712.333144913166</v>
      </c>
      <c r="M100" s="120">
        <f>IF(L100&gt;0,RANK(L100,(L$100:L$118)),0)</f>
        <v>5</v>
      </c>
      <c r="N100" s="171"/>
      <c r="O100" s="172"/>
      <c r="Q100" s="91"/>
      <c r="R100" s="91"/>
      <c r="S100" s="91"/>
    </row>
    <row r="101" spans="1:19">
      <c r="A101" s="118" t="s">
        <v>190</v>
      </c>
      <c r="B101" s="171">
        <f>'Averages Pivot Table'!Y37</f>
        <v>93272.298139579987</v>
      </c>
      <c r="C101" s="120">
        <f t="shared" ref="C101:E118" si="141">IF(B101&gt;0,RANK(B101,(B$100:B$118)),0)</f>
        <v>14</v>
      </c>
      <c r="D101" s="171">
        <f>'Averages Pivot Table'!Y41</f>
        <v>69028.10908025266</v>
      </c>
      <c r="E101" s="120">
        <f t="shared" si="141"/>
        <v>14</v>
      </c>
      <c r="F101" s="171">
        <f>'Averages Pivot Table'!Y45</f>
        <v>60370.302880274452</v>
      </c>
      <c r="G101" s="120">
        <f t="shared" ref="G101" si="142">IF(F101&gt;0,RANK(F101,(F$100:F$118)),0)</f>
        <v>15</v>
      </c>
      <c r="H101" s="171">
        <f>'Averages Pivot Table'!Y49</f>
        <v>45110.098122157033</v>
      </c>
      <c r="I101" s="120">
        <f t="shared" ref="I101" si="143">IF(H101&gt;0,RANK(H101,(H$100:H$118)),0)</f>
        <v>12</v>
      </c>
      <c r="J101" s="171">
        <f>'Averages Pivot Table'!Y53</f>
        <v>42718.506147109198</v>
      </c>
      <c r="K101" s="120">
        <f t="shared" ref="K101" si="144">IF(J101&gt;0,RANK(J101,(J$100:J$118)),0)</f>
        <v>14</v>
      </c>
      <c r="L101" s="171">
        <f>'Averages Pivot Table'!Y61</f>
        <v>65582.000251000602</v>
      </c>
      <c r="M101" s="120">
        <f t="shared" ref="M101" si="145">IF(L101&gt;0,RANK(L101,(L$100:L$118)),0)</f>
        <v>16</v>
      </c>
      <c r="N101" s="171"/>
      <c r="O101" s="172"/>
      <c r="Q101" s="91"/>
      <c r="R101" s="91"/>
      <c r="S101" s="91"/>
    </row>
    <row r="102" spans="1:19">
      <c r="A102" s="118" t="s">
        <v>191</v>
      </c>
      <c r="B102" s="171">
        <f>'Averages Pivot Table'!Y66</f>
        <v>137582.402409651</v>
      </c>
      <c r="C102" s="120">
        <f t="shared" si="141"/>
        <v>1</v>
      </c>
      <c r="D102" s="171">
        <f>'Averages Pivot Table'!Y70</f>
        <v>93075.264139731386</v>
      </c>
      <c r="E102" s="120">
        <f t="shared" si="141"/>
        <v>1</v>
      </c>
      <c r="F102" s="171">
        <f>'Averages Pivot Table'!Y74</f>
        <v>79867.349429737922</v>
      </c>
      <c r="G102" s="120">
        <f t="shared" ref="G102" si="146">IF(F102&gt;0,RANK(F102,(F$100:F$118)),0)</f>
        <v>1</v>
      </c>
      <c r="H102" s="171">
        <f>'Averages Pivot Table'!Y78</f>
        <v>63660.593499156807</v>
      </c>
      <c r="I102" s="120">
        <f t="shared" ref="I102" si="147">IF(H102&gt;0,RANK(H102,(H$100:H$118)),0)</f>
        <v>1</v>
      </c>
      <c r="J102" s="171">
        <f>'Averages Pivot Table'!Y82</f>
        <v>42111.893617021276</v>
      </c>
      <c r="K102" s="120">
        <f t="shared" ref="K102" si="148">IF(J102&gt;0,RANK(J102,(J$100:J$118)),0)</f>
        <v>15</v>
      </c>
      <c r="L102" s="171">
        <f>'Averages Pivot Table'!Y90</f>
        <v>100986.39086242873</v>
      </c>
      <c r="M102" s="120">
        <f t="shared" ref="M102" si="149">IF(L102&gt;0,RANK(L102,(L$100:L$118)),0)</f>
        <v>1</v>
      </c>
      <c r="N102" s="171"/>
      <c r="O102" s="172"/>
      <c r="Q102" s="91"/>
      <c r="R102" s="91"/>
      <c r="S102" s="91"/>
    </row>
    <row r="103" spans="1:19">
      <c r="A103" s="118" t="s">
        <v>192</v>
      </c>
      <c r="B103" s="171">
        <f>'Averages Pivot Table'!Y95</f>
        <v>116671.61490829113</v>
      </c>
      <c r="C103" s="120">
        <f t="shared" si="141"/>
        <v>5</v>
      </c>
      <c r="D103" s="171">
        <f>'Averages Pivot Table'!Y99</f>
        <v>82366.242463310613</v>
      </c>
      <c r="E103" s="120">
        <f t="shared" si="141"/>
        <v>4</v>
      </c>
      <c r="F103" s="171">
        <f>'Averages Pivot Table'!Y103</f>
        <v>72322.742792571153</v>
      </c>
      <c r="G103" s="120">
        <f t="shared" ref="G103" si="150">IF(F103&gt;0,RANK(F103,(F$100:F$118)),0)</f>
        <v>3</v>
      </c>
      <c r="H103" s="171">
        <f>'Averages Pivot Table'!Y107</f>
        <v>54978.258763321435</v>
      </c>
      <c r="I103" s="120">
        <f t="shared" ref="I103" si="151">IF(H103&gt;0,RANK(H103,(H$100:H$118)),0)</f>
        <v>4</v>
      </c>
      <c r="J103" s="171">
        <f>'Averages Pivot Table'!Y111</f>
        <v>61098.206521947104</v>
      </c>
      <c r="K103" s="120">
        <f t="shared" ref="K103" si="152">IF(J103&gt;0,RANK(J103,(J$100:J$118)),0)</f>
        <v>2</v>
      </c>
      <c r="L103" s="171">
        <f>'Averages Pivot Table'!Y119</f>
        <v>83985.657658319222</v>
      </c>
      <c r="M103" s="120">
        <f t="shared" ref="M103" si="153">IF(L103&gt;0,RANK(L103,(L$100:L$118)),0)</f>
        <v>4</v>
      </c>
      <c r="N103" s="171"/>
      <c r="O103" s="172"/>
      <c r="Q103" s="91"/>
      <c r="R103" s="91"/>
      <c r="S103" s="91"/>
    </row>
    <row r="104" spans="1:19">
      <c r="A104" s="118"/>
      <c r="B104" s="171"/>
      <c r="C104" s="120"/>
      <c r="D104" s="171"/>
      <c r="E104" s="120"/>
      <c r="F104" s="171"/>
      <c r="G104" s="120"/>
      <c r="H104" s="171"/>
      <c r="I104" s="120"/>
      <c r="J104" s="171"/>
      <c r="K104" s="120"/>
      <c r="L104" s="171"/>
      <c r="M104" s="120"/>
      <c r="N104" s="171"/>
      <c r="O104" s="172"/>
      <c r="Q104" s="91"/>
      <c r="R104" s="91"/>
      <c r="S104" s="91"/>
    </row>
    <row r="105" spans="1:19">
      <c r="A105" s="118" t="s">
        <v>193</v>
      </c>
      <c r="B105" s="171">
        <f>'Averages Pivot Table'!Y124</f>
        <v>106937.24293749229</v>
      </c>
      <c r="C105" s="120">
        <f t="shared" si="141"/>
        <v>9</v>
      </c>
      <c r="D105" s="171">
        <f>'Averages Pivot Table'!Y128</f>
        <v>75991.830839737057</v>
      </c>
      <c r="E105" s="120">
        <f t="shared" si="141"/>
        <v>9</v>
      </c>
      <c r="F105" s="171">
        <f>'Averages Pivot Table'!Y132</f>
        <v>65756.451878623135</v>
      </c>
      <c r="G105" s="120">
        <f t="shared" ref="G105" si="154">IF(F105&gt;0,RANK(F105,(F$100:F$118)),0)</f>
        <v>9</v>
      </c>
      <c r="H105" s="171">
        <f>'Averages Pivot Table'!Y136</f>
        <v>46143.987980096696</v>
      </c>
      <c r="I105" s="120">
        <f t="shared" ref="I105" si="155">IF(H105&gt;0,RANK(H105,(H$100:H$118)),0)</f>
        <v>8</v>
      </c>
      <c r="J105" s="171">
        <f>'Averages Pivot Table'!Y140</f>
        <v>51030.732547862688</v>
      </c>
      <c r="K105" s="120">
        <f t="shared" ref="K105" si="156">IF(J105&gt;0,RANK(J105,(J$100:J$118)),0)</f>
        <v>7</v>
      </c>
      <c r="L105" s="171">
        <f>'Averages Pivot Table'!Y148</f>
        <v>75967.487165460698</v>
      </c>
      <c r="M105" s="120">
        <f t="shared" ref="M105" si="157">IF(L105&gt;0,RANK(L105,(L$100:L$118)),0)</f>
        <v>9</v>
      </c>
      <c r="N105" s="171"/>
      <c r="O105" s="172"/>
      <c r="Q105" s="91"/>
      <c r="R105" s="91"/>
      <c r="S105" s="91"/>
    </row>
    <row r="106" spans="1:19">
      <c r="A106" s="118" t="s">
        <v>194</v>
      </c>
      <c r="B106" s="171">
        <f>'Averages Pivot Table'!Y153</f>
        <v>100881.28254588466</v>
      </c>
      <c r="C106" s="120">
        <f t="shared" si="141"/>
        <v>10</v>
      </c>
      <c r="D106" s="171">
        <f>'Averages Pivot Table'!Y157</f>
        <v>72449.799572854594</v>
      </c>
      <c r="E106" s="120">
        <f t="shared" si="141"/>
        <v>12</v>
      </c>
      <c r="F106" s="171">
        <f>'Averages Pivot Table'!Y161</f>
        <v>63038.078278033485</v>
      </c>
      <c r="G106" s="120">
        <f t="shared" ref="G106" si="158">IF(F106&gt;0,RANK(F106,(F$100:F$118)),0)</f>
        <v>12</v>
      </c>
      <c r="H106" s="171">
        <f>'Averages Pivot Table'!Y165</f>
        <v>45506.627307075076</v>
      </c>
      <c r="I106" s="120">
        <f t="shared" ref="I106" si="159">IF(H106&gt;0,RANK(H106,(H$100:H$118)),0)</f>
        <v>10</v>
      </c>
      <c r="J106" s="171">
        <f>'Averages Pivot Table'!Y169</f>
        <v>47722.689125687706</v>
      </c>
      <c r="K106" s="120">
        <f t="shared" ref="K106" si="160">IF(J106&gt;0,RANK(J106,(J$100:J$118)),0)</f>
        <v>11</v>
      </c>
      <c r="L106" s="171">
        <f>'Averages Pivot Table'!Y177</f>
        <v>72812.244348552675</v>
      </c>
      <c r="M106" s="120">
        <f t="shared" ref="M106" si="161">IF(L106&gt;0,RANK(L106,(L$100:L$118)),0)</f>
        <v>11</v>
      </c>
      <c r="N106" s="171"/>
      <c r="O106" s="172"/>
      <c r="Q106" s="91"/>
      <c r="R106" s="91"/>
      <c r="S106" s="91"/>
    </row>
    <row r="107" spans="1:19">
      <c r="A107" s="118" t="s">
        <v>195</v>
      </c>
      <c r="B107" s="171">
        <f>'Averages Pivot Table'!Y182</f>
        <v>90237.5112714641</v>
      </c>
      <c r="C107" s="120">
        <f t="shared" si="141"/>
        <v>15</v>
      </c>
      <c r="D107" s="171">
        <f>'Averages Pivot Table'!Y186</f>
        <v>68626.053237288492</v>
      </c>
      <c r="E107" s="120">
        <f t="shared" si="141"/>
        <v>15</v>
      </c>
      <c r="F107" s="171">
        <f>'Averages Pivot Table'!Y190</f>
        <v>59461.260681145352</v>
      </c>
      <c r="G107" s="120">
        <f t="shared" ref="G107" si="162">IF(F107&gt;0,RANK(F107,(F$100:F$118)),0)</f>
        <v>16</v>
      </c>
      <c r="H107" s="171">
        <f>'Averages Pivot Table'!Y194</f>
        <v>45639.057366751877</v>
      </c>
      <c r="I107" s="120">
        <f t="shared" ref="I107" si="163">IF(H107&gt;0,RANK(H107,(H$100:H$118)),0)</f>
        <v>9</v>
      </c>
      <c r="J107" s="171">
        <f>'Averages Pivot Table'!Y198</f>
        <v>51656.101739368547</v>
      </c>
      <c r="K107" s="120">
        <f t="shared" ref="K107" si="164">IF(J107&gt;0,RANK(J107,(J$100:J$118)),0)</f>
        <v>5</v>
      </c>
      <c r="L107" s="171">
        <f>'Averages Pivot Table'!Y206</f>
        <v>66363.821945053554</v>
      </c>
      <c r="M107" s="120">
        <f t="shared" ref="M107" si="165">IF(L107&gt;0,RANK(L107,(L$100:L$118)),0)</f>
        <v>14</v>
      </c>
      <c r="N107" s="171"/>
      <c r="O107" s="172"/>
      <c r="Q107" s="91"/>
      <c r="R107" s="91"/>
      <c r="S107" s="91"/>
    </row>
    <row r="108" spans="1:19">
      <c r="A108" s="118" t="s">
        <v>196</v>
      </c>
      <c r="B108" s="171">
        <f>'Averages Pivot Table'!Y211</f>
        <v>119753.33386666802</v>
      </c>
      <c r="C108" s="120">
        <f t="shared" si="141"/>
        <v>2</v>
      </c>
      <c r="D108" s="171">
        <f>'Averages Pivot Table'!Y215</f>
        <v>84934.107751823598</v>
      </c>
      <c r="E108" s="120">
        <f t="shared" si="141"/>
        <v>2</v>
      </c>
      <c r="F108" s="171">
        <f>'Averages Pivot Table'!Y219</f>
        <v>72765.299532907811</v>
      </c>
      <c r="G108" s="120">
        <f t="shared" ref="G108" si="166">IF(F108&gt;0,RANK(F108,(F$100:F$118)),0)</f>
        <v>2</v>
      </c>
      <c r="H108" s="171">
        <f>'Averages Pivot Table'!Y223</f>
        <v>55833.29923906114</v>
      </c>
      <c r="I108" s="120">
        <f t="shared" ref="I108" si="167">IF(H108&gt;0,RANK(H108,(H$100:H$118)),0)</f>
        <v>2</v>
      </c>
      <c r="J108" s="171">
        <f>'Averages Pivot Table'!Y227</f>
        <v>51380.606641794395</v>
      </c>
      <c r="K108" s="120">
        <f t="shared" ref="K108" si="168">IF(J108&gt;0,RANK(J108,(J$100:J$118)),0)</f>
        <v>6</v>
      </c>
      <c r="L108" s="171">
        <f>'Averages Pivot Table'!Y235</f>
        <v>85348.818773950523</v>
      </c>
      <c r="M108" s="120">
        <f t="shared" ref="M108" si="169">IF(L108&gt;0,RANK(L108,(L$100:L$118)),0)</f>
        <v>3</v>
      </c>
      <c r="N108" s="171"/>
      <c r="O108" s="172"/>
      <c r="Q108" s="91"/>
      <c r="R108" s="91"/>
      <c r="S108" s="91"/>
    </row>
    <row r="109" spans="1:19">
      <c r="A109" s="118"/>
      <c r="B109" s="171"/>
      <c r="C109" s="120"/>
      <c r="D109" s="171"/>
      <c r="E109" s="120"/>
      <c r="F109" s="171"/>
      <c r="G109" s="120"/>
      <c r="H109" s="171"/>
      <c r="I109" s="120"/>
      <c r="J109" s="171"/>
      <c r="K109" s="120"/>
      <c r="L109" s="171"/>
      <c r="M109" s="120"/>
      <c r="N109" s="171"/>
      <c r="O109" s="172"/>
      <c r="Q109" s="91"/>
      <c r="R109" s="91"/>
      <c r="S109" s="91"/>
    </row>
    <row r="110" spans="1:19">
      <c r="A110" s="118" t="s">
        <v>197</v>
      </c>
      <c r="B110" s="171">
        <f>'Averages Pivot Table'!Y240</f>
        <v>93727.277033806517</v>
      </c>
      <c r="C110" s="120">
        <f t="shared" si="141"/>
        <v>13</v>
      </c>
      <c r="D110" s="171">
        <f>'Averages Pivot Table'!Y244</f>
        <v>73048.785231598318</v>
      </c>
      <c r="E110" s="120">
        <f t="shared" si="141"/>
        <v>11</v>
      </c>
      <c r="F110" s="171">
        <f>'Averages Pivot Table'!Y248</f>
        <v>64887.401004500316</v>
      </c>
      <c r="G110" s="120">
        <f t="shared" ref="G110" si="170">IF(F110&gt;0,RANK(F110,(F$100:F$118)),0)</f>
        <v>10</v>
      </c>
      <c r="H110" s="171">
        <f>'Averages Pivot Table'!Y252</f>
        <v>44945.744830716809</v>
      </c>
      <c r="I110" s="120">
        <f t="shared" ref="I110" si="171">IF(H110&gt;0,RANK(H110,(H$100:H$118)),0)</f>
        <v>14</v>
      </c>
      <c r="J110" s="171">
        <f>'Averages Pivot Table'!Y256</f>
        <v>43072.922712222709</v>
      </c>
      <c r="K110" s="120">
        <f t="shared" ref="K110" si="172">IF(J110&gt;0,RANK(J110,(J$100:J$118)),0)</f>
        <v>12</v>
      </c>
      <c r="L110" s="171">
        <f>'Averages Pivot Table'!Y264</f>
        <v>68568.498804452334</v>
      </c>
      <c r="M110" s="120">
        <f t="shared" ref="M110" si="173">IF(L110&gt;0,RANK(L110,(L$100:L$118)),0)</f>
        <v>13</v>
      </c>
      <c r="N110" s="171"/>
      <c r="O110" s="172"/>
      <c r="Q110" s="91"/>
      <c r="R110" s="91"/>
      <c r="S110" s="91"/>
    </row>
    <row r="111" spans="1:19">
      <c r="A111" s="118" t="s">
        <v>198</v>
      </c>
      <c r="B111" s="171">
        <f>'Averages Pivot Table'!Y269</f>
        <v>109760.44850611156</v>
      </c>
      <c r="C111" s="120">
        <f t="shared" si="141"/>
        <v>7</v>
      </c>
      <c r="D111" s="171">
        <f>'Averages Pivot Table'!Y273</f>
        <v>78673.954621218814</v>
      </c>
      <c r="E111" s="120">
        <f t="shared" si="141"/>
        <v>7</v>
      </c>
      <c r="F111" s="171">
        <f>'Averages Pivot Table'!Y277</f>
        <v>69533.178148206367</v>
      </c>
      <c r="G111" s="120">
        <f t="shared" ref="G111" si="174">IF(F111&gt;0,RANK(F111,(F$100:F$118)),0)</f>
        <v>6</v>
      </c>
      <c r="H111" s="171">
        <f>'Averages Pivot Table'!Y281</f>
        <v>55524.307410588728</v>
      </c>
      <c r="I111" s="120">
        <f t="shared" ref="I111" si="175">IF(H111&gt;0,RANK(H111,(H$100:H$118)),0)</f>
        <v>3</v>
      </c>
      <c r="J111" s="171">
        <f>'Averages Pivot Table'!Y285</f>
        <v>50488.418151609963</v>
      </c>
      <c r="K111" s="120">
        <f t="shared" ref="K111" si="176">IF(J111&gt;0,RANK(J111,(J$100:J$118)),0)</f>
        <v>10</v>
      </c>
      <c r="L111" s="171">
        <f>'Averages Pivot Table'!Y293</f>
        <v>76943.984406138989</v>
      </c>
      <c r="M111" s="120">
        <f t="shared" ref="M111" si="177">IF(L111&gt;0,RANK(L111,(L$100:L$118)),0)</f>
        <v>8</v>
      </c>
      <c r="N111" s="171"/>
      <c r="O111" s="172"/>
      <c r="Q111" s="91"/>
      <c r="R111" s="91"/>
      <c r="S111" s="91"/>
    </row>
    <row r="112" spans="1:19">
      <c r="A112" s="118" t="s">
        <v>199</v>
      </c>
      <c r="B112" s="171">
        <f>'Averages Pivot Table'!Y298</f>
        <v>97469.850549344075</v>
      </c>
      <c r="C112" s="120">
        <f t="shared" si="141"/>
        <v>12</v>
      </c>
      <c r="D112" s="171">
        <f>'Averages Pivot Table'!Y302</f>
        <v>49855.221149871708</v>
      </c>
      <c r="E112" s="120">
        <f t="shared" si="141"/>
        <v>16</v>
      </c>
      <c r="F112" s="171">
        <f>'Averages Pivot Table'!Y306</f>
        <v>63729.26065812818</v>
      </c>
      <c r="G112" s="120">
        <f t="shared" ref="G112" si="178">IF(F112&gt;0,RANK(F112,(F$100:F$118)),0)</f>
        <v>11</v>
      </c>
      <c r="H112" s="171">
        <f>'Averages Pivot Table'!Y310</f>
        <v>41866.755126751574</v>
      </c>
      <c r="I112" s="120">
        <f t="shared" ref="I112" si="179">IF(H112&gt;0,RANK(H112,(H$100:H$118)),0)</f>
        <v>15</v>
      </c>
      <c r="J112" s="171">
        <f>'Averages Pivot Table'!Y314</f>
        <v>0</v>
      </c>
      <c r="K112" s="120">
        <f t="shared" ref="K112" si="180">IF(J112&gt;0,RANK(J112,(J$100:J$118)),0)</f>
        <v>0</v>
      </c>
      <c r="L112" s="171">
        <f>'Averages Pivot Table'!Y322</f>
        <v>66159.291056734961</v>
      </c>
      <c r="M112" s="120">
        <f t="shared" ref="M112" si="181">IF(L112&gt;0,RANK(L112,(L$100:L$118)),0)</f>
        <v>15</v>
      </c>
      <c r="N112" s="171"/>
      <c r="O112" s="172"/>
      <c r="Q112" s="91"/>
      <c r="R112" s="91"/>
      <c r="S112" s="91"/>
    </row>
    <row r="113" spans="1:19">
      <c r="A113" s="118" t="s">
        <v>200</v>
      </c>
      <c r="B113" s="171">
        <f>'Averages Pivot Table'!Y327</f>
        <v>107559.27159429013</v>
      </c>
      <c r="C113" s="120">
        <f t="shared" si="141"/>
        <v>8</v>
      </c>
      <c r="D113" s="171">
        <f>'Averages Pivot Table'!Y331</f>
        <v>78374.948426513816</v>
      </c>
      <c r="E113" s="120">
        <f t="shared" si="141"/>
        <v>8</v>
      </c>
      <c r="F113" s="171">
        <f>'Averages Pivot Table'!Y335</f>
        <v>68676.028171271479</v>
      </c>
      <c r="G113" s="120">
        <f t="shared" ref="G113" si="182">IF(F113&gt;0,RANK(F113,(F$100:F$118)),0)</f>
        <v>8</v>
      </c>
      <c r="H113" s="171">
        <f>'Averages Pivot Table'!Y339</f>
        <v>48553.226047747979</v>
      </c>
      <c r="I113" s="120">
        <f t="shared" ref="I113" si="183">IF(H113&gt;0,RANK(H113,(H$100:H$118)),0)</f>
        <v>6</v>
      </c>
      <c r="J113" s="171">
        <f>'Averages Pivot Table'!Y343</f>
        <v>50973.378256879005</v>
      </c>
      <c r="K113" s="120">
        <f t="shared" ref="K113" si="184">IF(J113&gt;0,RANK(J113,(J$100:J$118)),0)</f>
        <v>8</v>
      </c>
      <c r="L113" s="171">
        <f>'Averages Pivot Table'!Y351</f>
        <v>77966.418726138043</v>
      </c>
      <c r="M113" s="120">
        <f t="shared" ref="M113" si="185">IF(L113&gt;0,RANK(L113,(L$100:L$118)),0)</f>
        <v>7</v>
      </c>
      <c r="N113" s="171"/>
      <c r="O113" s="172"/>
      <c r="Q113" s="91"/>
      <c r="R113" s="91"/>
      <c r="S113" s="91"/>
    </row>
    <row r="114" spans="1:19">
      <c r="A114" s="118"/>
      <c r="B114" s="171"/>
      <c r="C114" s="120"/>
      <c r="D114" s="171"/>
      <c r="E114" s="120"/>
      <c r="F114" s="171"/>
      <c r="G114" s="120"/>
      <c r="H114" s="171"/>
      <c r="I114" s="120"/>
      <c r="J114" s="171"/>
      <c r="K114" s="120"/>
      <c r="L114" s="171"/>
      <c r="M114" s="120"/>
      <c r="N114" s="171"/>
      <c r="O114" s="172"/>
      <c r="Q114" s="91"/>
      <c r="R114" s="91"/>
      <c r="S114" s="91"/>
    </row>
    <row r="115" spans="1:19" ht="12.95" customHeight="1">
      <c r="A115" s="118" t="s">
        <v>201</v>
      </c>
      <c r="B115" s="173">
        <f>'Averages Pivot Table'!Y356</f>
        <v>97921.295951913911</v>
      </c>
      <c r="C115" s="120">
        <f t="shared" si="141"/>
        <v>11</v>
      </c>
      <c r="D115" s="173">
        <f>'Averages Pivot Table'!Y360</f>
        <v>73201.496148620863</v>
      </c>
      <c r="E115" s="120">
        <f t="shared" si="141"/>
        <v>10</v>
      </c>
      <c r="F115" s="173">
        <f>'Averages Pivot Table'!Y364</f>
        <v>62700.841987247833</v>
      </c>
      <c r="G115" s="120">
        <f t="shared" ref="G115" si="186">IF(F115&gt;0,RANK(F115,(F$100:F$118)),0)</f>
        <v>13</v>
      </c>
      <c r="H115" s="173">
        <f>'Averages Pivot Table'!Y368</f>
        <v>45253.834576578389</v>
      </c>
      <c r="I115" s="120">
        <f t="shared" ref="I115" si="187">IF(H115&gt;0,RANK(H115,(H$100:H$118)),0)</f>
        <v>11</v>
      </c>
      <c r="J115" s="173">
        <f>'Averages Pivot Table'!Y372</f>
        <v>42826.66817549491</v>
      </c>
      <c r="K115" s="120">
        <f t="shared" ref="K115" si="188">IF(J115&gt;0,RANK(J115,(J$100:J$118)),0)</f>
        <v>13</v>
      </c>
      <c r="L115" s="173">
        <f>'Averages Pivot Table'!Y380</f>
        <v>73044.020073625186</v>
      </c>
      <c r="M115" s="120">
        <f t="shared" ref="M115" si="189">IF(L115&gt;0,RANK(L115,(L$100:L$118)),0)</f>
        <v>10</v>
      </c>
      <c r="N115" s="171"/>
      <c r="O115" s="172"/>
    </row>
    <row r="116" spans="1:19" ht="12.95" customHeight="1">
      <c r="A116" s="118" t="s">
        <v>202</v>
      </c>
      <c r="B116" s="173">
        <f>'Averages Pivot Table'!Y385</f>
        <v>118180.54437003912</v>
      </c>
      <c r="C116" s="120">
        <f t="shared" si="141"/>
        <v>4</v>
      </c>
      <c r="D116" s="173">
        <f>'Averages Pivot Table'!Y389</f>
        <v>82100.184036434992</v>
      </c>
      <c r="E116" s="120">
        <f t="shared" si="141"/>
        <v>5</v>
      </c>
      <c r="F116" s="173">
        <f>'Averages Pivot Table'!Y393</f>
        <v>69670.360712434864</v>
      </c>
      <c r="G116" s="120">
        <f t="shared" ref="G116" si="190">IF(F116&gt;0,RANK(F116,(F$100:F$118)),0)</f>
        <v>5</v>
      </c>
      <c r="H116" s="173">
        <f>'Averages Pivot Table'!Y397</f>
        <v>45078.963311585656</v>
      </c>
      <c r="I116" s="120">
        <f t="shared" ref="I116" si="191">IF(H116&gt;0,RANK(H116,(H$100:H$118)),0)</f>
        <v>13</v>
      </c>
      <c r="J116" s="173">
        <f>'Averages Pivot Table'!Y401</f>
        <v>50549.899775194695</v>
      </c>
      <c r="K116" s="120">
        <f t="shared" ref="K116" si="192">IF(J116&gt;0,RANK(J116,(J$100:J$118)),0)</f>
        <v>9</v>
      </c>
      <c r="L116" s="173">
        <f>'Averages Pivot Table'!Y409</f>
        <v>79951.249975048151</v>
      </c>
      <c r="M116" s="120">
        <f t="shared" ref="M116" si="193">IF(L116&gt;0,RANK(L116,(L$100:L$118)),0)</f>
        <v>6</v>
      </c>
      <c r="N116" s="171"/>
      <c r="O116" s="172"/>
    </row>
    <row r="117" spans="1:19" ht="12.95" customHeight="1">
      <c r="A117" s="118" t="s">
        <v>203</v>
      </c>
      <c r="B117" s="173">
        <f>'Averages Pivot Table'!Y414</f>
        <v>119369.88650596621</v>
      </c>
      <c r="C117" s="120">
        <f t="shared" si="141"/>
        <v>3</v>
      </c>
      <c r="D117" s="173">
        <f>'Averages Pivot Table'!Y418</f>
        <v>82777.293296697477</v>
      </c>
      <c r="E117" s="120">
        <f t="shared" si="141"/>
        <v>3</v>
      </c>
      <c r="F117" s="173">
        <f>'Averages Pivot Table'!Y422</f>
        <v>69998.380083576005</v>
      </c>
      <c r="G117" s="120">
        <f t="shared" ref="G117" si="194">IF(F117&gt;0,RANK(F117,(F$100:F$118)),0)</f>
        <v>4</v>
      </c>
      <c r="H117" s="173">
        <f>'Averages Pivot Table'!Y426</f>
        <v>49857.870732394418</v>
      </c>
      <c r="I117" s="120">
        <f t="shared" ref="I117" si="195">IF(H117&gt;0,RANK(H117,(H$100:H$118)),0)</f>
        <v>5</v>
      </c>
      <c r="J117" s="173">
        <f>'Averages Pivot Table'!Y430</f>
        <v>55034.893421293498</v>
      </c>
      <c r="K117" s="120">
        <f t="shared" ref="K117" si="196">IF(J117&gt;0,RANK(J117,(J$100:J$118)),0)</f>
        <v>3</v>
      </c>
      <c r="L117" s="173">
        <f>'Averages Pivot Table'!Y438</f>
        <v>85385.925902297997</v>
      </c>
      <c r="M117" s="120">
        <f t="shared" ref="M117" si="197">IF(L117&gt;0,RANK(L117,(L$100:L$118)),0)</f>
        <v>2</v>
      </c>
      <c r="N117" s="171"/>
      <c r="O117" s="172"/>
    </row>
    <row r="118" spans="1:19" ht="12.95" customHeight="1">
      <c r="A118" s="143" t="s">
        <v>204</v>
      </c>
      <c r="B118" s="174">
        <f>'Averages Pivot Table'!Y443</f>
        <v>89208.852826683607</v>
      </c>
      <c r="C118" s="123">
        <f t="shared" si="141"/>
        <v>16</v>
      </c>
      <c r="D118" s="174">
        <f>'Averages Pivot Table'!Y447</f>
        <v>71809.779705684748</v>
      </c>
      <c r="E118" s="123">
        <f t="shared" si="141"/>
        <v>13</v>
      </c>
      <c r="F118" s="174">
        <f>'Averages Pivot Table'!Y451</f>
        <v>60646.375907925307</v>
      </c>
      <c r="G118" s="123">
        <f t="shared" ref="G118" si="198">IF(F118&gt;0,RANK(F118,(F$100:F$118)),0)</f>
        <v>14</v>
      </c>
      <c r="H118" s="174">
        <f>'Averages Pivot Table'!Y455</f>
        <v>39946.686971243347</v>
      </c>
      <c r="I118" s="123">
        <f t="shared" ref="I118" si="199">IF(H118&gt;0,RANK(H118,(H$100:H$118)),0)</f>
        <v>16</v>
      </c>
      <c r="J118" s="174">
        <f>'Averages Pivot Table'!Y459</f>
        <v>52248.825250836126</v>
      </c>
      <c r="K118" s="123">
        <f t="shared" ref="K118" si="200">IF(J118&gt;0,RANK(J118,(J$100:J$118)),0)</f>
        <v>4</v>
      </c>
      <c r="L118" s="174">
        <f>'Averages Pivot Table'!Y467</f>
        <v>69835.183178335719</v>
      </c>
      <c r="M118" s="123">
        <f t="shared" ref="M118" si="201">IF(L118&gt;0,RANK(L118,(L$100:L$118)),0)</f>
        <v>12</v>
      </c>
      <c r="N118" s="171"/>
      <c r="O118" s="171"/>
    </row>
    <row r="119" spans="1:19" ht="35.25" customHeight="1">
      <c r="A119" s="665" t="s">
        <v>360</v>
      </c>
      <c r="B119" s="669"/>
      <c r="C119" s="669"/>
      <c r="D119" s="669"/>
      <c r="E119" s="669"/>
      <c r="F119" s="669"/>
      <c r="G119" s="669"/>
      <c r="H119" s="669"/>
      <c r="I119" s="669"/>
      <c r="J119" s="669"/>
      <c r="K119" s="669"/>
      <c r="L119" s="669"/>
      <c r="M119" s="669"/>
      <c r="N119" s="118"/>
      <c r="O119" s="118"/>
    </row>
    <row r="120" spans="1:19">
      <c r="M120" s="84" t="s">
        <v>917</v>
      </c>
      <c r="O120" s="175"/>
    </row>
    <row r="121" spans="1:19" ht="18">
      <c r="A121" s="64" t="s">
        <v>209</v>
      </c>
      <c r="B121" s="64"/>
      <c r="C121" s="64"/>
      <c r="D121" s="64"/>
      <c r="E121" s="64"/>
      <c r="F121" s="64"/>
      <c r="G121" s="64"/>
      <c r="H121" s="64"/>
      <c r="I121" s="64"/>
      <c r="J121" s="64"/>
      <c r="K121" s="64"/>
      <c r="L121" s="64"/>
      <c r="M121" s="64"/>
      <c r="N121" s="161"/>
      <c r="O121" s="161"/>
    </row>
    <row r="122" spans="1:19">
      <c r="A122" s="162"/>
      <c r="B122" s="69"/>
      <c r="C122" s="69"/>
      <c r="D122" s="69"/>
      <c r="E122" s="69"/>
      <c r="F122" s="69"/>
      <c r="G122" s="69"/>
      <c r="H122" s="69"/>
      <c r="I122" s="69"/>
      <c r="J122" s="69"/>
      <c r="K122" s="69"/>
      <c r="L122" s="69"/>
      <c r="M122" s="69"/>
      <c r="N122" s="69"/>
      <c r="O122" s="69"/>
    </row>
    <row r="123" spans="1:19" ht="15.75">
      <c r="A123" s="664" t="s">
        <v>210</v>
      </c>
      <c r="B123" s="664"/>
      <c r="C123" s="664"/>
      <c r="D123" s="664"/>
      <c r="E123" s="664"/>
      <c r="F123" s="664"/>
      <c r="G123" s="664"/>
      <c r="H123" s="664"/>
      <c r="I123" s="664"/>
      <c r="J123" s="664"/>
      <c r="K123" s="664"/>
      <c r="L123" s="664"/>
      <c r="M123" s="664"/>
      <c r="N123" s="163"/>
      <c r="O123" s="163"/>
    </row>
    <row r="124" spans="1:19" ht="15.75">
      <c r="A124" s="664" t="s">
        <v>902</v>
      </c>
      <c r="B124" s="664"/>
      <c r="C124" s="664"/>
      <c r="D124" s="664"/>
      <c r="E124" s="664"/>
      <c r="F124" s="664"/>
      <c r="G124" s="664"/>
      <c r="H124" s="664"/>
      <c r="I124" s="664"/>
      <c r="J124" s="664"/>
      <c r="K124" s="664"/>
      <c r="L124" s="664"/>
      <c r="M124" s="664"/>
      <c r="N124" s="163"/>
      <c r="O124" s="163"/>
    </row>
    <row r="125" spans="1:19">
      <c r="A125" s="118"/>
      <c r="B125" s="118"/>
      <c r="C125" s="118"/>
      <c r="D125" s="118"/>
      <c r="E125" s="118"/>
      <c r="F125" s="118"/>
      <c r="G125" s="118"/>
      <c r="H125" s="118"/>
      <c r="I125" s="118"/>
      <c r="J125" s="118"/>
      <c r="K125" s="118"/>
      <c r="L125" s="118"/>
      <c r="M125" s="118"/>
      <c r="N125" s="118"/>
      <c r="O125" s="118"/>
    </row>
    <row r="126" spans="1:19" ht="31.5" customHeight="1">
      <c r="A126" s="96"/>
      <c r="B126" s="164" t="s">
        <v>3</v>
      </c>
      <c r="C126" s="165"/>
      <c r="D126" s="166" t="s">
        <v>4</v>
      </c>
      <c r="E126" s="167"/>
      <c r="F126" s="166" t="s">
        <v>5</v>
      </c>
      <c r="G126" s="167"/>
      <c r="H126" s="164" t="s">
        <v>6</v>
      </c>
      <c r="I126" s="165"/>
      <c r="J126" s="166" t="s">
        <v>211</v>
      </c>
      <c r="K126" s="167"/>
      <c r="L126" s="165" t="s">
        <v>212</v>
      </c>
      <c r="M126" s="165"/>
      <c r="N126" s="168" t="s">
        <v>7</v>
      </c>
      <c r="O126" s="168"/>
    </row>
    <row r="127" spans="1:19">
      <c r="A127" s="102"/>
      <c r="B127" s="98" t="s">
        <v>187</v>
      </c>
      <c r="C127" s="97" t="s">
        <v>166</v>
      </c>
      <c r="D127" s="98" t="s">
        <v>187</v>
      </c>
      <c r="E127" s="97" t="s">
        <v>166</v>
      </c>
      <c r="F127" s="98" t="s">
        <v>187</v>
      </c>
      <c r="G127" s="97" t="s">
        <v>166</v>
      </c>
      <c r="H127" s="98" t="s">
        <v>187</v>
      </c>
      <c r="I127" s="97" t="s">
        <v>166</v>
      </c>
      <c r="J127" s="98" t="s">
        <v>187</v>
      </c>
      <c r="K127" s="97" t="s">
        <v>166</v>
      </c>
      <c r="L127" s="98" t="s">
        <v>187</v>
      </c>
      <c r="M127" s="97" t="s">
        <v>166</v>
      </c>
    </row>
    <row r="128" spans="1:19" s="109" customFormat="1" ht="18" customHeight="1">
      <c r="A128" s="106" t="s">
        <v>188</v>
      </c>
      <c r="B128" s="133">
        <f>'Averages Pivot Table'!S471</f>
        <v>125263.86544710243</v>
      </c>
      <c r="C128" s="133"/>
      <c r="D128" s="133">
        <f>'Averages Pivot Table'!S475</f>
        <v>84975.295005989683</v>
      </c>
      <c r="E128" s="133"/>
      <c r="F128" s="133">
        <f>'Averages Pivot Table'!S479</f>
        <v>75713.836375137878</v>
      </c>
      <c r="G128" s="133"/>
      <c r="H128" s="133">
        <f>'Averages Pivot Table'!S483</f>
        <v>49565.196777165038</v>
      </c>
      <c r="I128" s="133"/>
      <c r="J128" s="133">
        <f>'Averages Pivot Table'!S487</f>
        <v>55460.696248339162</v>
      </c>
      <c r="K128" s="133"/>
      <c r="L128" s="133">
        <f>'Averages Pivot Table'!S495</f>
        <v>88729.255056226873</v>
      </c>
      <c r="M128" s="169"/>
      <c r="N128" s="133"/>
      <c r="O128" s="170"/>
      <c r="Q128" s="111"/>
      <c r="R128" s="111"/>
      <c r="S128" s="111"/>
    </row>
    <row r="129" spans="1:15" ht="12.95" customHeight="1">
      <c r="A129" s="118"/>
      <c r="B129" s="113"/>
      <c r="C129" s="137"/>
      <c r="D129" s="113"/>
      <c r="E129" s="137"/>
      <c r="F129" s="113"/>
      <c r="G129" s="137"/>
      <c r="H129" s="113"/>
      <c r="I129" s="137"/>
      <c r="J129" s="113"/>
      <c r="K129" s="137"/>
      <c r="L129" s="113"/>
      <c r="M129" s="137"/>
      <c r="N129" s="113"/>
      <c r="O129" s="114"/>
    </row>
    <row r="130" spans="1:15" ht="12.95" customHeight="1">
      <c r="A130" s="118" t="s">
        <v>189</v>
      </c>
      <c r="B130" s="171">
        <f>'Averages Pivot Table'!S8</f>
        <v>122184.50113529518</v>
      </c>
      <c r="C130" s="120">
        <f>IF(B130&gt;0,RANK(B130,(B$130:B$148)),0)</f>
        <v>7</v>
      </c>
      <c r="D130" s="171">
        <f>'Averages Pivot Table'!S12</f>
        <v>84080.519283606802</v>
      </c>
      <c r="E130" s="120">
        <f>IF(D130&gt;0,RANK(D130,(D$130:D$148)),0)</f>
        <v>9</v>
      </c>
      <c r="F130" s="171">
        <f>'Averages Pivot Table'!S16</f>
        <v>69241.466606147093</v>
      </c>
      <c r="G130" s="120">
        <f>IF(F130&gt;0,RANK(F130,(F$130:F$148)),0)</f>
        <v>14</v>
      </c>
      <c r="H130" s="171">
        <f>'Averages Pivot Table'!S20</f>
        <v>47018.660024803634</v>
      </c>
      <c r="I130" s="120">
        <f>IF(H130&gt;0,RANK(H130,(H$130:H$148)),0)</f>
        <v>10</v>
      </c>
      <c r="J130" s="171">
        <f>'Averages Pivot Table'!S24</f>
        <v>52905.384419192655</v>
      </c>
      <c r="K130" s="120">
        <f>IF(J130&gt;0,RANK(J130,(J$130:J$148)),0)</f>
        <v>10</v>
      </c>
      <c r="L130" s="171">
        <f>'Averages Pivot Table'!S32</f>
        <v>86057.547945315513</v>
      </c>
      <c r="M130" s="120">
        <f>IF(L130&gt;0,RANK(L130,(L$130:L$148)),0)</f>
        <v>9</v>
      </c>
      <c r="N130" s="171"/>
      <c r="O130" s="172"/>
    </row>
    <row r="131" spans="1:15" ht="12.95" customHeight="1">
      <c r="A131" s="118" t="s">
        <v>190</v>
      </c>
      <c r="B131" s="171">
        <f>'Averages Pivot Table'!S37</f>
        <v>113812.13930348257</v>
      </c>
      <c r="C131" s="120">
        <f t="shared" ref="C131:E148" si="202">IF(B131&gt;0,RANK(B131,(B$130:B$148)),0)</f>
        <v>13</v>
      </c>
      <c r="D131" s="171">
        <f>'Averages Pivot Table'!S41</f>
        <v>82352.356557377047</v>
      </c>
      <c r="E131" s="120">
        <f t="shared" si="202"/>
        <v>11</v>
      </c>
      <c r="F131" s="171">
        <f>'Averages Pivot Table'!S45</f>
        <v>76794.300925925927</v>
      </c>
      <c r="G131" s="120">
        <f t="shared" ref="G131" si="203">IF(F131&gt;0,RANK(F131,(F$130:F$148)),0)</f>
        <v>6</v>
      </c>
      <c r="H131" s="171">
        <f>'Averages Pivot Table'!S49</f>
        <v>48335.394736842107</v>
      </c>
      <c r="I131" s="120">
        <f t="shared" ref="I131" si="204">IF(H131&gt;0,RANK(H131,(H$130:H$148)),0)</f>
        <v>9</v>
      </c>
      <c r="J131" s="171">
        <f>'Averages Pivot Table'!S53</f>
        <v>48260.266423357658</v>
      </c>
      <c r="K131" s="120">
        <f t="shared" ref="K131" si="205">IF(J131&gt;0,RANK(J131,(J$130:J$148)),0)</f>
        <v>12</v>
      </c>
      <c r="L131" s="171">
        <f>'Averages Pivot Table'!S61</f>
        <v>80877.501107369302</v>
      </c>
      <c r="M131" s="120">
        <f t="shared" ref="M131" si="206">IF(L131&gt;0,RANK(L131,(L$130:L$148)),0)</f>
        <v>14</v>
      </c>
      <c r="N131" s="171"/>
      <c r="O131" s="172"/>
    </row>
    <row r="132" spans="1:15" ht="12.95" customHeight="1">
      <c r="A132" s="118" t="s">
        <v>191</v>
      </c>
      <c r="B132" s="171">
        <f>'Averages Pivot Table'!S66</f>
        <v>143432.35413802584</v>
      </c>
      <c r="C132" s="120">
        <f t="shared" si="202"/>
        <v>2</v>
      </c>
      <c r="D132" s="171">
        <f>'Averages Pivot Table'!S70</f>
        <v>100524.23895517575</v>
      </c>
      <c r="E132" s="120">
        <f t="shared" si="202"/>
        <v>2</v>
      </c>
      <c r="F132" s="171">
        <f>'Averages Pivot Table'!S74</f>
        <v>85038.111815132303</v>
      </c>
      <c r="G132" s="120">
        <f t="shared" ref="G132" si="207">IF(F132&gt;0,RANK(F132,(F$130:F$148)),0)</f>
        <v>2</v>
      </c>
      <c r="H132" s="171">
        <f>'Averages Pivot Table'!S78</f>
        <v>65212.584598698486</v>
      </c>
      <c r="I132" s="120">
        <f t="shared" ref="I132" si="208">IF(H132&gt;0,RANK(H132,(H$130:H$148)),0)</f>
        <v>2</v>
      </c>
      <c r="J132" s="171">
        <f>'Averages Pivot Table'!S82</f>
        <v>0</v>
      </c>
      <c r="K132" s="120">
        <f t="shared" ref="K132" si="209">IF(J132&gt;0,RANK(J132,(J$130:J$148)),0)</f>
        <v>0</v>
      </c>
      <c r="L132" s="171">
        <f>'Averages Pivot Table'!S90</f>
        <v>108587.90861018738</v>
      </c>
      <c r="M132" s="120">
        <f t="shared" ref="M132" si="210">IF(L132&gt;0,RANK(L132,(L$130:L$148)),0)</f>
        <v>2</v>
      </c>
      <c r="N132" s="171"/>
      <c r="O132" s="172"/>
    </row>
    <row r="133" spans="1:15" ht="12.95" customHeight="1">
      <c r="A133" s="118" t="s">
        <v>192</v>
      </c>
      <c r="B133" s="171">
        <f>'Averages Pivot Table'!S95</f>
        <v>120724.92009491449</v>
      </c>
      <c r="C133" s="120">
        <f t="shared" si="202"/>
        <v>9</v>
      </c>
      <c r="D133" s="171">
        <f>'Averages Pivot Table'!S99</f>
        <v>84671.343442776517</v>
      </c>
      <c r="E133" s="120">
        <f t="shared" si="202"/>
        <v>8</v>
      </c>
      <c r="F133" s="171">
        <f>'Averages Pivot Table'!S103</f>
        <v>75591.13668778172</v>
      </c>
      <c r="G133" s="120">
        <f t="shared" ref="G133" si="211">IF(F133&gt;0,RANK(F133,(F$130:F$148)),0)</f>
        <v>9</v>
      </c>
      <c r="H133" s="171">
        <f>'Averages Pivot Table'!S107</f>
        <v>56756.987801805473</v>
      </c>
      <c r="I133" s="120">
        <f t="shared" ref="I133" si="212">IF(H133&gt;0,RANK(H133,(H$130:H$148)),0)</f>
        <v>4</v>
      </c>
      <c r="J133" s="171">
        <f>'Averages Pivot Table'!S111</f>
        <v>62127.201775977454</v>
      </c>
      <c r="K133" s="120">
        <f t="shared" ref="K133" si="213">IF(J133&gt;0,RANK(J133,(J$130:J$148)),0)</f>
        <v>2</v>
      </c>
      <c r="L133" s="171">
        <f>'Averages Pivot Table'!S119</f>
        <v>87305.699067822527</v>
      </c>
      <c r="M133" s="120">
        <f t="shared" ref="M133" si="214">IF(L133&gt;0,RANK(L133,(L$130:L$148)),0)</f>
        <v>7</v>
      </c>
      <c r="N133" s="171"/>
      <c r="O133" s="172"/>
    </row>
    <row r="134" spans="1:15" ht="12.95" customHeight="1">
      <c r="A134" s="118"/>
      <c r="B134" s="171"/>
      <c r="C134" s="120"/>
      <c r="D134" s="171"/>
      <c r="E134" s="120"/>
      <c r="F134" s="171"/>
      <c r="G134" s="120"/>
      <c r="H134" s="171"/>
      <c r="I134" s="120"/>
      <c r="J134" s="171"/>
      <c r="K134" s="120"/>
      <c r="L134" s="171"/>
      <c r="M134" s="120"/>
      <c r="N134" s="171"/>
      <c r="O134" s="172"/>
    </row>
    <row r="135" spans="1:15" ht="12.95" customHeight="1">
      <c r="A135" s="118" t="s">
        <v>193</v>
      </c>
      <c r="B135" s="171">
        <f>'Averages Pivot Table'!S124</f>
        <v>117031.03553213613</v>
      </c>
      <c r="C135" s="120">
        <f t="shared" si="202"/>
        <v>10</v>
      </c>
      <c r="D135" s="171">
        <f>'Averages Pivot Table'!S128</f>
        <v>85088.68534773968</v>
      </c>
      <c r="E135" s="120">
        <f t="shared" si="202"/>
        <v>7</v>
      </c>
      <c r="F135" s="171">
        <f>'Averages Pivot Table'!S132</f>
        <v>77131.456956499052</v>
      </c>
      <c r="G135" s="120">
        <f t="shared" ref="G135" si="215">IF(F135&gt;0,RANK(F135,(F$130:F$148)),0)</f>
        <v>5</v>
      </c>
      <c r="H135" s="171">
        <f>'Averages Pivot Table'!S136</f>
        <v>56065.324708143795</v>
      </c>
      <c r="I135" s="120">
        <f t="shared" ref="I135" si="216">IF(H135&gt;0,RANK(H135,(H$130:H$148)),0)</f>
        <v>5</v>
      </c>
      <c r="J135" s="171">
        <f>'Averages Pivot Table'!S140</f>
        <v>56019.084685704016</v>
      </c>
      <c r="K135" s="120">
        <f t="shared" ref="K135" si="217">IF(J135&gt;0,RANK(J135,(J$130:J$148)),0)</f>
        <v>6</v>
      </c>
      <c r="L135" s="171">
        <f>'Averages Pivot Table'!S148</f>
        <v>89476.765775661304</v>
      </c>
      <c r="M135" s="120">
        <f t="shared" ref="M135" si="218">IF(L135&gt;0,RANK(L135,(L$130:L$148)),0)</f>
        <v>6</v>
      </c>
      <c r="N135" s="171"/>
      <c r="O135" s="172"/>
    </row>
    <row r="136" spans="1:15" ht="12.95" customHeight="1">
      <c r="A136" s="118" t="s">
        <v>194</v>
      </c>
      <c r="B136" s="171">
        <f>'Averages Pivot Table'!S153</f>
        <v>116024.90700250487</v>
      </c>
      <c r="C136" s="120">
        <f t="shared" si="202"/>
        <v>12</v>
      </c>
      <c r="D136" s="171">
        <f>'Averages Pivot Table'!S157</f>
        <v>81614.156412160766</v>
      </c>
      <c r="E136" s="120">
        <f t="shared" si="202"/>
        <v>13</v>
      </c>
      <c r="F136" s="171">
        <f>'Averages Pivot Table'!S161</f>
        <v>70255.712704918027</v>
      </c>
      <c r="G136" s="120">
        <f t="shared" ref="G136" si="219">IF(F136&gt;0,RANK(F136,(F$130:F$148)),0)</f>
        <v>13</v>
      </c>
      <c r="H136" s="171">
        <f>'Averages Pivot Table'!S165</f>
        <v>50166.547528517112</v>
      </c>
      <c r="I136" s="120">
        <f t="shared" ref="I136" si="220">IF(H136&gt;0,RANK(H136,(H$130:H$148)),0)</f>
        <v>7</v>
      </c>
      <c r="J136" s="171">
        <f>'Averages Pivot Table'!S169</f>
        <v>53188.442188805355</v>
      </c>
      <c r="K136" s="120">
        <f t="shared" ref="K136" si="221">IF(J136&gt;0,RANK(J136,(J$130:J$148)),0)</f>
        <v>8</v>
      </c>
      <c r="L136" s="171">
        <f>'Averages Pivot Table'!S177</f>
        <v>86450.884030386427</v>
      </c>
      <c r="M136" s="120">
        <f t="shared" ref="M136" si="222">IF(L136&gt;0,RANK(L136,(L$130:L$148)),0)</f>
        <v>8</v>
      </c>
      <c r="N136" s="171"/>
      <c r="O136" s="172"/>
    </row>
    <row r="137" spans="1:15" ht="12.95" customHeight="1">
      <c r="A137" s="118" t="s">
        <v>195</v>
      </c>
      <c r="B137" s="171">
        <f>'Averages Pivot Table'!S182</f>
        <v>116336.5086401202</v>
      </c>
      <c r="C137" s="120">
        <f t="shared" si="202"/>
        <v>11</v>
      </c>
      <c r="D137" s="171">
        <f>'Averages Pivot Table'!S186</f>
        <v>82125.888097660223</v>
      </c>
      <c r="E137" s="120">
        <f t="shared" si="202"/>
        <v>12</v>
      </c>
      <c r="F137" s="171">
        <f>'Averages Pivot Table'!S190</f>
        <v>75052.761104441772</v>
      </c>
      <c r="G137" s="120">
        <f t="shared" ref="G137" si="223">IF(F137&gt;0,RANK(F137,(F$130:F$148)),0)</f>
        <v>10</v>
      </c>
      <c r="H137" s="171">
        <f>'Averages Pivot Table'!S194</f>
        <v>45401.452674897118</v>
      </c>
      <c r="I137" s="120">
        <f t="shared" ref="I137" si="224">IF(H137&gt;0,RANK(H137,(H$130:H$148)),0)</f>
        <v>12</v>
      </c>
      <c r="J137" s="171">
        <f>'Averages Pivot Table'!S198</f>
        <v>69706.5</v>
      </c>
      <c r="K137" s="120">
        <f t="shared" ref="K137" si="225">IF(J137&gt;0,RANK(J137,(J$130:J$148)),0)</f>
        <v>1</v>
      </c>
      <c r="L137" s="171">
        <f>'Averages Pivot Table'!S206</f>
        <v>85065.787807870511</v>
      </c>
      <c r="M137" s="120">
        <f t="shared" ref="M137" si="226">IF(L137&gt;0,RANK(L137,(L$130:L$148)),0)</f>
        <v>11</v>
      </c>
      <c r="N137" s="171"/>
      <c r="O137" s="172"/>
    </row>
    <row r="138" spans="1:15" ht="12.95" customHeight="1">
      <c r="A138" s="118" t="s">
        <v>196</v>
      </c>
      <c r="B138" s="171">
        <f>'Averages Pivot Table'!S211</f>
        <v>147914.11566681054</v>
      </c>
      <c r="C138" s="120">
        <f t="shared" si="202"/>
        <v>1</v>
      </c>
      <c r="D138" s="171">
        <f>'Averages Pivot Table'!S215</f>
        <v>105368.87166853309</v>
      </c>
      <c r="E138" s="120">
        <f t="shared" si="202"/>
        <v>1</v>
      </c>
      <c r="F138" s="171">
        <f>'Averages Pivot Table'!S219</f>
        <v>91323.529242569552</v>
      </c>
      <c r="G138" s="120">
        <f t="shared" ref="G138" si="227">IF(F138&gt;0,RANK(F138,(F$130:F$148)),0)</f>
        <v>1</v>
      </c>
      <c r="H138" s="171">
        <f>'Averages Pivot Table'!S223</f>
        <v>64754.828571428559</v>
      </c>
      <c r="I138" s="120">
        <f t="shared" ref="I138" si="228">IF(H138&gt;0,RANK(H138,(H$130:H$148)),0)</f>
        <v>3</v>
      </c>
      <c r="J138" s="171">
        <f>'Averages Pivot Table'!S227</f>
        <v>59498.756571428603</v>
      </c>
      <c r="K138" s="120">
        <f t="shared" ref="K138" si="229">IF(J138&gt;0,RANK(J138,(J$130:J$148)),0)</f>
        <v>3</v>
      </c>
      <c r="L138" s="171">
        <f>'Averages Pivot Table'!S235</f>
        <v>111691.60921384885</v>
      </c>
      <c r="M138" s="120">
        <f t="shared" ref="M138" si="230">IF(L138&gt;0,RANK(L138,(L$130:L$148)),0)</f>
        <v>1</v>
      </c>
      <c r="N138" s="171"/>
      <c r="O138" s="172"/>
    </row>
    <row r="139" spans="1:15" ht="12.95" customHeight="1">
      <c r="A139" s="118"/>
      <c r="B139" s="171"/>
      <c r="C139" s="120"/>
      <c r="D139" s="171"/>
      <c r="E139" s="120"/>
      <c r="F139" s="171"/>
      <c r="G139" s="120"/>
      <c r="H139" s="171"/>
      <c r="I139" s="120"/>
      <c r="J139" s="171"/>
      <c r="K139" s="120"/>
      <c r="L139" s="171"/>
      <c r="M139" s="120"/>
      <c r="N139" s="171"/>
      <c r="O139" s="172"/>
    </row>
    <row r="140" spans="1:15" ht="12.95" customHeight="1">
      <c r="A140" s="118" t="s">
        <v>197</v>
      </c>
      <c r="B140" s="171">
        <f>'Averages Pivot Table'!S240</f>
        <v>94450.322730669694</v>
      </c>
      <c r="C140" s="120">
        <f t="shared" si="202"/>
        <v>16</v>
      </c>
      <c r="D140" s="171">
        <f>'Averages Pivot Table'!S244</f>
        <v>71564.775155464391</v>
      </c>
      <c r="E140" s="120">
        <f t="shared" si="202"/>
        <v>15</v>
      </c>
      <c r="F140" s="171">
        <f>'Averages Pivot Table'!S248</f>
        <v>65162.195924682543</v>
      </c>
      <c r="G140" s="120">
        <f t="shared" ref="G140" si="231">IF(F140&gt;0,RANK(F140,(F$130:F$148)),0)</f>
        <v>16</v>
      </c>
      <c r="H140" s="171">
        <f>'Averages Pivot Table'!S252</f>
        <v>45211.608324883608</v>
      </c>
      <c r="I140" s="120">
        <f t="shared" ref="I140" si="232">IF(H140&gt;0,RANK(H140,(H$130:H$148)),0)</f>
        <v>13</v>
      </c>
      <c r="J140" s="171">
        <f>'Averages Pivot Table'!S256</f>
        <v>31137.647959183672</v>
      </c>
      <c r="K140" s="120">
        <f t="shared" ref="K140" si="233">IF(J140&gt;0,RANK(J140,(J$130:J$148)),0)</f>
        <v>14</v>
      </c>
      <c r="L140" s="171">
        <f>'Averages Pivot Table'!S264</f>
        <v>68719.462291598189</v>
      </c>
      <c r="M140" s="120">
        <f t="shared" ref="M140" si="234">IF(L140&gt;0,RANK(L140,(L$130:L$148)),0)</f>
        <v>16</v>
      </c>
      <c r="N140" s="171"/>
      <c r="O140" s="172"/>
    </row>
    <row r="141" spans="1:15" ht="12.95" customHeight="1">
      <c r="A141" s="118" t="s">
        <v>198</v>
      </c>
      <c r="B141" s="171">
        <f>'Averages Pivot Table'!S269</f>
        <v>126173.85779932399</v>
      </c>
      <c r="C141" s="120">
        <f t="shared" si="202"/>
        <v>6</v>
      </c>
      <c r="D141" s="171">
        <f>'Averages Pivot Table'!S273</f>
        <v>85663.544985687156</v>
      </c>
      <c r="E141" s="120">
        <f t="shared" si="202"/>
        <v>6</v>
      </c>
      <c r="F141" s="171">
        <f>'Averages Pivot Table'!S277</f>
        <v>76767.387648382472</v>
      </c>
      <c r="G141" s="120">
        <f t="shared" ref="G141" si="235">IF(F141&gt;0,RANK(F141,(F$130:F$148)),0)</f>
        <v>7</v>
      </c>
      <c r="H141" s="171">
        <f>'Averages Pivot Table'!S281</f>
        <v>75012.131147540975</v>
      </c>
      <c r="I141" s="120">
        <f t="shared" ref="I141" si="236">IF(H141&gt;0,RANK(H141,(H$130:H$148)),0)</f>
        <v>1</v>
      </c>
      <c r="J141" s="171">
        <f>'Averages Pivot Table'!S285</f>
        <v>50941.844072354572</v>
      </c>
      <c r="K141" s="120">
        <f t="shared" ref="K141" si="237">IF(J141&gt;0,RANK(J141,(J$130:J$148)),0)</f>
        <v>11</v>
      </c>
      <c r="L141" s="171">
        <f>'Averages Pivot Table'!S293</f>
        <v>83688.480480620376</v>
      </c>
      <c r="M141" s="120">
        <f t="shared" ref="M141" si="238">IF(L141&gt;0,RANK(L141,(L$130:L$148)),0)</f>
        <v>12</v>
      </c>
      <c r="N141" s="171"/>
      <c r="O141" s="172"/>
    </row>
    <row r="142" spans="1:15" ht="12.95" customHeight="1">
      <c r="A142" s="118" t="s">
        <v>199</v>
      </c>
      <c r="B142" s="171">
        <f>'Averages Pivot Table'!S298</f>
        <v>112449.32484534843</v>
      </c>
      <c r="C142" s="120">
        <f t="shared" si="202"/>
        <v>14</v>
      </c>
      <c r="D142" s="171">
        <f>'Averages Pivot Table'!S302</f>
        <v>41575.974263805423</v>
      </c>
      <c r="E142" s="120">
        <f t="shared" si="202"/>
        <v>16</v>
      </c>
      <c r="F142" s="171">
        <f>'Averages Pivot Table'!S306</f>
        <v>71922.562254995661</v>
      </c>
      <c r="G142" s="120">
        <f t="shared" ref="G142" si="239">IF(F142&gt;0,RANK(F142,(F$130:F$148)),0)</f>
        <v>11</v>
      </c>
      <c r="H142" s="171">
        <f>'Averages Pivot Table'!S310</f>
        <v>40927.147495235171</v>
      </c>
      <c r="I142" s="120">
        <f t="shared" ref="I142" si="240">IF(H142&gt;0,RANK(H142,(H$130:H$148)),0)</f>
        <v>16</v>
      </c>
      <c r="J142" s="171">
        <f>'Averages Pivot Table'!S314</f>
        <v>0</v>
      </c>
      <c r="K142" s="120">
        <f t="shared" ref="K142" si="241">IF(J142&gt;0,RANK(J142,(J$130:J$148)),0)</f>
        <v>0</v>
      </c>
      <c r="L142" s="171">
        <f>'Averages Pivot Table'!S322</f>
        <v>72337.411869265357</v>
      </c>
      <c r="M142" s="120">
        <f t="shared" ref="M142" si="242">IF(L142&gt;0,RANK(L142,(L$130:L$148)),0)</f>
        <v>15</v>
      </c>
      <c r="N142" s="171"/>
      <c r="O142" s="172"/>
    </row>
    <row r="143" spans="1:15" ht="12.95" customHeight="1">
      <c r="A143" s="118" t="s">
        <v>200</v>
      </c>
      <c r="B143" s="171">
        <f>'Averages Pivot Table'!S327</f>
        <v>126618.97152124599</v>
      </c>
      <c r="C143" s="120">
        <f t="shared" si="202"/>
        <v>5</v>
      </c>
      <c r="D143" s="171">
        <f>'Averages Pivot Table'!S331</f>
        <v>88563.093731815767</v>
      </c>
      <c r="E143" s="120">
        <f t="shared" si="202"/>
        <v>5</v>
      </c>
      <c r="F143" s="171">
        <f>'Averages Pivot Table'!S335</f>
        <v>78848.182749009153</v>
      </c>
      <c r="G143" s="120">
        <f t="shared" ref="G143" si="243">IF(F143&gt;0,RANK(F143,(F$130:F$148)),0)</f>
        <v>4</v>
      </c>
      <c r="H143" s="171">
        <f>'Averages Pivot Table'!S339</f>
        <v>48392.680347513488</v>
      </c>
      <c r="I143" s="120">
        <f t="shared" ref="I143" si="244">IF(H143&gt;0,RANK(H143,(H$130:H$148)),0)</f>
        <v>8</v>
      </c>
      <c r="J143" s="171">
        <f>'Averages Pivot Table'!S343</f>
        <v>53078.550576581903</v>
      </c>
      <c r="K143" s="120">
        <f t="shared" ref="K143" si="245">IF(J143&gt;0,RANK(J143,(J$130:J$148)),0)</f>
        <v>9</v>
      </c>
      <c r="L143" s="171">
        <f>'Averages Pivot Table'!S351</f>
        <v>89512.936591254984</v>
      </c>
      <c r="M143" s="120">
        <f t="shared" ref="M143" si="246">IF(L143&gt;0,RANK(L143,(L$130:L$148)),0)</f>
        <v>5</v>
      </c>
      <c r="N143" s="171"/>
      <c r="O143" s="172"/>
    </row>
    <row r="144" spans="1:15" ht="12.95" customHeight="1">
      <c r="A144" s="118"/>
      <c r="B144" s="171"/>
      <c r="C144" s="120"/>
      <c r="D144" s="171"/>
      <c r="E144" s="120"/>
      <c r="F144" s="171"/>
      <c r="G144" s="120"/>
      <c r="H144" s="171"/>
      <c r="I144" s="120"/>
      <c r="J144" s="171"/>
      <c r="K144" s="120"/>
      <c r="L144" s="171"/>
      <c r="M144" s="120"/>
      <c r="N144" s="171"/>
      <c r="O144" s="172"/>
    </row>
    <row r="145" spans="1:19" ht="12.95" customHeight="1">
      <c r="A145" s="118" t="s">
        <v>201</v>
      </c>
      <c r="B145" s="173">
        <f>'Averages Pivot Table'!S356</f>
        <v>121104.49290053286</v>
      </c>
      <c r="C145" s="120">
        <f t="shared" si="202"/>
        <v>8</v>
      </c>
      <c r="D145" s="173">
        <f>'Averages Pivot Table'!S360</f>
        <v>84042.096513357479</v>
      </c>
      <c r="E145" s="120">
        <f t="shared" si="202"/>
        <v>10</v>
      </c>
      <c r="F145" s="173">
        <f>'Averages Pivot Table'!S364</f>
        <v>71038.442184346713</v>
      </c>
      <c r="G145" s="120">
        <f t="shared" ref="G145" si="247">IF(F145&gt;0,RANK(F145,(F$130:F$148)),0)</f>
        <v>12</v>
      </c>
      <c r="H145" s="173">
        <f>'Averages Pivot Table'!S368</f>
        <v>46411.398310769437</v>
      </c>
      <c r="I145" s="120">
        <f t="shared" ref="I145" si="248">IF(H145&gt;0,RANK(H145,(H$130:H$148)),0)</f>
        <v>11</v>
      </c>
      <c r="J145" s="173">
        <f>'Averages Pivot Table'!S372</f>
        <v>47851.142398685653</v>
      </c>
      <c r="K145" s="120">
        <f t="shared" ref="K145" si="249">IF(J145&gt;0,RANK(J145,(J$130:J$148)),0)</f>
        <v>13</v>
      </c>
      <c r="L145" s="173">
        <f>'Averages Pivot Table'!S380</f>
        <v>85143.427055247113</v>
      </c>
      <c r="M145" s="120">
        <f t="shared" ref="M145" si="250">IF(L145&gt;0,RANK(L145,(L$130:L$148)),0)</f>
        <v>10</v>
      </c>
      <c r="N145" s="171"/>
      <c r="O145" s="172"/>
    </row>
    <row r="146" spans="1:19" ht="12.95" customHeight="1">
      <c r="A146" s="118" t="s">
        <v>202</v>
      </c>
      <c r="B146" s="173">
        <f>'Averages Pivot Table'!S385</f>
        <v>133154.21466373862</v>
      </c>
      <c r="C146" s="120">
        <f t="shared" si="202"/>
        <v>3</v>
      </c>
      <c r="D146" s="173">
        <f>'Averages Pivot Table'!S389</f>
        <v>90473.818509204139</v>
      </c>
      <c r="E146" s="120">
        <f t="shared" si="202"/>
        <v>3</v>
      </c>
      <c r="F146" s="173">
        <f>'Averages Pivot Table'!S393</f>
        <v>80243.371673036745</v>
      </c>
      <c r="G146" s="120">
        <f t="shared" ref="G146" si="251">IF(F146&gt;0,RANK(F146,(F$130:F$148)),0)</f>
        <v>3</v>
      </c>
      <c r="H146" s="173">
        <f>'Averages Pivot Table'!S397</f>
        <v>44393.474179196106</v>
      </c>
      <c r="I146" s="120">
        <f t="shared" ref="I146" si="252">IF(H146&gt;0,RANK(H146,(H$130:H$148)),0)</f>
        <v>14</v>
      </c>
      <c r="J146" s="173">
        <f>'Averages Pivot Table'!S401</f>
        <v>58282.4143242754</v>
      </c>
      <c r="K146" s="120">
        <f t="shared" ref="K146" si="253">IF(J146&gt;0,RANK(J146,(J$130:J$148)),0)</f>
        <v>5</v>
      </c>
      <c r="L146" s="173">
        <f>'Averages Pivot Table'!S409</f>
        <v>92969.960306900131</v>
      </c>
      <c r="M146" s="120">
        <f t="shared" ref="M146" si="254">IF(L146&gt;0,RANK(L146,(L$130:L$148)),0)</f>
        <v>4</v>
      </c>
      <c r="N146" s="171"/>
      <c r="O146" s="172"/>
    </row>
    <row r="147" spans="1:19" ht="12.95" customHeight="1">
      <c r="A147" s="118" t="s">
        <v>203</v>
      </c>
      <c r="B147" s="173">
        <f>'Averages Pivot Table'!S414</f>
        <v>132251.52296161081</v>
      </c>
      <c r="C147" s="120">
        <f t="shared" si="202"/>
        <v>4</v>
      </c>
      <c r="D147" s="173">
        <f>'Averages Pivot Table'!S418</f>
        <v>88603.771707931664</v>
      </c>
      <c r="E147" s="120">
        <f t="shared" si="202"/>
        <v>4</v>
      </c>
      <c r="F147" s="173">
        <f>'Averages Pivot Table'!S422</f>
        <v>76561.598219553242</v>
      </c>
      <c r="G147" s="120">
        <f t="shared" ref="G147" si="255">IF(F147&gt;0,RANK(F147,(F$130:F$148)),0)</f>
        <v>8</v>
      </c>
      <c r="H147" s="173">
        <f>'Averages Pivot Table'!S426</f>
        <v>50942.476488960223</v>
      </c>
      <c r="I147" s="120">
        <f t="shared" ref="I147" si="256">IF(H147&gt;0,RANK(H147,(H$130:H$148)),0)</f>
        <v>6</v>
      </c>
      <c r="J147" s="173">
        <f>'Averages Pivot Table'!S430</f>
        <v>54020.361954517037</v>
      </c>
      <c r="K147" s="120">
        <f t="shared" ref="K147" si="257">IF(J147&gt;0,RANK(J147,(J$130:J$148)),0)</f>
        <v>7</v>
      </c>
      <c r="L147" s="173">
        <f>'Averages Pivot Table'!S438</f>
        <v>95621.990360756172</v>
      </c>
      <c r="M147" s="120">
        <f t="shared" ref="M147" si="258">IF(L147&gt;0,RANK(L147,(L$130:L$148)),0)</f>
        <v>3</v>
      </c>
      <c r="N147" s="171"/>
      <c r="O147" s="172"/>
    </row>
    <row r="148" spans="1:19" ht="12.95" customHeight="1">
      <c r="A148" s="143" t="s">
        <v>204</v>
      </c>
      <c r="B148" s="174">
        <f>'Averages Pivot Table'!S443</f>
        <v>108383.54722792609</v>
      </c>
      <c r="C148" s="123">
        <f t="shared" si="202"/>
        <v>15</v>
      </c>
      <c r="D148" s="174">
        <f>'Averages Pivot Table'!S447</f>
        <v>80845.697407285857</v>
      </c>
      <c r="E148" s="123">
        <f t="shared" si="202"/>
        <v>14</v>
      </c>
      <c r="F148" s="174">
        <f>'Averages Pivot Table'!S451</f>
        <v>67334.952565632455</v>
      </c>
      <c r="G148" s="123">
        <f t="shared" ref="G148" si="259">IF(F148&gt;0,RANK(F148,(F$130:F$148)),0)</f>
        <v>15</v>
      </c>
      <c r="H148" s="174">
        <f>'Averages Pivot Table'!S455</f>
        <v>42904.403326403321</v>
      </c>
      <c r="I148" s="123">
        <f t="shared" ref="I148" si="260">IF(H148&gt;0,RANK(H148,(H$130:H$148)),0)</f>
        <v>15</v>
      </c>
      <c r="J148" s="174">
        <f>'Averages Pivot Table'!S459</f>
        <v>59022.086956521736</v>
      </c>
      <c r="K148" s="123">
        <f t="shared" ref="K148" si="261">IF(J148&gt;0,RANK(J148,(J$130:J$148)),0)</f>
        <v>4</v>
      </c>
      <c r="L148" s="174">
        <f>'Averages Pivot Table'!S467</f>
        <v>81676.454436749598</v>
      </c>
      <c r="M148" s="123">
        <f t="shared" ref="M148" si="262">IF(L148&gt;0,RANK(L148,(L$130:L$148)),0)</f>
        <v>13</v>
      </c>
      <c r="N148" s="171"/>
      <c r="O148" s="171"/>
    </row>
    <row r="149" spans="1:19" ht="33.75" customHeight="1">
      <c r="A149" s="665" t="s">
        <v>360</v>
      </c>
      <c r="B149" s="669"/>
      <c r="C149" s="669"/>
      <c r="D149" s="669"/>
      <c r="E149" s="669"/>
      <c r="F149" s="669"/>
      <c r="G149" s="669"/>
      <c r="H149" s="669"/>
      <c r="I149" s="669"/>
      <c r="J149" s="669"/>
      <c r="K149" s="669"/>
      <c r="L149" s="669"/>
      <c r="M149" s="669"/>
      <c r="N149" s="118"/>
      <c r="O149" s="118"/>
    </row>
    <row r="150" spans="1:19">
      <c r="M150" s="84" t="s">
        <v>917</v>
      </c>
      <c r="O150" s="175"/>
    </row>
    <row r="151" spans="1:19" ht="18">
      <c r="A151" s="64" t="s">
        <v>213</v>
      </c>
      <c r="B151" s="64"/>
      <c r="C151" s="64"/>
      <c r="D151" s="64"/>
      <c r="E151" s="64"/>
      <c r="F151" s="64"/>
      <c r="G151" s="64"/>
      <c r="H151" s="64"/>
      <c r="I151" s="64"/>
      <c r="J151" s="64"/>
      <c r="K151" s="64"/>
      <c r="L151" s="64"/>
      <c r="M151" s="64"/>
      <c r="N151" s="161"/>
      <c r="O151" s="161"/>
    </row>
    <row r="152" spans="1:19">
      <c r="A152" s="118"/>
      <c r="B152" s="69"/>
      <c r="C152" s="69"/>
      <c r="D152" s="69"/>
      <c r="E152" s="69"/>
      <c r="F152" s="69"/>
      <c r="G152" s="69"/>
      <c r="H152" s="69"/>
      <c r="I152" s="69"/>
      <c r="J152" s="69"/>
      <c r="K152" s="69"/>
      <c r="L152" s="69"/>
      <c r="M152" s="69"/>
      <c r="N152" s="69"/>
      <c r="O152" s="69"/>
    </row>
    <row r="153" spans="1:19" ht="15.75">
      <c r="A153" s="664" t="s">
        <v>210</v>
      </c>
      <c r="B153" s="664"/>
      <c r="C153" s="664"/>
      <c r="D153" s="664"/>
      <c r="E153" s="664"/>
      <c r="F153" s="664"/>
      <c r="G153" s="664"/>
      <c r="H153" s="664"/>
      <c r="I153" s="664"/>
      <c r="J153" s="664"/>
      <c r="K153" s="664"/>
      <c r="L153" s="664"/>
      <c r="M153" s="664"/>
      <c r="N153" s="163"/>
      <c r="O153" s="163"/>
    </row>
    <row r="154" spans="1:19" ht="15.75">
      <c r="A154" s="664" t="s">
        <v>903</v>
      </c>
      <c r="B154" s="664"/>
      <c r="C154" s="664"/>
      <c r="D154" s="664"/>
      <c r="E154" s="664"/>
      <c r="F154" s="664"/>
      <c r="G154" s="664"/>
      <c r="H154" s="664"/>
      <c r="I154" s="664"/>
      <c r="J154" s="664"/>
      <c r="K154" s="664"/>
      <c r="L154" s="664"/>
      <c r="M154" s="664"/>
      <c r="N154" s="163"/>
      <c r="O154" s="163"/>
    </row>
    <row r="155" spans="1:19">
      <c r="A155" s="118"/>
      <c r="B155" s="118"/>
      <c r="C155" s="118"/>
      <c r="D155" s="118"/>
      <c r="E155" s="118"/>
      <c r="F155" s="118"/>
      <c r="G155" s="118"/>
      <c r="H155" s="118"/>
      <c r="I155" s="118"/>
      <c r="J155" s="118"/>
      <c r="K155" s="118"/>
      <c r="L155" s="118"/>
      <c r="M155" s="118"/>
      <c r="N155" s="118"/>
      <c r="O155" s="118"/>
    </row>
    <row r="156" spans="1:19" ht="30.75" customHeight="1">
      <c r="A156" s="96"/>
      <c r="B156" s="164" t="s">
        <v>3</v>
      </c>
      <c r="C156" s="165"/>
      <c r="D156" s="166" t="s">
        <v>4</v>
      </c>
      <c r="E156" s="167"/>
      <c r="F156" s="166" t="s">
        <v>5</v>
      </c>
      <c r="G156" s="167"/>
      <c r="H156" s="164" t="s">
        <v>6</v>
      </c>
      <c r="I156" s="165"/>
      <c r="J156" s="166" t="s">
        <v>211</v>
      </c>
      <c r="K156" s="167"/>
      <c r="L156" s="165" t="s">
        <v>212</v>
      </c>
      <c r="M156" s="165"/>
      <c r="N156" s="168" t="s">
        <v>7</v>
      </c>
      <c r="O156" s="168"/>
    </row>
    <row r="157" spans="1:19">
      <c r="A157" s="102"/>
      <c r="B157" s="98" t="s">
        <v>187</v>
      </c>
      <c r="C157" s="97" t="s">
        <v>166</v>
      </c>
      <c r="D157" s="98" t="s">
        <v>187</v>
      </c>
      <c r="E157" s="97" t="s">
        <v>166</v>
      </c>
      <c r="F157" s="98" t="s">
        <v>187</v>
      </c>
      <c r="G157" s="97" t="s">
        <v>166</v>
      </c>
      <c r="H157" s="98" t="s">
        <v>187</v>
      </c>
      <c r="I157" s="97" t="s">
        <v>166</v>
      </c>
      <c r="J157" s="98" t="s">
        <v>187</v>
      </c>
      <c r="K157" s="97" t="s">
        <v>166</v>
      </c>
      <c r="L157" s="98" t="s">
        <v>187</v>
      </c>
      <c r="M157" s="97" t="s">
        <v>166</v>
      </c>
    </row>
    <row r="158" spans="1:19" s="109" customFormat="1" ht="18" customHeight="1">
      <c r="A158" s="106" t="s">
        <v>188</v>
      </c>
      <c r="B158" s="133">
        <f>'Averages Pivot Table'!T$471</f>
        <v>113743.2646144819</v>
      </c>
      <c r="C158" s="133"/>
      <c r="D158" s="133">
        <f>'Averages Pivot Table'!T$475</f>
        <v>81156.974621366724</v>
      </c>
      <c r="E158" s="133"/>
      <c r="F158" s="133">
        <f>'Averages Pivot Table'!T$479</f>
        <v>69693.260527314851</v>
      </c>
      <c r="G158" s="133"/>
      <c r="H158" s="133">
        <f>'Averages Pivot Table'!T$483</f>
        <v>48250.14326961746</v>
      </c>
      <c r="I158" s="133"/>
      <c r="J158" s="133">
        <f>'Averages Pivot Table'!T$487</f>
        <v>46542.829765697199</v>
      </c>
      <c r="K158" s="133"/>
      <c r="L158" s="133">
        <f>'Averages Pivot Table'!T$495</f>
        <v>79115.643664423187</v>
      </c>
      <c r="M158" s="169"/>
      <c r="N158" s="133"/>
      <c r="O158" s="170"/>
      <c r="Q158" s="111"/>
      <c r="R158" s="111"/>
      <c r="S158" s="111"/>
    </row>
    <row r="159" spans="1:19" ht="12.95" customHeight="1">
      <c r="A159" s="118"/>
      <c r="B159" s="113"/>
      <c r="C159" s="137"/>
      <c r="D159" s="113"/>
      <c r="E159" s="137"/>
      <c r="F159" s="113"/>
      <c r="G159" s="137"/>
      <c r="H159" s="113"/>
      <c r="I159" s="137"/>
      <c r="J159" s="113"/>
      <c r="K159" s="137"/>
      <c r="L159" s="113"/>
      <c r="M159" s="137"/>
      <c r="N159" s="113"/>
      <c r="O159" s="114"/>
    </row>
    <row r="160" spans="1:19" ht="12.95" customHeight="1">
      <c r="A160" s="118" t="s">
        <v>189</v>
      </c>
      <c r="B160" s="149">
        <f>'Averages Pivot Table'!T$8</f>
        <v>129249.02282302183</v>
      </c>
      <c r="C160" s="120">
        <f>IF(B160&gt;0,RANK(B160,(B$160:B$178)),0)</f>
        <v>2</v>
      </c>
      <c r="D160" s="149">
        <f>'Averages Pivot Table'!T$12</f>
        <v>86325.881272076658</v>
      </c>
      <c r="E160" s="120">
        <f>IF(D160&gt;0,RANK(D160,(D$160:D$178)),0)</f>
        <v>2</v>
      </c>
      <c r="F160" s="149">
        <f>'Averages Pivot Table'!T$16</f>
        <v>72101.808938848146</v>
      </c>
      <c r="G160" s="120">
        <f>IF(F160&gt;0,RANK(F160,(F$160:F$178)),0)</f>
        <v>3</v>
      </c>
      <c r="H160" s="149">
        <f>'Averages Pivot Table'!T$20</f>
        <v>44029.244216082654</v>
      </c>
      <c r="I160" s="120">
        <f>IF(H160&gt;0,RANK(H160,(H$160:H$178)),0)</f>
        <v>9</v>
      </c>
      <c r="J160" s="149">
        <f>'Averages Pivot Table'!T$24</f>
        <v>51740.833333333336</v>
      </c>
      <c r="K160" s="120">
        <f>IF(J160&gt;0,RANK(J160,(J$160:J$178)),0)</f>
        <v>7</v>
      </c>
      <c r="L160" s="149">
        <f>'Averages Pivot Table'!T$32</f>
        <v>84462.5788765912</v>
      </c>
      <c r="M160" s="120">
        <f>IF(L160&gt;0,RANK(L160,(L$160:L$178)),0)</f>
        <v>2</v>
      </c>
      <c r="N160" s="149"/>
      <c r="O160" s="168"/>
    </row>
    <row r="161" spans="1:19">
      <c r="A161" s="118" t="s">
        <v>190</v>
      </c>
      <c r="B161" s="149">
        <f>'Averages Pivot Table'!T$37</f>
        <v>90476.10252808989</v>
      </c>
      <c r="C161" s="120">
        <f t="shared" ref="C161" si="263">IF(B161&gt;0,RANK(B161,(B$160:B$178)),0)</f>
        <v>8</v>
      </c>
      <c r="D161" s="149">
        <f>'Averages Pivot Table'!T$41</f>
        <v>69138.740506329108</v>
      </c>
      <c r="E161" s="120">
        <f t="shared" ref="E161" si="264">IF(D161&gt;0,RANK(D161,(D$160:D$178)),0)</f>
        <v>9</v>
      </c>
      <c r="F161" s="149">
        <f>'Averages Pivot Table'!T$45</f>
        <v>60770.815789473687</v>
      </c>
      <c r="G161" s="120">
        <f t="shared" ref="G161" si="265">IF(F161&gt;0,RANK(F161,(F$160:F$178)),0)</f>
        <v>9</v>
      </c>
      <c r="H161" s="149">
        <f>'Averages Pivot Table'!T$49</f>
        <v>47958.790178571435</v>
      </c>
      <c r="I161" s="120">
        <f t="shared" ref="I161" si="266">IF(H161&gt;0,RANK(H161,(H$160:H$178)),0)</f>
        <v>7</v>
      </c>
      <c r="J161" s="149">
        <f>'Averages Pivot Table'!T$53</f>
        <v>0</v>
      </c>
      <c r="K161" s="120">
        <f t="shared" ref="K161:M178" si="267">IF(J161&gt;0,RANK(J161,(J$160:J$178)),0)</f>
        <v>0</v>
      </c>
      <c r="L161" s="149">
        <f>'Averages Pivot Table'!T$61</f>
        <v>70949.760700000654</v>
      </c>
      <c r="M161" s="120">
        <f t="shared" si="267"/>
        <v>8</v>
      </c>
      <c r="N161" s="149"/>
      <c r="O161" s="168"/>
      <c r="Q161" s="91"/>
      <c r="R161" s="91"/>
      <c r="S161" s="91"/>
    </row>
    <row r="162" spans="1:19">
      <c r="A162" s="118" t="s">
        <v>191</v>
      </c>
      <c r="B162" s="149">
        <f>'Averages Pivot Table'!T$66</f>
        <v>0</v>
      </c>
      <c r="C162" s="120">
        <f t="shared" ref="C162" si="268">IF(B162&gt;0,RANK(B162,(B$160:B$178)),0)</f>
        <v>0</v>
      </c>
      <c r="D162" s="149">
        <f>'Averages Pivot Table'!T$70</f>
        <v>0</v>
      </c>
      <c r="E162" s="120">
        <f t="shared" ref="E162" si="269">IF(D162&gt;0,RANK(D162,(D$160:D$178)),0)</f>
        <v>0</v>
      </c>
      <c r="F162" s="149">
        <f>'Averages Pivot Table'!T$74</f>
        <v>0</v>
      </c>
      <c r="G162" s="120">
        <f t="shared" ref="G162" si="270">IF(F162&gt;0,RANK(F162,(F$160:F$178)),0)</f>
        <v>0</v>
      </c>
      <c r="H162" s="149">
        <f>'Averages Pivot Table'!T$78</f>
        <v>0</v>
      </c>
      <c r="I162" s="120">
        <f t="shared" ref="I162" si="271">IF(H162&gt;0,RANK(H162,(H$160:H$178)),0)</f>
        <v>0</v>
      </c>
      <c r="J162" s="149">
        <f>'Averages Pivot Table'!T$82</f>
        <v>0</v>
      </c>
      <c r="K162" s="120">
        <f t="shared" si="267"/>
        <v>0</v>
      </c>
      <c r="L162" s="149">
        <f>'Averages Pivot Table'!T$90</f>
        <v>0</v>
      </c>
      <c r="M162" s="120">
        <f t="shared" si="267"/>
        <v>0</v>
      </c>
      <c r="N162" s="149"/>
      <c r="O162" s="168"/>
      <c r="Q162" s="91"/>
      <c r="R162" s="91"/>
      <c r="S162" s="91"/>
    </row>
    <row r="163" spans="1:19">
      <c r="A163" s="118" t="s">
        <v>192</v>
      </c>
      <c r="B163" s="149">
        <f>'Averages Pivot Table'!T$95</f>
        <v>0</v>
      </c>
      <c r="C163" s="120">
        <f t="shared" ref="C163" si="272">IF(B163&gt;0,RANK(B163,(B$160:B$178)),0)</f>
        <v>0</v>
      </c>
      <c r="D163" s="149">
        <f>'Averages Pivot Table'!T$99</f>
        <v>0</v>
      </c>
      <c r="E163" s="120">
        <f t="shared" ref="E163" si="273">IF(D163&gt;0,RANK(D163,(D$160:D$178)),0)</f>
        <v>0</v>
      </c>
      <c r="F163" s="149">
        <f>'Averages Pivot Table'!T$103</f>
        <v>0</v>
      </c>
      <c r="G163" s="120">
        <f t="shared" ref="G163" si="274">IF(F163&gt;0,RANK(F163,(F$160:F$178)),0)</f>
        <v>0</v>
      </c>
      <c r="H163" s="149">
        <f>'Averages Pivot Table'!T$107</f>
        <v>0</v>
      </c>
      <c r="I163" s="120">
        <f t="shared" ref="I163" si="275">IF(H163&gt;0,RANK(H163,(H$160:H$178)),0)</f>
        <v>0</v>
      </c>
      <c r="J163" s="149">
        <f>'Averages Pivot Table'!T$111</f>
        <v>0</v>
      </c>
      <c r="K163" s="120">
        <f t="shared" si="267"/>
        <v>0</v>
      </c>
      <c r="L163" s="149">
        <f>'Averages Pivot Table'!T$119</f>
        <v>0</v>
      </c>
      <c r="M163" s="120">
        <f t="shared" si="267"/>
        <v>0</v>
      </c>
      <c r="N163" s="149"/>
      <c r="O163" s="168"/>
      <c r="Q163" s="91"/>
      <c r="R163" s="91"/>
      <c r="S163" s="91"/>
    </row>
    <row r="164" spans="1:19">
      <c r="A164" s="118"/>
      <c r="B164" s="149"/>
      <c r="C164" s="120"/>
      <c r="D164" s="149"/>
      <c r="E164" s="120"/>
      <c r="F164" s="149"/>
      <c r="G164" s="120"/>
      <c r="H164" s="149"/>
      <c r="I164" s="120"/>
      <c r="J164" s="149"/>
      <c r="K164" s="120"/>
      <c r="L164" s="149"/>
      <c r="M164" s="120"/>
      <c r="N164" s="149"/>
      <c r="O164" s="168"/>
      <c r="Q164" s="91"/>
      <c r="R164" s="91"/>
      <c r="S164" s="91"/>
    </row>
    <row r="165" spans="1:19">
      <c r="A165" s="118" t="s">
        <v>193</v>
      </c>
      <c r="B165" s="149">
        <f>'Averages Pivot Table'!T$124</f>
        <v>152212.52244389028</v>
      </c>
      <c r="C165" s="120">
        <f t="shared" ref="C165" si="276">IF(B165&gt;0,RANK(B165,(B$160:B$178)),0)</f>
        <v>1</v>
      </c>
      <c r="D165" s="149">
        <f>'Averages Pivot Table'!T$128</f>
        <v>103254.23690292759</v>
      </c>
      <c r="E165" s="120">
        <f t="shared" ref="E165" si="277">IF(D165&gt;0,RANK(D165,(D$160:D$178)),0)</f>
        <v>1</v>
      </c>
      <c r="F165" s="149">
        <f>'Averages Pivot Table'!T$132</f>
        <v>92262.142201834868</v>
      </c>
      <c r="G165" s="120">
        <f t="shared" ref="G165" si="278">IF(F165&gt;0,RANK(F165,(F$160:F$178)),0)</f>
        <v>1</v>
      </c>
      <c r="H165" s="149">
        <f>'Averages Pivot Table'!T$136</f>
        <v>43869.244736842105</v>
      </c>
      <c r="I165" s="120">
        <f t="shared" ref="I165" si="279">IF(H165&gt;0,RANK(H165,(H$160:H$178)),0)</f>
        <v>10</v>
      </c>
      <c r="J165" s="149">
        <f>'Averages Pivot Table'!T$140</f>
        <v>70975.531914893611</v>
      </c>
      <c r="K165" s="120">
        <f t="shared" si="267"/>
        <v>1</v>
      </c>
      <c r="L165" s="149">
        <f>'Averages Pivot Table'!T$148</f>
        <v>115870.88749056528</v>
      </c>
      <c r="M165" s="120">
        <f t="shared" si="267"/>
        <v>1</v>
      </c>
      <c r="N165" s="149"/>
      <c r="O165" s="168"/>
      <c r="Q165" s="91"/>
      <c r="R165" s="91"/>
      <c r="S165" s="91"/>
    </row>
    <row r="166" spans="1:19">
      <c r="A166" s="118" t="s">
        <v>194</v>
      </c>
      <c r="B166" s="149">
        <f>'Averages Pivot Table'!T$153</f>
        <v>0</v>
      </c>
      <c r="C166" s="120">
        <f t="shared" ref="C166" si="280">IF(B166&gt;0,RANK(B166,(B$160:B$178)),0)</f>
        <v>0</v>
      </c>
      <c r="D166" s="149">
        <f>'Averages Pivot Table'!T$157</f>
        <v>0</v>
      </c>
      <c r="E166" s="120">
        <f t="shared" ref="E166" si="281">IF(D166&gt;0,RANK(D166,(D$160:D$178)),0)</f>
        <v>0</v>
      </c>
      <c r="F166" s="149">
        <f>'Averages Pivot Table'!T$161</f>
        <v>0</v>
      </c>
      <c r="G166" s="120">
        <f t="shared" ref="G166" si="282">IF(F166&gt;0,RANK(F166,(F$160:F$178)),0)</f>
        <v>0</v>
      </c>
      <c r="H166" s="149">
        <f>'Averages Pivot Table'!T$165</f>
        <v>0</v>
      </c>
      <c r="I166" s="120">
        <f t="shared" ref="I166" si="283">IF(H166&gt;0,RANK(H166,(H$160:H$178)),0)</f>
        <v>0</v>
      </c>
      <c r="J166" s="149">
        <f>'Averages Pivot Table'!T$169</f>
        <v>0</v>
      </c>
      <c r="K166" s="120">
        <f t="shared" si="267"/>
        <v>0</v>
      </c>
      <c r="L166" s="149">
        <f>'Averages Pivot Table'!T$177</f>
        <v>0</v>
      </c>
      <c r="M166" s="120">
        <f t="shared" si="267"/>
        <v>0</v>
      </c>
      <c r="N166" s="149"/>
      <c r="O166" s="168"/>
      <c r="Q166" s="91"/>
      <c r="R166" s="91"/>
      <c r="S166" s="91"/>
    </row>
    <row r="167" spans="1:19">
      <c r="A167" s="118" t="s">
        <v>195</v>
      </c>
      <c r="B167" s="149">
        <f>'Averages Pivot Table'!T$182</f>
        <v>82586.76067566147</v>
      </c>
      <c r="C167" s="120">
        <f t="shared" ref="C167" si="284">IF(B167&gt;0,RANK(B167,(B$160:B$178)),0)</f>
        <v>9</v>
      </c>
      <c r="D167" s="149">
        <f>'Averages Pivot Table'!T$186</f>
        <v>69799.400955937526</v>
      </c>
      <c r="E167" s="120">
        <f t="shared" ref="E167" si="285">IF(D167&gt;0,RANK(D167,(D$160:D$178)),0)</f>
        <v>8</v>
      </c>
      <c r="F167" s="149">
        <f>'Averages Pivot Table'!T$190</f>
        <v>64622.875021487198</v>
      </c>
      <c r="G167" s="120">
        <f t="shared" ref="G167" si="286">IF(F167&gt;0,RANK(F167,(F$160:F$178)),0)</f>
        <v>8</v>
      </c>
      <c r="H167" s="149">
        <f>'Averages Pivot Table'!T$194</f>
        <v>53473.239974205993</v>
      </c>
      <c r="I167" s="120">
        <f t="shared" ref="I167" si="287">IF(H167&gt;0,RANK(H167,(H$160:H$178)),0)</f>
        <v>4</v>
      </c>
      <c r="J167" s="149">
        <f>'Averages Pivot Table'!T$198</f>
        <v>60725.512499999997</v>
      </c>
      <c r="K167" s="120">
        <f t="shared" si="267"/>
        <v>2</v>
      </c>
      <c r="L167" s="149">
        <f>'Averages Pivot Table'!T$206</f>
        <v>67780.667601968991</v>
      </c>
      <c r="M167" s="120">
        <f t="shared" si="267"/>
        <v>9</v>
      </c>
      <c r="N167" s="149"/>
      <c r="O167" s="168"/>
      <c r="Q167" s="91"/>
      <c r="R167" s="91"/>
      <c r="S167" s="91"/>
    </row>
    <row r="168" spans="1:19">
      <c r="A168" s="118" t="s">
        <v>196</v>
      </c>
      <c r="B168" s="149">
        <f>'Averages Pivot Table'!T$211</f>
        <v>114605.72507605387</v>
      </c>
      <c r="C168" s="120">
        <f t="shared" ref="C168" si="288">IF(B168&gt;0,RANK(B168,(B$160:B$178)),0)</f>
        <v>4</v>
      </c>
      <c r="D168" s="149">
        <f>'Averages Pivot Table'!T$215</f>
        <v>83617.319522330989</v>
      </c>
      <c r="E168" s="120">
        <f t="shared" ref="E168" si="289">IF(D168&gt;0,RANK(D168,(D$160:D$178)),0)</f>
        <v>4</v>
      </c>
      <c r="F168" s="149">
        <f>'Averages Pivot Table'!T$219</f>
        <v>74270.419318311819</v>
      </c>
      <c r="G168" s="120">
        <f t="shared" ref="G168" si="290">IF(F168&gt;0,RANK(F168,(F$160:F$178)),0)</f>
        <v>2</v>
      </c>
      <c r="H168" s="149">
        <f>'Averages Pivot Table'!T$223</f>
        <v>54433.16190476191</v>
      </c>
      <c r="I168" s="120">
        <f t="shared" ref="I168" si="291">IF(H168&gt;0,RANK(H168,(H$160:H$178)),0)</f>
        <v>3</v>
      </c>
      <c r="J168" s="149">
        <f>'Averages Pivot Table'!T$227</f>
        <v>52291.056697911496</v>
      </c>
      <c r="K168" s="120">
        <f t="shared" si="267"/>
        <v>6</v>
      </c>
      <c r="L168" s="149">
        <f>'Averages Pivot Table'!T$235</f>
        <v>81273.27365527059</v>
      </c>
      <c r="M168" s="120">
        <f t="shared" si="267"/>
        <v>4</v>
      </c>
      <c r="N168" s="149"/>
      <c r="O168" s="168"/>
      <c r="Q168" s="91"/>
      <c r="R168" s="91"/>
      <c r="S168" s="91"/>
    </row>
    <row r="169" spans="1:19">
      <c r="A169" s="118"/>
      <c r="B169" s="149"/>
      <c r="C169" s="120"/>
      <c r="D169" s="149"/>
      <c r="E169" s="120"/>
      <c r="F169" s="149"/>
      <c r="G169" s="120"/>
      <c r="H169" s="149"/>
      <c r="I169" s="120"/>
      <c r="J169" s="149"/>
      <c r="K169" s="120"/>
      <c r="L169" s="149"/>
      <c r="M169" s="120"/>
      <c r="N169" s="149"/>
      <c r="O169" s="168"/>
      <c r="Q169" s="91"/>
      <c r="R169" s="91"/>
      <c r="S169" s="91"/>
    </row>
    <row r="170" spans="1:19">
      <c r="A170" s="118" t="s">
        <v>197</v>
      </c>
      <c r="B170" s="149">
        <f>'Averages Pivot Table'!T$240</f>
        <v>104043.28986795081</v>
      </c>
      <c r="C170" s="120">
        <f t="shared" ref="C170" si="292">IF(B170&gt;0,RANK(B170,(B$160:B$178)),0)</f>
        <v>6</v>
      </c>
      <c r="D170" s="149">
        <f>'Averages Pivot Table'!T$244</f>
        <v>80279.389487664972</v>
      </c>
      <c r="E170" s="120">
        <f t="shared" ref="E170" si="293">IF(D170&gt;0,RANK(D170,(D$160:D$178)),0)</f>
        <v>5</v>
      </c>
      <c r="F170" s="149">
        <f>'Averages Pivot Table'!T$248</f>
        <v>69998.141646203498</v>
      </c>
      <c r="G170" s="120">
        <f t="shared" ref="G170" si="294">IF(F170&gt;0,RANK(F170,(F$160:F$178)),0)</f>
        <v>4</v>
      </c>
      <c r="H170" s="149">
        <f>'Averages Pivot Table'!T$252</f>
        <v>44515.238524649831</v>
      </c>
      <c r="I170" s="120">
        <f t="shared" ref="I170" si="295">IF(H170&gt;0,RANK(H170,(H$160:H$178)),0)</f>
        <v>8</v>
      </c>
      <c r="J170" s="149">
        <f>'Averages Pivot Table'!T$256</f>
        <v>54438.071085122865</v>
      </c>
      <c r="K170" s="120">
        <f t="shared" si="267"/>
        <v>4</v>
      </c>
      <c r="L170" s="149">
        <f>'Averages Pivot Table'!T$264</f>
        <v>74403.98981324381</v>
      </c>
      <c r="M170" s="120">
        <f t="shared" si="267"/>
        <v>5</v>
      </c>
      <c r="N170" s="149"/>
      <c r="O170" s="168"/>
      <c r="Q170" s="91"/>
      <c r="R170" s="91"/>
      <c r="S170" s="91"/>
    </row>
    <row r="171" spans="1:19">
      <c r="A171" s="118" t="s">
        <v>198</v>
      </c>
      <c r="B171" s="149">
        <f>'Averages Pivot Table'!T$269</f>
        <v>94628.012422360232</v>
      </c>
      <c r="C171" s="120">
        <f t="shared" ref="C171" si="296">IF(B171&gt;0,RANK(B171,(B$160:B$178)),0)</f>
        <v>7</v>
      </c>
      <c r="D171" s="149">
        <f>'Averages Pivot Table'!T$273</f>
        <v>75144.985876418665</v>
      </c>
      <c r="E171" s="120">
        <f t="shared" ref="E171" si="297">IF(D171&gt;0,RANK(D171,(D$160:D$178)),0)</f>
        <v>7</v>
      </c>
      <c r="F171" s="149">
        <f>'Averages Pivot Table'!T$277</f>
        <v>67407.497326203214</v>
      </c>
      <c r="G171" s="120">
        <f t="shared" ref="G171" si="298">IF(F171&gt;0,RANK(F171,(F$160:F$178)),0)</f>
        <v>6</v>
      </c>
      <c r="H171" s="149">
        <f>'Averages Pivot Table'!T$281</f>
        <v>67566.5</v>
      </c>
      <c r="I171" s="120">
        <f t="shared" ref="I171" si="299">IF(H171&gt;0,RANK(H171,(H$160:H$178)),0)</f>
        <v>1</v>
      </c>
      <c r="J171" s="149">
        <f>'Averages Pivot Table'!T$285</f>
        <v>52970.735516372799</v>
      </c>
      <c r="K171" s="120">
        <f t="shared" si="267"/>
        <v>5</v>
      </c>
      <c r="L171" s="149">
        <f>'Averages Pivot Table'!T$293</f>
        <v>71615.624241552709</v>
      </c>
      <c r="M171" s="120">
        <f t="shared" si="267"/>
        <v>7</v>
      </c>
      <c r="N171" s="149"/>
      <c r="O171" s="168"/>
      <c r="Q171" s="91"/>
      <c r="R171" s="91"/>
      <c r="S171" s="91"/>
    </row>
    <row r="172" spans="1:19">
      <c r="A172" s="118" t="s">
        <v>199</v>
      </c>
      <c r="B172" s="149">
        <f>'Averages Pivot Table'!T$298</f>
        <v>0</v>
      </c>
      <c r="C172" s="120">
        <f t="shared" ref="C172" si="300">IF(B172&gt;0,RANK(B172,(B$160:B$178)),0)</f>
        <v>0</v>
      </c>
      <c r="D172" s="149">
        <f>'Averages Pivot Table'!T$302</f>
        <v>0</v>
      </c>
      <c r="E172" s="120">
        <f t="shared" ref="E172" si="301">IF(D172&gt;0,RANK(D172,(D$160:D$178)),0)</f>
        <v>0</v>
      </c>
      <c r="F172" s="149">
        <f>'Averages Pivot Table'!T$306</f>
        <v>0</v>
      </c>
      <c r="G172" s="120">
        <f t="shared" ref="G172" si="302">IF(F172&gt;0,RANK(F172,(F$160:F$178)),0)</f>
        <v>0</v>
      </c>
      <c r="H172" s="149">
        <f>'Averages Pivot Table'!T$310</f>
        <v>0</v>
      </c>
      <c r="I172" s="120">
        <f t="shared" ref="I172" si="303">IF(H172&gt;0,RANK(H172,(H$160:H$178)),0)</f>
        <v>0</v>
      </c>
      <c r="J172" s="149">
        <f>'Averages Pivot Table'!T$314</f>
        <v>0</v>
      </c>
      <c r="K172" s="120">
        <f t="shared" si="267"/>
        <v>0</v>
      </c>
      <c r="L172" s="149">
        <f>'Averages Pivot Table'!T$322</f>
        <v>0</v>
      </c>
      <c r="M172" s="120">
        <f t="shared" si="267"/>
        <v>0</v>
      </c>
      <c r="N172" s="149"/>
      <c r="O172" s="168"/>
      <c r="Q172" s="91"/>
      <c r="R172" s="91"/>
      <c r="S172" s="91"/>
    </row>
    <row r="173" spans="1:19">
      <c r="A173" s="118" t="s">
        <v>200</v>
      </c>
      <c r="B173" s="149">
        <f>'Averages Pivot Table'!T$327</f>
        <v>0</v>
      </c>
      <c r="C173" s="120">
        <f t="shared" ref="C173" si="304">IF(B173&gt;0,RANK(B173,(B$160:B$178)),0)</f>
        <v>0</v>
      </c>
      <c r="D173" s="149">
        <f>'Averages Pivot Table'!T$331</f>
        <v>0</v>
      </c>
      <c r="E173" s="120">
        <f t="shared" ref="E173" si="305">IF(D173&gt;0,RANK(D173,(D$160:D$178)),0)</f>
        <v>0</v>
      </c>
      <c r="F173" s="149">
        <f>'Averages Pivot Table'!T$335</f>
        <v>0</v>
      </c>
      <c r="G173" s="120">
        <f t="shared" ref="G173" si="306">IF(F173&gt;0,RANK(F173,(F$160:F$178)),0)</f>
        <v>0</v>
      </c>
      <c r="H173" s="149">
        <f>'Averages Pivot Table'!T$339</f>
        <v>0</v>
      </c>
      <c r="I173" s="120">
        <f t="shared" ref="I173" si="307">IF(H173&gt;0,RANK(H173,(H$160:H$178)),0)</f>
        <v>0</v>
      </c>
      <c r="J173" s="149">
        <f>'Averages Pivot Table'!T$343</f>
        <v>0</v>
      </c>
      <c r="K173" s="120">
        <f t="shared" si="267"/>
        <v>0</v>
      </c>
      <c r="L173" s="149">
        <f>'Averages Pivot Table'!T$351</f>
        <v>0</v>
      </c>
      <c r="M173" s="120">
        <f t="shared" si="267"/>
        <v>0</v>
      </c>
      <c r="N173" s="149"/>
      <c r="O173" s="168"/>
      <c r="Q173" s="91"/>
      <c r="R173" s="91"/>
      <c r="S173" s="91"/>
    </row>
    <row r="174" spans="1:19">
      <c r="A174" s="118"/>
      <c r="B174" s="149"/>
      <c r="C174" s="120"/>
      <c r="D174" s="149"/>
      <c r="E174" s="120"/>
      <c r="F174" s="149"/>
      <c r="G174" s="120"/>
      <c r="H174" s="149"/>
      <c r="I174" s="120"/>
      <c r="J174" s="149"/>
      <c r="K174" s="120"/>
      <c r="L174" s="149"/>
      <c r="M174" s="120"/>
      <c r="N174" s="149"/>
      <c r="O174" s="168"/>
      <c r="Q174" s="91"/>
      <c r="R174" s="91"/>
      <c r="S174" s="91"/>
    </row>
    <row r="175" spans="1:19">
      <c r="A175" s="118" t="s">
        <v>201</v>
      </c>
      <c r="B175" s="119">
        <f>'Averages Pivot Table'!T$356</f>
        <v>81320.590476190468</v>
      </c>
      <c r="C175" s="120">
        <f t="shared" ref="C175" si="308">IF(B175&gt;0,RANK(B175,(B$160:B$178)),0)</f>
        <v>10</v>
      </c>
      <c r="D175" s="119">
        <f>'Averages Pivot Table'!T$360</f>
        <v>62006.81578947368</v>
      </c>
      <c r="E175" s="120">
        <f t="shared" ref="E175" si="309">IF(D175&gt;0,RANK(D175,(D$160:D$178)),0)</f>
        <v>10</v>
      </c>
      <c r="F175" s="119">
        <f>'Averages Pivot Table'!T$364</f>
        <v>52032.141891891893</v>
      </c>
      <c r="G175" s="120">
        <f t="shared" ref="G175" si="310">IF(F175&gt;0,RANK(F175,(F$160:F$178)),0)</f>
        <v>10</v>
      </c>
      <c r="H175" s="119">
        <f>'Averages Pivot Table'!T$368</f>
        <v>50013</v>
      </c>
      <c r="I175" s="120">
        <f t="shared" ref="I175" si="311">IF(H175&gt;0,RANK(H175,(H$160:H$178)),0)</f>
        <v>5</v>
      </c>
      <c r="J175" s="119">
        <f>'Averages Pivot Table'!T$372</f>
        <v>35628.15789473684</v>
      </c>
      <c r="K175" s="120">
        <f t="shared" si="267"/>
        <v>9</v>
      </c>
      <c r="L175" s="119">
        <f>'Averages Pivot Table'!T$380</f>
        <v>63194.547543540284</v>
      </c>
      <c r="M175" s="120">
        <f t="shared" si="267"/>
        <v>10</v>
      </c>
      <c r="N175" s="149"/>
      <c r="O175" s="168"/>
      <c r="Q175" s="91"/>
      <c r="R175" s="91"/>
      <c r="S175" s="91"/>
    </row>
    <row r="176" spans="1:19">
      <c r="A176" s="118" t="s">
        <v>202</v>
      </c>
      <c r="B176" s="119">
        <f>'Averages Pivot Table'!T$385</f>
        <v>109894.73116089613</v>
      </c>
      <c r="C176" s="120">
        <f t="shared" ref="C176" si="312">IF(B176&gt;0,RANK(B176,(B$160:B$178)),0)</f>
        <v>5</v>
      </c>
      <c r="D176" s="119">
        <f>'Averages Pivot Table'!T$389</f>
        <v>79393.407017543854</v>
      </c>
      <c r="E176" s="120">
        <f t="shared" ref="E176" si="313">IF(D176&gt;0,RANK(D176,(D$160:D$178)),0)</f>
        <v>6</v>
      </c>
      <c r="F176" s="119">
        <f>'Averages Pivot Table'!T$393</f>
        <v>67294.638826185095</v>
      </c>
      <c r="G176" s="120">
        <f t="shared" ref="G176" si="314">IF(F176&gt;0,RANK(F176,(F$160:F$178)),0)</f>
        <v>7</v>
      </c>
      <c r="H176" s="119">
        <f>'Averages Pivot Table'!T$397</f>
        <v>57810.666666666664</v>
      </c>
      <c r="I176" s="120">
        <f t="shared" ref="I176" si="315">IF(H176&gt;0,RANK(H176,(H$160:H$178)),0)</f>
        <v>2</v>
      </c>
      <c r="J176" s="119">
        <f>'Averages Pivot Table'!T$401</f>
        <v>35647.805084745763</v>
      </c>
      <c r="K176" s="120">
        <f t="shared" si="267"/>
        <v>8</v>
      </c>
      <c r="L176" s="119">
        <f>'Averages Pivot Table'!T$409</f>
        <v>71640.303767286605</v>
      </c>
      <c r="M176" s="120">
        <f t="shared" si="267"/>
        <v>6</v>
      </c>
      <c r="N176" s="149"/>
      <c r="O176" s="168"/>
      <c r="Q176" s="91"/>
      <c r="R176" s="91"/>
      <c r="S176" s="91"/>
    </row>
    <row r="177" spans="1:19" ht="12.95" customHeight="1">
      <c r="A177" s="118" t="s">
        <v>203</v>
      </c>
      <c r="B177" s="119">
        <f>'Averages Pivot Table'!T$414</f>
        <v>122137.24038943859</v>
      </c>
      <c r="C177" s="120">
        <f t="shared" ref="C177" si="316">IF(B177&gt;0,RANK(B177,(B$160:B$178)),0)</f>
        <v>3</v>
      </c>
      <c r="D177" s="119">
        <f>'Averages Pivot Table'!T$418</f>
        <v>85616.084372263213</v>
      </c>
      <c r="E177" s="120">
        <f t="shared" ref="E177" si="317">IF(D177&gt;0,RANK(D177,(D$160:D$178)),0)</f>
        <v>3</v>
      </c>
      <c r="F177" s="119">
        <f>'Averages Pivot Table'!T$422</f>
        <v>67450.481830102945</v>
      </c>
      <c r="G177" s="120">
        <f t="shared" ref="G177" si="318">IF(F177&gt;0,RANK(F177,(F$160:F$178)),0)</f>
        <v>5</v>
      </c>
      <c r="H177" s="119">
        <f>'Averages Pivot Table'!T$426</f>
        <v>48514.02605298884</v>
      </c>
      <c r="I177" s="120">
        <f t="shared" ref="I177" si="319">IF(H177&gt;0,RANK(H177,(H$160:H$178)),0)</f>
        <v>6</v>
      </c>
      <c r="J177" s="119">
        <f>'Averages Pivot Table'!T$430</f>
        <v>55863.824999999997</v>
      </c>
      <c r="K177" s="120">
        <f t="shared" si="267"/>
        <v>3</v>
      </c>
      <c r="L177" s="119">
        <f>'Averages Pivot Table'!T$438</f>
        <v>82134.495264931305</v>
      </c>
      <c r="M177" s="120">
        <f t="shared" si="267"/>
        <v>3</v>
      </c>
      <c r="N177" s="149"/>
      <c r="O177" s="168"/>
    </row>
    <row r="178" spans="1:19" ht="12.95" customHeight="1">
      <c r="A178" s="143" t="s">
        <v>204</v>
      </c>
      <c r="B178" s="122">
        <f>'Averages Pivot Table'!T$443</f>
        <v>0</v>
      </c>
      <c r="C178" s="123">
        <f t="shared" ref="C178" si="320">IF(B178&gt;0,RANK(B178,(B$160:B$178)),0)</f>
        <v>0</v>
      </c>
      <c r="D178" s="122">
        <f>'Averages Pivot Table'!T$447</f>
        <v>0</v>
      </c>
      <c r="E178" s="123">
        <f t="shared" ref="E178" si="321">IF(D178&gt;0,RANK(D178,(D$160:D$178)),0)</f>
        <v>0</v>
      </c>
      <c r="F178" s="122">
        <f>'Averages Pivot Table'!T$451</f>
        <v>0</v>
      </c>
      <c r="G178" s="123">
        <f t="shared" ref="G178" si="322">IF(F178&gt;0,RANK(F178,(F$160:F$178)),0)</f>
        <v>0</v>
      </c>
      <c r="H178" s="122">
        <f>'Averages Pivot Table'!T$455</f>
        <v>0</v>
      </c>
      <c r="I178" s="123">
        <f t="shared" ref="I178" si="323">IF(H178&gt;0,RANK(H178,(H$160:H$178)),0)</f>
        <v>0</v>
      </c>
      <c r="J178" s="122">
        <f>'Averages Pivot Table'!T$459</f>
        <v>0</v>
      </c>
      <c r="K178" s="123">
        <f t="shared" si="267"/>
        <v>0</v>
      </c>
      <c r="L178" s="122">
        <f>'Averages Pivot Table'!T$467</f>
        <v>0</v>
      </c>
      <c r="M178" s="123">
        <f t="shared" si="267"/>
        <v>0</v>
      </c>
      <c r="N178" s="149"/>
      <c r="O178" s="149"/>
    </row>
    <row r="179" spans="1:19" ht="36.75" customHeight="1">
      <c r="A179" s="665" t="s">
        <v>360</v>
      </c>
      <c r="B179" s="669"/>
      <c r="C179" s="669"/>
      <c r="D179" s="669"/>
      <c r="E179" s="669"/>
      <c r="F179" s="669"/>
      <c r="G179" s="669"/>
      <c r="H179" s="669"/>
      <c r="I179" s="669"/>
      <c r="J179" s="669"/>
      <c r="K179" s="669"/>
      <c r="L179" s="669"/>
      <c r="M179" s="669"/>
      <c r="N179" s="118"/>
      <c r="O179" s="118"/>
    </row>
    <row r="180" spans="1:19">
      <c r="M180" s="84" t="s">
        <v>917</v>
      </c>
      <c r="O180" s="175"/>
    </row>
    <row r="181" spans="1:19" ht="18">
      <c r="A181" s="64" t="s">
        <v>214</v>
      </c>
      <c r="B181" s="64"/>
      <c r="C181" s="64"/>
      <c r="D181" s="64"/>
      <c r="E181" s="64"/>
      <c r="F181" s="64"/>
      <c r="G181" s="64"/>
      <c r="H181" s="64"/>
      <c r="I181" s="64"/>
      <c r="J181" s="64"/>
      <c r="K181" s="64"/>
      <c r="L181" s="64"/>
      <c r="M181" s="64"/>
      <c r="N181" s="161"/>
      <c r="O181" s="161"/>
    </row>
    <row r="182" spans="1:19">
      <c r="A182" s="118"/>
      <c r="B182" s="69"/>
      <c r="C182" s="69"/>
      <c r="D182" s="69"/>
      <c r="E182" s="69"/>
      <c r="F182" s="69"/>
      <c r="G182" s="69"/>
      <c r="H182" s="69"/>
      <c r="I182" s="69"/>
      <c r="J182" s="69"/>
      <c r="K182" s="69"/>
      <c r="L182" s="69"/>
      <c r="M182" s="69"/>
      <c r="N182" s="69"/>
      <c r="O182" s="69"/>
    </row>
    <row r="183" spans="1:19" ht="15.75">
      <c r="A183" s="664" t="s">
        <v>210</v>
      </c>
      <c r="B183" s="664"/>
      <c r="C183" s="664"/>
      <c r="D183" s="664"/>
      <c r="E183" s="664"/>
      <c r="F183" s="664"/>
      <c r="G183" s="664"/>
      <c r="H183" s="664"/>
      <c r="I183" s="664"/>
      <c r="J183" s="664"/>
      <c r="K183" s="664"/>
      <c r="L183" s="664"/>
      <c r="M183" s="664"/>
      <c r="N183" s="163"/>
      <c r="O183" s="163"/>
    </row>
    <row r="184" spans="1:19" ht="15.75">
      <c r="A184" s="664" t="s">
        <v>904</v>
      </c>
      <c r="B184" s="664"/>
      <c r="C184" s="664"/>
      <c r="D184" s="664"/>
      <c r="E184" s="664"/>
      <c r="F184" s="664"/>
      <c r="G184" s="664"/>
      <c r="H184" s="664"/>
      <c r="I184" s="664"/>
      <c r="J184" s="664"/>
      <c r="K184" s="664"/>
      <c r="L184" s="664"/>
      <c r="M184" s="664"/>
      <c r="N184" s="163"/>
      <c r="O184" s="163"/>
    </row>
    <row r="185" spans="1:19">
      <c r="A185" s="69"/>
      <c r="B185" s="69"/>
      <c r="C185" s="69"/>
      <c r="D185" s="69"/>
      <c r="E185" s="69"/>
      <c r="F185" s="69"/>
      <c r="G185" s="69"/>
      <c r="H185" s="69"/>
      <c r="I185" s="69"/>
      <c r="J185" s="69"/>
      <c r="K185" s="69"/>
      <c r="L185" s="69"/>
      <c r="M185" s="69"/>
      <c r="N185" s="176"/>
      <c r="O185" s="176"/>
    </row>
    <row r="186" spans="1:19" ht="31.5" customHeight="1">
      <c r="A186" s="96"/>
      <c r="B186" s="164" t="s">
        <v>3</v>
      </c>
      <c r="C186" s="165"/>
      <c r="D186" s="166" t="s">
        <v>4</v>
      </c>
      <c r="E186" s="167"/>
      <c r="F186" s="166" t="s">
        <v>5</v>
      </c>
      <c r="G186" s="167"/>
      <c r="H186" s="164" t="s">
        <v>6</v>
      </c>
      <c r="I186" s="165"/>
      <c r="J186" s="166" t="s">
        <v>211</v>
      </c>
      <c r="K186" s="167"/>
      <c r="L186" s="165" t="s">
        <v>212</v>
      </c>
      <c r="M186" s="165"/>
      <c r="N186" s="168" t="s">
        <v>7</v>
      </c>
      <c r="O186" s="168"/>
    </row>
    <row r="187" spans="1:19">
      <c r="A187" s="102"/>
      <c r="B187" s="98" t="s">
        <v>187</v>
      </c>
      <c r="C187" s="97" t="s">
        <v>166</v>
      </c>
      <c r="D187" s="98" t="s">
        <v>187</v>
      </c>
      <c r="E187" s="97" t="s">
        <v>166</v>
      </c>
      <c r="F187" s="98" t="s">
        <v>187</v>
      </c>
      <c r="G187" s="97" t="s">
        <v>166</v>
      </c>
      <c r="H187" s="98" t="s">
        <v>187</v>
      </c>
      <c r="I187" s="97" t="s">
        <v>166</v>
      </c>
      <c r="J187" s="98" t="s">
        <v>187</v>
      </c>
      <c r="K187" s="97" t="s">
        <v>166</v>
      </c>
      <c r="L187" s="98" t="s">
        <v>187</v>
      </c>
      <c r="M187" s="97" t="s">
        <v>166</v>
      </c>
      <c r="N187" s="127" t="s">
        <v>7</v>
      </c>
      <c r="O187" s="126"/>
    </row>
    <row r="188" spans="1:19" s="109" customFormat="1" ht="18" customHeight="1">
      <c r="A188" s="106" t="s">
        <v>188</v>
      </c>
      <c r="B188" s="133">
        <f>'Averages Pivot Table'!U$471</f>
        <v>86235.930359535341</v>
      </c>
      <c r="C188" s="133"/>
      <c r="D188" s="133">
        <f>'Averages Pivot Table'!U$475</f>
        <v>69841.699400025216</v>
      </c>
      <c r="E188" s="133"/>
      <c r="F188" s="133">
        <f>'Averages Pivot Table'!U$479</f>
        <v>61089.304731822827</v>
      </c>
      <c r="G188" s="133"/>
      <c r="H188" s="133">
        <f>'Averages Pivot Table'!U$483</f>
        <v>44992.212209201563</v>
      </c>
      <c r="I188" s="133"/>
      <c r="J188" s="133">
        <f>'Averages Pivot Table'!U$487</f>
        <v>45629.517709819098</v>
      </c>
      <c r="K188" s="133"/>
      <c r="L188" s="133">
        <f>'Averages Pivot Table'!U$495</f>
        <v>65709.061157918884</v>
      </c>
      <c r="M188" s="169"/>
      <c r="N188" s="107"/>
      <c r="O188" s="177"/>
      <c r="Q188" s="111"/>
      <c r="R188" s="111"/>
      <c r="S188" s="111"/>
    </row>
    <row r="189" spans="1:19" ht="12.95" customHeight="1">
      <c r="A189" s="118"/>
      <c r="B189" s="113"/>
      <c r="C189" s="137"/>
      <c r="D189" s="113"/>
      <c r="E189" s="137"/>
      <c r="F189" s="113"/>
      <c r="G189" s="137"/>
      <c r="H189" s="113"/>
      <c r="I189" s="137"/>
      <c r="J189" s="113"/>
      <c r="K189" s="137"/>
      <c r="L189" s="113"/>
      <c r="M189" s="137"/>
      <c r="N189" s="178"/>
      <c r="O189" s="179"/>
    </row>
    <row r="190" spans="1:19" ht="12.95" customHeight="1">
      <c r="A190" s="118" t="s">
        <v>189</v>
      </c>
      <c r="B190" s="149">
        <f>'Averages Pivot Table'!U$8</f>
        <v>87983.621545775459</v>
      </c>
      <c r="C190" s="120">
        <f>IF(B190&gt;0,RANK(B190,(B$190:B$208)),0)</f>
        <v>5</v>
      </c>
      <c r="D190" s="149">
        <f>'Averages Pivot Table'!U$12</f>
        <v>77641.447885097936</v>
      </c>
      <c r="E190" s="120">
        <f>IF(D190&gt;0,RANK(D190,(D$190:D$208)),0)</f>
        <v>1</v>
      </c>
      <c r="F190" s="149">
        <f>'Averages Pivot Table'!U$16</f>
        <v>74517.127946362321</v>
      </c>
      <c r="G190" s="120">
        <f>IF(F190&gt;0,RANK(F190,(F$190:F$208)),0)</f>
        <v>1</v>
      </c>
      <c r="H190" s="149">
        <f>'Averages Pivot Table'!U$20</f>
        <v>46647.461747766778</v>
      </c>
      <c r="I190" s="120">
        <f>IF(H190&gt;0,RANK(H190,(H$190:H$208)),0)</f>
        <v>6</v>
      </c>
      <c r="J190" s="149">
        <f>'Averages Pivot Table'!U$24</f>
        <v>220033.93055555556</v>
      </c>
      <c r="K190" s="120">
        <f>IF(J190&gt;0,RANK(J190,(J$190:J$208)),0)</f>
        <v>1</v>
      </c>
      <c r="L190" s="149">
        <f>'Averages Pivot Table'!U$32</f>
        <v>75092.485468299536</v>
      </c>
      <c r="M190" s="120">
        <f>IF(L190&gt;0,RANK(L190,(L$190:L$208)),0)</f>
        <v>1</v>
      </c>
      <c r="N190" s="119"/>
      <c r="O190" s="120"/>
    </row>
    <row r="191" spans="1:19" ht="12.95" customHeight="1">
      <c r="A191" s="118" t="s">
        <v>190</v>
      </c>
      <c r="B191" s="149">
        <f>'Averages Pivot Table'!U$37</f>
        <v>80328.338740595704</v>
      </c>
      <c r="C191" s="120">
        <f t="shared" ref="C191:E208" si="324">IF(B191&gt;0,RANK(B191,(B$190:B$208)),0)</f>
        <v>12</v>
      </c>
      <c r="D191" s="149">
        <f>'Averages Pivot Table'!U$41</f>
        <v>66271.27289233428</v>
      </c>
      <c r="E191" s="120">
        <f t="shared" si="324"/>
        <v>12</v>
      </c>
      <c r="F191" s="149">
        <f>'Averages Pivot Table'!U$45</f>
        <v>56976.230370836696</v>
      </c>
      <c r="G191" s="120">
        <f t="shared" ref="G191" si="325">IF(F191&gt;0,RANK(F191,(F$190:F$208)),0)</f>
        <v>12</v>
      </c>
      <c r="H191" s="149">
        <f>'Averages Pivot Table'!U$49</f>
        <v>43575.081338963289</v>
      </c>
      <c r="I191" s="120">
        <f t="shared" ref="I191" si="326">IF(H191&gt;0,RANK(H191,(H$190:H$208)),0)</f>
        <v>11</v>
      </c>
      <c r="J191" s="149">
        <f>'Averages Pivot Table'!U$53</f>
        <v>40281.231686489999</v>
      </c>
      <c r="K191" s="120">
        <f t="shared" ref="K191" si="327">IF(J191&gt;0,RANK(J191,(J$190:J$208)),0)</f>
        <v>10</v>
      </c>
      <c r="L191" s="149">
        <f>'Averages Pivot Table'!U$61</f>
        <v>58975.829953428452</v>
      </c>
      <c r="M191" s="120">
        <f t="shared" ref="M191" si="328">IF(L191&gt;0,RANK(L191,(L$190:L$208)),0)</f>
        <v>14</v>
      </c>
      <c r="N191" s="119"/>
      <c r="O191" s="120"/>
    </row>
    <row r="192" spans="1:19" ht="12.95" customHeight="1">
      <c r="A192" s="118" t="s">
        <v>191</v>
      </c>
      <c r="B192" s="149">
        <f>'Averages Pivot Table'!U$66</f>
        <v>78932.886363636353</v>
      </c>
      <c r="C192" s="120">
        <f t="shared" si="324"/>
        <v>13</v>
      </c>
      <c r="D192" s="149">
        <f>'Averages Pivot Table'!U$70</f>
        <v>68464.435582822087</v>
      </c>
      <c r="E192" s="120">
        <f t="shared" si="324"/>
        <v>8</v>
      </c>
      <c r="F192" s="149">
        <f>'Averages Pivot Table'!U$74</f>
        <v>54451.737704918036</v>
      </c>
      <c r="G192" s="120">
        <f t="shared" ref="G192" si="329">IF(F192&gt;0,RANK(F192,(F$190:F$208)),0)</f>
        <v>14</v>
      </c>
      <c r="H192" s="149">
        <f>'Averages Pivot Table'!U$78</f>
        <v>53934.782608695656</v>
      </c>
      <c r="I192" s="120">
        <f t="shared" ref="I192" si="330">IF(H192&gt;0,RANK(H192,(H$190:H$208)),0)</f>
        <v>1</v>
      </c>
      <c r="J192" s="149">
        <f>'Averages Pivot Table'!U$82</f>
        <v>42111.893617021276</v>
      </c>
      <c r="K192" s="120">
        <f t="shared" ref="K192" si="331">IF(J192&gt;0,RANK(J192,(J$190:J$208)),0)</f>
        <v>8</v>
      </c>
      <c r="L192" s="149">
        <f>'Averages Pivot Table'!U$90</f>
        <v>64074.217344928249</v>
      </c>
      <c r="M192" s="120">
        <f t="shared" ref="M192" si="332">IF(L192&gt;0,RANK(L192,(L$190:L$208)),0)</f>
        <v>9</v>
      </c>
      <c r="N192" s="119"/>
      <c r="O192" s="120"/>
    </row>
    <row r="193" spans="1:19">
      <c r="A193" s="118" t="s">
        <v>192</v>
      </c>
      <c r="B193" s="149">
        <f>'Averages Pivot Table'!U$95</f>
        <v>94163.196188276153</v>
      </c>
      <c r="C193" s="120">
        <f t="shared" si="324"/>
        <v>1</v>
      </c>
      <c r="D193" s="149">
        <f>'Averages Pivot Table'!U$99</f>
        <v>72841.909108398293</v>
      </c>
      <c r="E193" s="120">
        <f t="shared" si="324"/>
        <v>3</v>
      </c>
      <c r="F193" s="149">
        <f>'Averages Pivot Table'!U$103</f>
        <v>62303.457282220479</v>
      </c>
      <c r="G193" s="120">
        <f t="shared" ref="G193" si="333">IF(F193&gt;0,RANK(F193,(F$190:F$208)),0)</f>
        <v>7</v>
      </c>
      <c r="H193" s="149">
        <f>'Averages Pivot Table'!U$107</f>
        <v>50439.901727554185</v>
      </c>
      <c r="I193" s="120">
        <f t="shared" ref="I193" si="334">IF(H193&gt;0,RANK(H193,(H$190:H$208)),0)</f>
        <v>4</v>
      </c>
      <c r="J193" s="149">
        <f>'Averages Pivot Table'!U$111</f>
        <v>44597.606825396826</v>
      </c>
      <c r="K193" s="120">
        <f t="shared" ref="K193" si="335">IF(J193&gt;0,RANK(J193,(J$190:J$208)),0)</f>
        <v>6</v>
      </c>
      <c r="L193" s="149">
        <f>'Averages Pivot Table'!U$119</f>
        <v>70544.038408749009</v>
      </c>
      <c r="M193" s="120">
        <f t="shared" ref="M193" si="336">IF(L193&gt;0,RANK(L193,(L$190:L$208)),0)</f>
        <v>3</v>
      </c>
      <c r="N193" s="119"/>
      <c r="O193" s="120"/>
      <c r="Q193" s="91"/>
      <c r="R193" s="91"/>
      <c r="S193" s="91"/>
    </row>
    <row r="194" spans="1:19">
      <c r="A194" s="118"/>
      <c r="B194" s="149"/>
      <c r="C194" s="120"/>
      <c r="D194" s="149"/>
      <c r="E194" s="120"/>
      <c r="F194" s="149"/>
      <c r="G194" s="120"/>
      <c r="H194" s="149"/>
      <c r="I194" s="120"/>
      <c r="J194" s="149"/>
      <c r="K194" s="120"/>
      <c r="L194" s="149"/>
      <c r="M194" s="120"/>
      <c r="N194" s="119"/>
      <c r="O194" s="120"/>
      <c r="Q194" s="91"/>
      <c r="R194" s="91"/>
      <c r="S194" s="91"/>
    </row>
    <row r="195" spans="1:19">
      <c r="A195" s="118" t="s">
        <v>193</v>
      </c>
      <c r="B195" s="149">
        <f>'Averages Pivot Table'!U$124</f>
        <v>82174.942268104627</v>
      </c>
      <c r="C195" s="120">
        <f t="shared" si="324"/>
        <v>10</v>
      </c>
      <c r="D195" s="149">
        <f>'Averages Pivot Table'!U$128</f>
        <v>67132.604107180145</v>
      </c>
      <c r="E195" s="120">
        <f t="shared" si="324"/>
        <v>10</v>
      </c>
      <c r="F195" s="149">
        <f>'Averages Pivot Table'!U$132</f>
        <v>59169.941432502506</v>
      </c>
      <c r="G195" s="120">
        <f t="shared" ref="G195" si="337">IF(F195&gt;0,RANK(F195,(F$190:F$208)),0)</f>
        <v>9</v>
      </c>
      <c r="H195" s="149">
        <f>'Averages Pivot Table'!U$136</f>
        <v>41784.107450500393</v>
      </c>
      <c r="I195" s="120">
        <f t="shared" ref="I195" si="338">IF(H195&gt;0,RANK(H195,(H$190:H$208)),0)</f>
        <v>14</v>
      </c>
      <c r="J195" s="149">
        <f>'Averages Pivot Table'!U$140</f>
        <v>48508.624746993672</v>
      </c>
      <c r="K195" s="120">
        <f t="shared" ref="K195" si="339">IF(J195&gt;0,RANK(J195,(J$190:J$208)),0)</f>
        <v>3</v>
      </c>
      <c r="L195" s="149">
        <f>'Averages Pivot Table'!U$148</f>
        <v>62305.183198651626</v>
      </c>
      <c r="M195" s="120">
        <f t="shared" ref="M195" si="340">IF(L195&gt;0,RANK(L195,(L$190:L$208)),0)</f>
        <v>13</v>
      </c>
      <c r="N195" s="119"/>
      <c r="O195" s="120"/>
      <c r="Q195" s="91"/>
      <c r="R195" s="91"/>
      <c r="S195" s="91"/>
    </row>
    <row r="196" spans="1:19">
      <c r="A196" s="118" t="s">
        <v>194</v>
      </c>
      <c r="B196" s="149">
        <f>'Averages Pivot Table'!U$153</f>
        <v>82936.066918325989</v>
      </c>
      <c r="C196" s="120">
        <f t="shared" si="324"/>
        <v>8</v>
      </c>
      <c r="D196" s="149">
        <f>'Averages Pivot Table'!U$157</f>
        <v>65597.29948087316</v>
      </c>
      <c r="E196" s="120">
        <f t="shared" si="324"/>
        <v>13</v>
      </c>
      <c r="F196" s="149">
        <f>'Averages Pivot Table'!U$161</f>
        <v>57856.092289628737</v>
      </c>
      <c r="G196" s="120">
        <f t="shared" ref="G196" si="341">IF(F196&gt;0,RANK(F196,(F$190:F$208)),0)</f>
        <v>10</v>
      </c>
      <c r="H196" s="149">
        <f>'Averages Pivot Table'!U$165</f>
        <v>44230.684389659313</v>
      </c>
      <c r="I196" s="120">
        <f t="shared" ref="I196" si="342">IF(H196&gt;0,RANK(H196,(H$190:H$208)),0)</f>
        <v>9</v>
      </c>
      <c r="J196" s="149">
        <f>'Averages Pivot Table'!U$169</f>
        <v>45269.233885385511</v>
      </c>
      <c r="K196" s="120">
        <f t="shared" ref="K196" si="343">IF(J196&gt;0,RANK(J196,(J$190:J$208)),0)</f>
        <v>5</v>
      </c>
      <c r="L196" s="149">
        <f>'Averages Pivot Table'!U$177</f>
        <v>62353.892154906083</v>
      </c>
      <c r="M196" s="120">
        <f t="shared" ref="M196" si="344">IF(L196&gt;0,RANK(L196,(L$190:L$208)),0)</f>
        <v>12</v>
      </c>
      <c r="N196" s="119"/>
      <c r="O196" s="120"/>
      <c r="Q196" s="91"/>
      <c r="R196" s="91"/>
      <c r="S196" s="91"/>
    </row>
    <row r="197" spans="1:19">
      <c r="A197" s="118" t="s">
        <v>195</v>
      </c>
      <c r="B197" s="149">
        <f>'Averages Pivot Table'!U$182</f>
        <v>74822.797036019168</v>
      </c>
      <c r="C197" s="120">
        <f t="shared" si="324"/>
        <v>15</v>
      </c>
      <c r="D197" s="149">
        <f>'Averages Pivot Table'!U$186</f>
        <v>64351.382210685391</v>
      </c>
      <c r="E197" s="120">
        <f t="shared" si="324"/>
        <v>14</v>
      </c>
      <c r="F197" s="149">
        <f>'Averages Pivot Table'!U$190</f>
        <v>50093.038650012415</v>
      </c>
      <c r="G197" s="120">
        <f t="shared" ref="G197" si="345">IF(F197&gt;0,RANK(F197,(F$190:F$208)),0)</f>
        <v>15</v>
      </c>
      <c r="H197" s="149">
        <f>'Averages Pivot Table'!U$194</f>
        <v>42577.709344346928</v>
      </c>
      <c r="I197" s="120">
        <f t="shared" ref="I197" si="346">IF(H197&gt;0,RANK(H197,(H$190:H$208)),0)</f>
        <v>12</v>
      </c>
      <c r="J197" s="149">
        <f>'Averages Pivot Table'!U$198</f>
        <v>22943.181818181816</v>
      </c>
      <c r="K197" s="120">
        <f t="shared" ref="K197" si="347">IF(J197&gt;0,RANK(J197,(J$190:J$208)),0)</f>
        <v>13</v>
      </c>
      <c r="L197" s="149">
        <f>'Averages Pivot Table'!U$206</f>
        <v>56592.553065477274</v>
      </c>
      <c r="M197" s="120">
        <f t="shared" ref="M197" si="348">IF(L197&gt;0,RANK(L197,(L$190:L$208)),0)</f>
        <v>15</v>
      </c>
      <c r="N197" s="119"/>
      <c r="O197" s="120"/>
      <c r="Q197" s="91"/>
      <c r="R197" s="91"/>
      <c r="S197" s="91"/>
    </row>
    <row r="198" spans="1:19">
      <c r="A198" s="118" t="s">
        <v>196</v>
      </c>
      <c r="B198" s="149">
        <f>'Averages Pivot Table'!U$211</f>
        <v>85513.13079150574</v>
      </c>
      <c r="C198" s="120">
        <f t="shared" si="324"/>
        <v>7</v>
      </c>
      <c r="D198" s="149">
        <f>'Averages Pivot Table'!U$215</f>
        <v>69459.165722379621</v>
      </c>
      <c r="E198" s="120">
        <f t="shared" si="324"/>
        <v>6</v>
      </c>
      <c r="F198" s="149">
        <f>'Averages Pivot Table'!U$219</f>
        <v>62314.193903471663</v>
      </c>
      <c r="G198" s="120">
        <f t="shared" ref="G198" si="349">IF(F198&gt;0,RANK(F198,(F$190:F$208)),0)</f>
        <v>6</v>
      </c>
      <c r="H198" s="149">
        <f>'Averages Pivot Table'!U$223</f>
        <v>52764.59482758621</v>
      </c>
      <c r="I198" s="120">
        <f t="shared" ref="I198" si="350">IF(H198&gt;0,RANK(H198,(H$190:H$208)),0)</f>
        <v>2</v>
      </c>
      <c r="J198" s="149">
        <f>'Averages Pivot Table'!U$227</f>
        <v>41667.554545454543</v>
      </c>
      <c r="K198" s="120">
        <f t="shared" ref="K198" si="351">IF(J198&gt;0,RANK(J198,(J$190:J$208)),0)</f>
        <v>9</v>
      </c>
      <c r="L198" s="149">
        <f>'Averages Pivot Table'!U$235</f>
        <v>64530.359966907192</v>
      </c>
      <c r="M198" s="120">
        <f t="shared" ref="M198" si="352">IF(L198&gt;0,RANK(L198,(L$190:L$208)),0)</f>
        <v>8</v>
      </c>
      <c r="N198" s="119"/>
      <c r="O198" s="120"/>
      <c r="Q198" s="91"/>
      <c r="R198" s="91"/>
      <c r="S198" s="91"/>
    </row>
    <row r="199" spans="1:19">
      <c r="A199" s="118"/>
      <c r="B199" s="149"/>
      <c r="C199" s="120"/>
      <c r="D199" s="149"/>
      <c r="E199" s="120"/>
      <c r="F199" s="149"/>
      <c r="G199" s="120"/>
      <c r="H199" s="149"/>
      <c r="I199" s="120"/>
      <c r="J199" s="149"/>
      <c r="K199" s="120"/>
      <c r="L199" s="149"/>
      <c r="M199" s="120"/>
      <c r="N199" s="119"/>
      <c r="O199" s="120"/>
      <c r="Q199" s="91"/>
      <c r="R199" s="91"/>
      <c r="S199" s="91"/>
    </row>
    <row r="200" spans="1:19">
      <c r="A200" s="118" t="s">
        <v>197</v>
      </c>
      <c r="B200" s="149">
        <f>'Averages Pivot Table'!U$240</f>
        <v>0</v>
      </c>
      <c r="C200" s="120">
        <f t="shared" si="324"/>
        <v>0</v>
      </c>
      <c r="D200" s="149">
        <f>'Averages Pivot Table'!U$244</f>
        <v>0</v>
      </c>
      <c r="E200" s="120">
        <f t="shared" si="324"/>
        <v>0</v>
      </c>
      <c r="F200" s="149">
        <f>'Averages Pivot Table'!U$248</f>
        <v>0</v>
      </c>
      <c r="G200" s="120">
        <f t="shared" ref="G200" si="353">IF(F200&gt;0,RANK(F200,(F$190:F$208)),0)</f>
        <v>0</v>
      </c>
      <c r="H200" s="149">
        <f>'Averages Pivot Table'!U$252</f>
        <v>0</v>
      </c>
      <c r="I200" s="120">
        <f t="shared" ref="I200" si="354">IF(H200&gt;0,RANK(H200,(H$190:H$208)),0)</f>
        <v>0</v>
      </c>
      <c r="J200" s="149">
        <f>'Averages Pivot Table'!U$256</f>
        <v>0</v>
      </c>
      <c r="K200" s="120">
        <f t="shared" ref="K200" si="355">IF(J200&gt;0,RANK(J200,(J$190:J$208)),0)</f>
        <v>0</v>
      </c>
      <c r="L200" s="149">
        <f>'Averages Pivot Table'!U$264</f>
        <v>0</v>
      </c>
      <c r="M200" s="120">
        <f t="shared" ref="M200" si="356">IF(L200&gt;0,RANK(L200,(L$190:L$208)),0)</f>
        <v>0</v>
      </c>
      <c r="N200" s="119"/>
      <c r="O200" s="120"/>
      <c r="Q200" s="91"/>
      <c r="R200" s="91"/>
      <c r="S200" s="91"/>
    </row>
    <row r="201" spans="1:19">
      <c r="A201" s="118" t="s">
        <v>198</v>
      </c>
      <c r="B201" s="149">
        <f>'Averages Pivot Table'!U$269</f>
        <v>92169.97845799815</v>
      </c>
      <c r="C201" s="120">
        <f t="shared" si="324"/>
        <v>2</v>
      </c>
      <c r="D201" s="149">
        <f>'Averages Pivot Table'!U$273</f>
        <v>73631.729462887379</v>
      </c>
      <c r="E201" s="120">
        <f t="shared" si="324"/>
        <v>2</v>
      </c>
      <c r="F201" s="149">
        <f>'Averages Pivot Table'!U$277</f>
        <v>64190.095042289111</v>
      </c>
      <c r="G201" s="120">
        <f t="shared" ref="G201" si="357">IF(F201&gt;0,RANK(F201,(F$190:F$208)),0)</f>
        <v>2</v>
      </c>
      <c r="H201" s="149">
        <f>'Averages Pivot Table'!U$281</f>
        <v>44521.085081507306</v>
      </c>
      <c r="I201" s="120">
        <f t="shared" ref="I201" si="358">IF(H201&gt;0,RANK(H201,(H$190:H$208)),0)</f>
        <v>8</v>
      </c>
      <c r="J201" s="149">
        <f>'Averages Pivot Table'!U$285</f>
        <v>48046.199245769967</v>
      </c>
      <c r="K201" s="120">
        <f t="shared" ref="K201" si="359">IF(J201&gt;0,RANK(J201,(J$190:J$208)),0)</f>
        <v>4</v>
      </c>
      <c r="L201" s="149">
        <f>'Averages Pivot Table'!U$293</f>
        <v>70482.831606314634</v>
      </c>
      <c r="M201" s="120">
        <f t="shared" ref="M201" si="360">IF(L201&gt;0,RANK(L201,(L$190:L$208)),0)</f>
        <v>4</v>
      </c>
      <c r="N201" s="119"/>
      <c r="O201" s="120"/>
      <c r="Q201" s="91"/>
      <c r="R201" s="91"/>
      <c r="S201" s="91"/>
    </row>
    <row r="202" spans="1:19">
      <c r="A202" s="118" t="s">
        <v>199</v>
      </c>
      <c r="B202" s="149">
        <f>'Averages Pivot Table'!U$298</f>
        <v>82288.58333622395</v>
      </c>
      <c r="C202" s="120">
        <f t="shared" si="324"/>
        <v>9</v>
      </c>
      <c r="D202" s="149">
        <f>'Averages Pivot Table'!U$302</f>
        <v>67951.037145000533</v>
      </c>
      <c r="E202" s="120">
        <f t="shared" si="324"/>
        <v>9</v>
      </c>
      <c r="F202" s="149">
        <f>'Averages Pivot Table'!U$306</f>
        <v>57155.957706075736</v>
      </c>
      <c r="G202" s="120">
        <f t="shared" ref="G202" si="361">IF(F202&gt;0,RANK(F202,(F$190:F$208)),0)</f>
        <v>11</v>
      </c>
      <c r="H202" s="149">
        <f>'Averages Pivot Table'!U$310</f>
        <v>42232.104383686965</v>
      </c>
      <c r="I202" s="120">
        <f t="shared" ref="I202" si="362">IF(H202&gt;0,RANK(H202,(H$190:H$208)),0)</f>
        <v>13</v>
      </c>
      <c r="J202" s="149">
        <f>'Averages Pivot Table'!U$314</f>
        <v>0</v>
      </c>
      <c r="K202" s="120">
        <f t="shared" ref="K202" si="363">IF(J202&gt;0,RANK(J202,(J$190:J$208)),0)</f>
        <v>0</v>
      </c>
      <c r="L202" s="149">
        <f>'Averages Pivot Table'!U$322</f>
        <v>63623.001792876094</v>
      </c>
      <c r="M202" s="120">
        <f t="shared" ref="M202" si="364">IF(L202&gt;0,RANK(L202,(L$190:L$208)),0)</f>
        <v>11</v>
      </c>
      <c r="N202" s="119"/>
      <c r="O202" s="120"/>
      <c r="Q202" s="91"/>
      <c r="R202" s="91"/>
      <c r="S202" s="91"/>
    </row>
    <row r="203" spans="1:19">
      <c r="A203" s="118" t="s">
        <v>200</v>
      </c>
      <c r="B203" s="149">
        <f>'Averages Pivot Table'!U$327</f>
        <v>88440.952973600812</v>
      </c>
      <c r="C203" s="120">
        <f t="shared" si="324"/>
        <v>4</v>
      </c>
      <c r="D203" s="149">
        <f>'Averages Pivot Table'!U$331</f>
        <v>71758.622820109973</v>
      </c>
      <c r="E203" s="120">
        <f t="shared" si="324"/>
        <v>5</v>
      </c>
      <c r="F203" s="149">
        <f>'Averages Pivot Table'!U$335</f>
        <v>63277.203238047055</v>
      </c>
      <c r="G203" s="120">
        <f t="shared" ref="G203" si="365">IF(F203&gt;0,RANK(F203,(F$190:F$208)),0)</f>
        <v>3</v>
      </c>
      <c r="H203" s="149">
        <f>'Averages Pivot Table'!U$339</f>
        <v>51158.646749755622</v>
      </c>
      <c r="I203" s="120">
        <f t="shared" ref="I203" si="366">IF(H203&gt;0,RANK(H203,(H$190:H$208)),0)</f>
        <v>3</v>
      </c>
      <c r="J203" s="149">
        <f>'Averages Pivot Table'!U$343</f>
        <v>32130</v>
      </c>
      <c r="K203" s="120">
        <f t="shared" ref="K203" si="367">IF(J203&gt;0,RANK(J203,(J$190:J$208)),0)</f>
        <v>12</v>
      </c>
      <c r="L203" s="149">
        <f>'Averages Pivot Table'!U$351</f>
        <v>71945.730490783812</v>
      </c>
      <c r="M203" s="120">
        <f t="shared" ref="M203" si="368">IF(L203&gt;0,RANK(L203,(L$190:L$208)),0)</f>
        <v>2</v>
      </c>
      <c r="N203" s="119"/>
      <c r="O203" s="120"/>
      <c r="Q203" s="91"/>
      <c r="R203" s="91"/>
      <c r="S203" s="91"/>
    </row>
    <row r="204" spans="1:19">
      <c r="A204" s="118"/>
      <c r="B204" s="149"/>
      <c r="C204" s="120"/>
      <c r="D204" s="149"/>
      <c r="E204" s="120"/>
      <c r="F204" s="149"/>
      <c r="G204" s="120"/>
      <c r="H204" s="149"/>
      <c r="I204" s="120"/>
      <c r="J204" s="149"/>
      <c r="K204" s="120"/>
      <c r="L204" s="149"/>
      <c r="M204" s="120"/>
      <c r="N204" s="119"/>
      <c r="O204" s="120"/>
      <c r="Q204" s="91"/>
      <c r="R204" s="91"/>
      <c r="S204" s="91"/>
    </row>
    <row r="205" spans="1:19">
      <c r="A205" s="118" t="s">
        <v>201</v>
      </c>
      <c r="B205" s="119">
        <f>'Averages Pivot Table'!U$356</f>
        <v>81902.953138829442</v>
      </c>
      <c r="C205" s="120">
        <f t="shared" si="324"/>
        <v>11</v>
      </c>
      <c r="D205" s="119">
        <f>'Averages Pivot Table'!U$360</f>
        <v>64269.00451912784</v>
      </c>
      <c r="E205" s="120">
        <f t="shared" si="324"/>
        <v>15</v>
      </c>
      <c r="F205" s="119">
        <f>'Averages Pivot Table'!U$364</f>
        <v>56124.196428680312</v>
      </c>
      <c r="G205" s="120">
        <f t="shared" ref="G205" si="369">IF(F205&gt;0,RANK(F205,(F$190:F$208)),0)</f>
        <v>13</v>
      </c>
      <c r="H205" s="119">
        <f>'Averages Pivot Table'!U$368</f>
        <v>43638.629087985937</v>
      </c>
      <c r="I205" s="120">
        <f t="shared" ref="I205" si="370">IF(H205&gt;0,RANK(H205,(H$190:H$208)),0)</f>
        <v>10</v>
      </c>
      <c r="J205" s="119">
        <f>'Averages Pivot Table'!U$372</f>
        <v>38788.324531401289</v>
      </c>
      <c r="K205" s="120">
        <f t="shared" ref="K205" si="371">IF(J205&gt;0,RANK(J205,(J$190:J$208)),0)</f>
        <v>11</v>
      </c>
      <c r="L205" s="119">
        <f>'Averages Pivot Table'!U$380</f>
        <v>63812.212990276232</v>
      </c>
      <c r="M205" s="120">
        <f t="shared" ref="M205" si="372">IF(L205&gt;0,RANK(L205,(L$190:L$208)),0)</f>
        <v>10</v>
      </c>
      <c r="N205" s="119"/>
      <c r="O205" s="120"/>
      <c r="Q205" s="91"/>
      <c r="R205" s="91"/>
      <c r="S205" s="91"/>
    </row>
    <row r="206" spans="1:19">
      <c r="A206" s="118" t="s">
        <v>202</v>
      </c>
      <c r="B206" s="119">
        <f>'Averages Pivot Table'!U$385</f>
        <v>90616.698877211034</v>
      </c>
      <c r="C206" s="120">
        <f t="shared" si="324"/>
        <v>3</v>
      </c>
      <c r="D206" s="119">
        <f>'Averages Pivot Table'!U$389</f>
        <v>72530.74726540863</v>
      </c>
      <c r="E206" s="120">
        <f t="shared" si="324"/>
        <v>4</v>
      </c>
      <c r="F206" s="119">
        <f>'Averages Pivot Table'!U$393</f>
        <v>62431.966179166287</v>
      </c>
      <c r="G206" s="120">
        <f t="shared" ref="G206" si="373">IF(F206&gt;0,RANK(F206,(F$190:F$208)),0)</f>
        <v>4</v>
      </c>
      <c r="H206" s="119">
        <f>'Averages Pivot Table'!U$397</f>
        <v>45437.058974547617</v>
      </c>
      <c r="I206" s="120">
        <f t="shared" ref="I206" si="374">IF(H206&gt;0,RANK(H206,(H$190:H$208)),0)</f>
        <v>7</v>
      </c>
      <c r="J206" s="119">
        <f>'Averages Pivot Table'!U$401</f>
        <v>44446.792345438182</v>
      </c>
      <c r="K206" s="120">
        <f t="shared" ref="K206" si="375">IF(J206&gt;0,RANK(J206,(J$190:J$208)),0)</f>
        <v>7</v>
      </c>
      <c r="L206" s="119">
        <f>'Averages Pivot Table'!U$409</f>
        <v>65672.88576024436</v>
      </c>
      <c r="M206" s="120">
        <f t="shared" ref="M206" si="376">IF(L206&gt;0,RANK(L206,(L$190:L$208)),0)</f>
        <v>6</v>
      </c>
      <c r="N206" s="119"/>
      <c r="O206" s="120"/>
      <c r="Q206" s="91"/>
      <c r="R206" s="91"/>
      <c r="S206" s="91"/>
    </row>
    <row r="207" spans="1:19">
      <c r="A207" s="118" t="s">
        <v>203</v>
      </c>
      <c r="B207" s="119">
        <f>'Averages Pivot Table'!U$414</f>
        <v>86388.400772091831</v>
      </c>
      <c r="C207" s="120">
        <f t="shared" si="324"/>
        <v>6</v>
      </c>
      <c r="D207" s="119">
        <f>'Averages Pivot Table'!U$418</f>
        <v>69183.124450206975</v>
      </c>
      <c r="E207" s="120">
        <f t="shared" si="324"/>
        <v>7</v>
      </c>
      <c r="F207" s="119">
        <f>'Averages Pivot Table'!U$422</f>
        <v>62394.77402289473</v>
      </c>
      <c r="G207" s="120">
        <f t="shared" ref="G207" si="377">IF(F207&gt;0,RANK(F207,(F$190:F$208)),0)</f>
        <v>5</v>
      </c>
      <c r="H207" s="119">
        <f>'Averages Pivot Table'!U$426</f>
        <v>49393.065315364482</v>
      </c>
      <c r="I207" s="120">
        <f t="shared" ref="I207" si="378">IF(H207&gt;0,RANK(H207,(H$190:H$208)),0)</f>
        <v>5</v>
      </c>
      <c r="J207" s="119">
        <f>'Averages Pivot Table'!U$430</f>
        <v>57181.452279202284</v>
      </c>
      <c r="K207" s="120">
        <f t="shared" ref="K207" si="379">IF(J207&gt;0,RANK(J207,(J$190:J$208)),0)</f>
        <v>2</v>
      </c>
      <c r="L207" s="119">
        <f>'Averages Pivot Table'!U$438</f>
        <v>69090.583945764985</v>
      </c>
      <c r="M207" s="120">
        <f t="shared" ref="M207" si="380">IF(L207&gt;0,RANK(L207,(L$190:L$208)),0)</f>
        <v>5</v>
      </c>
      <c r="N207" s="119"/>
      <c r="O207" s="120"/>
      <c r="Q207" s="91"/>
      <c r="R207" s="91"/>
      <c r="S207" s="91"/>
    </row>
    <row r="208" spans="1:19">
      <c r="A208" s="143" t="s">
        <v>204</v>
      </c>
      <c r="B208" s="122">
        <f>'Averages Pivot Table'!U$443</f>
        <v>78856.720159908611</v>
      </c>
      <c r="C208" s="123">
        <f t="shared" si="324"/>
        <v>14</v>
      </c>
      <c r="D208" s="122">
        <f>'Averages Pivot Table'!U$447</f>
        <v>66905.181818181823</v>
      </c>
      <c r="E208" s="123">
        <f t="shared" si="324"/>
        <v>11</v>
      </c>
      <c r="F208" s="122">
        <f>'Averages Pivot Table'!U$451</f>
        <v>59845.788209606981</v>
      </c>
      <c r="G208" s="123">
        <f t="shared" ref="G208" si="381">IF(F208&gt;0,RANK(F208,(F$190:F$208)),0)</f>
        <v>8</v>
      </c>
      <c r="H208" s="122">
        <f>'Averages Pivot Table'!U$455</f>
        <v>34918.9781121751</v>
      </c>
      <c r="I208" s="123">
        <f t="shared" ref="I208" si="382">IF(H208&gt;0,RANK(H208,(H$190:H$208)),0)</f>
        <v>15</v>
      </c>
      <c r="J208" s="122">
        <f>'Averages Pivot Table'!U$459</f>
        <v>0</v>
      </c>
      <c r="K208" s="123">
        <f t="shared" ref="K208" si="383">IF(J208&gt;0,RANK(J208,(J$190:J$208)),0)</f>
        <v>0</v>
      </c>
      <c r="L208" s="122">
        <f>'Averages Pivot Table'!U$467</f>
        <v>64569.477736098626</v>
      </c>
      <c r="M208" s="123">
        <f t="shared" ref="M208" si="384">IF(L208&gt;0,RANK(L208,(L$190:L$208)),0)</f>
        <v>7</v>
      </c>
      <c r="N208" s="119"/>
      <c r="O208" s="120"/>
      <c r="Q208" s="91"/>
      <c r="R208" s="91"/>
      <c r="S208" s="91"/>
    </row>
    <row r="209" spans="1:19" ht="35.25" customHeight="1">
      <c r="A209" s="665" t="s">
        <v>360</v>
      </c>
      <c r="B209" s="669"/>
      <c r="C209" s="669"/>
      <c r="D209" s="669"/>
      <c r="E209" s="669"/>
      <c r="F209" s="669"/>
      <c r="G209" s="669"/>
      <c r="H209" s="669"/>
      <c r="I209" s="669"/>
      <c r="J209" s="669"/>
      <c r="K209" s="669"/>
      <c r="L209" s="669"/>
      <c r="M209" s="669"/>
      <c r="N209" s="118"/>
      <c r="O209" s="118"/>
    </row>
    <row r="210" spans="1:19">
      <c r="M210" s="84" t="s">
        <v>917</v>
      </c>
      <c r="O210" s="175"/>
    </row>
    <row r="211" spans="1:19" ht="18">
      <c r="A211" s="64" t="s">
        <v>216</v>
      </c>
      <c r="B211" s="64"/>
      <c r="C211" s="64"/>
      <c r="D211" s="64"/>
      <c r="E211" s="64"/>
      <c r="F211" s="64"/>
      <c r="G211" s="64"/>
      <c r="H211" s="64"/>
      <c r="I211" s="64"/>
      <c r="J211" s="64"/>
      <c r="K211" s="64"/>
      <c r="L211" s="64"/>
      <c r="M211" s="64"/>
      <c r="N211" s="161"/>
      <c r="O211" s="161"/>
    </row>
    <row r="212" spans="1:19">
      <c r="A212" s="118"/>
      <c r="B212" s="69"/>
      <c r="C212" s="69"/>
      <c r="D212" s="69"/>
      <c r="E212" s="69"/>
      <c r="F212" s="69"/>
      <c r="G212" s="69"/>
      <c r="H212" s="69"/>
      <c r="I212" s="69"/>
      <c r="J212" s="69"/>
      <c r="K212" s="69"/>
      <c r="L212" s="69"/>
      <c r="M212" s="69"/>
      <c r="N212" s="69"/>
      <c r="O212" s="69"/>
    </row>
    <row r="213" spans="1:19" ht="15.75">
      <c r="A213" s="664" t="s">
        <v>210</v>
      </c>
      <c r="B213" s="664"/>
      <c r="C213" s="664"/>
      <c r="D213" s="664"/>
      <c r="E213" s="664"/>
      <c r="F213" s="664"/>
      <c r="G213" s="664"/>
      <c r="H213" s="664"/>
      <c r="I213" s="664"/>
      <c r="J213" s="664"/>
      <c r="K213" s="664"/>
      <c r="L213" s="664"/>
      <c r="M213" s="664"/>
      <c r="N213" s="163"/>
      <c r="O213" s="163"/>
    </row>
    <row r="214" spans="1:19" ht="15.75">
      <c r="A214" s="664" t="s">
        <v>905</v>
      </c>
      <c r="B214" s="664"/>
      <c r="C214" s="664"/>
      <c r="D214" s="664"/>
      <c r="E214" s="664"/>
      <c r="F214" s="664"/>
      <c r="G214" s="664"/>
      <c r="H214" s="664"/>
      <c r="I214" s="664"/>
      <c r="J214" s="664"/>
      <c r="K214" s="664"/>
      <c r="L214" s="664"/>
      <c r="M214" s="664"/>
      <c r="N214" s="163"/>
      <c r="O214" s="163"/>
    </row>
    <row r="215" spans="1:19">
      <c r="A215" s="69"/>
      <c r="B215" s="69"/>
      <c r="C215" s="69"/>
      <c r="D215" s="69"/>
      <c r="E215" s="69"/>
      <c r="F215" s="69"/>
      <c r="G215" s="69"/>
      <c r="H215" s="69"/>
      <c r="I215" s="69"/>
      <c r="J215" s="69"/>
      <c r="K215" s="69"/>
      <c r="L215" s="69"/>
      <c r="M215" s="69"/>
      <c r="N215" s="149"/>
      <c r="O215" s="149"/>
    </row>
    <row r="216" spans="1:19" ht="31.5" customHeight="1">
      <c r="A216" s="96"/>
      <c r="B216" s="164" t="s">
        <v>3</v>
      </c>
      <c r="C216" s="165"/>
      <c r="D216" s="166" t="s">
        <v>4</v>
      </c>
      <c r="E216" s="167"/>
      <c r="F216" s="166" t="s">
        <v>5</v>
      </c>
      <c r="G216" s="167"/>
      <c r="H216" s="164" t="s">
        <v>6</v>
      </c>
      <c r="I216" s="165"/>
      <c r="J216" s="166" t="s">
        <v>211</v>
      </c>
      <c r="K216" s="167"/>
      <c r="L216" s="165" t="s">
        <v>212</v>
      </c>
      <c r="M216" s="165"/>
      <c r="N216" s="168" t="s">
        <v>7</v>
      </c>
      <c r="O216" s="168"/>
    </row>
    <row r="217" spans="1:19">
      <c r="A217" s="102"/>
      <c r="B217" s="98" t="s">
        <v>187</v>
      </c>
      <c r="C217" s="97" t="s">
        <v>166</v>
      </c>
      <c r="D217" s="98" t="s">
        <v>187</v>
      </c>
      <c r="E217" s="97" t="s">
        <v>166</v>
      </c>
      <c r="F217" s="98" t="s">
        <v>187</v>
      </c>
      <c r="G217" s="97" t="s">
        <v>166</v>
      </c>
      <c r="H217" s="98" t="s">
        <v>187</v>
      </c>
      <c r="I217" s="97" t="s">
        <v>166</v>
      </c>
      <c r="J217" s="98" t="s">
        <v>187</v>
      </c>
      <c r="K217" s="97" t="s">
        <v>166</v>
      </c>
      <c r="L217" s="98" t="s">
        <v>187</v>
      </c>
      <c r="M217" s="97" t="s">
        <v>166</v>
      </c>
      <c r="N217" s="149" t="s">
        <v>7</v>
      </c>
      <c r="O217" s="149"/>
    </row>
    <row r="218" spans="1:19" s="109" customFormat="1" ht="18" customHeight="1">
      <c r="A218" s="106" t="s">
        <v>188</v>
      </c>
      <c r="B218" s="133">
        <f>'Averages Pivot Table'!V$471</f>
        <v>82536.997399249973</v>
      </c>
      <c r="C218" s="133"/>
      <c r="D218" s="133">
        <f>'Averages Pivot Table'!V$475</f>
        <v>67667.548188719971</v>
      </c>
      <c r="E218" s="133"/>
      <c r="F218" s="133">
        <f>'Averages Pivot Table'!V$479</f>
        <v>59028.744501191519</v>
      </c>
      <c r="G218" s="133"/>
      <c r="H218" s="133">
        <f>'Averages Pivot Table'!V$483</f>
        <v>45693.319820237579</v>
      </c>
      <c r="I218" s="133"/>
      <c r="J218" s="133">
        <f>'Averages Pivot Table'!V$487</f>
        <v>46980.212069363915</v>
      </c>
      <c r="K218" s="133"/>
      <c r="L218" s="133">
        <f>'Averages Pivot Table'!V$495</f>
        <v>63879.178977474068</v>
      </c>
      <c r="M218" s="169"/>
      <c r="N218" s="180"/>
      <c r="O218" s="180"/>
      <c r="Q218" s="111"/>
      <c r="R218" s="111"/>
      <c r="S218" s="111"/>
    </row>
    <row r="219" spans="1:19" ht="12.95" customHeight="1">
      <c r="A219" s="118"/>
      <c r="B219" s="113"/>
      <c r="C219" s="137"/>
      <c r="D219" s="113"/>
      <c r="E219" s="137"/>
      <c r="F219" s="113"/>
      <c r="G219" s="137"/>
      <c r="H219" s="113"/>
      <c r="I219" s="137"/>
      <c r="J219" s="113"/>
      <c r="K219" s="137"/>
      <c r="L219" s="113"/>
      <c r="M219" s="137"/>
      <c r="N219" s="149"/>
      <c r="O219" s="149"/>
    </row>
    <row r="220" spans="1:19" ht="12.95" customHeight="1">
      <c r="A220" s="118" t="s">
        <v>189</v>
      </c>
      <c r="B220" s="149">
        <f>'Averages Pivot Table'!V$8</f>
        <v>92844.002874503087</v>
      </c>
      <c r="C220" s="120">
        <f>IF(B220&gt;0,RANK(B220,(B$220:B$238)),0)</f>
        <v>4</v>
      </c>
      <c r="D220" s="149">
        <f>'Averages Pivot Table'!V$12</f>
        <v>75979.529328849909</v>
      </c>
      <c r="E220" s="120">
        <f>IF(D220&gt;0,RANK(D220,(D$220:D$238)),0)</f>
        <v>2</v>
      </c>
      <c r="F220" s="149">
        <f>'Averages Pivot Table'!V$16</f>
        <v>65802.624222764789</v>
      </c>
      <c r="G220" s="120">
        <f>IF(F220&gt;0,RANK(F220,(F$220:F$238)),0)</f>
        <v>3</v>
      </c>
      <c r="H220" s="149">
        <f>'Averages Pivot Table'!V$20</f>
        <v>50474.795138303263</v>
      </c>
      <c r="I220" s="120">
        <f>IF(H220&gt;0,RANK(H220,(H$220:H$238)),0)</f>
        <v>5</v>
      </c>
      <c r="J220" s="149">
        <f>'Averages Pivot Table'!V$24</f>
        <v>44269.949457504517</v>
      </c>
      <c r="K220" s="120">
        <f>IF(J220&gt;0,RANK(J220,(J$220:J$238)),0)</f>
        <v>6</v>
      </c>
      <c r="L220" s="149">
        <f>'Averages Pivot Table'!V$32</f>
        <v>72494.076627544899</v>
      </c>
      <c r="M220" s="120">
        <f>IF(L220&gt;0,RANK(L220,(L$220:L$238)),0)</f>
        <v>2</v>
      </c>
      <c r="N220" s="149"/>
      <c r="O220" s="149"/>
    </row>
    <row r="221" spans="1:19" ht="12.95" customHeight="1">
      <c r="A221" s="118" t="s">
        <v>190</v>
      </c>
      <c r="B221" s="149">
        <f>'Averages Pivot Table'!V$37</f>
        <v>65968.155611960188</v>
      </c>
      <c r="C221" s="120">
        <f t="shared" ref="C221:E238" si="385">IF(B221&gt;0,RANK(B221,(B$220:B$238)),0)</f>
        <v>11</v>
      </c>
      <c r="D221" s="149">
        <f>'Averages Pivot Table'!V$41</f>
        <v>57482.132920522847</v>
      </c>
      <c r="E221" s="120">
        <f t="shared" si="385"/>
        <v>10</v>
      </c>
      <c r="F221" s="149">
        <f>'Averages Pivot Table'!V$45</f>
        <v>49924.086019428039</v>
      </c>
      <c r="G221" s="120">
        <f t="shared" ref="G221" si="386">IF(F221&gt;0,RANK(F221,(F$220:F$238)),0)</f>
        <v>10</v>
      </c>
      <c r="H221" s="149">
        <f>'Averages Pivot Table'!V$49</f>
        <v>40688.868325446841</v>
      </c>
      <c r="I221" s="120">
        <f t="shared" ref="I221" si="387">IF(H221&gt;0,RANK(H221,(H$220:H$238)),0)</f>
        <v>9</v>
      </c>
      <c r="J221" s="149">
        <f>'Averages Pivot Table'!V$53</f>
        <v>42863</v>
      </c>
      <c r="K221" s="120">
        <f t="shared" ref="K221" si="388">IF(J221&gt;0,RANK(J221,(J$220:J$238)),0)</f>
        <v>9</v>
      </c>
      <c r="L221" s="149">
        <f>'Averages Pivot Table'!V$61</f>
        <v>53514.850427125602</v>
      </c>
      <c r="M221" s="120">
        <f t="shared" ref="M221" si="389">IF(L221&gt;0,RANK(L221,(L$220:L$238)),0)</f>
        <v>11</v>
      </c>
      <c r="N221" s="149"/>
      <c r="O221" s="149"/>
    </row>
    <row r="222" spans="1:19" ht="12.95" customHeight="1">
      <c r="A222" s="118" t="s">
        <v>191</v>
      </c>
      <c r="B222" s="149">
        <f>'Averages Pivot Table'!V$66</f>
        <v>0</v>
      </c>
      <c r="C222" s="120">
        <f t="shared" si="385"/>
        <v>0</v>
      </c>
      <c r="D222" s="149">
        <f>'Averages Pivot Table'!V$70</f>
        <v>0</v>
      </c>
      <c r="E222" s="120">
        <f t="shared" si="385"/>
        <v>0</v>
      </c>
      <c r="F222" s="149">
        <f>'Averages Pivot Table'!V$74</f>
        <v>0</v>
      </c>
      <c r="G222" s="120">
        <f t="shared" ref="G222" si="390">IF(F222&gt;0,RANK(F222,(F$220:F$238)),0)</f>
        <v>0</v>
      </c>
      <c r="H222" s="149">
        <f>'Averages Pivot Table'!V$78</f>
        <v>0</v>
      </c>
      <c r="I222" s="120">
        <f t="shared" ref="I222" si="391">IF(H222&gt;0,RANK(H222,(H$220:H$238)),0)</f>
        <v>0</v>
      </c>
      <c r="J222" s="149">
        <f>'Averages Pivot Table'!V$82</f>
        <v>0</v>
      </c>
      <c r="K222" s="120">
        <f t="shared" ref="K222" si="392">IF(J222&gt;0,RANK(J222,(J$220:J$238)),0)</f>
        <v>0</v>
      </c>
      <c r="L222" s="149">
        <f>'Averages Pivot Table'!V$90</f>
        <v>0</v>
      </c>
      <c r="M222" s="120">
        <f t="shared" ref="M222" si="393">IF(L222&gt;0,RANK(L222,(L$220:L$238)),0)</f>
        <v>0</v>
      </c>
      <c r="N222" s="149"/>
      <c r="O222" s="149"/>
    </row>
    <row r="223" spans="1:19" ht="12.95" customHeight="1">
      <c r="A223" s="118" t="s">
        <v>192</v>
      </c>
      <c r="B223" s="149">
        <f>'Averages Pivot Table'!V$95</f>
        <v>100301.06410256411</v>
      </c>
      <c r="C223" s="120">
        <f t="shared" si="385"/>
        <v>1</v>
      </c>
      <c r="D223" s="149">
        <f>'Averages Pivot Table'!V$99</f>
        <v>75090.051873198841</v>
      </c>
      <c r="E223" s="120">
        <f t="shared" si="385"/>
        <v>3</v>
      </c>
      <c r="F223" s="149">
        <f>'Averages Pivot Table'!V$103</f>
        <v>64142.605932203391</v>
      </c>
      <c r="G223" s="120">
        <f t="shared" ref="G223" si="394">IF(F223&gt;0,RANK(F223,(F$220:F$238)),0)</f>
        <v>4</v>
      </c>
      <c r="H223" s="149">
        <f>'Averages Pivot Table'!V$107</f>
        <v>47874.256000000001</v>
      </c>
      <c r="I223" s="120">
        <f t="shared" ref="I223" si="395">IF(H223&gt;0,RANK(H223,(H$220:H$238)),0)</f>
        <v>6</v>
      </c>
      <c r="J223" s="149">
        <f>'Averages Pivot Table'!V$111</f>
        <v>45000</v>
      </c>
      <c r="K223" s="120">
        <f t="shared" ref="K223" si="396">IF(J223&gt;0,RANK(J223,(J$220:J$238)),0)</f>
        <v>5</v>
      </c>
      <c r="L223" s="149">
        <f>'Averages Pivot Table'!V$119</f>
        <v>68292.49058970288</v>
      </c>
      <c r="M223" s="120">
        <f t="shared" ref="M223" si="397">IF(L223&gt;0,RANK(L223,(L$220:L$238)),0)</f>
        <v>5</v>
      </c>
      <c r="N223" s="149"/>
      <c r="O223" s="149"/>
    </row>
    <row r="224" spans="1:19" ht="12.95" customHeight="1">
      <c r="A224" s="118"/>
      <c r="B224" s="149"/>
      <c r="C224" s="120"/>
      <c r="D224" s="149"/>
      <c r="E224" s="120"/>
      <c r="F224" s="149"/>
      <c r="G224" s="120"/>
      <c r="H224" s="149"/>
      <c r="I224" s="120"/>
      <c r="J224" s="149"/>
      <c r="K224" s="120"/>
      <c r="L224" s="149"/>
      <c r="M224" s="120"/>
      <c r="N224" s="149"/>
      <c r="O224" s="149"/>
    </row>
    <row r="225" spans="1:19">
      <c r="A225" s="118" t="s">
        <v>193</v>
      </c>
      <c r="B225" s="149">
        <f>'Averages Pivot Table'!V$124</f>
        <v>78576.447414469716</v>
      </c>
      <c r="C225" s="120">
        <f t="shared" si="385"/>
        <v>6</v>
      </c>
      <c r="D225" s="149">
        <f>'Averages Pivot Table'!V$128</f>
        <v>66328.065025553835</v>
      </c>
      <c r="E225" s="120">
        <f t="shared" si="385"/>
        <v>7</v>
      </c>
      <c r="F225" s="149">
        <f>'Averages Pivot Table'!V$132</f>
        <v>58864.205147478599</v>
      </c>
      <c r="G225" s="120">
        <f t="shared" ref="G225" si="398">IF(F225&gt;0,RANK(F225,(F$220:F$238)),0)</f>
        <v>5</v>
      </c>
      <c r="H225" s="149">
        <f>'Averages Pivot Table'!V$136</f>
        <v>51367.018179333492</v>
      </c>
      <c r="I225" s="120">
        <f t="shared" ref="I225" si="399">IF(H225&gt;0,RANK(H225,(H$220:H$238)),0)</f>
        <v>4</v>
      </c>
      <c r="J225" s="149">
        <f>'Averages Pivot Table'!V$140</f>
        <v>44090.088268773354</v>
      </c>
      <c r="K225" s="120">
        <f t="shared" ref="K225" si="400">IF(J225&gt;0,RANK(J225,(J$220:J$238)),0)</f>
        <v>7</v>
      </c>
      <c r="L225" s="149">
        <f>'Averages Pivot Table'!V$148</f>
        <v>62326.290169364453</v>
      </c>
      <c r="M225" s="120">
        <f t="shared" ref="M225" si="401">IF(L225&gt;0,RANK(L225,(L$220:L$238)),0)</f>
        <v>7</v>
      </c>
      <c r="N225" s="149"/>
      <c r="O225" s="149"/>
      <c r="Q225" s="91"/>
      <c r="R225" s="91"/>
      <c r="S225" s="91"/>
    </row>
    <row r="226" spans="1:19">
      <c r="A226" s="118" t="s">
        <v>194</v>
      </c>
      <c r="B226" s="149">
        <f>'Averages Pivot Table'!V$153</f>
        <v>73269.806451612909</v>
      </c>
      <c r="C226" s="120">
        <f t="shared" si="385"/>
        <v>8</v>
      </c>
      <c r="D226" s="149">
        <f>'Averages Pivot Table'!V$157</f>
        <v>57160.846153846149</v>
      </c>
      <c r="E226" s="120">
        <f t="shared" si="385"/>
        <v>11</v>
      </c>
      <c r="F226" s="149">
        <f>'Averages Pivot Table'!V$161</f>
        <v>47106.96268656716</v>
      </c>
      <c r="G226" s="120">
        <f t="shared" ref="G226" si="402">IF(F226&gt;0,RANK(F226,(F$220:F$238)),0)</f>
        <v>11</v>
      </c>
      <c r="H226" s="149">
        <f>'Averages Pivot Table'!V$165</f>
        <v>42171.375</v>
      </c>
      <c r="I226" s="120">
        <f t="shared" ref="I226" si="403">IF(H226&gt;0,RANK(H226,(H$220:H$238)),0)</f>
        <v>8</v>
      </c>
      <c r="J226" s="149">
        <f>'Averages Pivot Table'!V$169</f>
        <v>0</v>
      </c>
      <c r="K226" s="120">
        <f t="shared" ref="K226" si="404">IF(J226&gt;0,RANK(J226,(J$220:J$238)),0)</f>
        <v>0</v>
      </c>
      <c r="L226" s="149">
        <f>'Averages Pivot Table'!V$177</f>
        <v>55489.135211923371</v>
      </c>
      <c r="M226" s="120">
        <f t="shared" ref="M226" si="405">IF(L226&gt;0,RANK(L226,(L$220:L$238)),0)</f>
        <v>8</v>
      </c>
      <c r="N226" s="149"/>
      <c r="O226" s="149"/>
      <c r="Q226" s="91"/>
      <c r="R226" s="91"/>
      <c r="S226" s="91"/>
    </row>
    <row r="227" spans="1:19">
      <c r="A227" s="118" t="s">
        <v>195</v>
      </c>
      <c r="B227" s="149">
        <f>'Averages Pivot Table'!V$182</f>
        <v>71159.998710606917</v>
      </c>
      <c r="C227" s="120">
        <f t="shared" si="385"/>
        <v>9</v>
      </c>
      <c r="D227" s="149">
        <f>'Averages Pivot Table'!V$186</f>
        <v>58650.146793586136</v>
      </c>
      <c r="E227" s="120">
        <f t="shared" si="385"/>
        <v>8</v>
      </c>
      <c r="F227" s="149">
        <f>'Averages Pivot Table'!V$190</f>
        <v>52132.779766614702</v>
      </c>
      <c r="G227" s="120">
        <f t="shared" ref="G227" si="406">IF(F227&gt;0,RANK(F227,(F$220:F$238)),0)</f>
        <v>9</v>
      </c>
      <c r="H227" s="149">
        <f>'Averages Pivot Table'!V$194</f>
        <v>40462.196492823845</v>
      </c>
      <c r="I227" s="120">
        <f t="shared" ref="I227" si="407">IF(H227&gt;0,RANK(H227,(H$220:H$238)),0)</f>
        <v>10</v>
      </c>
      <c r="J227" s="149">
        <f>'Averages Pivot Table'!V$198</f>
        <v>43250.815217391304</v>
      </c>
      <c r="K227" s="120">
        <f t="shared" ref="K227" si="408">IF(J227&gt;0,RANK(J227,(J$220:J$238)),0)</f>
        <v>8</v>
      </c>
      <c r="L227" s="149">
        <f>'Averages Pivot Table'!V$206</f>
        <v>55361.023009488519</v>
      </c>
      <c r="M227" s="120">
        <f t="shared" ref="M227" si="409">IF(L227&gt;0,RANK(L227,(L$220:L$238)),0)</f>
        <v>9</v>
      </c>
      <c r="N227" s="149"/>
      <c r="O227" s="149"/>
      <c r="Q227" s="91"/>
      <c r="R227" s="91"/>
      <c r="S227" s="91"/>
    </row>
    <row r="228" spans="1:19">
      <c r="A228" s="118" t="s">
        <v>196</v>
      </c>
      <c r="B228" s="149">
        <f>'Averages Pivot Table'!V$211</f>
        <v>93714.88144750522</v>
      </c>
      <c r="C228" s="120">
        <f t="shared" si="385"/>
        <v>3</v>
      </c>
      <c r="D228" s="149">
        <f>'Averages Pivot Table'!V$215</f>
        <v>74192.259159826397</v>
      </c>
      <c r="E228" s="120">
        <f t="shared" si="385"/>
        <v>4</v>
      </c>
      <c r="F228" s="149">
        <f>'Averages Pivot Table'!V$219</f>
        <v>66536.74593477587</v>
      </c>
      <c r="G228" s="120">
        <f t="shared" ref="G228" si="410">IF(F228&gt;0,RANK(F228,(F$220:F$238)),0)</f>
        <v>2</v>
      </c>
      <c r="H228" s="149">
        <f>'Averages Pivot Table'!V$223</f>
        <v>62466.21</v>
      </c>
      <c r="I228" s="120">
        <f t="shared" ref="I228" si="411">IF(H228&gt;0,RANK(H228,(H$220:H$238)),0)</f>
        <v>1</v>
      </c>
      <c r="J228" s="149">
        <f>'Averages Pivot Table'!V$227</f>
        <v>49475.934156568066</v>
      </c>
      <c r="K228" s="120">
        <f t="shared" ref="K228" si="412">IF(J228&gt;0,RANK(J228,(J$220:J$238)),0)</f>
        <v>4</v>
      </c>
      <c r="L228" s="149">
        <f>'Averages Pivot Table'!V$235</f>
        <v>71673.209389902942</v>
      </c>
      <c r="M228" s="120">
        <f t="shared" ref="M228" si="413">IF(L228&gt;0,RANK(L228,(L$220:L$238)),0)</f>
        <v>3</v>
      </c>
      <c r="N228" s="149"/>
      <c r="O228" s="149"/>
      <c r="Q228" s="91"/>
      <c r="R228" s="91"/>
      <c r="S228" s="91"/>
    </row>
    <row r="229" spans="1:19">
      <c r="A229" s="118"/>
      <c r="B229" s="149"/>
      <c r="C229" s="120"/>
      <c r="D229" s="149"/>
      <c r="E229" s="120"/>
      <c r="F229" s="149"/>
      <c r="G229" s="120"/>
      <c r="H229" s="149"/>
      <c r="I229" s="120"/>
      <c r="J229" s="149"/>
      <c r="K229" s="120"/>
      <c r="L229" s="149"/>
      <c r="M229" s="120"/>
      <c r="N229" s="149"/>
      <c r="O229" s="149"/>
      <c r="Q229" s="91"/>
      <c r="R229" s="91"/>
      <c r="S229" s="91"/>
    </row>
    <row r="230" spans="1:19">
      <c r="A230" s="118" t="s">
        <v>197</v>
      </c>
      <c r="B230" s="149">
        <f>'Averages Pivot Table'!V$240</f>
        <v>69336.770115455394</v>
      </c>
      <c r="C230" s="120">
        <f t="shared" si="385"/>
        <v>10</v>
      </c>
      <c r="D230" s="149">
        <f>'Averages Pivot Table'!V$244</f>
        <v>57914.805269046818</v>
      </c>
      <c r="E230" s="120">
        <f t="shared" si="385"/>
        <v>9</v>
      </c>
      <c r="F230" s="149">
        <f>'Averages Pivot Table'!V$248</f>
        <v>53521.758083244371</v>
      </c>
      <c r="G230" s="120">
        <f t="shared" ref="G230" si="414">IF(F230&gt;0,RANK(F230,(F$220:F$238)),0)</f>
        <v>7</v>
      </c>
      <c r="H230" s="149">
        <f>'Averages Pivot Table'!V$252</f>
        <v>43250.485687409659</v>
      </c>
      <c r="I230" s="120">
        <f t="shared" ref="I230" si="415">IF(H230&gt;0,RANK(H230,(H$220:H$238)),0)</f>
        <v>7</v>
      </c>
      <c r="J230" s="149">
        <f>'Averages Pivot Table'!V$256</f>
        <v>75000</v>
      </c>
      <c r="K230" s="120">
        <f t="shared" ref="K230" si="416">IF(J230&gt;0,RANK(J230,(J$220:J$238)),0)</f>
        <v>1</v>
      </c>
      <c r="L230" s="149">
        <f>'Averages Pivot Table'!V$264</f>
        <v>54959.168847661153</v>
      </c>
      <c r="M230" s="120">
        <f t="shared" ref="M230" si="417">IF(L230&gt;0,RANK(L230,(L$220:L$238)),0)</f>
        <v>10</v>
      </c>
      <c r="N230" s="149"/>
      <c r="O230" s="149"/>
      <c r="Q230" s="91"/>
      <c r="R230" s="91"/>
      <c r="S230" s="91"/>
    </row>
    <row r="231" spans="1:19">
      <c r="A231" s="118" t="s">
        <v>198</v>
      </c>
      <c r="B231" s="149">
        <f>'Averages Pivot Table'!V$269</f>
        <v>84889.604538087529</v>
      </c>
      <c r="C231" s="120">
        <f t="shared" si="385"/>
        <v>5</v>
      </c>
      <c r="D231" s="149">
        <f>'Averages Pivot Table'!V$273</f>
        <v>71344.126193001051</v>
      </c>
      <c r="E231" s="120">
        <f t="shared" si="385"/>
        <v>6</v>
      </c>
      <c r="F231" s="149">
        <f>'Averages Pivot Table'!V$277</f>
        <v>69491.654450261776</v>
      </c>
      <c r="G231" s="120">
        <f t="shared" ref="G231" si="418">IF(F231&gt;0,RANK(F231,(F$220:F$238)),0)</f>
        <v>1</v>
      </c>
      <c r="H231" s="149">
        <f>'Averages Pivot Table'!V$281</f>
        <v>58000</v>
      </c>
      <c r="I231" s="120">
        <f t="shared" ref="I231" si="419">IF(H231&gt;0,RANK(H231,(H$220:H$238)),0)</f>
        <v>2</v>
      </c>
      <c r="J231" s="149">
        <f>'Averages Pivot Table'!V$285</f>
        <v>55380.291044776117</v>
      </c>
      <c r="K231" s="120">
        <f t="shared" ref="K231" si="420">IF(J231&gt;0,RANK(J231,(J$220:J$238)),0)</f>
        <v>3</v>
      </c>
      <c r="L231" s="149">
        <f>'Averages Pivot Table'!V$293</f>
        <v>73465.47774682258</v>
      </c>
      <c r="M231" s="120">
        <f t="shared" ref="M231" si="421">IF(L231&gt;0,RANK(L231,(L$220:L$238)),0)</f>
        <v>1</v>
      </c>
      <c r="N231" s="149"/>
      <c r="O231" s="149"/>
      <c r="Q231" s="91"/>
      <c r="R231" s="91"/>
      <c r="S231" s="91"/>
    </row>
    <row r="232" spans="1:19">
      <c r="A232" s="118" t="s">
        <v>199</v>
      </c>
      <c r="B232" s="149">
        <f>'Averages Pivot Table'!V$298</f>
        <v>78489.980879541108</v>
      </c>
      <c r="C232" s="120">
        <f t="shared" si="385"/>
        <v>7</v>
      </c>
      <c r="D232" s="149">
        <f>'Averages Pivot Table'!V$302</f>
        <v>71599</v>
      </c>
      <c r="E232" s="120">
        <f t="shared" si="385"/>
        <v>5</v>
      </c>
      <c r="F232" s="149">
        <f>'Averages Pivot Table'!V$306</f>
        <v>53076.857142857145</v>
      </c>
      <c r="G232" s="120">
        <f t="shared" ref="G232" si="422">IF(F232&gt;0,RANK(F232,(F$220:F$238)),0)</f>
        <v>8</v>
      </c>
      <c r="H232" s="149">
        <f>'Averages Pivot Table'!V$310</f>
        <v>40136.36645962733</v>
      </c>
      <c r="I232" s="120">
        <f t="shared" ref="I232" si="423">IF(H232&gt;0,RANK(H232,(H$220:H$238)),0)</f>
        <v>11</v>
      </c>
      <c r="J232" s="149">
        <f>'Averages Pivot Table'!V$314</f>
        <v>0</v>
      </c>
      <c r="K232" s="120">
        <f t="shared" ref="K232" si="424">IF(J232&gt;0,RANK(J232,(J$220:J$238)),0)</f>
        <v>0</v>
      </c>
      <c r="L232" s="149">
        <f>'Averages Pivot Table'!V$322</f>
        <v>66156.130137177315</v>
      </c>
      <c r="M232" s="120">
        <f t="shared" ref="M232" si="425">IF(L232&gt;0,RANK(L232,(L$220:L$238)),0)</f>
        <v>6</v>
      </c>
      <c r="N232" s="149"/>
      <c r="O232" s="149"/>
      <c r="Q232" s="91"/>
      <c r="R232" s="91"/>
      <c r="S232" s="91"/>
    </row>
    <row r="233" spans="1:19">
      <c r="A233" s="118" t="s">
        <v>200</v>
      </c>
      <c r="B233" s="149">
        <f>'Averages Pivot Table'!V$327</f>
        <v>0</v>
      </c>
      <c r="C233" s="120">
        <f t="shared" si="385"/>
        <v>0</v>
      </c>
      <c r="D233" s="149">
        <f>'Averages Pivot Table'!V$331</f>
        <v>0</v>
      </c>
      <c r="E233" s="120">
        <f t="shared" si="385"/>
        <v>0</v>
      </c>
      <c r="F233" s="149">
        <f>'Averages Pivot Table'!V$335</f>
        <v>0</v>
      </c>
      <c r="G233" s="120">
        <f t="shared" ref="G233" si="426">IF(F233&gt;0,RANK(F233,(F$220:F$238)),0)</f>
        <v>0</v>
      </c>
      <c r="H233" s="149">
        <f>'Averages Pivot Table'!V$339</f>
        <v>0</v>
      </c>
      <c r="I233" s="120">
        <f t="shared" ref="I233" si="427">IF(H233&gt;0,RANK(H233,(H$220:H$238)),0)</f>
        <v>0</v>
      </c>
      <c r="J233" s="149">
        <f>'Averages Pivot Table'!V$343</f>
        <v>0</v>
      </c>
      <c r="K233" s="120">
        <f t="shared" ref="K233" si="428">IF(J233&gt;0,RANK(J233,(J$220:J$238)),0)</f>
        <v>0</v>
      </c>
      <c r="L233" s="149">
        <f>'Averages Pivot Table'!V$351</f>
        <v>0</v>
      </c>
      <c r="M233" s="120">
        <f t="shared" ref="M233" si="429">IF(L233&gt;0,RANK(L233,(L$220:L$238)),0)</f>
        <v>0</v>
      </c>
      <c r="N233" s="149"/>
      <c r="O233" s="149"/>
      <c r="Q233" s="91"/>
      <c r="R233" s="91"/>
      <c r="S233" s="91"/>
    </row>
    <row r="234" spans="1:19">
      <c r="A234" s="118"/>
      <c r="B234" s="149"/>
      <c r="C234" s="120"/>
      <c r="D234" s="149"/>
      <c r="E234" s="120"/>
      <c r="F234" s="149"/>
      <c r="G234" s="120"/>
      <c r="H234" s="149"/>
      <c r="I234" s="120"/>
      <c r="J234" s="149"/>
      <c r="K234" s="120"/>
      <c r="L234" s="149"/>
      <c r="M234" s="120"/>
      <c r="N234" s="149"/>
      <c r="O234" s="149"/>
      <c r="Q234" s="91"/>
      <c r="R234" s="91"/>
      <c r="S234" s="91"/>
    </row>
    <row r="235" spans="1:19">
      <c r="A235" s="118" t="s">
        <v>201</v>
      </c>
      <c r="B235" s="119">
        <f>'Averages Pivot Table'!V$356</f>
        <v>0</v>
      </c>
      <c r="C235" s="120">
        <f t="shared" si="385"/>
        <v>0</v>
      </c>
      <c r="D235" s="119">
        <f>'Averages Pivot Table'!V$360</f>
        <v>0</v>
      </c>
      <c r="E235" s="120">
        <f t="shared" si="385"/>
        <v>0</v>
      </c>
      <c r="F235" s="119">
        <f>'Averages Pivot Table'!V$364</f>
        <v>0</v>
      </c>
      <c r="G235" s="120">
        <f t="shared" ref="G235" si="430">IF(F235&gt;0,RANK(F235,(F$220:F$238)),0)</f>
        <v>0</v>
      </c>
      <c r="H235" s="119">
        <f>'Averages Pivot Table'!V$368</f>
        <v>0</v>
      </c>
      <c r="I235" s="120">
        <f t="shared" ref="I235" si="431">IF(H235&gt;0,RANK(H235,(H$220:H$238)),0)</f>
        <v>0</v>
      </c>
      <c r="J235" s="119">
        <f>'Averages Pivot Table'!V$372</f>
        <v>0</v>
      </c>
      <c r="K235" s="120">
        <f t="shared" ref="K235" si="432">IF(J235&gt;0,RANK(J235,(J$220:J$238)),0)</f>
        <v>0</v>
      </c>
      <c r="L235" s="119">
        <f>'Averages Pivot Table'!V$380</f>
        <v>0</v>
      </c>
      <c r="M235" s="120">
        <f t="shared" ref="M235" si="433">IF(L235&gt;0,RANK(L235,(L$220:L$238)),0)</f>
        <v>0</v>
      </c>
      <c r="N235" s="149"/>
      <c r="O235" s="149"/>
      <c r="Q235" s="91"/>
      <c r="R235" s="91"/>
      <c r="S235" s="91"/>
    </row>
    <row r="236" spans="1:19">
      <c r="A236" s="118" t="s">
        <v>202</v>
      </c>
      <c r="B236" s="119">
        <f>'Averages Pivot Table'!V$385</f>
        <v>96471.451232211039</v>
      </c>
      <c r="C236" s="120">
        <f t="shared" si="385"/>
        <v>2</v>
      </c>
      <c r="D236" s="119">
        <f>'Averages Pivot Table'!V$389</f>
        <v>78249.443347193344</v>
      </c>
      <c r="E236" s="120">
        <f t="shared" si="385"/>
        <v>1</v>
      </c>
      <c r="F236" s="119">
        <f>'Averages Pivot Table'!V$393</f>
        <v>54767.32708333333</v>
      </c>
      <c r="G236" s="120">
        <f t="shared" ref="G236" si="434">IF(F236&gt;0,RANK(F236,(F$220:F$238)),0)</f>
        <v>6</v>
      </c>
      <c r="H236" s="119">
        <f>'Averages Pivot Table'!V$397</f>
        <v>51377.5625</v>
      </c>
      <c r="I236" s="120">
        <f t="shared" ref="I236" si="435">IF(H236&gt;0,RANK(H236,(H$220:H$238)),0)</f>
        <v>3</v>
      </c>
      <c r="J236" s="119">
        <f>'Averages Pivot Table'!V$401</f>
        <v>56403.828571428574</v>
      </c>
      <c r="K236" s="120">
        <f t="shared" ref="K236" si="436">IF(J236&gt;0,RANK(J236,(J$220:J$238)),0)</f>
        <v>2</v>
      </c>
      <c r="L236" s="119">
        <f>'Averages Pivot Table'!V$409</f>
        <v>69414.84505844237</v>
      </c>
      <c r="M236" s="120">
        <f t="shared" ref="M236" si="437">IF(L236&gt;0,RANK(L236,(L$220:L$238)),0)</f>
        <v>4</v>
      </c>
      <c r="N236" s="149"/>
      <c r="O236" s="149"/>
      <c r="Q236" s="91"/>
      <c r="R236" s="91"/>
      <c r="S236" s="91"/>
    </row>
    <row r="237" spans="1:19">
      <c r="A237" s="118" t="s">
        <v>203</v>
      </c>
      <c r="B237" s="119">
        <f>'Averages Pivot Table'!V$414</f>
        <v>0</v>
      </c>
      <c r="C237" s="120">
        <f t="shared" si="385"/>
        <v>0</v>
      </c>
      <c r="D237" s="119">
        <f>'Averages Pivot Table'!V$418</f>
        <v>0</v>
      </c>
      <c r="E237" s="120">
        <f t="shared" si="385"/>
        <v>0</v>
      </c>
      <c r="F237" s="119">
        <f>'Averages Pivot Table'!V$422</f>
        <v>0</v>
      </c>
      <c r="G237" s="120">
        <f t="shared" ref="G237" si="438">IF(F237&gt;0,RANK(F237,(F$220:F$238)),0)</f>
        <v>0</v>
      </c>
      <c r="H237" s="119">
        <f>'Averages Pivot Table'!V$426</f>
        <v>0</v>
      </c>
      <c r="I237" s="120">
        <f t="shared" ref="I237" si="439">IF(H237&gt;0,RANK(H237,(H$220:H$238)),0)</f>
        <v>0</v>
      </c>
      <c r="J237" s="119">
        <f>'Averages Pivot Table'!V$430</f>
        <v>0</v>
      </c>
      <c r="K237" s="120">
        <f t="shared" ref="K237" si="440">IF(J237&gt;0,RANK(J237,(J$220:J$238)),0)</f>
        <v>0</v>
      </c>
      <c r="L237" s="119">
        <f>'Averages Pivot Table'!V$438</f>
        <v>0</v>
      </c>
      <c r="M237" s="120">
        <f t="shared" ref="M237" si="441">IF(L237&gt;0,RANK(L237,(L$220:L$238)),0)</f>
        <v>0</v>
      </c>
      <c r="N237" s="149"/>
      <c r="O237" s="149"/>
      <c r="Q237" s="91"/>
      <c r="R237" s="91"/>
      <c r="S237" s="91"/>
    </row>
    <row r="238" spans="1:19">
      <c r="A238" s="143" t="s">
        <v>204</v>
      </c>
      <c r="B238" s="122">
        <f>'Averages Pivot Table'!V$443</f>
        <v>0</v>
      </c>
      <c r="C238" s="123">
        <f t="shared" si="385"/>
        <v>0</v>
      </c>
      <c r="D238" s="122">
        <f>'Averages Pivot Table'!V$447</f>
        <v>0</v>
      </c>
      <c r="E238" s="123">
        <f t="shared" si="385"/>
        <v>0</v>
      </c>
      <c r="F238" s="122">
        <f>'Averages Pivot Table'!V$451</f>
        <v>0</v>
      </c>
      <c r="G238" s="123">
        <f t="shared" ref="G238" si="442">IF(F238&gt;0,RANK(F238,(F$220:F$238)),0)</f>
        <v>0</v>
      </c>
      <c r="H238" s="122">
        <f>'Averages Pivot Table'!V$455</f>
        <v>0</v>
      </c>
      <c r="I238" s="123">
        <f t="shared" ref="I238" si="443">IF(H238&gt;0,RANK(H238,(H$220:H$238)),0)</f>
        <v>0</v>
      </c>
      <c r="J238" s="122">
        <f>'Averages Pivot Table'!V$459</f>
        <v>0</v>
      </c>
      <c r="K238" s="123">
        <f t="shared" ref="K238" si="444">IF(J238&gt;0,RANK(J238,(J$220:J$238)),0)</f>
        <v>0</v>
      </c>
      <c r="L238" s="122">
        <f>'Averages Pivot Table'!V$467</f>
        <v>0</v>
      </c>
      <c r="M238" s="123">
        <f t="shared" ref="M238" si="445">IF(L238&gt;0,RANK(L238,(L$220:L$238)),0)</f>
        <v>0</v>
      </c>
      <c r="N238" s="149"/>
      <c r="O238" s="149"/>
      <c r="Q238" s="91"/>
      <c r="R238" s="91"/>
      <c r="S238" s="91"/>
    </row>
    <row r="239" spans="1:19" ht="36.75" customHeight="1">
      <c r="A239" s="665" t="s">
        <v>360</v>
      </c>
      <c r="B239" s="669"/>
      <c r="C239" s="669"/>
      <c r="D239" s="669"/>
      <c r="E239" s="669"/>
      <c r="F239" s="669"/>
      <c r="G239" s="669"/>
      <c r="H239" s="669"/>
      <c r="I239" s="669"/>
      <c r="J239" s="669"/>
      <c r="K239" s="669"/>
      <c r="L239" s="669"/>
      <c r="M239" s="669"/>
      <c r="N239" s="118"/>
      <c r="O239" s="118"/>
      <c r="Q239" s="91"/>
      <c r="R239" s="91"/>
      <c r="S239" s="91"/>
    </row>
    <row r="240" spans="1:19">
      <c r="M240" s="84" t="s">
        <v>917</v>
      </c>
      <c r="O240" s="175"/>
      <c r="Q240" s="91"/>
      <c r="R240" s="91"/>
      <c r="S240" s="91"/>
    </row>
    <row r="241" spans="1:19" ht="18">
      <c r="A241" s="64" t="s">
        <v>217</v>
      </c>
      <c r="B241" s="64"/>
      <c r="C241" s="64"/>
      <c r="D241" s="64"/>
      <c r="E241" s="64"/>
      <c r="F241" s="64"/>
      <c r="G241" s="64"/>
      <c r="H241" s="64"/>
      <c r="I241" s="64"/>
      <c r="J241" s="64"/>
      <c r="K241" s="64"/>
      <c r="L241" s="64"/>
      <c r="M241" s="64"/>
      <c r="N241" s="161"/>
      <c r="O241" s="161"/>
    </row>
    <row r="242" spans="1:19">
      <c r="A242" s="162"/>
      <c r="B242" s="69"/>
      <c r="C242" s="69"/>
      <c r="D242" s="69"/>
      <c r="E242" s="69"/>
      <c r="F242" s="69"/>
      <c r="G242" s="69"/>
      <c r="H242" s="69"/>
      <c r="I242" s="69"/>
      <c r="J242" s="69"/>
      <c r="K242" s="69"/>
      <c r="L242" s="69"/>
      <c r="M242" s="69"/>
      <c r="N242" s="69"/>
      <c r="O242" s="69"/>
    </row>
    <row r="243" spans="1:19" ht="15.75">
      <c r="A243" s="664" t="s">
        <v>210</v>
      </c>
      <c r="B243" s="664"/>
      <c r="C243" s="664"/>
      <c r="D243" s="664"/>
      <c r="E243" s="664"/>
      <c r="F243" s="664"/>
      <c r="G243" s="664"/>
      <c r="H243" s="664"/>
      <c r="I243" s="664"/>
      <c r="J243" s="664"/>
      <c r="K243" s="664"/>
      <c r="L243" s="664"/>
      <c r="M243" s="664"/>
      <c r="N243" s="163"/>
      <c r="O243" s="163"/>
    </row>
    <row r="244" spans="1:19" ht="15.75">
      <c r="A244" s="664" t="s">
        <v>906</v>
      </c>
      <c r="B244" s="664"/>
      <c r="C244" s="664"/>
      <c r="D244" s="664"/>
      <c r="E244" s="664"/>
      <c r="F244" s="664"/>
      <c r="G244" s="664"/>
      <c r="H244" s="664"/>
      <c r="I244" s="664"/>
      <c r="J244" s="664"/>
      <c r="K244" s="664"/>
      <c r="L244" s="664"/>
      <c r="M244" s="664"/>
      <c r="N244" s="163"/>
      <c r="O244" s="163"/>
    </row>
    <row r="245" spans="1:19">
      <c r="A245" s="69"/>
      <c r="B245" s="69"/>
      <c r="C245" s="69"/>
      <c r="D245" s="69"/>
      <c r="E245" s="69"/>
      <c r="F245" s="69"/>
      <c r="G245" s="69"/>
      <c r="H245" s="69"/>
      <c r="I245" s="69"/>
      <c r="J245" s="69"/>
      <c r="K245" s="69"/>
      <c r="L245" s="69"/>
      <c r="M245" s="69"/>
      <c r="N245" s="168" t="s">
        <v>7</v>
      </c>
      <c r="O245" s="168"/>
    </row>
    <row r="246" spans="1:19" ht="31.5" customHeight="1">
      <c r="A246" s="96"/>
      <c r="B246" s="164" t="s">
        <v>3</v>
      </c>
      <c r="C246" s="165"/>
      <c r="D246" s="166" t="s">
        <v>4</v>
      </c>
      <c r="E246" s="167"/>
      <c r="F246" s="166" t="s">
        <v>5</v>
      </c>
      <c r="G246" s="167"/>
      <c r="H246" s="164" t="s">
        <v>6</v>
      </c>
      <c r="I246" s="165"/>
      <c r="J246" s="166" t="s">
        <v>211</v>
      </c>
      <c r="K246" s="167"/>
      <c r="L246" s="165" t="s">
        <v>212</v>
      </c>
      <c r="M246" s="165"/>
      <c r="N246" s="168" t="s">
        <v>7</v>
      </c>
      <c r="O246" s="168"/>
    </row>
    <row r="247" spans="1:19">
      <c r="A247" s="102"/>
      <c r="B247" s="98" t="s">
        <v>187</v>
      </c>
      <c r="C247" s="97" t="s">
        <v>166</v>
      </c>
      <c r="D247" s="98" t="s">
        <v>187</v>
      </c>
      <c r="E247" s="97" t="s">
        <v>166</v>
      </c>
      <c r="F247" s="98" t="s">
        <v>187</v>
      </c>
      <c r="G247" s="97" t="s">
        <v>166</v>
      </c>
      <c r="H247" s="98" t="s">
        <v>187</v>
      </c>
      <c r="I247" s="97" t="s">
        <v>166</v>
      </c>
      <c r="J247" s="98" t="s">
        <v>187</v>
      </c>
      <c r="K247" s="97" t="s">
        <v>166</v>
      </c>
      <c r="L247" s="98" t="s">
        <v>187</v>
      </c>
      <c r="M247" s="97" t="s">
        <v>166</v>
      </c>
      <c r="N247" s="168" t="s">
        <v>7</v>
      </c>
      <c r="O247" s="168"/>
    </row>
    <row r="248" spans="1:19" s="109" customFormat="1" ht="18" customHeight="1">
      <c r="A248" s="106" t="s">
        <v>188</v>
      </c>
      <c r="B248" s="133">
        <f>'Averages Pivot Table'!W$471</f>
        <v>79156.336426377195</v>
      </c>
      <c r="C248" s="133"/>
      <c r="D248" s="133">
        <f>'Averages Pivot Table'!W$475</f>
        <v>66177.198730711942</v>
      </c>
      <c r="E248" s="133"/>
      <c r="F248" s="133">
        <f>'Averages Pivot Table'!W$479</f>
        <v>58145.731522471222</v>
      </c>
      <c r="G248" s="133"/>
      <c r="H248" s="133">
        <f>'Averages Pivot Table'!W$483</f>
        <v>45376.875998849304</v>
      </c>
      <c r="I248" s="133"/>
      <c r="J248" s="133">
        <f>'Averages Pivot Table'!W$487</f>
        <v>47920.084698952014</v>
      </c>
      <c r="K248" s="133"/>
      <c r="L248" s="133">
        <f>'Averages Pivot Table'!W$495</f>
        <v>61689.772008115091</v>
      </c>
      <c r="M248" s="169"/>
      <c r="N248" s="181"/>
      <c r="O248" s="181"/>
      <c r="Q248" s="111"/>
      <c r="R248" s="111"/>
      <c r="S248" s="111"/>
    </row>
    <row r="249" spans="1:19" ht="12.95" customHeight="1">
      <c r="A249" s="118"/>
      <c r="B249" s="113"/>
      <c r="C249" s="137"/>
      <c r="D249" s="113"/>
      <c r="E249" s="137"/>
      <c r="F249" s="113"/>
      <c r="G249" s="137"/>
      <c r="H249" s="113"/>
      <c r="I249" s="137"/>
      <c r="J249" s="113"/>
      <c r="K249" s="137"/>
      <c r="L249" s="113"/>
      <c r="M249" s="137"/>
      <c r="N249" s="113"/>
      <c r="O249" s="114"/>
    </row>
    <row r="250" spans="1:19" ht="12.95" customHeight="1">
      <c r="A250" s="118" t="s">
        <v>189</v>
      </c>
      <c r="B250" s="149">
        <f>'Averages Pivot Table'!W$8</f>
        <v>76272.867397806593</v>
      </c>
      <c r="C250" s="120">
        <f>IF(B250&gt;0,RANK(B250,(B$250:B$268)),0)</f>
        <v>6</v>
      </c>
      <c r="D250" s="149">
        <f>'Averages Pivot Table'!W$12</f>
        <v>67754.738575268813</v>
      </c>
      <c r="E250" s="120">
        <f>IF(D250&gt;0,RANK(D250,(D$250:D$268)),0)</f>
        <v>5</v>
      </c>
      <c r="F250" s="149">
        <f>'Averages Pivot Table'!W$16</f>
        <v>55473.915780497598</v>
      </c>
      <c r="G250" s="120">
        <f>IF(F250&gt;0,RANK(F250,(F$250:F$268)),0)</f>
        <v>9</v>
      </c>
      <c r="H250" s="149">
        <f>'Averages Pivot Table'!W$20</f>
        <v>44941.64131147541</v>
      </c>
      <c r="I250" s="120">
        <f>IF(H250&gt;0,RANK(H250,(H$250:H$268)),0)</f>
        <v>7</v>
      </c>
      <c r="J250" s="149">
        <f>'Averages Pivot Table'!W$24</f>
        <v>33707</v>
      </c>
      <c r="K250" s="120">
        <f>IF(J250&gt;0,RANK(J250,(J$250:J$268)),0)</f>
        <v>8</v>
      </c>
      <c r="L250" s="149">
        <f>'Averages Pivot Table'!W$32</f>
        <v>61619.952731330312</v>
      </c>
      <c r="M250" s="120">
        <f>IF(L250&gt;0,RANK(L250,(L$250:L$268)),0)</f>
        <v>7</v>
      </c>
      <c r="N250" s="149"/>
      <c r="O250" s="168"/>
    </row>
    <row r="251" spans="1:19" ht="12.95" customHeight="1">
      <c r="A251" s="118" t="s">
        <v>190</v>
      </c>
      <c r="B251" s="149">
        <f>'Averages Pivot Table'!W$37</f>
        <v>67965.640243902439</v>
      </c>
      <c r="C251" s="120">
        <f t="shared" ref="C251:E268" si="446">IF(B251&gt;0,RANK(B251,(B$250:B$268)),0)</f>
        <v>11</v>
      </c>
      <c r="D251" s="149">
        <f>'Averages Pivot Table'!W$41</f>
        <v>55035.143835616436</v>
      </c>
      <c r="E251" s="120">
        <f t="shared" si="446"/>
        <v>13</v>
      </c>
      <c r="F251" s="149">
        <f>'Averages Pivot Table'!W$45</f>
        <v>47949.817021276591</v>
      </c>
      <c r="G251" s="120">
        <f t="shared" ref="G251" si="447">IF(F251&gt;0,RANK(F251,(F$250:F$268)),0)</f>
        <v>13</v>
      </c>
      <c r="H251" s="149">
        <f>'Averages Pivot Table'!W$49</f>
        <v>40383.796946564886</v>
      </c>
      <c r="I251" s="120">
        <f t="shared" ref="I251" si="448">IF(H251&gt;0,RANK(H251,(H$250:H$268)),0)</f>
        <v>10</v>
      </c>
      <c r="J251" s="149">
        <f>'Averages Pivot Table'!W$53</f>
        <v>0</v>
      </c>
      <c r="K251" s="120">
        <f t="shared" ref="K251" si="449">IF(J251&gt;0,RANK(J251,(J$250:J$268)),0)</f>
        <v>0</v>
      </c>
      <c r="L251" s="149">
        <f>'Averages Pivot Table'!W$61</f>
        <v>49136.013427827907</v>
      </c>
      <c r="M251" s="120">
        <f t="shared" ref="M251" si="450">IF(L251&gt;0,RANK(L251,(L$250:L$268)),0)</f>
        <v>13</v>
      </c>
      <c r="N251" s="149"/>
      <c r="O251" s="168"/>
    </row>
    <row r="252" spans="1:19" ht="12.95" customHeight="1">
      <c r="A252" s="118" t="s">
        <v>191</v>
      </c>
      <c r="B252" s="149">
        <f>'Averages Pivot Table'!W$66</f>
        <v>0</v>
      </c>
      <c r="C252" s="120">
        <f t="shared" si="446"/>
        <v>0</v>
      </c>
      <c r="D252" s="149">
        <f>'Averages Pivot Table'!W$70</f>
        <v>0</v>
      </c>
      <c r="E252" s="120">
        <f t="shared" si="446"/>
        <v>0</v>
      </c>
      <c r="F252" s="149">
        <f>'Averages Pivot Table'!W$74</f>
        <v>0</v>
      </c>
      <c r="G252" s="120">
        <f t="shared" ref="G252" si="451">IF(F252&gt;0,RANK(F252,(F$250:F$268)),0)</f>
        <v>0</v>
      </c>
      <c r="H252" s="149">
        <f>'Averages Pivot Table'!W$78</f>
        <v>0</v>
      </c>
      <c r="I252" s="120">
        <f t="shared" ref="I252" si="452">IF(H252&gt;0,RANK(H252,(H$250:H$268)),0)</f>
        <v>0</v>
      </c>
      <c r="J252" s="149">
        <f>'Averages Pivot Table'!W$82</f>
        <v>0</v>
      </c>
      <c r="K252" s="120">
        <f t="shared" ref="K252" si="453">IF(J252&gt;0,RANK(J252,(J$250:J$268)),0)</f>
        <v>0</v>
      </c>
      <c r="L252" s="149">
        <f>'Averages Pivot Table'!W$90</f>
        <v>0</v>
      </c>
      <c r="M252" s="120">
        <f t="shared" ref="M252" si="454">IF(L252&gt;0,RANK(L252,(L$250:L$268)),0)</f>
        <v>0</v>
      </c>
      <c r="N252" s="149"/>
      <c r="O252" s="168"/>
    </row>
    <row r="253" spans="1:19" ht="12.95" customHeight="1">
      <c r="A253" s="118" t="s">
        <v>192</v>
      </c>
      <c r="B253" s="149">
        <f>'Averages Pivot Table'!W$95</f>
        <v>0</v>
      </c>
      <c r="C253" s="120">
        <f t="shared" si="446"/>
        <v>0</v>
      </c>
      <c r="D253" s="149">
        <f>'Averages Pivot Table'!W$99</f>
        <v>0</v>
      </c>
      <c r="E253" s="120">
        <f t="shared" si="446"/>
        <v>0</v>
      </c>
      <c r="F253" s="149">
        <f>'Averages Pivot Table'!W$103</f>
        <v>0</v>
      </c>
      <c r="G253" s="120">
        <f t="shared" ref="G253" si="455">IF(F253&gt;0,RANK(F253,(F$250:F$268)),0)</f>
        <v>0</v>
      </c>
      <c r="H253" s="149">
        <f>'Averages Pivot Table'!W$107</f>
        <v>0</v>
      </c>
      <c r="I253" s="120">
        <f t="shared" ref="I253" si="456">IF(H253&gt;0,RANK(H253,(H$250:H$268)),0)</f>
        <v>0</v>
      </c>
      <c r="J253" s="149">
        <f>'Averages Pivot Table'!W$111</f>
        <v>0</v>
      </c>
      <c r="K253" s="120">
        <f t="shared" ref="K253" si="457">IF(J253&gt;0,RANK(J253,(J$250:J$268)),0)</f>
        <v>0</v>
      </c>
      <c r="L253" s="149">
        <f>'Averages Pivot Table'!W$119</f>
        <v>0</v>
      </c>
      <c r="M253" s="120">
        <f t="shared" ref="M253" si="458">IF(L253&gt;0,RANK(L253,(L$250:L$268)),0)</f>
        <v>0</v>
      </c>
      <c r="N253" s="149"/>
      <c r="O253" s="168"/>
    </row>
    <row r="254" spans="1:19" ht="12.95" customHeight="1">
      <c r="A254" s="118"/>
      <c r="B254" s="149"/>
      <c r="C254" s="120"/>
      <c r="D254" s="149"/>
      <c r="E254" s="120"/>
      <c r="F254" s="149"/>
      <c r="G254" s="120"/>
      <c r="H254" s="149"/>
      <c r="I254" s="120"/>
      <c r="J254" s="149"/>
      <c r="K254" s="120"/>
      <c r="L254" s="149"/>
      <c r="M254" s="120"/>
      <c r="N254" s="149"/>
      <c r="O254" s="168"/>
    </row>
    <row r="255" spans="1:19" ht="12.95" customHeight="1">
      <c r="A255" s="118" t="s">
        <v>193</v>
      </c>
      <c r="B255" s="149">
        <f>'Averages Pivot Table'!W$124</f>
        <v>73366.771796961126</v>
      </c>
      <c r="C255" s="120">
        <f t="shared" si="446"/>
        <v>8</v>
      </c>
      <c r="D255" s="149">
        <f>'Averages Pivot Table'!W$128</f>
        <v>62290.659454013854</v>
      </c>
      <c r="E255" s="120">
        <f t="shared" si="446"/>
        <v>9</v>
      </c>
      <c r="F255" s="149">
        <f>'Averages Pivot Table'!W$132</f>
        <v>55984.74500460401</v>
      </c>
      <c r="G255" s="120">
        <f t="shared" ref="G255" si="459">IF(F255&gt;0,RANK(F255,(F$250:F$268)),0)</f>
        <v>8</v>
      </c>
      <c r="H255" s="149">
        <f>'Averages Pivot Table'!W$136</f>
        <v>38177.359160839158</v>
      </c>
      <c r="I255" s="120">
        <f t="shared" ref="I255" si="460">IF(H255&gt;0,RANK(H255,(H$250:H$268)),0)</f>
        <v>12</v>
      </c>
      <c r="J255" s="149">
        <f>'Averages Pivot Table'!W$140</f>
        <v>46437.160888077859</v>
      </c>
      <c r="K255" s="120">
        <f t="shared" ref="K255" si="461">IF(J255&gt;0,RANK(J255,(J$250:J$268)),0)</f>
        <v>4</v>
      </c>
      <c r="L255" s="149">
        <f>'Averages Pivot Table'!W$148</f>
        <v>56825.12361725657</v>
      </c>
      <c r="M255" s="120">
        <f t="shared" ref="M255" si="462">IF(L255&gt;0,RANK(L255,(L$250:L$268)),0)</f>
        <v>10</v>
      </c>
      <c r="N255" s="149"/>
      <c r="O255" s="168"/>
    </row>
    <row r="256" spans="1:19" ht="12.95" customHeight="1">
      <c r="A256" s="118" t="s">
        <v>194</v>
      </c>
      <c r="B256" s="149">
        <f>'Averages Pivot Table'!W$153</f>
        <v>0</v>
      </c>
      <c r="C256" s="120">
        <f t="shared" si="446"/>
        <v>0</v>
      </c>
      <c r="D256" s="149">
        <f>'Averages Pivot Table'!W$157</f>
        <v>0</v>
      </c>
      <c r="E256" s="120">
        <f t="shared" si="446"/>
        <v>0</v>
      </c>
      <c r="F256" s="149">
        <f>'Averages Pivot Table'!W$161</f>
        <v>0</v>
      </c>
      <c r="G256" s="120">
        <f t="shared" ref="G256" si="463">IF(F256&gt;0,RANK(F256,(F$250:F$268)),0)</f>
        <v>0</v>
      </c>
      <c r="H256" s="149">
        <f>'Averages Pivot Table'!W$165</f>
        <v>0</v>
      </c>
      <c r="I256" s="120">
        <f t="shared" ref="I256" si="464">IF(H256&gt;0,RANK(H256,(H$250:H$268)),0)</f>
        <v>0</v>
      </c>
      <c r="J256" s="149">
        <f>'Averages Pivot Table'!W$169</f>
        <v>0</v>
      </c>
      <c r="K256" s="120">
        <f t="shared" ref="K256" si="465">IF(J256&gt;0,RANK(J256,(J$250:J$268)),0)</f>
        <v>0</v>
      </c>
      <c r="L256" s="149">
        <f>'Averages Pivot Table'!W$177</f>
        <v>0</v>
      </c>
      <c r="M256" s="120">
        <f t="shared" ref="M256" si="466">IF(L256&gt;0,RANK(L256,(L$250:L$268)),0)</f>
        <v>0</v>
      </c>
      <c r="N256" s="149"/>
      <c r="O256" s="168"/>
    </row>
    <row r="257" spans="1:19">
      <c r="A257" s="118" t="s">
        <v>195</v>
      </c>
      <c r="B257" s="149">
        <f>'Averages Pivot Table'!W$182</f>
        <v>58603.448275862065</v>
      </c>
      <c r="C257" s="120">
        <f t="shared" si="446"/>
        <v>13</v>
      </c>
      <c r="D257" s="149">
        <f>'Averages Pivot Table'!W$186</f>
        <v>56798.34375</v>
      </c>
      <c r="E257" s="120">
        <f t="shared" si="446"/>
        <v>12</v>
      </c>
      <c r="F257" s="149">
        <f>'Averages Pivot Table'!W$190</f>
        <v>49763.577181208049</v>
      </c>
      <c r="G257" s="120">
        <f t="shared" ref="G257" si="467">IF(F257&gt;0,RANK(F257,(F$250:F$268)),0)</f>
        <v>12</v>
      </c>
      <c r="H257" s="149">
        <f>'Averages Pivot Table'!W$194</f>
        <v>30000</v>
      </c>
      <c r="I257" s="120">
        <f t="shared" ref="I257" si="468">IF(H257&gt;0,RANK(H257,(H$250:H$268)),0)</f>
        <v>13</v>
      </c>
      <c r="J257" s="149">
        <f>'Averages Pivot Table'!W$198</f>
        <v>25110.3</v>
      </c>
      <c r="K257" s="120">
        <f t="shared" ref="K257" si="469">IF(J257&gt;0,RANK(J257,(J$250:J$268)),0)</f>
        <v>9</v>
      </c>
      <c r="L257" s="149">
        <f>'Averages Pivot Table'!W$206</f>
        <v>51118.362322761343</v>
      </c>
      <c r="M257" s="120">
        <f t="shared" ref="M257" si="470">IF(L257&gt;0,RANK(L257,(L$250:L$268)),0)</f>
        <v>12</v>
      </c>
      <c r="N257" s="149"/>
      <c r="O257" s="168"/>
      <c r="Q257" s="91"/>
      <c r="R257" s="91"/>
      <c r="S257" s="91"/>
    </row>
    <row r="258" spans="1:19">
      <c r="A258" s="118" t="s">
        <v>196</v>
      </c>
      <c r="B258" s="149">
        <f>'Averages Pivot Table'!W$211</f>
        <v>82251.723214285725</v>
      </c>
      <c r="C258" s="120">
        <f t="shared" si="446"/>
        <v>5</v>
      </c>
      <c r="D258" s="149">
        <f>'Averages Pivot Table'!W$215</f>
        <v>66300.474489795932</v>
      </c>
      <c r="E258" s="120">
        <f t="shared" si="446"/>
        <v>6</v>
      </c>
      <c r="F258" s="149">
        <f>'Averages Pivot Table'!W$219</f>
        <v>63970.607142857138</v>
      </c>
      <c r="G258" s="120">
        <f t="shared" ref="G258" si="471">IF(F258&gt;0,RANK(F258,(F$250:F$268)),0)</f>
        <v>2</v>
      </c>
      <c r="H258" s="149">
        <f>'Averages Pivot Table'!W$223</f>
        <v>43770</v>
      </c>
      <c r="I258" s="120">
        <f t="shared" ref="I258" si="472">IF(H258&gt;0,RANK(H258,(H$250:H$268)),0)</f>
        <v>8</v>
      </c>
      <c r="J258" s="149">
        <f>'Averages Pivot Table'!W$227</f>
        <v>0</v>
      </c>
      <c r="K258" s="120">
        <f t="shared" ref="K258" si="473">IF(J258&gt;0,RANK(J258,(J$250:J$268)),0)</f>
        <v>0</v>
      </c>
      <c r="L258" s="149">
        <f>'Averages Pivot Table'!W$235</f>
        <v>65616.617766034993</v>
      </c>
      <c r="M258" s="120">
        <f t="shared" ref="M258" si="474">IF(L258&gt;0,RANK(L258,(L$250:L$268)),0)</f>
        <v>4</v>
      </c>
      <c r="N258" s="149"/>
      <c r="O258" s="168"/>
      <c r="Q258" s="91"/>
      <c r="R258" s="91"/>
      <c r="S258" s="91"/>
    </row>
    <row r="259" spans="1:19">
      <c r="A259" s="118"/>
      <c r="B259" s="149"/>
      <c r="C259" s="120"/>
      <c r="D259" s="149"/>
      <c r="E259" s="120"/>
      <c r="F259" s="149"/>
      <c r="G259" s="120"/>
      <c r="H259" s="149"/>
      <c r="I259" s="120"/>
      <c r="J259" s="149"/>
      <c r="K259" s="120"/>
      <c r="L259" s="149"/>
      <c r="M259" s="120"/>
      <c r="N259" s="149"/>
      <c r="O259" s="168"/>
      <c r="Q259" s="91"/>
      <c r="R259" s="91"/>
      <c r="S259" s="91"/>
    </row>
    <row r="260" spans="1:19">
      <c r="A260" s="118" t="s">
        <v>197</v>
      </c>
      <c r="B260" s="149">
        <f>'Averages Pivot Table'!W$240</f>
        <v>63606.688073394507</v>
      </c>
      <c r="C260" s="120">
        <f t="shared" si="446"/>
        <v>12</v>
      </c>
      <c r="D260" s="149">
        <f>'Averages Pivot Table'!W$244</f>
        <v>57584.210526315786</v>
      </c>
      <c r="E260" s="120">
        <f t="shared" si="446"/>
        <v>11</v>
      </c>
      <c r="F260" s="149">
        <f>'Averages Pivot Table'!W$248</f>
        <v>50858.305637982194</v>
      </c>
      <c r="G260" s="120">
        <f t="shared" ref="G260" si="475">IF(F260&gt;0,RANK(F260,(F$250:F$268)),0)</f>
        <v>11</v>
      </c>
      <c r="H260" s="149">
        <f>'Averages Pivot Table'!W$252</f>
        <v>49596.463087248318</v>
      </c>
      <c r="I260" s="120">
        <f t="shared" ref="I260" si="476">IF(H260&gt;0,RANK(H260,(H$250:H$268)),0)</f>
        <v>4</v>
      </c>
      <c r="J260" s="149">
        <f>'Averages Pivot Table'!W$256</f>
        <v>0</v>
      </c>
      <c r="K260" s="120">
        <f t="shared" ref="K260" si="477">IF(J260&gt;0,RANK(J260,(J$250:J$268)),0)</f>
        <v>0</v>
      </c>
      <c r="L260" s="149">
        <f>'Averages Pivot Table'!W$264</f>
        <v>54757.463647699587</v>
      </c>
      <c r="M260" s="120">
        <f t="shared" ref="M260" si="478">IF(L260&gt;0,RANK(L260,(L$250:L$268)),0)</f>
        <v>11</v>
      </c>
      <c r="N260" s="149"/>
      <c r="O260" s="168"/>
      <c r="Q260" s="91"/>
      <c r="R260" s="91"/>
      <c r="S260" s="91"/>
    </row>
    <row r="261" spans="1:19">
      <c r="A261" s="118" t="s">
        <v>198</v>
      </c>
      <c r="B261" s="149">
        <f>'Averages Pivot Table'!W$269</f>
        <v>83671.238987032062</v>
      </c>
      <c r="C261" s="120">
        <f t="shared" si="446"/>
        <v>4</v>
      </c>
      <c r="D261" s="149">
        <f>'Averages Pivot Table'!W$273</f>
        <v>68302.529097880848</v>
      </c>
      <c r="E261" s="120">
        <f t="shared" si="446"/>
        <v>3</v>
      </c>
      <c r="F261" s="149">
        <f>'Averages Pivot Table'!W$277</f>
        <v>59606.090516145385</v>
      </c>
      <c r="G261" s="120">
        <f t="shared" ref="G261" si="479">IF(F261&gt;0,RANK(F261,(F$250:F$268)),0)</f>
        <v>5</v>
      </c>
      <c r="H261" s="149">
        <f>'Averages Pivot Table'!W$281</f>
        <v>58016.68961201502</v>
      </c>
      <c r="I261" s="120">
        <f t="shared" ref="I261" si="480">IF(H261&gt;0,RANK(H261,(H$250:H$268)),0)</f>
        <v>1</v>
      </c>
      <c r="J261" s="149">
        <f>'Averages Pivot Table'!W$285</f>
        <v>46002.557204533186</v>
      </c>
      <c r="K261" s="120">
        <f t="shared" ref="K261" si="481">IF(J261&gt;0,RANK(J261,(J$250:J$268)),0)</f>
        <v>6</v>
      </c>
      <c r="L261" s="149">
        <f>'Averages Pivot Table'!W$293</f>
        <v>64386.574350192554</v>
      </c>
      <c r="M261" s="120">
        <f t="shared" ref="M261" si="482">IF(L261&gt;0,RANK(L261,(L$250:L$268)),0)</f>
        <v>5</v>
      </c>
      <c r="N261" s="149"/>
      <c r="O261" s="168"/>
      <c r="Q261" s="91"/>
      <c r="R261" s="91"/>
      <c r="S261" s="91"/>
    </row>
    <row r="262" spans="1:19">
      <c r="A262" s="118" t="s">
        <v>199</v>
      </c>
      <c r="B262" s="149">
        <f>'Averages Pivot Table'!W$298</f>
        <v>72695.469013018082</v>
      </c>
      <c r="C262" s="120">
        <f t="shared" si="446"/>
        <v>9</v>
      </c>
      <c r="D262" s="149">
        <f>'Averages Pivot Table'!W$302</f>
        <v>58597.981638984405</v>
      </c>
      <c r="E262" s="120">
        <f t="shared" si="446"/>
        <v>10</v>
      </c>
      <c r="F262" s="149">
        <f>'Averages Pivot Table'!W$306</f>
        <v>58783.111627683727</v>
      </c>
      <c r="G262" s="120">
        <f t="shared" ref="G262" si="483">IF(F262&gt;0,RANK(F262,(F$250:F$268)),0)</f>
        <v>6</v>
      </c>
      <c r="H262" s="149">
        <f>'Averages Pivot Table'!W$310</f>
        <v>43658.704821679843</v>
      </c>
      <c r="I262" s="120">
        <f t="shared" ref="I262" si="484">IF(H262&gt;0,RANK(H262,(H$250:H$268)),0)</f>
        <v>9</v>
      </c>
      <c r="J262" s="149">
        <f>'Averages Pivot Table'!W$314</f>
        <v>0</v>
      </c>
      <c r="K262" s="120">
        <f t="shared" ref="K262" si="485">IF(J262&gt;0,RANK(J262,(J$250:J$268)),0)</f>
        <v>0</v>
      </c>
      <c r="L262" s="149">
        <f>'Averages Pivot Table'!W$322</f>
        <v>56836.121999902221</v>
      </c>
      <c r="M262" s="120">
        <f t="shared" ref="M262" si="486">IF(L262&gt;0,RANK(L262,(L$250:L$268)),0)</f>
        <v>9</v>
      </c>
      <c r="N262" s="149"/>
      <c r="O262" s="168"/>
      <c r="Q262" s="91"/>
      <c r="R262" s="91"/>
      <c r="S262" s="91"/>
    </row>
    <row r="263" spans="1:19">
      <c r="A263" s="118" t="s">
        <v>200</v>
      </c>
      <c r="B263" s="149">
        <f>'Averages Pivot Table'!W$327</f>
        <v>85393.126170752352</v>
      </c>
      <c r="C263" s="120">
        <f t="shared" si="446"/>
        <v>3</v>
      </c>
      <c r="D263" s="149">
        <f>'Averages Pivot Table'!W$331</f>
        <v>68131.976710690113</v>
      </c>
      <c r="E263" s="120">
        <f t="shared" si="446"/>
        <v>4</v>
      </c>
      <c r="F263" s="149">
        <f>'Averages Pivot Table'!W$335</f>
        <v>59634.002148909691</v>
      </c>
      <c r="G263" s="120">
        <f t="shared" ref="G263" si="487">IF(F263&gt;0,RANK(F263,(F$250:F$268)),0)</f>
        <v>4</v>
      </c>
      <c r="H263" s="149">
        <f>'Averages Pivot Table'!W$339</f>
        <v>48920.014916759159</v>
      </c>
      <c r="I263" s="120">
        <f t="shared" ref="I263" si="488">IF(H263&gt;0,RANK(H263,(H$250:H$268)),0)</f>
        <v>5</v>
      </c>
      <c r="J263" s="149">
        <f>'Averages Pivot Table'!W$343</f>
        <v>47397</v>
      </c>
      <c r="K263" s="120">
        <f t="shared" ref="K263" si="489">IF(J263&gt;0,RANK(J263,(J$250:J$268)),0)</f>
        <v>3</v>
      </c>
      <c r="L263" s="149">
        <f>'Averages Pivot Table'!W$351</f>
        <v>65780.162324576595</v>
      </c>
      <c r="M263" s="120">
        <f t="shared" ref="M263" si="490">IF(L263&gt;0,RANK(L263,(L$250:L$268)),0)</f>
        <v>3</v>
      </c>
      <c r="N263" s="149"/>
      <c r="O263" s="168"/>
      <c r="Q263" s="91"/>
      <c r="R263" s="91"/>
      <c r="S263" s="91"/>
    </row>
    <row r="264" spans="1:19">
      <c r="A264" s="118"/>
      <c r="B264" s="149"/>
      <c r="C264" s="120"/>
      <c r="D264" s="149"/>
      <c r="E264" s="120"/>
      <c r="F264" s="149"/>
      <c r="G264" s="120"/>
      <c r="H264" s="149"/>
      <c r="I264" s="120"/>
      <c r="J264" s="149"/>
      <c r="K264" s="120"/>
      <c r="L264" s="149"/>
      <c r="M264" s="120"/>
      <c r="N264" s="149"/>
      <c r="O264" s="168"/>
      <c r="Q264" s="91"/>
      <c r="R264" s="91"/>
      <c r="S264" s="91"/>
    </row>
    <row r="265" spans="1:19">
      <c r="A265" s="118" t="s">
        <v>201</v>
      </c>
      <c r="B265" s="119">
        <f>'Averages Pivot Table'!W$356</f>
        <v>72179.294871794875</v>
      </c>
      <c r="C265" s="120">
        <f t="shared" si="446"/>
        <v>10</v>
      </c>
      <c r="D265" s="119">
        <f>'Averages Pivot Table'!W$360</f>
        <v>63929.81739130435</v>
      </c>
      <c r="E265" s="120">
        <f t="shared" si="446"/>
        <v>8</v>
      </c>
      <c r="F265" s="119">
        <f>'Averages Pivot Table'!W$364</f>
        <v>58488.82894736842</v>
      </c>
      <c r="G265" s="120">
        <f t="shared" ref="G265" si="491">IF(F265&gt;0,RANK(F265,(F$250:F$268)),0)</f>
        <v>7</v>
      </c>
      <c r="H265" s="119">
        <f>'Averages Pivot Table'!W$368</f>
        <v>50152.536585365859</v>
      </c>
      <c r="I265" s="120">
        <f t="shared" ref="I265" si="492">IF(H265&gt;0,RANK(H265,(H$250:H$268)),0)</f>
        <v>3</v>
      </c>
      <c r="J265" s="119">
        <f>'Averages Pivot Table'!W$372</f>
        <v>43335.98039215686</v>
      </c>
      <c r="K265" s="120">
        <f t="shared" ref="K265" si="493">IF(J265&gt;0,RANK(J265,(J$250:J$268)),0)</f>
        <v>7</v>
      </c>
      <c r="L265" s="119">
        <f>'Averages Pivot Table'!W$380</f>
        <v>60416.448333605025</v>
      </c>
      <c r="M265" s="120">
        <f t="shared" ref="M265" si="494">IF(L265&gt;0,RANK(L265,(L$250:L$268)),0)</f>
        <v>8</v>
      </c>
      <c r="N265" s="149"/>
      <c r="O265" s="168"/>
      <c r="Q265" s="91"/>
      <c r="R265" s="91"/>
      <c r="S265" s="91"/>
    </row>
    <row r="266" spans="1:19">
      <c r="A266" s="118" t="s">
        <v>202</v>
      </c>
      <c r="B266" s="119">
        <f>'Averages Pivot Table'!W$385</f>
        <v>90657.091463414632</v>
      </c>
      <c r="C266" s="120">
        <f t="shared" si="446"/>
        <v>2</v>
      </c>
      <c r="D266" s="119">
        <f>'Averages Pivot Table'!W$389</f>
        <v>72760.422077922078</v>
      </c>
      <c r="E266" s="120">
        <f t="shared" si="446"/>
        <v>2</v>
      </c>
      <c r="F266" s="119">
        <f>'Averages Pivot Table'!W$393</f>
        <v>65366.117647058825</v>
      </c>
      <c r="G266" s="120">
        <f t="shared" ref="G266" si="495">IF(F266&gt;0,RANK(F266,(F$250:F$268)),0)</f>
        <v>1</v>
      </c>
      <c r="H266" s="119">
        <f>'Averages Pivot Table'!W$397</f>
        <v>46485.75</v>
      </c>
      <c r="I266" s="120">
        <f t="shared" ref="I266" si="496">IF(H266&gt;0,RANK(H266,(H$250:H$268)),0)</f>
        <v>6</v>
      </c>
      <c r="J266" s="119">
        <f>'Averages Pivot Table'!W$401</f>
        <v>50164.60855263158</v>
      </c>
      <c r="K266" s="120">
        <f t="shared" ref="K266" si="497">IF(J266&gt;0,RANK(J266,(J$250:J$268)),0)</f>
        <v>2</v>
      </c>
      <c r="L266" s="119">
        <f>'Averages Pivot Table'!W$409</f>
        <v>67115.858615346675</v>
      </c>
      <c r="M266" s="120">
        <f t="shared" ref="M266" si="498">IF(L266&gt;0,RANK(L266,(L$250:L$268)),0)</f>
        <v>2</v>
      </c>
      <c r="N266" s="149"/>
      <c r="O266" s="168"/>
      <c r="Q266" s="91"/>
      <c r="R266" s="91"/>
      <c r="S266" s="91"/>
    </row>
    <row r="267" spans="1:19">
      <c r="A267" s="118" t="s">
        <v>203</v>
      </c>
      <c r="B267" s="119">
        <f>'Averages Pivot Table'!W$414</f>
        <v>105200.35897435897</v>
      </c>
      <c r="C267" s="120">
        <f t="shared" si="446"/>
        <v>1</v>
      </c>
      <c r="D267" s="119">
        <f>'Averages Pivot Table'!W$418</f>
        <v>78664.720930232565</v>
      </c>
      <c r="E267" s="120">
        <f t="shared" si="446"/>
        <v>1</v>
      </c>
      <c r="F267" s="119">
        <f>'Averages Pivot Table'!W$422</f>
        <v>63946.783333333333</v>
      </c>
      <c r="G267" s="120">
        <f t="shared" ref="G267" si="499">IF(F267&gt;0,RANK(F267,(F$250:F$268)),0)</f>
        <v>3</v>
      </c>
      <c r="H267" s="119">
        <f>'Averages Pivot Table'!W$426</f>
        <v>54971.5</v>
      </c>
      <c r="I267" s="120">
        <f t="shared" ref="I267" si="500">IF(H267&gt;0,RANK(H267,(H$250:H$268)),0)</f>
        <v>2</v>
      </c>
      <c r="J267" s="119">
        <f>'Averages Pivot Table'!W$430</f>
        <v>56668.927272727269</v>
      </c>
      <c r="K267" s="120">
        <f t="shared" ref="K267" si="501">IF(J267&gt;0,RANK(J267,(J$250:J$268)),0)</f>
        <v>1</v>
      </c>
      <c r="L267" s="119">
        <f>'Averages Pivot Table'!W$438</f>
        <v>71863.536496350367</v>
      </c>
      <c r="M267" s="120">
        <f t="shared" ref="M267" si="502">IF(L267&gt;0,RANK(L267,(L$250:L$268)),0)</f>
        <v>1</v>
      </c>
      <c r="N267" s="149"/>
      <c r="O267" s="149"/>
      <c r="Q267" s="91"/>
      <c r="R267" s="91"/>
      <c r="S267" s="91"/>
    </row>
    <row r="268" spans="1:19">
      <c r="A268" s="143" t="s">
        <v>204</v>
      </c>
      <c r="B268" s="122">
        <f>'Averages Pivot Table'!W$443</f>
        <v>75735.549879743121</v>
      </c>
      <c r="C268" s="123">
        <f t="shared" si="446"/>
        <v>7</v>
      </c>
      <c r="D268" s="122">
        <f>'Averages Pivot Table'!W$447</f>
        <v>65256.686615777835</v>
      </c>
      <c r="E268" s="123">
        <f t="shared" si="446"/>
        <v>7</v>
      </c>
      <c r="F268" s="122">
        <f>'Averages Pivot Table'!W$451</f>
        <v>53509.823740054424</v>
      </c>
      <c r="G268" s="123">
        <f t="shared" ref="G268" si="503">IF(F268&gt;0,RANK(F268,(F$250:F$268)),0)</f>
        <v>10</v>
      </c>
      <c r="H268" s="122">
        <f>'Averages Pivot Table'!W$455</f>
        <v>38728.983050847462</v>
      </c>
      <c r="I268" s="123">
        <f t="shared" ref="I268" si="504">IF(H268&gt;0,RANK(H268,(H$250:H$268)),0)</f>
        <v>11</v>
      </c>
      <c r="J268" s="122">
        <f>'Averages Pivot Table'!W$459</f>
        <v>46400.666666666664</v>
      </c>
      <c r="K268" s="123">
        <f t="shared" ref="K268" si="505">IF(J268&gt;0,RANK(J268,(J$250:J$268)),0)</f>
        <v>5</v>
      </c>
      <c r="L268" s="122">
        <f>'Averages Pivot Table'!W$467</f>
        <v>61689.795946214974</v>
      </c>
      <c r="M268" s="123">
        <f t="shared" ref="M268" si="506">IF(L268&gt;0,RANK(L268,(L$250:L$268)),0)</f>
        <v>6</v>
      </c>
      <c r="N268" s="149"/>
      <c r="O268" s="149"/>
      <c r="Q268" s="91"/>
      <c r="R268" s="91"/>
      <c r="S268" s="91"/>
    </row>
    <row r="269" spans="1:19" ht="35.25" customHeight="1">
      <c r="A269" s="665" t="s">
        <v>360</v>
      </c>
      <c r="B269" s="669"/>
      <c r="C269" s="669"/>
      <c r="D269" s="669"/>
      <c r="E269" s="669"/>
      <c r="F269" s="669"/>
      <c r="G269" s="669"/>
      <c r="H269" s="669"/>
      <c r="I269" s="669"/>
      <c r="J269" s="669"/>
      <c r="K269" s="669"/>
      <c r="L269" s="669"/>
      <c r="M269" s="669"/>
      <c r="N269" s="118"/>
      <c r="O269" s="118"/>
      <c r="Q269" s="91"/>
      <c r="R269" s="91"/>
      <c r="S269" s="91"/>
    </row>
    <row r="270" spans="1:19">
      <c r="M270" s="84" t="s">
        <v>917</v>
      </c>
      <c r="O270" s="175"/>
      <c r="Q270" s="91"/>
      <c r="R270" s="91"/>
      <c r="S270" s="91"/>
    </row>
    <row r="271" spans="1:19" ht="18">
      <c r="A271" s="64" t="s">
        <v>218</v>
      </c>
      <c r="B271" s="64"/>
      <c r="C271" s="64"/>
      <c r="D271" s="64"/>
      <c r="E271" s="64"/>
      <c r="F271" s="64"/>
      <c r="G271" s="64"/>
      <c r="H271" s="64"/>
      <c r="I271" s="64"/>
      <c r="J271" s="64"/>
      <c r="K271" s="64"/>
      <c r="L271" s="64"/>
      <c r="M271" s="64"/>
      <c r="N271" s="161"/>
      <c r="O271" s="161"/>
      <c r="Q271" s="91"/>
      <c r="R271" s="91"/>
      <c r="S271" s="91"/>
    </row>
    <row r="272" spans="1:19">
      <c r="A272" s="162"/>
      <c r="B272" s="69"/>
      <c r="C272" s="69"/>
      <c r="D272" s="69"/>
      <c r="E272" s="69"/>
      <c r="F272" s="69"/>
      <c r="G272" s="69"/>
      <c r="H272" s="69"/>
      <c r="I272" s="69"/>
      <c r="J272" s="69"/>
      <c r="K272" s="69"/>
      <c r="L272" s="69"/>
      <c r="M272" s="69"/>
      <c r="N272" s="69"/>
      <c r="O272" s="69"/>
      <c r="Q272" s="91"/>
      <c r="R272" s="91"/>
      <c r="S272" s="91"/>
    </row>
    <row r="273" spans="1:19" ht="15.75">
      <c r="A273" s="664" t="s">
        <v>210</v>
      </c>
      <c r="B273" s="664"/>
      <c r="C273" s="664"/>
      <c r="D273" s="664"/>
      <c r="E273" s="664"/>
      <c r="F273" s="664"/>
      <c r="G273" s="664"/>
      <c r="H273" s="664"/>
      <c r="I273" s="664"/>
      <c r="J273" s="664"/>
      <c r="K273" s="664"/>
      <c r="L273" s="664"/>
      <c r="M273" s="664"/>
      <c r="N273" s="163"/>
      <c r="O273" s="163"/>
    </row>
    <row r="274" spans="1:19" ht="15.75">
      <c r="A274" s="664" t="s">
        <v>907</v>
      </c>
      <c r="B274" s="664"/>
      <c r="C274" s="664"/>
      <c r="D274" s="664"/>
      <c r="E274" s="664"/>
      <c r="F274" s="664"/>
      <c r="G274" s="664"/>
      <c r="H274" s="664"/>
      <c r="I274" s="664"/>
      <c r="J274" s="664"/>
      <c r="K274" s="664"/>
      <c r="L274" s="664"/>
      <c r="M274" s="664"/>
      <c r="N274" s="163"/>
      <c r="O274" s="163"/>
    </row>
    <row r="275" spans="1:19">
      <c r="A275" s="118"/>
      <c r="B275" s="118"/>
      <c r="C275" s="118"/>
      <c r="D275" s="118"/>
      <c r="E275" s="118"/>
      <c r="F275" s="118"/>
      <c r="G275" s="118"/>
      <c r="H275" s="118"/>
      <c r="I275" s="118"/>
      <c r="J275" s="118"/>
      <c r="K275" s="118"/>
      <c r="L275" s="118"/>
      <c r="M275" s="118"/>
      <c r="N275" s="118"/>
      <c r="O275" s="118"/>
    </row>
    <row r="276" spans="1:19" ht="36" customHeight="1">
      <c r="A276" s="96"/>
      <c r="B276" s="164" t="s">
        <v>3</v>
      </c>
      <c r="C276" s="165"/>
      <c r="D276" s="166" t="s">
        <v>4</v>
      </c>
      <c r="E276" s="167"/>
      <c r="F276" s="166" t="s">
        <v>5</v>
      </c>
      <c r="G276" s="167"/>
      <c r="H276" s="164" t="s">
        <v>6</v>
      </c>
      <c r="I276" s="165"/>
      <c r="J276" s="166" t="s">
        <v>211</v>
      </c>
      <c r="K276" s="167"/>
      <c r="L276" s="165" t="s">
        <v>212</v>
      </c>
      <c r="M276" s="165"/>
      <c r="N276" s="168" t="s">
        <v>7</v>
      </c>
      <c r="O276" s="168"/>
    </row>
    <row r="277" spans="1:19">
      <c r="A277" s="102"/>
      <c r="B277" s="98" t="s">
        <v>187</v>
      </c>
      <c r="C277" s="97" t="s">
        <v>166</v>
      </c>
      <c r="D277" s="98" t="s">
        <v>187</v>
      </c>
      <c r="E277" s="97" t="s">
        <v>166</v>
      </c>
      <c r="F277" s="98" t="s">
        <v>187</v>
      </c>
      <c r="G277" s="97" t="s">
        <v>166</v>
      </c>
      <c r="H277" s="98" t="s">
        <v>187</v>
      </c>
      <c r="I277" s="97" t="s">
        <v>166</v>
      </c>
      <c r="J277" s="98" t="s">
        <v>187</v>
      </c>
      <c r="K277" s="97" t="s">
        <v>166</v>
      </c>
      <c r="L277" s="98" t="s">
        <v>187</v>
      </c>
      <c r="M277" s="97" t="s">
        <v>166</v>
      </c>
      <c r="N277" s="168" t="s">
        <v>7</v>
      </c>
      <c r="O277" s="168"/>
    </row>
    <row r="278" spans="1:19" s="109" customFormat="1" ht="18" customHeight="1">
      <c r="A278" s="106" t="s">
        <v>188</v>
      </c>
      <c r="B278" s="133">
        <f>'Averages Pivot Table'!X$471</f>
        <v>73832.781822011471</v>
      </c>
      <c r="C278" s="133"/>
      <c r="D278" s="133">
        <f>'Averages Pivot Table'!X$475</f>
        <v>61854.505047779443</v>
      </c>
      <c r="E278" s="133"/>
      <c r="F278" s="133">
        <f>'Averages Pivot Table'!X$479</f>
        <v>56310.580239608564</v>
      </c>
      <c r="G278" s="133"/>
      <c r="H278" s="133">
        <f>'Averages Pivot Table'!X$483</f>
        <v>44909.02109341116</v>
      </c>
      <c r="I278" s="133"/>
      <c r="J278" s="133">
        <f>'Averages Pivot Table'!X$487</f>
        <v>47649.18700749518</v>
      </c>
      <c r="K278" s="133"/>
      <c r="L278" s="133">
        <f>'Averages Pivot Table'!X$495</f>
        <v>59150.058661318086</v>
      </c>
      <c r="M278" s="169"/>
      <c r="N278" s="181"/>
      <c r="O278" s="181"/>
      <c r="Q278" s="111"/>
      <c r="R278" s="111"/>
      <c r="S278" s="111"/>
    </row>
    <row r="279" spans="1:19" ht="12.95" customHeight="1">
      <c r="A279" s="118"/>
      <c r="B279" s="113"/>
      <c r="C279" s="137"/>
      <c r="D279" s="113"/>
      <c r="E279" s="137"/>
      <c r="F279" s="113"/>
      <c r="G279" s="137"/>
      <c r="H279" s="113"/>
      <c r="I279" s="137"/>
      <c r="J279" s="113"/>
      <c r="K279" s="137"/>
      <c r="L279" s="113"/>
      <c r="M279" s="137"/>
      <c r="N279" s="113"/>
      <c r="O279" s="114"/>
    </row>
    <row r="280" spans="1:19" ht="12.95" customHeight="1">
      <c r="A280" s="118" t="s">
        <v>189</v>
      </c>
      <c r="B280" s="149">
        <f>'Averages Pivot Table'!X$8</f>
        <v>83743.640625</v>
      </c>
      <c r="C280" s="120">
        <f>IF(B280&gt;0,RANK(B280,(B$280:B$298)),0)</f>
        <v>2</v>
      </c>
      <c r="D280" s="149">
        <f>'Averages Pivot Table'!X$12</f>
        <v>74150.399999999994</v>
      </c>
      <c r="E280" s="120">
        <f>IF(D280&gt;0,RANK(D280,(D$280:D$298)),0)</f>
        <v>1</v>
      </c>
      <c r="F280" s="149">
        <f>'Averages Pivot Table'!X$16</f>
        <v>59931.047619047618</v>
      </c>
      <c r="G280" s="120">
        <f>IF(F280&gt;0,RANK(F280,(F$280:F$298)),0)</f>
        <v>2</v>
      </c>
      <c r="H280" s="149">
        <f>'Averages Pivot Table'!X$20</f>
        <v>0</v>
      </c>
      <c r="I280" s="120">
        <f>IF(H280&gt;0,RANK(H280,(H$280:H$298)),0)</f>
        <v>0</v>
      </c>
      <c r="J280" s="149">
        <f>'Averages Pivot Table'!X$24</f>
        <v>0</v>
      </c>
      <c r="K280" s="120">
        <f>IF(J280&gt;0,RANK(J280,(J$280:J$298)),0)</f>
        <v>0</v>
      </c>
      <c r="L280" s="149">
        <f>'Averages Pivot Table'!X$32</f>
        <v>69438.006805794605</v>
      </c>
      <c r="M280" s="120">
        <f>IF(L280&gt;0,RANK(L280,(L$280:L$298)),0)</f>
        <v>2</v>
      </c>
      <c r="N280" s="149"/>
      <c r="O280" s="168"/>
    </row>
    <row r="281" spans="1:19" ht="12.95" customHeight="1">
      <c r="A281" s="118" t="s">
        <v>190</v>
      </c>
      <c r="B281" s="149">
        <f>'Averages Pivot Table'!X$37</f>
        <v>72708.354148165905</v>
      </c>
      <c r="C281" s="120">
        <f t="shared" ref="C281:E298" si="507">IF(B281&gt;0,RANK(B281,(B$280:B$298)),0)</f>
        <v>8</v>
      </c>
      <c r="D281" s="149">
        <f>'Averages Pivot Table'!X$41</f>
        <v>63354.430475913781</v>
      </c>
      <c r="E281" s="120">
        <f t="shared" si="507"/>
        <v>5</v>
      </c>
      <c r="F281" s="149">
        <f>'Averages Pivot Table'!X$45</f>
        <v>54624.927937012762</v>
      </c>
      <c r="G281" s="120">
        <f t="shared" ref="G281" si="508">IF(F281&gt;0,RANK(F281,(F$280:F$298)),0)</f>
        <v>7</v>
      </c>
      <c r="H281" s="149">
        <f>'Averages Pivot Table'!X$49</f>
        <v>44271.612705584579</v>
      </c>
      <c r="I281" s="120">
        <f t="shared" ref="I281" si="509">IF(H281&gt;0,RANK(H281,(H$280:H$298)),0)</f>
        <v>6</v>
      </c>
      <c r="J281" s="149">
        <f>'Averages Pivot Table'!X$53</f>
        <v>41990.520000000004</v>
      </c>
      <c r="K281" s="120">
        <f t="shared" ref="K281" si="510">IF(J281&gt;0,RANK(J281,(J$280:J$298)),0)</f>
        <v>4</v>
      </c>
      <c r="L281" s="149">
        <f>'Averages Pivot Table'!X$61</f>
        <v>55830.173632846992</v>
      </c>
      <c r="M281" s="120">
        <f t="shared" ref="M281" si="511">IF(L281&gt;0,RANK(L281,(L$280:L$298)),0)</f>
        <v>9</v>
      </c>
      <c r="N281" s="149"/>
      <c r="O281" s="168"/>
    </row>
    <row r="282" spans="1:19" ht="12.95" customHeight="1">
      <c r="A282" s="118" t="s">
        <v>191</v>
      </c>
      <c r="B282" s="149">
        <f>'Averages Pivot Table'!X$66</f>
        <v>0</v>
      </c>
      <c r="C282" s="120">
        <f t="shared" si="507"/>
        <v>0</v>
      </c>
      <c r="D282" s="149">
        <f>'Averages Pivot Table'!X$70</f>
        <v>0</v>
      </c>
      <c r="E282" s="120">
        <f t="shared" si="507"/>
        <v>0</v>
      </c>
      <c r="F282" s="149">
        <f>'Averages Pivot Table'!X$74</f>
        <v>0</v>
      </c>
      <c r="G282" s="120">
        <f t="shared" ref="G282" si="512">IF(F282&gt;0,RANK(F282,(F$280:F$298)),0)</f>
        <v>0</v>
      </c>
      <c r="H282" s="149">
        <f>'Averages Pivot Table'!X$78</f>
        <v>0</v>
      </c>
      <c r="I282" s="120">
        <f t="shared" ref="I282" si="513">IF(H282&gt;0,RANK(H282,(H$280:H$298)),0)</f>
        <v>0</v>
      </c>
      <c r="J282" s="149">
        <f>'Averages Pivot Table'!X$82</f>
        <v>0</v>
      </c>
      <c r="K282" s="120">
        <f t="shared" ref="K282" si="514">IF(J282&gt;0,RANK(J282,(J$280:J$298)),0)</f>
        <v>0</v>
      </c>
      <c r="L282" s="149">
        <f>'Averages Pivot Table'!X$90</f>
        <v>0</v>
      </c>
      <c r="M282" s="120">
        <f t="shared" ref="M282" si="515">IF(L282&gt;0,RANK(L282,(L$280:L$298)),0)</f>
        <v>0</v>
      </c>
      <c r="N282" s="149"/>
      <c r="O282" s="168"/>
    </row>
    <row r="283" spans="1:19" ht="12.95" customHeight="1">
      <c r="A283" s="118" t="s">
        <v>192</v>
      </c>
      <c r="B283" s="149">
        <f>'Averages Pivot Table'!X$95</f>
        <v>88194.551724137928</v>
      </c>
      <c r="C283" s="120">
        <f t="shared" si="507"/>
        <v>1</v>
      </c>
      <c r="D283" s="149">
        <f>'Averages Pivot Table'!X$99</f>
        <v>69318.041666666672</v>
      </c>
      <c r="E283" s="120">
        <f t="shared" si="507"/>
        <v>3</v>
      </c>
      <c r="F283" s="149">
        <f>'Averages Pivot Table'!X$103</f>
        <v>58228.473684210527</v>
      </c>
      <c r="G283" s="120">
        <f t="shared" ref="G283" si="516">IF(F283&gt;0,RANK(F283,(F$280:F$298)),0)</f>
        <v>4</v>
      </c>
      <c r="H283" s="149">
        <f>'Averages Pivot Table'!X$107</f>
        <v>44412</v>
      </c>
      <c r="I283" s="120">
        <f t="shared" ref="I283" si="517">IF(H283&gt;0,RANK(H283,(H$280:H$298)),0)</f>
        <v>5</v>
      </c>
      <c r="J283" s="149">
        <f>'Averages Pivot Table'!X$111</f>
        <v>0</v>
      </c>
      <c r="K283" s="120">
        <f t="shared" ref="K283" si="518">IF(J283&gt;0,RANK(J283,(J$280:J$298)),0)</f>
        <v>0</v>
      </c>
      <c r="L283" s="149">
        <f>'Averages Pivot Table'!X$119</f>
        <v>73589.42465753424</v>
      </c>
      <c r="M283" s="120">
        <f t="shared" ref="M283" si="519">IF(L283&gt;0,RANK(L283,(L$280:L$298)),0)</f>
        <v>1</v>
      </c>
      <c r="N283" s="149"/>
      <c r="O283" s="168"/>
    </row>
    <row r="284" spans="1:19" ht="12.95" customHeight="1">
      <c r="A284" s="118"/>
      <c r="B284" s="149"/>
      <c r="C284" s="120"/>
      <c r="D284" s="149"/>
      <c r="E284" s="120"/>
      <c r="F284" s="149"/>
      <c r="G284" s="120"/>
      <c r="H284" s="149"/>
      <c r="I284" s="120"/>
      <c r="J284" s="149"/>
      <c r="K284" s="120"/>
      <c r="L284" s="149"/>
      <c r="M284" s="120"/>
      <c r="N284" s="149"/>
      <c r="O284" s="168"/>
    </row>
    <row r="285" spans="1:19" ht="12.95" customHeight="1">
      <c r="A285" s="118" t="s">
        <v>193</v>
      </c>
      <c r="B285" s="149">
        <f>'Averages Pivot Table'!X$124</f>
        <v>75868.545028142587</v>
      </c>
      <c r="C285" s="120">
        <f t="shared" si="507"/>
        <v>5</v>
      </c>
      <c r="D285" s="149">
        <f>'Averages Pivot Table'!X$128</f>
        <v>60744.999041209208</v>
      </c>
      <c r="E285" s="120">
        <f t="shared" si="507"/>
        <v>8</v>
      </c>
      <c r="F285" s="149">
        <f>'Averages Pivot Table'!X$132</f>
        <v>59425.959112285454</v>
      </c>
      <c r="G285" s="120">
        <f t="shared" ref="G285" si="520">IF(F285&gt;0,RANK(F285,(F$280:F$298)),0)</f>
        <v>3</v>
      </c>
      <c r="H285" s="149">
        <f>'Averages Pivot Table'!X$136</f>
        <v>49681.944680851069</v>
      </c>
      <c r="I285" s="120">
        <f t="shared" ref="I285" si="521">IF(H285&gt;0,RANK(H285,(H$280:H$298)),0)</f>
        <v>2</v>
      </c>
      <c r="J285" s="149">
        <f>'Averages Pivot Table'!X$140</f>
        <v>44200.861046749356</v>
      </c>
      <c r="K285" s="120">
        <f t="shared" ref="K285" si="522">IF(J285&gt;0,RANK(J285,(J$280:J$298)),0)</f>
        <v>3</v>
      </c>
      <c r="L285" s="149">
        <f>'Averages Pivot Table'!X$148</f>
        <v>60093.42472450716</v>
      </c>
      <c r="M285" s="120">
        <f t="shared" ref="M285" si="523">IF(L285&gt;0,RANK(L285,(L$280:L$298)),0)</f>
        <v>6</v>
      </c>
      <c r="N285" s="149"/>
      <c r="O285" s="168"/>
    </row>
    <row r="286" spans="1:19" ht="12.95" customHeight="1">
      <c r="A286" s="118" t="s">
        <v>194</v>
      </c>
      <c r="B286" s="149">
        <f>'Averages Pivot Table'!X$153</f>
        <v>0</v>
      </c>
      <c r="C286" s="120">
        <f t="shared" si="507"/>
        <v>0</v>
      </c>
      <c r="D286" s="149">
        <f>'Averages Pivot Table'!X$157</f>
        <v>0</v>
      </c>
      <c r="E286" s="120">
        <f t="shared" si="507"/>
        <v>0</v>
      </c>
      <c r="F286" s="149">
        <f>'Averages Pivot Table'!X$161</f>
        <v>0</v>
      </c>
      <c r="G286" s="120">
        <f t="shared" ref="G286" si="524">IF(F286&gt;0,RANK(F286,(F$280:F$298)),0)</f>
        <v>0</v>
      </c>
      <c r="H286" s="149">
        <f>'Averages Pivot Table'!X$165</f>
        <v>0</v>
      </c>
      <c r="I286" s="120">
        <f t="shared" ref="I286" si="525">IF(H286&gt;0,RANK(H286,(H$280:H$298)),0)</f>
        <v>0</v>
      </c>
      <c r="J286" s="149">
        <f>'Averages Pivot Table'!X$169</f>
        <v>0</v>
      </c>
      <c r="K286" s="120">
        <f t="shared" ref="K286" si="526">IF(J286&gt;0,RANK(J286,(J$280:J$298)),0)</f>
        <v>0</v>
      </c>
      <c r="L286" s="149">
        <f>'Averages Pivot Table'!X$177</f>
        <v>0</v>
      </c>
      <c r="M286" s="120">
        <f t="shared" ref="M286" si="527">IF(L286&gt;0,RANK(L286,(L$280:L$298)),0)</f>
        <v>0</v>
      </c>
      <c r="N286" s="149"/>
      <c r="O286" s="168"/>
    </row>
    <row r="287" spans="1:19" ht="12.95" customHeight="1">
      <c r="A287" s="118" t="s">
        <v>195</v>
      </c>
      <c r="B287" s="149">
        <f>'Averages Pivot Table'!X$182</f>
        <v>58861.125</v>
      </c>
      <c r="C287" s="120">
        <f t="shared" si="507"/>
        <v>11</v>
      </c>
      <c r="D287" s="149">
        <f>'Averages Pivot Table'!X$186</f>
        <v>47910.851851851847</v>
      </c>
      <c r="E287" s="120">
        <f t="shared" si="507"/>
        <v>11</v>
      </c>
      <c r="F287" s="149">
        <f>'Averages Pivot Table'!X$190</f>
        <v>46857.538461538461</v>
      </c>
      <c r="G287" s="120">
        <f t="shared" ref="G287" si="528">IF(F287&gt;0,RANK(F287,(F$280:F$298)),0)</f>
        <v>11</v>
      </c>
      <c r="H287" s="149">
        <f>'Averages Pivot Table'!X$194</f>
        <v>41661.235294117643</v>
      </c>
      <c r="I287" s="120">
        <f t="shared" ref="I287" si="529">IF(H287&gt;0,RANK(H287,(H$280:H$298)),0)</f>
        <v>8</v>
      </c>
      <c r="J287" s="149">
        <f>'Averages Pivot Table'!X$198</f>
        <v>0</v>
      </c>
      <c r="K287" s="120">
        <f t="shared" ref="K287" si="530">IF(J287&gt;0,RANK(J287,(J$280:J$298)),0)</f>
        <v>0</v>
      </c>
      <c r="L287" s="149">
        <f>'Averages Pivot Table'!X$206</f>
        <v>47883.366026520351</v>
      </c>
      <c r="M287" s="120">
        <f t="shared" ref="M287" si="531">IF(L287&gt;0,RANK(L287,(L$280:L$298)),0)</f>
        <v>11</v>
      </c>
      <c r="N287" s="149"/>
      <c r="O287" s="168"/>
    </row>
    <row r="288" spans="1:19" ht="12.95" customHeight="1">
      <c r="A288" s="118" t="s">
        <v>196</v>
      </c>
      <c r="B288" s="149">
        <f>'Averages Pivot Table'!X$211</f>
        <v>79332.545454545441</v>
      </c>
      <c r="C288" s="120">
        <f t="shared" si="507"/>
        <v>4</v>
      </c>
      <c r="D288" s="149">
        <f>'Averages Pivot Table'!X$215</f>
        <v>61621.062277580088</v>
      </c>
      <c r="E288" s="120">
        <f t="shared" si="507"/>
        <v>7</v>
      </c>
      <c r="F288" s="149">
        <f>'Averages Pivot Table'!X$219</f>
        <v>49609.831168831166</v>
      </c>
      <c r="G288" s="120">
        <f t="shared" ref="G288" si="532">IF(F288&gt;0,RANK(F288,(F$280:F$298)),0)</f>
        <v>9</v>
      </c>
      <c r="H288" s="149">
        <f>'Averages Pivot Table'!X$223</f>
        <v>0</v>
      </c>
      <c r="I288" s="120">
        <f t="shared" ref="I288" si="533">IF(H288&gt;0,RANK(H288,(H$280:H$298)),0)</f>
        <v>0</v>
      </c>
      <c r="J288" s="149">
        <f>'Averages Pivot Table'!X$227</f>
        <v>36000</v>
      </c>
      <c r="K288" s="120">
        <f t="shared" ref="K288" si="534">IF(J288&gt;0,RANK(J288,(J$280:J$298)),0)</f>
        <v>6</v>
      </c>
      <c r="L288" s="149">
        <f>'Averages Pivot Table'!X$235</f>
        <v>63422.476179661586</v>
      </c>
      <c r="M288" s="120">
        <f t="shared" ref="M288" si="535">IF(L288&gt;0,RANK(L288,(L$280:L$298)),0)</f>
        <v>4</v>
      </c>
      <c r="N288" s="149"/>
      <c r="O288" s="168"/>
    </row>
    <row r="289" spans="1:19">
      <c r="A289" s="118"/>
      <c r="B289" s="149"/>
      <c r="C289" s="120"/>
      <c r="D289" s="149"/>
      <c r="E289" s="120"/>
      <c r="F289" s="149"/>
      <c r="G289" s="120"/>
      <c r="H289" s="149"/>
      <c r="I289" s="120"/>
      <c r="J289" s="149"/>
      <c r="K289" s="120"/>
      <c r="L289" s="149"/>
      <c r="M289" s="120"/>
      <c r="N289" s="149"/>
      <c r="O289" s="168"/>
      <c r="Q289" s="91"/>
      <c r="R289" s="91"/>
      <c r="S289" s="91"/>
    </row>
    <row r="290" spans="1:19">
      <c r="A290" s="118" t="s">
        <v>197</v>
      </c>
      <c r="B290" s="149">
        <f>'Averages Pivot Table'!X$240</f>
        <v>0</v>
      </c>
      <c r="C290" s="120">
        <f t="shared" si="507"/>
        <v>0</v>
      </c>
      <c r="D290" s="149">
        <f>'Averages Pivot Table'!X$244</f>
        <v>0</v>
      </c>
      <c r="E290" s="120">
        <f t="shared" si="507"/>
        <v>0</v>
      </c>
      <c r="F290" s="149">
        <f>'Averages Pivot Table'!X$248</f>
        <v>0</v>
      </c>
      <c r="G290" s="120">
        <f t="shared" ref="G290" si="536">IF(F290&gt;0,RANK(F290,(F$280:F$298)),0)</f>
        <v>0</v>
      </c>
      <c r="H290" s="149">
        <f>'Averages Pivot Table'!X$252</f>
        <v>0</v>
      </c>
      <c r="I290" s="120">
        <f t="shared" ref="I290" si="537">IF(H290&gt;0,RANK(H290,(H$280:H$298)),0)</f>
        <v>0</v>
      </c>
      <c r="J290" s="149">
        <f>'Averages Pivot Table'!X$256</f>
        <v>0</v>
      </c>
      <c r="K290" s="120">
        <f t="shared" ref="K290" si="538">IF(J290&gt;0,RANK(J290,(J$280:J$298)),0)</f>
        <v>0</v>
      </c>
      <c r="L290" s="149">
        <f>'Averages Pivot Table'!X$264</f>
        <v>0</v>
      </c>
      <c r="M290" s="120">
        <f t="shared" ref="M290" si="539">IF(L290&gt;0,RANK(L290,(L$280:L$298)),0)</f>
        <v>0</v>
      </c>
      <c r="N290" s="149"/>
      <c r="O290" s="168"/>
      <c r="Q290" s="91"/>
      <c r="R290" s="91"/>
      <c r="S290" s="91"/>
    </row>
    <row r="291" spans="1:19">
      <c r="A291" s="118" t="s">
        <v>198</v>
      </c>
      <c r="B291" s="149">
        <f>'Averages Pivot Table'!X$269</f>
        <v>79837.885683605127</v>
      </c>
      <c r="C291" s="120">
        <f t="shared" si="507"/>
        <v>3</v>
      </c>
      <c r="D291" s="149">
        <f>'Averages Pivot Table'!X$273</f>
        <v>69435.278064878774</v>
      </c>
      <c r="E291" s="120">
        <f t="shared" si="507"/>
        <v>2</v>
      </c>
      <c r="F291" s="149">
        <f>'Averages Pivot Table'!X$277</f>
        <v>64266.558137922533</v>
      </c>
      <c r="G291" s="120">
        <f t="shared" ref="G291" si="540">IF(F291&gt;0,RANK(F291,(F$280:F$298)),0)</f>
        <v>1</v>
      </c>
      <c r="H291" s="149">
        <f>'Averages Pivot Table'!X$281</f>
        <v>50000</v>
      </c>
      <c r="I291" s="120">
        <f t="shared" ref="I291" si="541">IF(H291&gt;0,RANK(H291,(H$280:H$298)),0)</f>
        <v>1</v>
      </c>
      <c r="J291" s="149">
        <f>'Averages Pivot Table'!X$285</f>
        <v>54238.412986494957</v>
      </c>
      <c r="K291" s="120">
        <f t="shared" ref="K291" si="542">IF(J291&gt;0,RANK(J291,(J$280:J$298)),0)</f>
        <v>1</v>
      </c>
      <c r="L291" s="149">
        <f>'Averages Pivot Table'!X$293</f>
        <v>68393.699875878578</v>
      </c>
      <c r="M291" s="120">
        <f t="shared" ref="M291" si="543">IF(L291&gt;0,RANK(L291,(L$280:L$298)),0)</f>
        <v>3</v>
      </c>
      <c r="N291" s="149"/>
      <c r="O291" s="168"/>
      <c r="Q291" s="91"/>
      <c r="R291" s="91"/>
      <c r="S291" s="91"/>
    </row>
    <row r="292" spans="1:19">
      <c r="A292" s="118" t="s">
        <v>199</v>
      </c>
      <c r="B292" s="149">
        <f>'Averages Pivot Table'!X$298</f>
        <v>59229.649569467969</v>
      </c>
      <c r="C292" s="120">
        <f t="shared" si="507"/>
        <v>10</v>
      </c>
      <c r="D292" s="149">
        <f>'Averages Pivot Table'!X$302</f>
        <v>52129.79950372209</v>
      </c>
      <c r="E292" s="120">
        <f t="shared" si="507"/>
        <v>10</v>
      </c>
      <c r="F292" s="149">
        <f>'Averages Pivot Table'!X$306</f>
        <v>47055.082574156033</v>
      </c>
      <c r="G292" s="120">
        <f t="shared" ref="G292" si="544">IF(F292&gt;0,RANK(F292,(F$280:F$298)),0)</f>
        <v>10</v>
      </c>
      <c r="H292" s="149">
        <f>'Averages Pivot Table'!X$310</f>
        <v>38213.773667805879</v>
      </c>
      <c r="I292" s="120">
        <f t="shared" ref="I292" si="545">IF(H292&gt;0,RANK(H292,(H$280:H$298)),0)</f>
        <v>9</v>
      </c>
      <c r="J292" s="149">
        <f>'Averages Pivot Table'!X$314</f>
        <v>0</v>
      </c>
      <c r="K292" s="120">
        <f t="shared" ref="K292" si="546">IF(J292&gt;0,RANK(J292,(J$280:J$298)),0)</f>
        <v>0</v>
      </c>
      <c r="L292" s="149">
        <f>'Averages Pivot Table'!X$322</f>
        <v>48487.671783048252</v>
      </c>
      <c r="M292" s="120">
        <f t="shared" ref="M292" si="547">IF(L292&gt;0,RANK(L292,(L$280:L$298)),0)</f>
        <v>10</v>
      </c>
      <c r="N292" s="149"/>
      <c r="O292" s="168"/>
      <c r="Q292" s="91"/>
      <c r="R292" s="91"/>
      <c r="S292" s="91"/>
    </row>
    <row r="293" spans="1:19">
      <c r="A293" s="118" t="s">
        <v>200</v>
      </c>
      <c r="B293" s="149">
        <f>'Averages Pivot Table'!X$327</f>
        <v>72976.935498947918</v>
      </c>
      <c r="C293" s="120">
        <f t="shared" si="507"/>
        <v>7</v>
      </c>
      <c r="D293" s="149">
        <f>'Averages Pivot Table'!X$331</f>
        <v>59407.178602645152</v>
      </c>
      <c r="E293" s="120">
        <f t="shared" si="507"/>
        <v>9</v>
      </c>
      <c r="F293" s="149">
        <f>'Averages Pivot Table'!X$335</f>
        <v>55208.544798757997</v>
      </c>
      <c r="G293" s="120">
        <f t="shared" ref="G293" si="548">IF(F293&gt;0,RANK(F293,(F$280:F$298)),0)</f>
        <v>6</v>
      </c>
      <c r="H293" s="149">
        <f>'Averages Pivot Table'!X$339</f>
        <v>46754.062806622169</v>
      </c>
      <c r="I293" s="120">
        <f t="shared" ref="I293" si="549">IF(H293&gt;0,RANK(H293,(H$280:H$298)),0)</f>
        <v>4</v>
      </c>
      <c r="J293" s="149">
        <f>'Averages Pivot Table'!X$343</f>
        <v>41318.386318681325</v>
      </c>
      <c r="K293" s="120">
        <f t="shared" ref="K293" si="550">IF(J293&gt;0,RANK(J293,(J$280:J$298)),0)</f>
        <v>5</v>
      </c>
      <c r="L293" s="149">
        <f>'Averages Pivot Table'!X$351</f>
        <v>56222.659378330645</v>
      </c>
      <c r="M293" s="120">
        <f t="shared" ref="M293" si="551">IF(L293&gt;0,RANK(L293,(L$280:L$298)),0)</f>
        <v>8</v>
      </c>
      <c r="N293" s="149"/>
      <c r="O293" s="168"/>
      <c r="Q293" s="91"/>
      <c r="R293" s="91"/>
      <c r="S293" s="91"/>
    </row>
    <row r="294" spans="1:19">
      <c r="A294" s="118"/>
      <c r="B294" s="149"/>
      <c r="C294" s="120"/>
      <c r="D294" s="149"/>
      <c r="E294" s="120"/>
      <c r="F294" s="149"/>
      <c r="G294" s="120"/>
      <c r="H294" s="149"/>
      <c r="I294" s="120"/>
      <c r="J294" s="149"/>
      <c r="K294" s="120"/>
      <c r="L294" s="149"/>
      <c r="M294" s="120"/>
      <c r="N294" s="149"/>
      <c r="O294" s="168"/>
      <c r="Q294" s="91"/>
      <c r="R294" s="91"/>
      <c r="S294" s="91"/>
    </row>
    <row r="295" spans="1:19">
      <c r="A295" s="118" t="s">
        <v>201</v>
      </c>
      <c r="B295" s="119">
        <f>'Averages Pivot Table'!X$356</f>
        <v>0</v>
      </c>
      <c r="C295" s="120">
        <f t="shared" si="507"/>
        <v>0</v>
      </c>
      <c r="D295" s="119">
        <f>'Averages Pivot Table'!X$360</f>
        <v>0</v>
      </c>
      <c r="E295" s="120">
        <f t="shared" si="507"/>
        <v>0</v>
      </c>
      <c r="F295" s="119">
        <f>'Averages Pivot Table'!X$364</f>
        <v>0</v>
      </c>
      <c r="G295" s="120">
        <f t="shared" ref="G295" si="552">IF(F295&gt;0,RANK(F295,(F$280:F$298)),0)</f>
        <v>0</v>
      </c>
      <c r="H295" s="119">
        <f>'Averages Pivot Table'!X$368</f>
        <v>0</v>
      </c>
      <c r="I295" s="120">
        <f t="shared" ref="I295" si="553">IF(H295&gt;0,RANK(H295,(H$280:H$298)),0)</f>
        <v>0</v>
      </c>
      <c r="J295" s="119">
        <f>'Averages Pivot Table'!X$372</f>
        <v>0</v>
      </c>
      <c r="K295" s="120">
        <f t="shared" ref="K295" si="554">IF(J295&gt;0,RANK(J295,(J$280:J$298)),0)</f>
        <v>0</v>
      </c>
      <c r="L295" s="119">
        <f>'Averages Pivot Table'!X$380</f>
        <v>0</v>
      </c>
      <c r="M295" s="120">
        <f t="shared" ref="M295" si="555">IF(L295&gt;0,RANK(L295,(L$280:L$298)),0)</f>
        <v>0</v>
      </c>
      <c r="N295" s="149"/>
      <c r="O295" s="168"/>
      <c r="Q295" s="91"/>
      <c r="R295" s="91"/>
      <c r="S295" s="91"/>
    </row>
    <row r="296" spans="1:19">
      <c r="A296" s="118" t="s">
        <v>202</v>
      </c>
      <c r="B296" s="119">
        <f>'Averages Pivot Table'!X$385</f>
        <v>0</v>
      </c>
      <c r="C296" s="120">
        <f t="shared" si="507"/>
        <v>0</v>
      </c>
      <c r="D296" s="119">
        <f>'Averages Pivot Table'!X$389</f>
        <v>0</v>
      </c>
      <c r="E296" s="120">
        <f t="shared" si="507"/>
        <v>0</v>
      </c>
      <c r="F296" s="119">
        <f>'Averages Pivot Table'!X$393</f>
        <v>0</v>
      </c>
      <c r="G296" s="120">
        <f t="shared" ref="G296" si="556">IF(F296&gt;0,RANK(F296,(F$280:F$298)),0)</f>
        <v>0</v>
      </c>
      <c r="H296" s="119">
        <f>'Averages Pivot Table'!X$397</f>
        <v>0</v>
      </c>
      <c r="I296" s="120">
        <f t="shared" ref="I296" si="557">IF(H296&gt;0,RANK(H296,(H$280:H$298)),0)</f>
        <v>0</v>
      </c>
      <c r="J296" s="119">
        <f>'Averages Pivot Table'!X$401</f>
        <v>0</v>
      </c>
      <c r="K296" s="120">
        <f t="shared" ref="K296" si="558">IF(J296&gt;0,RANK(J296,(J$280:J$298)),0)</f>
        <v>0</v>
      </c>
      <c r="L296" s="119">
        <f>'Averages Pivot Table'!X$409</f>
        <v>0</v>
      </c>
      <c r="M296" s="120">
        <f t="shared" ref="M296" si="559">IF(L296&gt;0,RANK(L296,(L$280:L$298)),0)</f>
        <v>0</v>
      </c>
      <c r="N296" s="149"/>
      <c r="O296" s="168"/>
      <c r="Q296" s="91"/>
      <c r="R296" s="91"/>
      <c r="S296" s="91"/>
    </row>
    <row r="297" spans="1:19">
      <c r="A297" s="118" t="s">
        <v>203</v>
      </c>
      <c r="B297" s="119">
        <f>'Averages Pivot Table'!X$414</f>
        <v>75779</v>
      </c>
      <c r="C297" s="120">
        <f t="shared" si="507"/>
        <v>6</v>
      </c>
      <c r="D297" s="119">
        <f>'Averages Pivot Table'!X$418</f>
        <v>66348.272727272721</v>
      </c>
      <c r="E297" s="120">
        <f t="shared" si="507"/>
        <v>4</v>
      </c>
      <c r="F297" s="119">
        <f>'Averages Pivot Table'!X$422</f>
        <v>56872.166666666664</v>
      </c>
      <c r="G297" s="120">
        <f t="shared" ref="G297" si="560">IF(F297&gt;0,RANK(F297,(F$280:F$298)),0)</f>
        <v>5</v>
      </c>
      <c r="H297" s="119">
        <f>'Averages Pivot Table'!X$426</f>
        <v>48407.15625</v>
      </c>
      <c r="I297" s="120">
        <f t="shared" ref="I297" si="561">IF(H297&gt;0,RANK(H297,(H$280:H$298)),0)</f>
        <v>3</v>
      </c>
      <c r="J297" s="119">
        <f>'Averages Pivot Table'!X$430</f>
        <v>0</v>
      </c>
      <c r="K297" s="120">
        <f t="shared" ref="K297" si="562">IF(J297&gt;0,RANK(J297,(J$280:J$298)),0)</f>
        <v>0</v>
      </c>
      <c r="L297" s="119">
        <f>'Averages Pivot Table'!X$438</f>
        <v>61623.951903409092</v>
      </c>
      <c r="M297" s="120">
        <f t="shared" ref="M297" si="563">IF(L297&gt;0,RANK(L297,(L$280:L$298)),0)</f>
        <v>5</v>
      </c>
      <c r="N297" s="149"/>
      <c r="O297" s="149"/>
      <c r="Q297" s="91"/>
      <c r="R297" s="91"/>
      <c r="S297" s="91"/>
    </row>
    <row r="298" spans="1:19">
      <c r="A298" s="143" t="s">
        <v>204</v>
      </c>
      <c r="B298" s="122">
        <f>'Averages Pivot Table'!X$443</f>
        <v>68002.550364452894</v>
      </c>
      <c r="C298" s="123">
        <f t="shared" si="507"/>
        <v>9</v>
      </c>
      <c r="D298" s="122">
        <f>'Averages Pivot Table'!X$447</f>
        <v>61636.018087648205</v>
      </c>
      <c r="E298" s="123">
        <f t="shared" si="507"/>
        <v>6</v>
      </c>
      <c r="F298" s="122">
        <f>'Averages Pivot Table'!X$451</f>
        <v>53780.889789623114</v>
      </c>
      <c r="G298" s="123">
        <f t="shared" ref="G298" si="564">IF(F298&gt;0,RANK(F298,(F$280:F$298)),0)</f>
        <v>8</v>
      </c>
      <c r="H298" s="122">
        <f>'Averages Pivot Table'!X$455</f>
        <v>43531.530477848217</v>
      </c>
      <c r="I298" s="123">
        <f t="shared" ref="I298" si="565">IF(H298&gt;0,RANK(H298,(H$280:H$298)),0)</f>
        <v>7</v>
      </c>
      <c r="J298" s="122">
        <f>'Averages Pivot Table'!X$459</f>
        <v>47869.166666666664</v>
      </c>
      <c r="K298" s="123">
        <f t="shared" ref="K298" si="566">IF(J298&gt;0,RANK(J298,(J$280:J$298)),0)</f>
        <v>2</v>
      </c>
      <c r="L298" s="122">
        <f>'Averages Pivot Table'!X$467</f>
        <v>57749.470402437517</v>
      </c>
      <c r="M298" s="123">
        <f t="shared" ref="M298" si="567">IF(L298&gt;0,RANK(L298,(L$280:L$298)),0)</f>
        <v>7</v>
      </c>
      <c r="N298" s="149"/>
      <c r="O298" s="149"/>
      <c r="Q298" s="91"/>
      <c r="R298" s="91"/>
      <c r="S298" s="91"/>
    </row>
    <row r="299" spans="1:19" ht="36.75" customHeight="1">
      <c r="A299" s="665" t="s">
        <v>360</v>
      </c>
      <c r="B299" s="669"/>
      <c r="C299" s="669"/>
      <c r="D299" s="669"/>
      <c r="E299" s="669"/>
      <c r="F299" s="669"/>
      <c r="G299" s="669"/>
      <c r="H299" s="669"/>
      <c r="I299" s="669"/>
      <c r="J299" s="669"/>
      <c r="K299" s="669"/>
      <c r="L299" s="669"/>
      <c r="M299" s="669"/>
      <c r="N299" s="118"/>
      <c r="O299" s="118"/>
      <c r="Q299" s="91"/>
      <c r="R299" s="91"/>
      <c r="S299" s="91"/>
    </row>
    <row r="300" spans="1:19">
      <c r="M300" s="84" t="s">
        <v>917</v>
      </c>
      <c r="O300" s="175"/>
      <c r="Q300" s="91"/>
      <c r="R300" s="91"/>
      <c r="S300" s="91"/>
    </row>
    <row r="301" spans="1:19" ht="18">
      <c r="A301" s="64" t="s">
        <v>219</v>
      </c>
      <c r="B301" s="64"/>
      <c r="C301" s="64"/>
      <c r="D301" s="64"/>
      <c r="E301" s="64"/>
      <c r="F301" s="64"/>
      <c r="G301" s="64"/>
      <c r="H301" s="64"/>
      <c r="I301" s="64"/>
      <c r="J301" s="64"/>
      <c r="K301" s="64"/>
      <c r="L301" s="64"/>
      <c r="M301" s="64"/>
      <c r="N301" s="64"/>
      <c r="O301" s="64"/>
      <c r="Q301" s="91"/>
      <c r="R301" s="91"/>
      <c r="S301" s="91"/>
    </row>
    <row r="302" spans="1:19">
      <c r="A302" s="162"/>
      <c r="B302" s="69"/>
      <c r="C302" s="69"/>
      <c r="D302" s="69"/>
      <c r="E302" s="69"/>
      <c r="F302" s="69"/>
      <c r="G302" s="69"/>
      <c r="H302" s="69"/>
      <c r="I302" s="69"/>
      <c r="J302" s="69"/>
      <c r="K302" s="69"/>
      <c r="L302" s="69"/>
      <c r="M302" s="69"/>
      <c r="N302" s="69"/>
      <c r="O302" s="69"/>
      <c r="Q302" s="91"/>
      <c r="R302" s="91"/>
      <c r="S302" s="91"/>
    </row>
    <row r="303" spans="1:19" ht="15.75">
      <c r="A303" s="664" t="s">
        <v>210</v>
      </c>
      <c r="B303" s="664"/>
      <c r="C303" s="664"/>
      <c r="D303" s="664"/>
      <c r="E303" s="664"/>
      <c r="F303" s="664"/>
      <c r="G303" s="664"/>
      <c r="H303" s="664"/>
      <c r="I303" s="664"/>
      <c r="J303" s="664"/>
      <c r="K303" s="664"/>
      <c r="L303" s="664"/>
      <c r="M303" s="664"/>
      <c r="N303" s="664"/>
      <c r="O303" s="664"/>
      <c r="Q303" s="91"/>
      <c r="R303" s="91"/>
      <c r="S303" s="91"/>
    </row>
    <row r="304" spans="1:19" ht="15.75">
      <c r="A304" s="664" t="s">
        <v>908</v>
      </c>
      <c r="B304" s="664"/>
      <c r="C304" s="664"/>
      <c r="D304" s="664"/>
      <c r="E304" s="664"/>
      <c r="F304" s="664"/>
      <c r="G304" s="664"/>
      <c r="H304" s="664"/>
      <c r="I304" s="664"/>
      <c r="J304" s="664"/>
      <c r="K304" s="664"/>
      <c r="L304" s="664"/>
      <c r="M304" s="664"/>
      <c r="N304" s="664"/>
      <c r="O304" s="664"/>
      <c r="Q304" s="91"/>
      <c r="R304" s="91"/>
      <c r="S304" s="91"/>
    </row>
    <row r="305" spans="1:19">
      <c r="A305" s="118"/>
      <c r="B305" s="118"/>
      <c r="C305" s="118"/>
      <c r="D305" s="118"/>
      <c r="E305" s="118"/>
      <c r="F305" s="118"/>
      <c r="G305" s="118"/>
      <c r="H305" s="118"/>
      <c r="I305" s="118"/>
      <c r="J305" s="118"/>
      <c r="K305" s="118"/>
      <c r="L305" s="118"/>
      <c r="M305" s="118"/>
      <c r="N305" s="118"/>
      <c r="O305" s="118"/>
    </row>
    <row r="306" spans="1:19" ht="33" customHeight="1">
      <c r="A306" s="96"/>
      <c r="B306" s="164" t="s">
        <v>3</v>
      </c>
      <c r="C306" s="165"/>
      <c r="D306" s="166" t="s">
        <v>4</v>
      </c>
      <c r="E306" s="167"/>
      <c r="F306" s="166" t="s">
        <v>5</v>
      </c>
      <c r="G306" s="167"/>
      <c r="H306" s="164" t="s">
        <v>6</v>
      </c>
      <c r="I306" s="165"/>
      <c r="J306" s="166" t="s">
        <v>211</v>
      </c>
      <c r="K306" s="167"/>
      <c r="L306" s="165" t="s">
        <v>21</v>
      </c>
      <c r="M306" s="165"/>
      <c r="N306" s="165" t="s">
        <v>212</v>
      </c>
      <c r="O306" s="165"/>
    </row>
    <row r="307" spans="1:19">
      <c r="A307" s="102"/>
      <c r="B307" s="98" t="s">
        <v>187</v>
      </c>
      <c r="C307" s="97" t="s">
        <v>166</v>
      </c>
      <c r="D307" s="98" t="s">
        <v>187</v>
      </c>
      <c r="E307" s="97" t="s">
        <v>166</v>
      </c>
      <c r="F307" s="98" t="s">
        <v>187</v>
      </c>
      <c r="G307" s="97" t="s">
        <v>166</v>
      </c>
      <c r="H307" s="98" t="s">
        <v>187</v>
      </c>
      <c r="I307" s="97" t="s">
        <v>166</v>
      </c>
      <c r="J307" s="98" t="s">
        <v>187</v>
      </c>
      <c r="K307" s="97" t="s">
        <v>166</v>
      </c>
      <c r="L307" s="98" t="s">
        <v>187</v>
      </c>
      <c r="M307" s="97" t="s">
        <v>166</v>
      </c>
      <c r="N307" s="98" t="s">
        <v>187</v>
      </c>
      <c r="O307" s="97" t="s">
        <v>166</v>
      </c>
    </row>
    <row r="308" spans="1:19" s="109" customFormat="1" ht="18" customHeight="1">
      <c r="A308" s="106" t="s">
        <v>188</v>
      </c>
      <c r="B308" s="133">
        <f>'Averages Pivot Table'!AE$471</f>
        <v>63891.720703260289</v>
      </c>
      <c r="C308" s="133"/>
      <c r="D308" s="133">
        <f>'Averages Pivot Table'!AE$475</f>
        <v>56170.516863201417</v>
      </c>
      <c r="E308" s="133"/>
      <c r="F308" s="133">
        <f>'Averages Pivot Table'!AE$479</f>
        <v>50224.365081527649</v>
      </c>
      <c r="G308" s="133"/>
      <c r="H308" s="133">
        <f>'Averages Pivot Table'!AE$483</f>
        <v>48257.92868574286</v>
      </c>
      <c r="I308" s="133"/>
      <c r="J308" s="133">
        <f>'Averages Pivot Table'!AE$487</f>
        <v>49438.150752680929</v>
      </c>
      <c r="K308" s="133"/>
      <c r="L308" s="133">
        <f>'Averages Pivot Table'!AE$491</f>
        <v>50572.075863133781</v>
      </c>
      <c r="M308" s="169"/>
      <c r="N308" s="133">
        <f>'Averages Pivot Table'!AE$495</f>
        <v>52070.021487220234</v>
      </c>
      <c r="O308" s="170"/>
      <c r="Q308" s="111"/>
      <c r="R308" s="111"/>
      <c r="S308" s="111"/>
    </row>
    <row r="309" spans="1:19" ht="12.95" customHeight="1">
      <c r="A309" s="118"/>
      <c r="B309" s="113"/>
      <c r="C309" s="137"/>
      <c r="D309" s="113"/>
      <c r="E309" s="137"/>
      <c r="F309" s="113"/>
      <c r="G309" s="137"/>
      <c r="H309" s="113"/>
      <c r="I309" s="137"/>
      <c r="J309" s="113"/>
      <c r="K309" s="137"/>
      <c r="L309" s="113"/>
      <c r="M309" s="137"/>
      <c r="N309" s="113"/>
      <c r="O309" s="114"/>
    </row>
    <row r="310" spans="1:19" ht="12.95" customHeight="1">
      <c r="A310" s="118" t="s">
        <v>189</v>
      </c>
      <c r="B310" s="149">
        <f>'Averages Pivot Table'!AE$8</f>
        <v>0</v>
      </c>
      <c r="C310" s="120">
        <f>IF(B310&gt;0,RANK(B310,(B$310:B$328)),0)</f>
        <v>0</v>
      </c>
      <c r="D310" s="149">
        <f>'Averages Pivot Table'!AE$12</f>
        <v>0</v>
      </c>
      <c r="E310" s="120">
        <f>IF(D310&gt;0,RANK(D310,(D$310:D$328)),0)</f>
        <v>0</v>
      </c>
      <c r="F310" s="149">
        <f>'Averages Pivot Table'!AE$16</f>
        <v>0</v>
      </c>
      <c r="G310" s="120">
        <f>IF(F310&gt;0,RANK(F310,(F$310:F$328)),0)</f>
        <v>0</v>
      </c>
      <c r="H310" s="149">
        <f>'Averages Pivot Table'!AE$20</f>
        <v>0</v>
      </c>
      <c r="I310" s="120">
        <f>IF(H310&gt;0,RANK(H310,(H$310:H$328)),0)</f>
        <v>0</v>
      </c>
      <c r="J310" s="149">
        <f>'Averages Pivot Table'!AE$24</f>
        <v>0</v>
      </c>
      <c r="K310" s="120">
        <f>IF(J310&gt;0,RANK(J310,(J$310:J$328)),0)</f>
        <v>0</v>
      </c>
      <c r="L310" s="149">
        <f>'Averages Pivot Table'!AE$28</f>
        <v>53133.263465877448</v>
      </c>
      <c r="M310" s="120">
        <f>IF(L310&gt;0,RANK(L310,(L$310:L$328)),0)</f>
        <v>3</v>
      </c>
      <c r="N310" s="149">
        <f>'Averages Pivot Table'!AE$32</f>
        <v>53133.263465877448</v>
      </c>
      <c r="O310" s="120">
        <f>IF(N310&gt;0,RANK(N310,(N$310:N$328)),0)</f>
        <v>6</v>
      </c>
    </row>
    <row r="311" spans="1:19" ht="12.95" customHeight="1">
      <c r="A311" s="118" t="s">
        <v>190</v>
      </c>
      <c r="B311" s="149">
        <f>'Averages Pivot Table'!AE$37</f>
        <v>59724.631027253665</v>
      </c>
      <c r="C311" s="120">
        <f t="shared" ref="C311:E328" si="568">IF(B311&gt;0,RANK(B311,(B$310:B$328)),0)</f>
        <v>9</v>
      </c>
      <c r="D311" s="149">
        <f>'Averages Pivot Table'!AE$41</f>
        <v>55993.284667088548</v>
      </c>
      <c r="E311" s="120">
        <f t="shared" si="568"/>
        <v>4</v>
      </c>
      <c r="F311" s="149">
        <f>'Averages Pivot Table'!AE$45</f>
        <v>47060.935929470012</v>
      </c>
      <c r="G311" s="120">
        <f t="shared" ref="G311" si="569">IF(F311&gt;0,RANK(F311,(F$310:F$328)),0)</f>
        <v>5</v>
      </c>
      <c r="H311" s="149">
        <f>'Averages Pivot Table'!AE$49</f>
        <v>41277.746262349967</v>
      </c>
      <c r="I311" s="120">
        <f t="shared" ref="I311" si="570">IF(H311&gt;0,RANK(H311,(H$310:H$328)),0)</f>
        <v>6</v>
      </c>
      <c r="J311" s="149">
        <f>'Averages Pivot Table'!AE$53</f>
        <v>54862.303514377003</v>
      </c>
      <c r="K311" s="120">
        <f t="shared" ref="K311" si="571">IF(J311&gt;0,RANK(J311,(J$310:J$328)),0)</f>
        <v>1</v>
      </c>
      <c r="L311" s="149">
        <f>'Averages Pivot Table'!AE$57</f>
        <v>42577.245173040144</v>
      </c>
      <c r="M311" s="120">
        <f t="shared" ref="M311" si="572">IF(L311&gt;0,RANK(L311,(L$310:L$328)),0)</f>
        <v>8</v>
      </c>
      <c r="N311" s="149">
        <f>'Averages Pivot Table'!AE$61</f>
        <v>44263.498240359513</v>
      </c>
      <c r="O311" s="120">
        <f t="shared" ref="O311" si="573">IF(N311&gt;0,RANK(N311,(N$310:N$328)),0)</f>
        <v>15</v>
      </c>
    </row>
    <row r="312" spans="1:19" ht="12.95" customHeight="1">
      <c r="A312" s="118" t="s">
        <v>191</v>
      </c>
      <c r="B312" s="149">
        <f>'Averages Pivot Table'!AE$66</f>
        <v>0</v>
      </c>
      <c r="C312" s="120">
        <f t="shared" si="568"/>
        <v>0</v>
      </c>
      <c r="D312" s="149">
        <f>'Averages Pivot Table'!AE$70</f>
        <v>0</v>
      </c>
      <c r="E312" s="120">
        <f t="shared" si="568"/>
        <v>0</v>
      </c>
      <c r="F312" s="149">
        <f>'Averages Pivot Table'!AE$74</f>
        <v>0</v>
      </c>
      <c r="G312" s="120">
        <f t="shared" ref="G312" si="574">IF(F312&gt;0,RANK(F312,(F$310:F$328)),0)</f>
        <v>0</v>
      </c>
      <c r="H312" s="149">
        <f>'Averages Pivot Table'!AE$78</f>
        <v>0</v>
      </c>
      <c r="I312" s="120">
        <f t="shared" ref="I312" si="575">IF(H312&gt;0,RANK(H312,(H$310:H$328)),0)</f>
        <v>0</v>
      </c>
      <c r="J312" s="149">
        <f>'Averages Pivot Table'!AE$82</f>
        <v>0</v>
      </c>
      <c r="K312" s="120">
        <f t="shared" ref="K312" si="576">IF(J312&gt;0,RANK(J312,(J$310:J$328)),0)</f>
        <v>0</v>
      </c>
      <c r="L312" s="149">
        <f>'Averages Pivot Table'!AE$86</f>
        <v>58462.901562560663</v>
      </c>
      <c r="M312" s="120">
        <f t="shared" ref="M312" si="577">IF(L312&gt;0,RANK(L312,(L$310:L$328)),0)</f>
        <v>1</v>
      </c>
      <c r="N312" s="149">
        <f>'Averages Pivot Table'!AE$90</f>
        <v>58462.901562560663</v>
      </c>
      <c r="O312" s="120">
        <f t="shared" ref="O312" si="578">IF(N312&gt;0,RANK(N312,(N$310:N$328)),0)</f>
        <v>3</v>
      </c>
    </row>
    <row r="313" spans="1:19" ht="12.95" customHeight="1">
      <c r="A313" s="118" t="s">
        <v>192</v>
      </c>
      <c r="B313" s="149">
        <f>'Averages Pivot Table'!AE$95</f>
        <v>0</v>
      </c>
      <c r="C313" s="120">
        <f t="shared" si="568"/>
        <v>0</v>
      </c>
      <c r="D313" s="149">
        <f>'Averages Pivot Table'!AE$99</f>
        <v>0</v>
      </c>
      <c r="E313" s="120">
        <f t="shared" si="568"/>
        <v>0</v>
      </c>
      <c r="F313" s="149">
        <f>'Averages Pivot Table'!AE$103</f>
        <v>0</v>
      </c>
      <c r="G313" s="120">
        <f t="shared" ref="G313" si="579">IF(F313&gt;0,RANK(F313,(F$310:F$328)),0)</f>
        <v>0</v>
      </c>
      <c r="H313" s="149">
        <f>'Averages Pivot Table'!AE$107</f>
        <v>0</v>
      </c>
      <c r="I313" s="120">
        <f t="shared" ref="I313" si="580">IF(H313&gt;0,RANK(H313,(H$310:H$328)),0)</f>
        <v>0</v>
      </c>
      <c r="J313" s="149">
        <f>'Averages Pivot Table'!AE$111</f>
        <v>0</v>
      </c>
      <c r="K313" s="120">
        <f t="shared" ref="K313" si="581">IF(J313&gt;0,RANK(J313,(J$310:J$328)),0)</f>
        <v>0</v>
      </c>
      <c r="L313" s="149">
        <f>'Averages Pivot Table'!AE$115</f>
        <v>56081.424840977568</v>
      </c>
      <c r="M313" s="120">
        <f t="shared" ref="M313" si="582">IF(L313&gt;0,RANK(L313,(L$310:L$328)),0)</f>
        <v>2</v>
      </c>
      <c r="N313" s="149">
        <f>'Averages Pivot Table'!AE$119</f>
        <v>56081.424840977568</v>
      </c>
      <c r="O313" s="120">
        <f t="shared" ref="O313" si="583">IF(N313&gt;0,RANK(N313,(N$310:N$328)),0)</f>
        <v>4</v>
      </c>
    </row>
    <row r="314" spans="1:19" ht="12.95" customHeight="1">
      <c r="A314" s="118"/>
      <c r="B314" s="149"/>
      <c r="C314" s="120"/>
      <c r="D314" s="149"/>
      <c r="E314" s="120"/>
      <c r="F314" s="149"/>
      <c r="G314" s="120"/>
      <c r="H314" s="149"/>
      <c r="I314" s="120"/>
      <c r="J314" s="149"/>
      <c r="K314" s="120"/>
      <c r="L314" s="149"/>
      <c r="M314" s="120"/>
      <c r="N314" s="149"/>
      <c r="O314" s="120"/>
    </row>
    <row r="315" spans="1:19" ht="12.95" customHeight="1">
      <c r="A315" s="118" t="s">
        <v>193</v>
      </c>
      <c r="B315" s="149">
        <f>'Averages Pivot Table'!AE$124</f>
        <v>60136.222993471914</v>
      </c>
      <c r="C315" s="120">
        <f t="shared" si="568"/>
        <v>7</v>
      </c>
      <c r="D315" s="149">
        <f>'Averages Pivot Table'!AE$128</f>
        <v>52651.363379773509</v>
      </c>
      <c r="E315" s="120">
        <f t="shared" si="568"/>
        <v>8</v>
      </c>
      <c r="F315" s="149">
        <f>'Averages Pivot Table'!AE$132</f>
        <v>45914.350309489942</v>
      </c>
      <c r="G315" s="120">
        <f t="shared" ref="G315" si="584">IF(F315&gt;0,RANK(F315,(F$310:F$328)),0)</f>
        <v>7</v>
      </c>
      <c r="H315" s="149">
        <f>'Averages Pivot Table'!AE$136</f>
        <v>39819.933525188178</v>
      </c>
      <c r="I315" s="120">
        <f t="shared" ref="I315" si="585">IF(H315&gt;0,RANK(H315,(H$310:H$328)),0)</f>
        <v>8</v>
      </c>
      <c r="J315" s="149">
        <f>'Averages Pivot Table'!AE$140</f>
        <v>36203.654370649318</v>
      </c>
      <c r="K315" s="120">
        <f t="shared" ref="K315" si="586">IF(J315&gt;0,RANK(J315,(J$310:J$328)),0)</f>
        <v>7</v>
      </c>
      <c r="L315" s="149">
        <f>'Averages Pivot Table'!AE$144</f>
        <v>0</v>
      </c>
      <c r="M315" s="120">
        <f t="shared" ref="M315" si="587">IF(L315&gt;0,RANK(L315,(L$310:L$328)),0)</f>
        <v>0</v>
      </c>
      <c r="N315" s="149">
        <f>'Averages Pivot Table'!AE$148</f>
        <v>47091.380966660086</v>
      </c>
      <c r="O315" s="120">
        <f t="shared" ref="O315" si="588">IF(N315&gt;0,RANK(N315,(N$310:N$328)),0)</f>
        <v>13</v>
      </c>
    </row>
    <row r="316" spans="1:19" ht="12.95" customHeight="1">
      <c r="A316" s="118" t="s">
        <v>194</v>
      </c>
      <c r="B316" s="149">
        <f>'Averages Pivot Table'!AE$153</f>
        <v>55262.833812062403</v>
      </c>
      <c r="C316" s="120">
        <f t="shared" si="568"/>
        <v>10</v>
      </c>
      <c r="D316" s="149">
        <f>'Averages Pivot Table'!AE$157</f>
        <v>44958.21246401174</v>
      </c>
      <c r="E316" s="120">
        <f t="shared" si="568"/>
        <v>10</v>
      </c>
      <c r="F316" s="149">
        <f>'Averages Pivot Table'!AE$161</f>
        <v>38303.522736697771</v>
      </c>
      <c r="G316" s="120">
        <f t="shared" ref="G316" si="589">IF(F316&gt;0,RANK(F316,(F$310:F$328)),0)</f>
        <v>11</v>
      </c>
      <c r="H316" s="149">
        <f>'Averages Pivot Table'!AE$165</f>
        <v>35696.430510502483</v>
      </c>
      <c r="I316" s="120">
        <f t="shared" ref="I316" si="590">IF(H316&gt;0,RANK(H316,(H$310:H$328)),0)</f>
        <v>11</v>
      </c>
      <c r="J316" s="149">
        <f>'Averages Pivot Table'!AE$169</f>
        <v>0</v>
      </c>
      <c r="K316" s="120">
        <f t="shared" ref="K316" si="591">IF(J316&gt;0,RANK(J316,(J$310:J$328)),0)</f>
        <v>0</v>
      </c>
      <c r="L316" s="149">
        <f>'Averages Pivot Table'!AE$173</f>
        <v>0</v>
      </c>
      <c r="M316" s="120">
        <f t="shared" ref="M316" si="592">IF(L316&gt;0,RANK(L316,(L$310:L$328)),0)</f>
        <v>0</v>
      </c>
      <c r="N316" s="149">
        <f>'Averages Pivot Table'!AE$177</f>
        <v>46105.949587709416</v>
      </c>
      <c r="O316" s="120">
        <f t="shared" ref="O316" si="593">IF(N316&gt;0,RANK(N316,(N$310:N$328)),0)</f>
        <v>14</v>
      </c>
    </row>
    <row r="317" spans="1:19" ht="12.95" customHeight="1">
      <c r="A317" s="118" t="s">
        <v>195</v>
      </c>
      <c r="B317" s="149">
        <f>'Averages Pivot Table'!AE$182</f>
        <v>59952.40076238881</v>
      </c>
      <c r="C317" s="120">
        <f t="shared" si="568"/>
        <v>8</v>
      </c>
      <c r="D317" s="149">
        <f>'Averages Pivot Table'!AE$186</f>
        <v>50795.883792107321</v>
      </c>
      <c r="E317" s="120">
        <f t="shared" si="568"/>
        <v>9</v>
      </c>
      <c r="F317" s="149">
        <f>'Averages Pivot Table'!AE$190</f>
        <v>45215.115338850381</v>
      </c>
      <c r="G317" s="120">
        <f t="shared" ref="G317" si="594">IF(F317&gt;0,RANK(F317,(F$310:F$328)),0)</f>
        <v>9</v>
      </c>
      <c r="H317" s="149">
        <f>'Averages Pivot Table'!AE$194</f>
        <v>38129.324680865189</v>
      </c>
      <c r="I317" s="120">
        <f t="shared" ref="I317" si="595">IF(H317&gt;0,RANK(H317,(H$310:H$328)),0)</f>
        <v>10</v>
      </c>
      <c r="J317" s="149">
        <f>'Averages Pivot Table'!AE$198</f>
        <v>35907.203809523809</v>
      </c>
      <c r="K317" s="120">
        <f t="shared" ref="K317" si="596">IF(J317&gt;0,RANK(J317,(J$310:J$328)),0)</f>
        <v>8</v>
      </c>
      <c r="L317" s="149">
        <f>'Averages Pivot Table'!AE$202</f>
        <v>0</v>
      </c>
      <c r="M317" s="120">
        <f t="shared" ref="M317" si="597">IF(L317&gt;0,RANK(L317,(L$310:L$328)),0)</f>
        <v>0</v>
      </c>
      <c r="N317" s="149">
        <f>'Averages Pivot Table'!AE$206</f>
        <v>44065.531318863927</v>
      </c>
      <c r="O317" s="120">
        <f t="shared" ref="O317" si="598">IF(N317&gt;0,RANK(N317,(N$310:N$328)),0)</f>
        <v>16</v>
      </c>
    </row>
    <row r="318" spans="1:19" ht="12.95" customHeight="1">
      <c r="A318" s="118" t="s">
        <v>196</v>
      </c>
      <c r="B318" s="149">
        <f>'Averages Pivot Table'!AE$211</f>
        <v>76730.361439056491</v>
      </c>
      <c r="C318" s="120">
        <f t="shared" si="568"/>
        <v>1</v>
      </c>
      <c r="D318" s="149">
        <f>'Averages Pivot Table'!AE$215</f>
        <v>61543.455426516703</v>
      </c>
      <c r="E318" s="120">
        <f t="shared" si="568"/>
        <v>2</v>
      </c>
      <c r="F318" s="149">
        <f>'Averages Pivot Table'!AE$219</f>
        <v>53933.263200146706</v>
      </c>
      <c r="G318" s="120">
        <f t="shared" ref="G318" si="599">IF(F318&gt;0,RANK(F318,(F$310:F$328)),0)</f>
        <v>2</v>
      </c>
      <c r="H318" s="149">
        <f>'Averages Pivot Table'!AE$223</f>
        <v>47172.527867258628</v>
      </c>
      <c r="I318" s="120">
        <f t="shared" ref="I318" si="600">IF(H318&gt;0,RANK(H318,(H$310:H$328)),0)</f>
        <v>3</v>
      </c>
      <c r="J318" s="149">
        <f>'Averages Pivot Table'!AE$227</f>
        <v>36695.25</v>
      </c>
      <c r="K318" s="120">
        <f t="shared" ref="K318" si="601">IF(J318&gt;0,RANK(J318,(J$310:J$328)),0)</f>
        <v>6</v>
      </c>
      <c r="L318" s="149">
        <f>'Averages Pivot Table'!AE$231</f>
        <v>0</v>
      </c>
      <c r="M318" s="120">
        <f t="shared" ref="M318" si="602">IF(L318&gt;0,RANK(L318,(L$310:L$328)),0)</f>
        <v>0</v>
      </c>
      <c r="N318" s="149">
        <f>'Averages Pivot Table'!AE$235</f>
        <v>62854.082643255744</v>
      </c>
      <c r="O318" s="120">
        <f t="shared" ref="O318" si="603">IF(N318&gt;0,RANK(N318,(N$310:N$328)),0)</f>
        <v>1</v>
      </c>
    </row>
    <row r="319" spans="1:19" ht="12.95" customHeight="1">
      <c r="A319" s="118"/>
      <c r="B319" s="149"/>
      <c r="C319" s="120"/>
      <c r="D319" s="149"/>
      <c r="E319" s="120"/>
      <c r="F319" s="149"/>
      <c r="G319" s="120"/>
      <c r="H319" s="149"/>
      <c r="I319" s="120"/>
      <c r="J319" s="149"/>
      <c r="K319" s="120"/>
      <c r="L319" s="149"/>
      <c r="M319" s="120"/>
      <c r="N319" s="149"/>
      <c r="O319" s="120"/>
    </row>
    <row r="320" spans="1:19" ht="12.95" customHeight="1">
      <c r="A320" s="118" t="s">
        <v>197</v>
      </c>
      <c r="B320" s="149">
        <f>'Averages Pivot Table'!AE$240</f>
        <v>0</v>
      </c>
      <c r="C320" s="120">
        <f t="shared" si="568"/>
        <v>0</v>
      </c>
      <c r="D320" s="149">
        <f>'Averages Pivot Table'!AE$244</f>
        <v>0</v>
      </c>
      <c r="E320" s="120">
        <f t="shared" si="568"/>
        <v>0</v>
      </c>
      <c r="F320" s="149">
        <f>'Averages Pivot Table'!AE$248</f>
        <v>0</v>
      </c>
      <c r="G320" s="120">
        <f t="shared" ref="G320" si="604">IF(F320&gt;0,RANK(F320,(F$310:F$328)),0)</f>
        <v>0</v>
      </c>
      <c r="H320" s="149">
        <f>'Averages Pivot Table'!AE$252</f>
        <v>0</v>
      </c>
      <c r="I320" s="120">
        <f t="shared" ref="I320" si="605">IF(H320&gt;0,RANK(H320,(H$310:H$328)),0)</f>
        <v>0</v>
      </c>
      <c r="J320" s="149">
        <f>'Averages Pivot Table'!AE$256</f>
        <v>0</v>
      </c>
      <c r="K320" s="120">
        <f t="shared" ref="K320" si="606">IF(J320&gt;0,RANK(J320,(J$310:J$328)),0)</f>
        <v>0</v>
      </c>
      <c r="L320" s="149">
        <f>'Averages Pivot Table'!AE$260</f>
        <v>50185.11667199307</v>
      </c>
      <c r="M320" s="120">
        <f t="shared" ref="M320" si="607">IF(L320&gt;0,RANK(L320,(L$310:L$328)),0)</f>
        <v>4</v>
      </c>
      <c r="N320" s="149">
        <f>'Averages Pivot Table'!AE$264</f>
        <v>50185.11667199307</v>
      </c>
      <c r="O320" s="120">
        <f t="shared" ref="O320" si="608">IF(N320&gt;0,RANK(N320,(N$310:N$328)),0)</f>
        <v>8</v>
      </c>
    </row>
    <row r="321" spans="1:19">
      <c r="A321" s="118" t="s">
        <v>198</v>
      </c>
      <c r="B321" s="149">
        <f>'Averages Pivot Table'!AE$269</f>
        <v>0</v>
      </c>
      <c r="C321" s="120">
        <f t="shared" si="568"/>
        <v>0</v>
      </c>
      <c r="D321" s="149">
        <f>'Averages Pivot Table'!AE$273</f>
        <v>38808</v>
      </c>
      <c r="E321" s="120">
        <f t="shared" si="568"/>
        <v>11</v>
      </c>
      <c r="F321" s="149">
        <f>'Averages Pivot Table'!AE$277</f>
        <v>45629.736338917195</v>
      </c>
      <c r="G321" s="120">
        <f t="shared" ref="G321" si="609">IF(F321&gt;0,RANK(F321,(F$310:F$328)),0)</f>
        <v>8</v>
      </c>
      <c r="H321" s="149">
        <f>'Averages Pivot Table'!AE$281</f>
        <v>46881.620461580736</v>
      </c>
      <c r="I321" s="120">
        <f t="shared" ref="I321" si="610">IF(H321&gt;0,RANK(H321,(H$310:H$328)),0)</f>
        <v>4</v>
      </c>
      <c r="J321" s="149">
        <f>'Averages Pivot Table'!AE$285</f>
        <v>47972.594625030397</v>
      </c>
      <c r="K321" s="120">
        <f t="shared" ref="K321" si="611">IF(J321&gt;0,RANK(J321,(J$310:J$328)),0)</f>
        <v>3</v>
      </c>
      <c r="L321" s="149">
        <f>'Averages Pivot Table'!AE$289</f>
        <v>47876.505709415309</v>
      </c>
      <c r="M321" s="120">
        <f t="shared" ref="M321" si="612">IF(L321&gt;0,RANK(L321,(L$310:L$328)),0)</f>
        <v>6</v>
      </c>
      <c r="N321" s="149">
        <f>'Averages Pivot Table'!AE$293</f>
        <v>47723.793202389817</v>
      </c>
      <c r="O321" s="120">
        <f t="shared" ref="O321" si="613">IF(N321&gt;0,RANK(N321,(N$310:N$328)),0)</f>
        <v>11</v>
      </c>
      <c r="Q321" s="91"/>
      <c r="R321" s="91"/>
      <c r="S321" s="91"/>
    </row>
    <row r="322" spans="1:19">
      <c r="A322" s="118" t="s">
        <v>199</v>
      </c>
      <c r="B322" s="149">
        <f>'Averages Pivot Table'!AE$298</f>
        <v>0</v>
      </c>
      <c r="C322" s="120">
        <f t="shared" si="568"/>
        <v>0</v>
      </c>
      <c r="D322" s="149">
        <f>'Averages Pivot Table'!AE$302</f>
        <v>0</v>
      </c>
      <c r="E322" s="120">
        <f t="shared" si="568"/>
        <v>0</v>
      </c>
      <c r="F322" s="149">
        <f>'Averages Pivot Table'!AE$306</f>
        <v>0</v>
      </c>
      <c r="G322" s="120">
        <f t="shared" ref="G322" si="614">IF(F322&gt;0,RANK(F322,(F$310:F$328)),0)</f>
        <v>0</v>
      </c>
      <c r="H322" s="149">
        <f>'Averages Pivot Table'!AE$310</f>
        <v>0</v>
      </c>
      <c r="I322" s="120">
        <f t="shared" ref="I322" si="615">IF(H322&gt;0,RANK(H322,(H$310:H$328)),0)</f>
        <v>0</v>
      </c>
      <c r="J322" s="149">
        <f>'Averages Pivot Table'!AE$314</f>
        <v>0</v>
      </c>
      <c r="K322" s="120">
        <f t="shared" ref="K322" si="616">IF(J322&gt;0,RANK(J322,(J$310:J$328)),0)</f>
        <v>0</v>
      </c>
      <c r="L322" s="149">
        <f>'Averages Pivot Table'!AE$318</f>
        <v>49348.0999919319</v>
      </c>
      <c r="M322" s="120">
        <f t="shared" ref="M322" si="617">IF(L322&gt;0,RANK(L322,(L$310:L$328)),0)</f>
        <v>5</v>
      </c>
      <c r="N322" s="149">
        <f>'Averages Pivot Table'!AE$322</f>
        <v>49348.0999919319</v>
      </c>
      <c r="O322" s="120">
        <f t="shared" ref="O322" si="618">IF(N322&gt;0,RANK(N322,(N$310:N$328)),0)</f>
        <v>9</v>
      </c>
      <c r="Q322" s="91"/>
      <c r="R322" s="91"/>
      <c r="S322" s="91"/>
    </row>
    <row r="323" spans="1:19">
      <c r="A323" s="118" t="s">
        <v>200</v>
      </c>
      <c r="B323" s="149">
        <f>'Averages Pivot Table'!AE$327</f>
        <v>70024.96666666666</v>
      </c>
      <c r="C323" s="120">
        <f t="shared" si="568"/>
        <v>3</v>
      </c>
      <c r="D323" s="149">
        <f>'Averages Pivot Table'!AE$331</f>
        <v>55776.84375</v>
      </c>
      <c r="E323" s="120">
        <f t="shared" si="568"/>
        <v>5</v>
      </c>
      <c r="F323" s="149">
        <f>'Averages Pivot Table'!AE$335</f>
        <v>49031.326704545456</v>
      </c>
      <c r="G323" s="120">
        <f t="shared" ref="G323" si="619">IF(F323&gt;0,RANK(F323,(F$310:F$328)),0)</f>
        <v>4</v>
      </c>
      <c r="H323" s="149">
        <f>'Averages Pivot Table'!AE$339</f>
        <v>41469.883035288505</v>
      </c>
      <c r="I323" s="120">
        <f t="shared" ref="I323" si="620">IF(H323&gt;0,RANK(H323,(H$310:H$328)),0)</f>
        <v>5</v>
      </c>
      <c r="J323" s="149">
        <f>'Averages Pivot Table'!AE$343</f>
        <v>51082.080098280101</v>
      </c>
      <c r="K323" s="120">
        <f t="shared" ref="K323" si="621">IF(J323&gt;0,RANK(J323,(J$310:J$328)),0)</f>
        <v>2</v>
      </c>
      <c r="L323" s="149">
        <f>'Averages Pivot Table'!AE$347</f>
        <v>0</v>
      </c>
      <c r="M323" s="120">
        <f t="shared" ref="M323" si="622">IF(L323&gt;0,RANK(L323,(L$310:L$328)),0)</f>
        <v>0</v>
      </c>
      <c r="N323" s="149">
        <f>'Averages Pivot Table'!AE$351</f>
        <v>51008.843035038728</v>
      </c>
      <c r="O323" s="120">
        <f t="shared" ref="O323" si="623">IF(N323&gt;0,RANK(N323,(N$310:N$328)),0)</f>
        <v>7</v>
      </c>
      <c r="Q323" s="91"/>
      <c r="R323" s="91"/>
      <c r="S323" s="91"/>
    </row>
    <row r="324" spans="1:19">
      <c r="A324" s="118"/>
      <c r="B324" s="149"/>
      <c r="C324" s="120"/>
      <c r="D324" s="149"/>
      <c r="E324" s="120"/>
      <c r="F324" s="149"/>
      <c r="G324" s="120"/>
      <c r="H324" s="149"/>
      <c r="I324" s="120"/>
      <c r="J324" s="149"/>
      <c r="K324" s="120"/>
      <c r="L324" s="149"/>
      <c r="M324" s="120"/>
      <c r="N324" s="149"/>
      <c r="O324" s="120"/>
      <c r="Q324" s="91"/>
      <c r="R324" s="91"/>
      <c r="S324" s="91"/>
    </row>
    <row r="325" spans="1:19">
      <c r="A325" s="118" t="s">
        <v>201</v>
      </c>
      <c r="B325" s="119">
        <f>'Averages Pivot Table'!AE$356</f>
        <v>62040.893459781495</v>
      </c>
      <c r="C325" s="120">
        <f t="shared" si="568"/>
        <v>5</v>
      </c>
      <c r="D325" s="119">
        <f>'Averages Pivot Table'!AE$360</f>
        <v>52752.579251567848</v>
      </c>
      <c r="E325" s="120">
        <f t="shared" si="568"/>
        <v>7</v>
      </c>
      <c r="F325" s="119">
        <f>'Averages Pivot Table'!AE$364</f>
        <v>44119.981024814122</v>
      </c>
      <c r="G325" s="120">
        <f t="shared" ref="G325" si="624">IF(F325&gt;0,RANK(F325,(F$310:F$328)),0)</f>
        <v>10</v>
      </c>
      <c r="H325" s="119">
        <f>'Averages Pivot Table'!AE$368</f>
        <v>40465.953894310092</v>
      </c>
      <c r="I325" s="120">
        <f t="shared" ref="I325" si="625">IF(H325&gt;0,RANK(H325,(H$310:H$328)),0)</f>
        <v>7</v>
      </c>
      <c r="J325" s="119">
        <f>'Averages Pivot Table'!AE$372</f>
        <v>0</v>
      </c>
      <c r="K325" s="120">
        <f t="shared" ref="K325" si="626">IF(J325&gt;0,RANK(J325,(J$310:J$328)),0)</f>
        <v>0</v>
      </c>
      <c r="L325" s="119">
        <f>'Averages Pivot Table'!AE$376</f>
        <v>0</v>
      </c>
      <c r="M325" s="120">
        <f t="shared" ref="M325" si="627">IF(L325&gt;0,RANK(L325,(L$310:L$328)),0)</f>
        <v>0</v>
      </c>
      <c r="N325" s="119">
        <f>'Averages Pivot Table'!AE$380</f>
        <v>48919.768529396715</v>
      </c>
      <c r="O325" s="120">
        <f t="shared" ref="O325" si="628">IF(N325&gt;0,RANK(N325,(N$310:N$328)),0)</f>
        <v>10</v>
      </c>
      <c r="Q325" s="91"/>
      <c r="R325" s="91"/>
      <c r="S325" s="91"/>
    </row>
    <row r="326" spans="1:19">
      <c r="A326" s="118" t="s">
        <v>202</v>
      </c>
      <c r="B326" s="119">
        <f>'Averages Pivot Table'!AE$385</f>
        <v>61304.480334603009</v>
      </c>
      <c r="C326" s="120">
        <f t="shared" si="568"/>
        <v>6</v>
      </c>
      <c r="D326" s="119">
        <f>'Averages Pivot Table'!AE$389</f>
        <v>57305.358473103806</v>
      </c>
      <c r="E326" s="120">
        <f t="shared" si="568"/>
        <v>3</v>
      </c>
      <c r="F326" s="119">
        <f>'Averages Pivot Table'!AE$393</f>
        <v>53343.630659279646</v>
      </c>
      <c r="G326" s="120">
        <f t="shared" ref="G326" si="629">IF(F326&gt;0,RANK(F326,(F$310:F$328)),0)</f>
        <v>3</v>
      </c>
      <c r="H326" s="119">
        <f>'Averages Pivot Table'!AE$397</f>
        <v>52241.959721898376</v>
      </c>
      <c r="I326" s="120">
        <f t="shared" ref="I326" si="630">IF(H326&gt;0,RANK(H326,(H$310:H$328)),0)</f>
        <v>1</v>
      </c>
      <c r="J326" s="119">
        <f>'Averages Pivot Table'!AE$401</f>
        <v>0</v>
      </c>
      <c r="K326" s="120">
        <f t="shared" ref="K326" si="631">IF(J326&gt;0,RANK(J326,(J$310:J$328)),0)</f>
        <v>0</v>
      </c>
      <c r="L326" s="119">
        <f>'Averages Pivot Table'!AE$405</f>
        <v>45095.936547468809</v>
      </c>
      <c r="M326" s="120">
        <f t="shared" ref="M326" si="632">IF(L326&gt;0,RANK(L326,(L$310:L$328)),0)</f>
        <v>7</v>
      </c>
      <c r="N326" s="119">
        <f>'Averages Pivot Table'!AE$409</f>
        <v>53168.856035253535</v>
      </c>
      <c r="O326" s="120">
        <f t="shared" ref="O326" si="633">IF(N326&gt;0,RANK(N326,(N$310:N$328)),0)</f>
        <v>5</v>
      </c>
      <c r="Q326" s="91"/>
      <c r="R326" s="91"/>
      <c r="S326" s="91"/>
    </row>
    <row r="327" spans="1:19">
      <c r="A327" s="118" t="s">
        <v>203</v>
      </c>
      <c r="B327" s="119">
        <f>'Averages Pivot Table'!AE$414</f>
        <v>71485.822036417681</v>
      </c>
      <c r="C327" s="120">
        <f t="shared" si="568"/>
        <v>2</v>
      </c>
      <c r="D327" s="119">
        <f>'Averages Pivot Table'!AE$418</f>
        <v>63929.800946658703</v>
      </c>
      <c r="E327" s="120">
        <f t="shared" si="568"/>
        <v>1</v>
      </c>
      <c r="F327" s="119">
        <f>'Averages Pivot Table'!AE$422</f>
        <v>57838.196254711365</v>
      </c>
      <c r="G327" s="120">
        <f t="shared" ref="G327" si="634">IF(F327&gt;0,RANK(F327,(F$310:F$328)),0)</f>
        <v>1</v>
      </c>
      <c r="H327" s="119">
        <f>'Averages Pivot Table'!AE$426</f>
        <v>52241.69820951904</v>
      </c>
      <c r="I327" s="120">
        <f t="shared" ref="I327" si="635">IF(H327&gt;0,RANK(H327,(H$310:H$328)),0)</f>
        <v>2</v>
      </c>
      <c r="J327" s="119">
        <f>'Averages Pivot Table'!AE$430</f>
        <v>40088.175355450236</v>
      </c>
      <c r="K327" s="120">
        <f t="shared" ref="K327" si="636">IF(J327&gt;0,RANK(J327,(J$310:J$328)),0)</f>
        <v>4</v>
      </c>
      <c r="L327" s="119">
        <f>'Averages Pivot Table'!AE$434</f>
        <v>0</v>
      </c>
      <c r="M327" s="120">
        <f t="shared" ref="M327" si="637">IF(L327&gt;0,RANK(L327,(L$310:L$328)),0)</f>
        <v>0</v>
      </c>
      <c r="N327" s="119">
        <f>'Averages Pivot Table'!AE$438</f>
        <v>60651.524004290332</v>
      </c>
      <c r="O327" s="120">
        <f t="shared" ref="O327" si="638">IF(N327&gt;0,RANK(N327,(N$310:N$328)),0)</f>
        <v>2</v>
      </c>
      <c r="Q327" s="91"/>
      <c r="R327" s="91"/>
      <c r="S327" s="91"/>
    </row>
    <row r="328" spans="1:19">
      <c r="A328" s="143" t="s">
        <v>204</v>
      </c>
      <c r="B328" s="122">
        <f>'Averages Pivot Table'!AE$443</f>
        <v>64625.496647662723</v>
      </c>
      <c r="C328" s="123">
        <f t="shared" si="568"/>
        <v>4</v>
      </c>
      <c r="D328" s="122">
        <f>'Averages Pivot Table'!AE$447</f>
        <v>54263.136513857586</v>
      </c>
      <c r="E328" s="123">
        <f t="shared" si="568"/>
        <v>6</v>
      </c>
      <c r="F328" s="122">
        <f>'Averages Pivot Table'!AE$451</f>
        <v>45955.433507718473</v>
      </c>
      <c r="G328" s="123">
        <f t="shared" ref="G328" si="639">IF(F328&gt;0,RANK(F328,(F$310:F$328)),0)</f>
        <v>6</v>
      </c>
      <c r="H328" s="122">
        <f>'Averages Pivot Table'!AE$455</f>
        <v>39565.976718368627</v>
      </c>
      <c r="I328" s="123">
        <f t="shared" ref="I328" si="640">IF(H328&gt;0,RANK(H328,(H$310:H$328)),0)</f>
        <v>9</v>
      </c>
      <c r="J328" s="122">
        <f>'Averages Pivot Table'!AE$459</f>
        <v>37044.213571329688</v>
      </c>
      <c r="K328" s="123">
        <f t="shared" ref="K328" si="641">IF(J328&gt;0,RANK(J328,(J$310:J$328)),0)</f>
        <v>5</v>
      </c>
      <c r="L328" s="122">
        <f>'Averages Pivot Table'!AE$463</f>
        <v>0</v>
      </c>
      <c r="M328" s="123">
        <f t="shared" ref="M328" si="642">IF(L328&gt;0,RANK(L328,(L$310:L$328)),0)</f>
        <v>0</v>
      </c>
      <c r="N328" s="122">
        <f>'Averages Pivot Table'!AE$467</f>
        <v>47572.296703295338</v>
      </c>
      <c r="O328" s="123">
        <f t="shared" ref="O328" si="643">IF(N328&gt;0,RANK(N328,(N$310:N$328)),0)</f>
        <v>12</v>
      </c>
      <c r="Q328" s="91"/>
      <c r="R328" s="91"/>
      <c r="S328" s="91"/>
    </row>
    <row r="329" spans="1:19" ht="34.5" customHeight="1">
      <c r="A329" s="667" t="s">
        <v>360</v>
      </c>
      <c r="B329" s="667"/>
      <c r="C329" s="667"/>
      <c r="D329" s="667"/>
      <c r="E329" s="667"/>
      <c r="F329" s="667"/>
      <c r="G329" s="667"/>
      <c r="H329" s="667"/>
      <c r="I329" s="667"/>
      <c r="J329" s="667"/>
      <c r="K329" s="667"/>
      <c r="L329" s="667"/>
      <c r="M329" s="667"/>
      <c r="N329" s="667"/>
      <c r="O329" s="667"/>
      <c r="Q329" s="91"/>
      <c r="R329" s="91"/>
      <c r="S329" s="91"/>
    </row>
    <row r="330" spans="1:19">
      <c r="O330" s="84" t="s">
        <v>917</v>
      </c>
      <c r="Q330" s="91"/>
      <c r="R330" s="91"/>
      <c r="S330" s="91"/>
    </row>
    <row r="331" spans="1:19" ht="18">
      <c r="A331" s="64" t="s">
        <v>220</v>
      </c>
      <c r="B331" s="64"/>
      <c r="C331" s="64"/>
      <c r="D331" s="64"/>
      <c r="E331" s="64"/>
      <c r="F331" s="64"/>
      <c r="G331" s="64"/>
      <c r="H331" s="64"/>
      <c r="I331" s="64"/>
      <c r="J331" s="64"/>
      <c r="K331" s="64"/>
      <c r="L331" s="64"/>
      <c r="M331" s="64"/>
      <c r="N331" s="64"/>
      <c r="O331" s="64"/>
      <c r="P331" s="182" t="s">
        <v>7</v>
      </c>
      <c r="Q331" s="91"/>
      <c r="R331" s="91"/>
      <c r="S331" s="91"/>
    </row>
    <row r="332" spans="1:19">
      <c r="A332" s="162"/>
      <c r="B332" s="69"/>
      <c r="C332" s="69"/>
      <c r="D332" s="69"/>
      <c r="E332" s="69"/>
      <c r="F332" s="69"/>
      <c r="G332" s="69"/>
      <c r="H332" s="69"/>
      <c r="I332" s="69"/>
      <c r="J332" s="69"/>
      <c r="K332" s="69"/>
      <c r="L332" s="69"/>
      <c r="M332" s="69"/>
      <c r="N332" s="69"/>
      <c r="O332" s="69"/>
      <c r="Q332" s="91"/>
      <c r="R332" s="91"/>
      <c r="S332" s="91"/>
    </row>
    <row r="333" spans="1:19" ht="15.75">
      <c r="A333" s="664" t="s">
        <v>210</v>
      </c>
      <c r="B333" s="664"/>
      <c r="C333" s="664"/>
      <c r="D333" s="664"/>
      <c r="E333" s="664"/>
      <c r="F333" s="664"/>
      <c r="G333" s="664"/>
      <c r="H333" s="664"/>
      <c r="I333" s="664"/>
      <c r="J333" s="664"/>
      <c r="K333" s="664"/>
      <c r="L333" s="664"/>
      <c r="M333" s="664"/>
      <c r="N333" s="664"/>
      <c r="O333" s="664"/>
      <c r="Q333" s="91"/>
      <c r="R333" s="91"/>
      <c r="S333" s="91"/>
    </row>
    <row r="334" spans="1:19" ht="15.75">
      <c r="A334" s="664" t="s">
        <v>909</v>
      </c>
      <c r="B334" s="664"/>
      <c r="C334" s="664"/>
      <c r="D334" s="664"/>
      <c r="E334" s="664"/>
      <c r="F334" s="664"/>
      <c r="G334" s="664"/>
      <c r="H334" s="664"/>
      <c r="I334" s="664"/>
      <c r="J334" s="664"/>
      <c r="K334" s="664"/>
      <c r="L334" s="664"/>
      <c r="M334" s="664"/>
      <c r="N334" s="664"/>
      <c r="O334" s="664"/>
      <c r="Q334" s="91"/>
      <c r="R334" s="91"/>
      <c r="S334" s="91"/>
    </row>
    <row r="335" spans="1:19">
      <c r="A335" s="118"/>
      <c r="B335" s="118"/>
      <c r="C335" s="118"/>
      <c r="D335" s="118"/>
      <c r="E335" s="118"/>
      <c r="F335" s="118"/>
      <c r="G335" s="118"/>
      <c r="H335" s="118"/>
      <c r="I335" s="118"/>
      <c r="J335" s="118"/>
      <c r="K335" s="118"/>
      <c r="L335" s="118"/>
      <c r="M335" s="118"/>
      <c r="N335" s="118"/>
      <c r="O335" s="118"/>
      <c r="Q335" s="91"/>
      <c r="R335" s="91"/>
      <c r="S335" s="91"/>
    </row>
    <row r="336" spans="1:19">
      <c r="A336" s="96"/>
      <c r="B336" s="164" t="s">
        <v>3</v>
      </c>
      <c r="C336" s="165"/>
      <c r="D336" s="166" t="s">
        <v>4</v>
      </c>
      <c r="E336" s="167"/>
      <c r="F336" s="166" t="s">
        <v>5</v>
      </c>
      <c r="G336" s="167"/>
      <c r="H336" s="164" t="s">
        <v>6</v>
      </c>
      <c r="I336" s="165"/>
      <c r="J336" s="166" t="s">
        <v>211</v>
      </c>
      <c r="K336" s="167"/>
      <c r="L336" s="165" t="s">
        <v>21</v>
      </c>
      <c r="M336" s="165"/>
      <c r="N336" s="165" t="s">
        <v>212</v>
      </c>
      <c r="O336" s="165"/>
      <c r="Q336" s="91"/>
      <c r="R336" s="91"/>
      <c r="S336" s="91"/>
    </row>
    <row r="337" spans="1:19">
      <c r="A337" s="102"/>
      <c r="B337" s="98" t="s">
        <v>187</v>
      </c>
      <c r="C337" s="97" t="s">
        <v>166</v>
      </c>
      <c r="D337" s="98" t="s">
        <v>187</v>
      </c>
      <c r="E337" s="97" t="s">
        <v>166</v>
      </c>
      <c r="F337" s="98" t="s">
        <v>187</v>
      </c>
      <c r="G337" s="97" t="s">
        <v>166</v>
      </c>
      <c r="H337" s="98" t="s">
        <v>187</v>
      </c>
      <c r="I337" s="97" t="s">
        <v>166</v>
      </c>
      <c r="J337" s="98" t="s">
        <v>187</v>
      </c>
      <c r="K337" s="97" t="s">
        <v>166</v>
      </c>
      <c r="L337" s="98" t="s">
        <v>187</v>
      </c>
      <c r="M337" s="97" t="s">
        <v>166</v>
      </c>
      <c r="N337" s="98" t="s">
        <v>187</v>
      </c>
      <c r="O337" s="97" t="s">
        <v>166</v>
      </c>
    </row>
    <row r="338" spans="1:19" s="109" customFormat="1" ht="18" customHeight="1">
      <c r="A338" s="106" t="s">
        <v>188</v>
      </c>
      <c r="B338" s="133">
        <f>'Averages Pivot Table'!Z$471</f>
        <v>65330.603681064771</v>
      </c>
      <c r="C338" s="133"/>
      <c r="D338" s="133">
        <f>'Averages Pivot Table'!Z$475</f>
        <v>56661.787877957657</v>
      </c>
      <c r="E338" s="133"/>
      <c r="F338" s="133">
        <f>'Averages Pivot Table'!Z$479</f>
        <v>50288.946030991821</v>
      </c>
      <c r="G338" s="133"/>
      <c r="H338" s="133">
        <f>'Averages Pivot Table'!Z$483</f>
        <v>51541.14437932404</v>
      </c>
      <c r="I338" s="133"/>
      <c r="J338" s="133">
        <f>'Averages Pivot Table'!Z$487</f>
        <v>41981.338315217392</v>
      </c>
      <c r="K338" s="133"/>
      <c r="L338" s="133">
        <f>'Averages Pivot Table'!Z$491</f>
        <v>57269.348687305443</v>
      </c>
      <c r="M338" s="169"/>
      <c r="N338" s="133">
        <f>'Averages Pivot Table'!Z$495</f>
        <v>56532.402036268286</v>
      </c>
      <c r="O338" s="170"/>
      <c r="Q338" s="111"/>
      <c r="R338" s="111"/>
      <c r="S338" s="111"/>
    </row>
    <row r="339" spans="1:19" ht="12.95" customHeight="1">
      <c r="A339" s="118"/>
      <c r="B339" s="113"/>
      <c r="C339" s="137"/>
      <c r="D339" s="113"/>
      <c r="E339" s="137"/>
      <c r="F339" s="113"/>
      <c r="G339" s="137"/>
      <c r="H339" s="113"/>
      <c r="I339" s="137"/>
      <c r="J339" s="113"/>
      <c r="K339" s="137"/>
      <c r="L339" s="113"/>
      <c r="M339" s="137"/>
      <c r="N339" s="113"/>
      <c r="O339" s="114"/>
    </row>
    <row r="340" spans="1:19" ht="12.95" customHeight="1">
      <c r="A340" s="118" t="s">
        <v>189</v>
      </c>
      <c r="B340" s="149">
        <f>'Averages Pivot Table'!Z$8</f>
        <v>0</v>
      </c>
      <c r="C340" s="120">
        <f>IF(B340&gt;0,RANK(B340,(B$340:B$358)),0)</f>
        <v>0</v>
      </c>
      <c r="D340" s="149">
        <f>'Averages Pivot Table'!Z$12</f>
        <v>0</v>
      </c>
      <c r="E340" s="120">
        <f>IF(D340&gt;0,RANK(D340,(D$340:D$358)),0)</f>
        <v>0</v>
      </c>
      <c r="F340" s="149">
        <f>'Averages Pivot Table'!Z$16</f>
        <v>0</v>
      </c>
      <c r="G340" s="120">
        <f>IF(F340&gt;0,RANK(F340,(F$340:F$358)),0)</f>
        <v>0</v>
      </c>
      <c r="H340" s="149">
        <f>'Averages Pivot Table'!Z$20</f>
        <v>0</v>
      </c>
      <c r="I340" s="120">
        <f>IF(H340&gt;0,RANK(H340,(H$340:H$358)),0)</f>
        <v>0</v>
      </c>
      <c r="J340" s="149">
        <f>'Averages Pivot Table'!Z$24</f>
        <v>0</v>
      </c>
      <c r="K340" s="120">
        <f>IF(J340&gt;0,RANK(J340,(J$340:J$358)),0)</f>
        <v>0</v>
      </c>
      <c r="L340" s="149">
        <f>'Averages Pivot Table'!Z$28</f>
        <v>0</v>
      </c>
      <c r="M340" s="120">
        <f>IF(L340&gt;0,RANK(L340,(L$340:L$358)),0)</f>
        <v>0</v>
      </c>
      <c r="N340" s="149">
        <f>'Averages Pivot Table'!Z$32</f>
        <v>0</v>
      </c>
      <c r="O340" s="120">
        <f>IF(N340&gt;0,RANK(N340,(N$340:N$358)),0)</f>
        <v>0</v>
      </c>
    </row>
    <row r="341" spans="1:19" ht="12.95" customHeight="1">
      <c r="A341" s="118" t="s">
        <v>190</v>
      </c>
      <c r="B341" s="149">
        <f>'Averages Pivot Table'!Z$37</f>
        <v>0</v>
      </c>
      <c r="C341" s="120">
        <f t="shared" ref="C341:E358" si="644">IF(B341&gt;0,RANK(B341,(B$340:B$358)),0)</f>
        <v>0</v>
      </c>
      <c r="D341" s="149">
        <f>'Averages Pivot Table'!Z$41</f>
        <v>0</v>
      </c>
      <c r="E341" s="120">
        <f t="shared" si="644"/>
        <v>0</v>
      </c>
      <c r="F341" s="149">
        <f>'Averages Pivot Table'!Z$45</f>
        <v>0</v>
      </c>
      <c r="G341" s="120">
        <f t="shared" ref="G341" si="645">IF(F341&gt;0,RANK(F341,(F$340:F$358)),0)</f>
        <v>0</v>
      </c>
      <c r="H341" s="149">
        <f>'Averages Pivot Table'!Z$49</f>
        <v>0</v>
      </c>
      <c r="I341" s="120">
        <f t="shared" ref="I341" si="646">IF(H341&gt;0,RANK(H341,(H$340:H$358)),0)</f>
        <v>0</v>
      </c>
      <c r="J341" s="149">
        <f>'Averages Pivot Table'!Z$53</f>
        <v>0</v>
      </c>
      <c r="K341" s="120">
        <f t="shared" ref="K341" si="647">IF(J341&gt;0,RANK(J341,(J$340:J$358)),0)</f>
        <v>0</v>
      </c>
      <c r="L341" s="149">
        <f>'Averages Pivot Table'!Z$57</f>
        <v>0</v>
      </c>
      <c r="M341" s="120">
        <f t="shared" ref="M341" si="648">IF(L341&gt;0,RANK(L341,(L$340:L$358)),0)</f>
        <v>0</v>
      </c>
      <c r="N341" s="149">
        <f>'Averages Pivot Table'!Z$61</f>
        <v>0</v>
      </c>
      <c r="O341" s="120">
        <f t="shared" ref="O341" si="649">IF(N341&gt;0,RANK(N341,(N$340:N$358)),0)</f>
        <v>0</v>
      </c>
    </row>
    <row r="342" spans="1:19" ht="12.95" customHeight="1">
      <c r="A342" s="118" t="s">
        <v>191</v>
      </c>
      <c r="B342" s="149">
        <f>'Averages Pivot Table'!Z$66</f>
        <v>0</v>
      </c>
      <c r="C342" s="120">
        <f t="shared" si="644"/>
        <v>0</v>
      </c>
      <c r="D342" s="149">
        <f>'Averages Pivot Table'!Z$70</f>
        <v>0</v>
      </c>
      <c r="E342" s="120">
        <f t="shared" si="644"/>
        <v>0</v>
      </c>
      <c r="F342" s="149">
        <f>'Averages Pivot Table'!Z$74</f>
        <v>0</v>
      </c>
      <c r="G342" s="120">
        <f t="shared" ref="G342" si="650">IF(F342&gt;0,RANK(F342,(F$340:F$358)),0)</f>
        <v>0</v>
      </c>
      <c r="H342" s="149">
        <f>'Averages Pivot Table'!Z$78</f>
        <v>0</v>
      </c>
      <c r="I342" s="120">
        <f t="shared" ref="I342" si="651">IF(H342&gt;0,RANK(H342,(H$340:H$358)),0)</f>
        <v>0</v>
      </c>
      <c r="J342" s="149">
        <f>'Averages Pivot Table'!Z$82</f>
        <v>0</v>
      </c>
      <c r="K342" s="120">
        <f t="shared" ref="K342" si="652">IF(J342&gt;0,RANK(J342,(J$340:J$358)),0)</f>
        <v>0</v>
      </c>
      <c r="L342" s="149">
        <f>'Averages Pivot Table'!Z$86</f>
        <v>0</v>
      </c>
      <c r="M342" s="120">
        <f t="shared" ref="M342" si="653">IF(L342&gt;0,RANK(L342,(L$340:L$358)),0)</f>
        <v>0</v>
      </c>
      <c r="N342" s="149">
        <f>'Averages Pivot Table'!Z$90</f>
        <v>0</v>
      </c>
      <c r="O342" s="120">
        <f t="shared" ref="O342" si="654">IF(N342&gt;0,RANK(N342,(N$340:N$358)),0)</f>
        <v>0</v>
      </c>
    </row>
    <row r="343" spans="1:19" ht="12.95" customHeight="1">
      <c r="A343" s="118" t="s">
        <v>192</v>
      </c>
      <c r="B343" s="149">
        <f>'Averages Pivot Table'!Z$95</f>
        <v>0</v>
      </c>
      <c r="C343" s="120">
        <f t="shared" si="644"/>
        <v>0</v>
      </c>
      <c r="D343" s="149">
        <f>'Averages Pivot Table'!Z$99</f>
        <v>0</v>
      </c>
      <c r="E343" s="120">
        <f t="shared" si="644"/>
        <v>0</v>
      </c>
      <c r="F343" s="149">
        <f>'Averages Pivot Table'!Z$103</f>
        <v>0</v>
      </c>
      <c r="G343" s="120">
        <f t="shared" ref="G343" si="655">IF(F343&gt;0,RANK(F343,(F$340:F$358)),0)</f>
        <v>0</v>
      </c>
      <c r="H343" s="149">
        <f>'Averages Pivot Table'!Z$107</f>
        <v>0</v>
      </c>
      <c r="I343" s="120">
        <f t="shared" ref="I343" si="656">IF(H343&gt;0,RANK(H343,(H$340:H$358)),0)</f>
        <v>0</v>
      </c>
      <c r="J343" s="149">
        <f>'Averages Pivot Table'!Z$111</f>
        <v>0</v>
      </c>
      <c r="K343" s="120">
        <f t="shared" ref="K343" si="657">IF(J343&gt;0,RANK(J343,(J$340:J$358)),0)</f>
        <v>0</v>
      </c>
      <c r="L343" s="149">
        <f>'Averages Pivot Table'!Z$115</f>
        <v>57497.288772597523</v>
      </c>
      <c r="M343" s="120">
        <f t="shared" ref="M343" si="658">IF(L343&gt;0,RANK(L343,(L$340:L$358)),0)</f>
        <v>1</v>
      </c>
      <c r="N343" s="149">
        <f>'Averages Pivot Table'!Z$119</f>
        <v>57497.288772597523</v>
      </c>
      <c r="O343" s="120">
        <f t="shared" ref="O343" si="659">IF(N343&gt;0,RANK(N343,(N$340:N$358)),0)</f>
        <v>1</v>
      </c>
    </row>
    <row r="344" spans="1:19" ht="12.95" customHeight="1">
      <c r="A344" s="118"/>
      <c r="B344" s="149"/>
      <c r="C344" s="120"/>
      <c r="D344" s="149"/>
      <c r="E344" s="120"/>
      <c r="F344" s="149"/>
      <c r="G344" s="120"/>
      <c r="H344" s="149"/>
      <c r="I344" s="120"/>
      <c r="J344" s="149"/>
      <c r="K344" s="120"/>
      <c r="L344" s="149"/>
      <c r="M344" s="120"/>
      <c r="N344" s="149"/>
      <c r="O344" s="120"/>
    </row>
    <row r="345" spans="1:19" ht="12.95" customHeight="1">
      <c r="A345" s="118" t="s">
        <v>193</v>
      </c>
      <c r="B345" s="149">
        <f>'Averages Pivot Table'!Z$124</f>
        <v>61664.359301291312</v>
      </c>
      <c r="C345" s="120">
        <f t="shared" si="644"/>
        <v>3</v>
      </c>
      <c r="D345" s="149">
        <f>'Averages Pivot Table'!Z$128</f>
        <v>54276.836453526696</v>
      </c>
      <c r="E345" s="120">
        <f t="shared" si="644"/>
        <v>2</v>
      </c>
      <c r="F345" s="149">
        <f>'Averages Pivot Table'!Z$132</f>
        <v>50090.23692235515</v>
      </c>
      <c r="G345" s="120">
        <f t="shared" ref="G345" si="660">IF(F345&gt;0,RANK(F345,(F$340:F$358)),0)</f>
        <v>2</v>
      </c>
      <c r="H345" s="149">
        <f>'Averages Pivot Table'!Z$136</f>
        <v>45433.367635506678</v>
      </c>
      <c r="I345" s="120">
        <f t="shared" ref="I345" si="661">IF(H345&gt;0,RANK(H345,(H$340:H$358)),0)</f>
        <v>2</v>
      </c>
      <c r="J345" s="149">
        <f>'Averages Pivot Table'!Z$140</f>
        <v>44371.20401337793</v>
      </c>
      <c r="K345" s="120">
        <f t="shared" ref="K345" si="662">IF(J345&gt;0,RANK(J345,(J$340:J$358)),0)</f>
        <v>1</v>
      </c>
      <c r="L345" s="149">
        <f>'Averages Pivot Table'!Z$144</f>
        <v>0</v>
      </c>
      <c r="M345" s="120">
        <f t="shared" ref="M345" si="663">IF(L345&gt;0,RANK(L345,(L$340:L$358)),0)</f>
        <v>0</v>
      </c>
      <c r="N345" s="149">
        <f>'Averages Pivot Table'!Z$148</f>
        <v>52692.512395384918</v>
      </c>
      <c r="O345" s="120">
        <f t="shared" ref="O345" si="664">IF(N345&gt;0,RANK(N345,(N$340:N$358)),0)</f>
        <v>3</v>
      </c>
    </row>
    <row r="346" spans="1:19" ht="12.95" customHeight="1">
      <c r="A346" s="118" t="s">
        <v>194</v>
      </c>
      <c r="B346" s="149">
        <f>'Averages Pivot Table'!Z$153</f>
        <v>0</v>
      </c>
      <c r="C346" s="120">
        <f t="shared" si="644"/>
        <v>0</v>
      </c>
      <c r="D346" s="149">
        <f>'Averages Pivot Table'!Z$157</f>
        <v>0</v>
      </c>
      <c r="E346" s="120">
        <f t="shared" si="644"/>
        <v>0</v>
      </c>
      <c r="F346" s="149">
        <f>'Averages Pivot Table'!Z$161</f>
        <v>0</v>
      </c>
      <c r="G346" s="120">
        <f t="shared" ref="G346" si="665">IF(F346&gt;0,RANK(F346,(F$340:F$358)),0)</f>
        <v>0</v>
      </c>
      <c r="H346" s="149">
        <f>'Averages Pivot Table'!Z$165</f>
        <v>0</v>
      </c>
      <c r="I346" s="120">
        <f t="shared" ref="I346" si="666">IF(H346&gt;0,RANK(H346,(H$340:H$358)),0)</f>
        <v>0</v>
      </c>
      <c r="J346" s="149">
        <f>'Averages Pivot Table'!Z$169</f>
        <v>0</v>
      </c>
      <c r="K346" s="120">
        <f t="shared" ref="K346" si="667">IF(J346&gt;0,RANK(J346,(J$340:J$358)),0)</f>
        <v>0</v>
      </c>
      <c r="L346" s="149">
        <f>'Averages Pivot Table'!Z$173</f>
        <v>0</v>
      </c>
      <c r="M346" s="120">
        <f t="shared" ref="M346" si="668">IF(L346&gt;0,RANK(L346,(L$340:L$358)),0)</f>
        <v>0</v>
      </c>
      <c r="N346" s="149">
        <f>'Averages Pivot Table'!Z$177</f>
        <v>0</v>
      </c>
      <c r="O346" s="120">
        <f t="shared" ref="O346" si="669">IF(N346&gt;0,RANK(N346,(N$340:N$358)),0)</f>
        <v>0</v>
      </c>
    </row>
    <row r="347" spans="1:19" ht="12.95" customHeight="1">
      <c r="A347" s="118" t="s">
        <v>195</v>
      </c>
      <c r="B347" s="149">
        <f>'Averages Pivot Table'!Z$182</f>
        <v>0</v>
      </c>
      <c r="C347" s="120">
        <f t="shared" si="644"/>
        <v>0</v>
      </c>
      <c r="D347" s="149">
        <f>'Averages Pivot Table'!Z$186</f>
        <v>0</v>
      </c>
      <c r="E347" s="120">
        <f t="shared" si="644"/>
        <v>0</v>
      </c>
      <c r="F347" s="149">
        <f>'Averages Pivot Table'!Z$190</f>
        <v>0</v>
      </c>
      <c r="G347" s="120">
        <f t="shared" ref="G347" si="670">IF(F347&gt;0,RANK(F347,(F$340:F$358)),0)</f>
        <v>0</v>
      </c>
      <c r="H347" s="149">
        <f>'Averages Pivot Table'!Z$194</f>
        <v>0</v>
      </c>
      <c r="I347" s="120">
        <f t="shared" ref="I347" si="671">IF(H347&gt;0,RANK(H347,(H$340:H$358)),0)</f>
        <v>0</v>
      </c>
      <c r="J347" s="149">
        <f>'Averages Pivot Table'!Z$198</f>
        <v>0</v>
      </c>
      <c r="K347" s="120">
        <f t="shared" ref="K347" si="672">IF(J347&gt;0,RANK(J347,(J$340:J$358)),0)</f>
        <v>0</v>
      </c>
      <c r="L347" s="149">
        <f>'Averages Pivot Table'!Z$202</f>
        <v>0</v>
      </c>
      <c r="M347" s="120">
        <f t="shared" ref="M347" si="673">IF(L347&gt;0,RANK(L347,(L$340:L$358)),0)</f>
        <v>0</v>
      </c>
      <c r="N347" s="149">
        <f>'Averages Pivot Table'!Z$206</f>
        <v>0</v>
      </c>
      <c r="O347" s="120">
        <f t="shared" ref="O347" si="674">IF(N347&gt;0,RANK(N347,(N$340:N$358)),0)</f>
        <v>0</v>
      </c>
    </row>
    <row r="348" spans="1:19" ht="12.95" customHeight="1">
      <c r="A348" s="118" t="s">
        <v>196</v>
      </c>
      <c r="B348" s="149">
        <f>'Averages Pivot Table'!Z$211</f>
        <v>0</v>
      </c>
      <c r="C348" s="120">
        <f t="shared" si="644"/>
        <v>0</v>
      </c>
      <c r="D348" s="149">
        <f>'Averages Pivot Table'!Z$215</f>
        <v>0</v>
      </c>
      <c r="E348" s="120">
        <f t="shared" si="644"/>
        <v>0</v>
      </c>
      <c r="F348" s="149">
        <f>'Averages Pivot Table'!Z$219</f>
        <v>0</v>
      </c>
      <c r="G348" s="120">
        <f t="shared" ref="G348" si="675">IF(F348&gt;0,RANK(F348,(F$340:F$358)),0)</f>
        <v>0</v>
      </c>
      <c r="H348" s="149">
        <f>'Averages Pivot Table'!Z$223</f>
        <v>0</v>
      </c>
      <c r="I348" s="120">
        <f t="shared" ref="I348" si="676">IF(H348&gt;0,RANK(H348,(H$340:H$358)),0)</f>
        <v>0</v>
      </c>
      <c r="J348" s="149">
        <f>'Averages Pivot Table'!Z$227</f>
        <v>0</v>
      </c>
      <c r="K348" s="120">
        <f t="shared" ref="K348" si="677">IF(J348&gt;0,RANK(J348,(J$340:J$358)),0)</f>
        <v>0</v>
      </c>
      <c r="L348" s="149">
        <f>'Averages Pivot Table'!Z$231</f>
        <v>0</v>
      </c>
      <c r="M348" s="120">
        <f t="shared" ref="M348" si="678">IF(L348&gt;0,RANK(L348,(L$340:L$358)),0)</f>
        <v>0</v>
      </c>
      <c r="N348" s="149">
        <f>'Averages Pivot Table'!Z$235</f>
        <v>0</v>
      </c>
      <c r="O348" s="120">
        <f t="shared" ref="O348" si="679">IF(N348&gt;0,RANK(N348,(N$340:N$358)),0)</f>
        <v>0</v>
      </c>
    </row>
    <row r="349" spans="1:19" ht="12.95" customHeight="1">
      <c r="A349" s="118"/>
      <c r="B349" s="149"/>
      <c r="C349" s="120"/>
      <c r="D349" s="149"/>
      <c r="E349" s="120"/>
      <c r="F349" s="149"/>
      <c r="G349" s="120"/>
      <c r="H349" s="149"/>
      <c r="I349" s="120"/>
      <c r="J349" s="149"/>
      <c r="K349" s="120"/>
      <c r="L349" s="149"/>
      <c r="M349" s="120"/>
      <c r="N349" s="149"/>
      <c r="O349" s="120"/>
    </row>
    <row r="350" spans="1:19" ht="12.95" customHeight="1">
      <c r="A350" s="118" t="s">
        <v>197</v>
      </c>
      <c r="B350" s="149">
        <f>'Averages Pivot Table'!Z$240</f>
        <v>0</v>
      </c>
      <c r="C350" s="120">
        <f t="shared" si="644"/>
        <v>0</v>
      </c>
      <c r="D350" s="149">
        <f>'Averages Pivot Table'!Z$244</f>
        <v>0</v>
      </c>
      <c r="E350" s="120">
        <f t="shared" si="644"/>
        <v>0</v>
      </c>
      <c r="F350" s="149">
        <f>'Averages Pivot Table'!Z$248</f>
        <v>0</v>
      </c>
      <c r="G350" s="120">
        <f t="shared" ref="G350" si="680">IF(F350&gt;0,RANK(F350,(F$340:F$358)),0)</f>
        <v>0</v>
      </c>
      <c r="H350" s="149">
        <f>'Averages Pivot Table'!Z$252</f>
        <v>0</v>
      </c>
      <c r="I350" s="120">
        <f t="shared" ref="I350" si="681">IF(H350&gt;0,RANK(H350,(H$340:H$358)),0)</f>
        <v>0</v>
      </c>
      <c r="J350" s="149">
        <f>'Averages Pivot Table'!Z$256</f>
        <v>0</v>
      </c>
      <c r="K350" s="120">
        <f t="shared" ref="K350" si="682">IF(J350&gt;0,RANK(J350,(J$340:J$358)),0)</f>
        <v>0</v>
      </c>
      <c r="L350" s="149">
        <f>'Averages Pivot Table'!Z$260</f>
        <v>0</v>
      </c>
      <c r="M350" s="120">
        <f t="shared" ref="M350" si="683">IF(L350&gt;0,RANK(L350,(L$340:L$358)),0)</f>
        <v>0</v>
      </c>
      <c r="N350" s="149">
        <f>'Averages Pivot Table'!Z$264</f>
        <v>0</v>
      </c>
      <c r="O350" s="120">
        <f t="shared" ref="O350" si="684">IF(N350&gt;0,RANK(N350,(N$340:N$358)),0)</f>
        <v>0</v>
      </c>
    </row>
    <row r="351" spans="1:19" ht="12.95" customHeight="1">
      <c r="A351" s="118" t="s">
        <v>198</v>
      </c>
      <c r="B351" s="149">
        <f>'Averages Pivot Table'!Z$269</f>
        <v>0</v>
      </c>
      <c r="C351" s="120">
        <f t="shared" si="644"/>
        <v>0</v>
      </c>
      <c r="D351" s="149">
        <f>'Averages Pivot Table'!Z$273</f>
        <v>0</v>
      </c>
      <c r="E351" s="120">
        <f t="shared" si="644"/>
        <v>0</v>
      </c>
      <c r="F351" s="149">
        <f>'Averages Pivot Table'!Z$277</f>
        <v>0</v>
      </c>
      <c r="G351" s="120">
        <f t="shared" ref="G351" si="685">IF(F351&gt;0,RANK(F351,(F$340:F$358)),0)</f>
        <v>0</v>
      </c>
      <c r="H351" s="149">
        <f>'Averages Pivot Table'!Z$281</f>
        <v>0</v>
      </c>
      <c r="I351" s="120">
        <f t="shared" ref="I351" si="686">IF(H351&gt;0,RANK(H351,(H$340:H$358)),0)</f>
        <v>0</v>
      </c>
      <c r="J351" s="149">
        <f>'Averages Pivot Table'!Z$285</f>
        <v>0</v>
      </c>
      <c r="K351" s="120">
        <f t="shared" ref="K351" si="687">IF(J351&gt;0,RANK(J351,(J$340:J$358)),0)</f>
        <v>0</v>
      </c>
      <c r="L351" s="149">
        <f>'Averages Pivot Table'!Z$289</f>
        <v>0</v>
      </c>
      <c r="M351" s="120">
        <f t="shared" ref="M351" si="688">IF(L351&gt;0,RANK(L351,(L$340:L$358)),0)</f>
        <v>0</v>
      </c>
      <c r="N351" s="149">
        <f>'Averages Pivot Table'!Z$293</f>
        <v>0</v>
      </c>
      <c r="O351" s="120">
        <f t="shared" ref="O351" si="689">IF(N351&gt;0,RANK(N351,(N$340:N$358)),0)</f>
        <v>0</v>
      </c>
    </row>
    <row r="352" spans="1:19" ht="12.95" customHeight="1">
      <c r="A352" s="118" t="s">
        <v>199</v>
      </c>
      <c r="B352" s="149">
        <f>'Averages Pivot Table'!Z$298</f>
        <v>0</v>
      </c>
      <c r="C352" s="120">
        <f t="shared" si="644"/>
        <v>0</v>
      </c>
      <c r="D352" s="149">
        <f>'Averages Pivot Table'!Z$302</f>
        <v>0</v>
      </c>
      <c r="E352" s="120">
        <f t="shared" si="644"/>
        <v>0</v>
      </c>
      <c r="F352" s="149">
        <f>'Averages Pivot Table'!Z$306</f>
        <v>0</v>
      </c>
      <c r="G352" s="120">
        <f t="shared" ref="G352" si="690">IF(F352&gt;0,RANK(F352,(F$340:F$358)),0)</f>
        <v>0</v>
      </c>
      <c r="H352" s="149">
        <f>'Averages Pivot Table'!Z$310</f>
        <v>0</v>
      </c>
      <c r="I352" s="120">
        <f t="shared" ref="I352" si="691">IF(H352&gt;0,RANK(H352,(H$340:H$358)),0)</f>
        <v>0</v>
      </c>
      <c r="J352" s="149">
        <f>'Averages Pivot Table'!Z$314</f>
        <v>0</v>
      </c>
      <c r="K352" s="120">
        <f t="shared" ref="K352" si="692">IF(J352&gt;0,RANK(J352,(J$340:J$358)),0)</f>
        <v>0</v>
      </c>
      <c r="L352" s="149">
        <f>'Averages Pivot Table'!Z$318</f>
        <v>52548.855492389506</v>
      </c>
      <c r="M352" s="120">
        <f t="shared" ref="M352" si="693">IF(L352&gt;0,RANK(L352,(L$340:L$358)),0)</f>
        <v>2</v>
      </c>
      <c r="N352" s="149">
        <f>'Averages Pivot Table'!Z$322</f>
        <v>52548.855492389506</v>
      </c>
      <c r="O352" s="120">
        <f t="shared" ref="O352" si="694">IF(N352&gt;0,RANK(N352,(N$340:N$358)),0)</f>
        <v>4</v>
      </c>
    </row>
    <row r="353" spans="1:19" ht="12.95" customHeight="1">
      <c r="A353" s="118" t="s">
        <v>200</v>
      </c>
      <c r="B353" s="149">
        <f>'Averages Pivot Table'!Z$327</f>
        <v>0</v>
      </c>
      <c r="C353" s="120">
        <f t="shared" si="644"/>
        <v>0</v>
      </c>
      <c r="D353" s="149">
        <f>'Averages Pivot Table'!Z$331</f>
        <v>0</v>
      </c>
      <c r="E353" s="120">
        <f t="shared" si="644"/>
        <v>0</v>
      </c>
      <c r="F353" s="149">
        <f>'Averages Pivot Table'!Z$335</f>
        <v>0</v>
      </c>
      <c r="G353" s="120">
        <f t="shared" ref="G353" si="695">IF(F353&gt;0,RANK(F353,(F$340:F$358)),0)</f>
        <v>0</v>
      </c>
      <c r="H353" s="149">
        <f>'Averages Pivot Table'!Z$339</f>
        <v>0</v>
      </c>
      <c r="I353" s="120">
        <f t="shared" ref="I353" si="696">IF(H353&gt;0,RANK(H353,(H$340:H$358)),0)</f>
        <v>0</v>
      </c>
      <c r="J353" s="149">
        <f>'Averages Pivot Table'!Z$343</f>
        <v>0</v>
      </c>
      <c r="K353" s="120">
        <f t="shared" ref="K353" si="697">IF(J353&gt;0,RANK(J353,(J$340:J$358)),0)</f>
        <v>0</v>
      </c>
      <c r="L353" s="149">
        <f>'Averages Pivot Table'!Z$347</f>
        <v>0</v>
      </c>
      <c r="M353" s="120">
        <f t="shared" ref="M353" si="698">IF(L353&gt;0,RANK(L353,(L$340:L$358)),0)</f>
        <v>0</v>
      </c>
      <c r="N353" s="149">
        <f>'Averages Pivot Table'!Z$351</f>
        <v>0</v>
      </c>
      <c r="O353" s="120">
        <f t="shared" ref="O353" si="699">IF(N353&gt;0,RANK(N353,(N$340:N$358)),0)</f>
        <v>0</v>
      </c>
    </row>
    <row r="354" spans="1:19" ht="12.95" customHeight="1">
      <c r="A354" s="118"/>
      <c r="B354" s="149"/>
      <c r="C354" s="120"/>
      <c r="D354" s="149"/>
      <c r="E354" s="120"/>
      <c r="F354" s="149"/>
      <c r="G354" s="120"/>
      <c r="H354" s="149"/>
      <c r="I354" s="120"/>
      <c r="J354" s="149"/>
      <c r="K354" s="120"/>
      <c r="L354" s="149"/>
      <c r="M354" s="120"/>
      <c r="N354" s="149"/>
      <c r="O354" s="120"/>
    </row>
    <row r="355" spans="1:19" ht="12.95" customHeight="1">
      <c r="A355" s="118" t="s">
        <v>201</v>
      </c>
      <c r="B355" s="119">
        <f>'Averages Pivot Table'!Z$356</f>
        <v>0</v>
      </c>
      <c r="C355" s="120">
        <f t="shared" si="644"/>
        <v>0</v>
      </c>
      <c r="D355" s="119">
        <f>'Averages Pivot Table'!Z$360</f>
        <v>0</v>
      </c>
      <c r="E355" s="120">
        <f t="shared" si="644"/>
        <v>0</v>
      </c>
      <c r="F355" s="119">
        <f>'Averages Pivot Table'!Z$364</f>
        <v>0</v>
      </c>
      <c r="G355" s="120">
        <f t="shared" ref="G355" si="700">IF(F355&gt;0,RANK(F355,(F$340:F$358)),0)</f>
        <v>0</v>
      </c>
      <c r="H355" s="119">
        <f>'Averages Pivot Table'!Z$368</f>
        <v>0</v>
      </c>
      <c r="I355" s="120">
        <f t="shared" ref="I355" si="701">IF(H355&gt;0,RANK(H355,(H$340:H$358)),0)</f>
        <v>0</v>
      </c>
      <c r="J355" s="119">
        <f>'Averages Pivot Table'!Z$372</f>
        <v>0</v>
      </c>
      <c r="K355" s="120">
        <f t="shared" ref="K355" si="702">IF(J355&gt;0,RANK(J355,(J$340:J$358)),0)</f>
        <v>0</v>
      </c>
      <c r="L355" s="119">
        <f>'Averages Pivot Table'!Z$376</f>
        <v>0</v>
      </c>
      <c r="M355" s="120">
        <f t="shared" ref="M355" si="703">IF(L355&gt;0,RANK(L355,(L$340:L$358)),0)</f>
        <v>0</v>
      </c>
      <c r="N355" s="119">
        <f>'Averages Pivot Table'!Z$380</f>
        <v>0</v>
      </c>
      <c r="O355" s="120">
        <f t="shared" ref="O355" si="704">IF(N355&gt;0,RANK(N355,(N$340:N$358)),0)</f>
        <v>0</v>
      </c>
    </row>
    <row r="356" spans="1:19" ht="12.95" customHeight="1">
      <c r="A356" s="118" t="s">
        <v>202</v>
      </c>
      <c r="B356" s="119">
        <f>'Averages Pivot Table'!Z$385</f>
        <v>69449.192366159958</v>
      </c>
      <c r="C356" s="120">
        <f t="shared" si="644"/>
        <v>1</v>
      </c>
      <c r="D356" s="119">
        <f>'Averages Pivot Table'!Z$389</f>
        <v>58970.002775885085</v>
      </c>
      <c r="E356" s="120">
        <f t="shared" si="644"/>
        <v>1</v>
      </c>
      <c r="F356" s="119">
        <f>'Averages Pivot Table'!Z$393</f>
        <v>53161.756827731093</v>
      </c>
      <c r="G356" s="120">
        <f t="shared" ref="G356" si="705">IF(F356&gt;0,RANK(F356,(F$340:F$358)),0)</f>
        <v>1</v>
      </c>
      <c r="H356" s="119">
        <f>'Averages Pivot Table'!Z$397</f>
        <v>52565.547480264569</v>
      </c>
      <c r="I356" s="120">
        <f t="shared" ref="I356" si="706">IF(H356&gt;0,RANK(H356,(H$340:H$358)),0)</f>
        <v>1</v>
      </c>
      <c r="J356" s="119">
        <f>'Averages Pivot Table'!Z$401</f>
        <v>0</v>
      </c>
      <c r="K356" s="120">
        <f t="shared" ref="K356" si="707">IF(J356&gt;0,RANK(J356,(J$340:J$358)),0)</f>
        <v>0</v>
      </c>
      <c r="L356" s="119">
        <f>'Averages Pivot Table'!Z$405</f>
        <v>0</v>
      </c>
      <c r="M356" s="120">
        <f t="shared" ref="M356" si="708">IF(L356&gt;0,RANK(L356,(L$340:L$358)),0)</f>
        <v>0</v>
      </c>
      <c r="N356" s="119">
        <f>'Averages Pivot Table'!Z$409</f>
        <v>54972.333616900236</v>
      </c>
      <c r="O356" s="120">
        <f t="shared" ref="O356" si="709">IF(N356&gt;0,RANK(N356,(N$340:N$358)),0)</f>
        <v>2</v>
      </c>
    </row>
    <row r="357" spans="1:19" ht="12.95" customHeight="1">
      <c r="A357" s="118" t="s">
        <v>203</v>
      </c>
      <c r="B357" s="119">
        <f>'Averages Pivot Table'!Z$414</f>
        <v>0</v>
      </c>
      <c r="C357" s="120">
        <f t="shared" si="644"/>
        <v>0</v>
      </c>
      <c r="D357" s="119">
        <f>'Averages Pivot Table'!Z$418</f>
        <v>0</v>
      </c>
      <c r="E357" s="120">
        <f t="shared" si="644"/>
        <v>0</v>
      </c>
      <c r="F357" s="119">
        <f>'Averages Pivot Table'!Z$422</f>
        <v>0</v>
      </c>
      <c r="G357" s="120">
        <f t="shared" ref="G357" si="710">IF(F357&gt;0,RANK(F357,(F$340:F$358)),0)</f>
        <v>0</v>
      </c>
      <c r="H357" s="119">
        <f>'Averages Pivot Table'!Z$426</f>
        <v>0</v>
      </c>
      <c r="I357" s="120">
        <f t="shared" ref="I357" si="711">IF(H357&gt;0,RANK(H357,(H$340:H$358)),0)</f>
        <v>0</v>
      </c>
      <c r="J357" s="119">
        <f>'Averages Pivot Table'!Z$430</f>
        <v>0</v>
      </c>
      <c r="K357" s="120">
        <f t="shared" ref="K357" si="712">IF(J357&gt;0,RANK(J357,(J$340:J$358)),0)</f>
        <v>0</v>
      </c>
      <c r="L357" s="119">
        <f>'Averages Pivot Table'!Z$434</f>
        <v>0</v>
      </c>
      <c r="M357" s="120">
        <f t="shared" ref="M357" si="713">IF(L357&gt;0,RANK(L357,(L$340:L$358)),0)</f>
        <v>0</v>
      </c>
      <c r="N357" s="119">
        <f>'Averages Pivot Table'!Z$438</f>
        <v>0</v>
      </c>
      <c r="O357" s="120">
        <f t="shared" ref="O357" si="714">IF(N357&gt;0,RANK(N357,(N$340:N$358)),0)</f>
        <v>0</v>
      </c>
    </row>
    <row r="358" spans="1:19" ht="12.95" customHeight="1">
      <c r="A358" s="143" t="s">
        <v>204</v>
      </c>
      <c r="B358" s="122">
        <f>'Averages Pivot Table'!Z$443</f>
        <v>63355.93421052632</v>
      </c>
      <c r="C358" s="123">
        <f t="shared" si="644"/>
        <v>2</v>
      </c>
      <c r="D358" s="122">
        <f>'Averages Pivot Table'!Z$447</f>
        <v>53769.945378151257</v>
      </c>
      <c r="E358" s="123">
        <f t="shared" si="644"/>
        <v>3</v>
      </c>
      <c r="F358" s="122">
        <f>'Averages Pivot Table'!Z$451</f>
        <v>46028.923076923078</v>
      </c>
      <c r="G358" s="123">
        <f t="shared" ref="G358" si="715">IF(F358&gt;0,RANK(F358,(F$340:F$358)),0)</f>
        <v>3</v>
      </c>
      <c r="H358" s="122">
        <f>'Averages Pivot Table'!Z$455</f>
        <v>40138.493386243383</v>
      </c>
      <c r="I358" s="123">
        <f t="shared" ref="I358" si="716">IF(H358&gt;0,RANK(H358,(H$340:H$358)),0)</f>
        <v>3</v>
      </c>
      <c r="J358" s="122">
        <f>'Averages Pivot Table'!Z$459</f>
        <v>35767.6875</v>
      </c>
      <c r="K358" s="123">
        <f t="shared" ref="K358" si="717">IF(J358&gt;0,RANK(J358,(J$340:J$358)),0)</f>
        <v>2</v>
      </c>
      <c r="L358" s="122">
        <f>'Averages Pivot Table'!Z$463</f>
        <v>0</v>
      </c>
      <c r="M358" s="123">
        <f t="shared" ref="M358" si="718">IF(L358&gt;0,RANK(L358,(L$340:L$358)),0)</f>
        <v>0</v>
      </c>
      <c r="N358" s="122">
        <f>'Averages Pivot Table'!Z$467</f>
        <v>49634.962048290981</v>
      </c>
      <c r="O358" s="123">
        <f t="shared" ref="O358" si="719">IF(N358&gt;0,RANK(N358,(N$340:N$358)),0)</f>
        <v>5</v>
      </c>
    </row>
    <row r="359" spans="1:19" ht="33.75" customHeight="1">
      <c r="A359" s="665" t="s">
        <v>360</v>
      </c>
      <c r="B359" s="665"/>
      <c r="C359" s="665"/>
      <c r="D359" s="665"/>
      <c r="E359" s="665"/>
      <c r="F359" s="665"/>
      <c r="G359" s="665"/>
      <c r="H359" s="665"/>
      <c r="I359" s="665"/>
      <c r="J359" s="665"/>
      <c r="K359" s="665"/>
      <c r="L359" s="665"/>
      <c r="M359" s="665"/>
      <c r="N359" s="665"/>
      <c r="O359" s="665"/>
    </row>
    <row r="360" spans="1:19">
      <c r="O360" s="84" t="s">
        <v>917</v>
      </c>
    </row>
    <row r="361" spans="1:19" ht="18">
      <c r="A361" s="64" t="s">
        <v>221</v>
      </c>
      <c r="B361" s="64"/>
      <c r="C361" s="64"/>
      <c r="D361" s="64"/>
      <c r="E361" s="64"/>
      <c r="F361" s="64"/>
      <c r="G361" s="64"/>
      <c r="H361" s="64"/>
      <c r="I361" s="64"/>
      <c r="J361" s="64"/>
      <c r="K361" s="64"/>
      <c r="L361" s="64"/>
      <c r="M361" s="64"/>
      <c r="N361" s="64"/>
      <c r="O361" s="64"/>
    </row>
    <row r="362" spans="1:19">
      <c r="A362" s="162"/>
      <c r="B362" s="69"/>
      <c r="C362" s="69"/>
      <c r="D362" s="69"/>
      <c r="E362" s="69"/>
      <c r="F362" s="69"/>
      <c r="G362" s="69"/>
      <c r="H362" s="69"/>
      <c r="I362" s="69"/>
      <c r="J362" s="69"/>
      <c r="K362" s="69"/>
      <c r="L362" s="69"/>
      <c r="M362" s="69"/>
      <c r="N362" s="69"/>
      <c r="O362" s="69"/>
    </row>
    <row r="363" spans="1:19" ht="15.75">
      <c r="A363" s="664" t="s">
        <v>210</v>
      </c>
      <c r="B363" s="664"/>
      <c r="C363" s="664"/>
      <c r="D363" s="664"/>
      <c r="E363" s="664"/>
      <c r="F363" s="664"/>
      <c r="G363" s="664"/>
      <c r="H363" s="664"/>
      <c r="I363" s="664"/>
      <c r="J363" s="664"/>
      <c r="K363" s="664"/>
      <c r="L363" s="664"/>
      <c r="M363" s="664"/>
      <c r="N363" s="664"/>
      <c r="O363" s="664"/>
    </row>
    <row r="364" spans="1:19" ht="15.75">
      <c r="A364" s="664" t="s">
        <v>910</v>
      </c>
      <c r="B364" s="664"/>
      <c r="C364" s="664"/>
      <c r="D364" s="664"/>
      <c r="E364" s="664"/>
      <c r="F364" s="664"/>
      <c r="G364" s="664"/>
      <c r="H364" s="664"/>
      <c r="I364" s="664"/>
      <c r="J364" s="664"/>
      <c r="K364" s="664"/>
      <c r="L364" s="664"/>
      <c r="M364" s="664"/>
      <c r="N364" s="664"/>
      <c r="O364" s="664"/>
    </row>
    <row r="365" spans="1:19">
      <c r="A365" s="118"/>
      <c r="B365" s="118"/>
      <c r="C365" s="118"/>
      <c r="D365" s="118"/>
      <c r="E365" s="118"/>
      <c r="F365" s="118"/>
      <c r="G365" s="118"/>
      <c r="H365" s="118"/>
      <c r="I365" s="118"/>
      <c r="J365" s="118"/>
      <c r="K365" s="118"/>
      <c r="L365" s="118"/>
      <c r="M365" s="118"/>
      <c r="N365" s="118"/>
      <c r="O365" s="118"/>
    </row>
    <row r="366" spans="1:19" ht="31.5" customHeight="1">
      <c r="A366" s="96"/>
      <c r="B366" s="164" t="s">
        <v>3</v>
      </c>
      <c r="C366" s="165"/>
      <c r="D366" s="166" t="s">
        <v>4</v>
      </c>
      <c r="E366" s="167"/>
      <c r="F366" s="166" t="s">
        <v>5</v>
      </c>
      <c r="G366" s="167"/>
      <c r="H366" s="164" t="s">
        <v>6</v>
      </c>
      <c r="I366" s="165"/>
      <c r="J366" s="166" t="s">
        <v>211</v>
      </c>
      <c r="K366" s="167"/>
      <c r="L366" s="165" t="s">
        <v>21</v>
      </c>
      <c r="M366" s="165"/>
      <c r="N366" s="165" t="s">
        <v>212</v>
      </c>
      <c r="O366" s="165"/>
    </row>
    <row r="367" spans="1:19">
      <c r="A367" s="102"/>
      <c r="B367" s="98" t="s">
        <v>187</v>
      </c>
      <c r="C367" s="97" t="s">
        <v>166</v>
      </c>
      <c r="D367" s="98" t="s">
        <v>187</v>
      </c>
      <c r="E367" s="97" t="s">
        <v>166</v>
      </c>
      <c r="F367" s="98" t="s">
        <v>187</v>
      </c>
      <c r="G367" s="97" t="s">
        <v>166</v>
      </c>
      <c r="H367" s="98" t="s">
        <v>187</v>
      </c>
      <c r="I367" s="97" t="s">
        <v>166</v>
      </c>
      <c r="J367" s="98" t="s">
        <v>187</v>
      </c>
      <c r="K367" s="97" t="s">
        <v>166</v>
      </c>
      <c r="L367" s="98" t="s">
        <v>187</v>
      </c>
      <c r="M367" s="97" t="s">
        <v>166</v>
      </c>
      <c r="N367" s="98" t="s">
        <v>187</v>
      </c>
      <c r="O367" s="97" t="s">
        <v>166</v>
      </c>
    </row>
    <row r="368" spans="1:19" s="109" customFormat="1" ht="18" customHeight="1">
      <c r="A368" s="106" t="s">
        <v>188</v>
      </c>
      <c r="B368" s="133">
        <f>'Averages Pivot Table'!AA$471</f>
        <v>65330.951581999718</v>
      </c>
      <c r="C368" s="133"/>
      <c r="D368" s="133">
        <f>'Averages Pivot Table'!AA$475</f>
        <v>57267.042891809157</v>
      </c>
      <c r="E368" s="133"/>
      <c r="F368" s="133">
        <f>'Averages Pivot Table'!AA$479</f>
        <v>51985.413073341915</v>
      </c>
      <c r="G368" s="133"/>
      <c r="H368" s="133">
        <f>'Averages Pivot Table'!AA$483</f>
        <v>52591.83754049836</v>
      </c>
      <c r="I368" s="133"/>
      <c r="J368" s="133">
        <f>'Averages Pivot Table'!AA$487</f>
        <v>51800.208001836043</v>
      </c>
      <c r="K368" s="133"/>
      <c r="L368" s="133">
        <f>'Averages Pivot Table'!AA$491</f>
        <v>48956.895891755608</v>
      </c>
      <c r="M368" s="169"/>
      <c r="N368" s="133">
        <f>'Averages Pivot Table'!AA$495</f>
        <v>53446.714878515573</v>
      </c>
      <c r="O368" s="170"/>
      <c r="Q368" s="111"/>
      <c r="R368" s="111"/>
      <c r="S368" s="111"/>
    </row>
    <row r="369" spans="1:19">
      <c r="A369" s="118"/>
      <c r="B369" s="113"/>
      <c r="C369" s="137"/>
      <c r="D369" s="113"/>
      <c r="E369" s="137"/>
      <c r="F369" s="113"/>
      <c r="G369" s="137"/>
      <c r="H369" s="113"/>
      <c r="I369" s="137"/>
      <c r="J369" s="113"/>
      <c r="K369" s="137"/>
      <c r="L369" s="113"/>
      <c r="M369" s="137"/>
      <c r="N369" s="113"/>
      <c r="O369" s="114"/>
      <c r="Q369" s="91"/>
      <c r="R369" s="91"/>
      <c r="S369" s="91"/>
    </row>
    <row r="370" spans="1:19">
      <c r="A370" s="118" t="s">
        <v>189</v>
      </c>
      <c r="B370" s="149">
        <f>'Averages Pivot Table'!AA$8</f>
        <v>0</v>
      </c>
      <c r="C370" s="120">
        <f>IF(B370&gt;0,RANK(B370,(B$370:B$388)),0)</f>
        <v>0</v>
      </c>
      <c r="D370" s="149">
        <f>'Averages Pivot Table'!AA$12</f>
        <v>0</v>
      </c>
      <c r="E370" s="120">
        <f>IF(D370&gt;0,RANK(D370,(D$370:D$388)),0)</f>
        <v>0</v>
      </c>
      <c r="F370" s="149">
        <f>'Averages Pivot Table'!AA$16</f>
        <v>0</v>
      </c>
      <c r="G370" s="120">
        <f>IF(F370&gt;0,RANK(F370,(F$370:F$388)),0)</f>
        <v>0</v>
      </c>
      <c r="H370" s="149">
        <f>'Averages Pivot Table'!AA$20</f>
        <v>0</v>
      </c>
      <c r="I370" s="120">
        <f>IF(H370&gt;0,RANK(H370,(H$370:H$388)),0)</f>
        <v>0</v>
      </c>
      <c r="J370" s="149">
        <f>'Averages Pivot Table'!AA$24</f>
        <v>0</v>
      </c>
      <c r="K370" s="120">
        <f>IF(J370&gt;0,RANK(J370,(J$370:J$388)),0)</f>
        <v>0</v>
      </c>
      <c r="L370" s="149">
        <f>'Averages Pivot Table'!AA$28</f>
        <v>54966.960107456092</v>
      </c>
      <c r="M370" s="120">
        <f>IF(L370&gt;0,RANK(L370,(L$370:L$388)),0)</f>
        <v>2</v>
      </c>
      <c r="N370" s="149">
        <f>'Averages Pivot Table'!AA$32</f>
        <v>54966.960107456092</v>
      </c>
      <c r="O370" s="120">
        <f>IF(N370&gt;0,RANK(N370,(N$370:N$388)),0)</f>
        <v>3</v>
      </c>
      <c r="Q370" s="91"/>
      <c r="R370" s="91"/>
      <c r="S370" s="91"/>
    </row>
    <row r="371" spans="1:19">
      <c r="A371" s="118" t="s">
        <v>190</v>
      </c>
      <c r="B371" s="149">
        <f>'Averages Pivot Table'!AA$37</f>
        <v>65158.26315789474</v>
      </c>
      <c r="C371" s="120">
        <f t="shared" ref="C371:E388" si="720">IF(B371&gt;0,RANK(B371,(B$370:B$388)),0)</f>
        <v>3</v>
      </c>
      <c r="D371" s="149">
        <f>'Averages Pivot Table'!AA$41</f>
        <v>57070.846153846149</v>
      </c>
      <c r="E371" s="120">
        <f t="shared" si="720"/>
        <v>3</v>
      </c>
      <c r="F371" s="149">
        <f>'Averages Pivot Table'!AA$45</f>
        <v>56647.42105263158</v>
      </c>
      <c r="G371" s="120">
        <f t="shared" ref="G371" si="721">IF(F371&gt;0,RANK(F371,(F$370:F$388)),0)</f>
        <v>1</v>
      </c>
      <c r="H371" s="149">
        <f>'Averages Pivot Table'!AA$49</f>
        <v>52975.5</v>
      </c>
      <c r="I371" s="120">
        <f t="shared" ref="I371" si="722">IF(H371&gt;0,RANK(H371,(H$370:H$388)),0)</f>
        <v>2</v>
      </c>
      <c r="J371" s="149">
        <f>'Averages Pivot Table'!AA$53</f>
        <v>54862.303514377003</v>
      </c>
      <c r="K371" s="120">
        <f t="shared" ref="K371" si="723">IF(J371&gt;0,RANK(J371,(J$370:J$388)),0)</f>
        <v>1</v>
      </c>
      <c r="L371" s="149">
        <f>'Averages Pivot Table'!AA$57</f>
        <v>46122.556034482761</v>
      </c>
      <c r="M371" s="120">
        <f t="shared" ref="M371" si="724">IF(L371&gt;0,RANK(L371,(L$370:L$388)),0)</f>
        <v>7</v>
      </c>
      <c r="N371" s="149">
        <f>'Averages Pivot Table'!AA$61</f>
        <v>50765.658537440657</v>
      </c>
      <c r="O371" s="120">
        <f t="shared" ref="O371" si="725">IF(N371&gt;0,RANK(N371,(N$370:N$388)),0)</f>
        <v>9</v>
      </c>
      <c r="Q371" s="91"/>
      <c r="R371" s="91"/>
      <c r="S371" s="91"/>
    </row>
    <row r="372" spans="1:19">
      <c r="A372" s="118" t="s">
        <v>191</v>
      </c>
      <c r="B372" s="149">
        <f>'Averages Pivot Table'!AA$66</f>
        <v>0</v>
      </c>
      <c r="C372" s="120">
        <f t="shared" si="720"/>
        <v>0</v>
      </c>
      <c r="D372" s="149">
        <f>'Averages Pivot Table'!AA$70</f>
        <v>0</v>
      </c>
      <c r="E372" s="120">
        <f t="shared" si="720"/>
        <v>0</v>
      </c>
      <c r="F372" s="149">
        <f>'Averages Pivot Table'!AA$74</f>
        <v>0</v>
      </c>
      <c r="G372" s="120">
        <f t="shared" ref="G372" si="726">IF(F372&gt;0,RANK(F372,(F$370:F$388)),0)</f>
        <v>0</v>
      </c>
      <c r="H372" s="149">
        <f>'Averages Pivot Table'!AA$78</f>
        <v>0</v>
      </c>
      <c r="I372" s="120">
        <f t="shared" ref="I372" si="727">IF(H372&gt;0,RANK(H372,(H$370:H$388)),0)</f>
        <v>0</v>
      </c>
      <c r="J372" s="149">
        <f>'Averages Pivot Table'!AA$82</f>
        <v>0</v>
      </c>
      <c r="K372" s="120">
        <f t="shared" ref="K372" si="728">IF(J372&gt;0,RANK(J372,(J$370:J$388)),0)</f>
        <v>0</v>
      </c>
      <c r="L372" s="149">
        <f>'Averages Pivot Table'!AA$86</f>
        <v>59864.555329949239</v>
      </c>
      <c r="M372" s="120">
        <f t="shared" ref="M372" si="729">IF(L372&gt;0,RANK(L372,(L$370:L$388)),0)</f>
        <v>1</v>
      </c>
      <c r="N372" s="149">
        <f>'Averages Pivot Table'!AA$90</f>
        <v>59864.555329949239</v>
      </c>
      <c r="O372" s="120">
        <f t="shared" ref="O372" si="730">IF(N372&gt;0,RANK(N372,(N$370:N$388)),0)</f>
        <v>2</v>
      </c>
      <c r="Q372" s="91"/>
      <c r="R372" s="91"/>
      <c r="S372" s="91"/>
    </row>
    <row r="373" spans="1:19">
      <c r="A373" s="118" t="s">
        <v>192</v>
      </c>
      <c r="B373" s="149">
        <f>'Averages Pivot Table'!AA$95</f>
        <v>0</v>
      </c>
      <c r="C373" s="120">
        <f t="shared" si="720"/>
        <v>0</v>
      </c>
      <c r="D373" s="149">
        <f>'Averages Pivot Table'!AA$99</f>
        <v>0</v>
      </c>
      <c r="E373" s="120">
        <f t="shared" si="720"/>
        <v>0</v>
      </c>
      <c r="F373" s="149">
        <f>'Averages Pivot Table'!AA$103</f>
        <v>0</v>
      </c>
      <c r="G373" s="120">
        <f t="shared" ref="G373" si="731">IF(F373&gt;0,RANK(F373,(F$370:F$388)),0)</f>
        <v>0</v>
      </c>
      <c r="H373" s="149">
        <f>'Averages Pivot Table'!AA$107</f>
        <v>0</v>
      </c>
      <c r="I373" s="120">
        <f t="shared" ref="I373" si="732">IF(H373&gt;0,RANK(H373,(H$370:H$388)),0)</f>
        <v>0</v>
      </c>
      <c r="J373" s="149">
        <f>'Averages Pivot Table'!AA$111</f>
        <v>0</v>
      </c>
      <c r="K373" s="120">
        <f t="shared" ref="K373" si="733">IF(J373&gt;0,RANK(J373,(J$370:J$388)),0)</f>
        <v>0</v>
      </c>
      <c r="L373" s="149">
        <f>'Averages Pivot Table'!AA$115</f>
        <v>53351.548666666669</v>
      </c>
      <c r="M373" s="120">
        <f t="shared" ref="M373" si="734">IF(L373&gt;0,RANK(L373,(L$370:L$388)),0)</f>
        <v>3</v>
      </c>
      <c r="N373" s="149">
        <f>'Averages Pivot Table'!AA$119</f>
        <v>53351.548666666669</v>
      </c>
      <c r="O373" s="120">
        <f t="shared" ref="O373" si="735">IF(N373&gt;0,RANK(N373,(N$370:N$388)),0)</f>
        <v>5</v>
      </c>
      <c r="Q373" s="91"/>
      <c r="R373" s="91"/>
      <c r="S373" s="91"/>
    </row>
    <row r="374" spans="1:19">
      <c r="A374" s="118"/>
      <c r="B374" s="149"/>
      <c r="C374" s="120"/>
      <c r="D374" s="149"/>
      <c r="E374" s="120"/>
      <c r="F374" s="149"/>
      <c r="G374" s="120"/>
      <c r="H374" s="149"/>
      <c r="I374" s="120"/>
      <c r="J374" s="149"/>
      <c r="K374" s="120"/>
      <c r="L374" s="149"/>
      <c r="M374" s="120"/>
      <c r="N374" s="149"/>
      <c r="O374" s="120"/>
      <c r="Q374" s="91"/>
      <c r="R374" s="91"/>
      <c r="S374" s="91"/>
    </row>
    <row r="375" spans="1:19">
      <c r="A375" s="118" t="s">
        <v>193</v>
      </c>
      <c r="B375" s="149">
        <f>'Averages Pivot Table'!AA$124</f>
        <v>60208.125</v>
      </c>
      <c r="C375" s="120">
        <f t="shared" si="720"/>
        <v>6</v>
      </c>
      <c r="D375" s="149">
        <f>'Averages Pivot Table'!AA$128</f>
        <v>54603.305555555555</v>
      </c>
      <c r="E375" s="120">
        <f t="shared" si="720"/>
        <v>4</v>
      </c>
      <c r="F375" s="149">
        <f>'Averages Pivot Table'!AA$132</f>
        <v>43731.862903225803</v>
      </c>
      <c r="G375" s="120">
        <f t="shared" ref="G375" si="736">IF(F375&gt;0,RANK(F375,(F$370:F$388)),0)</f>
        <v>6</v>
      </c>
      <c r="H375" s="149">
        <f>'Averages Pivot Table'!AA$136</f>
        <v>39809.459677419356</v>
      </c>
      <c r="I375" s="120">
        <f t="shared" ref="I375" si="737">IF(H375&gt;0,RANK(H375,(H$370:H$388)),0)</f>
        <v>5</v>
      </c>
      <c r="J375" s="149">
        <f>'Averages Pivot Table'!AA$140</f>
        <v>38612.457142857136</v>
      </c>
      <c r="K375" s="120">
        <f t="shared" ref="K375" si="738">IF(J375&gt;0,RANK(J375,(J$370:J$388)),0)</f>
        <v>4</v>
      </c>
      <c r="L375" s="149">
        <f>'Averages Pivot Table'!AA$144</f>
        <v>0</v>
      </c>
      <c r="M375" s="120">
        <f t="shared" ref="M375" si="739">IF(L375&gt;0,RANK(L375,(L$370:L$388)),0)</f>
        <v>0</v>
      </c>
      <c r="N375" s="149">
        <f>'Averages Pivot Table'!AA$148</f>
        <v>46440.932714617171</v>
      </c>
      <c r="O375" s="120">
        <f t="shared" ref="O375" si="740">IF(N375&gt;0,RANK(N375,(N$370:N$388)),0)</f>
        <v>13</v>
      </c>
      <c r="Q375" s="91"/>
      <c r="R375" s="91"/>
      <c r="S375" s="91"/>
    </row>
    <row r="376" spans="1:19">
      <c r="A376" s="118" t="s">
        <v>194</v>
      </c>
      <c r="B376" s="149">
        <f>'Averages Pivot Table'!AA$153</f>
        <v>55755.656613900341</v>
      </c>
      <c r="C376" s="120">
        <f t="shared" si="720"/>
        <v>7</v>
      </c>
      <c r="D376" s="149">
        <f>'Averages Pivot Table'!AA$157</f>
        <v>46464.44086132582</v>
      </c>
      <c r="E376" s="120">
        <f t="shared" si="720"/>
        <v>7</v>
      </c>
      <c r="F376" s="149">
        <f>'Averages Pivot Table'!AA$161</f>
        <v>40388.134873271883</v>
      </c>
      <c r="G376" s="120">
        <f t="shared" ref="G376" si="741">IF(F376&gt;0,RANK(F376,(F$370:F$388)),0)</f>
        <v>7</v>
      </c>
      <c r="H376" s="149">
        <f>'Averages Pivot Table'!AA$165</f>
        <v>37030.061103033593</v>
      </c>
      <c r="I376" s="120">
        <f t="shared" ref="I376" si="742">IF(H376&gt;0,RANK(H376,(H$370:H$388)),0)</f>
        <v>7</v>
      </c>
      <c r="J376" s="149">
        <f>'Averages Pivot Table'!AA$169</f>
        <v>0</v>
      </c>
      <c r="K376" s="120">
        <f t="shared" ref="K376" si="743">IF(J376&gt;0,RANK(J376,(J$370:J$388)),0)</f>
        <v>0</v>
      </c>
      <c r="L376" s="149">
        <f>'Averages Pivot Table'!AA$173</f>
        <v>0</v>
      </c>
      <c r="M376" s="120">
        <f t="shared" ref="M376" si="744">IF(L376&gt;0,RANK(L376,(L$370:L$388)),0)</f>
        <v>0</v>
      </c>
      <c r="N376" s="149">
        <f>'Averages Pivot Table'!AA$177</f>
        <v>47466.638905902153</v>
      </c>
      <c r="O376" s="120">
        <f t="shared" ref="O376" si="745">IF(N376&gt;0,RANK(N376,(N$370:N$388)),0)</f>
        <v>12</v>
      </c>
      <c r="Q376" s="91"/>
      <c r="R376" s="91"/>
      <c r="S376" s="91"/>
    </row>
    <row r="377" spans="1:19">
      <c r="A377" s="118" t="s">
        <v>195</v>
      </c>
      <c r="B377" s="149">
        <f>'Averages Pivot Table'!AA$182</f>
        <v>65735.066959921794</v>
      </c>
      <c r="C377" s="120">
        <f t="shared" si="720"/>
        <v>2</v>
      </c>
      <c r="D377" s="149">
        <f>'Averages Pivot Table'!AA$186</f>
        <v>52189.012022397888</v>
      </c>
      <c r="E377" s="120">
        <f t="shared" si="720"/>
        <v>6</v>
      </c>
      <c r="F377" s="149">
        <f>'Averages Pivot Table'!AA$190</f>
        <v>45635.414684345931</v>
      </c>
      <c r="G377" s="120">
        <f t="shared" ref="G377" si="746">IF(F377&gt;0,RANK(F377,(F$370:F$388)),0)</f>
        <v>4</v>
      </c>
      <c r="H377" s="149">
        <f>'Averages Pivot Table'!AA$194</f>
        <v>38959.671196589057</v>
      </c>
      <c r="I377" s="120">
        <f t="shared" ref="I377" si="747">IF(H377&gt;0,RANK(H377,(H$370:H$388)),0)</f>
        <v>6</v>
      </c>
      <c r="J377" s="149">
        <f>'Averages Pivot Table'!AA$198</f>
        <v>33897.520000000004</v>
      </c>
      <c r="K377" s="120">
        <f t="shared" ref="K377" si="748">IF(J377&gt;0,RANK(J377,(J$370:J$388)),0)</f>
        <v>5</v>
      </c>
      <c r="L377" s="149">
        <f>'Averages Pivot Table'!AA$202</f>
        <v>0</v>
      </c>
      <c r="M377" s="120">
        <f t="shared" ref="M377" si="749">IF(L377&gt;0,RANK(L377,(L$370:L$388)),0)</f>
        <v>0</v>
      </c>
      <c r="N377" s="149">
        <f>'Averages Pivot Table'!AA$206</f>
        <v>46062.397079083123</v>
      </c>
      <c r="O377" s="120">
        <f t="shared" ref="O377" si="750">IF(N377&gt;0,RANK(N377,(N$370:N$388)),0)</f>
        <v>14</v>
      </c>
      <c r="Q377" s="91"/>
      <c r="R377" s="91"/>
      <c r="S377" s="91"/>
    </row>
    <row r="378" spans="1:19">
      <c r="A378" s="118" t="s">
        <v>196</v>
      </c>
      <c r="B378" s="149">
        <f>'Averages Pivot Table'!AA$211</f>
        <v>77924.902565196928</v>
      </c>
      <c r="C378" s="120">
        <f t="shared" si="720"/>
        <v>1</v>
      </c>
      <c r="D378" s="149">
        <f>'Averages Pivot Table'!AA$215</f>
        <v>62956.960699357136</v>
      </c>
      <c r="E378" s="120">
        <f t="shared" si="720"/>
        <v>1</v>
      </c>
      <c r="F378" s="149">
        <f>'Averages Pivot Table'!AA$219</f>
        <v>56274.953888903983</v>
      </c>
      <c r="G378" s="120">
        <f t="shared" ref="G378" si="751">IF(F378&gt;0,RANK(F378,(F$370:F$388)),0)</f>
        <v>2</v>
      </c>
      <c r="H378" s="149">
        <f>'Averages Pivot Table'!AA$223</f>
        <v>49430.120823969119</v>
      </c>
      <c r="I378" s="120">
        <f t="shared" ref="I378" si="752">IF(H378&gt;0,RANK(H378,(H$370:H$388)),0)</f>
        <v>3</v>
      </c>
      <c r="J378" s="149">
        <f>'Averages Pivot Table'!AA$227</f>
        <v>0</v>
      </c>
      <c r="K378" s="120">
        <f t="shared" ref="K378" si="753">IF(J378&gt;0,RANK(J378,(J$370:J$388)),0)</f>
        <v>0</v>
      </c>
      <c r="L378" s="149">
        <f>'Averages Pivot Table'!AA$231</f>
        <v>0</v>
      </c>
      <c r="M378" s="120">
        <f t="shared" ref="M378" si="754">IF(L378&gt;0,RANK(L378,(L$370:L$388)),0)</f>
        <v>0</v>
      </c>
      <c r="N378" s="149">
        <f>'Averages Pivot Table'!AA$235</f>
        <v>65785.131039380751</v>
      </c>
      <c r="O378" s="120">
        <f t="shared" ref="O378" si="755">IF(N378&gt;0,RANK(N378,(N$370:N$388)),0)</f>
        <v>1</v>
      </c>
      <c r="Q378" s="91"/>
      <c r="R378" s="91"/>
      <c r="S378" s="91"/>
    </row>
    <row r="379" spans="1:19">
      <c r="A379" s="118"/>
      <c r="B379" s="149"/>
      <c r="C379" s="120"/>
      <c r="D379" s="149"/>
      <c r="E379" s="120"/>
      <c r="F379" s="149"/>
      <c r="G379" s="120"/>
      <c r="H379" s="149"/>
      <c r="I379" s="120"/>
      <c r="J379" s="149"/>
      <c r="K379" s="120"/>
      <c r="L379" s="149"/>
      <c r="M379" s="120"/>
      <c r="N379" s="149"/>
      <c r="O379" s="120"/>
      <c r="Q379" s="91"/>
      <c r="R379" s="91"/>
      <c r="S379" s="91"/>
    </row>
    <row r="380" spans="1:19">
      <c r="A380" s="118" t="s">
        <v>197</v>
      </c>
      <c r="B380" s="149">
        <f>'Averages Pivot Table'!AA$240</f>
        <v>0</v>
      </c>
      <c r="C380" s="120">
        <f t="shared" si="720"/>
        <v>0</v>
      </c>
      <c r="D380" s="149">
        <f>'Averages Pivot Table'!AA$244</f>
        <v>0</v>
      </c>
      <c r="E380" s="120">
        <f t="shared" si="720"/>
        <v>0</v>
      </c>
      <c r="F380" s="149">
        <f>'Averages Pivot Table'!AA$248</f>
        <v>0</v>
      </c>
      <c r="G380" s="120">
        <f t="shared" ref="G380" si="756">IF(F380&gt;0,RANK(F380,(F$370:F$388)),0)</f>
        <v>0</v>
      </c>
      <c r="H380" s="149">
        <f>'Averages Pivot Table'!AA$252</f>
        <v>0</v>
      </c>
      <c r="I380" s="120">
        <f t="shared" ref="I380" si="757">IF(H380&gt;0,RANK(H380,(H$370:H$388)),0)</f>
        <v>0</v>
      </c>
      <c r="J380" s="149">
        <f>'Averages Pivot Table'!AA$256</f>
        <v>0</v>
      </c>
      <c r="K380" s="120">
        <f t="shared" ref="K380" si="758">IF(J380&gt;0,RANK(J380,(J$370:J$388)),0)</f>
        <v>0</v>
      </c>
      <c r="L380" s="149">
        <f>'Averages Pivot Table'!AA$260</f>
        <v>51300.512774426381</v>
      </c>
      <c r="M380" s="120">
        <f t="shared" ref="M380" si="759">IF(L380&gt;0,RANK(L380,(L$370:L$388)),0)</f>
        <v>5</v>
      </c>
      <c r="N380" s="149">
        <f>'Averages Pivot Table'!AA$264</f>
        <v>51300.512774426381</v>
      </c>
      <c r="O380" s="120">
        <f t="shared" ref="O380" si="760">IF(N380&gt;0,RANK(N380,(N$370:N$388)),0)</f>
        <v>8</v>
      </c>
      <c r="Q380" s="91"/>
      <c r="R380" s="91"/>
      <c r="S380" s="91"/>
    </row>
    <row r="381" spans="1:19">
      <c r="A381" s="118" t="s">
        <v>198</v>
      </c>
      <c r="B381" s="149">
        <f>'Averages Pivot Table'!AA$269</f>
        <v>0</v>
      </c>
      <c r="C381" s="120">
        <f t="shared" si="720"/>
        <v>0</v>
      </c>
      <c r="D381" s="149">
        <f>'Averages Pivot Table'!AA$273</f>
        <v>0</v>
      </c>
      <c r="E381" s="120">
        <f t="shared" si="720"/>
        <v>0</v>
      </c>
      <c r="F381" s="149">
        <f>'Averages Pivot Table'!AA$277</f>
        <v>0</v>
      </c>
      <c r="G381" s="120">
        <f t="shared" ref="G381" si="761">IF(F381&gt;0,RANK(F381,(F$370:F$388)),0)</f>
        <v>0</v>
      </c>
      <c r="H381" s="149">
        <f>'Averages Pivot Table'!AA$281</f>
        <v>0</v>
      </c>
      <c r="I381" s="120">
        <f t="shared" ref="I381" si="762">IF(H381&gt;0,RANK(H381,(H$370:H$388)),0)</f>
        <v>0</v>
      </c>
      <c r="J381" s="149">
        <f>'Averages Pivot Table'!AA$285</f>
        <v>48521.32580604816</v>
      </c>
      <c r="K381" s="120">
        <f t="shared" ref="K381" si="763">IF(J381&gt;0,RANK(J381,(J$370:J$388)),0)</f>
        <v>3</v>
      </c>
      <c r="L381" s="149">
        <f>'Averages Pivot Table'!AA$289</f>
        <v>48658.613610600849</v>
      </c>
      <c r="M381" s="120">
        <f t="shared" ref="M381" si="764">IF(L381&gt;0,RANK(L381,(L$370:L$388)),0)</f>
        <v>6</v>
      </c>
      <c r="N381" s="149">
        <f>'Averages Pivot Table'!AA$293</f>
        <v>48638.466647818495</v>
      </c>
      <c r="O381" s="120">
        <f t="shared" ref="O381" si="765">IF(N381&gt;0,RANK(N381,(N$370:N$388)),0)</f>
        <v>10</v>
      </c>
      <c r="Q381" s="91"/>
      <c r="R381" s="91"/>
      <c r="S381" s="91"/>
    </row>
    <row r="382" spans="1:19">
      <c r="A382" s="118" t="s">
        <v>199</v>
      </c>
      <c r="B382" s="149">
        <f>'Averages Pivot Table'!AA$298</f>
        <v>0</v>
      </c>
      <c r="C382" s="120">
        <f t="shared" si="720"/>
        <v>0</v>
      </c>
      <c r="D382" s="149">
        <f>'Averages Pivot Table'!AA$302</f>
        <v>0</v>
      </c>
      <c r="E382" s="120">
        <f t="shared" si="720"/>
        <v>0</v>
      </c>
      <c r="F382" s="149">
        <f>'Averages Pivot Table'!AA$306</f>
        <v>0</v>
      </c>
      <c r="G382" s="120">
        <f t="shared" ref="G382" si="766">IF(F382&gt;0,RANK(F382,(F$370:F$388)),0)</f>
        <v>0</v>
      </c>
      <c r="H382" s="149">
        <f>'Averages Pivot Table'!AA$310</f>
        <v>0</v>
      </c>
      <c r="I382" s="120">
        <f t="shared" ref="I382" si="767">IF(H382&gt;0,RANK(H382,(H$370:H$388)),0)</f>
        <v>0</v>
      </c>
      <c r="J382" s="149">
        <f>'Averages Pivot Table'!AA$314</f>
        <v>0</v>
      </c>
      <c r="K382" s="120">
        <f t="shared" ref="K382" si="768">IF(J382&gt;0,RANK(J382,(J$370:J$388)),0)</f>
        <v>0</v>
      </c>
      <c r="L382" s="149">
        <f>'Averages Pivot Table'!AA$318</f>
        <v>52026.166125948585</v>
      </c>
      <c r="M382" s="120">
        <f t="shared" ref="M382" si="769">IF(L382&gt;0,RANK(L382,(L$370:L$388)),0)</f>
        <v>4</v>
      </c>
      <c r="N382" s="149">
        <f>'Averages Pivot Table'!AA$322</f>
        <v>52026.166125948585</v>
      </c>
      <c r="O382" s="120">
        <f t="shared" ref="O382" si="770">IF(N382&gt;0,RANK(N382,(N$370:N$388)),0)</f>
        <v>7</v>
      </c>
      <c r="Q382" s="91"/>
      <c r="R382" s="91"/>
      <c r="S382" s="91"/>
    </row>
    <row r="383" spans="1:19">
      <c r="A383" s="118" t="s">
        <v>200</v>
      </c>
      <c r="B383" s="149">
        <f>'Averages Pivot Table'!AA$327</f>
        <v>0</v>
      </c>
      <c r="C383" s="120">
        <f t="shared" si="720"/>
        <v>0</v>
      </c>
      <c r="D383" s="149">
        <f>'Averages Pivot Table'!AA$331</f>
        <v>0</v>
      </c>
      <c r="E383" s="120">
        <f t="shared" si="720"/>
        <v>0</v>
      </c>
      <c r="F383" s="149">
        <f>'Averages Pivot Table'!AA$335</f>
        <v>0</v>
      </c>
      <c r="G383" s="120">
        <f t="shared" ref="G383" si="771">IF(F383&gt;0,RANK(F383,(F$370:F$388)),0)</f>
        <v>0</v>
      </c>
      <c r="H383" s="149">
        <f>'Averages Pivot Table'!AA$339</f>
        <v>0</v>
      </c>
      <c r="I383" s="120">
        <f t="shared" ref="I383" si="772">IF(H383&gt;0,RANK(H383,(H$370:H$388)),0)</f>
        <v>0</v>
      </c>
      <c r="J383" s="149">
        <f>'Averages Pivot Table'!AA$343</f>
        <v>53061.502094972064</v>
      </c>
      <c r="K383" s="120">
        <f t="shared" ref="K383" si="773">IF(J383&gt;0,RANK(J383,(J$370:J$388)),0)</f>
        <v>2</v>
      </c>
      <c r="L383" s="149">
        <f>'Averages Pivot Table'!AA$347</f>
        <v>0</v>
      </c>
      <c r="M383" s="120">
        <f t="shared" ref="M383" si="774">IF(L383&gt;0,RANK(L383,(L$370:L$388)),0)</f>
        <v>0</v>
      </c>
      <c r="N383" s="149">
        <f>'Averages Pivot Table'!AA$351</f>
        <v>53061.502094972064</v>
      </c>
      <c r="O383" s="120">
        <f t="shared" ref="O383" si="775">IF(N383&gt;0,RANK(N383,(N$370:N$388)),0)</f>
        <v>6</v>
      </c>
      <c r="Q383" s="91"/>
      <c r="R383" s="91"/>
      <c r="S383" s="91"/>
    </row>
    <row r="384" spans="1:19">
      <c r="A384" s="118"/>
      <c r="B384" s="149"/>
      <c r="C384" s="120"/>
      <c r="D384" s="149"/>
      <c r="E384" s="120"/>
      <c r="F384" s="149"/>
      <c r="G384" s="120"/>
      <c r="H384" s="149"/>
      <c r="I384" s="120"/>
      <c r="J384" s="149"/>
      <c r="K384" s="120"/>
      <c r="L384" s="149"/>
      <c r="M384" s="120"/>
      <c r="N384" s="149"/>
      <c r="O384" s="120"/>
      <c r="Q384" s="91"/>
      <c r="R384" s="91"/>
      <c r="S384" s="91"/>
    </row>
    <row r="385" spans="1:19" ht="12.95" customHeight="1">
      <c r="A385" s="118" t="s">
        <v>201</v>
      </c>
      <c r="B385" s="119">
        <f>'Averages Pivot Table'!AA$356</f>
        <v>61038.578773572975</v>
      </c>
      <c r="C385" s="120">
        <f t="shared" si="720"/>
        <v>5</v>
      </c>
      <c r="D385" s="119">
        <f>'Averages Pivot Table'!AA$360</f>
        <v>53063.528592812298</v>
      </c>
      <c r="E385" s="120">
        <f t="shared" si="720"/>
        <v>5</v>
      </c>
      <c r="F385" s="119">
        <f>'Averages Pivot Table'!AA$364</f>
        <v>44880.341431678375</v>
      </c>
      <c r="G385" s="120">
        <f t="shared" ref="G385" si="776">IF(F385&gt;0,RANK(F385,(F$370:F$388)),0)</f>
        <v>5</v>
      </c>
      <c r="H385" s="119">
        <f>'Averages Pivot Table'!AA$368</f>
        <v>40117.00766063865</v>
      </c>
      <c r="I385" s="120">
        <f t="shared" ref="I385" si="777">IF(H385&gt;0,RANK(H385,(H$370:H$388)),0)</f>
        <v>4</v>
      </c>
      <c r="J385" s="119">
        <f>'Averages Pivot Table'!AA$372</f>
        <v>0</v>
      </c>
      <c r="K385" s="120">
        <f t="shared" ref="K385" si="778">IF(J385&gt;0,RANK(J385,(J$370:J$388)),0)</f>
        <v>0</v>
      </c>
      <c r="L385" s="119">
        <f>'Averages Pivot Table'!AA$376</f>
        <v>0</v>
      </c>
      <c r="M385" s="120">
        <f t="shared" ref="M385" si="779">IF(L385&gt;0,RANK(L385,(L$370:L$388)),0)</f>
        <v>0</v>
      </c>
      <c r="N385" s="119">
        <f>'Averages Pivot Table'!AA$380</f>
        <v>48289.286220236594</v>
      </c>
      <c r="O385" s="120">
        <f t="shared" ref="O385" si="780">IF(N385&gt;0,RANK(N385,(N$370:N$388)),0)</f>
        <v>11</v>
      </c>
    </row>
    <row r="386" spans="1:19" ht="12.95" customHeight="1">
      <c r="A386" s="118" t="s">
        <v>202</v>
      </c>
      <c r="B386" s="119">
        <f>'Averages Pivot Table'!AA$385</f>
        <v>62608.141402310102</v>
      </c>
      <c r="C386" s="120">
        <f t="shared" si="720"/>
        <v>4</v>
      </c>
      <c r="D386" s="119">
        <f>'Averages Pivot Table'!AA$389</f>
        <v>59144.641171158961</v>
      </c>
      <c r="E386" s="120">
        <f t="shared" si="720"/>
        <v>2</v>
      </c>
      <c r="F386" s="119">
        <f>'Averages Pivot Table'!AA$393</f>
        <v>54731.683969778715</v>
      </c>
      <c r="G386" s="120">
        <f t="shared" ref="G386" si="781">IF(F386&gt;0,RANK(F386,(F$370:F$388)),0)</f>
        <v>3</v>
      </c>
      <c r="H386" s="119">
        <f>'Averages Pivot Table'!AA$397</f>
        <v>57485.387856873123</v>
      </c>
      <c r="I386" s="120">
        <f t="shared" ref="I386" si="782">IF(H386&gt;0,RANK(H386,(H$370:H$388)),0)</f>
        <v>1</v>
      </c>
      <c r="J386" s="119">
        <f>'Averages Pivot Table'!AA$401</f>
        <v>0</v>
      </c>
      <c r="K386" s="120">
        <f t="shared" ref="K386" si="783">IF(J386&gt;0,RANK(J386,(J$370:J$388)),0)</f>
        <v>0</v>
      </c>
      <c r="L386" s="119">
        <f>'Averages Pivot Table'!AA$405</f>
        <v>42055.040173775487</v>
      </c>
      <c r="M386" s="120">
        <f t="shared" ref="M386" si="784">IF(L386&gt;0,RANK(L386,(L$370:L$388)),0)</f>
        <v>8</v>
      </c>
      <c r="N386" s="119">
        <f>'Averages Pivot Table'!AA$409</f>
        <v>54926.96152247757</v>
      </c>
      <c r="O386" s="120">
        <f t="shared" ref="O386" si="785">IF(N386&gt;0,RANK(N386,(N$370:N$388)),0)</f>
        <v>4</v>
      </c>
    </row>
    <row r="387" spans="1:19" ht="12.95" customHeight="1">
      <c r="A387" s="118" t="s">
        <v>203</v>
      </c>
      <c r="B387" s="119">
        <f>'Averages Pivot Table'!AA$414</f>
        <v>0</v>
      </c>
      <c r="C387" s="120">
        <f t="shared" si="720"/>
        <v>0</v>
      </c>
      <c r="D387" s="119">
        <f>'Averages Pivot Table'!AA$418</f>
        <v>0</v>
      </c>
      <c r="E387" s="120">
        <f t="shared" si="720"/>
        <v>0</v>
      </c>
      <c r="F387" s="119">
        <f>'Averages Pivot Table'!AA$422</f>
        <v>0</v>
      </c>
      <c r="G387" s="120">
        <f t="shared" ref="G387" si="786">IF(F387&gt;0,RANK(F387,(F$370:F$388)),0)</f>
        <v>0</v>
      </c>
      <c r="H387" s="119">
        <f>'Averages Pivot Table'!AA$426</f>
        <v>0</v>
      </c>
      <c r="I387" s="120">
        <f t="shared" ref="I387" si="787">IF(H387&gt;0,RANK(H387,(H$370:H$388)),0)</f>
        <v>0</v>
      </c>
      <c r="J387" s="119">
        <f>'Averages Pivot Table'!AA$430</f>
        <v>0</v>
      </c>
      <c r="K387" s="120">
        <f t="shared" ref="K387" si="788">IF(J387&gt;0,RANK(J387,(J$370:J$388)),0)</f>
        <v>0</v>
      </c>
      <c r="L387" s="119">
        <f>'Averages Pivot Table'!AA$434</f>
        <v>0</v>
      </c>
      <c r="M387" s="120">
        <f t="shared" ref="M387" si="789">IF(L387&gt;0,RANK(L387,(L$370:L$388)),0)</f>
        <v>0</v>
      </c>
      <c r="N387" s="119">
        <f>'Averages Pivot Table'!AA$438</f>
        <v>0</v>
      </c>
      <c r="O387" s="120">
        <f t="shared" ref="O387" si="790">IF(N387&gt;0,RANK(N387,(N$370:N$388)),0)</f>
        <v>0</v>
      </c>
    </row>
    <row r="388" spans="1:19" ht="12.95" customHeight="1">
      <c r="A388" s="143" t="s">
        <v>204</v>
      </c>
      <c r="B388" s="122">
        <f>'Averages Pivot Table'!AA$443</f>
        <v>0</v>
      </c>
      <c r="C388" s="123">
        <f t="shared" si="720"/>
        <v>0</v>
      </c>
      <c r="D388" s="122">
        <f>'Averages Pivot Table'!AA$447</f>
        <v>0</v>
      </c>
      <c r="E388" s="123">
        <f t="shared" si="720"/>
        <v>0</v>
      </c>
      <c r="F388" s="122">
        <f>'Averages Pivot Table'!AA$451</f>
        <v>0</v>
      </c>
      <c r="G388" s="123">
        <f t="shared" ref="G388" si="791">IF(F388&gt;0,RANK(F388,(F$370:F$388)),0)</f>
        <v>0</v>
      </c>
      <c r="H388" s="122">
        <f>'Averages Pivot Table'!AA$455</f>
        <v>0</v>
      </c>
      <c r="I388" s="123">
        <f t="shared" ref="I388" si="792">IF(H388&gt;0,RANK(H388,(H$370:H$388)),0)</f>
        <v>0</v>
      </c>
      <c r="J388" s="122">
        <f>'Averages Pivot Table'!AA$459</f>
        <v>0</v>
      </c>
      <c r="K388" s="123">
        <f t="shared" ref="K388" si="793">IF(J388&gt;0,RANK(J388,(J$370:J$388)),0)</f>
        <v>0</v>
      </c>
      <c r="L388" s="122">
        <f>'Averages Pivot Table'!AA$463</f>
        <v>0</v>
      </c>
      <c r="M388" s="123">
        <f t="shared" ref="M388" si="794">IF(L388&gt;0,RANK(L388,(L$370:L$388)),0)</f>
        <v>0</v>
      </c>
      <c r="N388" s="122">
        <f>'Averages Pivot Table'!AA$467</f>
        <v>0</v>
      </c>
      <c r="O388" s="123">
        <f t="shared" ref="O388" si="795">IF(N388&gt;0,RANK(N388,(N$370:N$388)),0)</f>
        <v>0</v>
      </c>
    </row>
    <row r="389" spans="1:19" ht="36.75" customHeight="1">
      <c r="A389" s="665" t="s">
        <v>360</v>
      </c>
      <c r="B389" s="665"/>
      <c r="C389" s="665"/>
      <c r="D389" s="665"/>
      <c r="E389" s="665"/>
      <c r="F389" s="665"/>
      <c r="G389" s="665"/>
      <c r="H389" s="665"/>
      <c r="I389" s="665"/>
      <c r="J389" s="665"/>
      <c r="K389" s="665"/>
      <c r="L389" s="665"/>
      <c r="M389" s="665"/>
      <c r="N389" s="665"/>
      <c r="O389" s="665"/>
    </row>
    <row r="390" spans="1:19">
      <c r="O390" s="84" t="s">
        <v>917</v>
      </c>
    </row>
    <row r="391" spans="1:19" ht="18">
      <c r="A391" s="64" t="s">
        <v>222</v>
      </c>
      <c r="B391" s="64"/>
      <c r="C391" s="64"/>
      <c r="D391" s="64"/>
      <c r="E391" s="64"/>
      <c r="F391" s="64"/>
      <c r="G391" s="64"/>
      <c r="H391" s="64"/>
      <c r="I391" s="64"/>
      <c r="J391" s="64"/>
      <c r="K391" s="64"/>
      <c r="L391" s="64"/>
      <c r="M391" s="64"/>
      <c r="N391" s="64"/>
      <c r="O391" s="64"/>
    </row>
    <row r="392" spans="1:19">
      <c r="A392" s="162"/>
      <c r="B392" s="69"/>
      <c r="C392" s="69"/>
      <c r="D392" s="69"/>
      <c r="E392" s="69"/>
      <c r="F392" s="69"/>
      <c r="G392" s="69"/>
      <c r="H392" s="69"/>
      <c r="I392" s="69"/>
      <c r="J392" s="69"/>
      <c r="K392" s="69"/>
      <c r="L392" s="69"/>
      <c r="M392" s="69"/>
      <c r="N392" s="69"/>
      <c r="O392" s="69"/>
    </row>
    <row r="393" spans="1:19" ht="15.75">
      <c r="A393" s="664" t="s">
        <v>210</v>
      </c>
      <c r="B393" s="664"/>
      <c r="C393" s="664"/>
      <c r="D393" s="664"/>
      <c r="E393" s="664"/>
      <c r="F393" s="664"/>
      <c r="G393" s="664"/>
      <c r="H393" s="664"/>
      <c r="I393" s="664"/>
      <c r="J393" s="664"/>
      <c r="K393" s="664"/>
      <c r="L393" s="664"/>
      <c r="M393" s="664"/>
      <c r="N393" s="664"/>
      <c r="O393" s="664"/>
    </row>
    <row r="394" spans="1:19" ht="15.75">
      <c r="A394" s="664" t="s">
        <v>911</v>
      </c>
      <c r="B394" s="664"/>
      <c r="C394" s="664"/>
      <c r="D394" s="664"/>
      <c r="E394" s="664"/>
      <c r="F394" s="664"/>
      <c r="G394" s="664"/>
      <c r="H394" s="664"/>
      <c r="I394" s="664"/>
      <c r="J394" s="664"/>
      <c r="K394" s="664"/>
      <c r="L394" s="664"/>
      <c r="M394" s="664"/>
      <c r="N394" s="664"/>
      <c r="O394" s="664"/>
    </row>
    <row r="395" spans="1:19">
      <c r="A395" s="118"/>
      <c r="B395" s="118"/>
      <c r="C395" s="118"/>
      <c r="D395" s="118"/>
      <c r="E395" s="118"/>
      <c r="F395" s="118"/>
      <c r="G395" s="118"/>
      <c r="H395" s="118"/>
      <c r="I395" s="118"/>
      <c r="J395" s="118"/>
      <c r="K395" s="118"/>
      <c r="L395" s="118"/>
      <c r="M395" s="118"/>
      <c r="N395" s="118"/>
      <c r="O395" s="118"/>
    </row>
    <row r="396" spans="1:19" ht="33.75" customHeight="1">
      <c r="A396" s="96"/>
      <c r="B396" s="164" t="s">
        <v>3</v>
      </c>
      <c r="C396" s="165"/>
      <c r="D396" s="166" t="s">
        <v>4</v>
      </c>
      <c r="E396" s="167"/>
      <c r="F396" s="166" t="s">
        <v>5</v>
      </c>
      <c r="G396" s="167"/>
      <c r="H396" s="164" t="s">
        <v>6</v>
      </c>
      <c r="I396" s="165"/>
      <c r="J396" s="166" t="s">
        <v>211</v>
      </c>
      <c r="K396" s="167"/>
      <c r="L396" s="165" t="s">
        <v>21</v>
      </c>
      <c r="M396" s="165"/>
      <c r="N396" s="165" t="s">
        <v>212</v>
      </c>
      <c r="O396" s="165"/>
    </row>
    <row r="397" spans="1:19">
      <c r="A397" s="102"/>
      <c r="B397" s="98" t="s">
        <v>187</v>
      </c>
      <c r="C397" s="97" t="s">
        <v>166</v>
      </c>
      <c r="D397" s="98" t="s">
        <v>187</v>
      </c>
      <c r="E397" s="97" t="s">
        <v>166</v>
      </c>
      <c r="F397" s="98" t="s">
        <v>187</v>
      </c>
      <c r="G397" s="97" t="s">
        <v>166</v>
      </c>
      <c r="H397" s="98" t="s">
        <v>187</v>
      </c>
      <c r="I397" s="97" t="s">
        <v>166</v>
      </c>
      <c r="J397" s="98" t="s">
        <v>187</v>
      </c>
      <c r="K397" s="97" t="s">
        <v>166</v>
      </c>
      <c r="L397" s="98" t="s">
        <v>187</v>
      </c>
      <c r="M397" s="97" t="s">
        <v>166</v>
      </c>
      <c r="N397" s="98" t="s">
        <v>187</v>
      </c>
      <c r="O397" s="97" t="s">
        <v>166</v>
      </c>
    </row>
    <row r="398" spans="1:19" s="109" customFormat="1" ht="18" customHeight="1">
      <c r="A398" s="106" t="s">
        <v>188</v>
      </c>
      <c r="B398" s="133">
        <f>'Averages Pivot Table'!AB$471</f>
        <v>56891.741031860052</v>
      </c>
      <c r="C398" s="133"/>
      <c r="D398" s="133">
        <f>'Averages Pivot Table'!AB$475</f>
        <v>50124.467791623938</v>
      </c>
      <c r="E398" s="133"/>
      <c r="F398" s="133">
        <f>'Averages Pivot Table'!AB$479</f>
        <v>44938.327178023952</v>
      </c>
      <c r="G398" s="133"/>
      <c r="H398" s="133">
        <f>'Averages Pivot Table'!AB$483</f>
        <v>43903.753726141054</v>
      </c>
      <c r="I398" s="133"/>
      <c r="J398" s="133">
        <f>'Averages Pivot Table'!AB$487</f>
        <v>47814.405333227158</v>
      </c>
      <c r="K398" s="133"/>
      <c r="L398" s="133">
        <f>'Averages Pivot Table'!AB$491</f>
        <v>50250.078576089785</v>
      </c>
      <c r="M398" s="169"/>
      <c r="N398" s="133">
        <f>'Averages Pivot Table'!AB$495</f>
        <v>48655.77783222749</v>
      </c>
      <c r="O398" s="170"/>
      <c r="Q398" s="111"/>
      <c r="R398" s="111"/>
      <c r="S398" s="111"/>
    </row>
    <row r="399" spans="1:19" ht="12.95" customHeight="1">
      <c r="A399" s="118"/>
      <c r="B399" s="113"/>
      <c r="C399" s="137"/>
      <c r="D399" s="113"/>
      <c r="E399" s="137"/>
      <c r="F399" s="113"/>
      <c r="G399" s="137"/>
      <c r="H399" s="113"/>
      <c r="I399" s="137"/>
      <c r="J399" s="113"/>
      <c r="K399" s="137"/>
      <c r="L399" s="113"/>
      <c r="M399" s="137"/>
      <c r="N399" s="113"/>
      <c r="O399" s="114"/>
    </row>
    <row r="400" spans="1:19" ht="12.95" customHeight="1">
      <c r="A400" s="118" t="s">
        <v>189</v>
      </c>
      <c r="B400" s="149">
        <f>'Averages Pivot Table'!AB$8</f>
        <v>0</v>
      </c>
      <c r="C400" s="120">
        <f>IF(B400&gt;0,RANK(B400,(B$400:B$418)),0)</f>
        <v>0</v>
      </c>
      <c r="D400" s="149">
        <f>'Averages Pivot Table'!AB$12</f>
        <v>0</v>
      </c>
      <c r="E400" s="120">
        <f>IF(D400&gt;0,RANK(D400,(D$400:D$418)),0)</f>
        <v>0</v>
      </c>
      <c r="F400" s="149">
        <f>'Averages Pivot Table'!AB$16</f>
        <v>0</v>
      </c>
      <c r="G400" s="120">
        <f>IF(F400&gt;0,RANK(F400,(F$400:F$418)),0)</f>
        <v>0</v>
      </c>
      <c r="H400" s="149">
        <f>'Averages Pivot Table'!AB$20</f>
        <v>0</v>
      </c>
      <c r="I400" s="120">
        <f>IF(H400&gt;0,RANK(H400,(H$400:H$418)),0)</f>
        <v>0</v>
      </c>
      <c r="J400" s="149">
        <f>'Averages Pivot Table'!AB$24</f>
        <v>0</v>
      </c>
      <c r="K400" s="120">
        <f>IF(J400&gt;0,RANK(J400,(J$400:J$418)),0)</f>
        <v>0</v>
      </c>
      <c r="L400" s="149">
        <f>'Averages Pivot Table'!AB$28</f>
        <v>52859.99069089254</v>
      </c>
      <c r="M400" s="120">
        <f>IF(L400&gt;0,RANK(L400,(L$400:L$418)),0)</f>
        <v>3</v>
      </c>
      <c r="N400" s="149">
        <f>'Averages Pivot Table'!AB$32</f>
        <v>52859.99069089254</v>
      </c>
      <c r="O400" s="120">
        <f>IF(N400&gt;0,RANK(N400,(N$400:N$418)),0)</f>
        <v>3</v>
      </c>
    </row>
    <row r="401" spans="1:19">
      <c r="A401" s="118" t="s">
        <v>190</v>
      </c>
      <c r="B401" s="149">
        <f>'Averages Pivot Table'!AB$37</f>
        <v>61037</v>
      </c>
      <c r="C401" s="120">
        <f t="shared" ref="C401:E418" si="796">IF(B401&gt;0,RANK(B401,(B$400:B$418)),0)</f>
        <v>4</v>
      </c>
      <c r="D401" s="149">
        <f>'Averages Pivot Table'!AB$41</f>
        <v>59870.230088495577</v>
      </c>
      <c r="E401" s="120">
        <f t="shared" si="796"/>
        <v>1</v>
      </c>
      <c r="F401" s="149">
        <f>'Averages Pivot Table'!AB$45</f>
        <v>48609.057692307688</v>
      </c>
      <c r="G401" s="120">
        <f t="shared" ref="G401" si="797">IF(F401&gt;0,RANK(F401,(F$400:F$418)),0)</f>
        <v>2</v>
      </c>
      <c r="H401" s="149">
        <f>'Averages Pivot Table'!AB$49</f>
        <v>40509.896265560164</v>
      </c>
      <c r="I401" s="120">
        <f t="shared" ref="I401" si="798">IF(H401&gt;0,RANK(H401,(H$400:H$418)),0)</f>
        <v>6</v>
      </c>
      <c r="J401" s="149">
        <f>'Averages Pivot Table'!AB$53</f>
        <v>0</v>
      </c>
      <c r="K401" s="120">
        <f t="shared" ref="K401" si="799">IF(J401&gt;0,RANK(J401,(J$400:J$418)),0)</f>
        <v>0</v>
      </c>
      <c r="L401" s="149">
        <f>'Averages Pivot Table'!AB$57</f>
        <v>41415.669064748203</v>
      </c>
      <c r="M401" s="120">
        <f t="shared" ref="M401" si="800">IF(L401&gt;0,RANK(L401,(L$400:L$418)),0)</f>
        <v>8</v>
      </c>
      <c r="N401" s="149">
        <f>'Averages Pivot Table'!AB$61</f>
        <v>43197.807096415621</v>
      </c>
      <c r="O401" s="120">
        <f t="shared" ref="O401" si="801">IF(N401&gt;0,RANK(N401,(N$400:N$418)),0)</f>
        <v>14</v>
      </c>
      <c r="Q401" s="91"/>
      <c r="R401" s="91"/>
      <c r="S401" s="91"/>
    </row>
    <row r="402" spans="1:19">
      <c r="A402" s="118" t="s">
        <v>191</v>
      </c>
      <c r="B402" s="149">
        <f>'Averages Pivot Table'!AB$66</f>
        <v>0</v>
      </c>
      <c r="C402" s="120">
        <f t="shared" si="796"/>
        <v>0</v>
      </c>
      <c r="D402" s="149">
        <f>'Averages Pivot Table'!AB$70</f>
        <v>0</v>
      </c>
      <c r="E402" s="120">
        <f t="shared" si="796"/>
        <v>0</v>
      </c>
      <c r="F402" s="149">
        <f>'Averages Pivot Table'!AB$74</f>
        <v>0</v>
      </c>
      <c r="G402" s="120">
        <f t="shared" ref="G402" si="802">IF(F402&gt;0,RANK(F402,(F$400:F$418)),0)</f>
        <v>0</v>
      </c>
      <c r="H402" s="149">
        <f>'Averages Pivot Table'!AB$78</f>
        <v>0</v>
      </c>
      <c r="I402" s="120">
        <f t="shared" ref="I402" si="803">IF(H402&gt;0,RANK(H402,(H$400:H$418)),0)</f>
        <v>0</v>
      </c>
      <c r="J402" s="149">
        <f>'Averages Pivot Table'!AB$82</f>
        <v>0</v>
      </c>
      <c r="K402" s="120">
        <f t="shared" ref="K402" si="804">IF(J402&gt;0,RANK(J402,(J$400:J$418)),0)</f>
        <v>0</v>
      </c>
      <c r="L402" s="149">
        <f>'Averages Pivot Table'!AB$86</f>
        <v>57176.918251704155</v>
      </c>
      <c r="M402" s="120">
        <f t="shared" ref="M402" si="805">IF(L402&gt;0,RANK(L402,(L$400:L$418)),0)</f>
        <v>1</v>
      </c>
      <c r="N402" s="149">
        <f>'Averages Pivot Table'!AB$90</f>
        <v>57176.918251704155</v>
      </c>
      <c r="O402" s="120">
        <f t="shared" ref="O402" si="806">IF(N402&gt;0,RANK(N402,(N$400:N$418)),0)</f>
        <v>1</v>
      </c>
      <c r="Q402" s="91"/>
      <c r="R402" s="91"/>
      <c r="S402" s="91"/>
    </row>
    <row r="403" spans="1:19">
      <c r="A403" s="118" t="s">
        <v>192</v>
      </c>
      <c r="B403" s="149">
        <f>'Averages Pivot Table'!AB$95</f>
        <v>0</v>
      </c>
      <c r="C403" s="120">
        <f t="shared" si="796"/>
        <v>0</v>
      </c>
      <c r="D403" s="149">
        <f>'Averages Pivot Table'!AB$99</f>
        <v>0</v>
      </c>
      <c r="E403" s="120">
        <f t="shared" si="796"/>
        <v>0</v>
      </c>
      <c r="F403" s="149">
        <f>'Averages Pivot Table'!AB$103</f>
        <v>0</v>
      </c>
      <c r="G403" s="120">
        <f t="shared" ref="G403" si="807">IF(F403&gt;0,RANK(F403,(F$400:F$418)),0)</f>
        <v>0</v>
      </c>
      <c r="H403" s="149">
        <f>'Averages Pivot Table'!AB$107</f>
        <v>0</v>
      </c>
      <c r="I403" s="120">
        <f t="shared" ref="I403" si="808">IF(H403&gt;0,RANK(H403,(H$400:H$418)),0)</f>
        <v>0</v>
      </c>
      <c r="J403" s="149">
        <f>'Averages Pivot Table'!AB$111</f>
        <v>0</v>
      </c>
      <c r="K403" s="120">
        <f t="shared" ref="K403" si="809">IF(J403&gt;0,RANK(J403,(J$400:J$418)),0)</f>
        <v>0</v>
      </c>
      <c r="L403" s="149">
        <f>'Averages Pivot Table'!AB$115</f>
        <v>48916.258215962444</v>
      </c>
      <c r="M403" s="120">
        <f t="shared" ref="M403" si="810">IF(L403&gt;0,RANK(L403,(L$400:L$418)),0)</f>
        <v>5</v>
      </c>
      <c r="N403" s="149">
        <f>'Averages Pivot Table'!AB$119</f>
        <v>48916.258215962444</v>
      </c>
      <c r="O403" s="120">
        <f t="shared" ref="O403" si="811">IF(N403&gt;0,RANK(N403,(N$400:N$418)),0)</f>
        <v>8</v>
      </c>
      <c r="Q403" s="91"/>
      <c r="R403" s="91"/>
      <c r="S403" s="91"/>
    </row>
    <row r="404" spans="1:19">
      <c r="A404" s="118"/>
      <c r="B404" s="149"/>
      <c r="C404" s="120"/>
      <c r="D404" s="149"/>
      <c r="E404" s="120"/>
      <c r="F404" s="149"/>
      <c r="G404" s="120"/>
      <c r="H404" s="149"/>
      <c r="I404" s="120"/>
      <c r="J404" s="149"/>
      <c r="K404" s="120"/>
      <c r="L404" s="149"/>
      <c r="M404" s="120"/>
      <c r="N404" s="149"/>
      <c r="O404" s="120"/>
      <c r="Q404" s="91"/>
      <c r="R404" s="91"/>
      <c r="S404" s="91"/>
    </row>
    <row r="405" spans="1:19">
      <c r="A405" s="118" t="s">
        <v>193</v>
      </c>
      <c r="B405" s="149">
        <f>'Averages Pivot Table'!AB$124</f>
        <v>58371.912212945848</v>
      </c>
      <c r="C405" s="120">
        <f t="shared" si="796"/>
        <v>5</v>
      </c>
      <c r="D405" s="149">
        <f>'Averages Pivot Table'!AB$128</f>
        <v>49498.079927943065</v>
      </c>
      <c r="E405" s="120">
        <f t="shared" si="796"/>
        <v>5</v>
      </c>
      <c r="F405" s="149">
        <f>'Averages Pivot Table'!AB$132</f>
        <v>44295.355527818072</v>
      </c>
      <c r="G405" s="120">
        <f t="shared" ref="G405" si="812">IF(F405&gt;0,RANK(F405,(F$400:F$418)),0)</f>
        <v>7</v>
      </c>
      <c r="H405" s="149">
        <f>'Averages Pivot Table'!AB$136</f>
        <v>39056.480692052537</v>
      </c>
      <c r="I405" s="120">
        <f t="shared" ref="I405" si="813">IF(H405&gt;0,RANK(H405,(H$400:H$418)),0)</f>
        <v>7</v>
      </c>
      <c r="J405" s="149">
        <f>'Averages Pivot Table'!AB$140</f>
        <v>30912.369860017498</v>
      </c>
      <c r="K405" s="120">
        <f t="shared" ref="K405" si="814">IF(J405&gt;0,RANK(J405,(J$400:J$418)),0)</f>
        <v>5</v>
      </c>
      <c r="L405" s="149">
        <f>'Averages Pivot Table'!AB$144</f>
        <v>0</v>
      </c>
      <c r="M405" s="120">
        <f t="shared" ref="M405" si="815">IF(L405&gt;0,RANK(L405,(L$400:L$418)),0)</f>
        <v>0</v>
      </c>
      <c r="N405" s="149">
        <f>'Averages Pivot Table'!AB$148</f>
        <v>44405.020180176332</v>
      </c>
      <c r="O405" s="120">
        <f t="shared" ref="O405" si="816">IF(N405&gt;0,RANK(N405,(N$400:N$418)),0)</f>
        <v>13</v>
      </c>
      <c r="Q405" s="91"/>
      <c r="R405" s="91"/>
      <c r="S405" s="91"/>
    </row>
    <row r="406" spans="1:19">
      <c r="A406" s="118" t="s">
        <v>194</v>
      </c>
      <c r="B406" s="149">
        <f>'Averages Pivot Table'!AB$153</f>
        <v>55059.252527461569</v>
      </c>
      <c r="C406" s="120">
        <f t="shared" si="796"/>
        <v>6</v>
      </c>
      <c r="D406" s="149">
        <f>'Averages Pivot Table'!AB$157</f>
        <v>44058.987614178448</v>
      </c>
      <c r="E406" s="120">
        <f t="shared" si="796"/>
        <v>8</v>
      </c>
      <c r="F406" s="149">
        <f>'Averages Pivot Table'!AB$161</f>
        <v>37740.174919391851</v>
      </c>
      <c r="G406" s="120">
        <f t="shared" ref="G406" si="817">IF(F406&gt;0,RANK(F406,(F$400:F$418)),0)</f>
        <v>9</v>
      </c>
      <c r="H406" s="149">
        <f>'Averages Pivot Table'!AB$165</f>
        <v>35263.877213419379</v>
      </c>
      <c r="I406" s="120">
        <f t="shared" ref="I406" si="818">IF(H406&gt;0,RANK(H406,(H$400:H$418)),0)</f>
        <v>9</v>
      </c>
      <c r="J406" s="149">
        <f>'Averages Pivot Table'!AB$169</f>
        <v>0</v>
      </c>
      <c r="K406" s="120">
        <f t="shared" ref="K406" si="819">IF(J406&gt;0,RANK(J406,(J$400:J$418)),0)</f>
        <v>0</v>
      </c>
      <c r="L406" s="149">
        <f>'Averages Pivot Table'!AB$173</f>
        <v>0</v>
      </c>
      <c r="M406" s="120">
        <f t="shared" ref="M406" si="820">IF(L406&gt;0,RANK(L406,(L$400:L$418)),0)</f>
        <v>0</v>
      </c>
      <c r="N406" s="149">
        <f>'Averages Pivot Table'!AB$177</f>
        <v>45463.353208746383</v>
      </c>
      <c r="O406" s="120">
        <f t="shared" ref="O406" si="821">IF(N406&gt;0,RANK(N406,(N$400:N$418)),0)</f>
        <v>12</v>
      </c>
      <c r="Q406" s="91"/>
      <c r="R406" s="91"/>
      <c r="S406" s="91"/>
    </row>
    <row r="407" spans="1:19">
      <c r="A407" s="118" t="s">
        <v>195</v>
      </c>
      <c r="B407" s="149">
        <f>'Averages Pivot Table'!AB$182</f>
        <v>47544.087941055092</v>
      </c>
      <c r="C407" s="120">
        <f t="shared" si="796"/>
        <v>8</v>
      </c>
      <c r="D407" s="149">
        <f>'Averages Pivot Table'!AB$186</f>
        <v>47865.228579059833</v>
      </c>
      <c r="E407" s="120">
        <f t="shared" si="796"/>
        <v>7</v>
      </c>
      <c r="F407" s="149">
        <f>'Averages Pivot Table'!AB$190</f>
        <v>44464.783929863836</v>
      </c>
      <c r="G407" s="120">
        <f t="shared" ref="G407" si="822">IF(F407&gt;0,RANK(F407,(F$400:F$418)),0)</f>
        <v>6</v>
      </c>
      <c r="H407" s="149">
        <f>'Averages Pivot Table'!AB$194</f>
        <v>36800.150905078292</v>
      </c>
      <c r="I407" s="120">
        <f t="shared" ref="I407" si="823">IF(H407&gt;0,RANK(H407,(H$400:H$418)),0)</f>
        <v>8</v>
      </c>
      <c r="J407" s="149">
        <f>'Averages Pivot Table'!AB$198</f>
        <v>34620</v>
      </c>
      <c r="K407" s="120">
        <f t="shared" ref="K407" si="824">IF(J407&gt;0,RANK(J407,(J$400:J$418)),0)</f>
        <v>4</v>
      </c>
      <c r="L407" s="149">
        <f>'Averages Pivot Table'!AB$202</f>
        <v>0</v>
      </c>
      <c r="M407" s="120">
        <f t="shared" ref="M407" si="825">IF(L407&gt;0,RANK(L407,(L$400:L$418)),0)</f>
        <v>0</v>
      </c>
      <c r="N407" s="149">
        <f>'Averages Pivot Table'!AB$206</f>
        <v>40268.186463632599</v>
      </c>
      <c r="O407" s="120">
        <f t="shared" ref="O407" si="826">IF(N407&gt;0,RANK(N407,(N$400:N$418)),0)</f>
        <v>15</v>
      </c>
      <c r="Q407" s="91"/>
      <c r="R407" s="91"/>
      <c r="S407" s="91"/>
    </row>
    <row r="408" spans="1:19">
      <c r="A408" s="118" t="s">
        <v>196</v>
      </c>
      <c r="B408" s="149">
        <f>'Averages Pivot Table'!AB$211</f>
        <v>73533.817041177608</v>
      </c>
      <c r="C408" s="120">
        <f t="shared" si="796"/>
        <v>1</v>
      </c>
      <c r="D408" s="149">
        <f>'Averages Pivot Table'!AB$215</f>
        <v>57739.232203189349</v>
      </c>
      <c r="E408" s="120">
        <f t="shared" si="796"/>
        <v>2</v>
      </c>
      <c r="F408" s="149">
        <f>'Averages Pivot Table'!AB$219</f>
        <v>50126.304500575236</v>
      </c>
      <c r="G408" s="120">
        <f t="shared" ref="G408" si="827">IF(F408&gt;0,RANK(F408,(F$400:F$418)),0)</f>
        <v>1</v>
      </c>
      <c r="H408" s="149">
        <f>'Averages Pivot Table'!AB$223</f>
        <v>43462.854464302538</v>
      </c>
      <c r="I408" s="120">
        <f t="shared" ref="I408" si="828">IF(H408&gt;0,RANK(H408,(H$400:H$418)),0)</f>
        <v>3</v>
      </c>
      <c r="J408" s="149">
        <f>'Averages Pivot Table'!AB$227</f>
        <v>0</v>
      </c>
      <c r="K408" s="120">
        <f t="shared" ref="K408" si="829">IF(J408&gt;0,RANK(J408,(J$400:J$418)),0)</f>
        <v>0</v>
      </c>
      <c r="L408" s="149">
        <f>'Averages Pivot Table'!AB$231</f>
        <v>0</v>
      </c>
      <c r="M408" s="120">
        <f t="shared" ref="M408" si="830">IF(L408&gt;0,RANK(L408,(L$400:L$418)),0)</f>
        <v>0</v>
      </c>
      <c r="N408" s="149">
        <f>'Averages Pivot Table'!AB$235</f>
        <v>55654.331612152171</v>
      </c>
      <c r="O408" s="120">
        <f t="shared" ref="O408" si="831">IF(N408&gt;0,RANK(N408,(N$400:N$418)),0)</f>
        <v>2</v>
      </c>
      <c r="Q408" s="91"/>
      <c r="R408" s="91"/>
      <c r="S408" s="91"/>
    </row>
    <row r="409" spans="1:19">
      <c r="A409" s="118"/>
      <c r="B409" s="149"/>
      <c r="C409" s="120"/>
      <c r="D409" s="149"/>
      <c r="E409" s="120"/>
      <c r="F409" s="149"/>
      <c r="G409" s="120"/>
      <c r="H409" s="149"/>
      <c r="I409" s="120"/>
      <c r="J409" s="149"/>
      <c r="K409" s="120"/>
      <c r="L409" s="149"/>
      <c r="M409" s="120"/>
      <c r="N409" s="149"/>
      <c r="O409" s="120"/>
      <c r="Q409" s="91"/>
      <c r="R409" s="91"/>
      <c r="S409" s="91"/>
    </row>
    <row r="410" spans="1:19">
      <c r="A410" s="118" t="s">
        <v>197</v>
      </c>
      <c r="B410" s="149">
        <f>'Averages Pivot Table'!AB$240</f>
        <v>0</v>
      </c>
      <c r="C410" s="120">
        <f t="shared" si="796"/>
        <v>0</v>
      </c>
      <c r="D410" s="149">
        <f>'Averages Pivot Table'!AB$244</f>
        <v>0</v>
      </c>
      <c r="E410" s="120">
        <f t="shared" si="796"/>
        <v>0</v>
      </c>
      <c r="F410" s="149">
        <f>'Averages Pivot Table'!AB$248</f>
        <v>0</v>
      </c>
      <c r="G410" s="120">
        <f t="shared" ref="G410" si="832">IF(F410&gt;0,RANK(F410,(F$400:F$418)),0)</f>
        <v>0</v>
      </c>
      <c r="H410" s="149">
        <f>'Averages Pivot Table'!AB$252</f>
        <v>0</v>
      </c>
      <c r="I410" s="120">
        <f t="shared" ref="I410" si="833">IF(H410&gt;0,RANK(H410,(H$400:H$418)),0)</f>
        <v>0</v>
      </c>
      <c r="J410" s="149">
        <f>'Averages Pivot Table'!AB$256</f>
        <v>0</v>
      </c>
      <c r="K410" s="120">
        <f t="shared" ref="K410" si="834">IF(J410&gt;0,RANK(J410,(J$400:J$418)),0)</f>
        <v>0</v>
      </c>
      <c r="L410" s="149">
        <f>'Averages Pivot Table'!AB$260</f>
        <v>49275.190550373918</v>
      </c>
      <c r="M410" s="120">
        <f t="shared" ref="M410" si="835">IF(L410&gt;0,RANK(L410,(L$400:L$418)),0)</f>
        <v>4</v>
      </c>
      <c r="N410" s="149">
        <f>'Averages Pivot Table'!AB$264</f>
        <v>49275.190550373918</v>
      </c>
      <c r="O410" s="120">
        <f t="shared" ref="O410" si="836">IF(N410&gt;0,RANK(N410,(N$400:N$418)),0)</f>
        <v>5</v>
      </c>
      <c r="Q410" s="91"/>
      <c r="R410" s="91"/>
      <c r="S410" s="91"/>
    </row>
    <row r="411" spans="1:19">
      <c r="A411" s="118" t="s">
        <v>198</v>
      </c>
      <c r="B411" s="149">
        <f>'Averages Pivot Table'!AB$269</f>
        <v>0</v>
      </c>
      <c r="C411" s="120">
        <f t="shared" si="796"/>
        <v>0</v>
      </c>
      <c r="D411" s="149">
        <f>'Averages Pivot Table'!AB$273</f>
        <v>0</v>
      </c>
      <c r="E411" s="120">
        <f t="shared" si="796"/>
        <v>0</v>
      </c>
      <c r="F411" s="149">
        <f>'Averages Pivot Table'!AB$277</f>
        <v>47901.984797354635</v>
      </c>
      <c r="G411" s="120">
        <f t="shared" ref="G411" si="837">IF(F411&gt;0,RANK(F411,(F$400:F$418)),0)</f>
        <v>3</v>
      </c>
      <c r="H411" s="149">
        <f>'Averages Pivot Table'!AB$281</f>
        <v>46530.951041415792</v>
      </c>
      <c r="I411" s="120">
        <f t="shared" ref="I411" si="838">IF(H411&gt;0,RANK(H411,(H$400:H$418)),0)</f>
        <v>1</v>
      </c>
      <c r="J411" s="149">
        <f>'Averages Pivot Table'!AB$285</f>
        <v>49886.971512736563</v>
      </c>
      <c r="K411" s="120">
        <f t="shared" ref="K411" si="839">IF(J411&gt;0,RANK(J411,(J$400:J$418)),0)</f>
        <v>2</v>
      </c>
      <c r="L411" s="149">
        <f>'Averages Pivot Table'!AB$289</f>
        <v>48401.531562100055</v>
      </c>
      <c r="M411" s="120">
        <f t="shared" ref="M411" si="840">IF(L411&gt;0,RANK(L411,(L$400:L$418)),0)</f>
        <v>6</v>
      </c>
      <c r="N411" s="149">
        <f>'Averages Pivot Table'!AB$293</f>
        <v>48201.53710367762</v>
      </c>
      <c r="O411" s="120">
        <f t="shared" ref="O411" si="841">IF(N411&gt;0,RANK(N411,(N$400:N$418)),0)</f>
        <v>9</v>
      </c>
      <c r="Q411" s="91"/>
      <c r="R411" s="91"/>
      <c r="S411" s="91"/>
    </row>
    <row r="412" spans="1:19">
      <c r="A412" s="118" t="s">
        <v>199</v>
      </c>
      <c r="B412" s="149">
        <f>'Averages Pivot Table'!AB$298</f>
        <v>0</v>
      </c>
      <c r="C412" s="120">
        <f t="shared" si="796"/>
        <v>0</v>
      </c>
      <c r="D412" s="149">
        <f>'Averages Pivot Table'!AB$302</f>
        <v>0</v>
      </c>
      <c r="E412" s="120">
        <f t="shared" si="796"/>
        <v>0</v>
      </c>
      <c r="F412" s="149">
        <f>'Averages Pivot Table'!AB$306</f>
        <v>0</v>
      </c>
      <c r="G412" s="120">
        <f t="shared" ref="G412" si="842">IF(F412&gt;0,RANK(F412,(F$400:F$418)),0)</f>
        <v>0</v>
      </c>
      <c r="H412" s="149">
        <f>'Averages Pivot Table'!AB$310</f>
        <v>0</v>
      </c>
      <c r="I412" s="120">
        <f t="shared" ref="I412" si="843">IF(H412&gt;0,RANK(H412,(H$400:H$418)),0)</f>
        <v>0</v>
      </c>
      <c r="J412" s="149">
        <f>'Averages Pivot Table'!AB$314</f>
        <v>0</v>
      </c>
      <c r="K412" s="120">
        <f t="shared" ref="K412" si="844">IF(J412&gt;0,RANK(J412,(J$400:J$418)),0)</f>
        <v>0</v>
      </c>
      <c r="L412" s="149">
        <f>'Averages Pivot Table'!AB$318</f>
        <v>46140.720965441207</v>
      </c>
      <c r="M412" s="120">
        <f t="shared" ref="M412" si="845">IF(L412&gt;0,RANK(L412,(L$400:L$418)),0)</f>
        <v>7</v>
      </c>
      <c r="N412" s="149">
        <f>'Averages Pivot Table'!AB$322</f>
        <v>46140.720965441207</v>
      </c>
      <c r="O412" s="120">
        <f t="shared" ref="O412" si="846">IF(N412&gt;0,RANK(N412,(N$400:N$418)),0)</f>
        <v>11</v>
      </c>
      <c r="Q412" s="91"/>
      <c r="R412" s="91"/>
      <c r="S412" s="91"/>
    </row>
    <row r="413" spans="1:19">
      <c r="A413" s="118" t="s">
        <v>200</v>
      </c>
      <c r="B413" s="149">
        <f>'Averages Pivot Table'!AB$327</f>
        <v>0</v>
      </c>
      <c r="C413" s="120">
        <f t="shared" si="796"/>
        <v>0</v>
      </c>
      <c r="D413" s="149">
        <f>'Averages Pivot Table'!AB$331</f>
        <v>0</v>
      </c>
      <c r="E413" s="120">
        <f t="shared" si="796"/>
        <v>0</v>
      </c>
      <c r="F413" s="149">
        <f>'Averages Pivot Table'!AB$335</f>
        <v>0</v>
      </c>
      <c r="G413" s="120">
        <f t="shared" ref="G413" si="847">IF(F413&gt;0,RANK(F413,(F$400:F$418)),0)</f>
        <v>0</v>
      </c>
      <c r="H413" s="149">
        <f>'Averages Pivot Table'!AB$339</f>
        <v>0</v>
      </c>
      <c r="I413" s="120">
        <f t="shared" ref="I413" si="848">IF(H413&gt;0,RANK(H413,(H$400:H$418)),0)</f>
        <v>0</v>
      </c>
      <c r="J413" s="149">
        <f>'Averages Pivot Table'!AB$343</f>
        <v>47625.395744680849</v>
      </c>
      <c r="K413" s="120">
        <f t="shared" ref="K413" si="849">IF(J413&gt;0,RANK(J413,(J$400:J$418)),0)</f>
        <v>3</v>
      </c>
      <c r="L413" s="149">
        <f>'Averages Pivot Table'!AB$347</f>
        <v>0</v>
      </c>
      <c r="M413" s="120">
        <f t="shared" ref="M413" si="850">IF(L413&gt;0,RANK(L413,(L$400:L$418)),0)</f>
        <v>0</v>
      </c>
      <c r="N413" s="149">
        <f>'Averages Pivot Table'!AB$351</f>
        <v>47625.395744680849</v>
      </c>
      <c r="O413" s="120">
        <f t="shared" ref="O413" si="851">IF(N413&gt;0,RANK(N413,(N$400:N$418)),0)</f>
        <v>10</v>
      </c>
      <c r="Q413" s="91"/>
      <c r="R413" s="91"/>
      <c r="S413" s="91"/>
    </row>
    <row r="414" spans="1:19">
      <c r="A414" s="118"/>
      <c r="B414" s="149"/>
      <c r="C414" s="120"/>
      <c r="D414" s="149"/>
      <c r="E414" s="120"/>
      <c r="F414" s="149"/>
      <c r="G414" s="120"/>
      <c r="H414" s="149"/>
      <c r="I414" s="120"/>
      <c r="J414" s="149"/>
      <c r="K414" s="120"/>
      <c r="L414" s="149"/>
      <c r="M414" s="120"/>
      <c r="N414" s="149"/>
      <c r="O414" s="120"/>
      <c r="Q414" s="91"/>
      <c r="R414" s="91"/>
      <c r="S414" s="91"/>
    </row>
    <row r="415" spans="1:19">
      <c r="A415" s="118" t="s">
        <v>201</v>
      </c>
      <c r="B415" s="119">
        <f>'Averages Pivot Table'!AB$356</f>
        <v>63023.554916848676</v>
      </c>
      <c r="C415" s="120">
        <f t="shared" si="796"/>
        <v>3</v>
      </c>
      <c r="D415" s="119">
        <f>'Averages Pivot Table'!AB$360</f>
        <v>52424.12337904689</v>
      </c>
      <c r="E415" s="120">
        <f t="shared" si="796"/>
        <v>4</v>
      </c>
      <c r="F415" s="119">
        <f>'Averages Pivot Table'!AB$364</f>
        <v>43265.597556886016</v>
      </c>
      <c r="G415" s="120">
        <f t="shared" ref="G415" si="852">IF(F415&gt;0,RANK(F415,(F$400:F$418)),0)</f>
        <v>8</v>
      </c>
      <c r="H415" s="119">
        <f>'Averages Pivot Table'!AB$368</f>
        <v>41222.004067264876</v>
      </c>
      <c r="I415" s="120">
        <f t="shared" ref="I415" si="853">IF(H415&gt;0,RANK(H415,(H$400:H$418)),0)</f>
        <v>5</v>
      </c>
      <c r="J415" s="119">
        <f>'Averages Pivot Table'!AB$372</f>
        <v>0</v>
      </c>
      <c r="K415" s="120">
        <f t="shared" ref="K415" si="854">IF(J415&gt;0,RANK(J415,(J$400:J$418)),0)</f>
        <v>0</v>
      </c>
      <c r="L415" s="119">
        <f>'Averages Pivot Table'!AB$376</f>
        <v>0</v>
      </c>
      <c r="M415" s="120">
        <f t="shared" ref="M415" si="855">IF(L415&gt;0,RANK(L415,(L$400:L$418)),0)</f>
        <v>0</v>
      </c>
      <c r="N415" s="119">
        <f>'Averages Pivot Table'!AB$380</f>
        <v>49710.435955902889</v>
      </c>
      <c r="O415" s="120">
        <f t="shared" ref="O415" si="856">IF(N415&gt;0,RANK(N415,(N$400:N$418)),0)</f>
        <v>4</v>
      </c>
      <c r="Q415" s="91"/>
      <c r="R415" s="91"/>
      <c r="S415" s="91"/>
    </row>
    <row r="416" spans="1:19">
      <c r="A416" s="118" t="s">
        <v>202</v>
      </c>
      <c r="B416" s="119">
        <f>'Averages Pivot Table'!AB$385</f>
        <v>51614.452847094035</v>
      </c>
      <c r="C416" s="120">
        <f t="shared" si="796"/>
        <v>7</v>
      </c>
      <c r="D416" s="119">
        <f>'Averages Pivot Table'!AB$389</f>
        <v>49138.482617856964</v>
      </c>
      <c r="E416" s="120">
        <f t="shared" si="796"/>
        <v>6</v>
      </c>
      <c r="F416" s="119">
        <f>'Averages Pivot Table'!AB$393</f>
        <v>47252.49297715904</v>
      </c>
      <c r="G416" s="120">
        <f t="shared" ref="G416" si="857">IF(F416&gt;0,RANK(F416,(F$400:F$418)),0)</f>
        <v>4</v>
      </c>
      <c r="H416" s="119">
        <f>'Averages Pivot Table'!AB$397</f>
        <v>46081.137638315275</v>
      </c>
      <c r="I416" s="120">
        <f t="shared" ref="I416" si="858">IF(H416&gt;0,RANK(H416,(H$400:H$418)),0)</f>
        <v>2</v>
      </c>
      <c r="J416" s="119">
        <f>'Averages Pivot Table'!AB$401</f>
        <v>0</v>
      </c>
      <c r="K416" s="120">
        <f t="shared" ref="K416" si="859">IF(J416&gt;0,RANK(J416,(J$400:J$418)),0)</f>
        <v>0</v>
      </c>
      <c r="L416" s="119">
        <f>'Averages Pivot Table'!AB$405</f>
        <v>54081.875790005099</v>
      </c>
      <c r="M416" s="120">
        <f t="shared" ref="M416" si="860">IF(L416&gt;0,RANK(L416,(L$400:L$418)),0)</f>
        <v>2</v>
      </c>
      <c r="N416" s="119">
        <f>'Averages Pivot Table'!AB$409</f>
        <v>48971.57112633151</v>
      </c>
      <c r="O416" s="120">
        <f t="shared" ref="O416" si="861">IF(N416&gt;0,RANK(N416,(N$400:N$418)),0)</f>
        <v>7</v>
      </c>
      <c r="Q416" s="91"/>
      <c r="R416" s="91"/>
      <c r="S416" s="91"/>
    </row>
    <row r="417" spans="1:19" ht="12.95" customHeight="1">
      <c r="A417" s="118" t="s">
        <v>203</v>
      </c>
      <c r="B417" s="119">
        <f>'Averages Pivot Table'!AB$414</f>
        <v>0</v>
      </c>
      <c r="C417" s="120">
        <f t="shared" si="796"/>
        <v>0</v>
      </c>
      <c r="D417" s="119">
        <f>'Averages Pivot Table'!AB$418</f>
        <v>0</v>
      </c>
      <c r="E417" s="120">
        <f t="shared" si="796"/>
        <v>0</v>
      </c>
      <c r="F417" s="119">
        <f>'Averages Pivot Table'!AB$422</f>
        <v>0</v>
      </c>
      <c r="G417" s="120">
        <f t="shared" ref="G417" si="862">IF(F417&gt;0,RANK(F417,(F$400:F$418)),0)</f>
        <v>0</v>
      </c>
      <c r="H417" s="119">
        <f>'Averages Pivot Table'!AB$426</f>
        <v>0</v>
      </c>
      <c r="I417" s="120">
        <f t="shared" ref="I417" si="863">IF(H417&gt;0,RANK(H417,(H$400:H$418)),0)</f>
        <v>0</v>
      </c>
      <c r="J417" s="119">
        <f>'Averages Pivot Table'!AB$430</f>
        <v>0</v>
      </c>
      <c r="K417" s="120">
        <f t="shared" ref="K417" si="864">IF(J417&gt;0,RANK(J417,(J$400:J$418)),0)</f>
        <v>0</v>
      </c>
      <c r="L417" s="119">
        <f>'Averages Pivot Table'!AB$434</f>
        <v>0</v>
      </c>
      <c r="M417" s="120">
        <f t="shared" ref="M417" si="865">IF(L417&gt;0,RANK(L417,(L$400:L$418)),0)</f>
        <v>0</v>
      </c>
      <c r="N417" s="119">
        <f>'Averages Pivot Table'!AB$438</f>
        <v>0</v>
      </c>
      <c r="O417" s="120">
        <f t="shared" ref="O417" si="866">IF(N417&gt;0,RANK(N417,(N$400:N$418)),0)</f>
        <v>0</v>
      </c>
    </row>
    <row r="418" spans="1:19" ht="12.95" customHeight="1">
      <c r="A418" s="143" t="s">
        <v>204</v>
      </c>
      <c r="B418" s="122">
        <f>'Averages Pivot Table'!AB$443</f>
        <v>72347.742414860681</v>
      </c>
      <c r="C418" s="123">
        <f t="shared" si="796"/>
        <v>2</v>
      </c>
      <c r="D418" s="122">
        <f>'Averages Pivot Table'!AB$447</f>
        <v>55526.794047619056</v>
      </c>
      <c r="E418" s="123">
        <f t="shared" si="796"/>
        <v>3</v>
      </c>
      <c r="F418" s="122">
        <f>'Averages Pivot Table'!AB$451</f>
        <v>46636.933556672251</v>
      </c>
      <c r="G418" s="123">
        <f t="shared" ref="G418" si="867">IF(F418&gt;0,RANK(F418,(F$400:F$418)),0)</f>
        <v>5</v>
      </c>
      <c r="H418" s="122">
        <f>'Averages Pivot Table'!AB$455</f>
        <v>42735.45042425242</v>
      </c>
      <c r="I418" s="123">
        <f t="shared" ref="I418" si="868">IF(H418&gt;0,RANK(H418,(H$400:H$418)),0)</f>
        <v>4</v>
      </c>
      <c r="J418" s="122">
        <f>'Averages Pivot Table'!AB$459</f>
        <v>49979.720930232557</v>
      </c>
      <c r="K418" s="123">
        <f t="shared" ref="K418" si="869">IF(J418&gt;0,RANK(J418,(J$400:J$418)),0)</f>
        <v>1</v>
      </c>
      <c r="L418" s="122">
        <f>'Averages Pivot Table'!AB$463</f>
        <v>0</v>
      </c>
      <c r="M418" s="123">
        <f t="shared" ref="M418" si="870">IF(L418&gt;0,RANK(L418,(L$400:L$418)),0)</f>
        <v>0</v>
      </c>
      <c r="N418" s="122">
        <f>'Averages Pivot Table'!AB$467</f>
        <v>49068.246186008881</v>
      </c>
      <c r="O418" s="123">
        <f t="shared" ref="O418" si="871">IF(N418&gt;0,RANK(N418,(N$400:N$418)),0)</f>
        <v>6</v>
      </c>
    </row>
    <row r="419" spans="1:19" ht="39" customHeight="1">
      <c r="A419" s="667" t="s">
        <v>360</v>
      </c>
      <c r="B419" s="667"/>
      <c r="C419" s="667"/>
      <c r="D419" s="667"/>
      <c r="E419" s="667"/>
      <c r="F419" s="667"/>
      <c r="G419" s="667"/>
      <c r="H419" s="667"/>
      <c r="I419" s="667"/>
      <c r="J419" s="667"/>
      <c r="K419" s="667"/>
      <c r="L419" s="667"/>
      <c r="M419" s="667"/>
      <c r="N419" s="667"/>
      <c r="O419" s="667"/>
    </row>
    <row r="420" spans="1:19">
      <c r="O420" s="84" t="s">
        <v>917</v>
      </c>
    </row>
    <row r="421" spans="1:19" ht="18">
      <c r="A421" s="64" t="s">
        <v>223</v>
      </c>
      <c r="B421" s="64"/>
      <c r="C421" s="64"/>
      <c r="D421" s="64"/>
      <c r="E421" s="64"/>
      <c r="F421" s="64"/>
      <c r="G421" s="64"/>
      <c r="H421" s="64"/>
      <c r="I421" s="64"/>
      <c r="J421" s="64"/>
      <c r="K421" s="64"/>
      <c r="L421" s="64"/>
      <c r="M421" s="64"/>
      <c r="N421" s="64"/>
      <c r="O421" s="64"/>
    </row>
    <row r="422" spans="1:19">
      <c r="A422" s="162"/>
      <c r="B422" s="69"/>
      <c r="C422" s="69"/>
      <c r="D422" s="69"/>
      <c r="E422" s="69"/>
      <c r="F422" s="69"/>
      <c r="G422" s="69"/>
      <c r="H422" s="69"/>
      <c r="I422" s="69"/>
      <c r="J422" s="69"/>
      <c r="K422" s="69"/>
      <c r="L422" s="69"/>
      <c r="M422" s="69"/>
      <c r="N422" s="69"/>
      <c r="O422" s="69"/>
    </row>
    <row r="423" spans="1:19" ht="15.75">
      <c r="A423" s="664" t="s">
        <v>210</v>
      </c>
      <c r="B423" s="664"/>
      <c r="C423" s="664"/>
      <c r="D423" s="664"/>
      <c r="E423" s="664"/>
      <c r="F423" s="664"/>
      <c r="G423" s="664"/>
      <c r="H423" s="664"/>
      <c r="I423" s="664"/>
      <c r="J423" s="664"/>
      <c r="K423" s="664"/>
      <c r="L423" s="664"/>
      <c r="M423" s="664"/>
      <c r="N423" s="664"/>
      <c r="O423" s="664"/>
    </row>
    <row r="424" spans="1:19" ht="15.75">
      <c r="A424" s="664" t="s">
        <v>912</v>
      </c>
      <c r="B424" s="664"/>
      <c r="C424" s="664"/>
      <c r="D424" s="664"/>
      <c r="E424" s="664"/>
      <c r="F424" s="664"/>
      <c r="G424" s="664"/>
      <c r="H424" s="664"/>
      <c r="I424" s="664"/>
      <c r="J424" s="664"/>
      <c r="K424" s="664"/>
      <c r="L424" s="664"/>
      <c r="M424" s="664"/>
      <c r="N424" s="664"/>
      <c r="O424" s="664"/>
    </row>
    <row r="425" spans="1:19">
      <c r="A425" s="118"/>
      <c r="B425" s="118"/>
      <c r="C425" s="118"/>
      <c r="D425" s="118"/>
      <c r="E425" s="118"/>
      <c r="F425" s="118"/>
      <c r="G425" s="118"/>
      <c r="H425" s="118"/>
      <c r="I425" s="118"/>
      <c r="J425" s="118"/>
      <c r="K425" s="118"/>
      <c r="L425" s="118"/>
      <c r="M425" s="118"/>
      <c r="N425" s="118"/>
      <c r="O425" s="118"/>
    </row>
    <row r="426" spans="1:19" ht="33" customHeight="1">
      <c r="A426" s="96"/>
      <c r="B426" s="164" t="s">
        <v>3</v>
      </c>
      <c r="C426" s="165"/>
      <c r="D426" s="166" t="s">
        <v>4</v>
      </c>
      <c r="E426" s="167"/>
      <c r="F426" s="166" t="s">
        <v>5</v>
      </c>
      <c r="G426" s="167"/>
      <c r="H426" s="164" t="s">
        <v>6</v>
      </c>
      <c r="I426" s="165"/>
      <c r="J426" s="166" t="s">
        <v>211</v>
      </c>
      <c r="K426" s="167"/>
      <c r="L426" s="165" t="s">
        <v>21</v>
      </c>
      <c r="M426" s="165"/>
      <c r="N426" s="165" t="s">
        <v>212</v>
      </c>
      <c r="O426" s="165"/>
    </row>
    <row r="427" spans="1:19">
      <c r="A427" s="102"/>
      <c r="B427" s="98" t="s">
        <v>187</v>
      </c>
      <c r="C427" s="97" t="s">
        <v>166</v>
      </c>
      <c r="D427" s="98" t="s">
        <v>187</v>
      </c>
      <c r="E427" s="97" t="s">
        <v>166</v>
      </c>
      <c r="F427" s="98" t="s">
        <v>187</v>
      </c>
      <c r="G427" s="97" t="s">
        <v>166</v>
      </c>
      <c r="H427" s="98" t="s">
        <v>187</v>
      </c>
      <c r="I427" s="97" t="s">
        <v>166</v>
      </c>
      <c r="J427" s="98" t="s">
        <v>187</v>
      </c>
      <c r="K427" s="97" t="s">
        <v>166</v>
      </c>
      <c r="L427" s="98" t="s">
        <v>187</v>
      </c>
      <c r="M427" s="97" t="s">
        <v>166</v>
      </c>
      <c r="N427" s="98" t="s">
        <v>187</v>
      </c>
      <c r="O427" s="97" t="s">
        <v>166</v>
      </c>
    </row>
    <row r="428" spans="1:19" s="109" customFormat="1" ht="18" customHeight="1">
      <c r="A428" s="106" t="s">
        <v>188</v>
      </c>
      <c r="B428" s="133">
        <f>'Averages Pivot Table'!AC$471</f>
        <v>59187.70163099256</v>
      </c>
      <c r="C428" s="133"/>
      <c r="D428" s="133">
        <f>'Averages Pivot Table'!AC$475</f>
        <v>53038.024416781089</v>
      </c>
      <c r="E428" s="133"/>
      <c r="F428" s="133">
        <f>'Averages Pivot Table'!AC$479</f>
        <v>45758.015460902134</v>
      </c>
      <c r="G428" s="133"/>
      <c r="H428" s="133">
        <f>'Averages Pivot Table'!AC$483</f>
        <v>42194.301708213316</v>
      </c>
      <c r="I428" s="133"/>
      <c r="J428" s="133">
        <f>'Averages Pivot Table'!AC$487</f>
        <v>42339.624847949308</v>
      </c>
      <c r="K428" s="133"/>
      <c r="L428" s="133">
        <f>'Averages Pivot Table'!AC$491</f>
        <v>45253.433483402398</v>
      </c>
      <c r="M428" s="169"/>
      <c r="N428" s="133">
        <f>'Averages Pivot Table'!AC$495</f>
        <v>45465.615941970245</v>
      </c>
      <c r="O428" s="170"/>
      <c r="Q428" s="111"/>
      <c r="R428" s="111"/>
      <c r="S428" s="111"/>
    </row>
    <row r="429" spans="1:19" ht="12.95" customHeight="1">
      <c r="A429" s="118"/>
      <c r="B429" s="113"/>
      <c r="C429" s="137"/>
      <c r="D429" s="113"/>
      <c r="E429" s="137"/>
      <c r="F429" s="113"/>
      <c r="G429" s="137"/>
      <c r="H429" s="113"/>
      <c r="I429" s="137"/>
      <c r="J429" s="113"/>
      <c r="K429" s="137"/>
      <c r="L429" s="113"/>
      <c r="M429" s="137"/>
      <c r="N429" s="113"/>
      <c r="O429" s="114"/>
    </row>
    <row r="430" spans="1:19" ht="12.95" customHeight="1">
      <c r="A430" s="118" t="s">
        <v>189</v>
      </c>
      <c r="B430" s="149">
        <f>'Averages Pivot Table'!AC$8</f>
        <v>0</v>
      </c>
      <c r="C430" s="120">
        <f>IF(B430&gt;0,RANK(B430,(B$430:B$448)),0)</f>
        <v>0</v>
      </c>
      <c r="D430" s="149">
        <f>'Averages Pivot Table'!AC$12</f>
        <v>0</v>
      </c>
      <c r="E430" s="120">
        <f>IF(D430&gt;0,RANK(D430,(D$430:D$448)),0)</f>
        <v>0</v>
      </c>
      <c r="F430" s="149">
        <f>'Averages Pivot Table'!AC$16</f>
        <v>0</v>
      </c>
      <c r="G430" s="120">
        <f>IF(F430&gt;0,RANK(F430,(F$430:F$448)),0)</f>
        <v>0</v>
      </c>
      <c r="H430" s="149">
        <f>'Averages Pivot Table'!AC$20</f>
        <v>0</v>
      </c>
      <c r="I430" s="120">
        <f>IF(H430&gt;0,RANK(H430,(H$430:H$448)),0)</f>
        <v>0</v>
      </c>
      <c r="J430" s="149">
        <f>'Averages Pivot Table'!AC$24</f>
        <v>0</v>
      </c>
      <c r="K430" s="120">
        <f>IF(J430&gt;0,RANK(J430,(J$430:J$448)),0)</f>
        <v>0</v>
      </c>
      <c r="L430" s="149">
        <f>'Averages Pivot Table'!AC$28</f>
        <v>51463.188307064353</v>
      </c>
      <c r="M430" s="120">
        <f>IF(L430&gt;0,RANK(L430,(L$430:L$448)),0)</f>
        <v>1</v>
      </c>
      <c r="N430" s="149">
        <f>'Averages Pivot Table'!AC$32</f>
        <v>51463.188307064353</v>
      </c>
      <c r="O430" s="120">
        <f>IF(N430&gt;0,RANK(N430,(N$430:N$448)),0)</f>
        <v>3</v>
      </c>
    </row>
    <row r="431" spans="1:19" ht="12.95" customHeight="1">
      <c r="A431" s="118" t="s">
        <v>190</v>
      </c>
      <c r="B431" s="149">
        <f>'Averages Pivot Table'!AC$37</f>
        <v>53190.169811320753</v>
      </c>
      <c r="C431" s="120">
        <f t="shared" ref="C431:E448" si="872">IF(B431&gt;0,RANK(B431,(B$430:B$448)),0)</f>
        <v>6</v>
      </c>
      <c r="D431" s="149">
        <f>'Averages Pivot Table'!AC$41</f>
        <v>35671.63636363636</v>
      </c>
      <c r="E431" s="120">
        <f t="shared" si="872"/>
        <v>9</v>
      </c>
      <c r="F431" s="149">
        <f>'Averages Pivot Table'!AC$45</f>
        <v>45309.211269589163</v>
      </c>
      <c r="G431" s="120">
        <f t="shared" ref="G431" si="873">IF(F431&gt;0,RANK(F431,(F$430:F$448)),0)</f>
        <v>6</v>
      </c>
      <c r="H431" s="149">
        <f>'Averages Pivot Table'!AC$49</f>
        <v>41501.231506035816</v>
      </c>
      <c r="I431" s="120">
        <f t="shared" ref="I431" si="874">IF(H431&gt;0,RANK(H431,(H$430:H$448)),0)</f>
        <v>4</v>
      </c>
      <c r="J431" s="149">
        <f>'Averages Pivot Table'!AC$53</f>
        <v>0</v>
      </c>
      <c r="K431" s="120">
        <f t="shared" ref="K431" si="875">IF(J431&gt;0,RANK(J431,(J$430:J$448)),0)</f>
        <v>0</v>
      </c>
      <c r="L431" s="149">
        <f>'Averages Pivot Table'!AC$57</f>
        <v>41784.435232503478</v>
      </c>
      <c r="M431" s="120">
        <f t="shared" ref="M431" si="876">IF(L431&gt;0,RANK(L431,(L$430:L$448)),0)</f>
        <v>6</v>
      </c>
      <c r="N431" s="149">
        <f>'Averages Pivot Table'!AC$61</f>
        <v>42170.509522383152</v>
      </c>
      <c r="O431" s="120">
        <f t="shared" ref="O431" si="877">IF(N431&gt;0,RANK(N431,(N$430:N$448)),0)</f>
        <v>13</v>
      </c>
    </row>
    <row r="432" spans="1:19" ht="12.95" customHeight="1">
      <c r="A432" s="118" t="s">
        <v>191</v>
      </c>
      <c r="B432" s="149">
        <f>'Averages Pivot Table'!AC$66</f>
        <v>0</v>
      </c>
      <c r="C432" s="120">
        <f t="shared" si="872"/>
        <v>0</v>
      </c>
      <c r="D432" s="149">
        <f>'Averages Pivot Table'!AC$70</f>
        <v>0</v>
      </c>
      <c r="E432" s="120">
        <f t="shared" si="872"/>
        <v>0</v>
      </c>
      <c r="F432" s="149">
        <f>'Averages Pivot Table'!AC$74</f>
        <v>0</v>
      </c>
      <c r="G432" s="120">
        <f t="shared" ref="G432" si="878">IF(F432&gt;0,RANK(F432,(F$430:F$448)),0)</f>
        <v>0</v>
      </c>
      <c r="H432" s="149">
        <f>'Averages Pivot Table'!AC$78</f>
        <v>0</v>
      </c>
      <c r="I432" s="120">
        <f t="shared" ref="I432" si="879">IF(H432&gt;0,RANK(H432,(H$430:H$448)),0)</f>
        <v>0</v>
      </c>
      <c r="J432" s="149">
        <f>'Averages Pivot Table'!AC$82</f>
        <v>0</v>
      </c>
      <c r="K432" s="120">
        <f t="shared" ref="K432" si="880">IF(J432&gt;0,RANK(J432,(J$430:J$448)),0)</f>
        <v>0</v>
      </c>
      <c r="L432" s="149">
        <f>'Averages Pivot Table'!AC$86</f>
        <v>0</v>
      </c>
      <c r="M432" s="120">
        <f t="shared" ref="M432" si="881">IF(L432&gt;0,RANK(L432,(L$430:L$448)),0)</f>
        <v>0</v>
      </c>
      <c r="N432" s="149">
        <f>'Averages Pivot Table'!AC$90</f>
        <v>0</v>
      </c>
      <c r="O432" s="120">
        <f t="shared" ref="O432" si="882">IF(N432&gt;0,RANK(N432,(N$430:N$448)),0)</f>
        <v>0</v>
      </c>
    </row>
    <row r="433" spans="1:19">
      <c r="A433" s="118" t="s">
        <v>192</v>
      </c>
      <c r="B433" s="149">
        <f>'Averages Pivot Table'!AC$95</f>
        <v>0</v>
      </c>
      <c r="C433" s="120">
        <f t="shared" si="872"/>
        <v>0</v>
      </c>
      <c r="D433" s="149">
        <f>'Averages Pivot Table'!AC$99</f>
        <v>0</v>
      </c>
      <c r="E433" s="120">
        <f t="shared" si="872"/>
        <v>0</v>
      </c>
      <c r="F433" s="149">
        <f>'Averages Pivot Table'!AC$103</f>
        <v>0</v>
      </c>
      <c r="G433" s="120">
        <f t="shared" ref="G433" si="883">IF(F433&gt;0,RANK(F433,(F$430:F$448)),0)</f>
        <v>0</v>
      </c>
      <c r="H433" s="149">
        <f>'Averages Pivot Table'!AC$107</f>
        <v>0</v>
      </c>
      <c r="I433" s="120">
        <f t="shared" ref="I433" si="884">IF(H433&gt;0,RANK(H433,(H$430:H$448)),0)</f>
        <v>0</v>
      </c>
      <c r="J433" s="149">
        <f>'Averages Pivot Table'!AC$111</f>
        <v>0</v>
      </c>
      <c r="K433" s="120">
        <f t="shared" ref="K433" si="885">IF(J433&gt;0,RANK(J433,(J$430:J$448)),0)</f>
        <v>0</v>
      </c>
      <c r="L433" s="149">
        <f>'Averages Pivot Table'!AC$115</f>
        <v>50269.192982456138</v>
      </c>
      <c r="M433" s="120">
        <f t="shared" ref="M433" si="886">IF(L433&gt;0,RANK(L433,(L$430:L$448)),0)</f>
        <v>2</v>
      </c>
      <c r="N433" s="149">
        <f>'Averages Pivot Table'!AC$119</f>
        <v>50269.192982456138</v>
      </c>
      <c r="O433" s="120">
        <f t="shared" ref="O433" si="887">IF(N433&gt;0,RANK(N433,(N$430:N$448)),0)</f>
        <v>4</v>
      </c>
      <c r="Q433" s="91"/>
      <c r="R433" s="91"/>
      <c r="S433" s="91"/>
    </row>
    <row r="434" spans="1:19">
      <c r="A434" s="118"/>
      <c r="B434" s="149"/>
      <c r="C434" s="120"/>
      <c r="D434" s="149"/>
      <c r="E434" s="120"/>
      <c r="F434" s="149"/>
      <c r="G434" s="120"/>
      <c r="H434" s="149"/>
      <c r="I434" s="120"/>
      <c r="J434" s="149"/>
      <c r="K434" s="120"/>
      <c r="L434" s="149"/>
      <c r="M434" s="120"/>
      <c r="N434" s="149"/>
      <c r="O434" s="120"/>
      <c r="Q434" s="91"/>
      <c r="R434" s="91"/>
      <c r="S434" s="91"/>
    </row>
    <row r="435" spans="1:19">
      <c r="A435" s="118" t="s">
        <v>193</v>
      </c>
      <c r="B435" s="149">
        <f>'Averages Pivot Table'!AC$124</f>
        <v>0</v>
      </c>
      <c r="C435" s="120">
        <f t="shared" si="872"/>
        <v>0</v>
      </c>
      <c r="D435" s="149">
        <f>'Averages Pivot Table'!AC$128</f>
        <v>0</v>
      </c>
      <c r="E435" s="120">
        <f t="shared" si="872"/>
        <v>0</v>
      </c>
      <c r="F435" s="149">
        <f>'Averages Pivot Table'!AC$132</f>
        <v>0</v>
      </c>
      <c r="G435" s="120">
        <f t="shared" ref="G435" si="888">IF(F435&gt;0,RANK(F435,(F$430:F$448)),0)</f>
        <v>0</v>
      </c>
      <c r="H435" s="149">
        <f>'Averages Pivot Table'!AC$136</f>
        <v>0</v>
      </c>
      <c r="I435" s="120">
        <f t="shared" ref="I435" si="889">IF(H435&gt;0,RANK(H435,(H$430:H$448)),0)</f>
        <v>0</v>
      </c>
      <c r="J435" s="149">
        <f>'Averages Pivot Table'!AC$140</f>
        <v>0</v>
      </c>
      <c r="K435" s="120">
        <f t="shared" ref="K435" si="890">IF(J435&gt;0,RANK(J435,(J$430:J$448)),0)</f>
        <v>0</v>
      </c>
      <c r="L435" s="149">
        <f>'Averages Pivot Table'!AC$144</f>
        <v>0</v>
      </c>
      <c r="M435" s="120">
        <f t="shared" ref="M435" si="891">IF(L435&gt;0,RANK(L435,(L$430:L$448)),0)</f>
        <v>0</v>
      </c>
      <c r="N435" s="149">
        <f>'Averages Pivot Table'!AC$148</f>
        <v>0</v>
      </c>
      <c r="O435" s="120">
        <f t="shared" ref="O435" si="892">IF(N435&gt;0,RANK(N435,(N$430:N$448)),0)</f>
        <v>0</v>
      </c>
      <c r="Q435" s="91"/>
      <c r="R435" s="91"/>
      <c r="S435" s="91"/>
    </row>
    <row r="436" spans="1:19">
      <c r="A436" s="118" t="s">
        <v>194</v>
      </c>
      <c r="B436" s="149">
        <f>'Averages Pivot Table'!AC$153</f>
        <v>55755.653846153851</v>
      </c>
      <c r="C436" s="120">
        <f t="shared" si="872"/>
        <v>5</v>
      </c>
      <c r="D436" s="149">
        <f>'Averages Pivot Table'!AC$157</f>
        <v>45497.368421052626</v>
      </c>
      <c r="E436" s="120">
        <f t="shared" si="872"/>
        <v>7</v>
      </c>
      <c r="F436" s="149">
        <f>'Averages Pivot Table'!AC$161</f>
        <v>39337.200000000004</v>
      </c>
      <c r="G436" s="120">
        <f t="shared" ref="G436" si="893">IF(F436&gt;0,RANK(F436,(F$430:F$448)),0)</f>
        <v>9</v>
      </c>
      <c r="H436" s="149">
        <f>'Averages Pivot Table'!AC$165</f>
        <v>34270</v>
      </c>
      <c r="I436" s="120">
        <f t="shared" ref="I436" si="894">IF(H436&gt;0,RANK(H436,(H$430:H$448)),0)</f>
        <v>9</v>
      </c>
      <c r="J436" s="149">
        <f>'Averages Pivot Table'!AC$169</f>
        <v>0</v>
      </c>
      <c r="K436" s="120">
        <f t="shared" ref="K436" si="895">IF(J436&gt;0,RANK(J436,(J$430:J$448)),0)</f>
        <v>0</v>
      </c>
      <c r="L436" s="149">
        <f>'Averages Pivot Table'!AC$173</f>
        <v>0</v>
      </c>
      <c r="M436" s="120">
        <f t="shared" ref="M436" si="896">IF(L436&gt;0,RANK(L436,(L$430:L$448)),0)</f>
        <v>0</v>
      </c>
      <c r="N436" s="149">
        <f>'Averages Pivot Table'!AC$177</f>
        <v>48736.561476852665</v>
      </c>
      <c r="O436" s="120">
        <f t="shared" ref="O436" si="897">IF(N436&gt;0,RANK(N436,(N$430:N$448)),0)</f>
        <v>6</v>
      </c>
      <c r="Q436" s="91"/>
      <c r="R436" s="91"/>
      <c r="S436" s="91"/>
    </row>
    <row r="437" spans="1:19">
      <c r="A437" s="118" t="s">
        <v>195</v>
      </c>
      <c r="B437" s="149">
        <f>'Averages Pivot Table'!AC$182</f>
        <v>49602.7</v>
      </c>
      <c r="C437" s="120">
        <f t="shared" si="872"/>
        <v>8</v>
      </c>
      <c r="D437" s="149">
        <f>'Averages Pivot Table'!AC$186</f>
        <v>45824.642857142855</v>
      </c>
      <c r="E437" s="120">
        <f t="shared" si="872"/>
        <v>6</v>
      </c>
      <c r="F437" s="149">
        <f>'Averages Pivot Table'!AC$190</f>
        <v>43910.3125</v>
      </c>
      <c r="G437" s="120">
        <f t="shared" ref="G437" si="898">IF(F437&gt;0,RANK(F437,(F$430:F$448)),0)</f>
        <v>7</v>
      </c>
      <c r="H437" s="149">
        <f>'Averages Pivot Table'!AC$194</f>
        <v>38621.353686635943</v>
      </c>
      <c r="I437" s="120">
        <f t="shared" ref="I437" si="899">IF(H437&gt;0,RANK(H437,(H$430:H$448)),0)</f>
        <v>7</v>
      </c>
      <c r="J437" s="149">
        <f>'Averages Pivot Table'!AC$198</f>
        <v>43464.28571428571</v>
      </c>
      <c r="K437" s="120">
        <f t="shared" ref="K437" si="900">IF(J437&gt;0,RANK(J437,(J$430:J$448)),0)</f>
        <v>2</v>
      </c>
      <c r="L437" s="149">
        <f>'Averages Pivot Table'!AC$202</f>
        <v>0</v>
      </c>
      <c r="M437" s="120">
        <f t="shared" ref="M437" si="901">IF(L437&gt;0,RANK(L437,(L$430:L$448)),0)</f>
        <v>0</v>
      </c>
      <c r="N437" s="149">
        <f>'Averages Pivot Table'!AC$206</f>
        <v>42807.997586872581</v>
      </c>
      <c r="O437" s="120">
        <f t="shared" ref="O437" si="902">IF(N437&gt;0,RANK(N437,(N$430:N$448)),0)</f>
        <v>12</v>
      </c>
      <c r="Q437" s="91"/>
      <c r="R437" s="91"/>
      <c r="S437" s="91"/>
    </row>
    <row r="438" spans="1:19">
      <c r="A438" s="118" t="s">
        <v>196</v>
      </c>
      <c r="B438" s="149">
        <f>'Averages Pivot Table'!AC$211</f>
        <v>65423.958362380457</v>
      </c>
      <c r="C438" s="120">
        <f t="shared" si="872"/>
        <v>3</v>
      </c>
      <c r="D438" s="149">
        <f>'Averages Pivot Table'!AC$215</f>
        <v>57895.566439205955</v>
      </c>
      <c r="E438" s="120">
        <f t="shared" si="872"/>
        <v>1</v>
      </c>
      <c r="F438" s="149">
        <f>'Averages Pivot Table'!AC$219</f>
        <v>49985.252110389614</v>
      </c>
      <c r="G438" s="120">
        <f t="shared" ref="G438" si="903">IF(F438&gt;0,RANK(F438,(F$430:F$448)),0)</f>
        <v>2</v>
      </c>
      <c r="H438" s="149">
        <f>'Averages Pivot Table'!AC$223</f>
        <v>47596.541176470593</v>
      </c>
      <c r="I438" s="120">
        <f t="shared" ref="I438" si="904">IF(H438&gt;0,RANK(H438,(H$430:H$448)),0)</f>
        <v>2</v>
      </c>
      <c r="J438" s="149">
        <f>'Averages Pivot Table'!AC$227</f>
        <v>36695.25</v>
      </c>
      <c r="K438" s="120">
        <f t="shared" ref="K438" si="905">IF(J438&gt;0,RANK(J438,(J$430:J$448)),0)</f>
        <v>4</v>
      </c>
      <c r="L438" s="149">
        <f>'Averages Pivot Table'!AC$231</f>
        <v>0</v>
      </c>
      <c r="M438" s="120">
        <f t="shared" ref="M438" si="906">IF(L438&gt;0,RANK(L438,(L$430:L$448)),0)</f>
        <v>0</v>
      </c>
      <c r="N438" s="149">
        <f>'Averages Pivot Table'!AC$235</f>
        <v>56044.656663889822</v>
      </c>
      <c r="O438" s="120">
        <f t="shared" ref="O438" si="907">IF(N438&gt;0,RANK(N438,(N$430:N$448)),0)</f>
        <v>1</v>
      </c>
      <c r="Q438" s="91"/>
      <c r="R438" s="91"/>
      <c r="S438" s="91"/>
    </row>
    <row r="439" spans="1:19">
      <c r="A439" s="118"/>
      <c r="B439" s="149"/>
      <c r="C439" s="120"/>
      <c r="D439" s="149"/>
      <c r="E439" s="120"/>
      <c r="F439" s="149"/>
      <c r="G439" s="120"/>
      <c r="H439" s="149"/>
      <c r="I439" s="120"/>
      <c r="J439" s="149"/>
      <c r="K439" s="120"/>
      <c r="L439" s="149"/>
      <c r="M439" s="120"/>
      <c r="N439" s="149"/>
      <c r="O439" s="120"/>
      <c r="Q439" s="91"/>
      <c r="R439" s="91"/>
      <c r="S439" s="91"/>
    </row>
    <row r="440" spans="1:19">
      <c r="A440" s="118" t="s">
        <v>197</v>
      </c>
      <c r="B440" s="149">
        <f>'Averages Pivot Table'!AC$240</f>
        <v>0</v>
      </c>
      <c r="C440" s="120">
        <f t="shared" si="872"/>
        <v>0</v>
      </c>
      <c r="D440" s="149">
        <f>'Averages Pivot Table'!AC$244</f>
        <v>0</v>
      </c>
      <c r="E440" s="120">
        <f t="shared" si="872"/>
        <v>0</v>
      </c>
      <c r="F440" s="149">
        <f>'Averages Pivot Table'!AC$248</f>
        <v>0</v>
      </c>
      <c r="G440" s="120">
        <f t="shared" ref="G440" si="908">IF(F440&gt;0,RANK(F440,(F$430:F$448)),0)</f>
        <v>0</v>
      </c>
      <c r="H440" s="149">
        <f>'Averages Pivot Table'!AC$252</f>
        <v>0</v>
      </c>
      <c r="I440" s="120">
        <f t="shared" ref="I440" si="909">IF(H440&gt;0,RANK(H440,(H$430:H$448)),0)</f>
        <v>0</v>
      </c>
      <c r="J440" s="149">
        <f>'Averages Pivot Table'!AC$256</f>
        <v>0</v>
      </c>
      <c r="K440" s="120">
        <f t="shared" ref="K440" si="910">IF(J440&gt;0,RANK(J440,(J$430:J$448)),0)</f>
        <v>0</v>
      </c>
      <c r="L440" s="149">
        <f>'Averages Pivot Table'!AC$260</f>
        <v>49354.146222630952</v>
      </c>
      <c r="M440" s="120">
        <f t="shared" ref="M440" si="911">IF(L440&gt;0,RANK(L440,(L$430:L$448)),0)</f>
        <v>3</v>
      </c>
      <c r="N440" s="149">
        <f>'Averages Pivot Table'!AC$264</f>
        <v>49354.146222630952</v>
      </c>
      <c r="O440" s="120">
        <f t="shared" ref="O440" si="912">IF(N440&gt;0,RANK(N440,(N$430:N$448)),0)</f>
        <v>5</v>
      </c>
      <c r="Q440" s="91"/>
      <c r="R440" s="91"/>
      <c r="S440" s="91"/>
    </row>
    <row r="441" spans="1:19">
      <c r="A441" s="118" t="s">
        <v>198</v>
      </c>
      <c r="B441" s="149">
        <f>'Averages Pivot Table'!AC$269</f>
        <v>0</v>
      </c>
      <c r="C441" s="120">
        <f t="shared" si="872"/>
        <v>0</v>
      </c>
      <c r="D441" s="149">
        <f>'Averages Pivot Table'!AC$273</f>
        <v>38808</v>
      </c>
      <c r="E441" s="120">
        <f t="shared" si="872"/>
        <v>8</v>
      </c>
      <c r="F441" s="149">
        <f>'Averages Pivot Table'!AC$277</f>
        <v>42739.789270419082</v>
      </c>
      <c r="G441" s="120">
        <f t="shared" ref="G441" si="913">IF(F441&gt;0,RANK(F441,(F$430:F$448)),0)</f>
        <v>8</v>
      </c>
      <c r="H441" s="149">
        <f>'Averages Pivot Table'!AC$281</f>
        <v>48004.951316007398</v>
      </c>
      <c r="I441" s="120">
        <f t="shared" ref="I441" si="914">IF(H441&gt;0,RANK(H441,(H$430:H$448)),0)</f>
        <v>1</v>
      </c>
      <c r="J441" s="149">
        <f>'Averages Pivot Table'!AC$285</f>
        <v>43510.807116786207</v>
      </c>
      <c r="K441" s="120">
        <f t="shared" ref="K441" si="915">IF(J441&gt;0,RANK(J441,(J$430:J$448)),0)</f>
        <v>1</v>
      </c>
      <c r="L441" s="149">
        <f>'Averages Pivot Table'!AC$289</f>
        <v>45124.616121088351</v>
      </c>
      <c r="M441" s="120">
        <f t="shared" ref="M441" si="916">IF(L441&gt;0,RANK(L441,(L$430:L$448)),0)</f>
        <v>4</v>
      </c>
      <c r="N441" s="149">
        <f>'Averages Pivot Table'!AC$293</f>
        <v>45081.273871173697</v>
      </c>
      <c r="O441" s="120">
        <f t="shared" ref="O441" si="917">IF(N441&gt;0,RANK(N441,(N$430:N$448)),0)</f>
        <v>9</v>
      </c>
      <c r="Q441" s="91"/>
      <c r="R441" s="91"/>
      <c r="S441" s="91"/>
    </row>
    <row r="442" spans="1:19">
      <c r="A442" s="118" t="s">
        <v>199</v>
      </c>
      <c r="B442" s="149">
        <f>'Averages Pivot Table'!AC$298</f>
        <v>0</v>
      </c>
      <c r="C442" s="120">
        <f t="shared" si="872"/>
        <v>0</v>
      </c>
      <c r="D442" s="149">
        <f>'Averages Pivot Table'!AC$302</f>
        <v>0</v>
      </c>
      <c r="E442" s="120">
        <f t="shared" si="872"/>
        <v>0</v>
      </c>
      <c r="F442" s="149">
        <f>'Averages Pivot Table'!AC$306</f>
        <v>0</v>
      </c>
      <c r="G442" s="120">
        <f t="shared" ref="G442" si="918">IF(F442&gt;0,RANK(F442,(F$430:F$448)),0)</f>
        <v>0</v>
      </c>
      <c r="H442" s="149">
        <f>'Averages Pivot Table'!AC$310</f>
        <v>0</v>
      </c>
      <c r="I442" s="120">
        <f t="shared" ref="I442" si="919">IF(H442&gt;0,RANK(H442,(H$430:H$448)),0)</f>
        <v>0</v>
      </c>
      <c r="J442" s="149">
        <f>'Averages Pivot Table'!AC$314</f>
        <v>0</v>
      </c>
      <c r="K442" s="120">
        <f t="shared" ref="K442" si="920">IF(J442&gt;0,RANK(J442,(J$430:J$448)),0)</f>
        <v>0</v>
      </c>
      <c r="L442" s="149">
        <f>'Averages Pivot Table'!AC$318</f>
        <v>43942.829180492641</v>
      </c>
      <c r="M442" s="120">
        <f t="shared" ref="M442" si="921">IF(L442&gt;0,RANK(L442,(L$430:L$448)),0)</f>
        <v>5</v>
      </c>
      <c r="N442" s="149">
        <f>'Averages Pivot Table'!AC$322</f>
        <v>43942.829180492641</v>
      </c>
      <c r="O442" s="120">
        <f t="shared" ref="O442" si="922">IF(N442&gt;0,RANK(N442,(N$430:N$448)),0)</f>
        <v>11</v>
      </c>
      <c r="Q442" s="91"/>
      <c r="R442" s="91"/>
      <c r="S442" s="91"/>
    </row>
    <row r="443" spans="1:19">
      <c r="A443" s="118" t="s">
        <v>200</v>
      </c>
      <c r="B443" s="149">
        <f>'Averages Pivot Table'!AC$327</f>
        <v>70024.96666666666</v>
      </c>
      <c r="C443" s="120">
        <f t="shared" si="872"/>
        <v>1</v>
      </c>
      <c r="D443" s="149">
        <f>'Averages Pivot Table'!AC$331</f>
        <v>55776.84375</v>
      </c>
      <c r="E443" s="120">
        <f t="shared" si="872"/>
        <v>2</v>
      </c>
      <c r="F443" s="149">
        <f>'Averages Pivot Table'!AC$335</f>
        <v>49031.326704545456</v>
      </c>
      <c r="G443" s="120">
        <f t="shared" ref="G443" si="923">IF(F443&gt;0,RANK(F443,(F$430:F$448)),0)</f>
        <v>3</v>
      </c>
      <c r="H443" s="149">
        <f>'Averages Pivot Table'!AC$339</f>
        <v>41469.883035288505</v>
      </c>
      <c r="I443" s="120">
        <f t="shared" ref="I443" si="924">IF(H443&gt;0,RANK(H443,(H$430:H$448)),0)</f>
        <v>5</v>
      </c>
      <c r="J443" s="149">
        <f>'Averages Pivot Table'!AC$343</f>
        <v>41985.15789473684</v>
      </c>
      <c r="K443" s="120">
        <f t="shared" ref="K443" si="925">IF(J443&gt;0,RANK(J443,(J$430:J$448)),0)</f>
        <v>3</v>
      </c>
      <c r="L443" s="149">
        <f>'Averages Pivot Table'!AC$347</f>
        <v>0</v>
      </c>
      <c r="M443" s="120">
        <f t="shared" ref="M443" si="926">IF(L443&gt;0,RANK(L443,(L$430:L$448)),0)</f>
        <v>0</v>
      </c>
      <c r="N443" s="149">
        <f>'Averages Pivot Table'!AC$351</f>
        <v>45410.554456796606</v>
      </c>
      <c r="O443" s="120">
        <f t="shared" ref="O443" si="927">IF(N443&gt;0,RANK(N443,(N$430:N$448)),0)</f>
        <v>8</v>
      </c>
      <c r="Q443" s="91"/>
      <c r="R443" s="91"/>
      <c r="S443" s="91"/>
    </row>
    <row r="444" spans="1:19">
      <c r="A444" s="118"/>
      <c r="B444" s="149"/>
      <c r="C444" s="120"/>
      <c r="D444" s="149"/>
      <c r="E444" s="120"/>
      <c r="F444" s="149"/>
      <c r="G444" s="120"/>
      <c r="H444" s="149"/>
      <c r="I444" s="120"/>
      <c r="J444" s="149"/>
      <c r="K444" s="120"/>
      <c r="L444" s="149"/>
      <c r="M444" s="120"/>
      <c r="N444" s="149"/>
      <c r="O444" s="120"/>
      <c r="Q444" s="91"/>
      <c r="R444" s="91"/>
      <c r="S444" s="91"/>
    </row>
    <row r="445" spans="1:19">
      <c r="A445" s="118" t="s">
        <v>201</v>
      </c>
      <c r="B445" s="119">
        <f>'Averages Pivot Table'!AC$356</f>
        <v>0</v>
      </c>
      <c r="C445" s="120">
        <f t="shared" si="872"/>
        <v>0</v>
      </c>
      <c r="D445" s="119">
        <f>'Averages Pivot Table'!AC$360</f>
        <v>0</v>
      </c>
      <c r="E445" s="120">
        <f t="shared" si="872"/>
        <v>0</v>
      </c>
      <c r="F445" s="119">
        <f>'Averages Pivot Table'!AC$364</f>
        <v>0</v>
      </c>
      <c r="G445" s="120">
        <f t="shared" ref="G445" si="928">IF(F445&gt;0,RANK(F445,(F$430:F$448)),0)</f>
        <v>0</v>
      </c>
      <c r="H445" s="119">
        <f>'Averages Pivot Table'!AC$368</f>
        <v>0</v>
      </c>
      <c r="I445" s="120">
        <f t="shared" ref="I445" si="929">IF(H445&gt;0,RANK(H445,(H$430:H$448)),0)</f>
        <v>0</v>
      </c>
      <c r="J445" s="119">
        <f>'Averages Pivot Table'!AC$372</f>
        <v>0</v>
      </c>
      <c r="K445" s="120">
        <f t="shared" ref="K445" si="930">IF(J445&gt;0,RANK(J445,(J$430:J$448)),0)</f>
        <v>0</v>
      </c>
      <c r="L445" s="119">
        <f>'Averages Pivot Table'!AC$376</f>
        <v>0</v>
      </c>
      <c r="M445" s="120">
        <f t="shared" ref="M445" si="931">IF(L445&gt;0,RANK(L445,(L$430:L$448)),0)</f>
        <v>0</v>
      </c>
      <c r="N445" s="119">
        <f>'Averages Pivot Table'!AC$380</f>
        <v>0</v>
      </c>
      <c r="O445" s="120">
        <f t="shared" ref="O445" si="932">IF(N445&gt;0,RANK(N445,(N$430:N$448)),0)</f>
        <v>0</v>
      </c>
      <c r="Q445" s="91"/>
      <c r="R445" s="91"/>
      <c r="S445" s="91"/>
    </row>
    <row r="446" spans="1:19">
      <c r="A446" s="118" t="s">
        <v>202</v>
      </c>
      <c r="B446" s="119">
        <f>'Averages Pivot Table'!AC$385</f>
        <v>53007.029654782113</v>
      </c>
      <c r="C446" s="120">
        <f t="shared" si="872"/>
        <v>7</v>
      </c>
      <c r="D446" s="119">
        <f>'Averages Pivot Table'!AC$389</f>
        <v>54294.298387096773</v>
      </c>
      <c r="E446" s="120">
        <f t="shared" si="872"/>
        <v>3</v>
      </c>
      <c r="F446" s="119">
        <f>'Averages Pivot Table'!AC$393</f>
        <v>50205.030131895241</v>
      </c>
      <c r="G446" s="120">
        <f t="shared" ref="G446" si="933">IF(F446&gt;0,RANK(F446,(F$430:F$448)),0)</f>
        <v>1</v>
      </c>
      <c r="H446" s="119">
        <f>'Averages Pivot Table'!AC$397</f>
        <v>41289.259912429727</v>
      </c>
      <c r="I446" s="120">
        <f t="shared" ref="I446" si="934">IF(H446&gt;0,RANK(H446,(H$430:H$448)),0)</f>
        <v>6</v>
      </c>
      <c r="J446" s="119">
        <f>'Averages Pivot Table'!AC$401</f>
        <v>0</v>
      </c>
      <c r="K446" s="120">
        <f t="shared" ref="K446" si="935">IF(J446&gt;0,RANK(J446,(J$430:J$448)),0)</f>
        <v>0</v>
      </c>
      <c r="L446" s="119">
        <f>'Averages Pivot Table'!AC$405</f>
        <v>36549</v>
      </c>
      <c r="M446" s="120">
        <f t="shared" ref="M446" si="936">IF(L446&gt;0,RANK(L446,(L$430:L$448)),0)</f>
        <v>7</v>
      </c>
      <c r="N446" s="119">
        <f>'Averages Pivot Table'!AC$409</f>
        <v>43974.250629444541</v>
      </c>
      <c r="O446" s="120">
        <f t="shared" ref="O446" si="937">IF(N446&gt;0,RANK(N446,(N$430:N$448)),0)</f>
        <v>10</v>
      </c>
      <c r="Q446" s="91"/>
      <c r="R446" s="91"/>
      <c r="S446" s="91"/>
    </row>
    <row r="447" spans="1:19">
      <c r="A447" s="118" t="s">
        <v>203</v>
      </c>
      <c r="B447" s="119">
        <f>'Averages Pivot Table'!AC$414</f>
        <v>66346.333333333328</v>
      </c>
      <c r="C447" s="120">
        <f t="shared" si="872"/>
        <v>2</v>
      </c>
      <c r="D447" s="119">
        <f>'Averages Pivot Table'!AC$418</f>
        <v>48181.230769230766</v>
      </c>
      <c r="E447" s="120">
        <f t="shared" si="872"/>
        <v>5</v>
      </c>
      <c r="F447" s="119">
        <f>'Averages Pivot Table'!AC$422</f>
        <v>48872.333333333336</v>
      </c>
      <c r="G447" s="120">
        <f t="shared" ref="G447" si="938">IF(F447&gt;0,RANK(F447,(F$430:F$448)),0)</f>
        <v>4</v>
      </c>
      <c r="H447" s="119">
        <f>'Averages Pivot Table'!AC$426</f>
        <v>41538.461538461539</v>
      </c>
      <c r="I447" s="120">
        <f t="shared" ref="I447" si="939">IF(H447&gt;0,RANK(H447,(H$430:H$448)),0)</f>
        <v>3</v>
      </c>
      <c r="J447" s="119">
        <f>'Averages Pivot Table'!AC$430</f>
        <v>0</v>
      </c>
      <c r="K447" s="120">
        <f t="shared" ref="K447" si="940">IF(J447&gt;0,RANK(J447,(J$430:J$448)),0)</f>
        <v>0</v>
      </c>
      <c r="L447" s="119">
        <f>'Averages Pivot Table'!AC$434</f>
        <v>0</v>
      </c>
      <c r="M447" s="120">
        <f t="shared" ref="M447" si="941">IF(L447&gt;0,RANK(L447,(L$430:L$448)),0)</f>
        <v>0</v>
      </c>
      <c r="N447" s="119">
        <f>'Averages Pivot Table'!AC$438</f>
        <v>53768.567032967032</v>
      </c>
      <c r="O447" s="120">
        <f t="shared" ref="O447" si="942">IF(N447&gt;0,RANK(N447,(N$430:N$448)),0)</f>
        <v>2</v>
      </c>
      <c r="Q447" s="91"/>
      <c r="R447" s="91"/>
      <c r="S447" s="91"/>
    </row>
    <row r="448" spans="1:19">
      <c r="A448" s="143" t="s">
        <v>204</v>
      </c>
      <c r="B448" s="122">
        <f>'Averages Pivot Table'!AC$443</f>
        <v>63010.894189069229</v>
      </c>
      <c r="C448" s="123">
        <f t="shared" si="872"/>
        <v>4</v>
      </c>
      <c r="D448" s="122">
        <f>'Averages Pivot Table'!AC$447</f>
        <v>54071.863702642768</v>
      </c>
      <c r="E448" s="123">
        <f t="shared" si="872"/>
        <v>4</v>
      </c>
      <c r="F448" s="122">
        <f>'Averages Pivot Table'!AC$451</f>
        <v>45740.619421650474</v>
      </c>
      <c r="G448" s="123">
        <f t="shared" ref="G448" si="943">IF(F448&gt;0,RANK(F448,(F$430:F$448)),0)</f>
        <v>5</v>
      </c>
      <c r="H448" s="122">
        <f>'Averages Pivot Table'!AC$455</f>
        <v>37564.834243422956</v>
      </c>
      <c r="I448" s="123">
        <f t="shared" ref="I448" si="944">IF(H448&gt;0,RANK(H448,(H$430:H$448)),0)</f>
        <v>8</v>
      </c>
      <c r="J448" s="122">
        <f>'Averages Pivot Table'!AC$459</f>
        <v>35364.235827664401</v>
      </c>
      <c r="K448" s="123">
        <f t="shared" ref="K448" si="945">IF(J448&gt;0,RANK(J448,(J$430:J$448)),0)</f>
        <v>5</v>
      </c>
      <c r="L448" s="122">
        <f>'Averages Pivot Table'!AC$463</f>
        <v>0</v>
      </c>
      <c r="M448" s="123">
        <f t="shared" ref="M448" si="946">IF(L448&gt;0,RANK(L448,(L$430:L$448)),0)</f>
        <v>0</v>
      </c>
      <c r="N448" s="122">
        <f>'Averages Pivot Table'!AC$467</f>
        <v>46283.085933615032</v>
      </c>
      <c r="O448" s="123">
        <f t="shared" ref="O448" si="947">IF(N448&gt;0,RANK(N448,(N$430:N$448)),0)</f>
        <v>7</v>
      </c>
      <c r="Q448" s="91"/>
      <c r="R448" s="91"/>
      <c r="S448" s="91"/>
    </row>
    <row r="449" spans="1:19" ht="38.25" customHeight="1">
      <c r="A449" s="667" t="s">
        <v>360</v>
      </c>
      <c r="B449" s="667"/>
      <c r="C449" s="667"/>
      <c r="D449" s="667"/>
      <c r="E449" s="667"/>
      <c r="F449" s="667"/>
      <c r="G449" s="667"/>
      <c r="H449" s="667"/>
      <c r="I449" s="667"/>
      <c r="J449" s="667"/>
      <c r="K449" s="667"/>
      <c r="L449" s="667"/>
      <c r="M449" s="667"/>
      <c r="N449" s="667"/>
      <c r="O449" s="667"/>
    </row>
    <row r="450" spans="1:19">
      <c r="O450" s="84" t="s">
        <v>917</v>
      </c>
    </row>
    <row r="451" spans="1:19" ht="18">
      <c r="A451" s="64" t="s">
        <v>224</v>
      </c>
      <c r="B451" s="64"/>
      <c r="C451" s="64"/>
      <c r="D451" s="64"/>
      <c r="E451" s="64"/>
      <c r="F451" s="64"/>
      <c r="G451" s="64"/>
      <c r="H451" s="64"/>
      <c r="I451" s="64"/>
      <c r="J451" s="64"/>
      <c r="K451" s="64"/>
      <c r="L451" s="64"/>
      <c r="M451" s="64"/>
      <c r="N451" s="64"/>
      <c r="O451" s="64"/>
    </row>
    <row r="452" spans="1:19">
      <c r="A452" s="162"/>
      <c r="B452" s="69"/>
      <c r="C452" s="69"/>
      <c r="D452" s="69"/>
      <c r="E452" s="69"/>
      <c r="F452" s="69"/>
      <c r="G452" s="69"/>
      <c r="H452" s="69"/>
      <c r="I452" s="69"/>
      <c r="J452" s="69"/>
      <c r="K452" s="69"/>
      <c r="L452" s="69"/>
      <c r="M452" s="69"/>
      <c r="N452" s="69"/>
      <c r="O452" s="69"/>
    </row>
    <row r="453" spans="1:19" ht="15.75">
      <c r="A453" s="664" t="s">
        <v>210</v>
      </c>
      <c r="B453" s="664"/>
      <c r="C453" s="664"/>
      <c r="D453" s="664"/>
      <c r="E453" s="664"/>
      <c r="F453" s="664"/>
      <c r="G453" s="664"/>
      <c r="H453" s="664"/>
      <c r="I453" s="664"/>
      <c r="J453" s="664"/>
      <c r="K453" s="664"/>
      <c r="L453" s="664"/>
      <c r="M453" s="664"/>
      <c r="N453" s="664"/>
      <c r="O453" s="664"/>
    </row>
    <row r="454" spans="1:19" ht="15.75">
      <c r="A454" s="664" t="s">
        <v>913</v>
      </c>
      <c r="B454" s="664"/>
      <c r="C454" s="664"/>
      <c r="D454" s="664"/>
      <c r="E454" s="664"/>
      <c r="F454" s="664"/>
      <c r="G454" s="664"/>
      <c r="H454" s="664"/>
      <c r="I454" s="664"/>
      <c r="J454" s="664"/>
      <c r="K454" s="664"/>
      <c r="L454" s="664"/>
      <c r="M454" s="664"/>
      <c r="N454" s="664"/>
      <c r="O454" s="664"/>
    </row>
    <row r="455" spans="1:19">
      <c r="A455" s="118"/>
      <c r="B455" s="118"/>
      <c r="C455" s="118"/>
      <c r="D455" s="118"/>
      <c r="E455" s="118"/>
      <c r="F455" s="118"/>
      <c r="G455" s="118"/>
      <c r="H455" s="118"/>
      <c r="I455" s="118"/>
      <c r="J455" s="118"/>
      <c r="K455" s="118"/>
      <c r="L455" s="118"/>
      <c r="M455" s="118"/>
      <c r="N455" s="118"/>
      <c r="O455" s="118"/>
    </row>
    <row r="456" spans="1:19" ht="30.75" customHeight="1">
      <c r="A456" s="96"/>
      <c r="B456" s="164" t="s">
        <v>3</v>
      </c>
      <c r="C456" s="165"/>
      <c r="D456" s="166" t="s">
        <v>4</v>
      </c>
      <c r="E456" s="167"/>
      <c r="F456" s="166" t="s">
        <v>5</v>
      </c>
      <c r="G456" s="167"/>
      <c r="H456" s="164" t="s">
        <v>6</v>
      </c>
      <c r="I456" s="165"/>
      <c r="J456" s="166" t="s">
        <v>211</v>
      </c>
      <c r="K456" s="167"/>
      <c r="L456" s="165" t="s">
        <v>21</v>
      </c>
      <c r="M456" s="165"/>
      <c r="N456" s="165" t="s">
        <v>212</v>
      </c>
      <c r="O456" s="165"/>
    </row>
    <row r="457" spans="1:19">
      <c r="A457" s="102"/>
      <c r="B457" s="98" t="s">
        <v>187</v>
      </c>
      <c r="C457" s="97" t="s">
        <v>166</v>
      </c>
      <c r="D457" s="98" t="s">
        <v>187</v>
      </c>
      <c r="E457" s="97" t="s">
        <v>166</v>
      </c>
      <c r="F457" s="98" t="s">
        <v>187</v>
      </c>
      <c r="G457" s="97" t="s">
        <v>166</v>
      </c>
      <c r="H457" s="98" t="s">
        <v>187</v>
      </c>
      <c r="I457" s="97" t="s">
        <v>166</v>
      </c>
      <c r="J457" s="98" t="s">
        <v>187</v>
      </c>
      <c r="K457" s="97" t="s">
        <v>166</v>
      </c>
      <c r="L457" s="98" t="s">
        <v>187</v>
      </c>
      <c r="M457" s="97" t="s">
        <v>166</v>
      </c>
      <c r="N457" s="98" t="s">
        <v>187</v>
      </c>
      <c r="O457" s="97" t="s">
        <v>166</v>
      </c>
    </row>
    <row r="458" spans="1:19" s="109" customFormat="1" ht="18" customHeight="1">
      <c r="A458" s="106" t="s">
        <v>188</v>
      </c>
      <c r="B458" s="133" t="s">
        <v>359</v>
      </c>
      <c r="C458" s="133"/>
      <c r="D458" s="133" t="s">
        <v>359</v>
      </c>
      <c r="E458" s="133"/>
      <c r="F458" s="133" t="s">
        <v>359</v>
      </c>
      <c r="G458" s="133"/>
      <c r="H458" s="133" t="s">
        <v>359</v>
      </c>
      <c r="I458" s="133"/>
      <c r="J458" s="133" t="s">
        <v>359</v>
      </c>
      <c r="K458" s="133"/>
      <c r="L458" s="133" t="s">
        <v>359</v>
      </c>
      <c r="M458" s="169"/>
      <c r="N458" s="133" t="s">
        <v>359</v>
      </c>
      <c r="O458" s="170"/>
      <c r="Q458" s="111"/>
      <c r="R458" s="111"/>
      <c r="S458" s="111"/>
    </row>
    <row r="459" spans="1:19" ht="12.95" customHeight="1">
      <c r="A459" s="118"/>
      <c r="B459" s="113"/>
      <c r="C459" s="137"/>
      <c r="D459" s="113"/>
      <c r="E459" s="137"/>
      <c r="F459" s="113"/>
      <c r="G459" s="137"/>
      <c r="H459" s="113"/>
      <c r="I459" s="137"/>
      <c r="J459" s="113"/>
      <c r="K459" s="137"/>
      <c r="L459" s="113"/>
      <c r="M459" s="137"/>
      <c r="N459" s="113"/>
      <c r="O459" s="114"/>
    </row>
    <row r="460" spans="1:19" ht="12.95" customHeight="1">
      <c r="A460" s="118" t="s">
        <v>189</v>
      </c>
      <c r="B460" s="133" t="s">
        <v>359</v>
      </c>
      <c r="C460" s="120"/>
      <c r="D460" s="133" t="s">
        <v>359</v>
      </c>
      <c r="E460" s="120"/>
      <c r="F460" s="133" t="s">
        <v>359</v>
      </c>
      <c r="G460" s="120"/>
      <c r="H460" s="133" t="s">
        <v>359</v>
      </c>
      <c r="I460" s="120"/>
      <c r="J460" s="133" t="s">
        <v>359</v>
      </c>
      <c r="K460" s="120"/>
      <c r="L460" s="133" t="s">
        <v>359</v>
      </c>
      <c r="M460" s="120"/>
      <c r="N460" s="133" t="s">
        <v>359</v>
      </c>
      <c r="O460" s="120"/>
    </row>
    <row r="461" spans="1:19" ht="12.95" customHeight="1">
      <c r="A461" s="118" t="s">
        <v>190</v>
      </c>
      <c r="B461" s="133" t="s">
        <v>359</v>
      </c>
      <c r="C461" s="120"/>
      <c r="D461" s="133" t="s">
        <v>359</v>
      </c>
      <c r="E461" s="120"/>
      <c r="F461" s="133" t="s">
        <v>359</v>
      </c>
      <c r="G461" s="120"/>
      <c r="H461" s="133" t="s">
        <v>359</v>
      </c>
      <c r="I461" s="120"/>
      <c r="J461" s="133" t="s">
        <v>359</v>
      </c>
      <c r="K461" s="120"/>
      <c r="L461" s="133" t="s">
        <v>359</v>
      </c>
      <c r="M461" s="120"/>
      <c r="N461" s="133" t="s">
        <v>359</v>
      </c>
      <c r="O461" s="120"/>
    </row>
    <row r="462" spans="1:19" ht="12.95" customHeight="1">
      <c r="A462" s="118" t="s">
        <v>191</v>
      </c>
      <c r="B462" s="133" t="s">
        <v>359</v>
      </c>
      <c r="C462" s="120"/>
      <c r="D462" s="133" t="s">
        <v>359</v>
      </c>
      <c r="E462" s="120"/>
      <c r="F462" s="133" t="s">
        <v>359</v>
      </c>
      <c r="G462" s="120"/>
      <c r="H462" s="133" t="s">
        <v>359</v>
      </c>
      <c r="I462" s="120"/>
      <c r="J462" s="133" t="s">
        <v>359</v>
      </c>
      <c r="K462" s="120"/>
      <c r="L462" s="133" t="s">
        <v>359</v>
      </c>
      <c r="M462" s="120"/>
      <c r="N462" s="133" t="s">
        <v>359</v>
      </c>
      <c r="O462" s="120"/>
    </row>
    <row r="463" spans="1:19" ht="12.95" customHeight="1">
      <c r="A463" s="118" t="s">
        <v>192</v>
      </c>
      <c r="B463" s="133" t="s">
        <v>359</v>
      </c>
      <c r="C463" s="120"/>
      <c r="D463" s="133" t="s">
        <v>359</v>
      </c>
      <c r="E463" s="120"/>
      <c r="F463" s="133" t="s">
        <v>359</v>
      </c>
      <c r="G463" s="120"/>
      <c r="H463" s="133" t="s">
        <v>359</v>
      </c>
      <c r="I463" s="120"/>
      <c r="J463" s="133" t="s">
        <v>359</v>
      </c>
      <c r="K463" s="120"/>
      <c r="L463" s="133" t="s">
        <v>359</v>
      </c>
      <c r="M463" s="120"/>
      <c r="N463" s="133" t="s">
        <v>359</v>
      </c>
      <c r="O463" s="120"/>
    </row>
    <row r="464" spans="1:19" ht="12.95" customHeight="1">
      <c r="A464" s="118"/>
      <c r="B464" s="171"/>
      <c r="C464" s="120"/>
      <c r="D464" s="171"/>
      <c r="E464" s="120"/>
      <c r="F464" s="171"/>
      <c r="G464" s="120"/>
      <c r="H464" s="171"/>
      <c r="I464" s="120"/>
      <c r="J464" s="171"/>
      <c r="K464" s="120"/>
      <c r="L464" s="171"/>
      <c r="M464" s="120"/>
      <c r="N464" s="171"/>
      <c r="O464" s="120"/>
    </row>
    <row r="465" spans="1:19">
      <c r="A465" s="118" t="s">
        <v>193</v>
      </c>
      <c r="B465" s="133" t="s">
        <v>359</v>
      </c>
      <c r="C465" s="120"/>
      <c r="D465" s="133" t="s">
        <v>359</v>
      </c>
      <c r="E465" s="120"/>
      <c r="F465" s="133" t="s">
        <v>359</v>
      </c>
      <c r="G465" s="120"/>
      <c r="H465" s="133" t="s">
        <v>359</v>
      </c>
      <c r="I465" s="120"/>
      <c r="J465" s="133" t="s">
        <v>359</v>
      </c>
      <c r="K465" s="120"/>
      <c r="L465" s="133" t="s">
        <v>359</v>
      </c>
      <c r="M465" s="120"/>
      <c r="N465" s="133" t="s">
        <v>359</v>
      </c>
      <c r="O465" s="120"/>
      <c r="Q465" s="91"/>
      <c r="R465" s="91"/>
      <c r="S465" s="91"/>
    </row>
    <row r="466" spans="1:19">
      <c r="A466" s="118" t="s">
        <v>194</v>
      </c>
      <c r="B466" s="133" t="s">
        <v>359</v>
      </c>
      <c r="C466" s="120"/>
      <c r="D466" s="133" t="s">
        <v>359</v>
      </c>
      <c r="E466" s="120"/>
      <c r="F466" s="133" t="s">
        <v>359</v>
      </c>
      <c r="G466" s="120"/>
      <c r="H466" s="133" t="s">
        <v>359</v>
      </c>
      <c r="I466" s="120"/>
      <c r="J466" s="133" t="s">
        <v>359</v>
      </c>
      <c r="K466" s="120"/>
      <c r="L466" s="133" t="s">
        <v>359</v>
      </c>
      <c r="M466" s="120"/>
      <c r="N466" s="133" t="s">
        <v>359</v>
      </c>
      <c r="O466" s="120"/>
      <c r="Q466" s="91"/>
      <c r="R466" s="91"/>
      <c r="S466" s="91"/>
    </row>
    <row r="467" spans="1:19">
      <c r="A467" s="118" t="s">
        <v>195</v>
      </c>
      <c r="B467" s="133" t="s">
        <v>359</v>
      </c>
      <c r="C467" s="120"/>
      <c r="D467" s="133" t="s">
        <v>359</v>
      </c>
      <c r="E467" s="120"/>
      <c r="F467" s="133" t="s">
        <v>359</v>
      </c>
      <c r="G467" s="120"/>
      <c r="H467" s="133" t="s">
        <v>359</v>
      </c>
      <c r="I467" s="120"/>
      <c r="J467" s="133" t="s">
        <v>359</v>
      </c>
      <c r="K467" s="120"/>
      <c r="L467" s="133" t="s">
        <v>359</v>
      </c>
      <c r="M467" s="120"/>
      <c r="N467" s="133" t="s">
        <v>359</v>
      </c>
      <c r="O467" s="120"/>
      <c r="Q467" s="91"/>
      <c r="R467" s="91"/>
      <c r="S467" s="91"/>
    </row>
    <row r="468" spans="1:19">
      <c r="A468" s="118" t="s">
        <v>196</v>
      </c>
      <c r="B468" s="133" t="s">
        <v>359</v>
      </c>
      <c r="C468" s="120"/>
      <c r="D468" s="133" t="s">
        <v>359</v>
      </c>
      <c r="E468" s="120"/>
      <c r="F468" s="133" t="s">
        <v>359</v>
      </c>
      <c r="G468" s="120"/>
      <c r="H468" s="133" t="s">
        <v>359</v>
      </c>
      <c r="I468" s="120"/>
      <c r="J468" s="133" t="s">
        <v>359</v>
      </c>
      <c r="K468" s="120"/>
      <c r="L468" s="133" t="s">
        <v>359</v>
      </c>
      <c r="M468" s="120"/>
      <c r="N468" s="133" t="s">
        <v>359</v>
      </c>
      <c r="O468" s="120"/>
      <c r="Q468" s="91"/>
      <c r="R468" s="91"/>
      <c r="S468" s="91"/>
    </row>
    <row r="469" spans="1:19">
      <c r="A469" s="118"/>
      <c r="B469" s="171"/>
      <c r="C469" s="120"/>
      <c r="D469" s="171"/>
      <c r="E469" s="120"/>
      <c r="F469" s="171"/>
      <c r="G469" s="120"/>
      <c r="H469" s="171"/>
      <c r="I469" s="120"/>
      <c r="J469" s="171"/>
      <c r="K469" s="120"/>
      <c r="L469" s="171"/>
      <c r="M469" s="120"/>
      <c r="N469" s="171"/>
      <c r="O469" s="120"/>
      <c r="Q469" s="91"/>
      <c r="R469" s="91"/>
      <c r="S469" s="91"/>
    </row>
    <row r="470" spans="1:19">
      <c r="A470" s="118" t="s">
        <v>197</v>
      </c>
      <c r="B470" s="133" t="s">
        <v>359</v>
      </c>
      <c r="C470" s="120"/>
      <c r="D470" s="133" t="s">
        <v>359</v>
      </c>
      <c r="E470" s="120"/>
      <c r="F470" s="133" t="s">
        <v>359</v>
      </c>
      <c r="G470" s="120"/>
      <c r="H470" s="133" t="s">
        <v>359</v>
      </c>
      <c r="I470" s="120"/>
      <c r="J470" s="133" t="s">
        <v>359</v>
      </c>
      <c r="K470" s="120"/>
      <c r="L470" s="133" t="s">
        <v>359</v>
      </c>
      <c r="M470" s="120"/>
      <c r="N470" s="133" t="s">
        <v>359</v>
      </c>
      <c r="O470" s="120"/>
      <c r="Q470" s="91"/>
      <c r="R470" s="91"/>
      <c r="S470" s="91"/>
    </row>
    <row r="471" spans="1:19">
      <c r="A471" s="118" t="s">
        <v>198</v>
      </c>
      <c r="B471" s="133" t="s">
        <v>359</v>
      </c>
      <c r="C471" s="120"/>
      <c r="D471" s="133" t="s">
        <v>359</v>
      </c>
      <c r="E471" s="120"/>
      <c r="F471" s="133" t="s">
        <v>359</v>
      </c>
      <c r="G471" s="120"/>
      <c r="H471" s="133" t="s">
        <v>359</v>
      </c>
      <c r="I471" s="120"/>
      <c r="J471" s="133" t="s">
        <v>359</v>
      </c>
      <c r="K471" s="120"/>
      <c r="L471" s="133" t="s">
        <v>359</v>
      </c>
      <c r="M471" s="120"/>
      <c r="N471" s="133" t="s">
        <v>359</v>
      </c>
      <c r="O471" s="120"/>
      <c r="Q471" s="91"/>
      <c r="R471" s="91"/>
      <c r="S471" s="91"/>
    </row>
    <row r="472" spans="1:19">
      <c r="A472" s="118" t="s">
        <v>199</v>
      </c>
      <c r="B472" s="133" t="s">
        <v>359</v>
      </c>
      <c r="C472" s="120"/>
      <c r="D472" s="133" t="s">
        <v>359</v>
      </c>
      <c r="E472" s="120"/>
      <c r="F472" s="133" t="s">
        <v>359</v>
      </c>
      <c r="G472" s="120"/>
      <c r="H472" s="133" t="s">
        <v>359</v>
      </c>
      <c r="I472" s="120"/>
      <c r="J472" s="133" t="s">
        <v>359</v>
      </c>
      <c r="K472" s="120"/>
      <c r="L472" s="133" t="s">
        <v>359</v>
      </c>
      <c r="M472" s="120"/>
      <c r="N472" s="133" t="s">
        <v>359</v>
      </c>
      <c r="O472" s="120"/>
      <c r="Q472" s="91"/>
      <c r="R472" s="91"/>
      <c r="S472" s="91"/>
    </row>
    <row r="473" spans="1:19">
      <c r="A473" s="118" t="s">
        <v>200</v>
      </c>
      <c r="B473" s="133" t="s">
        <v>359</v>
      </c>
      <c r="C473" s="120"/>
      <c r="D473" s="133" t="s">
        <v>359</v>
      </c>
      <c r="E473" s="120"/>
      <c r="F473" s="133" t="s">
        <v>359</v>
      </c>
      <c r="G473" s="120"/>
      <c r="H473" s="133" t="s">
        <v>359</v>
      </c>
      <c r="I473" s="120"/>
      <c r="J473" s="133" t="s">
        <v>359</v>
      </c>
      <c r="K473" s="120"/>
      <c r="L473" s="133" t="s">
        <v>359</v>
      </c>
      <c r="M473" s="120"/>
      <c r="N473" s="133" t="s">
        <v>359</v>
      </c>
      <c r="O473" s="120"/>
      <c r="Q473" s="91"/>
      <c r="R473" s="91"/>
      <c r="S473" s="91"/>
    </row>
    <row r="474" spans="1:19">
      <c r="A474" s="118"/>
      <c r="B474" s="171"/>
      <c r="C474" s="120"/>
      <c r="D474" s="171"/>
      <c r="E474" s="120"/>
      <c r="F474" s="171"/>
      <c r="G474" s="120"/>
      <c r="H474" s="171"/>
      <c r="I474" s="120"/>
      <c r="J474" s="171"/>
      <c r="K474" s="120"/>
      <c r="L474" s="171"/>
      <c r="M474" s="120"/>
      <c r="N474" s="171"/>
      <c r="O474" s="120"/>
      <c r="Q474" s="91"/>
      <c r="R474" s="91"/>
      <c r="S474" s="91"/>
    </row>
    <row r="475" spans="1:19">
      <c r="A475" s="118" t="s">
        <v>201</v>
      </c>
      <c r="B475" s="133" t="s">
        <v>359</v>
      </c>
      <c r="C475" s="120"/>
      <c r="D475" s="133" t="s">
        <v>359</v>
      </c>
      <c r="E475" s="120"/>
      <c r="F475" s="133" t="s">
        <v>359</v>
      </c>
      <c r="G475" s="120"/>
      <c r="H475" s="133" t="s">
        <v>359</v>
      </c>
      <c r="I475" s="120"/>
      <c r="J475" s="133" t="s">
        <v>359</v>
      </c>
      <c r="K475" s="120"/>
      <c r="L475" s="133" t="s">
        <v>359</v>
      </c>
      <c r="M475" s="120"/>
      <c r="N475" s="133" t="s">
        <v>359</v>
      </c>
      <c r="O475" s="120"/>
      <c r="Q475" s="91"/>
      <c r="R475" s="91"/>
      <c r="S475" s="91"/>
    </row>
    <row r="476" spans="1:19">
      <c r="A476" s="118" t="s">
        <v>202</v>
      </c>
      <c r="B476" s="133" t="s">
        <v>359</v>
      </c>
      <c r="C476" s="120"/>
      <c r="D476" s="133" t="s">
        <v>359</v>
      </c>
      <c r="E476" s="120"/>
      <c r="F476" s="133" t="s">
        <v>359</v>
      </c>
      <c r="G476" s="120"/>
      <c r="H476" s="133" t="s">
        <v>359</v>
      </c>
      <c r="I476" s="120"/>
      <c r="J476" s="133" t="s">
        <v>359</v>
      </c>
      <c r="K476" s="120"/>
      <c r="L476" s="133" t="s">
        <v>359</v>
      </c>
      <c r="M476" s="120"/>
      <c r="N476" s="133" t="s">
        <v>359</v>
      </c>
      <c r="O476" s="120"/>
      <c r="Q476" s="91"/>
      <c r="R476" s="91"/>
      <c r="S476" s="91"/>
    </row>
    <row r="477" spans="1:19">
      <c r="A477" s="118" t="s">
        <v>203</v>
      </c>
      <c r="B477" s="133">
        <f>'Averages Pivot Table'!AD$414</f>
        <v>71621.071739130435</v>
      </c>
      <c r="C477" s="120"/>
      <c r="D477" s="133">
        <f>'Averages Pivot Table'!AD$418</f>
        <v>64229.554112554106</v>
      </c>
      <c r="E477" s="120"/>
      <c r="F477" s="133">
        <f>'Averages Pivot Table'!AD$422</f>
        <v>57914.609859154931</v>
      </c>
      <c r="G477" s="120"/>
      <c r="H477" s="133">
        <f>'Averages Pivot Table'!AD$426</f>
        <v>52333.967491166077</v>
      </c>
      <c r="I477" s="120"/>
      <c r="J477" s="133">
        <f>'Averages Pivot Table'!AD$430</f>
        <v>40088.175355450236</v>
      </c>
      <c r="K477" s="120"/>
      <c r="L477" s="133">
        <f>'Averages Pivot Table'!AD$434</f>
        <v>0</v>
      </c>
      <c r="M477" s="120"/>
      <c r="N477" s="133">
        <f>'Averages Pivot Table'!AD$438</f>
        <v>60752.914363716387</v>
      </c>
      <c r="O477" s="120"/>
      <c r="Q477" s="91"/>
      <c r="R477" s="91"/>
      <c r="S477" s="91"/>
    </row>
    <row r="478" spans="1:19">
      <c r="A478" s="143" t="s">
        <v>204</v>
      </c>
      <c r="B478" s="122" t="s">
        <v>359</v>
      </c>
      <c r="C478" s="123"/>
      <c r="D478" s="122" t="s">
        <v>359</v>
      </c>
      <c r="E478" s="123"/>
      <c r="F478" s="122" t="s">
        <v>359</v>
      </c>
      <c r="G478" s="123"/>
      <c r="H478" s="122" t="s">
        <v>359</v>
      </c>
      <c r="I478" s="123"/>
      <c r="J478" s="122" t="s">
        <v>359</v>
      </c>
      <c r="K478" s="123"/>
      <c r="L478" s="122" t="s">
        <v>359</v>
      </c>
      <c r="M478" s="123"/>
      <c r="N478" s="122" t="s">
        <v>359</v>
      </c>
      <c r="O478" s="123"/>
      <c r="Q478" s="91"/>
      <c r="R478" s="91"/>
      <c r="S478" s="91"/>
    </row>
    <row r="479" spans="1:19" ht="35.25" customHeight="1">
      <c r="A479" s="667" t="s">
        <v>360</v>
      </c>
      <c r="B479" s="667"/>
      <c r="C479" s="667"/>
      <c r="D479" s="667"/>
      <c r="E479" s="667"/>
      <c r="F479" s="667"/>
      <c r="G479" s="667"/>
      <c r="H479" s="667"/>
      <c r="I479" s="667"/>
      <c r="J479" s="667"/>
      <c r="K479" s="667"/>
      <c r="L479" s="667"/>
      <c r="M479" s="667"/>
      <c r="N479" s="667"/>
      <c r="O479" s="667"/>
      <c r="Q479" s="91"/>
      <c r="R479" s="91"/>
      <c r="S479" s="91"/>
    </row>
    <row r="480" spans="1:19">
      <c r="O480" s="84" t="s">
        <v>917</v>
      </c>
      <c r="Q480" s="91"/>
      <c r="R480" s="91"/>
      <c r="S480" s="91"/>
    </row>
    <row r="481" spans="1:19" ht="18">
      <c r="A481" s="64" t="s">
        <v>225</v>
      </c>
      <c r="B481" s="64"/>
      <c r="C481" s="64"/>
      <c r="D481" s="64"/>
      <c r="E481" s="64"/>
      <c r="F481" s="64"/>
      <c r="G481" s="64"/>
      <c r="H481" s="64"/>
      <c r="I481" s="64"/>
      <c r="J481" s="64"/>
      <c r="K481" s="64"/>
      <c r="L481" s="64"/>
      <c r="M481" s="64"/>
      <c r="N481" s="64"/>
      <c r="O481" s="64"/>
    </row>
    <row r="482" spans="1:19">
      <c r="A482" s="162"/>
      <c r="B482" s="69"/>
      <c r="C482" s="69"/>
      <c r="D482" s="69"/>
      <c r="E482" s="69"/>
      <c r="F482" s="69"/>
      <c r="G482" s="69"/>
      <c r="H482" s="69"/>
      <c r="I482" s="69"/>
      <c r="J482" s="69"/>
      <c r="K482" s="69"/>
      <c r="L482" s="69"/>
      <c r="M482" s="69"/>
      <c r="N482" s="69"/>
      <c r="O482" s="69"/>
    </row>
    <row r="483" spans="1:19" ht="15.75">
      <c r="A483" s="664" t="s">
        <v>210</v>
      </c>
      <c r="B483" s="664"/>
      <c r="C483" s="664"/>
      <c r="D483" s="664"/>
      <c r="E483" s="664"/>
      <c r="F483" s="664"/>
      <c r="G483" s="664"/>
      <c r="H483" s="664"/>
      <c r="I483" s="664"/>
      <c r="J483" s="664"/>
      <c r="K483" s="664"/>
      <c r="L483" s="664"/>
      <c r="M483" s="664"/>
      <c r="N483" s="664"/>
      <c r="O483" s="664"/>
    </row>
    <row r="484" spans="1:19" ht="15.75">
      <c r="A484" s="664" t="s">
        <v>901</v>
      </c>
      <c r="B484" s="664"/>
      <c r="C484" s="664"/>
      <c r="D484" s="664"/>
      <c r="E484" s="664"/>
      <c r="F484" s="664"/>
      <c r="G484" s="664"/>
      <c r="H484" s="664"/>
      <c r="I484" s="664"/>
      <c r="J484" s="664"/>
      <c r="K484" s="664"/>
      <c r="L484" s="664"/>
      <c r="M484" s="664"/>
      <c r="N484" s="664"/>
      <c r="O484" s="664"/>
    </row>
    <row r="485" spans="1:19">
      <c r="A485" s="118"/>
      <c r="B485" s="69"/>
      <c r="C485" s="69"/>
      <c r="D485" s="69"/>
      <c r="E485" s="69"/>
      <c r="F485" s="69"/>
      <c r="G485" s="69"/>
      <c r="H485" s="69"/>
      <c r="I485" s="69"/>
      <c r="J485" s="69"/>
      <c r="K485" s="69"/>
      <c r="L485" s="69"/>
      <c r="M485" s="69"/>
      <c r="N485" s="69"/>
      <c r="O485" s="69"/>
    </row>
    <row r="486" spans="1:19" ht="31.5" customHeight="1">
      <c r="A486" s="96"/>
      <c r="B486" s="164" t="s">
        <v>3</v>
      </c>
      <c r="C486" s="165"/>
      <c r="D486" s="166" t="s">
        <v>4</v>
      </c>
      <c r="E486" s="167"/>
      <c r="F486" s="166" t="s">
        <v>5</v>
      </c>
      <c r="G486" s="167"/>
      <c r="H486" s="164" t="s">
        <v>6</v>
      </c>
      <c r="I486" s="165"/>
      <c r="J486" s="166" t="s">
        <v>211</v>
      </c>
      <c r="K486" s="167"/>
      <c r="L486" s="165" t="s">
        <v>21</v>
      </c>
      <c r="M486" s="165"/>
      <c r="N486" s="165" t="s">
        <v>212</v>
      </c>
      <c r="O486" s="165"/>
    </row>
    <row r="487" spans="1:19">
      <c r="A487" s="184"/>
      <c r="B487" s="98" t="s">
        <v>187</v>
      </c>
      <c r="C487" s="97" t="s">
        <v>166</v>
      </c>
      <c r="D487" s="98" t="s">
        <v>187</v>
      </c>
      <c r="E487" s="97" t="s">
        <v>166</v>
      </c>
      <c r="F487" s="98" t="s">
        <v>187</v>
      </c>
      <c r="G487" s="97" t="s">
        <v>166</v>
      </c>
      <c r="H487" s="98" t="s">
        <v>187</v>
      </c>
      <c r="I487" s="97" t="s">
        <v>166</v>
      </c>
      <c r="J487" s="98" t="s">
        <v>187</v>
      </c>
      <c r="K487" s="97" t="s">
        <v>166</v>
      </c>
      <c r="L487" s="98" t="s">
        <v>187</v>
      </c>
      <c r="M487" s="97" t="s">
        <v>166</v>
      </c>
      <c r="N487" s="98" t="s">
        <v>187</v>
      </c>
      <c r="O487" s="97" t="s">
        <v>166</v>
      </c>
    </row>
    <row r="488" spans="1:19" s="109" customFormat="1" ht="18" customHeight="1">
      <c r="A488" s="106" t="s">
        <v>188</v>
      </c>
      <c r="B488" s="133">
        <f>'Averages Pivot Table'!AH$471</f>
        <v>47587.726966184273</v>
      </c>
      <c r="C488" s="133"/>
      <c r="D488" s="133">
        <f>'Averages Pivot Table'!AH$475</f>
        <v>44789.865708759331</v>
      </c>
      <c r="E488" s="133"/>
      <c r="F488" s="133">
        <f>'Averages Pivot Table'!AH$479</f>
        <v>40952.685320800665</v>
      </c>
      <c r="G488" s="133"/>
      <c r="H488" s="133">
        <f>'Averages Pivot Table'!AH$483</f>
        <v>37018.673932264166</v>
      </c>
      <c r="I488" s="133"/>
      <c r="J488" s="133">
        <f>'Averages Pivot Table'!AH$487</f>
        <v>35375.984265456471</v>
      </c>
      <c r="K488" s="133"/>
      <c r="L488" s="133">
        <f>'Averages Pivot Table'!AH$491</f>
        <v>42375.475387838793</v>
      </c>
      <c r="M488" s="169"/>
      <c r="N488" s="133">
        <f>'Averages Pivot Table'!AH$495</f>
        <v>41868.240197491075</v>
      </c>
      <c r="O488" s="170"/>
      <c r="Q488" s="111"/>
      <c r="R488" s="111"/>
      <c r="S488" s="111"/>
    </row>
    <row r="489" spans="1:19" ht="12.95" customHeight="1">
      <c r="A489" s="118"/>
      <c r="B489" s="113"/>
      <c r="C489" s="137"/>
      <c r="D489" s="113"/>
      <c r="E489" s="137"/>
      <c r="F489" s="113"/>
      <c r="G489" s="137"/>
      <c r="H489" s="113"/>
      <c r="I489" s="137"/>
      <c r="J489" s="113"/>
      <c r="K489" s="137"/>
      <c r="L489" s="113"/>
      <c r="M489" s="137"/>
      <c r="N489" s="113"/>
      <c r="O489" s="114"/>
    </row>
    <row r="490" spans="1:19" ht="12.95" customHeight="1">
      <c r="A490" s="118" t="s">
        <v>189</v>
      </c>
      <c r="B490" s="149">
        <f>'Averages Pivot Table'!AH$8</f>
        <v>0</v>
      </c>
      <c r="C490" s="120">
        <f>IF(B490&gt;0,RANK(B490,(B$490:B$508)),0)</f>
        <v>0</v>
      </c>
      <c r="D490" s="149">
        <f>'Averages Pivot Table'!AH$12</f>
        <v>0</v>
      </c>
      <c r="E490" s="120">
        <f>IF(D490&gt;0,RANK(D490,(D$490:D$508)),0)</f>
        <v>0</v>
      </c>
      <c r="F490" s="149">
        <f>'Averages Pivot Table'!AH$16</f>
        <v>0</v>
      </c>
      <c r="G490" s="120">
        <f>IF(F490&gt;0,RANK(F490,(F$490:F$508)),0)</f>
        <v>0</v>
      </c>
      <c r="H490" s="149">
        <f>'Averages Pivot Table'!AH$20</f>
        <v>0</v>
      </c>
      <c r="I490" s="120">
        <f>IF(H490&gt;0,RANK(H490,(H$490:H$508)),0)</f>
        <v>0</v>
      </c>
      <c r="J490" s="149">
        <f>'Averages Pivot Table'!AH$24</f>
        <v>0</v>
      </c>
      <c r="K490" s="120">
        <f>IF(J490&gt;0,RANK(J490,(J$490:J$508)),0)</f>
        <v>0</v>
      </c>
      <c r="L490" s="149">
        <f>'Averages Pivot Table'!AH$28</f>
        <v>52692.006273155173</v>
      </c>
      <c r="M490" s="120">
        <f>IF(L490&gt;0,RANK(L490,(L$490:L$508)),0)</f>
        <v>1</v>
      </c>
      <c r="N490" s="149">
        <f>'Averages Pivot Table'!AH$32</f>
        <v>52692.006273155173</v>
      </c>
      <c r="O490" s="120">
        <f>IF(N490&gt;0,RANK(N490,(N$490:N$508)),0)</f>
        <v>1</v>
      </c>
    </row>
    <row r="491" spans="1:19" ht="12.95" customHeight="1">
      <c r="A491" s="118" t="s">
        <v>190</v>
      </c>
      <c r="B491" s="149">
        <f>'Averages Pivot Table'!AH$37</f>
        <v>0</v>
      </c>
      <c r="C491" s="120">
        <f t="shared" ref="C491:E508" si="948">IF(B491&gt;0,RANK(B491,(B$490:B$508)),0)</f>
        <v>0</v>
      </c>
      <c r="D491" s="149">
        <f>'Averages Pivot Table'!AH$41</f>
        <v>0</v>
      </c>
      <c r="E491" s="120">
        <f t="shared" si="948"/>
        <v>0</v>
      </c>
      <c r="F491" s="149">
        <f>'Averages Pivot Table'!AH$45</f>
        <v>0</v>
      </c>
      <c r="G491" s="120">
        <f t="shared" ref="G491" si="949">IF(F491&gt;0,RANK(F491,(F$490:F$508)),0)</f>
        <v>0</v>
      </c>
      <c r="H491" s="149">
        <f>'Averages Pivot Table'!AH$49</f>
        <v>0</v>
      </c>
      <c r="I491" s="120">
        <f t="shared" ref="I491" si="950">IF(H491&gt;0,RANK(H491,(H$490:H$508)),0)</f>
        <v>0</v>
      </c>
      <c r="J491" s="149">
        <f>'Averages Pivot Table'!AH$53</f>
        <v>0</v>
      </c>
      <c r="K491" s="120">
        <f t="shared" ref="K491" si="951">IF(J491&gt;0,RANK(J491,(J$490:J$508)),0)</f>
        <v>0</v>
      </c>
      <c r="L491" s="149">
        <f>'Averages Pivot Table'!AH$57</f>
        <v>0</v>
      </c>
      <c r="M491" s="120">
        <f t="shared" ref="M491" si="952">IF(L491&gt;0,RANK(L491,(L$490:L$508)),0)</f>
        <v>0</v>
      </c>
      <c r="N491" s="149">
        <f>'Averages Pivot Table'!AH$61</f>
        <v>0</v>
      </c>
      <c r="O491" s="120">
        <f t="shared" ref="O491" si="953">IF(N491&gt;0,RANK(N491,(N$490:N$508)),0)</f>
        <v>0</v>
      </c>
    </row>
    <row r="492" spans="1:19" ht="12.95" customHeight="1">
      <c r="A492" s="118" t="s">
        <v>191</v>
      </c>
      <c r="B492" s="149">
        <f>'Averages Pivot Table'!AH$66</f>
        <v>0</v>
      </c>
      <c r="C492" s="120">
        <f t="shared" si="948"/>
        <v>0</v>
      </c>
      <c r="D492" s="149">
        <f>'Averages Pivot Table'!AH$70</f>
        <v>0</v>
      </c>
      <c r="E492" s="120">
        <f t="shared" si="948"/>
        <v>0</v>
      </c>
      <c r="F492" s="149">
        <f>'Averages Pivot Table'!AH$74</f>
        <v>0</v>
      </c>
      <c r="G492" s="120">
        <f t="shared" ref="G492" si="954">IF(F492&gt;0,RANK(F492,(F$490:F$508)),0)</f>
        <v>0</v>
      </c>
      <c r="H492" s="149">
        <f>'Averages Pivot Table'!AH$78</f>
        <v>0</v>
      </c>
      <c r="I492" s="120">
        <f t="shared" ref="I492" si="955">IF(H492&gt;0,RANK(H492,(H$490:H$508)),0)</f>
        <v>0</v>
      </c>
      <c r="J492" s="149">
        <f>'Averages Pivot Table'!AH$82</f>
        <v>0</v>
      </c>
      <c r="K492" s="120">
        <f t="shared" ref="K492" si="956">IF(J492&gt;0,RANK(J492,(J$490:J$508)),0)</f>
        <v>0</v>
      </c>
      <c r="L492" s="149">
        <f>'Averages Pivot Table'!AH$86</f>
        <v>0</v>
      </c>
      <c r="M492" s="120">
        <f t="shared" ref="M492" si="957">IF(L492&gt;0,RANK(L492,(L$490:L$508)),0)</f>
        <v>0</v>
      </c>
      <c r="N492" s="149">
        <f>'Averages Pivot Table'!AH$90</f>
        <v>0</v>
      </c>
      <c r="O492" s="120">
        <f t="shared" ref="O492" si="958">IF(N492&gt;0,RANK(N492,(N$490:N$508)),0)</f>
        <v>0</v>
      </c>
    </row>
    <row r="493" spans="1:19" ht="12.95" customHeight="1">
      <c r="A493" s="118" t="s">
        <v>192</v>
      </c>
      <c r="B493" s="149">
        <f>'Averages Pivot Table'!AH$95</f>
        <v>0</v>
      </c>
      <c r="C493" s="120">
        <f t="shared" si="948"/>
        <v>0</v>
      </c>
      <c r="D493" s="149">
        <f>'Averages Pivot Table'!AH$99</f>
        <v>0</v>
      </c>
      <c r="E493" s="120">
        <f t="shared" si="948"/>
        <v>0</v>
      </c>
      <c r="F493" s="149">
        <f>'Averages Pivot Table'!AH$103</f>
        <v>0</v>
      </c>
      <c r="G493" s="120">
        <f t="shared" ref="G493" si="959">IF(F493&gt;0,RANK(F493,(F$490:F$508)),0)</f>
        <v>0</v>
      </c>
      <c r="H493" s="149">
        <f>'Averages Pivot Table'!AH$107</f>
        <v>0</v>
      </c>
      <c r="I493" s="120">
        <f t="shared" ref="I493" si="960">IF(H493&gt;0,RANK(H493,(H$490:H$508)),0)</f>
        <v>0</v>
      </c>
      <c r="J493" s="149">
        <f>'Averages Pivot Table'!AH$111</f>
        <v>0</v>
      </c>
      <c r="K493" s="120">
        <f t="shared" ref="K493" si="961">IF(J493&gt;0,RANK(J493,(J$490:J$508)),0)</f>
        <v>0</v>
      </c>
      <c r="L493" s="149">
        <f>'Averages Pivot Table'!AH$115</f>
        <v>0</v>
      </c>
      <c r="M493" s="120">
        <f t="shared" ref="M493" si="962">IF(L493&gt;0,RANK(L493,(L$490:L$508)),0)</f>
        <v>0</v>
      </c>
      <c r="N493" s="149">
        <f>'Averages Pivot Table'!AH$119</f>
        <v>0</v>
      </c>
      <c r="O493" s="120">
        <f t="shared" ref="O493" si="963">IF(N493&gt;0,RANK(N493,(N$490:N$508)),0)</f>
        <v>0</v>
      </c>
    </row>
    <row r="494" spans="1:19" ht="12.95" customHeight="1">
      <c r="A494" s="118"/>
      <c r="B494" s="149"/>
      <c r="C494" s="120"/>
      <c r="D494" s="149"/>
      <c r="E494" s="120"/>
      <c r="F494" s="149"/>
      <c r="G494" s="120"/>
      <c r="H494" s="149"/>
      <c r="I494" s="120"/>
      <c r="J494" s="149"/>
      <c r="K494" s="120"/>
      <c r="L494" s="149"/>
      <c r="M494" s="120"/>
      <c r="N494" s="149"/>
      <c r="O494" s="120"/>
    </row>
    <row r="495" spans="1:19" ht="12.95" customHeight="1">
      <c r="A495" s="118" t="s">
        <v>193</v>
      </c>
      <c r="B495" s="149">
        <f>'Averages Pivot Table'!AH$124</f>
        <v>0</v>
      </c>
      <c r="C495" s="120">
        <f t="shared" si="948"/>
        <v>0</v>
      </c>
      <c r="D495" s="149">
        <f>'Averages Pivot Table'!AH$128</f>
        <v>0</v>
      </c>
      <c r="E495" s="120">
        <f t="shared" si="948"/>
        <v>0</v>
      </c>
      <c r="F495" s="149">
        <f>'Averages Pivot Table'!AH$132</f>
        <v>0</v>
      </c>
      <c r="G495" s="120">
        <f t="shared" ref="G495" si="964">IF(F495&gt;0,RANK(F495,(F$490:F$508)),0)</f>
        <v>0</v>
      </c>
      <c r="H495" s="149">
        <f>'Averages Pivot Table'!AH$136</f>
        <v>0</v>
      </c>
      <c r="I495" s="120">
        <f t="shared" ref="I495" si="965">IF(H495&gt;0,RANK(H495,(H$490:H$508)),0)</f>
        <v>0</v>
      </c>
      <c r="J495" s="149">
        <f>'Averages Pivot Table'!AH$140</f>
        <v>0</v>
      </c>
      <c r="K495" s="120">
        <f t="shared" ref="K495" si="966">IF(J495&gt;0,RANK(J495,(J$490:J$508)),0)</f>
        <v>0</v>
      </c>
      <c r="L495" s="149">
        <f>'Averages Pivot Table'!AH$144</f>
        <v>40035.321581189994</v>
      </c>
      <c r="M495" s="120">
        <f t="shared" ref="M495" si="967">IF(L495&gt;0,RANK(L495,(L$490:L$508)),0)</f>
        <v>3</v>
      </c>
      <c r="N495" s="149">
        <f>'Averages Pivot Table'!AH$148</f>
        <v>40035.321581189994</v>
      </c>
      <c r="O495" s="120">
        <f t="shared" ref="O495" si="968">IF(N495&gt;0,RANK(N495,(N$490:N$508)),0)</f>
        <v>4</v>
      </c>
    </row>
    <row r="496" spans="1:19" ht="12.95" customHeight="1">
      <c r="A496" s="118" t="s">
        <v>194</v>
      </c>
      <c r="B496" s="149">
        <f>'Averages Pivot Table'!AH$153</f>
        <v>52158.99521203831</v>
      </c>
      <c r="C496" s="120">
        <f t="shared" si="948"/>
        <v>1</v>
      </c>
      <c r="D496" s="149">
        <f>'Averages Pivot Table'!AH$157</f>
        <v>44841.990655685782</v>
      </c>
      <c r="E496" s="120">
        <f t="shared" si="948"/>
        <v>1</v>
      </c>
      <c r="F496" s="149">
        <f>'Averages Pivot Table'!AH$161</f>
        <v>40622.948302815617</v>
      </c>
      <c r="G496" s="120">
        <f t="shared" ref="G496" si="969">IF(F496&gt;0,RANK(F496,(F$490:F$508)),0)</f>
        <v>2</v>
      </c>
      <c r="H496" s="149">
        <f>'Averages Pivot Table'!AH$165</f>
        <v>36141.301626747379</v>
      </c>
      <c r="I496" s="120">
        <f t="shared" ref="I496" si="970">IF(H496&gt;0,RANK(H496,(H$490:H$508)),0)</f>
        <v>2</v>
      </c>
      <c r="J496" s="149">
        <f>'Averages Pivot Table'!AH$169</f>
        <v>0</v>
      </c>
      <c r="K496" s="120">
        <f t="shared" ref="K496" si="971">IF(J496&gt;0,RANK(J496,(J$490:J$508)),0)</f>
        <v>0</v>
      </c>
      <c r="L496" s="149">
        <f>'Averages Pivot Table'!AH$173</f>
        <v>0</v>
      </c>
      <c r="M496" s="120">
        <f t="shared" ref="M496" si="972">IF(L496&gt;0,RANK(L496,(L$490:L$508)),0)</f>
        <v>0</v>
      </c>
      <c r="N496" s="149">
        <f>'Averages Pivot Table'!AH$177</f>
        <v>41147.266923552583</v>
      </c>
      <c r="O496" s="120">
        <f t="shared" ref="O496" si="973">IF(N496&gt;0,RANK(N496,(N$490:N$508)),0)</f>
        <v>3</v>
      </c>
    </row>
    <row r="497" spans="1:19">
      <c r="A497" s="118" t="s">
        <v>195</v>
      </c>
      <c r="B497" s="149">
        <f>'Averages Pivot Table'!AH$182</f>
        <v>43016.458720330244</v>
      </c>
      <c r="C497" s="120">
        <f t="shared" si="948"/>
        <v>2</v>
      </c>
      <c r="D497" s="149">
        <f>'Averages Pivot Table'!AH$186</f>
        <v>44433.678571428572</v>
      </c>
      <c r="E497" s="120">
        <f t="shared" si="948"/>
        <v>2</v>
      </c>
      <c r="F497" s="149">
        <f>'Averages Pivot Table'!AH$190</f>
        <v>42571.394318181818</v>
      </c>
      <c r="G497" s="120">
        <f t="shared" ref="G497" si="974">IF(F497&gt;0,RANK(F497,(F$490:F$508)),0)</f>
        <v>1</v>
      </c>
      <c r="H497" s="149">
        <f>'Averages Pivot Table'!AH$194</f>
        <v>37229.51533901626</v>
      </c>
      <c r="I497" s="120">
        <f t="shared" ref="I497" si="975">IF(H497&gt;0,RANK(H497,(H$490:H$508)),0)</f>
        <v>1</v>
      </c>
      <c r="J497" s="149">
        <f>'Averages Pivot Table'!AH$198</f>
        <v>35375.984265456471</v>
      </c>
      <c r="K497" s="120">
        <f t="shared" ref="K497" si="976">IF(J497&gt;0,RANK(J497,(J$490:J$508)),0)</f>
        <v>1</v>
      </c>
      <c r="L497" s="149">
        <f>'Averages Pivot Table'!AH$202</f>
        <v>0</v>
      </c>
      <c r="M497" s="120">
        <f t="shared" ref="M497" si="977">IF(L497&gt;0,RANK(L497,(L$490:L$508)),0)</f>
        <v>0</v>
      </c>
      <c r="N497" s="149">
        <f>'Averages Pivot Table'!AH$206</f>
        <v>37184.751970644502</v>
      </c>
      <c r="O497" s="120">
        <f t="shared" ref="O497" si="978">IF(N497&gt;0,RANK(N497,(N$490:N$508)),0)</f>
        <v>5</v>
      </c>
      <c r="Q497" s="91"/>
      <c r="R497" s="91"/>
      <c r="S497" s="91"/>
    </row>
    <row r="498" spans="1:19">
      <c r="A498" s="118" t="s">
        <v>196</v>
      </c>
      <c r="B498" s="149">
        <f>'Averages Pivot Table'!AH$211</f>
        <v>0</v>
      </c>
      <c r="C498" s="120">
        <f t="shared" si="948"/>
        <v>0</v>
      </c>
      <c r="D498" s="149">
        <f>'Averages Pivot Table'!AH$215</f>
        <v>0</v>
      </c>
      <c r="E498" s="120">
        <f t="shared" si="948"/>
        <v>0</v>
      </c>
      <c r="F498" s="149">
        <f>'Averages Pivot Table'!AH$219</f>
        <v>0</v>
      </c>
      <c r="G498" s="120">
        <f t="shared" ref="G498" si="979">IF(F498&gt;0,RANK(F498,(F$490:F$508)),0)</f>
        <v>0</v>
      </c>
      <c r="H498" s="149">
        <f>'Averages Pivot Table'!AH$223</f>
        <v>0</v>
      </c>
      <c r="I498" s="120">
        <f t="shared" ref="I498" si="980">IF(H498&gt;0,RANK(H498,(H$490:H$508)),0)</f>
        <v>0</v>
      </c>
      <c r="J498" s="149">
        <f>'Averages Pivot Table'!AH$227</f>
        <v>0</v>
      </c>
      <c r="K498" s="120">
        <f t="shared" ref="K498" si="981">IF(J498&gt;0,RANK(J498,(J$490:J$508)),0)</f>
        <v>0</v>
      </c>
      <c r="L498" s="149">
        <f>'Averages Pivot Table'!AH$231</f>
        <v>0</v>
      </c>
      <c r="M498" s="120">
        <f t="shared" ref="M498" si="982">IF(L498&gt;0,RANK(L498,(L$490:L$508)),0)</f>
        <v>0</v>
      </c>
      <c r="N498" s="149">
        <f>'Averages Pivot Table'!AH$235</f>
        <v>0</v>
      </c>
      <c r="O498" s="120">
        <f t="shared" ref="O498" si="983">IF(N498&gt;0,RANK(N498,(N$490:N$508)),0)</f>
        <v>0</v>
      </c>
      <c r="Q498" s="91"/>
      <c r="R498" s="91"/>
      <c r="S498" s="91"/>
    </row>
    <row r="499" spans="1:19">
      <c r="A499" s="118"/>
      <c r="B499" s="149"/>
      <c r="C499" s="120"/>
      <c r="D499" s="149"/>
      <c r="E499" s="120"/>
      <c r="F499" s="149"/>
      <c r="G499" s="120"/>
      <c r="H499" s="149"/>
      <c r="I499" s="120"/>
      <c r="J499" s="149"/>
      <c r="K499" s="120"/>
      <c r="L499" s="149"/>
      <c r="M499" s="120"/>
      <c r="N499" s="149"/>
      <c r="O499" s="120"/>
      <c r="Q499" s="91"/>
      <c r="R499" s="91"/>
      <c r="S499" s="91"/>
    </row>
    <row r="500" spans="1:19">
      <c r="A500" s="118" t="s">
        <v>197</v>
      </c>
      <c r="B500" s="149">
        <f>'Averages Pivot Table'!AH$240</f>
        <v>0</v>
      </c>
      <c r="C500" s="120">
        <f t="shared" si="948"/>
        <v>0</v>
      </c>
      <c r="D500" s="149">
        <f>'Averages Pivot Table'!AH$244</f>
        <v>0</v>
      </c>
      <c r="E500" s="120">
        <f t="shared" si="948"/>
        <v>0</v>
      </c>
      <c r="F500" s="149">
        <f>'Averages Pivot Table'!AH$248</f>
        <v>0</v>
      </c>
      <c r="G500" s="120">
        <f t="shared" ref="G500" si="984">IF(F500&gt;0,RANK(F500,(F$490:F$508)),0)</f>
        <v>0</v>
      </c>
      <c r="H500" s="149">
        <f>'Averages Pivot Table'!AH$252</f>
        <v>0</v>
      </c>
      <c r="I500" s="120">
        <f t="shared" ref="I500" si="985">IF(H500&gt;0,RANK(H500,(H$490:H$508)),0)</f>
        <v>0</v>
      </c>
      <c r="J500" s="149">
        <f>'Averages Pivot Table'!AH$256</f>
        <v>0</v>
      </c>
      <c r="K500" s="120">
        <f t="shared" ref="K500" si="986">IF(J500&gt;0,RANK(J500,(J$490:J$508)),0)</f>
        <v>0</v>
      </c>
      <c r="L500" s="149">
        <f>'Averages Pivot Table'!AH$260</f>
        <v>0</v>
      </c>
      <c r="M500" s="120">
        <f t="shared" ref="M500" si="987">IF(L500&gt;0,RANK(L500,(L$490:L$508)),0)</f>
        <v>0</v>
      </c>
      <c r="N500" s="149">
        <f>'Averages Pivot Table'!AH$264</f>
        <v>0</v>
      </c>
      <c r="O500" s="120">
        <f t="shared" ref="O500" si="988">IF(N500&gt;0,RANK(N500,(N$490:N$508)),0)</f>
        <v>0</v>
      </c>
      <c r="Q500" s="91"/>
      <c r="R500" s="91"/>
      <c r="S500" s="91"/>
    </row>
    <row r="501" spans="1:19">
      <c r="A501" s="118" t="s">
        <v>198</v>
      </c>
      <c r="B501" s="149">
        <f>'Averages Pivot Table'!AH$269</f>
        <v>0</v>
      </c>
      <c r="C501" s="120">
        <f t="shared" si="948"/>
        <v>0</v>
      </c>
      <c r="D501" s="149">
        <f>'Averages Pivot Table'!AH$273</f>
        <v>0</v>
      </c>
      <c r="E501" s="120">
        <f t="shared" si="948"/>
        <v>0</v>
      </c>
      <c r="F501" s="149">
        <f>'Averages Pivot Table'!AH$277</f>
        <v>0</v>
      </c>
      <c r="G501" s="120">
        <f t="shared" ref="G501" si="989">IF(F501&gt;0,RANK(F501,(F$490:F$508)),0)</f>
        <v>0</v>
      </c>
      <c r="H501" s="149">
        <f>'Averages Pivot Table'!AH$281</f>
        <v>0</v>
      </c>
      <c r="I501" s="120">
        <f t="shared" ref="I501" si="990">IF(H501&gt;0,RANK(H501,(H$490:H$508)),0)</f>
        <v>0</v>
      </c>
      <c r="J501" s="149">
        <f>'Averages Pivot Table'!AH$285</f>
        <v>0</v>
      </c>
      <c r="K501" s="120">
        <f t="shared" ref="K501" si="991">IF(J501&gt;0,RANK(J501,(J$490:J$508)),0)</f>
        <v>0</v>
      </c>
      <c r="L501" s="149">
        <f>'Averages Pivot Table'!AH$289</f>
        <v>0</v>
      </c>
      <c r="M501" s="120">
        <f t="shared" ref="M501" si="992">IF(L501&gt;0,RANK(L501,(L$490:L$508)),0)</f>
        <v>0</v>
      </c>
      <c r="N501" s="149">
        <f>'Averages Pivot Table'!AH$293</f>
        <v>0</v>
      </c>
      <c r="O501" s="120">
        <f t="shared" ref="O501" si="993">IF(N501&gt;0,RANK(N501,(N$490:N$508)),0)</f>
        <v>0</v>
      </c>
      <c r="Q501" s="91"/>
      <c r="R501" s="91"/>
      <c r="S501" s="91"/>
    </row>
    <row r="502" spans="1:19">
      <c r="A502" s="118" t="s">
        <v>199</v>
      </c>
      <c r="B502" s="149">
        <f>'Averages Pivot Table'!AH$298</f>
        <v>0</v>
      </c>
      <c r="C502" s="120">
        <f t="shared" si="948"/>
        <v>0</v>
      </c>
      <c r="D502" s="149">
        <f>'Averages Pivot Table'!AH$302</f>
        <v>0</v>
      </c>
      <c r="E502" s="120">
        <f t="shared" si="948"/>
        <v>0</v>
      </c>
      <c r="F502" s="149">
        <f>'Averages Pivot Table'!AH$306</f>
        <v>0</v>
      </c>
      <c r="G502" s="120">
        <f t="shared" ref="G502" si="994">IF(F502&gt;0,RANK(F502,(F$490:F$508)),0)</f>
        <v>0</v>
      </c>
      <c r="H502" s="149">
        <f>'Averages Pivot Table'!AH$310</f>
        <v>0</v>
      </c>
      <c r="I502" s="120">
        <f t="shared" ref="I502" si="995">IF(H502&gt;0,RANK(H502,(H$490:H$508)),0)</f>
        <v>0</v>
      </c>
      <c r="J502" s="149">
        <f>'Averages Pivot Table'!AH$314</f>
        <v>0</v>
      </c>
      <c r="K502" s="120">
        <f t="shared" ref="K502" si="996">IF(J502&gt;0,RANK(J502,(J$490:J$508)),0)</f>
        <v>0</v>
      </c>
      <c r="L502" s="149">
        <f>'Averages Pivot Table'!AH$318</f>
        <v>47958.535544372608</v>
      </c>
      <c r="M502" s="120">
        <f t="shared" ref="M502" si="997">IF(L502&gt;0,RANK(L502,(L$490:L$508)),0)</f>
        <v>2</v>
      </c>
      <c r="N502" s="149">
        <f>'Averages Pivot Table'!AH$322</f>
        <v>47958.535544372608</v>
      </c>
      <c r="O502" s="120">
        <f t="shared" ref="O502" si="998">IF(N502&gt;0,RANK(N502,(N$490:N$508)),0)</f>
        <v>2</v>
      </c>
      <c r="Q502" s="91"/>
      <c r="R502" s="91"/>
      <c r="S502" s="91"/>
    </row>
    <row r="503" spans="1:19">
      <c r="A503" s="118" t="s">
        <v>200</v>
      </c>
      <c r="B503" s="149">
        <f>'Averages Pivot Table'!AH$327</f>
        <v>0</v>
      </c>
      <c r="C503" s="120">
        <f t="shared" si="948"/>
        <v>0</v>
      </c>
      <c r="D503" s="149">
        <f>'Averages Pivot Table'!AH$331</f>
        <v>0</v>
      </c>
      <c r="E503" s="120">
        <f t="shared" si="948"/>
        <v>0</v>
      </c>
      <c r="F503" s="149">
        <f>'Averages Pivot Table'!AH$335</f>
        <v>0</v>
      </c>
      <c r="G503" s="120">
        <f t="shared" ref="G503" si="999">IF(F503&gt;0,RANK(F503,(F$490:F$508)),0)</f>
        <v>0</v>
      </c>
      <c r="H503" s="149">
        <f>'Averages Pivot Table'!AH$339</f>
        <v>0</v>
      </c>
      <c r="I503" s="120">
        <f t="shared" ref="I503" si="1000">IF(H503&gt;0,RANK(H503,(H$490:H$508)),0)</f>
        <v>0</v>
      </c>
      <c r="J503" s="149">
        <f>'Averages Pivot Table'!AH$343</f>
        <v>0</v>
      </c>
      <c r="K503" s="120">
        <f t="shared" ref="K503" si="1001">IF(J503&gt;0,RANK(J503,(J$490:J$508)),0)</f>
        <v>0</v>
      </c>
      <c r="L503" s="149">
        <f>'Averages Pivot Table'!AH$347</f>
        <v>0</v>
      </c>
      <c r="M503" s="120">
        <f t="shared" ref="M503" si="1002">IF(L503&gt;0,RANK(L503,(L$490:L$508)),0)</f>
        <v>0</v>
      </c>
      <c r="N503" s="149">
        <f>'Averages Pivot Table'!AH$351</f>
        <v>0</v>
      </c>
      <c r="O503" s="120">
        <f t="shared" ref="O503" si="1003">IF(N503&gt;0,RANK(N503,(N$490:N$508)),0)</f>
        <v>0</v>
      </c>
      <c r="Q503" s="91"/>
      <c r="R503" s="91"/>
      <c r="S503" s="91"/>
    </row>
    <row r="504" spans="1:19">
      <c r="A504" s="118"/>
      <c r="B504" s="149"/>
      <c r="C504" s="120"/>
      <c r="D504" s="149"/>
      <c r="E504" s="120"/>
      <c r="F504" s="149"/>
      <c r="G504" s="120"/>
      <c r="H504" s="149"/>
      <c r="I504" s="120"/>
      <c r="J504" s="149"/>
      <c r="K504" s="120"/>
      <c r="L504" s="149"/>
      <c r="M504" s="120"/>
      <c r="N504" s="149"/>
      <c r="O504" s="120"/>
      <c r="Q504" s="91"/>
      <c r="R504" s="91"/>
      <c r="S504" s="91"/>
    </row>
    <row r="505" spans="1:19">
      <c r="A505" s="118" t="s">
        <v>201</v>
      </c>
      <c r="B505" s="119">
        <f>'Averages Pivot Table'!AH$356</f>
        <v>0</v>
      </c>
      <c r="C505" s="120">
        <f t="shared" si="948"/>
        <v>0</v>
      </c>
      <c r="D505" s="119">
        <f>'Averages Pivot Table'!AH$360</f>
        <v>0</v>
      </c>
      <c r="E505" s="120">
        <f t="shared" si="948"/>
        <v>0</v>
      </c>
      <c r="F505" s="119">
        <f>'Averages Pivot Table'!AH$364</f>
        <v>0</v>
      </c>
      <c r="G505" s="120">
        <f t="shared" ref="G505" si="1004">IF(F505&gt;0,RANK(F505,(F$490:F$508)),0)</f>
        <v>0</v>
      </c>
      <c r="H505" s="119">
        <f>'Averages Pivot Table'!AH$368</f>
        <v>0</v>
      </c>
      <c r="I505" s="120">
        <f t="shared" ref="I505" si="1005">IF(H505&gt;0,RANK(H505,(H$490:H$508)),0)</f>
        <v>0</v>
      </c>
      <c r="J505" s="119">
        <f>'Averages Pivot Table'!AH$372</f>
        <v>0</v>
      </c>
      <c r="K505" s="120">
        <f t="shared" ref="K505" si="1006">IF(J505&gt;0,RANK(J505,(J$490:J$508)),0)</f>
        <v>0</v>
      </c>
      <c r="L505" s="119">
        <f>'Averages Pivot Table'!AH$376</f>
        <v>37012.614164904866</v>
      </c>
      <c r="M505" s="120">
        <f t="shared" ref="M505" si="1007">IF(L505&gt;0,RANK(L505,(L$490:L$508)),0)</f>
        <v>4</v>
      </c>
      <c r="N505" s="119">
        <f>'Averages Pivot Table'!AH$380</f>
        <v>37012.614164904866</v>
      </c>
      <c r="O505" s="120">
        <f t="shared" ref="O505" si="1008">IF(N505&gt;0,RANK(N505,(N$490:N$508)),0)</f>
        <v>6</v>
      </c>
      <c r="Q505" s="91"/>
      <c r="R505" s="91"/>
      <c r="S505" s="91"/>
    </row>
    <row r="506" spans="1:19">
      <c r="A506" s="118" t="s">
        <v>202</v>
      </c>
      <c r="B506" s="119">
        <f>'Averages Pivot Table'!AH$385</f>
        <v>0</v>
      </c>
      <c r="C506" s="120">
        <f t="shared" si="948"/>
        <v>0</v>
      </c>
      <c r="D506" s="119">
        <f>'Averages Pivot Table'!AH$389</f>
        <v>0</v>
      </c>
      <c r="E506" s="120">
        <f t="shared" si="948"/>
        <v>0</v>
      </c>
      <c r="F506" s="119">
        <f>'Averages Pivot Table'!AH$393</f>
        <v>0</v>
      </c>
      <c r="G506" s="120">
        <f t="shared" ref="G506" si="1009">IF(F506&gt;0,RANK(F506,(F$490:F$508)),0)</f>
        <v>0</v>
      </c>
      <c r="H506" s="119">
        <f>'Averages Pivot Table'!AH$397</f>
        <v>0</v>
      </c>
      <c r="I506" s="120">
        <f t="shared" ref="I506" si="1010">IF(H506&gt;0,RANK(H506,(H$490:H$508)),0)</f>
        <v>0</v>
      </c>
      <c r="J506" s="119">
        <f>'Averages Pivot Table'!AH$401</f>
        <v>0</v>
      </c>
      <c r="K506" s="120">
        <f t="shared" ref="K506" si="1011">IF(J506&gt;0,RANK(J506,(J$490:J$508)),0)</f>
        <v>0</v>
      </c>
      <c r="L506" s="119">
        <f>'Averages Pivot Table'!AH$405</f>
        <v>0</v>
      </c>
      <c r="M506" s="120">
        <f t="shared" ref="M506" si="1012">IF(L506&gt;0,RANK(L506,(L$490:L$508)),0)</f>
        <v>0</v>
      </c>
      <c r="N506" s="119">
        <f>'Averages Pivot Table'!AH$409</f>
        <v>0</v>
      </c>
      <c r="O506" s="120">
        <f t="shared" ref="O506" si="1013">IF(N506&gt;0,RANK(N506,(N$490:N$508)),0)</f>
        <v>0</v>
      </c>
      <c r="Q506" s="91"/>
      <c r="R506" s="91"/>
      <c r="S506" s="91"/>
    </row>
    <row r="507" spans="1:19">
      <c r="A507" s="118" t="s">
        <v>203</v>
      </c>
      <c r="B507" s="119">
        <f>'Averages Pivot Table'!AH$414</f>
        <v>0</v>
      </c>
      <c r="C507" s="120">
        <f t="shared" si="948"/>
        <v>0</v>
      </c>
      <c r="D507" s="119">
        <f>'Averages Pivot Table'!AH$418</f>
        <v>0</v>
      </c>
      <c r="E507" s="120">
        <f t="shared" si="948"/>
        <v>0</v>
      </c>
      <c r="F507" s="119">
        <f>'Averages Pivot Table'!AH$422</f>
        <v>0</v>
      </c>
      <c r="G507" s="120">
        <f t="shared" ref="G507" si="1014">IF(F507&gt;0,RANK(F507,(F$490:F$508)),0)</f>
        <v>0</v>
      </c>
      <c r="H507" s="119">
        <f>'Averages Pivot Table'!AH$426</f>
        <v>0</v>
      </c>
      <c r="I507" s="120">
        <f t="shared" ref="I507" si="1015">IF(H507&gt;0,RANK(H507,(H$490:H$508)),0)</f>
        <v>0</v>
      </c>
      <c r="J507" s="119">
        <f>'Averages Pivot Table'!AH$430</f>
        <v>0</v>
      </c>
      <c r="K507" s="120">
        <f t="shared" ref="K507" si="1016">IF(J507&gt;0,RANK(J507,(J$490:J$508)),0)</f>
        <v>0</v>
      </c>
      <c r="L507" s="119">
        <f>'Averages Pivot Table'!AH$434</f>
        <v>0</v>
      </c>
      <c r="M507" s="120">
        <f t="shared" ref="M507" si="1017">IF(L507&gt;0,RANK(L507,(L$490:L$508)),0)</f>
        <v>0</v>
      </c>
      <c r="N507" s="119">
        <f>'Averages Pivot Table'!AH$438</f>
        <v>0</v>
      </c>
      <c r="O507" s="120">
        <f t="shared" ref="O507" si="1018">IF(N507&gt;0,RANK(N507,(N$490:N$508)),0)</f>
        <v>0</v>
      </c>
      <c r="Q507" s="91"/>
      <c r="R507" s="91"/>
      <c r="S507" s="91"/>
    </row>
    <row r="508" spans="1:19">
      <c r="A508" s="143" t="s">
        <v>204</v>
      </c>
      <c r="B508" s="122">
        <f>'Averages Pivot Table'!AH$443</f>
        <v>0</v>
      </c>
      <c r="C508" s="123">
        <f t="shared" si="948"/>
        <v>0</v>
      </c>
      <c r="D508" s="122">
        <f>'Averages Pivot Table'!AH$447</f>
        <v>0</v>
      </c>
      <c r="E508" s="123">
        <f t="shared" si="948"/>
        <v>0</v>
      </c>
      <c r="F508" s="122">
        <f>'Averages Pivot Table'!AH$451</f>
        <v>0</v>
      </c>
      <c r="G508" s="123">
        <f t="shared" ref="G508" si="1019">IF(F508&gt;0,RANK(F508,(F$490:F$508)),0)</f>
        <v>0</v>
      </c>
      <c r="H508" s="122">
        <f>'Averages Pivot Table'!AH$455</f>
        <v>0</v>
      </c>
      <c r="I508" s="123">
        <f t="shared" ref="I508" si="1020">IF(H508&gt;0,RANK(H508,(H$490:H$508)),0)</f>
        <v>0</v>
      </c>
      <c r="J508" s="122">
        <f>'Averages Pivot Table'!AH$459</f>
        <v>0</v>
      </c>
      <c r="K508" s="123">
        <f t="shared" ref="K508" si="1021">IF(J508&gt;0,RANK(J508,(J$490:J$508)),0)</f>
        <v>0</v>
      </c>
      <c r="L508" s="122">
        <f>'Averages Pivot Table'!AH$463</f>
        <v>0</v>
      </c>
      <c r="M508" s="123">
        <f t="shared" ref="M508" si="1022">IF(L508&gt;0,RANK(L508,(L$490:L$508)),0)</f>
        <v>0</v>
      </c>
      <c r="N508" s="122">
        <f>'Averages Pivot Table'!AH$467</f>
        <v>0</v>
      </c>
      <c r="O508" s="123">
        <f t="shared" ref="O508" si="1023">IF(N508&gt;0,RANK(N508,(N$490:N$508)),0)</f>
        <v>0</v>
      </c>
      <c r="Q508" s="91"/>
      <c r="R508" s="91"/>
      <c r="S508" s="91"/>
    </row>
    <row r="509" spans="1:19" ht="37.5" customHeight="1">
      <c r="A509" s="667" t="s">
        <v>360</v>
      </c>
      <c r="B509" s="667"/>
      <c r="C509" s="667"/>
      <c r="D509" s="667"/>
      <c r="E509" s="667"/>
      <c r="F509" s="667"/>
      <c r="G509" s="667"/>
      <c r="H509" s="667"/>
      <c r="I509" s="667"/>
      <c r="J509" s="667"/>
      <c r="K509" s="667"/>
      <c r="L509" s="667"/>
      <c r="M509" s="667"/>
      <c r="N509" s="667"/>
      <c r="O509" s="667"/>
      <c r="Q509" s="91"/>
      <c r="R509" s="91"/>
      <c r="S509" s="91"/>
    </row>
    <row r="510" spans="1:19">
      <c r="O510" s="84" t="s">
        <v>917</v>
      </c>
      <c r="Q510" s="91"/>
      <c r="R510" s="91"/>
      <c r="S510" s="91"/>
    </row>
    <row r="511" spans="1:19" ht="18">
      <c r="A511" s="64" t="s">
        <v>226</v>
      </c>
      <c r="B511" s="64"/>
      <c r="C511" s="64"/>
      <c r="D511" s="64"/>
      <c r="E511" s="64"/>
      <c r="F511" s="64"/>
      <c r="G511" s="64"/>
      <c r="H511" s="64"/>
      <c r="I511" s="64"/>
      <c r="J511" s="64"/>
      <c r="K511" s="64"/>
      <c r="L511" s="64"/>
      <c r="M511" s="64"/>
      <c r="N511" s="64"/>
      <c r="O511" s="64"/>
      <c r="Q511" s="91"/>
      <c r="R511" s="91"/>
      <c r="S511" s="91"/>
    </row>
    <row r="512" spans="1:19">
      <c r="A512" s="162"/>
      <c r="B512" s="69"/>
      <c r="C512" s="69"/>
      <c r="D512" s="69"/>
      <c r="E512" s="69"/>
      <c r="F512" s="69"/>
      <c r="G512" s="69"/>
      <c r="H512" s="69"/>
      <c r="I512" s="69"/>
      <c r="J512" s="69"/>
      <c r="K512" s="69"/>
      <c r="L512" s="69"/>
      <c r="M512" s="69"/>
      <c r="N512" s="69"/>
      <c r="O512" s="69"/>
      <c r="Q512" s="91"/>
      <c r="R512" s="91"/>
      <c r="S512" s="91"/>
    </row>
    <row r="513" spans="1:19" ht="15.75">
      <c r="A513" s="664" t="s">
        <v>210</v>
      </c>
      <c r="B513" s="664"/>
      <c r="C513" s="664"/>
      <c r="D513" s="664"/>
      <c r="E513" s="664"/>
      <c r="F513" s="664"/>
      <c r="G513" s="664"/>
      <c r="H513" s="664"/>
      <c r="I513" s="664"/>
      <c r="J513" s="664"/>
      <c r="K513" s="664"/>
      <c r="L513" s="664"/>
      <c r="M513" s="664"/>
      <c r="N513" s="664"/>
      <c r="O513" s="664"/>
    </row>
    <row r="514" spans="1:19" ht="15.75">
      <c r="A514" s="664" t="s">
        <v>914</v>
      </c>
      <c r="B514" s="664"/>
      <c r="C514" s="664"/>
      <c r="D514" s="664"/>
      <c r="E514" s="664"/>
      <c r="F514" s="664"/>
      <c r="G514" s="664"/>
      <c r="H514" s="664"/>
      <c r="I514" s="664"/>
      <c r="J514" s="664"/>
      <c r="K514" s="664"/>
      <c r="L514" s="664"/>
      <c r="M514" s="664"/>
      <c r="N514" s="664"/>
      <c r="O514" s="664"/>
    </row>
    <row r="515" spans="1:19">
      <c r="A515" s="118"/>
      <c r="B515" s="69"/>
      <c r="C515" s="69"/>
      <c r="D515" s="69"/>
      <c r="E515" s="69"/>
      <c r="F515" s="69"/>
      <c r="G515" s="69"/>
      <c r="H515" s="69"/>
      <c r="I515" s="69"/>
      <c r="J515" s="69"/>
      <c r="K515" s="69"/>
      <c r="L515" s="69"/>
      <c r="M515" s="69"/>
      <c r="N515" s="69"/>
      <c r="O515" s="69"/>
    </row>
    <row r="516" spans="1:19" ht="31.5" customHeight="1">
      <c r="A516" s="96"/>
      <c r="B516" s="164" t="s">
        <v>3</v>
      </c>
      <c r="C516" s="165"/>
      <c r="D516" s="166" t="s">
        <v>4</v>
      </c>
      <c r="E516" s="167"/>
      <c r="F516" s="166" t="s">
        <v>5</v>
      </c>
      <c r="G516" s="167"/>
      <c r="H516" s="164" t="s">
        <v>6</v>
      </c>
      <c r="I516" s="165"/>
      <c r="J516" s="166" t="s">
        <v>211</v>
      </c>
      <c r="K516" s="167"/>
      <c r="L516" s="165" t="s">
        <v>21</v>
      </c>
      <c r="M516" s="165"/>
      <c r="N516" s="165" t="s">
        <v>212</v>
      </c>
      <c r="O516" s="165"/>
    </row>
    <row r="517" spans="1:19">
      <c r="A517" s="184"/>
      <c r="B517" s="98" t="s">
        <v>187</v>
      </c>
      <c r="C517" s="97" t="s">
        <v>166</v>
      </c>
      <c r="D517" s="98" t="s">
        <v>187</v>
      </c>
      <c r="E517" s="97" t="s">
        <v>166</v>
      </c>
      <c r="F517" s="98" t="s">
        <v>187</v>
      </c>
      <c r="G517" s="97" t="s">
        <v>166</v>
      </c>
      <c r="H517" s="98" t="s">
        <v>187</v>
      </c>
      <c r="I517" s="97" t="s">
        <v>166</v>
      </c>
      <c r="J517" s="98" t="s">
        <v>187</v>
      </c>
      <c r="K517" s="97" t="s">
        <v>166</v>
      </c>
      <c r="L517" s="98" t="s">
        <v>187</v>
      </c>
      <c r="M517" s="97" t="s">
        <v>166</v>
      </c>
      <c r="N517" s="98" t="s">
        <v>187</v>
      </c>
      <c r="O517" s="97" t="s">
        <v>166</v>
      </c>
    </row>
    <row r="518" spans="1:19" s="109" customFormat="1" ht="18" customHeight="1">
      <c r="A518" s="106" t="s">
        <v>188</v>
      </c>
      <c r="B518" s="133">
        <f>'Averages Pivot Table'!AF$471</f>
        <v>47587.726966184273</v>
      </c>
      <c r="C518" s="133"/>
      <c r="D518" s="133">
        <f>'Averages Pivot Table'!AF$475</f>
        <v>44789.865708759331</v>
      </c>
      <c r="E518" s="133"/>
      <c r="F518" s="133">
        <f>'Averages Pivot Table'!AF$479</f>
        <v>40952.685320800665</v>
      </c>
      <c r="G518" s="133"/>
      <c r="H518" s="133">
        <f>'Averages Pivot Table'!AF$483</f>
        <v>37018.673932264166</v>
      </c>
      <c r="I518" s="133"/>
      <c r="J518" s="133">
        <f>'Averages Pivot Table'!AF$487</f>
        <v>35375.984265456471</v>
      </c>
      <c r="K518" s="133"/>
      <c r="L518" s="133">
        <f>'Averages Pivot Table'!AF$491</f>
        <v>41472.676521374509</v>
      </c>
      <c r="M518" s="169"/>
      <c r="N518" s="133">
        <f>'Averages Pivot Table'!AF$495</f>
        <v>40901.666346478254</v>
      </c>
      <c r="O518" s="170"/>
      <c r="Q518" s="111"/>
      <c r="R518" s="111"/>
      <c r="S518" s="111"/>
    </row>
    <row r="519" spans="1:19" ht="12.95" customHeight="1">
      <c r="A519" s="118"/>
      <c r="B519" s="113"/>
      <c r="C519" s="137"/>
      <c r="D519" s="113"/>
      <c r="E519" s="137"/>
      <c r="F519" s="113"/>
      <c r="G519" s="137"/>
      <c r="H519" s="113"/>
      <c r="I519" s="137"/>
      <c r="J519" s="113"/>
      <c r="K519" s="137"/>
      <c r="L519" s="113"/>
      <c r="M519" s="137"/>
      <c r="N519" s="113"/>
      <c r="O519" s="114"/>
    </row>
    <row r="520" spans="1:19" ht="12.95" customHeight="1">
      <c r="A520" s="118" t="s">
        <v>189</v>
      </c>
      <c r="B520" s="149">
        <f>'Averages Pivot Table'!AF$8</f>
        <v>0</v>
      </c>
      <c r="C520" s="120">
        <f>IF(B520&gt;0,RANK(B520,(B$520:B$538)),0)</f>
        <v>0</v>
      </c>
      <c r="D520" s="149">
        <f>'Averages Pivot Table'!AF$12</f>
        <v>0</v>
      </c>
      <c r="E520" s="120">
        <f>IF(D520&gt;0,RANK(D520,(D$520:D$538)),0)</f>
        <v>0</v>
      </c>
      <c r="F520" s="149">
        <f>'Averages Pivot Table'!AF$16</f>
        <v>0</v>
      </c>
      <c r="G520" s="120">
        <f>IF(F520&gt;0,RANK(F520,(F$520:F$538)),0)</f>
        <v>0</v>
      </c>
      <c r="H520" s="149">
        <f>'Averages Pivot Table'!AF$20</f>
        <v>0</v>
      </c>
      <c r="I520" s="120">
        <f>IF(H520&gt;0,RANK(H520,(H$520:H$538)),0)</f>
        <v>0</v>
      </c>
      <c r="J520" s="149">
        <f>'Averages Pivot Table'!AF$24</f>
        <v>0</v>
      </c>
      <c r="K520" s="120">
        <f>IF(J520&gt;0,RANK(J520,(J$520:J$538)),0)</f>
        <v>0</v>
      </c>
      <c r="L520" s="149">
        <f>'Averages Pivot Table'!AF$28</f>
        <v>53481.219101123592</v>
      </c>
      <c r="M520" s="120">
        <f>IF(L520&gt;0,RANK(L520,(L$520:L$538)),0)</f>
        <v>2</v>
      </c>
      <c r="N520" s="149">
        <f>'Averages Pivot Table'!AF$32</f>
        <v>53481.219101123592</v>
      </c>
      <c r="O520" s="120">
        <f>IF(N520&gt;0,RANK(N520,(N$520:N$538)),0)</f>
        <v>2</v>
      </c>
    </row>
    <row r="521" spans="1:19" ht="12.95" customHeight="1">
      <c r="A521" s="118" t="s">
        <v>190</v>
      </c>
      <c r="B521" s="149">
        <f>'Averages Pivot Table'!AF$37</f>
        <v>0</v>
      </c>
      <c r="C521" s="120">
        <f t="shared" ref="C521:E538" si="1024">IF(B521&gt;0,RANK(B521,(B$520:B$538)),0)</f>
        <v>0</v>
      </c>
      <c r="D521" s="149">
        <f>'Averages Pivot Table'!AF$41</f>
        <v>0</v>
      </c>
      <c r="E521" s="120">
        <f t="shared" si="1024"/>
        <v>0</v>
      </c>
      <c r="F521" s="149">
        <f>'Averages Pivot Table'!AF$45</f>
        <v>0</v>
      </c>
      <c r="G521" s="120">
        <f t="shared" ref="G521" si="1025">IF(F521&gt;0,RANK(F521,(F$520:F$538)),0)</f>
        <v>0</v>
      </c>
      <c r="H521" s="149">
        <f>'Averages Pivot Table'!AF$49</f>
        <v>0</v>
      </c>
      <c r="I521" s="120">
        <f t="shared" ref="I521" si="1026">IF(H521&gt;0,RANK(H521,(H$520:H$538)),0)</f>
        <v>0</v>
      </c>
      <c r="J521" s="149">
        <f>'Averages Pivot Table'!AF$53</f>
        <v>0</v>
      </c>
      <c r="K521" s="120">
        <f t="shared" ref="K521" si="1027">IF(J521&gt;0,RANK(J521,(J$520:J$538)),0)</f>
        <v>0</v>
      </c>
      <c r="L521" s="149">
        <f>'Averages Pivot Table'!AF$57</f>
        <v>0</v>
      </c>
      <c r="M521" s="120">
        <f t="shared" ref="M521" si="1028">IF(L521&gt;0,RANK(L521,(L$520:L$538)),0)</f>
        <v>0</v>
      </c>
      <c r="N521" s="149">
        <f>'Averages Pivot Table'!AF$61</f>
        <v>0</v>
      </c>
      <c r="O521" s="120">
        <f t="shared" ref="O521" si="1029">IF(N521&gt;0,RANK(N521,(N$520:N$538)),0)</f>
        <v>0</v>
      </c>
    </row>
    <row r="522" spans="1:19" ht="12.95" customHeight="1">
      <c r="A522" s="118" t="s">
        <v>191</v>
      </c>
      <c r="B522" s="149">
        <f>'Averages Pivot Table'!AF$66</f>
        <v>0</v>
      </c>
      <c r="C522" s="120">
        <f t="shared" si="1024"/>
        <v>0</v>
      </c>
      <c r="D522" s="149">
        <f>'Averages Pivot Table'!AF$70</f>
        <v>0</v>
      </c>
      <c r="E522" s="120">
        <f t="shared" si="1024"/>
        <v>0</v>
      </c>
      <c r="F522" s="149">
        <f>'Averages Pivot Table'!AF$74</f>
        <v>0</v>
      </c>
      <c r="G522" s="120">
        <f t="shared" ref="G522" si="1030">IF(F522&gt;0,RANK(F522,(F$520:F$538)),0)</f>
        <v>0</v>
      </c>
      <c r="H522" s="149">
        <f>'Averages Pivot Table'!AF$78</f>
        <v>0</v>
      </c>
      <c r="I522" s="120">
        <f t="shared" ref="I522" si="1031">IF(H522&gt;0,RANK(H522,(H$520:H$538)),0)</f>
        <v>0</v>
      </c>
      <c r="J522" s="149">
        <f>'Averages Pivot Table'!AF$82</f>
        <v>0</v>
      </c>
      <c r="K522" s="120">
        <f t="shared" ref="K522" si="1032">IF(J522&gt;0,RANK(J522,(J$520:J$538)),0)</f>
        <v>0</v>
      </c>
      <c r="L522" s="149">
        <f>'Averages Pivot Table'!AF$86</f>
        <v>0</v>
      </c>
      <c r="M522" s="120">
        <f t="shared" ref="M522" si="1033">IF(L522&gt;0,RANK(L522,(L$520:L$538)),0)</f>
        <v>0</v>
      </c>
      <c r="N522" s="149">
        <f>'Averages Pivot Table'!AF$90</f>
        <v>0</v>
      </c>
      <c r="O522" s="120">
        <f t="shared" ref="O522" si="1034">IF(N522&gt;0,RANK(N522,(N$520:N$538)),0)</f>
        <v>0</v>
      </c>
    </row>
    <row r="523" spans="1:19" ht="12.95" customHeight="1">
      <c r="A523" s="118" t="s">
        <v>192</v>
      </c>
      <c r="B523" s="149">
        <f>'Averages Pivot Table'!AF$95</f>
        <v>0</v>
      </c>
      <c r="C523" s="120">
        <f t="shared" si="1024"/>
        <v>0</v>
      </c>
      <c r="D523" s="149">
        <f>'Averages Pivot Table'!AF$99</f>
        <v>0</v>
      </c>
      <c r="E523" s="120">
        <f t="shared" si="1024"/>
        <v>0</v>
      </c>
      <c r="F523" s="149">
        <f>'Averages Pivot Table'!AF$103</f>
        <v>0</v>
      </c>
      <c r="G523" s="120">
        <f t="shared" ref="G523" si="1035">IF(F523&gt;0,RANK(F523,(F$520:F$538)),0)</f>
        <v>0</v>
      </c>
      <c r="H523" s="149">
        <f>'Averages Pivot Table'!AF$107</f>
        <v>0</v>
      </c>
      <c r="I523" s="120">
        <f t="shared" ref="I523" si="1036">IF(H523&gt;0,RANK(H523,(H$520:H$538)),0)</f>
        <v>0</v>
      </c>
      <c r="J523" s="149">
        <f>'Averages Pivot Table'!AF$111</f>
        <v>0</v>
      </c>
      <c r="K523" s="120">
        <f t="shared" ref="K523" si="1037">IF(J523&gt;0,RANK(J523,(J$520:J$538)),0)</f>
        <v>0</v>
      </c>
      <c r="L523" s="149">
        <f>'Averages Pivot Table'!AF$115</f>
        <v>0</v>
      </c>
      <c r="M523" s="120">
        <f t="shared" ref="M523" si="1038">IF(L523&gt;0,RANK(L523,(L$520:L$538)),0)</f>
        <v>0</v>
      </c>
      <c r="N523" s="149">
        <f>'Averages Pivot Table'!AF$119</f>
        <v>0</v>
      </c>
      <c r="O523" s="120">
        <f t="shared" ref="O523" si="1039">IF(N523&gt;0,RANK(N523,(N$520:N$538)),0)</f>
        <v>0</v>
      </c>
    </row>
    <row r="524" spans="1:19" ht="12.95" customHeight="1">
      <c r="A524" s="118"/>
      <c r="B524" s="149"/>
      <c r="C524" s="120"/>
      <c r="D524" s="149"/>
      <c r="E524" s="120"/>
      <c r="F524" s="149"/>
      <c r="G524" s="120"/>
      <c r="H524" s="149"/>
      <c r="I524" s="120"/>
      <c r="J524" s="149"/>
      <c r="K524" s="120"/>
      <c r="L524" s="149"/>
      <c r="M524" s="120"/>
      <c r="N524" s="149"/>
      <c r="O524" s="120"/>
    </row>
    <row r="525" spans="1:19" ht="12.95" customHeight="1">
      <c r="A525" s="118" t="s">
        <v>193</v>
      </c>
      <c r="B525" s="149">
        <f>'Averages Pivot Table'!AF$124</f>
        <v>0</v>
      </c>
      <c r="C525" s="120">
        <f t="shared" si="1024"/>
        <v>0</v>
      </c>
      <c r="D525" s="149">
        <f>'Averages Pivot Table'!AF$128</f>
        <v>0</v>
      </c>
      <c r="E525" s="120">
        <f t="shared" si="1024"/>
        <v>0</v>
      </c>
      <c r="F525" s="149">
        <f>'Averages Pivot Table'!AF$132</f>
        <v>0</v>
      </c>
      <c r="G525" s="120">
        <f t="shared" ref="G525" si="1040">IF(F525&gt;0,RANK(F525,(F$520:F$538)),0)</f>
        <v>0</v>
      </c>
      <c r="H525" s="149">
        <f>'Averages Pivot Table'!AF$136</f>
        <v>0</v>
      </c>
      <c r="I525" s="120">
        <f t="shared" ref="I525" si="1041">IF(H525&gt;0,RANK(H525,(H$520:H$538)),0)</f>
        <v>0</v>
      </c>
      <c r="J525" s="149">
        <f>'Averages Pivot Table'!AF$140</f>
        <v>0</v>
      </c>
      <c r="K525" s="120">
        <f t="shared" ref="K525" si="1042">IF(J525&gt;0,RANK(J525,(J$520:J$538)),0)</f>
        <v>0</v>
      </c>
      <c r="L525" s="149">
        <f>'Averages Pivot Table'!AF$144</f>
        <v>40035.321581189994</v>
      </c>
      <c r="M525" s="120">
        <f t="shared" ref="M525" si="1043">IF(L525&gt;0,RANK(L525,(L$520:L$538)),0)</f>
        <v>3</v>
      </c>
      <c r="N525" s="149">
        <f>'Averages Pivot Table'!AF$148</f>
        <v>40035.321581189994</v>
      </c>
      <c r="O525" s="120">
        <f t="shared" ref="O525" si="1044">IF(N525&gt;0,RANK(N525,(N$520:N$538)),0)</f>
        <v>4</v>
      </c>
    </row>
    <row r="526" spans="1:19" ht="12.95" customHeight="1">
      <c r="A526" s="118" t="s">
        <v>194</v>
      </c>
      <c r="B526" s="149">
        <f>'Averages Pivot Table'!AF$153</f>
        <v>52158.99521203831</v>
      </c>
      <c r="C526" s="120">
        <f t="shared" si="1024"/>
        <v>1</v>
      </c>
      <c r="D526" s="149">
        <f>'Averages Pivot Table'!AF$157</f>
        <v>44841.990655685782</v>
      </c>
      <c r="E526" s="120">
        <f t="shared" si="1024"/>
        <v>1</v>
      </c>
      <c r="F526" s="149">
        <f>'Averages Pivot Table'!AF$161</f>
        <v>40622.948302815617</v>
      </c>
      <c r="G526" s="120">
        <f t="shared" ref="G526" si="1045">IF(F526&gt;0,RANK(F526,(F$520:F$538)),0)</f>
        <v>2</v>
      </c>
      <c r="H526" s="149">
        <f>'Averages Pivot Table'!AF$165</f>
        <v>36141.301626747379</v>
      </c>
      <c r="I526" s="120">
        <f t="shared" ref="I526" si="1046">IF(H526&gt;0,RANK(H526,(H$520:H$538)),0)</f>
        <v>2</v>
      </c>
      <c r="J526" s="149">
        <f>'Averages Pivot Table'!AF$169</f>
        <v>0</v>
      </c>
      <c r="K526" s="120">
        <f t="shared" ref="K526" si="1047">IF(J526&gt;0,RANK(J526,(J$520:J$538)),0)</f>
        <v>0</v>
      </c>
      <c r="L526" s="149">
        <f>'Averages Pivot Table'!AF$173</f>
        <v>0</v>
      </c>
      <c r="M526" s="120">
        <f t="shared" ref="M526" si="1048">IF(L526&gt;0,RANK(L526,(L$520:L$538)),0)</f>
        <v>0</v>
      </c>
      <c r="N526" s="149">
        <f>'Averages Pivot Table'!AF$177</f>
        <v>41147.266923552583</v>
      </c>
      <c r="O526" s="120">
        <f t="shared" ref="O526" si="1049">IF(N526&gt;0,RANK(N526,(N$520:N$538)),0)</f>
        <v>3</v>
      </c>
    </row>
    <row r="527" spans="1:19" ht="12.95" customHeight="1">
      <c r="A527" s="118" t="s">
        <v>195</v>
      </c>
      <c r="B527" s="149">
        <f>'Averages Pivot Table'!AF$182</f>
        <v>43016.458720330244</v>
      </c>
      <c r="C527" s="120">
        <f t="shared" si="1024"/>
        <v>2</v>
      </c>
      <c r="D527" s="149">
        <f>'Averages Pivot Table'!AF$186</f>
        <v>44433.678571428572</v>
      </c>
      <c r="E527" s="120">
        <f t="shared" si="1024"/>
        <v>2</v>
      </c>
      <c r="F527" s="149">
        <f>'Averages Pivot Table'!AF$190</f>
        <v>42571.394318181818</v>
      </c>
      <c r="G527" s="120">
        <f t="shared" ref="G527" si="1050">IF(F527&gt;0,RANK(F527,(F$520:F$538)),0)</f>
        <v>1</v>
      </c>
      <c r="H527" s="149">
        <f>'Averages Pivot Table'!AF$194</f>
        <v>37229.51533901626</v>
      </c>
      <c r="I527" s="120">
        <f t="shared" ref="I527" si="1051">IF(H527&gt;0,RANK(H527,(H$520:H$538)),0)</f>
        <v>1</v>
      </c>
      <c r="J527" s="149">
        <f>'Averages Pivot Table'!AF$198</f>
        <v>35375.984265456471</v>
      </c>
      <c r="K527" s="120">
        <f t="shared" ref="K527" si="1052">IF(J527&gt;0,RANK(J527,(J$520:J$538)),0)</f>
        <v>1</v>
      </c>
      <c r="L527" s="149">
        <f>'Averages Pivot Table'!AF$202</f>
        <v>0</v>
      </c>
      <c r="M527" s="120">
        <f t="shared" ref="M527" si="1053">IF(L527&gt;0,RANK(L527,(L$520:L$538)),0)</f>
        <v>0</v>
      </c>
      <c r="N527" s="149">
        <f>'Averages Pivot Table'!AF$206</f>
        <v>37184.751970644502</v>
      </c>
      <c r="O527" s="120">
        <f t="shared" ref="O527" si="1054">IF(N527&gt;0,RANK(N527,(N$520:N$538)),0)</f>
        <v>5</v>
      </c>
    </row>
    <row r="528" spans="1:19" ht="12.95" customHeight="1">
      <c r="A528" s="118" t="s">
        <v>196</v>
      </c>
      <c r="B528" s="149">
        <f>'Averages Pivot Table'!AF$211</f>
        <v>0</v>
      </c>
      <c r="C528" s="120">
        <f t="shared" si="1024"/>
        <v>0</v>
      </c>
      <c r="D528" s="149">
        <f>'Averages Pivot Table'!AF$215</f>
        <v>0</v>
      </c>
      <c r="E528" s="120">
        <f t="shared" si="1024"/>
        <v>0</v>
      </c>
      <c r="F528" s="149">
        <f>'Averages Pivot Table'!AF$219</f>
        <v>0</v>
      </c>
      <c r="G528" s="120">
        <f t="shared" ref="G528" si="1055">IF(F528&gt;0,RANK(F528,(F$520:F$538)),0)</f>
        <v>0</v>
      </c>
      <c r="H528" s="149">
        <f>'Averages Pivot Table'!AF$223</f>
        <v>0</v>
      </c>
      <c r="I528" s="120">
        <f t="shared" ref="I528" si="1056">IF(H528&gt;0,RANK(H528,(H$520:H$538)),0)</f>
        <v>0</v>
      </c>
      <c r="J528" s="149">
        <f>'Averages Pivot Table'!AF$227</f>
        <v>0</v>
      </c>
      <c r="K528" s="120">
        <f t="shared" ref="K528" si="1057">IF(J528&gt;0,RANK(J528,(J$520:J$538)),0)</f>
        <v>0</v>
      </c>
      <c r="L528" s="149">
        <f>'Averages Pivot Table'!AF$231</f>
        <v>0</v>
      </c>
      <c r="M528" s="120">
        <f t="shared" ref="M528" si="1058">IF(L528&gt;0,RANK(L528,(L$520:L$538)),0)</f>
        <v>0</v>
      </c>
      <c r="N528" s="149">
        <f>'Averages Pivot Table'!AF$235</f>
        <v>0</v>
      </c>
      <c r="O528" s="120">
        <f t="shared" ref="O528" si="1059">IF(N528&gt;0,RANK(N528,(N$520:N$538)),0)</f>
        <v>0</v>
      </c>
    </row>
    <row r="529" spans="1:19">
      <c r="A529" s="118"/>
      <c r="B529" s="149"/>
      <c r="C529" s="120"/>
      <c r="D529" s="149"/>
      <c r="E529" s="120"/>
      <c r="F529" s="149"/>
      <c r="G529" s="120"/>
      <c r="H529" s="149"/>
      <c r="I529" s="120"/>
      <c r="J529" s="149"/>
      <c r="K529" s="120"/>
      <c r="L529" s="149"/>
      <c r="M529" s="120"/>
      <c r="N529" s="149"/>
      <c r="O529" s="120"/>
      <c r="Q529" s="91"/>
      <c r="R529" s="91"/>
      <c r="S529" s="91"/>
    </row>
    <row r="530" spans="1:19">
      <c r="A530" s="118" t="s">
        <v>197</v>
      </c>
      <c r="B530" s="149">
        <f>'Averages Pivot Table'!AF$240</f>
        <v>0</v>
      </c>
      <c r="C530" s="120">
        <f t="shared" si="1024"/>
        <v>0</v>
      </c>
      <c r="D530" s="149">
        <f>'Averages Pivot Table'!AF$244</f>
        <v>0</v>
      </c>
      <c r="E530" s="120">
        <f t="shared" si="1024"/>
        <v>0</v>
      </c>
      <c r="F530" s="149">
        <f>'Averages Pivot Table'!AF$248</f>
        <v>0</v>
      </c>
      <c r="G530" s="120">
        <f t="shared" ref="G530" si="1060">IF(F530&gt;0,RANK(F530,(F$520:F$538)),0)</f>
        <v>0</v>
      </c>
      <c r="H530" s="149">
        <f>'Averages Pivot Table'!AF$252</f>
        <v>0</v>
      </c>
      <c r="I530" s="120">
        <f t="shared" ref="I530" si="1061">IF(H530&gt;0,RANK(H530,(H$520:H$538)),0)</f>
        <v>0</v>
      </c>
      <c r="J530" s="149">
        <f>'Averages Pivot Table'!AF$256</f>
        <v>0</v>
      </c>
      <c r="K530" s="120">
        <f t="shared" ref="K530" si="1062">IF(J530&gt;0,RANK(J530,(J$520:J$538)),0)</f>
        <v>0</v>
      </c>
      <c r="L530" s="149">
        <f>'Averages Pivot Table'!AF$260</f>
        <v>0</v>
      </c>
      <c r="M530" s="120">
        <f t="shared" ref="M530" si="1063">IF(L530&gt;0,RANK(L530,(L$520:L$538)),0)</f>
        <v>0</v>
      </c>
      <c r="N530" s="149">
        <f>'Averages Pivot Table'!AF$264</f>
        <v>0</v>
      </c>
      <c r="O530" s="120">
        <f t="shared" ref="O530" si="1064">IF(N530&gt;0,RANK(N530,(N$520:N$538)),0)</f>
        <v>0</v>
      </c>
      <c r="Q530" s="91"/>
      <c r="R530" s="91"/>
      <c r="S530" s="91"/>
    </row>
    <row r="531" spans="1:19">
      <c r="A531" s="118" t="s">
        <v>198</v>
      </c>
      <c r="B531" s="149">
        <f>'Averages Pivot Table'!AF$269</f>
        <v>0</v>
      </c>
      <c r="C531" s="120">
        <f t="shared" si="1024"/>
        <v>0</v>
      </c>
      <c r="D531" s="149">
        <f>'Averages Pivot Table'!AF$273</f>
        <v>0</v>
      </c>
      <c r="E531" s="120">
        <f t="shared" si="1024"/>
        <v>0</v>
      </c>
      <c r="F531" s="149">
        <f>'Averages Pivot Table'!AF$277</f>
        <v>0</v>
      </c>
      <c r="G531" s="120">
        <f t="shared" ref="G531" si="1065">IF(F531&gt;0,RANK(F531,(F$520:F$538)),0)</f>
        <v>0</v>
      </c>
      <c r="H531" s="149">
        <f>'Averages Pivot Table'!AF$281</f>
        <v>0</v>
      </c>
      <c r="I531" s="120">
        <f t="shared" ref="I531" si="1066">IF(H531&gt;0,RANK(H531,(H$520:H$538)),0)</f>
        <v>0</v>
      </c>
      <c r="J531" s="149">
        <f>'Averages Pivot Table'!AF$285</f>
        <v>0</v>
      </c>
      <c r="K531" s="120">
        <f t="shared" ref="K531" si="1067">IF(J531&gt;0,RANK(J531,(J$520:J$538)),0)</f>
        <v>0</v>
      </c>
      <c r="L531" s="149">
        <f>'Averages Pivot Table'!AF$289</f>
        <v>0</v>
      </c>
      <c r="M531" s="120">
        <f t="shared" ref="M531" si="1068">IF(L531&gt;0,RANK(L531,(L$520:L$538)),0)</f>
        <v>0</v>
      </c>
      <c r="N531" s="149">
        <f>'Averages Pivot Table'!AF$293</f>
        <v>0</v>
      </c>
      <c r="O531" s="120">
        <f t="shared" ref="O531" si="1069">IF(N531&gt;0,RANK(N531,(N$520:N$538)),0)</f>
        <v>0</v>
      </c>
      <c r="Q531" s="91"/>
      <c r="R531" s="91"/>
      <c r="S531" s="91"/>
    </row>
    <row r="532" spans="1:19">
      <c r="A532" s="118" t="s">
        <v>199</v>
      </c>
      <c r="B532" s="149">
        <f>'Averages Pivot Table'!AF$298</f>
        <v>0</v>
      </c>
      <c r="C532" s="120">
        <f t="shared" si="1024"/>
        <v>0</v>
      </c>
      <c r="D532" s="149">
        <f>'Averages Pivot Table'!AF$302</f>
        <v>0</v>
      </c>
      <c r="E532" s="120">
        <f t="shared" si="1024"/>
        <v>0</v>
      </c>
      <c r="F532" s="149">
        <f>'Averages Pivot Table'!AF$306</f>
        <v>0</v>
      </c>
      <c r="G532" s="120">
        <f t="shared" ref="G532" si="1070">IF(F532&gt;0,RANK(F532,(F$520:F$538)),0)</f>
        <v>0</v>
      </c>
      <c r="H532" s="149">
        <f>'Averages Pivot Table'!AF$310</f>
        <v>0</v>
      </c>
      <c r="I532" s="120">
        <f t="shared" ref="I532" si="1071">IF(H532&gt;0,RANK(H532,(H$520:H$538)),0)</f>
        <v>0</v>
      </c>
      <c r="J532" s="149">
        <f>'Averages Pivot Table'!AF$314</f>
        <v>0</v>
      </c>
      <c r="K532" s="120">
        <f t="shared" ref="K532" si="1072">IF(J532&gt;0,RANK(J532,(J$520:J$538)),0)</f>
        <v>0</v>
      </c>
      <c r="L532" s="149">
        <f>'Averages Pivot Table'!AF$318</f>
        <v>53931.627848315984</v>
      </c>
      <c r="M532" s="120">
        <f t="shared" ref="M532" si="1073">IF(L532&gt;0,RANK(L532,(L$520:L$538)),0)</f>
        <v>1</v>
      </c>
      <c r="N532" s="149">
        <f>'Averages Pivot Table'!AF$322</f>
        <v>53931.627848315984</v>
      </c>
      <c r="O532" s="120">
        <f t="shared" ref="O532" si="1074">IF(N532&gt;0,RANK(N532,(N$520:N$538)),0)</f>
        <v>1</v>
      </c>
      <c r="Q532" s="91"/>
      <c r="R532" s="91"/>
      <c r="S532" s="91"/>
    </row>
    <row r="533" spans="1:19">
      <c r="A533" s="118" t="s">
        <v>200</v>
      </c>
      <c r="B533" s="149">
        <f>'Averages Pivot Table'!AF$327</f>
        <v>0</v>
      </c>
      <c r="C533" s="120">
        <f t="shared" si="1024"/>
        <v>0</v>
      </c>
      <c r="D533" s="149">
        <f>'Averages Pivot Table'!AF$331</f>
        <v>0</v>
      </c>
      <c r="E533" s="120">
        <f t="shared" si="1024"/>
        <v>0</v>
      </c>
      <c r="F533" s="149">
        <f>'Averages Pivot Table'!AF$335</f>
        <v>0</v>
      </c>
      <c r="G533" s="120">
        <f t="shared" ref="G533" si="1075">IF(F533&gt;0,RANK(F533,(F$520:F$538)),0)</f>
        <v>0</v>
      </c>
      <c r="H533" s="149">
        <f>'Averages Pivot Table'!AF$339</f>
        <v>0</v>
      </c>
      <c r="I533" s="120">
        <f t="shared" ref="I533" si="1076">IF(H533&gt;0,RANK(H533,(H$520:H$538)),0)</f>
        <v>0</v>
      </c>
      <c r="J533" s="149">
        <f>'Averages Pivot Table'!AF$343</f>
        <v>0</v>
      </c>
      <c r="K533" s="120">
        <f t="shared" ref="K533" si="1077">IF(J533&gt;0,RANK(J533,(J$520:J$538)),0)</f>
        <v>0</v>
      </c>
      <c r="L533" s="149">
        <f>'Averages Pivot Table'!AF$347</f>
        <v>0</v>
      </c>
      <c r="M533" s="120">
        <f t="shared" ref="M533" si="1078">IF(L533&gt;0,RANK(L533,(L$520:L$538)),0)</f>
        <v>0</v>
      </c>
      <c r="N533" s="149">
        <f>'Averages Pivot Table'!AF$351</f>
        <v>0</v>
      </c>
      <c r="O533" s="120">
        <f t="shared" ref="O533" si="1079">IF(N533&gt;0,RANK(N533,(N$520:N$538)),0)</f>
        <v>0</v>
      </c>
      <c r="Q533" s="91"/>
      <c r="R533" s="91"/>
      <c r="S533" s="91"/>
    </row>
    <row r="534" spans="1:19">
      <c r="A534" s="118"/>
      <c r="B534" s="149"/>
      <c r="C534" s="120"/>
      <c r="D534" s="149"/>
      <c r="E534" s="120"/>
      <c r="F534" s="149"/>
      <c r="G534" s="120"/>
      <c r="H534" s="149"/>
      <c r="I534" s="120"/>
      <c r="J534" s="149"/>
      <c r="K534" s="120"/>
      <c r="L534" s="149"/>
      <c r="M534" s="120"/>
      <c r="N534" s="149"/>
      <c r="O534" s="120"/>
      <c r="Q534" s="91"/>
      <c r="R534" s="91"/>
      <c r="S534" s="91"/>
    </row>
    <row r="535" spans="1:19">
      <c r="A535" s="118" t="s">
        <v>201</v>
      </c>
      <c r="B535" s="119">
        <f>'Averages Pivot Table'!AF$356</f>
        <v>0</v>
      </c>
      <c r="C535" s="120">
        <f t="shared" si="1024"/>
        <v>0</v>
      </c>
      <c r="D535" s="119">
        <f>'Averages Pivot Table'!AF$360</f>
        <v>0</v>
      </c>
      <c r="E535" s="120">
        <f t="shared" si="1024"/>
        <v>0</v>
      </c>
      <c r="F535" s="119">
        <f>'Averages Pivot Table'!AF$364</f>
        <v>0</v>
      </c>
      <c r="G535" s="120">
        <f t="shared" ref="G535" si="1080">IF(F535&gt;0,RANK(F535,(F$520:F$538)),0)</f>
        <v>0</v>
      </c>
      <c r="H535" s="119">
        <f>'Averages Pivot Table'!AF$368</f>
        <v>0</v>
      </c>
      <c r="I535" s="120">
        <f t="shared" ref="I535" si="1081">IF(H535&gt;0,RANK(H535,(H$520:H$538)),0)</f>
        <v>0</v>
      </c>
      <c r="J535" s="119">
        <f>'Averages Pivot Table'!AF$372</f>
        <v>0</v>
      </c>
      <c r="K535" s="120">
        <f t="shared" ref="K535" si="1082">IF(J535&gt;0,RANK(J535,(J$520:J$538)),0)</f>
        <v>0</v>
      </c>
      <c r="L535" s="119">
        <f>'Averages Pivot Table'!AF$376</f>
        <v>37178.723684210534</v>
      </c>
      <c r="M535" s="120">
        <f t="shared" ref="M535" si="1083">IF(L535&gt;0,RANK(L535,(L$520:L$538)),0)</f>
        <v>4</v>
      </c>
      <c r="N535" s="119">
        <f>'Averages Pivot Table'!AF$380</f>
        <v>37178.723684210534</v>
      </c>
      <c r="O535" s="120">
        <f t="shared" ref="O535" si="1084">IF(N535&gt;0,RANK(N535,(N$520:N$538)),0)</f>
        <v>6</v>
      </c>
      <c r="Q535" s="91"/>
      <c r="R535" s="91"/>
      <c r="S535" s="91"/>
    </row>
    <row r="536" spans="1:19">
      <c r="A536" s="118" t="s">
        <v>202</v>
      </c>
      <c r="B536" s="119">
        <f>'Averages Pivot Table'!AF$385</f>
        <v>0</v>
      </c>
      <c r="C536" s="120">
        <f t="shared" si="1024"/>
        <v>0</v>
      </c>
      <c r="D536" s="119">
        <f>'Averages Pivot Table'!AF$389</f>
        <v>0</v>
      </c>
      <c r="E536" s="120">
        <f t="shared" si="1024"/>
        <v>0</v>
      </c>
      <c r="F536" s="119">
        <f>'Averages Pivot Table'!AF$393</f>
        <v>0</v>
      </c>
      <c r="G536" s="120">
        <f t="shared" ref="G536" si="1085">IF(F536&gt;0,RANK(F536,(F$520:F$538)),0)</f>
        <v>0</v>
      </c>
      <c r="H536" s="119">
        <f>'Averages Pivot Table'!AF$397</f>
        <v>0</v>
      </c>
      <c r="I536" s="120">
        <f t="shared" ref="I536" si="1086">IF(H536&gt;0,RANK(H536,(H$520:H$538)),0)</f>
        <v>0</v>
      </c>
      <c r="J536" s="119">
        <f>'Averages Pivot Table'!AF$401</f>
        <v>0</v>
      </c>
      <c r="K536" s="120">
        <f t="shared" ref="K536" si="1087">IF(J536&gt;0,RANK(J536,(J$520:J$538)),0)</f>
        <v>0</v>
      </c>
      <c r="L536" s="119">
        <f>'Averages Pivot Table'!AF$405</f>
        <v>0</v>
      </c>
      <c r="M536" s="120">
        <f t="shared" ref="M536" si="1088">IF(L536&gt;0,RANK(L536,(L$520:L$538)),0)</f>
        <v>0</v>
      </c>
      <c r="N536" s="119">
        <f>'Averages Pivot Table'!AF$409</f>
        <v>0</v>
      </c>
      <c r="O536" s="120">
        <f t="shared" ref="O536" si="1089">IF(N536&gt;0,RANK(N536,(N$520:N$538)),0)</f>
        <v>0</v>
      </c>
      <c r="Q536" s="91"/>
      <c r="R536" s="91"/>
      <c r="S536" s="91"/>
    </row>
    <row r="537" spans="1:19">
      <c r="A537" s="118" t="s">
        <v>203</v>
      </c>
      <c r="B537" s="119">
        <f>'Averages Pivot Table'!AF$414</f>
        <v>0</v>
      </c>
      <c r="C537" s="120">
        <f t="shared" si="1024"/>
        <v>0</v>
      </c>
      <c r="D537" s="119">
        <f>'Averages Pivot Table'!AF$418</f>
        <v>0</v>
      </c>
      <c r="E537" s="120">
        <f t="shared" si="1024"/>
        <v>0</v>
      </c>
      <c r="F537" s="119">
        <f>'Averages Pivot Table'!AF$422</f>
        <v>0</v>
      </c>
      <c r="G537" s="120">
        <f t="shared" ref="G537" si="1090">IF(F537&gt;0,RANK(F537,(F$520:F$538)),0)</f>
        <v>0</v>
      </c>
      <c r="H537" s="119">
        <f>'Averages Pivot Table'!AF$426</f>
        <v>0</v>
      </c>
      <c r="I537" s="120">
        <f t="shared" ref="I537" si="1091">IF(H537&gt;0,RANK(H537,(H$520:H$538)),0)</f>
        <v>0</v>
      </c>
      <c r="J537" s="119">
        <f>'Averages Pivot Table'!AF$430</f>
        <v>0</v>
      </c>
      <c r="K537" s="120">
        <f t="shared" ref="K537" si="1092">IF(J537&gt;0,RANK(J537,(J$520:J$538)),0)</f>
        <v>0</v>
      </c>
      <c r="L537" s="119">
        <f>'Averages Pivot Table'!AF$434</f>
        <v>0</v>
      </c>
      <c r="M537" s="120">
        <f t="shared" ref="M537" si="1093">IF(L537&gt;0,RANK(L537,(L$520:L$538)),0)</f>
        <v>0</v>
      </c>
      <c r="N537" s="119">
        <f>'Averages Pivot Table'!AF$438</f>
        <v>0</v>
      </c>
      <c r="O537" s="120">
        <f t="shared" ref="O537" si="1094">IF(N537&gt;0,RANK(N537,(N$520:N$538)),0)</f>
        <v>0</v>
      </c>
      <c r="Q537" s="91"/>
      <c r="R537" s="91"/>
      <c r="S537" s="91"/>
    </row>
    <row r="538" spans="1:19">
      <c r="A538" s="143" t="s">
        <v>204</v>
      </c>
      <c r="B538" s="122">
        <f>'Averages Pivot Table'!AF$443</f>
        <v>0</v>
      </c>
      <c r="C538" s="123">
        <f t="shared" si="1024"/>
        <v>0</v>
      </c>
      <c r="D538" s="122">
        <f>'Averages Pivot Table'!AF$447</f>
        <v>0</v>
      </c>
      <c r="E538" s="123">
        <f t="shared" si="1024"/>
        <v>0</v>
      </c>
      <c r="F538" s="122">
        <f>'Averages Pivot Table'!AF$451</f>
        <v>0</v>
      </c>
      <c r="G538" s="123">
        <f t="shared" ref="G538" si="1095">IF(F538&gt;0,RANK(F538,(F$520:F$538)),0)</f>
        <v>0</v>
      </c>
      <c r="H538" s="122">
        <f>'Averages Pivot Table'!AF$455</f>
        <v>0</v>
      </c>
      <c r="I538" s="123">
        <f t="shared" ref="I538" si="1096">IF(H538&gt;0,RANK(H538,(H$520:H$538)),0)</f>
        <v>0</v>
      </c>
      <c r="J538" s="122">
        <f>'Averages Pivot Table'!AF$459</f>
        <v>0</v>
      </c>
      <c r="K538" s="123">
        <f t="shared" ref="K538" si="1097">IF(J538&gt;0,RANK(J538,(J$520:J$538)),0)</f>
        <v>0</v>
      </c>
      <c r="L538" s="122">
        <f>'Averages Pivot Table'!AF$463</f>
        <v>0</v>
      </c>
      <c r="M538" s="123">
        <f t="shared" ref="M538" si="1098">IF(L538&gt;0,RANK(L538,(L$520:L$538)),0)</f>
        <v>0</v>
      </c>
      <c r="N538" s="122">
        <f>'Averages Pivot Table'!AF$467</f>
        <v>0</v>
      </c>
      <c r="O538" s="123">
        <f t="shared" ref="O538" si="1099">IF(N538&gt;0,RANK(N538,(N$520:N$538)),0)</f>
        <v>0</v>
      </c>
      <c r="Q538" s="91"/>
      <c r="R538" s="91"/>
      <c r="S538" s="91"/>
    </row>
    <row r="539" spans="1:19" ht="33.75" customHeight="1">
      <c r="A539" s="667" t="s">
        <v>360</v>
      </c>
      <c r="B539" s="667"/>
      <c r="C539" s="667"/>
      <c r="D539" s="667"/>
      <c r="E539" s="667"/>
      <c r="F539" s="667"/>
      <c r="G539" s="667"/>
      <c r="H539" s="667"/>
      <c r="I539" s="667"/>
      <c r="J539" s="667"/>
      <c r="K539" s="667"/>
      <c r="L539" s="667"/>
      <c r="M539" s="667"/>
      <c r="N539" s="667"/>
      <c r="O539" s="667"/>
      <c r="Q539" s="91"/>
      <c r="R539" s="91"/>
      <c r="S539" s="91"/>
    </row>
    <row r="540" spans="1:19">
      <c r="O540" s="84" t="s">
        <v>917</v>
      </c>
      <c r="Q540" s="91"/>
      <c r="R540" s="91"/>
      <c r="S540" s="91"/>
    </row>
    <row r="541" spans="1:19" ht="18">
      <c r="A541" s="64" t="s">
        <v>227</v>
      </c>
      <c r="B541" s="64"/>
      <c r="C541" s="64"/>
      <c r="D541" s="64"/>
      <c r="E541" s="64"/>
      <c r="F541" s="64"/>
      <c r="G541" s="64"/>
      <c r="H541" s="64"/>
      <c r="I541" s="64"/>
      <c r="J541" s="64"/>
      <c r="K541" s="64"/>
      <c r="L541" s="64"/>
      <c r="M541" s="64"/>
      <c r="N541" s="64"/>
      <c r="O541" s="64"/>
      <c r="Q541" s="91"/>
      <c r="R541" s="91"/>
      <c r="S541" s="91"/>
    </row>
    <row r="542" spans="1:19">
      <c r="A542" s="162"/>
      <c r="B542" s="69"/>
      <c r="C542" s="69"/>
      <c r="D542" s="69"/>
      <c r="E542" s="69"/>
      <c r="F542" s="69"/>
      <c r="G542" s="69"/>
      <c r="H542" s="69"/>
      <c r="I542" s="69"/>
      <c r="J542" s="69"/>
      <c r="K542" s="69"/>
      <c r="L542" s="69"/>
      <c r="M542" s="69"/>
      <c r="N542" s="69"/>
      <c r="O542" s="69"/>
      <c r="Q542" s="91"/>
      <c r="R542" s="91"/>
      <c r="S542" s="91"/>
    </row>
    <row r="543" spans="1:19" ht="15.75">
      <c r="A543" s="664" t="s">
        <v>210</v>
      </c>
      <c r="B543" s="664"/>
      <c r="C543" s="664"/>
      <c r="D543" s="664"/>
      <c r="E543" s="664"/>
      <c r="F543" s="664"/>
      <c r="G543" s="664"/>
      <c r="H543" s="664"/>
      <c r="I543" s="664"/>
      <c r="J543" s="664"/>
      <c r="K543" s="664"/>
      <c r="L543" s="664"/>
      <c r="M543" s="664"/>
      <c r="N543" s="664"/>
      <c r="O543" s="664"/>
      <c r="Q543" s="91"/>
      <c r="R543" s="91"/>
      <c r="S543" s="91"/>
    </row>
    <row r="544" spans="1:19" ht="15.75">
      <c r="A544" s="664" t="s">
        <v>915</v>
      </c>
      <c r="B544" s="664"/>
      <c r="C544" s="664"/>
      <c r="D544" s="664"/>
      <c r="E544" s="664"/>
      <c r="F544" s="664"/>
      <c r="G544" s="664"/>
      <c r="H544" s="664"/>
      <c r="I544" s="664"/>
      <c r="J544" s="664"/>
      <c r="K544" s="664"/>
      <c r="L544" s="664"/>
      <c r="M544" s="664"/>
      <c r="N544" s="664"/>
      <c r="O544" s="664"/>
      <c r="Q544" s="91"/>
      <c r="R544" s="91"/>
      <c r="S544" s="91"/>
    </row>
    <row r="545" spans="1:19">
      <c r="A545" s="118"/>
      <c r="B545" s="69"/>
      <c r="C545" s="69"/>
      <c r="D545" s="69"/>
      <c r="E545" s="69"/>
      <c r="F545" s="69"/>
      <c r="G545" s="69"/>
      <c r="H545" s="69"/>
      <c r="I545" s="69"/>
      <c r="J545" s="69"/>
      <c r="K545" s="69"/>
      <c r="L545" s="69"/>
      <c r="M545" s="69"/>
      <c r="N545" s="69"/>
      <c r="O545" s="69"/>
    </row>
    <row r="546" spans="1:19" ht="31.5" customHeight="1">
      <c r="A546" s="96"/>
      <c r="B546" s="164" t="s">
        <v>3</v>
      </c>
      <c r="C546" s="165"/>
      <c r="D546" s="166" t="s">
        <v>4</v>
      </c>
      <c r="E546" s="167"/>
      <c r="F546" s="166" t="s">
        <v>5</v>
      </c>
      <c r="G546" s="167"/>
      <c r="H546" s="164" t="s">
        <v>6</v>
      </c>
      <c r="I546" s="165"/>
      <c r="J546" s="166" t="s">
        <v>211</v>
      </c>
      <c r="K546" s="167"/>
      <c r="L546" s="165" t="s">
        <v>21</v>
      </c>
      <c r="M546" s="165"/>
      <c r="N546" s="165" t="s">
        <v>212</v>
      </c>
      <c r="O546" s="165"/>
    </row>
    <row r="547" spans="1:19">
      <c r="A547" s="184"/>
      <c r="B547" s="98" t="s">
        <v>187</v>
      </c>
      <c r="C547" s="97" t="s">
        <v>166</v>
      </c>
      <c r="D547" s="98" t="s">
        <v>187</v>
      </c>
      <c r="E547" s="97" t="s">
        <v>166</v>
      </c>
      <c r="F547" s="98" t="s">
        <v>187</v>
      </c>
      <c r="G547" s="97" t="s">
        <v>166</v>
      </c>
      <c r="H547" s="98" t="s">
        <v>187</v>
      </c>
      <c r="I547" s="97" t="s">
        <v>166</v>
      </c>
      <c r="J547" s="98" t="s">
        <v>187</v>
      </c>
      <c r="K547" s="97" t="s">
        <v>166</v>
      </c>
      <c r="L547" s="98" t="s">
        <v>187</v>
      </c>
      <c r="M547" s="97" t="s">
        <v>166</v>
      </c>
      <c r="N547" s="98" t="s">
        <v>187</v>
      </c>
      <c r="O547" s="97" t="s">
        <v>166</v>
      </c>
    </row>
    <row r="548" spans="1:19" s="109" customFormat="1" ht="18" customHeight="1">
      <c r="A548" s="106" t="s">
        <v>188</v>
      </c>
      <c r="B548" s="133">
        <f>'Averages Pivot Table'!AG$471</f>
        <v>0</v>
      </c>
      <c r="C548" s="133"/>
      <c r="D548" s="133">
        <f>'Averages Pivot Table'!AG$475</f>
        <v>0</v>
      </c>
      <c r="E548" s="133"/>
      <c r="F548" s="133">
        <f>'Averages Pivot Table'!AG$479</f>
        <v>0</v>
      </c>
      <c r="G548" s="133"/>
      <c r="H548" s="133">
        <f>'Averages Pivot Table'!AG$483</f>
        <v>0</v>
      </c>
      <c r="I548" s="133"/>
      <c r="J548" s="133">
        <f>'Averages Pivot Table'!AG$487</f>
        <v>0</v>
      </c>
      <c r="K548" s="133"/>
      <c r="L548" s="133">
        <f>'Averages Pivot Table'!AG$491</f>
        <v>44002.897388956488</v>
      </c>
      <c r="M548" s="169"/>
      <c r="N548" s="133">
        <f>'Averages Pivot Table'!AG$495</f>
        <v>44002.897388956488</v>
      </c>
      <c r="O548" s="170"/>
      <c r="Q548" s="111"/>
      <c r="R548" s="111"/>
      <c r="S548" s="111"/>
    </row>
    <row r="549" spans="1:19" ht="12.95" customHeight="1">
      <c r="A549" s="118"/>
      <c r="B549" s="113"/>
      <c r="C549" s="137"/>
      <c r="D549" s="113"/>
      <c r="E549" s="137"/>
      <c r="F549" s="113"/>
      <c r="G549" s="137"/>
      <c r="H549" s="113"/>
      <c r="I549" s="137"/>
      <c r="J549" s="113"/>
      <c r="K549" s="137"/>
      <c r="L549" s="113"/>
      <c r="M549" s="137"/>
      <c r="N549" s="113"/>
      <c r="O549" s="114"/>
    </row>
    <row r="550" spans="1:19" ht="12.95" customHeight="1">
      <c r="A550" s="118" t="s">
        <v>189</v>
      </c>
      <c r="B550" s="149">
        <f>'Averages Pivot Table'!AG$8</f>
        <v>0</v>
      </c>
      <c r="C550" s="120">
        <f>IF(B550&gt;0,RANK(B550,(B$550:B$568)),0)</f>
        <v>0</v>
      </c>
      <c r="D550" s="149">
        <f>'Averages Pivot Table'!AG$12</f>
        <v>0</v>
      </c>
      <c r="E550" s="120">
        <f>IF(D550&gt;0,RANK(D550,(D$550:D$568)),0)</f>
        <v>0</v>
      </c>
      <c r="F550" s="149">
        <f>'Averages Pivot Table'!AG$16</f>
        <v>0</v>
      </c>
      <c r="G550" s="120">
        <f>IF(F550&gt;0,RANK(F550,(F$550:F$568)),0)</f>
        <v>0</v>
      </c>
      <c r="H550" s="149">
        <f>'Averages Pivot Table'!AG$20</f>
        <v>0</v>
      </c>
      <c r="I550" s="120">
        <f>IF(H550&gt;0,RANK(H550,(H$550:H$568)),0)</f>
        <v>0</v>
      </c>
      <c r="J550" s="149">
        <f>'Averages Pivot Table'!AG$24</f>
        <v>0</v>
      </c>
      <c r="K550" s="120">
        <f>IF(J550&gt;0,RANK(J550,(J$550:J$568)),0)</f>
        <v>0</v>
      </c>
      <c r="L550" s="149">
        <f>'Averages Pivot Table'!AG$28</f>
        <v>52194.459055522915</v>
      </c>
      <c r="M550" s="120">
        <f>IF(L550&gt;0,RANK(L550,(L$550:L$568)),0)</f>
        <v>1</v>
      </c>
      <c r="N550" s="149">
        <f>'Averages Pivot Table'!AG$32</f>
        <v>52194.459055522915</v>
      </c>
      <c r="O550" s="120">
        <f>IF(N550&gt;0,RANK(N550,(N$550:N$568)),0)</f>
        <v>1</v>
      </c>
    </row>
    <row r="551" spans="1:19" ht="12.95" customHeight="1">
      <c r="A551" s="118" t="s">
        <v>190</v>
      </c>
      <c r="B551" s="149">
        <f>'Averages Pivot Table'!AG$37</f>
        <v>0</v>
      </c>
      <c r="C551" s="120">
        <f t="shared" ref="C551:E568" si="1100">IF(B551&gt;0,RANK(B551,(B$550:B$568)),0)</f>
        <v>0</v>
      </c>
      <c r="D551" s="149">
        <f>'Averages Pivot Table'!AG$41</f>
        <v>0</v>
      </c>
      <c r="E551" s="120">
        <f t="shared" si="1100"/>
        <v>0</v>
      </c>
      <c r="F551" s="149">
        <f>'Averages Pivot Table'!AG$45</f>
        <v>0</v>
      </c>
      <c r="G551" s="120">
        <f t="shared" ref="G551" si="1101">IF(F551&gt;0,RANK(F551,(F$550:F$568)),0)</f>
        <v>0</v>
      </c>
      <c r="H551" s="149">
        <f>'Averages Pivot Table'!AG$49</f>
        <v>0</v>
      </c>
      <c r="I551" s="120">
        <f t="shared" ref="I551" si="1102">IF(H551&gt;0,RANK(H551,(H$550:H$568)),0)</f>
        <v>0</v>
      </c>
      <c r="J551" s="149">
        <f>'Averages Pivot Table'!AG$53</f>
        <v>0</v>
      </c>
      <c r="K551" s="120">
        <f t="shared" ref="K551" si="1103">IF(J551&gt;0,RANK(J551,(J$550:J$568)),0)</f>
        <v>0</v>
      </c>
      <c r="L551" s="149">
        <f>'Averages Pivot Table'!AG$57</f>
        <v>0</v>
      </c>
      <c r="M551" s="120">
        <f t="shared" ref="M551" si="1104">IF(L551&gt;0,RANK(L551,(L$550:L$568)),0)</f>
        <v>0</v>
      </c>
      <c r="N551" s="149">
        <f>'Averages Pivot Table'!AG$61</f>
        <v>0</v>
      </c>
      <c r="O551" s="120">
        <f t="shared" ref="O551" si="1105">IF(N551&gt;0,RANK(N551,(N$550:N$568)),0)</f>
        <v>0</v>
      </c>
    </row>
    <row r="552" spans="1:19" ht="12.95" customHeight="1">
      <c r="A552" s="118" t="s">
        <v>191</v>
      </c>
      <c r="B552" s="149">
        <f>'Averages Pivot Table'!AG$66</f>
        <v>0</v>
      </c>
      <c r="C552" s="120">
        <f t="shared" si="1100"/>
        <v>0</v>
      </c>
      <c r="D552" s="149">
        <f>'Averages Pivot Table'!AG$70</f>
        <v>0</v>
      </c>
      <c r="E552" s="120">
        <f t="shared" si="1100"/>
        <v>0</v>
      </c>
      <c r="F552" s="149">
        <f>'Averages Pivot Table'!AG$74</f>
        <v>0</v>
      </c>
      <c r="G552" s="120">
        <f t="shared" ref="G552" si="1106">IF(F552&gt;0,RANK(F552,(F$550:F$568)),0)</f>
        <v>0</v>
      </c>
      <c r="H552" s="149">
        <f>'Averages Pivot Table'!AG$78</f>
        <v>0</v>
      </c>
      <c r="I552" s="120">
        <f t="shared" ref="I552" si="1107">IF(H552&gt;0,RANK(H552,(H$550:H$568)),0)</f>
        <v>0</v>
      </c>
      <c r="J552" s="149">
        <f>'Averages Pivot Table'!AG$82</f>
        <v>0</v>
      </c>
      <c r="K552" s="120">
        <f t="shared" ref="K552" si="1108">IF(J552&gt;0,RANK(J552,(J$550:J$568)),0)</f>
        <v>0</v>
      </c>
      <c r="L552" s="149">
        <f>'Averages Pivot Table'!AG$86</f>
        <v>0</v>
      </c>
      <c r="M552" s="120">
        <f t="shared" ref="M552" si="1109">IF(L552&gt;0,RANK(L552,(L$550:L$568)),0)</f>
        <v>0</v>
      </c>
      <c r="N552" s="149">
        <f>'Averages Pivot Table'!AG$90</f>
        <v>0</v>
      </c>
      <c r="O552" s="120">
        <f t="shared" ref="O552" si="1110">IF(N552&gt;0,RANK(N552,(N$550:N$568)),0)</f>
        <v>0</v>
      </c>
    </row>
    <row r="553" spans="1:19" ht="12.95" customHeight="1">
      <c r="A553" s="118" t="s">
        <v>192</v>
      </c>
      <c r="B553" s="149">
        <f>'Averages Pivot Table'!AG$95</f>
        <v>0</v>
      </c>
      <c r="C553" s="120">
        <f t="shared" si="1100"/>
        <v>0</v>
      </c>
      <c r="D553" s="149">
        <f>'Averages Pivot Table'!AG$99</f>
        <v>0</v>
      </c>
      <c r="E553" s="120">
        <f t="shared" si="1100"/>
        <v>0</v>
      </c>
      <c r="F553" s="149">
        <f>'Averages Pivot Table'!AG$103</f>
        <v>0</v>
      </c>
      <c r="G553" s="120">
        <f t="shared" ref="G553" si="1111">IF(F553&gt;0,RANK(F553,(F$550:F$568)),0)</f>
        <v>0</v>
      </c>
      <c r="H553" s="149">
        <f>'Averages Pivot Table'!AG$107</f>
        <v>0</v>
      </c>
      <c r="I553" s="120">
        <f t="shared" ref="I553" si="1112">IF(H553&gt;0,RANK(H553,(H$550:H$568)),0)</f>
        <v>0</v>
      </c>
      <c r="J553" s="149">
        <f>'Averages Pivot Table'!AG$111</f>
        <v>0</v>
      </c>
      <c r="K553" s="120">
        <f t="shared" ref="K553" si="1113">IF(J553&gt;0,RANK(J553,(J$550:J$568)),0)</f>
        <v>0</v>
      </c>
      <c r="L553" s="149">
        <f>'Averages Pivot Table'!AG$115</f>
        <v>0</v>
      </c>
      <c r="M553" s="120">
        <f t="shared" ref="M553" si="1114">IF(L553&gt;0,RANK(L553,(L$550:L$568)),0)</f>
        <v>0</v>
      </c>
      <c r="N553" s="149">
        <f>'Averages Pivot Table'!AG$119</f>
        <v>0</v>
      </c>
      <c r="O553" s="120">
        <f t="shared" ref="O553" si="1115">IF(N553&gt;0,RANK(N553,(N$550:N$568)),0)</f>
        <v>0</v>
      </c>
    </row>
    <row r="554" spans="1:19" ht="12.95" customHeight="1">
      <c r="A554" s="118"/>
      <c r="B554" s="149"/>
      <c r="C554" s="120"/>
      <c r="D554" s="149"/>
      <c r="E554" s="120"/>
      <c r="F554" s="149"/>
      <c r="G554" s="120"/>
      <c r="H554" s="149"/>
      <c r="I554" s="120"/>
      <c r="J554" s="149"/>
      <c r="K554" s="120"/>
      <c r="L554" s="149"/>
      <c r="M554" s="120"/>
      <c r="N554" s="149"/>
      <c r="O554" s="120"/>
    </row>
    <row r="555" spans="1:19" ht="12.95" customHeight="1">
      <c r="A555" s="118" t="s">
        <v>193</v>
      </c>
      <c r="B555" s="149">
        <f>'Averages Pivot Table'!AG$124</f>
        <v>0</v>
      </c>
      <c r="C555" s="120">
        <f t="shared" si="1100"/>
        <v>0</v>
      </c>
      <c r="D555" s="149">
        <f>'Averages Pivot Table'!AG$128</f>
        <v>0</v>
      </c>
      <c r="E555" s="120">
        <f t="shared" si="1100"/>
        <v>0</v>
      </c>
      <c r="F555" s="149">
        <f>'Averages Pivot Table'!AG$132</f>
        <v>0</v>
      </c>
      <c r="G555" s="120">
        <f t="shared" ref="G555" si="1116">IF(F555&gt;0,RANK(F555,(F$550:F$568)),0)</f>
        <v>0</v>
      </c>
      <c r="H555" s="149">
        <f>'Averages Pivot Table'!AG$136</f>
        <v>0</v>
      </c>
      <c r="I555" s="120">
        <f t="shared" ref="I555" si="1117">IF(H555&gt;0,RANK(H555,(H$550:H$568)),0)</f>
        <v>0</v>
      </c>
      <c r="J555" s="149">
        <f>'Averages Pivot Table'!AG$140</f>
        <v>0</v>
      </c>
      <c r="K555" s="120">
        <f t="shared" ref="K555" si="1118">IF(J555&gt;0,RANK(J555,(J$550:J$568)),0)</f>
        <v>0</v>
      </c>
      <c r="L555" s="149">
        <f>'Averages Pivot Table'!AG$144</f>
        <v>0</v>
      </c>
      <c r="M555" s="120">
        <f t="shared" ref="M555" si="1119">IF(L555&gt;0,RANK(L555,(L$550:L$568)),0)</f>
        <v>0</v>
      </c>
      <c r="N555" s="149">
        <f>'Averages Pivot Table'!AG$148</f>
        <v>0</v>
      </c>
      <c r="O555" s="120">
        <f t="shared" ref="O555" si="1120">IF(N555&gt;0,RANK(N555,(N$550:N$568)),0)</f>
        <v>0</v>
      </c>
    </row>
    <row r="556" spans="1:19" ht="12.95" customHeight="1">
      <c r="A556" s="118" t="s">
        <v>194</v>
      </c>
      <c r="B556" s="149">
        <f>'Averages Pivot Table'!AG$153</f>
        <v>0</v>
      </c>
      <c r="C556" s="120">
        <f t="shared" si="1100"/>
        <v>0</v>
      </c>
      <c r="D556" s="149">
        <f>'Averages Pivot Table'!AG$157</f>
        <v>0</v>
      </c>
      <c r="E556" s="120">
        <f t="shared" si="1100"/>
        <v>0</v>
      </c>
      <c r="F556" s="149">
        <f>'Averages Pivot Table'!AG$161</f>
        <v>0</v>
      </c>
      <c r="G556" s="120">
        <f t="shared" ref="G556" si="1121">IF(F556&gt;0,RANK(F556,(F$550:F$568)),0)</f>
        <v>0</v>
      </c>
      <c r="H556" s="149">
        <f>'Averages Pivot Table'!AG$165</f>
        <v>0</v>
      </c>
      <c r="I556" s="120">
        <f t="shared" ref="I556" si="1122">IF(H556&gt;0,RANK(H556,(H$550:H$568)),0)</f>
        <v>0</v>
      </c>
      <c r="J556" s="149">
        <f>'Averages Pivot Table'!AG$169</f>
        <v>0</v>
      </c>
      <c r="K556" s="120">
        <f t="shared" ref="K556" si="1123">IF(J556&gt;0,RANK(J556,(J$550:J$568)),0)</f>
        <v>0</v>
      </c>
      <c r="L556" s="149">
        <f>'Averages Pivot Table'!AG$173</f>
        <v>0</v>
      </c>
      <c r="M556" s="120">
        <f t="shared" ref="M556" si="1124">IF(L556&gt;0,RANK(L556,(L$550:L$568)),0)</f>
        <v>0</v>
      </c>
      <c r="N556" s="149">
        <f>'Averages Pivot Table'!AG$177</f>
        <v>0</v>
      </c>
      <c r="O556" s="120">
        <f t="shared" ref="O556" si="1125">IF(N556&gt;0,RANK(N556,(N$550:N$568)),0)</f>
        <v>0</v>
      </c>
    </row>
    <row r="557" spans="1:19" ht="12.95" customHeight="1">
      <c r="A557" s="118" t="s">
        <v>195</v>
      </c>
      <c r="B557" s="149">
        <f>'Averages Pivot Table'!AG$182</f>
        <v>0</v>
      </c>
      <c r="C557" s="120">
        <f t="shared" si="1100"/>
        <v>0</v>
      </c>
      <c r="D557" s="149">
        <f>'Averages Pivot Table'!AG$186</f>
        <v>0</v>
      </c>
      <c r="E557" s="120">
        <f t="shared" si="1100"/>
        <v>0</v>
      </c>
      <c r="F557" s="149">
        <f>'Averages Pivot Table'!AG$190</f>
        <v>0</v>
      </c>
      <c r="G557" s="120">
        <f t="shared" ref="G557" si="1126">IF(F557&gt;0,RANK(F557,(F$550:F$568)),0)</f>
        <v>0</v>
      </c>
      <c r="H557" s="149">
        <f>'Averages Pivot Table'!AG$194</f>
        <v>0</v>
      </c>
      <c r="I557" s="120">
        <f t="shared" ref="I557" si="1127">IF(H557&gt;0,RANK(H557,(H$550:H$568)),0)</f>
        <v>0</v>
      </c>
      <c r="J557" s="149">
        <f>'Averages Pivot Table'!AG$198</f>
        <v>0</v>
      </c>
      <c r="K557" s="120">
        <f t="shared" ref="K557" si="1128">IF(J557&gt;0,RANK(J557,(J$550:J$568)),0)</f>
        <v>0</v>
      </c>
      <c r="L557" s="149">
        <f>'Averages Pivot Table'!AG$202</f>
        <v>0</v>
      </c>
      <c r="M557" s="120">
        <f t="shared" ref="M557" si="1129">IF(L557&gt;0,RANK(L557,(L$550:L$568)),0)</f>
        <v>0</v>
      </c>
      <c r="N557" s="149">
        <f>'Averages Pivot Table'!AG$206</f>
        <v>0</v>
      </c>
      <c r="O557" s="120">
        <f t="shared" ref="O557" si="1130">IF(N557&gt;0,RANK(N557,(N$550:N$568)),0)</f>
        <v>0</v>
      </c>
    </row>
    <row r="558" spans="1:19" ht="12.95" customHeight="1">
      <c r="A558" s="118" t="s">
        <v>196</v>
      </c>
      <c r="B558" s="149">
        <f>'Averages Pivot Table'!AG$211</f>
        <v>0</v>
      </c>
      <c r="C558" s="120">
        <f t="shared" si="1100"/>
        <v>0</v>
      </c>
      <c r="D558" s="149">
        <f>'Averages Pivot Table'!AG$215</f>
        <v>0</v>
      </c>
      <c r="E558" s="120">
        <f t="shared" si="1100"/>
        <v>0</v>
      </c>
      <c r="F558" s="149">
        <f>'Averages Pivot Table'!AG$219</f>
        <v>0</v>
      </c>
      <c r="G558" s="120">
        <f t="shared" ref="G558" si="1131">IF(F558&gt;0,RANK(F558,(F$550:F$568)),0)</f>
        <v>0</v>
      </c>
      <c r="H558" s="149">
        <f>'Averages Pivot Table'!AG$223</f>
        <v>0</v>
      </c>
      <c r="I558" s="120">
        <f t="shared" ref="I558" si="1132">IF(H558&gt;0,RANK(H558,(H$550:H$568)),0)</f>
        <v>0</v>
      </c>
      <c r="J558" s="149">
        <f>'Averages Pivot Table'!AG$227</f>
        <v>0</v>
      </c>
      <c r="K558" s="120">
        <f t="shared" ref="K558" si="1133">IF(J558&gt;0,RANK(J558,(J$550:J$568)),0)</f>
        <v>0</v>
      </c>
      <c r="L558" s="149">
        <f>'Averages Pivot Table'!AG$231</f>
        <v>0</v>
      </c>
      <c r="M558" s="120">
        <f t="shared" ref="M558" si="1134">IF(L558&gt;0,RANK(L558,(L$550:L$568)),0)</f>
        <v>0</v>
      </c>
      <c r="N558" s="149">
        <f>'Averages Pivot Table'!AG$235</f>
        <v>0</v>
      </c>
      <c r="O558" s="120">
        <f t="shared" ref="O558" si="1135">IF(N558&gt;0,RANK(N558,(N$550:N$568)),0)</f>
        <v>0</v>
      </c>
    </row>
    <row r="559" spans="1:19" ht="12.95" customHeight="1">
      <c r="A559" s="118"/>
      <c r="B559" s="149"/>
      <c r="C559" s="120"/>
      <c r="D559" s="149"/>
      <c r="E559" s="120"/>
      <c r="F559" s="149"/>
      <c r="G559" s="120"/>
      <c r="H559" s="149"/>
      <c r="I559" s="120"/>
      <c r="J559" s="149"/>
      <c r="K559" s="120"/>
      <c r="L559" s="149"/>
      <c r="M559" s="120"/>
      <c r="N559" s="149"/>
      <c r="O559" s="120"/>
    </row>
    <row r="560" spans="1:19" ht="12.95" customHeight="1">
      <c r="A560" s="118" t="s">
        <v>197</v>
      </c>
      <c r="B560" s="149">
        <f>'Averages Pivot Table'!AG$240</f>
        <v>0</v>
      </c>
      <c r="C560" s="120">
        <f t="shared" si="1100"/>
        <v>0</v>
      </c>
      <c r="D560" s="149">
        <f>'Averages Pivot Table'!AG$244</f>
        <v>0</v>
      </c>
      <c r="E560" s="120">
        <f t="shared" si="1100"/>
        <v>0</v>
      </c>
      <c r="F560" s="149">
        <f>'Averages Pivot Table'!AG$248</f>
        <v>0</v>
      </c>
      <c r="G560" s="120">
        <f t="shared" ref="G560" si="1136">IF(F560&gt;0,RANK(F560,(F$550:F$568)),0)</f>
        <v>0</v>
      </c>
      <c r="H560" s="149">
        <f>'Averages Pivot Table'!AG$252</f>
        <v>0</v>
      </c>
      <c r="I560" s="120">
        <f t="shared" ref="I560" si="1137">IF(H560&gt;0,RANK(H560,(H$550:H$568)),0)</f>
        <v>0</v>
      </c>
      <c r="J560" s="149">
        <f>'Averages Pivot Table'!AG$256</f>
        <v>0</v>
      </c>
      <c r="K560" s="120">
        <f t="shared" ref="K560" si="1138">IF(J560&gt;0,RANK(J560,(J$550:J$568)),0)</f>
        <v>0</v>
      </c>
      <c r="L560" s="149">
        <f>'Averages Pivot Table'!AG$260</f>
        <v>0</v>
      </c>
      <c r="M560" s="120">
        <f t="shared" ref="M560" si="1139">IF(L560&gt;0,RANK(L560,(L$550:L$568)),0)</f>
        <v>0</v>
      </c>
      <c r="N560" s="149">
        <f>'Averages Pivot Table'!AG$264</f>
        <v>0</v>
      </c>
      <c r="O560" s="120">
        <f t="shared" ref="O560" si="1140">IF(N560&gt;0,RANK(N560,(N$550:N$568)),0)</f>
        <v>0</v>
      </c>
    </row>
    <row r="561" spans="1:19">
      <c r="A561" s="118" t="s">
        <v>198</v>
      </c>
      <c r="B561" s="149">
        <f>'Averages Pivot Table'!AG$269</f>
        <v>0</v>
      </c>
      <c r="C561" s="120">
        <f t="shared" si="1100"/>
        <v>0</v>
      </c>
      <c r="D561" s="149">
        <f>'Averages Pivot Table'!AG$273</f>
        <v>0</v>
      </c>
      <c r="E561" s="120">
        <f t="shared" si="1100"/>
        <v>0</v>
      </c>
      <c r="F561" s="149">
        <f>'Averages Pivot Table'!AG$277</f>
        <v>0</v>
      </c>
      <c r="G561" s="120">
        <f t="shared" ref="G561" si="1141">IF(F561&gt;0,RANK(F561,(F$550:F$568)),0)</f>
        <v>0</v>
      </c>
      <c r="H561" s="149">
        <f>'Averages Pivot Table'!AG$281</f>
        <v>0</v>
      </c>
      <c r="I561" s="120">
        <f t="shared" ref="I561" si="1142">IF(H561&gt;0,RANK(H561,(H$550:H$568)),0)</f>
        <v>0</v>
      </c>
      <c r="J561" s="149">
        <f>'Averages Pivot Table'!AG$285</f>
        <v>0</v>
      </c>
      <c r="K561" s="120">
        <f t="shared" ref="K561" si="1143">IF(J561&gt;0,RANK(J561,(J$550:J$568)),0)</f>
        <v>0</v>
      </c>
      <c r="L561" s="149">
        <f>'Averages Pivot Table'!AG$289</f>
        <v>0</v>
      </c>
      <c r="M561" s="120">
        <f t="shared" ref="M561" si="1144">IF(L561&gt;0,RANK(L561,(L$550:L$568)),0)</f>
        <v>0</v>
      </c>
      <c r="N561" s="149">
        <f>'Averages Pivot Table'!AG$293</f>
        <v>0</v>
      </c>
      <c r="O561" s="120">
        <f t="shared" ref="O561" si="1145">IF(N561&gt;0,RANK(N561,(N$550:N$568)),0)</f>
        <v>0</v>
      </c>
      <c r="Q561" s="91"/>
      <c r="R561" s="91"/>
      <c r="S561" s="91"/>
    </row>
    <row r="562" spans="1:19">
      <c r="A562" s="118" t="s">
        <v>199</v>
      </c>
      <c r="B562" s="149">
        <f>'Averages Pivot Table'!AG$298</f>
        <v>0</v>
      </c>
      <c r="C562" s="120">
        <f t="shared" si="1100"/>
        <v>0</v>
      </c>
      <c r="D562" s="149">
        <f>'Averages Pivot Table'!AG$302</f>
        <v>0</v>
      </c>
      <c r="E562" s="120">
        <f t="shared" si="1100"/>
        <v>0</v>
      </c>
      <c r="F562" s="149">
        <f>'Averages Pivot Table'!AG$306</f>
        <v>0</v>
      </c>
      <c r="G562" s="120">
        <f t="shared" ref="G562" si="1146">IF(F562&gt;0,RANK(F562,(F$550:F$568)),0)</f>
        <v>0</v>
      </c>
      <c r="H562" s="149">
        <f>'Averages Pivot Table'!AG$310</f>
        <v>0</v>
      </c>
      <c r="I562" s="120">
        <f t="shared" ref="I562" si="1147">IF(H562&gt;0,RANK(H562,(H$550:H$568)),0)</f>
        <v>0</v>
      </c>
      <c r="J562" s="149">
        <f>'Averages Pivot Table'!AG$314</f>
        <v>0</v>
      </c>
      <c r="K562" s="120">
        <f t="shared" ref="K562" si="1148">IF(J562&gt;0,RANK(J562,(J$550:J$568)),0)</f>
        <v>0</v>
      </c>
      <c r="L562" s="149">
        <f>'Averages Pivot Table'!AG$318</f>
        <v>46517.65801491258</v>
      </c>
      <c r="M562" s="120">
        <f t="shared" ref="M562" si="1149">IF(L562&gt;0,RANK(L562,(L$550:L$568)),0)</f>
        <v>2</v>
      </c>
      <c r="N562" s="149">
        <f>'Averages Pivot Table'!AG$322</f>
        <v>46517.65801491258</v>
      </c>
      <c r="O562" s="120">
        <f t="shared" ref="O562" si="1150">IF(N562&gt;0,RANK(N562,(N$550:N$568)),0)</f>
        <v>2</v>
      </c>
      <c r="Q562" s="91"/>
      <c r="R562" s="91"/>
      <c r="S562" s="91"/>
    </row>
    <row r="563" spans="1:19">
      <c r="A563" s="118" t="s">
        <v>200</v>
      </c>
      <c r="B563" s="149">
        <f>'Averages Pivot Table'!AG$327</f>
        <v>0</v>
      </c>
      <c r="C563" s="120">
        <f t="shared" si="1100"/>
        <v>0</v>
      </c>
      <c r="D563" s="149">
        <f>'Averages Pivot Table'!AG$331</f>
        <v>0</v>
      </c>
      <c r="E563" s="120">
        <f t="shared" si="1100"/>
        <v>0</v>
      </c>
      <c r="F563" s="149">
        <f>'Averages Pivot Table'!AG$335</f>
        <v>0</v>
      </c>
      <c r="G563" s="120">
        <f t="shared" ref="G563" si="1151">IF(F563&gt;0,RANK(F563,(F$550:F$568)),0)</f>
        <v>0</v>
      </c>
      <c r="H563" s="149">
        <f>'Averages Pivot Table'!AG$339</f>
        <v>0</v>
      </c>
      <c r="I563" s="120">
        <f t="shared" ref="I563" si="1152">IF(H563&gt;0,RANK(H563,(H$550:H$568)),0)</f>
        <v>0</v>
      </c>
      <c r="J563" s="149">
        <f>'Averages Pivot Table'!AG$343</f>
        <v>0</v>
      </c>
      <c r="K563" s="120">
        <f t="shared" ref="K563" si="1153">IF(J563&gt;0,RANK(J563,(J$550:J$568)),0)</f>
        <v>0</v>
      </c>
      <c r="L563" s="149">
        <f>'Averages Pivot Table'!AG$347</f>
        <v>0</v>
      </c>
      <c r="M563" s="120">
        <f t="shared" ref="M563" si="1154">IF(L563&gt;0,RANK(L563,(L$550:L$568)),0)</f>
        <v>0</v>
      </c>
      <c r="N563" s="149">
        <f>'Averages Pivot Table'!AG$351</f>
        <v>0</v>
      </c>
      <c r="O563" s="120">
        <f t="shared" ref="O563" si="1155">IF(N563&gt;0,RANK(N563,(N$550:N$568)),0)</f>
        <v>0</v>
      </c>
      <c r="Q563" s="91"/>
      <c r="R563" s="91"/>
      <c r="S563" s="91"/>
    </row>
    <row r="564" spans="1:19">
      <c r="A564" s="118"/>
      <c r="B564" s="149"/>
      <c r="C564" s="120"/>
      <c r="D564" s="149"/>
      <c r="E564" s="120"/>
      <c r="F564" s="149"/>
      <c r="G564" s="120"/>
      <c r="H564" s="149"/>
      <c r="I564" s="120"/>
      <c r="J564" s="149"/>
      <c r="K564" s="120"/>
      <c r="L564" s="149"/>
      <c r="M564" s="120"/>
      <c r="N564" s="149"/>
      <c r="O564" s="120"/>
      <c r="Q564" s="91"/>
      <c r="R564" s="91"/>
      <c r="S564" s="91"/>
    </row>
    <row r="565" spans="1:19">
      <c r="A565" s="118" t="s">
        <v>201</v>
      </c>
      <c r="B565" s="119">
        <f>'Averages Pivot Table'!AG$356</f>
        <v>0</v>
      </c>
      <c r="C565" s="120">
        <f t="shared" si="1100"/>
        <v>0</v>
      </c>
      <c r="D565" s="119">
        <f>'Averages Pivot Table'!AG$360</f>
        <v>0</v>
      </c>
      <c r="E565" s="120">
        <f t="shared" si="1100"/>
        <v>0</v>
      </c>
      <c r="F565" s="119">
        <f>'Averages Pivot Table'!AG$364</f>
        <v>0</v>
      </c>
      <c r="G565" s="120">
        <f t="shared" ref="G565" si="1156">IF(F565&gt;0,RANK(F565,(F$550:F$568)),0)</f>
        <v>0</v>
      </c>
      <c r="H565" s="119">
        <f>'Averages Pivot Table'!AG$368</f>
        <v>0</v>
      </c>
      <c r="I565" s="120">
        <f t="shared" ref="I565" si="1157">IF(H565&gt;0,RANK(H565,(H$550:H$568)),0)</f>
        <v>0</v>
      </c>
      <c r="J565" s="119">
        <f>'Averages Pivot Table'!AG$372</f>
        <v>0</v>
      </c>
      <c r="K565" s="120">
        <f t="shared" ref="K565" si="1158">IF(J565&gt;0,RANK(J565,(J$550:J$568)),0)</f>
        <v>0</v>
      </c>
      <c r="L565" s="119">
        <f>'Averages Pivot Table'!AG$376</f>
        <v>36998.103448275862</v>
      </c>
      <c r="M565" s="120">
        <f t="shared" ref="M565" si="1159">IF(L565&gt;0,RANK(L565,(L$550:L$568)),0)</f>
        <v>3</v>
      </c>
      <c r="N565" s="119">
        <f>'Averages Pivot Table'!AG$380</f>
        <v>36998.103448275862</v>
      </c>
      <c r="O565" s="120">
        <f t="shared" ref="O565" si="1160">IF(N565&gt;0,RANK(N565,(N$550:N$568)),0)</f>
        <v>3</v>
      </c>
      <c r="Q565" s="91"/>
      <c r="R565" s="91"/>
      <c r="S565" s="91"/>
    </row>
    <row r="566" spans="1:19">
      <c r="A566" s="118" t="s">
        <v>202</v>
      </c>
      <c r="B566" s="119">
        <f>'Averages Pivot Table'!AG$385</f>
        <v>0</v>
      </c>
      <c r="C566" s="120">
        <f t="shared" si="1100"/>
        <v>0</v>
      </c>
      <c r="D566" s="119">
        <f>'Averages Pivot Table'!AG$389</f>
        <v>0</v>
      </c>
      <c r="E566" s="120">
        <f t="shared" si="1100"/>
        <v>0</v>
      </c>
      <c r="F566" s="119">
        <f>'Averages Pivot Table'!AG$393</f>
        <v>0</v>
      </c>
      <c r="G566" s="120">
        <f t="shared" ref="G566" si="1161">IF(F566&gt;0,RANK(F566,(F$550:F$568)),0)</f>
        <v>0</v>
      </c>
      <c r="H566" s="119">
        <f>'Averages Pivot Table'!AG$397</f>
        <v>0</v>
      </c>
      <c r="I566" s="120">
        <f t="shared" ref="I566" si="1162">IF(H566&gt;0,RANK(H566,(H$550:H$568)),0)</f>
        <v>0</v>
      </c>
      <c r="J566" s="119">
        <f>'Averages Pivot Table'!AG$401</f>
        <v>0</v>
      </c>
      <c r="K566" s="120">
        <f t="shared" ref="K566" si="1163">IF(J566&gt;0,RANK(J566,(J$550:J$568)),0)</f>
        <v>0</v>
      </c>
      <c r="L566" s="119">
        <f>'Averages Pivot Table'!AG$405</f>
        <v>0</v>
      </c>
      <c r="M566" s="120">
        <f t="shared" ref="M566" si="1164">IF(L566&gt;0,RANK(L566,(L$550:L$568)),0)</f>
        <v>0</v>
      </c>
      <c r="N566" s="119">
        <f>'Averages Pivot Table'!AG$409</f>
        <v>0</v>
      </c>
      <c r="O566" s="120">
        <f t="shared" ref="O566" si="1165">IF(N566&gt;0,RANK(N566,(N$550:N$568)),0)</f>
        <v>0</v>
      </c>
      <c r="Q566" s="91"/>
      <c r="R566" s="91"/>
      <c r="S566" s="91"/>
    </row>
    <row r="567" spans="1:19">
      <c r="A567" s="118" t="s">
        <v>203</v>
      </c>
      <c r="B567" s="119">
        <f>'Averages Pivot Table'!AG$414</f>
        <v>0</v>
      </c>
      <c r="C567" s="120">
        <f t="shared" si="1100"/>
        <v>0</v>
      </c>
      <c r="D567" s="119">
        <f>'Averages Pivot Table'!AG$418</f>
        <v>0</v>
      </c>
      <c r="E567" s="120">
        <f t="shared" si="1100"/>
        <v>0</v>
      </c>
      <c r="F567" s="119">
        <f>'Averages Pivot Table'!AG$422</f>
        <v>0</v>
      </c>
      <c r="G567" s="120">
        <f t="shared" ref="G567" si="1166">IF(F567&gt;0,RANK(F567,(F$550:F$568)),0)</f>
        <v>0</v>
      </c>
      <c r="H567" s="119">
        <f>'Averages Pivot Table'!AG$426</f>
        <v>0</v>
      </c>
      <c r="I567" s="120">
        <f t="shared" ref="I567" si="1167">IF(H567&gt;0,RANK(H567,(H$550:H$568)),0)</f>
        <v>0</v>
      </c>
      <c r="J567" s="119">
        <f>'Averages Pivot Table'!AG$430</f>
        <v>0</v>
      </c>
      <c r="K567" s="120">
        <f t="shared" ref="K567" si="1168">IF(J567&gt;0,RANK(J567,(J$550:J$568)),0)</f>
        <v>0</v>
      </c>
      <c r="L567" s="119">
        <f>'Averages Pivot Table'!AG$434</f>
        <v>0</v>
      </c>
      <c r="M567" s="120">
        <f t="shared" ref="M567" si="1169">IF(L567&gt;0,RANK(L567,(L$550:L$568)),0)</f>
        <v>0</v>
      </c>
      <c r="N567" s="119">
        <f>'Averages Pivot Table'!AG$438</f>
        <v>0</v>
      </c>
      <c r="O567" s="120">
        <f t="shared" ref="O567" si="1170">IF(N567&gt;0,RANK(N567,(N$550:N$568)),0)</f>
        <v>0</v>
      </c>
      <c r="Q567" s="91"/>
      <c r="R567" s="91"/>
      <c r="S567" s="91"/>
    </row>
    <row r="568" spans="1:19">
      <c r="A568" s="143" t="s">
        <v>204</v>
      </c>
      <c r="B568" s="122">
        <f>'Averages Pivot Table'!AG$443</f>
        <v>0</v>
      </c>
      <c r="C568" s="123">
        <f t="shared" si="1100"/>
        <v>0</v>
      </c>
      <c r="D568" s="122">
        <f>'Averages Pivot Table'!AG$447</f>
        <v>0</v>
      </c>
      <c r="E568" s="123">
        <f t="shared" si="1100"/>
        <v>0</v>
      </c>
      <c r="F568" s="122">
        <f>'Averages Pivot Table'!AG$451</f>
        <v>0</v>
      </c>
      <c r="G568" s="123">
        <f t="shared" ref="G568" si="1171">IF(F568&gt;0,RANK(F568,(F$550:F$568)),0)</f>
        <v>0</v>
      </c>
      <c r="H568" s="122">
        <f>'Averages Pivot Table'!AG$455</f>
        <v>0</v>
      </c>
      <c r="I568" s="123">
        <f t="shared" ref="I568" si="1172">IF(H568&gt;0,RANK(H568,(H$550:H$568)),0)</f>
        <v>0</v>
      </c>
      <c r="J568" s="122">
        <f>'Averages Pivot Table'!AG$459</f>
        <v>0</v>
      </c>
      <c r="K568" s="123">
        <f t="shared" ref="K568" si="1173">IF(J568&gt;0,RANK(J568,(J$550:J$568)),0)</f>
        <v>0</v>
      </c>
      <c r="L568" s="122">
        <f>'Averages Pivot Table'!AG$463</f>
        <v>0</v>
      </c>
      <c r="M568" s="123">
        <f t="shared" ref="M568" si="1174">IF(L568&gt;0,RANK(L568,(L$550:L$568)),0)</f>
        <v>0</v>
      </c>
      <c r="N568" s="122">
        <f>'Averages Pivot Table'!AG$467</f>
        <v>0</v>
      </c>
      <c r="O568" s="123">
        <f t="shared" ref="O568" si="1175">IF(N568&gt;0,RANK(N568,(N$550:N$568)),0)</f>
        <v>0</v>
      </c>
      <c r="Q568" s="91"/>
      <c r="R568" s="91"/>
      <c r="S568" s="91"/>
    </row>
    <row r="569" spans="1:19" ht="35.25" customHeight="1">
      <c r="A569" s="667" t="s">
        <v>360</v>
      </c>
      <c r="B569" s="667"/>
      <c r="C569" s="667"/>
      <c r="D569" s="667"/>
      <c r="E569" s="667"/>
      <c r="F569" s="667"/>
      <c r="G569" s="667"/>
      <c r="H569" s="667"/>
      <c r="I569" s="667"/>
      <c r="J569" s="667"/>
      <c r="K569" s="667"/>
      <c r="L569" s="667"/>
      <c r="M569" s="667"/>
      <c r="N569" s="667"/>
      <c r="O569" s="667"/>
      <c r="Q569" s="91"/>
      <c r="R569" s="91"/>
      <c r="S569" s="91"/>
    </row>
    <row r="570" spans="1:19">
      <c r="O570" s="84" t="s">
        <v>917</v>
      </c>
      <c r="Q570" s="91"/>
      <c r="R570" s="91"/>
      <c r="S570" s="91"/>
    </row>
    <row r="571" spans="1:19" ht="18">
      <c r="A571" s="668" t="s">
        <v>365</v>
      </c>
      <c r="B571" s="668"/>
      <c r="C571" s="668"/>
      <c r="D571" s="668"/>
      <c r="E571" s="668"/>
      <c r="F571" s="668"/>
      <c r="G571" s="668"/>
      <c r="H571" s="668"/>
      <c r="I571" s="668"/>
      <c r="J571" s="668"/>
      <c r="K571" s="668"/>
      <c r="L571" s="668"/>
      <c r="M571" s="668"/>
      <c r="N571" s="668"/>
      <c r="O571" s="668"/>
      <c r="Q571" s="91"/>
      <c r="R571" s="91"/>
      <c r="S571" s="91"/>
    </row>
    <row r="572" spans="1:19">
      <c r="A572" s="162"/>
      <c r="B572" s="69"/>
      <c r="C572" s="69"/>
      <c r="D572" s="69"/>
      <c r="E572" s="69"/>
      <c r="F572" s="69"/>
      <c r="G572" s="69"/>
      <c r="H572" s="69"/>
      <c r="I572" s="69"/>
      <c r="J572" s="69"/>
      <c r="K572" s="69"/>
      <c r="L572" s="69"/>
      <c r="M572" s="69"/>
      <c r="N572" s="69"/>
      <c r="O572" s="69"/>
      <c r="Q572" s="91"/>
      <c r="R572" s="91"/>
      <c r="S572" s="91"/>
    </row>
    <row r="573" spans="1:19" ht="15.75">
      <c r="A573" s="664" t="s">
        <v>210</v>
      </c>
      <c r="B573" s="664"/>
      <c r="C573" s="664"/>
      <c r="D573" s="664"/>
      <c r="E573" s="664"/>
      <c r="F573" s="664"/>
      <c r="G573" s="664"/>
      <c r="H573" s="664"/>
      <c r="I573" s="664"/>
      <c r="J573" s="664"/>
      <c r="K573" s="664"/>
      <c r="L573" s="664"/>
      <c r="M573" s="664"/>
      <c r="N573" s="664"/>
      <c r="O573" s="664"/>
      <c r="Q573" s="91"/>
      <c r="R573" s="91"/>
      <c r="S573" s="91"/>
    </row>
    <row r="574" spans="1:19" ht="15.75">
      <c r="A574" s="664" t="s">
        <v>362</v>
      </c>
      <c r="B574" s="664"/>
      <c r="C574" s="664"/>
      <c r="D574" s="664"/>
      <c r="E574" s="664"/>
      <c r="F574" s="664"/>
      <c r="G574" s="664"/>
      <c r="H574" s="664"/>
      <c r="I574" s="664"/>
      <c r="J574" s="664"/>
      <c r="K574" s="664"/>
      <c r="L574" s="664"/>
      <c r="M574" s="664"/>
      <c r="N574" s="664"/>
      <c r="O574" s="664"/>
      <c r="Q574" s="91"/>
      <c r="R574" s="91"/>
      <c r="S574" s="91"/>
    </row>
    <row r="575" spans="1:19">
      <c r="A575" s="118"/>
      <c r="B575" s="69"/>
      <c r="C575" s="69"/>
      <c r="D575" s="69"/>
      <c r="E575" s="69"/>
      <c r="F575" s="69"/>
      <c r="G575" s="69"/>
      <c r="H575" s="69"/>
      <c r="I575" s="69"/>
      <c r="J575" s="69"/>
      <c r="K575" s="69"/>
      <c r="L575" s="69"/>
      <c r="M575" s="69"/>
      <c r="N575" s="69"/>
      <c r="O575" s="69"/>
      <c r="Q575" s="91"/>
      <c r="R575" s="91"/>
      <c r="S575" s="91"/>
    </row>
    <row r="576" spans="1:19">
      <c r="A576" s="96"/>
      <c r="B576" s="164" t="s">
        <v>3</v>
      </c>
      <c r="C576" s="165"/>
      <c r="D576" s="166" t="s">
        <v>4</v>
      </c>
      <c r="E576" s="167"/>
      <c r="F576" s="166" t="s">
        <v>5</v>
      </c>
      <c r="G576" s="167"/>
      <c r="H576" s="164" t="s">
        <v>6</v>
      </c>
      <c r="I576" s="165"/>
      <c r="J576" s="166" t="s">
        <v>211</v>
      </c>
      <c r="K576" s="167"/>
      <c r="L576" s="165" t="s">
        <v>21</v>
      </c>
      <c r="M576" s="165"/>
      <c r="N576" s="165" t="s">
        <v>212</v>
      </c>
      <c r="O576" s="165"/>
      <c r="Q576" s="91"/>
      <c r="R576" s="91"/>
      <c r="S576" s="91"/>
    </row>
    <row r="577" spans="1:19">
      <c r="A577" s="184"/>
      <c r="B577" s="98" t="s">
        <v>187</v>
      </c>
      <c r="C577" s="97" t="s">
        <v>166</v>
      </c>
      <c r="D577" s="98" t="s">
        <v>187</v>
      </c>
      <c r="E577" s="97" t="s">
        <v>166</v>
      </c>
      <c r="F577" s="98" t="s">
        <v>187</v>
      </c>
      <c r="G577" s="97" t="s">
        <v>166</v>
      </c>
      <c r="H577" s="98" t="s">
        <v>187</v>
      </c>
      <c r="I577" s="97" t="s">
        <v>166</v>
      </c>
      <c r="J577" s="98" t="s">
        <v>187</v>
      </c>
      <c r="K577" s="97" t="s">
        <v>166</v>
      </c>
      <c r="L577" s="98" t="s">
        <v>187</v>
      </c>
      <c r="M577" s="97" t="s">
        <v>166</v>
      </c>
      <c r="N577" s="98" t="s">
        <v>187</v>
      </c>
      <c r="O577" s="97" t="s">
        <v>166</v>
      </c>
    </row>
    <row r="578" spans="1:19" s="109" customFormat="1" ht="18" customHeight="1">
      <c r="A578" s="106" t="s">
        <v>188</v>
      </c>
      <c r="B578" s="133"/>
      <c r="C578" s="133"/>
      <c r="D578" s="133"/>
      <c r="E578" s="133"/>
      <c r="F578" s="133"/>
      <c r="G578" s="133"/>
      <c r="H578" s="133"/>
      <c r="I578" s="133"/>
      <c r="J578" s="133"/>
      <c r="K578" s="133"/>
      <c r="L578" s="133"/>
      <c r="M578" s="133"/>
      <c r="N578" s="133"/>
      <c r="O578" s="170"/>
      <c r="Q578" s="111"/>
      <c r="R578" s="111"/>
      <c r="S578" s="111"/>
    </row>
    <row r="579" spans="1:19" ht="12.95" customHeight="1">
      <c r="A579" s="118"/>
      <c r="B579" s="113"/>
      <c r="C579" s="137"/>
      <c r="D579" s="113"/>
      <c r="E579" s="137"/>
      <c r="F579" s="113"/>
      <c r="G579" s="137"/>
      <c r="H579" s="113"/>
      <c r="I579" s="137"/>
      <c r="J579" s="113"/>
      <c r="K579" s="137"/>
      <c r="L579" s="113"/>
      <c r="M579" s="137"/>
      <c r="N579" s="113"/>
      <c r="O579" s="114"/>
    </row>
    <row r="580" spans="1:19" ht="12.95" customHeight="1">
      <c r="A580" s="118" t="s">
        <v>189</v>
      </c>
      <c r="B580" s="149"/>
      <c r="C580" s="120"/>
      <c r="D580" s="149"/>
      <c r="E580" s="120"/>
      <c r="F580" s="149"/>
      <c r="G580" s="120"/>
      <c r="H580" s="149"/>
      <c r="I580" s="120"/>
      <c r="J580" s="149"/>
      <c r="K580" s="120"/>
      <c r="L580" s="149"/>
      <c r="M580" s="120"/>
      <c r="N580" s="149"/>
      <c r="O580" s="120"/>
    </row>
    <row r="581" spans="1:19" ht="12.95" customHeight="1">
      <c r="A581" s="118" t="s">
        <v>190</v>
      </c>
      <c r="B581" s="149"/>
      <c r="C581" s="120"/>
      <c r="D581" s="149"/>
      <c r="E581" s="120"/>
      <c r="F581" s="149"/>
      <c r="G581" s="120"/>
      <c r="H581" s="149"/>
      <c r="I581" s="120"/>
      <c r="J581" s="149"/>
      <c r="K581" s="120"/>
      <c r="L581" s="149"/>
      <c r="M581" s="120"/>
      <c r="N581" s="149"/>
      <c r="O581" s="120"/>
    </row>
    <row r="582" spans="1:19" ht="12.95" customHeight="1">
      <c r="A582" s="118" t="s">
        <v>191</v>
      </c>
      <c r="B582" s="149"/>
      <c r="C582" s="120"/>
      <c r="D582" s="149"/>
      <c r="E582" s="120"/>
      <c r="F582" s="149"/>
      <c r="G582" s="120"/>
      <c r="H582" s="149"/>
      <c r="I582" s="120"/>
      <c r="J582" s="149"/>
      <c r="K582" s="120"/>
      <c r="L582" s="149"/>
      <c r="M582" s="120"/>
      <c r="N582" s="149"/>
      <c r="O582" s="120"/>
    </row>
    <row r="583" spans="1:19" ht="12.95" customHeight="1">
      <c r="A583" s="118" t="s">
        <v>192</v>
      </c>
      <c r="B583" s="149"/>
      <c r="C583" s="120"/>
      <c r="D583" s="149"/>
      <c r="E583" s="120"/>
      <c r="F583" s="149"/>
      <c r="G583" s="120"/>
      <c r="H583" s="149"/>
      <c r="I583" s="120"/>
      <c r="J583" s="149"/>
      <c r="K583" s="120"/>
      <c r="L583" s="149"/>
      <c r="M583" s="120"/>
      <c r="N583" s="149"/>
      <c r="O583" s="120"/>
    </row>
    <row r="584" spans="1:19" ht="12.95" customHeight="1">
      <c r="A584" s="118"/>
      <c r="B584" s="149"/>
      <c r="C584" s="120"/>
      <c r="D584" s="149"/>
      <c r="E584" s="120"/>
      <c r="F584" s="149"/>
      <c r="G584" s="120"/>
      <c r="H584" s="149"/>
      <c r="I584" s="120"/>
      <c r="J584" s="149"/>
      <c r="K584" s="120"/>
      <c r="L584" s="149"/>
      <c r="M584" s="120"/>
      <c r="N584" s="149"/>
      <c r="O584" s="120"/>
    </row>
    <row r="585" spans="1:19" ht="12.95" customHeight="1">
      <c r="A585" s="118" t="s">
        <v>193</v>
      </c>
      <c r="B585" s="149"/>
      <c r="C585" s="120"/>
      <c r="D585" s="149"/>
      <c r="E585" s="120"/>
      <c r="F585" s="149"/>
      <c r="G585" s="120"/>
      <c r="H585" s="149"/>
      <c r="I585" s="120"/>
      <c r="J585" s="149"/>
      <c r="K585" s="120"/>
      <c r="L585" s="149"/>
      <c r="M585" s="120"/>
      <c r="N585" s="149"/>
      <c r="O585" s="120"/>
    </row>
    <row r="586" spans="1:19" ht="12.95" customHeight="1">
      <c r="A586" s="118" t="s">
        <v>194</v>
      </c>
      <c r="B586" s="149"/>
      <c r="C586" s="120"/>
      <c r="D586" s="149"/>
      <c r="E586" s="120"/>
      <c r="F586" s="149"/>
      <c r="G586" s="120"/>
      <c r="H586" s="149"/>
      <c r="I586" s="120"/>
      <c r="J586" s="149"/>
      <c r="K586" s="120"/>
      <c r="L586" s="149"/>
      <c r="M586" s="120"/>
      <c r="N586" s="149"/>
      <c r="O586" s="120"/>
    </row>
    <row r="587" spans="1:19" ht="12.95" customHeight="1">
      <c r="A587" s="118" t="s">
        <v>195</v>
      </c>
      <c r="B587" s="149"/>
      <c r="C587" s="120"/>
      <c r="D587" s="149"/>
      <c r="E587" s="120"/>
      <c r="F587" s="149"/>
      <c r="G587" s="120"/>
      <c r="H587" s="149"/>
      <c r="I587" s="120"/>
      <c r="J587" s="149"/>
      <c r="K587" s="120"/>
      <c r="L587" s="149"/>
      <c r="M587" s="120"/>
      <c r="N587" s="149"/>
      <c r="O587" s="120"/>
    </row>
    <row r="588" spans="1:19" ht="12.95" customHeight="1">
      <c r="A588" s="118" t="s">
        <v>196</v>
      </c>
      <c r="B588" s="149"/>
      <c r="C588" s="120"/>
      <c r="D588" s="149"/>
      <c r="E588" s="120"/>
      <c r="F588" s="149"/>
      <c r="G588" s="120"/>
      <c r="H588" s="149"/>
      <c r="I588" s="120"/>
      <c r="J588" s="149"/>
      <c r="K588" s="120"/>
      <c r="L588" s="149"/>
      <c r="M588" s="120"/>
      <c r="N588" s="149"/>
      <c r="O588" s="120"/>
    </row>
    <row r="589" spans="1:19" ht="12.95" customHeight="1">
      <c r="A589" s="118"/>
      <c r="B589" s="149"/>
      <c r="C589" s="120"/>
      <c r="D589" s="149"/>
      <c r="E589" s="120"/>
      <c r="F589" s="149"/>
      <c r="G589" s="120"/>
      <c r="H589" s="149"/>
      <c r="I589" s="120"/>
      <c r="J589" s="149"/>
      <c r="K589" s="120"/>
      <c r="L589" s="149"/>
      <c r="M589" s="120"/>
      <c r="N589" s="149"/>
      <c r="O589" s="120"/>
    </row>
    <row r="590" spans="1:19" ht="12.95" customHeight="1">
      <c r="A590" s="118" t="s">
        <v>197</v>
      </c>
      <c r="B590" s="149"/>
      <c r="C590" s="120"/>
      <c r="D590" s="149"/>
      <c r="E590" s="120"/>
      <c r="F590" s="149"/>
      <c r="G590" s="120"/>
      <c r="H590" s="149"/>
      <c r="I590" s="120"/>
      <c r="J590" s="149"/>
      <c r="K590" s="120"/>
      <c r="L590" s="149"/>
      <c r="M590" s="120"/>
      <c r="N590" s="149"/>
      <c r="O590" s="120"/>
    </row>
    <row r="591" spans="1:19" ht="12.95" customHeight="1">
      <c r="A591" s="118" t="s">
        <v>198</v>
      </c>
      <c r="B591" s="149"/>
      <c r="C591" s="120"/>
      <c r="D591" s="149"/>
      <c r="E591" s="120"/>
      <c r="F591" s="149"/>
      <c r="G591" s="120"/>
      <c r="H591" s="149"/>
      <c r="I591" s="120"/>
      <c r="J591" s="149"/>
      <c r="K591" s="120"/>
      <c r="L591" s="149"/>
      <c r="M591" s="120"/>
      <c r="N591" s="149"/>
      <c r="O591" s="120"/>
    </row>
    <row r="592" spans="1:19" ht="12.95" customHeight="1">
      <c r="A592" s="118" t="s">
        <v>199</v>
      </c>
      <c r="B592" s="149"/>
      <c r="C592" s="120"/>
      <c r="D592" s="149"/>
      <c r="E592" s="120"/>
      <c r="F592" s="149"/>
      <c r="G592" s="120"/>
      <c r="H592" s="149"/>
      <c r="I592" s="120"/>
      <c r="J592" s="149"/>
      <c r="K592" s="120"/>
      <c r="L592" s="149"/>
      <c r="M592" s="120"/>
      <c r="N592" s="149"/>
      <c r="O592" s="120"/>
    </row>
    <row r="593" spans="1:19">
      <c r="A593" s="118" t="s">
        <v>200</v>
      </c>
      <c r="B593" s="149"/>
      <c r="C593" s="120"/>
      <c r="D593" s="149"/>
      <c r="E593" s="120"/>
      <c r="F593" s="149"/>
      <c r="G593" s="120"/>
      <c r="H593" s="149"/>
      <c r="I593" s="120"/>
      <c r="J593" s="149"/>
      <c r="K593" s="120"/>
      <c r="L593" s="149"/>
      <c r="M593" s="120"/>
      <c r="N593" s="149"/>
      <c r="O593" s="120"/>
      <c r="Q593" s="91"/>
      <c r="R593" s="91"/>
      <c r="S593" s="91"/>
    </row>
    <row r="594" spans="1:19">
      <c r="A594" s="118"/>
      <c r="B594" s="149"/>
      <c r="C594" s="120"/>
      <c r="D594" s="149"/>
      <c r="E594" s="120"/>
      <c r="F594" s="149"/>
      <c r="G594" s="120"/>
      <c r="H594" s="149"/>
      <c r="I594" s="120"/>
      <c r="J594" s="149"/>
      <c r="K594" s="120"/>
      <c r="L594" s="149"/>
      <c r="M594" s="120"/>
      <c r="N594" s="149"/>
      <c r="O594" s="120"/>
      <c r="Q594" s="91"/>
      <c r="R594" s="91"/>
      <c r="S594" s="91"/>
    </row>
    <row r="595" spans="1:19">
      <c r="A595" s="118" t="s">
        <v>201</v>
      </c>
      <c r="B595" s="119"/>
      <c r="C595" s="120"/>
      <c r="D595" s="119"/>
      <c r="E595" s="120"/>
      <c r="F595" s="119"/>
      <c r="G595" s="120"/>
      <c r="H595" s="119"/>
      <c r="I595" s="120"/>
      <c r="J595" s="119"/>
      <c r="K595" s="120"/>
      <c r="L595" s="119"/>
      <c r="M595" s="120"/>
      <c r="N595" s="149"/>
      <c r="O595" s="120"/>
      <c r="Q595" s="91"/>
      <c r="R595" s="91"/>
      <c r="S595" s="91"/>
    </row>
    <row r="596" spans="1:19">
      <c r="A596" s="118" t="s">
        <v>202</v>
      </c>
      <c r="B596" s="119"/>
      <c r="C596" s="120"/>
      <c r="D596" s="119"/>
      <c r="E596" s="120"/>
      <c r="F596" s="119"/>
      <c r="G596" s="120"/>
      <c r="H596" s="119"/>
      <c r="I596" s="120"/>
      <c r="J596" s="119"/>
      <c r="K596" s="120"/>
      <c r="L596" s="119"/>
      <c r="M596" s="120"/>
      <c r="N596" s="149"/>
      <c r="O596" s="120"/>
      <c r="Q596" s="91"/>
      <c r="R596" s="91"/>
      <c r="S596" s="91"/>
    </row>
    <row r="597" spans="1:19">
      <c r="A597" s="118" t="s">
        <v>203</v>
      </c>
      <c r="B597" s="119"/>
      <c r="C597" s="120"/>
      <c r="D597" s="119"/>
      <c r="E597" s="120"/>
      <c r="F597" s="119"/>
      <c r="G597" s="120"/>
      <c r="H597" s="119"/>
      <c r="I597" s="120"/>
      <c r="J597" s="119"/>
      <c r="K597" s="120"/>
      <c r="L597" s="119"/>
      <c r="M597" s="120"/>
      <c r="N597" s="149"/>
      <c r="O597" s="120"/>
      <c r="Q597" s="91"/>
      <c r="R597" s="91"/>
      <c r="S597" s="91"/>
    </row>
    <row r="598" spans="1:19">
      <c r="A598" s="143" t="s">
        <v>204</v>
      </c>
      <c r="B598" s="122"/>
      <c r="C598" s="123"/>
      <c r="D598" s="122"/>
      <c r="E598" s="123"/>
      <c r="F598" s="122"/>
      <c r="G598" s="123"/>
      <c r="H598" s="122"/>
      <c r="I598" s="123"/>
      <c r="J598" s="122"/>
      <c r="K598" s="123"/>
      <c r="L598" s="122"/>
      <c r="M598" s="123"/>
      <c r="N598" s="122"/>
      <c r="O598" s="123"/>
      <c r="Q598" s="91"/>
      <c r="R598" s="91"/>
      <c r="S598" s="91"/>
    </row>
    <row r="599" spans="1:19">
      <c r="A599" s="665" t="s">
        <v>208</v>
      </c>
      <c r="B599" s="666"/>
      <c r="C599" s="666"/>
      <c r="D599" s="666"/>
      <c r="E599" s="666"/>
      <c r="F599" s="666"/>
      <c r="G599" s="666"/>
      <c r="H599" s="666"/>
      <c r="I599" s="666"/>
      <c r="J599" s="666"/>
      <c r="K599" s="666"/>
      <c r="L599" s="666"/>
      <c r="M599" s="666"/>
      <c r="N599" s="666"/>
      <c r="O599" s="666"/>
      <c r="Q599" s="91"/>
      <c r="R599" s="91"/>
      <c r="S599" s="91"/>
    </row>
    <row r="600" spans="1:19">
      <c r="O600" s="84"/>
      <c r="P600" s="185"/>
      <c r="Q600" s="91"/>
      <c r="R600" s="91"/>
      <c r="S600" s="91"/>
    </row>
  </sheetData>
  <mergeCells count="60">
    <mergeCell ref="A64:I64"/>
    <mergeCell ref="A91:M91"/>
    <mergeCell ref="A93:M93"/>
    <mergeCell ref="A94:M94"/>
    <mergeCell ref="A89:G89"/>
    <mergeCell ref="A29:O29"/>
    <mergeCell ref="A33:M33"/>
    <mergeCell ref="A34:M34"/>
    <mergeCell ref="A59:K59"/>
    <mergeCell ref="A63:I63"/>
    <mergeCell ref="A243:M243"/>
    <mergeCell ref="A124:M124"/>
    <mergeCell ref="A119:M119"/>
    <mergeCell ref="A153:M153"/>
    <mergeCell ref="A154:M154"/>
    <mergeCell ref="A179:M179"/>
    <mergeCell ref="A183:M183"/>
    <mergeCell ref="A184:M184"/>
    <mergeCell ref="A209:M209"/>
    <mergeCell ref="A213:M213"/>
    <mergeCell ref="A214:M214"/>
    <mergeCell ref="A239:M239"/>
    <mergeCell ref="A123:M123"/>
    <mergeCell ref="A149:M149"/>
    <mergeCell ref="A363:O363"/>
    <mergeCell ref="A244:M244"/>
    <mergeCell ref="A269:M269"/>
    <mergeCell ref="A273:M273"/>
    <mergeCell ref="A274:M274"/>
    <mergeCell ref="A299:M299"/>
    <mergeCell ref="A303:O303"/>
    <mergeCell ref="A304:O304"/>
    <mergeCell ref="A329:O329"/>
    <mergeCell ref="A333:O333"/>
    <mergeCell ref="A334:O334"/>
    <mergeCell ref="A359:O359"/>
    <mergeCell ref="A483:O483"/>
    <mergeCell ref="A364:O364"/>
    <mergeCell ref="A389:O389"/>
    <mergeCell ref="A393:O393"/>
    <mergeCell ref="A394:O394"/>
    <mergeCell ref="A419:O419"/>
    <mergeCell ref="A423:O423"/>
    <mergeCell ref="A424:O424"/>
    <mergeCell ref="A449:O449"/>
    <mergeCell ref="A453:O453"/>
    <mergeCell ref="A454:O454"/>
    <mergeCell ref="A479:O479"/>
    <mergeCell ref="A599:O599"/>
    <mergeCell ref="A484:O484"/>
    <mergeCell ref="A509:O509"/>
    <mergeCell ref="A513:O513"/>
    <mergeCell ref="A514:O514"/>
    <mergeCell ref="A539:O539"/>
    <mergeCell ref="A543:O543"/>
    <mergeCell ref="A544:O544"/>
    <mergeCell ref="A569:O569"/>
    <mergeCell ref="A571:O571"/>
    <mergeCell ref="A573:O573"/>
    <mergeCell ref="A574:O574"/>
  </mergeCells>
  <pageMargins left="0.34708223972003499" right="1.02077865266842E-2" top="1" bottom="0.85" header="0.75" footer="0.5"/>
  <pageSetup scale="91" firstPageNumber="173" orientation="landscape" useFirstPageNumber="1" r:id="rId1"/>
  <headerFooter scaleWithDoc="0">
    <oddHeader>&amp;R&amp;"Arial,Regular"&amp;8SREB-State Data Exchange</oddHeader>
    <oddFooter>&amp;C&amp;"Arial,Regular"&amp;8&amp;P</oddFooter>
  </headerFooter>
  <rowBreaks count="18" manualBreakCount="18">
    <brk id="30" max="14" man="1"/>
    <brk id="60" max="16383" man="1"/>
    <brk id="90" max="14" man="1"/>
    <brk id="120" max="16383" man="1"/>
    <brk id="150" max="14" man="1"/>
    <brk id="180" max="16383" man="1"/>
    <brk id="210" max="14" man="1"/>
    <brk id="240" max="16383" man="1"/>
    <brk id="270" max="14" man="1"/>
    <brk id="300" max="16383" man="1"/>
    <brk id="330" max="14" man="1"/>
    <brk id="360" max="16383" man="1"/>
    <brk id="390" max="14" man="1"/>
    <brk id="420" max="16383" man="1"/>
    <brk id="450" max="14" man="1"/>
    <brk id="480" max="16383" man="1"/>
    <brk id="510" max="14" man="1"/>
    <brk id="540" max="16383" man="1"/>
  </rowBreaks>
  <ignoredErrors>
    <ignoredError sqref="D10 D13 D15 D17:D18 D20:D21 D25:D27 F10 F13 F15 F17:F18 F21 F25:F27 H10:H11 H13" formula="1"/>
    <ignoredError sqref="Q71:Q88"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S600"/>
  <sheetViews>
    <sheetView showZeros="0" view="pageBreakPreview" topLeftCell="A563" zoomScaleNormal="100" zoomScaleSheetLayoutView="100" workbookViewId="0">
      <selection activeCell="D526" sqref="D1:K1048576"/>
    </sheetView>
  </sheetViews>
  <sheetFormatPr defaultColWidth="9" defaultRowHeight="15"/>
  <cols>
    <col min="1" max="1" width="11.6640625" style="91" customWidth="1"/>
    <col min="2" max="2" width="8" style="91" customWidth="1"/>
    <col min="3" max="3" width="6.21875" style="91" customWidth="1"/>
    <col min="4" max="4" width="8.21875" style="91" customWidth="1"/>
    <col min="5" max="5" width="7.6640625" style="91" customWidth="1"/>
    <col min="6" max="6" width="8.44140625" style="91" customWidth="1"/>
    <col min="7" max="7" width="7.6640625" style="91" customWidth="1"/>
    <col min="8" max="8" width="8.21875" style="91" customWidth="1"/>
    <col min="9" max="9" width="7.6640625" style="91" customWidth="1"/>
    <col min="10" max="10" width="8.44140625" style="91" customWidth="1"/>
    <col min="11" max="11" width="7.6640625" style="91" customWidth="1"/>
    <col min="12" max="12" width="8.44140625" style="91" customWidth="1"/>
    <col min="13" max="13" width="5.6640625" style="91" customWidth="1"/>
    <col min="14" max="15" width="7.6640625" style="91" customWidth="1"/>
    <col min="16" max="16" width="5" style="91" customWidth="1"/>
    <col min="17" max="17" width="9.21875" style="92" customWidth="1"/>
    <col min="18" max="19" width="8.88671875" style="92" customWidth="1"/>
    <col min="20" max="16384" width="9" style="91"/>
  </cols>
  <sheetData>
    <row r="1" spans="1:19" ht="18">
      <c r="A1" s="64" t="s">
        <v>159</v>
      </c>
      <c r="B1" s="64"/>
      <c r="C1" s="64"/>
      <c r="D1" s="64"/>
      <c r="E1" s="64"/>
      <c r="F1" s="64"/>
      <c r="G1" s="64"/>
      <c r="H1" s="64"/>
      <c r="I1" s="64"/>
      <c r="J1" s="64"/>
      <c r="K1" s="64"/>
      <c r="L1" s="64"/>
      <c r="M1" s="64"/>
      <c r="N1" s="94"/>
      <c r="O1" s="94"/>
    </row>
    <row r="2" spans="1:19" ht="15.75" customHeight="1">
      <c r="A2" s="64"/>
      <c r="B2" s="69"/>
      <c r="C2" s="69"/>
      <c r="D2" s="69"/>
      <c r="E2" s="69"/>
      <c r="F2" s="69"/>
      <c r="G2" s="69"/>
      <c r="H2" s="69"/>
      <c r="I2" s="69"/>
      <c r="J2" s="69"/>
      <c r="K2" s="69"/>
      <c r="L2" s="69" t="s">
        <v>7</v>
      </c>
      <c r="M2" s="69"/>
    </row>
    <row r="3" spans="1:19" ht="15.75">
      <c r="A3" s="93" t="s">
        <v>184</v>
      </c>
      <c r="B3" s="69"/>
      <c r="C3" s="69"/>
      <c r="D3" s="69"/>
      <c r="E3" s="69"/>
      <c r="F3" s="69"/>
      <c r="G3" s="69"/>
      <c r="H3" s="69"/>
      <c r="I3" s="69"/>
      <c r="J3" s="69"/>
      <c r="K3" s="69"/>
      <c r="L3" s="69"/>
      <c r="M3" s="69"/>
      <c r="N3" s="94"/>
      <c r="O3" s="94"/>
    </row>
    <row r="4" spans="1:19" ht="15.75">
      <c r="A4" s="93" t="s">
        <v>371</v>
      </c>
      <c r="B4" s="69"/>
      <c r="C4" s="69"/>
      <c r="D4" s="69"/>
      <c r="E4" s="69"/>
      <c r="F4" s="69"/>
      <c r="G4" s="69"/>
      <c r="H4" s="69"/>
      <c r="I4" s="69"/>
      <c r="J4" s="69"/>
      <c r="K4" s="69"/>
      <c r="L4" s="69"/>
      <c r="M4" s="69"/>
      <c r="N4" s="94"/>
      <c r="O4" s="94"/>
    </row>
    <row r="5" spans="1:19" ht="15.75" customHeight="1">
      <c r="A5" s="69"/>
      <c r="B5" s="95"/>
      <c r="C5" s="69"/>
      <c r="D5" s="69"/>
      <c r="E5" s="69"/>
      <c r="F5" s="69"/>
      <c r="G5" s="69"/>
      <c r="H5" s="69"/>
      <c r="I5" s="69"/>
      <c r="J5" s="69"/>
      <c r="K5" s="69"/>
      <c r="L5" s="69"/>
      <c r="M5" s="69"/>
    </row>
    <row r="6" spans="1:19">
      <c r="A6" s="96"/>
      <c r="B6" s="97">
        <v>1</v>
      </c>
      <c r="C6" s="98"/>
      <c r="D6" s="97">
        <v>2</v>
      </c>
      <c r="E6" s="98"/>
      <c r="F6" s="97">
        <v>3</v>
      </c>
      <c r="G6" s="98"/>
      <c r="H6" s="97">
        <v>4</v>
      </c>
      <c r="I6" s="98"/>
      <c r="J6" s="97">
        <v>5</v>
      </c>
      <c r="K6" s="98"/>
      <c r="L6" s="97">
        <v>6</v>
      </c>
      <c r="M6" s="98"/>
      <c r="N6" s="99" t="s">
        <v>174</v>
      </c>
      <c r="O6" s="98"/>
      <c r="Q6" s="100"/>
      <c r="S6" s="101"/>
    </row>
    <row r="7" spans="1:19">
      <c r="A7" s="102"/>
      <c r="B7" s="103" t="s">
        <v>187</v>
      </c>
      <c r="C7" s="104" t="s">
        <v>166</v>
      </c>
      <c r="D7" s="103" t="s">
        <v>187</v>
      </c>
      <c r="E7" s="104" t="s">
        <v>166</v>
      </c>
      <c r="F7" s="103" t="s">
        <v>187</v>
      </c>
      <c r="G7" s="104" t="s">
        <v>166</v>
      </c>
      <c r="H7" s="103" t="s">
        <v>187</v>
      </c>
      <c r="I7" s="104" t="s">
        <v>166</v>
      </c>
      <c r="J7" s="103" t="s">
        <v>187</v>
      </c>
      <c r="K7" s="104" t="s">
        <v>166</v>
      </c>
      <c r="L7" s="103" t="s">
        <v>187</v>
      </c>
      <c r="M7" s="104" t="s">
        <v>166</v>
      </c>
      <c r="N7" s="105" t="s">
        <v>187</v>
      </c>
      <c r="O7" s="104" t="s">
        <v>166</v>
      </c>
      <c r="Q7" s="100"/>
    </row>
    <row r="8" spans="1:19" s="109" customFormat="1" ht="18" customHeight="1">
      <c r="A8" s="106" t="s">
        <v>188</v>
      </c>
      <c r="B8" s="107">
        <f>'Averages Pivot Table UPDATED'!S$377</f>
        <v>87129.638225893752</v>
      </c>
      <c r="C8" s="107"/>
      <c r="D8" s="107">
        <f>'Averages Pivot Table UPDATED'!T$377</f>
        <v>78486.077423968964</v>
      </c>
      <c r="E8" s="107"/>
      <c r="F8" s="107">
        <f>'Averages Pivot Table UPDATED'!U$377</f>
        <v>66391.704493714133</v>
      </c>
      <c r="G8" s="107"/>
      <c r="H8" s="107">
        <f>'Averages Pivot Table UPDATED'!V$377</f>
        <v>63882.278234696307</v>
      </c>
      <c r="I8" s="107"/>
      <c r="J8" s="107">
        <f>'Averages Pivot Table UPDATED'!W$377</f>
        <v>61060.644803672076</v>
      </c>
      <c r="K8" s="107"/>
      <c r="L8" s="107">
        <f>'Averages Pivot Table UPDATED'!X$377</f>
        <v>58862.742977769463</v>
      </c>
      <c r="M8" s="107"/>
      <c r="N8" s="135">
        <f>'Averages Pivot Table UPDATED'!Y$377</f>
        <v>77184.744364343453</v>
      </c>
      <c r="O8" s="107"/>
      <c r="Q8" s="110"/>
      <c r="R8" s="111"/>
      <c r="S8" s="112"/>
    </row>
    <row r="9" spans="1:19" ht="12.95" customHeight="1">
      <c r="A9" s="88"/>
      <c r="B9" s="113"/>
      <c r="C9" s="113"/>
      <c r="D9" s="113"/>
      <c r="E9" s="113"/>
      <c r="F9" s="113"/>
      <c r="G9" s="113"/>
      <c r="H9" s="113"/>
      <c r="I9" s="113"/>
      <c r="J9" s="113"/>
      <c r="K9" s="113"/>
      <c r="L9" s="113"/>
      <c r="M9" s="113"/>
      <c r="N9" s="318"/>
      <c r="O9" s="113"/>
      <c r="Q9" s="116"/>
      <c r="S9" s="117"/>
    </row>
    <row r="10" spans="1:19" ht="12.95" customHeight="1">
      <c r="A10" s="118" t="s">
        <v>189</v>
      </c>
      <c r="B10" s="119">
        <f>'Averages Pivot Table UPDATED'!S$30</f>
        <v>86057.547945315513</v>
      </c>
      <c r="C10" s="120">
        <f>IF(B10&gt;0,RANK(B10,(B$10:B$28)),0)</f>
        <v>6</v>
      </c>
      <c r="D10" s="119">
        <f>'Averages Pivot Table UPDATED'!T$30</f>
        <v>84462.5788765912</v>
      </c>
      <c r="E10" s="120">
        <f>IF(D10&gt;0,RANK(D10,(D$10:D$28)),0)</f>
        <v>2</v>
      </c>
      <c r="F10" s="119">
        <f>'Averages Pivot Table UPDATED'!U$30</f>
        <v>75092.485468299536</v>
      </c>
      <c r="G10" s="120">
        <f>IF(F10&gt;0,RANK(F10,(F$10:F$28)),0)</f>
        <v>1</v>
      </c>
      <c r="H10" s="119">
        <f>'Averages Pivot Table UPDATED'!V$30</f>
        <v>72494.076627544899</v>
      </c>
      <c r="I10" s="120">
        <f>IF(H10&gt;0,RANK(H10,(H$10:H$28)),0)</f>
        <v>2</v>
      </c>
      <c r="J10" s="119">
        <f>'Averages Pivot Table UPDATED'!W$30</f>
        <v>61619.952731330312</v>
      </c>
      <c r="K10" s="120">
        <f>IF(J10&gt;0,RANK(J10,(J$10:J$28)),0)</f>
        <v>5</v>
      </c>
      <c r="L10" s="119">
        <f>'Averages Pivot Table UPDATED'!X$30</f>
        <v>69438.006805794605</v>
      </c>
      <c r="M10" s="120">
        <f>IF(L10&gt;0,RANK(L10,(L$10:L$28)),0)</f>
        <v>2</v>
      </c>
      <c r="N10" s="319">
        <f>'Averages Pivot Table UPDATED'!Y$30</f>
        <v>80712.333144913166</v>
      </c>
      <c r="O10" s="120">
        <f>IF(N10&gt;0,RANK(N10,(N$10:N$28)),0)</f>
        <v>3</v>
      </c>
      <c r="Q10" s="116"/>
      <c r="S10" s="117"/>
    </row>
    <row r="11" spans="1:19" ht="12.95" customHeight="1">
      <c r="A11" s="118" t="s">
        <v>190</v>
      </c>
      <c r="B11" s="119">
        <f>'Averages Pivot Table UPDATED'!S$59</f>
        <v>80877.501107369302</v>
      </c>
      <c r="C11" s="120">
        <f>IF(B11&gt;0,RANK(B11,(B$10:B$28)),0)</f>
        <v>10</v>
      </c>
      <c r="D11" s="119">
        <f>'Averages Pivot Table UPDATED'!T$59</f>
        <v>70949.760700000654</v>
      </c>
      <c r="E11" s="120">
        <f>IF(D11&gt;0,RANK(D11,(D$10:D$28)),0)</f>
        <v>6</v>
      </c>
      <c r="F11" s="119">
        <f>'Averages Pivot Table UPDATED'!U$59</f>
        <v>58975.829953428452</v>
      </c>
      <c r="G11" s="120">
        <f>IF(F11&gt;0,RANK(F11,(F$10:F$28)),0)</f>
        <v>11</v>
      </c>
      <c r="H11" s="119">
        <f>'Averages Pivot Table UPDATED'!V$59</f>
        <v>53514.850427125602</v>
      </c>
      <c r="I11" s="120">
        <f>IF(H11&gt;0,RANK(H11,(H$10:H$28)),0)</f>
        <v>8</v>
      </c>
      <c r="J11" s="119">
        <f>'Averages Pivot Table UPDATED'!W$59</f>
        <v>49136.013427827907</v>
      </c>
      <c r="K11" s="120">
        <f>IF(J11&gt;0,RANK(J11,(J$10:J$28)),0)</f>
        <v>10</v>
      </c>
      <c r="L11" s="119">
        <f>'Averages Pivot Table UPDATED'!X$59</f>
        <v>55830.173632846992</v>
      </c>
      <c r="M11" s="120">
        <f>IF(L11&gt;0,RANK(L11,(L$10:L$28)),0)</f>
        <v>7</v>
      </c>
      <c r="N11" s="319">
        <f>'Averages Pivot Table UPDATED'!Y$59</f>
        <v>65582.000251000602</v>
      </c>
      <c r="O11" s="120">
        <f>IF(N11&gt;0,RANK(N11,(N$10:N$28)),0)</f>
        <v>12</v>
      </c>
      <c r="Q11" s="116"/>
      <c r="S11" s="117"/>
    </row>
    <row r="12" spans="1:19" ht="12.95" customHeight="1">
      <c r="A12" s="118" t="s">
        <v>191</v>
      </c>
      <c r="B12" s="119">
        <f>'Averages Pivot Table UPDATED'!S$88</f>
        <v>108587.90861018738</v>
      </c>
      <c r="C12" s="120">
        <f>IF(B12&gt;0,RANK(B12,(B$10:B$28)),0)</f>
        <v>1</v>
      </c>
      <c r="D12" s="119">
        <f>'Averages Pivot Table UPDATED'!T$88</f>
        <v>0</v>
      </c>
      <c r="E12" s="120">
        <f>IF(D12&gt;0,RANK(D12,(D$10:D$28)),0)</f>
        <v>0</v>
      </c>
      <c r="F12" s="119">
        <f>'Averages Pivot Table UPDATED'!U$88</f>
        <v>64074.217344928249</v>
      </c>
      <c r="G12" s="120">
        <f>IF(F12&gt;0,RANK(F12,(F$10:F$28)),0)</f>
        <v>8</v>
      </c>
      <c r="H12" s="119">
        <f>'Averages Pivot Table UPDATED'!V$88</f>
        <v>0</v>
      </c>
      <c r="I12" s="120">
        <f>IF(H12&gt;0,RANK(H12,(H$10:H$28)),0)</f>
        <v>0</v>
      </c>
      <c r="J12" s="119">
        <f>'Averages Pivot Table UPDATED'!W$88</f>
        <v>0</v>
      </c>
      <c r="K12" s="120">
        <f>IF(J12&gt;0,RANK(J12,(J$10:J$28)),0)</f>
        <v>0</v>
      </c>
      <c r="L12" s="119">
        <f>'Averages Pivot Table UPDATED'!X$88</f>
        <v>0</v>
      </c>
      <c r="M12" s="120">
        <f>IF(L12&gt;0,RANK(L12,(L$10:L$28)),0)</f>
        <v>0</v>
      </c>
      <c r="N12" s="319">
        <f>'Averages Pivot Table UPDATED'!Y$88</f>
        <v>100986.39086242873</v>
      </c>
      <c r="O12" s="120">
        <f>IF(N12&gt;0,RANK(N12,(N$10:N$28)),0)</f>
        <v>1</v>
      </c>
      <c r="Q12" s="116"/>
      <c r="S12" s="117"/>
    </row>
    <row r="13" spans="1:19" ht="12.95" customHeight="1">
      <c r="A13" s="118" t="s">
        <v>192</v>
      </c>
      <c r="B13" s="119">
        <f>'Averages Pivot Table UPDATED'!S$117</f>
        <v>87305.699067822527</v>
      </c>
      <c r="C13" s="120">
        <f>IF(B13&gt;0,RANK(B13,(B$10:B$28)),0)</f>
        <v>5</v>
      </c>
      <c r="D13" s="119">
        <f>'Averages Pivot Table UPDATED'!T$117</f>
        <v>0</v>
      </c>
      <c r="E13" s="120">
        <f>IF(D13&gt;0,RANK(D13,(D$10:D$28)),0)</f>
        <v>0</v>
      </c>
      <c r="F13" s="119">
        <f>'Averages Pivot Table UPDATED'!U$117</f>
        <v>70544.038408749009</v>
      </c>
      <c r="G13" s="120">
        <f>IF(F13&gt;0,RANK(F13,(F$10:F$28)),0)</f>
        <v>3</v>
      </c>
      <c r="H13" s="119">
        <f>'Averages Pivot Table UPDATED'!V$117</f>
        <v>68292.49058970288</v>
      </c>
      <c r="I13" s="120">
        <f>IF(H13&gt;0,RANK(H13,(H$10:H$28)),0)</f>
        <v>4</v>
      </c>
      <c r="J13" s="119">
        <f>'Averages Pivot Table UPDATED'!W$117</f>
        <v>0</v>
      </c>
      <c r="K13" s="120">
        <f>IF(J13&gt;0,RANK(J13,(J$10:J$28)),0)</f>
        <v>0</v>
      </c>
      <c r="L13" s="119">
        <f>'Averages Pivot Table UPDATED'!X$117</f>
        <v>73589.42465753424</v>
      </c>
      <c r="M13" s="120">
        <f>IF(L13&gt;0,RANK(L13,(L$10:L$28)),0)</f>
        <v>1</v>
      </c>
      <c r="N13" s="319">
        <f>'Averages Pivot Table UPDATED'!Y$117</f>
        <v>83985.657658319222</v>
      </c>
      <c r="O13" s="120">
        <f>IF(N13&gt;0,RANK(N13,(N$10:N$28)),0)</f>
        <v>2</v>
      </c>
      <c r="Q13" s="116"/>
      <c r="S13" s="117"/>
    </row>
    <row r="14" spans="1:19" ht="12.95" customHeight="1">
      <c r="A14" s="118"/>
      <c r="B14" s="119"/>
      <c r="C14" s="120"/>
      <c r="D14" s="119"/>
      <c r="E14" s="120"/>
      <c r="F14" s="119"/>
      <c r="G14" s="120"/>
      <c r="H14" s="119"/>
      <c r="I14" s="120"/>
      <c r="J14" s="119"/>
      <c r="K14" s="120"/>
      <c r="L14" s="119"/>
      <c r="M14" s="120"/>
      <c r="N14" s="319"/>
      <c r="O14" s="120"/>
      <c r="Q14" s="116"/>
      <c r="S14" s="117"/>
    </row>
    <row r="15" spans="1:19" ht="12.95" customHeight="1">
      <c r="A15" s="118" t="s">
        <v>193</v>
      </c>
      <c r="B15" s="119">
        <f>'Averages Pivot Table UPDATED'!S$146</f>
        <v>89476.765775661304</v>
      </c>
      <c r="C15" s="120">
        <f>IF(B15&gt;0,RANK(B15,(B$10:B$28)),0)</f>
        <v>4</v>
      </c>
      <c r="D15" s="119">
        <f>'Averages Pivot Table UPDATED'!T$146</f>
        <v>115870.88749056528</v>
      </c>
      <c r="E15" s="120">
        <f>IF(D15&gt;0,RANK(D15,(D$10:D$28)),0)</f>
        <v>1</v>
      </c>
      <c r="F15" s="119">
        <f>'Averages Pivot Table UPDATED'!U$146</f>
        <v>62305.183198651626</v>
      </c>
      <c r="G15" s="120">
        <f>IF(F15&gt;0,RANK(F15,(F$10:F$28)),0)</f>
        <v>10</v>
      </c>
      <c r="H15" s="119">
        <f>'Averages Pivot Table UPDATED'!V$146</f>
        <v>62334.304018045274</v>
      </c>
      <c r="I15" s="120">
        <f>IF(H15&gt;0,RANK(H15,(H$10:H$28)),0)</f>
        <v>6</v>
      </c>
      <c r="J15" s="119">
        <f>'Averages Pivot Table UPDATED'!W$146</f>
        <v>55375.134350362343</v>
      </c>
      <c r="K15" s="120">
        <f>IF(J15&gt;0,RANK(J15,(J$10:J$28)),0)</f>
        <v>8</v>
      </c>
      <c r="L15" s="119">
        <f>'Averages Pivot Table UPDATED'!X$146</f>
        <v>60093.42472450716</v>
      </c>
      <c r="M15" s="120">
        <f>IF(L15&gt;0,RANK(L15,(L$10:L$28)),0)</f>
        <v>4</v>
      </c>
      <c r="N15" s="319">
        <f>'Averages Pivot Table UPDATED'!Y$146</f>
        <v>75967.487165460712</v>
      </c>
      <c r="O15" s="120">
        <f>IF(N15&gt;0,RANK(N15,(N$10:N$28)),0)</f>
        <v>7</v>
      </c>
      <c r="Q15" s="116"/>
      <c r="S15" s="117"/>
    </row>
    <row r="16" spans="1:19" ht="12.95" customHeight="1">
      <c r="A16" s="118" t="s">
        <v>194</v>
      </c>
      <c r="Q16" s="116"/>
      <c r="S16" s="117"/>
    </row>
    <row r="17" spans="1:19" ht="12.95" customHeight="1">
      <c r="A17" s="118" t="s">
        <v>195</v>
      </c>
      <c r="Q17" s="116"/>
      <c r="S17" s="117"/>
    </row>
    <row r="18" spans="1:19" ht="12.95" customHeight="1">
      <c r="A18" s="118" t="s">
        <v>196</v>
      </c>
      <c r="Q18" s="116"/>
      <c r="S18" s="117"/>
    </row>
    <row r="19" spans="1:19" ht="12.95" customHeight="1">
      <c r="A19" s="118"/>
      <c r="Q19" s="116"/>
      <c r="S19" s="117"/>
    </row>
    <row r="20" spans="1:19" ht="12.95" customHeight="1">
      <c r="A20" s="118" t="s">
        <v>197</v>
      </c>
      <c r="B20" s="119">
        <f>'Averages Pivot Table UPDATED'!S$175</f>
        <v>68719.462291598189</v>
      </c>
      <c r="C20" s="120">
        <f>IF(B20&gt;0,RANK(B20,(B$10:B$28)),0)</f>
        <v>12</v>
      </c>
      <c r="D20" s="119">
        <f>'Averages Pivot Table UPDATED'!T$175</f>
        <v>74403.98981324381</v>
      </c>
      <c r="E20" s="120">
        <f>IF(D20&gt;0,RANK(D20,(D$10:D$28)),0)</f>
        <v>3</v>
      </c>
      <c r="F20" s="119">
        <f>'Averages Pivot Table UPDATED'!U$175</f>
        <v>0</v>
      </c>
      <c r="G20" s="120">
        <f>IF(F20&gt;0,RANK(F20,(F$10:F$28)),0)</f>
        <v>0</v>
      </c>
      <c r="H20" s="119">
        <f>'Averages Pivot Table UPDATED'!V$175</f>
        <v>54959.168847661153</v>
      </c>
      <c r="I20" s="120">
        <f>IF(H20&gt;0,RANK(H20,(H$10:H$28)),0)</f>
        <v>7</v>
      </c>
      <c r="J20" s="119">
        <f>'Averages Pivot Table UPDATED'!W$175</f>
        <v>54757.463647699587</v>
      </c>
      <c r="K20" s="120">
        <f>IF(J20&gt;0,RANK(J20,(J$10:J$28)),0)</f>
        <v>9</v>
      </c>
      <c r="L20" s="119">
        <f>'Averages Pivot Table UPDATED'!X$175</f>
        <v>0</v>
      </c>
      <c r="M20" s="120">
        <f>IF(L20&gt;0,RANK(L20,(L$10:L$28)),0)</f>
        <v>0</v>
      </c>
      <c r="N20" s="319">
        <f>'Averages Pivot Table UPDATED'!Y$175</f>
        <v>68568.498804452334</v>
      </c>
      <c r="O20" s="120">
        <f>IF(N20&gt;0,RANK(N20,(N$10:N$28)),0)</f>
        <v>10</v>
      </c>
      <c r="Q20" s="116"/>
      <c r="S20" s="117"/>
    </row>
    <row r="21" spans="1:19" ht="12.95" customHeight="1">
      <c r="A21" s="118" t="s">
        <v>198</v>
      </c>
      <c r="B21" s="119">
        <f>'Averages Pivot Table UPDATED'!S$204</f>
        <v>83688.480480620376</v>
      </c>
      <c r="C21" s="120">
        <f>IF(B21&gt;0,RANK(B21,(B$10:B$28)),0)</f>
        <v>8</v>
      </c>
      <c r="D21" s="119">
        <f>'Averages Pivot Table UPDATED'!T$204</f>
        <v>71615.624241552709</v>
      </c>
      <c r="E21" s="120">
        <f>IF(D21&gt;0,RANK(D21,(D$10:D$28)),0)</f>
        <v>5</v>
      </c>
      <c r="F21" s="119">
        <f>'Averages Pivot Table UPDATED'!U$204</f>
        <v>70482.831606314634</v>
      </c>
      <c r="G21" s="120">
        <f>IF(F21&gt;0,RANK(F21,(F$10:F$28)),0)</f>
        <v>4</v>
      </c>
      <c r="H21" s="119">
        <f>'Averages Pivot Table UPDATED'!V$204</f>
        <v>73465.47774682258</v>
      </c>
      <c r="I21" s="120">
        <f>IF(H21&gt;0,RANK(H21,(H$10:H$28)),0)</f>
        <v>1</v>
      </c>
      <c r="J21" s="119">
        <f>'Averages Pivot Table UPDATED'!W$204</f>
        <v>64386.574350192554</v>
      </c>
      <c r="K21" s="120">
        <f>IF(J21&gt;0,RANK(J21,(J$10:J$28)),0)</f>
        <v>3</v>
      </c>
      <c r="L21" s="119">
        <f>'Averages Pivot Table UPDATED'!X$204</f>
        <v>68393.699875878578</v>
      </c>
      <c r="M21" s="120">
        <f>IF(L21&gt;0,RANK(L21,(L$10:L$28)),0)</f>
        <v>3</v>
      </c>
      <c r="N21" s="319">
        <f>'Averages Pivot Table UPDATED'!Y$204</f>
        <v>76943.984406138989</v>
      </c>
      <c r="O21" s="120">
        <f>IF(N21&gt;0,RANK(N21,(N$10:N$28)),0)</f>
        <v>6</v>
      </c>
      <c r="Q21" s="116"/>
      <c r="S21" s="117"/>
    </row>
    <row r="22" spans="1:19" ht="12.95" customHeight="1">
      <c r="A22" s="118" t="s">
        <v>199</v>
      </c>
      <c r="B22" s="119">
        <f>'Averages Pivot Table UPDATED'!S$233</f>
        <v>72337.411869265357</v>
      </c>
      <c r="C22" s="120">
        <f>IF(B22&gt;0,RANK(B22,(B$10:B$28)),0)</f>
        <v>11</v>
      </c>
      <c r="D22" s="119">
        <f>'Averages Pivot Table UPDATED'!T$233</f>
        <v>0</v>
      </c>
      <c r="E22" s="120">
        <f>IF(D22&gt;0,RANK(D22,(D$10:D$28)),0)</f>
        <v>0</v>
      </c>
      <c r="F22" s="119">
        <f>'Averages Pivot Table UPDATED'!U$233</f>
        <v>63623.001792876094</v>
      </c>
      <c r="G22" s="120">
        <f>IF(F22&gt;0,RANK(F22,(F$10:F$28)),0)</f>
        <v>9</v>
      </c>
      <c r="H22" s="119">
        <f>'Averages Pivot Table UPDATED'!V$233</f>
        <v>66156.130137177315</v>
      </c>
      <c r="I22" s="120">
        <f>IF(H22&gt;0,RANK(H22,(H$10:H$28)),0)</f>
        <v>5</v>
      </c>
      <c r="J22" s="119">
        <f>'Averages Pivot Table UPDATED'!W$233</f>
        <v>56836.121999902221</v>
      </c>
      <c r="K22" s="120">
        <f>IF(J22&gt;0,RANK(J22,(J$10:J$28)),0)</f>
        <v>7</v>
      </c>
      <c r="L22" s="119">
        <f>'Averages Pivot Table UPDATED'!X$233</f>
        <v>48487.671783048252</v>
      </c>
      <c r="M22" s="120">
        <f>IF(L22&gt;0,RANK(L22,(L$10:L$28)),0)</f>
        <v>8</v>
      </c>
      <c r="N22" s="319">
        <f>'Averages Pivot Table UPDATED'!Y$233</f>
        <v>66159.291056734961</v>
      </c>
      <c r="O22" s="120">
        <f>IF(N22&gt;0,RANK(N22,(N$10:N$28)),0)</f>
        <v>11</v>
      </c>
      <c r="Q22" s="116"/>
      <c r="S22" s="117"/>
    </row>
    <row r="23" spans="1:19" ht="12.95" customHeight="1">
      <c r="A23" s="118" t="s">
        <v>200</v>
      </c>
      <c r="B23" s="119">
        <f>'Averages Pivot Table UPDATED'!S$262</f>
        <v>89512.936591254984</v>
      </c>
      <c r="C23" s="120">
        <f>IF(B23&gt;0,RANK(B23,(B$10:B$28)),0)</f>
        <v>3</v>
      </c>
      <c r="D23" s="119">
        <f>'Averages Pivot Table UPDATED'!T$262</f>
        <v>0</v>
      </c>
      <c r="E23" s="120">
        <f>IF(D23&gt;0,RANK(D23,(D$10:D$28)),0)</f>
        <v>0</v>
      </c>
      <c r="F23" s="119">
        <f>'Averages Pivot Table UPDATED'!U$262</f>
        <v>71945.730490783812</v>
      </c>
      <c r="G23" s="120">
        <f>IF(F23&gt;0,RANK(F23,(F$10:F$28)),0)</f>
        <v>2</v>
      </c>
      <c r="H23" s="119">
        <f>'Averages Pivot Table UPDATED'!V$262</f>
        <v>0</v>
      </c>
      <c r="I23" s="120">
        <f>IF(H23&gt;0,RANK(H23,(H$10:H$28)),0)</f>
        <v>0</v>
      </c>
      <c r="J23" s="119">
        <f>'Averages Pivot Table UPDATED'!W$262</f>
        <v>65780.162324576595</v>
      </c>
      <c r="K23" s="120">
        <f>IF(J23&gt;0,RANK(J23,(J$10:J$28)),0)</f>
        <v>2</v>
      </c>
      <c r="L23" s="119">
        <f>'Averages Pivot Table UPDATED'!X$262</f>
        <v>56222.659378330645</v>
      </c>
      <c r="M23" s="120">
        <f>IF(L23&gt;0,RANK(L23,(L$10:L$28)),0)</f>
        <v>6</v>
      </c>
      <c r="N23" s="319">
        <f>'Averages Pivot Table UPDATED'!Y$262</f>
        <v>77966.418726138043</v>
      </c>
      <c r="O23" s="120">
        <f>IF(N23&gt;0,RANK(N23,(N$10:N$28)),0)</f>
        <v>5</v>
      </c>
      <c r="Q23" s="116"/>
      <c r="S23" s="117"/>
    </row>
    <row r="24" spans="1:19" ht="12.95" customHeight="1">
      <c r="A24" s="118"/>
      <c r="Q24" s="116"/>
      <c r="S24" s="117"/>
    </row>
    <row r="25" spans="1:19" ht="12.95" customHeight="1">
      <c r="A25" s="118" t="s">
        <v>201</v>
      </c>
      <c r="B25" s="119">
        <f>'Averages Pivot Table UPDATED'!S$291</f>
        <v>85143.427055247113</v>
      </c>
      <c r="C25" s="120">
        <f>IF(B25&gt;0,RANK(B25,(B$10:B$28)),0)</f>
        <v>7</v>
      </c>
      <c r="D25" s="119">
        <f>'Averages Pivot Table UPDATED'!T$291</f>
        <v>61045.755964284101</v>
      </c>
      <c r="E25" s="120">
        <f>IF(D25&gt;0,RANK(D25,(D$10:D$28)),0)</f>
        <v>7</v>
      </c>
      <c r="F25" s="119">
        <f>'Averages Pivot Table UPDATED'!U$291</f>
        <v>64910.8172713155</v>
      </c>
      <c r="G25" s="120">
        <f>IF(F25&gt;0,RANK(F25,(F$10:F$28)),0)</f>
        <v>6</v>
      </c>
      <c r="H25" s="119">
        <f>'Averages Pivot Table UPDATED'!V$291</f>
        <v>0</v>
      </c>
      <c r="I25" s="120">
        <f>IF(H25&gt;0,RANK(H25,(H$10:H$28)),0)</f>
        <v>0</v>
      </c>
      <c r="J25" s="119">
        <f>'Averages Pivot Table UPDATED'!W$291</f>
        <v>60416.448333605025</v>
      </c>
      <c r="K25" s="120">
        <f>IF(J25&gt;0,RANK(J25,(J$10:J$28)),0)</f>
        <v>6</v>
      </c>
      <c r="L25" s="119">
        <f>'Averages Pivot Table UPDATED'!X$291</f>
        <v>0</v>
      </c>
      <c r="M25" s="120">
        <f>IF(L25&gt;0,RANK(L25,(L$10:L$28)),0)</f>
        <v>0</v>
      </c>
      <c r="N25" s="319">
        <f>'Averages Pivot Table UPDATED'!Y$291</f>
        <v>73044.020073625186</v>
      </c>
      <c r="O25" s="120">
        <f>IF(N25&gt;0,RANK(N25,(N$10:N$28)),0)</f>
        <v>8</v>
      </c>
      <c r="Q25" s="116"/>
      <c r="S25" s="117"/>
    </row>
    <row r="26" spans="1:19" ht="12.95" customHeight="1">
      <c r="A26" s="118" t="s">
        <v>202</v>
      </c>
      <c r="B26" s="119">
        <f>'Averages Pivot Table UPDATED'!S$320</f>
        <v>92969.960306900131</v>
      </c>
      <c r="C26" s="120">
        <f>IF(B26&gt;0,RANK(B26,(B$10:B$28)),0)</f>
        <v>2</v>
      </c>
      <c r="D26" s="119">
        <f>'Averages Pivot Table UPDATED'!T$320</f>
        <v>71640.303767286605</v>
      </c>
      <c r="E26" s="120">
        <f>IF(D26&gt;0,RANK(D26,(D$10:D$28)),0)</f>
        <v>4</v>
      </c>
      <c r="F26" s="119">
        <f>'Averages Pivot Table UPDATED'!U$320</f>
        <v>65648.125138584393</v>
      </c>
      <c r="G26" s="120">
        <f>IF(F26&gt;0,RANK(F26,(F$10:F$28)),0)</f>
        <v>5</v>
      </c>
      <c r="H26" s="119">
        <f>'Averages Pivot Table UPDATED'!V$320</f>
        <v>69414.84505844237</v>
      </c>
      <c r="I26" s="120">
        <f>IF(H26&gt;0,RANK(H26,(H$10:H$28)),0)</f>
        <v>3</v>
      </c>
      <c r="J26" s="119">
        <f>'Averages Pivot Table UPDATED'!W$320</f>
        <v>67115.858615346675</v>
      </c>
      <c r="K26" s="120">
        <f>IF(J26&gt;0,RANK(J26,(J$10:J$28)),0)</f>
        <v>1</v>
      </c>
      <c r="L26" s="119">
        <f>'Averages Pivot Table UPDATED'!X$320</f>
        <v>0</v>
      </c>
      <c r="M26" s="120">
        <f>IF(L26&gt;0,RANK(L26,(L$10:L$28)),0)</f>
        <v>0</v>
      </c>
      <c r="N26" s="319">
        <f>'Averages Pivot Table UPDATED'!Y$320</f>
        <v>79941.883425073553</v>
      </c>
      <c r="O26" s="120">
        <f>IF(N26&gt;0,RANK(N26,(N$10:N$28)),0)</f>
        <v>4</v>
      </c>
      <c r="Q26" s="116"/>
      <c r="S26" s="117"/>
    </row>
    <row r="27" spans="1:19" ht="12.95" customHeight="1">
      <c r="A27" s="118" t="s">
        <v>203</v>
      </c>
      <c r="Q27" s="116"/>
      <c r="S27" s="117"/>
    </row>
    <row r="28" spans="1:19" ht="12.95" customHeight="1">
      <c r="A28" s="121" t="s">
        <v>204</v>
      </c>
      <c r="B28" s="119">
        <f>'Averages Pivot Table UPDATED'!S$349</f>
        <v>81676.454436749598</v>
      </c>
      <c r="C28" s="120">
        <f>IF(B28&gt;0,RANK(B28,(B$10:B$28)),0)</f>
        <v>9</v>
      </c>
      <c r="D28" s="119">
        <f>'Averages Pivot Table UPDATED'!T$349</f>
        <v>0</v>
      </c>
      <c r="E28" s="120">
        <f>IF(D28&gt;0,RANK(D28,(D$10:D$28)),0)</f>
        <v>0</v>
      </c>
      <c r="F28" s="119">
        <f>'Averages Pivot Table UPDATED'!U$349</f>
        <v>64569.477736098626</v>
      </c>
      <c r="G28" s="120">
        <f>IF(F28&gt;0,RANK(F28,(F$10:F$28)),0)</f>
        <v>7</v>
      </c>
      <c r="H28" s="119">
        <f>'Averages Pivot Table UPDATED'!V$349</f>
        <v>0</v>
      </c>
      <c r="I28" s="120">
        <f>IF(H28&gt;0,RANK(H28,(H$10:H$28)),0)</f>
        <v>0</v>
      </c>
      <c r="J28" s="119">
        <f>'Averages Pivot Table UPDATED'!W$349</f>
        <v>61689.795946214974</v>
      </c>
      <c r="K28" s="120">
        <f>IF(J28&gt;0,RANK(J28,(J$10:J$28)),0)</f>
        <v>4</v>
      </c>
      <c r="L28" s="119">
        <f>'Averages Pivot Table UPDATED'!X$349</f>
        <v>56588.030257026265</v>
      </c>
      <c r="M28" s="120">
        <f>IF(L28&gt;0,RANK(L28,(L$10:L$28)),0)</f>
        <v>5</v>
      </c>
      <c r="N28" s="319">
        <f>'Averages Pivot Table UPDATED'!Y$349</f>
        <v>69124.455148116554</v>
      </c>
      <c r="O28" s="120">
        <f>IF(N28&gt;0,RANK(N28,(N$10:N$28)),0)</f>
        <v>9</v>
      </c>
      <c r="Q28" s="116"/>
      <c r="S28" s="117"/>
    </row>
    <row r="29" spans="1:19" ht="34.5" customHeight="1">
      <c r="A29" s="663" t="s">
        <v>360</v>
      </c>
      <c r="B29" s="663"/>
      <c r="C29" s="663"/>
      <c r="D29" s="663"/>
      <c r="E29" s="663"/>
      <c r="F29" s="663"/>
      <c r="G29" s="663"/>
      <c r="H29" s="663"/>
      <c r="I29" s="663"/>
      <c r="J29" s="663"/>
      <c r="K29" s="663"/>
      <c r="L29" s="663"/>
      <c r="M29" s="663"/>
      <c r="N29" s="663"/>
      <c r="O29" s="663"/>
      <c r="Q29" s="100"/>
      <c r="R29" s="325"/>
    </row>
    <row r="30" spans="1:19">
      <c r="O30" s="84" t="s">
        <v>917</v>
      </c>
      <c r="Q30" s="100"/>
      <c r="R30" s="325"/>
    </row>
    <row r="31" spans="1:19" ht="18">
      <c r="A31" s="64" t="s">
        <v>183</v>
      </c>
      <c r="B31" s="64"/>
      <c r="C31" s="64"/>
      <c r="D31" s="64"/>
      <c r="E31" s="64"/>
      <c r="F31" s="64"/>
      <c r="G31" s="64"/>
      <c r="H31" s="64"/>
      <c r="I31" s="64"/>
      <c r="J31" s="64"/>
      <c r="K31" s="64"/>
      <c r="L31" s="64"/>
      <c r="M31" s="64"/>
      <c r="Q31" s="100"/>
      <c r="R31" s="325"/>
    </row>
    <row r="32" spans="1:19">
      <c r="A32" s="69"/>
      <c r="B32" s="69"/>
      <c r="C32" s="69"/>
      <c r="D32" s="69"/>
      <c r="E32" s="69"/>
      <c r="F32" s="69"/>
      <c r="G32" s="94"/>
      <c r="H32" s="94"/>
      <c r="I32" s="94"/>
      <c r="J32" s="94"/>
      <c r="K32" s="94"/>
      <c r="Q32" s="100"/>
      <c r="R32" s="325"/>
    </row>
    <row r="33" spans="1:19" ht="15.75">
      <c r="A33" s="664" t="s">
        <v>184</v>
      </c>
      <c r="B33" s="664"/>
      <c r="C33" s="664"/>
      <c r="D33" s="664"/>
      <c r="E33" s="664"/>
      <c r="F33" s="664"/>
      <c r="G33" s="664"/>
      <c r="H33" s="664"/>
      <c r="I33" s="664"/>
      <c r="J33" s="664"/>
      <c r="K33" s="664"/>
      <c r="L33" s="664"/>
      <c r="M33" s="664"/>
      <c r="Q33" s="100"/>
    </row>
    <row r="34" spans="1:19" ht="15.75">
      <c r="A34" s="664" t="s">
        <v>372</v>
      </c>
      <c r="B34" s="664"/>
      <c r="C34" s="664"/>
      <c r="D34" s="664"/>
      <c r="E34" s="664"/>
      <c r="F34" s="664"/>
      <c r="G34" s="664"/>
      <c r="H34" s="664"/>
      <c r="I34" s="664"/>
      <c r="J34" s="664"/>
      <c r="K34" s="664"/>
      <c r="L34" s="664"/>
      <c r="M34" s="664"/>
      <c r="Q34" s="100"/>
    </row>
    <row r="35" spans="1:19">
      <c r="A35" s="69"/>
      <c r="B35" s="69"/>
      <c r="C35" s="69"/>
      <c r="D35" s="69"/>
      <c r="E35" s="69"/>
      <c r="F35" s="69"/>
      <c r="G35" s="94"/>
      <c r="H35" s="94"/>
      <c r="I35" s="94"/>
      <c r="J35" s="94"/>
      <c r="K35" s="94"/>
      <c r="L35" s="115"/>
      <c r="M35" s="115"/>
      <c r="N35" s="115"/>
      <c r="O35" s="115"/>
      <c r="Q35" s="100"/>
    </row>
    <row r="36" spans="1:19" ht="24">
      <c r="A36" s="96"/>
      <c r="B36" s="124" t="s">
        <v>175</v>
      </c>
      <c r="C36" s="125"/>
      <c r="D36" s="97" t="s">
        <v>176</v>
      </c>
      <c r="E36" s="98"/>
      <c r="F36" s="97" t="s">
        <v>177</v>
      </c>
      <c r="G36" s="98"/>
      <c r="H36" s="97" t="s">
        <v>178</v>
      </c>
      <c r="I36" s="98"/>
      <c r="J36" s="99" t="s">
        <v>179</v>
      </c>
      <c r="K36" s="98"/>
      <c r="N36" s="126" t="s">
        <v>7</v>
      </c>
      <c r="O36" s="127"/>
      <c r="Q36" s="100"/>
    </row>
    <row r="37" spans="1:19">
      <c r="A37" s="102"/>
      <c r="B37" s="128" t="s">
        <v>187</v>
      </c>
      <c r="C37" s="129" t="s">
        <v>166</v>
      </c>
      <c r="D37" s="128" t="s">
        <v>187</v>
      </c>
      <c r="E37" s="129" t="s">
        <v>166</v>
      </c>
      <c r="F37" s="128" t="s">
        <v>187</v>
      </c>
      <c r="G37" s="129" t="s">
        <v>166</v>
      </c>
      <c r="H37" s="128" t="s">
        <v>187</v>
      </c>
      <c r="I37" s="129" t="s">
        <v>166</v>
      </c>
      <c r="J37" s="130" t="s">
        <v>187</v>
      </c>
      <c r="K37" s="129" t="s">
        <v>166</v>
      </c>
      <c r="N37" s="131"/>
      <c r="O37" s="132"/>
      <c r="Q37" s="100"/>
    </row>
    <row r="38" spans="1:19" s="109" customFormat="1" ht="18" customHeight="1">
      <c r="A38" s="106" t="s">
        <v>188</v>
      </c>
      <c r="B38" s="107">
        <f>'Averages Pivot Table UPDATED'!Z$377</f>
        <v>56411.285458455473</v>
      </c>
      <c r="C38" s="133"/>
      <c r="D38" s="107">
        <f>'Averages Pivot Table UPDATED'!AA$377</f>
        <v>53628.842740832828</v>
      </c>
      <c r="E38" s="133"/>
      <c r="F38" s="107">
        <f>'Averages Pivot Table UPDATED'!AB$377</f>
        <v>49678.918054935813</v>
      </c>
      <c r="G38" s="133"/>
      <c r="H38" s="107">
        <f>'Averages Pivot Table UPDATED'!AC$377</f>
        <v>44814.105183526714</v>
      </c>
      <c r="I38" s="134"/>
      <c r="J38" s="135">
        <f>'Averages Pivot Table UPDATED'!AE$377</f>
        <v>52436.813191479217</v>
      </c>
      <c r="K38" s="133"/>
      <c r="N38" s="136"/>
      <c r="O38" s="136"/>
      <c r="Q38" s="110"/>
      <c r="R38" s="111"/>
      <c r="S38" s="112"/>
    </row>
    <row r="39" spans="1:19" ht="12.95" customHeight="1">
      <c r="A39" s="118"/>
      <c r="B39" s="113"/>
      <c r="C39" s="137"/>
      <c r="D39" s="113"/>
      <c r="E39" s="137"/>
      <c r="F39" s="113"/>
      <c r="G39" s="92"/>
      <c r="H39" s="113"/>
      <c r="I39" s="92"/>
      <c r="J39" s="318"/>
      <c r="K39" s="92"/>
      <c r="Q39" s="116"/>
      <c r="S39" s="117"/>
    </row>
    <row r="40" spans="1:19" ht="12.95" customHeight="1">
      <c r="A40" s="118" t="s">
        <v>189</v>
      </c>
      <c r="B40" s="119">
        <f>'Averages Pivot Table UPDATED'!Z$30</f>
        <v>0</v>
      </c>
      <c r="C40" s="120">
        <f>IF(B40&gt;0,RANK(B40,(B$40:B$58)),0)</f>
        <v>0</v>
      </c>
      <c r="D40" s="119">
        <f>'Averages Pivot Table UPDATED'!AA$30</f>
        <v>54597.949600830791</v>
      </c>
      <c r="E40" s="120">
        <f>IF(D40&gt;0,RANK(D40,(D$40:D$58)),0)</f>
        <v>2</v>
      </c>
      <c r="F40" s="119">
        <f>'Averages Pivot Table UPDATED'!AB$30</f>
        <v>53232.090068758254</v>
      </c>
      <c r="G40" s="120">
        <f>IF(F40&gt;0,RANK(F40,(F$40:F$58)),0)</f>
        <v>2</v>
      </c>
      <c r="H40" s="119">
        <f>'Averages Pivot Table UPDATED'!AC$30</f>
        <v>51463.188307064353</v>
      </c>
      <c r="I40" s="120">
        <f>IF(H40&gt;0,RANK(H40,(H$40:H$58)),0)</f>
        <v>1</v>
      </c>
      <c r="J40" s="319">
        <f>'Averages Pivot Table UPDATED'!AE$30</f>
        <v>53133.263465877448</v>
      </c>
      <c r="K40" s="120">
        <f>IF(J40&gt;0,RANK(J40,(J$40:J$58)),0)</f>
        <v>4</v>
      </c>
      <c r="Q40" s="116"/>
      <c r="S40" s="117"/>
    </row>
    <row r="41" spans="1:19" ht="12.95" customHeight="1">
      <c r="A41" s="118" t="s">
        <v>190</v>
      </c>
      <c r="B41" s="119">
        <f>'Averages Pivot Table UPDATED'!Z$59</f>
        <v>0</v>
      </c>
      <c r="C41" s="120">
        <f>IF(B41&gt;0,RANK(B41,(B$40:B$58)),0)</f>
        <v>0</v>
      </c>
      <c r="D41" s="119">
        <f>'Averages Pivot Table UPDATED'!AA$59</f>
        <v>50765.658537440657</v>
      </c>
      <c r="E41" s="120">
        <f>IF(D41&gt;0,RANK(D41,(D$40:D$58)),0)</f>
        <v>6</v>
      </c>
      <c r="F41" s="119">
        <f>'Averages Pivot Table UPDATED'!AB$59</f>
        <v>43197.807096415621</v>
      </c>
      <c r="G41" s="120">
        <f>IF(F41&gt;0,RANK(F41,(F$40:F$58)),0)</f>
        <v>10</v>
      </c>
      <c r="H41" s="119">
        <f>'Averages Pivot Table UPDATED'!AC$59</f>
        <v>42170.509522383152</v>
      </c>
      <c r="I41" s="120">
        <f>IF(H41&gt;0,RANK(H41,(H$40:H$58)),0)</f>
        <v>7</v>
      </c>
      <c r="J41" s="319">
        <f>'Averages Pivot Table UPDATED'!AE$59</f>
        <v>44263.498240359513</v>
      </c>
      <c r="K41" s="120">
        <f>IF(J41&gt;0,RANK(J41,(J$40:J$58)),0)</f>
        <v>10</v>
      </c>
      <c r="Q41" s="116"/>
      <c r="S41" s="117"/>
    </row>
    <row r="42" spans="1:19" ht="12.95" customHeight="1">
      <c r="A42" s="118" t="s">
        <v>191</v>
      </c>
      <c r="B42" s="119">
        <f>'Averages Pivot Table UPDATED'!Z$88</f>
        <v>0</v>
      </c>
      <c r="C42" s="120">
        <f>IF(B42&gt;0,RANK(B42,(B$40:B$58)),0)</f>
        <v>0</v>
      </c>
      <c r="D42" s="119">
        <f>'Averages Pivot Table UPDATED'!AA$88</f>
        <v>0</v>
      </c>
      <c r="E42" s="120">
        <f>IF(D42&gt;0,RANK(D42,(D$40:D$58)),0)</f>
        <v>0</v>
      </c>
      <c r="F42" s="119">
        <f>'Averages Pivot Table UPDATED'!AB$88</f>
        <v>58322.254381694256</v>
      </c>
      <c r="G42" s="120">
        <f>IF(F42&gt;0,RANK(F42,(F$40:F$58)),0)</f>
        <v>1</v>
      </c>
      <c r="H42" s="119">
        <f>'Averages Pivot Table UPDATED'!AC$88</f>
        <v>0</v>
      </c>
      <c r="I42" s="120">
        <f>IF(H42&gt;0,RANK(H42,(H$40:H$58)),0)</f>
        <v>0</v>
      </c>
      <c r="J42" s="319">
        <f>'Averages Pivot Table UPDATED'!AE$88</f>
        <v>58322.254381694256</v>
      </c>
      <c r="K42" s="120">
        <f>IF(J42&gt;0,RANK(J42,(J$40:J$58)),0)</f>
        <v>1</v>
      </c>
      <c r="Q42" s="116"/>
      <c r="S42" s="117"/>
    </row>
    <row r="43" spans="1:19" ht="12.95" customHeight="1">
      <c r="A43" s="118" t="s">
        <v>192</v>
      </c>
      <c r="B43" s="119">
        <f>'Averages Pivot Table UPDATED'!Z$117</f>
        <v>57077.71715706589</v>
      </c>
      <c r="C43" s="120">
        <f>IF(B43&gt;0,RANK(B43,(B$40:B$58)),0)</f>
        <v>1</v>
      </c>
      <c r="D43" s="119">
        <f>'Averages Pivot Table UPDATED'!AA$117</f>
        <v>52720.799544419133</v>
      </c>
      <c r="E43" s="120">
        <f>IF(D43&gt;0,RANK(D43,(D$40:D$58)),0)</f>
        <v>5</v>
      </c>
      <c r="F43" s="119">
        <f>'Averages Pivot Table UPDATED'!AB$117</f>
        <v>48916.258215962444</v>
      </c>
      <c r="G43" s="120">
        <f>IF(F43&gt;0,RANK(F43,(F$40:F$58)),0)</f>
        <v>6</v>
      </c>
      <c r="H43" s="119">
        <f>'Averages Pivot Table UPDATED'!AC$117</f>
        <v>50269.192982456138</v>
      </c>
      <c r="I43" s="120">
        <f>IF(H43&gt;0,RANK(H43,(H$40:H$58)),0)</f>
        <v>2</v>
      </c>
      <c r="J43" s="319">
        <f>'Averages Pivot Table UPDATED'!AE$117</f>
        <v>56081.424840977568</v>
      </c>
      <c r="K43" s="120">
        <f>IF(J43&gt;0,RANK(J43,(J$40:J$58)),0)</f>
        <v>2</v>
      </c>
      <c r="Q43" s="116"/>
      <c r="S43" s="117"/>
    </row>
    <row r="44" spans="1:19" ht="12.95" customHeight="1">
      <c r="A44" s="118"/>
      <c r="B44" s="119"/>
      <c r="C44" s="120"/>
      <c r="D44" s="119"/>
      <c r="E44" s="120"/>
      <c r="F44" s="119"/>
      <c r="G44" s="120"/>
      <c r="H44" s="119"/>
      <c r="I44" s="120"/>
      <c r="J44" s="319"/>
      <c r="K44" s="120"/>
      <c r="Q44" s="116"/>
      <c r="S44" s="117"/>
    </row>
    <row r="45" spans="1:19" ht="12.95" customHeight="1">
      <c r="A45" s="118" t="s">
        <v>193</v>
      </c>
      <c r="B45" s="119">
        <f>'Averages Pivot Table UPDATED'!Z$146</f>
        <v>52692.512395384918</v>
      </c>
      <c r="C45" s="120">
        <f>IF(B45&gt;0,RANK(B45,(B$40:B$58)),0)</f>
        <v>3</v>
      </c>
      <c r="D45" s="119">
        <f>'Averages Pivot Table UPDATED'!AA$146</f>
        <v>46440.932714617171</v>
      </c>
      <c r="E45" s="120">
        <f>IF(D45&gt;0,RANK(D45,(D$40:D$58)),0)</f>
        <v>8</v>
      </c>
      <c r="F45" s="119">
        <f>'Averages Pivot Table UPDATED'!AB$146</f>
        <v>44405.020180176332</v>
      </c>
      <c r="G45" s="120">
        <f>IF(F45&gt;0,RANK(F45,(F$40:F$58)),0)</f>
        <v>9</v>
      </c>
      <c r="H45" s="119">
        <f>'Averages Pivot Table UPDATED'!AC$146</f>
        <v>0</v>
      </c>
      <c r="I45" s="120">
        <f>IF(H45&gt;0,RANK(H45,(H$40:H$58)),0)</f>
        <v>0</v>
      </c>
      <c r="J45" s="319">
        <f>'Averages Pivot Table UPDATED'!AE$146</f>
        <v>47091.380966660086</v>
      </c>
      <c r="K45" s="120">
        <f>IF(J45&gt;0,RANK(J45,(J$40:J$58)),0)</f>
        <v>9</v>
      </c>
      <c r="Q45" s="116"/>
      <c r="S45" s="117"/>
    </row>
    <row r="46" spans="1:19" ht="12.95" customHeight="1">
      <c r="A46" s="118" t="s">
        <v>194</v>
      </c>
      <c r="Q46" s="116"/>
      <c r="S46" s="117"/>
    </row>
    <row r="47" spans="1:19" ht="12.95" customHeight="1">
      <c r="A47" s="118" t="s">
        <v>195</v>
      </c>
      <c r="Q47" s="116"/>
      <c r="S47" s="117"/>
    </row>
    <row r="48" spans="1:19" ht="12.95" customHeight="1">
      <c r="A48" s="118" t="s">
        <v>196</v>
      </c>
      <c r="Q48" s="116"/>
      <c r="S48" s="117"/>
    </row>
    <row r="49" spans="1:19" ht="12.95" customHeight="1">
      <c r="A49" s="118"/>
      <c r="Q49" s="116"/>
      <c r="S49" s="117"/>
    </row>
    <row r="50" spans="1:19">
      <c r="A50" s="118" t="s">
        <v>197</v>
      </c>
      <c r="B50" s="119">
        <f>'Averages Pivot Table UPDATED'!Z$175</f>
        <v>0</v>
      </c>
      <c r="C50" s="120">
        <f>IF(B50&gt;0,RANK(B50,(B$40:B$58)),0)</f>
        <v>0</v>
      </c>
      <c r="D50" s="119">
        <f>'Averages Pivot Table UPDATED'!AA$175</f>
        <v>0</v>
      </c>
      <c r="E50" s="120">
        <f>IF(D50&gt;0,RANK(D50,(D$40:D$58)),0)</f>
        <v>0</v>
      </c>
      <c r="F50" s="119">
        <f>'Averages Pivot Table UPDATED'!AB$175</f>
        <v>0</v>
      </c>
      <c r="G50" s="120">
        <f>IF(F50&gt;0,RANK(F50,(F$40:F$58)),0)</f>
        <v>0</v>
      </c>
      <c r="H50" s="119">
        <f>'Averages Pivot Table UPDATED'!AC$175</f>
        <v>0</v>
      </c>
      <c r="I50" s="120">
        <f>IF(H50&gt;0,RANK(H50,(H$40:H$58)),0)</f>
        <v>0</v>
      </c>
      <c r="J50" s="319">
        <f>'Averages Pivot Table UPDATED'!AE$175</f>
        <v>0</v>
      </c>
      <c r="K50" s="120">
        <f>IF(J50&gt;0,RANK(J50,(J$40:J$58)),0)</f>
        <v>0</v>
      </c>
      <c r="Q50" s="116"/>
      <c r="S50" s="117"/>
    </row>
    <row r="51" spans="1:19" ht="12.95" customHeight="1">
      <c r="A51" s="118" t="s">
        <v>198</v>
      </c>
      <c r="B51" s="119">
        <f>'Averages Pivot Table UPDATED'!Z$204</f>
        <v>0</v>
      </c>
      <c r="C51" s="120">
        <f>IF(B51&gt;0,RANK(B51,(B$40:B$58)),0)</f>
        <v>0</v>
      </c>
      <c r="D51" s="119">
        <f>'Averages Pivot Table UPDATED'!AA$204</f>
        <v>0</v>
      </c>
      <c r="E51" s="120">
        <f>IF(D51&gt;0,RANK(D51,(D$40:D$58)),0)</f>
        <v>0</v>
      </c>
      <c r="F51" s="119">
        <f>'Averages Pivot Table UPDATED'!AB$204</f>
        <v>0</v>
      </c>
      <c r="G51" s="120">
        <f>IF(F51&gt;0,RANK(F51,(F$40:F$58)),0)</f>
        <v>0</v>
      </c>
      <c r="H51" s="119">
        <f>'Averages Pivot Table UPDATED'!AC$204</f>
        <v>0</v>
      </c>
      <c r="I51" s="120">
        <f>IF(H51&gt;0,RANK(H51,(H$40:H$58)),0)</f>
        <v>0</v>
      </c>
      <c r="J51" s="319">
        <f>'Averages Pivot Table UPDATED'!AE$204</f>
        <v>0</v>
      </c>
      <c r="K51" s="120">
        <f>IF(J51&gt;0,RANK(J51,(J$40:J$58)),0)</f>
        <v>0</v>
      </c>
      <c r="Q51" s="116"/>
      <c r="S51" s="117"/>
    </row>
    <row r="52" spans="1:19" ht="12.95" customHeight="1">
      <c r="A52" s="118" t="s">
        <v>199</v>
      </c>
      <c r="B52" s="119">
        <f>'Averages Pivot Table UPDATED'!Z$233</f>
        <v>52548.855492389506</v>
      </c>
      <c r="C52" s="120">
        <f>IF(B52&gt;0,RANK(B52,(B$40:B$58)),0)</f>
        <v>4</v>
      </c>
      <c r="D52" s="119">
        <f>'Averages Pivot Table UPDATED'!AA$233</f>
        <v>53370.467129325814</v>
      </c>
      <c r="E52" s="120">
        <f>IF(D52&gt;0,RANK(D52,(D$40:D$58)),0)</f>
        <v>3</v>
      </c>
      <c r="F52" s="119">
        <f>'Averages Pivot Table UPDATED'!AB$233</f>
        <v>47168.643736067701</v>
      </c>
      <c r="G52" s="120">
        <f>IF(F52&gt;0,RANK(F52,(F$40:F$58)),0)</f>
        <v>8</v>
      </c>
      <c r="H52" s="119">
        <f>'Averages Pivot Table UPDATED'!AC$233</f>
        <v>43708.417663241904</v>
      </c>
      <c r="I52" s="120">
        <f>IF(H52&gt;0,RANK(H52,(H$40:H$58)),0)</f>
        <v>6</v>
      </c>
      <c r="J52" s="319">
        <f>'Averages Pivot Table UPDATED'!AE$233</f>
        <v>49348.0999919319</v>
      </c>
      <c r="K52" s="120">
        <f>IF(J52&gt;0,RANK(J52,(J$40:J$58)),0)</f>
        <v>6</v>
      </c>
      <c r="Q52" s="116"/>
      <c r="S52" s="117"/>
    </row>
    <row r="53" spans="1:19" ht="12.95" customHeight="1">
      <c r="A53" s="118" t="s">
        <v>200</v>
      </c>
      <c r="B53" s="119">
        <f>'Averages Pivot Table UPDATED'!Z$262</f>
        <v>0</v>
      </c>
      <c r="C53" s="120">
        <f>IF(B53&gt;0,RANK(B53,(B$40:B$58)),0)</f>
        <v>0</v>
      </c>
      <c r="D53" s="119">
        <f>'Averages Pivot Table UPDATED'!AA$262</f>
        <v>53061.502094972064</v>
      </c>
      <c r="E53" s="120">
        <f>IF(D53&gt;0,RANK(D53,(D$40:D$58)),0)</f>
        <v>4</v>
      </c>
      <c r="F53" s="119">
        <f>'Averages Pivot Table UPDATED'!AB$262</f>
        <v>47625.395744680849</v>
      </c>
      <c r="G53" s="120">
        <f>IF(F53&gt;0,RANK(F53,(F$40:F$58)),0)</f>
        <v>7</v>
      </c>
      <c r="H53" s="119">
        <f>'Averages Pivot Table UPDATED'!AC$262</f>
        <v>45410.554456796606</v>
      </c>
      <c r="I53" s="120">
        <f>IF(H53&gt;0,RANK(H53,(H$40:H$58)),0)</f>
        <v>4</v>
      </c>
      <c r="J53" s="319">
        <f>'Averages Pivot Table UPDATED'!AE$262</f>
        <v>51008.843035038728</v>
      </c>
      <c r="K53" s="120">
        <f>IF(J53&gt;0,RANK(J53,(J$40:J$58)),0)</f>
        <v>5</v>
      </c>
      <c r="Q53" s="116"/>
      <c r="S53" s="117"/>
    </row>
    <row r="54" spans="1:19" ht="12.95" customHeight="1">
      <c r="A54" s="118"/>
      <c r="Q54" s="116"/>
      <c r="S54" s="117"/>
    </row>
    <row r="55" spans="1:19" ht="12.95" customHeight="1">
      <c r="A55" s="118" t="s">
        <v>201</v>
      </c>
      <c r="B55" s="119">
        <f>'Averages Pivot Table UPDATED'!Z$291</f>
        <v>0</v>
      </c>
      <c r="C55" s="120">
        <f>IF(B55&gt;0,RANK(B55,(B$40:B$58)),0)</f>
        <v>0</v>
      </c>
      <c r="D55" s="119">
        <f>'Averages Pivot Table UPDATED'!AA$291</f>
        <v>48289.286220236594</v>
      </c>
      <c r="E55" s="120">
        <f>IF(D55&gt;0,RANK(D55,(D$40:D$58)),0)</f>
        <v>7</v>
      </c>
      <c r="F55" s="119">
        <f>'Averages Pivot Table UPDATED'!AB$291</f>
        <v>49710.435955902889</v>
      </c>
      <c r="G55" s="120">
        <f>IF(F55&gt;0,RANK(F55,(F$40:F$58)),0)</f>
        <v>3</v>
      </c>
      <c r="H55" s="119">
        <f>'Averages Pivot Table UPDATED'!AC$291</f>
        <v>0</v>
      </c>
      <c r="I55" s="120">
        <f>IF(H55&gt;0,RANK(H55,(H$40:H$58)),0)</f>
        <v>0</v>
      </c>
      <c r="J55" s="319">
        <f>'Averages Pivot Table UPDATED'!AE$291</f>
        <v>48919.768529396715</v>
      </c>
      <c r="K55" s="120">
        <f>IF(J55&gt;0,RANK(J55,(J$40:J$58)),0)</f>
        <v>7</v>
      </c>
      <c r="O55" s="113"/>
      <c r="Q55" s="116"/>
      <c r="S55" s="117"/>
    </row>
    <row r="56" spans="1:19" ht="12.95" customHeight="1">
      <c r="A56" s="118" t="s">
        <v>202</v>
      </c>
      <c r="B56" s="119">
        <f>'Averages Pivot Table UPDATED'!Z$320</f>
        <v>54972.333616900236</v>
      </c>
      <c r="C56" s="120">
        <f>IF(B56&gt;0,RANK(B56,(B$40:B$58)),0)</f>
        <v>2</v>
      </c>
      <c r="D56" s="119">
        <f>'Averages Pivot Table UPDATED'!AA$320</f>
        <v>54963.829609393077</v>
      </c>
      <c r="E56" s="120">
        <f>IF(D56&gt;0,RANK(D56,(D$40:D$58)),0)</f>
        <v>1</v>
      </c>
      <c r="F56" s="119">
        <f>'Averages Pivot Table UPDATED'!AB$320</f>
        <v>49190.829781644738</v>
      </c>
      <c r="G56" s="120">
        <f>IF(F56&gt;0,RANK(F56,(F$40:F$58)),0)</f>
        <v>4</v>
      </c>
      <c r="H56" s="119">
        <f>'Averages Pivot Table UPDATED'!AC$320</f>
        <v>43974.250629444541</v>
      </c>
      <c r="I56" s="120">
        <f>IF(H56&gt;0,RANK(H56,(H$40:H$58)),0)</f>
        <v>5</v>
      </c>
      <c r="J56" s="319">
        <f>'Averages Pivot Table UPDATED'!AE$320</f>
        <v>53168.856035253535</v>
      </c>
      <c r="K56" s="120">
        <f>IF(J56&gt;0,RANK(J56,(J$40:J$58)),0)</f>
        <v>3</v>
      </c>
      <c r="O56" s="140"/>
      <c r="Q56" s="116"/>
      <c r="S56" s="117"/>
    </row>
    <row r="57" spans="1:19" ht="12.95" customHeight="1">
      <c r="A57" s="118" t="s">
        <v>203</v>
      </c>
      <c r="O57" s="140"/>
      <c r="Q57" s="116"/>
      <c r="S57" s="117"/>
    </row>
    <row r="58" spans="1:19" ht="12.95" customHeight="1">
      <c r="A58" s="143" t="s">
        <v>204</v>
      </c>
      <c r="B58" s="119">
        <f>'Averages Pivot Table UPDATED'!Z$349</f>
        <v>51557.186046511626</v>
      </c>
      <c r="C58" s="120">
        <f>IF(B58&gt;0,RANK(B58,(B$40:B$58)),0)</f>
        <v>5</v>
      </c>
      <c r="D58" s="119">
        <f>'Averages Pivot Table UPDATED'!AA$349</f>
        <v>0</v>
      </c>
      <c r="E58" s="120">
        <f>IF(D58&gt;0,RANK(D58,(D$40:D$58)),0)</f>
        <v>0</v>
      </c>
      <c r="F58" s="119">
        <f>'Averages Pivot Table UPDATED'!AB$349</f>
        <v>49068.246186008881</v>
      </c>
      <c r="G58" s="120">
        <f>IF(F58&gt;0,RANK(F58,(F$40:F$58)),0)</f>
        <v>5</v>
      </c>
      <c r="H58" s="119">
        <f>'Averages Pivot Table UPDATED'!AC$349</f>
        <v>46283.085933615032</v>
      </c>
      <c r="I58" s="120">
        <f>IF(H58&gt;0,RANK(H58,(H$40:H$58)),0)</f>
        <v>3</v>
      </c>
      <c r="J58" s="319">
        <f>'Averages Pivot Table UPDATED'!AE$349</f>
        <v>47391.030311738905</v>
      </c>
      <c r="K58" s="120">
        <f>IF(J58&gt;0,RANK(J58,(J$40:J$58)),0)</f>
        <v>8</v>
      </c>
      <c r="O58" s="140"/>
      <c r="Q58" s="116"/>
      <c r="S58" s="117"/>
    </row>
    <row r="59" spans="1:19" ht="32.25" customHeight="1">
      <c r="A59" s="670" t="s">
        <v>360</v>
      </c>
      <c r="B59" s="670"/>
      <c r="C59" s="670"/>
      <c r="D59" s="670"/>
      <c r="E59" s="670"/>
      <c r="F59" s="670"/>
      <c r="G59" s="670"/>
      <c r="H59" s="670"/>
      <c r="I59" s="670"/>
      <c r="J59" s="670"/>
      <c r="K59" s="670"/>
      <c r="L59" s="186"/>
      <c r="M59" s="186"/>
      <c r="N59" s="148"/>
      <c r="O59" s="148"/>
      <c r="Q59" s="100"/>
    </row>
    <row r="60" spans="1:19">
      <c r="K60" s="84" t="s">
        <v>917</v>
      </c>
      <c r="Q60" s="100"/>
    </row>
    <row r="61" spans="1:19" ht="18">
      <c r="A61" s="64" t="s">
        <v>205</v>
      </c>
      <c r="B61" s="64"/>
      <c r="C61" s="64"/>
      <c r="D61" s="64"/>
      <c r="E61" s="64"/>
      <c r="F61" s="64"/>
      <c r="G61" s="64"/>
      <c r="H61" s="64"/>
      <c r="I61" s="64"/>
      <c r="J61" s="64" t="s">
        <v>7</v>
      </c>
      <c r="K61" s="64"/>
      <c r="L61" s="64"/>
      <c r="M61" s="64"/>
      <c r="O61" s="140"/>
      <c r="Q61" s="100"/>
    </row>
    <row r="62" spans="1:19">
      <c r="A62" s="69"/>
      <c r="B62" s="69"/>
      <c r="C62" s="69"/>
      <c r="D62" s="69"/>
      <c r="E62" s="69"/>
      <c r="F62" s="69"/>
      <c r="G62" s="94"/>
      <c r="H62" s="94"/>
      <c r="I62" s="94"/>
      <c r="J62" s="94"/>
      <c r="K62" s="94"/>
      <c r="O62" s="140"/>
      <c r="Q62" s="100"/>
    </row>
    <row r="63" spans="1:19" ht="15.75">
      <c r="A63" s="664" t="s">
        <v>184</v>
      </c>
      <c r="B63" s="664"/>
      <c r="C63" s="664"/>
      <c r="D63" s="664"/>
      <c r="E63" s="664"/>
      <c r="F63" s="664"/>
      <c r="G63" s="664"/>
      <c r="H63" s="664"/>
      <c r="I63" s="664"/>
      <c r="J63" s="94" t="s">
        <v>7</v>
      </c>
      <c r="K63" s="94"/>
      <c r="O63" s="140"/>
      <c r="Q63" s="100"/>
    </row>
    <row r="64" spans="1:19" ht="15.75">
      <c r="A64" s="664" t="s">
        <v>373</v>
      </c>
      <c r="B64" s="664"/>
      <c r="C64" s="664"/>
      <c r="D64" s="664"/>
      <c r="E64" s="664"/>
      <c r="F64" s="664"/>
      <c r="G64" s="664"/>
      <c r="H64" s="664"/>
      <c r="I64" s="664"/>
      <c r="J64" s="94" t="s">
        <v>7</v>
      </c>
      <c r="K64" s="94"/>
      <c r="O64" s="140"/>
      <c r="Q64" s="100"/>
    </row>
    <row r="65" spans="1:19">
      <c r="A65" s="69"/>
      <c r="B65" s="69"/>
      <c r="C65" s="69"/>
      <c r="D65" s="69"/>
      <c r="E65" s="69"/>
      <c r="F65" s="69"/>
      <c r="G65" s="94"/>
      <c r="H65" s="94"/>
      <c r="I65" s="94"/>
      <c r="J65" s="94"/>
      <c r="K65" s="94"/>
      <c r="L65" s="115"/>
      <c r="M65" s="115"/>
      <c r="N65" s="115"/>
      <c r="O65" s="149"/>
      <c r="Q65" s="100"/>
    </row>
    <row r="66" spans="1:19" s="109" customFormat="1" ht="48" customHeight="1">
      <c r="A66" s="150"/>
      <c r="B66" s="151" t="s">
        <v>207</v>
      </c>
      <c r="C66" s="152"/>
      <c r="D66" s="151" t="s">
        <v>181</v>
      </c>
      <c r="E66" s="98"/>
      <c r="F66" s="153" t="s">
        <v>182</v>
      </c>
      <c r="G66" s="98"/>
      <c r="L66" s="154" t="s">
        <v>7</v>
      </c>
      <c r="M66" s="155"/>
      <c r="N66" s="154"/>
      <c r="O66" s="156"/>
      <c r="Q66" s="100"/>
      <c r="R66" s="111"/>
      <c r="S66" s="92"/>
    </row>
    <row r="67" spans="1:19">
      <c r="A67" s="102"/>
      <c r="B67" s="128" t="s">
        <v>187</v>
      </c>
      <c r="C67" s="129" t="s">
        <v>166</v>
      </c>
      <c r="D67" s="128" t="s">
        <v>187</v>
      </c>
      <c r="E67" s="129" t="s">
        <v>166</v>
      </c>
      <c r="F67" s="130" t="s">
        <v>187</v>
      </c>
      <c r="G67" s="129" t="s">
        <v>166</v>
      </c>
      <c r="L67" s="131"/>
      <c r="M67" s="132"/>
      <c r="N67" s="131"/>
      <c r="O67" s="140"/>
      <c r="Q67" s="100"/>
    </row>
    <row r="68" spans="1:19" s="109" customFormat="1" ht="18" customHeight="1">
      <c r="A68" s="106" t="s">
        <v>188</v>
      </c>
      <c r="B68" s="107">
        <f>'Averages Pivot Table UPDATED'!AF$377</f>
        <v>41611.27699448153</v>
      </c>
      <c r="C68" s="133"/>
      <c r="D68" s="107">
        <f>'Averages Pivot Table UPDATED'!AG$377</f>
        <v>43829.340860777571</v>
      </c>
      <c r="E68" s="133"/>
      <c r="F68" s="135">
        <f>'Averages Pivot Table UPDATED'!AH$377</f>
        <v>42366.760324251183</v>
      </c>
      <c r="G68" s="133"/>
      <c r="J68" s="133"/>
      <c r="K68" s="133"/>
      <c r="L68" s="133"/>
      <c r="M68" s="136"/>
      <c r="N68" s="136"/>
      <c r="O68" s="156"/>
      <c r="Q68" s="110"/>
      <c r="R68" s="111"/>
      <c r="S68" s="112"/>
    </row>
    <row r="69" spans="1:19" ht="12.95" customHeight="1">
      <c r="A69" s="118"/>
      <c r="B69" s="113"/>
      <c r="C69" s="149"/>
      <c r="D69" s="113"/>
      <c r="E69" s="149"/>
      <c r="F69" s="318"/>
      <c r="G69" s="158"/>
      <c r="J69" s="115"/>
      <c r="O69" s="140"/>
      <c r="Q69" s="116"/>
      <c r="S69" s="117"/>
    </row>
    <row r="70" spans="1:19" ht="12.95" customHeight="1">
      <c r="A70" s="118" t="s">
        <v>189</v>
      </c>
      <c r="B70" s="119">
        <f>'Averages Pivot Table UPDATED'!AF$30</f>
        <v>53481.219101123592</v>
      </c>
      <c r="C70" s="120">
        <f>IF(B70&gt;0,RANK(B70,(B$70:B$88)),0)</f>
        <v>1</v>
      </c>
      <c r="D70" s="119">
        <f>'Averages Pivot Table UPDATED'!AG$30</f>
        <v>52194.459055522915</v>
      </c>
      <c r="E70" s="120">
        <f>IF(D70&gt;0,RANK(D70,(D$70:D$88)),0)</f>
        <v>1</v>
      </c>
      <c r="F70" s="319">
        <f>'Averages Pivot Table UPDATED'!AH$30</f>
        <v>52692.006273155173</v>
      </c>
      <c r="G70" s="120">
        <f>IF(F70&gt;0,RANK(F70,(F$70:F$88)),0)</f>
        <v>1</v>
      </c>
      <c r="J70" s="115"/>
      <c r="O70" s="149"/>
      <c r="Q70" s="116"/>
      <c r="S70" s="117"/>
    </row>
    <row r="71" spans="1:19" ht="12.95" customHeight="1">
      <c r="A71" s="118" t="s">
        <v>190</v>
      </c>
      <c r="B71" s="119">
        <f>'Averages Pivot Table UPDATED'!AF$59</f>
        <v>0</v>
      </c>
      <c r="C71" s="120">
        <f>IF(B71&gt;0,RANK(B71,(B$70:B$88)),0)</f>
        <v>0</v>
      </c>
      <c r="D71" s="119">
        <f>'Averages Pivot Table UPDATED'!AG$59</f>
        <v>0</v>
      </c>
      <c r="E71" s="120">
        <f>IF(D71&gt;0,RANK(D71,(D$70:D$88)),0)</f>
        <v>0</v>
      </c>
      <c r="F71" s="319">
        <f>'Averages Pivot Table UPDATED'!AH$59</f>
        <v>0</v>
      </c>
      <c r="G71" s="120">
        <f>IF(F71&gt;0,RANK(F71,(F$70:F$88)),0)</f>
        <v>0</v>
      </c>
      <c r="J71" s="115"/>
      <c r="O71" s="140"/>
      <c r="Q71" s="116"/>
      <c r="S71" s="117"/>
    </row>
    <row r="72" spans="1:19" ht="12.95" customHeight="1">
      <c r="A72" s="118" t="s">
        <v>191</v>
      </c>
      <c r="B72" s="119">
        <f>'Averages Pivot Table UPDATED'!AF$88</f>
        <v>0</v>
      </c>
      <c r="C72" s="120">
        <f>IF(B72&gt;0,RANK(B72,(B$70:B$88)),0)</f>
        <v>0</v>
      </c>
      <c r="D72" s="119">
        <f>'Averages Pivot Table UPDATED'!AG$88</f>
        <v>0</v>
      </c>
      <c r="E72" s="120">
        <f>IF(D72&gt;0,RANK(D72,(D$70:D$88)),0)</f>
        <v>0</v>
      </c>
      <c r="F72" s="319">
        <f>'Averages Pivot Table UPDATED'!AH$88</f>
        <v>0</v>
      </c>
      <c r="G72" s="120">
        <f>IF(F72&gt;0,RANK(F72,(F$70:F$88)),0)</f>
        <v>0</v>
      </c>
      <c r="J72" s="115"/>
      <c r="O72" s="140"/>
      <c r="Q72" s="116"/>
      <c r="S72" s="117"/>
    </row>
    <row r="73" spans="1:19" ht="12.95" customHeight="1">
      <c r="A73" s="118" t="s">
        <v>192</v>
      </c>
      <c r="B73" s="119">
        <f>'Averages Pivot Table UPDATED'!AF$117</f>
        <v>0</v>
      </c>
      <c r="C73" s="120">
        <f>IF(B73&gt;0,RANK(B73,(B$70:B$88)),0)</f>
        <v>0</v>
      </c>
      <c r="D73" s="119">
        <f>'Averages Pivot Table UPDATED'!AG$117</f>
        <v>0</v>
      </c>
      <c r="E73" s="120">
        <f>IF(D73&gt;0,RANK(D73,(D$70:D$88)),0)</f>
        <v>0</v>
      </c>
      <c r="F73" s="319">
        <f>'Averages Pivot Table UPDATED'!AH$117</f>
        <v>0</v>
      </c>
      <c r="G73" s="120">
        <f>IF(F73&gt;0,RANK(F73,(F$70:F$88)),0)</f>
        <v>0</v>
      </c>
      <c r="J73" s="115"/>
      <c r="O73" s="140"/>
      <c r="Q73" s="116"/>
      <c r="S73" s="117"/>
    </row>
    <row r="74" spans="1:19" ht="12.95" customHeight="1">
      <c r="A74" s="118"/>
      <c r="B74" s="119"/>
      <c r="C74" s="120"/>
      <c r="D74" s="119"/>
      <c r="E74" s="120"/>
      <c r="F74" s="319"/>
      <c r="G74" s="120"/>
      <c r="J74" s="115"/>
      <c r="O74" s="140"/>
      <c r="Q74" s="116"/>
      <c r="S74" s="117"/>
    </row>
    <row r="75" spans="1:19" ht="12.95" customHeight="1">
      <c r="A75" s="118" t="s">
        <v>193</v>
      </c>
      <c r="B75" s="119">
        <f>'Averages Pivot Table UPDATED'!AF$146</f>
        <v>40020.922102161559</v>
      </c>
      <c r="C75" s="120">
        <f>IF(B75&gt;0,RANK(B75,(B$70:B$88)),0)</f>
        <v>3</v>
      </c>
      <c r="D75" s="119">
        <f>'Averages Pivot Table UPDATED'!AG$146</f>
        <v>0</v>
      </c>
      <c r="E75" s="120">
        <f>IF(D75&gt;0,RANK(D75,(D$70:D$88)),0)</f>
        <v>0</v>
      </c>
      <c r="F75" s="319">
        <f>'Averages Pivot Table UPDATED'!AH$146</f>
        <v>40020.922102161559</v>
      </c>
      <c r="G75" s="120">
        <f>IF(F75&gt;0,RANK(F75,(F$70:F$88)),0)</f>
        <v>3</v>
      </c>
      <c r="J75" s="115"/>
      <c r="O75" s="140"/>
      <c r="Q75" s="116"/>
      <c r="S75" s="117"/>
    </row>
    <row r="76" spans="1:19" ht="12.95" customHeight="1">
      <c r="A76" s="118" t="s">
        <v>194</v>
      </c>
      <c r="J76" s="115"/>
      <c r="O76" s="140"/>
      <c r="Q76" s="116"/>
      <c r="S76" s="117"/>
    </row>
    <row r="77" spans="1:19" ht="12.95" customHeight="1">
      <c r="A77" s="118" t="s">
        <v>195</v>
      </c>
      <c r="J77" s="115"/>
      <c r="Q77" s="116"/>
      <c r="S77" s="117"/>
    </row>
    <row r="78" spans="1:19" ht="12.95" customHeight="1">
      <c r="A78" s="118" t="s">
        <v>196</v>
      </c>
      <c r="J78" s="115"/>
      <c r="Q78" s="116"/>
      <c r="S78" s="117"/>
    </row>
    <row r="79" spans="1:19" ht="12.95" customHeight="1">
      <c r="A79" s="118"/>
      <c r="J79" s="115"/>
      <c r="Q79" s="116"/>
      <c r="S79" s="117"/>
    </row>
    <row r="80" spans="1:19" ht="12.95" customHeight="1">
      <c r="A80" s="118" t="s">
        <v>197</v>
      </c>
      <c r="B80" s="119">
        <f>'Averages Pivot Table UPDATED'!AF$175</f>
        <v>0</v>
      </c>
      <c r="C80" s="120">
        <f>IF(B80&gt;0,RANK(B80,(B$70:B$88)),0)</f>
        <v>0</v>
      </c>
      <c r="D80" s="119">
        <f>'Averages Pivot Table UPDATED'!AG$175</f>
        <v>0</v>
      </c>
      <c r="E80" s="120">
        <f>IF(D80&gt;0,RANK(D80,(D$70:D$88)),0)</f>
        <v>0</v>
      </c>
      <c r="F80" s="319">
        <f>'Averages Pivot Table UPDATED'!AH$175</f>
        <v>0</v>
      </c>
      <c r="G80" s="120">
        <f>IF(F80&gt;0,RANK(F80,(F$70:F$88)),0)</f>
        <v>0</v>
      </c>
      <c r="J80" s="115"/>
      <c r="Q80" s="116"/>
      <c r="S80" s="117"/>
    </row>
    <row r="81" spans="1:19" ht="12.95" customHeight="1">
      <c r="A81" s="118" t="s">
        <v>198</v>
      </c>
      <c r="B81" s="119">
        <f>'Averages Pivot Table UPDATED'!AF$204</f>
        <v>0</v>
      </c>
      <c r="C81" s="120">
        <f>IF(B81&gt;0,RANK(B81,(B$70:B$88)),0)</f>
        <v>0</v>
      </c>
      <c r="D81" s="119">
        <f>'Averages Pivot Table UPDATED'!AG$204</f>
        <v>0</v>
      </c>
      <c r="E81" s="120">
        <f>IF(D81&gt;0,RANK(D81,(D$70:D$88)),0)</f>
        <v>0</v>
      </c>
      <c r="F81" s="319">
        <f>'Averages Pivot Table UPDATED'!AH$204</f>
        <v>0</v>
      </c>
      <c r="G81" s="120">
        <f>IF(F81&gt;0,RANK(F81,(F$70:F$88)),0)</f>
        <v>0</v>
      </c>
      <c r="J81" s="115"/>
      <c r="Q81" s="116"/>
      <c r="S81" s="117"/>
    </row>
    <row r="82" spans="1:19" ht="12.95" customHeight="1">
      <c r="A82" s="118" t="s">
        <v>199</v>
      </c>
      <c r="B82" s="119">
        <f>'Averages Pivot Table UPDATED'!AF$233</f>
        <v>52503.905707471989</v>
      </c>
      <c r="C82" s="120">
        <f>IF(B82&gt;0,RANK(B82,(B$70:B$88)),0)</f>
        <v>2</v>
      </c>
      <c r="D82" s="119">
        <f>'Averages Pivot Table UPDATED'!AG$233</f>
        <v>46429.101664227011</v>
      </c>
      <c r="E82" s="120">
        <f>IF(D82&gt;0,RANK(D82,(D$70:D$88)),0)</f>
        <v>2</v>
      </c>
      <c r="F82" s="319">
        <f>'Averages Pivot Table UPDATED'!AH$233</f>
        <v>47958.535544372608</v>
      </c>
      <c r="G82" s="120">
        <f>IF(F82&gt;0,RANK(F82,(F$70:F$88)),0)</f>
        <v>2</v>
      </c>
      <c r="J82" s="115"/>
      <c r="Q82" s="116"/>
      <c r="S82" s="117"/>
    </row>
    <row r="83" spans="1:19" ht="12.95" customHeight="1">
      <c r="A83" s="118" t="s">
        <v>200</v>
      </c>
      <c r="B83" s="119">
        <f>'Averages Pivot Table UPDATED'!AF$262</f>
        <v>0</v>
      </c>
      <c r="C83" s="120">
        <f>IF(B83&gt;0,RANK(B83,(B$70:B$88)),0)</f>
        <v>0</v>
      </c>
      <c r="D83" s="119">
        <f>'Averages Pivot Table UPDATED'!AG$262</f>
        <v>0</v>
      </c>
      <c r="E83" s="120">
        <f>IF(D83&gt;0,RANK(D83,(D$70:D$88)),0)</f>
        <v>0</v>
      </c>
      <c r="F83" s="319">
        <f>'Averages Pivot Table UPDATED'!AH$262</f>
        <v>0</v>
      </c>
      <c r="G83" s="120">
        <f>IF(F83&gt;0,RANK(F83,(F$70:F$88)),0)</f>
        <v>0</v>
      </c>
      <c r="J83" s="115"/>
      <c r="Q83" s="116"/>
      <c r="S83" s="117"/>
    </row>
    <row r="84" spans="1:19" ht="12.95" customHeight="1">
      <c r="A84" s="118"/>
      <c r="J84" s="115"/>
      <c r="Q84" s="116"/>
      <c r="S84" s="117"/>
    </row>
    <row r="85" spans="1:19" ht="12.95" customHeight="1">
      <c r="A85" s="118" t="s">
        <v>201</v>
      </c>
      <c r="B85" s="119">
        <f>'Averages Pivot Table UPDATED'!AF$291</f>
        <v>37178.723684210534</v>
      </c>
      <c r="C85" s="120">
        <f>IF(B85&gt;0,RANK(B85,(B$70:B$88)),0)</f>
        <v>4</v>
      </c>
      <c r="D85" s="119">
        <f>'Averages Pivot Table UPDATED'!AG$291</f>
        <v>36998.103448275862</v>
      </c>
      <c r="E85" s="120">
        <f>IF(D85&gt;0,RANK(D85,(D$70:D$88)),0)</f>
        <v>3</v>
      </c>
      <c r="F85" s="319">
        <f>'Averages Pivot Table UPDATED'!AH$291</f>
        <v>37012.614164904866</v>
      </c>
      <c r="G85" s="120">
        <f>IF(F85&gt;0,RANK(F85,(F$70:F$88)),0)</f>
        <v>4</v>
      </c>
      <c r="J85" s="115"/>
      <c r="Q85" s="116"/>
      <c r="S85" s="117"/>
    </row>
    <row r="86" spans="1:19" ht="12.95" customHeight="1">
      <c r="A86" s="118" t="s">
        <v>202</v>
      </c>
      <c r="B86" s="119">
        <f>'Averages Pivot Table UPDATED'!AF$320</f>
        <v>0</v>
      </c>
      <c r="C86" s="120">
        <f>IF(B86&gt;0,RANK(B86,(B$70:B$88)),0)</f>
        <v>0</v>
      </c>
      <c r="D86" s="119">
        <f>'Averages Pivot Table UPDATED'!AG$320</f>
        <v>0</v>
      </c>
      <c r="E86" s="120">
        <f>IF(D86&gt;0,RANK(D86,(D$70:D$88)),0)</f>
        <v>0</v>
      </c>
      <c r="F86" s="319">
        <f>'Averages Pivot Table UPDATED'!AH$320</f>
        <v>0</v>
      </c>
      <c r="G86" s="120">
        <f>IF(F86&gt;0,RANK(F86,(F$70:F$88)),0)</f>
        <v>0</v>
      </c>
      <c r="J86" s="115"/>
      <c r="Q86" s="116"/>
      <c r="S86" s="117"/>
    </row>
    <row r="87" spans="1:19" ht="12.95" customHeight="1">
      <c r="A87" s="118" t="s">
        <v>203</v>
      </c>
      <c r="J87" s="115"/>
      <c r="Q87" s="116"/>
      <c r="S87" s="117"/>
    </row>
    <row r="88" spans="1:19" ht="12.95" customHeight="1">
      <c r="A88" s="143" t="s">
        <v>204</v>
      </c>
      <c r="B88" s="119">
        <f>'Averages Pivot Table UPDATED'!AF$349</f>
        <v>0</v>
      </c>
      <c r="C88" s="120">
        <f>IF(B88&gt;0,RANK(B88,(B$70:B$88)),0)</f>
        <v>0</v>
      </c>
      <c r="D88" s="119">
        <f>'Averages Pivot Table UPDATED'!AG$349</f>
        <v>0</v>
      </c>
      <c r="E88" s="120">
        <f>IF(D88&gt;0,RANK(D88,(D$70:D$88)),0)</f>
        <v>0</v>
      </c>
      <c r="F88" s="319">
        <f>'Averages Pivot Table UPDATED'!AH$349</f>
        <v>0</v>
      </c>
      <c r="G88" s="120">
        <f>IF(F88&gt;0,RANK(F88,(F$70:F$88)),0)</f>
        <v>0</v>
      </c>
      <c r="J88" s="115"/>
      <c r="Q88" s="116"/>
      <c r="S88" s="117"/>
    </row>
    <row r="89" spans="1:19" ht="45.75" customHeight="1">
      <c r="A89" s="667" t="s">
        <v>360</v>
      </c>
      <c r="B89" s="674"/>
      <c r="C89" s="674"/>
      <c r="D89" s="674"/>
      <c r="E89" s="674"/>
      <c r="F89" s="674"/>
      <c r="G89" s="674"/>
      <c r="H89" s="187"/>
      <c r="I89" s="187"/>
      <c r="J89" s="115"/>
    </row>
    <row r="90" spans="1:19">
      <c r="G90" s="84" t="s">
        <v>917</v>
      </c>
      <c r="I90" s="84" t="s">
        <v>7</v>
      </c>
    </row>
    <row r="91" spans="1:19" ht="18">
      <c r="A91" s="64" t="s">
        <v>206</v>
      </c>
      <c r="B91" s="64"/>
      <c r="C91" s="64"/>
      <c r="D91" s="64"/>
      <c r="E91" s="64"/>
      <c r="F91" s="64"/>
      <c r="G91" s="64"/>
      <c r="H91" s="64"/>
      <c r="I91" s="64"/>
      <c r="J91" s="64"/>
      <c r="K91" s="64"/>
      <c r="L91" s="64"/>
      <c r="M91" s="64"/>
      <c r="N91" s="161"/>
      <c r="O91" s="161"/>
    </row>
    <row r="92" spans="1:19">
      <c r="A92" s="162"/>
      <c r="B92" s="69"/>
      <c r="C92" s="69"/>
      <c r="D92" s="69"/>
      <c r="E92" s="69"/>
      <c r="F92" s="69"/>
      <c r="G92" s="69"/>
      <c r="H92" s="69"/>
      <c r="I92" s="69"/>
      <c r="J92" s="69"/>
      <c r="K92" s="69"/>
      <c r="L92" s="69"/>
      <c r="M92" s="69"/>
      <c r="N92" s="69"/>
      <c r="O92" s="69"/>
    </row>
    <row r="93" spans="1:19" ht="15.75">
      <c r="A93" s="664" t="s">
        <v>210</v>
      </c>
      <c r="B93" s="664"/>
      <c r="C93" s="664"/>
      <c r="D93" s="664"/>
      <c r="E93" s="664"/>
      <c r="F93" s="664"/>
      <c r="G93" s="664"/>
      <c r="H93" s="664"/>
      <c r="I93" s="664"/>
      <c r="J93" s="664"/>
      <c r="K93" s="664"/>
      <c r="L93" s="664"/>
      <c r="M93" s="664"/>
      <c r="N93" s="163"/>
      <c r="O93" s="163"/>
    </row>
    <row r="94" spans="1:19" ht="15.75">
      <c r="A94" s="664" t="s">
        <v>371</v>
      </c>
      <c r="B94" s="664"/>
      <c r="C94" s="664"/>
      <c r="D94" s="664"/>
      <c r="E94" s="664"/>
      <c r="F94" s="664"/>
      <c r="G94" s="664"/>
      <c r="H94" s="664"/>
      <c r="I94" s="664"/>
      <c r="J94" s="664"/>
      <c r="K94" s="664"/>
      <c r="L94" s="664"/>
      <c r="M94" s="664"/>
      <c r="N94" s="163"/>
      <c r="O94" s="163"/>
    </row>
    <row r="95" spans="1:19">
      <c r="A95" s="118"/>
      <c r="B95" s="118"/>
      <c r="C95" s="118"/>
      <c r="D95" s="118"/>
      <c r="E95" s="118"/>
      <c r="F95" s="118"/>
      <c r="G95" s="118"/>
      <c r="H95" s="118"/>
      <c r="I95" s="118"/>
      <c r="J95" s="118"/>
      <c r="K95" s="118"/>
      <c r="L95" s="118"/>
      <c r="M95" s="118"/>
      <c r="N95" s="118"/>
      <c r="O95" s="118"/>
    </row>
    <row r="96" spans="1:19" ht="31.5" customHeight="1">
      <c r="A96" s="96"/>
      <c r="B96" s="164" t="s">
        <v>3</v>
      </c>
      <c r="C96" s="165"/>
      <c r="D96" s="166" t="s">
        <v>4</v>
      </c>
      <c r="E96" s="167"/>
      <c r="F96" s="166" t="s">
        <v>5</v>
      </c>
      <c r="G96" s="167"/>
      <c r="H96" s="164" t="s">
        <v>6</v>
      </c>
      <c r="I96" s="165"/>
      <c r="J96" s="166" t="s">
        <v>211</v>
      </c>
      <c r="K96" s="167"/>
      <c r="L96" s="165" t="s">
        <v>212</v>
      </c>
      <c r="M96" s="165"/>
      <c r="N96" s="168" t="s">
        <v>7</v>
      </c>
      <c r="O96" s="168"/>
    </row>
    <row r="97" spans="1:19">
      <c r="A97" s="102"/>
      <c r="B97" s="98" t="s">
        <v>187</v>
      </c>
      <c r="C97" s="97" t="s">
        <v>166</v>
      </c>
      <c r="D97" s="98" t="s">
        <v>187</v>
      </c>
      <c r="E97" s="97" t="s">
        <v>166</v>
      </c>
      <c r="F97" s="98" t="s">
        <v>187</v>
      </c>
      <c r="G97" s="97" t="s">
        <v>166</v>
      </c>
      <c r="H97" s="98" t="s">
        <v>187</v>
      </c>
      <c r="I97" s="97" t="s">
        <v>166</v>
      </c>
      <c r="J97" s="98" t="s">
        <v>187</v>
      </c>
      <c r="K97" s="97" t="s">
        <v>166</v>
      </c>
      <c r="L97" s="98" t="s">
        <v>187</v>
      </c>
      <c r="M97" s="97" t="s">
        <v>166</v>
      </c>
    </row>
    <row r="98" spans="1:19" s="109" customFormat="1" ht="18" customHeight="1">
      <c r="A98" s="106" t="s">
        <v>188</v>
      </c>
      <c r="B98" s="133">
        <f>'Averages Pivot Table UPDATED'!Y$353</f>
        <v>109358.18432391176</v>
      </c>
      <c r="C98" s="133"/>
      <c r="D98" s="133">
        <f>'Averages Pivot Table UPDATED'!Y$357</f>
        <v>77636.643158985593</v>
      </c>
      <c r="E98" s="133"/>
      <c r="F98" s="133">
        <f>'Averages Pivot Table UPDATED'!Y$361</f>
        <v>67574.379424936153</v>
      </c>
      <c r="G98" s="133"/>
      <c r="H98" s="133">
        <f>'Averages Pivot Table UPDATED'!Y$365</f>
        <v>47126.357715266233</v>
      </c>
      <c r="I98" s="133"/>
      <c r="J98" s="133">
        <f>'Averages Pivot Table UPDATED'!Y$369</f>
        <v>50863.971838548881</v>
      </c>
      <c r="K98" s="133"/>
      <c r="L98" s="133">
        <f>'Averages Pivot Table UPDATED'!Y$377</f>
        <v>77184.744364343453</v>
      </c>
      <c r="M98" s="169"/>
      <c r="N98" s="133"/>
      <c r="O98" s="170"/>
      <c r="Q98" s="111"/>
      <c r="R98" s="111"/>
      <c r="S98" s="111"/>
    </row>
    <row r="99" spans="1:19" ht="12.95" customHeight="1">
      <c r="A99" s="118"/>
      <c r="B99" s="113"/>
      <c r="C99" s="137"/>
      <c r="D99" s="113"/>
      <c r="E99" s="137"/>
      <c r="F99" s="113"/>
      <c r="G99" s="137"/>
      <c r="H99" s="113"/>
      <c r="I99" s="137"/>
      <c r="J99" s="113"/>
      <c r="K99" s="137"/>
      <c r="L99" s="113"/>
      <c r="M99" s="137"/>
      <c r="N99" s="113"/>
      <c r="O99" s="114"/>
    </row>
    <row r="100" spans="1:19" ht="12.95" customHeight="1">
      <c r="A100" s="118" t="s">
        <v>189</v>
      </c>
      <c r="B100" s="171">
        <f>'Averages Pivot Table UPDATED'!Y$6</f>
        <v>111627.07647255065</v>
      </c>
      <c r="C100" s="120">
        <f>IF(B100&gt;0,RANK(B100,(B$100:B$118)),0)</f>
        <v>4</v>
      </c>
      <c r="D100" s="171">
        <f>'Averages Pivot Table UPDATED'!Y$10</f>
        <v>81860.821319357245</v>
      </c>
      <c r="E100" s="120">
        <f>IF(D100&gt;0,RANK(D100,(D$100:D$118)),0)</f>
        <v>4</v>
      </c>
      <c r="F100" s="171">
        <f>'Averages Pivot Table UPDATED'!Y$14</f>
        <v>69514.556572358502</v>
      </c>
      <c r="G100" s="120">
        <f>IF(F100&gt;0,RANK(F100,(F$100:F$118)),0)</f>
        <v>5</v>
      </c>
      <c r="H100" s="171">
        <f>'Averages Pivot Table UPDATED'!Y$18</f>
        <v>46569.019526518772</v>
      </c>
      <c r="I100" s="120">
        <f>IF(H100&gt;0,RANK(H100,(H$100:H$118)),0)</f>
        <v>5</v>
      </c>
      <c r="J100" s="171">
        <f>'Averages Pivot Table UPDATED'!Y$22</f>
        <v>67003.344547966437</v>
      </c>
      <c r="K100" s="120">
        <f>IF(J100&gt;0,RANK(J100,(J$100:J$118)),0)</f>
        <v>1</v>
      </c>
      <c r="L100" s="171">
        <f>'Averages Pivot Table UPDATED'!Y$30</f>
        <v>80712.333144913166</v>
      </c>
      <c r="M100" s="120">
        <f>IF(L100&gt;0,RANK(L100,(L$100:L$118)),0)</f>
        <v>3</v>
      </c>
      <c r="N100" s="171"/>
      <c r="O100" s="172"/>
    </row>
    <row r="101" spans="1:19" ht="12.95" customHeight="1">
      <c r="A101" s="118" t="s">
        <v>190</v>
      </c>
      <c r="B101" s="171">
        <f>'Averages Pivot Table UPDATED'!Y$35</f>
        <v>93272.298139579987</v>
      </c>
      <c r="C101" s="120">
        <f>IF(B101&gt;0,RANK(B101,(B$100:B$118)),0)</f>
        <v>11</v>
      </c>
      <c r="D101" s="171">
        <f>'Averages Pivot Table UPDATED'!Y$39</f>
        <v>69028.10908025266</v>
      </c>
      <c r="E101" s="120">
        <f>IF(D101&gt;0,RANK(D101,(D$100:D$118)),0)</f>
        <v>11</v>
      </c>
      <c r="F101" s="171">
        <f>'Averages Pivot Table UPDATED'!Y$43</f>
        <v>60370.302880274452</v>
      </c>
      <c r="G101" s="120">
        <f>IF(F101&gt;0,RANK(F101,(F$100:F$118)),0)</f>
        <v>11</v>
      </c>
      <c r="H101" s="171">
        <f>'Averages Pivot Table UPDATED'!Y$47</f>
        <v>45110.098122157033</v>
      </c>
      <c r="I101" s="120">
        <f>IF(H101&gt;0,RANK(H101,(H$100:H$118)),0)</f>
        <v>8</v>
      </c>
      <c r="J101" s="171">
        <f>'Averages Pivot Table UPDATED'!Y$51</f>
        <v>42718.506147109198</v>
      </c>
      <c r="K101" s="120">
        <f>IF(J101&gt;0,RANK(J101,(J$100:J$118)),0)</f>
        <v>10</v>
      </c>
      <c r="L101" s="171">
        <f>'Averages Pivot Table UPDATED'!Y$59</f>
        <v>65582.000251000602</v>
      </c>
      <c r="M101" s="120">
        <f>IF(L101&gt;0,RANK(L101,(L$100:L$118)),0)</f>
        <v>12</v>
      </c>
      <c r="N101" s="171"/>
      <c r="O101" s="172"/>
    </row>
    <row r="102" spans="1:19" ht="12.95" customHeight="1">
      <c r="A102" s="118" t="s">
        <v>191</v>
      </c>
      <c r="B102" s="171">
        <f>'Averages Pivot Table UPDATED'!Y$64</f>
        <v>137582.402409651</v>
      </c>
      <c r="C102" s="120">
        <f>IF(B102&gt;0,RANK(B102,(B$100:B$118)),0)</f>
        <v>1</v>
      </c>
      <c r="D102" s="171">
        <f>'Averages Pivot Table UPDATED'!Y$68</f>
        <v>93075.264139731386</v>
      </c>
      <c r="E102" s="120">
        <f>IF(D102&gt;0,RANK(D102,(D$100:D$118)),0)</f>
        <v>1</v>
      </c>
      <c r="F102" s="171">
        <f>'Averages Pivot Table UPDATED'!Y$72</f>
        <v>79867.349429737922</v>
      </c>
      <c r="G102" s="120">
        <f>IF(F102&gt;0,RANK(F102,(F$100:F$118)),0)</f>
        <v>1</v>
      </c>
      <c r="H102" s="171">
        <f>'Averages Pivot Table UPDATED'!Y$76</f>
        <v>63660.593499156807</v>
      </c>
      <c r="I102" s="120">
        <f>IF(H102&gt;0,RANK(H102,(H$100:H$118)),0)</f>
        <v>1</v>
      </c>
      <c r="J102" s="171">
        <f>'Averages Pivot Table UPDATED'!Y$80</f>
        <v>42111.893617021276</v>
      </c>
      <c r="K102" s="120">
        <f>IF(J102&gt;0,RANK(J102,(J$100:J$118)),0)</f>
        <v>11</v>
      </c>
      <c r="L102" s="171">
        <f>'Averages Pivot Table UPDATED'!Y$88</f>
        <v>100986.39086242873</v>
      </c>
      <c r="M102" s="120">
        <f>IF(L102&gt;0,RANK(L102,(L$100:L$118)),0)</f>
        <v>1</v>
      </c>
      <c r="N102" s="171"/>
      <c r="O102" s="172"/>
    </row>
    <row r="103" spans="1:19" ht="12.95" customHeight="1">
      <c r="A103" s="118" t="s">
        <v>192</v>
      </c>
      <c r="B103" s="171">
        <f>'Averages Pivot Table UPDATED'!Y$93</f>
        <v>116671.61490829113</v>
      </c>
      <c r="C103" s="120">
        <f>IF(B103&gt;0,RANK(B103,(B$100:B$118)),0)</f>
        <v>3</v>
      </c>
      <c r="D103" s="171">
        <f>'Averages Pivot Table UPDATED'!Y$97</f>
        <v>82366.242463310613</v>
      </c>
      <c r="E103" s="120">
        <f>IF(D103&gt;0,RANK(D103,(D$100:D$118)),0)</f>
        <v>2</v>
      </c>
      <c r="F103" s="171">
        <f>'Averages Pivot Table UPDATED'!Y$101</f>
        <v>72322.742792571153</v>
      </c>
      <c r="G103" s="120">
        <f>IF(F103&gt;0,RANK(F103,(F$100:F$118)),0)</f>
        <v>2</v>
      </c>
      <c r="H103" s="171">
        <f>'Averages Pivot Table UPDATED'!Y$105</f>
        <v>54978.258763321435</v>
      </c>
      <c r="I103" s="120">
        <f>IF(H103&gt;0,RANK(H103,(H$100:H$118)),0)</f>
        <v>3</v>
      </c>
      <c r="J103" s="171">
        <f>'Averages Pivot Table UPDATED'!Y$109</f>
        <v>61098.206521947119</v>
      </c>
      <c r="K103" s="120">
        <f>IF(J103&gt;0,RANK(J103,(J$100:J$118)),0)</f>
        <v>2</v>
      </c>
      <c r="L103" s="171">
        <f>'Averages Pivot Table UPDATED'!Y$117</f>
        <v>83985.657658319222</v>
      </c>
      <c r="M103" s="120">
        <f>IF(L103&gt;0,RANK(L103,(L$100:L$118)),0)</f>
        <v>2</v>
      </c>
      <c r="N103" s="171"/>
      <c r="O103" s="172"/>
    </row>
    <row r="104" spans="1:19" ht="12.95" customHeight="1">
      <c r="A104" s="118"/>
      <c r="B104" s="171"/>
      <c r="C104" s="120"/>
      <c r="D104" s="171"/>
      <c r="E104" s="120"/>
      <c r="F104" s="171"/>
      <c r="G104" s="120"/>
      <c r="H104" s="171"/>
      <c r="I104" s="120"/>
      <c r="J104" s="171"/>
      <c r="K104" s="120"/>
      <c r="L104" s="171"/>
      <c r="M104" s="120"/>
      <c r="N104" s="171"/>
      <c r="O104" s="172"/>
    </row>
    <row r="105" spans="1:19" ht="12.95" customHeight="1">
      <c r="A105" s="118" t="s">
        <v>193</v>
      </c>
      <c r="B105" s="171">
        <f>'Averages Pivot Table UPDATED'!Y$122</f>
        <v>106937.24293749229</v>
      </c>
      <c r="C105" s="120">
        <f>IF(B105&gt;0,RANK(B105,(B$100:B$118)),0)</f>
        <v>7</v>
      </c>
      <c r="D105" s="171">
        <f>'Averages Pivot Table UPDATED'!Y$126</f>
        <v>75991.830839737057</v>
      </c>
      <c r="E105" s="120">
        <f>IF(D105&gt;0,RANK(D105,(D$100:D$118)),0)</f>
        <v>7</v>
      </c>
      <c r="F105" s="171">
        <f>'Averages Pivot Table UPDATED'!Y$130</f>
        <v>65756.451878623135</v>
      </c>
      <c r="G105" s="120">
        <f>IF(F105&gt;0,RANK(F105,(F$100:F$118)),0)</f>
        <v>7</v>
      </c>
      <c r="H105" s="171">
        <f>'Averages Pivot Table UPDATED'!Y$134</f>
        <v>46143.987980096696</v>
      </c>
      <c r="I105" s="120">
        <f>IF(H105&gt;0,RANK(H105,(H$100:H$118)),0)</f>
        <v>6</v>
      </c>
      <c r="J105" s="171">
        <f>'Averages Pivot Table UPDATED'!Y$138</f>
        <v>51030.732547862688</v>
      </c>
      <c r="K105" s="120">
        <f>IF(J105&gt;0,RANK(J105,(J$100:J$118)),0)</f>
        <v>3</v>
      </c>
      <c r="L105" s="171">
        <f>'Averages Pivot Table UPDATED'!Y$146</f>
        <v>75967.487165460712</v>
      </c>
      <c r="M105" s="120">
        <f>IF(L105&gt;0,RANK(L105,(L$100:L$118)),0)</f>
        <v>7</v>
      </c>
      <c r="N105" s="171"/>
      <c r="O105" s="172"/>
    </row>
    <row r="106" spans="1:19" ht="12.95" customHeight="1">
      <c r="A106" s="118" t="s">
        <v>194</v>
      </c>
      <c r="N106" s="171"/>
      <c r="O106" s="172"/>
    </row>
    <row r="107" spans="1:19" ht="12.95" customHeight="1">
      <c r="A107" s="118" t="s">
        <v>195</v>
      </c>
      <c r="N107" s="171"/>
      <c r="O107" s="172"/>
    </row>
    <row r="108" spans="1:19" ht="12.95" customHeight="1">
      <c r="A108" s="118" t="s">
        <v>196</v>
      </c>
      <c r="N108" s="171"/>
      <c r="O108" s="172"/>
    </row>
    <row r="109" spans="1:19" ht="12.95" customHeight="1">
      <c r="A109" s="118"/>
      <c r="N109" s="171"/>
      <c r="O109" s="172"/>
    </row>
    <row r="110" spans="1:19" ht="12.95" customHeight="1">
      <c r="A110" s="118" t="s">
        <v>197</v>
      </c>
      <c r="B110" s="171">
        <f>'Averages Pivot Table UPDATED'!Y$151</f>
        <v>93727.277033806517</v>
      </c>
      <c r="C110" s="120">
        <f>IF(B110&gt;0,RANK(B110,(B$100:B$118)),0)</f>
        <v>10</v>
      </c>
      <c r="D110" s="171">
        <f>'Averages Pivot Table UPDATED'!Y$155</f>
        <v>73048.785231598318</v>
      </c>
      <c r="E110" s="120">
        <f>IF(D110&gt;0,RANK(D110,(D$100:D$118)),0)</f>
        <v>9</v>
      </c>
      <c r="F110" s="171">
        <f>'Averages Pivot Table UPDATED'!Y$159</f>
        <v>64887.401004500316</v>
      </c>
      <c r="G110" s="120">
        <f>IF(F110&gt;0,RANK(F110,(F$100:F$118)),0)</f>
        <v>8</v>
      </c>
      <c r="H110" s="171">
        <f>'Averages Pivot Table UPDATED'!Y$163</f>
        <v>44945.744830716809</v>
      </c>
      <c r="I110" s="120">
        <f>IF(H110&gt;0,RANK(H110,(H$100:H$118)),0)</f>
        <v>10</v>
      </c>
      <c r="J110" s="171">
        <f>'Averages Pivot Table UPDATED'!Y$167</f>
        <v>43072.922712222709</v>
      </c>
      <c r="K110" s="120">
        <f>IF(J110&gt;0,RANK(J110,(J$100:J$118)),0)</f>
        <v>8</v>
      </c>
      <c r="L110" s="171">
        <f>'Averages Pivot Table UPDATED'!Y$175</f>
        <v>68568.498804452334</v>
      </c>
      <c r="M110" s="120">
        <f>IF(L110&gt;0,RANK(L110,(L$100:L$118)),0)</f>
        <v>10</v>
      </c>
      <c r="N110" s="171"/>
      <c r="O110" s="172"/>
    </row>
    <row r="111" spans="1:19" ht="12.95" customHeight="1">
      <c r="A111" s="118" t="s">
        <v>198</v>
      </c>
      <c r="B111" s="171">
        <f>'Averages Pivot Table UPDATED'!Y$180</f>
        <v>109760.44850611156</v>
      </c>
      <c r="C111" s="120">
        <f>IF(B111&gt;0,RANK(B111,(B$100:B$118)),0)</f>
        <v>5</v>
      </c>
      <c r="D111" s="171">
        <f>'Averages Pivot Table UPDATED'!Y$184</f>
        <v>78673.954621218814</v>
      </c>
      <c r="E111" s="120">
        <f>IF(D111&gt;0,RANK(D111,(D$100:D$118)),0)</f>
        <v>5</v>
      </c>
      <c r="F111" s="171">
        <f>'Averages Pivot Table UPDATED'!Y$188</f>
        <v>69533.178148206367</v>
      </c>
      <c r="G111" s="120">
        <f>IF(F111&gt;0,RANK(F111,(F$100:F$118)),0)</f>
        <v>4</v>
      </c>
      <c r="H111" s="171">
        <f>'Averages Pivot Table UPDATED'!Y$192</f>
        <v>55524.307410588728</v>
      </c>
      <c r="I111" s="120">
        <f>IF(H111&gt;0,RANK(H111,(H$100:H$118)),0)</f>
        <v>2</v>
      </c>
      <c r="J111" s="171">
        <f>'Averages Pivot Table UPDATED'!Y$196</f>
        <v>50488.418151609963</v>
      </c>
      <c r="K111" s="120">
        <f>IF(J111&gt;0,RANK(J111,(J$100:J$118)),0)</f>
        <v>7</v>
      </c>
      <c r="L111" s="171">
        <f>'Averages Pivot Table UPDATED'!Y$204</f>
        <v>76943.984406138989</v>
      </c>
      <c r="M111" s="120">
        <f>IF(L111&gt;0,RANK(L111,(L$100:L$118)),0)</f>
        <v>6</v>
      </c>
      <c r="N111" s="171"/>
      <c r="O111" s="172"/>
    </row>
    <row r="112" spans="1:19" ht="12.95" customHeight="1">
      <c r="A112" s="118" t="s">
        <v>199</v>
      </c>
      <c r="B112" s="171">
        <f>'Averages Pivot Table UPDATED'!Y$209</f>
        <v>97469.850549344075</v>
      </c>
      <c r="C112" s="120">
        <f>IF(B112&gt;0,RANK(B112,(B$100:B$118)),0)</f>
        <v>9</v>
      </c>
      <c r="D112" s="171">
        <f>'Averages Pivot Table UPDATED'!Y$213</f>
        <v>49855.221149871708</v>
      </c>
      <c r="E112" s="120">
        <f>IF(D112&gt;0,RANK(D112,(D$100:D$118)),0)</f>
        <v>12</v>
      </c>
      <c r="F112" s="171">
        <f>'Averages Pivot Table UPDATED'!Y$217</f>
        <v>63729.26065812818</v>
      </c>
      <c r="G112" s="120">
        <f>IF(F112&gt;0,RANK(F112,(F$100:F$118)),0)</f>
        <v>9</v>
      </c>
      <c r="H112" s="171">
        <f>'Averages Pivot Table UPDATED'!Y$221</f>
        <v>41866.755126751574</v>
      </c>
      <c r="I112" s="120">
        <f>IF(H112&gt;0,RANK(H112,(H$100:H$118)),0)</f>
        <v>11</v>
      </c>
      <c r="J112" s="171">
        <f>'Averages Pivot Table UPDATED'!Y$225</f>
        <v>0</v>
      </c>
      <c r="K112" s="120">
        <f>IF(J112&gt;0,RANK(J112,(J$100:J$118)),0)</f>
        <v>0</v>
      </c>
      <c r="L112" s="171">
        <f>'Averages Pivot Table UPDATED'!Y$233</f>
        <v>66159.291056734961</v>
      </c>
      <c r="M112" s="120">
        <f>IF(L112&gt;0,RANK(L112,(L$100:L$118)),0)</f>
        <v>11</v>
      </c>
      <c r="N112" s="171"/>
      <c r="O112" s="172"/>
    </row>
    <row r="113" spans="1:19" ht="12.95" customHeight="1">
      <c r="A113" s="118" t="s">
        <v>200</v>
      </c>
      <c r="B113" s="171">
        <f>'Averages Pivot Table UPDATED'!Y$238</f>
        <v>107559.27159429013</v>
      </c>
      <c r="C113" s="120">
        <f>IF(B113&gt;0,RANK(B113,(B$100:B$118)),0)</f>
        <v>6</v>
      </c>
      <c r="D113" s="171">
        <f>'Averages Pivot Table UPDATED'!Y$242</f>
        <v>78374.948426513816</v>
      </c>
      <c r="E113" s="120">
        <f>IF(D113&gt;0,RANK(D113,(D$100:D$118)),0)</f>
        <v>6</v>
      </c>
      <c r="F113" s="171">
        <f>'Averages Pivot Table UPDATED'!Y$246</f>
        <v>68676.028171271479</v>
      </c>
      <c r="G113" s="120">
        <f>IF(F113&gt;0,RANK(F113,(F$100:F$118)),0)</f>
        <v>6</v>
      </c>
      <c r="H113" s="171">
        <f>'Averages Pivot Table UPDATED'!Y$250</f>
        <v>48553.226047747979</v>
      </c>
      <c r="I113" s="120">
        <f>IF(H113&gt;0,RANK(H113,(H$100:H$118)),0)</f>
        <v>4</v>
      </c>
      <c r="J113" s="171">
        <f>'Averages Pivot Table UPDATED'!Y$254</f>
        <v>50973.378256879005</v>
      </c>
      <c r="K113" s="120">
        <f>IF(J113&gt;0,RANK(J113,(J$100:J$118)),0)</f>
        <v>4</v>
      </c>
      <c r="L113" s="171">
        <f>'Averages Pivot Table UPDATED'!Y$262</f>
        <v>77966.418726138043</v>
      </c>
      <c r="M113" s="120">
        <f>IF(L113&gt;0,RANK(L113,(L$100:L$118)),0)</f>
        <v>5</v>
      </c>
      <c r="N113" s="171"/>
      <c r="O113" s="172"/>
    </row>
    <row r="114" spans="1:19" ht="12.95" customHeight="1">
      <c r="A114" s="118"/>
      <c r="N114" s="171"/>
      <c r="O114" s="172"/>
    </row>
    <row r="115" spans="1:19" ht="12.95" customHeight="1">
      <c r="A115" s="118" t="s">
        <v>201</v>
      </c>
      <c r="B115" s="171">
        <f>'Averages Pivot Table UPDATED'!Y$267</f>
        <v>97921.295951913911</v>
      </c>
      <c r="C115" s="120">
        <f>IF(B115&gt;0,RANK(B115,(B$100:B$118)),0)</f>
        <v>8</v>
      </c>
      <c r="D115" s="171">
        <f>'Averages Pivot Table UPDATED'!Y$271</f>
        <v>73201.496148620863</v>
      </c>
      <c r="E115" s="120">
        <f>IF(D115&gt;0,RANK(D115,(D$100:D$118)),0)</f>
        <v>8</v>
      </c>
      <c r="F115" s="171">
        <f>'Averages Pivot Table UPDATED'!Y$275</f>
        <v>62700.841987247848</v>
      </c>
      <c r="G115" s="120">
        <f>IF(F115&gt;0,RANK(F115,(F$100:F$118)),0)</f>
        <v>10</v>
      </c>
      <c r="H115" s="171">
        <f>'Averages Pivot Table UPDATED'!Y$279</f>
        <v>45253.834576578389</v>
      </c>
      <c r="I115" s="120">
        <f>IF(H115&gt;0,RANK(H115,(H$100:H$118)),0)</f>
        <v>7</v>
      </c>
      <c r="J115" s="171">
        <f>'Averages Pivot Table UPDATED'!Y$283</f>
        <v>42826.668175494917</v>
      </c>
      <c r="K115" s="120">
        <f>IF(J115&gt;0,RANK(J115,(J$100:J$118)),0)</f>
        <v>9</v>
      </c>
      <c r="L115" s="171">
        <f>'Averages Pivot Table UPDATED'!Y$291</f>
        <v>73044.020073625186</v>
      </c>
      <c r="M115" s="120">
        <f>IF(L115&gt;0,RANK(L115,(L$100:L$118)),0)</f>
        <v>8</v>
      </c>
      <c r="N115" s="171"/>
      <c r="O115" s="172"/>
    </row>
    <row r="116" spans="1:19" ht="12.95" customHeight="1">
      <c r="A116" s="118" t="s">
        <v>202</v>
      </c>
      <c r="B116" s="171">
        <f>'Averages Pivot Table UPDATED'!Y$296</f>
        <v>118176.84532607245</v>
      </c>
      <c r="C116" s="120">
        <f>IF(B116&gt;0,RANK(B116,(B$100:B$118)),0)</f>
        <v>2</v>
      </c>
      <c r="D116" s="171">
        <f>'Averages Pivot Table UPDATED'!Y$300</f>
        <v>82098.498462087373</v>
      </c>
      <c r="E116" s="120">
        <f>IF(D116&gt;0,RANK(D116,(D$100:D$118)),0)</f>
        <v>3</v>
      </c>
      <c r="F116" s="171">
        <f>'Averages Pivot Table UPDATED'!Y$304</f>
        <v>69653.824392845141</v>
      </c>
      <c r="G116" s="120">
        <f>IF(F116&gt;0,RANK(F116,(F$100:F$118)),0)</f>
        <v>3</v>
      </c>
      <c r="H116" s="171">
        <f>'Averages Pivot Table UPDATED'!Y$308</f>
        <v>45078.963311585656</v>
      </c>
      <c r="I116" s="120">
        <f>IF(H116&gt;0,RANK(H116,(H$100:H$118)),0)</f>
        <v>9</v>
      </c>
      <c r="J116" s="171">
        <f>'Averages Pivot Table UPDATED'!Y$312</f>
        <v>50529.871804908675</v>
      </c>
      <c r="K116" s="120">
        <f>IF(J116&gt;0,RANK(J116,(J$100:J$118)),0)</f>
        <v>6</v>
      </c>
      <c r="L116" s="171">
        <f>'Averages Pivot Table UPDATED'!Y$320</f>
        <v>79941.883425073553</v>
      </c>
      <c r="M116" s="120">
        <f>IF(L116&gt;0,RANK(L116,(L$100:L$118)),0)</f>
        <v>4</v>
      </c>
      <c r="N116" s="171"/>
      <c r="O116" s="172"/>
    </row>
    <row r="117" spans="1:19" ht="12.95" customHeight="1">
      <c r="A117" s="118" t="s">
        <v>203</v>
      </c>
      <c r="N117" s="171"/>
      <c r="O117" s="172"/>
    </row>
    <row r="118" spans="1:19" ht="12.95" customHeight="1">
      <c r="A118" s="143" t="s">
        <v>204</v>
      </c>
      <c r="B118" s="171">
        <f>'Averages Pivot Table UPDATED'!Y$325</f>
        <v>88193.996718318056</v>
      </c>
      <c r="C118" s="120">
        <f>IF(B118&gt;0,RANK(B118,(B$100:B$118)),0)</f>
        <v>12</v>
      </c>
      <c r="D118" s="171">
        <f>'Averages Pivot Table UPDATED'!Y$329</f>
        <v>71582.943442447839</v>
      </c>
      <c r="E118" s="120">
        <f>IF(D118&gt;0,RANK(D118,(D$100:D$118)),0)</f>
        <v>10</v>
      </c>
      <c r="F118" s="171">
        <f>'Averages Pivot Table UPDATED'!Y$333</f>
        <v>60165.018425890521</v>
      </c>
      <c r="G118" s="120">
        <f>IF(F118&gt;0,RANK(F118,(F$100:F$118)),0)</f>
        <v>12</v>
      </c>
      <c r="H118" s="171">
        <f>'Averages Pivot Table UPDATED'!Y$337</f>
        <v>39785.250388186119</v>
      </c>
      <c r="I118" s="120">
        <f>IF(H118&gt;0,RANK(H118,(H$100:H$118)),0)</f>
        <v>12</v>
      </c>
      <c r="J118" s="171">
        <f>'Averages Pivot Table UPDATED'!Y$341</f>
        <v>50803.11141304348</v>
      </c>
      <c r="K118" s="120">
        <f>IF(J118&gt;0,RANK(J118,(J$100:J$118)),0)</f>
        <v>5</v>
      </c>
      <c r="L118" s="171">
        <f>'Averages Pivot Table UPDATED'!Y$349</f>
        <v>69124.455148116554</v>
      </c>
      <c r="M118" s="120">
        <f>IF(L118&gt;0,RANK(L118,(L$100:L$118)),0)</f>
        <v>9</v>
      </c>
      <c r="N118" s="171"/>
      <c r="O118" s="171"/>
    </row>
    <row r="119" spans="1:19" ht="30" customHeight="1">
      <c r="A119" s="665" t="s">
        <v>360</v>
      </c>
      <c r="B119" s="669"/>
      <c r="C119" s="669"/>
      <c r="D119" s="669"/>
      <c r="E119" s="669"/>
      <c r="F119" s="669"/>
      <c r="G119" s="669"/>
      <c r="H119" s="669"/>
      <c r="I119" s="669"/>
      <c r="J119" s="669"/>
      <c r="K119" s="669"/>
      <c r="L119" s="669"/>
      <c r="M119" s="669"/>
      <c r="N119" s="118"/>
      <c r="O119" s="118"/>
    </row>
    <row r="120" spans="1:19">
      <c r="M120" s="84" t="s">
        <v>917</v>
      </c>
      <c r="O120" s="630"/>
    </row>
    <row r="121" spans="1:19" ht="18">
      <c r="A121" s="64" t="s">
        <v>209</v>
      </c>
      <c r="B121" s="64"/>
      <c r="C121" s="64"/>
      <c r="D121" s="64"/>
      <c r="E121" s="64"/>
      <c r="F121" s="64"/>
      <c r="G121" s="64"/>
      <c r="H121" s="64"/>
      <c r="I121" s="64"/>
      <c r="J121" s="64"/>
      <c r="K121" s="64"/>
      <c r="L121" s="64"/>
      <c r="M121" s="64"/>
      <c r="N121" s="161"/>
      <c r="O121" s="161"/>
    </row>
    <row r="122" spans="1:19">
      <c r="A122" s="162"/>
      <c r="B122" s="69"/>
      <c r="C122" s="69"/>
      <c r="D122" s="69"/>
      <c r="E122" s="69"/>
      <c r="F122" s="69"/>
      <c r="G122" s="69"/>
      <c r="H122" s="69"/>
      <c r="I122" s="69"/>
      <c r="J122" s="69"/>
      <c r="K122" s="69"/>
      <c r="L122" s="69"/>
      <c r="M122" s="69"/>
      <c r="N122" s="69"/>
      <c r="O122" s="69"/>
    </row>
    <row r="123" spans="1:19" ht="15.75">
      <c r="A123" s="664" t="s">
        <v>210</v>
      </c>
      <c r="B123" s="664"/>
      <c r="C123" s="664"/>
      <c r="D123" s="664"/>
      <c r="E123" s="664"/>
      <c r="F123" s="664"/>
      <c r="G123" s="664"/>
      <c r="H123" s="664"/>
      <c r="I123" s="664"/>
      <c r="J123" s="664"/>
      <c r="K123" s="664"/>
      <c r="L123" s="664"/>
      <c r="M123" s="664"/>
      <c r="N123" s="163"/>
      <c r="O123" s="163"/>
    </row>
    <row r="124" spans="1:19" ht="15.75">
      <c r="A124" s="664" t="s">
        <v>374</v>
      </c>
      <c r="B124" s="664"/>
      <c r="C124" s="664"/>
      <c r="D124" s="664"/>
      <c r="E124" s="664"/>
      <c r="F124" s="664"/>
      <c r="G124" s="664"/>
      <c r="H124" s="664"/>
      <c r="I124" s="664"/>
      <c r="J124" s="664"/>
      <c r="K124" s="664"/>
      <c r="L124" s="664"/>
      <c r="M124" s="664"/>
      <c r="N124" s="163"/>
      <c r="O124" s="163"/>
    </row>
    <row r="125" spans="1:19">
      <c r="A125" s="118"/>
      <c r="B125" s="118"/>
      <c r="C125" s="118"/>
      <c r="D125" s="118"/>
      <c r="E125" s="118"/>
      <c r="F125" s="118"/>
      <c r="G125" s="118"/>
      <c r="H125" s="118"/>
      <c r="I125" s="118"/>
      <c r="J125" s="118"/>
      <c r="K125" s="118"/>
      <c r="L125" s="118"/>
      <c r="M125" s="118"/>
      <c r="N125" s="118"/>
      <c r="O125" s="118"/>
    </row>
    <row r="126" spans="1:19" ht="31.5" customHeight="1">
      <c r="A126" s="96"/>
      <c r="B126" s="164" t="s">
        <v>3</v>
      </c>
      <c r="C126" s="165"/>
      <c r="D126" s="166" t="s">
        <v>4</v>
      </c>
      <c r="E126" s="167"/>
      <c r="F126" s="166" t="s">
        <v>5</v>
      </c>
      <c r="G126" s="167"/>
      <c r="H126" s="164" t="s">
        <v>6</v>
      </c>
      <c r="I126" s="165"/>
      <c r="J126" s="166" t="s">
        <v>211</v>
      </c>
      <c r="K126" s="167"/>
      <c r="L126" s="165" t="s">
        <v>212</v>
      </c>
      <c r="M126" s="165"/>
      <c r="N126" s="168" t="s">
        <v>7</v>
      </c>
      <c r="O126" s="168"/>
    </row>
    <row r="127" spans="1:19">
      <c r="A127" s="102"/>
      <c r="B127" s="98" t="s">
        <v>187</v>
      </c>
      <c r="C127" s="97" t="s">
        <v>166</v>
      </c>
      <c r="D127" s="98" t="s">
        <v>187</v>
      </c>
      <c r="E127" s="97" t="s">
        <v>166</v>
      </c>
      <c r="F127" s="98" t="s">
        <v>187</v>
      </c>
      <c r="G127" s="97" t="s">
        <v>166</v>
      </c>
      <c r="H127" s="98" t="s">
        <v>187</v>
      </c>
      <c r="I127" s="97" t="s">
        <v>166</v>
      </c>
      <c r="J127" s="98" t="s">
        <v>187</v>
      </c>
      <c r="K127" s="97" t="s">
        <v>166</v>
      </c>
      <c r="L127" s="98" t="s">
        <v>187</v>
      </c>
      <c r="M127" s="97" t="s">
        <v>166</v>
      </c>
    </row>
    <row r="128" spans="1:19" s="109" customFormat="1" ht="18" customHeight="1">
      <c r="A128" s="106" t="s">
        <v>188</v>
      </c>
      <c r="B128" s="133">
        <f>'Averages Pivot Table UPDATED'!S$353</f>
        <v>123904.29432860325</v>
      </c>
      <c r="C128" s="133"/>
      <c r="D128" s="133">
        <f>'Averages Pivot Table UPDATED'!S$357</f>
        <v>83891.590987404794</v>
      </c>
      <c r="E128" s="133"/>
      <c r="F128" s="133">
        <f>'Averages Pivot Table UPDATED'!S$361</f>
        <v>75397.927876039321</v>
      </c>
      <c r="G128" s="133"/>
      <c r="H128" s="133">
        <f>'Averages Pivot Table UPDATED'!S$365</f>
        <v>49662.279112566925</v>
      </c>
      <c r="I128" s="133"/>
      <c r="J128" s="133">
        <f>'Averages Pivot Table UPDATED'!S$369</f>
        <v>55382.808746313778</v>
      </c>
      <c r="K128" s="133"/>
      <c r="L128" s="133">
        <f>'Averages Pivot Table UPDATED'!S$377</f>
        <v>87129.638225893752</v>
      </c>
      <c r="M128" s="169"/>
      <c r="N128" s="133"/>
      <c r="O128" s="170"/>
      <c r="Q128" s="111"/>
      <c r="R128" s="111"/>
      <c r="S128" s="111"/>
    </row>
    <row r="129" spans="1:15" s="91" customFormat="1">
      <c r="A129" s="118"/>
      <c r="B129" s="113"/>
      <c r="C129" s="137"/>
      <c r="D129" s="113"/>
      <c r="E129" s="137"/>
      <c r="F129" s="113"/>
      <c r="G129" s="137"/>
      <c r="H129" s="113"/>
      <c r="I129" s="137"/>
      <c r="J129" s="113"/>
      <c r="K129" s="137"/>
      <c r="L129" s="113"/>
      <c r="M129" s="137"/>
      <c r="N129" s="113"/>
      <c r="O129" s="114"/>
    </row>
    <row r="130" spans="1:15" s="91" customFormat="1">
      <c r="A130" s="118" t="s">
        <v>189</v>
      </c>
      <c r="B130" s="171">
        <f>'Averages Pivot Table UPDATED'!S$6</f>
        <v>122184.50113529518</v>
      </c>
      <c r="C130" s="120">
        <f>IF(B130&gt;0,RANK(B130,(B$130:B$148)),0)</f>
        <v>5</v>
      </c>
      <c r="D130" s="171">
        <f>'Averages Pivot Table UPDATED'!S$10</f>
        <v>84080.519283606802</v>
      </c>
      <c r="E130" s="120">
        <f>IF(D130&gt;0,RANK(D130,(D$130:D$148)),0)</f>
        <v>7</v>
      </c>
      <c r="F130" s="171">
        <f>'Averages Pivot Table UPDATED'!S$14</f>
        <v>69241.466606147093</v>
      </c>
      <c r="G130" s="120">
        <f>IF(F130&gt;0,RANK(F130,(F$130:F$148)),0)</f>
        <v>10</v>
      </c>
      <c r="H130" s="171">
        <f>'Averages Pivot Table UPDATED'!S$18</f>
        <v>47018.660024803634</v>
      </c>
      <c r="I130" s="120">
        <f>IF(H130&gt;0,RANK(H130,(H$130:H$148)),0)</f>
        <v>7</v>
      </c>
      <c r="J130" s="171">
        <f>'Averages Pivot Table UPDATED'!S$22</f>
        <v>52905.384419192655</v>
      </c>
      <c r="K130" s="120">
        <f>IF(J130&gt;0,RANK(J130,(J$130:J$148)),0)</f>
        <v>6</v>
      </c>
      <c r="L130" s="171">
        <f>'Averages Pivot Table UPDATED'!S$30</f>
        <v>86057.547945315513</v>
      </c>
      <c r="M130" s="120">
        <f>IF(L130&gt;0,RANK(L130,(L$130:L$148)),0)</f>
        <v>6</v>
      </c>
      <c r="N130" s="171"/>
      <c r="O130" s="172"/>
    </row>
    <row r="131" spans="1:15" s="91" customFormat="1">
      <c r="A131" s="118" t="s">
        <v>190</v>
      </c>
      <c r="B131" s="171">
        <f>'Averages Pivot Table UPDATED'!S$35</f>
        <v>113812.13930348257</v>
      </c>
      <c r="C131" s="120">
        <f>IF(B131&gt;0,RANK(B131,(B$130:B$148)),0)</f>
        <v>9</v>
      </c>
      <c r="D131" s="171">
        <f>'Averages Pivot Table UPDATED'!S$39</f>
        <v>82352.356557377047</v>
      </c>
      <c r="E131" s="120">
        <f>IF(D131&gt;0,RANK(D131,(D$130:D$148)),0)</f>
        <v>9</v>
      </c>
      <c r="F131" s="171">
        <f>'Averages Pivot Table UPDATED'!S$43</f>
        <v>76794.300925925927</v>
      </c>
      <c r="G131" s="120">
        <f>IF(F131&gt;0,RANK(F131,(F$130:F$148)),0)</f>
        <v>5</v>
      </c>
      <c r="H131" s="171">
        <f>'Averages Pivot Table UPDATED'!S$47</f>
        <v>48335.394736842107</v>
      </c>
      <c r="I131" s="120">
        <f>IF(H131&gt;0,RANK(H131,(H$130:H$148)),0)</f>
        <v>6</v>
      </c>
      <c r="J131" s="171">
        <f>'Averages Pivot Table UPDATED'!S$51</f>
        <v>48260.266423357658</v>
      </c>
      <c r="K131" s="120">
        <f>IF(J131&gt;0,RANK(J131,(J$130:J$148)),0)</f>
        <v>8</v>
      </c>
      <c r="L131" s="171">
        <f>'Averages Pivot Table UPDATED'!S$59</f>
        <v>80877.501107369302</v>
      </c>
      <c r="M131" s="120">
        <f>IF(L131&gt;0,RANK(L131,(L$130:L$148)),0)</f>
        <v>10</v>
      </c>
      <c r="N131" s="171"/>
      <c r="O131" s="172"/>
    </row>
    <row r="132" spans="1:15" s="91" customFormat="1">
      <c r="A132" s="118" t="s">
        <v>191</v>
      </c>
      <c r="B132" s="171">
        <f>'Averages Pivot Table UPDATED'!S$64</f>
        <v>143432.35413802584</v>
      </c>
      <c r="C132" s="120">
        <f>IF(B132&gt;0,RANK(B132,(B$130:B$148)),0)</f>
        <v>1</v>
      </c>
      <c r="D132" s="171">
        <f>'Averages Pivot Table UPDATED'!S$68</f>
        <v>100524.23895517575</v>
      </c>
      <c r="E132" s="120">
        <f>IF(D132&gt;0,RANK(D132,(D$130:D$148)),0)</f>
        <v>1</v>
      </c>
      <c r="F132" s="171">
        <f>'Averages Pivot Table UPDATED'!S$72</f>
        <v>85038.111815132303</v>
      </c>
      <c r="G132" s="120">
        <f>IF(F132&gt;0,RANK(F132,(F$130:F$148)),0)</f>
        <v>1</v>
      </c>
      <c r="H132" s="171">
        <f>'Averages Pivot Table UPDATED'!S$76</f>
        <v>65212.584598698486</v>
      </c>
      <c r="I132" s="120">
        <f>IF(H132&gt;0,RANK(H132,(H$130:H$148)),0)</f>
        <v>2</v>
      </c>
      <c r="J132" s="171">
        <f>'Averages Pivot Table UPDATED'!S$80</f>
        <v>0</v>
      </c>
      <c r="K132" s="120">
        <f>IF(J132&gt;0,RANK(J132,(J$130:J$148)),0)</f>
        <v>0</v>
      </c>
      <c r="L132" s="171">
        <f>'Averages Pivot Table UPDATED'!S$88</f>
        <v>108587.90861018738</v>
      </c>
      <c r="M132" s="120">
        <f>IF(L132&gt;0,RANK(L132,(L$130:L$148)),0)</f>
        <v>1</v>
      </c>
      <c r="N132" s="171"/>
      <c r="O132" s="172"/>
    </row>
    <row r="133" spans="1:15" s="91" customFormat="1">
      <c r="A133" s="118" t="s">
        <v>192</v>
      </c>
      <c r="B133" s="171">
        <f>'Averages Pivot Table UPDATED'!S$93</f>
        <v>120724.92009491449</v>
      </c>
      <c r="C133" s="120">
        <f>IF(B133&gt;0,RANK(B133,(B$130:B$148)),0)</f>
        <v>7</v>
      </c>
      <c r="D133" s="171">
        <f>'Averages Pivot Table UPDATED'!S$97</f>
        <v>84671.343442776517</v>
      </c>
      <c r="E133" s="120">
        <f>IF(D133&gt;0,RANK(D133,(D$130:D$148)),0)</f>
        <v>6</v>
      </c>
      <c r="F133" s="171">
        <f>'Averages Pivot Table UPDATED'!S$101</f>
        <v>75591.13668778172</v>
      </c>
      <c r="G133" s="120">
        <f>IF(F133&gt;0,RANK(F133,(F$130:F$148)),0)</f>
        <v>7</v>
      </c>
      <c r="H133" s="171">
        <f>'Averages Pivot Table UPDATED'!S$105</f>
        <v>56756.987801805466</v>
      </c>
      <c r="I133" s="120">
        <f>IF(H133&gt;0,RANK(H133,(H$130:H$148)),0)</f>
        <v>3</v>
      </c>
      <c r="J133" s="171">
        <f>'Averages Pivot Table UPDATED'!S$109</f>
        <v>62127.201775977461</v>
      </c>
      <c r="K133" s="120">
        <f>IF(J133&gt;0,RANK(J133,(J$130:J$148)),0)</f>
        <v>1</v>
      </c>
      <c r="L133" s="171">
        <f>'Averages Pivot Table UPDATED'!S$117</f>
        <v>87305.699067822527</v>
      </c>
      <c r="M133" s="120">
        <f>IF(L133&gt;0,RANK(L133,(L$130:L$148)),0)</f>
        <v>5</v>
      </c>
      <c r="N133" s="171"/>
      <c r="O133" s="172"/>
    </row>
    <row r="134" spans="1:15" s="91" customFormat="1">
      <c r="A134" s="118"/>
      <c r="B134" s="171"/>
      <c r="C134" s="120"/>
      <c r="D134" s="171"/>
      <c r="E134" s="120"/>
      <c r="F134" s="171"/>
      <c r="G134" s="120"/>
      <c r="H134" s="171"/>
      <c r="I134" s="120"/>
      <c r="J134" s="171"/>
      <c r="K134" s="120"/>
      <c r="L134" s="171"/>
      <c r="M134" s="120"/>
      <c r="N134" s="171"/>
      <c r="O134" s="172"/>
    </row>
    <row r="135" spans="1:15" s="91" customFormat="1">
      <c r="A135" s="118" t="s">
        <v>193</v>
      </c>
      <c r="B135" s="171">
        <f>'Averages Pivot Table UPDATED'!S$122</f>
        <v>117031.03553213613</v>
      </c>
      <c r="C135" s="120">
        <f>IF(B135&gt;0,RANK(B135,(B$130:B$148)),0)</f>
        <v>8</v>
      </c>
      <c r="D135" s="171">
        <f>'Averages Pivot Table UPDATED'!S$126</f>
        <v>85088.68534773968</v>
      </c>
      <c r="E135" s="120">
        <f>IF(D135&gt;0,RANK(D135,(D$130:D$148)),0)</f>
        <v>5</v>
      </c>
      <c r="F135" s="171">
        <f>'Averages Pivot Table UPDATED'!S$130</f>
        <v>77131.456956499052</v>
      </c>
      <c r="G135" s="120">
        <f>IF(F135&gt;0,RANK(F135,(F$130:F$148)),0)</f>
        <v>4</v>
      </c>
      <c r="H135" s="171">
        <f>'Averages Pivot Table UPDATED'!S$134</f>
        <v>56065.324708143795</v>
      </c>
      <c r="I135" s="120">
        <f>IF(H135&gt;0,RANK(H135,(H$130:H$148)),0)</f>
        <v>4</v>
      </c>
      <c r="J135" s="171">
        <f>'Averages Pivot Table UPDATED'!S$138</f>
        <v>56019.084685704016</v>
      </c>
      <c r="K135" s="120">
        <f>IF(J135&gt;0,RANK(J135,(J$130:J$148)),0)</f>
        <v>4</v>
      </c>
      <c r="L135" s="171">
        <f>'Averages Pivot Table UPDATED'!S$146</f>
        <v>89476.765775661304</v>
      </c>
      <c r="M135" s="120">
        <f>IF(L135&gt;0,RANK(L135,(L$130:L$148)),0)</f>
        <v>4</v>
      </c>
      <c r="N135" s="171"/>
      <c r="O135" s="172"/>
    </row>
    <row r="136" spans="1:15" s="91" customFormat="1">
      <c r="A136" s="118" t="s">
        <v>194</v>
      </c>
      <c r="N136" s="171"/>
      <c r="O136" s="172"/>
    </row>
    <row r="137" spans="1:15" s="91" customFormat="1">
      <c r="A137" s="118" t="s">
        <v>195</v>
      </c>
      <c r="N137" s="171"/>
      <c r="O137" s="172"/>
    </row>
    <row r="138" spans="1:15" s="91" customFormat="1">
      <c r="A138" s="118" t="s">
        <v>196</v>
      </c>
      <c r="N138" s="171"/>
      <c r="O138" s="172"/>
    </row>
    <row r="139" spans="1:15" s="91" customFormat="1">
      <c r="A139" s="118"/>
      <c r="N139" s="171"/>
      <c r="O139" s="172"/>
    </row>
    <row r="140" spans="1:15" s="91" customFormat="1">
      <c r="A140" s="118" t="s">
        <v>197</v>
      </c>
      <c r="B140" s="171">
        <f>'Averages Pivot Table UPDATED'!S$151</f>
        <v>94450.322730669694</v>
      </c>
      <c r="C140" s="120">
        <f>IF(B140&gt;0,RANK(B140,(B$130:B$148)),0)</f>
        <v>12</v>
      </c>
      <c r="D140" s="171">
        <f>'Averages Pivot Table UPDATED'!S$155</f>
        <v>71564.775155464391</v>
      </c>
      <c r="E140" s="120">
        <f>IF(D140&gt;0,RANK(D140,(D$130:D$148)),0)</f>
        <v>11</v>
      </c>
      <c r="F140" s="171">
        <f>'Averages Pivot Table UPDATED'!S$159</f>
        <v>65162.195924682543</v>
      </c>
      <c r="G140" s="120">
        <f>IF(F140&gt;0,RANK(F140,(F$130:F$148)),0)</f>
        <v>12</v>
      </c>
      <c r="H140" s="171">
        <f>'Averages Pivot Table UPDATED'!S$163</f>
        <v>45211.608324883608</v>
      </c>
      <c r="I140" s="120">
        <f>IF(H140&gt;0,RANK(H140,(H$130:H$148)),0)</f>
        <v>9</v>
      </c>
      <c r="J140" s="171">
        <f>'Averages Pivot Table UPDATED'!S$167</f>
        <v>31137.647959183672</v>
      </c>
      <c r="K140" s="120">
        <f>IF(J140&gt;0,RANK(J140,(J$130:J$148)),0)</f>
        <v>10</v>
      </c>
      <c r="L140" s="171">
        <f>'Averages Pivot Table UPDATED'!S$175</f>
        <v>68719.462291598189</v>
      </c>
      <c r="M140" s="120">
        <f>IF(L140&gt;0,RANK(L140,(L$130:L$148)),0)</f>
        <v>12</v>
      </c>
      <c r="N140" s="171"/>
      <c r="O140" s="172"/>
    </row>
    <row r="141" spans="1:15" s="91" customFormat="1">
      <c r="A141" s="118" t="s">
        <v>198</v>
      </c>
      <c r="B141" s="171">
        <f>'Averages Pivot Table UPDATED'!S$180</f>
        <v>126173.85779932399</v>
      </c>
      <c r="C141" s="120">
        <f>IF(B141&gt;0,RANK(B141,(B$130:B$148)),0)</f>
        <v>4</v>
      </c>
      <c r="D141" s="171">
        <f>'Averages Pivot Table UPDATED'!S$184</f>
        <v>85663.544985687156</v>
      </c>
      <c r="E141" s="120">
        <f>IF(D141&gt;0,RANK(D141,(D$130:D$148)),0)</f>
        <v>4</v>
      </c>
      <c r="F141" s="171">
        <f>'Averages Pivot Table UPDATED'!S$188</f>
        <v>76767.387648382472</v>
      </c>
      <c r="G141" s="120">
        <f>IF(F141&gt;0,RANK(F141,(F$130:F$148)),0)</f>
        <v>6</v>
      </c>
      <c r="H141" s="171">
        <f>'Averages Pivot Table UPDATED'!S$192</f>
        <v>75012.131147540975</v>
      </c>
      <c r="I141" s="120">
        <f>IF(H141&gt;0,RANK(H141,(H$130:H$148)),0)</f>
        <v>1</v>
      </c>
      <c r="J141" s="171">
        <f>'Averages Pivot Table UPDATED'!S$196</f>
        <v>50941.844072354572</v>
      </c>
      <c r="K141" s="120">
        <f>IF(J141&gt;0,RANK(J141,(J$130:J$148)),0)</f>
        <v>7</v>
      </c>
      <c r="L141" s="171">
        <f>'Averages Pivot Table UPDATED'!S$204</f>
        <v>83688.480480620376</v>
      </c>
      <c r="M141" s="120">
        <f>IF(L141&gt;0,RANK(L141,(L$130:L$148)),0)</f>
        <v>8</v>
      </c>
      <c r="N141" s="171"/>
      <c r="O141" s="172"/>
    </row>
    <row r="142" spans="1:15" s="91" customFormat="1">
      <c r="A142" s="118" t="s">
        <v>199</v>
      </c>
      <c r="B142" s="171">
        <f>'Averages Pivot Table UPDATED'!S$209</f>
        <v>112449.32484534843</v>
      </c>
      <c r="C142" s="120">
        <f>IF(B142&gt;0,RANK(B142,(B$130:B$148)),0)</f>
        <v>10</v>
      </c>
      <c r="D142" s="171">
        <f>'Averages Pivot Table UPDATED'!S$213</f>
        <v>41575.974263805423</v>
      </c>
      <c r="E142" s="120">
        <f>IF(D142&gt;0,RANK(D142,(D$130:D$148)),0)</f>
        <v>12</v>
      </c>
      <c r="F142" s="171">
        <f>'Averages Pivot Table UPDATED'!S$217</f>
        <v>71922.562254995661</v>
      </c>
      <c r="G142" s="120">
        <f>IF(F142&gt;0,RANK(F142,(F$130:F$148)),0)</f>
        <v>8</v>
      </c>
      <c r="H142" s="171">
        <f>'Averages Pivot Table UPDATED'!S$221</f>
        <v>40927.147495235171</v>
      </c>
      <c r="I142" s="120">
        <f>IF(H142&gt;0,RANK(H142,(H$130:H$148)),0)</f>
        <v>12</v>
      </c>
      <c r="J142" s="171">
        <f>'Averages Pivot Table UPDATED'!S$225</f>
        <v>0</v>
      </c>
      <c r="K142" s="120">
        <f>IF(J142&gt;0,RANK(J142,(J$130:J$148)),0)</f>
        <v>0</v>
      </c>
      <c r="L142" s="171">
        <f>'Averages Pivot Table UPDATED'!S$233</f>
        <v>72337.411869265357</v>
      </c>
      <c r="M142" s="120">
        <f>IF(L142&gt;0,RANK(L142,(L$130:L$148)),0)</f>
        <v>11</v>
      </c>
      <c r="N142" s="171"/>
      <c r="O142" s="172"/>
    </row>
    <row r="143" spans="1:15" s="91" customFormat="1">
      <c r="A143" s="118" t="s">
        <v>200</v>
      </c>
      <c r="B143" s="171">
        <f>'Averages Pivot Table UPDATED'!S$238</f>
        <v>126618.97152124599</v>
      </c>
      <c r="C143" s="120">
        <f>IF(B143&gt;0,RANK(B143,(B$130:B$148)),0)</f>
        <v>3</v>
      </c>
      <c r="D143" s="171">
        <f>'Averages Pivot Table UPDATED'!S$242</f>
        <v>88563.093731815767</v>
      </c>
      <c r="E143" s="120">
        <f>IF(D143&gt;0,RANK(D143,(D$130:D$148)),0)</f>
        <v>3</v>
      </c>
      <c r="F143" s="171">
        <f>'Averages Pivot Table UPDATED'!S$246</f>
        <v>78848.182749009153</v>
      </c>
      <c r="G143" s="120">
        <f>IF(F143&gt;0,RANK(F143,(F$130:F$148)),0)</f>
        <v>3</v>
      </c>
      <c r="H143" s="171">
        <f>'Averages Pivot Table UPDATED'!S$250</f>
        <v>48392.680347513488</v>
      </c>
      <c r="I143" s="120">
        <f>IF(H143&gt;0,RANK(H143,(H$130:H$148)),0)</f>
        <v>5</v>
      </c>
      <c r="J143" s="171">
        <f>'Averages Pivot Table UPDATED'!S$254</f>
        <v>53078.550576581903</v>
      </c>
      <c r="K143" s="120">
        <f>IF(J143&gt;0,RANK(J143,(J$130:J$148)),0)</f>
        <v>5</v>
      </c>
      <c r="L143" s="171">
        <f>'Averages Pivot Table UPDATED'!S$262</f>
        <v>89512.936591254984</v>
      </c>
      <c r="M143" s="120">
        <f>IF(L143&gt;0,RANK(L143,(L$130:L$148)),0)</f>
        <v>3</v>
      </c>
      <c r="N143" s="171"/>
      <c r="O143" s="172"/>
    </row>
    <row r="144" spans="1:15" s="91" customFormat="1">
      <c r="A144" s="118"/>
      <c r="N144" s="171"/>
      <c r="O144" s="172"/>
    </row>
    <row r="145" spans="1:19" ht="12.95" customHeight="1">
      <c r="A145" s="118" t="s">
        <v>201</v>
      </c>
      <c r="B145" s="171">
        <f>'Averages Pivot Table UPDATED'!S$267</f>
        <v>121104.49290053286</v>
      </c>
      <c r="C145" s="120">
        <f>IF(B145&gt;0,RANK(B145,(B$130:B$148)),0)</f>
        <v>6</v>
      </c>
      <c r="D145" s="171">
        <f>'Averages Pivot Table UPDATED'!S$271</f>
        <v>84042.096513357479</v>
      </c>
      <c r="E145" s="120">
        <f>IF(D145&gt;0,RANK(D145,(D$130:D$148)),0)</f>
        <v>8</v>
      </c>
      <c r="F145" s="171">
        <f>'Averages Pivot Table UPDATED'!S$275</f>
        <v>71038.442184346713</v>
      </c>
      <c r="G145" s="120">
        <f>IF(F145&gt;0,RANK(F145,(F$130:F$148)),0)</f>
        <v>9</v>
      </c>
      <c r="H145" s="171">
        <f>'Averages Pivot Table UPDATED'!S$279</f>
        <v>46411.398310769437</v>
      </c>
      <c r="I145" s="120">
        <f>IF(H145&gt;0,RANK(H145,(H$130:H$148)),0)</f>
        <v>8</v>
      </c>
      <c r="J145" s="171">
        <f>'Averages Pivot Table UPDATED'!S$283</f>
        <v>47851.142398685653</v>
      </c>
      <c r="K145" s="120">
        <f>IF(J145&gt;0,RANK(J145,(J$130:J$148)),0)</f>
        <v>9</v>
      </c>
      <c r="L145" s="171">
        <f>'Averages Pivot Table UPDATED'!S$291</f>
        <v>85143.427055247113</v>
      </c>
      <c r="M145" s="120">
        <f>IF(L145&gt;0,RANK(L145,(L$130:L$148)),0)</f>
        <v>7</v>
      </c>
      <c r="N145" s="171"/>
      <c r="O145" s="172"/>
    </row>
    <row r="146" spans="1:19" ht="12.95" customHeight="1">
      <c r="A146" s="118" t="s">
        <v>202</v>
      </c>
      <c r="B146" s="171">
        <f>'Averages Pivot Table UPDATED'!S$296</f>
        <v>133154.21466373862</v>
      </c>
      <c r="C146" s="120">
        <f>IF(B146&gt;0,RANK(B146,(B$130:B$148)),0)</f>
        <v>2</v>
      </c>
      <c r="D146" s="171">
        <f>'Averages Pivot Table UPDATED'!S$300</f>
        <v>90473.818509204139</v>
      </c>
      <c r="E146" s="120">
        <f>IF(D146&gt;0,RANK(D146,(D$130:D$148)),0)</f>
        <v>2</v>
      </c>
      <c r="F146" s="171">
        <f>'Averages Pivot Table UPDATED'!S$304</f>
        <v>80243.371673036745</v>
      </c>
      <c r="G146" s="120">
        <f>IF(F146&gt;0,RANK(F146,(F$130:F$148)),0)</f>
        <v>2</v>
      </c>
      <c r="H146" s="171">
        <f>'Averages Pivot Table UPDATED'!S$308</f>
        <v>44393.474179196106</v>
      </c>
      <c r="I146" s="120">
        <f>IF(H146&gt;0,RANK(H146,(H$130:H$148)),0)</f>
        <v>10</v>
      </c>
      <c r="J146" s="171">
        <f>'Averages Pivot Table UPDATED'!S$312</f>
        <v>58282.4143242754</v>
      </c>
      <c r="K146" s="120">
        <f>IF(J146&gt;0,RANK(J146,(J$130:J$148)),0)</f>
        <v>3</v>
      </c>
      <c r="L146" s="171">
        <f>'Averages Pivot Table UPDATED'!S$320</f>
        <v>92969.960306900131</v>
      </c>
      <c r="M146" s="120">
        <f>IF(L146&gt;0,RANK(L146,(L$130:L$148)),0)</f>
        <v>2</v>
      </c>
      <c r="N146" s="171"/>
      <c r="O146" s="172"/>
    </row>
    <row r="147" spans="1:19" ht="12.95" customHeight="1">
      <c r="A147" s="118" t="s">
        <v>203</v>
      </c>
      <c r="N147" s="171"/>
      <c r="O147" s="172"/>
    </row>
    <row r="148" spans="1:19" ht="12.95" customHeight="1">
      <c r="A148" s="143" t="s">
        <v>204</v>
      </c>
      <c r="B148" s="171">
        <f>'Averages Pivot Table UPDATED'!S$325</f>
        <v>108383.54722792609</v>
      </c>
      <c r="C148" s="120">
        <f>IF(B148&gt;0,RANK(B148,(B$130:B$148)),0)</f>
        <v>11</v>
      </c>
      <c r="D148" s="171">
        <f>'Averages Pivot Table UPDATED'!S$329</f>
        <v>80845.697407285857</v>
      </c>
      <c r="E148" s="120">
        <f>IF(D148&gt;0,RANK(D148,(D$130:D$148)),0)</f>
        <v>10</v>
      </c>
      <c r="F148" s="171">
        <f>'Averages Pivot Table UPDATED'!S$333</f>
        <v>67334.952565632455</v>
      </c>
      <c r="G148" s="120">
        <f>IF(F148&gt;0,RANK(F148,(F$130:F$148)),0)</f>
        <v>11</v>
      </c>
      <c r="H148" s="171">
        <f>'Averages Pivot Table UPDATED'!S$337</f>
        <v>42904.403326403321</v>
      </c>
      <c r="I148" s="120">
        <f>IF(H148&gt;0,RANK(H148,(H$130:H$148)),0)</f>
        <v>11</v>
      </c>
      <c r="J148" s="171">
        <f>'Averages Pivot Table UPDATED'!S$341</f>
        <v>59022.086956521736</v>
      </c>
      <c r="K148" s="120">
        <f>IF(J148&gt;0,RANK(J148,(J$130:J$148)),0)</f>
        <v>2</v>
      </c>
      <c r="L148" s="171">
        <f>'Averages Pivot Table UPDATED'!S$349</f>
        <v>81676.454436749598</v>
      </c>
      <c r="M148" s="120">
        <f>IF(L148&gt;0,RANK(L148,(L$130:L$148)),0)</f>
        <v>9</v>
      </c>
      <c r="N148" s="171"/>
      <c r="O148" s="171"/>
    </row>
    <row r="149" spans="1:19" ht="33.75" customHeight="1">
      <c r="A149" s="665" t="s">
        <v>360</v>
      </c>
      <c r="B149" s="669"/>
      <c r="C149" s="669"/>
      <c r="D149" s="669"/>
      <c r="E149" s="669"/>
      <c r="F149" s="669"/>
      <c r="G149" s="669"/>
      <c r="H149" s="669"/>
      <c r="I149" s="669"/>
      <c r="J149" s="669"/>
      <c r="K149" s="669"/>
      <c r="L149" s="669"/>
      <c r="M149" s="669"/>
      <c r="N149" s="118"/>
      <c r="O149" s="118"/>
    </row>
    <row r="150" spans="1:19">
      <c r="M150" s="84" t="s">
        <v>917</v>
      </c>
      <c r="O150" s="630"/>
    </row>
    <row r="151" spans="1:19" ht="18">
      <c r="A151" s="64" t="s">
        <v>213</v>
      </c>
      <c r="B151" s="64"/>
      <c r="C151" s="64"/>
      <c r="D151" s="64"/>
      <c r="E151" s="64"/>
      <c r="F151" s="64"/>
      <c r="G151" s="64"/>
      <c r="H151" s="64"/>
      <c r="I151" s="64"/>
      <c r="J151" s="64"/>
      <c r="K151" s="64"/>
      <c r="L151" s="64"/>
      <c r="M151" s="64"/>
      <c r="N151" s="161"/>
      <c r="O151" s="161"/>
    </row>
    <row r="152" spans="1:19">
      <c r="A152" s="118"/>
      <c r="B152" s="69"/>
      <c r="C152" s="69"/>
      <c r="D152" s="69"/>
      <c r="E152" s="69"/>
      <c r="F152" s="69"/>
      <c r="G152" s="69"/>
      <c r="H152" s="69"/>
      <c r="I152" s="69"/>
      <c r="J152" s="69"/>
      <c r="K152" s="69"/>
      <c r="L152" s="69"/>
      <c r="M152" s="69"/>
      <c r="N152" s="69"/>
      <c r="O152" s="69"/>
    </row>
    <row r="153" spans="1:19" ht="15.75">
      <c r="A153" s="664" t="s">
        <v>210</v>
      </c>
      <c r="B153" s="664"/>
      <c r="C153" s="664"/>
      <c r="D153" s="664"/>
      <c r="E153" s="664"/>
      <c r="F153" s="664"/>
      <c r="G153" s="664"/>
      <c r="H153" s="664"/>
      <c r="I153" s="664"/>
      <c r="J153" s="664"/>
      <c r="K153" s="664"/>
      <c r="L153" s="664"/>
      <c r="M153" s="664"/>
      <c r="N153" s="163"/>
      <c r="O153" s="163"/>
    </row>
    <row r="154" spans="1:19" ht="15.75">
      <c r="A154" s="664" t="s">
        <v>375</v>
      </c>
      <c r="B154" s="664"/>
      <c r="C154" s="664"/>
      <c r="D154" s="664"/>
      <c r="E154" s="664"/>
      <c r="F154" s="664"/>
      <c r="G154" s="664"/>
      <c r="H154" s="664"/>
      <c r="I154" s="664"/>
      <c r="J154" s="664"/>
      <c r="K154" s="664"/>
      <c r="L154" s="664"/>
      <c r="M154" s="664"/>
      <c r="N154" s="163"/>
      <c r="O154" s="163"/>
    </row>
    <row r="155" spans="1:19">
      <c r="A155" s="118"/>
      <c r="B155" s="118"/>
      <c r="C155" s="118"/>
      <c r="D155" s="118"/>
      <c r="E155" s="118"/>
      <c r="F155" s="118"/>
      <c r="G155" s="118"/>
      <c r="H155" s="118"/>
      <c r="I155" s="118"/>
      <c r="J155" s="118"/>
      <c r="K155" s="118"/>
      <c r="L155" s="118"/>
      <c r="M155" s="118"/>
      <c r="N155" s="118"/>
      <c r="O155" s="118"/>
    </row>
    <row r="156" spans="1:19" ht="30.75" customHeight="1">
      <c r="A156" s="96"/>
      <c r="B156" s="164" t="s">
        <v>3</v>
      </c>
      <c r="C156" s="165"/>
      <c r="D156" s="166" t="s">
        <v>4</v>
      </c>
      <c r="E156" s="167"/>
      <c r="F156" s="166" t="s">
        <v>5</v>
      </c>
      <c r="G156" s="167"/>
      <c r="H156" s="164" t="s">
        <v>6</v>
      </c>
      <c r="I156" s="165"/>
      <c r="J156" s="166" t="s">
        <v>211</v>
      </c>
      <c r="K156" s="167"/>
      <c r="L156" s="165" t="s">
        <v>212</v>
      </c>
      <c r="M156" s="165"/>
      <c r="N156" s="168" t="s">
        <v>7</v>
      </c>
      <c r="O156" s="168"/>
    </row>
    <row r="157" spans="1:19">
      <c r="A157" s="102"/>
      <c r="B157" s="98" t="s">
        <v>187</v>
      </c>
      <c r="C157" s="97" t="s">
        <v>166</v>
      </c>
      <c r="D157" s="98" t="s">
        <v>187</v>
      </c>
      <c r="E157" s="97" t="s">
        <v>166</v>
      </c>
      <c r="F157" s="98" t="s">
        <v>187</v>
      </c>
      <c r="G157" s="97" t="s">
        <v>166</v>
      </c>
      <c r="H157" s="98" t="s">
        <v>187</v>
      </c>
      <c r="I157" s="97" t="s">
        <v>166</v>
      </c>
      <c r="J157" s="98" t="s">
        <v>187</v>
      </c>
      <c r="K157" s="97" t="s">
        <v>166</v>
      </c>
      <c r="L157" s="98" t="s">
        <v>187</v>
      </c>
      <c r="M157" s="97" t="s">
        <v>166</v>
      </c>
    </row>
    <row r="158" spans="1:19" s="109" customFormat="1" ht="18" customHeight="1">
      <c r="A158" s="106" t="s">
        <v>188</v>
      </c>
      <c r="B158" s="133">
        <f>'Averages Pivot Table UPDATED'!T$353</f>
        <v>113765.76677385636</v>
      </c>
      <c r="C158" s="133"/>
      <c r="D158" s="133">
        <f>'Averages Pivot Table UPDATED'!T$357</f>
        <v>80150.874350746701</v>
      </c>
      <c r="E158" s="133"/>
      <c r="F158" s="133">
        <f>'Averages Pivot Table UPDATED'!T$361</f>
        <v>69269.630467928611</v>
      </c>
      <c r="G158" s="133"/>
      <c r="H158" s="133">
        <f>'Averages Pivot Table UPDATED'!T$365</f>
        <v>45135.913510011895</v>
      </c>
      <c r="I158" s="133"/>
      <c r="J158" s="133">
        <f>'Averages Pivot Table UPDATED'!T$369</f>
        <v>43993.251871512228</v>
      </c>
      <c r="K158" s="133"/>
      <c r="L158" s="133">
        <f>'Averages Pivot Table UPDATED'!T$377</f>
        <v>78486.077423968964</v>
      </c>
      <c r="M158" s="169"/>
      <c r="N158" s="133"/>
      <c r="O158" s="170"/>
      <c r="Q158" s="111"/>
      <c r="R158" s="111"/>
      <c r="S158" s="111"/>
    </row>
    <row r="159" spans="1:19" ht="12.95" customHeight="1">
      <c r="A159" s="118"/>
      <c r="B159" s="113"/>
      <c r="C159" s="137"/>
      <c r="D159" s="113"/>
      <c r="E159" s="137"/>
      <c r="F159" s="113"/>
      <c r="G159" s="137"/>
      <c r="H159" s="113"/>
      <c r="I159" s="137"/>
      <c r="J159" s="113"/>
      <c r="K159" s="137"/>
      <c r="L159" s="113"/>
      <c r="M159" s="137"/>
      <c r="N159" s="113"/>
      <c r="O159" s="114"/>
    </row>
    <row r="160" spans="1:19" ht="12.95" customHeight="1">
      <c r="A160" s="118" t="s">
        <v>189</v>
      </c>
      <c r="B160" s="171">
        <f>'Averages Pivot Table UPDATED'!T$6</f>
        <v>129249.02282302183</v>
      </c>
      <c r="C160" s="120">
        <f>IF(B160&gt;0,RANK(B160,(B$160:B$178)),0)</f>
        <v>2</v>
      </c>
      <c r="D160" s="171">
        <f>'Averages Pivot Table UPDATED'!T$10</f>
        <v>86325.881272076658</v>
      </c>
      <c r="E160" s="120">
        <f>IF(D160&gt;0,RANK(D160,(D$160:D$178)),0)</f>
        <v>2</v>
      </c>
      <c r="F160" s="171">
        <f>'Averages Pivot Table UPDATED'!T$14</f>
        <v>72101.808938848146</v>
      </c>
      <c r="G160" s="120">
        <f>IF(F160&gt;0,RANK(F160,(F$160:F$178)),0)</f>
        <v>2</v>
      </c>
      <c r="H160" s="171">
        <f>'Averages Pivot Table UPDATED'!T$18</f>
        <v>44029.244216082654</v>
      </c>
      <c r="I160" s="120">
        <f>IF(H160&gt;0,RANK(H160,(H$160:H$178)),0)</f>
        <v>6</v>
      </c>
      <c r="J160" s="171">
        <f>'Averages Pivot Table UPDATED'!T$22</f>
        <v>51740.833333333336</v>
      </c>
      <c r="K160" s="120">
        <f>IF(J160&gt;0,RANK(J160,(J$160:J$178)),0)</f>
        <v>4</v>
      </c>
      <c r="L160" s="171">
        <f>'Averages Pivot Table UPDATED'!T$30</f>
        <v>84462.5788765912</v>
      </c>
      <c r="M160" s="120">
        <f>IF(L160&gt;0,RANK(L160,(L$160:L$178)),0)</f>
        <v>2</v>
      </c>
      <c r="N160" s="149"/>
      <c r="O160" s="168"/>
    </row>
    <row r="161" spans="1:15" s="91" customFormat="1">
      <c r="A161" s="118" t="s">
        <v>190</v>
      </c>
      <c r="B161" s="171">
        <f>'Averages Pivot Table UPDATED'!T$35</f>
        <v>90476.10252808989</v>
      </c>
      <c r="C161" s="120">
        <f>IF(B161&gt;0,RANK(B161,(B$160:B$178)),0)</f>
        <v>6</v>
      </c>
      <c r="D161" s="171">
        <f>'Averages Pivot Table UPDATED'!T$39</f>
        <v>69138.740506329108</v>
      </c>
      <c r="E161" s="120">
        <f>IF(D161&gt;0,RANK(D161,(D$160:D$178)),0)</f>
        <v>6</v>
      </c>
      <c r="F161" s="171">
        <f>'Averages Pivot Table UPDATED'!T$43</f>
        <v>60770.815789473687</v>
      </c>
      <c r="G161" s="120">
        <f>IF(F161&gt;0,RANK(F161,(F$160:F$178)),0)</f>
        <v>6</v>
      </c>
      <c r="H161" s="171">
        <f>'Averages Pivot Table UPDATED'!T$47</f>
        <v>47958.790178571435</v>
      </c>
      <c r="I161" s="120">
        <f>IF(H161&gt;0,RANK(H161,(H$160:H$178)),0)</f>
        <v>3</v>
      </c>
      <c r="J161" s="171">
        <f>'Averages Pivot Table UPDATED'!T$51</f>
        <v>0</v>
      </c>
      <c r="K161" s="120">
        <f>IF(J161&gt;0,RANK(J161,(J$160:J$178)),0)</f>
        <v>0</v>
      </c>
      <c r="L161" s="171">
        <f>'Averages Pivot Table UPDATED'!T$59</f>
        <v>70949.760700000654</v>
      </c>
      <c r="M161" s="120">
        <f>IF(L161&gt;0,RANK(L161,(L$160:L$178)),0)</f>
        <v>6</v>
      </c>
      <c r="N161" s="149"/>
      <c r="O161" s="168"/>
    </row>
    <row r="162" spans="1:15" s="91" customFormat="1">
      <c r="A162" s="118" t="s">
        <v>191</v>
      </c>
      <c r="B162" s="171">
        <f>'Averages Pivot Table UPDATED'!T$64</f>
        <v>0</v>
      </c>
      <c r="C162" s="120">
        <f>IF(B162&gt;0,RANK(B162,(B$160:B$178)),0)</f>
        <v>0</v>
      </c>
      <c r="D162" s="171">
        <f>'Averages Pivot Table UPDATED'!T$68</f>
        <v>0</v>
      </c>
      <c r="E162" s="120">
        <f>IF(D162&gt;0,RANK(D162,(D$160:D$178)),0)</f>
        <v>0</v>
      </c>
      <c r="F162" s="171">
        <f>'Averages Pivot Table UPDATED'!T$72</f>
        <v>0</v>
      </c>
      <c r="G162" s="120">
        <f>IF(F162&gt;0,RANK(F162,(F$160:F$178)),0)</f>
        <v>0</v>
      </c>
      <c r="H162" s="171">
        <f>'Averages Pivot Table UPDATED'!T$76</f>
        <v>0</v>
      </c>
      <c r="I162" s="120">
        <f>IF(H162&gt;0,RANK(H162,(H$160:H$178)),0)</f>
        <v>0</v>
      </c>
      <c r="J162" s="171">
        <f>'Averages Pivot Table UPDATED'!T$80</f>
        <v>0</v>
      </c>
      <c r="K162" s="120">
        <f>IF(J162&gt;0,RANK(J162,(J$160:J$178)),0)</f>
        <v>0</v>
      </c>
      <c r="L162" s="171">
        <f>'Averages Pivot Table UPDATED'!T$88</f>
        <v>0</v>
      </c>
      <c r="M162" s="120">
        <f>IF(L162&gt;0,RANK(L162,(L$160:L$178)),0)</f>
        <v>0</v>
      </c>
      <c r="N162" s="149"/>
      <c r="O162" s="168"/>
    </row>
    <row r="163" spans="1:15" s="91" customFormat="1">
      <c r="A163" s="118" t="s">
        <v>192</v>
      </c>
      <c r="B163" s="171">
        <f>'Averages Pivot Table UPDATED'!T$93</f>
        <v>0</v>
      </c>
      <c r="C163" s="120">
        <f>IF(B163&gt;0,RANK(B163,(B$160:B$178)),0)</f>
        <v>0</v>
      </c>
      <c r="D163" s="171">
        <f>'Averages Pivot Table UPDATED'!T$97</f>
        <v>0</v>
      </c>
      <c r="E163" s="120">
        <f>IF(D163&gt;0,RANK(D163,(D$160:D$178)),0)</f>
        <v>0</v>
      </c>
      <c r="F163" s="171">
        <f>'Averages Pivot Table UPDATED'!T$101</f>
        <v>0</v>
      </c>
      <c r="G163" s="120">
        <f>IF(F163&gt;0,RANK(F163,(F$160:F$178)),0)</f>
        <v>0</v>
      </c>
      <c r="H163" s="171">
        <f>'Averages Pivot Table UPDATED'!T$105</f>
        <v>0</v>
      </c>
      <c r="I163" s="120">
        <f>IF(H163&gt;0,RANK(H163,(H$160:H$178)),0)</f>
        <v>0</v>
      </c>
      <c r="J163" s="171">
        <f>'Averages Pivot Table UPDATED'!T$109</f>
        <v>0</v>
      </c>
      <c r="K163" s="120">
        <f>IF(J163&gt;0,RANK(J163,(J$160:J$178)),0)</f>
        <v>0</v>
      </c>
      <c r="L163" s="171">
        <f>'Averages Pivot Table UPDATED'!T$117</f>
        <v>0</v>
      </c>
      <c r="M163" s="120">
        <f>IF(L163&gt;0,RANK(L163,(L$160:L$178)),0)</f>
        <v>0</v>
      </c>
      <c r="N163" s="149"/>
      <c r="O163" s="168"/>
    </row>
    <row r="164" spans="1:15" s="91" customFormat="1">
      <c r="A164" s="118"/>
      <c r="B164" s="171"/>
      <c r="C164" s="120"/>
      <c r="D164" s="171"/>
      <c r="E164" s="120"/>
      <c r="F164" s="171"/>
      <c r="G164" s="120"/>
      <c r="H164" s="171"/>
      <c r="I164" s="120"/>
      <c r="J164" s="171"/>
      <c r="K164" s="120"/>
      <c r="L164" s="171"/>
      <c r="M164" s="120"/>
      <c r="N164" s="149"/>
      <c r="O164" s="168"/>
    </row>
    <row r="165" spans="1:15" s="91" customFormat="1">
      <c r="A165" s="118" t="s">
        <v>215</v>
      </c>
      <c r="B165" s="171">
        <f>'Averages Pivot Table UPDATED'!T$122</f>
        <v>152212.52244389028</v>
      </c>
      <c r="C165" s="120">
        <f>IF(B165&gt;0,RANK(B165,(B$160:B$178)),0)</f>
        <v>1</v>
      </c>
      <c r="D165" s="171">
        <f>'Averages Pivot Table UPDATED'!T$126</f>
        <v>103254.23690292759</v>
      </c>
      <c r="E165" s="120">
        <f>IF(D165&gt;0,RANK(D165,(D$160:D$178)),0)</f>
        <v>1</v>
      </c>
      <c r="F165" s="171">
        <f>'Averages Pivot Table UPDATED'!T$130</f>
        <v>92262.142201834868</v>
      </c>
      <c r="G165" s="120">
        <f>IF(F165&gt;0,RANK(F165,(F$160:F$178)),0)</f>
        <v>1</v>
      </c>
      <c r="H165" s="171">
        <f>'Averages Pivot Table UPDATED'!T$134</f>
        <v>43869.244736842105</v>
      </c>
      <c r="I165" s="120">
        <f>IF(H165&gt;0,RANK(H165,(H$160:H$178)),0)</f>
        <v>7</v>
      </c>
      <c r="J165" s="171">
        <f>'Averages Pivot Table UPDATED'!T$138</f>
        <v>70975.531914893611</v>
      </c>
      <c r="K165" s="120">
        <f>IF(J165&gt;0,RANK(J165,(J$160:J$178)),0)</f>
        <v>1</v>
      </c>
      <c r="L165" s="171">
        <f>'Averages Pivot Table UPDATED'!T$146</f>
        <v>115870.88749056528</v>
      </c>
      <c r="M165" s="120">
        <f>IF(L165&gt;0,RANK(L165,(L$160:L$178)),0)</f>
        <v>1</v>
      </c>
      <c r="N165" s="149"/>
      <c r="O165" s="168"/>
    </row>
    <row r="166" spans="1:15" s="91" customFormat="1">
      <c r="A166" s="118" t="s">
        <v>194</v>
      </c>
      <c r="O166" s="168"/>
    </row>
    <row r="167" spans="1:15" s="91" customFormat="1">
      <c r="A167" s="118" t="s">
        <v>195</v>
      </c>
      <c r="O167" s="168"/>
    </row>
    <row r="168" spans="1:15" s="91" customFormat="1">
      <c r="A168" s="118" t="s">
        <v>196</v>
      </c>
      <c r="O168" s="168"/>
    </row>
    <row r="169" spans="1:15" s="91" customFormat="1">
      <c r="A169" s="118"/>
      <c r="O169" s="168"/>
    </row>
    <row r="170" spans="1:15" s="91" customFormat="1">
      <c r="A170" s="118" t="s">
        <v>197</v>
      </c>
      <c r="B170" s="171">
        <f>'Averages Pivot Table UPDATED'!T$151</f>
        <v>104043.28986795081</v>
      </c>
      <c r="C170" s="120">
        <f>IF(B170&gt;0,RANK(B170,(B$160:B$178)),0)</f>
        <v>4</v>
      </c>
      <c r="D170" s="171">
        <f>'Averages Pivot Table UPDATED'!T$155</f>
        <v>80279.389487664972</v>
      </c>
      <c r="E170" s="120">
        <f>IF(D170&gt;0,RANK(D170,(D$160:D$178)),0)</f>
        <v>3</v>
      </c>
      <c r="F170" s="171">
        <f>'Averages Pivot Table UPDATED'!T$159</f>
        <v>69998.141646203498</v>
      </c>
      <c r="G170" s="120">
        <f>IF(F170&gt;0,RANK(F170,(F$160:F$178)),0)</f>
        <v>3</v>
      </c>
      <c r="H170" s="171">
        <f>'Averages Pivot Table UPDATED'!T$163</f>
        <v>44515.238524649831</v>
      </c>
      <c r="I170" s="120">
        <f>IF(H170&gt;0,RANK(H170,(H$160:H$178)),0)</f>
        <v>5</v>
      </c>
      <c r="J170" s="171">
        <f>'Averages Pivot Table UPDATED'!T$167</f>
        <v>54438.071085122865</v>
      </c>
      <c r="K170" s="120">
        <f>IF(J170&gt;0,RANK(J170,(J$160:J$178)),0)</f>
        <v>2</v>
      </c>
      <c r="L170" s="171">
        <f>'Averages Pivot Table UPDATED'!T$175</f>
        <v>74403.98981324381</v>
      </c>
      <c r="M170" s="120">
        <f>IF(L170&gt;0,RANK(L170,(L$160:L$178)),0)</f>
        <v>3</v>
      </c>
      <c r="N170" s="149"/>
      <c r="O170" s="168"/>
    </row>
    <row r="171" spans="1:15" s="91" customFormat="1">
      <c r="A171" s="118" t="s">
        <v>198</v>
      </c>
      <c r="B171" s="171">
        <f>'Averages Pivot Table UPDATED'!T$180</f>
        <v>94628.012422360232</v>
      </c>
      <c r="C171" s="120">
        <f>IF(B171&gt;0,RANK(B171,(B$160:B$178)),0)</f>
        <v>5</v>
      </c>
      <c r="D171" s="171">
        <f>'Averages Pivot Table UPDATED'!T$184</f>
        <v>75144.985876418665</v>
      </c>
      <c r="E171" s="120">
        <f>IF(D171&gt;0,RANK(D171,(D$160:D$178)),0)</f>
        <v>5</v>
      </c>
      <c r="F171" s="171">
        <f>'Averages Pivot Table UPDATED'!T$188</f>
        <v>67407.497326203214</v>
      </c>
      <c r="G171" s="120">
        <f>IF(F171&gt;0,RANK(F171,(F$160:F$178)),0)</f>
        <v>4</v>
      </c>
      <c r="H171" s="171">
        <f>'Averages Pivot Table UPDATED'!T$192</f>
        <v>67566.5</v>
      </c>
      <c r="I171" s="120">
        <f>IF(H171&gt;0,RANK(H171,(H$160:H$178)),0)</f>
        <v>1</v>
      </c>
      <c r="J171" s="171">
        <f>'Averages Pivot Table UPDATED'!T$196</f>
        <v>52970.735516372799</v>
      </c>
      <c r="K171" s="120">
        <f>IF(J171&gt;0,RANK(J171,(J$160:J$178)),0)</f>
        <v>3</v>
      </c>
      <c r="L171" s="171">
        <f>'Averages Pivot Table UPDATED'!T$204</f>
        <v>71615.624241552709</v>
      </c>
      <c r="M171" s="120">
        <f>IF(L171&gt;0,RANK(L171,(L$160:L$178)),0)</f>
        <v>5</v>
      </c>
      <c r="N171" s="149"/>
      <c r="O171" s="168"/>
    </row>
    <row r="172" spans="1:15" s="91" customFormat="1">
      <c r="A172" s="118" t="s">
        <v>199</v>
      </c>
      <c r="B172" s="171">
        <f>'Averages Pivot Table UPDATED'!T$209</f>
        <v>0</v>
      </c>
      <c r="C172" s="120">
        <f>IF(B172&gt;0,RANK(B172,(B$160:B$178)),0)</f>
        <v>0</v>
      </c>
      <c r="D172" s="171">
        <f>'Averages Pivot Table UPDATED'!T$213</f>
        <v>0</v>
      </c>
      <c r="E172" s="120">
        <f>IF(D172&gt;0,RANK(D172,(D$160:D$178)),0)</f>
        <v>0</v>
      </c>
      <c r="F172" s="171">
        <f>'Averages Pivot Table UPDATED'!T$217</f>
        <v>0</v>
      </c>
      <c r="G172" s="120">
        <f>IF(F172&gt;0,RANK(F172,(F$160:F$178)),0)</f>
        <v>0</v>
      </c>
      <c r="H172" s="171">
        <f>'Averages Pivot Table UPDATED'!T$221</f>
        <v>0</v>
      </c>
      <c r="I172" s="120">
        <f>IF(H172&gt;0,RANK(H172,(H$160:H$178)),0)</f>
        <v>0</v>
      </c>
      <c r="J172" s="171">
        <f>'Averages Pivot Table UPDATED'!T$225</f>
        <v>0</v>
      </c>
      <c r="K172" s="120">
        <f>IF(J172&gt;0,RANK(J172,(J$160:J$178)),0)</f>
        <v>0</v>
      </c>
      <c r="L172" s="171">
        <f>'Averages Pivot Table UPDATED'!T$233</f>
        <v>0</v>
      </c>
      <c r="M172" s="120">
        <f>IF(L172&gt;0,RANK(L172,(L$160:L$178)),0)</f>
        <v>0</v>
      </c>
      <c r="N172" s="149"/>
      <c r="O172" s="168"/>
    </row>
    <row r="173" spans="1:15" s="91" customFormat="1">
      <c r="A173" s="118" t="s">
        <v>200</v>
      </c>
      <c r="B173" s="171">
        <f>'Averages Pivot Table UPDATED'!T$238</f>
        <v>0</v>
      </c>
      <c r="C173" s="120">
        <f>IF(B173&gt;0,RANK(B173,(B$160:B$178)),0)</f>
        <v>0</v>
      </c>
      <c r="D173" s="171">
        <f>'Averages Pivot Table UPDATED'!T$242</f>
        <v>0</v>
      </c>
      <c r="E173" s="120">
        <f>IF(D173&gt;0,RANK(D173,(D$160:D$178)),0)</f>
        <v>0</v>
      </c>
      <c r="F173" s="171">
        <f>'Averages Pivot Table UPDATED'!T$246</f>
        <v>0</v>
      </c>
      <c r="G173" s="120">
        <f>IF(F173&gt;0,RANK(F173,(F$160:F$178)),0)</f>
        <v>0</v>
      </c>
      <c r="H173" s="171">
        <f>'Averages Pivot Table UPDATED'!T$250</f>
        <v>0</v>
      </c>
      <c r="I173" s="120">
        <f>IF(H173&gt;0,RANK(H173,(H$160:H$178)),0)</f>
        <v>0</v>
      </c>
      <c r="J173" s="171">
        <f>'Averages Pivot Table UPDATED'!T$254</f>
        <v>0</v>
      </c>
      <c r="K173" s="120">
        <f>IF(J173&gt;0,RANK(J173,(J$160:J$178)),0)</f>
        <v>0</v>
      </c>
      <c r="L173" s="171">
        <f>'Averages Pivot Table UPDATED'!T$262</f>
        <v>0</v>
      </c>
      <c r="M173" s="120">
        <f>IF(L173&gt;0,RANK(L173,(L$160:L$178)),0)</f>
        <v>0</v>
      </c>
      <c r="N173" s="149"/>
      <c r="O173" s="168"/>
    </row>
    <row r="174" spans="1:15" s="91" customFormat="1">
      <c r="A174" s="118"/>
      <c r="N174" s="149"/>
      <c r="O174" s="168"/>
    </row>
    <row r="175" spans="1:15" s="91" customFormat="1">
      <c r="A175" s="118" t="s">
        <v>201</v>
      </c>
      <c r="B175" s="171">
        <f>'Averages Pivot Table UPDATED'!T$267</f>
        <v>80169.806713512036</v>
      </c>
      <c r="C175" s="120">
        <f>IF(B175&gt;0,RANK(B175,(B$160:B$178)),0)</f>
        <v>7</v>
      </c>
      <c r="D175" s="171">
        <f>'Averages Pivot Table UPDATED'!T$271</f>
        <v>61085.702352472086</v>
      </c>
      <c r="E175" s="120">
        <f>IF(D175&gt;0,RANK(D175,(D$160:D$178)),0)</f>
        <v>7</v>
      </c>
      <c r="F175" s="171">
        <f>'Averages Pivot Table UPDATED'!T$275</f>
        <v>53740.713139721302</v>
      </c>
      <c r="G175" s="120">
        <f>IF(F175&gt;0,RANK(F175,(F$160:F$178)),0)</f>
        <v>7</v>
      </c>
      <c r="H175" s="171">
        <f>'Averages Pivot Table UPDATED'!T$279</f>
        <v>46961.727272727272</v>
      </c>
      <c r="I175" s="120">
        <f>IF(H175&gt;0,RANK(H175,(H$160:H$178)),0)</f>
        <v>4</v>
      </c>
      <c r="J175" s="171">
        <f>'Averages Pivot Table UPDATED'!T$283</f>
        <v>33183.20030675098</v>
      </c>
      <c r="K175" s="120">
        <f>IF(J175&gt;0,RANK(J175,(J$160:J$178)),0)</f>
        <v>6</v>
      </c>
      <c r="L175" s="171">
        <f>'Averages Pivot Table UPDATED'!T$291</f>
        <v>61045.755964284101</v>
      </c>
      <c r="M175" s="120">
        <f>IF(L175&gt;0,RANK(L175,(L$160:L$178)),0)</f>
        <v>7</v>
      </c>
      <c r="N175" s="149"/>
      <c r="O175" s="168"/>
    </row>
    <row r="176" spans="1:15" s="91" customFormat="1">
      <c r="A176" s="118" t="s">
        <v>202</v>
      </c>
      <c r="B176" s="171">
        <f>'Averages Pivot Table UPDATED'!T$296</f>
        <v>109894.73116089613</v>
      </c>
      <c r="C176" s="120">
        <f>IF(B176&gt;0,RANK(B176,(B$160:B$178)),0)</f>
        <v>3</v>
      </c>
      <c r="D176" s="171">
        <f>'Averages Pivot Table UPDATED'!T$300</f>
        <v>79393.407017543854</v>
      </c>
      <c r="E176" s="120">
        <f>IF(D176&gt;0,RANK(D176,(D$160:D$178)),0)</f>
        <v>4</v>
      </c>
      <c r="F176" s="171">
        <f>'Averages Pivot Table UPDATED'!T$304</f>
        <v>67294.638826185095</v>
      </c>
      <c r="G176" s="120">
        <f>IF(F176&gt;0,RANK(F176,(F$160:F$178)),0)</f>
        <v>5</v>
      </c>
      <c r="H176" s="171">
        <f>'Averages Pivot Table UPDATED'!T$308</f>
        <v>57810.666666666664</v>
      </c>
      <c r="I176" s="120">
        <f>IF(H176&gt;0,RANK(H176,(H$160:H$178)),0)</f>
        <v>2</v>
      </c>
      <c r="J176" s="171">
        <f>'Averages Pivot Table UPDATED'!T$312</f>
        <v>35647.805084745763</v>
      </c>
      <c r="K176" s="120">
        <f>IF(J176&gt;0,RANK(J176,(J$160:J$178)),0)</f>
        <v>5</v>
      </c>
      <c r="L176" s="171">
        <f>'Averages Pivot Table UPDATED'!T$320</f>
        <v>71640.303767286605</v>
      </c>
      <c r="M176" s="120">
        <f>IF(L176&gt;0,RANK(L176,(L$160:L$178)),0)</f>
        <v>4</v>
      </c>
      <c r="N176" s="149"/>
      <c r="O176" s="168"/>
    </row>
    <row r="177" spans="1:19" ht="12.95" customHeight="1">
      <c r="A177" s="118" t="s">
        <v>203</v>
      </c>
      <c r="N177" s="149"/>
      <c r="O177" s="168"/>
    </row>
    <row r="178" spans="1:19" ht="12.95" customHeight="1">
      <c r="A178" s="143" t="s">
        <v>204</v>
      </c>
      <c r="B178" s="171">
        <f>'Averages Pivot Table UPDATED'!T$325</f>
        <v>0</v>
      </c>
      <c r="C178" s="120">
        <f>IF(B178&gt;0,RANK(B178,(B$160:B$178)),0)</f>
        <v>0</v>
      </c>
      <c r="D178" s="171">
        <f>'Averages Pivot Table UPDATED'!T$329</f>
        <v>0</v>
      </c>
      <c r="E178" s="120">
        <f>IF(D178&gt;0,RANK(D178,(D$160:D$178)),0)</f>
        <v>0</v>
      </c>
      <c r="F178" s="171">
        <f>'Averages Pivot Table UPDATED'!T$333</f>
        <v>0</v>
      </c>
      <c r="G178" s="120">
        <f>IF(F178&gt;0,RANK(F178,(F$160:F$178)),0)</f>
        <v>0</v>
      </c>
      <c r="H178" s="171">
        <f>'Averages Pivot Table UPDATED'!T$337</f>
        <v>0</v>
      </c>
      <c r="I178" s="120">
        <f>IF(H178&gt;0,RANK(H178,(H$160:H$178)),0)</f>
        <v>0</v>
      </c>
      <c r="J178" s="171">
        <f>'Averages Pivot Table UPDATED'!T$341</f>
        <v>0</v>
      </c>
      <c r="K178" s="120">
        <f>IF(J178&gt;0,RANK(J178,(J$160:J$178)),0)</f>
        <v>0</v>
      </c>
      <c r="L178" s="171">
        <f>'Averages Pivot Table UPDATED'!T$349</f>
        <v>0</v>
      </c>
      <c r="M178" s="120">
        <f>IF(L178&gt;0,RANK(L178,(L$160:L$178)),0)</f>
        <v>0</v>
      </c>
      <c r="N178" s="149"/>
      <c r="O178" s="149"/>
    </row>
    <row r="179" spans="1:19" ht="33" customHeight="1">
      <c r="A179" s="665" t="s">
        <v>360</v>
      </c>
      <c r="B179" s="669"/>
      <c r="C179" s="669"/>
      <c r="D179" s="669"/>
      <c r="E179" s="669"/>
      <c r="F179" s="669"/>
      <c r="G179" s="669"/>
      <c r="H179" s="669"/>
      <c r="I179" s="669"/>
      <c r="J179" s="669"/>
      <c r="K179" s="669"/>
      <c r="L179" s="669"/>
      <c r="M179" s="669"/>
      <c r="N179" s="118"/>
      <c r="O179" s="118"/>
    </row>
    <row r="180" spans="1:19">
      <c r="M180" s="84" t="s">
        <v>917</v>
      </c>
      <c r="O180" s="630"/>
    </row>
    <row r="181" spans="1:19" ht="18">
      <c r="A181" s="64" t="s">
        <v>214</v>
      </c>
      <c r="B181" s="64"/>
      <c r="C181" s="64"/>
      <c r="D181" s="64"/>
      <c r="E181" s="64"/>
      <c r="F181" s="64"/>
      <c r="G181" s="64"/>
      <c r="H181" s="64"/>
      <c r="I181" s="64"/>
      <c r="J181" s="64"/>
      <c r="K181" s="64"/>
      <c r="L181" s="64"/>
      <c r="M181" s="64"/>
      <c r="N181" s="161"/>
      <c r="O181" s="161"/>
    </row>
    <row r="182" spans="1:19">
      <c r="A182" s="118"/>
      <c r="B182" s="69"/>
      <c r="C182" s="69"/>
      <c r="D182" s="69"/>
      <c r="E182" s="69"/>
      <c r="F182" s="69"/>
      <c r="G182" s="69"/>
      <c r="H182" s="69"/>
      <c r="I182" s="69"/>
      <c r="J182" s="69"/>
      <c r="K182" s="69"/>
      <c r="L182" s="69"/>
      <c r="M182" s="69"/>
      <c r="N182" s="69"/>
      <c r="O182" s="69"/>
    </row>
    <row r="183" spans="1:19" ht="15.75">
      <c r="A183" s="664" t="s">
        <v>210</v>
      </c>
      <c r="B183" s="664"/>
      <c r="C183" s="664"/>
      <c r="D183" s="664"/>
      <c r="E183" s="664"/>
      <c r="F183" s="664"/>
      <c r="G183" s="664"/>
      <c r="H183" s="664"/>
      <c r="I183" s="664"/>
      <c r="J183" s="664"/>
      <c r="K183" s="664"/>
      <c r="L183" s="664"/>
      <c r="M183" s="664"/>
      <c r="N183" s="163"/>
      <c r="O183" s="163"/>
    </row>
    <row r="184" spans="1:19" ht="15.75">
      <c r="A184" s="664" t="s">
        <v>376</v>
      </c>
      <c r="B184" s="664"/>
      <c r="C184" s="664"/>
      <c r="D184" s="664"/>
      <c r="E184" s="664"/>
      <c r="F184" s="664"/>
      <c r="G184" s="664"/>
      <c r="H184" s="664"/>
      <c r="I184" s="664"/>
      <c r="J184" s="664"/>
      <c r="K184" s="664"/>
      <c r="L184" s="664"/>
      <c r="M184" s="664"/>
      <c r="N184" s="163"/>
      <c r="O184" s="163"/>
    </row>
    <row r="185" spans="1:19">
      <c r="A185" s="69"/>
      <c r="B185" s="69"/>
      <c r="C185" s="69"/>
      <c r="D185" s="69"/>
      <c r="E185" s="69"/>
      <c r="F185" s="69"/>
      <c r="G185" s="69"/>
      <c r="H185" s="69"/>
      <c r="I185" s="69"/>
      <c r="J185" s="69"/>
      <c r="K185" s="69"/>
      <c r="L185" s="69"/>
      <c r="M185" s="69"/>
      <c r="N185" s="176"/>
      <c r="O185" s="176"/>
    </row>
    <row r="186" spans="1:19" ht="31.5" customHeight="1">
      <c r="A186" s="96"/>
      <c r="B186" s="164" t="s">
        <v>3</v>
      </c>
      <c r="C186" s="165"/>
      <c r="D186" s="166" t="s">
        <v>4</v>
      </c>
      <c r="E186" s="167"/>
      <c r="F186" s="166" t="s">
        <v>5</v>
      </c>
      <c r="G186" s="167"/>
      <c r="H186" s="164" t="s">
        <v>6</v>
      </c>
      <c r="I186" s="165"/>
      <c r="J186" s="166" t="s">
        <v>211</v>
      </c>
      <c r="K186" s="167"/>
      <c r="L186" s="165" t="s">
        <v>212</v>
      </c>
      <c r="M186" s="165"/>
      <c r="N186" s="168" t="s">
        <v>7</v>
      </c>
      <c r="O186" s="168"/>
    </row>
    <row r="187" spans="1:19">
      <c r="A187" s="102"/>
      <c r="B187" s="98" t="s">
        <v>187</v>
      </c>
      <c r="C187" s="97" t="s">
        <v>166</v>
      </c>
      <c r="D187" s="98" t="s">
        <v>187</v>
      </c>
      <c r="E187" s="97" t="s">
        <v>166</v>
      </c>
      <c r="F187" s="98" t="s">
        <v>187</v>
      </c>
      <c r="G187" s="97" t="s">
        <v>166</v>
      </c>
      <c r="H187" s="98" t="s">
        <v>187</v>
      </c>
      <c r="I187" s="97" t="s">
        <v>166</v>
      </c>
      <c r="J187" s="98" t="s">
        <v>187</v>
      </c>
      <c r="K187" s="97" t="s">
        <v>166</v>
      </c>
      <c r="L187" s="98" t="s">
        <v>187</v>
      </c>
      <c r="M187" s="97" t="s">
        <v>166</v>
      </c>
      <c r="N187" s="127" t="s">
        <v>7</v>
      </c>
      <c r="O187" s="126"/>
    </row>
    <row r="188" spans="1:19" s="109" customFormat="1" ht="18" customHeight="1">
      <c r="A188" s="106" t="s">
        <v>188</v>
      </c>
      <c r="B188" s="133">
        <f>'Averages Pivot Table UPDATED'!U$353</f>
        <v>87365.183709266508</v>
      </c>
      <c r="C188" s="133"/>
      <c r="D188" s="133">
        <f>'Averages Pivot Table UPDATED'!U$357</f>
        <v>71064.432139217039</v>
      </c>
      <c r="E188" s="133"/>
      <c r="F188" s="133">
        <f>'Averages Pivot Table UPDATED'!U$361</f>
        <v>61845.965821308564</v>
      </c>
      <c r="G188" s="133"/>
      <c r="H188" s="133">
        <f>'Averages Pivot Table UPDATED'!U$365</f>
        <v>44810.354634266376</v>
      </c>
      <c r="I188" s="133"/>
      <c r="J188" s="133">
        <f>'Averages Pivot Table UPDATED'!U$369</f>
        <v>45859.881114667558</v>
      </c>
      <c r="K188" s="133"/>
      <c r="L188" s="133">
        <f>'Averages Pivot Table UPDATED'!U$377</f>
        <v>66391.704493714133</v>
      </c>
      <c r="M188" s="169"/>
      <c r="N188" s="107"/>
      <c r="O188" s="177"/>
      <c r="Q188" s="111"/>
      <c r="R188" s="111"/>
      <c r="S188" s="111"/>
    </row>
    <row r="189" spans="1:19" ht="12.95" customHeight="1">
      <c r="A189" s="118"/>
      <c r="B189" s="113"/>
      <c r="C189" s="137"/>
      <c r="D189" s="113"/>
      <c r="E189" s="137"/>
      <c r="F189" s="113"/>
      <c r="G189" s="137"/>
      <c r="H189" s="113"/>
      <c r="I189" s="137"/>
      <c r="J189" s="113"/>
      <c r="K189" s="137"/>
      <c r="L189" s="113"/>
      <c r="M189" s="137"/>
      <c r="N189" s="178"/>
      <c r="O189" s="179"/>
    </row>
    <row r="190" spans="1:19" ht="12.95" customHeight="1">
      <c r="A190" s="118" t="s">
        <v>189</v>
      </c>
      <c r="B190" s="171">
        <f>'Averages Pivot Table UPDATED'!U$6</f>
        <v>87983.621545775459</v>
      </c>
      <c r="C190" s="120">
        <f>IF(B190&gt;0,RANK(B190,(B$190:B$208)),0)</f>
        <v>5</v>
      </c>
      <c r="D190" s="171">
        <f>'Averages Pivot Table UPDATED'!U$10</f>
        <v>77641.447885097936</v>
      </c>
      <c r="E190" s="120">
        <f>IF(D190&gt;0,RANK(D190,(D$190:D$208)),0)</f>
        <v>1</v>
      </c>
      <c r="F190" s="171">
        <f>'Averages Pivot Table UPDATED'!U$14</f>
        <v>74517.127946362321</v>
      </c>
      <c r="G190" s="120">
        <f>IF(F190&gt;0,RANK(F190,(F$190:F$208)),0)</f>
        <v>1</v>
      </c>
      <c r="H190" s="171">
        <f>'Averages Pivot Table UPDATED'!U$18</f>
        <v>46647.461747766778</v>
      </c>
      <c r="I190" s="120">
        <f>IF(H190&gt;0,RANK(H190,(H$190:H$208)),0)</f>
        <v>4</v>
      </c>
      <c r="J190" s="171">
        <f>'Averages Pivot Table UPDATED'!U$22</f>
        <v>220033.93055555556</v>
      </c>
      <c r="K190" s="120">
        <f>IF(J190&gt;0,RANK(J190,(J$190:J$208)),0)</f>
        <v>1</v>
      </c>
      <c r="L190" s="171">
        <f>'Averages Pivot Table UPDATED'!U$30</f>
        <v>75092.485468299536</v>
      </c>
      <c r="M190" s="120">
        <f>IF(L190&gt;0,RANK(L190,(L$190:L$208)),0)</f>
        <v>1</v>
      </c>
      <c r="N190" s="119"/>
      <c r="O190" s="120"/>
    </row>
    <row r="191" spans="1:19" ht="12.95" customHeight="1">
      <c r="A191" s="118" t="s">
        <v>190</v>
      </c>
      <c r="B191" s="171">
        <f>'Averages Pivot Table UPDATED'!U$35</f>
        <v>80328.338740595704</v>
      </c>
      <c r="C191" s="120">
        <f>IF(B191&gt;0,RANK(B191,(B$190:B$208)),0)</f>
        <v>9</v>
      </c>
      <c r="D191" s="171">
        <f>'Averages Pivot Table UPDATED'!U$39</f>
        <v>66271.27289233428</v>
      </c>
      <c r="E191" s="120">
        <f>IF(D191&gt;0,RANK(D191,(D$190:D$208)),0)</f>
        <v>10</v>
      </c>
      <c r="F191" s="171">
        <f>'Averages Pivot Table UPDATED'!U$43</f>
        <v>56976.230370836696</v>
      </c>
      <c r="G191" s="120">
        <f>IF(F191&gt;0,RANK(F191,(F$190:F$208)),0)</f>
        <v>9</v>
      </c>
      <c r="H191" s="171">
        <f>'Averages Pivot Table UPDATED'!U$47</f>
        <v>43575.081338963289</v>
      </c>
      <c r="I191" s="120">
        <f>IF(H191&gt;0,RANK(H191,(H$190:H$208)),0)</f>
        <v>7</v>
      </c>
      <c r="J191" s="171">
        <f>'Averages Pivot Table UPDATED'!U$51</f>
        <v>40281.231686489999</v>
      </c>
      <c r="K191" s="120">
        <f>IF(J191&gt;0,RANK(J191,(J$190:J$208)),0)</f>
        <v>8</v>
      </c>
      <c r="L191" s="171">
        <f>'Averages Pivot Table UPDATED'!U$59</f>
        <v>58975.829953428452</v>
      </c>
      <c r="M191" s="120">
        <f>IF(L191&gt;0,RANK(L191,(L$190:L$208)),0)</f>
        <v>11</v>
      </c>
      <c r="N191" s="119"/>
      <c r="O191" s="120"/>
    </row>
    <row r="192" spans="1:19" ht="12.95" customHeight="1">
      <c r="A192" s="118" t="s">
        <v>191</v>
      </c>
      <c r="B192" s="171">
        <f>'Averages Pivot Table UPDATED'!U$64</f>
        <v>78932.886363636353</v>
      </c>
      <c r="C192" s="120">
        <f>IF(B192&gt;0,RANK(B192,(B$190:B$208)),0)</f>
        <v>10</v>
      </c>
      <c r="D192" s="171">
        <f>'Averages Pivot Table UPDATED'!U$68</f>
        <v>68464.435582822087</v>
      </c>
      <c r="E192" s="120">
        <f>IF(D192&gt;0,RANK(D192,(D$190:D$208)),0)</f>
        <v>6</v>
      </c>
      <c r="F192" s="171">
        <f>'Averages Pivot Table UPDATED'!U$72</f>
        <v>54451.737704918036</v>
      </c>
      <c r="G192" s="120">
        <f>IF(F192&gt;0,RANK(F192,(F$190:F$208)),0)</f>
        <v>11</v>
      </c>
      <c r="H192" s="171">
        <f>'Averages Pivot Table UPDATED'!U$76</f>
        <v>53934.782608695656</v>
      </c>
      <c r="I192" s="120">
        <f>IF(H192&gt;0,RANK(H192,(H$190:H$208)),0)</f>
        <v>1</v>
      </c>
      <c r="J192" s="171">
        <f>'Averages Pivot Table UPDATED'!U$80</f>
        <v>42111.893617021276</v>
      </c>
      <c r="K192" s="120">
        <f>IF(J192&gt;0,RANK(J192,(J$190:J$208)),0)</f>
        <v>6</v>
      </c>
      <c r="L192" s="171">
        <f>'Averages Pivot Table UPDATED'!U$88</f>
        <v>64074.217344928249</v>
      </c>
      <c r="M192" s="120">
        <f>IF(L192&gt;0,RANK(L192,(L$190:L$208)),0)</f>
        <v>8</v>
      </c>
      <c r="N192" s="119"/>
      <c r="O192" s="120"/>
    </row>
    <row r="193" spans="1:15" s="91" customFormat="1">
      <c r="A193" s="118" t="s">
        <v>192</v>
      </c>
      <c r="B193" s="171">
        <f>'Averages Pivot Table UPDATED'!U$93</f>
        <v>94163.196188276153</v>
      </c>
      <c r="C193" s="120">
        <f>IF(B193&gt;0,RANK(B193,(B$190:B$208)),0)</f>
        <v>1</v>
      </c>
      <c r="D193" s="171">
        <f>'Averages Pivot Table UPDATED'!U$97</f>
        <v>72841.909108398293</v>
      </c>
      <c r="E193" s="120">
        <f>IF(D193&gt;0,RANK(D193,(D$190:D$208)),0)</f>
        <v>3</v>
      </c>
      <c r="F193" s="171">
        <f>'Averages Pivot Table UPDATED'!U$101</f>
        <v>62303.457282220479</v>
      </c>
      <c r="G193" s="120">
        <f>IF(F193&gt;0,RANK(F193,(F$190:F$208)),0)</f>
        <v>5</v>
      </c>
      <c r="H193" s="171">
        <f>'Averages Pivot Table UPDATED'!U$105</f>
        <v>50439.901727554185</v>
      </c>
      <c r="I193" s="120">
        <f>IF(H193&gt;0,RANK(H193,(H$190:H$208)),0)</f>
        <v>3</v>
      </c>
      <c r="J193" s="171">
        <f>'Averages Pivot Table UPDATED'!U$109</f>
        <v>44597.606825396826</v>
      </c>
      <c r="K193" s="120">
        <f>IF(J193&gt;0,RANK(J193,(J$190:J$208)),0)</f>
        <v>4</v>
      </c>
      <c r="L193" s="171">
        <f>'Averages Pivot Table UPDATED'!U$117</f>
        <v>70544.038408749009</v>
      </c>
      <c r="M193" s="120">
        <f>IF(L193&gt;0,RANK(L193,(L$190:L$208)),0)</f>
        <v>3</v>
      </c>
      <c r="N193" s="119"/>
      <c r="O193" s="120"/>
    </row>
    <row r="194" spans="1:15" s="91" customFormat="1">
      <c r="A194" s="118"/>
      <c r="B194" s="171"/>
      <c r="C194" s="120"/>
      <c r="D194" s="171"/>
      <c r="E194" s="120"/>
      <c r="F194" s="171"/>
      <c r="G194" s="120"/>
      <c r="H194" s="171"/>
      <c r="I194" s="120"/>
      <c r="J194" s="171"/>
      <c r="K194" s="120"/>
      <c r="L194" s="171"/>
      <c r="M194" s="120"/>
      <c r="N194" s="119"/>
      <c r="O194" s="120"/>
    </row>
    <row r="195" spans="1:15" s="91" customFormat="1">
      <c r="A195" s="118" t="s">
        <v>193</v>
      </c>
      <c r="B195" s="171">
        <f>'Averages Pivot Table UPDATED'!U$122</f>
        <v>82174.942268104627</v>
      </c>
      <c r="C195" s="120">
        <f>IF(B195&gt;0,RANK(B195,(B$190:B$208)),0)</f>
        <v>8</v>
      </c>
      <c r="D195" s="171">
        <f>'Averages Pivot Table UPDATED'!U$126</f>
        <v>67132.604107180145</v>
      </c>
      <c r="E195" s="120">
        <f>IF(D195&gt;0,RANK(D195,(D$190:D$208)),0)</f>
        <v>8</v>
      </c>
      <c r="F195" s="171">
        <f>'Averages Pivot Table UPDATED'!U$130</f>
        <v>59169.941432502506</v>
      </c>
      <c r="G195" s="120">
        <f>IF(F195&gt;0,RANK(F195,(F$190:F$208)),0)</f>
        <v>7</v>
      </c>
      <c r="H195" s="171">
        <f>'Averages Pivot Table UPDATED'!U$134</f>
        <v>41784.107450500393</v>
      </c>
      <c r="I195" s="120">
        <f>IF(H195&gt;0,RANK(H195,(H$190:H$208)),0)</f>
        <v>10</v>
      </c>
      <c r="J195" s="171">
        <f>'Averages Pivot Table UPDATED'!U$138</f>
        <v>48508.624746993672</v>
      </c>
      <c r="K195" s="120">
        <f>IF(J195&gt;0,RANK(J195,(J$190:J$208)),0)</f>
        <v>2</v>
      </c>
      <c r="L195" s="171">
        <f>'Averages Pivot Table UPDATED'!U$146</f>
        <v>62305.183198651626</v>
      </c>
      <c r="M195" s="120">
        <f>IF(L195&gt;0,RANK(L195,(L$190:L$208)),0)</f>
        <v>10</v>
      </c>
      <c r="N195" s="119"/>
      <c r="O195" s="120"/>
    </row>
    <row r="196" spans="1:15" s="91" customFormat="1">
      <c r="A196" s="118" t="s">
        <v>194</v>
      </c>
      <c r="N196" s="119"/>
      <c r="O196" s="120"/>
    </row>
    <row r="197" spans="1:15" s="91" customFormat="1">
      <c r="A197" s="118" t="s">
        <v>195</v>
      </c>
      <c r="N197" s="119"/>
      <c r="O197" s="120"/>
    </row>
    <row r="198" spans="1:15" s="91" customFormat="1">
      <c r="A198" s="118" t="s">
        <v>196</v>
      </c>
      <c r="N198" s="119"/>
      <c r="O198" s="120"/>
    </row>
    <row r="199" spans="1:15" s="91" customFormat="1">
      <c r="A199" s="118"/>
      <c r="N199" s="119"/>
      <c r="O199" s="120"/>
    </row>
    <row r="200" spans="1:15" s="91" customFormat="1">
      <c r="A200" s="118" t="s">
        <v>197</v>
      </c>
      <c r="B200" s="171">
        <f>'Averages Pivot Table UPDATED'!U$151</f>
        <v>0</v>
      </c>
      <c r="C200" s="120">
        <f>IF(B200&gt;0,RANK(B200,(B$190:B$208)),0)</f>
        <v>0</v>
      </c>
      <c r="D200" s="171">
        <f>'Averages Pivot Table UPDATED'!U$155</f>
        <v>0</v>
      </c>
      <c r="E200" s="120">
        <f>IF(D200&gt;0,RANK(D200,(D$190:D$208)),0)</f>
        <v>0</v>
      </c>
      <c r="F200" s="171">
        <f>'Averages Pivot Table UPDATED'!U$159</f>
        <v>0</v>
      </c>
      <c r="G200" s="120">
        <f>IF(F200&gt;0,RANK(F200,(F$190:F$208)),0)</f>
        <v>0</v>
      </c>
      <c r="H200" s="171">
        <f>'Averages Pivot Table UPDATED'!U$163</f>
        <v>0</v>
      </c>
      <c r="I200" s="120">
        <f>IF(H200&gt;0,RANK(H200,(H$190:H$208)),0)</f>
        <v>0</v>
      </c>
      <c r="J200" s="171">
        <f>'Averages Pivot Table UPDATED'!U$167</f>
        <v>0</v>
      </c>
      <c r="K200" s="120">
        <f>IF(J200&gt;0,RANK(J200,(J$190:J$208)),0)</f>
        <v>0</v>
      </c>
      <c r="L200" s="171">
        <f>'Averages Pivot Table UPDATED'!U$175</f>
        <v>0</v>
      </c>
      <c r="M200" s="120">
        <f>IF(L200&gt;0,RANK(L200,(L$190:L$208)),0)</f>
        <v>0</v>
      </c>
      <c r="N200" s="119"/>
      <c r="O200" s="120"/>
    </row>
    <row r="201" spans="1:15" s="91" customFormat="1">
      <c r="A201" s="118" t="s">
        <v>198</v>
      </c>
      <c r="B201" s="171">
        <f>'Averages Pivot Table UPDATED'!U$180</f>
        <v>92169.97845799815</v>
      </c>
      <c r="C201" s="120">
        <f>IF(B201&gt;0,RANK(B201,(B$190:B$208)),0)</f>
        <v>2</v>
      </c>
      <c r="D201" s="171">
        <f>'Averages Pivot Table UPDATED'!U$184</f>
        <v>73631.729462887379</v>
      </c>
      <c r="E201" s="120">
        <f>IF(D201&gt;0,RANK(D201,(D$190:D$208)),0)</f>
        <v>2</v>
      </c>
      <c r="F201" s="171">
        <f>'Averages Pivot Table UPDATED'!U$188</f>
        <v>64190.095042289111</v>
      </c>
      <c r="G201" s="120">
        <f>IF(F201&gt;0,RANK(F201,(F$190:F$208)),0)</f>
        <v>2</v>
      </c>
      <c r="H201" s="171">
        <f>'Averages Pivot Table UPDATED'!U$192</f>
        <v>44521.085081507306</v>
      </c>
      <c r="I201" s="120">
        <f>IF(H201&gt;0,RANK(H201,(H$190:H$208)),0)</f>
        <v>6</v>
      </c>
      <c r="J201" s="171">
        <f>'Averages Pivot Table UPDATED'!U$196</f>
        <v>48046.199245769967</v>
      </c>
      <c r="K201" s="120">
        <f>IF(J201&gt;0,RANK(J201,(J$190:J$208)),0)</f>
        <v>3</v>
      </c>
      <c r="L201" s="171">
        <f>'Averages Pivot Table UPDATED'!U$204</f>
        <v>70482.831606314634</v>
      </c>
      <c r="M201" s="120">
        <f>IF(L201&gt;0,RANK(L201,(L$190:L$208)),0)</f>
        <v>4</v>
      </c>
      <c r="N201" s="119"/>
      <c r="O201" s="120"/>
    </row>
    <row r="202" spans="1:15" s="91" customFormat="1">
      <c r="A202" s="118" t="s">
        <v>199</v>
      </c>
      <c r="B202" s="171">
        <f>'Averages Pivot Table UPDATED'!U$209</f>
        <v>82288.58333622395</v>
      </c>
      <c r="C202" s="120">
        <f>IF(B202&gt;0,RANK(B202,(B$190:B$208)),0)</f>
        <v>7</v>
      </c>
      <c r="D202" s="171">
        <f>'Averages Pivot Table UPDATED'!U$213</f>
        <v>67951.037145000533</v>
      </c>
      <c r="E202" s="120">
        <f>IF(D202&gt;0,RANK(D202,(D$190:D$208)),0)</f>
        <v>7</v>
      </c>
      <c r="F202" s="171">
        <f>'Averages Pivot Table UPDATED'!U$217</f>
        <v>57155.957706075736</v>
      </c>
      <c r="G202" s="120">
        <f>IF(F202&gt;0,RANK(F202,(F$190:F$208)),0)</f>
        <v>8</v>
      </c>
      <c r="H202" s="171">
        <f>'Averages Pivot Table UPDATED'!U$221</f>
        <v>42232.104383686965</v>
      </c>
      <c r="I202" s="120">
        <f>IF(H202&gt;0,RANK(H202,(H$190:H$208)),0)</f>
        <v>9</v>
      </c>
      <c r="J202" s="171">
        <f>'Averages Pivot Table UPDATED'!U$225</f>
        <v>0</v>
      </c>
      <c r="K202" s="120">
        <f>IF(J202&gt;0,RANK(J202,(J$190:J$208)),0)</f>
        <v>0</v>
      </c>
      <c r="L202" s="171">
        <f>'Averages Pivot Table UPDATED'!U$233</f>
        <v>63623.001792876094</v>
      </c>
      <c r="M202" s="120">
        <f>IF(L202&gt;0,RANK(L202,(L$190:L$208)),0)</f>
        <v>9</v>
      </c>
      <c r="N202" s="119"/>
      <c r="O202" s="120"/>
    </row>
    <row r="203" spans="1:15" s="91" customFormat="1">
      <c r="A203" s="118" t="s">
        <v>200</v>
      </c>
      <c r="B203" s="171">
        <f>'Averages Pivot Table UPDATED'!U$238</f>
        <v>88440.952973600812</v>
      </c>
      <c r="C203" s="120">
        <f>IF(B203&gt;0,RANK(B203,(B$190:B$208)),0)</f>
        <v>4</v>
      </c>
      <c r="D203" s="171">
        <f>'Averages Pivot Table UPDATED'!U$242</f>
        <v>71758.622820109973</v>
      </c>
      <c r="E203" s="120">
        <f>IF(D203&gt;0,RANK(D203,(D$190:D$208)),0)</f>
        <v>5</v>
      </c>
      <c r="F203" s="171">
        <f>'Averages Pivot Table UPDATED'!U$246</f>
        <v>63277.203238047055</v>
      </c>
      <c r="G203" s="120">
        <f>IF(F203&gt;0,RANK(F203,(F$190:F$208)),0)</f>
        <v>3</v>
      </c>
      <c r="H203" s="171">
        <f>'Averages Pivot Table UPDATED'!U$250</f>
        <v>51158.646749755622</v>
      </c>
      <c r="I203" s="120">
        <f>IF(H203&gt;0,RANK(H203,(H$190:H$208)),0)</f>
        <v>2</v>
      </c>
      <c r="J203" s="171">
        <f>'Averages Pivot Table UPDATED'!U$254</f>
        <v>32130</v>
      </c>
      <c r="K203" s="120">
        <f>IF(J203&gt;0,RANK(J203,(J$190:J$208)),0)</f>
        <v>9</v>
      </c>
      <c r="L203" s="171">
        <f>'Averages Pivot Table UPDATED'!U$262</f>
        <v>71945.730490783812</v>
      </c>
      <c r="M203" s="120">
        <f>IF(L203&gt;0,RANK(L203,(L$190:L$208)),0)</f>
        <v>2</v>
      </c>
      <c r="N203" s="119"/>
      <c r="O203" s="120"/>
    </row>
    <row r="204" spans="1:15" s="91" customFormat="1">
      <c r="A204" s="118"/>
      <c r="N204" s="119"/>
      <c r="O204" s="120"/>
    </row>
    <row r="205" spans="1:15" s="91" customFormat="1">
      <c r="A205" s="118" t="s">
        <v>201</v>
      </c>
      <c r="B205" s="171">
        <f>'Averages Pivot Table UPDATED'!U$267</f>
        <v>82418.70496912919</v>
      </c>
      <c r="C205" s="120">
        <f>IF(B205&gt;0,RANK(B205,(B$190:B$208)),0)</f>
        <v>6</v>
      </c>
      <c r="D205" s="171">
        <f>'Averages Pivot Table UPDATED'!U$271</f>
        <v>65478.400039422777</v>
      </c>
      <c r="E205" s="120">
        <f>IF(D205&gt;0,RANK(D205,(D$190:D$208)),0)</f>
        <v>11</v>
      </c>
      <c r="F205" s="171">
        <f>'Averages Pivot Table UPDATED'!U$275</f>
        <v>56702.117798430183</v>
      </c>
      <c r="G205" s="120">
        <f>IF(F205&gt;0,RANK(F205,(F$190:F$208)),0)</f>
        <v>10</v>
      </c>
      <c r="H205" s="171">
        <f>'Averages Pivot Table UPDATED'!U$279</f>
        <v>43046.870085630238</v>
      </c>
      <c r="I205" s="120">
        <f>IF(H205&gt;0,RANK(H205,(H$190:H$208)),0)</f>
        <v>8</v>
      </c>
      <c r="J205" s="171">
        <f>'Averages Pivot Table UPDATED'!U$283</f>
        <v>40444.775418951351</v>
      </c>
      <c r="K205" s="120">
        <f>IF(J205&gt;0,RANK(J205,(J$190:J$208)),0)</f>
        <v>7</v>
      </c>
      <c r="L205" s="171">
        <f>'Averages Pivot Table UPDATED'!U$291</f>
        <v>64910.8172713155</v>
      </c>
      <c r="M205" s="120">
        <f>IF(L205&gt;0,RANK(L205,(L$190:L$208)),0)</f>
        <v>6</v>
      </c>
      <c r="N205" s="119"/>
      <c r="O205" s="120"/>
    </row>
    <row r="206" spans="1:15" s="91" customFormat="1">
      <c r="A206" s="118" t="s">
        <v>202</v>
      </c>
      <c r="B206" s="171">
        <f>'Averages Pivot Table UPDATED'!U$296</f>
        <v>90603.879307046751</v>
      </c>
      <c r="C206" s="120">
        <f>IF(B206&gt;0,RANK(B206,(B$190:B$208)),0)</f>
        <v>3</v>
      </c>
      <c r="D206" s="171">
        <f>'Averages Pivot Table UPDATED'!U$300</f>
        <v>72526.266550982327</v>
      </c>
      <c r="E206" s="120">
        <f>IF(D206&gt;0,RANK(D206,(D$190:D$208)),0)</f>
        <v>4</v>
      </c>
      <c r="F206" s="171">
        <f>'Averages Pivot Table UPDATED'!U$304</f>
        <v>62398.283288768878</v>
      </c>
      <c r="G206" s="120">
        <f>IF(F206&gt;0,RANK(F206,(F$190:F$208)),0)</f>
        <v>4</v>
      </c>
      <c r="H206" s="171">
        <f>'Averages Pivot Table UPDATED'!U$308</f>
        <v>45437.058974547617</v>
      </c>
      <c r="I206" s="120">
        <f>IF(H206&gt;0,RANK(H206,(H$190:H$208)),0)</f>
        <v>5</v>
      </c>
      <c r="J206" s="171">
        <f>'Averages Pivot Table UPDATED'!U$312</f>
        <v>44388.869726337594</v>
      </c>
      <c r="K206" s="120">
        <f>IF(J206&gt;0,RANK(J206,(J$190:J$208)),0)</f>
        <v>5</v>
      </c>
      <c r="L206" s="171">
        <f>'Averages Pivot Table UPDATED'!U$320</f>
        <v>65648.125138584393</v>
      </c>
      <c r="M206" s="120">
        <f>IF(L206&gt;0,RANK(L206,(L$190:L$208)),0)</f>
        <v>5</v>
      </c>
      <c r="N206" s="119"/>
      <c r="O206" s="120"/>
    </row>
    <row r="207" spans="1:15" s="91" customFormat="1">
      <c r="A207" s="118" t="s">
        <v>203</v>
      </c>
      <c r="N207" s="119"/>
      <c r="O207" s="120"/>
    </row>
    <row r="208" spans="1:15" s="91" customFormat="1">
      <c r="A208" s="143" t="s">
        <v>204</v>
      </c>
      <c r="B208" s="171">
        <f>'Averages Pivot Table UPDATED'!U$325</f>
        <v>78856.720159908611</v>
      </c>
      <c r="C208" s="120">
        <f>IF(B208&gt;0,RANK(B208,(B$190:B$208)),0)</f>
        <v>11</v>
      </c>
      <c r="D208" s="171">
        <f>'Averages Pivot Table UPDATED'!U$329</f>
        <v>66905.181818181823</v>
      </c>
      <c r="E208" s="120">
        <f>IF(D208&gt;0,RANK(D208,(D$190:D$208)),0)</f>
        <v>9</v>
      </c>
      <c r="F208" s="171">
        <f>'Averages Pivot Table UPDATED'!U$333</f>
        <v>59845.788209606981</v>
      </c>
      <c r="G208" s="120">
        <f>IF(F208&gt;0,RANK(F208,(F$190:F$208)),0)</f>
        <v>6</v>
      </c>
      <c r="H208" s="171">
        <f>'Averages Pivot Table UPDATED'!U$337</f>
        <v>34918.9781121751</v>
      </c>
      <c r="I208" s="120">
        <f>IF(H208&gt;0,RANK(H208,(H$190:H$208)),0)</f>
        <v>11</v>
      </c>
      <c r="J208" s="171">
        <f>'Averages Pivot Table UPDATED'!U$341</f>
        <v>0</v>
      </c>
      <c r="K208" s="120">
        <f>IF(J208&gt;0,RANK(J208,(J$190:J$208)),0)</f>
        <v>0</v>
      </c>
      <c r="L208" s="171">
        <f>'Averages Pivot Table UPDATED'!U$349</f>
        <v>64569.477736098626</v>
      </c>
      <c r="M208" s="120">
        <f>IF(L208&gt;0,RANK(L208,(L$190:L$208)),0)</f>
        <v>7</v>
      </c>
      <c r="N208" s="119"/>
      <c r="O208" s="120"/>
    </row>
    <row r="209" spans="1:19" ht="33.75" customHeight="1">
      <c r="A209" s="665" t="s">
        <v>360</v>
      </c>
      <c r="B209" s="669"/>
      <c r="C209" s="669"/>
      <c r="D209" s="669"/>
      <c r="E209" s="669"/>
      <c r="F209" s="669"/>
      <c r="G209" s="669"/>
      <c r="H209" s="669"/>
      <c r="I209" s="669"/>
      <c r="J209" s="669"/>
      <c r="K209" s="669"/>
      <c r="L209" s="669"/>
      <c r="M209" s="669"/>
      <c r="N209" s="118"/>
      <c r="O209" s="118"/>
    </row>
    <row r="210" spans="1:19">
      <c r="M210" s="84" t="s">
        <v>917</v>
      </c>
      <c r="O210" s="630"/>
    </row>
    <row r="211" spans="1:19" ht="18">
      <c r="A211" s="64" t="s">
        <v>216</v>
      </c>
      <c r="B211" s="64"/>
      <c r="C211" s="64"/>
      <c r="D211" s="64"/>
      <c r="E211" s="64"/>
      <c r="F211" s="64"/>
      <c r="G211" s="64"/>
      <c r="H211" s="64"/>
      <c r="I211" s="64"/>
      <c r="J211" s="64"/>
      <c r="K211" s="64"/>
      <c r="L211" s="64"/>
      <c r="M211" s="64"/>
      <c r="N211" s="161"/>
      <c r="O211" s="161"/>
    </row>
    <row r="212" spans="1:19">
      <c r="A212" s="118"/>
      <c r="B212" s="69"/>
      <c r="C212" s="69"/>
      <c r="D212" s="69"/>
      <c r="E212" s="69"/>
      <c r="F212" s="69"/>
      <c r="G212" s="69"/>
      <c r="H212" s="69"/>
      <c r="I212" s="69"/>
      <c r="J212" s="69"/>
      <c r="K212" s="69"/>
      <c r="L212" s="69"/>
      <c r="M212" s="69"/>
      <c r="N212" s="69"/>
      <c r="O212" s="69"/>
    </row>
    <row r="213" spans="1:19" ht="15.75">
      <c r="A213" s="664" t="s">
        <v>210</v>
      </c>
      <c r="B213" s="664"/>
      <c r="C213" s="664"/>
      <c r="D213" s="664"/>
      <c r="E213" s="664"/>
      <c r="F213" s="664"/>
      <c r="G213" s="664"/>
      <c r="H213" s="664"/>
      <c r="I213" s="664"/>
      <c r="J213" s="664"/>
      <c r="K213" s="664"/>
      <c r="L213" s="664"/>
      <c r="M213" s="664"/>
      <c r="N213" s="163"/>
      <c r="O213" s="163"/>
    </row>
    <row r="214" spans="1:19" ht="15.75">
      <c r="A214" s="664" t="s">
        <v>377</v>
      </c>
      <c r="B214" s="664"/>
      <c r="C214" s="664"/>
      <c r="D214" s="664"/>
      <c r="E214" s="664"/>
      <c r="F214" s="664"/>
      <c r="G214" s="664"/>
      <c r="H214" s="664"/>
      <c r="I214" s="664"/>
      <c r="J214" s="664"/>
      <c r="K214" s="664"/>
      <c r="L214" s="664"/>
      <c r="M214" s="664"/>
      <c r="N214" s="163"/>
      <c r="O214" s="163"/>
    </row>
    <row r="215" spans="1:19">
      <c r="A215" s="69"/>
      <c r="B215" s="69"/>
      <c r="C215" s="69"/>
      <c r="D215" s="69"/>
      <c r="E215" s="69"/>
      <c r="F215" s="69"/>
      <c r="G215" s="69"/>
      <c r="H215" s="69"/>
      <c r="I215" s="69"/>
      <c r="J215" s="69"/>
      <c r="K215" s="69"/>
      <c r="L215" s="69"/>
      <c r="M215" s="69"/>
      <c r="N215" s="149"/>
      <c r="O215" s="149"/>
    </row>
    <row r="216" spans="1:19" ht="31.5" customHeight="1">
      <c r="A216" s="96"/>
      <c r="B216" s="164" t="s">
        <v>3</v>
      </c>
      <c r="C216" s="165"/>
      <c r="D216" s="166" t="s">
        <v>4</v>
      </c>
      <c r="E216" s="167"/>
      <c r="F216" s="166" t="s">
        <v>5</v>
      </c>
      <c r="G216" s="167"/>
      <c r="H216" s="164" t="s">
        <v>6</v>
      </c>
      <c r="I216" s="165"/>
      <c r="J216" s="166" t="s">
        <v>211</v>
      </c>
      <c r="K216" s="167"/>
      <c r="L216" s="165" t="s">
        <v>212</v>
      </c>
      <c r="M216" s="165"/>
      <c r="N216" s="168" t="s">
        <v>7</v>
      </c>
      <c r="O216" s="168"/>
    </row>
    <row r="217" spans="1:19">
      <c r="A217" s="102"/>
      <c r="B217" s="98" t="s">
        <v>187</v>
      </c>
      <c r="C217" s="97" t="s">
        <v>166</v>
      </c>
      <c r="D217" s="98" t="s">
        <v>187</v>
      </c>
      <c r="E217" s="97" t="s">
        <v>166</v>
      </c>
      <c r="F217" s="98" t="s">
        <v>187</v>
      </c>
      <c r="G217" s="97" t="s">
        <v>166</v>
      </c>
      <c r="H217" s="98" t="s">
        <v>187</v>
      </c>
      <c r="I217" s="97" t="s">
        <v>166</v>
      </c>
      <c r="J217" s="98" t="s">
        <v>187</v>
      </c>
      <c r="K217" s="97" t="s">
        <v>166</v>
      </c>
      <c r="L217" s="98" t="s">
        <v>187</v>
      </c>
      <c r="M217" s="97" t="s">
        <v>166</v>
      </c>
      <c r="N217" s="149" t="s">
        <v>7</v>
      </c>
      <c r="O217" s="149"/>
    </row>
    <row r="218" spans="1:19" s="109" customFormat="1" ht="18" customHeight="1">
      <c r="A218" s="106" t="s">
        <v>188</v>
      </c>
      <c r="B218" s="133">
        <f>'Averages Pivot Table UPDATED'!V$353</f>
        <v>81802.206213433776</v>
      </c>
      <c r="C218" s="133"/>
      <c r="D218" s="133">
        <f>'Averages Pivot Table UPDATED'!V$357</f>
        <v>67943.653959534902</v>
      </c>
      <c r="E218" s="133"/>
      <c r="F218" s="133">
        <f>'Averages Pivot Table UPDATED'!V$361</f>
        <v>59085.655929398548</v>
      </c>
      <c r="G218" s="133"/>
      <c r="H218" s="133">
        <f>'Averages Pivot Table UPDATED'!V$365</f>
        <v>47158.062528735158</v>
      </c>
      <c r="I218" s="133"/>
      <c r="J218" s="133">
        <f>'Averages Pivot Table UPDATED'!V$369</f>
        <v>45695.257671724285</v>
      </c>
      <c r="K218" s="133"/>
      <c r="L218" s="133">
        <f>'Averages Pivot Table UPDATED'!V$377</f>
        <v>63882.278234696307</v>
      </c>
      <c r="M218" s="169"/>
      <c r="N218" s="180"/>
      <c r="O218" s="180"/>
      <c r="Q218" s="111"/>
      <c r="R218" s="111"/>
      <c r="S218" s="111"/>
    </row>
    <row r="219" spans="1:19" ht="12.95" customHeight="1">
      <c r="A219" s="118"/>
      <c r="B219" s="113"/>
      <c r="C219" s="137"/>
      <c r="D219" s="113"/>
      <c r="E219" s="137"/>
      <c r="F219" s="113"/>
      <c r="G219" s="137"/>
      <c r="H219" s="113"/>
      <c r="I219" s="137"/>
      <c r="J219" s="113"/>
      <c r="K219" s="137"/>
      <c r="L219" s="113"/>
      <c r="M219" s="137"/>
      <c r="N219" s="149"/>
      <c r="O219" s="149"/>
    </row>
    <row r="220" spans="1:19" ht="12.95" customHeight="1">
      <c r="A220" s="118" t="s">
        <v>189</v>
      </c>
      <c r="B220" s="171">
        <f>'Averages Pivot Table UPDATED'!V$6</f>
        <v>92844.002874503087</v>
      </c>
      <c r="C220" s="120">
        <f>IF(B220&gt;0,RANK(B220,(B$220:B$238)),0)</f>
        <v>3</v>
      </c>
      <c r="D220" s="171">
        <f>'Averages Pivot Table UPDATED'!V$10</f>
        <v>75979.529328849909</v>
      </c>
      <c r="E220" s="120">
        <f>IF(D220&gt;0,RANK(D220,(D$220:D$238)),0)</f>
        <v>2</v>
      </c>
      <c r="F220" s="171">
        <f>'Averages Pivot Table UPDATED'!V$14</f>
        <v>65802.624222764789</v>
      </c>
      <c r="G220" s="120">
        <f>IF(F220&gt;0,RANK(F220,(F$220:F$238)),0)</f>
        <v>2</v>
      </c>
      <c r="H220" s="171">
        <f>'Averages Pivot Table UPDATED'!V$18</f>
        <v>50474.795138303263</v>
      </c>
      <c r="I220" s="120">
        <f>IF(H220&gt;0,RANK(H220,(H$220:H$238)),0)</f>
        <v>4</v>
      </c>
      <c r="J220" s="171">
        <f>'Averages Pivot Table UPDATED'!V$22</f>
        <v>44269.949457504517</v>
      </c>
      <c r="K220" s="120">
        <f>IF(J220&gt;0,RANK(J220,(J$220:J$238)),0)</f>
        <v>5</v>
      </c>
      <c r="L220" s="171">
        <f>'Averages Pivot Table UPDATED'!V$30</f>
        <v>72494.076627544899</v>
      </c>
      <c r="M220" s="120">
        <f>IF(L220&gt;0,RANK(L220,(L$220:L$238)),0)</f>
        <v>2</v>
      </c>
      <c r="N220" s="149"/>
      <c r="O220" s="149"/>
    </row>
    <row r="221" spans="1:19" ht="12.95" customHeight="1">
      <c r="A221" s="118" t="s">
        <v>190</v>
      </c>
      <c r="B221" s="171">
        <f>'Averages Pivot Table UPDATED'!V$35</f>
        <v>65968.155611960188</v>
      </c>
      <c r="C221" s="120">
        <f>IF(B221&gt;0,RANK(B221,(B$220:B$238)),0)</f>
        <v>8</v>
      </c>
      <c r="D221" s="171">
        <f>'Averages Pivot Table UPDATED'!V$39</f>
        <v>57482.132920522847</v>
      </c>
      <c r="E221" s="120">
        <f>IF(D221&gt;0,RANK(D221,(D$220:D$238)),0)</f>
        <v>8</v>
      </c>
      <c r="F221" s="171">
        <f>'Averages Pivot Table UPDATED'!V$43</f>
        <v>49924.086019428039</v>
      </c>
      <c r="G221" s="120">
        <f>IF(F221&gt;0,RANK(F221,(F$220:F$238)),0)</f>
        <v>8</v>
      </c>
      <c r="H221" s="171">
        <f>'Averages Pivot Table UPDATED'!V$47</f>
        <v>40688.868325446841</v>
      </c>
      <c r="I221" s="120">
        <f>IF(H221&gt;0,RANK(H221,(H$220:H$238)),0)</f>
        <v>7</v>
      </c>
      <c r="J221" s="171">
        <f>'Averages Pivot Table UPDATED'!V$51</f>
        <v>42863</v>
      </c>
      <c r="K221" s="120">
        <f>IF(J221&gt;0,RANK(J221,(J$220:J$238)),0)</f>
        <v>7</v>
      </c>
      <c r="L221" s="171">
        <f>'Averages Pivot Table UPDATED'!V$59</f>
        <v>53514.850427125602</v>
      </c>
      <c r="M221" s="120">
        <f>IF(L221&gt;0,RANK(L221,(L$220:L$238)),0)</f>
        <v>8</v>
      </c>
      <c r="N221" s="149"/>
      <c r="O221" s="149"/>
    </row>
    <row r="222" spans="1:19" ht="12.95" customHeight="1">
      <c r="A222" s="118" t="s">
        <v>191</v>
      </c>
      <c r="B222" s="171">
        <f>'Averages Pivot Table UPDATED'!V$64</f>
        <v>0</v>
      </c>
      <c r="C222" s="120">
        <f>IF(B222&gt;0,RANK(B222,(B$220:B$238)),0)</f>
        <v>0</v>
      </c>
      <c r="D222" s="171">
        <f>'Averages Pivot Table UPDATED'!V$68</f>
        <v>0</v>
      </c>
      <c r="E222" s="120">
        <f>IF(D222&gt;0,RANK(D222,(D$220:D$238)),0)</f>
        <v>0</v>
      </c>
      <c r="F222" s="171">
        <f>'Averages Pivot Table UPDATED'!V$72</f>
        <v>0</v>
      </c>
      <c r="G222" s="120">
        <f>IF(F222&gt;0,RANK(F222,(F$220:F$238)),0)</f>
        <v>0</v>
      </c>
      <c r="H222" s="171">
        <f>'Averages Pivot Table UPDATED'!V$76</f>
        <v>0</v>
      </c>
      <c r="I222" s="120">
        <f>IF(H222&gt;0,RANK(H222,(H$220:H$238)),0)</f>
        <v>0</v>
      </c>
      <c r="J222" s="171">
        <f>'Averages Pivot Table UPDATED'!V$80</f>
        <v>0</v>
      </c>
      <c r="K222" s="120">
        <f>IF(J222&gt;0,RANK(J222,(J$220:J$238)),0)</f>
        <v>0</v>
      </c>
      <c r="L222" s="171">
        <f>'Averages Pivot Table UPDATED'!V$88</f>
        <v>0</v>
      </c>
      <c r="M222" s="120">
        <f>IF(L222&gt;0,RANK(L222,(L$220:L$238)),0)</f>
        <v>0</v>
      </c>
      <c r="N222" s="149"/>
      <c r="O222" s="149"/>
    </row>
    <row r="223" spans="1:19" ht="12.95" customHeight="1">
      <c r="A223" s="118" t="s">
        <v>192</v>
      </c>
      <c r="B223" s="171">
        <f>'Averages Pivot Table UPDATED'!V$93</f>
        <v>100301.06410256411</v>
      </c>
      <c r="C223" s="120">
        <f>IF(B223&gt;0,RANK(B223,(B$220:B$238)),0)</f>
        <v>1</v>
      </c>
      <c r="D223" s="171">
        <f>'Averages Pivot Table UPDATED'!V$97</f>
        <v>75090.051873198841</v>
      </c>
      <c r="E223" s="120">
        <f>IF(D223&gt;0,RANK(D223,(D$220:D$238)),0)</f>
        <v>3</v>
      </c>
      <c r="F223" s="171">
        <f>'Averages Pivot Table UPDATED'!V$101</f>
        <v>64142.605932203391</v>
      </c>
      <c r="G223" s="120">
        <f>IF(F223&gt;0,RANK(F223,(F$220:F$238)),0)</f>
        <v>3</v>
      </c>
      <c r="H223" s="171">
        <f>'Averages Pivot Table UPDATED'!V$105</f>
        <v>47874.256000000001</v>
      </c>
      <c r="I223" s="120">
        <f>IF(H223&gt;0,RANK(H223,(H$220:H$238)),0)</f>
        <v>5</v>
      </c>
      <c r="J223" s="171">
        <f>'Averages Pivot Table UPDATED'!V$109</f>
        <v>45000</v>
      </c>
      <c r="K223" s="120">
        <f>IF(J223&gt;0,RANK(J223,(J$220:J$238)),0)</f>
        <v>4</v>
      </c>
      <c r="L223" s="171">
        <f>'Averages Pivot Table UPDATED'!V$117</f>
        <v>68292.49058970288</v>
      </c>
      <c r="M223" s="120">
        <f>IF(L223&gt;0,RANK(L223,(L$220:L$238)),0)</f>
        <v>4</v>
      </c>
      <c r="N223" s="149"/>
      <c r="O223" s="149"/>
    </row>
    <row r="224" spans="1:19" ht="12.95" customHeight="1">
      <c r="A224" s="118"/>
      <c r="B224" s="171"/>
      <c r="C224" s="120"/>
      <c r="D224" s="171"/>
      <c r="E224" s="120"/>
      <c r="F224" s="171"/>
      <c r="G224" s="120"/>
      <c r="H224" s="171"/>
      <c r="I224" s="120"/>
      <c r="J224" s="171"/>
      <c r="K224" s="120"/>
      <c r="L224" s="171"/>
      <c r="M224" s="120"/>
      <c r="N224" s="149"/>
      <c r="O224" s="149"/>
    </row>
    <row r="225" spans="1:15" s="91" customFormat="1">
      <c r="A225" s="118" t="s">
        <v>193</v>
      </c>
      <c r="B225" s="171">
        <f>'Averages Pivot Table UPDATED'!V$122</f>
        <v>78427.656537384653</v>
      </c>
      <c r="C225" s="120">
        <f>IF(B225&gt;0,RANK(B225,(B$220:B$238)),0)</f>
        <v>6</v>
      </c>
      <c r="D225" s="171">
        <f>'Averages Pivot Table UPDATED'!V$126</f>
        <v>66082.258678804268</v>
      </c>
      <c r="E225" s="120">
        <f>IF(D225&gt;0,RANK(D225,(D$220:D$238)),0)</f>
        <v>6</v>
      </c>
      <c r="F225" s="171">
        <f>'Averages Pivot Table UPDATED'!V$130</f>
        <v>58703.710020065198</v>
      </c>
      <c r="G225" s="120">
        <f>IF(F225&gt;0,RANK(F225,(F$220:F$238)),0)</f>
        <v>4</v>
      </c>
      <c r="H225" s="171">
        <f>'Averages Pivot Table UPDATED'!V$134</f>
        <v>51439.854095896335</v>
      </c>
      <c r="I225" s="120">
        <f>IF(H225&gt;0,RANK(H225,(H$220:H$238)),0)</f>
        <v>2</v>
      </c>
      <c r="J225" s="171">
        <f>'Averages Pivot Table UPDATED'!V$138</f>
        <v>44235.466131233821</v>
      </c>
      <c r="K225" s="120">
        <f>IF(J225&gt;0,RANK(J225,(J$220:J$238)),0)</f>
        <v>6</v>
      </c>
      <c r="L225" s="171">
        <f>'Averages Pivot Table UPDATED'!V$146</f>
        <v>62334.304018045274</v>
      </c>
      <c r="M225" s="120">
        <f>IF(L225&gt;0,RANK(L225,(L$220:L$238)),0)</f>
        <v>6</v>
      </c>
      <c r="N225" s="149"/>
      <c r="O225" s="149"/>
    </row>
    <row r="226" spans="1:15" s="91" customFormat="1">
      <c r="A226" s="118" t="s">
        <v>194</v>
      </c>
      <c r="N226" s="149"/>
      <c r="O226" s="149"/>
    </row>
    <row r="227" spans="1:15" s="91" customFormat="1">
      <c r="A227" s="118" t="s">
        <v>195</v>
      </c>
      <c r="N227" s="149"/>
      <c r="O227" s="149"/>
    </row>
    <row r="228" spans="1:15" s="91" customFormat="1">
      <c r="A228" s="118" t="s">
        <v>196</v>
      </c>
      <c r="N228" s="149"/>
      <c r="O228" s="149"/>
    </row>
    <row r="229" spans="1:15" s="91" customFormat="1">
      <c r="A229" s="118"/>
      <c r="N229" s="149"/>
      <c r="O229" s="149"/>
    </row>
    <row r="230" spans="1:15" s="91" customFormat="1">
      <c r="A230" s="118" t="s">
        <v>197</v>
      </c>
      <c r="B230" s="171">
        <f>'Averages Pivot Table UPDATED'!V$151</f>
        <v>69336.770115455394</v>
      </c>
      <c r="C230" s="120">
        <f>IF(B230&gt;0,RANK(B230,(B$220:B$238)),0)</f>
        <v>7</v>
      </c>
      <c r="D230" s="171">
        <f>'Averages Pivot Table UPDATED'!V$155</f>
        <v>57914.805269046818</v>
      </c>
      <c r="E230" s="120">
        <f>IF(D230&gt;0,RANK(D230,(D$220:D$238)),0)</f>
        <v>7</v>
      </c>
      <c r="F230" s="171">
        <f>'Averages Pivot Table UPDATED'!V$159</f>
        <v>53521.758083244371</v>
      </c>
      <c r="G230" s="120">
        <f>IF(F230&gt;0,RANK(F230,(F$220:F$238)),0)</f>
        <v>6</v>
      </c>
      <c r="H230" s="171">
        <f>'Averages Pivot Table UPDATED'!V$163</f>
        <v>43250.485687409659</v>
      </c>
      <c r="I230" s="120">
        <f>IF(H230&gt;0,RANK(H230,(H$220:H$238)),0)</f>
        <v>6</v>
      </c>
      <c r="J230" s="171">
        <f>'Averages Pivot Table UPDATED'!V$167</f>
        <v>75000</v>
      </c>
      <c r="K230" s="120">
        <f>IF(J230&gt;0,RANK(J230,(J$220:J$238)),0)</f>
        <v>1</v>
      </c>
      <c r="L230" s="171">
        <f>'Averages Pivot Table UPDATED'!V$175</f>
        <v>54959.168847661153</v>
      </c>
      <c r="M230" s="120">
        <f>IF(L230&gt;0,RANK(L230,(L$220:L$238)),0)</f>
        <v>7</v>
      </c>
      <c r="N230" s="149"/>
      <c r="O230" s="149"/>
    </row>
    <row r="231" spans="1:15" s="91" customFormat="1">
      <c r="A231" s="118" t="s">
        <v>198</v>
      </c>
      <c r="B231" s="171">
        <f>'Averages Pivot Table UPDATED'!V$180</f>
        <v>84889.604538087529</v>
      </c>
      <c r="C231" s="120">
        <f>IF(B231&gt;0,RANK(B231,(B$220:B$238)),0)</f>
        <v>4</v>
      </c>
      <c r="D231" s="171">
        <f>'Averages Pivot Table UPDATED'!V$184</f>
        <v>71344.126193001051</v>
      </c>
      <c r="E231" s="120">
        <f>IF(D231&gt;0,RANK(D231,(D$220:D$238)),0)</f>
        <v>5</v>
      </c>
      <c r="F231" s="171">
        <f>'Averages Pivot Table UPDATED'!V$188</f>
        <v>69491.654450261776</v>
      </c>
      <c r="G231" s="120">
        <f>IF(F231&gt;0,RANK(F231,(F$220:F$238)),0)</f>
        <v>1</v>
      </c>
      <c r="H231" s="171">
        <f>'Averages Pivot Table UPDATED'!V$192</f>
        <v>58000</v>
      </c>
      <c r="I231" s="120">
        <f>IF(H231&gt;0,RANK(H231,(H$220:H$238)),0)</f>
        <v>1</v>
      </c>
      <c r="J231" s="171">
        <f>'Averages Pivot Table UPDATED'!V$196</f>
        <v>55380.291044776117</v>
      </c>
      <c r="K231" s="120">
        <f>IF(J231&gt;0,RANK(J231,(J$220:J$238)),0)</f>
        <v>3</v>
      </c>
      <c r="L231" s="171">
        <f>'Averages Pivot Table UPDATED'!V$204</f>
        <v>73465.47774682258</v>
      </c>
      <c r="M231" s="120">
        <f>IF(L231&gt;0,RANK(L231,(L$220:L$238)),0)</f>
        <v>1</v>
      </c>
      <c r="N231" s="149"/>
      <c r="O231" s="149"/>
    </row>
    <row r="232" spans="1:15" s="91" customFormat="1">
      <c r="A232" s="118" t="s">
        <v>199</v>
      </c>
      <c r="B232" s="171">
        <f>'Averages Pivot Table UPDATED'!V$209</f>
        <v>78489.980879541108</v>
      </c>
      <c r="C232" s="120">
        <f>IF(B232&gt;0,RANK(B232,(B$220:B$238)),0)</f>
        <v>5</v>
      </c>
      <c r="D232" s="171">
        <f>'Averages Pivot Table UPDATED'!V$213</f>
        <v>71599</v>
      </c>
      <c r="E232" s="120">
        <f>IF(D232&gt;0,RANK(D232,(D$220:D$238)),0)</f>
        <v>4</v>
      </c>
      <c r="F232" s="171">
        <f>'Averages Pivot Table UPDATED'!V$217</f>
        <v>53076.857142857145</v>
      </c>
      <c r="G232" s="120">
        <f>IF(F232&gt;0,RANK(F232,(F$220:F$238)),0)</f>
        <v>7</v>
      </c>
      <c r="H232" s="171">
        <f>'Averages Pivot Table UPDATED'!V$221</f>
        <v>40136.36645962733</v>
      </c>
      <c r="I232" s="120">
        <f>IF(H232&gt;0,RANK(H232,(H$220:H$238)),0)</f>
        <v>8</v>
      </c>
      <c r="J232" s="171">
        <f>'Averages Pivot Table UPDATED'!V$225</f>
        <v>0</v>
      </c>
      <c r="K232" s="120">
        <f>IF(J232&gt;0,RANK(J232,(J$220:J$238)),0)</f>
        <v>0</v>
      </c>
      <c r="L232" s="171">
        <f>'Averages Pivot Table UPDATED'!V$233</f>
        <v>66156.130137177315</v>
      </c>
      <c r="M232" s="120">
        <f>IF(L232&gt;0,RANK(L232,(L$220:L$238)),0)</f>
        <v>5</v>
      </c>
      <c r="N232" s="149"/>
      <c r="O232" s="149"/>
    </row>
    <row r="233" spans="1:15" s="91" customFormat="1">
      <c r="A233" s="118" t="s">
        <v>200</v>
      </c>
      <c r="B233" s="171">
        <f>'Averages Pivot Table UPDATED'!V$238</f>
        <v>0</v>
      </c>
      <c r="C233" s="120">
        <f>IF(B233&gt;0,RANK(B233,(B$220:B$238)),0)</f>
        <v>0</v>
      </c>
      <c r="D233" s="171">
        <f>'Averages Pivot Table UPDATED'!V$242</f>
        <v>0</v>
      </c>
      <c r="E233" s="120">
        <f>IF(D233&gt;0,RANK(D233,(D$220:D$238)),0)</f>
        <v>0</v>
      </c>
      <c r="F233" s="171">
        <f>'Averages Pivot Table UPDATED'!V$246</f>
        <v>0</v>
      </c>
      <c r="G233" s="120">
        <f>IF(F233&gt;0,RANK(F233,(F$220:F$238)),0)</f>
        <v>0</v>
      </c>
      <c r="H233" s="171">
        <f>'Averages Pivot Table UPDATED'!V$250</f>
        <v>0</v>
      </c>
      <c r="I233" s="120">
        <f>IF(H233&gt;0,RANK(H233,(H$220:H$238)),0)</f>
        <v>0</v>
      </c>
      <c r="J233" s="171">
        <f>'Averages Pivot Table UPDATED'!V$254</f>
        <v>0</v>
      </c>
      <c r="K233" s="120">
        <f>IF(J233&gt;0,RANK(J233,(J$220:J$238)),0)</f>
        <v>0</v>
      </c>
      <c r="L233" s="171">
        <f>'Averages Pivot Table UPDATED'!V$262</f>
        <v>0</v>
      </c>
      <c r="M233" s="120">
        <f>IF(L233&gt;0,RANK(L233,(L$220:L$238)),0)</f>
        <v>0</v>
      </c>
      <c r="N233" s="149"/>
      <c r="O233" s="149"/>
    </row>
    <row r="234" spans="1:15" s="91" customFormat="1">
      <c r="A234" s="118"/>
      <c r="N234" s="149"/>
      <c r="O234" s="149"/>
    </row>
    <row r="235" spans="1:15" s="91" customFormat="1">
      <c r="A235" s="118" t="s">
        <v>201</v>
      </c>
      <c r="B235" s="171">
        <f>'Averages Pivot Table UPDATED'!V$267</f>
        <v>0</v>
      </c>
      <c r="C235" s="120">
        <f>IF(B235&gt;0,RANK(B235,(B$220:B$238)),0)</f>
        <v>0</v>
      </c>
      <c r="D235" s="171">
        <f>'Averages Pivot Table UPDATED'!V$271</f>
        <v>0</v>
      </c>
      <c r="E235" s="120">
        <f>IF(D235&gt;0,RANK(D235,(D$220:D$238)),0)</f>
        <v>0</v>
      </c>
      <c r="F235" s="171">
        <f>'Averages Pivot Table UPDATED'!V$275</f>
        <v>0</v>
      </c>
      <c r="G235" s="120">
        <f>IF(F235&gt;0,RANK(F235,(F$220:F$238)),0)</f>
        <v>0</v>
      </c>
      <c r="H235" s="171">
        <f>'Averages Pivot Table UPDATED'!V$279</f>
        <v>0</v>
      </c>
      <c r="I235" s="120">
        <f>IF(H235&gt;0,RANK(H235,(H$220:H$238)),0)</f>
        <v>0</v>
      </c>
      <c r="J235" s="171">
        <f>'Averages Pivot Table UPDATED'!V$283</f>
        <v>0</v>
      </c>
      <c r="K235" s="120">
        <f>IF(J235&gt;0,RANK(J235,(J$220:J$238)),0)</f>
        <v>0</v>
      </c>
      <c r="L235" s="171">
        <f>'Averages Pivot Table UPDATED'!V$291</f>
        <v>0</v>
      </c>
      <c r="M235" s="120">
        <f>IF(L235&gt;0,RANK(L235,(L$220:L$238)),0)</f>
        <v>0</v>
      </c>
      <c r="N235" s="149"/>
      <c r="O235" s="149"/>
    </row>
    <row r="236" spans="1:15" s="91" customFormat="1">
      <c r="A236" s="118" t="s">
        <v>202</v>
      </c>
      <c r="B236" s="171">
        <f>'Averages Pivot Table UPDATED'!V$296</f>
        <v>96471.451232211039</v>
      </c>
      <c r="C236" s="120">
        <f>IF(B236&gt;0,RANK(B236,(B$220:B$238)),0)</f>
        <v>2</v>
      </c>
      <c r="D236" s="171">
        <f>'Averages Pivot Table UPDATED'!V$300</f>
        <v>78249.443347193344</v>
      </c>
      <c r="E236" s="120">
        <f>IF(D236&gt;0,RANK(D236,(D$220:D$238)),0)</f>
        <v>1</v>
      </c>
      <c r="F236" s="171">
        <f>'Averages Pivot Table UPDATED'!V$304</f>
        <v>54767.32708333333</v>
      </c>
      <c r="G236" s="120">
        <f>IF(F236&gt;0,RANK(F236,(F$220:F$238)),0)</f>
        <v>5</v>
      </c>
      <c r="H236" s="171">
        <f>'Averages Pivot Table UPDATED'!V$308</f>
        <v>51377.5625</v>
      </c>
      <c r="I236" s="120">
        <f>IF(H236&gt;0,RANK(H236,(H$220:H$238)),0)</f>
        <v>3</v>
      </c>
      <c r="J236" s="171">
        <f>'Averages Pivot Table UPDATED'!V$312</f>
        <v>56403.828571428574</v>
      </c>
      <c r="K236" s="120">
        <f>IF(J236&gt;0,RANK(J236,(J$220:J$238)),0)</f>
        <v>2</v>
      </c>
      <c r="L236" s="171">
        <f>'Averages Pivot Table UPDATED'!V$320</f>
        <v>69414.84505844237</v>
      </c>
      <c r="M236" s="120">
        <f>IF(L236&gt;0,RANK(L236,(L$220:L$238)),0)</f>
        <v>3</v>
      </c>
      <c r="N236" s="149"/>
      <c r="O236" s="149"/>
    </row>
    <row r="237" spans="1:15" s="91" customFormat="1">
      <c r="A237" s="118" t="s">
        <v>203</v>
      </c>
      <c r="N237" s="149"/>
      <c r="O237" s="149"/>
    </row>
    <row r="238" spans="1:15" s="91" customFormat="1">
      <c r="A238" s="143" t="s">
        <v>204</v>
      </c>
      <c r="B238" s="171">
        <f>'Averages Pivot Table UPDATED'!V$325</f>
        <v>0</v>
      </c>
      <c r="C238" s="120">
        <f>IF(B238&gt;0,RANK(B238,(B$220:B$238)),0)</f>
        <v>0</v>
      </c>
      <c r="D238" s="171">
        <f>'Averages Pivot Table UPDATED'!V$329</f>
        <v>0</v>
      </c>
      <c r="E238" s="120">
        <f>IF(D238&gt;0,RANK(D238,(D$220:D$238)),0)</f>
        <v>0</v>
      </c>
      <c r="F238" s="171">
        <f>'Averages Pivot Table UPDATED'!V$333</f>
        <v>0</v>
      </c>
      <c r="G238" s="120">
        <f>IF(F238&gt;0,RANK(F238,(F$220:F$238)),0)</f>
        <v>0</v>
      </c>
      <c r="H238" s="171">
        <f>'Averages Pivot Table UPDATED'!V$337</f>
        <v>0</v>
      </c>
      <c r="I238" s="120">
        <f>IF(H238&gt;0,RANK(H238,(H$220:H$238)),0)</f>
        <v>0</v>
      </c>
      <c r="J238" s="171">
        <f>'Averages Pivot Table UPDATED'!V$341</f>
        <v>0</v>
      </c>
      <c r="K238" s="120">
        <f>IF(J238&gt;0,RANK(J238,(J$220:J$238)),0)</f>
        <v>0</v>
      </c>
      <c r="L238" s="171">
        <f>'Averages Pivot Table UPDATED'!V$349</f>
        <v>0</v>
      </c>
      <c r="M238" s="120">
        <f>IF(L238&gt;0,RANK(L238,(L$220:L$238)),0)</f>
        <v>0</v>
      </c>
      <c r="N238" s="149"/>
      <c r="O238" s="149"/>
    </row>
    <row r="239" spans="1:15" s="91" customFormat="1" ht="31.5" customHeight="1">
      <c r="A239" s="665" t="s">
        <v>360</v>
      </c>
      <c r="B239" s="669"/>
      <c r="C239" s="669"/>
      <c r="D239" s="669"/>
      <c r="E239" s="669"/>
      <c r="F239" s="669"/>
      <c r="G239" s="669"/>
      <c r="H239" s="669"/>
      <c r="I239" s="669"/>
      <c r="J239" s="669"/>
      <c r="K239" s="669"/>
      <c r="L239" s="669"/>
      <c r="M239" s="669"/>
      <c r="N239" s="118"/>
      <c r="O239" s="118"/>
    </row>
    <row r="240" spans="1:15" s="91" customFormat="1">
      <c r="M240" s="84" t="s">
        <v>917</v>
      </c>
      <c r="O240" s="630"/>
    </row>
    <row r="241" spans="1:19" ht="18">
      <c r="A241" s="64" t="s">
        <v>217</v>
      </c>
      <c r="B241" s="64"/>
      <c r="C241" s="64"/>
      <c r="D241" s="64"/>
      <c r="E241" s="64"/>
      <c r="F241" s="64"/>
      <c r="G241" s="64"/>
      <c r="H241" s="64"/>
      <c r="I241" s="64"/>
      <c r="J241" s="64"/>
      <c r="K241" s="64"/>
      <c r="L241" s="64"/>
      <c r="M241" s="64"/>
      <c r="N241" s="161"/>
      <c r="O241" s="161"/>
    </row>
    <row r="242" spans="1:19">
      <c r="A242" s="162"/>
      <c r="B242" s="69"/>
      <c r="C242" s="69"/>
      <c r="D242" s="69"/>
      <c r="E242" s="69"/>
      <c r="F242" s="69"/>
      <c r="G242" s="69"/>
      <c r="H242" s="69"/>
      <c r="I242" s="69"/>
      <c r="J242" s="69"/>
      <c r="K242" s="69"/>
      <c r="L242" s="69"/>
      <c r="M242" s="69"/>
      <c r="N242" s="69"/>
      <c r="O242" s="69"/>
    </row>
    <row r="243" spans="1:19" ht="15.75">
      <c r="A243" s="664" t="s">
        <v>210</v>
      </c>
      <c r="B243" s="664"/>
      <c r="C243" s="664"/>
      <c r="D243" s="664"/>
      <c r="E243" s="664"/>
      <c r="F243" s="664"/>
      <c r="G243" s="664"/>
      <c r="H243" s="664"/>
      <c r="I243" s="664"/>
      <c r="J243" s="664"/>
      <c r="K243" s="664"/>
      <c r="L243" s="664"/>
      <c r="M243" s="664"/>
      <c r="N243" s="163"/>
      <c r="O243" s="163"/>
    </row>
    <row r="244" spans="1:19" ht="15.75">
      <c r="A244" s="664" t="s">
        <v>378</v>
      </c>
      <c r="B244" s="664"/>
      <c r="C244" s="664"/>
      <c r="D244" s="664"/>
      <c r="E244" s="664"/>
      <c r="F244" s="664"/>
      <c r="G244" s="664"/>
      <c r="H244" s="664"/>
      <c r="I244" s="664"/>
      <c r="J244" s="664"/>
      <c r="K244" s="664"/>
      <c r="L244" s="664"/>
      <c r="M244" s="664"/>
      <c r="N244" s="163"/>
      <c r="O244" s="163"/>
    </row>
    <row r="245" spans="1:19">
      <c r="A245" s="69"/>
      <c r="B245" s="69"/>
      <c r="C245" s="69"/>
      <c r="D245" s="69"/>
      <c r="E245" s="69"/>
      <c r="F245" s="69"/>
      <c r="G245" s="69"/>
      <c r="H245" s="69"/>
      <c r="I245" s="69"/>
      <c r="J245" s="69"/>
      <c r="K245" s="69"/>
      <c r="L245" s="69"/>
      <c r="M245" s="69"/>
      <c r="N245" s="168" t="s">
        <v>7</v>
      </c>
      <c r="O245" s="168"/>
    </row>
    <row r="246" spans="1:19" ht="31.5" customHeight="1">
      <c r="A246" s="96"/>
      <c r="B246" s="164" t="s">
        <v>3</v>
      </c>
      <c r="C246" s="165"/>
      <c r="D246" s="166" t="s">
        <v>4</v>
      </c>
      <c r="E246" s="167"/>
      <c r="F246" s="166" t="s">
        <v>5</v>
      </c>
      <c r="G246" s="167"/>
      <c r="H246" s="164" t="s">
        <v>6</v>
      </c>
      <c r="I246" s="165"/>
      <c r="J246" s="166" t="s">
        <v>211</v>
      </c>
      <c r="K246" s="167"/>
      <c r="L246" s="165" t="s">
        <v>212</v>
      </c>
      <c r="M246" s="165"/>
      <c r="N246" s="168" t="s">
        <v>7</v>
      </c>
      <c r="O246" s="168"/>
    </row>
    <row r="247" spans="1:19">
      <c r="A247" s="102"/>
      <c r="B247" s="98" t="s">
        <v>187</v>
      </c>
      <c r="C247" s="97" t="s">
        <v>166</v>
      </c>
      <c r="D247" s="98" t="s">
        <v>187</v>
      </c>
      <c r="E247" s="97" t="s">
        <v>166</v>
      </c>
      <c r="F247" s="98" t="s">
        <v>187</v>
      </c>
      <c r="G247" s="97" t="s">
        <v>166</v>
      </c>
      <c r="H247" s="98" t="s">
        <v>187</v>
      </c>
      <c r="I247" s="97" t="s">
        <v>166</v>
      </c>
      <c r="J247" s="98" t="s">
        <v>187</v>
      </c>
      <c r="K247" s="97" t="s">
        <v>166</v>
      </c>
      <c r="L247" s="98" t="s">
        <v>187</v>
      </c>
      <c r="M247" s="97" t="s">
        <v>166</v>
      </c>
      <c r="N247" s="168" t="s">
        <v>7</v>
      </c>
      <c r="O247" s="168"/>
    </row>
    <row r="248" spans="1:19" s="109" customFormat="1" ht="18" customHeight="1">
      <c r="A248" s="106" t="s">
        <v>188</v>
      </c>
      <c r="B248" s="133">
        <f>'Averages Pivot Table UPDATED'!W$353</f>
        <v>78175.836071781247</v>
      </c>
      <c r="C248" s="133"/>
      <c r="D248" s="133">
        <f>'Averages Pivot Table UPDATED'!W$357</f>
        <v>65451.714421442914</v>
      </c>
      <c r="E248" s="133"/>
      <c r="F248" s="133">
        <f>'Averages Pivot Table UPDATED'!W$361</f>
        <v>57962.885264532364</v>
      </c>
      <c r="G248" s="133"/>
      <c r="H248" s="133">
        <f>'Averages Pivot Table UPDATED'!W$365</f>
        <v>44874.358290416087</v>
      </c>
      <c r="I248" s="133"/>
      <c r="J248" s="133">
        <f>'Averages Pivot Table UPDATED'!W$369</f>
        <v>46856.106262552086</v>
      </c>
      <c r="K248" s="133"/>
      <c r="L248" s="133">
        <f>'Averages Pivot Table UPDATED'!W$377</f>
        <v>61060.644803672076</v>
      </c>
      <c r="M248" s="169"/>
      <c r="N248" s="181"/>
      <c r="O248" s="181"/>
      <c r="Q248" s="111"/>
      <c r="R248" s="111"/>
      <c r="S248" s="111"/>
    </row>
    <row r="249" spans="1:19" ht="12.95" customHeight="1">
      <c r="A249" s="118"/>
      <c r="B249" s="113"/>
      <c r="C249" s="137"/>
      <c r="D249" s="113"/>
      <c r="E249" s="137"/>
      <c r="F249" s="113"/>
      <c r="G249" s="137"/>
      <c r="H249" s="113"/>
      <c r="I249" s="137"/>
      <c r="J249" s="113"/>
      <c r="K249" s="137"/>
      <c r="L249" s="113"/>
      <c r="M249" s="137"/>
      <c r="N249" s="113"/>
      <c r="O249" s="114"/>
    </row>
    <row r="250" spans="1:19" ht="12.95" customHeight="1">
      <c r="A250" s="118" t="s">
        <v>189</v>
      </c>
      <c r="B250" s="171">
        <f>'Averages Pivot Table UPDATED'!W$6</f>
        <v>76272.867397806593</v>
      </c>
      <c r="C250" s="120">
        <f>IF(B250&gt;0,RANK(B250,(B$250:B$268)),0)</f>
        <v>4</v>
      </c>
      <c r="D250" s="171">
        <f>'Averages Pivot Table UPDATED'!W$10</f>
        <v>67754.738575268813</v>
      </c>
      <c r="E250" s="120">
        <f>IF(D250&gt;0,RANK(D250,(D$250:D$268)),0)</f>
        <v>4</v>
      </c>
      <c r="F250" s="171">
        <f>'Averages Pivot Table UPDATED'!W$14</f>
        <v>55473.915780497598</v>
      </c>
      <c r="G250" s="120">
        <f>IF(F250&gt;0,RANK(F250,(F$250:F$268)),0)</f>
        <v>7</v>
      </c>
      <c r="H250" s="171">
        <f>'Averages Pivot Table UPDATED'!W$18</f>
        <v>44941.64131147541</v>
      </c>
      <c r="I250" s="120">
        <f>IF(H250&gt;0,RANK(H250,(H$250:H$268)),0)</f>
        <v>6</v>
      </c>
      <c r="J250" s="171">
        <f>'Averages Pivot Table UPDATED'!W$22</f>
        <v>33707</v>
      </c>
      <c r="K250" s="120">
        <f>IF(J250&gt;0,RANK(J250,(J$250:J$268)),0)</f>
        <v>7</v>
      </c>
      <c r="L250" s="171">
        <f>'Averages Pivot Table UPDATED'!W$30</f>
        <v>61619.952731330312</v>
      </c>
      <c r="M250" s="120">
        <f>IF(L250&gt;0,RANK(L250,(L$250:L$268)),0)</f>
        <v>5</v>
      </c>
      <c r="N250" s="149"/>
      <c r="O250" s="168"/>
    </row>
    <row r="251" spans="1:19" ht="12.95" customHeight="1">
      <c r="A251" s="118" t="s">
        <v>190</v>
      </c>
      <c r="B251" s="171">
        <f>'Averages Pivot Table UPDATED'!W$35</f>
        <v>67965.640243902439</v>
      </c>
      <c r="C251" s="120">
        <f>IF(B251&gt;0,RANK(B251,(B$250:B$268)),0)</f>
        <v>9</v>
      </c>
      <c r="D251" s="171">
        <f>'Averages Pivot Table UPDATED'!W$39</f>
        <v>55035.143835616436</v>
      </c>
      <c r="E251" s="120">
        <f>IF(D251&gt;0,RANK(D251,(D$250:D$268)),0)</f>
        <v>10</v>
      </c>
      <c r="F251" s="171">
        <f>'Averages Pivot Table UPDATED'!W$43</f>
        <v>47949.817021276591</v>
      </c>
      <c r="G251" s="120">
        <f>IF(F251&gt;0,RANK(F251,(F$250:F$268)),0)</f>
        <v>10</v>
      </c>
      <c r="H251" s="171">
        <f>'Averages Pivot Table UPDATED'!W$47</f>
        <v>40383.796946564886</v>
      </c>
      <c r="I251" s="120">
        <f>IF(H251&gt;0,RANK(H251,(H$250:H$268)),0)</f>
        <v>8</v>
      </c>
      <c r="J251" s="171">
        <f>'Averages Pivot Table UPDATED'!W$51</f>
        <v>0</v>
      </c>
      <c r="K251" s="120">
        <f>IF(J251&gt;0,RANK(J251,(J$250:J$268)),0)</f>
        <v>0</v>
      </c>
      <c r="L251" s="171">
        <f>'Averages Pivot Table UPDATED'!W$59</f>
        <v>49136.013427827907</v>
      </c>
      <c r="M251" s="120">
        <f>IF(L251&gt;0,RANK(L251,(L$250:L$268)),0)</f>
        <v>10</v>
      </c>
      <c r="N251" s="149"/>
      <c r="O251" s="168"/>
    </row>
    <row r="252" spans="1:19" ht="12.95" customHeight="1">
      <c r="A252" s="118" t="s">
        <v>191</v>
      </c>
      <c r="B252" s="171">
        <f>'Averages Pivot Table UPDATED'!W$64</f>
        <v>0</v>
      </c>
      <c r="C252" s="120">
        <f>IF(B252&gt;0,RANK(B252,(B$250:B$268)),0)</f>
        <v>0</v>
      </c>
      <c r="D252" s="171">
        <f>'Averages Pivot Table UPDATED'!W$68</f>
        <v>0</v>
      </c>
      <c r="E252" s="120">
        <f>IF(D252&gt;0,RANK(D252,(D$250:D$268)),0)</f>
        <v>0</v>
      </c>
      <c r="F252" s="171">
        <f>'Averages Pivot Table UPDATED'!W$72</f>
        <v>0</v>
      </c>
      <c r="G252" s="120">
        <f>IF(F252&gt;0,RANK(F252,(F$250:F$268)),0)</f>
        <v>0</v>
      </c>
      <c r="H252" s="171">
        <f>'Averages Pivot Table UPDATED'!W$76</f>
        <v>0</v>
      </c>
      <c r="I252" s="120">
        <f>IF(H252&gt;0,RANK(H252,(H$250:H$268)),0)</f>
        <v>0</v>
      </c>
      <c r="J252" s="171">
        <f>'Averages Pivot Table UPDATED'!W$80</f>
        <v>0</v>
      </c>
      <c r="K252" s="120">
        <f>IF(J252&gt;0,RANK(J252,(J$250:J$268)),0)</f>
        <v>0</v>
      </c>
      <c r="L252" s="171">
        <f>'Averages Pivot Table UPDATED'!W$88</f>
        <v>0</v>
      </c>
      <c r="M252" s="120">
        <f>IF(L252&gt;0,RANK(L252,(L$250:L$268)),0)</f>
        <v>0</v>
      </c>
      <c r="N252" s="149"/>
      <c r="O252" s="168"/>
    </row>
    <row r="253" spans="1:19" ht="12.95" customHeight="1">
      <c r="A253" s="118" t="s">
        <v>192</v>
      </c>
      <c r="B253" s="171">
        <f>'Averages Pivot Table UPDATED'!W$93</f>
        <v>0</v>
      </c>
      <c r="C253" s="120">
        <f>IF(B253&gt;0,RANK(B253,(B$250:B$268)),0)</f>
        <v>0</v>
      </c>
      <c r="D253" s="171">
        <f>'Averages Pivot Table UPDATED'!W$97</f>
        <v>0</v>
      </c>
      <c r="E253" s="120">
        <f>IF(D253&gt;0,RANK(D253,(D$250:D$268)),0)</f>
        <v>0</v>
      </c>
      <c r="F253" s="171">
        <f>'Averages Pivot Table UPDATED'!W$101</f>
        <v>0</v>
      </c>
      <c r="G253" s="120">
        <f>IF(F253&gt;0,RANK(F253,(F$250:F$268)),0)</f>
        <v>0</v>
      </c>
      <c r="H253" s="171">
        <f>'Averages Pivot Table UPDATED'!W$105</f>
        <v>0</v>
      </c>
      <c r="I253" s="120">
        <f>IF(H253&gt;0,RANK(H253,(H$250:H$268)),0)</f>
        <v>0</v>
      </c>
      <c r="J253" s="171">
        <f>'Averages Pivot Table UPDATED'!W$109</f>
        <v>0</v>
      </c>
      <c r="K253" s="120">
        <f>IF(J253&gt;0,RANK(J253,(J$250:J$268)),0)</f>
        <v>0</v>
      </c>
      <c r="L253" s="171">
        <f>'Averages Pivot Table UPDATED'!W$117</f>
        <v>0</v>
      </c>
      <c r="M253" s="120">
        <f>IF(L253&gt;0,RANK(L253,(L$250:L$268)),0)</f>
        <v>0</v>
      </c>
      <c r="N253" s="149"/>
      <c r="O253" s="168"/>
    </row>
    <row r="254" spans="1:19" ht="12.95" customHeight="1">
      <c r="A254" s="118"/>
      <c r="B254" s="171"/>
      <c r="C254" s="120"/>
      <c r="D254" s="171"/>
      <c r="E254" s="120"/>
      <c r="F254" s="171"/>
      <c r="G254" s="120"/>
      <c r="H254" s="171"/>
      <c r="I254" s="120"/>
      <c r="J254" s="171"/>
      <c r="K254" s="120"/>
      <c r="L254" s="171"/>
      <c r="M254" s="120"/>
      <c r="N254" s="149"/>
      <c r="O254" s="168"/>
    </row>
    <row r="255" spans="1:19" ht="12.95" customHeight="1">
      <c r="A255" s="118" t="s">
        <v>193</v>
      </c>
      <c r="B255" s="171">
        <f>'Averages Pivot Table UPDATED'!W$122</f>
        <v>72240.073406406358</v>
      </c>
      <c r="C255" s="120">
        <f>IF(B255&gt;0,RANK(B255,(B$250:B$268)),0)</f>
        <v>7</v>
      </c>
      <c r="D255" s="171">
        <f>'Averages Pivot Table UPDATED'!W$126</f>
        <v>62790.077847439912</v>
      </c>
      <c r="E255" s="120">
        <f>IF(D255&gt;0,RANK(D255,(D$250:D$268)),0)</f>
        <v>7</v>
      </c>
      <c r="F255" s="171">
        <f>'Averages Pivot Table UPDATED'!W$130</f>
        <v>56718.294173781156</v>
      </c>
      <c r="G255" s="120">
        <f>IF(F255&gt;0,RANK(F255,(F$250:F$268)),0)</f>
        <v>6</v>
      </c>
      <c r="H255" s="171">
        <f>'Averages Pivot Table UPDATED'!W$134</f>
        <v>37832.427272727269</v>
      </c>
      <c r="I255" s="120">
        <f>IF(H255&gt;0,RANK(H255,(H$250:H$268)),0)</f>
        <v>10</v>
      </c>
      <c r="J255" s="171">
        <f>'Averages Pivot Table UPDATED'!W$138</f>
        <v>45739.918065693426</v>
      </c>
      <c r="K255" s="120">
        <f>IF(J255&gt;0,RANK(J255,(J$250:J$268)),0)</f>
        <v>5</v>
      </c>
      <c r="L255" s="171">
        <f>'Averages Pivot Table UPDATED'!W$146</f>
        <v>55375.134350362343</v>
      </c>
      <c r="M255" s="120">
        <f>IF(L255&gt;0,RANK(L255,(L$250:L$268)),0)</f>
        <v>8</v>
      </c>
      <c r="N255" s="149"/>
      <c r="O255" s="168"/>
    </row>
    <row r="256" spans="1:19" ht="12.95" customHeight="1">
      <c r="A256" s="118" t="s">
        <v>194</v>
      </c>
      <c r="N256" s="149"/>
      <c r="O256" s="168"/>
    </row>
    <row r="257" spans="1:15" s="91" customFormat="1">
      <c r="A257" s="118" t="s">
        <v>195</v>
      </c>
      <c r="N257" s="149"/>
      <c r="O257" s="168"/>
    </row>
    <row r="258" spans="1:15" s="91" customFormat="1">
      <c r="A258" s="118" t="s">
        <v>196</v>
      </c>
      <c r="N258" s="149"/>
      <c r="O258" s="168"/>
    </row>
    <row r="259" spans="1:15" s="91" customFormat="1">
      <c r="A259" s="118"/>
      <c r="N259" s="149"/>
      <c r="O259" s="168"/>
    </row>
    <row r="260" spans="1:15" s="91" customFormat="1">
      <c r="A260" s="118" t="s">
        <v>197</v>
      </c>
      <c r="B260" s="171">
        <f>'Averages Pivot Table UPDATED'!W$151</f>
        <v>63606.688073394507</v>
      </c>
      <c r="C260" s="120">
        <f>IF(B260&gt;0,RANK(B260,(B$250:B$268)),0)</f>
        <v>10</v>
      </c>
      <c r="D260" s="171">
        <f>'Averages Pivot Table UPDATED'!W$155</f>
        <v>57584.210526315786</v>
      </c>
      <c r="E260" s="120">
        <f>IF(D260&gt;0,RANK(D260,(D$250:D$268)),0)</f>
        <v>9</v>
      </c>
      <c r="F260" s="171">
        <f>'Averages Pivot Table UPDATED'!W$159</f>
        <v>50858.305637982194</v>
      </c>
      <c r="G260" s="120">
        <f>IF(F260&gt;0,RANK(F260,(F$250:F$268)),0)</f>
        <v>9</v>
      </c>
      <c r="H260" s="171">
        <f>'Averages Pivot Table UPDATED'!W$163</f>
        <v>49596.463087248318</v>
      </c>
      <c r="I260" s="120">
        <f>IF(H260&gt;0,RANK(H260,(H$250:H$268)),0)</f>
        <v>3</v>
      </c>
      <c r="J260" s="171">
        <f>'Averages Pivot Table UPDATED'!W$167</f>
        <v>0</v>
      </c>
      <c r="K260" s="120">
        <f>IF(J260&gt;0,RANK(J260,(J$250:J$268)),0)</f>
        <v>0</v>
      </c>
      <c r="L260" s="171">
        <f>'Averages Pivot Table UPDATED'!W$175</f>
        <v>54757.463647699587</v>
      </c>
      <c r="M260" s="120">
        <f>IF(L260&gt;0,RANK(L260,(L$250:L$268)),0)</f>
        <v>9</v>
      </c>
      <c r="N260" s="149"/>
      <c r="O260" s="168"/>
    </row>
    <row r="261" spans="1:15" s="91" customFormat="1">
      <c r="A261" s="118" t="s">
        <v>198</v>
      </c>
      <c r="B261" s="171">
        <f>'Averages Pivot Table UPDATED'!W$180</f>
        <v>83671.238987032062</v>
      </c>
      <c r="C261" s="120">
        <f>IF(B261&gt;0,RANK(B261,(B$250:B$268)),0)</f>
        <v>3</v>
      </c>
      <c r="D261" s="171">
        <f>'Averages Pivot Table UPDATED'!W$184</f>
        <v>68302.529097880848</v>
      </c>
      <c r="E261" s="120">
        <f>IF(D261&gt;0,RANK(D261,(D$250:D$268)),0)</f>
        <v>2</v>
      </c>
      <c r="F261" s="171">
        <f>'Averages Pivot Table UPDATED'!W$188</f>
        <v>59606.090516145385</v>
      </c>
      <c r="G261" s="120">
        <f>IF(F261&gt;0,RANK(F261,(F$250:F$268)),0)</f>
        <v>3</v>
      </c>
      <c r="H261" s="171">
        <f>'Averages Pivot Table UPDATED'!W$192</f>
        <v>58016.68961201502</v>
      </c>
      <c r="I261" s="120">
        <f>IF(H261&gt;0,RANK(H261,(H$250:H$268)),0)</f>
        <v>1</v>
      </c>
      <c r="J261" s="171">
        <f>'Averages Pivot Table UPDATED'!W$196</f>
        <v>46002.557204533186</v>
      </c>
      <c r="K261" s="120">
        <f>IF(J261&gt;0,RANK(J261,(J$250:J$268)),0)</f>
        <v>4</v>
      </c>
      <c r="L261" s="171">
        <f>'Averages Pivot Table UPDATED'!W$204</f>
        <v>64386.574350192554</v>
      </c>
      <c r="M261" s="120">
        <f>IF(L261&gt;0,RANK(L261,(L$250:L$268)),0)</f>
        <v>3</v>
      </c>
      <c r="N261" s="149"/>
      <c r="O261" s="168"/>
    </row>
    <row r="262" spans="1:15" s="91" customFormat="1">
      <c r="A262" s="118" t="s">
        <v>199</v>
      </c>
      <c r="B262" s="171">
        <f>'Averages Pivot Table UPDATED'!W$209</f>
        <v>72695.469013018082</v>
      </c>
      <c r="C262" s="120">
        <f>IF(B262&gt;0,RANK(B262,(B$250:B$268)),0)</f>
        <v>6</v>
      </c>
      <c r="D262" s="171">
        <f>'Averages Pivot Table UPDATED'!W$213</f>
        <v>58597.981638984405</v>
      </c>
      <c r="E262" s="120">
        <f>IF(D262&gt;0,RANK(D262,(D$250:D$268)),0)</f>
        <v>8</v>
      </c>
      <c r="F262" s="171">
        <f>'Averages Pivot Table UPDATED'!W$217</f>
        <v>58783.111627683727</v>
      </c>
      <c r="G262" s="120">
        <f>IF(F262&gt;0,RANK(F262,(F$250:F$268)),0)</f>
        <v>4</v>
      </c>
      <c r="H262" s="171">
        <f>'Averages Pivot Table UPDATED'!W$221</f>
        <v>43658.704821679843</v>
      </c>
      <c r="I262" s="120">
        <f>IF(H262&gt;0,RANK(H262,(H$250:H$268)),0)</f>
        <v>7</v>
      </c>
      <c r="J262" s="171">
        <f>'Averages Pivot Table UPDATED'!W$225</f>
        <v>0</v>
      </c>
      <c r="K262" s="120">
        <f>IF(J262&gt;0,RANK(J262,(J$250:J$268)),0)</f>
        <v>0</v>
      </c>
      <c r="L262" s="171">
        <f>'Averages Pivot Table UPDATED'!W$233</f>
        <v>56836.121999902221</v>
      </c>
      <c r="M262" s="120">
        <f>IF(L262&gt;0,RANK(L262,(L$250:L$268)),0)</f>
        <v>7</v>
      </c>
      <c r="N262" s="149"/>
      <c r="O262" s="168"/>
    </row>
    <row r="263" spans="1:15" s="91" customFormat="1">
      <c r="A263" s="118" t="s">
        <v>200</v>
      </c>
      <c r="B263" s="171">
        <f>'Averages Pivot Table UPDATED'!W$238</f>
        <v>85393.126170752352</v>
      </c>
      <c r="C263" s="120">
        <f>IF(B263&gt;0,RANK(B263,(B$250:B$268)),0)</f>
        <v>2</v>
      </c>
      <c r="D263" s="171">
        <f>'Averages Pivot Table UPDATED'!W$242</f>
        <v>68131.976710690113</v>
      </c>
      <c r="E263" s="120">
        <f>IF(D263&gt;0,RANK(D263,(D$250:D$268)),0)</f>
        <v>3</v>
      </c>
      <c r="F263" s="171">
        <f>'Averages Pivot Table UPDATED'!W$246</f>
        <v>59634.002148909691</v>
      </c>
      <c r="G263" s="120">
        <f>IF(F263&gt;0,RANK(F263,(F$250:F$268)),0)</f>
        <v>2</v>
      </c>
      <c r="H263" s="171">
        <f>'Averages Pivot Table UPDATED'!W$250</f>
        <v>48920.014916759159</v>
      </c>
      <c r="I263" s="120">
        <f>IF(H263&gt;0,RANK(H263,(H$250:H$268)),0)</f>
        <v>4</v>
      </c>
      <c r="J263" s="171">
        <f>'Averages Pivot Table UPDATED'!W$254</f>
        <v>47397</v>
      </c>
      <c r="K263" s="120">
        <f>IF(J263&gt;0,RANK(J263,(J$250:J$268)),0)</f>
        <v>2</v>
      </c>
      <c r="L263" s="171">
        <f>'Averages Pivot Table UPDATED'!W$262</f>
        <v>65780.162324576595</v>
      </c>
      <c r="M263" s="120">
        <f>IF(L263&gt;0,RANK(L263,(L$250:L$268)),0)</f>
        <v>2</v>
      </c>
      <c r="N263" s="149"/>
      <c r="O263" s="168"/>
    </row>
    <row r="264" spans="1:15" s="91" customFormat="1">
      <c r="A264" s="118"/>
      <c r="N264" s="149"/>
      <c r="O264" s="168"/>
    </row>
    <row r="265" spans="1:15" s="91" customFormat="1">
      <c r="A265" s="118" t="s">
        <v>201</v>
      </c>
      <c r="B265" s="171">
        <f>'Averages Pivot Table UPDATED'!W$267</f>
        <v>72179.294871794875</v>
      </c>
      <c r="C265" s="120">
        <f>IF(B265&gt;0,RANK(B265,(B$250:B$268)),0)</f>
        <v>8</v>
      </c>
      <c r="D265" s="171">
        <f>'Averages Pivot Table UPDATED'!W$271</f>
        <v>63929.81739130435</v>
      </c>
      <c r="E265" s="120">
        <f>IF(D265&gt;0,RANK(D265,(D$250:D$268)),0)</f>
        <v>6</v>
      </c>
      <c r="F265" s="171">
        <f>'Averages Pivot Table UPDATED'!W$275</f>
        <v>58488.82894736842</v>
      </c>
      <c r="G265" s="120">
        <f>IF(F265&gt;0,RANK(F265,(F$250:F$268)),0)</f>
        <v>5</v>
      </c>
      <c r="H265" s="171">
        <f>'Averages Pivot Table UPDATED'!W$279</f>
        <v>50152.536585365859</v>
      </c>
      <c r="I265" s="120">
        <f>IF(H265&gt;0,RANK(H265,(H$250:H$268)),0)</f>
        <v>2</v>
      </c>
      <c r="J265" s="171">
        <f>'Averages Pivot Table UPDATED'!W$283</f>
        <v>43335.98039215686</v>
      </c>
      <c r="K265" s="120">
        <f>IF(J265&gt;0,RANK(J265,(J$250:J$268)),0)</f>
        <v>6</v>
      </c>
      <c r="L265" s="171">
        <f>'Averages Pivot Table UPDATED'!W$291</f>
        <v>60416.448333605025</v>
      </c>
      <c r="M265" s="120">
        <f>IF(L265&gt;0,RANK(L265,(L$250:L$268)),0)</f>
        <v>6</v>
      </c>
      <c r="N265" s="149"/>
      <c r="O265" s="168"/>
    </row>
    <row r="266" spans="1:15" s="91" customFormat="1">
      <c r="A266" s="118" t="s">
        <v>202</v>
      </c>
      <c r="B266" s="171">
        <f>'Averages Pivot Table UPDATED'!W$296</f>
        <v>90657.091463414632</v>
      </c>
      <c r="C266" s="120">
        <f>IF(B266&gt;0,RANK(B266,(B$250:B$268)),0)</f>
        <v>1</v>
      </c>
      <c r="D266" s="171">
        <f>'Averages Pivot Table UPDATED'!W$300</f>
        <v>72760.422077922078</v>
      </c>
      <c r="E266" s="120">
        <f>IF(D266&gt;0,RANK(D266,(D$250:D$268)),0)</f>
        <v>1</v>
      </c>
      <c r="F266" s="171">
        <f>'Averages Pivot Table UPDATED'!W$304</f>
        <v>65366.117647058825</v>
      </c>
      <c r="G266" s="120">
        <f>IF(F266&gt;0,RANK(F266,(F$250:F$268)),0)</f>
        <v>1</v>
      </c>
      <c r="H266" s="171">
        <f>'Averages Pivot Table UPDATED'!W$308</f>
        <v>46485.75</v>
      </c>
      <c r="I266" s="120">
        <f>IF(H266&gt;0,RANK(H266,(H$250:H$268)),0)</f>
        <v>5</v>
      </c>
      <c r="J266" s="171">
        <f>'Averages Pivot Table UPDATED'!W$312</f>
        <v>50164.60855263158</v>
      </c>
      <c r="K266" s="120">
        <f>IF(J266&gt;0,RANK(J266,(J$250:J$268)),0)</f>
        <v>1</v>
      </c>
      <c r="L266" s="171">
        <f>'Averages Pivot Table UPDATED'!W$320</f>
        <v>67115.858615346675</v>
      </c>
      <c r="M266" s="120">
        <f>IF(L266&gt;0,RANK(L266,(L$250:L$268)),0)</f>
        <v>1</v>
      </c>
      <c r="N266" s="149"/>
      <c r="O266" s="168"/>
    </row>
    <row r="267" spans="1:15" s="91" customFormat="1">
      <c r="A267" s="118" t="s">
        <v>203</v>
      </c>
      <c r="N267" s="149"/>
      <c r="O267" s="149"/>
    </row>
    <row r="268" spans="1:15" s="91" customFormat="1">
      <c r="A268" s="143" t="s">
        <v>204</v>
      </c>
      <c r="B268" s="171">
        <f>'Averages Pivot Table UPDATED'!W$325</f>
        <v>75735.549879743121</v>
      </c>
      <c r="C268" s="120">
        <f>IF(B268&gt;0,RANK(B268,(B$250:B$268)),0)</f>
        <v>5</v>
      </c>
      <c r="D268" s="171">
        <f>'Averages Pivot Table UPDATED'!W$329</f>
        <v>65256.686615777835</v>
      </c>
      <c r="E268" s="120">
        <f>IF(D268&gt;0,RANK(D268,(D$250:D$268)),0)</f>
        <v>5</v>
      </c>
      <c r="F268" s="171">
        <f>'Averages Pivot Table UPDATED'!W$333</f>
        <v>53509.823740054424</v>
      </c>
      <c r="G268" s="120">
        <f>IF(F268&gt;0,RANK(F268,(F$250:F$268)),0)</f>
        <v>8</v>
      </c>
      <c r="H268" s="171">
        <f>'Averages Pivot Table UPDATED'!W$337</f>
        <v>38728.983050847462</v>
      </c>
      <c r="I268" s="120">
        <f>IF(H268&gt;0,RANK(H268,(H$250:H$268)),0)</f>
        <v>9</v>
      </c>
      <c r="J268" s="171">
        <f>'Averages Pivot Table UPDATED'!W$341</f>
        <v>46400.666666666664</v>
      </c>
      <c r="K268" s="120">
        <f>IF(J268&gt;0,RANK(J268,(J$250:J$268)),0)</f>
        <v>3</v>
      </c>
      <c r="L268" s="171">
        <f>'Averages Pivot Table UPDATED'!W$349</f>
        <v>61689.795946214974</v>
      </c>
      <c r="M268" s="120">
        <f>IF(L268&gt;0,RANK(L268,(L$250:L$268)),0)</f>
        <v>4</v>
      </c>
      <c r="N268" s="149"/>
      <c r="O268" s="149"/>
    </row>
    <row r="269" spans="1:15" s="91" customFormat="1" ht="33" customHeight="1">
      <c r="A269" s="665" t="s">
        <v>360</v>
      </c>
      <c r="B269" s="669"/>
      <c r="C269" s="669"/>
      <c r="D269" s="669"/>
      <c r="E269" s="669"/>
      <c r="F269" s="669"/>
      <c r="G269" s="669"/>
      <c r="H269" s="669"/>
      <c r="I269" s="669"/>
      <c r="J269" s="669"/>
      <c r="K269" s="669"/>
      <c r="L269" s="669"/>
      <c r="M269" s="669"/>
      <c r="N269" s="118"/>
      <c r="O269" s="118"/>
    </row>
    <row r="270" spans="1:15" s="91" customFormat="1">
      <c r="M270" s="84" t="s">
        <v>917</v>
      </c>
      <c r="O270" s="630"/>
    </row>
    <row r="271" spans="1:15" s="91" customFormat="1" ht="18">
      <c r="A271" s="64" t="s">
        <v>218</v>
      </c>
      <c r="B271" s="64"/>
      <c r="C271" s="64"/>
      <c r="D271" s="64"/>
      <c r="E271" s="64"/>
      <c r="F271" s="64"/>
      <c r="G271" s="64"/>
      <c r="H271" s="64"/>
      <c r="I271" s="64"/>
      <c r="J271" s="64"/>
      <c r="K271" s="64"/>
      <c r="L271" s="64"/>
      <c r="M271" s="64"/>
      <c r="N271" s="161"/>
      <c r="O271" s="161"/>
    </row>
    <row r="272" spans="1:15" s="91" customFormat="1">
      <c r="A272" s="162"/>
      <c r="B272" s="69"/>
      <c r="C272" s="69"/>
      <c r="D272" s="69"/>
      <c r="E272" s="69"/>
      <c r="F272" s="69"/>
      <c r="G272" s="69"/>
      <c r="H272" s="69"/>
      <c r="I272" s="69"/>
      <c r="J272" s="69"/>
      <c r="K272" s="69"/>
      <c r="L272" s="69"/>
      <c r="M272" s="69"/>
      <c r="N272" s="69"/>
      <c r="O272" s="69"/>
    </row>
    <row r="273" spans="1:19" ht="15.75">
      <c r="A273" s="664" t="s">
        <v>210</v>
      </c>
      <c r="B273" s="664"/>
      <c r="C273" s="664"/>
      <c r="D273" s="664"/>
      <c r="E273" s="664"/>
      <c r="F273" s="664"/>
      <c r="G273" s="664"/>
      <c r="H273" s="664"/>
      <c r="I273" s="664"/>
      <c r="J273" s="664"/>
      <c r="K273" s="664"/>
      <c r="L273" s="664"/>
      <c r="M273" s="664"/>
      <c r="N273" s="163"/>
      <c r="O273" s="163"/>
    </row>
    <row r="274" spans="1:19" ht="15.75">
      <c r="A274" s="664" t="s">
        <v>379</v>
      </c>
      <c r="B274" s="664"/>
      <c r="C274" s="664"/>
      <c r="D274" s="664"/>
      <c r="E274" s="664"/>
      <c r="F274" s="664"/>
      <c r="G274" s="664"/>
      <c r="H274" s="664"/>
      <c r="I274" s="664"/>
      <c r="J274" s="664"/>
      <c r="K274" s="664"/>
      <c r="L274" s="664"/>
      <c r="M274" s="664"/>
      <c r="N274" s="163"/>
      <c r="O274" s="163"/>
    </row>
    <row r="275" spans="1:19">
      <c r="A275" s="118"/>
      <c r="B275" s="118"/>
      <c r="C275" s="118"/>
      <c r="D275" s="118"/>
      <c r="E275" s="118"/>
      <c r="F275" s="118"/>
      <c r="G275" s="118"/>
      <c r="H275" s="118"/>
      <c r="I275" s="118"/>
      <c r="J275" s="118"/>
      <c r="K275" s="118"/>
      <c r="L275" s="118"/>
      <c r="M275" s="118"/>
      <c r="N275" s="118"/>
      <c r="O275" s="118"/>
    </row>
    <row r="276" spans="1:19" ht="36" customHeight="1">
      <c r="A276" s="96"/>
      <c r="B276" s="164" t="s">
        <v>3</v>
      </c>
      <c r="C276" s="165"/>
      <c r="D276" s="166" t="s">
        <v>4</v>
      </c>
      <c r="E276" s="167"/>
      <c r="F276" s="166" t="s">
        <v>5</v>
      </c>
      <c r="G276" s="167"/>
      <c r="H276" s="164" t="s">
        <v>6</v>
      </c>
      <c r="I276" s="165"/>
      <c r="J276" s="166" t="s">
        <v>211</v>
      </c>
      <c r="K276" s="167"/>
      <c r="L276" s="165" t="s">
        <v>212</v>
      </c>
      <c r="M276" s="165"/>
      <c r="N276" s="168" t="s">
        <v>7</v>
      </c>
      <c r="O276" s="168"/>
    </row>
    <row r="277" spans="1:19">
      <c r="A277" s="102"/>
      <c r="B277" s="98" t="s">
        <v>187</v>
      </c>
      <c r="C277" s="97" t="s">
        <v>166</v>
      </c>
      <c r="D277" s="98" t="s">
        <v>187</v>
      </c>
      <c r="E277" s="97" t="s">
        <v>166</v>
      </c>
      <c r="F277" s="98" t="s">
        <v>187</v>
      </c>
      <c r="G277" s="97" t="s">
        <v>166</v>
      </c>
      <c r="H277" s="98" t="s">
        <v>187</v>
      </c>
      <c r="I277" s="97" t="s">
        <v>166</v>
      </c>
      <c r="J277" s="98" t="s">
        <v>187</v>
      </c>
      <c r="K277" s="97" t="s">
        <v>166</v>
      </c>
      <c r="L277" s="98" t="s">
        <v>187</v>
      </c>
      <c r="M277" s="97" t="s">
        <v>166</v>
      </c>
      <c r="N277" s="168" t="s">
        <v>7</v>
      </c>
      <c r="O277" s="168"/>
    </row>
    <row r="278" spans="1:19" s="109" customFormat="1" ht="18" customHeight="1">
      <c r="A278" s="106" t="s">
        <v>188</v>
      </c>
      <c r="B278" s="133">
        <f>'Averages Pivot Table UPDATED'!X$353</f>
        <v>73026.452939715018</v>
      </c>
      <c r="C278" s="133"/>
      <c r="D278" s="133">
        <f>'Averages Pivot Table UPDATED'!X$357</f>
        <v>62057.48275286139</v>
      </c>
      <c r="E278" s="133"/>
      <c r="F278" s="133">
        <f>'Averages Pivot Table UPDATED'!X$361</f>
        <v>56529.320901587009</v>
      </c>
      <c r="G278" s="133"/>
      <c r="H278" s="133">
        <f>'Averages Pivot Table UPDATED'!X$365</f>
        <v>44547.278377570787</v>
      </c>
      <c r="I278" s="133"/>
      <c r="J278" s="133">
        <f>'Averages Pivot Table UPDATED'!X$369</f>
        <v>47373.127409055982</v>
      </c>
      <c r="K278" s="133"/>
      <c r="L278" s="133">
        <f>'Averages Pivot Table UPDATED'!X$377</f>
        <v>58862.742977769463</v>
      </c>
      <c r="M278" s="169"/>
      <c r="N278" s="181"/>
      <c r="O278" s="181"/>
      <c r="Q278" s="111"/>
      <c r="R278" s="111"/>
      <c r="S278" s="111"/>
    </row>
    <row r="279" spans="1:19" ht="12.95" customHeight="1">
      <c r="A279" s="118"/>
      <c r="B279" s="113"/>
      <c r="C279" s="137"/>
      <c r="D279" s="113"/>
      <c r="E279" s="137"/>
      <c r="F279" s="113"/>
      <c r="G279" s="137"/>
      <c r="H279" s="113"/>
      <c r="I279" s="137"/>
      <c r="J279" s="113"/>
      <c r="K279" s="137"/>
      <c r="L279" s="113"/>
      <c r="M279" s="137"/>
      <c r="N279" s="113"/>
      <c r="O279" s="114"/>
    </row>
    <row r="280" spans="1:19" ht="12.95" customHeight="1">
      <c r="A280" s="118" t="s">
        <v>189</v>
      </c>
      <c r="B280" s="171">
        <f>'Averages Pivot Table UPDATED'!X$6</f>
        <v>83743.640625</v>
      </c>
      <c r="C280" s="120">
        <f>IF(B280&gt;0,RANK(B280,(B$280:B$298)),0)</f>
        <v>2</v>
      </c>
      <c r="D280" s="171">
        <f>'Averages Pivot Table UPDATED'!X$10</f>
        <v>74150.399999999994</v>
      </c>
      <c r="E280" s="120">
        <f>IF(D280&gt;0,RANK(D280,(D$280:D$298)),0)</f>
        <v>1</v>
      </c>
      <c r="F280" s="171">
        <f>'Averages Pivot Table UPDATED'!X$14</f>
        <v>59931.047619047618</v>
      </c>
      <c r="G280" s="120">
        <f>IF(F280&gt;0,RANK(F280,(F$280:F$298)),0)</f>
        <v>2</v>
      </c>
      <c r="H280" s="171">
        <f>'Averages Pivot Table UPDATED'!X$18</f>
        <v>0</v>
      </c>
      <c r="I280" s="120">
        <f>IF(H280&gt;0,RANK(H280,(H$280:H$298)),0)</f>
        <v>0</v>
      </c>
      <c r="J280" s="171">
        <f>'Averages Pivot Table UPDATED'!X$22</f>
        <v>0</v>
      </c>
      <c r="K280" s="120">
        <f>IF(J280&gt;0,RANK(J280,(J$280:J$298)),0)</f>
        <v>0</v>
      </c>
      <c r="L280" s="171">
        <f>'Averages Pivot Table UPDATED'!X$30</f>
        <v>69438.006805794605</v>
      </c>
      <c r="M280" s="120">
        <f>IF(L280&gt;0,RANK(L280,(L$280:L$298)),0)</f>
        <v>2</v>
      </c>
      <c r="N280" s="149"/>
      <c r="O280" s="168"/>
    </row>
    <row r="281" spans="1:19" ht="12.95" customHeight="1">
      <c r="A281" s="118" t="s">
        <v>190</v>
      </c>
      <c r="B281" s="171">
        <f>'Averages Pivot Table UPDATED'!X$35</f>
        <v>72708.354148165905</v>
      </c>
      <c r="C281" s="120">
        <f>IF(B281&gt;0,RANK(B281,(B$280:B$298)),0)</f>
        <v>6</v>
      </c>
      <c r="D281" s="171">
        <f>'Averages Pivot Table UPDATED'!X$39</f>
        <v>63354.430475913781</v>
      </c>
      <c r="E281" s="120">
        <f>IF(D281&gt;0,RANK(D281,(D$280:D$298)),0)</f>
        <v>4</v>
      </c>
      <c r="F281" s="171">
        <f>'Averages Pivot Table UPDATED'!X$43</f>
        <v>54624.927937012762</v>
      </c>
      <c r="G281" s="120">
        <f>IF(F281&gt;0,RANK(F281,(F$280:F$298)),0)</f>
        <v>6</v>
      </c>
      <c r="H281" s="171">
        <f>'Averages Pivot Table UPDATED'!X$47</f>
        <v>44271.612705584579</v>
      </c>
      <c r="I281" s="120">
        <f>IF(H281&gt;0,RANK(H281,(H$280:H$298)),0)</f>
        <v>5</v>
      </c>
      <c r="J281" s="171">
        <f>'Averages Pivot Table UPDATED'!X$51</f>
        <v>41990.520000000004</v>
      </c>
      <c r="K281" s="120">
        <f>IF(J281&gt;0,RANK(J281,(J$280:J$298)),0)</f>
        <v>4</v>
      </c>
      <c r="L281" s="171">
        <f>'Averages Pivot Table UPDATED'!X$59</f>
        <v>55830.173632846992</v>
      </c>
      <c r="M281" s="120">
        <f>IF(L281&gt;0,RANK(L281,(L$280:L$298)),0)</f>
        <v>7</v>
      </c>
      <c r="N281" s="149"/>
      <c r="O281" s="168"/>
    </row>
    <row r="282" spans="1:19" ht="12.95" customHeight="1">
      <c r="A282" s="118" t="s">
        <v>191</v>
      </c>
      <c r="B282" s="171">
        <f>'Averages Pivot Table UPDATED'!X$64</f>
        <v>0</v>
      </c>
      <c r="C282" s="120">
        <f>IF(B282&gt;0,RANK(B282,(B$280:B$298)),0)</f>
        <v>0</v>
      </c>
      <c r="D282" s="171">
        <f>'Averages Pivot Table UPDATED'!X$68</f>
        <v>0</v>
      </c>
      <c r="E282" s="120">
        <f>IF(D282&gt;0,RANK(D282,(D$280:D$298)),0)</f>
        <v>0</v>
      </c>
      <c r="F282" s="171">
        <f>'Averages Pivot Table UPDATED'!X$72</f>
        <v>0</v>
      </c>
      <c r="G282" s="120">
        <f>IF(F282&gt;0,RANK(F282,(F$280:F$298)),0)</f>
        <v>0</v>
      </c>
      <c r="H282" s="171">
        <f>'Averages Pivot Table UPDATED'!X$76</f>
        <v>0</v>
      </c>
      <c r="I282" s="120">
        <f>IF(H282&gt;0,RANK(H282,(H$280:H$298)),0)</f>
        <v>0</v>
      </c>
      <c r="J282" s="171">
        <f>'Averages Pivot Table UPDATED'!X$80</f>
        <v>0</v>
      </c>
      <c r="K282" s="120">
        <f>IF(J282&gt;0,RANK(J282,(J$280:J$298)),0)</f>
        <v>0</v>
      </c>
      <c r="L282" s="171">
        <f>'Averages Pivot Table UPDATED'!X$88</f>
        <v>0</v>
      </c>
      <c r="M282" s="120">
        <f>IF(L282&gt;0,RANK(L282,(L$280:L$298)),0)</f>
        <v>0</v>
      </c>
      <c r="N282" s="149"/>
      <c r="O282" s="168"/>
    </row>
    <row r="283" spans="1:19" ht="12.95" customHeight="1">
      <c r="A283" s="118" t="s">
        <v>192</v>
      </c>
      <c r="B283" s="171">
        <f>'Averages Pivot Table UPDATED'!X$93</f>
        <v>88194.551724137928</v>
      </c>
      <c r="C283" s="120">
        <f>IF(B283&gt;0,RANK(B283,(B$280:B$298)),0)</f>
        <v>1</v>
      </c>
      <c r="D283" s="171">
        <f>'Averages Pivot Table UPDATED'!X$97</f>
        <v>69318.041666666672</v>
      </c>
      <c r="E283" s="120">
        <f>IF(D283&gt;0,RANK(D283,(D$280:D$298)),0)</f>
        <v>3</v>
      </c>
      <c r="F283" s="171">
        <f>'Averages Pivot Table UPDATED'!X$101</f>
        <v>58228.473684210527</v>
      </c>
      <c r="G283" s="120">
        <f>IF(F283&gt;0,RANK(F283,(F$280:F$298)),0)</f>
        <v>4</v>
      </c>
      <c r="H283" s="171">
        <f>'Averages Pivot Table UPDATED'!X$105</f>
        <v>44412</v>
      </c>
      <c r="I283" s="120">
        <f>IF(H283&gt;0,RANK(H283,(H$280:H$298)),0)</f>
        <v>4</v>
      </c>
      <c r="J283" s="171">
        <f>'Averages Pivot Table UPDATED'!X$109</f>
        <v>0</v>
      </c>
      <c r="K283" s="120">
        <f>IF(J283&gt;0,RANK(J283,(J$280:J$298)),0)</f>
        <v>0</v>
      </c>
      <c r="L283" s="171">
        <f>'Averages Pivot Table UPDATED'!X$117</f>
        <v>73589.42465753424</v>
      </c>
      <c r="M283" s="120">
        <f>IF(L283&gt;0,RANK(L283,(L$280:L$298)),0)</f>
        <v>1</v>
      </c>
      <c r="N283" s="149"/>
      <c r="O283" s="168"/>
    </row>
    <row r="284" spans="1:19" ht="12.95" customHeight="1">
      <c r="A284" s="118"/>
      <c r="B284" s="171"/>
      <c r="C284" s="120"/>
      <c r="D284" s="171"/>
      <c r="E284" s="120"/>
      <c r="F284" s="171"/>
      <c r="G284" s="120"/>
      <c r="H284" s="171"/>
      <c r="I284" s="120"/>
      <c r="J284" s="171"/>
      <c r="K284" s="120"/>
      <c r="L284" s="171"/>
      <c r="M284" s="120"/>
      <c r="N284" s="149"/>
      <c r="O284" s="168"/>
    </row>
    <row r="285" spans="1:19" ht="12.95" customHeight="1">
      <c r="A285" s="118" t="s">
        <v>193</v>
      </c>
      <c r="B285" s="171">
        <f>'Averages Pivot Table UPDATED'!X$122</f>
        <v>75868.545028142587</v>
      </c>
      <c r="C285" s="120">
        <f>IF(B285&gt;0,RANK(B285,(B$280:B$298)),0)</f>
        <v>4</v>
      </c>
      <c r="D285" s="171">
        <f>'Averages Pivot Table UPDATED'!X$126</f>
        <v>60744.999041209208</v>
      </c>
      <c r="E285" s="120">
        <f>IF(D285&gt;0,RANK(D285,(D$280:D$298)),0)</f>
        <v>6</v>
      </c>
      <c r="F285" s="171">
        <f>'Averages Pivot Table UPDATED'!X$130</f>
        <v>59425.959112285454</v>
      </c>
      <c r="G285" s="120">
        <f>IF(F285&gt;0,RANK(F285,(F$280:F$298)),0)</f>
        <v>3</v>
      </c>
      <c r="H285" s="171">
        <f>'Averages Pivot Table UPDATED'!X$134</f>
        <v>49681.944680851069</v>
      </c>
      <c r="I285" s="120">
        <f>IF(H285&gt;0,RANK(H285,(H$280:H$298)),0)</f>
        <v>2</v>
      </c>
      <c r="J285" s="171">
        <f>'Averages Pivot Table UPDATED'!X$138</f>
        <v>44200.861046749356</v>
      </c>
      <c r="K285" s="120">
        <f>IF(J285&gt;0,RANK(J285,(J$280:J$298)),0)</f>
        <v>3</v>
      </c>
      <c r="L285" s="171">
        <f>'Averages Pivot Table UPDATED'!X$146</f>
        <v>60093.42472450716</v>
      </c>
      <c r="M285" s="120">
        <f>IF(L285&gt;0,RANK(L285,(L$280:L$298)),0)</f>
        <v>4</v>
      </c>
      <c r="N285" s="149"/>
      <c r="O285" s="168"/>
    </row>
    <row r="286" spans="1:19" ht="12.95" customHeight="1">
      <c r="A286" s="118" t="s">
        <v>194</v>
      </c>
      <c r="N286" s="149"/>
      <c r="O286" s="168"/>
    </row>
    <row r="287" spans="1:19" ht="12.95" customHeight="1">
      <c r="A287" s="118" t="s">
        <v>195</v>
      </c>
      <c r="N287" s="149"/>
      <c r="O287" s="168"/>
    </row>
    <row r="288" spans="1:19" ht="12.95" customHeight="1">
      <c r="A288" s="118" t="s">
        <v>196</v>
      </c>
      <c r="N288" s="149"/>
      <c r="O288" s="168"/>
    </row>
    <row r="289" spans="1:15" s="91" customFormat="1">
      <c r="A289" s="118"/>
      <c r="N289" s="149"/>
      <c r="O289" s="168"/>
    </row>
    <row r="290" spans="1:15" s="91" customFormat="1">
      <c r="A290" s="118" t="s">
        <v>197</v>
      </c>
      <c r="B290" s="171">
        <f>'Averages Pivot Table UPDATED'!X$151</f>
        <v>0</v>
      </c>
      <c r="C290" s="120">
        <f>IF(B290&gt;0,RANK(B290,(B$280:B$298)),0)</f>
        <v>0</v>
      </c>
      <c r="D290" s="171">
        <f>'Averages Pivot Table UPDATED'!X$155</f>
        <v>0</v>
      </c>
      <c r="E290" s="120">
        <f>IF(D290&gt;0,RANK(D290,(D$280:D$298)),0)</f>
        <v>0</v>
      </c>
      <c r="F290" s="171">
        <f>'Averages Pivot Table UPDATED'!X$159</f>
        <v>0</v>
      </c>
      <c r="G290" s="120">
        <f>IF(F290&gt;0,RANK(F290,(F$280:F$298)),0)</f>
        <v>0</v>
      </c>
      <c r="H290" s="171">
        <f>'Averages Pivot Table UPDATED'!X$163</f>
        <v>0</v>
      </c>
      <c r="I290" s="120">
        <f>IF(H290&gt;0,RANK(H290,(H$280:H$298)),0)</f>
        <v>0</v>
      </c>
      <c r="J290" s="171">
        <f>'Averages Pivot Table UPDATED'!X$167</f>
        <v>0</v>
      </c>
      <c r="K290" s="120">
        <f>IF(J290&gt;0,RANK(J290,(J$280:J$298)),0)</f>
        <v>0</v>
      </c>
      <c r="L290" s="171">
        <f>'Averages Pivot Table UPDATED'!X$175</f>
        <v>0</v>
      </c>
      <c r="M290" s="120">
        <f>IF(L290&gt;0,RANK(L290,(L$280:L$298)),0)</f>
        <v>0</v>
      </c>
      <c r="N290" s="149"/>
      <c r="O290" s="168"/>
    </row>
    <row r="291" spans="1:15" s="91" customFormat="1">
      <c r="A291" s="118" t="s">
        <v>198</v>
      </c>
      <c r="B291" s="171">
        <f>'Averages Pivot Table UPDATED'!X$180</f>
        <v>79837.885683605127</v>
      </c>
      <c r="C291" s="120">
        <f>IF(B291&gt;0,RANK(B291,(B$280:B$298)),0)</f>
        <v>3</v>
      </c>
      <c r="D291" s="171">
        <f>'Averages Pivot Table UPDATED'!X$184</f>
        <v>69435.278064878774</v>
      </c>
      <c r="E291" s="120">
        <f>IF(D291&gt;0,RANK(D291,(D$280:D$298)),0)</f>
        <v>2</v>
      </c>
      <c r="F291" s="171">
        <f>'Averages Pivot Table UPDATED'!X$188</f>
        <v>64266.558137922533</v>
      </c>
      <c r="G291" s="120">
        <f>IF(F291&gt;0,RANK(F291,(F$280:F$298)),0)</f>
        <v>1</v>
      </c>
      <c r="H291" s="171">
        <f>'Averages Pivot Table UPDATED'!X$192</f>
        <v>50000</v>
      </c>
      <c r="I291" s="120">
        <f>IF(H291&gt;0,RANK(H291,(H$280:H$298)),0)</f>
        <v>1</v>
      </c>
      <c r="J291" s="171">
        <f>'Averages Pivot Table UPDATED'!X$196</f>
        <v>54238.412986494957</v>
      </c>
      <c r="K291" s="120">
        <f>IF(J291&gt;0,RANK(J291,(J$280:J$298)),0)</f>
        <v>1</v>
      </c>
      <c r="L291" s="171">
        <f>'Averages Pivot Table UPDATED'!X$204</f>
        <v>68393.699875878578</v>
      </c>
      <c r="M291" s="120">
        <f>IF(L291&gt;0,RANK(L291,(L$280:L$298)),0)</f>
        <v>3</v>
      </c>
      <c r="N291" s="149"/>
      <c r="O291" s="168"/>
    </row>
    <row r="292" spans="1:15" s="91" customFormat="1">
      <c r="A292" s="118" t="s">
        <v>199</v>
      </c>
      <c r="B292" s="171">
        <f>'Averages Pivot Table UPDATED'!X$209</f>
        <v>59229.649569467969</v>
      </c>
      <c r="C292" s="120">
        <f>IF(B292&gt;0,RANK(B292,(B$280:B$298)),0)</f>
        <v>8</v>
      </c>
      <c r="D292" s="171">
        <f>'Averages Pivot Table UPDATED'!X$213</f>
        <v>52129.79950372209</v>
      </c>
      <c r="E292" s="120">
        <f>IF(D292&gt;0,RANK(D292,(D$280:D$298)),0)</f>
        <v>8</v>
      </c>
      <c r="F292" s="171">
        <f>'Averages Pivot Table UPDATED'!X$217</f>
        <v>47055.082574156033</v>
      </c>
      <c r="G292" s="120">
        <f>IF(F292&gt;0,RANK(F292,(F$280:F$298)),0)</f>
        <v>8</v>
      </c>
      <c r="H292" s="171">
        <f>'Averages Pivot Table UPDATED'!X$221</f>
        <v>38213.773667805879</v>
      </c>
      <c r="I292" s="120">
        <f>IF(H292&gt;0,RANK(H292,(H$280:H$298)),0)</f>
        <v>7</v>
      </c>
      <c r="J292" s="171">
        <f>'Averages Pivot Table UPDATED'!X$225</f>
        <v>0</v>
      </c>
      <c r="K292" s="120">
        <f>IF(J292&gt;0,RANK(J292,(J$280:J$298)),0)</f>
        <v>0</v>
      </c>
      <c r="L292" s="171">
        <f>'Averages Pivot Table UPDATED'!X$233</f>
        <v>48487.671783048252</v>
      </c>
      <c r="M292" s="120">
        <f>IF(L292&gt;0,RANK(L292,(L$280:L$298)),0)</f>
        <v>8</v>
      </c>
      <c r="N292" s="149"/>
      <c r="O292" s="168"/>
    </row>
    <row r="293" spans="1:15" s="91" customFormat="1">
      <c r="A293" s="118" t="s">
        <v>200</v>
      </c>
      <c r="B293" s="171">
        <f>'Averages Pivot Table UPDATED'!X$238</f>
        <v>72976.935498947918</v>
      </c>
      <c r="C293" s="120">
        <f>IF(B293&gt;0,RANK(B293,(B$280:B$298)),0)</f>
        <v>5</v>
      </c>
      <c r="D293" s="171">
        <f>'Averages Pivot Table UPDATED'!X$242</f>
        <v>59407.178602645152</v>
      </c>
      <c r="E293" s="120">
        <f>IF(D293&gt;0,RANK(D293,(D$280:D$298)),0)</f>
        <v>7</v>
      </c>
      <c r="F293" s="171">
        <f>'Averages Pivot Table UPDATED'!X$246</f>
        <v>55208.544798757997</v>
      </c>
      <c r="G293" s="120">
        <f>IF(F293&gt;0,RANK(F293,(F$280:F$298)),0)</f>
        <v>5</v>
      </c>
      <c r="H293" s="171">
        <f>'Averages Pivot Table UPDATED'!X$250</f>
        <v>46754.062806622169</v>
      </c>
      <c r="I293" s="120">
        <f>IF(H293&gt;0,RANK(H293,(H$280:H$298)),0)</f>
        <v>3</v>
      </c>
      <c r="J293" s="171">
        <f>'Averages Pivot Table UPDATED'!X$254</f>
        <v>41318.386318681325</v>
      </c>
      <c r="K293" s="120">
        <f>IF(J293&gt;0,RANK(J293,(J$280:J$298)),0)</f>
        <v>5</v>
      </c>
      <c r="L293" s="171">
        <f>'Averages Pivot Table UPDATED'!X$262</f>
        <v>56222.659378330645</v>
      </c>
      <c r="M293" s="120">
        <f>IF(L293&gt;0,RANK(L293,(L$280:L$298)),0)</f>
        <v>6</v>
      </c>
      <c r="N293" s="149"/>
      <c r="O293" s="168"/>
    </row>
    <row r="294" spans="1:15" s="91" customFormat="1">
      <c r="A294" s="118"/>
      <c r="N294" s="149"/>
      <c r="O294" s="168"/>
    </row>
    <row r="295" spans="1:15" s="91" customFormat="1">
      <c r="A295" s="118" t="s">
        <v>201</v>
      </c>
      <c r="B295" s="171">
        <f>'Averages Pivot Table UPDATED'!X$267</f>
        <v>0</v>
      </c>
      <c r="C295" s="120">
        <f>IF(B295&gt;0,RANK(B295,(B$280:B$298)),0)</f>
        <v>0</v>
      </c>
      <c r="D295" s="171">
        <f>'Averages Pivot Table UPDATED'!X$271</f>
        <v>0</v>
      </c>
      <c r="E295" s="120">
        <f>IF(D295&gt;0,RANK(D295,(D$280:D$298)),0)</f>
        <v>0</v>
      </c>
      <c r="F295" s="171">
        <f>'Averages Pivot Table UPDATED'!X$275</f>
        <v>0</v>
      </c>
      <c r="G295" s="120">
        <f>IF(F295&gt;0,RANK(F295,(F$280:F$298)),0)</f>
        <v>0</v>
      </c>
      <c r="H295" s="171">
        <f>'Averages Pivot Table UPDATED'!X$279</f>
        <v>0</v>
      </c>
      <c r="I295" s="120">
        <f>IF(H295&gt;0,RANK(H295,(H$280:H$298)),0)</f>
        <v>0</v>
      </c>
      <c r="J295" s="171">
        <f>'Averages Pivot Table UPDATED'!X$283</f>
        <v>0</v>
      </c>
      <c r="K295" s="120">
        <f>IF(J295&gt;0,RANK(J295,(J$280:J$298)),0)</f>
        <v>0</v>
      </c>
      <c r="L295" s="171">
        <f>'Averages Pivot Table UPDATED'!X$291</f>
        <v>0</v>
      </c>
      <c r="M295" s="120">
        <f>IF(L295&gt;0,RANK(L295,(L$280:L$298)),0)</f>
        <v>0</v>
      </c>
      <c r="N295" s="149"/>
      <c r="O295" s="168"/>
    </row>
    <row r="296" spans="1:15" s="91" customFormat="1">
      <c r="A296" s="118" t="s">
        <v>202</v>
      </c>
      <c r="B296" s="171">
        <f>'Averages Pivot Table UPDATED'!X$296</f>
        <v>0</v>
      </c>
      <c r="C296" s="120">
        <f>IF(B296&gt;0,RANK(B296,(B$280:B$298)),0)</f>
        <v>0</v>
      </c>
      <c r="D296" s="171">
        <f>'Averages Pivot Table UPDATED'!X$300</f>
        <v>0</v>
      </c>
      <c r="E296" s="120">
        <f>IF(D296&gt;0,RANK(D296,(D$280:D$298)),0)</f>
        <v>0</v>
      </c>
      <c r="F296" s="171">
        <f>'Averages Pivot Table UPDATED'!X$304</f>
        <v>0</v>
      </c>
      <c r="G296" s="120">
        <f>IF(F296&gt;0,RANK(F296,(F$280:F$298)),0)</f>
        <v>0</v>
      </c>
      <c r="H296" s="171">
        <f>'Averages Pivot Table UPDATED'!X$308</f>
        <v>0</v>
      </c>
      <c r="I296" s="120">
        <f>IF(H296&gt;0,RANK(H296,(H$280:H$298)),0)</f>
        <v>0</v>
      </c>
      <c r="J296" s="171">
        <f>'Averages Pivot Table UPDATED'!X$312</f>
        <v>0</v>
      </c>
      <c r="K296" s="120">
        <f>IF(J296&gt;0,RANK(J296,(J$280:J$298)),0)</f>
        <v>0</v>
      </c>
      <c r="L296" s="171">
        <f>'Averages Pivot Table UPDATED'!X$320</f>
        <v>0</v>
      </c>
      <c r="M296" s="120">
        <f>IF(L296&gt;0,RANK(L296,(L$280:L$298)),0)</f>
        <v>0</v>
      </c>
      <c r="N296" s="149"/>
      <c r="O296" s="168"/>
    </row>
    <row r="297" spans="1:15" s="91" customFormat="1">
      <c r="A297" s="118" t="s">
        <v>203</v>
      </c>
      <c r="N297" s="149"/>
      <c r="O297" s="149"/>
    </row>
    <row r="298" spans="1:15" s="91" customFormat="1">
      <c r="A298" s="143" t="s">
        <v>204</v>
      </c>
      <c r="B298" s="171">
        <f>'Averages Pivot Table UPDATED'!X$325</f>
        <v>66859.488326652718</v>
      </c>
      <c r="C298" s="120">
        <f>IF(B298&gt;0,RANK(B298,(B$280:B$298)),0)</f>
        <v>7</v>
      </c>
      <c r="D298" s="171">
        <f>'Averages Pivot Table UPDATED'!X$329</f>
        <v>61223.378501964115</v>
      </c>
      <c r="E298" s="120">
        <f>IF(D298&gt;0,RANK(D298,(D$280:D$298)),0)</f>
        <v>5</v>
      </c>
      <c r="F298" s="171">
        <f>'Averages Pivot Table UPDATED'!X$333</f>
        <v>52812.273653252545</v>
      </c>
      <c r="G298" s="120">
        <f>IF(F298&gt;0,RANK(F298,(F$280:F$298)),0)</f>
        <v>7</v>
      </c>
      <c r="H298" s="171">
        <f>'Averages Pivot Table UPDATED'!X$337</f>
        <v>42296.691299982282</v>
      </c>
      <c r="I298" s="120">
        <f>IF(H298&gt;0,RANK(H298,(H$280:H$298)),0)</f>
        <v>6</v>
      </c>
      <c r="J298" s="171">
        <f>'Averages Pivot Table UPDATED'!X$341</f>
        <v>45238.41032608696</v>
      </c>
      <c r="K298" s="120">
        <f>IF(J298&gt;0,RANK(J298,(J$280:J$298)),0)</f>
        <v>2</v>
      </c>
      <c r="L298" s="171">
        <f>'Averages Pivot Table UPDATED'!X$349</f>
        <v>56588.030257026265</v>
      </c>
      <c r="M298" s="120">
        <f>IF(L298&gt;0,RANK(L298,(L$280:L$298)),0)</f>
        <v>5</v>
      </c>
      <c r="N298" s="149"/>
      <c r="O298" s="149"/>
    </row>
    <row r="299" spans="1:15" s="91" customFormat="1" ht="32.25" customHeight="1">
      <c r="A299" s="665" t="s">
        <v>360</v>
      </c>
      <c r="B299" s="669"/>
      <c r="C299" s="669"/>
      <c r="D299" s="669"/>
      <c r="E299" s="669"/>
      <c r="F299" s="669"/>
      <c r="G299" s="669"/>
      <c r="H299" s="669"/>
      <c r="I299" s="669"/>
      <c r="J299" s="669"/>
      <c r="K299" s="669"/>
      <c r="L299" s="669"/>
      <c r="M299" s="669"/>
      <c r="N299" s="118"/>
      <c r="O299" s="118"/>
    </row>
    <row r="300" spans="1:15" s="91" customFormat="1">
      <c r="M300" s="84" t="s">
        <v>917</v>
      </c>
      <c r="O300" s="630"/>
    </row>
    <row r="301" spans="1:15" s="91" customFormat="1" ht="18">
      <c r="A301" s="64" t="s">
        <v>219</v>
      </c>
      <c r="B301" s="64"/>
      <c r="C301" s="64"/>
      <c r="D301" s="64"/>
      <c r="E301" s="64"/>
      <c r="F301" s="64"/>
      <c r="G301" s="64"/>
      <c r="H301" s="64"/>
      <c r="I301" s="64"/>
      <c r="J301" s="64"/>
      <c r="K301" s="64"/>
      <c r="L301" s="64"/>
      <c r="M301" s="64"/>
      <c r="N301" s="64"/>
      <c r="O301" s="64"/>
    </row>
    <row r="302" spans="1:15" s="91" customFormat="1">
      <c r="A302" s="162"/>
      <c r="B302" s="69"/>
      <c r="C302" s="69"/>
      <c r="D302" s="69"/>
      <c r="E302" s="69"/>
      <c r="F302" s="69"/>
      <c r="G302" s="69"/>
      <c r="H302" s="69"/>
      <c r="I302" s="69"/>
      <c r="J302" s="69"/>
      <c r="K302" s="69"/>
      <c r="L302" s="69"/>
      <c r="M302" s="69"/>
      <c r="N302" s="69"/>
      <c r="O302" s="69"/>
    </row>
    <row r="303" spans="1:15" s="91" customFormat="1" ht="15.75">
      <c r="A303" s="664" t="s">
        <v>210</v>
      </c>
      <c r="B303" s="664"/>
      <c r="C303" s="664"/>
      <c r="D303" s="664"/>
      <c r="E303" s="664"/>
      <c r="F303" s="664"/>
      <c r="G303" s="664"/>
      <c r="H303" s="664"/>
      <c r="I303" s="664"/>
      <c r="J303" s="664"/>
      <c r="K303" s="664"/>
      <c r="L303" s="664"/>
      <c r="M303" s="664"/>
      <c r="N303" s="664"/>
      <c r="O303" s="664"/>
    </row>
    <row r="304" spans="1:15" s="91" customFormat="1" ht="15.75">
      <c r="A304" s="664" t="s">
        <v>380</v>
      </c>
      <c r="B304" s="664"/>
      <c r="C304" s="664"/>
      <c r="D304" s="664"/>
      <c r="E304" s="664"/>
      <c r="F304" s="664"/>
      <c r="G304" s="664"/>
      <c r="H304" s="664"/>
      <c r="I304" s="664"/>
      <c r="J304" s="664"/>
      <c r="K304" s="664"/>
      <c r="L304" s="664"/>
      <c r="M304" s="664"/>
      <c r="N304" s="664"/>
      <c r="O304" s="664"/>
    </row>
    <row r="305" spans="1:19">
      <c r="A305" s="118"/>
      <c r="B305" s="118"/>
      <c r="C305" s="118"/>
      <c r="D305" s="118"/>
      <c r="E305" s="118"/>
      <c r="F305" s="118"/>
      <c r="G305" s="118"/>
      <c r="H305" s="118"/>
      <c r="I305" s="118"/>
      <c r="J305" s="118"/>
      <c r="K305" s="118"/>
      <c r="L305" s="118"/>
      <c r="M305" s="118"/>
      <c r="N305" s="118"/>
      <c r="O305" s="118"/>
    </row>
    <row r="306" spans="1:19" ht="33" customHeight="1">
      <c r="A306" s="96"/>
      <c r="B306" s="164" t="s">
        <v>3</v>
      </c>
      <c r="C306" s="165"/>
      <c r="D306" s="166" t="s">
        <v>4</v>
      </c>
      <c r="E306" s="167"/>
      <c r="F306" s="166" t="s">
        <v>5</v>
      </c>
      <c r="G306" s="167"/>
      <c r="H306" s="164" t="s">
        <v>6</v>
      </c>
      <c r="I306" s="165"/>
      <c r="J306" s="166" t="s">
        <v>211</v>
      </c>
      <c r="K306" s="167"/>
      <c r="L306" s="165" t="s">
        <v>21</v>
      </c>
      <c r="M306" s="165"/>
      <c r="N306" s="165" t="s">
        <v>212</v>
      </c>
      <c r="O306" s="165"/>
    </row>
    <row r="307" spans="1:19">
      <c r="A307" s="102"/>
      <c r="B307" s="98" t="s">
        <v>187</v>
      </c>
      <c r="C307" s="97" t="s">
        <v>166</v>
      </c>
      <c r="D307" s="98" t="s">
        <v>187</v>
      </c>
      <c r="E307" s="97" t="s">
        <v>166</v>
      </c>
      <c r="F307" s="98" t="s">
        <v>187</v>
      </c>
      <c r="G307" s="97" t="s">
        <v>166</v>
      </c>
      <c r="H307" s="98" t="s">
        <v>187</v>
      </c>
      <c r="I307" s="97" t="s">
        <v>166</v>
      </c>
      <c r="J307" s="98" t="s">
        <v>187</v>
      </c>
      <c r="K307" s="97" t="s">
        <v>166</v>
      </c>
      <c r="L307" s="98" t="s">
        <v>187</v>
      </c>
      <c r="M307" s="97" t="s">
        <v>166</v>
      </c>
      <c r="N307" s="98" t="s">
        <v>187</v>
      </c>
      <c r="O307" s="97" t="s">
        <v>166</v>
      </c>
    </row>
    <row r="308" spans="1:19" s="109" customFormat="1" ht="18" customHeight="1">
      <c r="A308" s="106" t="s">
        <v>188</v>
      </c>
      <c r="B308" s="133">
        <f>'Averages Pivot Table UPDATED'!AE$353</f>
        <v>61418.196975447921</v>
      </c>
      <c r="C308" s="133"/>
      <c r="D308" s="133">
        <f>'Averages Pivot Table UPDATED'!AE$357</f>
        <v>55167.092037030721</v>
      </c>
      <c r="E308" s="133"/>
      <c r="F308" s="133">
        <f>'Averages Pivot Table UPDATED'!AE$361</f>
        <v>49226.771049043411</v>
      </c>
      <c r="G308" s="133"/>
      <c r="H308" s="133">
        <f>'Averages Pivot Table UPDATED'!AE$365</f>
        <v>49797.252883544519</v>
      </c>
      <c r="I308" s="133"/>
      <c r="J308" s="133">
        <f>'Averages Pivot Table UPDATED'!AE$369</f>
        <v>50500.177474471238</v>
      </c>
      <c r="K308" s="133"/>
      <c r="L308" s="133">
        <f>'Averages Pivot Table UPDATED'!AE$373</f>
        <v>51830.959164197375</v>
      </c>
      <c r="M308" s="133"/>
      <c r="N308" s="133">
        <f>'Averages Pivot Table UPDATED'!AE$377</f>
        <v>52436.813191479217</v>
      </c>
      <c r="O308" s="169"/>
      <c r="Q308" s="111"/>
      <c r="R308" s="111"/>
      <c r="S308" s="111"/>
    </row>
    <row r="309" spans="1:19" ht="12.95" customHeight="1">
      <c r="A309" s="118"/>
      <c r="B309" s="113"/>
      <c r="C309" s="137"/>
      <c r="D309" s="113"/>
      <c r="E309" s="137"/>
      <c r="F309" s="113"/>
      <c r="G309" s="137"/>
      <c r="H309" s="113"/>
      <c r="I309" s="137"/>
      <c r="J309" s="113"/>
      <c r="K309" s="137"/>
      <c r="L309" s="113"/>
      <c r="M309" s="137"/>
      <c r="N309" s="113"/>
      <c r="O309" s="137"/>
    </row>
    <row r="310" spans="1:19" ht="12.95" customHeight="1">
      <c r="A310" s="118" t="s">
        <v>189</v>
      </c>
      <c r="B310" s="171">
        <f>'Averages Pivot Table UPDATED'!AE$6</f>
        <v>0</v>
      </c>
      <c r="C310" s="120">
        <f>IF(B310&gt;0,RANK(B310,(B$310:B$328)),0)</f>
        <v>0</v>
      </c>
      <c r="D310" s="171">
        <f>'Averages Pivot Table UPDATED'!AE$10</f>
        <v>0</v>
      </c>
      <c r="E310" s="120">
        <f>IF(D310&gt;0,RANK(D310,(D$310:D$328)),0)</f>
        <v>0</v>
      </c>
      <c r="F310" s="171">
        <f>'Averages Pivot Table UPDATED'!AE$14</f>
        <v>0</v>
      </c>
      <c r="G310" s="120">
        <f>IF(F310&gt;0,RANK(F310,(F$310:F$328)),0)</f>
        <v>0</v>
      </c>
      <c r="H310" s="171">
        <f>'Averages Pivot Table UPDATED'!AE$18</f>
        <v>0</v>
      </c>
      <c r="I310" s="120">
        <f>IF(H310&gt;0,RANK(H310,(H$310:H$328)),0)</f>
        <v>0</v>
      </c>
      <c r="J310" s="171">
        <f>'Averages Pivot Table UPDATED'!AE$22</f>
        <v>0</v>
      </c>
      <c r="K310" s="120">
        <f>IF(J310&gt;0,RANK(J310,(J$310:J$328)),0)</f>
        <v>0</v>
      </c>
      <c r="L310" s="149">
        <f>'Averages Pivot Table UPDATED'!AE$26</f>
        <v>53133.263465877448</v>
      </c>
      <c r="M310" s="120">
        <f>IF(L310&gt;0,RANK(L310,(L$310:L$328)),0)</f>
        <v>3</v>
      </c>
      <c r="N310" s="171">
        <f>'Averages Pivot Table UPDATED'!AE$30</f>
        <v>53133.263465877448</v>
      </c>
      <c r="O310" s="120">
        <f>IF(N310&gt;0,RANK(N310,(N$310:N$328)),0)</f>
        <v>4</v>
      </c>
    </row>
    <row r="311" spans="1:19" ht="12.95" customHeight="1">
      <c r="A311" s="118" t="s">
        <v>190</v>
      </c>
      <c r="B311" s="171">
        <f>'Averages Pivot Table UPDATED'!AE$35</f>
        <v>59724.631027253665</v>
      </c>
      <c r="C311" s="120">
        <f>IF(B311&gt;0,RANK(B311,(B$310:B$328)),0)</f>
        <v>6</v>
      </c>
      <c r="D311" s="171">
        <f>'Averages Pivot Table UPDATED'!AE$39</f>
        <v>55993.284667088548</v>
      </c>
      <c r="E311" s="120">
        <f>IF(D311&gt;0,RANK(D311,(D$310:D$328)),0)</f>
        <v>2</v>
      </c>
      <c r="F311" s="171">
        <f>'Averages Pivot Table UPDATED'!AE$43</f>
        <v>47060.935929470012</v>
      </c>
      <c r="G311" s="120">
        <f>IF(F311&gt;0,RANK(F311,(F$310:F$328)),0)</f>
        <v>3</v>
      </c>
      <c r="H311" s="171">
        <f>'Averages Pivot Table UPDATED'!AE$47</f>
        <v>41277.746262349967</v>
      </c>
      <c r="I311" s="120">
        <f>IF(H311&gt;0,RANK(H311,(H$310:H$328)),0)</f>
        <v>3</v>
      </c>
      <c r="J311" s="171">
        <f>'Averages Pivot Table UPDATED'!AE$51</f>
        <v>54862.303514377003</v>
      </c>
      <c r="K311" s="120">
        <f>IF(J311&gt;0,RANK(J311,(J$310:J$328)),0)</f>
        <v>1</v>
      </c>
      <c r="L311" s="149">
        <f>'Averages Pivot Table UPDATED'!AE$55</f>
        <v>42577.245173040144</v>
      </c>
      <c r="M311" s="120">
        <f>IF(L311&gt;0,RANK(L311,(L$310:L$328)),0)</f>
        <v>6</v>
      </c>
      <c r="N311" s="171">
        <f>'Averages Pivot Table UPDATED'!AE$59</f>
        <v>44263.498240359513</v>
      </c>
      <c r="O311" s="120">
        <f>IF(N311&gt;0,RANK(N311,(N$310:N$328)),0)</f>
        <v>10</v>
      </c>
    </row>
    <row r="312" spans="1:19" ht="12.95" customHeight="1">
      <c r="A312" s="118" t="s">
        <v>191</v>
      </c>
      <c r="B312" s="171">
        <f>'Averages Pivot Table UPDATED'!AE$64</f>
        <v>0</v>
      </c>
      <c r="C312" s="120">
        <f>IF(B312&gt;0,RANK(B312,(B$310:B$328)),0)</f>
        <v>0</v>
      </c>
      <c r="D312" s="171">
        <f>'Averages Pivot Table UPDATED'!AE$68</f>
        <v>0</v>
      </c>
      <c r="E312" s="120">
        <f>IF(D312&gt;0,RANK(D312,(D$310:D$328)),0)</f>
        <v>0</v>
      </c>
      <c r="F312" s="171">
        <f>'Averages Pivot Table UPDATED'!AE$72</f>
        <v>0</v>
      </c>
      <c r="G312" s="120">
        <f>IF(F312&gt;0,RANK(F312,(F$310:F$328)),0)</f>
        <v>0</v>
      </c>
      <c r="H312" s="171">
        <f>'Averages Pivot Table UPDATED'!AE$76</f>
        <v>0</v>
      </c>
      <c r="I312" s="120">
        <f>IF(H312&gt;0,RANK(H312,(H$310:H$328)),0)</f>
        <v>0</v>
      </c>
      <c r="J312" s="171">
        <f>'Averages Pivot Table UPDATED'!AE$80</f>
        <v>0</v>
      </c>
      <c r="K312" s="120">
        <f>IF(J312&gt;0,RANK(J312,(J$310:J$328)),0)</f>
        <v>0</v>
      </c>
      <c r="L312" s="149">
        <f>'Averages Pivot Table UPDATED'!AE$84</f>
        <v>58322.254381694256</v>
      </c>
      <c r="M312" s="120">
        <f>IF(L312&gt;0,RANK(L312,(L$310:L$328)),0)</f>
        <v>1</v>
      </c>
      <c r="N312" s="171">
        <f>'Averages Pivot Table UPDATED'!AE$88</f>
        <v>58322.254381694256</v>
      </c>
      <c r="O312" s="120">
        <f>IF(N312&gt;0,RANK(N312,(N$310:N$328)),0)</f>
        <v>1</v>
      </c>
    </row>
    <row r="313" spans="1:19" ht="12.95" customHeight="1">
      <c r="A313" s="118" t="s">
        <v>192</v>
      </c>
      <c r="B313" s="171">
        <f>'Averages Pivot Table UPDATED'!AE$93</f>
        <v>0</v>
      </c>
      <c r="C313" s="120">
        <f>IF(B313&gt;0,RANK(B313,(B$310:B$328)),0)</f>
        <v>0</v>
      </c>
      <c r="D313" s="171">
        <f>'Averages Pivot Table UPDATED'!AE$97</f>
        <v>0</v>
      </c>
      <c r="E313" s="120">
        <f>IF(D313&gt;0,RANK(D313,(D$310:D$328)),0)</f>
        <v>0</v>
      </c>
      <c r="F313" s="171">
        <f>'Averages Pivot Table UPDATED'!AE$101</f>
        <v>0</v>
      </c>
      <c r="G313" s="120">
        <f>IF(F313&gt;0,RANK(F313,(F$310:F$328)),0)</f>
        <v>0</v>
      </c>
      <c r="H313" s="171">
        <f>'Averages Pivot Table UPDATED'!AE$105</f>
        <v>0</v>
      </c>
      <c r="I313" s="120">
        <f>IF(H313&gt;0,RANK(H313,(H$310:H$328)),0)</f>
        <v>0</v>
      </c>
      <c r="J313" s="171">
        <f>'Averages Pivot Table UPDATED'!AE$109</f>
        <v>0</v>
      </c>
      <c r="K313" s="120">
        <f>IF(J313&gt;0,RANK(J313,(J$310:J$328)),0)</f>
        <v>0</v>
      </c>
      <c r="L313" s="149">
        <f>'Averages Pivot Table UPDATED'!AE$113</f>
        <v>56081.424840977568</v>
      </c>
      <c r="M313" s="120">
        <f>IF(L313&gt;0,RANK(L313,(L$310:L$328)),0)</f>
        <v>2</v>
      </c>
      <c r="N313" s="171">
        <f>'Averages Pivot Table UPDATED'!AE$117</f>
        <v>56081.424840977568</v>
      </c>
      <c r="O313" s="120">
        <f>IF(N313&gt;0,RANK(N313,(N$310:N$328)),0)</f>
        <v>2</v>
      </c>
    </row>
    <row r="314" spans="1:19" ht="12.95" customHeight="1">
      <c r="A314" s="118"/>
      <c r="B314" s="171"/>
      <c r="C314" s="120"/>
      <c r="D314" s="171"/>
      <c r="E314" s="120"/>
      <c r="F314" s="171"/>
      <c r="G314" s="120"/>
      <c r="H314" s="171"/>
      <c r="I314" s="120"/>
      <c r="J314" s="171"/>
      <c r="K314" s="120"/>
      <c r="L314" s="149"/>
      <c r="M314" s="120"/>
      <c r="N314" s="171"/>
      <c r="O314" s="120"/>
    </row>
    <row r="315" spans="1:19" ht="12.95" customHeight="1">
      <c r="A315" s="118" t="s">
        <v>193</v>
      </c>
      <c r="B315" s="171">
        <f>'Averages Pivot Table UPDATED'!AE$122</f>
        <v>60136.222993471914</v>
      </c>
      <c r="C315" s="120">
        <f>IF(B315&gt;0,RANK(B315,(B$310:B$328)),0)</f>
        <v>5</v>
      </c>
      <c r="D315" s="171">
        <f>'Averages Pivot Table UPDATED'!AE$126</f>
        <v>52651.363379773509</v>
      </c>
      <c r="E315" s="120">
        <f>IF(D315&gt;0,RANK(D315,(D$310:D$328)),0)</f>
        <v>6</v>
      </c>
      <c r="F315" s="171">
        <f>'Averages Pivot Table UPDATED'!AE$130</f>
        <v>45914.350309489942</v>
      </c>
      <c r="G315" s="120">
        <f>IF(F315&gt;0,RANK(F315,(F$310:F$328)),0)</f>
        <v>5</v>
      </c>
      <c r="H315" s="171">
        <f>'Averages Pivot Table UPDATED'!AE$134</f>
        <v>39819.933525188178</v>
      </c>
      <c r="I315" s="120">
        <f>IF(H315&gt;0,RANK(H315,(H$310:H$328)),0)</f>
        <v>5</v>
      </c>
      <c r="J315" s="171">
        <f>'Averages Pivot Table UPDATED'!AE$138</f>
        <v>36203.654370649318</v>
      </c>
      <c r="K315" s="120">
        <f>IF(J315&gt;0,RANK(J315,(J$310:J$328)),0)</f>
        <v>4</v>
      </c>
      <c r="L315" s="149">
        <f>'Averages Pivot Table UPDATED'!AE$142</f>
        <v>0</v>
      </c>
      <c r="M315" s="120">
        <f>IF(L315&gt;0,RANK(L315,(L$310:L$328)),0)</f>
        <v>0</v>
      </c>
      <c r="N315" s="171">
        <f>'Averages Pivot Table UPDATED'!AE$146</f>
        <v>47091.380966660086</v>
      </c>
      <c r="O315" s="120">
        <f>IF(N315&gt;0,RANK(N315,(N$310:N$328)),0)</f>
        <v>9</v>
      </c>
    </row>
    <row r="316" spans="1:19" ht="12.95" customHeight="1">
      <c r="A316" s="118" t="s">
        <v>194</v>
      </c>
    </row>
    <row r="317" spans="1:19" ht="12.95" customHeight="1">
      <c r="A317" s="118" t="s">
        <v>195</v>
      </c>
    </row>
    <row r="318" spans="1:19" ht="12.95" customHeight="1">
      <c r="A318" s="118" t="s">
        <v>196</v>
      </c>
    </row>
    <row r="319" spans="1:19" ht="12.95" customHeight="1">
      <c r="A319" s="118"/>
    </row>
    <row r="320" spans="1:19" ht="12.95" customHeight="1">
      <c r="A320" s="118" t="s">
        <v>197</v>
      </c>
      <c r="B320" s="171">
        <f>'Averages Pivot Table UPDATED'!AE$151</f>
        <v>0</v>
      </c>
      <c r="C320" s="120">
        <f>IF(B320&gt;0,RANK(B320,(B$310:B$328)),0)</f>
        <v>0</v>
      </c>
      <c r="D320" s="171">
        <f>'Averages Pivot Table UPDATED'!AE$155</f>
        <v>0</v>
      </c>
      <c r="E320" s="120">
        <f>IF(D320&gt;0,RANK(D320,(D$310:D$328)),0)</f>
        <v>0</v>
      </c>
      <c r="F320" s="171">
        <f>'Averages Pivot Table UPDATED'!AE$159</f>
        <v>0</v>
      </c>
      <c r="G320" s="120">
        <f>IF(F320&gt;0,RANK(F320,(F$310:F$328)),0)</f>
        <v>0</v>
      </c>
      <c r="H320" s="171">
        <f>'Averages Pivot Table UPDATED'!AE$163</f>
        <v>0</v>
      </c>
      <c r="I320" s="120">
        <f>IF(H320&gt;0,RANK(H320,(H$310:H$328)),0)</f>
        <v>0</v>
      </c>
      <c r="J320" s="171">
        <f>'Averages Pivot Table UPDATED'!AE$167</f>
        <v>0</v>
      </c>
      <c r="K320" s="120">
        <f>IF(J320&gt;0,RANK(J320,(J$310:J$328)),0)</f>
        <v>0</v>
      </c>
      <c r="L320" s="149">
        <f>'Averages Pivot Table UPDATED'!AE$171</f>
        <v>0</v>
      </c>
      <c r="M320" s="120">
        <f>IF(L320&gt;0,RANK(L320,(L$310:L$328)),0)</f>
        <v>0</v>
      </c>
      <c r="N320" s="171">
        <f>'Averages Pivot Table UPDATED'!AE$175</f>
        <v>0</v>
      </c>
      <c r="O320" s="120">
        <f>IF(N320&gt;0,RANK(N320,(N$310:N$328)),0)</f>
        <v>0</v>
      </c>
    </row>
    <row r="321" spans="1:16" s="91" customFormat="1">
      <c r="A321" s="118" t="s">
        <v>198</v>
      </c>
      <c r="B321" s="171">
        <f>'Averages Pivot Table UPDATED'!AE$180</f>
        <v>0</v>
      </c>
      <c r="C321" s="120">
        <f>IF(B321&gt;0,RANK(B321,(B$310:B$328)),0)</f>
        <v>0</v>
      </c>
      <c r="D321" s="171">
        <f>'Averages Pivot Table UPDATED'!AE$184</f>
        <v>0</v>
      </c>
      <c r="E321" s="120">
        <f>IF(D321&gt;0,RANK(D321,(D$310:D$328)),0)</f>
        <v>0</v>
      </c>
      <c r="F321" s="171">
        <f>'Averages Pivot Table UPDATED'!AE$188</f>
        <v>0</v>
      </c>
      <c r="G321" s="120">
        <f>IF(F321&gt;0,RANK(F321,(F$310:F$328)),0)</f>
        <v>0</v>
      </c>
      <c r="H321" s="171">
        <f>'Averages Pivot Table UPDATED'!AE$192</f>
        <v>0</v>
      </c>
      <c r="I321" s="120">
        <f>IF(H321&gt;0,RANK(H321,(H$310:H$328)),0)</f>
        <v>0</v>
      </c>
      <c r="J321" s="171">
        <f>'Averages Pivot Table UPDATED'!AE$196</f>
        <v>0</v>
      </c>
      <c r="K321" s="120">
        <f>IF(J321&gt;0,RANK(J321,(J$310:J$328)),0)</f>
        <v>0</v>
      </c>
      <c r="L321" s="149">
        <f>'Averages Pivot Table UPDATED'!AE$200</f>
        <v>0</v>
      </c>
      <c r="M321" s="120">
        <f>IF(L321&gt;0,RANK(L321,(L$310:L$328)),0)</f>
        <v>0</v>
      </c>
      <c r="N321" s="171">
        <f>'Averages Pivot Table UPDATED'!AE$204</f>
        <v>0</v>
      </c>
      <c r="O321" s="120">
        <f>IF(N321&gt;0,RANK(N321,(N$310:N$328)),0)</f>
        <v>0</v>
      </c>
    </row>
    <row r="322" spans="1:16" s="91" customFormat="1">
      <c r="A322" s="118" t="s">
        <v>199</v>
      </c>
      <c r="B322" s="171">
        <f>'Averages Pivot Table UPDATED'!AE$209</f>
        <v>0</v>
      </c>
      <c r="C322" s="120">
        <f>IF(B322&gt;0,RANK(B322,(B$310:B$328)),0)</f>
        <v>0</v>
      </c>
      <c r="D322" s="171">
        <f>'Averages Pivot Table UPDATED'!AE$213</f>
        <v>0</v>
      </c>
      <c r="E322" s="120">
        <f>IF(D322&gt;0,RANK(D322,(D$310:D$328)),0)</f>
        <v>0</v>
      </c>
      <c r="F322" s="171">
        <f>'Averages Pivot Table UPDATED'!AE$217</f>
        <v>0</v>
      </c>
      <c r="G322" s="120">
        <f>IF(F322&gt;0,RANK(F322,(F$310:F$328)),0)</f>
        <v>0</v>
      </c>
      <c r="H322" s="171">
        <f>'Averages Pivot Table UPDATED'!AE$221</f>
        <v>0</v>
      </c>
      <c r="I322" s="120">
        <f>IF(H322&gt;0,RANK(H322,(H$310:H$328)),0)</f>
        <v>0</v>
      </c>
      <c r="J322" s="171">
        <f>'Averages Pivot Table UPDATED'!AE$225</f>
        <v>0</v>
      </c>
      <c r="K322" s="120">
        <f>IF(J322&gt;0,RANK(J322,(J$310:J$328)),0)</f>
        <v>0</v>
      </c>
      <c r="L322" s="149">
        <f>'Averages Pivot Table UPDATED'!AE$229</f>
        <v>49348.0999919319</v>
      </c>
      <c r="M322" s="120">
        <f>IF(L322&gt;0,RANK(L322,(L$310:L$328)),0)</f>
        <v>4</v>
      </c>
      <c r="N322" s="171">
        <f>'Averages Pivot Table UPDATED'!AE$233</f>
        <v>49348.0999919319</v>
      </c>
      <c r="O322" s="120">
        <f>IF(N322&gt;0,RANK(N322,(N$310:N$328)),0)</f>
        <v>6</v>
      </c>
    </row>
    <row r="323" spans="1:16" s="91" customFormat="1">
      <c r="A323" s="118" t="s">
        <v>200</v>
      </c>
      <c r="B323" s="171">
        <f>'Averages Pivot Table UPDATED'!AE$238</f>
        <v>70024.96666666666</v>
      </c>
      <c r="C323" s="120">
        <f>IF(B323&gt;0,RANK(B323,(B$310:B$328)),0)</f>
        <v>1</v>
      </c>
      <c r="D323" s="171">
        <f>'Averages Pivot Table UPDATED'!AE$242</f>
        <v>55776.84375</v>
      </c>
      <c r="E323" s="120">
        <f>IF(D323&gt;0,RANK(D323,(D$310:D$328)),0)</f>
        <v>3</v>
      </c>
      <c r="F323" s="171">
        <f>'Averages Pivot Table UPDATED'!AE$246</f>
        <v>49031.326704545456</v>
      </c>
      <c r="G323" s="120">
        <f>IF(F323&gt;0,RANK(F323,(F$310:F$328)),0)</f>
        <v>2</v>
      </c>
      <c r="H323" s="171">
        <f>'Averages Pivot Table UPDATED'!AE$250</f>
        <v>41469.883035288505</v>
      </c>
      <c r="I323" s="120">
        <f>IF(H323&gt;0,RANK(H323,(H$310:H$328)),0)</f>
        <v>2</v>
      </c>
      <c r="J323" s="171">
        <f>'Averages Pivot Table UPDATED'!AE$254</f>
        <v>51082.080098280101</v>
      </c>
      <c r="K323" s="120">
        <f>IF(J323&gt;0,RANK(J323,(J$310:J$328)),0)</f>
        <v>2</v>
      </c>
      <c r="L323" s="149">
        <f>'Averages Pivot Table UPDATED'!AE$258</f>
        <v>0</v>
      </c>
      <c r="M323" s="120">
        <f>IF(L323&gt;0,RANK(L323,(L$310:L$328)),0)</f>
        <v>0</v>
      </c>
      <c r="N323" s="171">
        <f>'Averages Pivot Table UPDATED'!AE$262</f>
        <v>51008.843035038728</v>
      </c>
      <c r="O323" s="120">
        <f>IF(N323&gt;0,RANK(N323,(N$310:N$328)),0)</f>
        <v>5</v>
      </c>
    </row>
    <row r="324" spans="1:16" s="91" customFormat="1">
      <c r="A324" s="118"/>
    </row>
    <row r="325" spans="1:16" s="91" customFormat="1">
      <c r="A325" s="118" t="s">
        <v>201</v>
      </c>
      <c r="B325" s="171">
        <f>'Averages Pivot Table UPDATED'!AE$267</f>
        <v>62040.893459781495</v>
      </c>
      <c r="C325" s="120">
        <f>IF(B325&gt;0,RANK(B325,(B$310:B$328)),0)</f>
        <v>3</v>
      </c>
      <c r="D325" s="171">
        <f>'Averages Pivot Table UPDATED'!AE$271</f>
        <v>52752.579251567848</v>
      </c>
      <c r="E325" s="120">
        <f>IF(D325&gt;0,RANK(D325,(D$310:D$328)),0)</f>
        <v>5</v>
      </c>
      <c r="F325" s="171">
        <f>'Averages Pivot Table UPDATED'!AE$275</f>
        <v>44119.981024814122</v>
      </c>
      <c r="G325" s="120">
        <f>IF(F325&gt;0,RANK(F325,(F$310:F$328)),0)</f>
        <v>6</v>
      </c>
      <c r="H325" s="171">
        <f>'Averages Pivot Table UPDATED'!AE$279</f>
        <v>40465.953894310092</v>
      </c>
      <c r="I325" s="120">
        <f>IF(H325&gt;0,RANK(H325,(H$310:H$328)),0)</f>
        <v>4</v>
      </c>
      <c r="J325" s="171">
        <f>'Averages Pivot Table UPDATED'!AE$283</f>
        <v>0</v>
      </c>
      <c r="K325" s="120">
        <f>IF(J325&gt;0,RANK(J325,(J$310:J$328)),0)</f>
        <v>0</v>
      </c>
      <c r="L325" s="149">
        <f>'Averages Pivot Table UPDATED'!AE$287</f>
        <v>0</v>
      </c>
      <c r="M325" s="120">
        <f>IF(L325&gt;0,RANK(L325,(L$310:L$328)),0)</f>
        <v>0</v>
      </c>
      <c r="N325" s="171">
        <f>'Averages Pivot Table UPDATED'!AE$291</f>
        <v>48919.768529396715</v>
      </c>
      <c r="O325" s="120">
        <f>IF(N325&gt;0,RANK(N325,(N$310:N$328)),0)</f>
        <v>7</v>
      </c>
    </row>
    <row r="326" spans="1:16" s="91" customFormat="1">
      <c r="A326" s="118" t="s">
        <v>202</v>
      </c>
      <c r="B326" s="171">
        <f>'Averages Pivot Table UPDATED'!AE$296</f>
        <v>61304.480334603009</v>
      </c>
      <c r="C326" s="120">
        <f>IF(B326&gt;0,RANK(B326,(B$310:B$328)),0)</f>
        <v>4</v>
      </c>
      <c r="D326" s="171">
        <f>'Averages Pivot Table UPDATED'!AE$300</f>
        <v>57305.358473103806</v>
      </c>
      <c r="E326" s="120">
        <f>IF(D326&gt;0,RANK(D326,(D$310:D$328)),0)</f>
        <v>1</v>
      </c>
      <c r="F326" s="171">
        <f>'Averages Pivot Table UPDATED'!AE$304</f>
        <v>53343.630659279646</v>
      </c>
      <c r="G326" s="120">
        <f>IF(F326&gt;0,RANK(F326,(F$310:F$328)),0)</f>
        <v>1</v>
      </c>
      <c r="H326" s="171">
        <f>'Averages Pivot Table UPDATED'!AE$308</f>
        <v>52241.959721898376</v>
      </c>
      <c r="I326" s="120">
        <f>IF(H326&gt;0,RANK(H326,(H$310:H$328)),0)</f>
        <v>1</v>
      </c>
      <c r="J326" s="171">
        <f>'Averages Pivot Table UPDATED'!AE$312</f>
        <v>0</v>
      </c>
      <c r="K326" s="120">
        <f>IF(J326&gt;0,RANK(J326,(J$310:J$328)),0)</f>
        <v>0</v>
      </c>
      <c r="L326" s="149">
        <f>'Averages Pivot Table UPDATED'!AE$316</f>
        <v>45095.936547468809</v>
      </c>
      <c r="M326" s="120">
        <f>IF(L326&gt;0,RANK(L326,(L$310:L$328)),0)</f>
        <v>5</v>
      </c>
      <c r="N326" s="171">
        <f>'Averages Pivot Table UPDATED'!AE$320</f>
        <v>53168.856035253535</v>
      </c>
      <c r="O326" s="120">
        <f>IF(N326&gt;0,RANK(N326,(N$310:N$328)),0)</f>
        <v>3</v>
      </c>
    </row>
    <row r="327" spans="1:16" s="91" customFormat="1">
      <c r="A327" s="118" t="s">
        <v>203</v>
      </c>
    </row>
    <row r="328" spans="1:16" s="91" customFormat="1">
      <c r="A328" s="143" t="s">
        <v>204</v>
      </c>
      <c r="B328" s="171">
        <f>'Averages Pivot Table UPDATED'!AE$325</f>
        <v>65756.925163416265</v>
      </c>
      <c r="C328" s="120">
        <f>IF(B328&gt;0,RANK(B328,(B$310:B$328)),0)</f>
        <v>2</v>
      </c>
      <c r="D328" s="171">
        <f>'Averages Pivot Table UPDATED'!AE$329</f>
        <v>54333.690650370845</v>
      </c>
      <c r="E328" s="120">
        <f>IF(D328&gt;0,RANK(D328,(D$310:D$328)),0)</f>
        <v>4</v>
      </c>
      <c r="F328" s="171">
        <f>'Averages Pivot Table UPDATED'!AE$333</f>
        <v>46087.858904156143</v>
      </c>
      <c r="G328" s="120">
        <f>IF(F328&gt;0,RANK(F328,(F$310:F$328)),0)</f>
        <v>4</v>
      </c>
      <c r="H328" s="171">
        <f>'Averages Pivot Table UPDATED'!AE$337</f>
        <v>39711.297374124129</v>
      </c>
      <c r="I328" s="120">
        <f>IF(H328&gt;0,RANK(H328,(H$310:H$328)),0)</f>
        <v>6</v>
      </c>
      <c r="J328" s="171">
        <f>'Averages Pivot Table UPDATED'!AE$341</f>
        <v>37250.10487315707</v>
      </c>
      <c r="K328" s="120">
        <f>IF(J328&gt;0,RANK(J328,(J$310:J$328)),0)</f>
        <v>3</v>
      </c>
      <c r="L328" s="149">
        <f>'Averages Pivot Table UPDATED'!AE$345</f>
        <v>0</v>
      </c>
      <c r="M328" s="120">
        <f>IF(L328&gt;0,RANK(L328,(L$310:L$328)),0)</f>
        <v>0</v>
      </c>
      <c r="N328" s="171">
        <f>'Averages Pivot Table UPDATED'!AE$349</f>
        <v>47391.030311738905</v>
      </c>
      <c r="O328" s="120">
        <f>IF(N328&gt;0,RANK(N328,(N$310:N$328)),0)</f>
        <v>8</v>
      </c>
    </row>
    <row r="329" spans="1:16" s="91" customFormat="1" ht="32.25" customHeight="1">
      <c r="A329" s="663" t="s">
        <v>360</v>
      </c>
      <c r="B329" s="663"/>
      <c r="C329" s="663"/>
      <c r="D329" s="663"/>
      <c r="E329" s="663"/>
      <c r="F329" s="663"/>
      <c r="G329" s="663"/>
      <c r="H329" s="663"/>
      <c r="I329" s="663"/>
      <c r="J329" s="663"/>
      <c r="K329" s="663"/>
      <c r="L329" s="663"/>
      <c r="M329" s="663"/>
      <c r="N329" s="663"/>
      <c r="O329" s="663"/>
    </row>
    <row r="330" spans="1:16" s="91" customFormat="1">
      <c r="O330" s="84" t="s">
        <v>917</v>
      </c>
    </row>
    <row r="331" spans="1:16" s="91" customFormat="1" ht="18">
      <c r="A331" s="64" t="s">
        <v>220</v>
      </c>
      <c r="B331" s="64"/>
      <c r="C331" s="64"/>
      <c r="D331" s="64"/>
      <c r="E331" s="64"/>
      <c r="F331" s="64"/>
      <c r="G331" s="64"/>
      <c r="H331" s="64"/>
      <c r="I331" s="64"/>
      <c r="J331" s="64"/>
      <c r="K331" s="64"/>
      <c r="L331" s="64"/>
      <c r="M331" s="64"/>
      <c r="N331" s="64"/>
      <c r="O331" s="64"/>
      <c r="P331" s="182" t="s">
        <v>7</v>
      </c>
    </row>
    <row r="332" spans="1:16" s="91" customFormat="1">
      <c r="A332" s="162"/>
      <c r="B332" s="69"/>
      <c r="C332" s="69"/>
      <c r="D332" s="69"/>
      <c r="E332" s="69"/>
      <c r="F332" s="69"/>
      <c r="G332" s="69"/>
      <c r="H332" s="69"/>
      <c r="I332" s="69"/>
      <c r="J332" s="69"/>
      <c r="K332" s="69"/>
      <c r="L332" s="69"/>
      <c r="M332" s="69"/>
      <c r="N332" s="69"/>
      <c r="O332" s="69"/>
    </row>
    <row r="333" spans="1:16" s="91" customFormat="1" ht="15.75">
      <c r="A333" s="664" t="s">
        <v>210</v>
      </c>
      <c r="B333" s="664"/>
      <c r="C333" s="664"/>
      <c r="D333" s="664"/>
      <c r="E333" s="664"/>
      <c r="F333" s="664"/>
      <c r="G333" s="664"/>
      <c r="H333" s="664"/>
      <c r="I333" s="664"/>
      <c r="J333" s="664"/>
      <c r="K333" s="664"/>
      <c r="L333" s="664"/>
      <c r="M333" s="664"/>
      <c r="N333" s="664"/>
      <c r="O333" s="664"/>
    </row>
    <row r="334" spans="1:16" s="91" customFormat="1" ht="15.75">
      <c r="A334" s="664" t="s">
        <v>381</v>
      </c>
      <c r="B334" s="664"/>
      <c r="C334" s="664"/>
      <c r="D334" s="664"/>
      <c r="E334" s="664"/>
      <c r="F334" s="664"/>
      <c r="G334" s="664"/>
      <c r="H334" s="664"/>
      <c r="I334" s="664"/>
      <c r="J334" s="664"/>
      <c r="K334" s="664"/>
      <c r="L334" s="664"/>
      <c r="M334" s="664"/>
      <c r="N334" s="664"/>
      <c r="O334" s="664"/>
    </row>
    <row r="335" spans="1:16" s="91" customFormat="1">
      <c r="A335" s="118"/>
      <c r="B335" s="118"/>
      <c r="C335" s="118"/>
      <c r="D335" s="118"/>
      <c r="E335" s="118"/>
      <c r="F335" s="118"/>
      <c r="G335" s="118"/>
      <c r="H335" s="118"/>
      <c r="I335" s="118"/>
      <c r="J335" s="118"/>
      <c r="K335" s="118"/>
      <c r="L335" s="118"/>
      <c r="M335" s="118"/>
      <c r="N335" s="118"/>
      <c r="O335" s="118"/>
    </row>
    <row r="336" spans="1:16" s="91" customFormat="1">
      <c r="A336" s="96"/>
      <c r="B336" s="164" t="s">
        <v>3</v>
      </c>
      <c r="C336" s="165"/>
      <c r="D336" s="166" t="s">
        <v>4</v>
      </c>
      <c r="E336" s="167"/>
      <c r="F336" s="166" t="s">
        <v>5</v>
      </c>
      <c r="G336" s="167"/>
      <c r="H336" s="164" t="s">
        <v>6</v>
      </c>
      <c r="I336" s="165"/>
      <c r="J336" s="166" t="s">
        <v>211</v>
      </c>
      <c r="K336" s="167"/>
      <c r="L336" s="165" t="s">
        <v>21</v>
      </c>
      <c r="M336" s="165"/>
      <c r="N336" s="165" t="s">
        <v>212</v>
      </c>
      <c r="O336" s="165"/>
    </row>
    <row r="337" spans="1:19">
      <c r="A337" s="102"/>
      <c r="B337" s="98" t="s">
        <v>187</v>
      </c>
      <c r="C337" s="97" t="s">
        <v>166</v>
      </c>
      <c r="D337" s="98" t="s">
        <v>187</v>
      </c>
      <c r="E337" s="97" t="s">
        <v>166</v>
      </c>
      <c r="F337" s="98" t="s">
        <v>187</v>
      </c>
      <c r="G337" s="97" t="s">
        <v>166</v>
      </c>
      <c r="H337" s="98" t="s">
        <v>187</v>
      </c>
      <c r="I337" s="97" t="s">
        <v>166</v>
      </c>
      <c r="J337" s="98" t="s">
        <v>187</v>
      </c>
      <c r="K337" s="97" t="s">
        <v>166</v>
      </c>
      <c r="L337" s="98" t="s">
        <v>187</v>
      </c>
      <c r="M337" s="97" t="s">
        <v>166</v>
      </c>
      <c r="N337" s="98" t="s">
        <v>187</v>
      </c>
      <c r="O337" s="97" t="s">
        <v>166</v>
      </c>
    </row>
    <row r="338" spans="1:19" s="109" customFormat="1" ht="18" customHeight="1">
      <c r="A338" s="106" t="s">
        <v>188</v>
      </c>
      <c r="B338" s="133">
        <f>'Averages Pivot Table UPDATED'!Z$353</f>
        <v>66136.878230166534</v>
      </c>
      <c r="C338" s="133"/>
      <c r="D338" s="133">
        <f>'Averages Pivot Table UPDATED'!Z$357</f>
        <v>56820.422881469218</v>
      </c>
      <c r="E338" s="133"/>
      <c r="F338" s="133">
        <f>'Averages Pivot Table UPDATED'!Z$361</f>
        <v>50884.891153620803</v>
      </c>
      <c r="G338" s="133"/>
      <c r="H338" s="133">
        <f>'Averages Pivot Table UPDATED'!Z$365</f>
        <v>52030.867741221526</v>
      </c>
      <c r="I338" s="133"/>
      <c r="J338" s="133">
        <f>'Averages Pivot Table UPDATED'!Z$369</f>
        <v>44371.20401337793</v>
      </c>
      <c r="K338" s="133"/>
      <c r="L338" s="133">
        <f>'Averages Pivot Table UPDATED'!Z$373</f>
        <v>56894.905680046744</v>
      </c>
      <c r="M338" s="133"/>
      <c r="N338" s="133">
        <f>'Averages Pivot Table UPDATED'!Z$377</f>
        <v>56411.285458455473</v>
      </c>
      <c r="O338" s="169"/>
      <c r="Q338" s="111"/>
      <c r="R338" s="111"/>
      <c r="S338" s="111"/>
    </row>
    <row r="339" spans="1:19" ht="12.95" customHeight="1">
      <c r="A339" s="118"/>
      <c r="B339" s="113"/>
      <c r="C339" s="137"/>
      <c r="D339" s="113"/>
      <c r="E339" s="137"/>
      <c r="F339" s="113"/>
      <c r="G339" s="137"/>
      <c r="H339" s="113"/>
      <c r="I339" s="137"/>
      <c r="J339" s="113"/>
      <c r="K339" s="137"/>
      <c r="L339" s="113"/>
      <c r="M339" s="137"/>
      <c r="N339" s="113"/>
      <c r="O339" s="137"/>
    </row>
    <row r="340" spans="1:19" ht="12.95" customHeight="1">
      <c r="A340" s="118" t="s">
        <v>189</v>
      </c>
      <c r="B340" s="171">
        <f>'Averages Pivot Table UPDATED'!Z$6</f>
        <v>0</v>
      </c>
      <c r="C340" s="120">
        <f>IF(B340&gt;0,RANK(B340,(B$340:B$358)),0)</f>
        <v>0</v>
      </c>
      <c r="D340" s="171">
        <f>'Averages Pivot Table UPDATED'!Z$10</f>
        <v>0</v>
      </c>
      <c r="E340" s="120">
        <f>IF(D340&gt;0,RANK(D340,(D$340:D$358)),0)</f>
        <v>0</v>
      </c>
      <c r="F340" s="171">
        <f>'Averages Pivot Table UPDATED'!Z$14</f>
        <v>0</v>
      </c>
      <c r="G340" s="120">
        <f>IF(F340&gt;0,RANK(F340,(F$340:F$358)),0)</f>
        <v>0</v>
      </c>
      <c r="H340" s="171">
        <f>'Averages Pivot Table UPDATED'!Z$18</f>
        <v>0</v>
      </c>
      <c r="I340" s="120">
        <f>IF(H340&gt;0,RANK(H340,(H$340:H$358)),0)</f>
        <v>0</v>
      </c>
      <c r="J340" s="171">
        <f>'Averages Pivot Table UPDATED'!Z$22</f>
        <v>0</v>
      </c>
      <c r="K340" s="120">
        <f>IF(J340&gt;0,RANK(J340,(J$340:J$358)),0)</f>
        <v>0</v>
      </c>
      <c r="L340" s="149">
        <f>'Averages Pivot Table UPDATED'!Z$26</f>
        <v>0</v>
      </c>
      <c r="M340" s="120">
        <f>IF(L340&gt;0,RANK(L340,(L$340:L$358)),0)</f>
        <v>0</v>
      </c>
      <c r="N340" s="171">
        <f>'Averages Pivot Table UPDATED'!Z$30</f>
        <v>0</v>
      </c>
      <c r="O340" s="120">
        <f>IF(N340&gt;0,RANK(N340,(N$340:N$358)),0)</f>
        <v>0</v>
      </c>
    </row>
    <row r="341" spans="1:19" ht="12.95" customHeight="1">
      <c r="A341" s="118" t="s">
        <v>190</v>
      </c>
      <c r="B341" s="171">
        <f>'Averages Pivot Table UPDATED'!Z$35</f>
        <v>0</v>
      </c>
      <c r="C341" s="120">
        <f>IF(B341&gt;0,RANK(B341,(B$340:B$358)),0)</f>
        <v>0</v>
      </c>
      <c r="D341" s="171">
        <f>'Averages Pivot Table UPDATED'!Z$39</f>
        <v>0</v>
      </c>
      <c r="E341" s="120">
        <f>IF(D341&gt;0,RANK(D341,(D$340:D$358)),0)</f>
        <v>0</v>
      </c>
      <c r="F341" s="171">
        <f>'Averages Pivot Table UPDATED'!Z$43</f>
        <v>0</v>
      </c>
      <c r="G341" s="120">
        <f>IF(F341&gt;0,RANK(F341,(F$340:F$358)),0)</f>
        <v>0</v>
      </c>
      <c r="H341" s="171">
        <f>'Averages Pivot Table UPDATED'!Z$47</f>
        <v>0</v>
      </c>
      <c r="I341" s="120">
        <f>IF(H341&gt;0,RANK(H341,(H$340:H$358)),0)</f>
        <v>0</v>
      </c>
      <c r="J341" s="171">
        <f>'Averages Pivot Table UPDATED'!Z$51</f>
        <v>0</v>
      </c>
      <c r="K341" s="120">
        <f>IF(J341&gt;0,RANK(J341,(J$340:J$358)),0)</f>
        <v>0</v>
      </c>
      <c r="L341" s="149">
        <f>'Averages Pivot Table UPDATED'!Z$55</f>
        <v>0</v>
      </c>
      <c r="M341" s="120">
        <f>IF(L341&gt;0,RANK(L341,(L$340:L$358)),0)</f>
        <v>0</v>
      </c>
      <c r="N341" s="171">
        <f>'Averages Pivot Table UPDATED'!Z$59</f>
        <v>0</v>
      </c>
      <c r="O341" s="120">
        <f>IF(N341&gt;0,RANK(N341,(N$340:N$358)),0)</f>
        <v>0</v>
      </c>
    </row>
    <row r="342" spans="1:19" ht="12.95" customHeight="1">
      <c r="A342" s="118" t="s">
        <v>191</v>
      </c>
      <c r="B342" s="171">
        <f>'Averages Pivot Table UPDATED'!Z$64</f>
        <v>0</v>
      </c>
      <c r="C342" s="120">
        <f>IF(B342&gt;0,RANK(B342,(B$340:B$358)),0)</f>
        <v>0</v>
      </c>
      <c r="D342" s="171">
        <f>'Averages Pivot Table UPDATED'!Z$68</f>
        <v>0</v>
      </c>
      <c r="E342" s="120">
        <f>IF(D342&gt;0,RANK(D342,(D$340:D$358)),0)</f>
        <v>0</v>
      </c>
      <c r="F342" s="171">
        <f>'Averages Pivot Table UPDATED'!Z$72</f>
        <v>0</v>
      </c>
      <c r="G342" s="120">
        <f>IF(F342&gt;0,RANK(F342,(F$340:F$358)),0)</f>
        <v>0</v>
      </c>
      <c r="H342" s="171">
        <f>'Averages Pivot Table UPDATED'!Z$76</f>
        <v>0</v>
      </c>
      <c r="I342" s="120">
        <f>IF(H342&gt;0,RANK(H342,(H$340:H$358)),0)</f>
        <v>0</v>
      </c>
      <c r="J342" s="171">
        <f>'Averages Pivot Table UPDATED'!Z$80</f>
        <v>0</v>
      </c>
      <c r="K342" s="120">
        <f>IF(J342&gt;0,RANK(J342,(J$340:J$358)),0)</f>
        <v>0</v>
      </c>
      <c r="L342" s="149">
        <f>'Averages Pivot Table UPDATED'!Z$84</f>
        <v>0</v>
      </c>
      <c r="M342" s="120">
        <f>IF(L342&gt;0,RANK(L342,(L$340:L$358)),0)</f>
        <v>0</v>
      </c>
      <c r="N342" s="171">
        <f>'Averages Pivot Table UPDATED'!Z$88</f>
        <v>0</v>
      </c>
      <c r="O342" s="120">
        <f>IF(N342&gt;0,RANK(N342,(N$340:N$358)),0)</f>
        <v>0</v>
      </c>
    </row>
    <row r="343" spans="1:19" ht="12.95" customHeight="1">
      <c r="A343" s="118" t="s">
        <v>192</v>
      </c>
      <c r="B343" s="171">
        <f>'Averages Pivot Table UPDATED'!Z$93</f>
        <v>0</v>
      </c>
      <c r="C343" s="120">
        <f>IF(B343&gt;0,RANK(B343,(B$340:B$358)),0)</f>
        <v>0</v>
      </c>
      <c r="D343" s="171">
        <f>'Averages Pivot Table UPDATED'!Z$97</f>
        <v>0</v>
      </c>
      <c r="E343" s="120">
        <f>IF(D343&gt;0,RANK(D343,(D$340:D$358)),0)</f>
        <v>0</v>
      </c>
      <c r="F343" s="171">
        <f>'Averages Pivot Table UPDATED'!Z$101</f>
        <v>0</v>
      </c>
      <c r="G343" s="120">
        <f>IF(F343&gt;0,RANK(F343,(F$340:F$358)),0)</f>
        <v>0</v>
      </c>
      <c r="H343" s="171">
        <f>'Averages Pivot Table UPDATED'!Z$105</f>
        <v>0</v>
      </c>
      <c r="I343" s="120">
        <f>IF(H343&gt;0,RANK(H343,(H$340:H$358)),0)</f>
        <v>0</v>
      </c>
      <c r="J343" s="171">
        <f>'Averages Pivot Table UPDATED'!Z$109</f>
        <v>0</v>
      </c>
      <c r="K343" s="120">
        <f>IF(J343&gt;0,RANK(J343,(J$340:J$358)),0)</f>
        <v>0</v>
      </c>
      <c r="L343" s="149">
        <f>'Averages Pivot Table UPDATED'!Z$113</f>
        <v>57077.71715706589</v>
      </c>
      <c r="M343" s="120">
        <f>IF(L343&gt;0,RANK(L343,(L$340:L$358)),0)</f>
        <v>1</v>
      </c>
      <c r="N343" s="171">
        <f>'Averages Pivot Table UPDATED'!Z$117</f>
        <v>57077.71715706589</v>
      </c>
      <c r="O343" s="120">
        <f>IF(N343&gt;0,RANK(N343,(N$340:N$358)),0)</f>
        <v>1</v>
      </c>
    </row>
    <row r="344" spans="1:19" ht="12.95" customHeight="1">
      <c r="A344" s="118"/>
      <c r="B344" s="171"/>
      <c r="C344" s="120"/>
      <c r="D344" s="171"/>
      <c r="E344" s="120"/>
      <c r="F344" s="171"/>
      <c r="G344" s="120"/>
      <c r="H344" s="171"/>
      <c r="I344" s="120"/>
      <c r="J344" s="171"/>
      <c r="K344" s="120"/>
      <c r="L344" s="149"/>
      <c r="M344" s="120"/>
      <c r="N344" s="171"/>
      <c r="O344" s="120"/>
    </row>
    <row r="345" spans="1:19" ht="12.95" customHeight="1">
      <c r="A345" s="118" t="s">
        <v>193</v>
      </c>
      <c r="B345" s="171">
        <f>'Averages Pivot Table UPDATED'!Z$122</f>
        <v>61664.359301291312</v>
      </c>
      <c r="C345" s="120">
        <f>IF(B345&gt;0,RANK(B345,(B$340:B$358)),0)</f>
        <v>3</v>
      </c>
      <c r="D345" s="171">
        <f>'Averages Pivot Table UPDATED'!Z$126</f>
        <v>54276.836453526696</v>
      </c>
      <c r="E345" s="120">
        <f>IF(D345&gt;0,RANK(D345,(D$340:D$358)),0)</f>
        <v>2</v>
      </c>
      <c r="F345" s="171">
        <f>'Averages Pivot Table UPDATED'!Z$130</f>
        <v>50090.23692235515</v>
      </c>
      <c r="G345" s="120">
        <f>IF(F345&gt;0,RANK(F345,(F$340:F$358)),0)</f>
        <v>2</v>
      </c>
      <c r="H345" s="171">
        <f>'Averages Pivot Table UPDATED'!Z$134</f>
        <v>45433.367635506678</v>
      </c>
      <c r="I345" s="120">
        <f>IF(H345&gt;0,RANK(H345,(H$340:H$358)),0)</f>
        <v>2</v>
      </c>
      <c r="J345" s="171">
        <f>'Averages Pivot Table UPDATED'!Z$138</f>
        <v>44371.20401337793</v>
      </c>
      <c r="K345" s="120">
        <f>IF(J345&gt;0,RANK(J345,(J$340:J$358)),0)</f>
        <v>1</v>
      </c>
      <c r="L345" s="149">
        <f>'Averages Pivot Table UPDATED'!Z$142</f>
        <v>0</v>
      </c>
      <c r="M345" s="120">
        <f>IF(L345&gt;0,RANK(L345,(L$340:L$358)),0)</f>
        <v>0</v>
      </c>
      <c r="N345" s="171">
        <f>'Averages Pivot Table UPDATED'!Z$146</f>
        <v>52692.512395384918</v>
      </c>
      <c r="O345" s="120">
        <f>IF(N345&gt;0,RANK(N345,(N$340:N$358)),0)</f>
        <v>3</v>
      </c>
    </row>
    <row r="346" spans="1:19" ht="12.95" customHeight="1">
      <c r="A346" s="118" t="s">
        <v>194</v>
      </c>
    </row>
    <row r="347" spans="1:19" ht="12.95" customHeight="1">
      <c r="A347" s="118" t="s">
        <v>195</v>
      </c>
    </row>
    <row r="348" spans="1:19" ht="12.95" customHeight="1">
      <c r="A348" s="118" t="s">
        <v>196</v>
      </c>
    </row>
    <row r="349" spans="1:19" ht="12.95" customHeight="1">
      <c r="A349" s="118"/>
    </row>
    <row r="350" spans="1:19" ht="12.95" customHeight="1">
      <c r="A350" s="118" t="s">
        <v>197</v>
      </c>
      <c r="B350" s="171">
        <f>'Averages Pivot Table UPDATED'!Z$151</f>
        <v>0</v>
      </c>
      <c r="C350" s="120">
        <f>IF(B350&gt;0,RANK(B350,(B$340:B$358)),0)</f>
        <v>0</v>
      </c>
      <c r="D350" s="171">
        <f>'Averages Pivot Table UPDATED'!Z$155</f>
        <v>0</v>
      </c>
      <c r="E350" s="120">
        <f>IF(D350&gt;0,RANK(D350,(D$340:D$358)),0)</f>
        <v>0</v>
      </c>
      <c r="F350" s="171">
        <f>'Averages Pivot Table UPDATED'!Z$159</f>
        <v>0</v>
      </c>
      <c r="G350" s="120">
        <f>IF(F350&gt;0,RANK(F350,(F$340:F$358)),0)</f>
        <v>0</v>
      </c>
      <c r="H350" s="171">
        <f>'Averages Pivot Table UPDATED'!Z$163</f>
        <v>0</v>
      </c>
      <c r="I350" s="120">
        <f>IF(H350&gt;0,RANK(H350,(H$340:H$358)),0)</f>
        <v>0</v>
      </c>
      <c r="J350" s="171">
        <f>'Averages Pivot Table UPDATED'!Z$167</f>
        <v>0</v>
      </c>
      <c r="K350" s="120">
        <f>IF(J350&gt;0,RANK(J350,(J$340:J$358)),0)</f>
        <v>0</v>
      </c>
      <c r="L350" s="149">
        <f>'Averages Pivot Table UPDATED'!Z$171</f>
        <v>0</v>
      </c>
      <c r="M350" s="120">
        <f>IF(L350&gt;0,RANK(L350,(L$340:L$358)),0)</f>
        <v>0</v>
      </c>
      <c r="N350" s="171">
        <f>'Averages Pivot Table UPDATED'!Z$175</f>
        <v>0</v>
      </c>
      <c r="O350" s="120">
        <f>IF(N350&gt;0,RANK(N350,(N$340:N$358)),0)</f>
        <v>0</v>
      </c>
    </row>
    <row r="351" spans="1:19" ht="12.95" customHeight="1">
      <c r="A351" s="118" t="s">
        <v>198</v>
      </c>
      <c r="B351" s="171">
        <f>'Averages Pivot Table UPDATED'!Z$180</f>
        <v>0</v>
      </c>
      <c r="C351" s="120">
        <f>IF(B351&gt;0,RANK(B351,(B$340:B$358)),0)</f>
        <v>0</v>
      </c>
      <c r="D351" s="171">
        <f>'Averages Pivot Table UPDATED'!Z$184</f>
        <v>0</v>
      </c>
      <c r="E351" s="120">
        <f>IF(D351&gt;0,RANK(D351,(D$340:D$358)),0)</f>
        <v>0</v>
      </c>
      <c r="F351" s="171">
        <f>'Averages Pivot Table UPDATED'!Z$188</f>
        <v>0</v>
      </c>
      <c r="G351" s="120">
        <f>IF(F351&gt;0,RANK(F351,(F$340:F$358)),0)</f>
        <v>0</v>
      </c>
      <c r="H351" s="171">
        <f>'Averages Pivot Table UPDATED'!Z$192</f>
        <v>0</v>
      </c>
      <c r="I351" s="120">
        <f>IF(H351&gt;0,RANK(H351,(H$340:H$358)),0)</f>
        <v>0</v>
      </c>
      <c r="J351" s="171">
        <f>'Averages Pivot Table UPDATED'!Z$196</f>
        <v>0</v>
      </c>
      <c r="K351" s="120">
        <f>IF(J351&gt;0,RANK(J351,(J$340:J$358)),0)</f>
        <v>0</v>
      </c>
      <c r="L351" s="149">
        <f>'Averages Pivot Table UPDATED'!Z$200</f>
        <v>0</v>
      </c>
      <c r="M351" s="120">
        <f>IF(L351&gt;0,RANK(L351,(L$340:L$358)),0)</f>
        <v>0</v>
      </c>
      <c r="N351" s="171">
        <f>'Averages Pivot Table UPDATED'!Z$204</f>
        <v>0</v>
      </c>
      <c r="O351" s="120">
        <f>IF(N351&gt;0,RANK(N351,(N$340:N$358)),0)</f>
        <v>0</v>
      </c>
    </row>
    <row r="352" spans="1:19" ht="12.95" customHeight="1">
      <c r="A352" s="118" t="s">
        <v>199</v>
      </c>
      <c r="B352" s="171">
        <f>'Averages Pivot Table UPDATED'!Z$209</f>
        <v>0</v>
      </c>
      <c r="C352" s="120">
        <f>IF(B352&gt;0,RANK(B352,(B$340:B$358)),0)</f>
        <v>0</v>
      </c>
      <c r="D352" s="171">
        <f>'Averages Pivot Table UPDATED'!Z$213</f>
        <v>0</v>
      </c>
      <c r="E352" s="120">
        <f>IF(D352&gt;0,RANK(D352,(D$340:D$358)),0)</f>
        <v>0</v>
      </c>
      <c r="F352" s="171">
        <f>'Averages Pivot Table UPDATED'!Z$217</f>
        <v>0</v>
      </c>
      <c r="G352" s="120">
        <f>IF(F352&gt;0,RANK(F352,(F$340:F$358)),0)</f>
        <v>0</v>
      </c>
      <c r="H352" s="171">
        <f>'Averages Pivot Table UPDATED'!Z$221</f>
        <v>0</v>
      </c>
      <c r="I352" s="120">
        <f>IF(H352&gt;0,RANK(H352,(H$340:H$358)),0)</f>
        <v>0</v>
      </c>
      <c r="J352" s="171">
        <f>'Averages Pivot Table UPDATED'!Z$225</f>
        <v>0</v>
      </c>
      <c r="K352" s="120">
        <f>IF(J352&gt;0,RANK(J352,(J$340:J$358)),0)</f>
        <v>0</v>
      </c>
      <c r="L352" s="149">
        <f>'Averages Pivot Table UPDATED'!Z$229</f>
        <v>52548.855492389506</v>
      </c>
      <c r="M352" s="120">
        <f>IF(L352&gt;0,RANK(L352,(L$340:L$358)),0)</f>
        <v>2</v>
      </c>
      <c r="N352" s="171">
        <f>'Averages Pivot Table UPDATED'!Z$233</f>
        <v>52548.855492389506</v>
      </c>
      <c r="O352" s="120">
        <f>IF(N352&gt;0,RANK(N352,(N$340:N$358)),0)</f>
        <v>4</v>
      </c>
    </row>
    <row r="353" spans="1:19" ht="12.95" customHeight="1">
      <c r="A353" s="118" t="s">
        <v>200</v>
      </c>
      <c r="B353" s="171">
        <f>'Averages Pivot Table UPDATED'!Z$238</f>
        <v>0</v>
      </c>
      <c r="C353" s="120">
        <f>IF(B353&gt;0,RANK(B353,(B$340:B$358)),0)</f>
        <v>0</v>
      </c>
      <c r="D353" s="171">
        <f>'Averages Pivot Table UPDATED'!Z$242</f>
        <v>0</v>
      </c>
      <c r="E353" s="120">
        <f>IF(D353&gt;0,RANK(D353,(D$340:D$358)),0)</f>
        <v>0</v>
      </c>
      <c r="F353" s="171">
        <f>'Averages Pivot Table UPDATED'!Z$246</f>
        <v>0</v>
      </c>
      <c r="G353" s="120">
        <f>IF(F353&gt;0,RANK(F353,(F$340:F$358)),0)</f>
        <v>0</v>
      </c>
      <c r="H353" s="171">
        <f>'Averages Pivot Table UPDATED'!Z$250</f>
        <v>0</v>
      </c>
      <c r="I353" s="120">
        <f>IF(H353&gt;0,RANK(H353,(H$340:H$358)),0)</f>
        <v>0</v>
      </c>
      <c r="J353" s="171">
        <f>'Averages Pivot Table UPDATED'!Z$254</f>
        <v>0</v>
      </c>
      <c r="K353" s="120">
        <f>IF(J353&gt;0,RANK(J353,(J$340:J$358)),0)</f>
        <v>0</v>
      </c>
      <c r="L353" s="149">
        <f>'Averages Pivot Table UPDATED'!Z$258</f>
        <v>0</v>
      </c>
      <c r="M353" s="120">
        <f>IF(L353&gt;0,RANK(L353,(L$340:L$358)),0)</f>
        <v>0</v>
      </c>
      <c r="N353" s="171">
        <f>'Averages Pivot Table UPDATED'!Z$262</f>
        <v>0</v>
      </c>
      <c r="O353" s="120">
        <f>IF(N353&gt;0,RANK(N353,(N$340:N$358)),0)</f>
        <v>0</v>
      </c>
    </row>
    <row r="354" spans="1:19" ht="12.95" customHeight="1">
      <c r="A354" s="118"/>
    </row>
    <row r="355" spans="1:19" ht="12.95" customHeight="1">
      <c r="A355" s="118" t="s">
        <v>201</v>
      </c>
      <c r="B355" s="171">
        <f>'Averages Pivot Table UPDATED'!Z$267</f>
        <v>0</v>
      </c>
      <c r="C355" s="120">
        <f>IF(B355&gt;0,RANK(B355,(B$340:B$358)),0)</f>
        <v>0</v>
      </c>
      <c r="D355" s="171">
        <f>'Averages Pivot Table UPDATED'!Z$271</f>
        <v>0</v>
      </c>
      <c r="E355" s="120">
        <f>IF(D355&gt;0,RANK(D355,(D$340:D$358)),0)</f>
        <v>0</v>
      </c>
      <c r="F355" s="171">
        <f>'Averages Pivot Table UPDATED'!Z$275</f>
        <v>0</v>
      </c>
      <c r="G355" s="120">
        <f>IF(F355&gt;0,RANK(F355,(F$340:F$358)),0)</f>
        <v>0</v>
      </c>
      <c r="H355" s="171">
        <f>'Averages Pivot Table UPDATED'!Z$279</f>
        <v>0</v>
      </c>
      <c r="I355" s="120">
        <f>IF(H355&gt;0,RANK(H355,(H$340:H$358)),0)</f>
        <v>0</v>
      </c>
      <c r="J355" s="171">
        <f>'Averages Pivot Table UPDATED'!Z$283</f>
        <v>0</v>
      </c>
      <c r="K355" s="120">
        <f>IF(J355&gt;0,RANK(J355,(J$340:J$358)),0)</f>
        <v>0</v>
      </c>
      <c r="L355" s="149">
        <f>'Averages Pivot Table UPDATED'!Z$287</f>
        <v>0</v>
      </c>
      <c r="M355" s="120">
        <f>IF(L355&gt;0,RANK(L355,(L$340:L$358)),0)</f>
        <v>0</v>
      </c>
      <c r="N355" s="171">
        <f>'Averages Pivot Table UPDATED'!Z$291</f>
        <v>0</v>
      </c>
      <c r="O355" s="120">
        <f>IF(N355&gt;0,RANK(N355,(N$340:N$358)),0)</f>
        <v>0</v>
      </c>
    </row>
    <row r="356" spans="1:19" ht="12.95" customHeight="1">
      <c r="A356" s="118" t="s">
        <v>202</v>
      </c>
      <c r="B356" s="171">
        <f>'Averages Pivot Table UPDATED'!Z$296</f>
        <v>69449.192366159958</v>
      </c>
      <c r="C356" s="120">
        <f>IF(B356&gt;0,RANK(B356,(B$340:B$358)),0)</f>
        <v>1</v>
      </c>
      <c r="D356" s="171">
        <f>'Averages Pivot Table UPDATED'!Z$300</f>
        <v>58970.002775885085</v>
      </c>
      <c r="E356" s="120">
        <f>IF(D356&gt;0,RANK(D356,(D$340:D$358)),0)</f>
        <v>1</v>
      </c>
      <c r="F356" s="171">
        <f>'Averages Pivot Table UPDATED'!Z$304</f>
        <v>53161.756827731093</v>
      </c>
      <c r="G356" s="120">
        <f>IF(F356&gt;0,RANK(F356,(F$340:F$358)),0)</f>
        <v>1</v>
      </c>
      <c r="H356" s="171">
        <f>'Averages Pivot Table UPDATED'!Z$308</f>
        <v>52565.547480264569</v>
      </c>
      <c r="I356" s="120">
        <f>IF(H356&gt;0,RANK(H356,(H$340:H$358)),0)</f>
        <v>1</v>
      </c>
      <c r="J356" s="171">
        <f>'Averages Pivot Table UPDATED'!Z$312</f>
        <v>0</v>
      </c>
      <c r="K356" s="120">
        <f>IF(J356&gt;0,RANK(J356,(J$340:J$358)),0)</f>
        <v>0</v>
      </c>
      <c r="L356" s="149">
        <f>'Averages Pivot Table UPDATED'!Z$316</f>
        <v>0</v>
      </c>
      <c r="M356" s="120">
        <f>IF(L356&gt;0,RANK(L356,(L$340:L$358)),0)</f>
        <v>0</v>
      </c>
      <c r="N356" s="171">
        <f>'Averages Pivot Table UPDATED'!Z$320</f>
        <v>54972.333616900236</v>
      </c>
      <c r="O356" s="120">
        <f>IF(N356&gt;0,RANK(N356,(N$340:N$358)),0)</f>
        <v>2</v>
      </c>
    </row>
    <row r="357" spans="1:19" ht="12.95" customHeight="1">
      <c r="A357" s="118" t="s">
        <v>203</v>
      </c>
    </row>
    <row r="358" spans="1:19" ht="12.95" customHeight="1">
      <c r="A358" s="143" t="s">
        <v>204</v>
      </c>
      <c r="B358" s="171">
        <f>'Averages Pivot Table UPDATED'!Z$325</f>
        <v>69106.5</v>
      </c>
      <c r="C358" s="120">
        <f>IF(B358&gt;0,RANK(B358,(B$340:B$358)),0)</f>
        <v>2</v>
      </c>
      <c r="D358" s="171">
        <f>'Averages Pivot Table UPDATED'!Z$329</f>
        <v>54053.4</v>
      </c>
      <c r="E358" s="120">
        <f>IF(D358&gt;0,RANK(D358,(D$340:D$358)),0)</f>
        <v>3</v>
      </c>
      <c r="F358" s="171">
        <f>'Averages Pivot Table UPDATED'!Z$333</f>
        <v>47717.166666666664</v>
      </c>
      <c r="G358" s="120">
        <f>IF(F358&gt;0,RANK(F358,(F$340:F$358)),0)</f>
        <v>3</v>
      </c>
      <c r="H358" s="171">
        <f>'Averages Pivot Table UPDATED'!Z$337</f>
        <v>42688.8125</v>
      </c>
      <c r="I358" s="120">
        <f>IF(H358&gt;0,RANK(H358,(H$340:H$358)),0)</f>
        <v>3</v>
      </c>
      <c r="J358" s="171">
        <f>'Averages Pivot Table UPDATED'!Z$341</f>
        <v>0</v>
      </c>
      <c r="K358" s="120">
        <f>IF(J358&gt;0,RANK(J358,(J$340:J$358)),0)</f>
        <v>0</v>
      </c>
      <c r="L358" s="149">
        <f>'Averages Pivot Table UPDATED'!Z$345</f>
        <v>0</v>
      </c>
      <c r="M358" s="120">
        <f>IF(L358&gt;0,RANK(L358,(L$340:L$358)),0)</f>
        <v>0</v>
      </c>
      <c r="N358" s="171">
        <f>'Averages Pivot Table UPDATED'!Z$349</f>
        <v>51557.186046511626</v>
      </c>
      <c r="O358" s="120">
        <f>IF(N358&gt;0,RANK(N358,(N$340:N$358)),0)</f>
        <v>5</v>
      </c>
    </row>
    <row r="359" spans="1:19" ht="32.25" customHeight="1">
      <c r="A359" s="663" t="s">
        <v>360</v>
      </c>
      <c r="B359" s="663"/>
      <c r="C359" s="663"/>
      <c r="D359" s="663"/>
      <c r="E359" s="663"/>
      <c r="F359" s="663"/>
      <c r="G359" s="663"/>
      <c r="H359" s="663"/>
      <c r="I359" s="663"/>
      <c r="J359" s="663"/>
      <c r="K359" s="663"/>
      <c r="L359" s="663"/>
      <c r="M359" s="663"/>
      <c r="N359" s="663"/>
      <c r="O359" s="663"/>
    </row>
    <row r="360" spans="1:19">
      <c r="O360" s="84" t="s">
        <v>917</v>
      </c>
    </row>
    <row r="361" spans="1:19" ht="18">
      <c r="A361" s="64" t="s">
        <v>221</v>
      </c>
      <c r="B361" s="64"/>
      <c r="C361" s="64"/>
      <c r="D361" s="64"/>
      <c r="E361" s="64"/>
      <c r="F361" s="64"/>
      <c r="G361" s="64"/>
      <c r="H361" s="64"/>
      <c r="I361" s="64"/>
      <c r="J361" s="64"/>
      <c r="K361" s="64"/>
      <c r="L361" s="64"/>
      <c r="M361" s="64"/>
      <c r="N361" s="64"/>
      <c r="O361" s="64"/>
    </row>
    <row r="362" spans="1:19">
      <c r="A362" s="162"/>
      <c r="B362" s="69"/>
      <c r="C362" s="69"/>
      <c r="D362" s="69"/>
      <c r="E362" s="69"/>
      <c r="F362" s="69"/>
      <c r="G362" s="69"/>
      <c r="H362" s="69"/>
      <c r="I362" s="69"/>
      <c r="J362" s="69"/>
      <c r="K362" s="69"/>
      <c r="L362" s="69"/>
      <c r="M362" s="69"/>
      <c r="N362" s="69"/>
      <c r="O362" s="69"/>
    </row>
    <row r="363" spans="1:19" ht="15.75">
      <c r="A363" s="664" t="s">
        <v>210</v>
      </c>
      <c r="B363" s="664"/>
      <c r="C363" s="664"/>
      <c r="D363" s="664"/>
      <c r="E363" s="664"/>
      <c r="F363" s="664"/>
      <c r="G363" s="664"/>
      <c r="H363" s="664"/>
      <c r="I363" s="664"/>
      <c r="J363" s="664"/>
      <c r="K363" s="664"/>
      <c r="L363" s="664"/>
      <c r="M363" s="664"/>
      <c r="N363" s="664"/>
      <c r="O363" s="664"/>
    </row>
    <row r="364" spans="1:19" ht="15.75">
      <c r="A364" s="664" t="s">
        <v>382</v>
      </c>
      <c r="B364" s="664"/>
      <c r="C364" s="664"/>
      <c r="D364" s="664"/>
      <c r="E364" s="664"/>
      <c r="F364" s="664"/>
      <c r="G364" s="664"/>
      <c r="H364" s="664"/>
      <c r="I364" s="664"/>
      <c r="J364" s="664"/>
      <c r="K364" s="664"/>
      <c r="L364" s="664"/>
      <c r="M364" s="664"/>
      <c r="N364" s="664"/>
      <c r="O364" s="664"/>
    </row>
    <row r="365" spans="1:19">
      <c r="A365" s="118"/>
      <c r="B365" s="118"/>
      <c r="C365" s="118"/>
      <c r="D365" s="118"/>
      <c r="E365" s="118"/>
      <c r="F365" s="118"/>
      <c r="G365" s="118"/>
      <c r="H365" s="118"/>
      <c r="I365" s="118"/>
      <c r="J365" s="118"/>
      <c r="K365" s="118"/>
      <c r="L365" s="118"/>
      <c r="M365" s="118"/>
      <c r="N365" s="118"/>
      <c r="O365" s="118"/>
    </row>
    <row r="366" spans="1:19" ht="31.5" customHeight="1">
      <c r="A366" s="96"/>
      <c r="B366" s="164" t="s">
        <v>3</v>
      </c>
      <c r="C366" s="165"/>
      <c r="D366" s="166" t="s">
        <v>4</v>
      </c>
      <c r="E366" s="167"/>
      <c r="F366" s="166" t="s">
        <v>5</v>
      </c>
      <c r="G366" s="167"/>
      <c r="H366" s="164" t="s">
        <v>6</v>
      </c>
      <c r="I366" s="165"/>
      <c r="J366" s="166" t="s">
        <v>211</v>
      </c>
      <c r="K366" s="167"/>
      <c r="L366" s="165" t="s">
        <v>21</v>
      </c>
      <c r="M366" s="165"/>
      <c r="N366" s="165" t="s">
        <v>212</v>
      </c>
      <c r="O366" s="165"/>
    </row>
    <row r="367" spans="1:19">
      <c r="A367" s="102"/>
      <c r="B367" s="98" t="s">
        <v>187</v>
      </c>
      <c r="C367" s="97" t="s">
        <v>166</v>
      </c>
      <c r="D367" s="98" t="s">
        <v>187</v>
      </c>
      <c r="E367" s="97" t="s">
        <v>166</v>
      </c>
      <c r="F367" s="98" t="s">
        <v>187</v>
      </c>
      <c r="G367" s="97" t="s">
        <v>166</v>
      </c>
      <c r="H367" s="98" t="s">
        <v>187</v>
      </c>
      <c r="I367" s="97" t="s">
        <v>166</v>
      </c>
      <c r="J367" s="98" t="s">
        <v>187</v>
      </c>
      <c r="K367" s="97" t="s">
        <v>166</v>
      </c>
      <c r="L367" s="98" t="s">
        <v>187</v>
      </c>
      <c r="M367" s="97" t="s">
        <v>166</v>
      </c>
      <c r="N367" s="98" t="s">
        <v>187</v>
      </c>
      <c r="O367" s="97" t="s">
        <v>166</v>
      </c>
    </row>
    <row r="368" spans="1:19" s="109" customFormat="1" ht="18" customHeight="1">
      <c r="A368" s="106" t="s">
        <v>188</v>
      </c>
      <c r="B368" s="133">
        <f>'Averages Pivot Table UPDATED'!AA$353</f>
        <v>62521.633531916705</v>
      </c>
      <c r="C368" s="133"/>
      <c r="D368" s="133">
        <f>'Averages Pivot Table UPDATED'!AA$357</f>
        <v>57069.586400102096</v>
      </c>
      <c r="E368" s="133"/>
      <c r="F368" s="133">
        <f>'Averages Pivot Table UPDATED'!AA$361</f>
        <v>51680.329783536843</v>
      </c>
      <c r="G368" s="133"/>
      <c r="H368" s="133">
        <f>'Averages Pivot Table UPDATED'!AA$365</f>
        <v>54906.892793545645</v>
      </c>
      <c r="I368" s="133"/>
      <c r="J368" s="133">
        <f>'Averages Pivot Table UPDATED'!AA$369</f>
        <v>52851.12635425492</v>
      </c>
      <c r="K368" s="133"/>
      <c r="L368" s="133">
        <f>'Averages Pivot Table UPDATED'!AA$373</f>
        <v>46924.332949411502</v>
      </c>
      <c r="M368" s="133"/>
      <c r="N368" s="133">
        <f>'Averages Pivot Table UPDATED'!AA$377</f>
        <v>53628.842740832828</v>
      </c>
      <c r="O368" s="169"/>
      <c r="Q368" s="111"/>
      <c r="R368" s="111"/>
      <c r="S368" s="111"/>
    </row>
    <row r="369" spans="1:15" s="91" customFormat="1">
      <c r="A369" s="118"/>
      <c r="B369" s="113"/>
      <c r="C369" s="137"/>
      <c r="D369" s="113"/>
      <c r="E369" s="137"/>
      <c r="F369" s="113"/>
      <c r="G369" s="137"/>
      <c r="H369" s="113"/>
      <c r="I369" s="137"/>
      <c r="J369" s="113"/>
      <c r="K369" s="137"/>
      <c r="L369" s="113"/>
      <c r="M369" s="137"/>
      <c r="N369" s="113"/>
      <c r="O369" s="137"/>
    </row>
    <row r="370" spans="1:15" s="91" customFormat="1">
      <c r="A370" s="118" t="s">
        <v>189</v>
      </c>
      <c r="B370" s="171">
        <f>'Averages Pivot Table UPDATED'!AA$6</f>
        <v>0</v>
      </c>
      <c r="C370" s="120">
        <f>IF(B370&gt;0,RANK(B370,(B$370:B$388)),0)</f>
        <v>0</v>
      </c>
      <c r="D370" s="171">
        <f>'Averages Pivot Table UPDATED'!AA$10</f>
        <v>0</v>
      </c>
      <c r="E370" s="120">
        <f>IF(D370&gt;0,RANK(D370,(D$370:D$388)),0)</f>
        <v>0</v>
      </c>
      <c r="F370" s="171">
        <f>'Averages Pivot Table UPDATED'!AA$14</f>
        <v>0</v>
      </c>
      <c r="G370" s="120">
        <f>IF(F370&gt;0,RANK(F370,(F$370:F$388)),0)</f>
        <v>0</v>
      </c>
      <c r="H370" s="171">
        <f>'Averages Pivot Table UPDATED'!AA$18</f>
        <v>0</v>
      </c>
      <c r="I370" s="120">
        <f>IF(H370&gt;0,RANK(H370,(H$370:H$388)),0)</f>
        <v>0</v>
      </c>
      <c r="J370" s="171">
        <f>'Averages Pivot Table UPDATED'!AA$22</f>
        <v>0</v>
      </c>
      <c r="K370" s="120">
        <f>IF(J370&gt;0,RANK(J370,(J$370:J$388)),0)</f>
        <v>0</v>
      </c>
      <c r="L370" s="149">
        <f>'Averages Pivot Table UPDATED'!AA$26</f>
        <v>54597.949600830791</v>
      </c>
      <c r="M370" s="120">
        <f>IF(L370&gt;0,RANK(L370,(L$370:L$388)),0)</f>
        <v>1</v>
      </c>
      <c r="N370" s="171">
        <f>'Averages Pivot Table UPDATED'!AA$30</f>
        <v>54597.949600830791</v>
      </c>
      <c r="O370" s="120">
        <f>IF(N370&gt;0,RANK(N370,(N$370:N$388)),0)</f>
        <v>2</v>
      </c>
    </row>
    <row r="371" spans="1:15" s="91" customFormat="1">
      <c r="A371" s="118" t="s">
        <v>190</v>
      </c>
      <c r="B371" s="171">
        <f>'Averages Pivot Table UPDATED'!AA$35</f>
        <v>65158.26315789474</v>
      </c>
      <c r="C371" s="120">
        <f>IF(B371&gt;0,RANK(B371,(B$370:B$388)),0)</f>
        <v>1</v>
      </c>
      <c r="D371" s="171">
        <f>'Averages Pivot Table UPDATED'!AA$39</f>
        <v>57070.846153846149</v>
      </c>
      <c r="E371" s="120">
        <f>IF(D371&gt;0,RANK(D371,(D$370:D$388)),0)</f>
        <v>2</v>
      </c>
      <c r="F371" s="171">
        <f>'Averages Pivot Table UPDATED'!AA$43</f>
        <v>56647.42105263158</v>
      </c>
      <c r="G371" s="120">
        <f>IF(F371&gt;0,RANK(F371,(F$370:F$388)),0)</f>
        <v>1</v>
      </c>
      <c r="H371" s="171">
        <f>'Averages Pivot Table UPDATED'!AA$47</f>
        <v>52975.5</v>
      </c>
      <c r="I371" s="120">
        <f>IF(H371&gt;0,RANK(H371,(H$370:H$388)),0)</f>
        <v>2</v>
      </c>
      <c r="J371" s="171">
        <f>'Averages Pivot Table UPDATED'!AA$51</f>
        <v>54862.303514377003</v>
      </c>
      <c r="K371" s="120">
        <f>IF(J371&gt;0,RANK(J371,(J$370:J$388)),0)</f>
        <v>1</v>
      </c>
      <c r="L371" s="149">
        <f>'Averages Pivot Table UPDATED'!AA$55</f>
        <v>46122.556034482761</v>
      </c>
      <c r="M371" s="120">
        <f>IF(L371&gt;0,RANK(L371,(L$370:L$388)),0)</f>
        <v>4</v>
      </c>
      <c r="N371" s="171">
        <f>'Averages Pivot Table UPDATED'!AA$59</f>
        <v>50765.658537440657</v>
      </c>
      <c r="O371" s="120">
        <f>IF(N371&gt;0,RANK(N371,(N$370:N$388)),0)</f>
        <v>6</v>
      </c>
    </row>
    <row r="372" spans="1:15" s="91" customFormat="1">
      <c r="A372" s="118" t="s">
        <v>191</v>
      </c>
      <c r="B372" s="171">
        <f>'Averages Pivot Table UPDATED'!AA$64</f>
        <v>0</v>
      </c>
      <c r="C372" s="120">
        <f>IF(B372&gt;0,RANK(B372,(B$370:B$388)),0)</f>
        <v>0</v>
      </c>
      <c r="D372" s="171">
        <f>'Averages Pivot Table UPDATED'!AA$68</f>
        <v>0</v>
      </c>
      <c r="E372" s="120">
        <f>IF(D372&gt;0,RANK(D372,(D$370:D$388)),0)</f>
        <v>0</v>
      </c>
      <c r="F372" s="171">
        <f>'Averages Pivot Table UPDATED'!AA$72</f>
        <v>0</v>
      </c>
      <c r="G372" s="120">
        <f>IF(F372&gt;0,RANK(F372,(F$370:F$388)),0)</f>
        <v>0</v>
      </c>
      <c r="H372" s="171">
        <f>'Averages Pivot Table UPDATED'!AA$76</f>
        <v>0</v>
      </c>
      <c r="I372" s="120">
        <f>IF(H372&gt;0,RANK(H372,(H$370:H$388)),0)</f>
        <v>0</v>
      </c>
      <c r="J372" s="171">
        <f>'Averages Pivot Table UPDATED'!AA$80</f>
        <v>0</v>
      </c>
      <c r="K372" s="120">
        <f>IF(J372&gt;0,RANK(J372,(J$370:J$388)),0)</f>
        <v>0</v>
      </c>
      <c r="L372" s="149">
        <f>'Averages Pivot Table UPDATED'!AA$84</f>
        <v>0</v>
      </c>
      <c r="M372" s="120">
        <f>IF(L372&gt;0,RANK(L372,(L$370:L$388)),0)</f>
        <v>0</v>
      </c>
      <c r="N372" s="171">
        <f>'Averages Pivot Table UPDATED'!AA$88</f>
        <v>0</v>
      </c>
      <c r="O372" s="120">
        <f>IF(N372&gt;0,RANK(N372,(N$370:N$388)),0)</f>
        <v>0</v>
      </c>
    </row>
    <row r="373" spans="1:15" s="91" customFormat="1">
      <c r="A373" s="118" t="s">
        <v>192</v>
      </c>
      <c r="B373" s="171">
        <f>'Averages Pivot Table UPDATED'!AA$93</f>
        <v>0</v>
      </c>
      <c r="C373" s="120">
        <f>IF(B373&gt;0,RANK(B373,(B$370:B$388)),0)</f>
        <v>0</v>
      </c>
      <c r="D373" s="171">
        <f>'Averages Pivot Table UPDATED'!AA$97</f>
        <v>0</v>
      </c>
      <c r="E373" s="120">
        <f>IF(D373&gt;0,RANK(D373,(D$370:D$388)),0)</f>
        <v>0</v>
      </c>
      <c r="F373" s="171">
        <f>'Averages Pivot Table UPDATED'!AA$101</f>
        <v>0</v>
      </c>
      <c r="G373" s="120">
        <f>IF(F373&gt;0,RANK(F373,(F$370:F$388)),0)</f>
        <v>0</v>
      </c>
      <c r="H373" s="171">
        <f>'Averages Pivot Table UPDATED'!AA$105</f>
        <v>0</v>
      </c>
      <c r="I373" s="120">
        <f>IF(H373&gt;0,RANK(H373,(H$370:H$388)),0)</f>
        <v>0</v>
      </c>
      <c r="J373" s="171">
        <f>'Averages Pivot Table UPDATED'!AA$109</f>
        <v>0</v>
      </c>
      <c r="K373" s="120">
        <f>IF(J373&gt;0,RANK(J373,(J$370:J$388)),0)</f>
        <v>0</v>
      </c>
      <c r="L373" s="149">
        <f>'Averages Pivot Table UPDATED'!AA$113</f>
        <v>52720.799544419133</v>
      </c>
      <c r="M373" s="120">
        <f>IF(L373&gt;0,RANK(L373,(L$370:L$388)),0)</f>
        <v>3</v>
      </c>
      <c r="N373" s="171">
        <f>'Averages Pivot Table UPDATED'!AA$117</f>
        <v>52720.799544419133</v>
      </c>
      <c r="O373" s="120">
        <f>IF(N373&gt;0,RANK(N373,(N$370:N$388)),0)</f>
        <v>5</v>
      </c>
    </row>
    <row r="374" spans="1:15" s="91" customFormat="1">
      <c r="A374" s="118"/>
      <c r="B374" s="171"/>
      <c r="C374" s="120"/>
      <c r="D374" s="171"/>
      <c r="E374" s="120"/>
      <c r="F374" s="171"/>
      <c r="G374" s="120"/>
      <c r="H374" s="171"/>
      <c r="I374" s="120"/>
      <c r="J374" s="171"/>
      <c r="K374" s="120"/>
      <c r="L374" s="149"/>
      <c r="M374" s="120"/>
      <c r="N374" s="171"/>
      <c r="O374" s="120"/>
    </row>
    <row r="375" spans="1:15" s="91" customFormat="1">
      <c r="A375" s="118" t="s">
        <v>193</v>
      </c>
      <c r="B375" s="171">
        <f>'Averages Pivot Table UPDATED'!AA$122</f>
        <v>60208.125</v>
      </c>
      <c r="C375" s="120">
        <f>IF(B375&gt;0,RANK(B375,(B$370:B$388)),0)</f>
        <v>4</v>
      </c>
      <c r="D375" s="171">
        <f>'Averages Pivot Table UPDATED'!AA$126</f>
        <v>54603.305555555555</v>
      </c>
      <c r="E375" s="120">
        <f>IF(D375&gt;0,RANK(D375,(D$370:D$388)),0)</f>
        <v>3</v>
      </c>
      <c r="F375" s="171">
        <f>'Averages Pivot Table UPDATED'!AA$130</f>
        <v>43731.862903225803</v>
      </c>
      <c r="G375" s="120">
        <f>IF(F375&gt;0,RANK(F375,(F$370:F$388)),0)</f>
        <v>4</v>
      </c>
      <c r="H375" s="171">
        <f>'Averages Pivot Table UPDATED'!AA$134</f>
        <v>39809.459677419356</v>
      </c>
      <c r="I375" s="120">
        <f>IF(H375&gt;0,RANK(H375,(H$370:H$388)),0)</f>
        <v>4</v>
      </c>
      <c r="J375" s="171">
        <f>'Averages Pivot Table UPDATED'!AA$138</f>
        <v>38612.457142857136</v>
      </c>
      <c r="K375" s="120">
        <f>IF(J375&gt;0,RANK(J375,(J$370:J$388)),0)</f>
        <v>3</v>
      </c>
      <c r="L375" s="149">
        <f>'Averages Pivot Table UPDATED'!AA$142</f>
        <v>0</v>
      </c>
      <c r="M375" s="120">
        <f>IF(L375&gt;0,RANK(L375,(L$370:L$388)),0)</f>
        <v>0</v>
      </c>
      <c r="N375" s="171">
        <f>'Averages Pivot Table UPDATED'!AA$146</f>
        <v>46440.932714617171</v>
      </c>
      <c r="O375" s="120">
        <f>IF(N375&gt;0,RANK(N375,(N$370:N$388)),0)</f>
        <v>8</v>
      </c>
    </row>
    <row r="376" spans="1:15" s="91" customFormat="1">
      <c r="A376" s="118" t="s">
        <v>194</v>
      </c>
    </row>
    <row r="377" spans="1:15" s="91" customFormat="1">
      <c r="A377" s="118" t="s">
        <v>195</v>
      </c>
    </row>
    <row r="378" spans="1:15" s="91" customFormat="1">
      <c r="A378" s="118" t="s">
        <v>196</v>
      </c>
    </row>
    <row r="379" spans="1:15" s="91" customFormat="1">
      <c r="A379" s="118"/>
    </row>
    <row r="380" spans="1:15" s="91" customFormat="1">
      <c r="A380" s="118" t="s">
        <v>197</v>
      </c>
      <c r="B380" s="171">
        <f>'Averages Pivot Table UPDATED'!AA$151</f>
        <v>0</v>
      </c>
      <c r="C380" s="120">
        <f>IF(B380&gt;0,RANK(B380,(B$370:B$388)),0)</f>
        <v>0</v>
      </c>
      <c r="D380" s="171">
        <f>'Averages Pivot Table UPDATED'!AA$155</f>
        <v>0</v>
      </c>
      <c r="E380" s="120">
        <f>IF(D380&gt;0,RANK(D380,(D$370:D$388)),0)</f>
        <v>0</v>
      </c>
      <c r="F380" s="171">
        <f>'Averages Pivot Table UPDATED'!AA$159</f>
        <v>0</v>
      </c>
      <c r="G380" s="120">
        <f>IF(F380&gt;0,RANK(F380,(F$370:F$388)),0)</f>
        <v>0</v>
      </c>
      <c r="H380" s="171">
        <f>'Averages Pivot Table UPDATED'!AA$163</f>
        <v>0</v>
      </c>
      <c r="I380" s="120">
        <f>IF(H380&gt;0,RANK(H380,(H$370:H$388)),0)</f>
        <v>0</v>
      </c>
      <c r="J380" s="171">
        <f>'Averages Pivot Table UPDATED'!AA$167</f>
        <v>0</v>
      </c>
      <c r="K380" s="120">
        <f>IF(J380&gt;0,RANK(J380,(J$370:J$388)),0)</f>
        <v>0</v>
      </c>
      <c r="L380" s="149">
        <f>'Averages Pivot Table UPDATED'!AA$171</f>
        <v>0</v>
      </c>
      <c r="M380" s="120">
        <f>IF(L380&gt;0,RANK(L380,(L$370:L$388)),0)</f>
        <v>0</v>
      </c>
      <c r="N380" s="171">
        <f>'Averages Pivot Table UPDATED'!AA$175</f>
        <v>0</v>
      </c>
      <c r="O380" s="120">
        <f>IF(N380&gt;0,RANK(N380,(N$370:N$388)),0)</f>
        <v>0</v>
      </c>
    </row>
    <row r="381" spans="1:15" s="91" customFormat="1">
      <c r="A381" s="118" t="s">
        <v>198</v>
      </c>
      <c r="B381" s="171">
        <f>'Averages Pivot Table UPDATED'!AA$180</f>
        <v>0</v>
      </c>
      <c r="C381" s="120">
        <f>IF(B381&gt;0,RANK(B381,(B$370:B$388)),0)</f>
        <v>0</v>
      </c>
      <c r="D381" s="171">
        <f>'Averages Pivot Table UPDATED'!AA$184</f>
        <v>0</v>
      </c>
      <c r="E381" s="120">
        <f>IF(D381&gt;0,RANK(D381,(D$370:D$388)),0)</f>
        <v>0</v>
      </c>
      <c r="F381" s="171">
        <f>'Averages Pivot Table UPDATED'!AA$188</f>
        <v>0</v>
      </c>
      <c r="G381" s="120">
        <f>IF(F381&gt;0,RANK(F381,(F$370:F$388)),0)</f>
        <v>0</v>
      </c>
      <c r="H381" s="171">
        <f>'Averages Pivot Table UPDATED'!AA$192</f>
        <v>0</v>
      </c>
      <c r="I381" s="120">
        <f>IF(H381&gt;0,RANK(H381,(H$370:H$388)),0)</f>
        <v>0</v>
      </c>
      <c r="J381" s="171">
        <f>'Averages Pivot Table UPDATED'!AA$196</f>
        <v>0</v>
      </c>
      <c r="K381" s="120">
        <f>IF(J381&gt;0,RANK(J381,(J$370:J$388)),0)</f>
        <v>0</v>
      </c>
      <c r="L381" s="149">
        <f>'Averages Pivot Table UPDATED'!AA$200</f>
        <v>0</v>
      </c>
      <c r="M381" s="120">
        <f>IF(L381&gt;0,RANK(L381,(L$370:L$388)),0)</f>
        <v>0</v>
      </c>
      <c r="N381" s="171">
        <f>'Averages Pivot Table UPDATED'!AA$204</f>
        <v>0</v>
      </c>
      <c r="O381" s="120">
        <f>IF(N381&gt;0,RANK(N381,(N$370:N$388)),0)</f>
        <v>0</v>
      </c>
    </row>
    <row r="382" spans="1:15" s="91" customFormat="1">
      <c r="A382" s="118" t="s">
        <v>199</v>
      </c>
      <c r="B382" s="171">
        <f>'Averages Pivot Table UPDATED'!AA$209</f>
        <v>0</v>
      </c>
      <c r="C382" s="120">
        <f>IF(B382&gt;0,RANK(B382,(B$370:B$388)),0)</f>
        <v>0</v>
      </c>
      <c r="D382" s="171">
        <f>'Averages Pivot Table UPDATED'!AA$213</f>
        <v>0</v>
      </c>
      <c r="E382" s="120">
        <f>IF(D382&gt;0,RANK(D382,(D$370:D$388)),0)</f>
        <v>0</v>
      </c>
      <c r="F382" s="171">
        <f>'Averages Pivot Table UPDATED'!AA$217</f>
        <v>0</v>
      </c>
      <c r="G382" s="120">
        <f>IF(F382&gt;0,RANK(F382,(F$370:F$388)),0)</f>
        <v>0</v>
      </c>
      <c r="H382" s="171">
        <f>'Averages Pivot Table UPDATED'!AA$221</f>
        <v>0</v>
      </c>
      <c r="I382" s="120">
        <f>IF(H382&gt;0,RANK(H382,(H$370:H$388)),0)</f>
        <v>0</v>
      </c>
      <c r="J382" s="171">
        <f>'Averages Pivot Table UPDATED'!AA$225</f>
        <v>0</v>
      </c>
      <c r="K382" s="120">
        <f>IF(J382&gt;0,RANK(J382,(J$370:J$388)),0)</f>
        <v>0</v>
      </c>
      <c r="L382" s="149">
        <f>'Averages Pivot Table UPDATED'!AA$229</f>
        <v>53370.467129325814</v>
      </c>
      <c r="M382" s="120">
        <f>IF(L382&gt;0,RANK(L382,(L$370:L$388)),0)</f>
        <v>2</v>
      </c>
      <c r="N382" s="171">
        <f>'Averages Pivot Table UPDATED'!AA$233</f>
        <v>53370.467129325814</v>
      </c>
      <c r="O382" s="120">
        <f>IF(N382&gt;0,RANK(N382,(N$370:N$388)),0)</f>
        <v>3</v>
      </c>
    </row>
    <row r="383" spans="1:15" s="91" customFormat="1">
      <c r="A383" s="118" t="s">
        <v>200</v>
      </c>
      <c r="B383" s="171">
        <f>'Averages Pivot Table UPDATED'!AA$238</f>
        <v>0</v>
      </c>
      <c r="C383" s="120">
        <f>IF(B383&gt;0,RANK(B383,(B$370:B$388)),0)</f>
        <v>0</v>
      </c>
      <c r="D383" s="171">
        <f>'Averages Pivot Table UPDATED'!AA$242</f>
        <v>0</v>
      </c>
      <c r="E383" s="120">
        <f>IF(D383&gt;0,RANK(D383,(D$370:D$388)),0)</f>
        <v>0</v>
      </c>
      <c r="F383" s="171">
        <f>'Averages Pivot Table UPDATED'!AA$246</f>
        <v>0</v>
      </c>
      <c r="G383" s="120">
        <f>IF(F383&gt;0,RANK(F383,(F$370:F$388)),0)</f>
        <v>0</v>
      </c>
      <c r="H383" s="171">
        <f>'Averages Pivot Table UPDATED'!AA$250</f>
        <v>0</v>
      </c>
      <c r="I383" s="120">
        <f>IF(H383&gt;0,RANK(H383,(H$370:H$388)),0)</f>
        <v>0</v>
      </c>
      <c r="J383" s="171">
        <f>'Averages Pivot Table UPDATED'!AA$254</f>
        <v>53061.502094972064</v>
      </c>
      <c r="K383" s="120">
        <f>IF(J383&gt;0,RANK(J383,(J$370:J$388)),0)</f>
        <v>2</v>
      </c>
      <c r="L383" s="149">
        <f>'Averages Pivot Table UPDATED'!AA$258</f>
        <v>0</v>
      </c>
      <c r="M383" s="120">
        <f>IF(L383&gt;0,RANK(L383,(L$370:L$388)),0)</f>
        <v>0</v>
      </c>
      <c r="N383" s="171">
        <f>'Averages Pivot Table UPDATED'!AA$262</f>
        <v>53061.502094972064</v>
      </c>
      <c r="O383" s="120">
        <f>IF(N383&gt;0,RANK(N383,(N$370:N$388)),0)</f>
        <v>4</v>
      </c>
    </row>
    <row r="384" spans="1:15" s="91" customFormat="1">
      <c r="A384" s="118"/>
    </row>
    <row r="385" spans="1:19" ht="12.95" customHeight="1">
      <c r="A385" s="118" t="s">
        <v>201</v>
      </c>
      <c r="B385" s="171">
        <f>'Averages Pivot Table UPDATED'!AA$267</f>
        <v>61038.578773572975</v>
      </c>
      <c r="C385" s="120">
        <f>IF(B385&gt;0,RANK(B385,(B$370:B$388)),0)</f>
        <v>3</v>
      </c>
      <c r="D385" s="171">
        <f>'Averages Pivot Table UPDATED'!AA$271</f>
        <v>53063.528592812298</v>
      </c>
      <c r="E385" s="120">
        <f>IF(D385&gt;0,RANK(D385,(D$370:D$388)),0)</f>
        <v>4</v>
      </c>
      <c r="F385" s="171">
        <f>'Averages Pivot Table UPDATED'!AA$275</f>
        <v>44880.341431678375</v>
      </c>
      <c r="G385" s="120">
        <f>IF(F385&gt;0,RANK(F385,(F$370:F$388)),0)</f>
        <v>3</v>
      </c>
      <c r="H385" s="171">
        <f>'Averages Pivot Table UPDATED'!AA$279</f>
        <v>40117.00766063865</v>
      </c>
      <c r="I385" s="120">
        <f>IF(H385&gt;0,RANK(H385,(H$370:H$388)),0)</f>
        <v>3</v>
      </c>
      <c r="J385" s="171">
        <f>'Averages Pivot Table UPDATED'!AA$283</f>
        <v>0</v>
      </c>
      <c r="K385" s="120">
        <f>IF(J385&gt;0,RANK(J385,(J$370:J$388)),0)</f>
        <v>0</v>
      </c>
      <c r="L385" s="149">
        <f>'Averages Pivot Table UPDATED'!AA$287</f>
        <v>0</v>
      </c>
      <c r="M385" s="120">
        <f>IF(L385&gt;0,RANK(L385,(L$370:L$388)),0)</f>
        <v>0</v>
      </c>
      <c r="N385" s="171">
        <f>'Averages Pivot Table UPDATED'!AA$291</f>
        <v>48289.286220236594</v>
      </c>
      <c r="O385" s="120">
        <f>IF(N385&gt;0,RANK(N385,(N$370:N$388)),0)</f>
        <v>7</v>
      </c>
    </row>
    <row r="386" spans="1:19" ht="12.95" customHeight="1">
      <c r="A386" s="118" t="s">
        <v>202</v>
      </c>
      <c r="B386" s="171">
        <f>'Averages Pivot Table UPDATED'!AA$296</f>
        <v>62608.141402310102</v>
      </c>
      <c r="C386" s="120">
        <f>IF(B386&gt;0,RANK(B386,(B$370:B$388)),0)</f>
        <v>2</v>
      </c>
      <c r="D386" s="171">
        <f>'Averages Pivot Table UPDATED'!AA$300</f>
        <v>59144.641171158961</v>
      </c>
      <c r="E386" s="120">
        <f>IF(D386&gt;0,RANK(D386,(D$370:D$388)),0)</f>
        <v>1</v>
      </c>
      <c r="F386" s="171">
        <f>'Averages Pivot Table UPDATED'!AA$304</f>
        <v>54731.683969778715</v>
      </c>
      <c r="G386" s="120">
        <f>IF(F386&gt;0,RANK(F386,(F$370:F$388)),0)</f>
        <v>2</v>
      </c>
      <c r="H386" s="171">
        <f>'Averages Pivot Table UPDATED'!AA$308</f>
        <v>57811.929761592663</v>
      </c>
      <c r="I386" s="120">
        <f>IF(H386&gt;0,RANK(H386,(H$370:H$388)),0)</f>
        <v>1</v>
      </c>
      <c r="J386" s="171">
        <f>'Averages Pivot Table UPDATED'!AA$312</f>
        <v>0</v>
      </c>
      <c r="K386" s="120">
        <f>IF(J386&gt;0,RANK(J386,(J$370:J$388)),0)</f>
        <v>0</v>
      </c>
      <c r="L386" s="149">
        <f>'Averages Pivot Table UPDATED'!AA$316</f>
        <v>42055.040173775487</v>
      </c>
      <c r="M386" s="120">
        <f>IF(L386&gt;0,RANK(L386,(L$370:L$388)),0)</f>
        <v>5</v>
      </c>
      <c r="N386" s="171">
        <f>'Averages Pivot Table UPDATED'!AA$320</f>
        <v>54963.829609393077</v>
      </c>
      <c r="O386" s="120">
        <f>IF(N386&gt;0,RANK(N386,(N$370:N$388)),0)</f>
        <v>1</v>
      </c>
    </row>
    <row r="387" spans="1:19" ht="12.95" customHeight="1">
      <c r="A387" s="118" t="s">
        <v>203</v>
      </c>
    </row>
    <row r="388" spans="1:19" ht="12.95" customHeight="1">
      <c r="A388" s="143" t="s">
        <v>204</v>
      </c>
      <c r="B388" s="171">
        <f>'Averages Pivot Table UPDATED'!AA$325</f>
        <v>0</v>
      </c>
      <c r="C388" s="120">
        <f>IF(B388&gt;0,RANK(B388,(B$370:B$388)),0)</f>
        <v>0</v>
      </c>
      <c r="D388" s="171">
        <f>'Averages Pivot Table UPDATED'!AA$329</f>
        <v>0</v>
      </c>
      <c r="E388" s="120">
        <f>IF(D388&gt;0,RANK(D388,(D$370:D$388)),0)</f>
        <v>0</v>
      </c>
      <c r="F388" s="171">
        <f>'Averages Pivot Table UPDATED'!AA$333</f>
        <v>0</v>
      </c>
      <c r="G388" s="120">
        <f>IF(F388&gt;0,RANK(F388,(F$370:F$388)),0)</f>
        <v>0</v>
      </c>
      <c r="H388" s="171">
        <f>'Averages Pivot Table UPDATED'!AA$337</f>
        <v>0</v>
      </c>
      <c r="I388" s="120">
        <f>IF(H388&gt;0,RANK(H388,(H$370:H$388)),0)</f>
        <v>0</v>
      </c>
      <c r="J388" s="171">
        <f>'Averages Pivot Table UPDATED'!AA$341</f>
        <v>0</v>
      </c>
      <c r="K388" s="120">
        <f>IF(J388&gt;0,RANK(J388,(J$370:J$388)),0)</f>
        <v>0</v>
      </c>
      <c r="L388" s="149">
        <f>'Averages Pivot Table UPDATED'!AA$345</f>
        <v>0</v>
      </c>
      <c r="M388" s="120">
        <f>IF(L388&gt;0,RANK(L388,(L$370:L$388)),0)</f>
        <v>0</v>
      </c>
      <c r="N388" s="171">
        <f>'Averages Pivot Table UPDATED'!AA$349</f>
        <v>0</v>
      </c>
      <c r="O388" s="120">
        <f>IF(N388&gt;0,RANK(N388,(N$370:N$388)),0)</f>
        <v>0</v>
      </c>
    </row>
    <row r="389" spans="1:19" ht="34.5" customHeight="1">
      <c r="A389" s="663" t="s">
        <v>360</v>
      </c>
      <c r="B389" s="663"/>
      <c r="C389" s="663"/>
      <c r="D389" s="663"/>
      <c r="E389" s="663"/>
      <c r="F389" s="663"/>
      <c r="G389" s="663"/>
      <c r="H389" s="663"/>
      <c r="I389" s="663"/>
      <c r="J389" s="663"/>
      <c r="K389" s="663"/>
      <c r="L389" s="663"/>
      <c r="M389" s="663"/>
      <c r="N389" s="663"/>
      <c r="O389" s="663"/>
    </row>
    <row r="390" spans="1:19">
      <c r="O390" s="84" t="s">
        <v>917</v>
      </c>
    </row>
    <row r="391" spans="1:19" ht="18">
      <c r="A391" s="64" t="s">
        <v>222</v>
      </c>
      <c r="B391" s="64"/>
      <c r="C391" s="64"/>
      <c r="D391" s="64"/>
      <c r="E391" s="64"/>
      <c r="F391" s="64"/>
      <c r="G391" s="64"/>
      <c r="H391" s="64"/>
      <c r="I391" s="64"/>
      <c r="J391" s="64"/>
      <c r="K391" s="64"/>
      <c r="L391" s="64"/>
      <c r="M391" s="64"/>
      <c r="N391" s="64"/>
      <c r="O391" s="64"/>
    </row>
    <row r="392" spans="1:19">
      <c r="A392" s="162"/>
      <c r="B392" s="69"/>
      <c r="C392" s="69"/>
      <c r="D392" s="69"/>
      <c r="E392" s="69"/>
      <c r="F392" s="69"/>
      <c r="G392" s="69"/>
      <c r="H392" s="69"/>
      <c r="I392" s="69"/>
      <c r="J392" s="69"/>
      <c r="K392" s="69"/>
      <c r="L392" s="69"/>
      <c r="M392" s="69"/>
      <c r="N392" s="69"/>
      <c r="O392" s="69"/>
    </row>
    <row r="393" spans="1:19" ht="15.75">
      <c r="A393" s="664" t="s">
        <v>210</v>
      </c>
      <c r="B393" s="664"/>
      <c r="C393" s="664"/>
      <c r="D393" s="664"/>
      <c r="E393" s="664"/>
      <c r="F393" s="664"/>
      <c r="G393" s="664"/>
      <c r="H393" s="664"/>
      <c r="I393" s="664"/>
      <c r="J393" s="664"/>
      <c r="K393" s="664"/>
      <c r="L393" s="664"/>
      <c r="M393" s="664"/>
      <c r="N393" s="664"/>
      <c r="O393" s="664"/>
    </row>
    <row r="394" spans="1:19" ht="15.75">
      <c r="A394" s="664" t="s">
        <v>383</v>
      </c>
      <c r="B394" s="664"/>
      <c r="C394" s="664"/>
      <c r="D394" s="664"/>
      <c r="E394" s="664"/>
      <c r="F394" s="664"/>
      <c r="G394" s="664"/>
      <c r="H394" s="664"/>
      <c r="I394" s="664"/>
      <c r="J394" s="664"/>
      <c r="K394" s="664"/>
      <c r="L394" s="664"/>
      <c r="M394" s="664"/>
      <c r="N394" s="664"/>
      <c r="O394" s="664"/>
    </row>
    <row r="395" spans="1:19">
      <c r="A395" s="118"/>
      <c r="B395" s="118"/>
      <c r="C395" s="118"/>
      <c r="D395" s="118"/>
      <c r="E395" s="118"/>
      <c r="F395" s="118"/>
      <c r="G395" s="118"/>
      <c r="H395" s="118"/>
      <c r="I395" s="118"/>
      <c r="J395" s="118"/>
      <c r="K395" s="118"/>
      <c r="L395" s="118"/>
      <c r="M395" s="118"/>
      <c r="N395" s="118"/>
      <c r="O395" s="118"/>
    </row>
    <row r="396" spans="1:19" ht="33.75" customHeight="1">
      <c r="A396" s="96"/>
      <c r="B396" s="164" t="s">
        <v>3</v>
      </c>
      <c r="C396" s="165"/>
      <c r="D396" s="166" t="s">
        <v>4</v>
      </c>
      <c r="E396" s="167"/>
      <c r="F396" s="166" t="s">
        <v>5</v>
      </c>
      <c r="G396" s="167"/>
      <c r="H396" s="164" t="s">
        <v>6</v>
      </c>
      <c r="I396" s="165"/>
      <c r="J396" s="166" t="s">
        <v>211</v>
      </c>
      <c r="K396" s="167"/>
      <c r="L396" s="165" t="s">
        <v>21</v>
      </c>
      <c r="M396" s="165"/>
      <c r="N396" s="165" t="s">
        <v>212</v>
      </c>
      <c r="O396" s="165"/>
    </row>
    <row r="397" spans="1:19">
      <c r="A397" s="102"/>
      <c r="B397" s="98" t="s">
        <v>187</v>
      </c>
      <c r="C397" s="97" t="s">
        <v>166</v>
      </c>
      <c r="D397" s="98" t="s">
        <v>187</v>
      </c>
      <c r="E397" s="97" t="s">
        <v>166</v>
      </c>
      <c r="F397" s="98" t="s">
        <v>187</v>
      </c>
      <c r="G397" s="97" t="s">
        <v>166</v>
      </c>
      <c r="H397" s="98" t="s">
        <v>187</v>
      </c>
      <c r="I397" s="97" t="s">
        <v>166</v>
      </c>
      <c r="J397" s="98" t="s">
        <v>187</v>
      </c>
      <c r="K397" s="97" t="s">
        <v>166</v>
      </c>
      <c r="L397" s="98" t="s">
        <v>187</v>
      </c>
      <c r="M397" s="97" t="s">
        <v>166</v>
      </c>
      <c r="N397" s="98" t="s">
        <v>187</v>
      </c>
      <c r="O397" s="97" t="s">
        <v>166</v>
      </c>
    </row>
    <row r="398" spans="1:19" s="109" customFormat="1" ht="18" customHeight="1">
      <c r="A398" s="106" t="s">
        <v>188</v>
      </c>
      <c r="B398" s="133">
        <f>'Averages Pivot Table UPDATED'!AB$353</f>
        <v>55543.543831502342</v>
      </c>
      <c r="C398" s="133"/>
      <c r="D398" s="133">
        <f>'Averages Pivot Table UPDATED'!AB$357</f>
        <v>51201.57705236302</v>
      </c>
      <c r="E398" s="133"/>
      <c r="F398" s="133">
        <f>'Averages Pivot Table UPDATED'!AB$361</f>
        <v>45080.160471187723</v>
      </c>
      <c r="G398" s="133"/>
      <c r="H398" s="133">
        <f>'Averages Pivot Table UPDATED'!AB$365</f>
        <v>45503.207005592812</v>
      </c>
      <c r="I398" s="133"/>
      <c r="J398" s="133">
        <f>'Averages Pivot Table UPDATED'!AB$369</f>
        <v>46464.118036630505</v>
      </c>
      <c r="K398" s="133"/>
      <c r="L398" s="133">
        <f>'Averages Pivot Table UPDATED'!AB$373</f>
        <v>52969.228746044777</v>
      </c>
      <c r="M398" s="133"/>
      <c r="N398" s="133">
        <f>'Averages Pivot Table UPDATED'!AB$377</f>
        <v>49678.918054935813</v>
      </c>
      <c r="O398" s="169"/>
      <c r="Q398" s="111"/>
      <c r="R398" s="111"/>
      <c r="S398" s="111"/>
    </row>
    <row r="399" spans="1:19" ht="12.95" customHeight="1">
      <c r="A399" s="118"/>
      <c r="B399" s="113"/>
      <c r="C399" s="137"/>
      <c r="D399" s="113"/>
      <c r="E399" s="137"/>
      <c r="F399" s="113"/>
      <c r="G399" s="137"/>
      <c r="H399" s="113"/>
      <c r="I399" s="137"/>
      <c r="J399" s="113"/>
      <c r="K399" s="137"/>
      <c r="L399" s="113"/>
      <c r="M399" s="137"/>
      <c r="N399" s="113"/>
      <c r="O399" s="137"/>
    </row>
    <row r="400" spans="1:19" ht="12.95" customHeight="1">
      <c r="A400" s="118" t="s">
        <v>189</v>
      </c>
      <c r="B400" s="171">
        <f>'Averages Pivot Table UPDATED'!AB$6</f>
        <v>0</v>
      </c>
      <c r="C400" s="120">
        <f>IF(B400&gt;0,RANK(B400,(B$400:B$418)),0)</f>
        <v>0</v>
      </c>
      <c r="D400" s="171">
        <f>'Averages Pivot Table UPDATED'!AB$10</f>
        <v>0</v>
      </c>
      <c r="E400" s="120">
        <f>IF(D400&gt;0,RANK(D400,(D$400:D$418)),0)</f>
        <v>0</v>
      </c>
      <c r="F400" s="171">
        <f>'Averages Pivot Table UPDATED'!AB$14</f>
        <v>0</v>
      </c>
      <c r="G400" s="120">
        <f>IF(F400&gt;0,RANK(F400,(F$400:F$418)),0)</f>
        <v>0</v>
      </c>
      <c r="H400" s="171">
        <f>'Averages Pivot Table UPDATED'!AB$18</f>
        <v>0</v>
      </c>
      <c r="I400" s="120">
        <f>IF(H400&gt;0,RANK(H400,(H$400:H$418)),0)</f>
        <v>0</v>
      </c>
      <c r="J400" s="171">
        <f>'Averages Pivot Table UPDATED'!AB$22</f>
        <v>0</v>
      </c>
      <c r="K400" s="120">
        <f>IF(J400&gt;0,RANK(J400,(J$400:J$418)),0)</f>
        <v>0</v>
      </c>
      <c r="L400" s="149">
        <f>'Averages Pivot Table UPDATED'!AB$26</f>
        <v>53232.090068758254</v>
      </c>
      <c r="M400" s="120">
        <f>IF(L400&gt;0,RANK(L400,(L$400:L$418)),0)</f>
        <v>3</v>
      </c>
      <c r="N400" s="171">
        <f>'Averages Pivot Table UPDATED'!AB$30</f>
        <v>53232.090068758254</v>
      </c>
      <c r="O400" s="120">
        <f>IF(N400&gt;0,RANK(N400,(N$400:N$418)),0)</f>
        <v>2</v>
      </c>
    </row>
    <row r="401" spans="1:15" s="91" customFormat="1">
      <c r="A401" s="118" t="s">
        <v>190</v>
      </c>
      <c r="B401" s="171">
        <f>'Averages Pivot Table UPDATED'!AB$35</f>
        <v>61037</v>
      </c>
      <c r="C401" s="120">
        <f>IF(B401&gt;0,RANK(B401,(B$400:B$418)),0)</f>
        <v>3</v>
      </c>
      <c r="D401" s="171">
        <f>'Averages Pivot Table UPDATED'!AB$39</f>
        <v>59870.230088495577</v>
      </c>
      <c r="E401" s="120">
        <f>IF(D401&gt;0,RANK(D401,(D$400:D$418)),0)</f>
        <v>1</v>
      </c>
      <c r="F401" s="171">
        <f>'Averages Pivot Table UPDATED'!AB$43</f>
        <v>48609.057692307688</v>
      </c>
      <c r="G401" s="120">
        <f>IF(F401&gt;0,RANK(F401,(F$400:F$418)),0)</f>
        <v>1</v>
      </c>
      <c r="H401" s="171">
        <f>'Averages Pivot Table UPDATED'!AB$47</f>
        <v>40509.896265560164</v>
      </c>
      <c r="I401" s="120">
        <f>IF(H401&gt;0,RANK(H401,(H$400:H$418)),0)</f>
        <v>4</v>
      </c>
      <c r="J401" s="171">
        <f>'Averages Pivot Table UPDATED'!AB$51</f>
        <v>0</v>
      </c>
      <c r="K401" s="120">
        <f>IF(J401&gt;0,RANK(J401,(J$400:J$418)),0)</f>
        <v>0</v>
      </c>
      <c r="L401" s="149">
        <f>'Averages Pivot Table UPDATED'!AB$55</f>
        <v>41415.669064748203</v>
      </c>
      <c r="M401" s="120">
        <f>IF(L401&gt;0,RANK(L401,(L$400:L$418)),0)</f>
        <v>6</v>
      </c>
      <c r="N401" s="171">
        <f>'Averages Pivot Table UPDATED'!AB$59</f>
        <v>43197.807096415621</v>
      </c>
      <c r="O401" s="120">
        <f>IF(N401&gt;0,RANK(N401,(N$400:N$418)),0)</f>
        <v>10</v>
      </c>
    </row>
    <row r="402" spans="1:15" s="91" customFormat="1">
      <c r="A402" s="118" t="s">
        <v>191</v>
      </c>
      <c r="B402" s="171">
        <f>'Averages Pivot Table UPDATED'!AB$64</f>
        <v>0</v>
      </c>
      <c r="C402" s="120">
        <f>IF(B402&gt;0,RANK(B402,(B$400:B$418)),0)</f>
        <v>0</v>
      </c>
      <c r="D402" s="171">
        <f>'Averages Pivot Table UPDATED'!AB$68</f>
        <v>0</v>
      </c>
      <c r="E402" s="120">
        <f>IF(D402&gt;0,RANK(D402,(D$400:D$418)),0)</f>
        <v>0</v>
      </c>
      <c r="F402" s="171">
        <f>'Averages Pivot Table UPDATED'!AB$72</f>
        <v>0</v>
      </c>
      <c r="G402" s="120">
        <f>IF(F402&gt;0,RANK(F402,(F$400:F$418)),0)</f>
        <v>0</v>
      </c>
      <c r="H402" s="171">
        <f>'Averages Pivot Table UPDATED'!AB$76</f>
        <v>0</v>
      </c>
      <c r="I402" s="120">
        <f>IF(H402&gt;0,RANK(H402,(H$400:H$418)),0)</f>
        <v>0</v>
      </c>
      <c r="J402" s="171">
        <f>'Averages Pivot Table UPDATED'!AB$80</f>
        <v>0</v>
      </c>
      <c r="K402" s="120">
        <f>IF(J402&gt;0,RANK(J402,(J$400:J$418)),0)</f>
        <v>0</v>
      </c>
      <c r="L402" s="149">
        <f>'Averages Pivot Table UPDATED'!AB$84</f>
        <v>58322.254381694256</v>
      </c>
      <c r="M402" s="120">
        <f>IF(L402&gt;0,RANK(L402,(L$400:L$418)),0)</f>
        <v>1</v>
      </c>
      <c r="N402" s="171">
        <f>'Averages Pivot Table UPDATED'!AB$88</f>
        <v>58322.254381694256</v>
      </c>
      <c r="O402" s="120">
        <f>IF(N402&gt;0,RANK(N402,(N$400:N$418)),0)</f>
        <v>1</v>
      </c>
    </row>
    <row r="403" spans="1:15" s="91" customFormat="1">
      <c r="A403" s="118" t="s">
        <v>192</v>
      </c>
      <c r="B403" s="171">
        <f>'Averages Pivot Table UPDATED'!AB$93</f>
        <v>0</v>
      </c>
      <c r="C403" s="120">
        <f>IF(B403&gt;0,RANK(B403,(B$400:B$418)),0)</f>
        <v>0</v>
      </c>
      <c r="D403" s="171">
        <f>'Averages Pivot Table UPDATED'!AB$97</f>
        <v>0</v>
      </c>
      <c r="E403" s="120">
        <f>IF(D403&gt;0,RANK(D403,(D$400:D$418)),0)</f>
        <v>0</v>
      </c>
      <c r="F403" s="171">
        <f>'Averages Pivot Table UPDATED'!AB$101</f>
        <v>0</v>
      </c>
      <c r="G403" s="120">
        <f>IF(F403&gt;0,RANK(F403,(F$400:F$418)),0)</f>
        <v>0</v>
      </c>
      <c r="H403" s="171">
        <f>'Averages Pivot Table UPDATED'!AB$105</f>
        <v>0</v>
      </c>
      <c r="I403" s="120">
        <f>IF(H403&gt;0,RANK(H403,(H$400:H$418)),0)</f>
        <v>0</v>
      </c>
      <c r="J403" s="171">
        <f>'Averages Pivot Table UPDATED'!AB$109</f>
        <v>0</v>
      </c>
      <c r="K403" s="120">
        <f>IF(J403&gt;0,RANK(J403,(J$400:J$418)),0)</f>
        <v>0</v>
      </c>
      <c r="L403" s="149">
        <f>'Averages Pivot Table UPDATED'!AB$113</f>
        <v>48916.258215962444</v>
      </c>
      <c r="M403" s="120">
        <f>IF(L403&gt;0,RANK(L403,(L$400:L$418)),0)</f>
        <v>4</v>
      </c>
      <c r="N403" s="171">
        <f>'Averages Pivot Table UPDATED'!AB$117</f>
        <v>48916.258215962444</v>
      </c>
      <c r="O403" s="120">
        <f>IF(N403&gt;0,RANK(N403,(N$400:N$418)),0)</f>
        <v>6</v>
      </c>
    </row>
    <row r="404" spans="1:15" s="91" customFormat="1">
      <c r="A404" s="118"/>
      <c r="B404" s="171"/>
      <c r="C404" s="120"/>
      <c r="D404" s="171"/>
      <c r="E404" s="120"/>
      <c r="F404" s="171"/>
      <c r="G404" s="120"/>
      <c r="H404" s="171"/>
      <c r="I404" s="120"/>
      <c r="J404" s="171"/>
      <c r="K404" s="120"/>
      <c r="L404" s="149"/>
      <c r="M404" s="120"/>
      <c r="N404" s="171"/>
      <c r="O404" s="120"/>
    </row>
    <row r="405" spans="1:15" s="91" customFormat="1">
      <c r="A405" s="118" t="s">
        <v>193</v>
      </c>
      <c r="B405" s="171">
        <f>'Averages Pivot Table UPDATED'!AB$122</f>
        <v>58371.912212945848</v>
      </c>
      <c r="C405" s="120">
        <f>IF(B405&gt;0,RANK(B405,(B$400:B$418)),0)</f>
        <v>4</v>
      </c>
      <c r="D405" s="171">
        <f>'Averages Pivot Table UPDATED'!AB$126</f>
        <v>49498.079927943065</v>
      </c>
      <c r="E405" s="120">
        <f>IF(D405&gt;0,RANK(D405,(D$400:D$418)),0)</f>
        <v>4</v>
      </c>
      <c r="F405" s="171">
        <f>'Averages Pivot Table UPDATED'!AB$130</f>
        <v>44295.355527818072</v>
      </c>
      <c r="G405" s="120">
        <f>IF(F405&gt;0,RANK(F405,(F$400:F$418)),0)</f>
        <v>4</v>
      </c>
      <c r="H405" s="171">
        <f>'Averages Pivot Table UPDATED'!AB$134</f>
        <v>39056.480692052537</v>
      </c>
      <c r="I405" s="120">
        <f>IF(H405&gt;0,RANK(H405,(H$400:H$418)),0)</f>
        <v>5</v>
      </c>
      <c r="J405" s="171">
        <f>'Averages Pivot Table UPDATED'!AB$138</f>
        <v>30912.369860017498</v>
      </c>
      <c r="K405" s="120">
        <f>IF(J405&gt;0,RANK(J405,(J$400:J$418)),0)</f>
        <v>3</v>
      </c>
      <c r="L405" s="149">
        <f>'Averages Pivot Table UPDATED'!AB$142</f>
        <v>0</v>
      </c>
      <c r="M405" s="120">
        <f>IF(L405&gt;0,RANK(L405,(L$400:L$418)),0)</f>
        <v>0</v>
      </c>
      <c r="N405" s="171">
        <f>'Averages Pivot Table UPDATED'!AB$146</f>
        <v>44405.020180176332</v>
      </c>
      <c r="O405" s="120">
        <f>IF(N405&gt;0,RANK(N405,(N$400:N$418)),0)</f>
        <v>9</v>
      </c>
    </row>
    <row r="406" spans="1:15" s="91" customFormat="1">
      <c r="A406" s="118" t="s">
        <v>194</v>
      </c>
    </row>
    <row r="407" spans="1:15" s="91" customFormat="1">
      <c r="A407" s="118" t="s">
        <v>195</v>
      </c>
    </row>
    <row r="408" spans="1:15" s="91" customFormat="1">
      <c r="A408" s="118" t="s">
        <v>196</v>
      </c>
    </row>
    <row r="409" spans="1:15" s="91" customFormat="1">
      <c r="A409" s="118"/>
    </row>
    <row r="410" spans="1:15" s="91" customFormat="1">
      <c r="A410" s="118" t="s">
        <v>197</v>
      </c>
      <c r="B410" s="171">
        <f>'Averages Pivot Table UPDATED'!AB$151</f>
        <v>0</v>
      </c>
      <c r="C410" s="120">
        <f>IF(B410&gt;0,RANK(B410,(B$400:B$418)),0)</f>
        <v>0</v>
      </c>
      <c r="D410" s="171">
        <f>'Averages Pivot Table UPDATED'!AB$155</f>
        <v>0</v>
      </c>
      <c r="E410" s="120">
        <f>IF(D410&gt;0,RANK(D410,(D$400:D$418)),0)</f>
        <v>0</v>
      </c>
      <c r="F410" s="171">
        <f>'Averages Pivot Table UPDATED'!AB$159</f>
        <v>0</v>
      </c>
      <c r="G410" s="120">
        <f>IF(F410&gt;0,RANK(F410,(F$400:F$418)),0)</f>
        <v>0</v>
      </c>
      <c r="H410" s="171">
        <f>'Averages Pivot Table UPDATED'!AB$163</f>
        <v>0</v>
      </c>
      <c r="I410" s="120">
        <f>IF(H410&gt;0,RANK(H410,(H$400:H$418)),0)</f>
        <v>0</v>
      </c>
      <c r="J410" s="171">
        <f>'Averages Pivot Table UPDATED'!AB$167</f>
        <v>0</v>
      </c>
      <c r="K410" s="120">
        <f>IF(J410&gt;0,RANK(J410,(J$400:J$418)),0)</f>
        <v>0</v>
      </c>
      <c r="L410" s="149">
        <f>'Averages Pivot Table UPDATED'!AB$171</f>
        <v>0</v>
      </c>
      <c r="M410" s="120">
        <f>IF(L410&gt;0,RANK(L410,(L$400:L$418)),0)</f>
        <v>0</v>
      </c>
      <c r="N410" s="171">
        <f>'Averages Pivot Table UPDATED'!AB$175</f>
        <v>0</v>
      </c>
      <c r="O410" s="120">
        <f>IF(N410&gt;0,RANK(N410,(N$400:N$418)),0)</f>
        <v>0</v>
      </c>
    </row>
    <row r="411" spans="1:15" s="91" customFormat="1">
      <c r="A411" s="118" t="s">
        <v>198</v>
      </c>
      <c r="B411" s="171">
        <f>'Averages Pivot Table UPDATED'!AB$180</f>
        <v>0</v>
      </c>
      <c r="C411" s="120">
        <f>IF(B411&gt;0,RANK(B411,(B$400:B$418)),0)</f>
        <v>0</v>
      </c>
      <c r="D411" s="171">
        <f>'Averages Pivot Table UPDATED'!AB$184</f>
        <v>0</v>
      </c>
      <c r="E411" s="120">
        <f>IF(D411&gt;0,RANK(D411,(D$400:D$418)),0)</f>
        <v>0</v>
      </c>
      <c r="F411" s="171">
        <f>'Averages Pivot Table UPDATED'!AB$188</f>
        <v>0</v>
      </c>
      <c r="G411" s="120">
        <f>IF(F411&gt;0,RANK(F411,(F$400:F$418)),0)</f>
        <v>0</v>
      </c>
      <c r="H411" s="171">
        <f>'Averages Pivot Table UPDATED'!AB$192</f>
        <v>0</v>
      </c>
      <c r="I411" s="120">
        <f>IF(H411&gt;0,RANK(H411,(H$400:H$418)),0)</f>
        <v>0</v>
      </c>
      <c r="J411" s="171">
        <f>'Averages Pivot Table UPDATED'!AB$196</f>
        <v>0</v>
      </c>
      <c r="K411" s="120">
        <f>IF(J411&gt;0,RANK(J411,(J$400:J$418)),0)</f>
        <v>0</v>
      </c>
      <c r="L411" s="149">
        <f>'Averages Pivot Table UPDATED'!AB$200</f>
        <v>0</v>
      </c>
      <c r="M411" s="120">
        <f>IF(L411&gt;0,RANK(L411,(L$400:L$418)),0)</f>
        <v>0</v>
      </c>
      <c r="N411" s="171">
        <f>'Averages Pivot Table UPDATED'!AB$204</f>
        <v>0</v>
      </c>
      <c r="O411" s="120">
        <f>IF(N411&gt;0,RANK(N411,(N$400:N$418)),0)</f>
        <v>0</v>
      </c>
    </row>
    <row r="412" spans="1:15" s="91" customFormat="1">
      <c r="A412" s="118" t="s">
        <v>199</v>
      </c>
      <c r="B412" s="171">
        <f>'Averages Pivot Table UPDATED'!AB$209</f>
        <v>0</v>
      </c>
      <c r="C412" s="120">
        <f>IF(B412&gt;0,RANK(B412,(B$400:B$418)),0)</f>
        <v>0</v>
      </c>
      <c r="D412" s="171">
        <f>'Averages Pivot Table UPDATED'!AB$213</f>
        <v>0</v>
      </c>
      <c r="E412" s="120">
        <f>IF(D412&gt;0,RANK(D412,(D$400:D$418)),0)</f>
        <v>0</v>
      </c>
      <c r="F412" s="171">
        <f>'Averages Pivot Table UPDATED'!AB$217</f>
        <v>0</v>
      </c>
      <c r="G412" s="120">
        <f>IF(F412&gt;0,RANK(F412,(F$400:F$418)),0)</f>
        <v>0</v>
      </c>
      <c r="H412" s="171">
        <f>'Averages Pivot Table UPDATED'!AB$221</f>
        <v>0</v>
      </c>
      <c r="I412" s="120">
        <f>IF(H412&gt;0,RANK(H412,(H$400:H$418)),0)</f>
        <v>0</v>
      </c>
      <c r="J412" s="171">
        <f>'Averages Pivot Table UPDATED'!AB$225</f>
        <v>0</v>
      </c>
      <c r="K412" s="120">
        <f>IF(J412&gt;0,RANK(J412,(J$400:J$418)),0)</f>
        <v>0</v>
      </c>
      <c r="L412" s="149">
        <f>'Averages Pivot Table UPDATED'!AB$229</f>
        <v>47168.643736067701</v>
      </c>
      <c r="M412" s="120">
        <f>IF(L412&gt;0,RANK(L412,(L$400:L$418)),0)</f>
        <v>5</v>
      </c>
      <c r="N412" s="171">
        <f>'Averages Pivot Table UPDATED'!AB$233</f>
        <v>47168.643736067701</v>
      </c>
      <c r="O412" s="120">
        <f>IF(N412&gt;0,RANK(N412,(N$400:N$418)),0)</f>
        <v>8</v>
      </c>
    </row>
    <row r="413" spans="1:15" s="91" customFormat="1">
      <c r="A413" s="118" t="s">
        <v>200</v>
      </c>
      <c r="B413" s="171">
        <f>'Averages Pivot Table UPDATED'!AB$238</f>
        <v>0</v>
      </c>
      <c r="C413" s="120">
        <f>IF(B413&gt;0,RANK(B413,(B$400:B$418)),0)</f>
        <v>0</v>
      </c>
      <c r="D413" s="171">
        <f>'Averages Pivot Table UPDATED'!AB$242</f>
        <v>0</v>
      </c>
      <c r="E413" s="120">
        <f>IF(D413&gt;0,RANK(D413,(D$400:D$418)),0)</f>
        <v>0</v>
      </c>
      <c r="F413" s="171">
        <f>'Averages Pivot Table UPDATED'!AB$246</f>
        <v>0</v>
      </c>
      <c r="G413" s="120">
        <f>IF(F413&gt;0,RANK(F413,(F$400:F$418)),0)</f>
        <v>0</v>
      </c>
      <c r="H413" s="171">
        <f>'Averages Pivot Table UPDATED'!AB$250</f>
        <v>0</v>
      </c>
      <c r="I413" s="120">
        <f>IF(H413&gt;0,RANK(H413,(H$400:H$418)),0)</f>
        <v>0</v>
      </c>
      <c r="J413" s="171">
        <f>'Averages Pivot Table UPDATED'!AB$254</f>
        <v>47625.395744680849</v>
      </c>
      <c r="K413" s="120">
        <f>IF(J413&gt;0,RANK(J413,(J$400:J$418)),0)</f>
        <v>2</v>
      </c>
      <c r="L413" s="149">
        <f>'Averages Pivot Table UPDATED'!AB$258</f>
        <v>0</v>
      </c>
      <c r="M413" s="120">
        <f>IF(L413&gt;0,RANK(L413,(L$400:L$418)),0)</f>
        <v>0</v>
      </c>
      <c r="N413" s="171">
        <f>'Averages Pivot Table UPDATED'!AB$262</f>
        <v>47625.395744680849</v>
      </c>
      <c r="O413" s="120">
        <f>IF(N413&gt;0,RANK(N413,(N$400:N$418)),0)</f>
        <v>7</v>
      </c>
    </row>
    <row r="414" spans="1:15" s="91" customFormat="1">
      <c r="A414" s="118"/>
    </row>
    <row r="415" spans="1:15" s="91" customFormat="1">
      <c r="A415" s="118" t="s">
        <v>201</v>
      </c>
      <c r="B415" s="171">
        <f>'Averages Pivot Table UPDATED'!AB$267</f>
        <v>63023.554916848676</v>
      </c>
      <c r="C415" s="120">
        <f>IF(B415&gt;0,RANK(B415,(B$400:B$418)),0)</f>
        <v>2</v>
      </c>
      <c r="D415" s="171">
        <f>'Averages Pivot Table UPDATED'!AB$271</f>
        <v>52424.12337904689</v>
      </c>
      <c r="E415" s="120">
        <f>IF(D415&gt;0,RANK(D415,(D$400:D$418)),0)</f>
        <v>3</v>
      </c>
      <c r="F415" s="171">
        <f>'Averages Pivot Table UPDATED'!AB$275</f>
        <v>43265.597556886016</v>
      </c>
      <c r="G415" s="120">
        <f>IF(F415&gt;0,RANK(F415,(F$400:F$418)),0)</f>
        <v>5</v>
      </c>
      <c r="H415" s="171">
        <f>'Averages Pivot Table UPDATED'!AB$279</f>
        <v>41222.004067264876</v>
      </c>
      <c r="I415" s="120">
        <f>IF(H415&gt;0,RANK(H415,(H$400:H$418)),0)</f>
        <v>3</v>
      </c>
      <c r="J415" s="171">
        <f>'Averages Pivot Table UPDATED'!AB$283</f>
        <v>0</v>
      </c>
      <c r="K415" s="120">
        <f>IF(J415&gt;0,RANK(J415,(J$400:J$418)),0)</f>
        <v>0</v>
      </c>
      <c r="L415" s="149">
        <f>'Averages Pivot Table UPDATED'!AB$287</f>
        <v>0</v>
      </c>
      <c r="M415" s="120">
        <f>IF(L415&gt;0,RANK(L415,(L$400:L$418)),0)</f>
        <v>0</v>
      </c>
      <c r="N415" s="171">
        <f>'Averages Pivot Table UPDATED'!AB$291</f>
        <v>49710.435955902889</v>
      </c>
      <c r="O415" s="120">
        <f>IF(N415&gt;0,RANK(N415,(N$400:N$418)),0)</f>
        <v>3</v>
      </c>
    </row>
    <row r="416" spans="1:15" s="91" customFormat="1">
      <c r="A416" s="118" t="s">
        <v>202</v>
      </c>
      <c r="B416" s="171">
        <f>'Averages Pivot Table UPDATED'!AB$296</f>
        <v>51614.452847094035</v>
      </c>
      <c r="C416" s="120">
        <f>IF(B416&gt;0,RANK(B416,(B$400:B$418)),0)</f>
        <v>5</v>
      </c>
      <c r="D416" s="171">
        <f>'Averages Pivot Table UPDATED'!AB$300</f>
        <v>49138.482617856964</v>
      </c>
      <c r="E416" s="120">
        <f>IF(D416&gt;0,RANK(D416,(D$400:D$418)),0)</f>
        <v>5</v>
      </c>
      <c r="F416" s="171">
        <f>'Averages Pivot Table UPDATED'!AB$304</f>
        <v>47252.49297715904</v>
      </c>
      <c r="G416" s="120">
        <f>IF(F416&gt;0,RANK(F416,(F$400:F$418)),0)</f>
        <v>2</v>
      </c>
      <c r="H416" s="171">
        <f>'Averages Pivot Table UPDATED'!AB$308</f>
        <v>46777.792152062808</v>
      </c>
      <c r="I416" s="120">
        <f>IF(H416&gt;0,RANK(H416,(H$400:H$418)),0)</f>
        <v>1</v>
      </c>
      <c r="J416" s="171">
        <f>'Averages Pivot Table UPDATED'!AB$312</f>
        <v>0</v>
      </c>
      <c r="K416" s="120">
        <f>IF(J416&gt;0,RANK(J416,(J$400:J$418)),0)</f>
        <v>0</v>
      </c>
      <c r="L416" s="149">
        <f>'Averages Pivot Table UPDATED'!AB$316</f>
        <v>54081.875790005099</v>
      </c>
      <c r="M416" s="120">
        <f>IF(L416&gt;0,RANK(L416,(L$400:L$418)),0)</f>
        <v>2</v>
      </c>
      <c r="N416" s="171">
        <f>'Averages Pivot Table UPDATED'!AB$320</f>
        <v>49190.829781644738</v>
      </c>
      <c r="O416" s="120">
        <f>IF(N416&gt;0,RANK(N416,(N$400:N$418)),0)</f>
        <v>4</v>
      </c>
    </row>
    <row r="417" spans="1:19" ht="12.95" customHeight="1">
      <c r="A417" s="118" t="s">
        <v>203</v>
      </c>
    </row>
    <row r="418" spans="1:19" ht="12.95" customHeight="1">
      <c r="A418" s="143" t="s">
        <v>204</v>
      </c>
      <c r="B418" s="171">
        <f>'Averages Pivot Table UPDATED'!AB$325</f>
        <v>72347.742414860681</v>
      </c>
      <c r="C418" s="120">
        <f>IF(B418&gt;0,RANK(B418,(B$400:B$418)),0)</f>
        <v>1</v>
      </c>
      <c r="D418" s="171">
        <f>'Averages Pivot Table UPDATED'!AB$329</f>
        <v>55526.794047619056</v>
      </c>
      <c r="E418" s="120">
        <f>IF(D418&gt;0,RANK(D418,(D$400:D$418)),0)</f>
        <v>2</v>
      </c>
      <c r="F418" s="171">
        <f>'Averages Pivot Table UPDATED'!AB$333</f>
        <v>46636.933556672251</v>
      </c>
      <c r="G418" s="120">
        <f>IF(F418&gt;0,RANK(F418,(F$400:F$418)),0)</f>
        <v>3</v>
      </c>
      <c r="H418" s="171">
        <f>'Averages Pivot Table UPDATED'!AB$337</f>
        <v>42735.45042425242</v>
      </c>
      <c r="I418" s="120">
        <f>IF(H418&gt;0,RANK(H418,(H$400:H$418)),0)</f>
        <v>2</v>
      </c>
      <c r="J418" s="171">
        <f>'Averages Pivot Table UPDATED'!AB$341</f>
        <v>49979.720930232557</v>
      </c>
      <c r="K418" s="120">
        <f>IF(J418&gt;0,RANK(J418,(J$400:J$418)),0)</f>
        <v>1</v>
      </c>
      <c r="L418" s="149">
        <f>'Averages Pivot Table UPDATED'!AB$345</f>
        <v>0</v>
      </c>
      <c r="M418" s="120">
        <f>IF(L418&gt;0,RANK(L418,(L$400:L$418)),0)</f>
        <v>0</v>
      </c>
      <c r="N418" s="171">
        <f>'Averages Pivot Table UPDATED'!AB$349</f>
        <v>49068.246186008881</v>
      </c>
      <c r="O418" s="120">
        <f>IF(N418&gt;0,RANK(N418,(N$400:N$418)),0)</f>
        <v>5</v>
      </c>
    </row>
    <row r="419" spans="1:19" ht="32.25" customHeight="1">
      <c r="A419" s="663" t="s">
        <v>360</v>
      </c>
      <c r="B419" s="663"/>
      <c r="C419" s="663"/>
      <c r="D419" s="663"/>
      <c r="E419" s="663"/>
      <c r="F419" s="663"/>
      <c r="G419" s="663"/>
      <c r="H419" s="663"/>
      <c r="I419" s="663"/>
      <c r="J419" s="663"/>
      <c r="K419" s="663"/>
      <c r="L419" s="663"/>
      <c r="M419" s="663"/>
      <c r="N419" s="663"/>
      <c r="O419" s="663"/>
    </row>
    <row r="420" spans="1:19">
      <c r="O420" s="84" t="s">
        <v>917</v>
      </c>
    </row>
    <row r="421" spans="1:19" ht="18">
      <c r="A421" s="64" t="s">
        <v>223</v>
      </c>
      <c r="B421" s="64"/>
      <c r="C421" s="64"/>
      <c r="D421" s="64"/>
      <c r="E421" s="64"/>
      <c r="F421" s="64"/>
      <c r="G421" s="64"/>
      <c r="H421" s="64"/>
      <c r="I421" s="64"/>
      <c r="J421" s="64"/>
      <c r="K421" s="64"/>
      <c r="L421" s="64"/>
      <c r="M421" s="64"/>
      <c r="N421" s="64"/>
      <c r="O421" s="64"/>
    </row>
    <row r="422" spans="1:19">
      <c r="A422" s="162"/>
      <c r="B422" s="69"/>
      <c r="C422" s="69"/>
      <c r="D422" s="69"/>
      <c r="E422" s="69"/>
      <c r="F422" s="69"/>
      <c r="G422" s="69"/>
      <c r="H422" s="69"/>
      <c r="I422" s="69"/>
      <c r="J422" s="69"/>
      <c r="K422" s="69"/>
      <c r="L422" s="69"/>
      <c r="M422" s="69"/>
      <c r="N422" s="69"/>
      <c r="O422" s="69"/>
    </row>
    <row r="423" spans="1:19" ht="15.75">
      <c r="A423" s="664" t="s">
        <v>210</v>
      </c>
      <c r="B423" s="664"/>
      <c r="C423" s="664"/>
      <c r="D423" s="664"/>
      <c r="E423" s="664"/>
      <c r="F423" s="664"/>
      <c r="G423" s="664"/>
      <c r="H423" s="664"/>
      <c r="I423" s="664"/>
      <c r="J423" s="664"/>
      <c r="K423" s="664"/>
      <c r="L423" s="664"/>
      <c r="M423" s="664"/>
      <c r="N423" s="664"/>
      <c r="O423" s="664"/>
    </row>
    <row r="424" spans="1:19" ht="15.75">
      <c r="A424" s="664" t="s">
        <v>384</v>
      </c>
      <c r="B424" s="664"/>
      <c r="C424" s="664"/>
      <c r="D424" s="664"/>
      <c r="E424" s="664"/>
      <c r="F424" s="664"/>
      <c r="G424" s="664"/>
      <c r="H424" s="664"/>
      <c r="I424" s="664"/>
      <c r="J424" s="664"/>
      <c r="K424" s="664"/>
      <c r="L424" s="664"/>
      <c r="M424" s="664"/>
      <c r="N424" s="664"/>
      <c r="O424" s="664"/>
    </row>
    <row r="425" spans="1:19">
      <c r="A425" s="118"/>
      <c r="B425" s="118"/>
      <c r="C425" s="118"/>
      <c r="D425" s="118"/>
      <c r="E425" s="118"/>
      <c r="F425" s="118"/>
      <c r="G425" s="118"/>
      <c r="H425" s="118"/>
      <c r="I425" s="118"/>
      <c r="J425" s="118"/>
      <c r="K425" s="118"/>
      <c r="L425" s="118"/>
      <c r="M425" s="118"/>
      <c r="N425" s="118"/>
      <c r="O425" s="118"/>
    </row>
    <row r="426" spans="1:19" ht="33" customHeight="1">
      <c r="A426" s="96"/>
      <c r="B426" s="164" t="s">
        <v>3</v>
      </c>
      <c r="C426" s="165"/>
      <c r="D426" s="166" t="s">
        <v>4</v>
      </c>
      <c r="E426" s="167"/>
      <c r="F426" s="166" t="s">
        <v>5</v>
      </c>
      <c r="G426" s="167"/>
      <c r="H426" s="164" t="s">
        <v>6</v>
      </c>
      <c r="I426" s="165"/>
      <c r="J426" s="166" t="s">
        <v>211</v>
      </c>
      <c r="K426" s="167"/>
      <c r="L426" s="165" t="s">
        <v>21</v>
      </c>
      <c r="M426" s="165"/>
      <c r="N426" s="165" t="s">
        <v>212</v>
      </c>
      <c r="O426" s="165"/>
    </row>
    <row r="427" spans="1:19">
      <c r="A427" s="102"/>
      <c r="B427" s="98" t="s">
        <v>187</v>
      </c>
      <c r="C427" s="97" t="s">
        <v>166</v>
      </c>
      <c r="D427" s="98" t="s">
        <v>187</v>
      </c>
      <c r="E427" s="97" t="s">
        <v>166</v>
      </c>
      <c r="F427" s="98" t="s">
        <v>187</v>
      </c>
      <c r="G427" s="97" t="s">
        <v>166</v>
      </c>
      <c r="H427" s="98" t="s">
        <v>187</v>
      </c>
      <c r="I427" s="97" t="s">
        <v>166</v>
      </c>
      <c r="J427" s="98" t="s">
        <v>187</v>
      </c>
      <c r="K427" s="97" t="s">
        <v>166</v>
      </c>
      <c r="L427" s="98" t="s">
        <v>187</v>
      </c>
      <c r="M427" s="97" t="s">
        <v>166</v>
      </c>
      <c r="N427" s="98" t="s">
        <v>187</v>
      </c>
      <c r="O427" s="97" t="s">
        <v>166</v>
      </c>
    </row>
    <row r="428" spans="1:19" s="109" customFormat="1" ht="18" customHeight="1">
      <c r="A428" s="106" t="s">
        <v>188</v>
      </c>
      <c r="B428" s="133">
        <f>'Averages Pivot Table UPDATED'!AC$353</f>
        <v>58090.707402402826</v>
      </c>
      <c r="C428" s="133"/>
      <c r="D428" s="133">
        <f>'Averages Pivot Table UPDATED'!AC$357</f>
        <v>54104.129577113046</v>
      </c>
      <c r="E428" s="133"/>
      <c r="F428" s="133">
        <f>'Averages Pivot Table UPDATED'!AC$361</f>
        <v>46617.407317109639</v>
      </c>
      <c r="G428" s="133"/>
      <c r="H428" s="133">
        <f>'Averages Pivot Table UPDATED'!AC$365</f>
        <v>40660.044558183006</v>
      </c>
      <c r="I428" s="133"/>
      <c r="J428" s="133">
        <f>'Averages Pivot Table UPDATED'!AC$369</f>
        <v>40867.87729591837</v>
      </c>
      <c r="K428" s="133"/>
      <c r="L428" s="133">
        <f>'Averages Pivot Table UPDATED'!AC$373</f>
        <v>44806.010358218526</v>
      </c>
      <c r="M428" s="133"/>
      <c r="N428" s="133">
        <f>'Averages Pivot Table UPDATED'!AC$377</f>
        <v>44814.105183526714</v>
      </c>
      <c r="O428" s="169"/>
      <c r="Q428" s="111"/>
      <c r="R428" s="111"/>
      <c r="S428" s="111"/>
    </row>
    <row r="429" spans="1:19" ht="12.95" customHeight="1">
      <c r="A429" s="118"/>
      <c r="B429" s="113"/>
      <c r="C429" s="137"/>
      <c r="D429" s="113"/>
      <c r="E429" s="137"/>
      <c r="F429" s="113"/>
      <c r="G429" s="137"/>
      <c r="H429" s="113"/>
      <c r="I429" s="137"/>
      <c r="J429" s="113"/>
      <c r="K429" s="137"/>
      <c r="L429" s="113"/>
      <c r="M429" s="137"/>
      <c r="N429" s="113"/>
      <c r="O429" s="137"/>
    </row>
    <row r="430" spans="1:19" ht="12.95" customHeight="1">
      <c r="A430" s="118" t="s">
        <v>189</v>
      </c>
      <c r="B430" s="171">
        <f>'Averages Pivot Table UPDATED'!AC$6</f>
        <v>0</v>
      </c>
      <c r="C430" s="120">
        <f>IF(B430&gt;0,RANK(B430,(B$430:B$448)),0)</f>
        <v>0</v>
      </c>
      <c r="D430" s="171">
        <f>'Averages Pivot Table UPDATED'!AC$10</f>
        <v>0</v>
      </c>
      <c r="E430" s="120">
        <f>IF(D430&gt;0,RANK(D430,(D$430:D$448)),0)</f>
        <v>0</v>
      </c>
      <c r="F430" s="171">
        <f>'Averages Pivot Table UPDATED'!AC$14</f>
        <v>0</v>
      </c>
      <c r="G430" s="120">
        <f>IF(F430&gt;0,RANK(F430,(F$430:F$448)),0)</f>
        <v>0</v>
      </c>
      <c r="H430" s="171">
        <f>'Averages Pivot Table UPDATED'!AC$18</f>
        <v>0</v>
      </c>
      <c r="I430" s="120">
        <f>IF(H430&gt;0,RANK(H430,(H$430:H$448)),0)</f>
        <v>0</v>
      </c>
      <c r="J430" s="171">
        <f>'Averages Pivot Table UPDATED'!AC$22</f>
        <v>0</v>
      </c>
      <c r="K430" s="120">
        <f>IF(J430&gt;0,RANK(J430,(J$430:J$448)),0)</f>
        <v>0</v>
      </c>
      <c r="L430" s="149">
        <f>'Averages Pivot Table UPDATED'!AC$26</f>
        <v>51463.188307064353</v>
      </c>
      <c r="M430" s="120">
        <f>IF(L430&gt;0,RANK(L430,(L$430:L$448)),0)</f>
        <v>1</v>
      </c>
      <c r="N430" s="171">
        <f>'Averages Pivot Table UPDATED'!AC$30</f>
        <v>51463.188307064353</v>
      </c>
      <c r="O430" s="120">
        <f>IF(N430&gt;0,RANK(N430,(N$430:N$448)),0)</f>
        <v>1</v>
      </c>
    </row>
    <row r="431" spans="1:19" ht="12.95" customHeight="1">
      <c r="A431" s="118" t="s">
        <v>190</v>
      </c>
      <c r="B431" s="171">
        <f>'Averages Pivot Table UPDATED'!AC$35</f>
        <v>53190.169811320753</v>
      </c>
      <c r="C431" s="120">
        <f>IF(B431&gt;0,RANK(B431,(B$430:B$448)),0)</f>
        <v>3</v>
      </c>
      <c r="D431" s="171">
        <f>'Averages Pivot Table UPDATED'!AC$39</f>
        <v>35671.63636363636</v>
      </c>
      <c r="E431" s="120">
        <f>IF(D431&gt;0,RANK(D431,(D$430:D$448)),0)</f>
        <v>4</v>
      </c>
      <c r="F431" s="171">
        <f>'Averages Pivot Table UPDATED'!AC$43</f>
        <v>45309.211269589163</v>
      </c>
      <c r="G431" s="120">
        <f>IF(F431&gt;0,RANK(F431,(F$430:F$448)),0)</f>
        <v>4</v>
      </c>
      <c r="H431" s="171">
        <f>'Averages Pivot Table UPDATED'!AC$47</f>
        <v>41501.231506035816</v>
      </c>
      <c r="I431" s="120">
        <f>IF(H431&gt;0,RANK(H431,(H$430:H$448)),0)</f>
        <v>1</v>
      </c>
      <c r="J431" s="171">
        <f>'Averages Pivot Table UPDATED'!AC$51</f>
        <v>0</v>
      </c>
      <c r="K431" s="120">
        <f>IF(J431&gt;0,RANK(J431,(J$430:J$448)),0)</f>
        <v>0</v>
      </c>
      <c r="L431" s="149">
        <f>'Averages Pivot Table UPDATED'!AC$55</f>
        <v>41784.435232503478</v>
      </c>
      <c r="M431" s="120">
        <f>IF(L431&gt;0,RANK(L431,(L$430:L$448)),0)</f>
        <v>4</v>
      </c>
      <c r="N431" s="171">
        <f>'Averages Pivot Table UPDATED'!AC$59</f>
        <v>42170.509522383152</v>
      </c>
      <c r="O431" s="120">
        <f>IF(N431&gt;0,RANK(N431,(N$430:N$448)),0)</f>
        <v>7</v>
      </c>
    </row>
    <row r="432" spans="1:19" ht="12.95" customHeight="1">
      <c r="A432" s="118" t="s">
        <v>191</v>
      </c>
      <c r="B432" s="171">
        <f>'Averages Pivot Table UPDATED'!AC$64</f>
        <v>0</v>
      </c>
      <c r="C432" s="120">
        <f>IF(B432&gt;0,RANK(B432,(B$430:B$448)),0)</f>
        <v>0</v>
      </c>
      <c r="D432" s="171">
        <f>'Averages Pivot Table UPDATED'!AC$68</f>
        <v>0</v>
      </c>
      <c r="E432" s="120">
        <f>IF(D432&gt;0,RANK(D432,(D$430:D$448)),0)</f>
        <v>0</v>
      </c>
      <c r="F432" s="171">
        <f>'Averages Pivot Table UPDATED'!AC$72</f>
        <v>0</v>
      </c>
      <c r="G432" s="120">
        <f>IF(F432&gt;0,RANK(F432,(F$430:F$448)),0)</f>
        <v>0</v>
      </c>
      <c r="H432" s="171">
        <f>'Averages Pivot Table UPDATED'!AC$76</f>
        <v>0</v>
      </c>
      <c r="I432" s="120">
        <f>IF(H432&gt;0,RANK(H432,(H$430:H$448)),0)</f>
        <v>0</v>
      </c>
      <c r="J432" s="171">
        <f>'Averages Pivot Table UPDATED'!AC$80</f>
        <v>0</v>
      </c>
      <c r="K432" s="120">
        <f>IF(J432&gt;0,RANK(J432,(J$430:J$448)),0)</f>
        <v>0</v>
      </c>
      <c r="L432" s="149">
        <f>'Averages Pivot Table UPDATED'!AC$84</f>
        <v>0</v>
      </c>
      <c r="M432" s="120">
        <f>IF(L432&gt;0,RANK(L432,(L$430:L$448)),0)</f>
        <v>0</v>
      </c>
      <c r="N432" s="171">
        <f>'Averages Pivot Table UPDATED'!AC$88</f>
        <v>0</v>
      </c>
      <c r="O432" s="120">
        <f>IF(N432&gt;0,RANK(N432,(N$430:N$448)),0)</f>
        <v>0</v>
      </c>
    </row>
    <row r="433" spans="1:15" s="91" customFormat="1">
      <c r="A433" s="118" t="s">
        <v>192</v>
      </c>
      <c r="B433" s="171">
        <f>'Averages Pivot Table UPDATED'!AC$93</f>
        <v>0</v>
      </c>
      <c r="C433" s="120">
        <f>IF(B433&gt;0,RANK(B433,(B$430:B$448)),0)</f>
        <v>0</v>
      </c>
      <c r="D433" s="171">
        <f>'Averages Pivot Table UPDATED'!AC$97</f>
        <v>0</v>
      </c>
      <c r="E433" s="120">
        <f>IF(D433&gt;0,RANK(D433,(D$430:D$448)),0)</f>
        <v>0</v>
      </c>
      <c r="F433" s="171">
        <f>'Averages Pivot Table UPDATED'!AC$101</f>
        <v>0</v>
      </c>
      <c r="G433" s="120">
        <f>IF(F433&gt;0,RANK(F433,(F$430:F$448)),0)</f>
        <v>0</v>
      </c>
      <c r="H433" s="171">
        <f>'Averages Pivot Table UPDATED'!AC$105</f>
        <v>0</v>
      </c>
      <c r="I433" s="120">
        <f>IF(H433&gt;0,RANK(H433,(H$430:H$448)),0)</f>
        <v>0</v>
      </c>
      <c r="J433" s="171">
        <f>'Averages Pivot Table UPDATED'!AC$109</f>
        <v>0</v>
      </c>
      <c r="K433" s="120">
        <f>IF(J433&gt;0,RANK(J433,(J$430:J$448)),0)</f>
        <v>0</v>
      </c>
      <c r="L433" s="149">
        <f>'Averages Pivot Table UPDATED'!AC$113</f>
        <v>50269.192982456138</v>
      </c>
      <c r="M433" s="120">
        <f>IF(L433&gt;0,RANK(L433,(L$430:L$448)),0)</f>
        <v>2</v>
      </c>
      <c r="N433" s="171">
        <f>'Averages Pivot Table UPDATED'!AC$117</f>
        <v>50269.192982456138</v>
      </c>
      <c r="O433" s="120">
        <f>IF(N433&gt;0,RANK(N433,(N$430:N$448)),0)</f>
        <v>2</v>
      </c>
    </row>
    <row r="434" spans="1:15" s="91" customFormat="1">
      <c r="A434" s="118"/>
      <c r="B434" s="171"/>
      <c r="C434" s="120"/>
      <c r="D434" s="171"/>
      <c r="E434" s="120"/>
      <c r="F434" s="171"/>
      <c r="G434" s="120"/>
      <c r="H434" s="171"/>
      <c r="I434" s="120"/>
      <c r="J434" s="171"/>
      <c r="K434" s="120"/>
      <c r="L434" s="149"/>
      <c r="M434" s="120"/>
      <c r="N434" s="171"/>
      <c r="O434" s="120"/>
    </row>
    <row r="435" spans="1:15" s="91" customFormat="1">
      <c r="A435" s="118" t="s">
        <v>193</v>
      </c>
      <c r="B435" s="171">
        <f>'Averages Pivot Table UPDATED'!AC$122</f>
        <v>0</v>
      </c>
      <c r="C435" s="120">
        <f>IF(B435&gt;0,RANK(B435,(B$430:B$448)),0)</f>
        <v>0</v>
      </c>
      <c r="D435" s="171">
        <f>'Averages Pivot Table UPDATED'!AC$126</f>
        <v>0</v>
      </c>
      <c r="E435" s="120">
        <f>IF(D435&gt;0,RANK(D435,(D$430:D$448)),0)</f>
        <v>0</v>
      </c>
      <c r="F435" s="171">
        <f>'Averages Pivot Table UPDATED'!AC$130</f>
        <v>0</v>
      </c>
      <c r="G435" s="120">
        <f>IF(F435&gt;0,RANK(F435,(F$430:F$448)),0)</f>
        <v>0</v>
      </c>
      <c r="H435" s="171">
        <f>'Averages Pivot Table UPDATED'!AC$134</f>
        <v>0</v>
      </c>
      <c r="I435" s="120">
        <f>IF(H435&gt;0,RANK(H435,(H$430:H$448)),0)</f>
        <v>0</v>
      </c>
      <c r="J435" s="171">
        <f>'Averages Pivot Table UPDATED'!AC$138</f>
        <v>0</v>
      </c>
      <c r="K435" s="120">
        <f>IF(J435&gt;0,RANK(J435,(J$430:J$448)),0)</f>
        <v>0</v>
      </c>
      <c r="L435" s="149">
        <f>'Averages Pivot Table UPDATED'!AC$142</f>
        <v>0</v>
      </c>
      <c r="M435" s="120">
        <f>IF(L435&gt;0,RANK(L435,(L$430:L$448)),0)</f>
        <v>0</v>
      </c>
      <c r="N435" s="171">
        <f>'Averages Pivot Table UPDATED'!AC$146</f>
        <v>0</v>
      </c>
      <c r="O435" s="120">
        <f>IF(N435&gt;0,RANK(N435,(N$430:N$448)),0)</f>
        <v>0</v>
      </c>
    </row>
    <row r="436" spans="1:15" s="91" customFormat="1">
      <c r="A436" s="118" t="s">
        <v>194</v>
      </c>
    </row>
    <row r="437" spans="1:15" s="91" customFormat="1">
      <c r="A437" s="118" t="s">
        <v>195</v>
      </c>
    </row>
    <row r="438" spans="1:15" s="91" customFormat="1">
      <c r="A438" s="118" t="s">
        <v>196</v>
      </c>
    </row>
    <row r="439" spans="1:15" s="91" customFormat="1">
      <c r="A439" s="118"/>
    </row>
    <row r="440" spans="1:15" s="91" customFormat="1">
      <c r="A440" s="118" t="s">
        <v>197</v>
      </c>
      <c r="B440" s="171">
        <f>'Averages Pivot Table UPDATED'!AC$151</f>
        <v>0</v>
      </c>
      <c r="C440" s="120">
        <f>IF(B440&gt;0,RANK(B440,(B$430:B$448)),0)</f>
        <v>0</v>
      </c>
      <c r="D440" s="171">
        <f>'Averages Pivot Table UPDATED'!AC$155</f>
        <v>0</v>
      </c>
      <c r="E440" s="120">
        <f>IF(D440&gt;0,RANK(D440,(D$430:D$448)),0)</f>
        <v>0</v>
      </c>
      <c r="F440" s="171">
        <f>'Averages Pivot Table UPDATED'!AC$159</f>
        <v>0</v>
      </c>
      <c r="G440" s="120">
        <f>IF(F440&gt;0,RANK(F440,(F$430:F$448)),0)</f>
        <v>0</v>
      </c>
      <c r="H440" s="171">
        <f>'Averages Pivot Table UPDATED'!AC$163</f>
        <v>0</v>
      </c>
      <c r="I440" s="120">
        <f>IF(H440&gt;0,RANK(H440,(H$430:H$448)),0)</f>
        <v>0</v>
      </c>
      <c r="J440" s="171">
        <f>'Averages Pivot Table UPDATED'!AC$167</f>
        <v>0</v>
      </c>
      <c r="K440" s="120">
        <f>IF(J440&gt;0,RANK(J440,(J$430:J$448)),0)</f>
        <v>0</v>
      </c>
      <c r="L440" s="149">
        <f>'Averages Pivot Table UPDATED'!AC$171</f>
        <v>0</v>
      </c>
      <c r="M440" s="120">
        <f>IF(L440&gt;0,RANK(L440,(L$430:L$448)),0)</f>
        <v>0</v>
      </c>
      <c r="N440" s="171">
        <f>'Averages Pivot Table UPDATED'!AC$175</f>
        <v>0</v>
      </c>
      <c r="O440" s="120">
        <f>IF(N440&gt;0,RANK(N440,(N$430:N$448)),0)</f>
        <v>0</v>
      </c>
    </row>
    <row r="441" spans="1:15" s="91" customFormat="1">
      <c r="A441" s="118" t="s">
        <v>198</v>
      </c>
      <c r="B441" s="171">
        <f>'Averages Pivot Table UPDATED'!AC$180</f>
        <v>0</v>
      </c>
      <c r="C441" s="120">
        <f>IF(B441&gt;0,RANK(B441,(B$430:B$448)),0)</f>
        <v>0</v>
      </c>
      <c r="D441" s="171">
        <f>'Averages Pivot Table UPDATED'!AC$184</f>
        <v>0</v>
      </c>
      <c r="E441" s="120">
        <f>IF(D441&gt;0,RANK(D441,(D$430:D$448)),0)</f>
        <v>0</v>
      </c>
      <c r="F441" s="171">
        <f>'Averages Pivot Table UPDATED'!AC$188</f>
        <v>0</v>
      </c>
      <c r="G441" s="120">
        <f>IF(F441&gt;0,RANK(F441,(F$430:F$448)),0)</f>
        <v>0</v>
      </c>
      <c r="H441" s="171">
        <f>'Averages Pivot Table UPDATED'!AC$192</f>
        <v>0</v>
      </c>
      <c r="I441" s="120">
        <f>IF(H441&gt;0,RANK(H441,(H$430:H$448)),0)</f>
        <v>0</v>
      </c>
      <c r="J441" s="171">
        <f>'Averages Pivot Table UPDATED'!AC$196</f>
        <v>0</v>
      </c>
      <c r="K441" s="120">
        <f>IF(J441&gt;0,RANK(J441,(J$430:J$448)),0)</f>
        <v>0</v>
      </c>
      <c r="L441" s="149">
        <f>'Averages Pivot Table UPDATED'!AC$200</f>
        <v>0</v>
      </c>
      <c r="M441" s="120">
        <f>IF(L441&gt;0,RANK(L441,(L$430:L$448)),0)</f>
        <v>0</v>
      </c>
      <c r="N441" s="171">
        <f>'Averages Pivot Table UPDATED'!AC$204</f>
        <v>0</v>
      </c>
      <c r="O441" s="120">
        <f>IF(N441&gt;0,RANK(N441,(N$430:N$448)),0)</f>
        <v>0</v>
      </c>
    </row>
    <row r="442" spans="1:15" s="91" customFormat="1">
      <c r="A442" s="118" t="s">
        <v>199</v>
      </c>
      <c r="B442" s="171">
        <f>'Averages Pivot Table UPDATED'!AC$209</f>
        <v>0</v>
      </c>
      <c r="C442" s="120">
        <f>IF(B442&gt;0,RANK(B442,(B$430:B$448)),0)</f>
        <v>0</v>
      </c>
      <c r="D442" s="171">
        <f>'Averages Pivot Table UPDATED'!AC$213</f>
        <v>0</v>
      </c>
      <c r="E442" s="120">
        <f>IF(D442&gt;0,RANK(D442,(D$430:D$448)),0)</f>
        <v>0</v>
      </c>
      <c r="F442" s="171">
        <f>'Averages Pivot Table UPDATED'!AC$217</f>
        <v>0</v>
      </c>
      <c r="G442" s="120">
        <f>IF(F442&gt;0,RANK(F442,(F$430:F$448)),0)</f>
        <v>0</v>
      </c>
      <c r="H442" s="171">
        <f>'Averages Pivot Table UPDATED'!AC$221</f>
        <v>0</v>
      </c>
      <c r="I442" s="120">
        <f>IF(H442&gt;0,RANK(H442,(H$430:H$448)),0)</f>
        <v>0</v>
      </c>
      <c r="J442" s="171">
        <f>'Averages Pivot Table UPDATED'!AC$225</f>
        <v>0</v>
      </c>
      <c r="K442" s="120">
        <f>IF(J442&gt;0,RANK(J442,(J$430:J$448)),0)</f>
        <v>0</v>
      </c>
      <c r="L442" s="149">
        <f>'Averages Pivot Table UPDATED'!AC$229</f>
        <v>43708.417663241904</v>
      </c>
      <c r="M442" s="120">
        <f>IF(L442&gt;0,RANK(L442,(L$430:L$448)),0)</f>
        <v>3</v>
      </c>
      <c r="N442" s="171">
        <f>'Averages Pivot Table UPDATED'!AC$233</f>
        <v>43708.417663241904</v>
      </c>
      <c r="O442" s="120">
        <f>IF(N442&gt;0,RANK(N442,(N$430:N$448)),0)</f>
        <v>6</v>
      </c>
    </row>
    <row r="443" spans="1:15" s="91" customFormat="1">
      <c r="A443" s="118" t="s">
        <v>200</v>
      </c>
      <c r="B443" s="171">
        <f>'Averages Pivot Table UPDATED'!AC$238</f>
        <v>70024.96666666666</v>
      </c>
      <c r="C443" s="120">
        <f>IF(B443&gt;0,RANK(B443,(B$430:B$448)),0)</f>
        <v>1</v>
      </c>
      <c r="D443" s="171">
        <f>'Averages Pivot Table UPDATED'!AC$242</f>
        <v>55776.84375</v>
      </c>
      <c r="E443" s="120">
        <f>IF(D443&gt;0,RANK(D443,(D$430:D$448)),0)</f>
        <v>1</v>
      </c>
      <c r="F443" s="171">
        <f>'Averages Pivot Table UPDATED'!AC$246</f>
        <v>49031.326704545456</v>
      </c>
      <c r="G443" s="120">
        <f>IF(F443&gt;0,RANK(F443,(F$430:F$448)),0)</f>
        <v>2</v>
      </c>
      <c r="H443" s="171">
        <f>'Averages Pivot Table UPDATED'!AC$250</f>
        <v>41469.883035288505</v>
      </c>
      <c r="I443" s="120">
        <f>IF(H443&gt;0,RANK(H443,(H$430:H$448)),0)</f>
        <v>2</v>
      </c>
      <c r="J443" s="171">
        <f>'Averages Pivot Table UPDATED'!AC$254</f>
        <v>41985.15789473684</v>
      </c>
      <c r="K443" s="120">
        <f>IF(J443&gt;0,RANK(J443,(J$430:J$448)),0)</f>
        <v>1</v>
      </c>
      <c r="L443" s="149">
        <f>'Averages Pivot Table UPDATED'!AC$258</f>
        <v>0</v>
      </c>
      <c r="M443" s="120">
        <f>IF(L443&gt;0,RANK(L443,(L$430:L$448)),0)</f>
        <v>0</v>
      </c>
      <c r="N443" s="171">
        <f>'Averages Pivot Table UPDATED'!AC$262</f>
        <v>45410.554456796606</v>
      </c>
      <c r="O443" s="120">
        <f>IF(N443&gt;0,RANK(N443,(N$430:N$448)),0)</f>
        <v>4</v>
      </c>
    </row>
    <row r="444" spans="1:15" s="91" customFormat="1">
      <c r="A444" s="118"/>
    </row>
    <row r="445" spans="1:15" s="91" customFormat="1">
      <c r="A445" s="118" t="s">
        <v>201</v>
      </c>
      <c r="B445" s="171">
        <f>'Averages Pivot Table UPDATED'!AC$267</f>
        <v>0</v>
      </c>
      <c r="C445" s="120">
        <f>IF(B445&gt;0,RANK(B445,(B$430:B$448)),0)</f>
        <v>0</v>
      </c>
      <c r="D445" s="171">
        <f>'Averages Pivot Table UPDATED'!AC$271</f>
        <v>0</v>
      </c>
      <c r="E445" s="120">
        <f>IF(D445&gt;0,RANK(D445,(D$430:D$448)),0)</f>
        <v>0</v>
      </c>
      <c r="F445" s="171">
        <f>'Averages Pivot Table UPDATED'!AC$275</f>
        <v>0</v>
      </c>
      <c r="G445" s="120">
        <f>IF(F445&gt;0,RANK(F445,(F$430:F$448)),0)</f>
        <v>0</v>
      </c>
      <c r="H445" s="171">
        <f>'Averages Pivot Table UPDATED'!AC$279</f>
        <v>0</v>
      </c>
      <c r="I445" s="120">
        <f>IF(H445&gt;0,RANK(H445,(H$430:H$448)),0)</f>
        <v>0</v>
      </c>
      <c r="J445" s="171">
        <f>'Averages Pivot Table UPDATED'!AC$283</f>
        <v>0</v>
      </c>
      <c r="K445" s="120">
        <f>IF(J445&gt;0,RANK(J445,(J$430:J$448)),0)</f>
        <v>0</v>
      </c>
      <c r="L445" s="149">
        <f>'Averages Pivot Table UPDATED'!AC$287</f>
        <v>0</v>
      </c>
      <c r="M445" s="120">
        <f>IF(L445&gt;0,RANK(L445,(L$430:L$448)),0)</f>
        <v>0</v>
      </c>
      <c r="N445" s="171">
        <f>'Averages Pivot Table UPDATED'!AC$291</f>
        <v>0</v>
      </c>
      <c r="O445" s="120">
        <f>IF(N445&gt;0,RANK(N445,(N$430:N$448)),0)</f>
        <v>0</v>
      </c>
    </row>
    <row r="446" spans="1:15" s="91" customFormat="1">
      <c r="A446" s="118" t="s">
        <v>202</v>
      </c>
      <c r="B446" s="171">
        <f>'Averages Pivot Table UPDATED'!AC$296</f>
        <v>53007.029654782113</v>
      </c>
      <c r="C446" s="120">
        <f>IF(B446&gt;0,RANK(B446,(B$430:B$448)),0)</f>
        <v>4</v>
      </c>
      <c r="D446" s="171">
        <f>'Averages Pivot Table UPDATED'!AC$300</f>
        <v>54294.298387096773</v>
      </c>
      <c r="E446" s="120">
        <f>IF(D446&gt;0,RANK(D446,(D$430:D$448)),0)</f>
        <v>2</v>
      </c>
      <c r="F446" s="171">
        <f>'Averages Pivot Table UPDATED'!AC$304</f>
        <v>50205.030131895241</v>
      </c>
      <c r="G446" s="120">
        <f>IF(F446&gt;0,RANK(F446,(F$430:F$448)),0)</f>
        <v>1</v>
      </c>
      <c r="H446" s="171">
        <f>'Averages Pivot Table UPDATED'!AC$308</f>
        <v>41289.259912429727</v>
      </c>
      <c r="I446" s="120">
        <f>IF(H446&gt;0,RANK(H446,(H$430:H$448)),0)</f>
        <v>3</v>
      </c>
      <c r="J446" s="171">
        <f>'Averages Pivot Table UPDATED'!AC$312</f>
        <v>0</v>
      </c>
      <c r="K446" s="120">
        <f>IF(J446&gt;0,RANK(J446,(J$430:J$448)),0)</f>
        <v>0</v>
      </c>
      <c r="L446" s="149">
        <f>'Averages Pivot Table UPDATED'!AC$316</f>
        <v>36549</v>
      </c>
      <c r="M446" s="120">
        <f>IF(L446&gt;0,RANK(L446,(L$430:L$448)),0)</f>
        <v>5</v>
      </c>
      <c r="N446" s="171">
        <f>'Averages Pivot Table UPDATED'!AC$320</f>
        <v>43974.250629444541</v>
      </c>
      <c r="O446" s="120">
        <f>IF(N446&gt;0,RANK(N446,(N$430:N$448)),0)</f>
        <v>5</v>
      </c>
    </row>
    <row r="447" spans="1:15" s="91" customFormat="1">
      <c r="A447" s="118" t="s">
        <v>203</v>
      </c>
    </row>
    <row r="448" spans="1:15" s="91" customFormat="1">
      <c r="A448" s="143" t="s">
        <v>204</v>
      </c>
      <c r="B448" s="171">
        <f>'Averages Pivot Table UPDATED'!AC$325</f>
        <v>63010.894189069229</v>
      </c>
      <c r="C448" s="120">
        <f>IF(B448&gt;0,RANK(B448,(B$430:B$448)),0)</f>
        <v>2</v>
      </c>
      <c r="D448" s="171">
        <f>'Averages Pivot Table UPDATED'!AC$329</f>
        <v>54071.863702642775</v>
      </c>
      <c r="E448" s="120">
        <f>IF(D448&gt;0,RANK(D448,(D$430:D$448)),0)</f>
        <v>3</v>
      </c>
      <c r="F448" s="171">
        <f>'Averages Pivot Table UPDATED'!AC$333</f>
        <v>45740.619421650474</v>
      </c>
      <c r="G448" s="120">
        <f>IF(F448&gt;0,RANK(F448,(F$430:F$448)),0)</f>
        <v>3</v>
      </c>
      <c r="H448" s="171">
        <f>'Averages Pivot Table UPDATED'!AC$337</f>
        <v>37564.834243422956</v>
      </c>
      <c r="I448" s="120">
        <f>IF(H448&gt;0,RANK(H448,(H$430:H$448)),0)</f>
        <v>4</v>
      </c>
      <c r="J448" s="171">
        <f>'Averages Pivot Table UPDATED'!AC$341</f>
        <v>35364.235827664401</v>
      </c>
      <c r="K448" s="120">
        <f>IF(J448&gt;0,RANK(J448,(J$430:J$448)),0)</f>
        <v>2</v>
      </c>
      <c r="L448" s="149">
        <f>'Averages Pivot Table UPDATED'!AC$345</f>
        <v>0</v>
      </c>
      <c r="M448" s="120">
        <f>IF(L448&gt;0,RANK(L448,(L$430:L$448)),0)</f>
        <v>0</v>
      </c>
      <c r="N448" s="171">
        <f>'Averages Pivot Table UPDATED'!AC$349</f>
        <v>46283.085933615032</v>
      </c>
      <c r="O448" s="120">
        <f>IF(N448&gt;0,RANK(N448,(N$430:N$448)),0)</f>
        <v>3</v>
      </c>
    </row>
    <row r="449" spans="1:19" ht="33.75" customHeight="1">
      <c r="A449" s="663" t="s">
        <v>360</v>
      </c>
      <c r="B449" s="663"/>
      <c r="C449" s="663"/>
      <c r="D449" s="663"/>
      <c r="E449" s="663"/>
      <c r="F449" s="663"/>
      <c r="G449" s="663"/>
      <c r="H449" s="663"/>
      <c r="I449" s="663"/>
      <c r="J449" s="663"/>
      <c r="K449" s="663"/>
      <c r="L449" s="663"/>
      <c r="M449" s="663"/>
      <c r="N449" s="663"/>
      <c r="O449" s="663"/>
    </row>
    <row r="450" spans="1:19">
      <c r="O450" s="84" t="s">
        <v>917</v>
      </c>
    </row>
    <row r="451" spans="1:19" ht="18">
      <c r="A451" s="64" t="s">
        <v>224</v>
      </c>
      <c r="B451" s="64"/>
      <c r="C451" s="64"/>
      <c r="D451" s="64"/>
      <c r="E451" s="64"/>
      <c r="F451" s="64"/>
      <c r="G451" s="64"/>
      <c r="H451" s="64"/>
      <c r="I451" s="64"/>
      <c r="J451" s="64"/>
      <c r="K451" s="64"/>
      <c r="L451" s="64"/>
      <c r="M451" s="64"/>
      <c r="N451" s="64"/>
      <c r="O451" s="64"/>
    </row>
    <row r="452" spans="1:19">
      <c r="A452" s="162"/>
      <c r="B452" s="69"/>
      <c r="C452" s="69"/>
      <c r="D452" s="69"/>
      <c r="E452" s="69"/>
      <c r="F452" s="69"/>
      <c r="G452" s="69"/>
      <c r="H452" s="69"/>
      <c r="I452" s="69"/>
      <c r="J452" s="69"/>
      <c r="K452" s="69"/>
      <c r="L452" s="69"/>
      <c r="M452" s="69"/>
      <c r="N452" s="69"/>
      <c r="O452" s="69"/>
    </row>
    <row r="453" spans="1:19" ht="15.75">
      <c r="A453" s="664" t="s">
        <v>210</v>
      </c>
      <c r="B453" s="664"/>
      <c r="C453" s="664"/>
      <c r="D453" s="664"/>
      <c r="E453" s="664"/>
      <c r="F453" s="664"/>
      <c r="G453" s="664"/>
      <c r="H453" s="664"/>
      <c r="I453" s="664"/>
      <c r="J453" s="664"/>
      <c r="K453" s="664"/>
      <c r="L453" s="664"/>
      <c r="M453" s="664"/>
      <c r="N453" s="664"/>
      <c r="O453" s="664"/>
    </row>
    <row r="454" spans="1:19" ht="15.75">
      <c r="A454" s="664" t="s">
        <v>385</v>
      </c>
      <c r="B454" s="664"/>
      <c r="C454" s="664"/>
      <c r="D454" s="664"/>
      <c r="E454" s="664"/>
      <c r="F454" s="664"/>
      <c r="G454" s="664"/>
      <c r="H454" s="664"/>
      <c r="I454" s="664"/>
      <c r="J454" s="664"/>
      <c r="K454" s="664"/>
      <c r="L454" s="664"/>
      <c r="M454" s="664"/>
      <c r="N454" s="664"/>
      <c r="O454" s="664"/>
    </row>
    <row r="455" spans="1:19">
      <c r="A455" s="118"/>
      <c r="B455" s="118"/>
      <c r="C455" s="118"/>
      <c r="D455" s="118"/>
      <c r="E455" s="118"/>
      <c r="F455" s="118"/>
      <c r="G455" s="118"/>
      <c r="H455" s="118"/>
      <c r="I455" s="118"/>
      <c r="J455" s="118"/>
      <c r="K455" s="118"/>
      <c r="L455" s="118"/>
      <c r="M455" s="118"/>
      <c r="N455" s="118"/>
      <c r="O455" s="118"/>
    </row>
    <row r="456" spans="1:19" ht="30.75" customHeight="1">
      <c r="A456" s="96"/>
      <c r="B456" s="164" t="s">
        <v>3</v>
      </c>
      <c r="C456" s="165"/>
      <c r="D456" s="166" t="s">
        <v>4</v>
      </c>
      <c r="E456" s="167"/>
      <c r="F456" s="166" t="s">
        <v>5</v>
      </c>
      <c r="G456" s="167"/>
      <c r="H456" s="164" t="s">
        <v>6</v>
      </c>
      <c r="I456" s="165"/>
      <c r="J456" s="166" t="s">
        <v>211</v>
      </c>
      <c r="K456" s="167"/>
      <c r="L456" s="165" t="s">
        <v>21</v>
      </c>
      <c r="M456" s="165"/>
      <c r="N456" s="165" t="s">
        <v>212</v>
      </c>
      <c r="O456" s="165"/>
    </row>
    <row r="457" spans="1:19">
      <c r="A457" s="102"/>
      <c r="B457" s="98" t="s">
        <v>187</v>
      </c>
      <c r="C457" s="97" t="s">
        <v>166</v>
      </c>
      <c r="D457" s="98" t="s">
        <v>187</v>
      </c>
      <c r="E457" s="97" t="s">
        <v>166</v>
      </c>
      <c r="F457" s="98" t="s">
        <v>187</v>
      </c>
      <c r="G457" s="97" t="s">
        <v>166</v>
      </c>
      <c r="H457" s="98" t="s">
        <v>187</v>
      </c>
      <c r="I457" s="97" t="s">
        <v>166</v>
      </c>
      <c r="J457" s="98" t="s">
        <v>187</v>
      </c>
      <c r="K457" s="97" t="s">
        <v>166</v>
      </c>
      <c r="L457" s="98" t="s">
        <v>187</v>
      </c>
      <c r="M457" s="97" t="s">
        <v>166</v>
      </c>
      <c r="N457" s="98" t="s">
        <v>187</v>
      </c>
      <c r="O457" s="97" t="s">
        <v>166</v>
      </c>
    </row>
    <row r="458" spans="1:19" s="109" customFormat="1" ht="18" customHeight="1">
      <c r="A458" s="106" t="s">
        <v>188</v>
      </c>
      <c r="B458" s="133" t="s">
        <v>359</v>
      </c>
      <c r="C458" s="133"/>
      <c r="D458" s="133" t="s">
        <v>359</v>
      </c>
      <c r="E458" s="133"/>
      <c r="F458" s="133" t="s">
        <v>359</v>
      </c>
      <c r="G458" s="133"/>
      <c r="H458" s="133" t="s">
        <v>359</v>
      </c>
      <c r="I458" s="133"/>
      <c r="J458" s="133" t="s">
        <v>359</v>
      </c>
      <c r="K458" s="133"/>
      <c r="L458" s="133" t="s">
        <v>359</v>
      </c>
      <c r="M458" s="133"/>
      <c r="N458" s="133" t="s">
        <v>359</v>
      </c>
      <c r="O458" s="169"/>
      <c r="Q458" s="111"/>
      <c r="R458" s="111"/>
      <c r="S458" s="111"/>
    </row>
    <row r="459" spans="1:19" ht="12.95" customHeight="1">
      <c r="A459" s="118"/>
      <c r="B459" s="113"/>
      <c r="C459" s="137"/>
      <c r="D459" s="113"/>
      <c r="E459" s="137"/>
      <c r="F459" s="113"/>
      <c r="G459" s="137"/>
      <c r="H459" s="113"/>
      <c r="I459" s="137"/>
      <c r="J459" s="113"/>
      <c r="K459" s="137"/>
      <c r="L459" s="113"/>
      <c r="M459" s="137"/>
      <c r="N459" s="113"/>
      <c r="O459" s="137"/>
    </row>
    <row r="460" spans="1:19" ht="12.95" customHeight="1">
      <c r="A460" s="118" t="s">
        <v>189</v>
      </c>
      <c r="B460" s="133" t="s">
        <v>359</v>
      </c>
      <c r="C460" s="120"/>
      <c r="D460" s="133" t="s">
        <v>359</v>
      </c>
      <c r="E460" s="120"/>
      <c r="F460" s="133" t="s">
        <v>359</v>
      </c>
      <c r="G460" s="120"/>
      <c r="H460" s="133" t="s">
        <v>359</v>
      </c>
      <c r="I460" s="120"/>
      <c r="J460" s="133" t="s">
        <v>359</v>
      </c>
      <c r="K460" s="120"/>
      <c r="L460" s="133" t="s">
        <v>359</v>
      </c>
      <c r="M460" s="120"/>
      <c r="N460" s="133" t="s">
        <v>359</v>
      </c>
      <c r="O460" s="120"/>
    </row>
    <row r="461" spans="1:19" ht="12.95" customHeight="1">
      <c r="A461" s="118" t="s">
        <v>190</v>
      </c>
      <c r="B461" s="133" t="s">
        <v>359</v>
      </c>
      <c r="C461" s="120"/>
      <c r="D461" s="133" t="s">
        <v>359</v>
      </c>
      <c r="E461" s="120"/>
      <c r="F461" s="133" t="s">
        <v>359</v>
      </c>
      <c r="G461" s="120"/>
      <c r="H461" s="133" t="s">
        <v>359</v>
      </c>
      <c r="I461" s="120"/>
      <c r="J461" s="133" t="s">
        <v>359</v>
      </c>
      <c r="K461" s="120"/>
      <c r="L461" s="133" t="s">
        <v>359</v>
      </c>
      <c r="M461" s="120"/>
      <c r="N461" s="133" t="s">
        <v>359</v>
      </c>
      <c r="O461" s="120"/>
    </row>
    <row r="462" spans="1:19" ht="12.95" customHeight="1">
      <c r="A462" s="118" t="s">
        <v>191</v>
      </c>
      <c r="B462" s="133" t="s">
        <v>359</v>
      </c>
      <c r="C462" s="120"/>
      <c r="D462" s="133" t="s">
        <v>359</v>
      </c>
      <c r="E462" s="120"/>
      <c r="F462" s="133" t="s">
        <v>359</v>
      </c>
      <c r="G462" s="120"/>
      <c r="H462" s="133" t="s">
        <v>359</v>
      </c>
      <c r="I462" s="120"/>
      <c r="J462" s="133" t="s">
        <v>359</v>
      </c>
      <c r="K462" s="120"/>
      <c r="L462" s="133" t="s">
        <v>359</v>
      </c>
      <c r="M462" s="120"/>
      <c r="N462" s="133" t="s">
        <v>359</v>
      </c>
      <c r="O462" s="120"/>
    </row>
    <row r="463" spans="1:19" ht="12.95" customHeight="1">
      <c r="A463" s="118" t="s">
        <v>192</v>
      </c>
      <c r="B463" s="133" t="s">
        <v>359</v>
      </c>
      <c r="C463" s="120"/>
      <c r="D463" s="133" t="s">
        <v>359</v>
      </c>
      <c r="E463" s="120"/>
      <c r="F463" s="133" t="s">
        <v>359</v>
      </c>
      <c r="G463" s="120"/>
      <c r="H463" s="133" t="s">
        <v>359</v>
      </c>
      <c r="I463" s="120"/>
      <c r="J463" s="133" t="s">
        <v>359</v>
      </c>
      <c r="K463" s="120"/>
      <c r="L463" s="133" t="s">
        <v>359</v>
      </c>
      <c r="M463" s="120"/>
      <c r="N463" s="133" t="s">
        <v>359</v>
      </c>
      <c r="O463" s="120"/>
    </row>
    <row r="464" spans="1:19" ht="12.95" customHeight="1">
      <c r="A464" s="118"/>
      <c r="B464" s="171"/>
      <c r="C464" s="120"/>
      <c r="D464" s="171"/>
      <c r="E464" s="120"/>
      <c r="F464" s="171"/>
      <c r="G464" s="120"/>
      <c r="H464" s="171"/>
      <c r="I464" s="120"/>
      <c r="J464" s="171"/>
      <c r="K464" s="120"/>
      <c r="L464" s="171"/>
      <c r="M464" s="120"/>
      <c r="N464" s="171"/>
      <c r="O464" s="120"/>
    </row>
    <row r="465" spans="1:15" s="91" customFormat="1">
      <c r="A465" s="118" t="s">
        <v>193</v>
      </c>
      <c r="B465" s="133" t="s">
        <v>359</v>
      </c>
      <c r="C465" s="120"/>
      <c r="D465" s="133" t="s">
        <v>359</v>
      </c>
      <c r="E465" s="120"/>
      <c r="F465" s="133" t="s">
        <v>359</v>
      </c>
      <c r="G465" s="120"/>
      <c r="H465" s="133" t="s">
        <v>359</v>
      </c>
      <c r="I465" s="120"/>
      <c r="J465" s="133" t="s">
        <v>359</v>
      </c>
      <c r="K465" s="120"/>
      <c r="L465" s="133" t="s">
        <v>359</v>
      </c>
      <c r="M465" s="120"/>
      <c r="N465" s="133" t="s">
        <v>359</v>
      </c>
      <c r="O465" s="120"/>
    </row>
    <row r="466" spans="1:15" s="91" customFormat="1">
      <c r="A466" s="118" t="s">
        <v>194</v>
      </c>
      <c r="B466" s="133" t="s">
        <v>359</v>
      </c>
      <c r="C466" s="120"/>
      <c r="D466" s="133" t="s">
        <v>359</v>
      </c>
      <c r="E466" s="120"/>
      <c r="F466" s="133" t="s">
        <v>359</v>
      </c>
      <c r="G466" s="120"/>
      <c r="H466" s="133" t="s">
        <v>359</v>
      </c>
      <c r="I466" s="120"/>
      <c r="J466" s="133" t="s">
        <v>359</v>
      </c>
      <c r="K466" s="120"/>
      <c r="L466" s="133" t="s">
        <v>359</v>
      </c>
      <c r="M466" s="120"/>
      <c r="N466" s="133" t="s">
        <v>359</v>
      </c>
      <c r="O466" s="120"/>
    </row>
    <row r="467" spans="1:15" s="91" customFormat="1">
      <c r="A467" s="118" t="s">
        <v>195</v>
      </c>
      <c r="B467" s="133" t="s">
        <v>359</v>
      </c>
      <c r="C467" s="120"/>
      <c r="D467" s="133" t="s">
        <v>359</v>
      </c>
      <c r="E467" s="120"/>
      <c r="F467" s="133" t="s">
        <v>359</v>
      </c>
      <c r="G467" s="120"/>
      <c r="H467" s="133" t="s">
        <v>359</v>
      </c>
      <c r="I467" s="120"/>
      <c r="J467" s="133" t="s">
        <v>359</v>
      </c>
      <c r="K467" s="120"/>
      <c r="L467" s="133" t="s">
        <v>359</v>
      </c>
      <c r="M467" s="120"/>
      <c r="N467" s="133" t="s">
        <v>359</v>
      </c>
      <c r="O467" s="120"/>
    </row>
    <row r="468" spans="1:15" s="91" customFormat="1">
      <c r="A468" s="118" t="s">
        <v>196</v>
      </c>
      <c r="B468" s="133" t="s">
        <v>359</v>
      </c>
      <c r="C468" s="120"/>
      <c r="D468" s="133" t="s">
        <v>359</v>
      </c>
      <c r="E468" s="120"/>
      <c r="F468" s="133" t="s">
        <v>359</v>
      </c>
      <c r="G468" s="120"/>
      <c r="H468" s="133" t="s">
        <v>359</v>
      </c>
      <c r="I468" s="120"/>
      <c r="J468" s="133" t="s">
        <v>359</v>
      </c>
      <c r="K468" s="120"/>
      <c r="L468" s="133" t="s">
        <v>359</v>
      </c>
      <c r="M468" s="120"/>
      <c r="N468" s="133" t="s">
        <v>359</v>
      </c>
      <c r="O468" s="120"/>
    </row>
    <row r="469" spans="1:15" s="91" customFormat="1">
      <c r="A469" s="118"/>
      <c r="B469" s="171"/>
      <c r="C469" s="120"/>
      <c r="D469" s="171"/>
      <c r="E469" s="120"/>
      <c r="F469" s="171"/>
      <c r="G469" s="120"/>
      <c r="H469" s="171"/>
      <c r="I469" s="120"/>
      <c r="J469" s="171"/>
      <c r="K469" s="120"/>
      <c r="L469" s="171"/>
      <c r="M469" s="120"/>
      <c r="N469" s="171"/>
      <c r="O469" s="120"/>
    </row>
    <row r="470" spans="1:15" s="91" customFormat="1">
      <c r="A470" s="118" t="s">
        <v>197</v>
      </c>
      <c r="B470" s="133" t="s">
        <v>359</v>
      </c>
      <c r="C470" s="120"/>
      <c r="D470" s="133" t="s">
        <v>359</v>
      </c>
      <c r="E470" s="120"/>
      <c r="F470" s="133" t="s">
        <v>359</v>
      </c>
      <c r="G470" s="120"/>
      <c r="H470" s="133" t="s">
        <v>359</v>
      </c>
      <c r="I470" s="120"/>
      <c r="J470" s="133" t="s">
        <v>359</v>
      </c>
      <c r="K470" s="120"/>
      <c r="L470" s="133" t="s">
        <v>359</v>
      </c>
      <c r="M470" s="120"/>
      <c r="N470" s="133" t="s">
        <v>359</v>
      </c>
      <c r="O470" s="120"/>
    </row>
    <row r="471" spans="1:15" s="91" customFormat="1">
      <c r="A471" s="118" t="s">
        <v>198</v>
      </c>
      <c r="B471" s="133" t="s">
        <v>359</v>
      </c>
      <c r="C471" s="120"/>
      <c r="D471" s="133" t="s">
        <v>359</v>
      </c>
      <c r="E471" s="120"/>
      <c r="F471" s="133" t="s">
        <v>359</v>
      </c>
      <c r="G471" s="120"/>
      <c r="H471" s="133" t="s">
        <v>359</v>
      </c>
      <c r="I471" s="120"/>
      <c r="J471" s="133" t="s">
        <v>359</v>
      </c>
      <c r="K471" s="120"/>
      <c r="L471" s="133" t="s">
        <v>359</v>
      </c>
      <c r="M471" s="120"/>
      <c r="N471" s="133" t="s">
        <v>359</v>
      </c>
      <c r="O471" s="120"/>
    </row>
    <row r="472" spans="1:15" s="91" customFormat="1">
      <c r="A472" s="118" t="s">
        <v>199</v>
      </c>
      <c r="B472" s="133" t="s">
        <v>359</v>
      </c>
      <c r="C472" s="120"/>
      <c r="D472" s="133" t="s">
        <v>359</v>
      </c>
      <c r="E472" s="120"/>
      <c r="F472" s="133" t="s">
        <v>359</v>
      </c>
      <c r="G472" s="120"/>
      <c r="H472" s="133" t="s">
        <v>359</v>
      </c>
      <c r="I472" s="120"/>
      <c r="J472" s="133" t="s">
        <v>359</v>
      </c>
      <c r="K472" s="120"/>
      <c r="L472" s="133" t="s">
        <v>359</v>
      </c>
      <c r="M472" s="120"/>
      <c r="N472" s="133" t="s">
        <v>359</v>
      </c>
      <c r="O472" s="120"/>
    </row>
    <row r="473" spans="1:15" s="91" customFormat="1">
      <c r="A473" s="118" t="s">
        <v>200</v>
      </c>
      <c r="B473" s="133" t="s">
        <v>359</v>
      </c>
      <c r="C473" s="120"/>
      <c r="D473" s="133" t="s">
        <v>359</v>
      </c>
      <c r="E473" s="120"/>
      <c r="F473" s="133" t="s">
        <v>359</v>
      </c>
      <c r="G473" s="120"/>
      <c r="H473" s="133" t="s">
        <v>359</v>
      </c>
      <c r="I473" s="120"/>
      <c r="J473" s="133" t="s">
        <v>359</v>
      </c>
      <c r="K473" s="120"/>
      <c r="L473" s="133" t="s">
        <v>359</v>
      </c>
      <c r="M473" s="120"/>
      <c r="N473" s="133" t="s">
        <v>359</v>
      </c>
      <c r="O473" s="120"/>
    </row>
    <row r="474" spans="1:15" s="91" customFormat="1">
      <c r="A474" s="118"/>
      <c r="B474" s="171"/>
      <c r="C474" s="120"/>
      <c r="D474" s="171"/>
      <c r="E474" s="120"/>
      <c r="F474" s="171"/>
      <c r="G474" s="120"/>
      <c r="H474" s="171"/>
      <c r="I474" s="120"/>
      <c r="J474" s="171"/>
      <c r="K474" s="120"/>
      <c r="L474" s="171"/>
      <c r="M474" s="120"/>
      <c r="N474" s="171"/>
      <c r="O474" s="120"/>
    </row>
    <row r="475" spans="1:15" s="91" customFormat="1">
      <c r="A475" s="118" t="s">
        <v>201</v>
      </c>
      <c r="B475" s="133" t="s">
        <v>359</v>
      </c>
      <c r="C475" s="120"/>
      <c r="D475" s="133" t="s">
        <v>359</v>
      </c>
      <c r="E475" s="120"/>
      <c r="F475" s="133" t="s">
        <v>359</v>
      </c>
      <c r="G475" s="120"/>
      <c r="H475" s="133" t="s">
        <v>359</v>
      </c>
      <c r="I475" s="120"/>
      <c r="J475" s="133" t="s">
        <v>359</v>
      </c>
      <c r="K475" s="120"/>
      <c r="L475" s="133" t="s">
        <v>359</v>
      </c>
      <c r="M475" s="120"/>
      <c r="N475" s="133" t="s">
        <v>359</v>
      </c>
      <c r="O475" s="120"/>
    </row>
    <row r="476" spans="1:15" s="91" customFormat="1">
      <c r="A476" s="118" t="s">
        <v>202</v>
      </c>
      <c r="B476" s="133" t="s">
        <v>359</v>
      </c>
      <c r="C476" s="120"/>
      <c r="D476" s="133" t="s">
        <v>359</v>
      </c>
      <c r="E476" s="120"/>
      <c r="F476" s="133" t="s">
        <v>359</v>
      </c>
      <c r="G476" s="120"/>
      <c r="H476" s="133" t="s">
        <v>359</v>
      </c>
      <c r="I476" s="120"/>
      <c r="J476" s="133" t="s">
        <v>359</v>
      </c>
      <c r="K476" s="120"/>
      <c r="L476" s="133" t="s">
        <v>359</v>
      </c>
      <c r="M476" s="120"/>
      <c r="N476" s="133" t="s">
        <v>359</v>
      </c>
      <c r="O476" s="120"/>
    </row>
    <row r="477" spans="1:15" s="91" customFormat="1">
      <c r="A477" s="118" t="s">
        <v>203</v>
      </c>
      <c r="B477" s="133">
        <f>'Averages Pivot Table UPDATED'!AD$412</f>
        <v>0</v>
      </c>
      <c r="C477" s="120"/>
      <c r="D477" s="133">
        <f>'Averages Pivot Table UPDATED'!AD$416</f>
        <v>0</v>
      </c>
      <c r="E477" s="120"/>
      <c r="F477" s="133">
        <f>'Averages Pivot Table UPDATED'!AD$420</f>
        <v>0</v>
      </c>
      <c r="G477" s="120"/>
      <c r="H477" s="133">
        <f>'Averages Pivot Table UPDATED'!AD$424</f>
        <v>0</v>
      </c>
      <c r="I477" s="120"/>
      <c r="J477" s="133">
        <f>'Averages Pivot Table UPDATED'!AD$428</f>
        <v>0</v>
      </c>
      <c r="K477" s="120"/>
      <c r="L477" s="133">
        <f>'Averages Pivot Table UPDATED'!AD$432</f>
        <v>0</v>
      </c>
      <c r="M477" s="120"/>
      <c r="N477" s="133">
        <f>'Averages Pivot Table UPDATED'!AD$436</f>
        <v>0</v>
      </c>
      <c r="O477" s="120"/>
    </row>
    <row r="478" spans="1:15" s="91" customFormat="1">
      <c r="A478" s="143" t="s">
        <v>204</v>
      </c>
      <c r="B478" s="183" t="s">
        <v>359</v>
      </c>
      <c r="C478" s="123"/>
      <c r="D478" s="183" t="s">
        <v>359</v>
      </c>
      <c r="E478" s="123"/>
      <c r="F478" s="183" t="s">
        <v>359</v>
      </c>
      <c r="G478" s="123"/>
      <c r="H478" s="183" t="s">
        <v>359</v>
      </c>
      <c r="I478" s="123"/>
      <c r="J478" s="183" t="s">
        <v>359</v>
      </c>
      <c r="K478" s="123"/>
      <c r="L478" s="183" t="s">
        <v>359</v>
      </c>
      <c r="M478" s="123"/>
      <c r="N478" s="183" t="s">
        <v>359</v>
      </c>
      <c r="O478" s="123"/>
    </row>
    <row r="479" spans="1:15" s="91" customFormat="1" ht="30.75" customHeight="1">
      <c r="A479" s="663" t="s">
        <v>360</v>
      </c>
      <c r="B479" s="663"/>
      <c r="C479" s="663"/>
      <c r="D479" s="663"/>
      <c r="E479" s="663"/>
      <c r="F479" s="663"/>
      <c r="G479" s="663"/>
      <c r="H479" s="663"/>
      <c r="I479" s="663"/>
      <c r="J479" s="663"/>
      <c r="K479" s="663"/>
      <c r="L479" s="663"/>
      <c r="M479" s="663"/>
      <c r="N479" s="663"/>
      <c r="O479" s="663"/>
    </row>
    <row r="480" spans="1:15" s="91" customFormat="1">
      <c r="O480" s="84" t="s">
        <v>917</v>
      </c>
    </row>
    <row r="481" spans="1:19" ht="18">
      <c r="A481" s="64" t="s">
        <v>225</v>
      </c>
      <c r="B481" s="64"/>
      <c r="C481" s="64"/>
      <c r="D481" s="64"/>
      <c r="E481" s="64"/>
      <c r="F481" s="64"/>
      <c r="G481" s="64"/>
      <c r="H481" s="64"/>
      <c r="I481" s="64"/>
      <c r="J481" s="64"/>
      <c r="K481" s="64"/>
      <c r="L481" s="64"/>
      <c r="M481" s="64"/>
      <c r="N481" s="64"/>
      <c r="O481" s="64"/>
    </row>
    <row r="482" spans="1:19">
      <c r="A482" s="162"/>
      <c r="B482" s="69"/>
      <c r="C482" s="69"/>
      <c r="D482" s="69"/>
      <c r="E482" s="69"/>
      <c r="F482" s="69"/>
      <c r="G482" s="69"/>
      <c r="H482" s="69"/>
      <c r="I482" s="69"/>
      <c r="J482" s="69"/>
      <c r="K482" s="69"/>
      <c r="L482" s="69"/>
      <c r="M482" s="69"/>
      <c r="N482" s="69"/>
      <c r="O482" s="69"/>
    </row>
    <row r="483" spans="1:19" ht="15.75">
      <c r="A483" s="664" t="s">
        <v>210</v>
      </c>
      <c r="B483" s="664"/>
      <c r="C483" s="664"/>
      <c r="D483" s="664"/>
      <c r="E483" s="664"/>
      <c r="F483" s="664"/>
      <c r="G483" s="664"/>
      <c r="H483" s="664"/>
      <c r="I483" s="664"/>
      <c r="J483" s="664"/>
      <c r="K483" s="664"/>
      <c r="L483" s="664"/>
      <c r="M483" s="664"/>
      <c r="N483" s="664"/>
      <c r="O483" s="664"/>
    </row>
    <row r="484" spans="1:19" ht="15.75">
      <c r="A484" s="664" t="s">
        <v>373</v>
      </c>
      <c r="B484" s="664"/>
      <c r="C484" s="664"/>
      <c r="D484" s="664"/>
      <c r="E484" s="664"/>
      <c r="F484" s="664"/>
      <c r="G484" s="664"/>
      <c r="H484" s="664"/>
      <c r="I484" s="664"/>
      <c r="J484" s="664"/>
      <c r="K484" s="664"/>
      <c r="L484" s="664"/>
      <c r="M484" s="664"/>
      <c r="N484" s="664"/>
      <c r="O484" s="664"/>
    </row>
    <row r="485" spans="1:19">
      <c r="A485" s="118"/>
      <c r="B485" s="69"/>
      <c r="C485" s="69"/>
      <c r="D485" s="69"/>
      <c r="E485" s="69"/>
      <c r="F485" s="69"/>
      <c r="G485" s="69"/>
      <c r="H485" s="69"/>
      <c r="I485" s="69"/>
      <c r="J485" s="69"/>
      <c r="K485" s="69"/>
      <c r="L485" s="69"/>
      <c r="M485" s="69"/>
      <c r="N485" s="69"/>
      <c r="O485" s="69"/>
    </row>
    <row r="486" spans="1:19" ht="31.5" customHeight="1">
      <c r="A486" s="96"/>
      <c r="B486" s="164" t="s">
        <v>3</v>
      </c>
      <c r="C486" s="165"/>
      <c r="D486" s="166" t="s">
        <v>4</v>
      </c>
      <c r="E486" s="167"/>
      <c r="F486" s="166" t="s">
        <v>5</v>
      </c>
      <c r="G486" s="167"/>
      <c r="H486" s="164" t="s">
        <v>6</v>
      </c>
      <c r="I486" s="165"/>
      <c r="J486" s="166" t="s">
        <v>211</v>
      </c>
      <c r="K486" s="167"/>
      <c r="L486" s="165" t="s">
        <v>21</v>
      </c>
      <c r="M486" s="165"/>
      <c r="N486" s="165" t="s">
        <v>212</v>
      </c>
      <c r="O486" s="165"/>
    </row>
    <row r="487" spans="1:19">
      <c r="A487" s="184"/>
      <c r="B487" s="98" t="s">
        <v>187</v>
      </c>
      <c r="C487" s="97" t="s">
        <v>166</v>
      </c>
      <c r="D487" s="98" t="s">
        <v>187</v>
      </c>
      <c r="E487" s="97" t="s">
        <v>166</v>
      </c>
      <c r="F487" s="98" t="s">
        <v>187</v>
      </c>
      <c r="G487" s="97" t="s">
        <v>166</v>
      </c>
      <c r="H487" s="98" t="s">
        <v>187</v>
      </c>
      <c r="I487" s="97" t="s">
        <v>166</v>
      </c>
      <c r="J487" s="98" t="s">
        <v>187</v>
      </c>
      <c r="K487" s="97" t="s">
        <v>166</v>
      </c>
      <c r="L487" s="98" t="s">
        <v>187</v>
      </c>
      <c r="M487" s="97" t="s">
        <v>166</v>
      </c>
      <c r="N487" s="98" t="s">
        <v>187</v>
      </c>
      <c r="O487" s="97" t="s">
        <v>166</v>
      </c>
    </row>
    <row r="488" spans="1:19" s="109" customFormat="1" ht="18" customHeight="1">
      <c r="A488" s="106" t="s">
        <v>188</v>
      </c>
      <c r="B488" s="133">
        <f>'Averages Pivot Table UPDATED'!AH$353</f>
        <v>0</v>
      </c>
      <c r="C488" s="133"/>
      <c r="D488" s="133">
        <f>'Averages Pivot Table UPDATED'!AH$357</f>
        <v>0</v>
      </c>
      <c r="E488" s="133"/>
      <c r="F488" s="133">
        <f>'Averages Pivot Table UPDATED'!AH$361</f>
        <v>0</v>
      </c>
      <c r="G488" s="133"/>
      <c r="H488" s="133">
        <f>'Averages Pivot Table UPDATED'!AH$365</f>
        <v>0</v>
      </c>
      <c r="I488" s="133"/>
      <c r="J488" s="133">
        <f>'Averages Pivot Table UPDATED'!AH$369</f>
        <v>0</v>
      </c>
      <c r="K488" s="133"/>
      <c r="L488" s="133">
        <f>'Averages Pivot Table UPDATED'!AH$373</f>
        <v>42366.760324251183</v>
      </c>
      <c r="M488" s="133"/>
      <c r="N488" s="133">
        <f>'Averages Pivot Table UPDATED'!AH$377</f>
        <v>42366.760324251183</v>
      </c>
      <c r="O488" s="169"/>
      <c r="Q488" s="111"/>
      <c r="R488" s="111"/>
      <c r="S488" s="111"/>
    </row>
    <row r="489" spans="1:19" ht="12.95" customHeight="1">
      <c r="A489" s="118"/>
      <c r="B489" s="113"/>
      <c r="C489" s="137"/>
      <c r="D489" s="113"/>
      <c r="E489" s="137"/>
      <c r="F489" s="113"/>
      <c r="G489" s="137"/>
      <c r="H489" s="113"/>
      <c r="I489" s="137"/>
      <c r="J489" s="113"/>
      <c r="K489" s="137"/>
      <c r="L489" s="113"/>
      <c r="M489" s="137"/>
      <c r="N489" s="113"/>
      <c r="O489" s="137"/>
    </row>
    <row r="490" spans="1:19" ht="12.95" customHeight="1">
      <c r="A490" s="118" t="s">
        <v>189</v>
      </c>
      <c r="B490" s="171">
        <f>'Averages Pivot Table UPDATED'!AH$6</f>
        <v>0</v>
      </c>
      <c r="C490" s="120">
        <f>IF(B490&gt;0,RANK(B490,(B$490:B$508)),0)</f>
        <v>0</v>
      </c>
      <c r="D490" s="171">
        <f>'Averages Pivot Table UPDATED'!AH$10</f>
        <v>0</v>
      </c>
      <c r="E490" s="120">
        <f>IF(D490&gt;0,RANK(D490,(D$490:D$508)),0)</f>
        <v>0</v>
      </c>
      <c r="F490" s="171">
        <f>'Averages Pivot Table UPDATED'!AH$14</f>
        <v>0</v>
      </c>
      <c r="G490" s="120">
        <f>IF(F490&gt;0,RANK(F490,(F$490:F$508)),0)</f>
        <v>0</v>
      </c>
      <c r="H490" s="171">
        <f>'Averages Pivot Table UPDATED'!AH$18</f>
        <v>0</v>
      </c>
      <c r="I490" s="120">
        <f>IF(H490&gt;0,RANK(H490,(H$490:H$508)),0)</f>
        <v>0</v>
      </c>
      <c r="J490" s="171">
        <f>'Averages Pivot Table UPDATED'!AH$22</f>
        <v>0</v>
      </c>
      <c r="K490" s="120">
        <f>IF(J490&gt;0,RANK(J490,(J$490:J$508)),0)</f>
        <v>0</v>
      </c>
      <c r="L490" s="149">
        <f>'Averages Pivot Table UPDATED'!AH$26</f>
        <v>52692.006273155173</v>
      </c>
      <c r="M490" s="120">
        <f>IF(L490&gt;0,RANK(L490,(L$490:L$508)),0)</f>
        <v>1</v>
      </c>
      <c r="N490" s="171">
        <f>'Averages Pivot Table UPDATED'!AH$30</f>
        <v>52692.006273155173</v>
      </c>
      <c r="O490" s="120">
        <f>IF(N490&gt;0,RANK(N490,(N$490:N$508)),0)</f>
        <v>1</v>
      </c>
    </row>
    <row r="491" spans="1:19" ht="12.95" customHeight="1">
      <c r="A491" s="118" t="s">
        <v>190</v>
      </c>
      <c r="B491" s="171">
        <f>'Averages Pivot Table UPDATED'!AH$35</f>
        <v>0</v>
      </c>
      <c r="C491" s="120">
        <f>IF(B491&gt;0,RANK(B491,(B$490:B$508)),0)</f>
        <v>0</v>
      </c>
      <c r="D491" s="171">
        <f>'Averages Pivot Table UPDATED'!AH$39</f>
        <v>0</v>
      </c>
      <c r="E491" s="120">
        <f>IF(D491&gt;0,RANK(D491,(D$490:D$508)),0)</f>
        <v>0</v>
      </c>
      <c r="F491" s="171">
        <f>'Averages Pivot Table UPDATED'!AH$43</f>
        <v>0</v>
      </c>
      <c r="G491" s="120">
        <f>IF(F491&gt;0,RANK(F491,(F$490:F$508)),0)</f>
        <v>0</v>
      </c>
      <c r="H491" s="171">
        <f>'Averages Pivot Table UPDATED'!AH$47</f>
        <v>0</v>
      </c>
      <c r="I491" s="120">
        <f>IF(H491&gt;0,RANK(H491,(H$490:H$508)),0)</f>
        <v>0</v>
      </c>
      <c r="J491" s="171">
        <f>'Averages Pivot Table UPDATED'!AH$51</f>
        <v>0</v>
      </c>
      <c r="K491" s="120">
        <f>IF(J491&gt;0,RANK(J491,(J$490:J$508)),0)</f>
        <v>0</v>
      </c>
      <c r="L491" s="149">
        <f>'Averages Pivot Table UPDATED'!AH$55</f>
        <v>0</v>
      </c>
      <c r="M491" s="120">
        <f>IF(L491&gt;0,RANK(L491,(L$490:L$508)),0)</f>
        <v>0</v>
      </c>
      <c r="N491" s="171">
        <f>'Averages Pivot Table UPDATED'!AH$59</f>
        <v>0</v>
      </c>
      <c r="O491" s="120">
        <f>IF(N491&gt;0,RANK(N491,(N$490:N$508)),0)</f>
        <v>0</v>
      </c>
    </row>
    <row r="492" spans="1:19" ht="12.95" customHeight="1">
      <c r="A492" s="118" t="s">
        <v>191</v>
      </c>
      <c r="B492" s="171">
        <f>'Averages Pivot Table UPDATED'!AH$64</f>
        <v>0</v>
      </c>
      <c r="C492" s="120">
        <f>IF(B492&gt;0,RANK(B492,(B$490:B$508)),0)</f>
        <v>0</v>
      </c>
      <c r="D492" s="171">
        <f>'Averages Pivot Table UPDATED'!AH$68</f>
        <v>0</v>
      </c>
      <c r="E492" s="120">
        <f>IF(D492&gt;0,RANK(D492,(D$490:D$508)),0)</f>
        <v>0</v>
      </c>
      <c r="F492" s="171">
        <f>'Averages Pivot Table UPDATED'!AH$72</f>
        <v>0</v>
      </c>
      <c r="G492" s="120">
        <f>IF(F492&gt;0,RANK(F492,(F$490:F$508)),0)</f>
        <v>0</v>
      </c>
      <c r="H492" s="171">
        <f>'Averages Pivot Table UPDATED'!AH$76</f>
        <v>0</v>
      </c>
      <c r="I492" s="120">
        <f>IF(H492&gt;0,RANK(H492,(H$490:H$508)),0)</f>
        <v>0</v>
      </c>
      <c r="J492" s="171">
        <f>'Averages Pivot Table UPDATED'!AH$80</f>
        <v>0</v>
      </c>
      <c r="K492" s="120">
        <f>IF(J492&gt;0,RANK(J492,(J$490:J$508)),0)</f>
        <v>0</v>
      </c>
      <c r="L492" s="149">
        <f>'Averages Pivot Table UPDATED'!AH$84</f>
        <v>0</v>
      </c>
      <c r="M492" s="120">
        <f>IF(L492&gt;0,RANK(L492,(L$490:L$508)),0)</f>
        <v>0</v>
      </c>
      <c r="N492" s="171">
        <f>'Averages Pivot Table UPDATED'!AH$88</f>
        <v>0</v>
      </c>
      <c r="O492" s="120">
        <f>IF(N492&gt;0,RANK(N492,(N$490:N$508)),0)</f>
        <v>0</v>
      </c>
    </row>
    <row r="493" spans="1:19" ht="12.95" customHeight="1">
      <c r="A493" s="118" t="s">
        <v>192</v>
      </c>
      <c r="B493" s="171">
        <f>'Averages Pivot Table UPDATED'!AH$93</f>
        <v>0</v>
      </c>
      <c r="C493" s="120">
        <f>IF(B493&gt;0,RANK(B493,(B$490:B$508)),0)</f>
        <v>0</v>
      </c>
      <c r="D493" s="171">
        <f>'Averages Pivot Table UPDATED'!AH$97</f>
        <v>0</v>
      </c>
      <c r="E493" s="120">
        <f>IF(D493&gt;0,RANK(D493,(D$490:D$508)),0)</f>
        <v>0</v>
      </c>
      <c r="F493" s="171">
        <f>'Averages Pivot Table UPDATED'!AH$101</f>
        <v>0</v>
      </c>
      <c r="G493" s="120">
        <f>IF(F493&gt;0,RANK(F493,(F$490:F$508)),0)</f>
        <v>0</v>
      </c>
      <c r="H493" s="171">
        <f>'Averages Pivot Table UPDATED'!AH$105</f>
        <v>0</v>
      </c>
      <c r="I493" s="120">
        <f>IF(H493&gt;0,RANK(H493,(H$490:H$508)),0)</f>
        <v>0</v>
      </c>
      <c r="J493" s="171">
        <f>'Averages Pivot Table UPDATED'!AH$109</f>
        <v>0</v>
      </c>
      <c r="K493" s="120">
        <f>IF(J493&gt;0,RANK(J493,(J$490:J$508)),0)</f>
        <v>0</v>
      </c>
      <c r="L493" s="149">
        <f>'Averages Pivot Table UPDATED'!AH$113</f>
        <v>0</v>
      </c>
      <c r="M493" s="120">
        <f>IF(L493&gt;0,RANK(L493,(L$490:L$508)),0)</f>
        <v>0</v>
      </c>
      <c r="N493" s="171">
        <f>'Averages Pivot Table UPDATED'!AH$117</f>
        <v>0</v>
      </c>
      <c r="O493" s="120">
        <f>IF(N493&gt;0,RANK(N493,(N$490:N$508)),0)</f>
        <v>0</v>
      </c>
    </row>
    <row r="494" spans="1:19" ht="12.95" customHeight="1">
      <c r="A494" s="118"/>
      <c r="B494" s="171"/>
      <c r="C494" s="120"/>
      <c r="D494" s="171"/>
      <c r="E494" s="120"/>
      <c r="F494" s="171"/>
      <c r="G494" s="120"/>
      <c r="H494" s="171"/>
      <c r="I494" s="120"/>
      <c r="J494" s="171"/>
      <c r="K494" s="120"/>
      <c r="L494" s="149"/>
      <c r="M494" s="120"/>
      <c r="N494" s="171"/>
      <c r="O494" s="120"/>
    </row>
    <row r="495" spans="1:19" ht="12.95" customHeight="1">
      <c r="A495" s="118" t="s">
        <v>193</v>
      </c>
      <c r="B495" s="171">
        <f>'Averages Pivot Table UPDATED'!AH$122</f>
        <v>0</v>
      </c>
      <c r="C495" s="120">
        <f>IF(B495&gt;0,RANK(B495,(B$490:B$508)),0)</f>
        <v>0</v>
      </c>
      <c r="D495" s="171">
        <f>'Averages Pivot Table UPDATED'!AH$126</f>
        <v>0</v>
      </c>
      <c r="E495" s="120">
        <f>IF(D495&gt;0,RANK(D495,(D$490:D$508)),0)</f>
        <v>0</v>
      </c>
      <c r="F495" s="171">
        <f>'Averages Pivot Table UPDATED'!AH$130</f>
        <v>0</v>
      </c>
      <c r="G495" s="120">
        <f>IF(F495&gt;0,RANK(F495,(F$490:F$508)),0)</f>
        <v>0</v>
      </c>
      <c r="H495" s="171">
        <f>'Averages Pivot Table UPDATED'!AH$134</f>
        <v>0</v>
      </c>
      <c r="I495" s="120">
        <f>IF(H495&gt;0,RANK(H495,(H$490:H$508)),0)</f>
        <v>0</v>
      </c>
      <c r="J495" s="171">
        <f>'Averages Pivot Table UPDATED'!AH$138</f>
        <v>0</v>
      </c>
      <c r="K495" s="120">
        <f>IF(J495&gt;0,RANK(J495,(J$490:J$508)),0)</f>
        <v>0</v>
      </c>
      <c r="L495" s="149">
        <f>'Averages Pivot Table UPDATED'!AH$142</f>
        <v>40020.922102161559</v>
      </c>
      <c r="M495" s="120">
        <f>IF(L495&gt;0,RANK(L495,(L$490:L$508)),0)</f>
        <v>3</v>
      </c>
      <c r="N495" s="171">
        <f>'Averages Pivot Table UPDATED'!AH$146</f>
        <v>40020.922102161559</v>
      </c>
      <c r="O495" s="120">
        <f>IF(N495&gt;0,RANK(N495,(N$490:N$508)),0)</f>
        <v>3</v>
      </c>
    </row>
    <row r="496" spans="1:19" ht="12.95" customHeight="1">
      <c r="A496" s="118" t="s">
        <v>194</v>
      </c>
    </row>
    <row r="497" spans="1:15" s="91" customFormat="1">
      <c r="A497" s="118" t="s">
        <v>195</v>
      </c>
    </row>
    <row r="498" spans="1:15" s="91" customFormat="1">
      <c r="A498" s="118" t="s">
        <v>196</v>
      </c>
    </row>
    <row r="499" spans="1:15" s="91" customFormat="1">
      <c r="A499" s="118"/>
    </row>
    <row r="500" spans="1:15" s="91" customFormat="1">
      <c r="A500" s="118" t="s">
        <v>197</v>
      </c>
      <c r="B500" s="171">
        <f>'Averages Pivot Table UPDATED'!AH$151</f>
        <v>0</v>
      </c>
      <c r="C500" s="120">
        <f>IF(B500&gt;0,RANK(B500,(B$490:B$508)),0)</f>
        <v>0</v>
      </c>
      <c r="D500" s="171">
        <f>'Averages Pivot Table UPDATED'!AH$155</f>
        <v>0</v>
      </c>
      <c r="E500" s="120">
        <f>IF(D500&gt;0,RANK(D500,(D$490:D$508)),0)</f>
        <v>0</v>
      </c>
      <c r="F500" s="171">
        <f>'Averages Pivot Table UPDATED'!AH$159</f>
        <v>0</v>
      </c>
      <c r="G500" s="120">
        <f>IF(F500&gt;0,RANK(F500,(F$490:F$508)),0)</f>
        <v>0</v>
      </c>
      <c r="H500" s="171">
        <f>'Averages Pivot Table UPDATED'!AH$163</f>
        <v>0</v>
      </c>
      <c r="I500" s="120">
        <f>IF(H500&gt;0,RANK(H500,(H$490:H$508)),0)</f>
        <v>0</v>
      </c>
      <c r="J500" s="171">
        <f>'Averages Pivot Table UPDATED'!AH$167</f>
        <v>0</v>
      </c>
      <c r="K500" s="120">
        <f>IF(J500&gt;0,RANK(J500,(J$490:J$508)),0)</f>
        <v>0</v>
      </c>
      <c r="L500" s="149">
        <f>'Averages Pivot Table UPDATED'!AH$171</f>
        <v>0</v>
      </c>
      <c r="M500" s="120">
        <f>IF(L500&gt;0,RANK(L500,(L$490:L$508)),0)</f>
        <v>0</v>
      </c>
      <c r="N500" s="171">
        <f>'Averages Pivot Table UPDATED'!AH$175</f>
        <v>0</v>
      </c>
      <c r="O500" s="120">
        <f>IF(N500&gt;0,RANK(N500,(N$490:N$508)),0)</f>
        <v>0</v>
      </c>
    </row>
    <row r="501" spans="1:15" s="91" customFormat="1">
      <c r="A501" s="118" t="s">
        <v>198</v>
      </c>
      <c r="B501" s="171">
        <f>'Averages Pivot Table UPDATED'!AH$180</f>
        <v>0</v>
      </c>
      <c r="C501" s="120">
        <f>IF(B501&gt;0,RANK(B501,(B$490:B$508)),0)</f>
        <v>0</v>
      </c>
      <c r="D501" s="171">
        <f>'Averages Pivot Table UPDATED'!AH$184</f>
        <v>0</v>
      </c>
      <c r="E501" s="120">
        <f>IF(D501&gt;0,RANK(D501,(D$490:D$508)),0)</f>
        <v>0</v>
      </c>
      <c r="F501" s="171">
        <f>'Averages Pivot Table UPDATED'!AH$188</f>
        <v>0</v>
      </c>
      <c r="G501" s="120">
        <f>IF(F501&gt;0,RANK(F501,(F$490:F$508)),0)</f>
        <v>0</v>
      </c>
      <c r="H501" s="171">
        <f>'Averages Pivot Table UPDATED'!AH$192</f>
        <v>0</v>
      </c>
      <c r="I501" s="120">
        <f>IF(H501&gt;0,RANK(H501,(H$490:H$508)),0)</f>
        <v>0</v>
      </c>
      <c r="J501" s="171">
        <f>'Averages Pivot Table UPDATED'!AH$196</f>
        <v>0</v>
      </c>
      <c r="K501" s="120">
        <f>IF(J501&gt;0,RANK(J501,(J$490:J$508)),0)</f>
        <v>0</v>
      </c>
      <c r="L501" s="149">
        <f>'Averages Pivot Table UPDATED'!AH$200</f>
        <v>0</v>
      </c>
      <c r="M501" s="120">
        <f>IF(L501&gt;0,RANK(L501,(L$490:L$508)),0)</f>
        <v>0</v>
      </c>
      <c r="N501" s="171">
        <f>'Averages Pivot Table UPDATED'!AH$204</f>
        <v>0</v>
      </c>
      <c r="O501" s="120">
        <f>IF(N501&gt;0,RANK(N501,(N$490:N$508)),0)</f>
        <v>0</v>
      </c>
    </row>
    <row r="502" spans="1:15" s="91" customFormat="1">
      <c r="A502" s="118" t="s">
        <v>199</v>
      </c>
      <c r="B502" s="171">
        <f>'Averages Pivot Table UPDATED'!AH$209</f>
        <v>0</v>
      </c>
      <c r="C502" s="120">
        <f>IF(B502&gt;0,RANK(B502,(B$490:B$508)),0)</f>
        <v>0</v>
      </c>
      <c r="D502" s="171">
        <f>'Averages Pivot Table UPDATED'!AH$213</f>
        <v>0</v>
      </c>
      <c r="E502" s="120">
        <f>IF(D502&gt;0,RANK(D502,(D$490:D$508)),0)</f>
        <v>0</v>
      </c>
      <c r="F502" s="171">
        <f>'Averages Pivot Table UPDATED'!AH$217</f>
        <v>0</v>
      </c>
      <c r="G502" s="120">
        <f>IF(F502&gt;0,RANK(F502,(F$490:F$508)),0)</f>
        <v>0</v>
      </c>
      <c r="H502" s="171">
        <f>'Averages Pivot Table UPDATED'!AH$221</f>
        <v>0</v>
      </c>
      <c r="I502" s="120">
        <f>IF(H502&gt;0,RANK(H502,(H$490:H$508)),0)</f>
        <v>0</v>
      </c>
      <c r="J502" s="171">
        <f>'Averages Pivot Table UPDATED'!AH$225</f>
        <v>0</v>
      </c>
      <c r="K502" s="120">
        <f>IF(J502&gt;0,RANK(J502,(J$490:J$508)),0)</f>
        <v>0</v>
      </c>
      <c r="L502" s="149">
        <f>'Averages Pivot Table UPDATED'!AH$229</f>
        <v>47958.535544372608</v>
      </c>
      <c r="M502" s="120">
        <f>IF(L502&gt;0,RANK(L502,(L$490:L$508)),0)</f>
        <v>2</v>
      </c>
      <c r="N502" s="171">
        <f>'Averages Pivot Table UPDATED'!AH$233</f>
        <v>47958.535544372608</v>
      </c>
      <c r="O502" s="120">
        <f>IF(N502&gt;0,RANK(N502,(N$490:N$508)),0)</f>
        <v>2</v>
      </c>
    </row>
    <row r="503" spans="1:15" s="91" customFormat="1">
      <c r="A503" s="118" t="s">
        <v>200</v>
      </c>
      <c r="B503" s="171">
        <f>'Averages Pivot Table UPDATED'!AH$238</f>
        <v>0</v>
      </c>
      <c r="C503" s="120">
        <f>IF(B503&gt;0,RANK(B503,(B$490:B$508)),0)</f>
        <v>0</v>
      </c>
      <c r="D503" s="171">
        <f>'Averages Pivot Table UPDATED'!AH$242</f>
        <v>0</v>
      </c>
      <c r="E503" s="120">
        <f>IF(D503&gt;0,RANK(D503,(D$490:D$508)),0)</f>
        <v>0</v>
      </c>
      <c r="F503" s="171">
        <f>'Averages Pivot Table UPDATED'!AH$246</f>
        <v>0</v>
      </c>
      <c r="G503" s="120">
        <f>IF(F503&gt;0,RANK(F503,(F$490:F$508)),0)</f>
        <v>0</v>
      </c>
      <c r="H503" s="171">
        <f>'Averages Pivot Table UPDATED'!AH$250</f>
        <v>0</v>
      </c>
      <c r="I503" s="120">
        <f>IF(H503&gt;0,RANK(H503,(H$490:H$508)),0)</f>
        <v>0</v>
      </c>
      <c r="J503" s="171">
        <f>'Averages Pivot Table UPDATED'!AH$254</f>
        <v>0</v>
      </c>
      <c r="K503" s="120">
        <f>IF(J503&gt;0,RANK(J503,(J$490:J$508)),0)</f>
        <v>0</v>
      </c>
      <c r="L503" s="149">
        <f>'Averages Pivot Table UPDATED'!AH$258</f>
        <v>0</v>
      </c>
      <c r="M503" s="120">
        <f>IF(L503&gt;0,RANK(L503,(L$490:L$508)),0)</f>
        <v>0</v>
      </c>
      <c r="N503" s="171">
        <f>'Averages Pivot Table UPDATED'!AH$262</f>
        <v>0</v>
      </c>
      <c r="O503" s="120">
        <f>IF(N503&gt;0,RANK(N503,(N$490:N$508)),0)</f>
        <v>0</v>
      </c>
    </row>
    <row r="504" spans="1:15" s="91" customFormat="1">
      <c r="A504" s="118"/>
    </row>
    <row r="505" spans="1:15" s="91" customFormat="1">
      <c r="A505" s="118" t="s">
        <v>201</v>
      </c>
      <c r="B505" s="171">
        <f>'Averages Pivot Table UPDATED'!AH$267</f>
        <v>0</v>
      </c>
      <c r="C505" s="120">
        <f>IF(B505&gt;0,RANK(B505,(B$490:B$508)),0)</f>
        <v>0</v>
      </c>
      <c r="D505" s="171">
        <f>'Averages Pivot Table UPDATED'!AH$271</f>
        <v>0</v>
      </c>
      <c r="E505" s="120">
        <f>IF(D505&gt;0,RANK(D505,(D$490:D$508)),0)</f>
        <v>0</v>
      </c>
      <c r="F505" s="171">
        <f>'Averages Pivot Table UPDATED'!AH$275</f>
        <v>0</v>
      </c>
      <c r="G505" s="120">
        <f>IF(F505&gt;0,RANK(F505,(F$490:F$508)),0)</f>
        <v>0</v>
      </c>
      <c r="H505" s="171">
        <f>'Averages Pivot Table UPDATED'!AH$279</f>
        <v>0</v>
      </c>
      <c r="I505" s="120">
        <f>IF(H505&gt;0,RANK(H505,(H$490:H$508)),0)</f>
        <v>0</v>
      </c>
      <c r="J505" s="171">
        <f>'Averages Pivot Table UPDATED'!AH$283</f>
        <v>0</v>
      </c>
      <c r="K505" s="120">
        <f>IF(J505&gt;0,RANK(J505,(J$490:J$508)),0)</f>
        <v>0</v>
      </c>
      <c r="L505" s="149">
        <f>'Averages Pivot Table UPDATED'!AH$287</f>
        <v>37012.614164904866</v>
      </c>
      <c r="M505" s="120">
        <f>IF(L505&gt;0,RANK(L505,(L$490:L$508)),0)</f>
        <v>4</v>
      </c>
      <c r="N505" s="171">
        <f>'Averages Pivot Table UPDATED'!AH$291</f>
        <v>37012.614164904866</v>
      </c>
      <c r="O505" s="120">
        <f>IF(N505&gt;0,RANK(N505,(N$490:N$508)),0)</f>
        <v>4</v>
      </c>
    </row>
    <row r="506" spans="1:15" s="91" customFormat="1">
      <c r="A506" s="118" t="s">
        <v>202</v>
      </c>
      <c r="B506" s="171">
        <f>'Averages Pivot Table UPDATED'!AH$296</f>
        <v>0</v>
      </c>
      <c r="C506" s="120">
        <f>IF(B506&gt;0,RANK(B506,(B$490:B$508)),0)</f>
        <v>0</v>
      </c>
      <c r="D506" s="171">
        <f>'Averages Pivot Table UPDATED'!AH$300</f>
        <v>0</v>
      </c>
      <c r="E506" s="120">
        <f>IF(D506&gt;0,RANK(D506,(D$490:D$508)),0)</f>
        <v>0</v>
      </c>
      <c r="F506" s="171">
        <f>'Averages Pivot Table UPDATED'!AH$304</f>
        <v>0</v>
      </c>
      <c r="G506" s="120">
        <f>IF(F506&gt;0,RANK(F506,(F$490:F$508)),0)</f>
        <v>0</v>
      </c>
      <c r="H506" s="171">
        <f>'Averages Pivot Table UPDATED'!AH$308</f>
        <v>0</v>
      </c>
      <c r="I506" s="120">
        <f>IF(H506&gt;0,RANK(H506,(H$490:H$508)),0)</f>
        <v>0</v>
      </c>
      <c r="J506" s="171">
        <f>'Averages Pivot Table UPDATED'!AH$312</f>
        <v>0</v>
      </c>
      <c r="K506" s="120">
        <f>IF(J506&gt;0,RANK(J506,(J$490:J$508)),0)</f>
        <v>0</v>
      </c>
      <c r="L506" s="149">
        <f>'Averages Pivot Table UPDATED'!AH$316</f>
        <v>0</v>
      </c>
      <c r="M506" s="120">
        <f>IF(L506&gt;0,RANK(L506,(L$490:L$508)),0)</f>
        <v>0</v>
      </c>
      <c r="N506" s="171">
        <f>'Averages Pivot Table UPDATED'!AH$320</f>
        <v>0</v>
      </c>
      <c r="O506" s="120">
        <f>IF(N506&gt;0,RANK(N506,(N$490:N$508)),0)</f>
        <v>0</v>
      </c>
    </row>
    <row r="507" spans="1:15" s="91" customFormat="1">
      <c r="A507" s="118" t="s">
        <v>203</v>
      </c>
    </row>
    <row r="508" spans="1:15" s="91" customFormat="1">
      <c r="A508" s="143" t="s">
        <v>204</v>
      </c>
      <c r="B508" s="171">
        <f>'Averages Pivot Table UPDATED'!AH$325</f>
        <v>0</v>
      </c>
      <c r="C508" s="120">
        <f>IF(B508&gt;0,RANK(B508,(B$490:B$508)),0)</f>
        <v>0</v>
      </c>
      <c r="D508" s="171">
        <f>'Averages Pivot Table UPDATED'!AH$329</f>
        <v>0</v>
      </c>
      <c r="E508" s="120">
        <f>IF(D508&gt;0,RANK(D508,(D$490:D$508)),0)</f>
        <v>0</v>
      </c>
      <c r="F508" s="171">
        <f>'Averages Pivot Table UPDATED'!AH$333</f>
        <v>0</v>
      </c>
      <c r="G508" s="120">
        <f>IF(F508&gt;0,RANK(F508,(F$490:F$508)),0)</f>
        <v>0</v>
      </c>
      <c r="H508" s="171">
        <f>'Averages Pivot Table UPDATED'!AH$337</f>
        <v>0</v>
      </c>
      <c r="I508" s="120">
        <f>IF(H508&gt;0,RANK(H508,(H$490:H$508)),0)</f>
        <v>0</v>
      </c>
      <c r="J508" s="171">
        <f>'Averages Pivot Table UPDATED'!AH$341</f>
        <v>0</v>
      </c>
      <c r="K508" s="120">
        <f>IF(J508&gt;0,RANK(J508,(J$490:J$508)),0)</f>
        <v>0</v>
      </c>
      <c r="L508" s="149">
        <f>'Averages Pivot Table UPDATED'!AH$345</f>
        <v>0</v>
      </c>
      <c r="M508" s="120">
        <f>IF(L508&gt;0,RANK(L508,(L$490:L$508)),0)</f>
        <v>0</v>
      </c>
      <c r="N508" s="171">
        <f>'Averages Pivot Table UPDATED'!AH$349</f>
        <v>0</v>
      </c>
      <c r="O508" s="120">
        <f>IF(N508&gt;0,RANK(N508,(N$490:N$508)),0)</f>
        <v>0</v>
      </c>
    </row>
    <row r="509" spans="1:15" s="91" customFormat="1" ht="33" customHeight="1">
      <c r="A509" s="663" t="s">
        <v>360</v>
      </c>
      <c r="B509" s="663"/>
      <c r="C509" s="663"/>
      <c r="D509" s="663"/>
      <c r="E509" s="663"/>
      <c r="F509" s="663"/>
      <c r="G509" s="663"/>
      <c r="H509" s="663"/>
      <c r="I509" s="663"/>
      <c r="J509" s="663"/>
      <c r="K509" s="663"/>
      <c r="L509" s="663"/>
      <c r="M509" s="663"/>
      <c r="N509" s="663"/>
      <c r="O509" s="663"/>
    </row>
    <row r="510" spans="1:15" s="91" customFormat="1">
      <c r="O510" s="84" t="s">
        <v>917</v>
      </c>
    </row>
    <row r="511" spans="1:15" s="91" customFormat="1" ht="18">
      <c r="A511" s="64" t="s">
        <v>226</v>
      </c>
      <c r="B511" s="64"/>
      <c r="C511" s="64"/>
      <c r="D511" s="64"/>
      <c r="E511" s="64"/>
      <c r="F511" s="64"/>
      <c r="G511" s="64"/>
      <c r="H511" s="64"/>
      <c r="I511" s="64"/>
      <c r="J511" s="64"/>
      <c r="K511" s="64"/>
      <c r="L511" s="64"/>
      <c r="M511" s="64"/>
      <c r="N511" s="64"/>
      <c r="O511" s="64"/>
    </row>
    <row r="512" spans="1:15" s="91" customFormat="1">
      <c r="A512" s="162"/>
      <c r="B512" s="69"/>
      <c r="C512" s="69"/>
      <c r="D512" s="69"/>
      <c r="E512" s="69"/>
      <c r="F512" s="69"/>
      <c r="G512" s="69"/>
      <c r="H512" s="69"/>
      <c r="I512" s="69"/>
      <c r="J512" s="69"/>
      <c r="K512" s="69"/>
      <c r="L512" s="69"/>
      <c r="M512" s="69"/>
      <c r="N512" s="69"/>
      <c r="O512" s="69"/>
    </row>
    <row r="513" spans="1:19" ht="15.75">
      <c r="A513" s="664" t="s">
        <v>210</v>
      </c>
      <c r="B513" s="664"/>
      <c r="C513" s="664"/>
      <c r="D513" s="664"/>
      <c r="E513" s="664"/>
      <c r="F513" s="664"/>
      <c r="G513" s="664"/>
      <c r="H513" s="664"/>
      <c r="I513" s="664"/>
      <c r="J513" s="664"/>
      <c r="K513" s="664"/>
      <c r="L513" s="664"/>
      <c r="M513" s="664"/>
      <c r="N513" s="664"/>
      <c r="O513" s="664"/>
    </row>
    <row r="514" spans="1:19" ht="15.75">
      <c r="A514" s="664" t="s">
        <v>386</v>
      </c>
      <c r="B514" s="664"/>
      <c r="C514" s="664"/>
      <c r="D514" s="664"/>
      <c r="E514" s="664"/>
      <c r="F514" s="664"/>
      <c r="G514" s="664"/>
      <c r="H514" s="664"/>
      <c r="I514" s="664"/>
      <c r="J514" s="664"/>
      <c r="K514" s="664"/>
      <c r="L514" s="664"/>
      <c r="M514" s="664"/>
      <c r="N514" s="664"/>
      <c r="O514" s="664"/>
    </row>
    <row r="515" spans="1:19">
      <c r="A515" s="118"/>
      <c r="B515" s="69"/>
      <c r="C515" s="69"/>
      <c r="D515" s="69"/>
      <c r="E515" s="69"/>
      <c r="F515" s="69"/>
      <c r="G515" s="69"/>
      <c r="H515" s="69"/>
      <c r="I515" s="69"/>
      <c r="J515" s="69"/>
      <c r="K515" s="69"/>
      <c r="L515" s="69"/>
      <c r="M515" s="69"/>
      <c r="N515" s="69"/>
      <c r="O515" s="69"/>
    </row>
    <row r="516" spans="1:19" ht="31.5" customHeight="1">
      <c r="A516" s="96"/>
      <c r="B516" s="164" t="s">
        <v>3</v>
      </c>
      <c r="C516" s="165"/>
      <c r="D516" s="166" t="s">
        <v>4</v>
      </c>
      <c r="E516" s="167"/>
      <c r="F516" s="166" t="s">
        <v>5</v>
      </c>
      <c r="G516" s="167"/>
      <c r="H516" s="164" t="s">
        <v>6</v>
      </c>
      <c r="I516" s="165"/>
      <c r="J516" s="166" t="s">
        <v>211</v>
      </c>
      <c r="K516" s="167"/>
      <c r="L516" s="165" t="s">
        <v>21</v>
      </c>
      <c r="M516" s="165"/>
      <c r="N516" s="165" t="s">
        <v>212</v>
      </c>
      <c r="O516" s="165"/>
    </row>
    <row r="517" spans="1:19">
      <c r="A517" s="184"/>
      <c r="B517" s="98" t="s">
        <v>187</v>
      </c>
      <c r="C517" s="97" t="s">
        <v>166</v>
      </c>
      <c r="D517" s="98" t="s">
        <v>187</v>
      </c>
      <c r="E517" s="97" t="s">
        <v>166</v>
      </c>
      <c r="F517" s="98" t="s">
        <v>187</v>
      </c>
      <c r="G517" s="97" t="s">
        <v>166</v>
      </c>
      <c r="H517" s="98" t="s">
        <v>187</v>
      </c>
      <c r="I517" s="97" t="s">
        <v>166</v>
      </c>
      <c r="J517" s="98" t="s">
        <v>187</v>
      </c>
      <c r="K517" s="97" t="s">
        <v>166</v>
      </c>
      <c r="L517" s="98" t="s">
        <v>187</v>
      </c>
      <c r="M517" s="97" t="s">
        <v>166</v>
      </c>
      <c r="N517" s="98" t="s">
        <v>187</v>
      </c>
      <c r="O517" s="97" t="s">
        <v>166</v>
      </c>
    </row>
    <row r="518" spans="1:19" s="109" customFormat="1" ht="18" customHeight="1">
      <c r="A518" s="106" t="s">
        <v>188</v>
      </c>
      <c r="B518" s="133">
        <f>'Averages Pivot Table UPDATED'!AF$353</f>
        <v>0</v>
      </c>
      <c r="C518" s="133"/>
      <c r="D518" s="133">
        <f>'Averages Pivot Table UPDATED'!AF$357</f>
        <v>0</v>
      </c>
      <c r="E518" s="133"/>
      <c r="F518" s="133">
        <f>'Averages Pivot Table UPDATED'!AF$361</f>
        <v>0</v>
      </c>
      <c r="G518" s="133"/>
      <c r="H518" s="133">
        <f>'Averages Pivot Table UPDATED'!AF$365</f>
        <v>0</v>
      </c>
      <c r="I518" s="133"/>
      <c r="J518" s="133">
        <f>'Averages Pivot Table UPDATED'!AF$369</f>
        <v>0</v>
      </c>
      <c r="K518" s="133"/>
      <c r="L518" s="133">
        <f>'Averages Pivot Table UPDATED'!AF$373</f>
        <v>41611.27699448153</v>
      </c>
      <c r="M518" s="133"/>
      <c r="N518" s="133">
        <f>'Averages Pivot Table UPDATED'!AF$377</f>
        <v>41611.27699448153</v>
      </c>
      <c r="O518" s="169"/>
      <c r="Q518" s="111"/>
      <c r="R518" s="111"/>
      <c r="S518" s="111"/>
    </row>
    <row r="519" spans="1:19" ht="12.95" customHeight="1">
      <c r="A519" s="118"/>
      <c r="B519" s="113"/>
      <c r="C519" s="137"/>
      <c r="D519" s="113"/>
      <c r="E519" s="137"/>
      <c r="F519" s="113"/>
      <c r="G519" s="137"/>
      <c r="H519" s="113"/>
      <c r="I519" s="137"/>
      <c r="J519" s="113"/>
      <c r="K519" s="137"/>
      <c r="L519" s="113"/>
      <c r="M519" s="137"/>
      <c r="N519" s="113"/>
      <c r="O519" s="137"/>
    </row>
    <row r="520" spans="1:19" ht="12.95" customHeight="1">
      <c r="A520" s="118" t="s">
        <v>189</v>
      </c>
      <c r="B520" s="171">
        <f>'Averages Pivot Table UPDATED'!AF$6</f>
        <v>0</v>
      </c>
      <c r="C520" s="120">
        <f>IF(B520&gt;0,RANK(B520,(B$520:B$538)),0)</f>
        <v>0</v>
      </c>
      <c r="D520" s="171">
        <f>'Averages Pivot Table UPDATED'!AF$10</f>
        <v>0</v>
      </c>
      <c r="E520" s="120">
        <f>IF(D520&gt;0,RANK(D520,(D$520:D$538)),0)</f>
        <v>0</v>
      </c>
      <c r="F520" s="171">
        <f>'Averages Pivot Table UPDATED'!AF$14</f>
        <v>0</v>
      </c>
      <c r="G520" s="120">
        <f>IF(F520&gt;0,RANK(F520,(F$520:F$538)),0)</f>
        <v>0</v>
      </c>
      <c r="H520" s="171">
        <f>'Averages Pivot Table UPDATED'!AF$18</f>
        <v>0</v>
      </c>
      <c r="I520" s="120">
        <f>IF(H520&gt;0,RANK(H520,(H$520:H$538)),0)</f>
        <v>0</v>
      </c>
      <c r="J520" s="171">
        <f>'Averages Pivot Table UPDATED'!AF$22</f>
        <v>0</v>
      </c>
      <c r="K520" s="120">
        <f>IF(J520&gt;0,RANK(J520,(J$520:J$538)),0)</f>
        <v>0</v>
      </c>
      <c r="L520" s="149">
        <f>'Averages Pivot Table UPDATED'!AF$26</f>
        <v>53481.219101123592</v>
      </c>
      <c r="M520" s="120">
        <f>IF(L520&gt;0,RANK(L520,(L$520:L$538)),0)</f>
        <v>1</v>
      </c>
      <c r="N520" s="171">
        <f>'Averages Pivot Table UPDATED'!AF$30</f>
        <v>53481.219101123592</v>
      </c>
      <c r="O520" s="120">
        <f>IF(N520&gt;0,RANK(N520,(N$520:N$538)),0)</f>
        <v>1</v>
      </c>
    </row>
    <row r="521" spans="1:19" ht="12.95" customHeight="1">
      <c r="A521" s="118" t="s">
        <v>190</v>
      </c>
      <c r="B521" s="171">
        <f>'Averages Pivot Table UPDATED'!AF$35</f>
        <v>0</v>
      </c>
      <c r="C521" s="120">
        <f>IF(B521&gt;0,RANK(B521,(B$520:B$538)),0)</f>
        <v>0</v>
      </c>
      <c r="D521" s="171">
        <f>'Averages Pivot Table UPDATED'!AF$39</f>
        <v>0</v>
      </c>
      <c r="E521" s="120">
        <f>IF(D521&gt;0,RANK(D521,(D$520:D$538)),0)</f>
        <v>0</v>
      </c>
      <c r="F521" s="171">
        <f>'Averages Pivot Table UPDATED'!AF$43</f>
        <v>0</v>
      </c>
      <c r="G521" s="120">
        <f>IF(F521&gt;0,RANK(F521,(F$520:F$538)),0)</f>
        <v>0</v>
      </c>
      <c r="H521" s="171">
        <f>'Averages Pivot Table UPDATED'!AF$47</f>
        <v>0</v>
      </c>
      <c r="I521" s="120">
        <f>IF(H521&gt;0,RANK(H521,(H$520:H$538)),0)</f>
        <v>0</v>
      </c>
      <c r="J521" s="171">
        <f>'Averages Pivot Table UPDATED'!AF$51</f>
        <v>0</v>
      </c>
      <c r="K521" s="120">
        <f>IF(J521&gt;0,RANK(J521,(J$520:J$538)),0)</f>
        <v>0</v>
      </c>
      <c r="L521" s="149">
        <f>'Averages Pivot Table UPDATED'!AF$55</f>
        <v>0</v>
      </c>
      <c r="M521" s="120">
        <f>IF(L521&gt;0,RANK(L521,(L$520:L$538)),0)</f>
        <v>0</v>
      </c>
      <c r="N521" s="171">
        <f>'Averages Pivot Table UPDATED'!AF$59</f>
        <v>0</v>
      </c>
      <c r="O521" s="120">
        <f>IF(N521&gt;0,RANK(N521,(N$520:N$538)),0)</f>
        <v>0</v>
      </c>
    </row>
    <row r="522" spans="1:19" ht="12.95" customHeight="1">
      <c r="A522" s="118" t="s">
        <v>191</v>
      </c>
      <c r="B522" s="171">
        <f>'Averages Pivot Table UPDATED'!AF$64</f>
        <v>0</v>
      </c>
      <c r="C522" s="120">
        <f>IF(B522&gt;0,RANK(B522,(B$520:B$538)),0)</f>
        <v>0</v>
      </c>
      <c r="D522" s="171">
        <f>'Averages Pivot Table UPDATED'!AF$68</f>
        <v>0</v>
      </c>
      <c r="E522" s="120">
        <f>IF(D522&gt;0,RANK(D522,(D$520:D$538)),0)</f>
        <v>0</v>
      </c>
      <c r="F522" s="171">
        <f>'Averages Pivot Table UPDATED'!AF$72</f>
        <v>0</v>
      </c>
      <c r="G522" s="120">
        <f>IF(F522&gt;0,RANK(F522,(F$520:F$538)),0)</f>
        <v>0</v>
      </c>
      <c r="H522" s="171">
        <f>'Averages Pivot Table UPDATED'!AF$76</f>
        <v>0</v>
      </c>
      <c r="I522" s="120">
        <f>IF(H522&gt;0,RANK(H522,(H$520:H$538)),0)</f>
        <v>0</v>
      </c>
      <c r="J522" s="171">
        <f>'Averages Pivot Table UPDATED'!AF$80</f>
        <v>0</v>
      </c>
      <c r="K522" s="120">
        <f>IF(J522&gt;0,RANK(J522,(J$520:J$538)),0)</f>
        <v>0</v>
      </c>
      <c r="L522" s="149">
        <f>'Averages Pivot Table UPDATED'!AF$84</f>
        <v>0</v>
      </c>
      <c r="M522" s="120">
        <f>IF(L522&gt;0,RANK(L522,(L$520:L$538)),0)</f>
        <v>0</v>
      </c>
      <c r="N522" s="171">
        <f>'Averages Pivot Table UPDATED'!AF$88</f>
        <v>0</v>
      </c>
      <c r="O522" s="120">
        <f>IF(N522&gt;0,RANK(N522,(N$520:N$538)),0)</f>
        <v>0</v>
      </c>
    </row>
    <row r="523" spans="1:19" ht="12.95" customHeight="1">
      <c r="A523" s="118" t="s">
        <v>192</v>
      </c>
      <c r="B523" s="171">
        <f>'Averages Pivot Table UPDATED'!AF$93</f>
        <v>0</v>
      </c>
      <c r="C523" s="120">
        <f>IF(B523&gt;0,RANK(B523,(B$520:B$538)),0)</f>
        <v>0</v>
      </c>
      <c r="D523" s="171">
        <f>'Averages Pivot Table UPDATED'!AF$97</f>
        <v>0</v>
      </c>
      <c r="E523" s="120">
        <f>IF(D523&gt;0,RANK(D523,(D$520:D$538)),0)</f>
        <v>0</v>
      </c>
      <c r="F523" s="171">
        <f>'Averages Pivot Table UPDATED'!AF$101</f>
        <v>0</v>
      </c>
      <c r="G523" s="120">
        <f>IF(F523&gt;0,RANK(F523,(F$520:F$538)),0)</f>
        <v>0</v>
      </c>
      <c r="H523" s="171">
        <f>'Averages Pivot Table UPDATED'!AF$105</f>
        <v>0</v>
      </c>
      <c r="I523" s="120">
        <f>IF(H523&gt;0,RANK(H523,(H$520:H$538)),0)</f>
        <v>0</v>
      </c>
      <c r="J523" s="171">
        <f>'Averages Pivot Table UPDATED'!AF$109</f>
        <v>0</v>
      </c>
      <c r="K523" s="120">
        <f>IF(J523&gt;0,RANK(J523,(J$520:J$538)),0)</f>
        <v>0</v>
      </c>
      <c r="L523" s="149">
        <f>'Averages Pivot Table UPDATED'!AF$113</f>
        <v>0</v>
      </c>
      <c r="M523" s="120">
        <f>IF(L523&gt;0,RANK(L523,(L$520:L$538)),0)</f>
        <v>0</v>
      </c>
      <c r="N523" s="171">
        <f>'Averages Pivot Table UPDATED'!AF$117</f>
        <v>0</v>
      </c>
      <c r="O523" s="120">
        <f>IF(N523&gt;0,RANK(N523,(N$520:N$538)),0)</f>
        <v>0</v>
      </c>
    </row>
    <row r="524" spans="1:19" ht="12.95" customHeight="1">
      <c r="A524" s="118"/>
      <c r="B524" s="171"/>
      <c r="C524" s="120"/>
      <c r="D524" s="171"/>
      <c r="E524" s="120"/>
      <c r="F524" s="171"/>
      <c r="G524" s="120"/>
      <c r="H524" s="171"/>
      <c r="I524" s="120"/>
      <c r="J524" s="171"/>
      <c r="K524" s="120"/>
      <c r="L524" s="149"/>
      <c r="M524" s="120"/>
      <c r="N524" s="171"/>
      <c r="O524" s="120"/>
    </row>
    <row r="525" spans="1:19" ht="12.95" customHeight="1">
      <c r="A525" s="118" t="s">
        <v>193</v>
      </c>
      <c r="B525" s="171">
        <f>'Averages Pivot Table UPDATED'!AF$122</f>
        <v>0</v>
      </c>
      <c r="C525" s="120">
        <f>IF(B525&gt;0,RANK(B525,(B$520:B$538)),0)</f>
        <v>0</v>
      </c>
      <c r="D525" s="171">
        <f>'Averages Pivot Table UPDATED'!AF$126</f>
        <v>0</v>
      </c>
      <c r="E525" s="120">
        <f>IF(D525&gt;0,RANK(D525,(D$520:D$538)),0)</f>
        <v>0</v>
      </c>
      <c r="F525" s="171">
        <f>'Averages Pivot Table UPDATED'!AF$130</f>
        <v>0</v>
      </c>
      <c r="G525" s="120">
        <f>IF(F525&gt;0,RANK(F525,(F$520:F$538)),0)</f>
        <v>0</v>
      </c>
      <c r="H525" s="171">
        <f>'Averages Pivot Table UPDATED'!AF$134</f>
        <v>0</v>
      </c>
      <c r="I525" s="120">
        <f>IF(H525&gt;0,RANK(H525,(H$520:H$538)),0)</f>
        <v>0</v>
      </c>
      <c r="J525" s="171">
        <f>'Averages Pivot Table UPDATED'!AF$138</f>
        <v>0</v>
      </c>
      <c r="K525" s="120">
        <f>IF(J525&gt;0,RANK(J525,(J$520:J$538)),0)</f>
        <v>0</v>
      </c>
      <c r="L525" s="149">
        <f>'Averages Pivot Table UPDATED'!AF$142</f>
        <v>40020.922102161559</v>
      </c>
      <c r="M525" s="120">
        <f>IF(L525&gt;0,RANK(L525,(L$520:L$538)),0)</f>
        <v>3</v>
      </c>
      <c r="N525" s="171">
        <f>'Averages Pivot Table UPDATED'!AF$146</f>
        <v>40020.922102161559</v>
      </c>
      <c r="O525" s="120">
        <f>IF(N525&gt;0,RANK(N525,(N$520:N$538)),0)</f>
        <v>3</v>
      </c>
    </row>
    <row r="526" spans="1:19" ht="12.95" customHeight="1">
      <c r="A526" s="118" t="s">
        <v>194</v>
      </c>
    </row>
    <row r="527" spans="1:19" ht="12.95" customHeight="1">
      <c r="A527" s="118" t="s">
        <v>195</v>
      </c>
    </row>
    <row r="528" spans="1:19" ht="12.95" customHeight="1">
      <c r="A528" s="118" t="s">
        <v>196</v>
      </c>
    </row>
    <row r="529" spans="1:15" s="91" customFormat="1">
      <c r="A529" s="118"/>
    </row>
    <row r="530" spans="1:15" s="91" customFormat="1">
      <c r="A530" s="118" t="s">
        <v>197</v>
      </c>
      <c r="B530" s="171">
        <f>'Averages Pivot Table UPDATED'!AF$151</f>
        <v>0</v>
      </c>
      <c r="C530" s="120">
        <f>IF(B530&gt;0,RANK(B530,(B$520:B$538)),0)</f>
        <v>0</v>
      </c>
      <c r="D530" s="171">
        <f>'Averages Pivot Table UPDATED'!AF$155</f>
        <v>0</v>
      </c>
      <c r="E530" s="120">
        <f>IF(D530&gt;0,RANK(D530,(D$520:D$538)),0)</f>
        <v>0</v>
      </c>
      <c r="F530" s="171">
        <f>'Averages Pivot Table UPDATED'!AF$159</f>
        <v>0</v>
      </c>
      <c r="G530" s="120">
        <f>IF(F530&gt;0,RANK(F530,(F$520:F$538)),0)</f>
        <v>0</v>
      </c>
      <c r="H530" s="171">
        <f>'Averages Pivot Table UPDATED'!AF$163</f>
        <v>0</v>
      </c>
      <c r="I530" s="120">
        <f>IF(H530&gt;0,RANK(H530,(H$520:H$538)),0)</f>
        <v>0</v>
      </c>
      <c r="J530" s="171">
        <f>'Averages Pivot Table UPDATED'!AF$167</f>
        <v>0</v>
      </c>
      <c r="K530" s="120">
        <f>IF(J530&gt;0,RANK(J530,(J$520:J$538)),0)</f>
        <v>0</v>
      </c>
      <c r="L530" s="149">
        <f>'Averages Pivot Table UPDATED'!AF$171</f>
        <v>0</v>
      </c>
      <c r="M530" s="120">
        <f>IF(L530&gt;0,RANK(L530,(L$520:L$538)),0)</f>
        <v>0</v>
      </c>
      <c r="N530" s="171">
        <f>'Averages Pivot Table UPDATED'!AF$175</f>
        <v>0</v>
      </c>
      <c r="O530" s="120">
        <f>IF(N530&gt;0,RANK(N530,(N$520:N$538)),0)</f>
        <v>0</v>
      </c>
    </row>
    <row r="531" spans="1:15" s="91" customFormat="1">
      <c r="A531" s="118" t="s">
        <v>198</v>
      </c>
      <c r="B531" s="171">
        <f>'Averages Pivot Table UPDATED'!AF$180</f>
        <v>0</v>
      </c>
      <c r="C531" s="120">
        <f>IF(B531&gt;0,RANK(B531,(B$520:B$538)),0)</f>
        <v>0</v>
      </c>
      <c r="D531" s="171">
        <f>'Averages Pivot Table UPDATED'!AF$184</f>
        <v>0</v>
      </c>
      <c r="E531" s="120">
        <f>IF(D531&gt;0,RANK(D531,(D$520:D$538)),0)</f>
        <v>0</v>
      </c>
      <c r="F531" s="171">
        <f>'Averages Pivot Table UPDATED'!AF$188</f>
        <v>0</v>
      </c>
      <c r="G531" s="120">
        <f>IF(F531&gt;0,RANK(F531,(F$520:F$538)),0)</f>
        <v>0</v>
      </c>
      <c r="H531" s="171">
        <f>'Averages Pivot Table UPDATED'!AF$192</f>
        <v>0</v>
      </c>
      <c r="I531" s="120">
        <f>IF(H531&gt;0,RANK(H531,(H$520:H$538)),0)</f>
        <v>0</v>
      </c>
      <c r="J531" s="171">
        <f>'Averages Pivot Table UPDATED'!AF$196</f>
        <v>0</v>
      </c>
      <c r="K531" s="120">
        <f>IF(J531&gt;0,RANK(J531,(J$520:J$538)),0)</f>
        <v>0</v>
      </c>
      <c r="L531" s="149">
        <f>'Averages Pivot Table UPDATED'!AF$200</f>
        <v>0</v>
      </c>
      <c r="M531" s="120">
        <f>IF(L531&gt;0,RANK(L531,(L$520:L$538)),0)</f>
        <v>0</v>
      </c>
      <c r="N531" s="171">
        <f>'Averages Pivot Table UPDATED'!AF$204</f>
        <v>0</v>
      </c>
      <c r="O531" s="120">
        <f>IF(N531&gt;0,RANK(N531,(N$520:N$538)),0)</f>
        <v>0</v>
      </c>
    </row>
    <row r="532" spans="1:15" s="91" customFormat="1">
      <c r="A532" s="118" t="s">
        <v>199</v>
      </c>
      <c r="B532" s="171">
        <f>'Averages Pivot Table UPDATED'!AF$209</f>
        <v>0</v>
      </c>
      <c r="C532" s="120">
        <f>IF(B532&gt;0,RANK(B532,(B$520:B$538)),0)</f>
        <v>0</v>
      </c>
      <c r="D532" s="171">
        <f>'Averages Pivot Table UPDATED'!AF$213</f>
        <v>0</v>
      </c>
      <c r="E532" s="120">
        <f>IF(D532&gt;0,RANK(D532,(D$520:D$538)),0)</f>
        <v>0</v>
      </c>
      <c r="F532" s="171">
        <f>'Averages Pivot Table UPDATED'!AF$217</f>
        <v>0</v>
      </c>
      <c r="G532" s="120">
        <f>IF(F532&gt;0,RANK(F532,(F$520:F$538)),0)</f>
        <v>0</v>
      </c>
      <c r="H532" s="171">
        <f>'Averages Pivot Table UPDATED'!AF$221</f>
        <v>0</v>
      </c>
      <c r="I532" s="120">
        <f>IF(H532&gt;0,RANK(H532,(H$520:H$538)),0)</f>
        <v>0</v>
      </c>
      <c r="J532" s="171">
        <f>'Averages Pivot Table UPDATED'!AF$225</f>
        <v>0</v>
      </c>
      <c r="K532" s="120">
        <f>IF(J532&gt;0,RANK(J532,(J$520:J$538)),0)</f>
        <v>0</v>
      </c>
      <c r="L532" s="149">
        <f>'Averages Pivot Table UPDATED'!AF$229</f>
        <v>52503.905707471989</v>
      </c>
      <c r="M532" s="120">
        <f>IF(L532&gt;0,RANK(L532,(L$520:L$538)),0)</f>
        <v>2</v>
      </c>
      <c r="N532" s="171">
        <f>'Averages Pivot Table UPDATED'!AF$233</f>
        <v>52503.905707471989</v>
      </c>
      <c r="O532" s="120">
        <f>IF(N532&gt;0,RANK(N532,(N$520:N$538)),0)</f>
        <v>2</v>
      </c>
    </row>
    <row r="533" spans="1:15" s="91" customFormat="1">
      <c r="A533" s="118" t="s">
        <v>200</v>
      </c>
      <c r="B533" s="171">
        <f>'Averages Pivot Table UPDATED'!AF$238</f>
        <v>0</v>
      </c>
      <c r="C533" s="120">
        <f>IF(B533&gt;0,RANK(B533,(B$520:B$538)),0)</f>
        <v>0</v>
      </c>
      <c r="D533" s="171">
        <f>'Averages Pivot Table UPDATED'!AF$242</f>
        <v>0</v>
      </c>
      <c r="E533" s="120">
        <f>IF(D533&gt;0,RANK(D533,(D$520:D$538)),0)</f>
        <v>0</v>
      </c>
      <c r="F533" s="171">
        <f>'Averages Pivot Table UPDATED'!AF$246</f>
        <v>0</v>
      </c>
      <c r="G533" s="120">
        <f>IF(F533&gt;0,RANK(F533,(F$520:F$538)),0)</f>
        <v>0</v>
      </c>
      <c r="H533" s="171">
        <f>'Averages Pivot Table UPDATED'!AF$250</f>
        <v>0</v>
      </c>
      <c r="I533" s="120">
        <f>IF(H533&gt;0,RANK(H533,(H$520:H$538)),0)</f>
        <v>0</v>
      </c>
      <c r="J533" s="171">
        <f>'Averages Pivot Table UPDATED'!AF$254</f>
        <v>0</v>
      </c>
      <c r="K533" s="120">
        <f>IF(J533&gt;0,RANK(J533,(J$520:J$538)),0)</f>
        <v>0</v>
      </c>
      <c r="L533" s="149">
        <f>'Averages Pivot Table UPDATED'!AF$258</f>
        <v>0</v>
      </c>
      <c r="M533" s="120">
        <f>IF(L533&gt;0,RANK(L533,(L$520:L$538)),0)</f>
        <v>0</v>
      </c>
      <c r="N533" s="171">
        <f>'Averages Pivot Table UPDATED'!AF$262</f>
        <v>0</v>
      </c>
      <c r="O533" s="120">
        <f>IF(N533&gt;0,RANK(N533,(N$520:N$538)),0)</f>
        <v>0</v>
      </c>
    </row>
    <row r="534" spans="1:15" s="91" customFormat="1">
      <c r="A534" s="118"/>
    </row>
    <row r="535" spans="1:15" s="91" customFormat="1">
      <c r="A535" s="118" t="s">
        <v>201</v>
      </c>
      <c r="B535" s="171">
        <f>'Averages Pivot Table UPDATED'!AF$267</f>
        <v>0</v>
      </c>
      <c r="C535" s="120">
        <f>IF(B535&gt;0,RANK(B535,(B$520:B$538)),0)</f>
        <v>0</v>
      </c>
      <c r="D535" s="171">
        <f>'Averages Pivot Table UPDATED'!AF$271</f>
        <v>0</v>
      </c>
      <c r="E535" s="120">
        <f>IF(D535&gt;0,RANK(D535,(D$520:D$538)),0)</f>
        <v>0</v>
      </c>
      <c r="F535" s="171">
        <f>'Averages Pivot Table UPDATED'!AF$275</f>
        <v>0</v>
      </c>
      <c r="G535" s="120">
        <f>IF(F535&gt;0,RANK(F535,(F$520:F$538)),0)</f>
        <v>0</v>
      </c>
      <c r="H535" s="171">
        <f>'Averages Pivot Table UPDATED'!AF$279</f>
        <v>0</v>
      </c>
      <c r="I535" s="120">
        <f>IF(H535&gt;0,RANK(H535,(H$520:H$538)),0)</f>
        <v>0</v>
      </c>
      <c r="J535" s="171">
        <f>'Averages Pivot Table UPDATED'!AF$283</f>
        <v>0</v>
      </c>
      <c r="K535" s="120">
        <f>IF(J535&gt;0,RANK(J535,(J$520:J$538)),0)</f>
        <v>0</v>
      </c>
      <c r="L535" s="149">
        <f>'Averages Pivot Table UPDATED'!AF$287</f>
        <v>37178.723684210534</v>
      </c>
      <c r="M535" s="120">
        <f>IF(L535&gt;0,RANK(L535,(L$520:L$538)),0)</f>
        <v>4</v>
      </c>
      <c r="N535" s="171">
        <f>'Averages Pivot Table UPDATED'!AF$291</f>
        <v>37178.723684210534</v>
      </c>
      <c r="O535" s="120">
        <f>IF(N535&gt;0,RANK(N535,(N$520:N$538)),0)</f>
        <v>4</v>
      </c>
    </row>
    <row r="536" spans="1:15" s="91" customFormat="1">
      <c r="A536" s="118" t="s">
        <v>202</v>
      </c>
      <c r="B536" s="171">
        <f>'Averages Pivot Table UPDATED'!AF$296</f>
        <v>0</v>
      </c>
      <c r="C536" s="120">
        <f>IF(B536&gt;0,RANK(B536,(B$520:B$538)),0)</f>
        <v>0</v>
      </c>
      <c r="D536" s="171">
        <f>'Averages Pivot Table UPDATED'!AF$300</f>
        <v>0</v>
      </c>
      <c r="E536" s="120">
        <f>IF(D536&gt;0,RANK(D536,(D$520:D$538)),0)</f>
        <v>0</v>
      </c>
      <c r="F536" s="171">
        <f>'Averages Pivot Table UPDATED'!AF$304</f>
        <v>0</v>
      </c>
      <c r="G536" s="120">
        <f>IF(F536&gt;0,RANK(F536,(F$520:F$538)),0)</f>
        <v>0</v>
      </c>
      <c r="H536" s="171">
        <f>'Averages Pivot Table UPDATED'!AF$308</f>
        <v>0</v>
      </c>
      <c r="I536" s="120">
        <f>IF(H536&gt;0,RANK(H536,(H$520:H$538)),0)</f>
        <v>0</v>
      </c>
      <c r="J536" s="171">
        <f>'Averages Pivot Table UPDATED'!AF$312</f>
        <v>0</v>
      </c>
      <c r="K536" s="120">
        <f>IF(J536&gt;0,RANK(J536,(J$520:J$538)),0)</f>
        <v>0</v>
      </c>
      <c r="L536" s="149">
        <f>'Averages Pivot Table UPDATED'!AF$316</f>
        <v>0</v>
      </c>
      <c r="M536" s="120">
        <f>IF(L536&gt;0,RANK(L536,(L$520:L$538)),0)</f>
        <v>0</v>
      </c>
      <c r="N536" s="171">
        <f>'Averages Pivot Table UPDATED'!AF$320</f>
        <v>0</v>
      </c>
      <c r="O536" s="120">
        <f>IF(N536&gt;0,RANK(N536,(N$520:N$538)),0)</f>
        <v>0</v>
      </c>
    </row>
    <row r="537" spans="1:15" s="91" customFormat="1">
      <c r="A537" s="118" t="s">
        <v>203</v>
      </c>
    </row>
    <row r="538" spans="1:15" s="91" customFormat="1">
      <c r="A538" s="143" t="s">
        <v>204</v>
      </c>
      <c r="B538" s="171">
        <f>'Averages Pivot Table UPDATED'!AF$325</f>
        <v>0</v>
      </c>
      <c r="C538" s="120">
        <f>IF(B538&gt;0,RANK(B538,(B$520:B$538)),0)</f>
        <v>0</v>
      </c>
      <c r="D538" s="171">
        <f>'Averages Pivot Table UPDATED'!AF$329</f>
        <v>0</v>
      </c>
      <c r="E538" s="120">
        <f>IF(D538&gt;0,RANK(D538,(D$520:D$538)),0)</f>
        <v>0</v>
      </c>
      <c r="F538" s="171">
        <f>'Averages Pivot Table UPDATED'!AF$333</f>
        <v>0</v>
      </c>
      <c r="G538" s="120">
        <f>IF(F538&gt;0,RANK(F538,(F$520:F$538)),0)</f>
        <v>0</v>
      </c>
      <c r="H538" s="171">
        <f>'Averages Pivot Table UPDATED'!AF$337</f>
        <v>0</v>
      </c>
      <c r="I538" s="120">
        <f>IF(H538&gt;0,RANK(H538,(H$520:H$538)),0)</f>
        <v>0</v>
      </c>
      <c r="J538" s="171">
        <f>'Averages Pivot Table UPDATED'!AF$341</f>
        <v>0</v>
      </c>
      <c r="K538" s="120">
        <f>IF(J538&gt;0,RANK(J538,(J$520:J$538)),0)</f>
        <v>0</v>
      </c>
      <c r="L538" s="149">
        <f>'Averages Pivot Table UPDATED'!AF$345</f>
        <v>0</v>
      </c>
      <c r="M538" s="120">
        <f>IF(L538&gt;0,RANK(L538,(L$520:L$538)),0)</f>
        <v>0</v>
      </c>
      <c r="N538" s="171">
        <f>'Averages Pivot Table UPDATED'!AF$349</f>
        <v>0</v>
      </c>
      <c r="O538" s="120">
        <f>IF(N538&gt;0,RANK(N538,(N$520:N$538)),0)</f>
        <v>0</v>
      </c>
    </row>
    <row r="539" spans="1:15" s="91" customFormat="1" ht="33.75" customHeight="1">
      <c r="A539" s="663" t="s">
        <v>360</v>
      </c>
      <c r="B539" s="663"/>
      <c r="C539" s="663"/>
      <c r="D539" s="663"/>
      <c r="E539" s="663"/>
      <c r="F539" s="663"/>
      <c r="G539" s="663"/>
      <c r="H539" s="663"/>
      <c r="I539" s="663"/>
      <c r="J539" s="663"/>
      <c r="K539" s="663"/>
      <c r="L539" s="663"/>
      <c r="M539" s="663"/>
      <c r="N539" s="663"/>
      <c r="O539" s="663"/>
    </row>
    <row r="540" spans="1:15" s="91" customFormat="1">
      <c r="O540" s="84" t="s">
        <v>917</v>
      </c>
    </row>
    <row r="541" spans="1:15" s="91" customFormat="1" ht="18">
      <c r="A541" s="64" t="s">
        <v>227</v>
      </c>
      <c r="B541" s="64"/>
      <c r="C541" s="64"/>
      <c r="D541" s="64"/>
      <c r="E541" s="64"/>
      <c r="F541" s="64"/>
      <c r="G541" s="64"/>
      <c r="H541" s="64"/>
      <c r="I541" s="64"/>
      <c r="J541" s="64"/>
      <c r="K541" s="64"/>
      <c r="L541" s="64"/>
      <c r="M541" s="64"/>
      <c r="N541" s="64"/>
      <c r="O541" s="64"/>
    </row>
    <row r="542" spans="1:15" s="91" customFormat="1">
      <c r="A542" s="162"/>
      <c r="B542" s="69"/>
      <c r="C542" s="69"/>
      <c r="D542" s="69"/>
      <c r="E542" s="69"/>
      <c r="F542" s="69"/>
      <c r="G542" s="69"/>
      <c r="H542" s="69"/>
      <c r="I542" s="69"/>
      <c r="J542" s="69"/>
      <c r="K542" s="69"/>
      <c r="L542" s="69"/>
      <c r="M542" s="69"/>
      <c r="N542" s="69"/>
      <c r="O542" s="69"/>
    </row>
    <row r="543" spans="1:15" s="91" customFormat="1" ht="15.75">
      <c r="A543" s="664" t="s">
        <v>210</v>
      </c>
      <c r="B543" s="664"/>
      <c r="C543" s="664"/>
      <c r="D543" s="664"/>
      <c r="E543" s="664"/>
      <c r="F543" s="664"/>
      <c r="G543" s="664"/>
      <c r="H543" s="664"/>
      <c r="I543" s="664"/>
      <c r="J543" s="664"/>
      <c r="K543" s="664"/>
      <c r="L543" s="664"/>
      <c r="M543" s="664"/>
      <c r="N543" s="664"/>
      <c r="O543" s="664"/>
    </row>
    <row r="544" spans="1:15" s="91" customFormat="1" ht="15.75">
      <c r="A544" s="664" t="s">
        <v>387</v>
      </c>
      <c r="B544" s="664"/>
      <c r="C544" s="664"/>
      <c r="D544" s="664"/>
      <c r="E544" s="664"/>
      <c r="F544" s="664"/>
      <c r="G544" s="664"/>
      <c r="H544" s="664"/>
      <c r="I544" s="664"/>
      <c r="J544" s="664"/>
      <c r="K544" s="664"/>
      <c r="L544" s="664"/>
      <c r="M544" s="664"/>
      <c r="N544" s="664"/>
      <c r="O544" s="664"/>
    </row>
    <row r="545" spans="1:19">
      <c r="A545" s="118"/>
      <c r="B545" s="69"/>
      <c r="C545" s="69"/>
      <c r="D545" s="69"/>
      <c r="E545" s="69"/>
      <c r="F545" s="69"/>
      <c r="G545" s="69"/>
      <c r="H545" s="69"/>
      <c r="I545" s="69"/>
      <c r="J545" s="69"/>
      <c r="K545" s="69"/>
      <c r="L545" s="69"/>
      <c r="M545" s="69"/>
      <c r="N545" s="69"/>
      <c r="O545" s="69"/>
    </row>
    <row r="546" spans="1:19" ht="31.5" customHeight="1">
      <c r="A546" s="96"/>
      <c r="B546" s="164" t="s">
        <v>3</v>
      </c>
      <c r="C546" s="165"/>
      <c r="D546" s="166" t="s">
        <v>4</v>
      </c>
      <c r="E546" s="167"/>
      <c r="F546" s="166" t="s">
        <v>5</v>
      </c>
      <c r="G546" s="167"/>
      <c r="H546" s="164" t="s">
        <v>6</v>
      </c>
      <c r="I546" s="165"/>
      <c r="J546" s="166" t="s">
        <v>211</v>
      </c>
      <c r="K546" s="167"/>
      <c r="L546" s="165" t="s">
        <v>21</v>
      </c>
      <c r="M546" s="165"/>
      <c r="N546" s="165" t="s">
        <v>212</v>
      </c>
      <c r="O546" s="165"/>
    </row>
    <row r="547" spans="1:19">
      <c r="A547" s="184"/>
      <c r="B547" s="98" t="s">
        <v>187</v>
      </c>
      <c r="C547" s="97" t="s">
        <v>166</v>
      </c>
      <c r="D547" s="98" t="s">
        <v>187</v>
      </c>
      <c r="E547" s="97" t="s">
        <v>166</v>
      </c>
      <c r="F547" s="98" t="s">
        <v>187</v>
      </c>
      <c r="G547" s="97" t="s">
        <v>166</v>
      </c>
      <c r="H547" s="98" t="s">
        <v>187</v>
      </c>
      <c r="I547" s="97" t="s">
        <v>166</v>
      </c>
      <c r="J547" s="98" t="s">
        <v>187</v>
      </c>
      <c r="K547" s="97" t="s">
        <v>166</v>
      </c>
      <c r="L547" s="98" t="s">
        <v>187</v>
      </c>
      <c r="M547" s="97" t="s">
        <v>166</v>
      </c>
      <c r="N547" s="98" t="s">
        <v>187</v>
      </c>
      <c r="O547" s="97" t="s">
        <v>166</v>
      </c>
    </row>
    <row r="548" spans="1:19" s="109" customFormat="1" ht="18" customHeight="1">
      <c r="A548" s="106" t="s">
        <v>188</v>
      </c>
      <c r="B548" s="133">
        <f>'Averages Pivot Table UPDATED'!AG$353</f>
        <v>0</v>
      </c>
      <c r="C548" s="133"/>
      <c r="D548" s="133">
        <f>'Averages Pivot Table UPDATED'!AG$357</f>
        <v>0</v>
      </c>
      <c r="E548" s="133"/>
      <c r="F548" s="133">
        <f>'Averages Pivot Table UPDATED'!AG$361</f>
        <v>0</v>
      </c>
      <c r="G548" s="133"/>
      <c r="H548" s="133">
        <f>'Averages Pivot Table UPDATED'!AG$365</f>
        <v>0</v>
      </c>
      <c r="I548" s="133"/>
      <c r="J548" s="133">
        <f>'Averages Pivot Table UPDATED'!AG$369</f>
        <v>0</v>
      </c>
      <c r="K548" s="133"/>
      <c r="L548" s="133">
        <f>'Averages Pivot Table UPDATED'!AG$373</f>
        <v>43829.340860777571</v>
      </c>
      <c r="M548" s="133"/>
      <c r="N548" s="133">
        <f>'Averages Pivot Table UPDATED'!AG$377</f>
        <v>43829.340860777571</v>
      </c>
      <c r="O548" s="169"/>
      <c r="Q548" s="111"/>
      <c r="R548" s="111"/>
      <c r="S548" s="111"/>
    </row>
    <row r="549" spans="1:19" ht="12.95" customHeight="1">
      <c r="A549" s="118"/>
      <c r="B549" s="113"/>
      <c r="C549" s="137"/>
      <c r="D549" s="113"/>
      <c r="E549" s="137"/>
      <c r="F549" s="113"/>
      <c r="G549" s="137"/>
      <c r="H549" s="113"/>
      <c r="I549" s="137"/>
      <c r="J549" s="113"/>
      <c r="K549" s="137"/>
      <c r="L549" s="113"/>
      <c r="M549" s="137"/>
      <c r="N549" s="113"/>
      <c r="O549" s="137"/>
    </row>
    <row r="550" spans="1:19" ht="12.95" customHeight="1">
      <c r="A550" s="118" t="s">
        <v>189</v>
      </c>
      <c r="B550" s="171">
        <f>'Averages Pivot Table UPDATED'!AG$6</f>
        <v>0</v>
      </c>
      <c r="C550" s="120">
        <f>IF(B550&gt;0,RANK(B550,(B$550:B$568)),0)</f>
        <v>0</v>
      </c>
      <c r="D550" s="171">
        <f>'Averages Pivot Table UPDATED'!AG$10</f>
        <v>0</v>
      </c>
      <c r="E550" s="120">
        <f>IF(D550&gt;0,RANK(D550,(D$550:D$568)),0)</f>
        <v>0</v>
      </c>
      <c r="F550" s="171">
        <f>'Averages Pivot Table UPDATED'!AG$14</f>
        <v>0</v>
      </c>
      <c r="G550" s="120">
        <f>IF(F550&gt;0,RANK(F550,(F$550:F$568)),0)</f>
        <v>0</v>
      </c>
      <c r="H550" s="171">
        <f>'Averages Pivot Table UPDATED'!AG$18</f>
        <v>0</v>
      </c>
      <c r="I550" s="120">
        <f>IF(H550&gt;0,RANK(H550,(H$550:H$568)),0)</f>
        <v>0</v>
      </c>
      <c r="J550" s="171">
        <f>'Averages Pivot Table UPDATED'!AG$22</f>
        <v>0</v>
      </c>
      <c r="K550" s="120">
        <f>IF(J550&gt;0,RANK(J550,(J$550:J$568)),0)</f>
        <v>0</v>
      </c>
      <c r="L550" s="149">
        <f>'Averages Pivot Table UPDATED'!AG$26</f>
        <v>52194.459055522915</v>
      </c>
      <c r="M550" s="120">
        <f>IF(L550&gt;0,RANK(L550,(L$550:L$568)),0)</f>
        <v>1</v>
      </c>
      <c r="N550" s="171">
        <f>'Averages Pivot Table UPDATED'!AG$30</f>
        <v>52194.459055522915</v>
      </c>
      <c r="O550" s="120">
        <f>IF(N550&gt;0,RANK(N550,(N$550:N$568)),0)</f>
        <v>1</v>
      </c>
    </row>
    <row r="551" spans="1:19" ht="12.95" customHeight="1">
      <c r="A551" s="118" t="s">
        <v>190</v>
      </c>
      <c r="B551" s="171">
        <f>'Averages Pivot Table UPDATED'!AG$35</f>
        <v>0</v>
      </c>
      <c r="C551" s="120">
        <f>IF(B551&gt;0,RANK(B551,(B$550:B$568)),0)</f>
        <v>0</v>
      </c>
      <c r="D551" s="171">
        <f>'Averages Pivot Table UPDATED'!AG$39</f>
        <v>0</v>
      </c>
      <c r="E551" s="120">
        <f>IF(D551&gt;0,RANK(D551,(D$550:D$568)),0)</f>
        <v>0</v>
      </c>
      <c r="F551" s="171">
        <f>'Averages Pivot Table UPDATED'!AG$43</f>
        <v>0</v>
      </c>
      <c r="G551" s="120">
        <f>IF(F551&gt;0,RANK(F551,(F$550:F$568)),0)</f>
        <v>0</v>
      </c>
      <c r="H551" s="171">
        <f>'Averages Pivot Table UPDATED'!AG$47</f>
        <v>0</v>
      </c>
      <c r="I551" s="120">
        <f>IF(H551&gt;0,RANK(H551,(H$550:H$568)),0)</f>
        <v>0</v>
      </c>
      <c r="J551" s="171">
        <f>'Averages Pivot Table UPDATED'!AG$51</f>
        <v>0</v>
      </c>
      <c r="K551" s="120">
        <f>IF(J551&gt;0,RANK(J551,(J$550:J$568)),0)</f>
        <v>0</v>
      </c>
      <c r="L551" s="149">
        <f>'Averages Pivot Table UPDATED'!AG$55</f>
        <v>0</v>
      </c>
      <c r="M551" s="120">
        <f>IF(L551&gt;0,RANK(L551,(L$550:L$568)),0)</f>
        <v>0</v>
      </c>
      <c r="N551" s="171">
        <f>'Averages Pivot Table UPDATED'!AG$59</f>
        <v>0</v>
      </c>
      <c r="O551" s="120">
        <f>IF(N551&gt;0,RANK(N551,(N$550:N$568)),0)</f>
        <v>0</v>
      </c>
    </row>
    <row r="552" spans="1:19" ht="12.95" customHeight="1">
      <c r="A552" s="118" t="s">
        <v>191</v>
      </c>
      <c r="B552" s="171">
        <f>'Averages Pivot Table UPDATED'!AG$64</f>
        <v>0</v>
      </c>
      <c r="C552" s="120">
        <f>IF(B552&gt;0,RANK(B552,(B$550:B$568)),0)</f>
        <v>0</v>
      </c>
      <c r="D552" s="171">
        <f>'Averages Pivot Table UPDATED'!AG$68</f>
        <v>0</v>
      </c>
      <c r="E552" s="120">
        <f>IF(D552&gt;0,RANK(D552,(D$550:D$568)),0)</f>
        <v>0</v>
      </c>
      <c r="F552" s="171">
        <f>'Averages Pivot Table UPDATED'!AG$72</f>
        <v>0</v>
      </c>
      <c r="G552" s="120">
        <f>IF(F552&gt;0,RANK(F552,(F$550:F$568)),0)</f>
        <v>0</v>
      </c>
      <c r="H552" s="171">
        <f>'Averages Pivot Table UPDATED'!AG$76</f>
        <v>0</v>
      </c>
      <c r="I552" s="120">
        <f>IF(H552&gt;0,RANK(H552,(H$550:H$568)),0)</f>
        <v>0</v>
      </c>
      <c r="J552" s="171">
        <f>'Averages Pivot Table UPDATED'!AG$80</f>
        <v>0</v>
      </c>
      <c r="K552" s="120">
        <f>IF(J552&gt;0,RANK(J552,(J$550:J$568)),0)</f>
        <v>0</v>
      </c>
      <c r="L552" s="149">
        <f>'Averages Pivot Table UPDATED'!AG$84</f>
        <v>0</v>
      </c>
      <c r="M552" s="120">
        <f>IF(L552&gt;0,RANK(L552,(L$550:L$568)),0)</f>
        <v>0</v>
      </c>
      <c r="N552" s="171">
        <f>'Averages Pivot Table UPDATED'!AG$88</f>
        <v>0</v>
      </c>
      <c r="O552" s="120">
        <f>IF(N552&gt;0,RANK(N552,(N$550:N$568)),0)</f>
        <v>0</v>
      </c>
    </row>
    <row r="553" spans="1:19" ht="12.95" customHeight="1">
      <c r="A553" s="118" t="s">
        <v>192</v>
      </c>
      <c r="B553" s="171">
        <f>'Averages Pivot Table UPDATED'!AG$93</f>
        <v>0</v>
      </c>
      <c r="C553" s="120">
        <f>IF(B553&gt;0,RANK(B553,(B$550:B$568)),0)</f>
        <v>0</v>
      </c>
      <c r="D553" s="171">
        <f>'Averages Pivot Table UPDATED'!AG$97</f>
        <v>0</v>
      </c>
      <c r="E553" s="120">
        <f>IF(D553&gt;0,RANK(D553,(D$550:D$568)),0)</f>
        <v>0</v>
      </c>
      <c r="F553" s="171">
        <f>'Averages Pivot Table UPDATED'!AG$101</f>
        <v>0</v>
      </c>
      <c r="G553" s="120">
        <f>IF(F553&gt;0,RANK(F553,(F$550:F$568)),0)</f>
        <v>0</v>
      </c>
      <c r="H553" s="171">
        <f>'Averages Pivot Table UPDATED'!AG$105</f>
        <v>0</v>
      </c>
      <c r="I553" s="120">
        <f>IF(H553&gt;0,RANK(H553,(H$550:H$568)),0)</f>
        <v>0</v>
      </c>
      <c r="J553" s="171">
        <f>'Averages Pivot Table UPDATED'!AG$109</f>
        <v>0</v>
      </c>
      <c r="K553" s="120">
        <f>IF(J553&gt;0,RANK(J553,(J$550:J$568)),0)</f>
        <v>0</v>
      </c>
      <c r="L553" s="149">
        <f>'Averages Pivot Table UPDATED'!AG$113</f>
        <v>0</v>
      </c>
      <c r="M553" s="120">
        <f>IF(L553&gt;0,RANK(L553,(L$550:L$568)),0)</f>
        <v>0</v>
      </c>
      <c r="N553" s="171">
        <f>'Averages Pivot Table UPDATED'!AG$117</f>
        <v>0</v>
      </c>
      <c r="O553" s="120">
        <f>IF(N553&gt;0,RANK(N553,(N$550:N$568)),0)</f>
        <v>0</v>
      </c>
    </row>
    <row r="554" spans="1:19" ht="12.95" customHeight="1">
      <c r="A554" s="118"/>
      <c r="B554" s="171"/>
      <c r="C554" s="120"/>
      <c r="D554" s="171"/>
      <c r="E554" s="120"/>
      <c r="F554" s="171"/>
      <c r="G554" s="120"/>
      <c r="H554" s="171"/>
      <c r="I554" s="120"/>
      <c r="J554" s="171"/>
      <c r="K554" s="120"/>
      <c r="L554" s="149"/>
      <c r="M554" s="120"/>
      <c r="N554" s="171"/>
      <c r="O554" s="120"/>
    </row>
    <row r="555" spans="1:19" ht="12.95" customHeight="1">
      <c r="A555" s="118" t="s">
        <v>193</v>
      </c>
      <c r="B555" s="171">
        <f>'Averages Pivot Table UPDATED'!AG$122</f>
        <v>0</v>
      </c>
      <c r="C555" s="120">
        <f>IF(B555&gt;0,RANK(B555,(B$550:B$568)),0)</f>
        <v>0</v>
      </c>
      <c r="D555" s="171">
        <f>'Averages Pivot Table UPDATED'!AG$126</f>
        <v>0</v>
      </c>
      <c r="E555" s="120">
        <f>IF(D555&gt;0,RANK(D555,(D$550:D$568)),0)</f>
        <v>0</v>
      </c>
      <c r="F555" s="171">
        <f>'Averages Pivot Table UPDATED'!AG$130</f>
        <v>0</v>
      </c>
      <c r="G555" s="120">
        <f>IF(F555&gt;0,RANK(F555,(F$550:F$568)),0)</f>
        <v>0</v>
      </c>
      <c r="H555" s="171">
        <f>'Averages Pivot Table UPDATED'!AG$134</f>
        <v>0</v>
      </c>
      <c r="I555" s="120">
        <f>IF(H555&gt;0,RANK(H555,(H$550:H$568)),0)</f>
        <v>0</v>
      </c>
      <c r="J555" s="171">
        <f>'Averages Pivot Table UPDATED'!AG$138</f>
        <v>0</v>
      </c>
      <c r="K555" s="120">
        <f>IF(J555&gt;0,RANK(J555,(J$550:J$568)),0)</f>
        <v>0</v>
      </c>
      <c r="L555" s="149">
        <f>'Averages Pivot Table UPDATED'!AG$142</f>
        <v>0</v>
      </c>
      <c r="M555" s="120">
        <f>IF(L555&gt;0,RANK(L555,(L$550:L$568)),0)</f>
        <v>0</v>
      </c>
      <c r="N555" s="171">
        <f>'Averages Pivot Table UPDATED'!AG$146</f>
        <v>0</v>
      </c>
      <c r="O555" s="120">
        <f>IF(N555&gt;0,RANK(N555,(N$550:N$568)),0)</f>
        <v>0</v>
      </c>
    </row>
    <row r="556" spans="1:19" ht="12.95" customHeight="1">
      <c r="A556" s="118" t="s">
        <v>194</v>
      </c>
    </row>
    <row r="557" spans="1:19" ht="12.95" customHeight="1">
      <c r="A557" s="118" t="s">
        <v>195</v>
      </c>
    </row>
    <row r="558" spans="1:19" ht="12.95" customHeight="1">
      <c r="A558" s="118" t="s">
        <v>196</v>
      </c>
    </row>
    <row r="559" spans="1:19" ht="12.95" customHeight="1">
      <c r="A559" s="118"/>
    </row>
    <row r="560" spans="1:19" ht="12.95" customHeight="1">
      <c r="A560" s="118" t="s">
        <v>197</v>
      </c>
      <c r="B560" s="171">
        <f>'Averages Pivot Table UPDATED'!AG$151</f>
        <v>0</v>
      </c>
      <c r="C560" s="120">
        <f>IF(B560&gt;0,RANK(B560,(B$550:B$568)),0)</f>
        <v>0</v>
      </c>
      <c r="D560" s="171">
        <f>'Averages Pivot Table UPDATED'!AG$155</f>
        <v>0</v>
      </c>
      <c r="E560" s="120">
        <f>IF(D560&gt;0,RANK(D560,(D$550:D$568)),0)</f>
        <v>0</v>
      </c>
      <c r="F560" s="171">
        <f>'Averages Pivot Table UPDATED'!AG$159</f>
        <v>0</v>
      </c>
      <c r="G560" s="120">
        <f>IF(F560&gt;0,RANK(F560,(F$550:F$568)),0)</f>
        <v>0</v>
      </c>
      <c r="H560" s="171">
        <f>'Averages Pivot Table UPDATED'!AG$163</f>
        <v>0</v>
      </c>
      <c r="I560" s="120">
        <f>IF(H560&gt;0,RANK(H560,(H$550:H$568)),0)</f>
        <v>0</v>
      </c>
      <c r="J560" s="171">
        <f>'Averages Pivot Table UPDATED'!AG$167</f>
        <v>0</v>
      </c>
      <c r="K560" s="120">
        <f>IF(J560&gt;0,RANK(J560,(J$550:J$568)),0)</f>
        <v>0</v>
      </c>
      <c r="L560" s="149">
        <f>'Averages Pivot Table UPDATED'!AG$171</f>
        <v>0</v>
      </c>
      <c r="M560" s="120">
        <f>IF(L560&gt;0,RANK(L560,(L$550:L$568)),0)</f>
        <v>0</v>
      </c>
      <c r="N560" s="171">
        <f>'Averages Pivot Table UPDATED'!AG$175</f>
        <v>0</v>
      </c>
      <c r="O560" s="120">
        <f>IF(N560&gt;0,RANK(N560,(N$550:N$568)),0)</f>
        <v>0</v>
      </c>
    </row>
    <row r="561" spans="1:15" s="91" customFormat="1">
      <c r="A561" s="118" t="s">
        <v>198</v>
      </c>
      <c r="B561" s="171">
        <f>'Averages Pivot Table UPDATED'!AG$180</f>
        <v>0</v>
      </c>
      <c r="C561" s="120">
        <f>IF(B561&gt;0,RANK(B561,(B$550:B$568)),0)</f>
        <v>0</v>
      </c>
      <c r="D561" s="171">
        <f>'Averages Pivot Table UPDATED'!AG$184</f>
        <v>0</v>
      </c>
      <c r="E561" s="120">
        <f>IF(D561&gt;0,RANK(D561,(D$550:D$568)),0)</f>
        <v>0</v>
      </c>
      <c r="F561" s="171">
        <f>'Averages Pivot Table UPDATED'!AG$188</f>
        <v>0</v>
      </c>
      <c r="G561" s="120">
        <f>IF(F561&gt;0,RANK(F561,(F$550:F$568)),0)</f>
        <v>0</v>
      </c>
      <c r="H561" s="171">
        <f>'Averages Pivot Table UPDATED'!AG$192</f>
        <v>0</v>
      </c>
      <c r="I561" s="120">
        <f>IF(H561&gt;0,RANK(H561,(H$550:H$568)),0)</f>
        <v>0</v>
      </c>
      <c r="J561" s="171">
        <f>'Averages Pivot Table UPDATED'!AG$196</f>
        <v>0</v>
      </c>
      <c r="K561" s="120">
        <f>IF(J561&gt;0,RANK(J561,(J$550:J$568)),0)</f>
        <v>0</v>
      </c>
      <c r="L561" s="149">
        <f>'Averages Pivot Table UPDATED'!AG$200</f>
        <v>0</v>
      </c>
      <c r="M561" s="120">
        <f>IF(L561&gt;0,RANK(L561,(L$550:L$568)),0)</f>
        <v>0</v>
      </c>
      <c r="N561" s="171">
        <f>'Averages Pivot Table UPDATED'!AG$204</f>
        <v>0</v>
      </c>
      <c r="O561" s="120">
        <f>IF(N561&gt;0,RANK(N561,(N$550:N$568)),0)</f>
        <v>0</v>
      </c>
    </row>
    <row r="562" spans="1:15" s="91" customFormat="1">
      <c r="A562" s="118" t="s">
        <v>199</v>
      </c>
      <c r="B562" s="171">
        <f>'Averages Pivot Table UPDATED'!AG$209</f>
        <v>0</v>
      </c>
      <c r="C562" s="120">
        <f>IF(B562&gt;0,RANK(B562,(B$550:B$568)),0)</f>
        <v>0</v>
      </c>
      <c r="D562" s="171">
        <f>'Averages Pivot Table UPDATED'!AG$213</f>
        <v>0</v>
      </c>
      <c r="E562" s="120">
        <f>IF(D562&gt;0,RANK(D562,(D$550:D$568)),0)</f>
        <v>0</v>
      </c>
      <c r="F562" s="171">
        <f>'Averages Pivot Table UPDATED'!AG$217</f>
        <v>0</v>
      </c>
      <c r="G562" s="120">
        <f>IF(F562&gt;0,RANK(F562,(F$550:F$568)),0)</f>
        <v>0</v>
      </c>
      <c r="H562" s="171">
        <f>'Averages Pivot Table UPDATED'!AG$221</f>
        <v>0</v>
      </c>
      <c r="I562" s="120">
        <f>IF(H562&gt;0,RANK(H562,(H$550:H$568)),0)</f>
        <v>0</v>
      </c>
      <c r="J562" s="171">
        <f>'Averages Pivot Table UPDATED'!AG$225</f>
        <v>0</v>
      </c>
      <c r="K562" s="120">
        <f>IF(J562&gt;0,RANK(J562,(J$550:J$568)),0)</f>
        <v>0</v>
      </c>
      <c r="L562" s="149">
        <f>'Averages Pivot Table UPDATED'!AG$229</f>
        <v>46429.101664227011</v>
      </c>
      <c r="M562" s="120">
        <f>IF(L562&gt;0,RANK(L562,(L$550:L$568)),0)</f>
        <v>2</v>
      </c>
      <c r="N562" s="171">
        <f>'Averages Pivot Table UPDATED'!AG$233</f>
        <v>46429.101664227011</v>
      </c>
      <c r="O562" s="120">
        <f>IF(N562&gt;0,RANK(N562,(N$550:N$568)),0)</f>
        <v>2</v>
      </c>
    </row>
    <row r="563" spans="1:15" s="91" customFormat="1">
      <c r="A563" s="118" t="s">
        <v>200</v>
      </c>
      <c r="B563" s="171">
        <f>'Averages Pivot Table UPDATED'!AG$238</f>
        <v>0</v>
      </c>
      <c r="C563" s="120">
        <f>IF(B563&gt;0,RANK(B563,(B$550:B$568)),0)</f>
        <v>0</v>
      </c>
      <c r="D563" s="171">
        <f>'Averages Pivot Table UPDATED'!AG$242</f>
        <v>0</v>
      </c>
      <c r="E563" s="120">
        <f>IF(D563&gt;0,RANK(D563,(D$550:D$568)),0)</f>
        <v>0</v>
      </c>
      <c r="F563" s="171">
        <f>'Averages Pivot Table UPDATED'!AG$246</f>
        <v>0</v>
      </c>
      <c r="G563" s="120">
        <f>IF(F563&gt;0,RANK(F563,(F$550:F$568)),0)</f>
        <v>0</v>
      </c>
      <c r="H563" s="171">
        <f>'Averages Pivot Table UPDATED'!AG$250</f>
        <v>0</v>
      </c>
      <c r="I563" s="120">
        <f>IF(H563&gt;0,RANK(H563,(H$550:H$568)),0)</f>
        <v>0</v>
      </c>
      <c r="J563" s="171">
        <f>'Averages Pivot Table UPDATED'!AG$254</f>
        <v>0</v>
      </c>
      <c r="K563" s="120">
        <f>IF(J563&gt;0,RANK(J563,(J$550:J$568)),0)</f>
        <v>0</v>
      </c>
      <c r="L563" s="149">
        <f>'Averages Pivot Table UPDATED'!AG$258</f>
        <v>0</v>
      </c>
      <c r="M563" s="120">
        <f>IF(L563&gt;0,RANK(L563,(L$550:L$568)),0)</f>
        <v>0</v>
      </c>
      <c r="N563" s="171">
        <f>'Averages Pivot Table UPDATED'!AG$262</f>
        <v>0</v>
      </c>
      <c r="O563" s="120">
        <f>IF(N563&gt;0,RANK(N563,(N$550:N$568)),0)</f>
        <v>0</v>
      </c>
    </row>
    <row r="564" spans="1:15" s="91" customFormat="1">
      <c r="A564" s="118"/>
    </row>
    <row r="565" spans="1:15" s="91" customFormat="1">
      <c r="A565" s="118" t="s">
        <v>201</v>
      </c>
      <c r="B565" s="171">
        <f>'Averages Pivot Table UPDATED'!AG$267</f>
        <v>0</v>
      </c>
      <c r="C565" s="120">
        <f>IF(B565&gt;0,RANK(B565,(B$550:B$568)),0)</f>
        <v>0</v>
      </c>
      <c r="D565" s="171">
        <f>'Averages Pivot Table UPDATED'!AG$271</f>
        <v>0</v>
      </c>
      <c r="E565" s="120">
        <f>IF(D565&gt;0,RANK(D565,(D$550:D$568)),0)</f>
        <v>0</v>
      </c>
      <c r="F565" s="171">
        <f>'Averages Pivot Table UPDATED'!AG$275</f>
        <v>0</v>
      </c>
      <c r="G565" s="120">
        <f>IF(F565&gt;0,RANK(F565,(F$550:F$568)),0)</f>
        <v>0</v>
      </c>
      <c r="H565" s="171">
        <f>'Averages Pivot Table UPDATED'!AG$279</f>
        <v>0</v>
      </c>
      <c r="I565" s="120">
        <f>IF(H565&gt;0,RANK(H565,(H$550:H$568)),0)</f>
        <v>0</v>
      </c>
      <c r="J565" s="171">
        <f>'Averages Pivot Table UPDATED'!AG$283</f>
        <v>0</v>
      </c>
      <c r="K565" s="120">
        <f>IF(J565&gt;0,RANK(J565,(J$550:J$568)),0)</f>
        <v>0</v>
      </c>
      <c r="L565" s="149">
        <f>'Averages Pivot Table UPDATED'!AG$287</f>
        <v>36998.103448275862</v>
      </c>
      <c r="M565" s="120">
        <f>IF(L565&gt;0,RANK(L565,(L$550:L$568)),0)</f>
        <v>3</v>
      </c>
      <c r="N565" s="171">
        <f>'Averages Pivot Table UPDATED'!AG$291</f>
        <v>36998.103448275862</v>
      </c>
      <c r="O565" s="120">
        <f>IF(N565&gt;0,RANK(N565,(N$550:N$568)),0)</f>
        <v>3</v>
      </c>
    </row>
    <row r="566" spans="1:15" s="91" customFormat="1">
      <c r="A566" s="118" t="s">
        <v>202</v>
      </c>
      <c r="B566" s="171">
        <f>'Averages Pivot Table UPDATED'!AG$296</f>
        <v>0</v>
      </c>
      <c r="C566" s="120">
        <f>IF(B566&gt;0,RANK(B566,(B$550:B$568)),0)</f>
        <v>0</v>
      </c>
      <c r="D566" s="171">
        <f>'Averages Pivot Table UPDATED'!AG$300</f>
        <v>0</v>
      </c>
      <c r="E566" s="120">
        <f>IF(D566&gt;0,RANK(D566,(D$550:D$568)),0)</f>
        <v>0</v>
      </c>
      <c r="F566" s="171">
        <f>'Averages Pivot Table UPDATED'!AG$304</f>
        <v>0</v>
      </c>
      <c r="G566" s="120">
        <f>IF(F566&gt;0,RANK(F566,(F$550:F$568)),0)</f>
        <v>0</v>
      </c>
      <c r="H566" s="171">
        <f>'Averages Pivot Table UPDATED'!AG$308</f>
        <v>0</v>
      </c>
      <c r="I566" s="120">
        <f>IF(H566&gt;0,RANK(H566,(H$550:H$568)),0)</f>
        <v>0</v>
      </c>
      <c r="J566" s="171">
        <f>'Averages Pivot Table UPDATED'!AG$312</f>
        <v>0</v>
      </c>
      <c r="K566" s="120">
        <f>IF(J566&gt;0,RANK(J566,(J$550:J$568)),0)</f>
        <v>0</v>
      </c>
      <c r="L566" s="149">
        <f>'Averages Pivot Table UPDATED'!AG$316</f>
        <v>0</v>
      </c>
      <c r="M566" s="120">
        <f>IF(L566&gt;0,RANK(L566,(L$550:L$568)),0)</f>
        <v>0</v>
      </c>
      <c r="N566" s="171">
        <f>'Averages Pivot Table UPDATED'!AG$320</f>
        <v>0</v>
      </c>
      <c r="O566" s="120">
        <f>IF(N566&gt;0,RANK(N566,(N$550:N$568)),0)</f>
        <v>0</v>
      </c>
    </row>
    <row r="567" spans="1:15" s="91" customFormat="1">
      <c r="A567" s="118" t="s">
        <v>203</v>
      </c>
    </row>
    <row r="568" spans="1:15" s="91" customFormat="1">
      <c r="A568" s="143" t="s">
        <v>204</v>
      </c>
      <c r="B568" s="171">
        <f>'Averages Pivot Table UPDATED'!AG$325</f>
        <v>0</v>
      </c>
      <c r="C568" s="120">
        <f>IF(B568&gt;0,RANK(B568,(B$550:B$568)),0)</f>
        <v>0</v>
      </c>
      <c r="D568" s="171">
        <f>'Averages Pivot Table UPDATED'!AG$329</f>
        <v>0</v>
      </c>
      <c r="E568" s="120">
        <f>IF(D568&gt;0,RANK(D568,(D$550:D$568)),0)</f>
        <v>0</v>
      </c>
      <c r="F568" s="171">
        <f>'Averages Pivot Table UPDATED'!AG$333</f>
        <v>0</v>
      </c>
      <c r="G568" s="120">
        <f>IF(F568&gt;0,RANK(F568,(F$550:F$568)),0)</f>
        <v>0</v>
      </c>
      <c r="H568" s="171">
        <f>'Averages Pivot Table UPDATED'!AG$337</f>
        <v>0</v>
      </c>
      <c r="I568" s="120">
        <f>IF(H568&gt;0,RANK(H568,(H$550:H$568)),0)</f>
        <v>0</v>
      </c>
      <c r="J568" s="171">
        <f>'Averages Pivot Table UPDATED'!AG$341</f>
        <v>0</v>
      </c>
      <c r="K568" s="120">
        <f>IF(J568&gt;0,RANK(J568,(J$550:J$568)),0)</f>
        <v>0</v>
      </c>
      <c r="L568" s="149">
        <f>'Averages Pivot Table UPDATED'!AG$345</f>
        <v>0</v>
      </c>
      <c r="M568" s="120">
        <f>IF(L568&gt;0,RANK(L568,(L$550:L$568)),0)</f>
        <v>0</v>
      </c>
      <c r="N568" s="171">
        <f>'Averages Pivot Table UPDATED'!AG$349</f>
        <v>0</v>
      </c>
      <c r="O568" s="120">
        <f>IF(N568&gt;0,RANK(N568,(N$550:N$568)),0)</f>
        <v>0</v>
      </c>
    </row>
    <row r="569" spans="1:15" s="91" customFormat="1" ht="32.25" customHeight="1">
      <c r="A569" s="663" t="s">
        <v>360</v>
      </c>
      <c r="B569" s="663"/>
      <c r="C569" s="663"/>
      <c r="D569" s="663"/>
      <c r="E569" s="663"/>
      <c r="F569" s="663"/>
      <c r="G569" s="663"/>
      <c r="H569" s="663"/>
      <c r="I569" s="663"/>
      <c r="J569" s="663"/>
      <c r="K569" s="663"/>
      <c r="L569" s="663"/>
      <c r="M569" s="663"/>
      <c r="N569" s="663"/>
      <c r="O569" s="663"/>
    </row>
    <row r="570" spans="1:15" s="91" customFormat="1">
      <c r="O570" s="84" t="s">
        <v>917</v>
      </c>
    </row>
    <row r="571" spans="1:15" s="91" customFormat="1" ht="18">
      <c r="A571" s="668" t="s">
        <v>366</v>
      </c>
      <c r="B571" s="668"/>
      <c r="C571" s="668"/>
      <c r="D571" s="668"/>
      <c r="E571" s="668"/>
      <c r="F571" s="668"/>
      <c r="G571" s="668"/>
      <c r="H571" s="668"/>
      <c r="I571" s="668"/>
      <c r="J571" s="668"/>
      <c r="K571" s="668"/>
      <c r="L571" s="668"/>
      <c r="M571" s="668"/>
      <c r="N571" s="668"/>
      <c r="O571" s="668"/>
    </row>
    <row r="572" spans="1:15" s="91" customFormat="1">
      <c r="A572" s="162"/>
      <c r="B572" s="69"/>
      <c r="C572" s="69"/>
      <c r="D572" s="69"/>
      <c r="E572" s="69"/>
      <c r="F572" s="69"/>
      <c r="G572" s="69"/>
      <c r="H572" s="69"/>
      <c r="I572" s="69"/>
      <c r="J572" s="69"/>
      <c r="K572" s="69"/>
      <c r="L572" s="69"/>
      <c r="M572" s="69"/>
      <c r="N572" s="69"/>
      <c r="O572" s="69"/>
    </row>
    <row r="573" spans="1:15" s="91" customFormat="1" ht="15.75">
      <c r="A573" s="664" t="s">
        <v>210</v>
      </c>
      <c r="B573" s="664"/>
      <c r="C573" s="664"/>
      <c r="D573" s="664"/>
      <c r="E573" s="664"/>
      <c r="F573" s="664"/>
      <c r="G573" s="664"/>
      <c r="H573" s="664"/>
      <c r="I573" s="664"/>
      <c r="J573" s="664"/>
      <c r="K573" s="664"/>
      <c r="L573" s="664"/>
      <c r="M573" s="664"/>
      <c r="N573" s="664"/>
      <c r="O573" s="664"/>
    </row>
    <row r="574" spans="1:15" s="91" customFormat="1" ht="15.75">
      <c r="A574" s="664" t="s">
        <v>363</v>
      </c>
      <c r="B574" s="664"/>
      <c r="C574" s="664"/>
      <c r="D574" s="664"/>
      <c r="E574" s="664"/>
      <c r="F574" s="664"/>
      <c r="G574" s="664"/>
      <c r="H574" s="664"/>
      <c r="I574" s="664"/>
      <c r="J574" s="664"/>
      <c r="K574" s="664"/>
      <c r="L574" s="664"/>
      <c r="M574" s="664"/>
      <c r="N574" s="664"/>
      <c r="O574" s="664"/>
    </row>
    <row r="575" spans="1:15" s="91" customFormat="1">
      <c r="A575" s="118"/>
      <c r="B575" s="69"/>
      <c r="C575" s="69"/>
      <c r="D575" s="69"/>
      <c r="E575" s="69"/>
      <c r="F575" s="69"/>
      <c r="G575" s="69"/>
      <c r="H575" s="69"/>
      <c r="I575" s="69"/>
      <c r="J575" s="69"/>
      <c r="K575" s="69"/>
      <c r="L575" s="69"/>
      <c r="M575" s="69"/>
      <c r="N575" s="69"/>
      <c r="O575" s="69"/>
    </row>
    <row r="576" spans="1:15" s="91" customFormat="1">
      <c r="A576" s="96"/>
      <c r="B576" s="164" t="s">
        <v>3</v>
      </c>
      <c r="C576" s="165"/>
      <c r="D576" s="166" t="s">
        <v>4</v>
      </c>
      <c r="E576" s="167"/>
      <c r="F576" s="166" t="s">
        <v>5</v>
      </c>
      <c r="G576" s="167"/>
      <c r="H576" s="164" t="s">
        <v>6</v>
      </c>
      <c r="I576" s="165"/>
      <c r="J576" s="166" t="s">
        <v>211</v>
      </c>
      <c r="K576" s="167"/>
      <c r="L576" s="165" t="s">
        <v>21</v>
      </c>
      <c r="M576" s="165"/>
      <c r="N576" s="165" t="s">
        <v>212</v>
      </c>
      <c r="O576" s="165"/>
    </row>
    <row r="577" spans="1:19">
      <c r="A577" s="184"/>
      <c r="B577" s="98" t="s">
        <v>187</v>
      </c>
      <c r="C577" s="97" t="s">
        <v>166</v>
      </c>
      <c r="D577" s="98" t="s">
        <v>187</v>
      </c>
      <c r="E577" s="97" t="s">
        <v>166</v>
      </c>
      <c r="F577" s="98" t="s">
        <v>187</v>
      </c>
      <c r="G577" s="97" t="s">
        <v>166</v>
      </c>
      <c r="H577" s="98" t="s">
        <v>187</v>
      </c>
      <c r="I577" s="97" t="s">
        <v>166</v>
      </c>
      <c r="J577" s="98" t="s">
        <v>187</v>
      </c>
      <c r="K577" s="97" t="s">
        <v>166</v>
      </c>
      <c r="L577" s="98" t="s">
        <v>187</v>
      </c>
      <c r="M577" s="97" t="s">
        <v>166</v>
      </c>
      <c r="N577" s="98" t="s">
        <v>187</v>
      </c>
      <c r="O577" s="97" t="s">
        <v>166</v>
      </c>
    </row>
    <row r="578" spans="1:19" s="109" customFormat="1" ht="18" customHeight="1">
      <c r="A578" s="106" t="s">
        <v>188</v>
      </c>
      <c r="B578" s="133"/>
      <c r="C578" s="133"/>
      <c r="D578" s="133"/>
      <c r="E578" s="133"/>
      <c r="F578" s="133"/>
      <c r="G578" s="133"/>
      <c r="H578" s="133"/>
      <c r="I578" s="133"/>
      <c r="J578" s="133"/>
      <c r="K578" s="133"/>
      <c r="L578" s="133"/>
      <c r="M578" s="133"/>
      <c r="N578" s="133"/>
      <c r="O578" s="170"/>
      <c r="Q578" s="111"/>
      <c r="R578" s="111"/>
      <c r="S578" s="111"/>
    </row>
    <row r="579" spans="1:19" ht="12.95" customHeight="1">
      <c r="A579" s="118"/>
      <c r="B579" s="113"/>
      <c r="C579" s="137"/>
      <c r="D579" s="113"/>
      <c r="E579" s="137"/>
      <c r="F579" s="113"/>
      <c r="G579" s="137"/>
      <c r="H579" s="113"/>
      <c r="I579" s="137"/>
      <c r="J579" s="113"/>
      <c r="K579" s="137"/>
      <c r="L579" s="113"/>
      <c r="M579" s="137"/>
      <c r="N579" s="113"/>
      <c r="O579" s="114"/>
    </row>
    <row r="580" spans="1:19" ht="12.95" customHeight="1">
      <c r="A580" s="118" t="s">
        <v>189</v>
      </c>
      <c r="B580" s="149"/>
      <c r="C580" s="120"/>
      <c r="D580" s="149"/>
      <c r="E580" s="120"/>
      <c r="F580" s="149"/>
      <c r="G580" s="120"/>
      <c r="H580" s="149"/>
      <c r="I580" s="120"/>
      <c r="J580" s="149"/>
      <c r="K580" s="120"/>
      <c r="L580" s="149"/>
      <c r="M580" s="120"/>
      <c r="N580" s="149"/>
      <c r="O580" s="120"/>
    </row>
    <row r="581" spans="1:19" ht="12.95" customHeight="1">
      <c r="A581" s="118" t="s">
        <v>190</v>
      </c>
      <c r="B581" s="149"/>
      <c r="C581" s="120"/>
      <c r="D581" s="149"/>
      <c r="E581" s="120"/>
      <c r="F581" s="149"/>
      <c r="G581" s="120"/>
      <c r="H581" s="149"/>
      <c r="I581" s="120"/>
      <c r="J581" s="149"/>
      <c r="K581" s="120"/>
      <c r="L581" s="149"/>
      <c r="M581" s="120"/>
      <c r="N581" s="149"/>
      <c r="O581" s="120"/>
    </row>
    <row r="582" spans="1:19" ht="12.95" customHeight="1">
      <c r="A582" s="118" t="s">
        <v>191</v>
      </c>
      <c r="B582" s="149"/>
      <c r="C582" s="120"/>
      <c r="D582" s="149"/>
      <c r="E582" s="120"/>
      <c r="F582" s="149"/>
      <c r="G582" s="120"/>
      <c r="H582" s="149"/>
      <c r="I582" s="120"/>
      <c r="J582" s="149"/>
      <c r="K582" s="120"/>
      <c r="L582" s="149"/>
      <c r="M582" s="120"/>
      <c r="N582" s="149"/>
      <c r="O582" s="120"/>
    </row>
    <row r="583" spans="1:19" ht="12.95" customHeight="1">
      <c r="A583" s="118" t="s">
        <v>192</v>
      </c>
      <c r="B583" s="149"/>
      <c r="C583" s="120"/>
      <c r="D583" s="149"/>
      <c r="E583" s="120"/>
      <c r="F583" s="149"/>
      <c r="G583" s="120"/>
      <c r="H583" s="149"/>
      <c r="I583" s="120"/>
      <c r="J583" s="149"/>
      <c r="K583" s="120"/>
      <c r="L583" s="149"/>
      <c r="M583" s="120"/>
      <c r="N583" s="149"/>
      <c r="O583" s="120"/>
    </row>
    <row r="584" spans="1:19" ht="12.95" customHeight="1">
      <c r="A584" s="118"/>
      <c r="B584" s="149"/>
      <c r="C584" s="120"/>
      <c r="D584" s="149"/>
      <c r="E584" s="120"/>
      <c r="F584" s="149"/>
      <c r="G584" s="120"/>
      <c r="H584" s="149"/>
      <c r="I584" s="120"/>
      <c r="J584" s="149"/>
      <c r="K584" s="120"/>
      <c r="L584" s="149"/>
      <c r="M584" s="120"/>
      <c r="N584" s="149"/>
      <c r="O584" s="120"/>
    </row>
    <row r="585" spans="1:19" ht="12.95" customHeight="1">
      <c r="A585" s="118" t="s">
        <v>193</v>
      </c>
      <c r="B585" s="149"/>
      <c r="C585" s="120"/>
      <c r="D585" s="149"/>
      <c r="E585" s="120"/>
      <c r="F585" s="149"/>
      <c r="G585" s="120"/>
      <c r="H585" s="149"/>
      <c r="I585" s="120"/>
      <c r="J585" s="149"/>
      <c r="K585" s="120"/>
      <c r="L585" s="149"/>
      <c r="M585" s="120"/>
      <c r="N585" s="149"/>
      <c r="O585" s="120"/>
    </row>
    <row r="586" spans="1:19" ht="12.95" customHeight="1">
      <c r="A586" s="118" t="s">
        <v>194</v>
      </c>
      <c r="B586" s="149"/>
      <c r="C586" s="120"/>
      <c r="D586" s="149"/>
      <c r="E586" s="120"/>
      <c r="F586" s="149"/>
      <c r="G586" s="120"/>
      <c r="H586" s="149"/>
      <c r="I586" s="120"/>
      <c r="J586" s="149"/>
      <c r="K586" s="120"/>
      <c r="L586" s="149"/>
      <c r="M586" s="120"/>
      <c r="N586" s="149"/>
      <c r="O586" s="120"/>
    </row>
    <row r="587" spans="1:19" ht="12.95" customHeight="1">
      <c r="A587" s="118" t="s">
        <v>195</v>
      </c>
      <c r="B587" s="149"/>
      <c r="C587" s="120"/>
      <c r="D587" s="149"/>
      <c r="E587" s="120"/>
      <c r="F587" s="149"/>
      <c r="G587" s="120"/>
      <c r="H587" s="149"/>
      <c r="I587" s="120"/>
      <c r="J587" s="149"/>
      <c r="K587" s="120"/>
      <c r="L587" s="149"/>
      <c r="M587" s="120"/>
      <c r="N587" s="149"/>
      <c r="O587" s="120"/>
    </row>
    <row r="588" spans="1:19" ht="12.95" customHeight="1">
      <c r="A588" s="118" t="s">
        <v>196</v>
      </c>
      <c r="B588" s="149"/>
      <c r="C588" s="120"/>
      <c r="D588" s="149"/>
      <c r="E588" s="120"/>
      <c r="F588" s="149"/>
      <c r="G588" s="120"/>
      <c r="H588" s="149"/>
      <c r="I588" s="120"/>
      <c r="J588" s="149"/>
      <c r="K588" s="120"/>
      <c r="L588" s="149"/>
      <c r="M588" s="120"/>
      <c r="N588" s="149"/>
      <c r="O588" s="120"/>
    </row>
    <row r="589" spans="1:19" ht="12.95" customHeight="1">
      <c r="A589" s="118"/>
      <c r="B589" s="149"/>
      <c r="C589" s="120"/>
      <c r="D589" s="149"/>
      <c r="E589" s="120"/>
      <c r="F589" s="149"/>
      <c r="G589" s="120"/>
      <c r="H589" s="149"/>
      <c r="I589" s="120"/>
      <c r="J589" s="149"/>
      <c r="K589" s="120"/>
      <c r="L589" s="149"/>
      <c r="M589" s="120"/>
      <c r="N589" s="149"/>
      <c r="O589" s="120"/>
    </row>
    <row r="590" spans="1:19" ht="12.95" customHeight="1">
      <c r="A590" s="118" t="s">
        <v>197</v>
      </c>
      <c r="B590" s="149"/>
      <c r="C590" s="120"/>
      <c r="D590" s="149"/>
      <c r="E590" s="120"/>
      <c r="F590" s="149"/>
      <c r="G590" s="120"/>
      <c r="H590" s="149"/>
      <c r="I590" s="120"/>
      <c r="J590" s="149"/>
      <c r="K590" s="120"/>
      <c r="L590" s="149"/>
      <c r="M590" s="120"/>
      <c r="N590" s="149"/>
      <c r="O590" s="120"/>
    </row>
    <row r="591" spans="1:19" ht="12.95" customHeight="1">
      <c r="A591" s="118" t="s">
        <v>198</v>
      </c>
      <c r="B591" s="149"/>
      <c r="C591" s="120"/>
      <c r="D591" s="149"/>
      <c r="E591" s="120"/>
      <c r="F591" s="149"/>
      <c r="G591" s="120"/>
      <c r="H591" s="149"/>
      <c r="I591" s="120"/>
      <c r="J591" s="149"/>
      <c r="K591" s="120"/>
      <c r="L591" s="149"/>
      <c r="M591" s="120"/>
      <c r="N591" s="149"/>
      <c r="O591" s="120"/>
    </row>
    <row r="592" spans="1:19" ht="12.95" customHeight="1">
      <c r="A592" s="118" t="s">
        <v>199</v>
      </c>
      <c r="B592" s="149"/>
      <c r="C592" s="120"/>
      <c r="D592" s="149"/>
      <c r="E592" s="120"/>
      <c r="F592" s="149"/>
      <c r="G592" s="120"/>
      <c r="H592" s="149"/>
      <c r="I592" s="120"/>
      <c r="J592" s="149"/>
      <c r="K592" s="120"/>
      <c r="L592" s="149"/>
      <c r="M592" s="120"/>
      <c r="N592" s="149"/>
      <c r="O592" s="120"/>
    </row>
    <row r="593" spans="1:16" s="91" customFormat="1">
      <c r="A593" s="118" t="s">
        <v>200</v>
      </c>
      <c r="B593" s="149"/>
      <c r="C593" s="120"/>
      <c r="D593" s="149"/>
      <c r="E593" s="120"/>
      <c r="F593" s="149"/>
      <c r="G593" s="120"/>
      <c r="H593" s="149"/>
      <c r="I593" s="120"/>
      <c r="J593" s="149"/>
      <c r="K593" s="120"/>
      <c r="L593" s="149"/>
      <c r="M593" s="120"/>
      <c r="N593" s="149"/>
      <c r="O593" s="120"/>
    </row>
    <row r="594" spans="1:16" s="91" customFormat="1">
      <c r="A594" s="118"/>
      <c r="B594" s="149"/>
      <c r="C594" s="120"/>
      <c r="D594" s="149"/>
      <c r="E594" s="120"/>
      <c r="F594" s="149"/>
      <c r="G594" s="120"/>
      <c r="H594" s="149"/>
      <c r="I594" s="120"/>
      <c r="J594" s="149"/>
      <c r="K594" s="120"/>
      <c r="L594" s="149"/>
      <c r="M594" s="120"/>
      <c r="N594" s="149"/>
      <c r="O594" s="120"/>
    </row>
    <row r="595" spans="1:16" s="91" customFormat="1">
      <c r="A595" s="118" t="s">
        <v>201</v>
      </c>
      <c r="B595" s="119"/>
      <c r="C595" s="120"/>
      <c r="D595" s="119"/>
      <c r="E595" s="120"/>
      <c r="F595" s="119"/>
      <c r="G595" s="120"/>
      <c r="H595" s="119"/>
      <c r="I595" s="120"/>
      <c r="J595" s="119"/>
      <c r="K595" s="120"/>
      <c r="L595" s="119"/>
      <c r="M595" s="120"/>
      <c r="N595" s="149"/>
      <c r="O595" s="120"/>
    </row>
    <row r="596" spans="1:16" s="91" customFormat="1">
      <c r="A596" s="118" t="s">
        <v>202</v>
      </c>
      <c r="B596" s="119"/>
      <c r="C596" s="120"/>
      <c r="D596" s="119"/>
      <c r="E596" s="120"/>
      <c r="F596" s="119"/>
      <c r="G596" s="120"/>
      <c r="H596" s="119"/>
      <c r="I596" s="120"/>
      <c r="J596" s="119"/>
      <c r="K596" s="120"/>
      <c r="L596" s="119"/>
      <c r="M596" s="120"/>
      <c r="N596" s="149"/>
      <c r="O596" s="120"/>
    </row>
    <row r="597" spans="1:16" s="91" customFormat="1">
      <c r="A597" s="118" t="s">
        <v>203</v>
      </c>
      <c r="B597" s="119"/>
      <c r="C597" s="120"/>
      <c r="D597" s="119"/>
      <c r="E597" s="120"/>
      <c r="F597" s="119"/>
      <c r="G597" s="120"/>
      <c r="H597" s="119"/>
      <c r="I597" s="120"/>
      <c r="J597" s="119"/>
      <c r="K597" s="120"/>
      <c r="L597" s="119"/>
      <c r="M597" s="120"/>
      <c r="N597" s="149"/>
      <c r="O597" s="120"/>
    </row>
    <row r="598" spans="1:16" s="91" customFormat="1">
      <c r="A598" s="143" t="s">
        <v>204</v>
      </c>
      <c r="B598" s="122"/>
      <c r="C598" s="123"/>
      <c r="D598" s="122"/>
      <c r="E598" s="123"/>
      <c r="F598" s="122"/>
      <c r="G598" s="123"/>
      <c r="H598" s="122"/>
      <c r="I598" s="123"/>
      <c r="J598" s="122"/>
      <c r="K598" s="123"/>
      <c r="L598" s="122"/>
      <c r="M598" s="123"/>
      <c r="N598" s="122"/>
      <c r="O598" s="123"/>
    </row>
    <row r="599" spans="1:16" s="91" customFormat="1">
      <c r="A599" s="672" t="s">
        <v>208</v>
      </c>
      <c r="B599" s="673"/>
      <c r="C599" s="673"/>
      <c r="D599" s="673"/>
      <c r="E599" s="673"/>
      <c r="F599" s="673"/>
      <c r="G599" s="673"/>
      <c r="H599" s="673"/>
      <c r="I599" s="673"/>
      <c r="J599" s="673"/>
      <c r="K599" s="673"/>
      <c r="L599" s="673"/>
      <c r="M599" s="673"/>
      <c r="N599" s="673"/>
      <c r="O599" s="673"/>
    </row>
    <row r="600" spans="1:16" s="91" customFormat="1">
      <c r="O600" s="84" t="s">
        <v>229</v>
      </c>
      <c r="P600" s="185"/>
    </row>
  </sheetData>
  <mergeCells count="59">
    <mergeCell ref="A64:I64"/>
    <mergeCell ref="A29:O29"/>
    <mergeCell ref="A33:M33"/>
    <mergeCell ref="A34:M34"/>
    <mergeCell ref="A59:K59"/>
    <mergeCell ref="A63:I63"/>
    <mergeCell ref="A184:M184"/>
    <mergeCell ref="A89:G89"/>
    <mergeCell ref="A93:M93"/>
    <mergeCell ref="A94:M94"/>
    <mergeCell ref="A119:M119"/>
    <mergeCell ref="A123:M123"/>
    <mergeCell ref="A124:M124"/>
    <mergeCell ref="A149:M149"/>
    <mergeCell ref="A153:M153"/>
    <mergeCell ref="A154:M154"/>
    <mergeCell ref="A179:M179"/>
    <mergeCell ref="A183:M183"/>
    <mergeCell ref="A304:O304"/>
    <mergeCell ref="A209:M209"/>
    <mergeCell ref="A213:M213"/>
    <mergeCell ref="A214:M214"/>
    <mergeCell ref="A239:M239"/>
    <mergeCell ref="A243:M243"/>
    <mergeCell ref="A244:M244"/>
    <mergeCell ref="A269:M269"/>
    <mergeCell ref="A273:M273"/>
    <mergeCell ref="A274:M274"/>
    <mergeCell ref="A299:M299"/>
    <mergeCell ref="A303:O303"/>
    <mergeCell ref="A424:O424"/>
    <mergeCell ref="A329:O329"/>
    <mergeCell ref="A333:O333"/>
    <mergeCell ref="A334:O334"/>
    <mergeCell ref="A359:O359"/>
    <mergeCell ref="A363:O363"/>
    <mergeCell ref="A364:O364"/>
    <mergeCell ref="A389:O389"/>
    <mergeCell ref="A393:O393"/>
    <mergeCell ref="A394:O394"/>
    <mergeCell ref="A419:O419"/>
    <mergeCell ref="A423:O423"/>
    <mergeCell ref="A544:O544"/>
    <mergeCell ref="A449:O449"/>
    <mergeCell ref="A453:O453"/>
    <mergeCell ref="A454:O454"/>
    <mergeCell ref="A479:O479"/>
    <mergeCell ref="A483:O483"/>
    <mergeCell ref="A484:O484"/>
    <mergeCell ref="A509:O509"/>
    <mergeCell ref="A513:O513"/>
    <mergeCell ref="A514:O514"/>
    <mergeCell ref="A539:O539"/>
    <mergeCell ref="A543:O543"/>
    <mergeCell ref="A569:O569"/>
    <mergeCell ref="A571:O571"/>
    <mergeCell ref="A573:O573"/>
    <mergeCell ref="A574:O574"/>
    <mergeCell ref="A599:O599"/>
  </mergeCells>
  <pageMargins left="0.7" right="0.7" top="0.75" bottom="0.75" header="0.3" footer="0.3"/>
  <pageSetup scale="85" firstPageNumber="143" orientation="landscape" useFirstPageNumber="1" r:id="rId1"/>
  <headerFooter>
    <oddHeader>&amp;R&amp;"Arial,Regular"&amp;8SREB-State Data Exchange</oddHeader>
    <oddFooter>&amp;C&amp;"Arial,Regular"&amp;8C-&amp;P</oddFooter>
  </headerFooter>
  <rowBreaks count="18" manualBreakCount="18">
    <brk id="30" max="14" man="1"/>
    <brk id="60" max="14" man="1"/>
    <brk id="90" max="14" man="1"/>
    <brk id="120" max="14" man="1"/>
    <brk id="150" max="14" man="1"/>
    <brk id="180" max="14" man="1"/>
    <brk id="210" max="14" man="1"/>
    <brk id="240" max="14" man="1"/>
    <brk id="270" max="14" man="1"/>
    <brk id="300" max="14" man="1"/>
    <brk id="330" max="14" man="1"/>
    <brk id="360" max="14" man="1"/>
    <brk id="390" max="14" man="1"/>
    <brk id="420" max="14" man="1"/>
    <brk id="450" max="14" man="1"/>
    <brk id="480" max="14" man="1"/>
    <brk id="510" max="14" man="1"/>
    <brk id="540" max="14"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S600"/>
  <sheetViews>
    <sheetView showZeros="0" view="pageBreakPreview" topLeftCell="A91" zoomScaleNormal="100" zoomScaleSheetLayoutView="100" workbookViewId="0">
      <selection activeCell="L102" sqref="L102"/>
    </sheetView>
  </sheetViews>
  <sheetFormatPr defaultColWidth="9" defaultRowHeight="15"/>
  <cols>
    <col min="1" max="1" width="11.6640625" style="91" customWidth="1"/>
    <col min="2" max="2" width="8" style="91" customWidth="1"/>
    <col min="3" max="3" width="6.21875" style="91" customWidth="1"/>
    <col min="4" max="4" width="8.21875" style="91" customWidth="1"/>
    <col min="5" max="5" width="7.6640625" style="91" customWidth="1"/>
    <col min="6" max="6" width="8.44140625" style="91" customWidth="1"/>
    <col min="7" max="7" width="7.6640625" style="91" customWidth="1"/>
    <col min="8" max="8" width="8.21875" style="91" customWidth="1"/>
    <col min="9" max="9" width="7.6640625" style="91" customWidth="1"/>
    <col min="10" max="10" width="8.44140625" style="91" customWidth="1"/>
    <col min="11" max="11" width="7.6640625" style="91" customWidth="1"/>
    <col min="12" max="12" width="8.44140625" style="91" customWidth="1"/>
    <col min="13" max="13" width="5.6640625" style="91" customWidth="1"/>
    <col min="14" max="15" width="7.6640625" style="91" customWidth="1"/>
    <col min="16" max="16" width="5" style="91" customWidth="1"/>
    <col min="17" max="17" width="9.21875" style="92" bestFit="1" customWidth="1"/>
    <col min="18" max="19" width="8.88671875" style="92" customWidth="1"/>
    <col min="20" max="16384" width="9" style="91"/>
  </cols>
  <sheetData>
    <row r="1" spans="1:19" ht="18">
      <c r="A1" s="64" t="s">
        <v>159</v>
      </c>
      <c r="B1" s="64"/>
      <c r="C1" s="64"/>
      <c r="D1" s="64"/>
      <c r="E1" s="64"/>
      <c r="F1" s="64"/>
      <c r="G1" s="64"/>
      <c r="H1" s="64"/>
      <c r="I1" s="64"/>
      <c r="J1" s="64"/>
      <c r="K1" s="64"/>
      <c r="L1" s="64"/>
      <c r="M1" s="64"/>
      <c r="N1" s="94"/>
      <c r="O1" s="94"/>
    </row>
    <row r="2" spans="1:19" ht="15.75" customHeight="1">
      <c r="A2" s="64"/>
      <c r="B2" s="69"/>
      <c r="C2" s="69"/>
      <c r="D2" s="69"/>
      <c r="E2" s="69"/>
      <c r="F2" s="69"/>
      <c r="G2" s="69"/>
      <c r="H2" s="69"/>
      <c r="I2" s="69"/>
      <c r="J2" s="69"/>
      <c r="K2" s="69"/>
      <c r="L2" s="69" t="s">
        <v>7</v>
      </c>
      <c r="M2" s="69"/>
    </row>
    <row r="3" spans="1:19" ht="15.75">
      <c r="A3" s="93" t="s">
        <v>184</v>
      </c>
      <c r="B3" s="69"/>
      <c r="C3" s="69"/>
      <c r="D3" s="69"/>
      <c r="E3" s="69"/>
      <c r="F3" s="69"/>
      <c r="G3" s="69"/>
      <c r="H3" s="69"/>
      <c r="I3" s="69"/>
      <c r="J3" s="69"/>
      <c r="K3" s="69"/>
      <c r="L3" s="69"/>
      <c r="M3" s="69"/>
      <c r="N3" s="94"/>
      <c r="O3" s="94"/>
    </row>
    <row r="4" spans="1:19" ht="15.75">
      <c r="A4" s="93" t="s">
        <v>371</v>
      </c>
      <c r="B4" s="69"/>
      <c r="C4" s="69"/>
      <c r="D4" s="69"/>
      <c r="E4" s="69"/>
      <c r="F4" s="69"/>
      <c r="G4" s="69"/>
      <c r="H4" s="69"/>
      <c r="I4" s="69"/>
      <c r="J4" s="69"/>
      <c r="K4" s="69"/>
      <c r="L4" s="69"/>
      <c r="M4" s="69"/>
      <c r="N4" s="94"/>
      <c r="O4" s="94"/>
    </row>
    <row r="5" spans="1:19" ht="15.75" customHeight="1">
      <c r="A5" s="69"/>
      <c r="B5" s="95"/>
      <c r="C5" s="69"/>
      <c r="D5" s="69"/>
      <c r="E5" s="69"/>
      <c r="F5" s="69"/>
      <c r="G5" s="69"/>
      <c r="H5" s="69"/>
      <c r="I5" s="69"/>
      <c r="J5" s="69"/>
      <c r="K5" s="69"/>
      <c r="L5" s="69"/>
      <c r="M5" s="69"/>
    </row>
    <row r="6" spans="1:19">
      <c r="A6" s="96"/>
      <c r="B6" s="97">
        <v>1</v>
      </c>
      <c r="C6" s="98"/>
      <c r="D6" s="97">
        <v>2</v>
      </c>
      <c r="E6" s="98"/>
      <c r="F6" s="97">
        <v>3</v>
      </c>
      <c r="G6" s="98"/>
      <c r="H6" s="97">
        <v>4</v>
      </c>
      <c r="I6" s="98"/>
      <c r="J6" s="97">
        <v>5</v>
      </c>
      <c r="K6" s="98"/>
      <c r="L6" s="97">
        <v>6</v>
      </c>
      <c r="M6" s="98"/>
      <c r="N6" s="99" t="s">
        <v>174</v>
      </c>
      <c r="O6" s="98"/>
      <c r="Q6" s="100"/>
      <c r="S6" s="101"/>
    </row>
    <row r="7" spans="1:19">
      <c r="A7" s="102"/>
      <c r="B7" s="103" t="s">
        <v>187</v>
      </c>
      <c r="C7" s="104" t="s">
        <v>166</v>
      </c>
      <c r="D7" s="103" t="s">
        <v>187</v>
      </c>
      <c r="E7" s="104" t="s">
        <v>166</v>
      </c>
      <c r="F7" s="103" t="s">
        <v>187</v>
      </c>
      <c r="G7" s="104" t="s">
        <v>166</v>
      </c>
      <c r="H7" s="103" t="s">
        <v>187</v>
      </c>
      <c r="I7" s="104" t="s">
        <v>166</v>
      </c>
      <c r="J7" s="103" t="s">
        <v>187</v>
      </c>
      <c r="K7" s="104" t="s">
        <v>166</v>
      </c>
      <c r="L7" s="103" t="s">
        <v>187</v>
      </c>
      <c r="M7" s="104" t="s">
        <v>166</v>
      </c>
      <c r="N7" s="105" t="s">
        <v>187</v>
      </c>
      <c r="O7" s="104" t="s">
        <v>166</v>
      </c>
      <c r="Q7" s="100"/>
    </row>
    <row r="8" spans="1:19" s="109" customFormat="1" ht="18" customHeight="1">
      <c r="A8" s="106" t="s">
        <v>188</v>
      </c>
      <c r="B8" s="107">
        <f>'Averages Pivot Table'!S$493</f>
        <v>87845.063282238829</v>
      </c>
      <c r="C8" s="107"/>
      <c r="D8" s="107">
        <f>'Averages Pivot Table'!T$493</f>
        <v>78643.546252725253</v>
      </c>
      <c r="E8" s="107"/>
      <c r="F8" s="107">
        <f>'Averages Pivot Table'!U$493</f>
        <v>65444.574172761946</v>
      </c>
      <c r="G8" s="107"/>
      <c r="H8" s="107">
        <f>'Averages Pivot Table'!V$493</f>
        <v>62027.830520189855</v>
      </c>
      <c r="I8" s="107"/>
      <c r="J8" s="107">
        <f>'Averages Pivot Table'!W$493</f>
        <v>61402.770982946276</v>
      </c>
      <c r="K8" s="107"/>
      <c r="L8" s="107">
        <f>'Averages Pivot Table'!X$493</f>
        <v>58041.930063400541</v>
      </c>
      <c r="M8" s="107"/>
      <c r="N8" s="135">
        <f>'Averages Pivot Table'!Y$493</f>
        <v>76925.445174802458</v>
      </c>
      <c r="O8" s="107"/>
      <c r="Q8" s="110"/>
      <c r="R8" s="111"/>
      <c r="S8" s="112"/>
    </row>
    <row r="9" spans="1:19" ht="12.95" customHeight="1">
      <c r="A9" s="88"/>
      <c r="B9" s="113"/>
      <c r="C9" s="113"/>
      <c r="D9" s="113"/>
      <c r="E9" s="113"/>
      <c r="F9" s="113"/>
      <c r="G9" s="113"/>
      <c r="H9" s="113"/>
      <c r="I9" s="113"/>
      <c r="J9" s="113"/>
      <c r="K9" s="113"/>
      <c r="L9" s="113"/>
      <c r="M9" s="113"/>
      <c r="N9" s="318"/>
      <c r="O9" s="113"/>
      <c r="Q9" s="116"/>
      <c r="S9" s="117"/>
    </row>
    <row r="10" spans="1:19" ht="12.95" customHeight="1">
      <c r="A10" s="118" t="s">
        <v>189</v>
      </c>
      <c r="B10" s="119">
        <f>'Averages Pivot Table'!S$30</f>
        <v>85530.592880186232</v>
      </c>
      <c r="C10" s="120">
        <f>IF(B10&gt;0,RANK(B10,(B$10:B$28)),0)</f>
        <v>7</v>
      </c>
      <c r="D10" s="119">
        <f>'Averages Pivot Table'!T$30</f>
        <v>89279.468937521233</v>
      </c>
      <c r="E10" s="120">
        <f>IF(D10&gt;0,RANK(D10,(D$10:D$28)),0)</f>
        <v>2</v>
      </c>
      <c r="F10" s="119">
        <f>'Averages Pivot Table'!U$30</f>
        <v>74959.590784934597</v>
      </c>
      <c r="G10" s="120">
        <f>IF(F10&gt;0,RANK(F10,(F$10:F$28)),0)</f>
        <v>1</v>
      </c>
      <c r="H10" s="119">
        <f>'Averages Pivot Table'!V$30</f>
        <v>70336.697972393187</v>
      </c>
      <c r="I10" s="120">
        <f>IF(H10&gt;0,RANK(H10,(H$10:H$28)),0)</f>
        <v>3</v>
      </c>
      <c r="J10" s="119">
        <f>'Averages Pivot Table'!W$30</f>
        <v>60857.880456349209</v>
      </c>
      <c r="K10" s="120">
        <f>IF(J10&gt;0,RANK(J10,(J$10:J$28)),0)</f>
        <v>9</v>
      </c>
      <c r="L10" s="119">
        <f>'Averages Pivot Table'!X$30</f>
        <v>69872.388749206322</v>
      </c>
      <c r="M10" s="120">
        <f>IF(L10&gt;0,RANK(L10,(L$10:L$28)),0)</f>
        <v>2</v>
      </c>
      <c r="N10" s="319">
        <f>'Averages Pivot Table'!Y$30</f>
        <v>81264.435337912902</v>
      </c>
      <c r="O10" s="120">
        <f>IF(N10&gt;0,RANK(N10,(N$10:N$28)),0)</f>
        <v>3</v>
      </c>
      <c r="Q10" s="116"/>
      <c r="S10" s="117"/>
    </row>
    <row r="11" spans="1:19" ht="12.95" customHeight="1">
      <c r="A11" s="118" t="s">
        <v>190</v>
      </c>
      <c r="B11" s="119">
        <f>'Averages Pivot Table'!S$59</f>
        <v>79333.524842542582</v>
      </c>
      <c r="C11" s="120">
        <f t="shared" ref="C11:E28" si="0">IF(B11&gt;0,RANK(B11,(B$10:B$28)),0)</f>
        <v>15</v>
      </c>
      <c r="D11" s="119">
        <f>'Averages Pivot Table'!T$59</f>
        <v>67431.28559863726</v>
      </c>
      <c r="E11" s="120">
        <f t="shared" si="0"/>
        <v>8</v>
      </c>
      <c r="F11" s="119">
        <f>'Averages Pivot Table'!U$59</f>
        <v>58412.147194765785</v>
      </c>
      <c r="G11" s="120">
        <f t="shared" ref="G11" si="1">IF(F11&gt;0,RANK(F11,(F$10:F$28)),0)</f>
        <v>14</v>
      </c>
      <c r="H11" s="119">
        <f>'Averages Pivot Table'!V$59</f>
        <v>52583.911144207683</v>
      </c>
      <c r="I11" s="120">
        <f t="shared" ref="I11" si="2">IF(H11&gt;0,RANK(H11,(H$10:H$28)),0)</f>
        <v>11</v>
      </c>
      <c r="J11" s="119">
        <f>'Averages Pivot Table'!W$59</f>
        <v>71600.97514284424</v>
      </c>
      <c r="K11" s="120">
        <f t="shared" ref="K11" si="3">IF(J11&gt;0,RANK(J11,(J$10:J$28)),0)</f>
        <v>1</v>
      </c>
      <c r="L11" s="119">
        <f>'Averages Pivot Table'!X$59</f>
        <v>54975.070485222772</v>
      </c>
      <c r="M11" s="120">
        <f t="shared" ref="M11" si="4">IF(L11&gt;0,RANK(L11,(L$10:L$28)),0)</f>
        <v>8</v>
      </c>
      <c r="N11" s="319">
        <f>'Averages Pivot Table'!Y$59</f>
        <v>65173.130035855625</v>
      </c>
      <c r="O11" s="120">
        <f t="shared" ref="O11" si="5">IF(N11&gt;0,RANK(N11,(N$10:N$28)),0)</f>
        <v>16</v>
      </c>
      <c r="Q11" s="116"/>
      <c r="S11" s="117"/>
    </row>
    <row r="12" spans="1:19" ht="12.95" customHeight="1">
      <c r="A12" s="118" t="s">
        <v>191</v>
      </c>
      <c r="B12" s="119">
        <f>'Averages Pivot Table'!S$88</f>
        <v>106642.0298983817</v>
      </c>
      <c r="C12" s="120">
        <f t="shared" si="0"/>
        <v>1</v>
      </c>
      <c r="D12" s="119">
        <f>'Averages Pivot Table'!T$88</f>
        <v>0</v>
      </c>
      <c r="E12" s="120">
        <f t="shared" si="0"/>
        <v>0</v>
      </c>
      <c r="F12" s="119">
        <f>'Averages Pivot Table'!U$88</f>
        <v>67133.069545938677</v>
      </c>
      <c r="G12" s="120">
        <f t="shared" ref="G12" si="6">IF(F12&gt;0,RANK(F12,(F$10:F$28)),0)</f>
        <v>6</v>
      </c>
      <c r="H12" s="119">
        <f>'Averages Pivot Table'!V$88</f>
        <v>0</v>
      </c>
      <c r="I12" s="120">
        <f t="shared" ref="I12" si="7">IF(H12&gt;0,RANK(H12,(H$10:H$28)),0)</f>
        <v>0</v>
      </c>
      <c r="J12" s="119">
        <f>'Averages Pivot Table'!W$88</f>
        <v>0</v>
      </c>
      <c r="K12" s="120">
        <f t="shared" ref="K12" si="8">IF(J12&gt;0,RANK(J12,(J$10:J$28)),0)</f>
        <v>0</v>
      </c>
      <c r="L12" s="119">
        <f>'Averages Pivot Table'!X$88</f>
        <v>0</v>
      </c>
      <c r="M12" s="120">
        <f t="shared" ref="M12" si="9">IF(L12&gt;0,RANK(L12,(L$10:L$28)),0)</f>
        <v>0</v>
      </c>
      <c r="N12" s="319">
        <f>'Averages Pivot Table'!Y$88</f>
        <v>100240.80421957593</v>
      </c>
      <c r="O12" s="120">
        <f t="shared" ref="O12" si="10">IF(N12&gt;0,RANK(N12,(N$10:N$28)),0)</f>
        <v>1</v>
      </c>
      <c r="Q12" s="116"/>
      <c r="S12" s="117"/>
    </row>
    <row r="13" spans="1:19" ht="12.95" customHeight="1">
      <c r="A13" s="118" t="s">
        <v>192</v>
      </c>
      <c r="B13" s="119">
        <f>'Averages Pivot Table'!S$117</f>
        <v>84068.169296434615</v>
      </c>
      <c r="C13" s="120">
        <f t="shared" si="0"/>
        <v>11</v>
      </c>
      <c r="D13" s="119">
        <f>'Averages Pivot Table'!T$117</f>
        <v>0</v>
      </c>
      <c r="E13" s="120">
        <f t="shared" si="0"/>
        <v>0</v>
      </c>
      <c r="F13" s="119">
        <f>'Averages Pivot Table'!U$117</f>
        <v>69498.377568811236</v>
      </c>
      <c r="G13" s="120">
        <f t="shared" ref="G13" si="11">IF(F13&gt;0,RANK(F13,(F$10:F$28)),0)</f>
        <v>4</v>
      </c>
      <c r="H13" s="119">
        <f>'Averages Pivot Table'!V$117</f>
        <v>66377.832329891069</v>
      </c>
      <c r="I13" s="120">
        <f t="shared" ref="I13" si="12">IF(H13&gt;0,RANK(H13,(H$10:H$28)),0)</f>
        <v>5</v>
      </c>
      <c r="J13" s="119">
        <f>'Averages Pivot Table'!W$117</f>
        <v>0</v>
      </c>
      <c r="K13" s="120">
        <f t="shared" ref="K13" si="13">IF(J13&gt;0,RANK(J13,(J$10:J$28)),0)</f>
        <v>0</v>
      </c>
      <c r="L13" s="119">
        <f>'Averages Pivot Table'!X$117</f>
        <v>73882.542857142864</v>
      </c>
      <c r="M13" s="120">
        <f t="shared" ref="M13" si="14">IF(L13&gt;0,RANK(L13,(L$10:L$28)),0)</f>
        <v>1</v>
      </c>
      <c r="N13" s="319">
        <f>'Averages Pivot Table'!Y$117</f>
        <v>81168.84267762462</v>
      </c>
      <c r="O13" s="120">
        <f t="shared" ref="O13" si="15">IF(N13&gt;0,RANK(N13,(N$10:N$28)),0)</f>
        <v>4</v>
      </c>
      <c r="Q13" s="116"/>
      <c r="S13" s="117"/>
    </row>
    <row r="14" spans="1:19" ht="12.95" customHeight="1">
      <c r="A14" s="118"/>
      <c r="B14" s="119"/>
      <c r="C14" s="120"/>
      <c r="D14" s="119"/>
      <c r="E14" s="120"/>
      <c r="F14" s="119"/>
      <c r="G14" s="120"/>
      <c r="H14" s="119"/>
      <c r="I14" s="120"/>
      <c r="J14" s="119"/>
      <c r="K14" s="120"/>
      <c r="L14" s="119"/>
      <c r="M14" s="120"/>
      <c r="N14" s="319"/>
      <c r="O14" s="120"/>
      <c r="Q14" s="116"/>
      <c r="S14" s="117"/>
    </row>
    <row r="15" spans="1:19" ht="12.95" customHeight="1">
      <c r="A15" s="118" t="s">
        <v>193</v>
      </c>
      <c r="B15" s="119">
        <f>'Averages Pivot Table'!S$146</f>
        <v>85187.081795780876</v>
      </c>
      <c r="C15" s="120">
        <f t="shared" si="0"/>
        <v>9</v>
      </c>
      <c r="D15" s="119">
        <f>'Averages Pivot Table'!T$146</f>
        <v>112002.07317824662</v>
      </c>
      <c r="E15" s="120">
        <f t="shared" si="0"/>
        <v>1</v>
      </c>
      <c r="F15" s="119">
        <f>'Averages Pivot Table'!U$146</f>
        <v>61021.0096041539</v>
      </c>
      <c r="G15" s="120">
        <f t="shared" ref="G15" si="16">IF(F15&gt;0,RANK(F15,(F$10:F$28)),0)</f>
        <v>12</v>
      </c>
      <c r="H15" s="119">
        <f>'Averages Pivot Table'!V$146</f>
        <v>61446.830834099732</v>
      </c>
      <c r="I15" s="120">
        <f t="shared" ref="I15" si="17">IF(H15&gt;0,RANK(H15,(H$10:H$28)),0)</f>
        <v>7</v>
      </c>
      <c r="J15" s="119">
        <f>'Averages Pivot Table'!W$146</f>
        <v>56265.628106822027</v>
      </c>
      <c r="K15" s="120">
        <f t="shared" ref="K15" si="18">IF(J15&gt;0,RANK(J15,(J$10:J$28)),0)</f>
        <v>10</v>
      </c>
      <c r="L15" s="119">
        <f>'Averages Pivot Table'!X$146</f>
        <v>57828.497186492401</v>
      </c>
      <c r="M15" s="120">
        <f t="shared" ref="M15" si="19">IF(L15&gt;0,RANK(L15,(L$10:L$28)),0)</f>
        <v>6</v>
      </c>
      <c r="N15" s="319">
        <f>'Averages Pivot Table'!Y$146</f>
        <v>73967.862507183338</v>
      </c>
      <c r="O15" s="120">
        <f t="shared" ref="O15" si="20">IF(N15&gt;0,RANK(N15,(N$10:N$28)),0)</f>
        <v>9</v>
      </c>
      <c r="Q15" s="116"/>
      <c r="S15" s="117"/>
    </row>
    <row r="16" spans="1:19" ht="12.95" customHeight="1">
      <c r="A16" s="118" t="s">
        <v>194</v>
      </c>
      <c r="B16" s="119">
        <f>'Averages Pivot Table'!S$175</f>
        <v>85339.467342205622</v>
      </c>
      <c r="C16" s="120">
        <f t="shared" si="0"/>
        <v>8</v>
      </c>
      <c r="D16" s="119">
        <f>'Averages Pivot Table'!T$175</f>
        <v>0</v>
      </c>
      <c r="E16" s="120">
        <f t="shared" si="0"/>
        <v>0</v>
      </c>
      <c r="F16" s="119">
        <f>'Averages Pivot Table'!U$175</f>
        <v>61860.876275883129</v>
      </c>
      <c r="G16" s="120">
        <f t="shared" ref="G16" si="21">IF(F16&gt;0,RANK(F16,(F$10:F$28)),0)</f>
        <v>11</v>
      </c>
      <c r="H16" s="119">
        <f>'Averages Pivot Table'!V$175</f>
        <v>54788.772369685008</v>
      </c>
      <c r="I16" s="120">
        <f t="shared" ref="I16" si="22">IF(H16&gt;0,RANK(H16,(H$10:H$28)),0)</f>
        <v>8</v>
      </c>
      <c r="J16" s="119">
        <f>'Averages Pivot Table'!W$175</f>
        <v>0</v>
      </c>
      <c r="K16" s="120">
        <f t="shared" ref="K16" si="23">IF(J16&gt;0,RANK(J16,(J$10:J$28)),0)</f>
        <v>0</v>
      </c>
      <c r="L16" s="119">
        <f>'Averages Pivot Table'!X$175</f>
        <v>0</v>
      </c>
      <c r="M16" s="120">
        <f t="shared" ref="M16" si="24">IF(L16&gt;0,RANK(L16,(L$10:L$28)),0)</f>
        <v>0</v>
      </c>
      <c r="N16" s="319">
        <f>'Averages Pivot Table'!Y$175</f>
        <v>72233.325625100493</v>
      </c>
      <c r="O16" s="120">
        <f t="shared" ref="O16" si="25">IF(N16&gt;0,RANK(N16,(N$10:N$28)),0)</f>
        <v>11</v>
      </c>
      <c r="Q16" s="116"/>
      <c r="S16" s="117"/>
    </row>
    <row r="17" spans="1:19" ht="12.95" customHeight="1">
      <c r="A17" s="118" t="s">
        <v>195</v>
      </c>
      <c r="B17" s="119">
        <f>'Averages Pivot Table'!S$204</f>
        <v>82605.063069109659</v>
      </c>
      <c r="C17" s="120">
        <f t="shared" si="0"/>
        <v>12</v>
      </c>
      <c r="D17" s="119">
        <f>'Averages Pivot Table'!T$204</f>
        <v>66490.851102674438</v>
      </c>
      <c r="E17" s="120">
        <f t="shared" si="0"/>
        <v>9</v>
      </c>
      <c r="F17" s="119">
        <f>'Averages Pivot Table'!U$204</f>
        <v>58156.797635959534</v>
      </c>
      <c r="G17" s="120">
        <f t="shared" ref="G17" si="26">IF(F17&gt;0,RANK(F17,(F$10:F$28)),0)</f>
        <v>15</v>
      </c>
      <c r="H17" s="119">
        <f>'Averages Pivot Table'!V$204</f>
        <v>54263.846113450309</v>
      </c>
      <c r="I17" s="120">
        <f t="shared" ref="I17" si="27">IF(H17&gt;0,RANK(H17,(H$10:H$28)),0)</f>
        <v>9</v>
      </c>
      <c r="J17" s="119">
        <f>'Averages Pivot Table'!W$204</f>
        <v>52479.986476320038</v>
      </c>
      <c r="K17" s="120">
        <f t="shared" ref="K17" si="28">IF(J17&gt;0,RANK(J17,(J$10:J$28)),0)</f>
        <v>13</v>
      </c>
      <c r="L17" s="119">
        <f>'Averages Pivot Table'!X$204</f>
        <v>47448.995929887111</v>
      </c>
      <c r="M17" s="120">
        <f t="shared" ref="M17" si="29">IF(L17&gt;0,RANK(L17,(L$10:L$28)),0)</f>
        <v>11</v>
      </c>
      <c r="N17" s="319">
        <f>'Averages Pivot Table'!Y$204</f>
        <v>65404.057748216532</v>
      </c>
      <c r="O17" s="120">
        <f t="shared" ref="O17" si="30">IF(N17&gt;0,RANK(N17,(N$10:N$28)),0)</f>
        <v>15</v>
      </c>
      <c r="Q17" s="116"/>
      <c r="S17" s="117"/>
    </row>
    <row r="18" spans="1:19" ht="12.95" customHeight="1">
      <c r="A18" s="118" t="s">
        <v>196</v>
      </c>
      <c r="B18" s="119">
        <f>'Averages Pivot Table'!S$233</f>
        <v>103903.87776108331</v>
      </c>
      <c r="C18" s="120">
        <f t="shared" si="0"/>
        <v>2</v>
      </c>
      <c r="D18" s="119">
        <f>'Averages Pivot Table'!T$233</f>
        <v>74412.011546778755</v>
      </c>
      <c r="E18" s="120">
        <f t="shared" si="0"/>
        <v>5</v>
      </c>
      <c r="F18" s="119">
        <f>'Averages Pivot Table'!U$233</f>
        <v>59936.057312286066</v>
      </c>
      <c r="G18" s="120">
        <f t="shared" ref="G18" si="31">IF(F18&gt;0,RANK(F18,(F$10:F$28)),0)</f>
        <v>13</v>
      </c>
      <c r="H18" s="119">
        <f>'Averages Pivot Table'!V$233</f>
        <v>66401.772034937982</v>
      </c>
      <c r="I18" s="120">
        <f t="shared" ref="I18" si="32">IF(H18&gt;0,RANK(H18,(H$10:H$28)),0)</f>
        <v>4</v>
      </c>
      <c r="J18" s="119">
        <f>'Averages Pivot Table'!W$233</f>
        <v>62582.214693669412</v>
      </c>
      <c r="K18" s="120">
        <f t="shared" ref="K18" si="33">IF(J18&gt;0,RANK(J18,(J$10:J$28)),0)</f>
        <v>6</v>
      </c>
      <c r="L18" s="119">
        <f>'Averages Pivot Table'!X$233</f>
        <v>62417.139064599891</v>
      </c>
      <c r="M18" s="120">
        <f t="shared" ref="M18" si="34">IF(L18&gt;0,RANK(L18,(L$10:L$28)),0)</f>
        <v>4</v>
      </c>
      <c r="N18" s="319">
        <f>'Averages Pivot Table'!Y$233</f>
        <v>79109.908691490098</v>
      </c>
      <c r="O18" s="120">
        <f t="shared" ref="O18" si="35">IF(N18&gt;0,RANK(N18,(N$10:N$28)),0)</f>
        <v>6</v>
      </c>
      <c r="Q18" s="116"/>
      <c r="S18" s="117"/>
    </row>
    <row r="19" spans="1:19" ht="12.95" customHeight="1">
      <c r="A19" s="118"/>
      <c r="B19" s="119"/>
      <c r="C19" s="120"/>
      <c r="D19" s="119"/>
      <c r="E19" s="120"/>
      <c r="F19" s="119"/>
      <c r="G19" s="120"/>
      <c r="H19" s="119"/>
      <c r="I19" s="120"/>
      <c r="J19" s="119"/>
      <c r="K19" s="120"/>
      <c r="L19" s="119"/>
      <c r="M19" s="120"/>
      <c r="N19" s="319"/>
      <c r="O19" s="120"/>
      <c r="Q19" s="116"/>
      <c r="S19" s="117"/>
    </row>
    <row r="20" spans="1:19" ht="12.95" customHeight="1">
      <c r="A20" s="118" t="s">
        <v>197</v>
      </c>
      <c r="B20" s="119">
        <f>'Averages Pivot Table'!S$262</f>
        <v>67195.012283857446</v>
      </c>
      <c r="C20" s="120">
        <f t="shared" si="0"/>
        <v>16</v>
      </c>
      <c r="D20" s="119">
        <f>'Averages Pivot Table'!T$262</f>
        <v>70706.846160277957</v>
      </c>
      <c r="E20" s="120">
        <f t="shared" si="0"/>
        <v>7</v>
      </c>
      <c r="F20" s="119">
        <f>'Averages Pivot Table'!U$262</f>
        <v>0</v>
      </c>
      <c r="G20" s="120">
        <f t="shared" ref="G20" si="36">IF(F20&gt;0,RANK(F20,(F$10:F$28)),0)</f>
        <v>0</v>
      </c>
      <c r="H20" s="119">
        <f>'Averages Pivot Table'!V$262</f>
        <v>54063.927301412208</v>
      </c>
      <c r="I20" s="120">
        <f t="shared" ref="I20" si="37">IF(H20&gt;0,RANK(H20,(H$10:H$28)),0)</f>
        <v>10</v>
      </c>
      <c r="J20" s="119">
        <f>'Averages Pivot Table'!W$262</f>
        <v>53268.998051629074</v>
      </c>
      <c r="K20" s="120">
        <f t="shared" ref="K20" si="38">IF(J20&gt;0,RANK(J20,(J$10:J$28)),0)</f>
        <v>12</v>
      </c>
      <c r="L20" s="119">
        <f>'Averages Pivot Table'!X$262</f>
        <v>0</v>
      </c>
      <c r="M20" s="120">
        <f t="shared" ref="M20" si="39">IF(L20&gt;0,RANK(L20,(L$10:L$28)),0)</f>
        <v>0</v>
      </c>
      <c r="N20" s="319">
        <f>'Averages Pivot Table'!Y$262</f>
        <v>66022.881426274194</v>
      </c>
      <c r="O20" s="120">
        <f t="shared" ref="O20" si="40">IF(N20&gt;0,RANK(N20,(N$10:N$28)),0)</f>
        <v>14</v>
      </c>
      <c r="Q20" s="116"/>
      <c r="S20" s="117"/>
    </row>
    <row r="21" spans="1:19" ht="12.95" customHeight="1">
      <c r="A21" s="118" t="s">
        <v>198</v>
      </c>
      <c r="B21" s="119">
        <f>'Averages Pivot Table'!S$291</f>
        <v>87811.989295745327</v>
      </c>
      <c r="C21" s="120">
        <f t="shared" si="0"/>
        <v>5</v>
      </c>
      <c r="D21" s="119">
        <f>'Averages Pivot Table'!T$291</f>
        <v>71738.922714943517</v>
      </c>
      <c r="E21" s="120">
        <f t="shared" si="0"/>
        <v>6</v>
      </c>
      <c r="F21" s="119">
        <f>'Averages Pivot Table'!U$291</f>
        <v>69898.091577827159</v>
      </c>
      <c r="G21" s="120">
        <f t="shared" ref="G21" si="41">IF(F21&gt;0,RANK(F21,(F$10:F$28)),0)</f>
        <v>2</v>
      </c>
      <c r="H21" s="119">
        <f>'Averages Pivot Table'!V$291</f>
        <v>72354.448089593701</v>
      </c>
      <c r="I21" s="120">
        <f t="shared" ref="I21" si="42">IF(H21&gt;0,RANK(H21,(H$10:H$28)),0)</f>
        <v>2</v>
      </c>
      <c r="J21" s="119">
        <f>'Averages Pivot Table'!W$291</f>
        <v>64004.52307652789</v>
      </c>
      <c r="K21" s="120">
        <f t="shared" ref="K21" si="43">IF(J21&gt;0,RANK(J21,(J$10:J$28)),0)</f>
        <v>4</v>
      </c>
      <c r="L21" s="119">
        <f>'Averages Pivot Table'!X$291</f>
        <v>66996.440288751633</v>
      </c>
      <c r="M21" s="120">
        <f t="shared" ref="M21" si="44">IF(L21&gt;0,RANK(L21,(L$10:L$28)),0)</f>
        <v>3</v>
      </c>
      <c r="N21" s="319">
        <f>'Averages Pivot Table'!Y$291</f>
        <v>78318.215206434965</v>
      </c>
      <c r="O21" s="120">
        <f t="shared" ref="O21" si="45">IF(N21&gt;0,RANK(N21,(N$10:N$28)),0)</f>
        <v>7</v>
      </c>
      <c r="Q21" s="116"/>
      <c r="S21" s="117"/>
    </row>
    <row r="22" spans="1:19" ht="12.95" customHeight="1">
      <c r="A22" s="118" t="s">
        <v>199</v>
      </c>
      <c r="B22" s="119">
        <f>'Averages Pivot Table'!S$320</f>
        <v>82533.751073948195</v>
      </c>
      <c r="C22" s="120">
        <f t="shared" si="0"/>
        <v>13</v>
      </c>
      <c r="D22" s="119">
        <f>'Averages Pivot Table'!T$320</f>
        <v>0</v>
      </c>
      <c r="E22" s="120">
        <f t="shared" si="0"/>
        <v>0</v>
      </c>
      <c r="F22" s="119">
        <f>'Averages Pivot Table'!U$320</f>
        <v>63092.969941120835</v>
      </c>
      <c r="G22" s="120">
        <f t="shared" ref="G22" si="46">IF(F22&gt;0,RANK(F22,(F$10:F$28)),0)</f>
        <v>9</v>
      </c>
      <c r="H22" s="119">
        <f>'Averages Pivot Table'!V$320</f>
        <v>62765.564480949601</v>
      </c>
      <c r="I22" s="120">
        <f t="shared" ref="I22" si="47">IF(H22&gt;0,RANK(H22,(H$10:H$28)),0)</f>
        <v>6</v>
      </c>
      <c r="J22" s="119">
        <f>'Averages Pivot Table'!W$320</f>
        <v>55896.426070411108</v>
      </c>
      <c r="K22" s="120">
        <f t="shared" ref="K22" si="48">IF(J22&gt;0,RANK(J22,(J$10:J$28)),0)</f>
        <v>11</v>
      </c>
      <c r="L22" s="119">
        <f>'Averages Pivot Table'!X$320</f>
        <v>50442.419976634206</v>
      </c>
      <c r="M22" s="120">
        <f t="shared" ref="M22" si="49">IF(L22&gt;0,RANK(L22,(L$10:L$28)),0)</f>
        <v>10</v>
      </c>
      <c r="N22" s="319">
        <f>'Averages Pivot Table'!Y$320</f>
        <v>71113.757485745577</v>
      </c>
      <c r="O22" s="120">
        <f t="shared" ref="O22" si="50">IF(N22&gt;0,RANK(N22,(N$10:N$28)),0)</f>
        <v>12</v>
      </c>
      <c r="Q22" s="116"/>
      <c r="S22" s="117"/>
    </row>
    <row r="23" spans="1:19" ht="12.95" customHeight="1">
      <c r="A23" s="118" t="s">
        <v>200</v>
      </c>
      <c r="B23" s="119">
        <f>'Averages Pivot Table'!S$349</f>
        <v>87263.00912457268</v>
      </c>
      <c r="C23" s="120">
        <f t="shared" si="0"/>
        <v>6</v>
      </c>
      <c r="D23" s="119">
        <f>'Averages Pivot Table'!T$349</f>
        <v>0</v>
      </c>
      <c r="E23" s="120">
        <f t="shared" si="0"/>
        <v>0</v>
      </c>
      <c r="F23" s="119">
        <f>'Averages Pivot Table'!U$349</f>
        <v>68971.21723654955</v>
      </c>
      <c r="G23" s="120">
        <f t="shared" ref="G23" si="51">IF(F23&gt;0,RANK(F23,(F$10:F$28)),0)</f>
        <v>5</v>
      </c>
      <c r="H23" s="119">
        <f>'Averages Pivot Table'!V$349</f>
        <v>0</v>
      </c>
      <c r="I23" s="120">
        <f t="shared" ref="I23" si="52">IF(H23&gt;0,RANK(H23,(H$10:H$28)),0)</f>
        <v>0</v>
      </c>
      <c r="J23" s="119">
        <f>'Averages Pivot Table'!W$349</f>
        <v>63269.261165977383</v>
      </c>
      <c r="K23" s="120">
        <f t="shared" ref="K23" si="53">IF(J23&gt;0,RANK(J23,(J$10:J$28)),0)</f>
        <v>5</v>
      </c>
      <c r="L23" s="119">
        <f>'Averages Pivot Table'!X$349</f>
        <v>54538.43086865505</v>
      </c>
      <c r="M23" s="120">
        <f t="shared" ref="M23" si="54">IF(L23&gt;0,RANK(L23,(L$10:L$28)),0)</f>
        <v>9</v>
      </c>
      <c r="N23" s="319">
        <f>'Averages Pivot Table'!Y$349</f>
        <v>75515.35156604198</v>
      </c>
      <c r="O23" s="120">
        <f t="shared" ref="O23" si="55">IF(N23&gt;0,RANK(N23,(N$10:N$28)),0)</f>
        <v>8</v>
      </c>
      <c r="Q23" s="116"/>
      <c r="S23" s="117"/>
    </row>
    <row r="24" spans="1:19" ht="12.95" customHeight="1">
      <c r="A24" s="118"/>
      <c r="B24" s="119"/>
      <c r="C24" s="120"/>
      <c r="D24" s="119"/>
      <c r="E24" s="120"/>
      <c r="F24" s="119"/>
      <c r="G24" s="120"/>
      <c r="H24" s="119"/>
      <c r="I24" s="120"/>
      <c r="J24" s="119"/>
      <c r="K24" s="120"/>
      <c r="L24" s="119"/>
      <c r="M24" s="120"/>
      <c r="N24" s="319"/>
      <c r="O24" s="120"/>
      <c r="Q24" s="116"/>
      <c r="S24" s="117"/>
    </row>
    <row r="25" spans="1:19" ht="12.95" customHeight="1">
      <c r="A25" s="118" t="s">
        <v>201</v>
      </c>
      <c r="B25" s="119">
        <f>'Averages Pivot Table'!S$378</f>
        <v>84366.17459352802</v>
      </c>
      <c r="C25" s="120">
        <f t="shared" si="0"/>
        <v>10</v>
      </c>
      <c r="D25" s="119">
        <f>'Averages Pivot Table'!T$378</f>
        <v>64050.803773367385</v>
      </c>
      <c r="E25" s="120">
        <f t="shared" si="0"/>
        <v>10</v>
      </c>
      <c r="F25" s="119">
        <f>'Averages Pivot Table'!U$378</f>
        <v>63674.828203122925</v>
      </c>
      <c r="G25" s="120">
        <f t="shared" ref="G25" si="56">IF(F25&gt;0,RANK(F25,(F$10:F$28)),0)</f>
        <v>8</v>
      </c>
      <c r="H25" s="119">
        <f>'Averages Pivot Table'!V$378</f>
        <v>0</v>
      </c>
      <c r="I25" s="120">
        <f t="shared" ref="I25" si="57">IF(H25&gt;0,RANK(H25,(H$10:H$28)),0)</f>
        <v>0</v>
      </c>
      <c r="J25" s="119">
        <f>'Averages Pivot Table'!W$378</f>
        <v>61726.849045990522</v>
      </c>
      <c r="K25" s="120">
        <f t="shared" ref="K25" si="58">IF(J25&gt;0,RANK(J25,(J$10:J$28)),0)</f>
        <v>7</v>
      </c>
      <c r="L25" s="119">
        <f>'Averages Pivot Table'!X$378</f>
        <v>0</v>
      </c>
      <c r="M25" s="120">
        <f t="shared" ref="M25" si="59">IF(L25&gt;0,RANK(L25,(L$10:L$28)),0)</f>
        <v>0</v>
      </c>
      <c r="N25" s="319">
        <f>'Averages Pivot Table'!Y$378</f>
        <v>72708.693360899328</v>
      </c>
      <c r="O25" s="120">
        <f t="shared" ref="O25" si="60">IF(N25&gt;0,RANK(N25,(N$10:N$28)),0)</f>
        <v>10</v>
      </c>
      <c r="Q25" s="116"/>
      <c r="S25" s="117"/>
    </row>
    <row r="26" spans="1:19" ht="12.95" customHeight="1">
      <c r="A26" s="118" t="s">
        <v>202</v>
      </c>
      <c r="B26" s="119">
        <f>'Averages Pivot Table'!S$407</f>
        <v>92028.082798998541</v>
      </c>
      <c r="C26" s="120">
        <f t="shared" si="0"/>
        <v>4</v>
      </c>
      <c r="D26" s="119">
        <f>'Averages Pivot Table'!T$407</f>
        <v>76187.220652173914</v>
      </c>
      <c r="E26" s="120">
        <f t="shared" si="0"/>
        <v>4</v>
      </c>
      <c r="F26" s="119">
        <f>'Averages Pivot Table'!U$407</f>
        <v>66417.565100356936</v>
      </c>
      <c r="G26" s="120">
        <f t="shared" ref="G26" si="61">IF(F26&gt;0,RANK(F26,(F$10:F$28)),0)</f>
        <v>7</v>
      </c>
      <c r="H26" s="119">
        <f>'Averages Pivot Table'!V$407</f>
        <v>72505.789244513464</v>
      </c>
      <c r="I26" s="120">
        <f t="shared" ref="I26" si="62">IF(H26&gt;0,RANK(H26,(H$10:H$28)),0)</f>
        <v>1</v>
      </c>
      <c r="J26" s="119">
        <f>'Averages Pivot Table'!W$407</f>
        <v>65554.016059547226</v>
      </c>
      <c r="K26" s="120">
        <f t="shared" ref="K26" si="63">IF(J26&gt;0,RANK(J26,(J$10:J$28)),0)</f>
        <v>3</v>
      </c>
      <c r="L26" s="119">
        <f>'Averages Pivot Table'!X$407</f>
        <v>0</v>
      </c>
      <c r="M26" s="120">
        <f t="shared" ref="M26" si="64">IF(L26&gt;0,RANK(L26,(L$10:L$28)),0)</f>
        <v>0</v>
      </c>
      <c r="N26" s="319">
        <f>'Averages Pivot Table'!Y$407</f>
        <v>80368.270056098787</v>
      </c>
      <c r="O26" s="120">
        <f t="shared" ref="O26" si="65">IF(N26&gt;0,RANK(N26,(N$10:N$28)),0)</f>
        <v>5</v>
      </c>
      <c r="Q26" s="116"/>
      <c r="S26" s="117"/>
    </row>
    <row r="27" spans="1:19" ht="12.95" customHeight="1">
      <c r="A27" s="118" t="s">
        <v>203</v>
      </c>
      <c r="B27" s="119">
        <f>'Averages Pivot Table'!S$436</f>
        <v>94863.963748501032</v>
      </c>
      <c r="C27" s="120">
        <f t="shared" si="0"/>
        <v>3</v>
      </c>
      <c r="D27" s="119">
        <f>'Averages Pivot Table'!T$436</f>
        <v>80308.227297901554</v>
      </c>
      <c r="E27" s="120">
        <f t="shared" si="0"/>
        <v>3</v>
      </c>
      <c r="F27" s="119">
        <f>'Averages Pivot Table'!U$436</f>
        <v>69537.370293637941</v>
      </c>
      <c r="G27" s="120">
        <f t="shared" ref="G27" si="66">IF(F27&gt;0,RANK(F27,(F$10:F$28)),0)</f>
        <v>3</v>
      </c>
      <c r="H27" s="119">
        <f>'Averages Pivot Table'!V$436</f>
        <v>0</v>
      </c>
      <c r="I27" s="120">
        <f t="shared" ref="I27" si="67">IF(H27&gt;0,RANK(H27,(H$10:H$28)),0)</f>
        <v>0</v>
      </c>
      <c r="J27" s="119">
        <f>'Averages Pivot Table'!W$436</f>
        <v>69346.406716417914</v>
      </c>
      <c r="K27" s="120">
        <f t="shared" ref="K27" si="68">IF(J27&gt;0,RANK(J27,(J$10:J$28)),0)</f>
        <v>2</v>
      </c>
      <c r="L27" s="119">
        <f>'Averages Pivot Table'!X$436</f>
        <v>62390.823201479157</v>
      </c>
      <c r="M27" s="120">
        <f t="shared" ref="M27" si="69">IF(L27&gt;0,RANK(L27,(L$10:L$28)),0)</f>
        <v>5</v>
      </c>
      <c r="N27" s="319">
        <f>'Averages Pivot Table'!Y$436</f>
        <v>84667.021062110856</v>
      </c>
      <c r="O27" s="120">
        <f t="shared" ref="O27" si="70">IF(N27&gt;0,RANK(N27,(N$10:N$28)),0)</f>
        <v>2</v>
      </c>
      <c r="Q27" s="116"/>
      <c r="S27" s="117"/>
    </row>
    <row r="28" spans="1:19" ht="12.95" customHeight="1">
      <c r="A28" s="121" t="s">
        <v>204</v>
      </c>
      <c r="B28" s="122">
        <f>'Averages Pivot Table'!S$465</f>
        <v>80798.397551871676</v>
      </c>
      <c r="C28" s="123">
        <f t="shared" si="0"/>
        <v>14</v>
      </c>
      <c r="D28" s="122">
        <f>'Averages Pivot Table'!T$465</f>
        <v>0</v>
      </c>
      <c r="E28" s="123">
        <f t="shared" si="0"/>
        <v>0</v>
      </c>
      <c r="F28" s="122">
        <f>'Averages Pivot Table'!U$465</f>
        <v>62353.695602270644</v>
      </c>
      <c r="G28" s="123">
        <f t="shared" ref="G28" si="71">IF(F28&gt;0,RANK(F28,(F$10:F$28)),0)</f>
        <v>10</v>
      </c>
      <c r="H28" s="122">
        <f>'Averages Pivot Table'!V$465</f>
        <v>0</v>
      </c>
      <c r="I28" s="123">
        <f t="shared" ref="I28" si="72">IF(H28&gt;0,RANK(H28,(H$10:H$28)),0)</f>
        <v>0</v>
      </c>
      <c r="J28" s="122">
        <f>'Averages Pivot Table'!W$465</f>
        <v>61329.069697398925</v>
      </c>
      <c r="K28" s="123">
        <f t="shared" ref="K28" si="73">IF(J28&gt;0,RANK(J28,(J$10:J$28)),0)</f>
        <v>8</v>
      </c>
      <c r="L28" s="122">
        <f>'Averages Pivot Table'!X$465</f>
        <v>56997.411977529177</v>
      </c>
      <c r="M28" s="123">
        <f t="shared" ref="M28" si="74">IF(L28&gt;0,RANK(L28,(L$10:L$28)),0)</f>
        <v>7</v>
      </c>
      <c r="N28" s="320">
        <f>'Averages Pivot Table'!Y$465</f>
        <v>68673.164703980685</v>
      </c>
      <c r="O28" s="123">
        <f t="shared" ref="O28" si="75">IF(N28&gt;0,RANK(N28,(N$10:N$28)),0)</f>
        <v>13</v>
      </c>
      <c r="Q28" s="116"/>
      <c r="S28" s="117"/>
    </row>
    <row r="29" spans="1:19" ht="34.5" customHeight="1">
      <c r="A29" s="663" t="s">
        <v>360</v>
      </c>
      <c r="B29" s="663"/>
      <c r="C29" s="663"/>
      <c r="D29" s="663"/>
      <c r="E29" s="663"/>
      <c r="F29" s="663"/>
      <c r="G29" s="663"/>
      <c r="H29" s="663"/>
      <c r="I29" s="663"/>
      <c r="J29" s="663"/>
      <c r="K29" s="663"/>
      <c r="L29" s="663"/>
      <c r="M29" s="663"/>
      <c r="N29" s="663"/>
      <c r="O29" s="663"/>
      <c r="Q29" s="100"/>
      <c r="R29" s="325"/>
    </row>
    <row r="30" spans="1:19">
      <c r="O30" s="84" t="s">
        <v>917</v>
      </c>
      <c r="Q30" s="100"/>
      <c r="R30" s="325"/>
    </row>
    <row r="31" spans="1:19" ht="18">
      <c r="A31" s="64" t="s">
        <v>183</v>
      </c>
      <c r="B31" s="64"/>
      <c r="C31" s="64"/>
      <c r="D31" s="64"/>
      <c r="E31" s="64"/>
      <c r="F31" s="64"/>
      <c r="G31" s="64"/>
      <c r="H31" s="64"/>
      <c r="I31" s="64"/>
      <c r="J31" s="64"/>
      <c r="K31" s="64"/>
      <c r="L31" s="64"/>
      <c r="M31" s="64"/>
      <c r="Q31" s="100"/>
      <c r="R31" s="325"/>
    </row>
    <row r="32" spans="1:19">
      <c r="A32" s="69"/>
      <c r="B32" s="69"/>
      <c r="C32" s="69"/>
      <c r="D32" s="69"/>
      <c r="E32" s="69"/>
      <c r="F32" s="69"/>
      <c r="G32" s="94"/>
      <c r="H32" s="94"/>
      <c r="I32" s="94"/>
      <c r="J32" s="94"/>
      <c r="K32" s="94"/>
      <c r="Q32" s="100"/>
      <c r="R32" s="325"/>
    </row>
    <row r="33" spans="1:19" ht="15.75">
      <c r="A33" s="664" t="s">
        <v>184</v>
      </c>
      <c r="B33" s="664"/>
      <c r="C33" s="664"/>
      <c r="D33" s="664"/>
      <c r="E33" s="664"/>
      <c r="F33" s="664"/>
      <c r="G33" s="664"/>
      <c r="H33" s="664"/>
      <c r="I33" s="664"/>
      <c r="J33" s="664"/>
      <c r="K33" s="664"/>
      <c r="L33" s="664"/>
      <c r="M33" s="664"/>
      <c r="Q33" s="100"/>
    </row>
    <row r="34" spans="1:19" ht="15.75">
      <c r="A34" s="664" t="s">
        <v>372</v>
      </c>
      <c r="B34" s="664"/>
      <c r="C34" s="664"/>
      <c r="D34" s="664"/>
      <c r="E34" s="664"/>
      <c r="F34" s="664"/>
      <c r="G34" s="664"/>
      <c r="H34" s="664"/>
      <c r="I34" s="664"/>
      <c r="J34" s="664"/>
      <c r="K34" s="664"/>
      <c r="L34" s="664"/>
      <c r="M34" s="664"/>
      <c r="Q34" s="100"/>
    </row>
    <row r="35" spans="1:19">
      <c r="A35" s="69"/>
      <c r="B35" s="69"/>
      <c r="C35" s="69"/>
      <c r="D35" s="69"/>
      <c r="E35" s="69"/>
      <c r="F35" s="69"/>
      <c r="G35" s="94"/>
      <c r="H35" s="94"/>
      <c r="I35" s="94"/>
      <c r="J35" s="94"/>
      <c r="K35" s="94"/>
      <c r="L35" s="115"/>
      <c r="M35" s="115"/>
      <c r="N35" s="115"/>
      <c r="O35" s="115"/>
      <c r="Q35" s="100"/>
    </row>
    <row r="36" spans="1:19" ht="24">
      <c r="A36" s="96"/>
      <c r="B36" s="124" t="s">
        <v>175</v>
      </c>
      <c r="C36" s="125"/>
      <c r="D36" s="97" t="s">
        <v>176</v>
      </c>
      <c r="E36" s="98"/>
      <c r="F36" s="97" t="s">
        <v>177</v>
      </c>
      <c r="G36" s="98"/>
      <c r="H36" s="97" t="s">
        <v>178</v>
      </c>
      <c r="I36" s="98"/>
      <c r="J36" s="99" t="s">
        <v>179</v>
      </c>
      <c r="K36" s="98"/>
      <c r="N36" s="126" t="s">
        <v>7</v>
      </c>
      <c r="O36" s="127"/>
      <c r="Q36" s="100"/>
    </row>
    <row r="37" spans="1:19">
      <c r="A37" s="102"/>
      <c r="B37" s="128" t="s">
        <v>187</v>
      </c>
      <c r="C37" s="129" t="s">
        <v>166</v>
      </c>
      <c r="D37" s="128" t="s">
        <v>187</v>
      </c>
      <c r="E37" s="129" t="s">
        <v>166</v>
      </c>
      <c r="F37" s="128" t="s">
        <v>187</v>
      </c>
      <c r="G37" s="129" t="s">
        <v>166</v>
      </c>
      <c r="H37" s="128" t="s">
        <v>187</v>
      </c>
      <c r="I37" s="129" t="s">
        <v>166</v>
      </c>
      <c r="J37" s="130" t="s">
        <v>187</v>
      </c>
      <c r="K37" s="129" t="s">
        <v>166</v>
      </c>
      <c r="N37" s="131"/>
      <c r="O37" s="132"/>
      <c r="Q37" s="100"/>
    </row>
    <row r="38" spans="1:19" s="109" customFormat="1" ht="18" customHeight="1">
      <c r="A38" s="106" t="s">
        <v>188</v>
      </c>
      <c r="B38" s="107">
        <f>'Averages Pivot Table'!Z$493</f>
        <v>56114.699156986295</v>
      </c>
      <c r="C38" s="133"/>
      <c r="D38" s="107">
        <f>'Averages Pivot Table'!AA$493</f>
        <v>53893.41484822557</v>
      </c>
      <c r="E38" s="133"/>
      <c r="F38" s="107">
        <f>'Averages Pivot Table'!AB$493</f>
        <v>48420.712038584912</v>
      </c>
      <c r="G38" s="133"/>
      <c r="H38" s="107">
        <f>'Averages Pivot Table'!AC$493</f>
        <v>45114.224488051026</v>
      </c>
      <c r="I38" s="134"/>
      <c r="J38" s="135">
        <f>'Averages Pivot Table'!AE$493</f>
        <v>52158.019563670961</v>
      </c>
      <c r="K38" s="133"/>
      <c r="N38" s="136"/>
      <c r="O38" s="136"/>
      <c r="Q38" s="110"/>
      <c r="R38" s="111"/>
      <c r="S38" s="112"/>
    </row>
    <row r="39" spans="1:19" ht="12.95" customHeight="1">
      <c r="A39" s="118"/>
      <c r="B39" s="113"/>
      <c r="C39" s="137"/>
      <c r="D39" s="113"/>
      <c r="E39" s="137"/>
      <c r="F39" s="113"/>
      <c r="G39" s="92"/>
      <c r="H39" s="113"/>
      <c r="I39" s="92"/>
      <c r="J39" s="318"/>
      <c r="K39" s="92"/>
      <c r="Q39" s="116"/>
      <c r="S39" s="117"/>
    </row>
    <row r="40" spans="1:19" ht="12.95" customHeight="1">
      <c r="A40" s="118" t="s">
        <v>189</v>
      </c>
      <c r="B40" s="119">
        <f>'Averages Pivot Table'!Z$30</f>
        <v>0</v>
      </c>
      <c r="C40" s="120">
        <f>IF(B40&gt;0,RANK(B40,(B$40:B$58)),0)</f>
        <v>0</v>
      </c>
      <c r="D40" s="119">
        <f>'Averages Pivot Table'!AA$30</f>
        <v>54320.726996762009</v>
      </c>
      <c r="E40" s="120">
        <f>IF(D40&gt;0,RANK(D40,(D$40:D$58)),0)</f>
        <v>4</v>
      </c>
      <c r="F40" s="119">
        <f>'Averages Pivot Table'!AB$30</f>
        <v>52436.814901882542</v>
      </c>
      <c r="G40" s="120">
        <f>IF(F40&gt;0,RANK(F40,(F$40:F$58)),0)</f>
        <v>3</v>
      </c>
      <c r="H40" s="119">
        <f>'Averages Pivot Table'!AC$30</f>
        <v>50454.995282743417</v>
      </c>
      <c r="I40" s="120">
        <f>IF(H40&gt;0,RANK(H40,(H$40:H$58)),0)</f>
        <v>3</v>
      </c>
      <c r="J40" s="319">
        <f>'Averages Pivot Table'!AE$30</f>
        <v>52546.053207300371</v>
      </c>
      <c r="K40" s="120">
        <f>IF(J40&gt;0,RANK(J40,(J$40:J$58)),0)</f>
        <v>6</v>
      </c>
      <c r="Q40" s="116"/>
      <c r="S40" s="117"/>
    </row>
    <row r="41" spans="1:19" ht="12.95" customHeight="1">
      <c r="A41" s="118" t="s">
        <v>190</v>
      </c>
      <c r="B41" s="119">
        <f>'Averages Pivot Table'!Z$59</f>
        <v>0</v>
      </c>
      <c r="C41" s="120">
        <f t="shared" ref="C41:E58" si="76">IF(B41&gt;0,RANK(B41,(B$40:B$58)),0)</f>
        <v>0</v>
      </c>
      <c r="D41" s="119">
        <f>'Averages Pivot Table'!AA$59</f>
        <v>50247.604708933148</v>
      </c>
      <c r="E41" s="120">
        <f t="shared" si="76"/>
        <v>7</v>
      </c>
      <c r="F41" s="119">
        <f>'Averages Pivot Table'!AB$59</f>
        <v>44375.696527197411</v>
      </c>
      <c r="G41" s="120">
        <f t="shared" ref="G41" si="77">IF(F41&gt;0,RANK(F41,(F$40:F$58)),0)</f>
        <v>13</v>
      </c>
      <c r="H41" s="119">
        <f>'Averages Pivot Table'!AC$59</f>
        <v>41325.646892708792</v>
      </c>
      <c r="I41" s="120">
        <f t="shared" ref="I41" si="78">IF(H41&gt;0,RANK(H41,(H$40:H$58)),0)</f>
        <v>13</v>
      </c>
      <c r="J41" s="319">
        <f>'Averages Pivot Table'!AE$59</f>
        <v>43845.371326013868</v>
      </c>
      <c r="K41" s="120">
        <f t="shared" ref="K41" si="79">IF(J41&gt;0,RANK(J41,(J$40:J$58)),0)</f>
        <v>15</v>
      </c>
      <c r="Q41" s="116"/>
      <c r="S41" s="117"/>
    </row>
    <row r="42" spans="1:19" ht="12.95" customHeight="1">
      <c r="A42" s="118" t="s">
        <v>191</v>
      </c>
      <c r="B42" s="119">
        <f>'Averages Pivot Table'!Z$88</f>
        <v>0</v>
      </c>
      <c r="C42" s="120">
        <f t="shared" si="76"/>
        <v>0</v>
      </c>
      <c r="D42" s="119">
        <f>'Averages Pivot Table'!AA$88</f>
        <v>60114.843014128732</v>
      </c>
      <c r="E42" s="120">
        <f t="shared" si="76"/>
        <v>2</v>
      </c>
      <c r="F42" s="119">
        <f>'Averages Pivot Table'!AB$88</f>
        <v>60580.684221364543</v>
      </c>
      <c r="G42" s="120">
        <f t="shared" ref="G42" si="80">IF(F42&gt;0,RANK(F42,(F$40:F$58)),0)</f>
        <v>1</v>
      </c>
      <c r="H42" s="119">
        <f>'Averages Pivot Table'!AC$88</f>
        <v>0</v>
      </c>
      <c r="I42" s="120">
        <f t="shared" ref="I42" si="81">IF(H42&gt;0,RANK(H42,(H$40:H$58)),0)</f>
        <v>0</v>
      </c>
      <c r="J42" s="319">
        <f>'Averages Pivot Table'!AE$88</f>
        <v>60362.580450037851</v>
      </c>
      <c r="K42" s="120">
        <f t="shared" ref="K42" si="82">IF(J42&gt;0,RANK(J42,(J$40:J$58)),0)</f>
        <v>2</v>
      </c>
      <c r="Q42" s="116"/>
      <c r="S42" s="117"/>
    </row>
    <row r="43" spans="1:19" ht="12.95" customHeight="1">
      <c r="A43" s="118" t="s">
        <v>192</v>
      </c>
      <c r="B43" s="119">
        <f>'Averages Pivot Table'!Z$117</f>
        <v>57139.396761133605</v>
      </c>
      <c r="C43" s="120">
        <f t="shared" si="76"/>
        <v>1</v>
      </c>
      <c r="D43" s="119">
        <f>'Averages Pivot Table'!AA$117</f>
        <v>52828.377306903625</v>
      </c>
      <c r="E43" s="120">
        <f t="shared" si="76"/>
        <v>6</v>
      </c>
      <c r="F43" s="119">
        <f>'Averages Pivot Table'!AB$117</f>
        <v>48520.450236966826</v>
      </c>
      <c r="G43" s="120">
        <f t="shared" ref="G43" si="83">IF(F43&gt;0,RANK(F43,(F$40:F$58)),0)</f>
        <v>8</v>
      </c>
      <c r="H43" s="119">
        <f>'Averages Pivot Table'!AC$117</f>
        <v>50059.576923076922</v>
      </c>
      <c r="I43" s="120">
        <f t="shared" ref="I43" si="84">IF(H43&gt;0,RANK(H43,(H$40:H$58)),0)</f>
        <v>5</v>
      </c>
      <c r="J43" s="319">
        <f>'Averages Pivot Table'!AE$117</f>
        <v>55705.84911392405</v>
      </c>
      <c r="K43" s="120">
        <f t="shared" ref="K43" si="85">IF(J43&gt;0,RANK(J43,(J$40:J$58)),0)</f>
        <v>4</v>
      </c>
      <c r="Q43" s="116"/>
      <c r="S43" s="117"/>
    </row>
    <row r="44" spans="1:19" ht="12.95" customHeight="1">
      <c r="A44" s="118"/>
      <c r="B44" s="119"/>
      <c r="C44" s="120"/>
      <c r="D44" s="119"/>
      <c r="E44" s="120"/>
      <c r="F44" s="119"/>
      <c r="G44" s="120"/>
      <c r="H44" s="119"/>
      <c r="I44" s="120"/>
      <c r="J44" s="319"/>
      <c r="K44" s="120"/>
      <c r="Q44" s="116"/>
      <c r="S44" s="117"/>
    </row>
    <row r="45" spans="1:19" ht="12.95" customHeight="1">
      <c r="A45" s="118" t="s">
        <v>193</v>
      </c>
      <c r="B45" s="119">
        <f>'Averages Pivot Table'!Z$146</f>
        <v>51737.579729824291</v>
      </c>
      <c r="C45" s="120">
        <f t="shared" si="76"/>
        <v>4</v>
      </c>
      <c r="D45" s="119">
        <f>'Averages Pivot Table'!AA$146</f>
        <v>46033.57359307359</v>
      </c>
      <c r="E45" s="120">
        <f t="shared" si="76"/>
        <v>14</v>
      </c>
      <c r="F45" s="119">
        <f>'Averages Pivot Table'!AB$146</f>
        <v>44243.185070125379</v>
      </c>
      <c r="G45" s="120">
        <f t="shared" ref="G45" si="86">IF(F45&gt;0,RANK(F45,(F$40:F$58)),0)</f>
        <v>14</v>
      </c>
      <c r="H45" s="119">
        <f>'Averages Pivot Table'!AC$146</f>
        <v>0</v>
      </c>
      <c r="I45" s="120">
        <f t="shared" ref="I45" si="87">IF(H45&gt;0,RANK(H45,(H$40:H$58)),0)</f>
        <v>0</v>
      </c>
      <c r="J45" s="319">
        <f>'Averages Pivot Table'!AE$146</f>
        <v>46627.267982502235</v>
      </c>
      <c r="K45" s="120">
        <f t="shared" ref="K45" si="88">IF(J45&gt;0,RANK(J45,(J$40:J$58)),0)</f>
        <v>13</v>
      </c>
      <c r="Q45" s="116"/>
      <c r="S45" s="117"/>
    </row>
    <row r="46" spans="1:19" ht="12.95" customHeight="1">
      <c r="A46" s="118" t="s">
        <v>194</v>
      </c>
      <c r="B46" s="119">
        <f>'Averages Pivot Table'!Z$175</f>
        <v>0</v>
      </c>
      <c r="C46" s="120">
        <f t="shared" si="76"/>
        <v>0</v>
      </c>
      <c r="D46" s="119">
        <f>'Averages Pivot Table'!AA$175</f>
        <v>47212.240657900889</v>
      </c>
      <c r="E46" s="120">
        <f t="shared" si="76"/>
        <v>12</v>
      </c>
      <c r="F46" s="119">
        <f>'Averages Pivot Table'!AB$175</f>
        <v>45390.378032107314</v>
      </c>
      <c r="G46" s="120">
        <f t="shared" ref="G46" si="89">IF(F46&gt;0,RANK(F46,(F$40:F$58)),0)</f>
        <v>12</v>
      </c>
      <c r="H46" s="119">
        <f>'Averages Pivot Table'!AC$175</f>
        <v>49513.330017492284</v>
      </c>
      <c r="I46" s="120">
        <f t="shared" ref="I46" si="90">IF(H46&gt;0,RANK(H46,(H$40:H$58)),0)</f>
        <v>6</v>
      </c>
      <c r="J46" s="319">
        <f>'Averages Pivot Table'!AE$175</f>
        <v>46022.913587689254</v>
      </c>
      <c r="K46" s="120">
        <f t="shared" ref="K46" si="91">IF(J46&gt;0,RANK(J46,(J$40:J$58)),0)</f>
        <v>14</v>
      </c>
      <c r="Q46" s="116"/>
      <c r="S46" s="117"/>
    </row>
    <row r="47" spans="1:19" ht="12.95" customHeight="1">
      <c r="A47" s="118" t="s">
        <v>195</v>
      </c>
      <c r="B47" s="119">
        <f>'Averages Pivot Table'!Z$204</f>
        <v>0</v>
      </c>
      <c r="C47" s="120">
        <f t="shared" si="76"/>
        <v>0</v>
      </c>
      <c r="D47" s="119">
        <f>'Averages Pivot Table'!AA$204</f>
        <v>46553.752229062033</v>
      </c>
      <c r="E47" s="120">
        <f t="shared" si="76"/>
        <v>13</v>
      </c>
      <c r="F47" s="119">
        <f>'Averages Pivot Table'!AB$204</f>
        <v>38938.252093403862</v>
      </c>
      <c r="G47" s="120">
        <f t="shared" ref="G47" si="92">IF(F47&gt;0,RANK(F47,(F$40:F$58)),0)</f>
        <v>15</v>
      </c>
      <c r="H47" s="119">
        <f>'Averages Pivot Table'!AC$204</f>
        <v>42730.552020225936</v>
      </c>
      <c r="I47" s="120">
        <f t="shared" ref="I47" si="93">IF(H47&gt;0,RANK(H47,(H$40:H$58)),0)</f>
        <v>11</v>
      </c>
      <c r="J47" s="319">
        <f>'Averages Pivot Table'!AE$204</f>
        <v>43772.499565412654</v>
      </c>
      <c r="K47" s="120">
        <f t="shared" ref="K47" si="94">IF(J47&gt;0,RANK(J47,(J$40:J$58)),0)</f>
        <v>16</v>
      </c>
      <c r="Q47" s="116"/>
      <c r="S47" s="117"/>
    </row>
    <row r="48" spans="1:19" ht="12.95" customHeight="1">
      <c r="A48" s="118" t="s">
        <v>196</v>
      </c>
      <c r="B48" s="119">
        <f>'Averages Pivot Table'!Z$233</f>
        <v>0</v>
      </c>
      <c r="C48" s="120">
        <f t="shared" si="76"/>
        <v>0</v>
      </c>
      <c r="D48" s="119">
        <f>'Averages Pivot Table'!AA$233</f>
        <v>64156.421580656213</v>
      </c>
      <c r="E48" s="120">
        <f t="shared" si="76"/>
        <v>1</v>
      </c>
      <c r="F48" s="119">
        <f>'Averages Pivot Table'!AB$233</f>
        <v>56213.908113097132</v>
      </c>
      <c r="G48" s="120">
        <f t="shared" ref="G48" si="95">IF(F48&gt;0,RANK(F48,(F$40:F$58)),0)</f>
        <v>2</v>
      </c>
      <c r="H48" s="119">
        <f>'Averages Pivot Table'!AC$233</f>
        <v>55972.100125821678</v>
      </c>
      <c r="I48" s="120">
        <f t="shared" ref="I48" si="96">IF(H48&gt;0,RANK(H48,(H$40:H$58)),0)</f>
        <v>1</v>
      </c>
      <c r="J48" s="319">
        <f>'Averages Pivot Table'!AE$233</f>
        <v>61848.804894290945</v>
      </c>
      <c r="K48" s="120">
        <f t="shared" ref="K48" si="97">IF(J48&gt;0,RANK(J48,(J$40:J$58)),0)</f>
        <v>1</v>
      </c>
      <c r="Q48" s="116"/>
      <c r="S48" s="117"/>
    </row>
    <row r="49" spans="1:19" ht="12.95" customHeight="1">
      <c r="A49" s="118"/>
      <c r="B49" s="119"/>
      <c r="C49" s="120"/>
      <c r="D49" s="119"/>
      <c r="E49" s="120"/>
      <c r="F49" s="119"/>
      <c r="G49" s="120"/>
      <c r="H49" s="119"/>
      <c r="I49" s="120"/>
      <c r="J49" s="319"/>
      <c r="K49" s="120"/>
      <c r="Q49" s="116"/>
      <c r="S49" s="117"/>
    </row>
    <row r="50" spans="1:19">
      <c r="A50" s="118" t="s">
        <v>197</v>
      </c>
      <c r="B50" s="119">
        <f>'Averages Pivot Table'!Z$262</f>
        <v>0</v>
      </c>
      <c r="C50" s="120">
        <f t="shared" si="76"/>
        <v>0</v>
      </c>
      <c r="D50" s="119">
        <f>'Averages Pivot Table'!AA$262</f>
        <v>48731.376715903731</v>
      </c>
      <c r="E50" s="120">
        <f t="shared" si="76"/>
        <v>8</v>
      </c>
      <c r="F50" s="119">
        <f>'Averages Pivot Table'!AB$262</f>
        <v>48924.329738835972</v>
      </c>
      <c r="G50" s="120">
        <f t="shared" ref="G50" si="98">IF(F50&gt;0,RANK(F50,(F$40:F$58)),0)</f>
        <v>6</v>
      </c>
      <c r="H50" s="119">
        <f>'Averages Pivot Table'!AC$262</f>
        <v>50415.001680783862</v>
      </c>
      <c r="I50" s="120">
        <f t="shared" ref="I50" si="99">IF(H50&gt;0,RANK(H50,(H$40:H$58)),0)</f>
        <v>4</v>
      </c>
      <c r="J50" s="319">
        <f>'Averages Pivot Table'!AE$262</f>
        <v>48924.778218850821</v>
      </c>
      <c r="K50" s="120">
        <f t="shared" ref="K50" si="100">IF(J50&gt;0,RANK(J50,(J$40:J$58)),0)</f>
        <v>8</v>
      </c>
      <c r="Q50" s="116"/>
      <c r="S50" s="117"/>
    </row>
    <row r="51" spans="1:19" ht="12.95" customHeight="1">
      <c r="A51" s="118" t="s">
        <v>198</v>
      </c>
      <c r="B51" s="119">
        <f>'Averages Pivot Table'!Z$291</f>
        <v>0</v>
      </c>
      <c r="C51" s="120">
        <f t="shared" si="76"/>
        <v>0</v>
      </c>
      <c r="D51" s="119">
        <f>'Averages Pivot Table'!AA$291</f>
        <v>48669.468314738617</v>
      </c>
      <c r="E51" s="120">
        <f t="shared" si="76"/>
        <v>9</v>
      </c>
      <c r="F51" s="119">
        <f>'Averages Pivot Table'!AB$291</f>
        <v>47213.182977794058</v>
      </c>
      <c r="G51" s="120">
        <f t="shared" ref="G51" si="101">IF(F51&gt;0,RANK(F51,(F$40:F$58)),0)</f>
        <v>9</v>
      </c>
      <c r="H51" s="119">
        <f>'Averages Pivot Table'!AC$291</f>
        <v>45425.483552165853</v>
      </c>
      <c r="I51" s="120">
        <f t="shared" ref="I51" si="102">IF(H51&gt;0,RANK(H51,(H$40:H$58)),0)</f>
        <v>8</v>
      </c>
      <c r="J51" s="319">
        <f>'Averages Pivot Table'!AE$291</f>
        <v>47410.440929981371</v>
      </c>
      <c r="K51" s="120">
        <f t="shared" ref="K51" si="103">IF(J51&gt;0,RANK(J51,(J$40:J$58)),0)</f>
        <v>11</v>
      </c>
      <c r="Q51" s="116"/>
      <c r="S51" s="117"/>
    </row>
    <row r="52" spans="1:19" ht="12.95" customHeight="1">
      <c r="A52" s="118" t="s">
        <v>199</v>
      </c>
      <c r="B52" s="119">
        <f>'Averages Pivot Table'!Z$320</f>
        <v>53114.070808497265</v>
      </c>
      <c r="C52" s="120">
        <f t="shared" si="76"/>
        <v>3</v>
      </c>
      <c r="D52" s="119">
        <f>'Averages Pivot Table'!AA$320</f>
        <v>54033.561183966434</v>
      </c>
      <c r="E52" s="120">
        <f t="shared" si="76"/>
        <v>5</v>
      </c>
      <c r="F52" s="119">
        <f>'Averages Pivot Table'!AB$320</f>
        <v>45447.410906221507</v>
      </c>
      <c r="G52" s="120">
        <f t="shared" ref="G52" si="104">IF(F52&gt;0,RANK(F52,(F$40:F$58)),0)</f>
        <v>11</v>
      </c>
      <c r="H52" s="119">
        <f>'Averages Pivot Table'!AC$320</f>
        <v>44342.693478468515</v>
      </c>
      <c r="I52" s="120">
        <f t="shared" ref="I52" si="105">IF(H52&gt;0,RANK(H52,(H$40:H$58)),0)</f>
        <v>10</v>
      </c>
      <c r="J52" s="319">
        <f>'Averages Pivot Table'!AE$320</f>
        <v>50378.445889717055</v>
      </c>
      <c r="K52" s="120">
        <f t="shared" ref="K52" si="106">IF(J52&gt;0,RANK(J52,(J$40:J$58)),0)</f>
        <v>7</v>
      </c>
      <c r="Q52" s="116"/>
      <c r="S52" s="117"/>
    </row>
    <row r="53" spans="1:19" ht="12.95" customHeight="1">
      <c r="A53" s="118" t="s">
        <v>200</v>
      </c>
      <c r="B53" s="119">
        <f>'Averages Pivot Table'!Z$349</f>
        <v>0</v>
      </c>
      <c r="C53" s="120">
        <f t="shared" si="76"/>
        <v>0</v>
      </c>
      <c r="D53" s="119">
        <f>'Averages Pivot Table'!AA$349</f>
        <v>48608.090064331664</v>
      </c>
      <c r="E53" s="120">
        <f t="shared" si="76"/>
        <v>10</v>
      </c>
      <c r="F53" s="119">
        <f>'Averages Pivot Table'!AB$349</f>
        <v>46757.174097664545</v>
      </c>
      <c r="G53" s="120">
        <f t="shared" ref="G53" si="107">IF(F53&gt;0,RANK(F53,(F$40:F$58)),0)</f>
        <v>10</v>
      </c>
      <c r="H53" s="119">
        <f>'Averages Pivot Table'!AC$349</f>
        <v>45153.222869087891</v>
      </c>
      <c r="I53" s="120">
        <f t="shared" ref="I53" si="108">IF(H53&gt;0,RANK(H53,(H$40:H$58)),0)</f>
        <v>9</v>
      </c>
      <c r="J53" s="319">
        <f>'Averages Pivot Table'!AE$349</f>
        <v>47799.444571173895</v>
      </c>
      <c r="K53" s="120">
        <f t="shared" ref="K53" si="109">IF(J53&gt;0,RANK(J53,(J$40:J$58)),0)</f>
        <v>10</v>
      </c>
      <c r="Q53" s="116"/>
      <c r="S53" s="117"/>
    </row>
    <row r="54" spans="1:19" ht="12.95" customHeight="1">
      <c r="A54" s="118"/>
      <c r="B54" s="119"/>
      <c r="C54" s="120"/>
      <c r="D54" s="119"/>
      <c r="E54" s="120"/>
      <c r="F54" s="119"/>
      <c r="G54" s="120"/>
      <c r="H54" s="119"/>
      <c r="I54" s="120"/>
      <c r="J54" s="319"/>
      <c r="K54" s="120"/>
      <c r="Q54" s="116"/>
      <c r="S54" s="117"/>
    </row>
    <row r="55" spans="1:19" ht="12.95" customHeight="1">
      <c r="A55" s="118" t="s">
        <v>201</v>
      </c>
      <c r="B55" s="119">
        <f>'Averages Pivot Table'!Z$378</f>
        <v>0</v>
      </c>
      <c r="C55" s="120">
        <f t="shared" si="76"/>
        <v>0</v>
      </c>
      <c r="D55" s="119">
        <f>'Averages Pivot Table'!AA$378</f>
        <v>48389.473053467438</v>
      </c>
      <c r="E55" s="120">
        <f t="shared" si="76"/>
        <v>11</v>
      </c>
      <c r="F55" s="119">
        <f>'Averages Pivot Table'!AB$378</f>
        <v>49585.54352753175</v>
      </c>
      <c r="G55" s="120">
        <f t="shared" ref="G55" si="110">IF(F55&gt;0,RANK(F55,(F$40:F$58)),0)</f>
        <v>4</v>
      </c>
      <c r="H55" s="119">
        <f>'Averages Pivot Table'!AC$378</f>
        <v>0</v>
      </c>
      <c r="I55" s="120">
        <f t="shared" ref="I55" si="111">IF(H55&gt;0,RANK(H55,(H$40:H$58)),0)</f>
        <v>0</v>
      </c>
      <c r="J55" s="319">
        <f>'Averages Pivot Table'!AE$378</f>
        <v>48915.611533471354</v>
      </c>
      <c r="K55" s="120">
        <f t="shared" ref="K55" si="112">IF(J55&gt;0,RANK(J55,(J$40:J$58)),0)</f>
        <v>9</v>
      </c>
      <c r="O55" s="113"/>
      <c r="Q55" s="116"/>
      <c r="S55" s="117"/>
    </row>
    <row r="56" spans="1:19" ht="12.95" customHeight="1">
      <c r="A56" s="118" t="s">
        <v>202</v>
      </c>
      <c r="B56" s="119">
        <f>'Averages Pivot Table'!Z$407</f>
        <v>54111.063855717432</v>
      </c>
      <c r="C56" s="120">
        <f t="shared" si="76"/>
        <v>2</v>
      </c>
      <c r="D56" s="119">
        <f>'Averages Pivot Table'!AA$407</f>
        <v>57289.146958743557</v>
      </c>
      <c r="E56" s="120">
        <f t="shared" si="76"/>
        <v>3</v>
      </c>
      <c r="F56" s="119">
        <f>'Averages Pivot Table'!AB$407</f>
        <v>49100.905687546066</v>
      </c>
      <c r="G56" s="120">
        <f t="shared" ref="G56" si="113">IF(F56&gt;0,RANK(F56,(F$40:F$58)),0)</f>
        <v>5</v>
      </c>
      <c r="H56" s="119">
        <f>'Averages Pivot Table'!AC$407</f>
        <v>41505.262725481334</v>
      </c>
      <c r="I56" s="120">
        <f t="shared" ref="I56" si="114">IF(H56&gt;0,RANK(H56,(H$40:H$58)),0)</f>
        <v>12</v>
      </c>
      <c r="J56" s="319">
        <f>'Averages Pivot Table'!AE$407</f>
        <v>54617.507054866051</v>
      </c>
      <c r="K56" s="120">
        <f t="shared" ref="K56" si="115">IF(J56&gt;0,RANK(J56,(J$40:J$58)),0)</f>
        <v>5</v>
      </c>
      <c r="O56" s="140"/>
      <c r="Q56" s="116"/>
      <c r="S56" s="117"/>
    </row>
    <row r="57" spans="1:19" ht="12.95" customHeight="1">
      <c r="A57" s="118" t="s">
        <v>203</v>
      </c>
      <c r="B57" s="119">
        <f>'Averages Pivot Table'!Z$436</f>
        <v>0</v>
      </c>
      <c r="C57" s="120">
        <f t="shared" si="76"/>
        <v>0</v>
      </c>
      <c r="D57" s="119">
        <f>'Averages Pivot Table'!AA$436</f>
        <v>0</v>
      </c>
      <c r="E57" s="120">
        <f t="shared" si="76"/>
        <v>0</v>
      </c>
      <c r="F57" s="119">
        <f>'Averages Pivot Table'!AB$436</f>
        <v>0</v>
      </c>
      <c r="G57" s="120">
        <f t="shared" ref="G57" si="116">IF(F57&gt;0,RANK(F57,(F$40:F$58)),0)</f>
        <v>0</v>
      </c>
      <c r="H57" s="119">
        <f>'Averages Pivot Table'!AC$436</f>
        <v>55735.75</v>
      </c>
      <c r="I57" s="120">
        <f t="shared" ref="I57" si="117">IF(H57&gt;0,RANK(H57,(H$40:H$58)),0)</f>
        <v>2</v>
      </c>
      <c r="J57" s="319">
        <f>'Averages Pivot Table'!AE$436</f>
        <v>60059.216154350303</v>
      </c>
      <c r="K57" s="120">
        <f t="shared" ref="K57" si="118">IF(J57&gt;0,RANK(J57,(J$40:J$58)),0)</f>
        <v>3</v>
      </c>
      <c r="O57" s="140"/>
      <c r="Q57" s="116"/>
      <c r="S57" s="117"/>
    </row>
    <row r="58" spans="1:19" ht="12.95" customHeight="1">
      <c r="A58" s="143" t="s">
        <v>204</v>
      </c>
      <c r="B58" s="122">
        <f>'Averages Pivot Table'!Z$465</f>
        <v>49457.609173019118</v>
      </c>
      <c r="C58" s="123">
        <f t="shared" si="76"/>
        <v>5</v>
      </c>
      <c r="D58" s="122">
        <f>'Averages Pivot Table'!AA$465</f>
        <v>0</v>
      </c>
      <c r="E58" s="123">
        <f t="shared" si="76"/>
        <v>0</v>
      </c>
      <c r="F58" s="122">
        <f>'Averages Pivot Table'!AB$465</f>
        <v>48806.540011858611</v>
      </c>
      <c r="G58" s="123">
        <f t="shared" ref="G58" si="119">IF(F58&gt;0,RANK(F58,(F$40:F$58)),0)</f>
        <v>7</v>
      </c>
      <c r="H58" s="122">
        <f>'Averages Pivot Table'!AC$465</f>
        <v>45440.697679792262</v>
      </c>
      <c r="I58" s="123">
        <f t="shared" ref="I58" si="120">IF(H58&gt;0,RANK(H58,(H$40:H$58)),0)</f>
        <v>7</v>
      </c>
      <c r="J58" s="320">
        <f>'Averages Pivot Table'!AE$465</f>
        <v>47078.337803890361</v>
      </c>
      <c r="K58" s="123">
        <f t="shared" ref="K58" si="121">IF(J58&gt;0,RANK(J58,(J$40:J$58)),0)</f>
        <v>12</v>
      </c>
      <c r="O58" s="140"/>
      <c r="Q58" s="116"/>
      <c r="S58" s="117"/>
    </row>
    <row r="59" spans="1:19" ht="32.25" customHeight="1">
      <c r="A59" s="670" t="s">
        <v>360</v>
      </c>
      <c r="B59" s="670"/>
      <c r="C59" s="670"/>
      <c r="D59" s="670"/>
      <c r="E59" s="670"/>
      <c r="F59" s="670"/>
      <c r="G59" s="670"/>
      <c r="H59" s="670"/>
      <c r="I59" s="670"/>
      <c r="J59" s="670"/>
      <c r="K59" s="670"/>
      <c r="L59" s="186"/>
      <c r="M59" s="186"/>
      <c r="N59" s="148"/>
      <c r="O59" s="148"/>
      <c r="Q59" s="100"/>
    </row>
    <row r="60" spans="1:19">
      <c r="K60" s="84" t="s">
        <v>917</v>
      </c>
      <c r="Q60" s="100"/>
    </row>
    <row r="61" spans="1:19" ht="18">
      <c r="A61" s="64" t="s">
        <v>205</v>
      </c>
      <c r="B61" s="64"/>
      <c r="C61" s="64"/>
      <c r="D61" s="64"/>
      <c r="E61" s="64"/>
      <c r="F61" s="64"/>
      <c r="G61" s="64"/>
      <c r="H61" s="64"/>
      <c r="I61" s="64"/>
      <c r="J61" s="64" t="s">
        <v>7</v>
      </c>
      <c r="K61" s="64"/>
      <c r="L61" s="64"/>
      <c r="M61" s="64"/>
      <c r="O61" s="140"/>
      <c r="Q61" s="100"/>
    </row>
    <row r="62" spans="1:19">
      <c r="A62" s="69"/>
      <c r="B62" s="69"/>
      <c r="C62" s="69"/>
      <c r="D62" s="69"/>
      <c r="E62" s="69"/>
      <c r="F62" s="69"/>
      <c r="G62" s="94"/>
      <c r="H62" s="94"/>
      <c r="I62" s="94"/>
      <c r="J62" s="94"/>
      <c r="K62" s="94"/>
      <c r="O62" s="140"/>
      <c r="Q62" s="100"/>
    </row>
    <row r="63" spans="1:19" ht="15.75">
      <c r="A63" s="664" t="s">
        <v>184</v>
      </c>
      <c r="B63" s="664"/>
      <c r="C63" s="664"/>
      <c r="D63" s="664"/>
      <c r="E63" s="664"/>
      <c r="F63" s="664"/>
      <c r="G63" s="664"/>
      <c r="H63" s="664"/>
      <c r="I63" s="664"/>
      <c r="J63" s="94" t="s">
        <v>7</v>
      </c>
      <c r="K63" s="94"/>
      <c r="O63" s="140"/>
      <c r="Q63" s="100"/>
    </row>
    <row r="64" spans="1:19" ht="15.75">
      <c r="A64" s="664" t="s">
        <v>373</v>
      </c>
      <c r="B64" s="664"/>
      <c r="C64" s="664"/>
      <c r="D64" s="664"/>
      <c r="E64" s="664"/>
      <c r="F64" s="664"/>
      <c r="G64" s="664"/>
      <c r="H64" s="664"/>
      <c r="I64" s="664"/>
      <c r="J64" s="94" t="s">
        <v>7</v>
      </c>
      <c r="K64" s="94"/>
      <c r="O64" s="140"/>
      <c r="Q64" s="100"/>
    </row>
    <row r="65" spans="1:19">
      <c r="A65" s="69"/>
      <c r="B65" s="69"/>
      <c r="C65" s="69"/>
      <c r="D65" s="69"/>
      <c r="E65" s="69"/>
      <c r="F65" s="69"/>
      <c r="G65" s="94"/>
      <c r="H65" s="94"/>
      <c r="I65" s="94"/>
      <c r="J65" s="94"/>
      <c r="K65" s="94"/>
      <c r="L65" s="115"/>
      <c r="M65" s="115"/>
      <c r="N65" s="115"/>
      <c r="O65" s="149"/>
      <c r="Q65" s="100"/>
    </row>
    <row r="66" spans="1:19" s="109" customFormat="1" ht="48" customHeight="1">
      <c r="A66" s="150"/>
      <c r="B66" s="151" t="s">
        <v>207</v>
      </c>
      <c r="C66" s="152"/>
      <c r="D66" s="151" t="s">
        <v>181</v>
      </c>
      <c r="E66" s="98"/>
      <c r="F66" s="153" t="s">
        <v>182</v>
      </c>
      <c r="G66" s="98"/>
      <c r="L66" s="154" t="s">
        <v>7</v>
      </c>
      <c r="M66" s="155"/>
      <c r="N66" s="154"/>
      <c r="O66" s="156"/>
      <c r="Q66" s="100"/>
      <c r="R66" s="111"/>
      <c r="S66" s="92"/>
    </row>
    <row r="67" spans="1:19">
      <c r="A67" s="102"/>
      <c r="B67" s="128" t="s">
        <v>187</v>
      </c>
      <c r="C67" s="129" t="s">
        <v>166</v>
      </c>
      <c r="D67" s="128" t="s">
        <v>187</v>
      </c>
      <c r="E67" s="129" t="s">
        <v>166</v>
      </c>
      <c r="F67" s="130" t="s">
        <v>187</v>
      </c>
      <c r="G67" s="129" t="s">
        <v>166</v>
      </c>
      <c r="L67" s="131"/>
      <c r="M67" s="132"/>
      <c r="N67" s="131"/>
      <c r="O67" s="140"/>
      <c r="Q67" s="100"/>
    </row>
    <row r="68" spans="1:19" s="109" customFormat="1" ht="18" customHeight="1">
      <c r="A68" s="106" t="s">
        <v>188</v>
      </c>
      <c r="B68" s="107">
        <f>'Averages Pivot Table'!AF$493</f>
        <v>41261.860621504871</v>
      </c>
      <c r="C68" s="133"/>
      <c r="D68" s="107">
        <f>'Averages Pivot Table'!AG$493</f>
        <v>43755.004090639886</v>
      </c>
      <c r="E68" s="133"/>
      <c r="F68" s="135">
        <f>'Averages Pivot Table'!AH$493</f>
        <v>42036.6004150476</v>
      </c>
      <c r="G68" s="133"/>
      <c r="J68" s="133"/>
      <c r="K68" s="133"/>
      <c r="L68" s="133"/>
      <c r="M68" s="136"/>
      <c r="N68" s="136"/>
      <c r="O68" s="156"/>
      <c r="Q68" s="110"/>
      <c r="R68" s="111"/>
      <c r="S68" s="112"/>
    </row>
    <row r="69" spans="1:19" ht="12.95" customHeight="1">
      <c r="A69" s="118"/>
      <c r="B69" s="113"/>
      <c r="C69" s="149"/>
      <c r="D69" s="113"/>
      <c r="E69" s="149"/>
      <c r="F69" s="318"/>
      <c r="G69" s="158"/>
      <c r="J69" s="115"/>
      <c r="O69" s="140"/>
      <c r="Q69" s="116"/>
      <c r="S69" s="117"/>
    </row>
    <row r="70" spans="1:19" ht="12.95" customHeight="1">
      <c r="A70" s="118" t="s">
        <v>189</v>
      </c>
      <c r="B70" s="119">
        <f>'Averages Pivot Table'!AF$30</f>
        <v>54519.831521739128</v>
      </c>
      <c r="C70" s="120">
        <f>IF(B70&gt;0,RANK(B70,(B$70:B$88)),0)</f>
        <v>1</v>
      </c>
      <c r="D70" s="119">
        <f>'Averages Pivot Table'!AG$30</f>
        <v>57649.969362438314</v>
      </c>
      <c r="E70" s="120">
        <f>IF(D70&gt;0,RANK(D70,(D$70:D$88)),0)</f>
        <v>1</v>
      </c>
      <c r="F70" s="319">
        <f>'Averages Pivot Table'!AH$30</f>
        <v>56340.19537235851</v>
      </c>
      <c r="G70" s="120">
        <f>IF(F70&gt;0,RANK(F70,(F$70:F$88)),0)</f>
        <v>1</v>
      </c>
      <c r="J70" s="115"/>
      <c r="O70" s="149"/>
      <c r="Q70" s="116"/>
      <c r="S70" s="117"/>
    </row>
    <row r="71" spans="1:19" ht="12.95" customHeight="1">
      <c r="A71" s="118" t="s">
        <v>190</v>
      </c>
      <c r="B71" s="119">
        <f>'Averages Pivot Table'!AF$59</f>
        <v>0</v>
      </c>
      <c r="C71" s="120">
        <f t="shared" ref="C71:E88" si="122">IF(B71&gt;0,RANK(B71,(B$70:B$88)),0)</f>
        <v>0</v>
      </c>
      <c r="D71" s="119">
        <f>'Averages Pivot Table'!AG$59</f>
        <v>0</v>
      </c>
      <c r="E71" s="120">
        <f t="shared" si="122"/>
        <v>0</v>
      </c>
      <c r="F71" s="319">
        <f>'Averages Pivot Table'!AH$59</f>
        <v>0</v>
      </c>
      <c r="G71" s="120">
        <f t="shared" ref="G71" si="123">IF(F71&gt;0,RANK(F71,(F$70:F$88)),0)</f>
        <v>0</v>
      </c>
      <c r="J71" s="115"/>
      <c r="O71" s="140"/>
      <c r="Q71" s="116"/>
      <c r="S71" s="117"/>
    </row>
    <row r="72" spans="1:19" ht="12.95" customHeight="1">
      <c r="A72" s="118" t="s">
        <v>191</v>
      </c>
      <c r="B72" s="119">
        <f>'Averages Pivot Table'!AF$88</f>
        <v>0</v>
      </c>
      <c r="C72" s="120">
        <f t="shared" si="122"/>
        <v>0</v>
      </c>
      <c r="D72" s="119">
        <f>'Averages Pivot Table'!AG$88</f>
        <v>0</v>
      </c>
      <c r="E72" s="120">
        <f t="shared" si="122"/>
        <v>0</v>
      </c>
      <c r="F72" s="319">
        <f>'Averages Pivot Table'!AH$88</f>
        <v>0</v>
      </c>
      <c r="G72" s="120">
        <f t="shared" ref="G72" si="124">IF(F72&gt;0,RANK(F72,(F$70:F$88)),0)</f>
        <v>0</v>
      </c>
      <c r="J72" s="115"/>
      <c r="O72" s="140"/>
      <c r="Q72" s="116"/>
      <c r="S72" s="117"/>
    </row>
    <row r="73" spans="1:19" ht="12.95" customHeight="1">
      <c r="A73" s="118" t="s">
        <v>192</v>
      </c>
      <c r="B73" s="119">
        <f>'Averages Pivot Table'!AF$117</f>
        <v>0</v>
      </c>
      <c r="C73" s="120">
        <f t="shared" si="122"/>
        <v>0</v>
      </c>
      <c r="D73" s="119">
        <f>'Averages Pivot Table'!AG$117</f>
        <v>0</v>
      </c>
      <c r="E73" s="120">
        <f t="shared" si="122"/>
        <v>0</v>
      </c>
      <c r="F73" s="319">
        <f>'Averages Pivot Table'!AH$117</f>
        <v>0</v>
      </c>
      <c r="G73" s="120">
        <f t="shared" ref="G73" si="125">IF(F73&gt;0,RANK(F73,(F$70:F$88)),0)</f>
        <v>0</v>
      </c>
      <c r="J73" s="115"/>
      <c r="O73" s="140"/>
      <c r="Q73" s="116"/>
      <c r="S73" s="117"/>
    </row>
    <row r="74" spans="1:19" ht="12.95" customHeight="1">
      <c r="A74" s="118"/>
      <c r="B74" s="119"/>
      <c r="C74" s="120"/>
      <c r="D74" s="119"/>
      <c r="E74" s="120"/>
      <c r="F74" s="319"/>
      <c r="G74" s="120"/>
      <c r="J74" s="115"/>
      <c r="O74" s="140"/>
      <c r="Q74" s="116"/>
      <c r="S74" s="117"/>
    </row>
    <row r="75" spans="1:19" ht="12.95" customHeight="1">
      <c r="A75" s="118" t="s">
        <v>193</v>
      </c>
      <c r="B75" s="119">
        <f>'Averages Pivot Table'!AF$146</f>
        <v>40541.835024263411</v>
      </c>
      <c r="C75" s="120">
        <f t="shared" si="122"/>
        <v>4</v>
      </c>
      <c r="D75" s="119">
        <f>'Averages Pivot Table'!AG$146</f>
        <v>0</v>
      </c>
      <c r="E75" s="120">
        <f t="shared" si="122"/>
        <v>0</v>
      </c>
      <c r="F75" s="319">
        <f>'Averages Pivot Table'!AH$146</f>
        <v>40541.835024263411</v>
      </c>
      <c r="G75" s="120">
        <f t="shared" ref="G75" si="126">IF(F75&gt;0,RANK(F75,(F$70:F$88)),0)</f>
        <v>4</v>
      </c>
      <c r="J75" s="115"/>
      <c r="O75" s="140"/>
      <c r="Q75" s="116"/>
      <c r="S75" s="117"/>
    </row>
    <row r="76" spans="1:19" ht="12.95" customHeight="1">
      <c r="A76" s="118" t="s">
        <v>194</v>
      </c>
      <c r="B76" s="119">
        <f>'Averages Pivot Table'!AF$175</f>
        <v>41024.665040458254</v>
      </c>
      <c r="C76" s="120">
        <f t="shared" si="122"/>
        <v>3</v>
      </c>
      <c r="D76" s="119">
        <f>'Averages Pivot Table'!AG$175</f>
        <v>0</v>
      </c>
      <c r="E76" s="120">
        <f t="shared" si="122"/>
        <v>0</v>
      </c>
      <c r="F76" s="319">
        <f>'Averages Pivot Table'!AH$175</f>
        <v>41024.665040458254</v>
      </c>
      <c r="G76" s="120">
        <f t="shared" ref="G76" si="127">IF(F76&gt;0,RANK(F76,(F$70:F$88)),0)</f>
        <v>3</v>
      </c>
      <c r="J76" s="115"/>
      <c r="O76" s="140"/>
      <c r="Q76" s="116"/>
      <c r="S76" s="117"/>
    </row>
    <row r="77" spans="1:19" ht="12.95" customHeight="1">
      <c r="A77" s="118" t="s">
        <v>195</v>
      </c>
      <c r="B77" s="119">
        <f>'Averages Pivot Table'!AF$204</f>
        <v>37136.109284870567</v>
      </c>
      <c r="C77" s="120">
        <f t="shared" si="122"/>
        <v>6</v>
      </c>
      <c r="D77" s="119">
        <f>'Averages Pivot Table'!AG$204</f>
        <v>0</v>
      </c>
      <c r="E77" s="120">
        <f t="shared" si="122"/>
        <v>0</v>
      </c>
      <c r="F77" s="319">
        <f>'Averages Pivot Table'!AH$204</f>
        <v>37136.109284870567</v>
      </c>
      <c r="G77" s="120">
        <f t="shared" ref="G77" si="128">IF(F77&gt;0,RANK(F77,(F$70:F$88)),0)</f>
        <v>5</v>
      </c>
      <c r="J77" s="115"/>
      <c r="Q77" s="116"/>
      <c r="S77" s="117"/>
    </row>
    <row r="78" spans="1:19" ht="12.95" customHeight="1">
      <c r="A78" s="118" t="s">
        <v>196</v>
      </c>
      <c r="B78" s="119">
        <f>'Averages Pivot Table'!AF$233</f>
        <v>0</v>
      </c>
      <c r="C78" s="120">
        <f t="shared" si="122"/>
        <v>0</v>
      </c>
      <c r="D78" s="119">
        <f>'Averages Pivot Table'!AG$233</f>
        <v>0</v>
      </c>
      <c r="E78" s="120">
        <f t="shared" si="122"/>
        <v>0</v>
      </c>
      <c r="F78" s="319">
        <f>'Averages Pivot Table'!AH$233</f>
        <v>0</v>
      </c>
      <c r="G78" s="120">
        <f t="shared" ref="G78" si="129">IF(F78&gt;0,RANK(F78,(F$70:F$88)),0)</f>
        <v>0</v>
      </c>
      <c r="J78" s="115"/>
      <c r="Q78" s="116"/>
      <c r="S78" s="117"/>
    </row>
    <row r="79" spans="1:19" ht="12.95" customHeight="1">
      <c r="A79" s="118"/>
      <c r="B79" s="119"/>
      <c r="C79" s="120"/>
      <c r="D79" s="119"/>
      <c r="E79" s="120"/>
      <c r="F79" s="319"/>
      <c r="G79" s="120"/>
      <c r="J79" s="115"/>
      <c r="Q79" s="116"/>
      <c r="S79" s="117"/>
    </row>
    <row r="80" spans="1:19" ht="12.95" customHeight="1">
      <c r="A80" s="118" t="s">
        <v>197</v>
      </c>
      <c r="B80" s="119">
        <f>'Averages Pivot Table'!AF$262</f>
        <v>0</v>
      </c>
      <c r="C80" s="120">
        <f t="shared" si="122"/>
        <v>0</v>
      </c>
      <c r="D80" s="119">
        <f>'Averages Pivot Table'!AG$262</f>
        <v>0</v>
      </c>
      <c r="E80" s="120">
        <f t="shared" si="122"/>
        <v>0</v>
      </c>
      <c r="F80" s="319">
        <f>'Averages Pivot Table'!AH$262</f>
        <v>0</v>
      </c>
      <c r="G80" s="120">
        <f t="shared" ref="G80" si="130">IF(F80&gt;0,RANK(F80,(F$70:F$88)),0)</f>
        <v>0</v>
      </c>
      <c r="J80" s="115"/>
      <c r="Q80" s="116"/>
      <c r="S80" s="117"/>
    </row>
    <row r="81" spans="1:19" ht="12.95" customHeight="1">
      <c r="A81" s="118" t="s">
        <v>198</v>
      </c>
      <c r="B81" s="119">
        <f>'Averages Pivot Table'!AF$291</f>
        <v>0</v>
      </c>
      <c r="C81" s="120">
        <f t="shared" si="122"/>
        <v>0</v>
      </c>
      <c r="D81" s="119">
        <f>'Averages Pivot Table'!AG$291</f>
        <v>0</v>
      </c>
      <c r="E81" s="120">
        <f t="shared" si="122"/>
        <v>0</v>
      </c>
      <c r="F81" s="319">
        <f>'Averages Pivot Table'!AH$291</f>
        <v>0</v>
      </c>
      <c r="G81" s="120">
        <f t="shared" ref="G81" si="131">IF(F81&gt;0,RANK(F81,(F$70:F$88)),0)</f>
        <v>0</v>
      </c>
      <c r="J81" s="115"/>
      <c r="Q81" s="116"/>
      <c r="S81" s="117"/>
    </row>
    <row r="82" spans="1:19" ht="12.95" customHeight="1">
      <c r="A82" s="118" t="s">
        <v>199</v>
      </c>
      <c r="B82" s="119">
        <f>'Averages Pivot Table'!AF$320</f>
        <v>53257.829961527816</v>
      </c>
      <c r="C82" s="120">
        <f t="shared" si="122"/>
        <v>2</v>
      </c>
      <c r="D82" s="119">
        <f>'Averages Pivot Table'!AG$320</f>
        <v>45846.641841131088</v>
      </c>
      <c r="E82" s="120">
        <f t="shared" si="122"/>
        <v>2</v>
      </c>
      <c r="F82" s="319">
        <f>'Averages Pivot Table'!AH$320</f>
        <v>47311.409756132438</v>
      </c>
      <c r="G82" s="120">
        <f t="shared" ref="G82" si="132">IF(F82&gt;0,RANK(F82,(F$70:F$88)),0)</f>
        <v>2</v>
      </c>
      <c r="J82" s="115"/>
      <c r="Q82" s="116"/>
      <c r="S82" s="117"/>
    </row>
    <row r="83" spans="1:19" ht="12.95" customHeight="1">
      <c r="A83" s="118" t="s">
        <v>200</v>
      </c>
      <c r="B83" s="119">
        <f>'Averages Pivot Table'!AF$349</f>
        <v>0</v>
      </c>
      <c r="C83" s="120">
        <f t="shared" si="122"/>
        <v>0</v>
      </c>
      <c r="D83" s="119">
        <f>'Averages Pivot Table'!AG$349</f>
        <v>0</v>
      </c>
      <c r="E83" s="120">
        <f t="shared" si="122"/>
        <v>0</v>
      </c>
      <c r="F83" s="319">
        <f>'Averages Pivot Table'!AH$349</f>
        <v>0</v>
      </c>
      <c r="G83" s="120">
        <f t="shared" ref="G83" si="133">IF(F83&gt;0,RANK(F83,(F$70:F$88)),0)</f>
        <v>0</v>
      </c>
      <c r="J83" s="115"/>
      <c r="Q83" s="116"/>
      <c r="S83" s="117"/>
    </row>
    <row r="84" spans="1:19" ht="12.95" customHeight="1">
      <c r="A84" s="118"/>
      <c r="B84" s="119"/>
      <c r="C84" s="120"/>
      <c r="D84" s="119"/>
      <c r="E84" s="120"/>
      <c r="F84" s="319"/>
      <c r="G84" s="120"/>
      <c r="J84" s="115"/>
      <c r="Q84" s="116"/>
      <c r="S84" s="117"/>
    </row>
    <row r="85" spans="1:19" ht="12.95" customHeight="1">
      <c r="A85" s="118" t="s">
        <v>201</v>
      </c>
      <c r="B85" s="119">
        <f>'Averages Pivot Table'!AF$378</f>
        <v>38296.274999999994</v>
      </c>
      <c r="C85" s="120">
        <f t="shared" si="122"/>
        <v>5</v>
      </c>
      <c r="D85" s="119">
        <f>'Averages Pivot Table'!AG$378</f>
        <v>36973.85542517007</v>
      </c>
      <c r="E85" s="120">
        <f t="shared" si="122"/>
        <v>3</v>
      </c>
      <c r="F85" s="319">
        <f>'Averages Pivot Table'!AH$378</f>
        <v>37083.827946985446</v>
      </c>
      <c r="G85" s="120">
        <f t="shared" ref="G85" si="134">IF(F85&gt;0,RANK(F85,(F$70:F$88)),0)</f>
        <v>6</v>
      </c>
      <c r="J85" s="115"/>
      <c r="Q85" s="116"/>
      <c r="S85" s="117"/>
    </row>
    <row r="86" spans="1:19" ht="12.95" customHeight="1">
      <c r="A86" s="118" t="s">
        <v>202</v>
      </c>
      <c r="B86" s="119">
        <f>'Averages Pivot Table'!AF$407</f>
        <v>0</v>
      </c>
      <c r="C86" s="120">
        <f t="shared" si="122"/>
        <v>0</v>
      </c>
      <c r="D86" s="119">
        <f>'Averages Pivot Table'!AG$407</f>
        <v>0</v>
      </c>
      <c r="E86" s="120">
        <f t="shared" si="122"/>
        <v>0</v>
      </c>
      <c r="F86" s="319">
        <f>'Averages Pivot Table'!AH$407</f>
        <v>0</v>
      </c>
      <c r="G86" s="120">
        <f t="shared" ref="G86" si="135">IF(F86&gt;0,RANK(F86,(F$70:F$88)),0)</f>
        <v>0</v>
      </c>
      <c r="J86" s="115"/>
      <c r="Q86" s="116"/>
      <c r="S86" s="117"/>
    </row>
    <row r="87" spans="1:19" ht="12.95" customHeight="1">
      <c r="A87" s="118" t="s">
        <v>203</v>
      </c>
      <c r="B87" s="119">
        <f>'Averages Pivot Table'!AF$436</f>
        <v>0</v>
      </c>
      <c r="C87" s="120">
        <f t="shared" si="122"/>
        <v>0</v>
      </c>
      <c r="D87" s="119">
        <f>'Averages Pivot Table'!AG$436</f>
        <v>0</v>
      </c>
      <c r="E87" s="120">
        <f t="shared" si="122"/>
        <v>0</v>
      </c>
      <c r="F87" s="319">
        <f>'Averages Pivot Table'!AH$436</f>
        <v>0</v>
      </c>
      <c r="G87" s="120">
        <f t="shared" ref="G87" si="136">IF(F87&gt;0,RANK(F87,(F$70:F$88)),0)</f>
        <v>0</v>
      </c>
      <c r="J87" s="115"/>
      <c r="Q87" s="116"/>
      <c r="S87" s="117"/>
    </row>
    <row r="88" spans="1:19" ht="12.95" customHeight="1">
      <c r="A88" s="143" t="s">
        <v>204</v>
      </c>
      <c r="B88" s="122">
        <f>'Averages Pivot Table'!AF$465</f>
        <v>0</v>
      </c>
      <c r="C88" s="123">
        <f t="shared" si="122"/>
        <v>0</v>
      </c>
      <c r="D88" s="122">
        <f>'Averages Pivot Table'!AG$465</f>
        <v>0</v>
      </c>
      <c r="E88" s="123">
        <f t="shared" si="122"/>
        <v>0</v>
      </c>
      <c r="F88" s="320">
        <f>'Averages Pivot Table'!AH$465</f>
        <v>0</v>
      </c>
      <c r="G88" s="123">
        <f t="shared" ref="G88" si="137">IF(F88&gt;0,RANK(F88,(F$70:F$88)),0)</f>
        <v>0</v>
      </c>
      <c r="J88" s="115"/>
      <c r="Q88" s="116"/>
      <c r="S88" s="117"/>
    </row>
    <row r="89" spans="1:19" ht="45.75" customHeight="1">
      <c r="A89" s="667" t="s">
        <v>360</v>
      </c>
      <c r="B89" s="674"/>
      <c r="C89" s="674"/>
      <c r="D89" s="674"/>
      <c r="E89" s="674"/>
      <c r="F89" s="674"/>
      <c r="G89" s="674"/>
      <c r="H89" s="187"/>
      <c r="I89" s="187"/>
      <c r="J89" s="115"/>
    </row>
    <row r="90" spans="1:19">
      <c r="G90" s="84" t="s">
        <v>917</v>
      </c>
      <c r="I90" s="84" t="s">
        <v>7</v>
      </c>
    </row>
    <row r="91" spans="1:19" ht="18">
      <c r="A91" s="64" t="s">
        <v>206</v>
      </c>
      <c r="B91" s="64"/>
      <c r="C91" s="64"/>
      <c r="D91" s="64"/>
      <c r="E91" s="64"/>
      <c r="F91" s="64"/>
      <c r="G91" s="64"/>
      <c r="H91" s="64"/>
      <c r="I91" s="64"/>
      <c r="J91" s="64"/>
      <c r="K91" s="64"/>
      <c r="L91" s="64"/>
      <c r="M91" s="64"/>
      <c r="N91" s="161"/>
      <c r="O91" s="161"/>
    </row>
    <row r="92" spans="1:19">
      <c r="A92" s="162"/>
      <c r="B92" s="69"/>
      <c r="C92" s="69"/>
      <c r="D92" s="69"/>
      <c r="E92" s="69"/>
      <c r="F92" s="69"/>
      <c r="G92" s="69"/>
      <c r="H92" s="69"/>
      <c r="I92" s="69"/>
      <c r="J92" s="69"/>
      <c r="K92" s="69"/>
      <c r="L92" s="69"/>
      <c r="M92" s="69"/>
      <c r="N92" s="69"/>
      <c r="O92" s="69"/>
    </row>
    <row r="93" spans="1:19" ht="15.75">
      <c r="A93" s="664" t="s">
        <v>210</v>
      </c>
      <c r="B93" s="664"/>
      <c r="C93" s="664"/>
      <c r="D93" s="664"/>
      <c r="E93" s="664"/>
      <c r="F93" s="664"/>
      <c r="G93" s="664"/>
      <c r="H93" s="664"/>
      <c r="I93" s="664"/>
      <c r="J93" s="664"/>
      <c r="K93" s="664"/>
      <c r="L93" s="664"/>
      <c r="M93" s="664"/>
      <c r="N93" s="163"/>
      <c r="O93" s="163"/>
    </row>
    <row r="94" spans="1:19" ht="15.75">
      <c r="A94" s="664" t="s">
        <v>371</v>
      </c>
      <c r="B94" s="664"/>
      <c r="C94" s="664"/>
      <c r="D94" s="664"/>
      <c r="E94" s="664"/>
      <c r="F94" s="664"/>
      <c r="G94" s="664"/>
      <c r="H94" s="664"/>
      <c r="I94" s="664"/>
      <c r="J94" s="664"/>
      <c r="K94" s="664"/>
      <c r="L94" s="664"/>
      <c r="M94" s="664"/>
      <c r="N94" s="163"/>
      <c r="O94" s="163"/>
    </row>
    <row r="95" spans="1:19">
      <c r="A95" s="118"/>
      <c r="B95" s="118"/>
      <c r="C95" s="118"/>
      <c r="D95" s="118"/>
      <c r="E95" s="118"/>
      <c r="F95" s="118"/>
      <c r="G95" s="118"/>
      <c r="H95" s="118"/>
      <c r="I95" s="118"/>
      <c r="J95" s="118"/>
      <c r="K95" s="118"/>
      <c r="L95" s="118"/>
      <c r="M95" s="118"/>
      <c r="N95" s="118"/>
      <c r="O95" s="118"/>
    </row>
    <row r="96" spans="1:19" ht="31.5" customHeight="1">
      <c r="A96" s="96"/>
      <c r="B96" s="164" t="s">
        <v>3</v>
      </c>
      <c r="C96" s="165"/>
      <c r="D96" s="166" t="s">
        <v>4</v>
      </c>
      <c r="E96" s="167"/>
      <c r="F96" s="166" t="s">
        <v>5</v>
      </c>
      <c r="G96" s="167"/>
      <c r="H96" s="164" t="s">
        <v>6</v>
      </c>
      <c r="I96" s="165"/>
      <c r="J96" s="166" t="s">
        <v>211</v>
      </c>
      <c r="K96" s="167"/>
      <c r="L96" s="165" t="s">
        <v>212</v>
      </c>
      <c r="M96" s="165"/>
      <c r="N96" s="168" t="s">
        <v>7</v>
      </c>
      <c r="O96" s="168"/>
    </row>
    <row r="97" spans="1:19">
      <c r="A97" s="102"/>
      <c r="B97" s="98" t="s">
        <v>187</v>
      </c>
      <c r="C97" s="97" t="s">
        <v>166</v>
      </c>
      <c r="D97" s="98" t="s">
        <v>187</v>
      </c>
      <c r="E97" s="97" t="s">
        <v>166</v>
      </c>
      <c r="F97" s="98" t="s">
        <v>187</v>
      </c>
      <c r="G97" s="97" t="s">
        <v>166</v>
      </c>
      <c r="H97" s="98" t="s">
        <v>187</v>
      </c>
      <c r="I97" s="97" t="s">
        <v>166</v>
      </c>
      <c r="J97" s="98" t="s">
        <v>187</v>
      </c>
      <c r="K97" s="97" t="s">
        <v>166</v>
      </c>
      <c r="L97" s="98" t="s">
        <v>187</v>
      </c>
      <c r="M97" s="97" t="s">
        <v>166</v>
      </c>
    </row>
    <row r="98" spans="1:19" s="109" customFormat="1" ht="18" customHeight="1">
      <c r="A98" s="106" t="s">
        <v>188</v>
      </c>
      <c r="B98" s="133">
        <f>'Averages Pivot Table'!Y$469</f>
        <v>107784.89498257518</v>
      </c>
      <c r="C98" s="133"/>
      <c r="D98" s="133">
        <f>'Averages Pivot Table'!Y$473</f>
        <v>76822.978299980401</v>
      </c>
      <c r="E98" s="133"/>
      <c r="F98" s="133">
        <f>'Averages Pivot Table'!Y$477</f>
        <v>66280.186340603832</v>
      </c>
      <c r="G98" s="133"/>
      <c r="H98" s="133">
        <f>'Averages Pivot Table'!Y$481</f>
        <v>46517.715296703806</v>
      </c>
      <c r="I98" s="133"/>
      <c r="J98" s="133">
        <f>'Averages Pivot Table'!Y$485</f>
        <v>52155.692461302489</v>
      </c>
      <c r="K98" s="133"/>
      <c r="L98" s="133">
        <f>'Averages Pivot Table'!Y$493</f>
        <v>76925.445174802458</v>
      </c>
      <c r="M98" s="169"/>
      <c r="N98" s="133"/>
      <c r="O98" s="170"/>
      <c r="Q98" s="111"/>
      <c r="R98" s="111"/>
      <c r="S98" s="111"/>
    </row>
    <row r="99" spans="1:19" ht="12.95" customHeight="1">
      <c r="A99" s="118"/>
      <c r="B99" s="113"/>
      <c r="C99" s="137"/>
      <c r="D99" s="113"/>
      <c r="E99" s="137"/>
      <c r="F99" s="113"/>
      <c r="G99" s="137"/>
      <c r="H99" s="113"/>
      <c r="I99" s="137"/>
      <c r="J99" s="113"/>
      <c r="K99" s="137"/>
      <c r="L99" s="113"/>
      <c r="M99" s="137"/>
      <c r="N99" s="113"/>
      <c r="O99" s="114"/>
    </row>
    <row r="100" spans="1:19" ht="12.95" customHeight="1">
      <c r="A100" s="118" t="s">
        <v>189</v>
      </c>
      <c r="B100" s="171">
        <f>'Averages Pivot Table'!Y$6</f>
        <v>112438.54903281225</v>
      </c>
      <c r="C100" s="120">
        <f>IF(B100&gt;0,RANK(B100,(B$100:B$118)),0)</f>
        <v>5</v>
      </c>
      <c r="D100" s="171">
        <f>'Averages Pivot Table'!Y$10</f>
        <v>81157.457140581435</v>
      </c>
      <c r="E100" s="120">
        <f>IF(D100&gt;0,RANK(D100,(D$100:D$118)),0)</f>
        <v>3</v>
      </c>
      <c r="F100" s="171">
        <f>'Averages Pivot Table'!Y$14</f>
        <v>68405.940838074923</v>
      </c>
      <c r="G100" s="120">
        <f>IF(F100&gt;0,RANK(F100,(F$100:F$118)),0)</f>
        <v>6</v>
      </c>
      <c r="H100" s="171">
        <f>'Averages Pivot Table'!Y$18</f>
        <v>47679.186505234109</v>
      </c>
      <c r="I100" s="120">
        <f>IF(H100&gt;0,RANK(H100,(H$100:H$118)),0)</f>
        <v>8</v>
      </c>
      <c r="J100" s="171">
        <f>'Averages Pivot Table'!Y$22</f>
        <v>77148.599505090504</v>
      </c>
      <c r="K100" s="120">
        <f>IF(J100&gt;0,RANK(J100,(J$100:J$118)),0)</f>
        <v>1</v>
      </c>
      <c r="L100" s="171">
        <f>'Averages Pivot Table'!Y$30</f>
        <v>81264.435337912902</v>
      </c>
      <c r="M100" s="120">
        <f>IF(L100&gt;0,RANK(L100,(L$100:L$118)),0)</f>
        <v>3</v>
      </c>
      <c r="N100" s="171"/>
      <c r="O100" s="172"/>
    </row>
    <row r="101" spans="1:19" ht="12.95" customHeight="1">
      <c r="A101" s="118" t="s">
        <v>190</v>
      </c>
      <c r="B101" s="171">
        <f>'Averages Pivot Table'!Y$35</f>
        <v>91086.086850005886</v>
      </c>
      <c r="C101" s="120">
        <f t="shared" ref="C101:E118" si="138">IF(B101&gt;0,RANK(B101,(B$100:B$118)),0)</f>
        <v>13</v>
      </c>
      <c r="D101" s="171">
        <f>'Averages Pivot Table'!Y$39</f>
        <v>68282.59814159121</v>
      </c>
      <c r="E101" s="120">
        <f t="shared" si="138"/>
        <v>15</v>
      </c>
      <c r="F101" s="171">
        <f>'Averages Pivot Table'!Y$43</f>
        <v>59750.283668872697</v>
      </c>
      <c r="G101" s="120">
        <f t="shared" ref="G101" si="139">IF(F101&gt;0,RANK(F101,(F$100:F$118)),0)</f>
        <v>14</v>
      </c>
      <c r="H101" s="171">
        <f>'Averages Pivot Table'!Y$47</f>
        <v>44400.071170281066</v>
      </c>
      <c r="I101" s="120">
        <f t="shared" ref="I101" si="140">IF(H101&gt;0,RANK(H101,(H$100:H$118)),0)</f>
        <v>11</v>
      </c>
      <c r="J101" s="171">
        <f>'Averages Pivot Table'!Y$51</f>
        <v>45924.211810982786</v>
      </c>
      <c r="K101" s="120">
        <f t="shared" ref="K101" si="141">IF(J101&gt;0,RANK(J101,(J$100:J$118)),0)</f>
        <v>12</v>
      </c>
      <c r="L101" s="171">
        <f>'Averages Pivot Table'!Y$59</f>
        <v>65173.130035855625</v>
      </c>
      <c r="M101" s="120">
        <f t="shared" ref="M101" si="142">IF(L101&gt;0,RANK(L101,(L$100:L$118)),0)</f>
        <v>16</v>
      </c>
      <c r="N101" s="171"/>
      <c r="O101" s="172"/>
    </row>
    <row r="102" spans="1:19" ht="12.95" customHeight="1">
      <c r="A102" s="118" t="s">
        <v>191</v>
      </c>
      <c r="B102" s="171">
        <f>'Averages Pivot Table'!Y$64</f>
        <v>135296.32671124188</v>
      </c>
      <c r="C102" s="120">
        <f t="shared" si="138"/>
        <v>1</v>
      </c>
      <c r="D102" s="171">
        <f>'Averages Pivot Table'!Y$68</f>
        <v>90802.314883658051</v>
      </c>
      <c r="E102" s="120">
        <f t="shared" si="138"/>
        <v>1</v>
      </c>
      <c r="F102" s="171">
        <f>'Averages Pivot Table'!Y$72</f>
        <v>79879.623160263858</v>
      </c>
      <c r="G102" s="120">
        <f t="shared" ref="G102" si="143">IF(F102&gt;0,RANK(F102,(F$100:F$118)),0)</f>
        <v>1</v>
      </c>
      <c r="H102" s="171">
        <f>'Averages Pivot Table'!Y$76</f>
        <v>63448.814766269104</v>
      </c>
      <c r="I102" s="120">
        <f t="shared" ref="I102" si="144">IF(H102&gt;0,RANK(H102,(H$100:H$118)),0)</f>
        <v>1</v>
      </c>
      <c r="J102" s="171">
        <f>'Averages Pivot Table'!Y$80</f>
        <v>54291.8</v>
      </c>
      <c r="K102" s="120">
        <f t="shared" ref="K102" si="145">IF(J102&gt;0,RANK(J102,(J$100:J$118)),0)</f>
        <v>4</v>
      </c>
      <c r="L102" s="171">
        <f>'Averages Pivot Table'!Y$88</f>
        <v>100240.80421957593</v>
      </c>
      <c r="M102" s="120">
        <f t="shared" ref="M102" si="146">IF(L102&gt;0,RANK(L102,(L$100:L$118)),0)</f>
        <v>1</v>
      </c>
      <c r="N102" s="171"/>
      <c r="O102" s="172"/>
    </row>
    <row r="103" spans="1:19" ht="12.95" customHeight="1">
      <c r="A103" s="118" t="s">
        <v>192</v>
      </c>
      <c r="B103" s="171">
        <f>'Averages Pivot Table'!Y$93</f>
        <v>112979.9286093359</v>
      </c>
      <c r="C103" s="120">
        <f t="shared" si="138"/>
        <v>4</v>
      </c>
      <c r="D103" s="171">
        <f>'Averages Pivot Table'!Y$97</f>
        <v>79209.035229362198</v>
      </c>
      <c r="E103" s="120">
        <f t="shared" si="138"/>
        <v>5</v>
      </c>
      <c r="F103" s="171">
        <f>'Averages Pivot Table'!Y$101</f>
        <v>70508.605208276451</v>
      </c>
      <c r="G103" s="120">
        <f t="shared" ref="G103" si="147">IF(F103&gt;0,RANK(F103,(F$100:F$118)),0)</f>
        <v>2</v>
      </c>
      <c r="H103" s="171">
        <f>'Averages Pivot Table'!Y$105</f>
        <v>50341.251452334494</v>
      </c>
      <c r="I103" s="120">
        <f t="shared" ref="I103" si="148">IF(H103&gt;0,RANK(H103,(H$100:H$118)),0)</f>
        <v>4</v>
      </c>
      <c r="J103" s="171">
        <f>'Averages Pivot Table'!Y$109</f>
        <v>58160.222083461769</v>
      </c>
      <c r="K103" s="120">
        <f t="shared" ref="K103" si="149">IF(J103&gt;0,RANK(J103,(J$100:J$118)),0)</f>
        <v>2</v>
      </c>
      <c r="L103" s="171">
        <f>'Averages Pivot Table'!Y$117</f>
        <v>81168.84267762462</v>
      </c>
      <c r="M103" s="120">
        <f t="shared" ref="M103" si="150">IF(L103&gt;0,RANK(L103,(L$100:L$118)),0)</f>
        <v>4</v>
      </c>
      <c r="N103" s="171"/>
      <c r="O103" s="172"/>
    </row>
    <row r="104" spans="1:19" ht="12.95" customHeight="1">
      <c r="A104" s="118"/>
      <c r="B104" s="171"/>
      <c r="C104" s="120"/>
      <c r="D104" s="171"/>
      <c r="E104" s="120"/>
      <c r="F104" s="171"/>
      <c r="G104" s="120"/>
      <c r="H104" s="171"/>
      <c r="I104" s="120"/>
      <c r="J104" s="171"/>
      <c r="K104" s="120"/>
      <c r="L104" s="171"/>
      <c r="M104" s="120"/>
      <c r="N104" s="171"/>
      <c r="O104" s="172"/>
    </row>
    <row r="105" spans="1:19" ht="12.95" customHeight="1">
      <c r="A105" s="118" t="s">
        <v>193</v>
      </c>
      <c r="B105" s="171">
        <f>'Averages Pivot Table'!Y$122</f>
        <v>103962.73208264794</v>
      </c>
      <c r="C105" s="120">
        <f t="shared" si="138"/>
        <v>9</v>
      </c>
      <c r="D105" s="171">
        <f>'Averages Pivot Table'!Y$126</f>
        <v>73498.52028087806</v>
      </c>
      <c r="E105" s="120">
        <f t="shared" si="138"/>
        <v>9</v>
      </c>
      <c r="F105" s="171">
        <f>'Averages Pivot Table'!Y$130</f>
        <v>64736.105349393227</v>
      </c>
      <c r="G105" s="120">
        <f t="shared" ref="G105" si="151">IF(F105&gt;0,RANK(F105,(F$100:F$118)),0)</f>
        <v>9</v>
      </c>
      <c r="H105" s="171">
        <f>'Averages Pivot Table'!Y$134</f>
        <v>44722.30455209496</v>
      </c>
      <c r="I105" s="120">
        <f t="shared" ref="I105" si="152">IF(H105&gt;0,RANK(H105,(H$100:H$118)),0)</f>
        <v>10</v>
      </c>
      <c r="J105" s="171">
        <f>'Averages Pivot Table'!Y$138</f>
        <v>50497.141793141469</v>
      </c>
      <c r="K105" s="120">
        <f t="shared" ref="K105" si="153">IF(J105&gt;0,RANK(J105,(J$100:J$118)),0)</f>
        <v>7</v>
      </c>
      <c r="L105" s="171">
        <f>'Averages Pivot Table'!Y$146</f>
        <v>73967.862507183338</v>
      </c>
      <c r="M105" s="120">
        <f t="shared" ref="M105" si="154">IF(L105&gt;0,RANK(L105,(L$100:L$118)),0)</f>
        <v>9</v>
      </c>
      <c r="N105" s="171"/>
      <c r="O105" s="172"/>
    </row>
    <row r="106" spans="1:19" ht="12.95" customHeight="1">
      <c r="A106" s="118" t="s">
        <v>194</v>
      </c>
      <c r="B106" s="171">
        <f>'Averages Pivot Table'!Y$151</f>
        <v>100209.48327483461</v>
      </c>
      <c r="C106" s="120">
        <f t="shared" si="138"/>
        <v>10</v>
      </c>
      <c r="D106" s="171">
        <f>'Averages Pivot Table'!Y$155</f>
        <v>71558.839795429478</v>
      </c>
      <c r="E106" s="120">
        <f t="shared" si="138"/>
        <v>11</v>
      </c>
      <c r="F106" s="171">
        <f>'Averages Pivot Table'!Y$159</f>
        <v>62172.333614233394</v>
      </c>
      <c r="G106" s="120">
        <f t="shared" ref="G106" si="155">IF(F106&gt;0,RANK(F106,(F$100:F$118)),0)</f>
        <v>11</v>
      </c>
      <c r="H106" s="171">
        <f>'Averages Pivot Table'!Y$163</f>
        <v>44773.930833841594</v>
      </c>
      <c r="I106" s="120">
        <f t="shared" ref="I106" si="156">IF(H106&gt;0,RANK(H106,(H$100:H$118)),0)</f>
        <v>9</v>
      </c>
      <c r="J106" s="171">
        <f>'Averages Pivot Table'!Y$167</f>
        <v>49562.28533866092</v>
      </c>
      <c r="K106" s="120">
        <f t="shared" ref="K106" si="157">IF(J106&gt;0,RANK(J106,(J$100:J$118)),0)</f>
        <v>10</v>
      </c>
      <c r="L106" s="171">
        <f>'Averages Pivot Table'!Y$175</f>
        <v>72233.325625100493</v>
      </c>
      <c r="M106" s="120">
        <f t="shared" ref="M106" si="158">IF(L106&gt;0,RANK(L106,(L$100:L$118)),0)</f>
        <v>11</v>
      </c>
      <c r="N106" s="171"/>
      <c r="O106" s="172"/>
    </row>
    <row r="107" spans="1:19" ht="12.95" customHeight="1">
      <c r="A107" s="118" t="s">
        <v>195</v>
      </c>
      <c r="B107" s="171">
        <f>'Averages Pivot Table'!Y$180</f>
        <v>91075.044539272829</v>
      </c>
      <c r="C107" s="120">
        <f t="shared" si="138"/>
        <v>14</v>
      </c>
      <c r="D107" s="171">
        <f>'Averages Pivot Table'!Y$184</f>
        <v>67725.86389125204</v>
      </c>
      <c r="E107" s="120">
        <f t="shared" si="138"/>
        <v>16</v>
      </c>
      <c r="F107" s="171">
        <f>'Averages Pivot Table'!Y$188</f>
        <v>59362.714522564907</v>
      </c>
      <c r="G107" s="120">
        <f t="shared" ref="G107" si="159">IF(F107&gt;0,RANK(F107,(F$100:F$118)),0)</f>
        <v>15</v>
      </c>
      <c r="H107" s="171">
        <f>'Averages Pivot Table'!Y$192</f>
        <v>42825.225548570736</v>
      </c>
      <c r="I107" s="120">
        <f t="shared" ref="I107" si="160">IF(H107&gt;0,RANK(H107,(H$100:H$118)),0)</f>
        <v>15</v>
      </c>
      <c r="J107" s="171">
        <f>'Averages Pivot Table'!Y$196</f>
        <v>43482.171332893144</v>
      </c>
      <c r="K107" s="120">
        <f t="shared" ref="K107" si="161">IF(J107&gt;0,RANK(J107,(J$100:J$118)),0)</f>
        <v>13</v>
      </c>
      <c r="L107" s="171">
        <f>'Averages Pivot Table'!Y$204</f>
        <v>65404.057748216532</v>
      </c>
      <c r="M107" s="120">
        <f t="shared" ref="M107" si="162">IF(L107&gt;0,RANK(L107,(L$100:L$118)),0)</f>
        <v>15</v>
      </c>
      <c r="N107" s="171"/>
      <c r="O107" s="172"/>
    </row>
    <row r="108" spans="1:19" ht="12.95" customHeight="1">
      <c r="A108" s="118" t="s">
        <v>196</v>
      </c>
      <c r="B108" s="171">
        <f>'Averages Pivot Table'!Y$209</f>
        <v>110667.39313458501</v>
      </c>
      <c r="C108" s="120">
        <f t="shared" si="138"/>
        <v>6</v>
      </c>
      <c r="D108" s="171">
        <f>'Averages Pivot Table'!Y$213</f>
        <v>78829.988322888908</v>
      </c>
      <c r="E108" s="120">
        <f t="shared" si="138"/>
        <v>6</v>
      </c>
      <c r="F108" s="171">
        <f>'Averages Pivot Table'!Y$217</f>
        <v>67630.151955091467</v>
      </c>
      <c r="G108" s="120">
        <f t="shared" ref="G108" si="163">IF(F108&gt;0,RANK(F108,(F$100:F$118)),0)</f>
        <v>7</v>
      </c>
      <c r="H108" s="171">
        <f>'Averages Pivot Table'!Y$221</f>
        <v>54153.175271572036</v>
      </c>
      <c r="I108" s="120">
        <f t="shared" ref="I108" si="164">IF(H108&gt;0,RANK(H108,(H$100:H$118)),0)</f>
        <v>2</v>
      </c>
      <c r="J108" s="171">
        <f>'Averages Pivot Table'!Y$225</f>
        <v>49865.893212749674</v>
      </c>
      <c r="K108" s="120">
        <f t="shared" ref="K108" si="165">IF(J108&gt;0,RANK(J108,(J$100:J$118)),0)</f>
        <v>9</v>
      </c>
      <c r="L108" s="171">
        <f>'Averages Pivot Table'!Y$233</f>
        <v>79109.908691490098</v>
      </c>
      <c r="M108" s="120">
        <f t="shared" ref="M108" si="166">IF(L108&gt;0,RANK(L108,(L$100:L$118)),0)</f>
        <v>6</v>
      </c>
      <c r="N108" s="171"/>
      <c r="O108" s="172"/>
    </row>
    <row r="109" spans="1:19" ht="12.95" customHeight="1">
      <c r="A109" s="118"/>
      <c r="B109" s="171"/>
      <c r="C109" s="120"/>
      <c r="D109" s="171"/>
      <c r="E109" s="120"/>
      <c r="F109" s="171"/>
      <c r="G109" s="120"/>
      <c r="H109" s="171"/>
      <c r="I109" s="120"/>
      <c r="J109" s="171"/>
      <c r="K109" s="120"/>
      <c r="L109" s="171"/>
      <c r="M109" s="120"/>
      <c r="N109" s="171"/>
      <c r="O109" s="172"/>
    </row>
    <row r="110" spans="1:19" ht="12.95" customHeight="1">
      <c r="A110" s="118" t="s">
        <v>197</v>
      </c>
      <c r="B110" s="171">
        <f>'Averages Pivot Table'!Y$238</f>
        <v>90319.999156372563</v>
      </c>
      <c r="C110" s="120">
        <f t="shared" si="138"/>
        <v>15</v>
      </c>
      <c r="D110" s="171">
        <f>'Averages Pivot Table'!Y$242</f>
        <v>70117.037863830075</v>
      </c>
      <c r="E110" s="120">
        <f t="shared" si="138"/>
        <v>14</v>
      </c>
      <c r="F110" s="171">
        <f>'Averages Pivot Table'!Y$246</f>
        <v>62447.658393812279</v>
      </c>
      <c r="G110" s="120">
        <f t="shared" ref="G110" si="167">IF(F110&gt;0,RANK(F110,(F$100:F$118)),0)</f>
        <v>10</v>
      </c>
      <c r="H110" s="171">
        <f>'Averages Pivot Table'!Y$250</f>
        <v>43503.938213802823</v>
      </c>
      <c r="I110" s="120">
        <f t="shared" ref="I110" si="168">IF(H110&gt;0,RANK(H110,(H$100:H$118)),0)</f>
        <v>14</v>
      </c>
      <c r="J110" s="171">
        <f>'Averages Pivot Table'!Y$254</f>
        <v>38351.445789511206</v>
      </c>
      <c r="K110" s="120">
        <f t="shared" ref="K110" si="169">IF(J110&gt;0,RANK(J110,(J$100:J$118)),0)</f>
        <v>15</v>
      </c>
      <c r="L110" s="171">
        <f>'Averages Pivot Table'!Y$262</f>
        <v>66022.881426274194</v>
      </c>
      <c r="M110" s="120">
        <f t="shared" ref="M110" si="170">IF(L110&gt;0,RANK(L110,(L$100:L$118)),0)</f>
        <v>14</v>
      </c>
      <c r="N110" s="171"/>
      <c r="O110" s="172"/>
    </row>
    <row r="111" spans="1:19" ht="12.95" customHeight="1">
      <c r="A111" s="118" t="s">
        <v>198</v>
      </c>
      <c r="B111" s="171">
        <f>'Averages Pivot Table'!Y$267</f>
        <v>109809.5154874345</v>
      </c>
      <c r="C111" s="120">
        <f t="shared" si="138"/>
        <v>7</v>
      </c>
      <c r="D111" s="171">
        <f>'Averages Pivot Table'!Y$271</f>
        <v>77560.2275207028</v>
      </c>
      <c r="E111" s="120">
        <f t="shared" si="138"/>
        <v>7</v>
      </c>
      <c r="F111" s="171">
        <f>'Averages Pivot Table'!Y$275</f>
        <v>69263.761103430006</v>
      </c>
      <c r="G111" s="120">
        <f t="shared" ref="G111" si="171">IF(F111&gt;0,RANK(F111,(F$100:F$118)),0)</f>
        <v>5</v>
      </c>
      <c r="H111" s="171">
        <f>'Averages Pivot Table'!Y$279</f>
        <v>52110.485884485737</v>
      </c>
      <c r="I111" s="120">
        <f t="shared" ref="I111" si="172">IF(H111&gt;0,RANK(H111,(H$100:H$118)),0)</f>
        <v>3</v>
      </c>
      <c r="J111" s="171">
        <f>'Averages Pivot Table'!Y$283</f>
        <v>55070.332620994064</v>
      </c>
      <c r="K111" s="120">
        <f t="shared" ref="K111" si="173">IF(J111&gt;0,RANK(J111,(J$100:J$118)),0)</f>
        <v>3</v>
      </c>
      <c r="L111" s="171">
        <f>'Averages Pivot Table'!Y$291</f>
        <v>78318.215206434965</v>
      </c>
      <c r="M111" s="120">
        <f t="shared" ref="M111" si="174">IF(L111&gt;0,RANK(L111,(L$100:L$118)),0)</f>
        <v>7</v>
      </c>
      <c r="N111" s="171"/>
      <c r="O111" s="172"/>
    </row>
    <row r="112" spans="1:19" ht="12.95" customHeight="1">
      <c r="A112" s="118" t="s">
        <v>199</v>
      </c>
      <c r="B112" s="171">
        <f>'Averages Pivot Table'!Y$296</f>
        <v>99101.349818294577</v>
      </c>
      <c r="C112" s="120">
        <f t="shared" si="138"/>
        <v>11</v>
      </c>
      <c r="D112" s="171">
        <f>'Averages Pivot Table'!Y$300</f>
        <v>71389.082916453219</v>
      </c>
      <c r="E112" s="120">
        <f t="shared" si="138"/>
        <v>12</v>
      </c>
      <c r="F112" s="171">
        <f>'Averages Pivot Table'!Y$304</f>
        <v>60754.164020722426</v>
      </c>
      <c r="G112" s="120">
        <f t="shared" ref="G112" si="175">IF(F112&gt;0,RANK(F112,(F$100:F$118)),0)</f>
        <v>13</v>
      </c>
      <c r="H112" s="171">
        <f>'Averages Pivot Table'!Y$308</f>
        <v>43778.739054791542</v>
      </c>
      <c r="I112" s="120">
        <f t="shared" ref="I112" si="176">IF(H112&gt;0,RANK(H112,(H$100:H$118)),0)</f>
        <v>13</v>
      </c>
      <c r="J112" s="171">
        <f>'Averages Pivot Table'!Y$312</f>
        <v>0</v>
      </c>
      <c r="K112" s="120">
        <f t="shared" ref="K112" si="177">IF(J112&gt;0,RANK(J112,(J$100:J$118)),0)</f>
        <v>0</v>
      </c>
      <c r="L112" s="171">
        <f>'Averages Pivot Table'!Y$320</f>
        <v>71113.757485745577</v>
      </c>
      <c r="M112" s="120">
        <f t="shared" ref="M112" si="178">IF(L112&gt;0,RANK(L112,(L$100:L$118)),0)</f>
        <v>12</v>
      </c>
      <c r="N112" s="171"/>
      <c r="O112" s="172"/>
    </row>
    <row r="113" spans="1:19" ht="12.95" customHeight="1">
      <c r="A113" s="118" t="s">
        <v>200</v>
      </c>
      <c r="B113" s="171">
        <f>'Averages Pivot Table'!Y$325</f>
        <v>105660.94468668205</v>
      </c>
      <c r="C113" s="120">
        <f t="shared" si="138"/>
        <v>8</v>
      </c>
      <c r="D113" s="171">
        <f>'Averages Pivot Table'!Y$329</f>
        <v>76202.186940225205</v>
      </c>
      <c r="E113" s="120">
        <f t="shared" si="138"/>
        <v>8</v>
      </c>
      <c r="F113" s="171">
        <f>'Averages Pivot Table'!Y$333</f>
        <v>66146.28499620923</v>
      </c>
      <c r="G113" s="120">
        <f t="shared" ref="G113" si="179">IF(F113&gt;0,RANK(F113,(F$100:F$118)),0)</f>
        <v>8</v>
      </c>
      <c r="H113" s="171">
        <f>'Averages Pivot Table'!Y$337</f>
        <v>48184.140903248859</v>
      </c>
      <c r="I113" s="120">
        <f t="shared" ref="I113" si="180">IF(H113&gt;0,RANK(H113,(H$100:H$118)),0)</f>
        <v>6</v>
      </c>
      <c r="J113" s="171">
        <f>'Averages Pivot Table'!Y$341</f>
        <v>49357.35291666416</v>
      </c>
      <c r="K113" s="120">
        <f t="shared" ref="K113" si="181">IF(J113&gt;0,RANK(J113,(J$100:J$118)),0)</f>
        <v>11</v>
      </c>
      <c r="L113" s="171">
        <f>'Averages Pivot Table'!Y$349</f>
        <v>75515.35156604198</v>
      </c>
      <c r="M113" s="120">
        <f t="shared" ref="M113" si="182">IF(L113&gt;0,RANK(L113,(L$100:L$118)),0)</f>
        <v>8</v>
      </c>
      <c r="N113" s="171"/>
      <c r="O113" s="172"/>
    </row>
    <row r="114" spans="1:19" ht="12.95" customHeight="1">
      <c r="A114" s="118"/>
      <c r="B114" s="171"/>
      <c r="C114" s="120"/>
      <c r="D114" s="171"/>
      <c r="E114" s="120"/>
      <c r="F114" s="171"/>
      <c r="G114" s="120"/>
      <c r="H114" s="171"/>
      <c r="I114" s="120"/>
      <c r="J114" s="171"/>
      <c r="K114" s="120"/>
      <c r="L114" s="171"/>
      <c r="M114" s="120"/>
      <c r="N114" s="171"/>
      <c r="O114" s="172"/>
    </row>
    <row r="115" spans="1:19" ht="12.95" customHeight="1">
      <c r="A115" s="118" t="s">
        <v>201</v>
      </c>
      <c r="B115" s="173">
        <f>'Averages Pivot Table'!Y$354</f>
        <v>97554.700888517822</v>
      </c>
      <c r="C115" s="120">
        <f t="shared" si="138"/>
        <v>12</v>
      </c>
      <c r="D115" s="173">
        <f>'Averages Pivot Table'!Y$358</f>
        <v>73006.054625928649</v>
      </c>
      <c r="E115" s="120">
        <f t="shared" si="138"/>
        <v>10</v>
      </c>
      <c r="F115" s="173">
        <f>'Averages Pivot Table'!Y$362</f>
        <v>61666.259645290171</v>
      </c>
      <c r="G115" s="120">
        <f t="shared" ref="G115" si="183">IF(F115&gt;0,RANK(F115,(F$100:F$118)),0)</f>
        <v>12</v>
      </c>
      <c r="H115" s="173">
        <f>'Averages Pivot Table'!Y$366</f>
        <v>44118.768357209163</v>
      </c>
      <c r="I115" s="120">
        <f t="shared" ref="I115" si="184">IF(H115&gt;0,RANK(H115,(H$100:H$118)),0)</f>
        <v>12</v>
      </c>
      <c r="J115" s="173">
        <f>'Averages Pivot Table'!Y$370</f>
        <v>42258.296558017151</v>
      </c>
      <c r="K115" s="120">
        <f t="shared" ref="K115" si="185">IF(J115&gt;0,RANK(J115,(J$100:J$118)),0)</f>
        <v>14</v>
      </c>
      <c r="L115" s="173">
        <f>'Averages Pivot Table'!Y$378</f>
        <v>72708.693360899328</v>
      </c>
      <c r="M115" s="120">
        <f t="shared" ref="M115" si="186">IF(L115&gt;0,RANK(L115,(L$100:L$118)),0)</f>
        <v>10</v>
      </c>
      <c r="N115" s="171"/>
      <c r="O115" s="172"/>
    </row>
    <row r="116" spans="1:19" ht="12.95" customHeight="1">
      <c r="A116" s="118" t="s">
        <v>202</v>
      </c>
      <c r="B116" s="173">
        <f>'Averages Pivot Table'!Y$383</f>
        <v>115610.98793228692</v>
      </c>
      <c r="C116" s="120">
        <f t="shared" si="138"/>
        <v>3</v>
      </c>
      <c r="D116" s="173">
        <f>'Averages Pivot Table'!Y$387</f>
        <v>80365.451901042237</v>
      </c>
      <c r="E116" s="120">
        <f t="shared" si="138"/>
        <v>4</v>
      </c>
      <c r="F116" s="173">
        <f>'Averages Pivot Table'!Y$391</f>
        <v>69447.159052664603</v>
      </c>
      <c r="G116" s="120">
        <f t="shared" ref="G116" si="187">IF(F116&gt;0,RANK(F116,(F$100:F$118)),0)</f>
        <v>3</v>
      </c>
      <c r="H116" s="173">
        <f>'Averages Pivot Table'!Y$395</f>
        <v>47699.650771363333</v>
      </c>
      <c r="I116" s="120">
        <f t="shared" ref="I116" si="188">IF(H116&gt;0,RANK(H116,(H$100:H$118)),0)</f>
        <v>7</v>
      </c>
      <c r="J116" s="173">
        <f>'Averages Pivot Table'!Y$399</f>
        <v>52780.969007805543</v>
      </c>
      <c r="K116" s="120">
        <f t="shared" ref="K116" si="189">IF(J116&gt;0,RANK(J116,(J$100:J$118)),0)</f>
        <v>6</v>
      </c>
      <c r="L116" s="173">
        <f>'Averages Pivot Table'!Y$407</f>
        <v>80368.270056098787</v>
      </c>
      <c r="M116" s="120">
        <f t="shared" ref="M116" si="190">IF(L116&gt;0,RANK(L116,(L$100:L$118)),0)</f>
        <v>5</v>
      </c>
      <c r="N116" s="171"/>
      <c r="O116" s="172"/>
    </row>
    <row r="117" spans="1:19" ht="12.95" customHeight="1">
      <c r="A117" s="118" t="s">
        <v>203</v>
      </c>
      <c r="B117" s="173">
        <f>'Averages Pivot Table'!Y$412</f>
        <v>117470.69096251219</v>
      </c>
      <c r="C117" s="120">
        <f t="shared" si="138"/>
        <v>2</v>
      </c>
      <c r="D117" s="173">
        <f>'Averages Pivot Table'!Y$416</f>
        <v>81911.204546638197</v>
      </c>
      <c r="E117" s="120">
        <f t="shared" si="138"/>
        <v>2</v>
      </c>
      <c r="F117" s="173">
        <f>'Averages Pivot Table'!Y$420</f>
        <v>69279.045936763243</v>
      </c>
      <c r="G117" s="120">
        <f t="shared" ref="G117" si="191">IF(F117&gt;0,RANK(F117,(F$100:F$118)),0)</f>
        <v>4</v>
      </c>
      <c r="H117" s="173">
        <f>'Averages Pivot Table'!Y$424</f>
        <v>50105.82086441743</v>
      </c>
      <c r="I117" s="120">
        <f t="shared" ref="I117" si="192">IF(H117&gt;0,RANK(H117,(H$100:H$118)),0)</f>
        <v>5</v>
      </c>
      <c r="J117" s="173">
        <f>'Averages Pivot Table'!Y$428</f>
        <v>53647.531424337212</v>
      </c>
      <c r="K117" s="120">
        <f t="shared" ref="K117" si="193">IF(J117&gt;0,RANK(J117,(J$100:J$118)),0)</f>
        <v>5</v>
      </c>
      <c r="L117" s="173">
        <f>'Averages Pivot Table'!Y$436</f>
        <v>84667.021062110856</v>
      </c>
      <c r="M117" s="120">
        <f t="shared" ref="M117" si="194">IF(L117&gt;0,RANK(L117,(L$100:L$118)),0)</f>
        <v>2</v>
      </c>
      <c r="N117" s="171"/>
      <c r="O117" s="172"/>
    </row>
    <row r="118" spans="1:19" ht="12.95" customHeight="1">
      <c r="A118" s="143" t="s">
        <v>204</v>
      </c>
      <c r="B118" s="174">
        <f>'Averages Pivot Table'!Y$441</f>
        <v>87615.160730732488</v>
      </c>
      <c r="C118" s="123">
        <f t="shared" si="138"/>
        <v>16</v>
      </c>
      <c r="D118" s="174">
        <f>'Averages Pivot Table'!Y$445</f>
        <v>71142.951708345237</v>
      </c>
      <c r="E118" s="123">
        <f t="shared" si="138"/>
        <v>13</v>
      </c>
      <c r="F118" s="174">
        <f>'Averages Pivot Table'!Y$449</f>
        <v>59152.235239145397</v>
      </c>
      <c r="G118" s="123">
        <f t="shared" ref="G118" si="195">IF(F118&gt;0,RANK(F118,(F$100:F$118)),0)</f>
        <v>16</v>
      </c>
      <c r="H118" s="174">
        <f>'Averages Pivot Table'!Y$453</f>
        <v>39786.148508097824</v>
      </c>
      <c r="I118" s="123">
        <f t="shared" ref="I118" si="196">IF(H118&gt;0,RANK(H118,(H$100:H$118)),0)</f>
        <v>16</v>
      </c>
      <c r="J118" s="174">
        <f>'Averages Pivot Table'!Y$457</f>
        <v>50084.352725250275</v>
      </c>
      <c r="K118" s="123">
        <f t="shared" ref="K118" si="197">IF(J118&gt;0,RANK(J118,(J$100:J$118)),0)</f>
        <v>8</v>
      </c>
      <c r="L118" s="174">
        <f>'Averages Pivot Table'!Y$465</f>
        <v>68673.164703980685</v>
      </c>
      <c r="M118" s="123">
        <f t="shared" ref="M118" si="198">IF(L118&gt;0,RANK(L118,(L$100:L$118)),0)</f>
        <v>13</v>
      </c>
      <c r="N118" s="171"/>
      <c r="O118" s="171"/>
    </row>
    <row r="119" spans="1:19" ht="30" customHeight="1">
      <c r="A119" s="665" t="s">
        <v>360</v>
      </c>
      <c r="B119" s="669"/>
      <c r="C119" s="669"/>
      <c r="D119" s="669"/>
      <c r="E119" s="669"/>
      <c r="F119" s="669"/>
      <c r="G119" s="669"/>
      <c r="H119" s="669"/>
      <c r="I119" s="669"/>
      <c r="J119" s="669"/>
      <c r="K119" s="669"/>
      <c r="L119" s="669"/>
      <c r="M119" s="669"/>
      <c r="N119" s="118"/>
      <c r="O119" s="118"/>
    </row>
    <row r="120" spans="1:19">
      <c r="M120" s="84" t="s">
        <v>917</v>
      </c>
      <c r="O120" s="175"/>
    </row>
    <row r="121" spans="1:19" ht="18">
      <c r="A121" s="64" t="s">
        <v>209</v>
      </c>
      <c r="B121" s="64"/>
      <c r="C121" s="64"/>
      <c r="D121" s="64"/>
      <c r="E121" s="64"/>
      <c r="F121" s="64"/>
      <c r="G121" s="64"/>
      <c r="H121" s="64"/>
      <c r="I121" s="64"/>
      <c r="J121" s="64"/>
      <c r="K121" s="64"/>
      <c r="L121" s="64"/>
      <c r="M121" s="64"/>
      <c r="N121" s="161"/>
      <c r="O121" s="161"/>
    </row>
    <row r="122" spans="1:19">
      <c r="A122" s="162"/>
      <c r="B122" s="69"/>
      <c r="C122" s="69"/>
      <c r="D122" s="69"/>
      <c r="E122" s="69"/>
      <c r="F122" s="69"/>
      <c r="G122" s="69"/>
      <c r="H122" s="69"/>
      <c r="I122" s="69"/>
      <c r="J122" s="69"/>
      <c r="K122" s="69"/>
      <c r="L122" s="69"/>
      <c r="M122" s="69"/>
      <c r="N122" s="69"/>
      <c r="O122" s="69"/>
    </row>
    <row r="123" spans="1:19" ht="15.75">
      <c r="A123" s="664" t="s">
        <v>210</v>
      </c>
      <c r="B123" s="664"/>
      <c r="C123" s="664"/>
      <c r="D123" s="664"/>
      <c r="E123" s="664"/>
      <c r="F123" s="664"/>
      <c r="G123" s="664"/>
      <c r="H123" s="664"/>
      <c r="I123" s="664"/>
      <c r="J123" s="664"/>
      <c r="K123" s="664"/>
      <c r="L123" s="664"/>
      <c r="M123" s="664"/>
      <c r="N123" s="163"/>
      <c r="O123" s="163"/>
    </row>
    <row r="124" spans="1:19" ht="15.75">
      <c r="A124" s="664" t="s">
        <v>374</v>
      </c>
      <c r="B124" s="664"/>
      <c r="C124" s="664"/>
      <c r="D124" s="664"/>
      <c r="E124" s="664"/>
      <c r="F124" s="664"/>
      <c r="G124" s="664"/>
      <c r="H124" s="664"/>
      <c r="I124" s="664"/>
      <c r="J124" s="664"/>
      <c r="K124" s="664"/>
      <c r="L124" s="664"/>
      <c r="M124" s="664"/>
      <c r="N124" s="163"/>
      <c r="O124" s="163"/>
    </row>
    <row r="125" spans="1:19">
      <c r="A125" s="118"/>
      <c r="B125" s="118"/>
      <c r="C125" s="118"/>
      <c r="D125" s="118"/>
      <c r="E125" s="118"/>
      <c r="F125" s="118"/>
      <c r="G125" s="118"/>
      <c r="H125" s="118"/>
      <c r="I125" s="118"/>
      <c r="J125" s="118"/>
      <c r="K125" s="118"/>
      <c r="L125" s="118"/>
      <c r="M125" s="118"/>
      <c r="N125" s="118"/>
      <c r="O125" s="118"/>
    </row>
    <row r="126" spans="1:19" ht="31.5" customHeight="1">
      <c r="A126" s="96"/>
      <c r="B126" s="164" t="s">
        <v>3</v>
      </c>
      <c r="C126" s="165"/>
      <c r="D126" s="166" t="s">
        <v>4</v>
      </c>
      <c r="E126" s="167"/>
      <c r="F126" s="166" t="s">
        <v>5</v>
      </c>
      <c r="G126" s="167"/>
      <c r="H126" s="164" t="s">
        <v>6</v>
      </c>
      <c r="I126" s="165"/>
      <c r="J126" s="166" t="s">
        <v>211</v>
      </c>
      <c r="K126" s="167"/>
      <c r="L126" s="165" t="s">
        <v>212</v>
      </c>
      <c r="M126" s="165"/>
      <c r="N126" s="168" t="s">
        <v>7</v>
      </c>
      <c r="O126" s="168"/>
    </row>
    <row r="127" spans="1:19">
      <c r="A127" s="102"/>
      <c r="B127" s="98" t="s">
        <v>187</v>
      </c>
      <c r="C127" s="97" t="s">
        <v>166</v>
      </c>
      <c r="D127" s="98" t="s">
        <v>187</v>
      </c>
      <c r="E127" s="97" t="s">
        <v>166</v>
      </c>
      <c r="F127" s="98" t="s">
        <v>187</v>
      </c>
      <c r="G127" s="97" t="s">
        <v>166</v>
      </c>
      <c r="H127" s="98" t="s">
        <v>187</v>
      </c>
      <c r="I127" s="97" t="s">
        <v>166</v>
      </c>
      <c r="J127" s="98" t="s">
        <v>187</v>
      </c>
      <c r="K127" s="97" t="s">
        <v>166</v>
      </c>
      <c r="L127" s="98" t="s">
        <v>187</v>
      </c>
      <c r="M127" s="97" t="s">
        <v>166</v>
      </c>
    </row>
    <row r="128" spans="1:19" s="109" customFormat="1" ht="18" customHeight="1">
      <c r="A128" s="106" t="s">
        <v>188</v>
      </c>
      <c r="B128" s="133">
        <f>'Averages Pivot Table'!S$469</f>
        <v>122303.09243060686</v>
      </c>
      <c r="C128" s="133"/>
      <c r="D128" s="133">
        <f>'Averages Pivot Table'!S$473</f>
        <v>84196.61254195396</v>
      </c>
      <c r="E128" s="133"/>
      <c r="F128" s="133">
        <f>'Averages Pivot Table'!S$477</f>
        <v>74362.2142358891</v>
      </c>
      <c r="G128" s="133"/>
      <c r="H128" s="133">
        <f>'Averages Pivot Table'!S$481</f>
        <v>48028.346904053295</v>
      </c>
      <c r="I128" s="133"/>
      <c r="J128" s="133">
        <f>'Averages Pivot Table'!S$485</f>
        <v>56261.035163907436</v>
      </c>
      <c r="K128" s="133"/>
      <c r="L128" s="133">
        <f>'Averages Pivot Table'!S$493</f>
        <v>87845.063282238829</v>
      </c>
      <c r="M128" s="169"/>
      <c r="N128" s="133"/>
      <c r="O128" s="170"/>
      <c r="Q128" s="111"/>
      <c r="R128" s="111"/>
      <c r="S128" s="111"/>
    </row>
    <row r="129" spans="1:15" s="91" customFormat="1">
      <c r="A129" s="118"/>
      <c r="B129" s="113"/>
      <c r="C129" s="137"/>
      <c r="D129" s="113"/>
      <c r="E129" s="137"/>
      <c r="F129" s="113"/>
      <c r="G129" s="137"/>
      <c r="H129" s="113"/>
      <c r="I129" s="137"/>
      <c r="J129" s="113"/>
      <c r="K129" s="137"/>
      <c r="L129" s="113"/>
      <c r="M129" s="137"/>
      <c r="N129" s="113"/>
      <c r="O129" s="114"/>
    </row>
    <row r="130" spans="1:15" s="91" customFormat="1">
      <c r="A130" s="118" t="s">
        <v>189</v>
      </c>
      <c r="B130" s="171">
        <f>'Averages Pivot Table'!S$6</f>
        <v>119417.06380990247</v>
      </c>
      <c r="C130" s="120">
        <f>IF(B130&gt;0,RANK(B130,(B$130:B$148)),0)</f>
        <v>7</v>
      </c>
      <c r="D130" s="171">
        <f>'Averages Pivot Table'!S$10</f>
        <v>82855.402589991354</v>
      </c>
      <c r="E130" s="120">
        <f>IF(D130&gt;0,RANK(D130,(D$130:D$148)),0)</f>
        <v>7</v>
      </c>
      <c r="F130" s="171">
        <f>'Averages Pivot Table'!S$14</f>
        <v>68171.102978290102</v>
      </c>
      <c r="G130" s="120">
        <f>IF(F130&gt;0,RANK(F130,(F$130:F$148)),0)</f>
        <v>14</v>
      </c>
      <c r="H130" s="171">
        <f>'Averages Pivot Table'!S$18</f>
        <v>45216.792525705183</v>
      </c>
      <c r="I130" s="120">
        <f>IF(H130&gt;0,RANK(H130,(H$130:H$148)),0)</f>
        <v>12</v>
      </c>
      <c r="J130" s="171">
        <f>'Averages Pivot Table'!S$22</f>
        <v>76129.528571428571</v>
      </c>
      <c r="K130" s="120">
        <f>IF(J130&gt;0,RANK(J130,(J$130:J$148)),0)</f>
        <v>1</v>
      </c>
      <c r="L130" s="171">
        <f>'Averages Pivot Table'!S$30</f>
        <v>85530.592880186232</v>
      </c>
      <c r="M130" s="120">
        <f>IF(L130&gt;0,RANK(L130,(L$130:L$148)),0)</f>
        <v>7</v>
      </c>
      <c r="N130" s="171"/>
      <c r="O130" s="172"/>
    </row>
    <row r="131" spans="1:15" s="91" customFormat="1">
      <c r="A131" s="118" t="s">
        <v>190</v>
      </c>
      <c r="B131" s="171">
        <f>'Averages Pivot Table'!S$35</f>
        <v>110274.81572481575</v>
      </c>
      <c r="C131" s="120">
        <f t="shared" ref="C131:E148" si="199">IF(B131&gt;0,RANK(B131,(B$130:B$148)),0)</f>
        <v>14</v>
      </c>
      <c r="D131" s="171">
        <f>'Averages Pivot Table'!S$39</f>
        <v>78510.126404494396</v>
      </c>
      <c r="E131" s="120">
        <f t="shared" si="199"/>
        <v>14</v>
      </c>
      <c r="F131" s="171">
        <f>'Averages Pivot Table'!S$43</f>
        <v>75122.801574803147</v>
      </c>
      <c r="G131" s="120">
        <f t="shared" ref="G131" si="200">IF(F131&gt;0,RANK(F131,(F$130:F$148)),0)</f>
        <v>8</v>
      </c>
      <c r="H131" s="171">
        <f>'Averages Pivot Table'!S$47</f>
        <v>45912.507757404797</v>
      </c>
      <c r="I131" s="120">
        <f t="shared" ref="I131" si="201">IF(H131&gt;0,RANK(H131,(H$130:H$148)),0)</f>
        <v>11</v>
      </c>
      <c r="J131" s="171">
        <f>'Averages Pivot Table'!S$51</f>
        <v>49962.700729927004</v>
      </c>
      <c r="K131" s="120">
        <f t="shared" ref="K131" si="202">IF(J131&gt;0,RANK(J131,(J$130:J$148)),0)</f>
        <v>12</v>
      </c>
      <c r="L131" s="171">
        <f>'Averages Pivot Table'!S$59</f>
        <v>79333.524842542582</v>
      </c>
      <c r="M131" s="120">
        <f t="shared" ref="M131" si="203">IF(L131&gt;0,RANK(L131,(L$130:L$148)),0)</f>
        <v>15</v>
      </c>
      <c r="N131" s="171"/>
      <c r="O131" s="172"/>
    </row>
    <row r="132" spans="1:15" s="91" customFormat="1">
      <c r="A132" s="118" t="s">
        <v>191</v>
      </c>
      <c r="B132" s="171">
        <f>'Averages Pivot Table'!S$64</f>
        <v>142089.83075648814</v>
      </c>
      <c r="C132" s="120">
        <f t="shared" si="199"/>
        <v>1</v>
      </c>
      <c r="D132" s="171">
        <f>'Averages Pivot Table'!S$68</f>
        <v>98190.243165924985</v>
      </c>
      <c r="E132" s="120">
        <f t="shared" si="199"/>
        <v>1</v>
      </c>
      <c r="F132" s="171">
        <f>'Averages Pivot Table'!S$72</f>
        <v>83136.400906002265</v>
      </c>
      <c r="G132" s="120">
        <f t="shared" ref="G132" si="204">IF(F132&gt;0,RANK(F132,(F$130:F$148)),0)</f>
        <v>2</v>
      </c>
      <c r="H132" s="171">
        <f>'Averages Pivot Table'!S$76</f>
        <v>64064.650364203946</v>
      </c>
      <c r="I132" s="120">
        <f t="shared" ref="I132" si="205">IF(H132&gt;0,RANK(H132,(H$130:H$148)),0)</f>
        <v>2</v>
      </c>
      <c r="J132" s="171">
        <f>'Averages Pivot Table'!S$80</f>
        <v>0</v>
      </c>
      <c r="K132" s="120">
        <f t="shared" ref="K132" si="206">IF(J132&gt;0,RANK(J132,(J$130:J$148)),0)</f>
        <v>0</v>
      </c>
      <c r="L132" s="171">
        <f>'Averages Pivot Table'!S$88</f>
        <v>106642.0298983817</v>
      </c>
      <c r="M132" s="120">
        <f t="shared" ref="M132" si="207">IF(L132&gt;0,RANK(L132,(L$130:L$148)),0)</f>
        <v>1</v>
      </c>
      <c r="N132" s="171"/>
      <c r="O132" s="172"/>
    </row>
    <row r="133" spans="1:15" s="91" customFormat="1">
      <c r="A133" s="118" t="s">
        <v>192</v>
      </c>
      <c r="B133" s="171">
        <f>'Averages Pivot Table'!S$93</f>
        <v>116514.25400505285</v>
      </c>
      <c r="C133" s="120">
        <f t="shared" si="199"/>
        <v>9</v>
      </c>
      <c r="D133" s="171">
        <f>'Averages Pivot Table'!S$97</f>
        <v>81078.62742048761</v>
      </c>
      <c r="E133" s="120">
        <f t="shared" si="199"/>
        <v>10</v>
      </c>
      <c r="F133" s="171">
        <f>'Averages Pivot Table'!S$101</f>
        <v>73592.916883878861</v>
      </c>
      <c r="G133" s="120">
        <f t="shared" ref="G133" si="208">IF(F133&gt;0,RANK(F133,(F$130:F$148)),0)</f>
        <v>9</v>
      </c>
      <c r="H133" s="171">
        <f>'Averages Pivot Table'!S$105</f>
        <v>51013.608439337935</v>
      </c>
      <c r="I133" s="120">
        <f t="shared" ref="I133" si="209">IF(H133&gt;0,RANK(H133,(H$130:H$148)),0)</f>
        <v>4</v>
      </c>
      <c r="J133" s="171">
        <f>'Averages Pivot Table'!S$109</f>
        <v>58632.433355931593</v>
      </c>
      <c r="K133" s="120">
        <f t="shared" ref="K133" si="210">IF(J133&gt;0,RANK(J133,(J$130:J$148)),0)</f>
        <v>4</v>
      </c>
      <c r="L133" s="171">
        <f>'Averages Pivot Table'!S$117</f>
        <v>84068.169296434615</v>
      </c>
      <c r="M133" s="120">
        <f t="shared" ref="M133" si="211">IF(L133&gt;0,RANK(L133,(L$130:L$148)),0)</f>
        <v>11</v>
      </c>
      <c r="N133" s="171"/>
      <c r="O133" s="172"/>
    </row>
    <row r="134" spans="1:15" s="91" customFormat="1">
      <c r="A134" s="118"/>
      <c r="B134" s="171"/>
      <c r="C134" s="120"/>
      <c r="D134" s="171"/>
      <c r="E134" s="120"/>
      <c r="F134" s="171"/>
      <c r="G134" s="120"/>
      <c r="H134" s="171"/>
      <c r="I134" s="120"/>
      <c r="J134" s="171"/>
      <c r="K134" s="120"/>
      <c r="L134" s="171"/>
      <c r="M134" s="120"/>
      <c r="N134" s="171"/>
      <c r="O134" s="172"/>
    </row>
    <row r="135" spans="1:15" s="91" customFormat="1">
      <c r="A135" s="118" t="s">
        <v>193</v>
      </c>
      <c r="B135" s="171">
        <f>'Averages Pivot Table'!S$122</f>
        <v>112424.05148797695</v>
      </c>
      <c r="C135" s="120">
        <f t="shared" si="199"/>
        <v>13</v>
      </c>
      <c r="D135" s="171">
        <f>'Averages Pivot Table'!S$126</f>
        <v>80745.209506571235</v>
      </c>
      <c r="E135" s="120">
        <f t="shared" si="199"/>
        <v>11</v>
      </c>
      <c r="F135" s="171">
        <f>'Averages Pivot Table'!S$130</f>
        <v>76338.65129843929</v>
      </c>
      <c r="G135" s="120">
        <f t="shared" ref="G135" si="212">IF(F135&gt;0,RANK(F135,(F$130:F$148)),0)</f>
        <v>4</v>
      </c>
      <c r="H135" s="171">
        <f>'Averages Pivot Table'!S$134</f>
        <v>47582.472639146647</v>
      </c>
      <c r="I135" s="120">
        <f t="shared" ref="I135" si="213">IF(H135&gt;0,RANK(H135,(H$130:H$148)),0)</f>
        <v>8</v>
      </c>
      <c r="J135" s="171">
        <f>'Averages Pivot Table'!S$138</f>
        <v>53427.686648881972</v>
      </c>
      <c r="K135" s="120">
        <f t="shared" ref="K135" si="214">IF(J135&gt;0,RANK(J135,(J$130:J$148)),0)</f>
        <v>8</v>
      </c>
      <c r="L135" s="171">
        <f>'Averages Pivot Table'!S$146</f>
        <v>85187.081795780876</v>
      </c>
      <c r="M135" s="120">
        <f t="shared" ref="M135" si="215">IF(L135&gt;0,RANK(L135,(L$130:L$148)),0)</f>
        <v>9</v>
      </c>
      <c r="N135" s="171"/>
      <c r="O135" s="172"/>
    </row>
    <row r="136" spans="1:15" s="91" customFormat="1">
      <c r="A136" s="118" t="s">
        <v>194</v>
      </c>
      <c r="B136" s="171">
        <f>'Averages Pivot Table'!S$151</f>
        <v>113380.65896662661</v>
      </c>
      <c r="C136" s="120">
        <f t="shared" si="199"/>
        <v>11</v>
      </c>
      <c r="D136" s="171">
        <f>'Averages Pivot Table'!S$155</f>
        <v>80154.843103839812</v>
      </c>
      <c r="E136" s="120">
        <f t="shared" si="199"/>
        <v>12</v>
      </c>
      <c r="F136" s="171">
        <f>'Averages Pivot Table'!S$159</f>
        <v>68892.961045466611</v>
      </c>
      <c r="G136" s="120">
        <f t="shared" ref="G136" si="216">IF(F136&gt;0,RANK(F136,(F$130:F$148)),0)</f>
        <v>13</v>
      </c>
      <c r="H136" s="171">
        <f>'Averages Pivot Table'!S$163</f>
        <v>50429.864583333343</v>
      </c>
      <c r="I136" s="120">
        <f t="shared" ref="I136" si="217">IF(H136&gt;0,RANK(H136,(H$130:H$148)),0)</f>
        <v>6</v>
      </c>
      <c r="J136" s="171">
        <f>'Averages Pivot Table'!S$167</f>
        <v>50860.543524394612</v>
      </c>
      <c r="K136" s="120">
        <f t="shared" ref="K136" si="218">IF(J136&gt;0,RANK(J136,(J$130:J$148)),0)</f>
        <v>11</v>
      </c>
      <c r="L136" s="171">
        <f>'Averages Pivot Table'!S$175</f>
        <v>85339.467342205622</v>
      </c>
      <c r="M136" s="120">
        <f t="shared" ref="M136" si="219">IF(L136&gt;0,RANK(L136,(L$130:L$148)),0)</f>
        <v>8</v>
      </c>
      <c r="N136" s="171"/>
      <c r="O136" s="172"/>
    </row>
    <row r="137" spans="1:15" s="91" customFormat="1">
      <c r="A137" s="118" t="s">
        <v>195</v>
      </c>
      <c r="B137" s="171">
        <f>'Averages Pivot Table'!S$180</f>
        <v>112663.07591014718</v>
      </c>
      <c r="C137" s="120">
        <f t="shared" si="199"/>
        <v>12</v>
      </c>
      <c r="D137" s="171">
        <f>'Averages Pivot Table'!S$184</f>
        <v>79869.129763130797</v>
      </c>
      <c r="E137" s="120">
        <f t="shared" si="199"/>
        <v>13</v>
      </c>
      <c r="F137" s="171">
        <f>'Averages Pivot Table'!S$188</f>
        <v>72903.313997477933</v>
      </c>
      <c r="G137" s="120">
        <f t="shared" ref="G137" si="220">IF(F137&gt;0,RANK(F137,(F$130:F$148)),0)</f>
        <v>10</v>
      </c>
      <c r="H137" s="171">
        <f>'Averages Pivot Table'!S$192</f>
        <v>44786.401709401711</v>
      </c>
      <c r="I137" s="120">
        <f t="shared" ref="I137" si="221">IF(H137&gt;0,RANK(H137,(H$130:H$148)),0)</f>
        <v>13</v>
      </c>
      <c r="J137" s="171">
        <f>'Averages Pivot Table'!S$196</f>
        <v>60581</v>
      </c>
      <c r="K137" s="120">
        <f t="shared" ref="K137" si="222">IF(J137&gt;0,RANK(J137,(J$130:J$148)),0)</f>
        <v>3</v>
      </c>
      <c r="L137" s="171">
        <f>'Averages Pivot Table'!S$204</f>
        <v>82605.063069109659</v>
      </c>
      <c r="M137" s="120">
        <f t="shared" ref="M137" si="223">IF(L137&gt;0,RANK(L137,(L$130:L$148)),0)</f>
        <v>12</v>
      </c>
      <c r="N137" s="171"/>
      <c r="O137" s="172"/>
    </row>
    <row r="138" spans="1:15" s="91" customFormat="1">
      <c r="A138" s="118" t="s">
        <v>196</v>
      </c>
      <c r="B138" s="171">
        <f>'Averages Pivot Table'!S$209</f>
        <v>136224.74364406778</v>
      </c>
      <c r="C138" s="120">
        <f t="shared" si="199"/>
        <v>2</v>
      </c>
      <c r="D138" s="171">
        <f>'Averages Pivot Table'!S$213</f>
        <v>96826.364999999991</v>
      </c>
      <c r="E138" s="120">
        <f t="shared" si="199"/>
        <v>2</v>
      </c>
      <c r="F138" s="171">
        <f>'Averages Pivot Table'!S$217</f>
        <v>85371.457372116391</v>
      </c>
      <c r="G138" s="120">
        <f t="shared" ref="G138" si="224">IF(F138&gt;0,RANK(F138,(F$130:F$148)),0)</f>
        <v>1</v>
      </c>
      <c r="H138" s="171">
        <f>'Averages Pivot Table'!S$221</f>
        <v>60544.714285714283</v>
      </c>
      <c r="I138" s="120">
        <f t="shared" ref="I138" si="225">IF(H138&gt;0,RANK(H138,(H$130:H$148)),0)</f>
        <v>3</v>
      </c>
      <c r="J138" s="171">
        <f>'Averages Pivot Table'!S$225</f>
        <v>62700.453364816989</v>
      </c>
      <c r="K138" s="120">
        <f t="shared" ref="K138" si="226">IF(J138&gt;0,RANK(J138,(J$130:J$148)),0)</f>
        <v>2</v>
      </c>
      <c r="L138" s="171">
        <f>'Averages Pivot Table'!S$233</f>
        <v>103903.87776108331</v>
      </c>
      <c r="M138" s="120">
        <f t="shared" ref="M138" si="227">IF(L138&gt;0,RANK(L138,(L$130:L$148)),0)</f>
        <v>2</v>
      </c>
      <c r="N138" s="171"/>
      <c r="O138" s="172"/>
    </row>
    <row r="139" spans="1:15" s="91" customFormat="1">
      <c r="A139" s="118"/>
      <c r="B139" s="171"/>
      <c r="C139" s="120"/>
      <c r="D139" s="171"/>
      <c r="E139" s="120"/>
      <c r="F139" s="171"/>
      <c r="G139" s="120"/>
      <c r="H139" s="171"/>
      <c r="I139" s="120"/>
      <c r="J139" s="171"/>
      <c r="K139" s="120"/>
      <c r="L139" s="171"/>
      <c r="M139" s="120"/>
      <c r="N139" s="171"/>
      <c r="O139" s="172"/>
    </row>
    <row r="140" spans="1:15" s="91" customFormat="1">
      <c r="A140" s="118" t="s">
        <v>197</v>
      </c>
      <c r="B140" s="171">
        <f>'Averages Pivot Table'!S$238</f>
        <v>92090.068382241807</v>
      </c>
      <c r="C140" s="120">
        <f t="shared" si="199"/>
        <v>16</v>
      </c>
      <c r="D140" s="171">
        <f>'Averages Pivot Table'!S$242</f>
        <v>69921.140079115023</v>
      </c>
      <c r="E140" s="120">
        <f t="shared" si="199"/>
        <v>16</v>
      </c>
      <c r="F140" s="171">
        <f>'Averages Pivot Table'!S$246</f>
        <v>64256.295434863736</v>
      </c>
      <c r="G140" s="120">
        <f t="shared" ref="G140" si="228">IF(F140&gt;0,RANK(F140,(F$130:F$148)),0)</f>
        <v>16</v>
      </c>
      <c r="H140" s="171">
        <f>'Averages Pivot Table'!S$250</f>
        <v>44093.258844996148</v>
      </c>
      <c r="I140" s="120">
        <f t="shared" ref="I140" si="229">IF(H140&gt;0,RANK(H140,(H$130:H$148)),0)</f>
        <v>14</v>
      </c>
      <c r="J140" s="171">
        <f>'Averages Pivot Table'!S$254</f>
        <v>29622.97643338094</v>
      </c>
      <c r="K140" s="120">
        <f t="shared" ref="K140" si="230">IF(J140&gt;0,RANK(J140,(J$130:J$148)),0)</f>
        <v>14</v>
      </c>
      <c r="L140" s="171">
        <f>'Averages Pivot Table'!S$262</f>
        <v>67195.012283857446</v>
      </c>
      <c r="M140" s="120">
        <f t="shared" ref="M140" si="231">IF(L140&gt;0,RANK(L140,(L$130:L$148)),0)</f>
        <v>16</v>
      </c>
      <c r="N140" s="171"/>
      <c r="O140" s="172"/>
    </row>
    <row r="141" spans="1:15" s="91" customFormat="1">
      <c r="A141" s="118" t="s">
        <v>198</v>
      </c>
      <c r="B141" s="171">
        <f>'Averages Pivot Table'!S$267</f>
        <v>125839.51161534007</v>
      </c>
      <c r="C141" s="120">
        <f t="shared" si="199"/>
        <v>5</v>
      </c>
      <c r="D141" s="171">
        <f>'Averages Pivot Table'!S$271</f>
        <v>84662.83757297619</v>
      </c>
      <c r="E141" s="120">
        <f t="shared" si="199"/>
        <v>6</v>
      </c>
      <c r="F141" s="171">
        <f>'Averages Pivot Table'!S$275</f>
        <v>76181.569582729135</v>
      </c>
      <c r="G141" s="120">
        <f t="shared" ref="G141" si="232">IF(F141&gt;0,RANK(F141,(F$130:F$148)),0)</f>
        <v>5</v>
      </c>
      <c r="H141" s="171">
        <f>'Averages Pivot Table'!S$279</f>
        <v>70370.28571428571</v>
      </c>
      <c r="I141" s="120">
        <f t="shared" ref="I141" si="233">IF(H141&gt;0,RANK(H141,(H$130:H$148)),0)</f>
        <v>1</v>
      </c>
      <c r="J141" s="171">
        <f>'Averages Pivot Table'!S$283</f>
        <v>57921.016919145062</v>
      </c>
      <c r="K141" s="120">
        <f t="shared" ref="K141" si="234">IF(J141&gt;0,RANK(J141,(J$130:J$148)),0)</f>
        <v>5</v>
      </c>
      <c r="L141" s="171">
        <f>'Averages Pivot Table'!S$291</f>
        <v>87811.989295745327</v>
      </c>
      <c r="M141" s="120">
        <f t="shared" ref="M141" si="235">IF(L141&gt;0,RANK(L141,(L$130:L$148)),0)</f>
        <v>5</v>
      </c>
      <c r="N141" s="171"/>
      <c r="O141" s="172"/>
    </row>
    <row r="142" spans="1:15" s="91" customFormat="1">
      <c r="A142" s="118" t="s">
        <v>199</v>
      </c>
      <c r="B142" s="171">
        <f>'Averages Pivot Table'!S$296</f>
        <v>113954.8200654633</v>
      </c>
      <c r="C142" s="120">
        <f t="shared" si="199"/>
        <v>10</v>
      </c>
      <c r="D142" s="171">
        <f>'Averages Pivot Table'!S$300</f>
        <v>76344.183568444496</v>
      </c>
      <c r="E142" s="120">
        <f t="shared" si="199"/>
        <v>15</v>
      </c>
      <c r="F142" s="171">
        <f>'Averages Pivot Table'!S$304</f>
        <v>69183.179627637481</v>
      </c>
      <c r="G142" s="120">
        <f t="shared" ref="G142" si="236">IF(F142&gt;0,RANK(F142,(F$130:F$148)),0)</f>
        <v>12</v>
      </c>
      <c r="H142" s="171">
        <f>'Averages Pivot Table'!S$308</f>
        <v>43501.296338920954</v>
      </c>
      <c r="I142" s="120">
        <f t="shared" ref="I142" si="237">IF(H142&gt;0,RANK(H142,(H$130:H$148)),0)</f>
        <v>15</v>
      </c>
      <c r="J142" s="171">
        <f>'Averages Pivot Table'!S$312</f>
        <v>0</v>
      </c>
      <c r="K142" s="120">
        <f t="shared" ref="K142" si="238">IF(J142&gt;0,RANK(J142,(J$130:J$148)),0)</f>
        <v>0</v>
      </c>
      <c r="L142" s="171">
        <f>'Averages Pivot Table'!S$320</f>
        <v>82533.751073948195</v>
      </c>
      <c r="M142" s="120">
        <f t="shared" ref="M142" si="239">IF(L142&gt;0,RANK(L142,(L$130:L$148)),0)</f>
        <v>13</v>
      </c>
      <c r="N142" s="171"/>
      <c r="O142" s="172"/>
    </row>
    <row r="143" spans="1:15" s="91" customFormat="1">
      <c r="A143" s="118" t="s">
        <v>200</v>
      </c>
      <c r="B143" s="171">
        <f>'Averages Pivot Table'!S$325</f>
        <v>124144.80076146075</v>
      </c>
      <c r="C143" s="120">
        <f t="shared" si="199"/>
        <v>6</v>
      </c>
      <c r="D143" s="171">
        <f>'Averages Pivot Table'!S$329</f>
        <v>86341.437643767043</v>
      </c>
      <c r="E143" s="120">
        <f t="shared" si="199"/>
        <v>5</v>
      </c>
      <c r="F143" s="171">
        <f>'Averages Pivot Table'!S$333</f>
        <v>76013.749505177388</v>
      </c>
      <c r="G143" s="120">
        <f t="shared" ref="G143" si="240">IF(F143&gt;0,RANK(F143,(F$130:F$148)),0)</f>
        <v>6</v>
      </c>
      <c r="H143" s="171">
        <f>'Averages Pivot Table'!S$337</f>
        <v>48871.442418547427</v>
      </c>
      <c r="I143" s="120">
        <f t="shared" ref="I143" si="241">IF(H143&gt;0,RANK(H143,(H$130:H$148)),0)</f>
        <v>7</v>
      </c>
      <c r="J143" s="171">
        <f>'Averages Pivot Table'!S$341</f>
        <v>52063.996721917494</v>
      </c>
      <c r="K143" s="120">
        <f t="shared" ref="K143" si="242">IF(J143&gt;0,RANK(J143,(J$130:J$148)),0)</f>
        <v>10</v>
      </c>
      <c r="L143" s="171">
        <f>'Averages Pivot Table'!S$349</f>
        <v>87263.00912457268</v>
      </c>
      <c r="M143" s="120">
        <f t="shared" ref="M143" si="243">IF(L143&gt;0,RANK(L143,(L$130:L$148)),0)</f>
        <v>6</v>
      </c>
      <c r="N143" s="171"/>
      <c r="O143" s="172"/>
    </row>
    <row r="144" spans="1:15" s="91" customFormat="1">
      <c r="A144" s="118"/>
      <c r="B144" s="171"/>
      <c r="C144" s="120"/>
      <c r="D144" s="171"/>
      <c r="E144" s="120"/>
      <c r="F144" s="171"/>
      <c r="G144" s="120"/>
      <c r="H144" s="171"/>
      <c r="I144" s="120"/>
      <c r="J144" s="171"/>
      <c r="K144" s="120"/>
      <c r="L144" s="171"/>
      <c r="M144" s="120"/>
      <c r="N144" s="171"/>
      <c r="O144" s="172"/>
    </row>
    <row r="145" spans="1:19" ht="12.95" customHeight="1">
      <c r="A145" s="118" t="s">
        <v>201</v>
      </c>
      <c r="B145" s="173">
        <f>'Averages Pivot Table'!S$354</f>
        <v>118708.22309183821</v>
      </c>
      <c r="C145" s="120">
        <f t="shared" si="199"/>
        <v>8</v>
      </c>
      <c r="D145" s="173">
        <f>'Averages Pivot Table'!S$358</f>
        <v>82716.362842877264</v>
      </c>
      <c r="E145" s="120">
        <f t="shared" si="199"/>
        <v>8</v>
      </c>
      <c r="F145" s="173">
        <f>'Averages Pivot Table'!S$362</f>
        <v>70616.429901559561</v>
      </c>
      <c r="G145" s="120">
        <f t="shared" ref="G145" si="244">IF(F145&gt;0,RANK(F145,(F$130:F$148)),0)</f>
        <v>11</v>
      </c>
      <c r="H145" s="173">
        <f>'Averages Pivot Table'!S$366</f>
        <v>45956.22669189782</v>
      </c>
      <c r="I145" s="120">
        <f t="shared" ref="I145" si="245">IF(H145&gt;0,RANK(H145,(H$130:H$148)),0)</f>
        <v>10</v>
      </c>
      <c r="J145" s="173">
        <f>'Averages Pivot Table'!S$370</f>
        <v>46371.674295774646</v>
      </c>
      <c r="K145" s="120">
        <f t="shared" ref="K145" si="246">IF(J145&gt;0,RANK(J145,(J$130:J$148)),0)</f>
        <v>13</v>
      </c>
      <c r="L145" s="173">
        <f>'Averages Pivot Table'!S$378</f>
        <v>84366.17459352802</v>
      </c>
      <c r="M145" s="120">
        <f t="shared" ref="M145" si="247">IF(L145&gt;0,RANK(L145,(L$130:L$148)),0)</f>
        <v>10</v>
      </c>
      <c r="N145" s="171"/>
      <c r="O145" s="172"/>
    </row>
    <row r="146" spans="1:19" ht="12.95" customHeight="1">
      <c r="A146" s="118" t="s">
        <v>202</v>
      </c>
      <c r="B146" s="173">
        <f>'Averages Pivot Table'!S$383</f>
        <v>130605.32956609994</v>
      </c>
      <c r="C146" s="120">
        <f t="shared" si="199"/>
        <v>3</v>
      </c>
      <c r="D146" s="173">
        <f>'Averages Pivot Table'!S$387</f>
        <v>88357.836909685808</v>
      </c>
      <c r="E146" s="120">
        <f t="shared" si="199"/>
        <v>3</v>
      </c>
      <c r="F146" s="173">
        <f>'Averages Pivot Table'!S$391</f>
        <v>79541.236681199356</v>
      </c>
      <c r="G146" s="120">
        <f t="shared" ref="G146" si="248">IF(F146&gt;0,RANK(F146,(F$130:F$148)),0)</f>
        <v>3</v>
      </c>
      <c r="H146" s="173">
        <f>'Averages Pivot Table'!S$395</f>
        <v>47342.046889170342</v>
      </c>
      <c r="I146" s="120">
        <f t="shared" ref="I146" si="249">IF(H146&gt;0,RANK(H146,(H$130:H$148)),0)</f>
        <v>9</v>
      </c>
      <c r="J146" s="173">
        <f>'Averages Pivot Table'!S$399</f>
        <v>57557.112682531057</v>
      </c>
      <c r="K146" s="120">
        <f t="shared" ref="K146" si="250">IF(J146&gt;0,RANK(J146,(J$130:J$148)),0)</f>
        <v>6</v>
      </c>
      <c r="L146" s="173">
        <f>'Averages Pivot Table'!S$407</f>
        <v>92028.082798998541</v>
      </c>
      <c r="M146" s="120">
        <f t="shared" ref="M146" si="251">IF(L146&gt;0,RANK(L146,(L$130:L$148)),0)</f>
        <v>4</v>
      </c>
      <c r="N146" s="171"/>
      <c r="O146" s="172"/>
    </row>
    <row r="147" spans="1:19" ht="12.95" customHeight="1">
      <c r="A147" s="118" t="s">
        <v>203</v>
      </c>
      <c r="B147" s="173">
        <f>'Averages Pivot Table'!S$412</f>
        <v>130160.87073713599</v>
      </c>
      <c r="C147" s="120">
        <f t="shared" si="199"/>
        <v>4</v>
      </c>
      <c r="D147" s="173">
        <f>'Averages Pivot Table'!S$416</f>
        <v>87776.016534062845</v>
      </c>
      <c r="E147" s="120">
        <f t="shared" si="199"/>
        <v>4</v>
      </c>
      <c r="F147" s="173">
        <f>'Averages Pivot Table'!S$420</f>
        <v>75375.705042055706</v>
      </c>
      <c r="G147" s="120">
        <f t="shared" ref="G147" si="252">IF(F147&gt;0,RANK(F147,(F$130:F$148)),0)</f>
        <v>7</v>
      </c>
      <c r="H147" s="173">
        <f>'Averages Pivot Table'!S$424</f>
        <v>50814.064429784274</v>
      </c>
      <c r="I147" s="120">
        <f t="shared" ref="I147" si="253">IF(H147&gt;0,RANK(H147,(H$130:H$148)),0)</f>
        <v>5</v>
      </c>
      <c r="J147" s="173">
        <f>'Averages Pivot Table'!S$428</f>
        <v>53387.564180430236</v>
      </c>
      <c r="K147" s="120">
        <f t="shared" ref="K147" si="254">IF(J147&gt;0,RANK(J147,(J$130:J$148)),0)</f>
        <v>9</v>
      </c>
      <c r="L147" s="173">
        <f>'Averages Pivot Table'!S$436</f>
        <v>94863.963748501032</v>
      </c>
      <c r="M147" s="120">
        <f t="shared" ref="M147" si="255">IF(L147&gt;0,RANK(L147,(L$130:L$148)),0)</f>
        <v>3</v>
      </c>
      <c r="N147" s="171"/>
      <c r="O147" s="172"/>
    </row>
    <row r="148" spans="1:19" ht="12.95" customHeight="1">
      <c r="A148" s="143" t="s">
        <v>204</v>
      </c>
      <c r="B148" s="174">
        <f>'Averages Pivot Table'!S$441</f>
        <v>108064.11817208139</v>
      </c>
      <c r="C148" s="123">
        <f t="shared" si="199"/>
        <v>15</v>
      </c>
      <c r="D148" s="174">
        <f>'Averages Pivot Table'!S$445</f>
        <v>81568.138627187087</v>
      </c>
      <c r="E148" s="123">
        <f t="shared" si="199"/>
        <v>9</v>
      </c>
      <c r="F148" s="174">
        <f>'Averages Pivot Table'!S$449</f>
        <v>66017.517953321367</v>
      </c>
      <c r="G148" s="123">
        <f t="shared" ref="G148" si="256">IF(F148&gt;0,RANK(F148,(F$130:F$148)),0)</f>
        <v>15</v>
      </c>
      <c r="H148" s="174">
        <f>'Averages Pivot Table'!S$453</f>
        <v>42066.293877551019</v>
      </c>
      <c r="I148" s="123">
        <f t="shared" ref="I148" si="257">IF(H148&gt;0,RANK(H148,(H$130:H$148)),0)</f>
        <v>16</v>
      </c>
      <c r="J148" s="174">
        <f>'Averages Pivot Table'!S$457</f>
        <v>55647.799999999996</v>
      </c>
      <c r="K148" s="123">
        <f t="shared" ref="K148" si="258">IF(J148&gt;0,RANK(J148,(J$130:J$148)),0)</f>
        <v>7</v>
      </c>
      <c r="L148" s="174">
        <f>'Averages Pivot Table'!S$465</f>
        <v>80798.397551871676</v>
      </c>
      <c r="M148" s="123">
        <f t="shared" ref="M148" si="259">IF(L148&gt;0,RANK(L148,(L$130:L$148)),0)</f>
        <v>14</v>
      </c>
      <c r="N148" s="171"/>
      <c r="O148" s="171"/>
    </row>
    <row r="149" spans="1:19" ht="33.75" customHeight="1">
      <c r="A149" s="665" t="s">
        <v>360</v>
      </c>
      <c r="B149" s="669"/>
      <c r="C149" s="669"/>
      <c r="D149" s="669"/>
      <c r="E149" s="669"/>
      <c r="F149" s="669"/>
      <c r="G149" s="669"/>
      <c r="H149" s="669"/>
      <c r="I149" s="669"/>
      <c r="J149" s="669"/>
      <c r="K149" s="669"/>
      <c r="L149" s="669"/>
      <c r="M149" s="669"/>
      <c r="N149" s="118"/>
      <c r="O149" s="118"/>
    </row>
    <row r="150" spans="1:19">
      <c r="M150" s="84" t="s">
        <v>917</v>
      </c>
      <c r="O150" s="175"/>
    </row>
    <row r="151" spans="1:19" ht="18">
      <c r="A151" s="64" t="s">
        <v>213</v>
      </c>
      <c r="B151" s="64"/>
      <c r="C151" s="64"/>
      <c r="D151" s="64"/>
      <c r="E151" s="64"/>
      <c r="F151" s="64"/>
      <c r="G151" s="64"/>
      <c r="H151" s="64"/>
      <c r="I151" s="64"/>
      <c r="J151" s="64"/>
      <c r="K151" s="64"/>
      <c r="L151" s="64"/>
      <c r="M151" s="64"/>
      <c r="N151" s="161"/>
      <c r="O151" s="161"/>
    </row>
    <row r="152" spans="1:19">
      <c r="A152" s="118"/>
      <c r="B152" s="69"/>
      <c r="C152" s="69"/>
      <c r="D152" s="69"/>
      <c r="E152" s="69"/>
      <c r="F152" s="69"/>
      <c r="G152" s="69"/>
      <c r="H152" s="69"/>
      <c r="I152" s="69"/>
      <c r="J152" s="69"/>
      <c r="K152" s="69"/>
      <c r="L152" s="69"/>
      <c r="M152" s="69"/>
      <c r="N152" s="69"/>
      <c r="O152" s="69"/>
    </row>
    <row r="153" spans="1:19" ht="15.75">
      <c r="A153" s="664" t="s">
        <v>210</v>
      </c>
      <c r="B153" s="664"/>
      <c r="C153" s="664"/>
      <c r="D153" s="664"/>
      <c r="E153" s="664"/>
      <c r="F153" s="664"/>
      <c r="G153" s="664"/>
      <c r="H153" s="664"/>
      <c r="I153" s="664"/>
      <c r="J153" s="664"/>
      <c r="K153" s="664"/>
      <c r="L153" s="664"/>
      <c r="M153" s="664"/>
      <c r="N153" s="163"/>
      <c r="O153" s="163"/>
    </row>
    <row r="154" spans="1:19" ht="15.75">
      <c r="A154" s="664" t="s">
        <v>375</v>
      </c>
      <c r="B154" s="664"/>
      <c r="C154" s="664"/>
      <c r="D154" s="664"/>
      <c r="E154" s="664"/>
      <c r="F154" s="664"/>
      <c r="G154" s="664"/>
      <c r="H154" s="664"/>
      <c r="I154" s="664"/>
      <c r="J154" s="664"/>
      <c r="K154" s="664"/>
      <c r="L154" s="664"/>
      <c r="M154" s="664"/>
      <c r="N154" s="163"/>
      <c r="O154" s="163"/>
    </row>
    <row r="155" spans="1:19">
      <c r="A155" s="118"/>
      <c r="B155" s="118"/>
      <c r="C155" s="118"/>
      <c r="D155" s="118"/>
      <c r="E155" s="118"/>
      <c r="F155" s="118"/>
      <c r="G155" s="118"/>
      <c r="H155" s="118"/>
      <c r="I155" s="118"/>
      <c r="J155" s="118"/>
      <c r="K155" s="118"/>
      <c r="L155" s="118"/>
      <c r="M155" s="118"/>
      <c r="N155" s="118"/>
      <c r="O155" s="118"/>
    </row>
    <row r="156" spans="1:19" ht="30.75" customHeight="1">
      <c r="A156" s="96"/>
      <c r="B156" s="164" t="s">
        <v>3</v>
      </c>
      <c r="C156" s="165"/>
      <c r="D156" s="166" t="s">
        <v>4</v>
      </c>
      <c r="E156" s="167"/>
      <c r="F156" s="166" t="s">
        <v>5</v>
      </c>
      <c r="G156" s="167"/>
      <c r="H156" s="164" t="s">
        <v>6</v>
      </c>
      <c r="I156" s="165"/>
      <c r="J156" s="166" t="s">
        <v>211</v>
      </c>
      <c r="K156" s="167"/>
      <c r="L156" s="165" t="s">
        <v>212</v>
      </c>
      <c r="M156" s="165"/>
      <c r="N156" s="168" t="s">
        <v>7</v>
      </c>
      <c r="O156" s="168"/>
    </row>
    <row r="157" spans="1:19">
      <c r="A157" s="102"/>
      <c r="B157" s="98" t="s">
        <v>187</v>
      </c>
      <c r="C157" s="97" t="s">
        <v>166</v>
      </c>
      <c r="D157" s="98" t="s">
        <v>187</v>
      </c>
      <c r="E157" s="97" t="s">
        <v>166</v>
      </c>
      <c r="F157" s="98" t="s">
        <v>187</v>
      </c>
      <c r="G157" s="97" t="s">
        <v>166</v>
      </c>
      <c r="H157" s="98" t="s">
        <v>187</v>
      </c>
      <c r="I157" s="97" t="s">
        <v>166</v>
      </c>
      <c r="J157" s="98" t="s">
        <v>187</v>
      </c>
      <c r="K157" s="97" t="s">
        <v>166</v>
      </c>
      <c r="L157" s="98" t="s">
        <v>187</v>
      </c>
      <c r="M157" s="97" t="s">
        <v>166</v>
      </c>
    </row>
    <row r="158" spans="1:19" s="109" customFormat="1" ht="18" customHeight="1">
      <c r="A158" s="106" t="s">
        <v>188</v>
      </c>
      <c r="B158" s="133">
        <f>'Averages Pivot Table'!T$469</f>
        <v>112385.66070863366</v>
      </c>
      <c r="C158" s="133"/>
      <c r="D158" s="133">
        <f>'Averages Pivot Table'!T$473</f>
        <v>78672.859580494885</v>
      </c>
      <c r="E158" s="133"/>
      <c r="F158" s="133">
        <f>'Averages Pivot Table'!T$477</f>
        <v>67925.481129097403</v>
      </c>
      <c r="G158" s="133"/>
      <c r="H158" s="133">
        <f>'Averages Pivot Table'!T$481</f>
        <v>45940.561688899812</v>
      </c>
      <c r="I158" s="133"/>
      <c r="J158" s="133">
        <f>'Averages Pivot Table'!T$485</f>
        <v>53066.090621541458</v>
      </c>
      <c r="K158" s="133"/>
      <c r="L158" s="133">
        <f>'Averages Pivot Table'!T$493</f>
        <v>78643.546252725253</v>
      </c>
      <c r="M158" s="169"/>
      <c r="N158" s="133"/>
      <c r="O158" s="170"/>
      <c r="Q158" s="111"/>
      <c r="R158" s="111"/>
      <c r="S158" s="111"/>
    </row>
    <row r="159" spans="1:19" ht="12.95" customHeight="1">
      <c r="A159" s="118"/>
      <c r="B159" s="113"/>
      <c r="C159" s="137"/>
      <c r="D159" s="113"/>
      <c r="E159" s="137"/>
      <c r="F159" s="113"/>
      <c r="G159" s="137"/>
      <c r="H159" s="113"/>
      <c r="I159" s="137"/>
      <c r="J159" s="113"/>
      <c r="K159" s="137"/>
      <c r="L159" s="113"/>
      <c r="M159" s="137"/>
      <c r="N159" s="113"/>
      <c r="O159" s="114"/>
    </row>
    <row r="160" spans="1:19" ht="12.95" customHeight="1">
      <c r="A160" s="118" t="s">
        <v>189</v>
      </c>
      <c r="B160" s="171">
        <f>'Averages Pivot Table'!T$6</f>
        <v>134931.81583699276</v>
      </c>
      <c r="C160" s="120">
        <f>IF(B160&gt;0,RANK(B160,(B$160:B$178)),0)</f>
        <v>2</v>
      </c>
      <c r="D160" s="171">
        <f>'Averages Pivot Table'!T$10</f>
        <v>84867.860025708855</v>
      </c>
      <c r="E160" s="120">
        <f>IF(D160&gt;0,RANK(D160,(D$160:D$178)),0)</f>
        <v>2</v>
      </c>
      <c r="F160" s="171">
        <f>'Averages Pivot Table'!T$14</f>
        <v>70988.111725309791</v>
      </c>
      <c r="G160" s="120">
        <f>IF(F160&gt;0,RANK(F160,(F$160:F$178)),0)</f>
        <v>2</v>
      </c>
      <c r="H160" s="171">
        <f>'Averages Pivot Table'!T$18</f>
        <v>57582.273267162258</v>
      </c>
      <c r="I160" s="120">
        <f>IF(H160&gt;0,RANK(H160,(H$160:H$178)),0)</f>
        <v>2</v>
      </c>
      <c r="J160" s="171">
        <f>'Averages Pivot Table'!T$22</f>
        <v>51216.023076923077</v>
      </c>
      <c r="K160" s="120">
        <f>IF(J160&gt;0,RANK(J160,(J$160:J$178)),0)</f>
        <v>6</v>
      </c>
      <c r="L160" s="171">
        <f>'Averages Pivot Table'!T$30</f>
        <v>89279.468937521233</v>
      </c>
      <c r="M160" s="120">
        <f>IF(L160&gt;0,RANK(L160,(L$160:L$178)),0)</f>
        <v>2</v>
      </c>
      <c r="N160" s="149"/>
      <c r="O160" s="168"/>
    </row>
    <row r="161" spans="1:15" s="91" customFormat="1">
      <c r="A161" s="118" t="s">
        <v>190</v>
      </c>
      <c r="B161" s="171">
        <f>'Averages Pivot Table'!T$35</f>
        <v>88275.378992193044</v>
      </c>
      <c r="C161" s="120">
        <f t="shared" ref="C161:E178" si="260">IF(B161&gt;0,RANK(B161,(B$160:B$178)),0)</f>
        <v>9</v>
      </c>
      <c r="D161" s="171">
        <f>'Averages Pivot Table'!T$39</f>
        <v>67302.94657762938</v>
      </c>
      <c r="E161" s="120">
        <f t="shared" si="260"/>
        <v>9</v>
      </c>
      <c r="F161" s="171">
        <f>'Averages Pivot Table'!T$43</f>
        <v>60412.207456978969</v>
      </c>
      <c r="G161" s="120">
        <f t="shared" ref="G161" si="261">IF(F161&gt;0,RANK(F161,(F$160:F$178)),0)</f>
        <v>9</v>
      </c>
      <c r="H161" s="171">
        <f>'Averages Pivot Table'!T$47</f>
        <v>40807.594530321046</v>
      </c>
      <c r="I161" s="120">
        <f t="shared" ref="I161" si="262">IF(H161&gt;0,RANK(H161,(H$160:H$178)),0)</f>
        <v>9</v>
      </c>
      <c r="J161" s="171">
        <f>'Averages Pivot Table'!T$51</f>
        <v>0</v>
      </c>
      <c r="K161" s="120">
        <f t="shared" ref="K161" si="263">IF(J161&gt;0,RANK(J161,(J$160:J$178)),0)</f>
        <v>0</v>
      </c>
      <c r="L161" s="171">
        <f>'Averages Pivot Table'!T$59</f>
        <v>67431.28559863726</v>
      </c>
      <c r="M161" s="120">
        <f t="shared" ref="M161" si="264">IF(L161&gt;0,RANK(L161,(L$160:L$178)),0)</f>
        <v>8</v>
      </c>
      <c r="N161" s="149"/>
      <c r="O161" s="168"/>
    </row>
    <row r="162" spans="1:15" s="91" customFormat="1">
      <c r="A162" s="118" t="s">
        <v>191</v>
      </c>
      <c r="B162" s="171">
        <f>'Averages Pivot Table'!T$64</f>
        <v>0</v>
      </c>
      <c r="C162" s="120">
        <f t="shared" si="260"/>
        <v>0</v>
      </c>
      <c r="D162" s="171">
        <f>'Averages Pivot Table'!T$68</f>
        <v>0</v>
      </c>
      <c r="E162" s="120">
        <f t="shared" si="260"/>
        <v>0</v>
      </c>
      <c r="F162" s="171">
        <f>'Averages Pivot Table'!T$72</f>
        <v>0</v>
      </c>
      <c r="G162" s="120">
        <f t="shared" ref="G162" si="265">IF(F162&gt;0,RANK(F162,(F$160:F$178)),0)</f>
        <v>0</v>
      </c>
      <c r="H162" s="171">
        <f>'Averages Pivot Table'!T$76</f>
        <v>0</v>
      </c>
      <c r="I162" s="120">
        <f t="shared" ref="I162" si="266">IF(H162&gt;0,RANK(H162,(H$160:H$178)),0)</f>
        <v>0</v>
      </c>
      <c r="J162" s="171">
        <f>'Averages Pivot Table'!T$80</f>
        <v>0</v>
      </c>
      <c r="K162" s="120">
        <f t="shared" ref="K162" si="267">IF(J162&gt;0,RANK(J162,(J$160:J$178)),0)</f>
        <v>0</v>
      </c>
      <c r="L162" s="171">
        <f>'Averages Pivot Table'!T$88</f>
        <v>0</v>
      </c>
      <c r="M162" s="120">
        <f t="shared" ref="M162" si="268">IF(L162&gt;0,RANK(L162,(L$160:L$178)),0)</f>
        <v>0</v>
      </c>
      <c r="N162" s="149"/>
      <c r="O162" s="168"/>
    </row>
    <row r="163" spans="1:15" s="91" customFormat="1">
      <c r="A163" s="118" t="s">
        <v>192</v>
      </c>
      <c r="B163" s="171">
        <f>'Averages Pivot Table'!T$93</f>
        <v>0</v>
      </c>
      <c r="C163" s="120">
        <f t="shared" si="260"/>
        <v>0</v>
      </c>
      <c r="D163" s="171">
        <f>'Averages Pivot Table'!T$97</f>
        <v>0</v>
      </c>
      <c r="E163" s="120">
        <f t="shared" si="260"/>
        <v>0</v>
      </c>
      <c r="F163" s="171">
        <f>'Averages Pivot Table'!T$101</f>
        <v>0</v>
      </c>
      <c r="G163" s="120">
        <f t="shared" ref="G163" si="269">IF(F163&gt;0,RANK(F163,(F$160:F$178)),0)</f>
        <v>0</v>
      </c>
      <c r="H163" s="171">
        <f>'Averages Pivot Table'!T$105</f>
        <v>0</v>
      </c>
      <c r="I163" s="120">
        <f t="shared" ref="I163" si="270">IF(H163&gt;0,RANK(H163,(H$160:H$178)),0)</f>
        <v>0</v>
      </c>
      <c r="J163" s="171">
        <f>'Averages Pivot Table'!T$109</f>
        <v>0</v>
      </c>
      <c r="K163" s="120">
        <f t="shared" ref="K163" si="271">IF(J163&gt;0,RANK(J163,(J$160:J$178)),0)</f>
        <v>0</v>
      </c>
      <c r="L163" s="171">
        <f>'Averages Pivot Table'!T$117</f>
        <v>0</v>
      </c>
      <c r="M163" s="120">
        <f t="shared" ref="M163" si="272">IF(L163&gt;0,RANK(L163,(L$160:L$178)),0)</f>
        <v>0</v>
      </c>
      <c r="N163" s="149"/>
      <c r="O163" s="168"/>
    </row>
    <row r="164" spans="1:15" s="91" customFormat="1">
      <c r="A164" s="118"/>
      <c r="B164" s="171"/>
      <c r="C164" s="120"/>
      <c r="D164" s="171"/>
      <c r="E164" s="120"/>
      <c r="F164" s="171"/>
      <c r="G164" s="120"/>
      <c r="H164" s="171"/>
      <c r="I164" s="120"/>
      <c r="J164" s="171"/>
      <c r="K164" s="120"/>
      <c r="L164" s="171"/>
      <c r="M164" s="120"/>
      <c r="N164" s="149"/>
      <c r="O164" s="168"/>
    </row>
    <row r="165" spans="1:15" s="91" customFormat="1">
      <c r="A165" s="118" t="s">
        <v>215</v>
      </c>
      <c r="B165" s="171">
        <f>'Averages Pivot Table'!T$122</f>
        <v>146358.95700839482</v>
      </c>
      <c r="C165" s="120">
        <f t="shared" si="260"/>
        <v>1</v>
      </c>
      <c r="D165" s="171">
        <f>'Averages Pivot Table'!T$126</f>
        <v>99982.081591639871</v>
      </c>
      <c r="E165" s="120">
        <f t="shared" si="260"/>
        <v>1</v>
      </c>
      <c r="F165" s="171">
        <f>'Averages Pivot Table'!T$130</f>
        <v>90110.680672268907</v>
      </c>
      <c r="G165" s="120">
        <f t="shared" ref="G165" si="273">IF(F165&gt;0,RANK(F165,(F$160:F$178)),0)</f>
        <v>1</v>
      </c>
      <c r="H165" s="171">
        <f>'Averages Pivot Table'!T$134</f>
        <v>42654.701123595507</v>
      </c>
      <c r="I165" s="120">
        <f t="shared" ref="I165" si="274">IF(H165&gt;0,RANK(H165,(H$160:H$178)),0)</f>
        <v>7</v>
      </c>
      <c r="J165" s="171">
        <f>'Averages Pivot Table'!T$138</f>
        <v>73344.339791356193</v>
      </c>
      <c r="K165" s="120">
        <f t="shared" ref="K165" si="275">IF(J165&gt;0,RANK(J165,(J$160:J$178)),0)</f>
        <v>1</v>
      </c>
      <c r="L165" s="171">
        <f>'Averages Pivot Table'!T$146</f>
        <v>112002.07317824662</v>
      </c>
      <c r="M165" s="120">
        <f t="shared" ref="M165" si="276">IF(L165&gt;0,RANK(L165,(L$160:L$178)),0)</f>
        <v>1</v>
      </c>
      <c r="N165" s="149"/>
      <c r="O165" s="168"/>
    </row>
    <row r="166" spans="1:15" s="91" customFormat="1">
      <c r="A166" s="118" t="s">
        <v>194</v>
      </c>
      <c r="B166" s="171">
        <f>'Averages Pivot Table'!T$151</f>
        <v>0</v>
      </c>
      <c r="C166" s="120">
        <f t="shared" si="260"/>
        <v>0</v>
      </c>
      <c r="D166" s="171">
        <f>'Averages Pivot Table'!T$155</f>
        <v>0</v>
      </c>
      <c r="E166" s="120">
        <f t="shared" si="260"/>
        <v>0</v>
      </c>
      <c r="F166" s="171">
        <f>'Averages Pivot Table'!T$159</f>
        <v>0</v>
      </c>
      <c r="G166" s="120">
        <f t="shared" ref="G166" si="277">IF(F166&gt;0,RANK(F166,(F$160:F$178)),0)</f>
        <v>0</v>
      </c>
      <c r="H166" s="171">
        <f>'Averages Pivot Table'!T$163</f>
        <v>0</v>
      </c>
      <c r="I166" s="120">
        <f t="shared" ref="I166" si="278">IF(H166&gt;0,RANK(H166,(H$160:H$178)),0)</f>
        <v>0</v>
      </c>
      <c r="J166" s="171">
        <f>'Averages Pivot Table'!T$167</f>
        <v>0</v>
      </c>
      <c r="K166" s="120">
        <f t="shared" ref="K166" si="279">IF(J166&gt;0,RANK(J166,(J$160:J$178)),0)</f>
        <v>0</v>
      </c>
      <c r="L166" s="171">
        <f>'Averages Pivot Table'!T$175</f>
        <v>0</v>
      </c>
      <c r="M166" s="120">
        <f t="shared" ref="M166" si="280">IF(L166&gt;0,RANK(L166,(L$160:L$178)),0)</f>
        <v>0</v>
      </c>
      <c r="N166" s="149"/>
      <c r="O166" s="168"/>
    </row>
    <row r="167" spans="1:15" s="91" customFormat="1">
      <c r="A167" s="118" t="s">
        <v>195</v>
      </c>
      <c r="B167" s="171">
        <f>'Averages Pivot Table'!T$180</f>
        <v>91813.106685260078</v>
      </c>
      <c r="C167" s="120">
        <f t="shared" si="260"/>
        <v>8</v>
      </c>
      <c r="D167" s="171">
        <f>'Averages Pivot Table'!T$184</f>
        <v>69983.873329232447</v>
      </c>
      <c r="E167" s="120">
        <f t="shared" si="260"/>
        <v>8</v>
      </c>
      <c r="F167" s="171">
        <f>'Averages Pivot Table'!T$188</f>
        <v>61233.507179939545</v>
      </c>
      <c r="G167" s="120">
        <f t="shared" ref="G167" si="281">IF(F167&gt;0,RANK(F167,(F$160:F$178)),0)</f>
        <v>8</v>
      </c>
      <c r="H167" s="171">
        <f>'Averages Pivot Table'!T$192</f>
        <v>43245.407204730822</v>
      </c>
      <c r="I167" s="120">
        <f t="shared" ref="I167" si="282">IF(H167&gt;0,RANK(H167,(H$160:H$178)),0)</f>
        <v>6</v>
      </c>
      <c r="J167" s="171">
        <f>'Averages Pivot Table'!T$196</f>
        <v>57696.668393782384</v>
      </c>
      <c r="K167" s="120">
        <f t="shared" ref="K167" si="283">IF(J167&gt;0,RANK(J167,(J$160:J$178)),0)</f>
        <v>4</v>
      </c>
      <c r="L167" s="171">
        <f>'Averages Pivot Table'!T$204</f>
        <v>66490.851102674438</v>
      </c>
      <c r="M167" s="120">
        <f t="shared" ref="M167" si="284">IF(L167&gt;0,RANK(L167,(L$160:L$178)),0)</f>
        <v>9</v>
      </c>
      <c r="N167" s="149"/>
      <c r="O167" s="168"/>
    </row>
    <row r="168" spans="1:15" s="91" customFormat="1">
      <c r="A168" s="118" t="s">
        <v>196</v>
      </c>
      <c r="B168" s="171">
        <f>'Averages Pivot Table'!T$209</f>
        <v>108133.55658683946</v>
      </c>
      <c r="C168" s="120">
        <f t="shared" si="260"/>
        <v>4</v>
      </c>
      <c r="D168" s="171">
        <f>'Averages Pivot Table'!T$213</f>
        <v>77793.594219924809</v>
      </c>
      <c r="E168" s="120">
        <f t="shared" si="260"/>
        <v>4</v>
      </c>
      <c r="F168" s="171">
        <f>'Averages Pivot Table'!T$217</f>
        <v>70370.285893365872</v>
      </c>
      <c r="G168" s="120">
        <f t="shared" ref="G168" si="285">IF(F168&gt;0,RANK(F168,(F$160:F$178)),0)</f>
        <v>3</v>
      </c>
      <c r="H168" s="171">
        <f>'Averages Pivot Table'!T$221</f>
        <v>50295.060975609755</v>
      </c>
      <c r="I168" s="120">
        <f t="shared" ref="I168" si="286">IF(H168&gt;0,RANK(H168,(H$160:H$178)),0)</f>
        <v>3</v>
      </c>
      <c r="J168" s="171">
        <f>'Averages Pivot Table'!T$225</f>
        <v>48363.05211883998</v>
      </c>
      <c r="K168" s="120">
        <f t="shared" ref="K168" si="287">IF(J168&gt;0,RANK(J168,(J$160:J$178)),0)</f>
        <v>7</v>
      </c>
      <c r="L168" s="171">
        <f>'Averages Pivot Table'!T$233</f>
        <v>74412.011546778755</v>
      </c>
      <c r="M168" s="120">
        <f t="shared" ref="M168" si="288">IF(L168&gt;0,RANK(L168,(L$160:L$178)),0)</f>
        <v>5</v>
      </c>
      <c r="N168" s="149"/>
      <c r="O168" s="168"/>
    </row>
    <row r="169" spans="1:15" s="91" customFormat="1">
      <c r="A169" s="118"/>
      <c r="B169" s="171"/>
      <c r="C169" s="120"/>
      <c r="D169" s="171"/>
      <c r="E169" s="120"/>
      <c r="F169" s="171"/>
      <c r="G169" s="120"/>
      <c r="H169" s="171"/>
      <c r="I169" s="120"/>
      <c r="J169" s="171"/>
      <c r="K169" s="120"/>
      <c r="L169" s="171"/>
      <c r="M169" s="120"/>
      <c r="N169" s="149"/>
      <c r="O169" s="168"/>
    </row>
    <row r="170" spans="1:15" s="91" customFormat="1">
      <c r="A170" s="118" t="s">
        <v>197</v>
      </c>
      <c r="B170" s="171">
        <f>'Averages Pivot Table'!T$238</f>
        <v>99058.399832066381</v>
      </c>
      <c r="C170" s="120">
        <f t="shared" si="260"/>
        <v>6</v>
      </c>
      <c r="D170" s="171">
        <f>'Averages Pivot Table'!T$242</f>
        <v>76207.895681282913</v>
      </c>
      <c r="E170" s="120">
        <f t="shared" si="260"/>
        <v>6</v>
      </c>
      <c r="F170" s="171">
        <f>'Averages Pivot Table'!T$246</f>
        <v>65698.74854301686</v>
      </c>
      <c r="G170" s="120">
        <f t="shared" ref="G170" si="289">IF(F170&gt;0,RANK(F170,(F$160:F$178)),0)</f>
        <v>7</v>
      </c>
      <c r="H170" s="171">
        <f>'Averages Pivot Table'!T$250</f>
        <v>42380.940479848396</v>
      </c>
      <c r="I170" s="120">
        <f t="shared" ref="I170" si="290">IF(H170&gt;0,RANK(H170,(H$160:H$178)),0)</f>
        <v>8</v>
      </c>
      <c r="J170" s="171">
        <f>'Averages Pivot Table'!T$254</f>
        <v>52033.911266688374</v>
      </c>
      <c r="K170" s="120">
        <f t="shared" ref="K170" si="291">IF(J170&gt;0,RANK(J170,(J$160:J$178)),0)</f>
        <v>5</v>
      </c>
      <c r="L170" s="171">
        <f>'Averages Pivot Table'!T$262</f>
        <v>70706.846160277957</v>
      </c>
      <c r="M170" s="120">
        <f t="shared" ref="M170" si="292">IF(L170&gt;0,RANK(L170,(L$160:L$178)),0)</f>
        <v>7</v>
      </c>
      <c r="N170" s="149"/>
      <c r="O170" s="168"/>
    </row>
    <row r="171" spans="1:15" s="91" customFormat="1">
      <c r="A171" s="118" t="s">
        <v>198</v>
      </c>
      <c r="B171" s="171">
        <f>'Averages Pivot Table'!T$267</f>
        <v>93293.102493074781</v>
      </c>
      <c r="C171" s="120">
        <f t="shared" si="260"/>
        <v>7</v>
      </c>
      <c r="D171" s="171">
        <f>'Averages Pivot Table'!T$271</f>
        <v>73840.152184349499</v>
      </c>
      <c r="E171" s="120">
        <f t="shared" si="260"/>
        <v>7</v>
      </c>
      <c r="F171" s="171">
        <f>'Averages Pivot Table'!T$275</f>
        <v>66750.967032967033</v>
      </c>
      <c r="G171" s="120">
        <f t="shared" ref="G171" si="293">IF(F171&gt;0,RANK(F171,(F$160:F$178)),0)</f>
        <v>5</v>
      </c>
      <c r="H171" s="171">
        <f>'Averages Pivot Table'!T$279</f>
        <v>65793.642857142855</v>
      </c>
      <c r="I171" s="120">
        <f t="shared" ref="I171" si="294">IF(H171&gt;0,RANK(H171,(H$160:H$178)),0)</f>
        <v>1</v>
      </c>
      <c r="J171" s="171">
        <f>'Averages Pivot Table'!T$283</f>
        <v>58223.582533589251</v>
      </c>
      <c r="K171" s="120">
        <f t="shared" ref="K171" si="295">IF(J171&gt;0,RANK(J171,(J$160:J$178)),0)</f>
        <v>3</v>
      </c>
      <c r="L171" s="171">
        <f>'Averages Pivot Table'!T$291</f>
        <v>71738.922714943517</v>
      </c>
      <c r="M171" s="120">
        <f t="shared" ref="M171" si="296">IF(L171&gt;0,RANK(L171,(L$160:L$178)),0)</f>
        <v>6</v>
      </c>
      <c r="N171" s="149"/>
      <c r="O171" s="168"/>
    </row>
    <row r="172" spans="1:15" s="91" customFormat="1">
      <c r="A172" s="118" t="s">
        <v>199</v>
      </c>
      <c r="B172" s="171">
        <f>'Averages Pivot Table'!T$296</f>
        <v>0</v>
      </c>
      <c r="C172" s="120">
        <f t="shared" si="260"/>
        <v>0</v>
      </c>
      <c r="D172" s="171">
        <f>'Averages Pivot Table'!T$300</f>
        <v>0</v>
      </c>
      <c r="E172" s="120">
        <f t="shared" si="260"/>
        <v>0</v>
      </c>
      <c r="F172" s="171">
        <f>'Averages Pivot Table'!T$304</f>
        <v>0</v>
      </c>
      <c r="G172" s="120">
        <f t="shared" ref="G172" si="297">IF(F172&gt;0,RANK(F172,(F$160:F$178)),0)</f>
        <v>0</v>
      </c>
      <c r="H172" s="171">
        <f>'Averages Pivot Table'!T$308</f>
        <v>0</v>
      </c>
      <c r="I172" s="120">
        <f t="shared" ref="I172" si="298">IF(H172&gt;0,RANK(H172,(H$160:H$178)),0)</f>
        <v>0</v>
      </c>
      <c r="J172" s="171">
        <f>'Averages Pivot Table'!T$312</f>
        <v>0</v>
      </c>
      <c r="K172" s="120">
        <f t="shared" ref="K172" si="299">IF(J172&gt;0,RANK(J172,(J$160:J$178)),0)</f>
        <v>0</v>
      </c>
      <c r="L172" s="171">
        <f>'Averages Pivot Table'!T$320</f>
        <v>0</v>
      </c>
      <c r="M172" s="120">
        <f t="shared" ref="M172" si="300">IF(L172&gt;0,RANK(L172,(L$160:L$178)),0)</f>
        <v>0</v>
      </c>
      <c r="N172" s="149"/>
      <c r="O172" s="168"/>
    </row>
    <row r="173" spans="1:15" s="91" customFormat="1">
      <c r="A173" s="118" t="s">
        <v>200</v>
      </c>
      <c r="B173" s="171">
        <f>'Averages Pivot Table'!T$325</f>
        <v>0</v>
      </c>
      <c r="C173" s="120">
        <f t="shared" si="260"/>
        <v>0</v>
      </c>
      <c r="D173" s="171">
        <f>'Averages Pivot Table'!T$329</f>
        <v>0</v>
      </c>
      <c r="E173" s="120">
        <f t="shared" si="260"/>
        <v>0</v>
      </c>
      <c r="F173" s="171">
        <f>'Averages Pivot Table'!T$333</f>
        <v>0</v>
      </c>
      <c r="G173" s="120">
        <f t="shared" ref="G173" si="301">IF(F173&gt;0,RANK(F173,(F$160:F$178)),0)</f>
        <v>0</v>
      </c>
      <c r="H173" s="171">
        <f>'Averages Pivot Table'!T$337</f>
        <v>0</v>
      </c>
      <c r="I173" s="120">
        <f t="shared" ref="I173" si="302">IF(H173&gt;0,RANK(H173,(H$160:H$178)),0)</f>
        <v>0</v>
      </c>
      <c r="J173" s="171">
        <f>'Averages Pivot Table'!T$341</f>
        <v>0</v>
      </c>
      <c r="K173" s="120">
        <f t="shared" ref="K173" si="303">IF(J173&gt;0,RANK(J173,(J$160:J$178)),0)</f>
        <v>0</v>
      </c>
      <c r="L173" s="171">
        <f>'Averages Pivot Table'!T$349</f>
        <v>0</v>
      </c>
      <c r="M173" s="120">
        <f t="shared" ref="M173" si="304">IF(L173&gt;0,RANK(L173,(L$160:L$178)),0)</f>
        <v>0</v>
      </c>
      <c r="N173" s="149"/>
      <c r="O173" s="168"/>
    </row>
    <row r="174" spans="1:15" s="91" customFormat="1">
      <c r="A174" s="118"/>
      <c r="B174" s="171"/>
      <c r="C174" s="120"/>
      <c r="D174" s="171"/>
      <c r="E174" s="120"/>
      <c r="F174" s="171"/>
      <c r="G174" s="120"/>
      <c r="H174" s="171"/>
      <c r="I174" s="120"/>
      <c r="J174" s="171"/>
      <c r="K174" s="120"/>
      <c r="L174" s="171"/>
      <c r="M174" s="120"/>
      <c r="N174" s="149"/>
      <c r="O174" s="168"/>
    </row>
    <row r="175" spans="1:15" s="91" customFormat="1">
      <c r="A175" s="118" t="s">
        <v>201</v>
      </c>
      <c r="B175" s="173">
        <f>'Averages Pivot Table'!T$354</f>
        <v>80822.743119266044</v>
      </c>
      <c r="C175" s="120">
        <f t="shared" si="260"/>
        <v>10</v>
      </c>
      <c r="D175" s="173">
        <f>'Averages Pivot Table'!T$358</f>
        <v>61674.452662721895</v>
      </c>
      <c r="E175" s="120">
        <f t="shared" si="260"/>
        <v>10</v>
      </c>
      <c r="F175" s="173">
        <f>'Averages Pivot Table'!T$362</f>
        <v>51191.525252525258</v>
      </c>
      <c r="G175" s="120">
        <f t="shared" ref="G175" si="305">IF(F175&gt;0,RANK(F175,(F$160:F$178)),0)</f>
        <v>10</v>
      </c>
      <c r="H175" s="173">
        <f>'Averages Pivot Table'!T$366</f>
        <v>36148.428571428572</v>
      </c>
      <c r="I175" s="120">
        <f t="shared" ref="I175" si="306">IF(H175&gt;0,RANK(H175,(H$160:H$178)),0)</f>
        <v>10</v>
      </c>
      <c r="J175" s="173">
        <f>'Averages Pivot Table'!T$370</f>
        <v>41709.599999999999</v>
      </c>
      <c r="K175" s="120">
        <f t="shared" ref="K175" si="307">IF(J175&gt;0,RANK(J175,(J$160:J$178)),0)</f>
        <v>9</v>
      </c>
      <c r="L175" s="173">
        <f>'Averages Pivot Table'!T$378</f>
        <v>64050.803773367385</v>
      </c>
      <c r="M175" s="120">
        <f t="shared" ref="M175" si="308">IF(L175&gt;0,RANK(L175,(L$160:L$178)),0)</f>
        <v>10</v>
      </c>
      <c r="N175" s="149"/>
      <c r="O175" s="168"/>
    </row>
    <row r="176" spans="1:15" s="91" customFormat="1">
      <c r="A176" s="118" t="s">
        <v>202</v>
      </c>
      <c r="B176" s="173">
        <f>'Averages Pivot Table'!T$383</f>
        <v>107204.30982905983</v>
      </c>
      <c r="C176" s="120">
        <f t="shared" si="260"/>
        <v>5</v>
      </c>
      <c r="D176" s="173">
        <f>'Averages Pivot Table'!T$387</f>
        <v>76557.58782608695</v>
      </c>
      <c r="E176" s="120">
        <f t="shared" si="260"/>
        <v>5</v>
      </c>
      <c r="F176" s="173">
        <f>'Averages Pivot Table'!T$391</f>
        <v>66168.253968253965</v>
      </c>
      <c r="G176" s="120">
        <f t="shared" ref="G176" si="309">IF(F176&gt;0,RANK(F176,(F$160:F$178)),0)</f>
        <v>6</v>
      </c>
      <c r="H176" s="173">
        <f>'Averages Pivot Table'!T$395</f>
        <v>49521.75</v>
      </c>
      <c r="I176" s="120">
        <f t="shared" ref="I176" si="310">IF(H176&gt;0,RANK(H176,(H$160:H$178)),0)</f>
        <v>4</v>
      </c>
      <c r="J176" s="173">
        <f>'Averages Pivot Table'!T$399</f>
        <v>47198.775568181816</v>
      </c>
      <c r="K176" s="120">
        <f t="shared" ref="K176" si="311">IF(J176&gt;0,RANK(J176,(J$160:J$178)),0)</f>
        <v>8</v>
      </c>
      <c r="L176" s="173">
        <f>'Averages Pivot Table'!T$407</f>
        <v>76187.220652173914</v>
      </c>
      <c r="M176" s="120">
        <f t="shared" ref="M176" si="312">IF(L176&gt;0,RANK(L176,(L$160:L$178)),0)</f>
        <v>4</v>
      </c>
      <c r="N176" s="149"/>
      <c r="O176" s="168"/>
    </row>
    <row r="177" spans="1:19" ht="12.95" customHeight="1">
      <c r="A177" s="118" t="s">
        <v>203</v>
      </c>
      <c r="B177" s="173">
        <f>'Averages Pivot Table'!T$412</f>
        <v>117835.852743139</v>
      </c>
      <c r="C177" s="120">
        <f t="shared" si="260"/>
        <v>3</v>
      </c>
      <c r="D177" s="173">
        <f>'Averages Pivot Table'!T$416</f>
        <v>83160.388194879983</v>
      </c>
      <c r="E177" s="120">
        <f t="shared" si="260"/>
        <v>3</v>
      </c>
      <c r="F177" s="173">
        <f>'Averages Pivot Table'!T$420</f>
        <v>66846.868259615265</v>
      </c>
      <c r="G177" s="120">
        <f t="shared" ref="G177" si="313">IF(F177&gt;0,RANK(F177,(F$160:F$178)),0)</f>
        <v>4</v>
      </c>
      <c r="H177" s="173">
        <f>'Averages Pivot Table'!T$424</f>
        <v>47844.484341369236</v>
      </c>
      <c r="I177" s="120">
        <f t="shared" ref="I177" si="314">IF(H177&gt;0,RANK(H177,(H$160:H$178)),0)</f>
        <v>5</v>
      </c>
      <c r="J177" s="173">
        <f>'Averages Pivot Table'!T$428</f>
        <v>65672.830188679247</v>
      </c>
      <c r="K177" s="120">
        <f t="shared" ref="K177" si="315">IF(J177&gt;0,RANK(J177,(J$160:J$178)),0)</f>
        <v>2</v>
      </c>
      <c r="L177" s="173">
        <f>'Averages Pivot Table'!T$436</f>
        <v>80308.227297901554</v>
      </c>
      <c r="M177" s="120">
        <f t="shared" ref="M177" si="316">IF(L177&gt;0,RANK(L177,(L$160:L$178)),0)</f>
        <v>3</v>
      </c>
      <c r="N177" s="149"/>
      <c r="O177" s="168"/>
    </row>
    <row r="178" spans="1:19" ht="12.95" customHeight="1">
      <c r="A178" s="143" t="s">
        <v>204</v>
      </c>
      <c r="B178" s="174">
        <f>'Averages Pivot Table'!T$441</f>
        <v>0</v>
      </c>
      <c r="C178" s="123">
        <f t="shared" si="260"/>
        <v>0</v>
      </c>
      <c r="D178" s="174">
        <f>'Averages Pivot Table'!T$445</f>
        <v>0</v>
      </c>
      <c r="E178" s="123">
        <f t="shared" si="260"/>
        <v>0</v>
      </c>
      <c r="F178" s="174">
        <f>'Averages Pivot Table'!T$449</f>
        <v>0</v>
      </c>
      <c r="G178" s="123">
        <f t="shared" ref="G178" si="317">IF(F178&gt;0,RANK(F178,(F$160:F$178)),0)</f>
        <v>0</v>
      </c>
      <c r="H178" s="174">
        <f>'Averages Pivot Table'!T$453</f>
        <v>0</v>
      </c>
      <c r="I178" s="123">
        <f t="shared" ref="I178" si="318">IF(H178&gt;0,RANK(H178,(H$160:H$178)),0)</f>
        <v>0</v>
      </c>
      <c r="J178" s="174">
        <f>'Averages Pivot Table'!T$457</f>
        <v>0</v>
      </c>
      <c r="K178" s="123">
        <f t="shared" ref="K178" si="319">IF(J178&gt;0,RANK(J178,(J$160:J$178)),0)</f>
        <v>0</v>
      </c>
      <c r="L178" s="174">
        <f>'Averages Pivot Table'!T$465</f>
        <v>0</v>
      </c>
      <c r="M178" s="123">
        <f t="shared" ref="M178" si="320">IF(L178&gt;0,RANK(L178,(L$160:L$178)),0)</f>
        <v>0</v>
      </c>
      <c r="N178" s="149"/>
      <c r="O178" s="149"/>
    </row>
    <row r="179" spans="1:19" ht="33" customHeight="1">
      <c r="A179" s="665" t="s">
        <v>360</v>
      </c>
      <c r="B179" s="669"/>
      <c r="C179" s="669"/>
      <c r="D179" s="669"/>
      <c r="E179" s="669"/>
      <c r="F179" s="669"/>
      <c r="G179" s="669"/>
      <c r="H179" s="669"/>
      <c r="I179" s="669"/>
      <c r="J179" s="669"/>
      <c r="K179" s="669"/>
      <c r="L179" s="669"/>
      <c r="M179" s="669"/>
      <c r="N179" s="118"/>
      <c r="O179" s="118"/>
    </row>
    <row r="180" spans="1:19">
      <c r="M180" s="84" t="s">
        <v>917</v>
      </c>
      <c r="O180" s="175"/>
    </row>
    <row r="181" spans="1:19" ht="18">
      <c r="A181" s="64" t="s">
        <v>214</v>
      </c>
      <c r="B181" s="64"/>
      <c r="C181" s="64"/>
      <c r="D181" s="64"/>
      <c r="E181" s="64"/>
      <c r="F181" s="64"/>
      <c r="G181" s="64"/>
      <c r="H181" s="64"/>
      <c r="I181" s="64"/>
      <c r="J181" s="64"/>
      <c r="K181" s="64"/>
      <c r="L181" s="64"/>
      <c r="M181" s="64"/>
      <c r="N181" s="161"/>
      <c r="O181" s="161"/>
    </row>
    <row r="182" spans="1:19">
      <c r="A182" s="118"/>
      <c r="B182" s="69"/>
      <c r="C182" s="69"/>
      <c r="D182" s="69"/>
      <c r="E182" s="69"/>
      <c r="F182" s="69"/>
      <c r="G182" s="69"/>
      <c r="H182" s="69"/>
      <c r="I182" s="69"/>
      <c r="J182" s="69"/>
      <c r="K182" s="69"/>
      <c r="L182" s="69"/>
      <c r="M182" s="69"/>
      <c r="N182" s="69"/>
      <c r="O182" s="69"/>
    </row>
    <row r="183" spans="1:19" ht="15.75">
      <c r="A183" s="664" t="s">
        <v>210</v>
      </c>
      <c r="B183" s="664"/>
      <c r="C183" s="664"/>
      <c r="D183" s="664"/>
      <c r="E183" s="664"/>
      <c r="F183" s="664"/>
      <c r="G183" s="664"/>
      <c r="H183" s="664"/>
      <c r="I183" s="664"/>
      <c r="J183" s="664"/>
      <c r="K183" s="664"/>
      <c r="L183" s="664"/>
      <c r="M183" s="664"/>
      <c r="N183" s="163"/>
      <c r="O183" s="163"/>
    </row>
    <row r="184" spans="1:19" ht="15.75">
      <c r="A184" s="664" t="s">
        <v>376</v>
      </c>
      <c r="B184" s="664"/>
      <c r="C184" s="664"/>
      <c r="D184" s="664"/>
      <c r="E184" s="664"/>
      <c r="F184" s="664"/>
      <c r="G184" s="664"/>
      <c r="H184" s="664"/>
      <c r="I184" s="664"/>
      <c r="J184" s="664"/>
      <c r="K184" s="664"/>
      <c r="L184" s="664"/>
      <c r="M184" s="664"/>
      <c r="N184" s="163"/>
      <c r="O184" s="163"/>
    </row>
    <row r="185" spans="1:19">
      <c r="A185" s="69"/>
      <c r="B185" s="69"/>
      <c r="C185" s="69"/>
      <c r="D185" s="69"/>
      <c r="E185" s="69"/>
      <c r="F185" s="69"/>
      <c r="G185" s="69"/>
      <c r="H185" s="69"/>
      <c r="I185" s="69"/>
      <c r="J185" s="69"/>
      <c r="K185" s="69"/>
      <c r="L185" s="69"/>
      <c r="M185" s="69"/>
      <c r="N185" s="176"/>
      <c r="O185" s="176"/>
    </row>
    <row r="186" spans="1:19" ht="31.5" customHeight="1">
      <c r="A186" s="96"/>
      <c r="B186" s="164" t="s">
        <v>3</v>
      </c>
      <c r="C186" s="165"/>
      <c r="D186" s="166" t="s">
        <v>4</v>
      </c>
      <c r="E186" s="167"/>
      <c r="F186" s="166" t="s">
        <v>5</v>
      </c>
      <c r="G186" s="167"/>
      <c r="H186" s="164" t="s">
        <v>6</v>
      </c>
      <c r="I186" s="165"/>
      <c r="J186" s="166" t="s">
        <v>211</v>
      </c>
      <c r="K186" s="167"/>
      <c r="L186" s="165" t="s">
        <v>212</v>
      </c>
      <c r="M186" s="165"/>
      <c r="N186" s="168" t="s">
        <v>7</v>
      </c>
      <c r="O186" s="168"/>
    </row>
    <row r="187" spans="1:19">
      <c r="A187" s="102"/>
      <c r="B187" s="98" t="s">
        <v>187</v>
      </c>
      <c r="C187" s="97" t="s">
        <v>166</v>
      </c>
      <c r="D187" s="98" t="s">
        <v>187</v>
      </c>
      <c r="E187" s="97" t="s">
        <v>166</v>
      </c>
      <c r="F187" s="98" t="s">
        <v>187</v>
      </c>
      <c r="G187" s="97" t="s">
        <v>166</v>
      </c>
      <c r="H187" s="98" t="s">
        <v>187</v>
      </c>
      <c r="I187" s="97" t="s">
        <v>166</v>
      </c>
      <c r="J187" s="98" t="s">
        <v>187</v>
      </c>
      <c r="K187" s="97" t="s">
        <v>166</v>
      </c>
      <c r="L187" s="98" t="s">
        <v>187</v>
      </c>
      <c r="M187" s="97" t="s">
        <v>166</v>
      </c>
      <c r="N187" s="127" t="s">
        <v>7</v>
      </c>
      <c r="O187" s="126"/>
    </row>
    <row r="188" spans="1:19" s="109" customFormat="1" ht="18" customHeight="1">
      <c r="A188" s="106" t="s">
        <v>188</v>
      </c>
      <c r="B188" s="133">
        <f>'Averages Pivot Table'!U$469</f>
        <v>85464.866251038096</v>
      </c>
      <c r="C188" s="133"/>
      <c r="D188" s="133">
        <f>'Averages Pivot Table'!U$473</f>
        <v>68980.968162363366</v>
      </c>
      <c r="E188" s="133"/>
      <c r="F188" s="133">
        <f>'Averages Pivot Table'!U$477</f>
        <v>60473.859084231568</v>
      </c>
      <c r="G188" s="133"/>
      <c r="H188" s="133">
        <f>'Averages Pivot Table'!U$481</f>
        <v>45381.599255816334</v>
      </c>
      <c r="I188" s="133"/>
      <c r="J188" s="133">
        <f>'Averages Pivot Table'!U$485</f>
        <v>46308.588878047798</v>
      </c>
      <c r="K188" s="133"/>
      <c r="L188" s="133">
        <f>'Averages Pivot Table'!U$493</f>
        <v>65444.574172761946</v>
      </c>
      <c r="M188" s="169"/>
      <c r="N188" s="107"/>
      <c r="O188" s="177"/>
      <c r="Q188" s="111"/>
      <c r="R188" s="111"/>
      <c r="S188" s="111"/>
    </row>
    <row r="189" spans="1:19" ht="12.95" customHeight="1">
      <c r="A189" s="118"/>
      <c r="B189" s="113"/>
      <c r="C189" s="137"/>
      <c r="D189" s="113"/>
      <c r="E189" s="137"/>
      <c r="F189" s="113"/>
      <c r="G189" s="137"/>
      <c r="H189" s="113"/>
      <c r="I189" s="137"/>
      <c r="J189" s="113"/>
      <c r="K189" s="137"/>
      <c r="L189" s="113"/>
      <c r="M189" s="137"/>
      <c r="N189" s="178"/>
      <c r="O189" s="179"/>
    </row>
    <row r="190" spans="1:19" ht="12.95" customHeight="1">
      <c r="A190" s="118" t="s">
        <v>189</v>
      </c>
      <c r="B190" s="171">
        <f>'Averages Pivot Table'!U$6</f>
        <v>90868.115211534241</v>
      </c>
      <c r="C190" s="120">
        <f>IF(B190&gt;0,RANK(B190,(B$190:B$208)),0)</f>
        <v>3</v>
      </c>
      <c r="D190" s="171">
        <f>'Averages Pivot Table'!U$10</f>
        <v>78437.027805935868</v>
      </c>
      <c r="E190" s="120">
        <f>IF(D190&gt;0,RANK(D190,(D$190:D$208)),0)</f>
        <v>1</v>
      </c>
      <c r="F190" s="171">
        <f>'Averages Pivot Table'!U$14</f>
        <v>73855.42202921123</v>
      </c>
      <c r="G190" s="120">
        <f>IF(F190&gt;0,RANK(F190,(F$190:F$208)),0)</f>
        <v>1</v>
      </c>
      <c r="H190" s="171">
        <f>'Averages Pivot Table'!U$18</f>
        <v>47408.451565592797</v>
      </c>
      <c r="I190" s="120">
        <f>IF(H190&gt;0,RANK(H190,(H$190:H$208)),0)</f>
        <v>7</v>
      </c>
      <c r="J190" s="171">
        <f>'Averages Pivot Table'!U$22</f>
        <v>170332.5294117647</v>
      </c>
      <c r="K190" s="120">
        <f>IF(J190&gt;0,RANK(J190,(J$190:J$208)),0)</f>
        <v>1</v>
      </c>
      <c r="L190" s="171">
        <f>'Averages Pivot Table'!U$30</f>
        <v>74959.590784934597</v>
      </c>
      <c r="M190" s="120">
        <f>IF(L190&gt;0,RANK(L190,(L$190:L$208)),0)</f>
        <v>1</v>
      </c>
      <c r="N190" s="119"/>
      <c r="O190" s="120"/>
    </row>
    <row r="191" spans="1:19" ht="12.95" customHeight="1">
      <c r="A191" s="118" t="s">
        <v>190</v>
      </c>
      <c r="B191" s="171">
        <f>'Averages Pivot Table'!U$35</f>
        <v>78957.599913396203</v>
      </c>
      <c r="C191" s="120">
        <f t="shared" ref="C191:E208" si="321">IF(B191&gt;0,RANK(B191,(B$190:B$208)),0)</f>
        <v>12</v>
      </c>
      <c r="D191" s="171">
        <f>'Averages Pivot Table'!U$39</f>
        <v>64620.722242707277</v>
      </c>
      <c r="E191" s="120">
        <f t="shared" si="321"/>
        <v>13</v>
      </c>
      <c r="F191" s="171">
        <f>'Averages Pivot Table'!U$43</f>
        <v>55974.323571318666</v>
      </c>
      <c r="G191" s="120">
        <f t="shared" ref="G191" si="322">IF(F191&gt;0,RANK(F191,(F$190:F$208)),0)</f>
        <v>13</v>
      </c>
      <c r="H191" s="171">
        <f>'Averages Pivot Table'!U$47</f>
        <v>42594.149034816037</v>
      </c>
      <c r="I191" s="120">
        <f t="shared" ref="I191" si="323">IF(H191&gt;0,RANK(H191,(H$190:H$208)),0)</f>
        <v>12</v>
      </c>
      <c r="J191" s="171">
        <f>'Averages Pivot Table'!U$51</f>
        <v>40946.31059338303</v>
      </c>
      <c r="K191" s="120">
        <f t="shared" ref="K191" si="324">IF(J191&gt;0,RANK(J191,(J$190:J$208)),0)</f>
        <v>9</v>
      </c>
      <c r="L191" s="171">
        <f>'Averages Pivot Table'!U$59</f>
        <v>58412.147194765785</v>
      </c>
      <c r="M191" s="120">
        <f t="shared" ref="M191" si="325">IF(L191&gt;0,RANK(L191,(L$190:L$208)),0)</f>
        <v>14</v>
      </c>
      <c r="N191" s="119"/>
      <c r="O191" s="120"/>
    </row>
    <row r="192" spans="1:19" ht="12.95" customHeight="1">
      <c r="A192" s="118" t="s">
        <v>191</v>
      </c>
      <c r="B192" s="171">
        <f>'Averages Pivot Table'!U$64</f>
        <v>76721.225165562908</v>
      </c>
      <c r="C192" s="120">
        <f t="shared" si="321"/>
        <v>13</v>
      </c>
      <c r="D192" s="171">
        <f>'Averages Pivot Table'!U$68</f>
        <v>66578.434650455922</v>
      </c>
      <c r="E192" s="120">
        <f t="shared" si="321"/>
        <v>8</v>
      </c>
      <c r="F192" s="171">
        <f>'Averages Pivot Table'!U$72</f>
        <v>63003.593023255809</v>
      </c>
      <c r="G192" s="120">
        <f t="shared" ref="G192" si="326">IF(F192&gt;0,RANK(F192,(F$190:F$208)),0)</f>
        <v>3</v>
      </c>
      <c r="H192" s="171">
        <f>'Averages Pivot Table'!U$76</f>
        <v>53390.166666666664</v>
      </c>
      <c r="I192" s="120">
        <f t="shared" ref="I192" si="327">IF(H192&gt;0,RANK(H192,(H$190:H$208)),0)</f>
        <v>1</v>
      </c>
      <c r="J192" s="171">
        <f>'Averages Pivot Table'!U$80</f>
        <v>54291.8</v>
      </c>
      <c r="K192" s="120">
        <f t="shared" ref="K192" si="328">IF(J192&gt;0,RANK(J192,(J$190:J$208)),0)</f>
        <v>2</v>
      </c>
      <c r="L192" s="171">
        <f>'Averages Pivot Table'!U$88</f>
        <v>67133.069545938677</v>
      </c>
      <c r="M192" s="120">
        <f t="shared" ref="M192" si="329">IF(L192&gt;0,RANK(L192,(L$190:L$208)),0)</f>
        <v>6</v>
      </c>
      <c r="N192" s="119"/>
      <c r="O192" s="120"/>
    </row>
    <row r="193" spans="1:15" s="91" customFormat="1">
      <c r="A193" s="118" t="s">
        <v>192</v>
      </c>
      <c r="B193" s="171">
        <f>'Averages Pivot Table'!U$93</f>
        <v>93333.748001036074</v>
      </c>
      <c r="C193" s="120">
        <f t="shared" si="321"/>
        <v>1</v>
      </c>
      <c r="D193" s="171">
        <f>'Averages Pivot Table'!U$97</f>
        <v>71653.558064891651</v>
      </c>
      <c r="E193" s="120">
        <f t="shared" si="321"/>
        <v>3</v>
      </c>
      <c r="F193" s="171">
        <f>'Averages Pivot Table'!U$101</f>
        <v>60606.051534808532</v>
      </c>
      <c r="G193" s="120">
        <f t="shared" ref="G193" si="330">IF(F193&gt;0,RANK(F193,(F$190:F$208)),0)</f>
        <v>6</v>
      </c>
      <c r="H193" s="171">
        <f>'Averages Pivot Table'!U$105</f>
        <v>49402.503496874524</v>
      </c>
      <c r="I193" s="120">
        <f t="shared" ref="I193" si="331">IF(H193&gt;0,RANK(H193,(H$190:H$208)),0)</f>
        <v>5</v>
      </c>
      <c r="J193" s="171">
        <f>'Averages Pivot Table'!U$109</f>
        <v>47653.521271008394</v>
      </c>
      <c r="K193" s="120">
        <f t="shared" ref="K193" si="332">IF(J193&gt;0,RANK(J193,(J$190:J$208)),0)</f>
        <v>5</v>
      </c>
      <c r="L193" s="171">
        <f>'Averages Pivot Table'!U$117</f>
        <v>69498.377568811236</v>
      </c>
      <c r="M193" s="120">
        <f t="shared" ref="M193" si="333">IF(L193&gt;0,RANK(L193,(L$190:L$208)),0)</f>
        <v>4</v>
      </c>
      <c r="N193" s="119"/>
      <c r="O193" s="120"/>
    </row>
    <row r="194" spans="1:15" s="91" customFormat="1">
      <c r="A194" s="118"/>
      <c r="B194" s="171"/>
      <c r="C194" s="120"/>
      <c r="D194" s="171"/>
      <c r="E194" s="120"/>
      <c r="F194" s="171"/>
      <c r="G194" s="120"/>
      <c r="H194" s="171"/>
      <c r="I194" s="120"/>
      <c r="J194" s="171"/>
      <c r="K194" s="120"/>
      <c r="L194" s="171"/>
      <c r="M194" s="120"/>
      <c r="N194" s="119"/>
      <c r="O194" s="120"/>
    </row>
    <row r="195" spans="1:15" s="91" customFormat="1">
      <c r="A195" s="118" t="s">
        <v>193</v>
      </c>
      <c r="B195" s="171">
        <f>'Averages Pivot Table'!U$122</f>
        <v>80030.397684401323</v>
      </c>
      <c r="C195" s="120">
        <f t="shared" si="321"/>
        <v>11</v>
      </c>
      <c r="D195" s="171">
        <f>'Averages Pivot Table'!U$126</f>
        <v>65623.377684854204</v>
      </c>
      <c r="E195" s="120">
        <f t="shared" si="321"/>
        <v>9</v>
      </c>
      <c r="F195" s="171">
        <f>'Averages Pivot Table'!U$130</f>
        <v>57830.516596764668</v>
      </c>
      <c r="G195" s="120">
        <f t="shared" ref="G195" si="334">IF(F195&gt;0,RANK(F195,(F$190:F$208)),0)</f>
        <v>9</v>
      </c>
      <c r="H195" s="171">
        <f>'Averages Pivot Table'!U$134</f>
        <v>41861.895535397809</v>
      </c>
      <c r="I195" s="120">
        <f t="shared" ref="I195" si="335">IF(H195&gt;0,RANK(H195,(H$190:H$208)),0)</f>
        <v>14</v>
      </c>
      <c r="J195" s="171">
        <f>'Averages Pivot Table'!U$138</f>
        <v>47032.111522556079</v>
      </c>
      <c r="K195" s="120">
        <f t="shared" ref="K195" si="336">IF(J195&gt;0,RANK(J195,(J$190:J$208)),0)</f>
        <v>7</v>
      </c>
      <c r="L195" s="171">
        <f>'Averages Pivot Table'!U$146</f>
        <v>61021.0096041539</v>
      </c>
      <c r="M195" s="120">
        <f t="shared" ref="M195" si="337">IF(L195&gt;0,RANK(L195,(L$190:L$208)),0)</f>
        <v>12</v>
      </c>
      <c r="N195" s="119"/>
      <c r="O195" s="120"/>
    </row>
    <row r="196" spans="1:15" s="91" customFormat="1">
      <c r="A196" s="118" t="s">
        <v>194</v>
      </c>
      <c r="B196" s="171">
        <f>'Averages Pivot Table'!U$151</f>
        <v>82298.852490154473</v>
      </c>
      <c r="C196" s="120">
        <f t="shared" si="321"/>
        <v>9</v>
      </c>
      <c r="D196" s="171">
        <f>'Averages Pivot Table'!U$155</f>
        <v>64936.865353241927</v>
      </c>
      <c r="E196" s="120">
        <f t="shared" si="321"/>
        <v>11</v>
      </c>
      <c r="F196" s="171">
        <f>'Averages Pivot Table'!U$159</f>
        <v>57358.261066587518</v>
      </c>
      <c r="G196" s="120">
        <f t="shared" ref="G196" si="338">IF(F196&gt;0,RANK(F196,(F$190:F$208)),0)</f>
        <v>11</v>
      </c>
      <c r="H196" s="171">
        <f>'Averages Pivot Table'!U$163</f>
        <v>43040.900777165756</v>
      </c>
      <c r="I196" s="120">
        <f t="shared" ref="I196" si="339">IF(H196&gt;0,RANK(H196,(H$190:H$208)),0)</f>
        <v>10</v>
      </c>
      <c r="J196" s="171">
        <f>'Averages Pivot Table'!U$167</f>
        <v>49030.399826444031</v>
      </c>
      <c r="K196" s="120">
        <f t="shared" ref="K196" si="340">IF(J196&gt;0,RANK(J196,(J$190:J$208)),0)</f>
        <v>4</v>
      </c>
      <c r="L196" s="171">
        <f>'Averages Pivot Table'!U$175</f>
        <v>61860.876275883129</v>
      </c>
      <c r="M196" s="120">
        <f t="shared" ref="M196" si="341">IF(L196&gt;0,RANK(L196,(L$190:L$208)),0)</f>
        <v>11</v>
      </c>
      <c r="N196" s="119"/>
      <c r="O196" s="120"/>
    </row>
    <row r="197" spans="1:15" s="91" customFormat="1">
      <c r="A197" s="118" t="s">
        <v>195</v>
      </c>
      <c r="B197" s="171">
        <f>'Averages Pivot Table'!U$180</f>
        <v>75278.34849851286</v>
      </c>
      <c r="C197" s="120">
        <f t="shared" si="321"/>
        <v>15</v>
      </c>
      <c r="D197" s="171">
        <f>'Averages Pivot Table'!U$184</f>
        <v>64752.580863952338</v>
      </c>
      <c r="E197" s="120">
        <f t="shared" si="321"/>
        <v>12</v>
      </c>
      <c r="F197" s="171">
        <f>'Averages Pivot Table'!U$188</f>
        <v>57690.482698319487</v>
      </c>
      <c r="G197" s="120">
        <f t="shared" ref="G197" si="342">IF(F197&gt;0,RANK(F197,(F$190:F$208)),0)</f>
        <v>10</v>
      </c>
      <c r="H197" s="171">
        <f>'Averages Pivot Table'!U$192</f>
        <v>43209.564866917077</v>
      </c>
      <c r="I197" s="120">
        <f t="shared" ref="I197" si="343">IF(H197&gt;0,RANK(H197,(H$190:H$208)),0)</f>
        <v>9</v>
      </c>
      <c r="J197" s="171">
        <f>'Averages Pivot Table'!U$196</f>
        <v>20286.12857142857</v>
      </c>
      <c r="K197" s="120">
        <f t="shared" ref="K197" si="344">IF(J197&gt;0,RANK(J197,(J$190:J$208)),0)</f>
        <v>14</v>
      </c>
      <c r="L197" s="171">
        <f>'Averages Pivot Table'!U$204</f>
        <v>58156.797635959534</v>
      </c>
      <c r="M197" s="120">
        <f t="shared" ref="M197" si="345">IF(L197&gt;0,RANK(L197,(L$190:L$208)),0)</f>
        <v>15</v>
      </c>
      <c r="N197" s="119"/>
      <c r="O197" s="120"/>
    </row>
    <row r="198" spans="1:15" s="91" customFormat="1">
      <c r="A198" s="118" t="s">
        <v>196</v>
      </c>
      <c r="B198" s="171">
        <f>'Averages Pivot Table'!U$209</f>
        <v>80424.370689655174</v>
      </c>
      <c r="C198" s="120">
        <f t="shared" si="321"/>
        <v>10</v>
      </c>
      <c r="D198" s="171">
        <f>'Averages Pivot Table'!U$213</f>
        <v>64394.538461538461</v>
      </c>
      <c r="E198" s="120">
        <f t="shared" si="321"/>
        <v>14</v>
      </c>
      <c r="F198" s="171">
        <f>'Averages Pivot Table'!U$217</f>
        <v>58099.458841463376</v>
      </c>
      <c r="G198" s="120">
        <f t="shared" ref="G198" si="346">IF(F198&gt;0,RANK(F198,(F$190:F$208)),0)</f>
        <v>8</v>
      </c>
      <c r="H198" s="171">
        <f>'Averages Pivot Table'!U$221</f>
        <v>51067.5</v>
      </c>
      <c r="I198" s="120">
        <f t="shared" ref="I198" si="347">IF(H198&gt;0,RANK(H198,(H$190:H$208)),0)</f>
        <v>3</v>
      </c>
      <c r="J198" s="171">
        <f>'Averages Pivot Table'!U$225</f>
        <v>37816.409090909117</v>
      </c>
      <c r="K198" s="120">
        <f t="shared" ref="K198" si="348">IF(J198&gt;0,RANK(J198,(J$190:J$208)),0)</f>
        <v>11</v>
      </c>
      <c r="L198" s="171">
        <f>'Averages Pivot Table'!U$233</f>
        <v>59936.057312286066</v>
      </c>
      <c r="M198" s="120">
        <f t="shared" ref="M198" si="349">IF(L198&gt;0,RANK(L198,(L$190:L$208)),0)</f>
        <v>13</v>
      </c>
      <c r="N198" s="119"/>
      <c r="O198" s="120"/>
    </row>
    <row r="199" spans="1:15" s="91" customFormat="1">
      <c r="A199" s="118"/>
      <c r="B199" s="171"/>
      <c r="C199" s="120"/>
      <c r="D199" s="171"/>
      <c r="E199" s="120"/>
      <c r="F199" s="171"/>
      <c r="G199" s="120"/>
      <c r="H199" s="171"/>
      <c r="I199" s="120"/>
      <c r="J199" s="171"/>
      <c r="K199" s="120"/>
      <c r="L199" s="171"/>
      <c r="M199" s="120"/>
      <c r="N199" s="119"/>
      <c r="O199" s="120"/>
    </row>
    <row r="200" spans="1:15" s="91" customFormat="1">
      <c r="A200" s="118" t="s">
        <v>197</v>
      </c>
      <c r="B200" s="171">
        <f>'Averages Pivot Table'!U$238</f>
        <v>0</v>
      </c>
      <c r="C200" s="120">
        <f t="shared" si="321"/>
        <v>0</v>
      </c>
      <c r="D200" s="171">
        <f>'Averages Pivot Table'!U$242</f>
        <v>0</v>
      </c>
      <c r="E200" s="120">
        <f t="shared" si="321"/>
        <v>0</v>
      </c>
      <c r="F200" s="171">
        <f>'Averages Pivot Table'!U$246</f>
        <v>0</v>
      </c>
      <c r="G200" s="120">
        <f t="shared" ref="G200" si="350">IF(F200&gt;0,RANK(F200,(F$190:F$208)),0)</f>
        <v>0</v>
      </c>
      <c r="H200" s="171">
        <f>'Averages Pivot Table'!U$250</f>
        <v>0</v>
      </c>
      <c r="I200" s="120">
        <f t="shared" ref="I200" si="351">IF(H200&gt;0,RANK(H200,(H$190:H$208)),0)</f>
        <v>0</v>
      </c>
      <c r="J200" s="171">
        <f>'Averages Pivot Table'!U$254</f>
        <v>0</v>
      </c>
      <c r="K200" s="120">
        <f t="shared" ref="K200" si="352">IF(J200&gt;0,RANK(J200,(J$190:J$208)),0)</f>
        <v>0</v>
      </c>
      <c r="L200" s="171">
        <f>'Averages Pivot Table'!U$262</f>
        <v>0</v>
      </c>
      <c r="M200" s="120">
        <f t="shared" ref="M200" si="353">IF(L200&gt;0,RANK(L200,(L$190:L$208)),0)</f>
        <v>0</v>
      </c>
      <c r="N200" s="119"/>
      <c r="O200" s="120"/>
    </row>
    <row r="201" spans="1:15" s="91" customFormat="1">
      <c r="A201" s="118" t="s">
        <v>198</v>
      </c>
      <c r="B201" s="171">
        <f>'Averages Pivot Table'!U$267</f>
        <v>91759.358865662987</v>
      </c>
      <c r="C201" s="120">
        <f t="shared" si="321"/>
        <v>2</v>
      </c>
      <c r="D201" s="171">
        <f>'Averages Pivot Table'!U$271</f>
        <v>72688.024600289558</v>
      </c>
      <c r="E201" s="120">
        <f t="shared" si="321"/>
        <v>2</v>
      </c>
      <c r="F201" s="171">
        <f>'Averages Pivot Table'!U$275</f>
        <v>63932.540705833992</v>
      </c>
      <c r="G201" s="120">
        <f t="shared" ref="G201" si="354">IF(F201&gt;0,RANK(F201,(F$190:F$208)),0)</f>
        <v>2</v>
      </c>
      <c r="H201" s="171">
        <f>'Averages Pivot Table'!U$279</f>
        <v>43995.214455957532</v>
      </c>
      <c r="I201" s="120">
        <f t="shared" ref="I201" si="355">IF(H201&gt;0,RANK(H201,(H$190:H$208)),0)</f>
        <v>8</v>
      </c>
      <c r="J201" s="171">
        <f>'Averages Pivot Table'!U$283</f>
        <v>47422.490543346132</v>
      </c>
      <c r="K201" s="120">
        <f t="shared" ref="K201" si="356">IF(J201&gt;0,RANK(J201,(J$190:J$208)),0)</f>
        <v>6</v>
      </c>
      <c r="L201" s="171">
        <f>'Averages Pivot Table'!U$291</f>
        <v>69898.091577827159</v>
      </c>
      <c r="M201" s="120">
        <f t="shared" ref="M201" si="357">IF(L201&gt;0,RANK(L201,(L$190:L$208)),0)</f>
        <v>2</v>
      </c>
      <c r="N201" s="119"/>
      <c r="O201" s="120"/>
    </row>
    <row r="202" spans="1:15" s="91" customFormat="1">
      <c r="A202" s="118" t="s">
        <v>199</v>
      </c>
      <c r="B202" s="171">
        <f>'Averages Pivot Table'!U$296</f>
        <v>82499.757195696671</v>
      </c>
      <c r="C202" s="120">
        <f t="shared" si="321"/>
        <v>7</v>
      </c>
      <c r="D202" s="171">
        <f>'Averages Pivot Table'!U$300</f>
        <v>67647.162843613551</v>
      </c>
      <c r="E202" s="120">
        <f t="shared" si="321"/>
        <v>7</v>
      </c>
      <c r="F202" s="171">
        <f>'Averages Pivot Table'!U$304</f>
        <v>56912.65503504956</v>
      </c>
      <c r="G202" s="120">
        <f t="shared" ref="G202" si="358">IF(F202&gt;0,RANK(F202,(F$190:F$208)),0)</f>
        <v>12</v>
      </c>
      <c r="H202" s="171">
        <f>'Averages Pivot Table'!U$308</f>
        <v>42734.580558055808</v>
      </c>
      <c r="I202" s="120">
        <f t="shared" ref="I202" si="359">IF(H202&gt;0,RANK(H202,(H$190:H$208)),0)</f>
        <v>11</v>
      </c>
      <c r="J202" s="171">
        <f>'Averages Pivot Table'!U$312</f>
        <v>0</v>
      </c>
      <c r="K202" s="120">
        <f t="shared" ref="K202" si="360">IF(J202&gt;0,RANK(J202,(J$190:J$208)),0)</f>
        <v>0</v>
      </c>
      <c r="L202" s="171">
        <f>'Averages Pivot Table'!U$320</f>
        <v>63092.969941120835</v>
      </c>
      <c r="M202" s="120">
        <f t="shared" ref="M202" si="361">IF(L202&gt;0,RANK(L202,(L$190:L$208)),0)</f>
        <v>9</v>
      </c>
      <c r="N202" s="119"/>
      <c r="O202" s="120"/>
    </row>
    <row r="203" spans="1:15" s="91" customFormat="1">
      <c r="A203" s="118" t="s">
        <v>200</v>
      </c>
      <c r="B203" s="171">
        <f>'Averages Pivot Table'!U$325</f>
        <v>85564.296329141682</v>
      </c>
      <c r="C203" s="120">
        <f t="shared" si="321"/>
        <v>6</v>
      </c>
      <c r="D203" s="171">
        <f>'Averages Pivot Table'!U$329</f>
        <v>68726.202606258055</v>
      </c>
      <c r="E203" s="120">
        <f t="shared" si="321"/>
        <v>6</v>
      </c>
      <c r="F203" s="171">
        <f>'Averages Pivot Table'!U$333</f>
        <v>60134.593874983155</v>
      </c>
      <c r="G203" s="120">
        <f t="shared" ref="G203" si="362">IF(F203&gt;0,RANK(F203,(F$190:F$208)),0)</f>
        <v>7</v>
      </c>
      <c r="H203" s="171">
        <f>'Averages Pivot Table'!U$337</f>
        <v>50640.644426514402</v>
      </c>
      <c r="I203" s="120">
        <f t="shared" ref="I203" si="363">IF(H203&gt;0,RANK(H203,(H$190:H$208)),0)</f>
        <v>4</v>
      </c>
      <c r="J203" s="171">
        <f>'Averages Pivot Table'!U$341</f>
        <v>35000</v>
      </c>
      <c r="K203" s="120">
        <f t="shared" ref="K203" si="364">IF(J203&gt;0,RANK(J203,(J$190:J$208)),0)</f>
        <v>12</v>
      </c>
      <c r="L203" s="171">
        <f>'Averages Pivot Table'!U$349</f>
        <v>68971.21723654955</v>
      </c>
      <c r="M203" s="120">
        <f t="shared" ref="M203" si="365">IF(L203&gt;0,RANK(L203,(L$190:L$208)),0)</f>
        <v>5</v>
      </c>
      <c r="N203" s="119"/>
      <c r="O203" s="120"/>
    </row>
    <row r="204" spans="1:15" s="91" customFormat="1">
      <c r="A204" s="118"/>
      <c r="B204" s="171"/>
      <c r="C204" s="120"/>
      <c r="D204" s="171"/>
      <c r="E204" s="120"/>
      <c r="F204" s="171"/>
      <c r="G204" s="120"/>
      <c r="H204" s="171"/>
      <c r="I204" s="120"/>
      <c r="J204" s="171"/>
      <c r="K204" s="120"/>
      <c r="L204" s="171"/>
      <c r="M204" s="120"/>
      <c r="N204" s="119"/>
      <c r="O204" s="120"/>
    </row>
    <row r="205" spans="1:15" s="91" customFormat="1">
      <c r="A205" s="118" t="s">
        <v>201</v>
      </c>
      <c r="B205" s="173">
        <f>'Averages Pivot Table'!U$354</f>
        <v>82367.804472709962</v>
      </c>
      <c r="C205" s="120">
        <f t="shared" si="321"/>
        <v>8</v>
      </c>
      <c r="D205" s="173">
        <f>'Averages Pivot Table'!U$358</f>
        <v>65150.863156680112</v>
      </c>
      <c r="E205" s="120">
        <f t="shared" si="321"/>
        <v>10</v>
      </c>
      <c r="F205" s="173">
        <f>'Averages Pivot Table'!U$362</f>
        <v>55278.163051782387</v>
      </c>
      <c r="G205" s="120">
        <f t="shared" ref="G205" si="366">IF(F205&gt;0,RANK(F205,(F$190:F$208)),0)</f>
        <v>15</v>
      </c>
      <c r="H205" s="173">
        <f>'Averages Pivot Table'!U$366</f>
        <v>42324.790831745042</v>
      </c>
      <c r="I205" s="120">
        <f t="shared" ref="I205" si="367">IF(H205&gt;0,RANK(H205,(H$190:H$208)),0)</f>
        <v>13</v>
      </c>
      <c r="J205" s="173">
        <f>'Averages Pivot Table'!U$370</f>
        <v>38000.438826770383</v>
      </c>
      <c r="K205" s="120">
        <f t="shared" ref="K205" si="368">IF(J205&gt;0,RANK(J205,(J$190:J$208)),0)</f>
        <v>10</v>
      </c>
      <c r="L205" s="173">
        <f>'Averages Pivot Table'!U$378</f>
        <v>63674.828203122925</v>
      </c>
      <c r="M205" s="120">
        <f t="shared" ref="M205" si="369">IF(L205&gt;0,RANK(L205,(L$190:L$208)),0)</f>
        <v>8</v>
      </c>
      <c r="N205" s="119"/>
      <c r="O205" s="120"/>
    </row>
    <row r="206" spans="1:15" s="91" customFormat="1">
      <c r="A206" s="118" t="s">
        <v>202</v>
      </c>
      <c r="B206" s="173">
        <f>'Averages Pivot Table'!U$383</f>
        <v>89281.637981652864</v>
      </c>
      <c r="C206" s="120">
        <f t="shared" si="321"/>
        <v>4</v>
      </c>
      <c r="D206" s="173">
        <f>'Averages Pivot Table'!U$387</f>
        <v>71487.380822719497</v>
      </c>
      <c r="E206" s="120">
        <f t="shared" si="321"/>
        <v>4</v>
      </c>
      <c r="F206" s="173">
        <f>'Averages Pivot Table'!U$391</f>
        <v>61999.52012809283</v>
      </c>
      <c r="G206" s="120">
        <f t="shared" ref="G206" si="370">IF(F206&gt;0,RANK(F206,(F$190:F$208)),0)</f>
        <v>5</v>
      </c>
      <c r="H206" s="173">
        <f>'Averages Pivot Table'!U$395</f>
        <v>47912.212300670857</v>
      </c>
      <c r="I206" s="120">
        <f t="shared" ref="I206" si="371">IF(H206&gt;0,RANK(H206,(H$190:H$208)),0)</f>
        <v>6</v>
      </c>
      <c r="J206" s="173">
        <f>'Averages Pivot Table'!U$399</f>
        <v>46734.935254326876</v>
      </c>
      <c r="K206" s="120">
        <f t="shared" ref="K206" si="372">IF(J206&gt;0,RANK(J206,(J$190:J$208)),0)</f>
        <v>8</v>
      </c>
      <c r="L206" s="173">
        <f>'Averages Pivot Table'!U$407</f>
        <v>66417.565100356936</v>
      </c>
      <c r="M206" s="120">
        <f t="shared" ref="M206" si="373">IF(L206&gt;0,RANK(L206,(L$190:L$208)),0)</f>
        <v>7</v>
      </c>
      <c r="N206" s="119"/>
      <c r="O206" s="120"/>
    </row>
    <row r="207" spans="1:15" s="91" customFormat="1">
      <c r="A207" s="118" t="s">
        <v>203</v>
      </c>
      <c r="B207" s="173">
        <f>'Averages Pivot Table'!U$412</f>
        <v>86289.959544631565</v>
      </c>
      <c r="C207" s="120">
        <f t="shared" si="321"/>
        <v>5</v>
      </c>
      <c r="D207" s="173">
        <f>'Averages Pivot Table'!U$416</f>
        <v>69837.228372656027</v>
      </c>
      <c r="E207" s="120">
        <f t="shared" si="321"/>
        <v>5</v>
      </c>
      <c r="F207" s="173">
        <f>'Averages Pivot Table'!U$420</f>
        <v>62387.102696619069</v>
      </c>
      <c r="G207" s="120">
        <f t="shared" ref="G207" si="374">IF(F207&gt;0,RANK(F207,(F$190:F$208)),0)</f>
        <v>4</v>
      </c>
      <c r="H207" s="173">
        <f>'Averages Pivot Table'!U$424</f>
        <v>51824.977273911929</v>
      </c>
      <c r="I207" s="120">
        <f t="shared" ref="I207" si="375">IF(H207&gt;0,RANK(H207,(H$190:H$208)),0)</f>
        <v>2</v>
      </c>
      <c r="J207" s="173">
        <f>'Averages Pivot Table'!U$428</f>
        <v>52602.411729573752</v>
      </c>
      <c r="K207" s="120">
        <f t="shared" ref="K207" si="376">IF(J207&gt;0,RANK(J207,(J$190:J$208)),0)</f>
        <v>3</v>
      </c>
      <c r="L207" s="173">
        <f>'Averages Pivot Table'!U$436</f>
        <v>69537.370293637941</v>
      </c>
      <c r="M207" s="120">
        <f t="shared" ref="M207" si="377">IF(L207&gt;0,RANK(L207,(L$190:L$208)),0)</f>
        <v>3</v>
      </c>
      <c r="N207" s="119"/>
      <c r="O207" s="120"/>
    </row>
    <row r="208" spans="1:15" s="91" customFormat="1">
      <c r="A208" s="143" t="s">
        <v>204</v>
      </c>
      <c r="B208" s="174">
        <f>'Averages Pivot Table'!U$441</f>
        <v>75708.945316729834</v>
      </c>
      <c r="C208" s="123">
        <f t="shared" si="321"/>
        <v>14</v>
      </c>
      <c r="D208" s="174">
        <f>'Averages Pivot Table'!U$445</f>
        <v>63442.348484848488</v>
      </c>
      <c r="E208" s="123">
        <f t="shared" si="321"/>
        <v>15</v>
      </c>
      <c r="F208" s="174">
        <f>'Averages Pivot Table'!U$449</f>
        <v>55725.597087378643</v>
      </c>
      <c r="G208" s="123">
        <f t="shared" ref="G208" si="378">IF(F208&gt;0,RANK(F208,(F$190:F$208)),0)</f>
        <v>14</v>
      </c>
      <c r="H208" s="174">
        <f>'Averages Pivot Table'!U$453</f>
        <v>34598.199029126212</v>
      </c>
      <c r="I208" s="123">
        <f t="shared" ref="I208" si="379">IF(H208&gt;0,RANK(H208,(H$190:H$208)),0)</f>
        <v>15</v>
      </c>
      <c r="J208" s="174">
        <f>'Averages Pivot Table'!U$457</f>
        <v>31000</v>
      </c>
      <c r="K208" s="123">
        <f t="shared" ref="K208" si="380">IF(J208&gt;0,RANK(J208,(J$190:J$208)),0)</f>
        <v>13</v>
      </c>
      <c r="L208" s="174">
        <f>'Averages Pivot Table'!U$465</f>
        <v>62353.695602270644</v>
      </c>
      <c r="M208" s="123">
        <f t="shared" ref="M208" si="381">IF(L208&gt;0,RANK(L208,(L$190:L$208)),0)</f>
        <v>10</v>
      </c>
      <c r="N208" s="119"/>
      <c r="O208" s="120"/>
    </row>
    <row r="209" spans="1:19" ht="33.75" customHeight="1">
      <c r="A209" s="665" t="s">
        <v>360</v>
      </c>
      <c r="B209" s="669"/>
      <c r="C209" s="669"/>
      <c r="D209" s="669"/>
      <c r="E209" s="669"/>
      <c r="F209" s="669"/>
      <c r="G209" s="669"/>
      <c r="H209" s="669"/>
      <c r="I209" s="669"/>
      <c r="J209" s="669"/>
      <c r="K209" s="669"/>
      <c r="L209" s="669"/>
      <c r="M209" s="669"/>
      <c r="N209" s="118"/>
      <c r="O209" s="118"/>
    </row>
    <row r="210" spans="1:19">
      <c r="M210" s="84" t="s">
        <v>917</v>
      </c>
      <c r="O210" s="175"/>
    </row>
    <row r="211" spans="1:19" ht="18">
      <c r="A211" s="64" t="s">
        <v>216</v>
      </c>
      <c r="B211" s="64"/>
      <c r="C211" s="64"/>
      <c r="D211" s="64"/>
      <c r="E211" s="64"/>
      <c r="F211" s="64"/>
      <c r="G211" s="64"/>
      <c r="H211" s="64"/>
      <c r="I211" s="64"/>
      <c r="J211" s="64"/>
      <c r="K211" s="64"/>
      <c r="L211" s="64"/>
      <c r="M211" s="64"/>
      <c r="N211" s="161"/>
      <c r="O211" s="161"/>
    </row>
    <row r="212" spans="1:19">
      <c r="A212" s="118"/>
      <c r="B212" s="69"/>
      <c r="C212" s="69"/>
      <c r="D212" s="69"/>
      <c r="E212" s="69"/>
      <c r="F212" s="69"/>
      <c r="G212" s="69"/>
      <c r="H212" s="69"/>
      <c r="I212" s="69"/>
      <c r="J212" s="69"/>
      <c r="K212" s="69"/>
      <c r="L212" s="69"/>
      <c r="M212" s="69"/>
      <c r="N212" s="69"/>
      <c r="O212" s="69"/>
    </row>
    <row r="213" spans="1:19" ht="15.75">
      <c r="A213" s="664" t="s">
        <v>210</v>
      </c>
      <c r="B213" s="664"/>
      <c r="C213" s="664"/>
      <c r="D213" s="664"/>
      <c r="E213" s="664"/>
      <c r="F213" s="664"/>
      <c r="G213" s="664"/>
      <c r="H213" s="664"/>
      <c r="I213" s="664"/>
      <c r="J213" s="664"/>
      <c r="K213" s="664"/>
      <c r="L213" s="664"/>
      <c r="M213" s="664"/>
      <c r="N213" s="163"/>
      <c r="O213" s="163"/>
    </row>
    <row r="214" spans="1:19" ht="15.75">
      <c r="A214" s="664" t="s">
        <v>377</v>
      </c>
      <c r="B214" s="664"/>
      <c r="C214" s="664"/>
      <c r="D214" s="664"/>
      <c r="E214" s="664"/>
      <c r="F214" s="664"/>
      <c r="G214" s="664"/>
      <c r="H214" s="664"/>
      <c r="I214" s="664"/>
      <c r="J214" s="664"/>
      <c r="K214" s="664"/>
      <c r="L214" s="664"/>
      <c r="M214" s="664"/>
      <c r="N214" s="163"/>
      <c r="O214" s="163"/>
    </row>
    <row r="215" spans="1:19">
      <c r="A215" s="69"/>
      <c r="B215" s="69"/>
      <c r="C215" s="69"/>
      <c r="D215" s="69"/>
      <c r="E215" s="69"/>
      <c r="F215" s="69"/>
      <c r="G215" s="69"/>
      <c r="H215" s="69"/>
      <c r="I215" s="69"/>
      <c r="J215" s="69"/>
      <c r="K215" s="69"/>
      <c r="L215" s="69"/>
      <c r="M215" s="69"/>
      <c r="N215" s="149"/>
      <c r="O215" s="149"/>
    </row>
    <row r="216" spans="1:19" ht="31.5" customHeight="1">
      <c r="A216" s="96"/>
      <c r="B216" s="164" t="s">
        <v>3</v>
      </c>
      <c r="C216" s="165"/>
      <c r="D216" s="166" t="s">
        <v>4</v>
      </c>
      <c r="E216" s="167"/>
      <c r="F216" s="166" t="s">
        <v>5</v>
      </c>
      <c r="G216" s="167"/>
      <c r="H216" s="164" t="s">
        <v>6</v>
      </c>
      <c r="I216" s="165"/>
      <c r="J216" s="166" t="s">
        <v>211</v>
      </c>
      <c r="K216" s="167"/>
      <c r="L216" s="165" t="s">
        <v>212</v>
      </c>
      <c r="M216" s="165"/>
      <c r="N216" s="168" t="s">
        <v>7</v>
      </c>
      <c r="O216" s="168"/>
    </row>
    <row r="217" spans="1:19">
      <c r="A217" s="102"/>
      <c r="B217" s="98" t="s">
        <v>187</v>
      </c>
      <c r="C217" s="97" t="s">
        <v>166</v>
      </c>
      <c r="D217" s="98" t="s">
        <v>187</v>
      </c>
      <c r="E217" s="97" t="s">
        <v>166</v>
      </c>
      <c r="F217" s="98" t="s">
        <v>187</v>
      </c>
      <c r="G217" s="97" t="s">
        <v>166</v>
      </c>
      <c r="H217" s="98" t="s">
        <v>187</v>
      </c>
      <c r="I217" s="97" t="s">
        <v>166</v>
      </c>
      <c r="J217" s="98" t="s">
        <v>187</v>
      </c>
      <c r="K217" s="97" t="s">
        <v>166</v>
      </c>
      <c r="L217" s="98" t="s">
        <v>187</v>
      </c>
      <c r="M217" s="97" t="s">
        <v>166</v>
      </c>
      <c r="N217" s="149" t="s">
        <v>7</v>
      </c>
      <c r="O217" s="149"/>
    </row>
    <row r="218" spans="1:19" s="109" customFormat="1" ht="18" customHeight="1">
      <c r="A218" s="106" t="s">
        <v>188</v>
      </c>
      <c r="B218" s="133">
        <f>'Averages Pivot Table'!V$469</f>
        <v>79824.831071573688</v>
      </c>
      <c r="C218" s="133"/>
      <c r="D218" s="133">
        <f>'Averages Pivot Table'!V$473</f>
        <v>65425.150819387163</v>
      </c>
      <c r="E218" s="133"/>
      <c r="F218" s="133">
        <f>'Averages Pivot Table'!V$477</f>
        <v>57550.428123872553</v>
      </c>
      <c r="G218" s="133"/>
      <c r="H218" s="133">
        <f>'Averages Pivot Table'!V$481</f>
        <v>44202.596326336963</v>
      </c>
      <c r="I218" s="133"/>
      <c r="J218" s="133">
        <f>'Averages Pivot Table'!V$485</f>
        <v>46758.925482013947</v>
      </c>
      <c r="K218" s="133"/>
      <c r="L218" s="133">
        <f>'Averages Pivot Table'!V$493</f>
        <v>62027.830520189855</v>
      </c>
      <c r="M218" s="169"/>
      <c r="N218" s="180"/>
      <c r="O218" s="180"/>
      <c r="Q218" s="111"/>
      <c r="R218" s="111"/>
      <c r="S218" s="111"/>
    </row>
    <row r="219" spans="1:19" ht="12.95" customHeight="1">
      <c r="A219" s="118"/>
      <c r="B219" s="113"/>
      <c r="C219" s="137"/>
      <c r="D219" s="113"/>
      <c r="E219" s="137"/>
      <c r="F219" s="113"/>
      <c r="G219" s="137"/>
      <c r="H219" s="113"/>
      <c r="I219" s="137"/>
      <c r="J219" s="113"/>
      <c r="K219" s="137"/>
      <c r="L219" s="113"/>
      <c r="M219" s="137"/>
      <c r="N219" s="149"/>
      <c r="O219" s="149"/>
    </row>
    <row r="220" spans="1:19" ht="12.95" customHeight="1">
      <c r="A220" s="118" t="s">
        <v>189</v>
      </c>
      <c r="B220" s="171">
        <f>'Averages Pivot Table'!V$6</f>
        <v>89561.885723398475</v>
      </c>
      <c r="C220" s="120">
        <f>IF(B220&gt;0,RANK(B220,(B$220:B$238)),0)</f>
        <v>4</v>
      </c>
      <c r="D220" s="171">
        <f>'Averages Pivot Table'!V$10</f>
        <v>76849.439496628795</v>
      </c>
      <c r="E220" s="120">
        <f>IF(D220&gt;0,RANK(D220,(D$220:D$238)),0)</f>
        <v>2</v>
      </c>
      <c r="F220" s="171">
        <f>'Averages Pivot Table'!V$14</f>
        <v>62920.665124018837</v>
      </c>
      <c r="G220" s="120">
        <f>IF(F220&gt;0,RANK(F220,(F$220:F$238)),0)</f>
        <v>4</v>
      </c>
      <c r="H220" s="171">
        <f>'Averages Pivot Table'!V$18</f>
        <v>45610.268971322897</v>
      </c>
      <c r="I220" s="120">
        <f>IF(H220&gt;0,RANK(H220,(H$220:H$238)),0)</f>
        <v>6</v>
      </c>
      <c r="J220" s="171">
        <f>'Averages Pivot Table'!V$22</f>
        <v>43698.666666666664</v>
      </c>
      <c r="K220" s="120">
        <f>IF(J220&gt;0,RANK(J220,(J$220:J$238)),0)</f>
        <v>5</v>
      </c>
      <c r="L220" s="171">
        <f>'Averages Pivot Table'!V$30</f>
        <v>70336.697972393187</v>
      </c>
      <c r="M220" s="120">
        <f>IF(L220&gt;0,RANK(L220,(L$220:L$238)),0)</f>
        <v>3</v>
      </c>
      <c r="N220" s="149"/>
      <c r="O220" s="149"/>
    </row>
    <row r="221" spans="1:19" ht="12.95" customHeight="1">
      <c r="A221" s="118" t="s">
        <v>190</v>
      </c>
      <c r="B221" s="171">
        <f>'Averages Pivot Table'!V$35</f>
        <v>65028.059642183638</v>
      </c>
      <c r="C221" s="120">
        <f t="shared" ref="C221:E238" si="382">IF(B221&gt;0,RANK(B221,(B$220:B$238)),0)</f>
        <v>11</v>
      </c>
      <c r="D221" s="171">
        <f>'Averages Pivot Table'!V$39</f>
        <v>55698.688423185631</v>
      </c>
      <c r="E221" s="120">
        <f t="shared" si="382"/>
        <v>11</v>
      </c>
      <c r="F221" s="171">
        <f>'Averages Pivot Table'!V$43</f>
        <v>49148.449747598839</v>
      </c>
      <c r="G221" s="120">
        <f t="shared" ref="G221" si="383">IF(F221&gt;0,RANK(F221,(F$220:F$238)),0)</f>
        <v>10</v>
      </c>
      <c r="H221" s="171">
        <f>'Averages Pivot Table'!V$47</f>
        <v>40580.320920745922</v>
      </c>
      <c r="I221" s="120">
        <f t="shared" ref="I221" si="384">IF(H221&gt;0,RANK(H221,(H$220:H$238)),0)</f>
        <v>9</v>
      </c>
      <c r="J221" s="171">
        <f>'Averages Pivot Table'!V$51</f>
        <v>40434.5</v>
      </c>
      <c r="K221" s="120">
        <f t="shared" ref="K221" si="385">IF(J221&gt;0,RANK(J221,(J$220:J$238)),0)</f>
        <v>6</v>
      </c>
      <c r="L221" s="171">
        <f>'Averages Pivot Table'!V$59</f>
        <v>52583.911144207683</v>
      </c>
      <c r="M221" s="120">
        <f t="shared" ref="M221" si="386">IF(L221&gt;0,RANK(L221,(L$220:L$238)),0)</f>
        <v>11</v>
      </c>
      <c r="N221" s="149"/>
      <c r="O221" s="149"/>
    </row>
    <row r="222" spans="1:19" ht="12.95" customHeight="1">
      <c r="A222" s="118" t="s">
        <v>191</v>
      </c>
      <c r="B222" s="171">
        <f>'Averages Pivot Table'!V$64</f>
        <v>0</v>
      </c>
      <c r="C222" s="120">
        <f t="shared" si="382"/>
        <v>0</v>
      </c>
      <c r="D222" s="171">
        <f>'Averages Pivot Table'!V$68</f>
        <v>0</v>
      </c>
      <c r="E222" s="120">
        <f t="shared" si="382"/>
        <v>0</v>
      </c>
      <c r="F222" s="171">
        <f>'Averages Pivot Table'!V$72</f>
        <v>0</v>
      </c>
      <c r="G222" s="120">
        <f t="shared" ref="G222" si="387">IF(F222&gt;0,RANK(F222,(F$220:F$238)),0)</f>
        <v>0</v>
      </c>
      <c r="H222" s="171">
        <f>'Averages Pivot Table'!V$76</f>
        <v>0</v>
      </c>
      <c r="I222" s="120">
        <f t="shared" ref="I222" si="388">IF(H222&gt;0,RANK(H222,(H$220:H$238)),0)</f>
        <v>0</v>
      </c>
      <c r="J222" s="171">
        <f>'Averages Pivot Table'!V$80</f>
        <v>0</v>
      </c>
      <c r="K222" s="120">
        <f t="shared" ref="K222" si="389">IF(J222&gt;0,RANK(J222,(J$220:J$238)),0)</f>
        <v>0</v>
      </c>
      <c r="L222" s="171">
        <f>'Averages Pivot Table'!V$88</f>
        <v>0</v>
      </c>
      <c r="M222" s="120">
        <f t="shared" ref="M222" si="390">IF(L222&gt;0,RANK(L222,(L$220:L$238)),0)</f>
        <v>0</v>
      </c>
      <c r="N222" s="149"/>
      <c r="O222" s="149"/>
    </row>
    <row r="223" spans="1:19" ht="12.95" customHeight="1">
      <c r="A223" s="118" t="s">
        <v>192</v>
      </c>
      <c r="B223" s="171">
        <f>'Averages Pivot Table'!V$93</f>
        <v>97338.953389830509</v>
      </c>
      <c r="C223" s="120">
        <f t="shared" si="382"/>
        <v>1</v>
      </c>
      <c r="D223" s="171">
        <f>'Averages Pivot Table'!V$97</f>
        <v>71375.640718562878</v>
      </c>
      <c r="E223" s="120">
        <f t="shared" si="382"/>
        <v>3</v>
      </c>
      <c r="F223" s="171">
        <f>'Averages Pivot Table'!V$101</f>
        <v>62960.942857142858</v>
      </c>
      <c r="G223" s="120">
        <f t="shared" ref="G223" si="391">IF(F223&gt;0,RANK(F223,(F$220:F$238)),0)</f>
        <v>3</v>
      </c>
      <c r="H223" s="171">
        <f>'Averages Pivot Table'!V$105</f>
        <v>46765.207894736843</v>
      </c>
      <c r="I223" s="120">
        <f t="shared" ref="I223" si="392">IF(H223&gt;0,RANK(H223,(H$220:H$238)),0)</f>
        <v>5</v>
      </c>
      <c r="J223" s="171">
        <f>'Averages Pivot Table'!V$109</f>
        <v>0</v>
      </c>
      <c r="K223" s="120">
        <f t="shared" ref="K223" si="393">IF(J223&gt;0,RANK(J223,(J$220:J$238)),0)</f>
        <v>0</v>
      </c>
      <c r="L223" s="171">
        <f>'Averages Pivot Table'!V$117</f>
        <v>66377.832329891069</v>
      </c>
      <c r="M223" s="120">
        <f t="shared" ref="M223" si="394">IF(L223&gt;0,RANK(L223,(L$220:L$238)),0)</f>
        <v>5</v>
      </c>
      <c r="N223" s="149"/>
      <c r="O223" s="149"/>
    </row>
    <row r="224" spans="1:19" ht="12.95" customHeight="1">
      <c r="A224" s="118"/>
      <c r="B224" s="171"/>
      <c r="C224" s="120"/>
      <c r="D224" s="171"/>
      <c r="E224" s="120"/>
      <c r="F224" s="171"/>
      <c r="G224" s="120"/>
      <c r="H224" s="171"/>
      <c r="I224" s="120"/>
      <c r="J224" s="171"/>
      <c r="K224" s="120"/>
      <c r="L224" s="171"/>
      <c r="M224" s="120"/>
      <c r="N224" s="149"/>
      <c r="O224" s="149"/>
    </row>
    <row r="225" spans="1:15" s="91" customFormat="1">
      <c r="A225" s="118" t="s">
        <v>193</v>
      </c>
      <c r="B225" s="171">
        <f>'Averages Pivot Table'!V$122</f>
        <v>77298.594526402856</v>
      </c>
      <c r="C225" s="120">
        <f t="shared" si="382"/>
        <v>6</v>
      </c>
      <c r="D225" s="171">
        <f>'Averages Pivot Table'!V$126</f>
        <v>64997.807461386081</v>
      </c>
      <c r="E225" s="120">
        <f t="shared" si="382"/>
        <v>6</v>
      </c>
      <c r="F225" s="171">
        <f>'Averages Pivot Table'!V$130</f>
        <v>56909.167191214496</v>
      </c>
      <c r="G225" s="120">
        <f t="shared" ref="G225" si="395">IF(F225&gt;0,RANK(F225,(F$220:F$238)),0)</f>
        <v>6</v>
      </c>
      <c r="H225" s="171">
        <f>'Averages Pivot Table'!V$134</f>
        <v>48307.068790283403</v>
      </c>
      <c r="I225" s="120">
        <f t="shared" ref="I225" si="396">IF(H225&gt;0,RANK(H225,(H$220:H$238)),0)</f>
        <v>4</v>
      </c>
      <c r="J225" s="171">
        <f>'Averages Pivot Table'!V$138</f>
        <v>44746.692660158747</v>
      </c>
      <c r="K225" s="120">
        <f t="shared" ref="K225" si="397">IF(J225&gt;0,RANK(J225,(J$220:J$238)),0)</f>
        <v>4</v>
      </c>
      <c r="L225" s="171">
        <f>'Averages Pivot Table'!V$146</f>
        <v>61446.830834099732</v>
      </c>
      <c r="M225" s="120">
        <f t="shared" ref="M225" si="398">IF(L225&gt;0,RANK(L225,(L$220:L$238)),0)</f>
        <v>7</v>
      </c>
      <c r="N225" s="149"/>
      <c r="O225" s="149"/>
    </row>
    <row r="226" spans="1:15" s="91" customFormat="1">
      <c r="A226" s="118" t="s">
        <v>194</v>
      </c>
      <c r="B226" s="171">
        <f>'Averages Pivot Table'!V$151</f>
        <v>72220.962962962964</v>
      </c>
      <c r="C226" s="120">
        <f t="shared" si="382"/>
        <v>8</v>
      </c>
      <c r="D226" s="171">
        <f>'Averages Pivot Table'!V$155</f>
        <v>57496.392857142855</v>
      </c>
      <c r="E226" s="120">
        <f t="shared" si="382"/>
        <v>8</v>
      </c>
      <c r="F226" s="171">
        <f>'Averages Pivot Table'!V$159</f>
        <v>48250.291970802915</v>
      </c>
      <c r="G226" s="120">
        <f t="shared" ref="G226" si="399">IF(F226&gt;0,RANK(F226,(F$220:F$238)),0)</f>
        <v>11</v>
      </c>
      <c r="H226" s="171">
        <f>'Averages Pivot Table'!V$163</f>
        <v>41289.84210526316</v>
      </c>
      <c r="I226" s="120">
        <f t="shared" ref="I226" si="400">IF(H226&gt;0,RANK(H226,(H$220:H$238)),0)</f>
        <v>8</v>
      </c>
      <c r="J226" s="171">
        <f>'Averages Pivot Table'!V$167</f>
        <v>0</v>
      </c>
      <c r="K226" s="120">
        <f t="shared" ref="K226" si="401">IF(J226&gt;0,RANK(J226,(J$220:J$238)),0)</f>
        <v>0</v>
      </c>
      <c r="L226" s="171">
        <f>'Averages Pivot Table'!V$175</f>
        <v>54788.772369685008</v>
      </c>
      <c r="M226" s="120">
        <f t="shared" ref="M226" si="402">IF(L226&gt;0,RANK(L226,(L$220:L$238)),0)</f>
        <v>8</v>
      </c>
      <c r="N226" s="149"/>
      <c r="O226" s="149"/>
    </row>
    <row r="227" spans="1:15" s="91" customFormat="1">
      <c r="A227" s="118" t="s">
        <v>195</v>
      </c>
      <c r="B227" s="171">
        <f>'Averages Pivot Table'!V$180</f>
        <v>70032.448592485962</v>
      </c>
      <c r="C227" s="120">
        <f t="shared" si="382"/>
        <v>9</v>
      </c>
      <c r="D227" s="171">
        <f>'Averages Pivot Table'!V$184</f>
        <v>57429.199901417262</v>
      </c>
      <c r="E227" s="120">
        <f t="shared" si="382"/>
        <v>9</v>
      </c>
      <c r="F227" s="171">
        <f>'Averages Pivot Table'!V$188</f>
        <v>51511.238707022021</v>
      </c>
      <c r="G227" s="120">
        <f t="shared" ref="G227" si="403">IF(F227&gt;0,RANK(F227,(F$220:F$238)),0)</f>
        <v>9</v>
      </c>
      <c r="H227" s="171">
        <f>'Averages Pivot Table'!V$192</f>
        <v>39704.669774670401</v>
      </c>
      <c r="I227" s="120">
        <f t="shared" ref="I227" si="404">IF(H227&gt;0,RANK(H227,(H$220:H$238)),0)</f>
        <v>10</v>
      </c>
      <c r="J227" s="171">
        <f>'Averages Pivot Table'!V$196</f>
        <v>39479.885630498538</v>
      </c>
      <c r="K227" s="120">
        <f t="shared" ref="K227" si="405">IF(J227&gt;0,RANK(J227,(J$220:J$238)),0)</f>
        <v>7</v>
      </c>
      <c r="L227" s="171">
        <f>'Averages Pivot Table'!V$204</f>
        <v>54263.846113450309</v>
      </c>
      <c r="M227" s="120">
        <f t="shared" ref="M227" si="406">IF(L227&gt;0,RANK(L227,(L$220:L$238)),0)</f>
        <v>9</v>
      </c>
      <c r="N227" s="149"/>
      <c r="O227" s="149"/>
    </row>
    <row r="228" spans="1:15" s="91" customFormat="1">
      <c r="A228" s="118" t="s">
        <v>196</v>
      </c>
      <c r="B228" s="171">
        <f>'Averages Pivot Table'!V$209</f>
        <v>86342.865067183899</v>
      </c>
      <c r="C228" s="120">
        <f t="shared" si="382"/>
        <v>5</v>
      </c>
      <c r="D228" s="171">
        <f>'Averages Pivot Table'!V$213</f>
        <v>68400.193449039682</v>
      </c>
      <c r="E228" s="120">
        <f t="shared" si="382"/>
        <v>5</v>
      </c>
      <c r="F228" s="171">
        <f>'Averages Pivot Table'!V$217</f>
        <v>61694.806219889288</v>
      </c>
      <c r="G228" s="120">
        <f t="shared" ref="G228" si="407">IF(F228&gt;0,RANK(F228,(F$220:F$238)),0)</f>
        <v>5</v>
      </c>
      <c r="H228" s="171">
        <f>'Averages Pivot Table'!V$221</f>
        <v>59180.240909090913</v>
      </c>
      <c r="I228" s="120">
        <f t="shared" ref="I228" si="408">IF(H228&gt;0,RANK(H228,(H$220:H$238)),0)</f>
        <v>2</v>
      </c>
      <c r="J228" s="171">
        <f>'Averages Pivot Table'!V$225</f>
        <v>46968.403155300781</v>
      </c>
      <c r="K228" s="120">
        <f t="shared" ref="K228" si="409">IF(J228&gt;0,RANK(J228,(J$220:J$238)),0)</f>
        <v>3</v>
      </c>
      <c r="L228" s="171">
        <f>'Averages Pivot Table'!V$233</f>
        <v>66401.772034937982</v>
      </c>
      <c r="M228" s="120">
        <f t="shared" ref="M228" si="410">IF(L228&gt;0,RANK(L228,(L$220:L$238)),0)</f>
        <v>4</v>
      </c>
      <c r="N228" s="149"/>
      <c r="O228" s="149"/>
    </row>
    <row r="229" spans="1:15" s="91" customFormat="1">
      <c r="A229" s="118"/>
      <c r="B229" s="171"/>
      <c r="C229" s="120"/>
      <c r="D229" s="171"/>
      <c r="E229" s="120"/>
      <c r="F229" s="171"/>
      <c r="G229" s="120"/>
      <c r="H229" s="171"/>
      <c r="I229" s="120"/>
      <c r="J229" s="171"/>
      <c r="K229" s="120"/>
      <c r="L229" s="171"/>
      <c r="M229" s="120"/>
      <c r="N229" s="149"/>
      <c r="O229" s="149"/>
    </row>
    <row r="230" spans="1:15" s="91" customFormat="1">
      <c r="A230" s="118" t="s">
        <v>197</v>
      </c>
      <c r="B230" s="171">
        <f>'Averages Pivot Table'!V$238</f>
        <v>68373.734306536411</v>
      </c>
      <c r="C230" s="120">
        <f t="shared" si="382"/>
        <v>10</v>
      </c>
      <c r="D230" s="171">
        <f>'Averages Pivot Table'!V$242</f>
        <v>56449.676652075766</v>
      </c>
      <c r="E230" s="120">
        <f t="shared" si="382"/>
        <v>10</v>
      </c>
      <c r="F230" s="171">
        <f>'Averages Pivot Table'!V$246</f>
        <v>53286.859494005963</v>
      </c>
      <c r="G230" s="120">
        <f t="shared" ref="G230" si="411">IF(F230&gt;0,RANK(F230,(F$220:F$238)),0)</f>
        <v>8</v>
      </c>
      <c r="H230" s="171">
        <f>'Averages Pivot Table'!V$250</f>
        <v>42296.114570076068</v>
      </c>
      <c r="I230" s="120">
        <f t="shared" ref="I230" si="412">IF(H230&gt;0,RANK(H230,(H$220:H$238)),0)</f>
        <v>7</v>
      </c>
      <c r="J230" s="171">
        <f>'Averages Pivot Table'!V$254</f>
        <v>0</v>
      </c>
      <c r="K230" s="120">
        <f t="shared" ref="K230" si="413">IF(J230&gt;0,RANK(J230,(J$220:J$238)),0)</f>
        <v>0</v>
      </c>
      <c r="L230" s="171">
        <f>'Averages Pivot Table'!V$262</f>
        <v>54063.927301412208</v>
      </c>
      <c r="M230" s="120">
        <f t="shared" ref="M230" si="414">IF(L230&gt;0,RANK(L230,(L$220:L$238)),0)</f>
        <v>10</v>
      </c>
      <c r="N230" s="149"/>
      <c r="O230" s="149"/>
    </row>
    <row r="231" spans="1:15" s="91" customFormat="1">
      <c r="A231" s="118" t="s">
        <v>198</v>
      </c>
      <c r="B231" s="171">
        <f>'Averages Pivot Table'!V$267</f>
        <v>89817.688524590179</v>
      </c>
      <c r="C231" s="120">
        <f t="shared" si="382"/>
        <v>3</v>
      </c>
      <c r="D231" s="171">
        <f>'Averages Pivot Table'!V$271</f>
        <v>70999.919659735344</v>
      </c>
      <c r="E231" s="120">
        <f t="shared" si="382"/>
        <v>4</v>
      </c>
      <c r="F231" s="171">
        <f>'Averages Pivot Table'!V$275</f>
        <v>68710.484210526309</v>
      </c>
      <c r="G231" s="120">
        <f t="shared" ref="G231" si="415">IF(F231&gt;0,RANK(F231,(F$220:F$238)),0)</f>
        <v>1</v>
      </c>
      <c r="H231" s="171">
        <f>'Averages Pivot Table'!V$279</f>
        <v>67336.800000000003</v>
      </c>
      <c r="I231" s="120">
        <f t="shared" ref="I231" si="416">IF(H231&gt;0,RANK(H231,(H$220:H$238)),0)</f>
        <v>1</v>
      </c>
      <c r="J231" s="171">
        <f>'Averages Pivot Table'!V$283</f>
        <v>55075</v>
      </c>
      <c r="K231" s="120">
        <f t="shared" ref="K231" si="417">IF(J231&gt;0,RANK(J231,(J$220:J$238)),0)</f>
        <v>2</v>
      </c>
      <c r="L231" s="171">
        <f>'Averages Pivot Table'!V$291</f>
        <v>72354.448089593701</v>
      </c>
      <c r="M231" s="120">
        <f t="shared" ref="M231" si="418">IF(L231&gt;0,RANK(L231,(L$220:L$238)),0)</f>
        <v>2</v>
      </c>
      <c r="N231" s="149"/>
      <c r="O231" s="149"/>
    </row>
    <row r="232" spans="1:15" s="91" customFormat="1">
      <c r="A232" s="118" t="s">
        <v>199</v>
      </c>
      <c r="B232" s="171">
        <f>'Averages Pivot Table'!V$296</f>
        <v>75968.387159533071</v>
      </c>
      <c r="C232" s="120">
        <f t="shared" si="382"/>
        <v>7</v>
      </c>
      <c r="D232" s="171">
        <f>'Averages Pivot Table'!V$300</f>
        <v>60261.149466192168</v>
      </c>
      <c r="E232" s="120">
        <f t="shared" si="382"/>
        <v>7</v>
      </c>
      <c r="F232" s="171">
        <f>'Averages Pivot Table'!V$304</f>
        <v>56151.804878048781</v>
      </c>
      <c r="G232" s="120">
        <f t="shared" ref="G232" si="419">IF(F232&gt;0,RANK(F232,(F$220:F$238)),0)</f>
        <v>7</v>
      </c>
      <c r="H232" s="171">
        <f>'Averages Pivot Table'!V$308</f>
        <v>36988.54054054054</v>
      </c>
      <c r="I232" s="120">
        <f t="shared" ref="I232" si="420">IF(H232&gt;0,RANK(H232,(H$220:H$238)),0)</f>
        <v>11</v>
      </c>
      <c r="J232" s="171">
        <f>'Averages Pivot Table'!V$312</f>
        <v>0</v>
      </c>
      <c r="K232" s="120">
        <f t="shared" ref="K232" si="421">IF(J232&gt;0,RANK(J232,(J$220:J$238)),0)</f>
        <v>0</v>
      </c>
      <c r="L232" s="171">
        <f>'Averages Pivot Table'!V$320</f>
        <v>62765.564480949601</v>
      </c>
      <c r="M232" s="120">
        <f t="shared" ref="M232" si="422">IF(L232&gt;0,RANK(L232,(L$220:L$238)),0)</f>
        <v>6</v>
      </c>
      <c r="N232" s="149"/>
      <c r="O232" s="149"/>
    </row>
    <row r="233" spans="1:15" s="91" customFormat="1">
      <c r="A233" s="118" t="s">
        <v>200</v>
      </c>
      <c r="B233" s="171">
        <f>'Averages Pivot Table'!V$325</f>
        <v>0</v>
      </c>
      <c r="C233" s="120">
        <f t="shared" si="382"/>
        <v>0</v>
      </c>
      <c r="D233" s="171">
        <f>'Averages Pivot Table'!V$329</f>
        <v>0</v>
      </c>
      <c r="E233" s="120">
        <f t="shared" si="382"/>
        <v>0</v>
      </c>
      <c r="F233" s="171">
        <f>'Averages Pivot Table'!V$333</f>
        <v>0</v>
      </c>
      <c r="G233" s="120">
        <f t="shared" ref="G233" si="423">IF(F233&gt;0,RANK(F233,(F$220:F$238)),0)</f>
        <v>0</v>
      </c>
      <c r="H233" s="171">
        <f>'Averages Pivot Table'!V$337</f>
        <v>0</v>
      </c>
      <c r="I233" s="120">
        <f t="shared" ref="I233" si="424">IF(H233&gt;0,RANK(H233,(H$220:H$238)),0)</f>
        <v>0</v>
      </c>
      <c r="J233" s="171">
        <f>'Averages Pivot Table'!V$341</f>
        <v>0</v>
      </c>
      <c r="K233" s="120">
        <f t="shared" ref="K233" si="425">IF(J233&gt;0,RANK(J233,(J$220:J$238)),0)</f>
        <v>0</v>
      </c>
      <c r="L233" s="171">
        <f>'Averages Pivot Table'!V$349</f>
        <v>0</v>
      </c>
      <c r="M233" s="120">
        <f t="shared" ref="M233" si="426">IF(L233&gt;0,RANK(L233,(L$220:L$238)),0)</f>
        <v>0</v>
      </c>
      <c r="N233" s="149"/>
      <c r="O233" s="149"/>
    </row>
    <row r="234" spans="1:15" s="91" customFormat="1">
      <c r="A234" s="118"/>
      <c r="B234" s="171"/>
      <c r="C234" s="120"/>
      <c r="D234" s="171"/>
      <c r="E234" s="120"/>
      <c r="F234" s="171"/>
      <c r="G234" s="120"/>
      <c r="H234" s="171"/>
      <c r="I234" s="120"/>
      <c r="J234" s="171"/>
      <c r="K234" s="120"/>
      <c r="L234" s="171"/>
      <c r="M234" s="120"/>
      <c r="N234" s="149"/>
      <c r="O234" s="149"/>
    </row>
    <row r="235" spans="1:15" s="91" customFormat="1">
      <c r="A235" s="118" t="s">
        <v>201</v>
      </c>
      <c r="B235" s="173">
        <f>'Averages Pivot Table'!V$354</f>
        <v>0</v>
      </c>
      <c r="C235" s="120">
        <f t="shared" si="382"/>
        <v>0</v>
      </c>
      <c r="D235" s="173">
        <f>'Averages Pivot Table'!V$358</f>
        <v>0</v>
      </c>
      <c r="E235" s="120">
        <f t="shared" si="382"/>
        <v>0</v>
      </c>
      <c r="F235" s="173">
        <f>'Averages Pivot Table'!V$362</f>
        <v>0</v>
      </c>
      <c r="G235" s="120">
        <f t="shared" ref="G235" si="427">IF(F235&gt;0,RANK(F235,(F$220:F$238)),0)</f>
        <v>0</v>
      </c>
      <c r="H235" s="173">
        <f>'Averages Pivot Table'!V$366</f>
        <v>0</v>
      </c>
      <c r="I235" s="120">
        <f t="shared" ref="I235" si="428">IF(H235&gt;0,RANK(H235,(H$220:H$238)),0)</f>
        <v>0</v>
      </c>
      <c r="J235" s="173">
        <f>'Averages Pivot Table'!V$370</f>
        <v>0</v>
      </c>
      <c r="K235" s="120">
        <f t="shared" ref="K235" si="429">IF(J235&gt;0,RANK(J235,(J$220:J$238)),0)</f>
        <v>0</v>
      </c>
      <c r="L235" s="173">
        <f>'Averages Pivot Table'!V$378</f>
        <v>0</v>
      </c>
      <c r="M235" s="120">
        <f t="shared" ref="M235" si="430">IF(L235&gt;0,RANK(L235,(L$220:L$238)),0)</f>
        <v>0</v>
      </c>
      <c r="N235" s="149"/>
      <c r="O235" s="149"/>
    </row>
    <row r="236" spans="1:15" s="91" customFormat="1">
      <c r="A236" s="118" t="s">
        <v>202</v>
      </c>
      <c r="B236" s="173">
        <f>'Averages Pivot Table'!V$383</f>
        <v>91861.979700854688</v>
      </c>
      <c r="C236" s="120">
        <f t="shared" si="382"/>
        <v>2</v>
      </c>
      <c r="D236" s="173">
        <f>'Averages Pivot Table'!V$387</f>
        <v>78604</v>
      </c>
      <c r="E236" s="120">
        <f t="shared" si="382"/>
        <v>1</v>
      </c>
      <c r="F236" s="173">
        <f>'Averages Pivot Table'!V$391</f>
        <v>67900.288295365288</v>
      </c>
      <c r="G236" s="120">
        <f t="shared" ref="G236" si="431">IF(F236&gt;0,RANK(F236,(F$220:F$238)),0)</f>
        <v>2</v>
      </c>
      <c r="H236" s="173">
        <f>'Averages Pivot Table'!V$395</f>
        <v>50425.122666666663</v>
      </c>
      <c r="I236" s="120">
        <f t="shared" ref="I236" si="432">IF(H236&gt;0,RANK(H236,(H$220:H$238)),0)</f>
        <v>3</v>
      </c>
      <c r="J236" s="173">
        <f>'Averages Pivot Table'!V$399</f>
        <v>59015.028571428571</v>
      </c>
      <c r="K236" s="120">
        <f t="shared" ref="K236" si="433">IF(J236&gt;0,RANK(J236,(J$220:J$238)),0)</f>
        <v>1</v>
      </c>
      <c r="L236" s="173">
        <f>'Averages Pivot Table'!V$407</f>
        <v>72505.789244513464</v>
      </c>
      <c r="M236" s="120">
        <f t="shared" ref="M236" si="434">IF(L236&gt;0,RANK(L236,(L$220:L$238)),0)</f>
        <v>1</v>
      </c>
      <c r="N236" s="149"/>
      <c r="O236" s="149"/>
    </row>
    <row r="237" spans="1:15" s="91" customFormat="1">
      <c r="A237" s="118" t="s">
        <v>203</v>
      </c>
      <c r="B237" s="173">
        <f>'Averages Pivot Table'!V$412</f>
        <v>0</v>
      </c>
      <c r="C237" s="120">
        <f t="shared" si="382"/>
        <v>0</v>
      </c>
      <c r="D237" s="173">
        <f>'Averages Pivot Table'!V$416</f>
        <v>0</v>
      </c>
      <c r="E237" s="120">
        <f t="shared" si="382"/>
        <v>0</v>
      </c>
      <c r="F237" s="173">
        <f>'Averages Pivot Table'!V$420</f>
        <v>0</v>
      </c>
      <c r="G237" s="120">
        <f t="shared" ref="G237" si="435">IF(F237&gt;0,RANK(F237,(F$220:F$238)),0)</f>
        <v>0</v>
      </c>
      <c r="H237" s="173">
        <f>'Averages Pivot Table'!V$424</f>
        <v>0</v>
      </c>
      <c r="I237" s="120">
        <f t="shared" ref="I237" si="436">IF(H237&gt;0,RANK(H237,(H$220:H$238)),0)</f>
        <v>0</v>
      </c>
      <c r="J237" s="173">
        <f>'Averages Pivot Table'!V$428</f>
        <v>0</v>
      </c>
      <c r="K237" s="120">
        <f t="shared" ref="K237" si="437">IF(J237&gt;0,RANK(J237,(J$220:J$238)),0)</f>
        <v>0</v>
      </c>
      <c r="L237" s="173">
        <f>'Averages Pivot Table'!V$436</f>
        <v>0</v>
      </c>
      <c r="M237" s="120">
        <f t="shared" ref="M237" si="438">IF(L237&gt;0,RANK(L237,(L$220:L$238)),0)</f>
        <v>0</v>
      </c>
      <c r="N237" s="149"/>
      <c r="O237" s="149"/>
    </row>
    <row r="238" spans="1:15" s="91" customFormat="1">
      <c r="A238" s="143" t="s">
        <v>204</v>
      </c>
      <c r="B238" s="174">
        <f>'Averages Pivot Table'!V$441</f>
        <v>0</v>
      </c>
      <c r="C238" s="123">
        <f t="shared" si="382"/>
        <v>0</v>
      </c>
      <c r="D238" s="174">
        <f>'Averages Pivot Table'!V$445</f>
        <v>0</v>
      </c>
      <c r="E238" s="123">
        <f t="shared" si="382"/>
        <v>0</v>
      </c>
      <c r="F238" s="174">
        <f>'Averages Pivot Table'!V$449</f>
        <v>0</v>
      </c>
      <c r="G238" s="123">
        <f t="shared" ref="G238" si="439">IF(F238&gt;0,RANK(F238,(F$220:F$238)),0)</f>
        <v>0</v>
      </c>
      <c r="H238" s="174">
        <f>'Averages Pivot Table'!V$453</f>
        <v>0</v>
      </c>
      <c r="I238" s="123">
        <f t="shared" ref="I238" si="440">IF(H238&gt;0,RANK(H238,(H$220:H$238)),0)</f>
        <v>0</v>
      </c>
      <c r="J238" s="174">
        <f>'Averages Pivot Table'!V$457</f>
        <v>0</v>
      </c>
      <c r="K238" s="123">
        <f t="shared" ref="K238" si="441">IF(J238&gt;0,RANK(J238,(J$220:J$238)),0)</f>
        <v>0</v>
      </c>
      <c r="L238" s="174">
        <f>'Averages Pivot Table'!V$465</f>
        <v>0</v>
      </c>
      <c r="M238" s="123">
        <f t="shared" ref="M238" si="442">IF(L238&gt;0,RANK(L238,(L$220:L$238)),0)</f>
        <v>0</v>
      </c>
      <c r="N238" s="149"/>
      <c r="O238" s="149"/>
    </row>
    <row r="239" spans="1:15" s="91" customFormat="1" ht="31.5" customHeight="1">
      <c r="A239" s="665" t="s">
        <v>360</v>
      </c>
      <c r="B239" s="669"/>
      <c r="C239" s="669"/>
      <c r="D239" s="669"/>
      <c r="E239" s="669"/>
      <c r="F239" s="669"/>
      <c r="G239" s="669"/>
      <c r="H239" s="669"/>
      <c r="I239" s="669"/>
      <c r="J239" s="669"/>
      <c r="K239" s="669"/>
      <c r="L239" s="669"/>
      <c r="M239" s="669"/>
      <c r="N239" s="118"/>
      <c r="O239" s="118"/>
    </row>
    <row r="240" spans="1:15" s="91" customFormat="1">
      <c r="M240" s="84" t="s">
        <v>917</v>
      </c>
      <c r="O240" s="175"/>
    </row>
    <row r="241" spans="1:19" ht="18">
      <c r="A241" s="64" t="s">
        <v>217</v>
      </c>
      <c r="B241" s="64"/>
      <c r="C241" s="64"/>
      <c r="D241" s="64"/>
      <c r="E241" s="64"/>
      <c r="F241" s="64"/>
      <c r="G241" s="64"/>
      <c r="H241" s="64"/>
      <c r="I241" s="64"/>
      <c r="J241" s="64"/>
      <c r="K241" s="64"/>
      <c r="L241" s="64"/>
      <c r="M241" s="64"/>
      <c r="N241" s="161"/>
      <c r="O241" s="161"/>
    </row>
    <row r="242" spans="1:19">
      <c r="A242" s="162"/>
      <c r="B242" s="69"/>
      <c r="C242" s="69"/>
      <c r="D242" s="69"/>
      <c r="E242" s="69"/>
      <c r="F242" s="69"/>
      <c r="G242" s="69"/>
      <c r="H242" s="69"/>
      <c r="I242" s="69"/>
      <c r="J242" s="69"/>
      <c r="K242" s="69"/>
      <c r="L242" s="69"/>
      <c r="M242" s="69"/>
      <c r="N242" s="69"/>
      <c r="O242" s="69"/>
    </row>
    <row r="243" spans="1:19" ht="15.75">
      <c r="A243" s="664" t="s">
        <v>210</v>
      </c>
      <c r="B243" s="664"/>
      <c r="C243" s="664"/>
      <c r="D243" s="664"/>
      <c r="E243" s="664"/>
      <c r="F243" s="664"/>
      <c r="G243" s="664"/>
      <c r="H243" s="664"/>
      <c r="I243" s="664"/>
      <c r="J243" s="664"/>
      <c r="K243" s="664"/>
      <c r="L243" s="664"/>
      <c r="M243" s="664"/>
      <c r="N243" s="163"/>
      <c r="O243" s="163"/>
    </row>
    <row r="244" spans="1:19" ht="15.75">
      <c r="A244" s="664" t="s">
        <v>378</v>
      </c>
      <c r="B244" s="664"/>
      <c r="C244" s="664"/>
      <c r="D244" s="664"/>
      <c r="E244" s="664"/>
      <c r="F244" s="664"/>
      <c r="G244" s="664"/>
      <c r="H244" s="664"/>
      <c r="I244" s="664"/>
      <c r="J244" s="664"/>
      <c r="K244" s="664"/>
      <c r="L244" s="664"/>
      <c r="M244" s="664"/>
      <c r="N244" s="163"/>
      <c r="O244" s="163"/>
    </row>
    <row r="245" spans="1:19">
      <c r="A245" s="69"/>
      <c r="B245" s="69"/>
      <c r="C245" s="69"/>
      <c r="D245" s="69"/>
      <c r="E245" s="69"/>
      <c r="F245" s="69"/>
      <c r="G245" s="69"/>
      <c r="H245" s="69"/>
      <c r="I245" s="69"/>
      <c r="J245" s="69"/>
      <c r="K245" s="69"/>
      <c r="L245" s="69"/>
      <c r="M245" s="69"/>
      <c r="N245" s="168" t="s">
        <v>7</v>
      </c>
      <c r="O245" s="168"/>
    </row>
    <row r="246" spans="1:19" ht="31.5" customHeight="1">
      <c r="A246" s="96"/>
      <c r="B246" s="164" t="s">
        <v>3</v>
      </c>
      <c r="C246" s="165"/>
      <c r="D246" s="166" t="s">
        <v>4</v>
      </c>
      <c r="E246" s="167"/>
      <c r="F246" s="166" t="s">
        <v>5</v>
      </c>
      <c r="G246" s="167"/>
      <c r="H246" s="164" t="s">
        <v>6</v>
      </c>
      <c r="I246" s="165"/>
      <c r="J246" s="166" t="s">
        <v>211</v>
      </c>
      <c r="K246" s="167"/>
      <c r="L246" s="165" t="s">
        <v>212</v>
      </c>
      <c r="M246" s="165"/>
      <c r="N246" s="168" t="s">
        <v>7</v>
      </c>
      <c r="O246" s="168"/>
    </row>
    <row r="247" spans="1:19">
      <c r="A247" s="102"/>
      <c r="B247" s="98" t="s">
        <v>187</v>
      </c>
      <c r="C247" s="97" t="s">
        <v>166</v>
      </c>
      <c r="D247" s="98" t="s">
        <v>187</v>
      </c>
      <c r="E247" s="97" t="s">
        <v>166</v>
      </c>
      <c r="F247" s="98" t="s">
        <v>187</v>
      </c>
      <c r="G247" s="97" t="s">
        <v>166</v>
      </c>
      <c r="H247" s="98" t="s">
        <v>187</v>
      </c>
      <c r="I247" s="97" t="s">
        <v>166</v>
      </c>
      <c r="J247" s="98" t="s">
        <v>187</v>
      </c>
      <c r="K247" s="97" t="s">
        <v>166</v>
      </c>
      <c r="L247" s="98" t="s">
        <v>187</v>
      </c>
      <c r="M247" s="97" t="s">
        <v>166</v>
      </c>
      <c r="N247" s="168" t="s">
        <v>7</v>
      </c>
      <c r="O247" s="168"/>
    </row>
    <row r="248" spans="1:19" s="109" customFormat="1" ht="18" customHeight="1">
      <c r="A248" s="106" t="s">
        <v>188</v>
      </c>
      <c r="B248" s="133">
        <f>'Averages Pivot Table'!W$469</f>
        <v>78153.781251407287</v>
      </c>
      <c r="C248" s="133"/>
      <c r="D248" s="133">
        <f>'Averages Pivot Table'!W$473</f>
        <v>66728.907963856793</v>
      </c>
      <c r="E248" s="133"/>
      <c r="F248" s="133">
        <f>'Averages Pivot Table'!W$477</f>
        <v>56417.097061152992</v>
      </c>
      <c r="G248" s="133"/>
      <c r="H248" s="133">
        <f>'Averages Pivot Table'!W$481</f>
        <v>48216.89677775326</v>
      </c>
      <c r="I248" s="133"/>
      <c r="J248" s="133">
        <f>'Averages Pivot Table'!W$485</f>
        <v>48967.035267629748</v>
      </c>
      <c r="K248" s="133"/>
      <c r="L248" s="133">
        <f>'Averages Pivot Table'!W$493</f>
        <v>61402.770982946276</v>
      </c>
      <c r="M248" s="169"/>
      <c r="N248" s="181"/>
      <c r="O248" s="181"/>
      <c r="Q248" s="111"/>
      <c r="R248" s="111"/>
      <c r="S248" s="111"/>
    </row>
    <row r="249" spans="1:19" ht="12.95" customHeight="1">
      <c r="A249" s="118"/>
      <c r="B249" s="113"/>
      <c r="C249" s="137"/>
      <c r="D249" s="113"/>
      <c r="E249" s="137"/>
      <c r="F249" s="113"/>
      <c r="G249" s="137"/>
      <c r="H249" s="113"/>
      <c r="I249" s="137"/>
      <c r="J249" s="113"/>
      <c r="K249" s="137"/>
      <c r="L249" s="113"/>
      <c r="M249" s="137"/>
      <c r="N249" s="113"/>
      <c r="O249" s="114"/>
    </row>
    <row r="250" spans="1:19" ht="12.95" customHeight="1">
      <c r="A250" s="118" t="s">
        <v>189</v>
      </c>
      <c r="B250" s="171">
        <f>'Averages Pivot Table'!W$6</f>
        <v>75004</v>
      </c>
      <c r="C250" s="120">
        <f>IF(B250&gt;0,RANK(B250,(B$250:B$268)),0)</f>
        <v>8</v>
      </c>
      <c r="D250" s="171">
        <f>'Averages Pivot Table'!W$10</f>
        <v>66050.938461538462</v>
      </c>
      <c r="E250" s="120">
        <f>IF(D250&gt;0,RANK(D250,(D$250:D$268)),0)</f>
        <v>6</v>
      </c>
      <c r="F250" s="171">
        <f>'Averages Pivot Table'!W$14</f>
        <v>54445.405660377357</v>
      </c>
      <c r="G250" s="120">
        <f>IF(F250&gt;0,RANK(F250,(F$250:F$268)),0)</f>
        <v>8</v>
      </c>
      <c r="H250" s="171">
        <f>'Averages Pivot Table'!W$18</f>
        <v>41827.493055555555</v>
      </c>
      <c r="I250" s="120">
        <f>IF(H250&gt;0,RANK(H250,(H$250:H$268)),0)</f>
        <v>9</v>
      </c>
      <c r="J250" s="171">
        <f>'Averages Pivot Table'!W$22</f>
        <v>33707</v>
      </c>
      <c r="K250" s="120">
        <f>IF(J250&gt;0,RANK(J250,(J$250:J$268)),0)</f>
        <v>9</v>
      </c>
      <c r="L250" s="171">
        <f>'Averages Pivot Table'!W$30</f>
        <v>60857.880456349209</v>
      </c>
      <c r="M250" s="120">
        <f>IF(L250&gt;0,RANK(L250,(L$250:L$268)),0)</f>
        <v>9</v>
      </c>
      <c r="N250" s="149"/>
      <c r="O250" s="168"/>
    </row>
    <row r="251" spans="1:19" ht="12.95" customHeight="1">
      <c r="A251" s="118" t="s">
        <v>190</v>
      </c>
      <c r="B251" s="171">
        <f>'Averages Pivot Table'!W$35</f>
        <v>74545.551724137928</v>
      </c>
      <c r="C251" s="120">
        <f t="shared" ref="C251:E268" si="443">IF(B251&gt;0,RANK(B251,(B$250:B$268)),0)</f>
        <v>9</v>
      </c>
      <c r="D251" s="171">
        <f>'Averages Pivot Table'!W$39</f>
        <v>79321.248447204969</v>
      </c>
      <c r="E251" s="120">
        <f t="shared" si="443"/>
        <v>1</v>
      </c>
      <c r="F251" s="171">
        <f>'Averages Pivot Table'!W$43</f>
        <v>73786.546875</v>
      </c>
      <c r="G251" s="120">
        <f t="shared" ref="G251" si="444">IF(F251&gt;0,RANK(F251,(F$250:F$268)),0)</f>
        <v>1</v>
      </c>
      <c r="H251" s="171">
        <f>'Averages Pivot Table'!W$47</f>
        <v>66240.40625</v>
      </c>
      <c r="I251" s="120">
        <f t="shared" ref="I251" si="445">IF(H251&gt;0,RANK(H251,(H$250:H$268)),0)</f>
        <v>1</v>
      </c>
      <c r="J251" s="171">
        <f>'Averages Pivot Table'!W$51</f>
        <v>62483.381679389313</v>
      </c>
      <c r="K251" s="120">
        <f t="shared" ref="K251" si="446">IF(J251&gt;0,RANK(J251,(J$250:J$268)),0)</f>
        <v>1</v>
      </c>
      <c r="L251" s="171">
        <f>'Averages Pivot Table'!W$59</f>
        <v>71600.97514284424</v>
      </c>
      <c r="M251" s="120">
        <f t="shared" ref="M251" si="447">IF(L251&gt;0,RANK(L251,(L$250:L$268)),0)</f>
        <v>1</v>
      </c>
      <c r="N251" s="149"/>
      <c r="O251" s="168"/>
    </row>
    <row r="252" spans="1:19" ht="12.95" customHeight="1">
      <c r="A252" s="118" t="s">
        <v>191</v>
      </c>
      <c r="B252" s="171">
        <f>'Averages Pivot Table'!W$64</f>
        <v>0</v>
      </c>
      <c r="C252" s="120">
        <f t="shared" si="443"/>
        <v>0</v>
      </c>
      <c r="D252" s="171">
        <f>'Averages Pivot Table'!W$68</f>
        <v>0</v>
      </c>
      <c r="E252" s="120">
        <f t="shared" si="443"/>
        <v>0</v>
      </c>
      <c r="F252" s="171">
        <f>'Averages Pivot Table'!W$72</f>
        <v>0</v>
      </c>
      <c r="G252" s="120">
        <f t="shared" ref="G252" si="448">IF(F252&gt;0,RANK(F252,(F$250:F$268)),0)</f>
        <v>0</v>
      </c>
      <c r="H252" s="171">
        <f>'Averages Pivot Table'!W$76</f>
        <v>0</v>
      </c>
      <c r="I252" s="120">
        <f t="shared" ref="I252" si="449">IF(H252&gt;0,RANK(H252,(H$250:H$268)),0)</f>
        <v>0</v>
      </c>
      <c r="J252" s="171">
        <f>'Averages Pivot Table'!W$80</f>
        <v>0</v>
      </c>
      <c r="K252" s="120">
        <f t="shared" ref="K252" si="450">IF(J252&gt;0,RANK(J252,(J$250:J$268)),0)</f>
        <v>0</v>
      </c>
      <c r="L252" s="171">
        <f>'Averages Pivot Table'!W$88</f>
        <v>0</v>
      </c>
      <c r="M252" s="120">
        <f t="shared" ref="M252" si="451">IF(L252&gt;0,RANK(L252,(L$250:L$268)),0)</f>
        <v>0</v>
      </c>
      <c r="N252" s="149"/>
      <c r="O252" s="168"/>
    </row>
    <row r="253" spans="1:19" ht="12.95" customHeight="1">
      <c r="A253" s="118" t="s">
        <v>192</v>
      </c>
      <c r="B253" s="171">
        <f>'Averages Pivot Table'!W$93</f>
        <v>0</v>
      </c>
      <c r="C253" s="120">
        <f t="shared" si="443"/>
        <v>0</v>
      </c>
      <c r="D253" s="171">
        <f>'Averages Pivot Table'!W$97</f>
        <v>0</v>
      </c>
      <c r="E253" s="120">
        <f t="shared" si="443"/>
        <v>0</v>
      </c>
      <c r="F253" s="171">
        <f>'Averages Pivot Table'!W$101</f>
        <v>0</v>
      </c>
      <c r="G253" s="120">
        <f t="shared" ref="G253" si="452">IF(F253&gt;0,RANK(F253,(F$250:F$268)),0)</f>
        <v>0</v>
      </c>
      <c r="H253" s="171">
        <f>'Averages Pivot Table'!W$105</f>
        <v>0</v>
      </c>
      <c r="I253" s="120">
        <f t="shared" ref="I253" si="453">IF(H253&gt;0,RANK(H253,(H$250:H$268)),0)</f>
        <v>0</v>
      </c>
      <c r="J253" s="171">
        <f>'Averages Pivot Table'!W$109</f>
        <v>0</v>
      </c>
      <c r="K253" s="120">
        <f t="shared" ref="K253" si="454">IF(J253&gt;0,RANK(J253,(J$250:J$268)),0)</f>
        <v>0</v>
      </c>
      <c r="L253" s="171">
        <f>'Averages Pivot Table'!W$117</f>
        <v>0</v>
      </c>
      <c r="M253" s="120">
        <f t="shared" ref="M253" si="455">IF(L253&gt;0,RANK(L253,(L$250:L$268)),0)</f>
        <v>0</v>
      </c>
      <c r="N253" s="149"/>
      <c r="O253" s="168"/>
    </row>
    <row r="254" spans="1:19" ht="12.95" customHeight="1">
      <c r="A254" s="118"/>
      <c r="B254" s="171"/>
      <c r="C254" s="120"/>
      <c r="D254" s="171"/>
      <c r="E254" s="120"/>
      <c r="F254" s="171"/>
      <c r="G254" s="120"/>
      <c r="H254" s="171"/>
      <c r="I254" s="120"/>
      <c r="J254" s="171"/>
      <c r="K254" s="120"/>
      <c r="L254" s="171"/>
      <c r="M254" s="120"/>
      <c r="N254" s="149"/>
      <c r="O254" s="168"/>
    </row>
    <row r="255" spans="1:19" ht="12.95" customHeight="1">
      <c r="A255" s="118" t="s">
        <v>193</v>
      </c>
      <c r="B255" s="171">
        <f>'Averages Pivot Table'!W$122</f>
        <v>71392.985020519831</v>
      </c>
      <c r="C255" s="120">
        <f t="shared" si="443"/>
        <v>11</v>
      </c>
      <c r="D255" s="171">
        <f>'Averages Pivot Table'!W$126</f>
        <v>61425.188494397757</v>
      </c>
      <c r="E255" s="120">
        <f t="shared" si="443"/>
        <v>10</v>
      </c>
      <c r="F255" s="171">
        <f>'Averages Pivot Table'!W$130</f>
        <v>54251.697405155959</v>
      </c>
      <c r="G255" s="120">
        <f t="shared" ref="G255" si="456">IF(F255&gt;0,RANK(F255,(F$250:F$268)),0)</f>
        <v>9</v>
      </c>
      <c r="H255" s="171">
        <f>'Averages Pivot Table'!W$134</f>
        <v>41384.047592295341</v>
      </c>
      <c r="I255" s="120">
        <f t="shared" ref="I255" si="457">IF(H255&gt;0,RANK(H255,(H$250:H$268)),0)</f>
        <v>10</v>
      </c>
      <c r="J255" s="171">
        <f>'Averages Pivot Table'!W$138</f>
        <v>46600.153846153844</v>
      </c>
      <c r="K255" s="120">
        <f t="shared" ref="K255" si="458">IF(J255&gt;0,RANK(J255,(J$250:J$268)),0)</f>
        <v>5</v>
      </c>
      <c r="L255" s="171">
        <f>'Averages Pivot Table'!W$146</f>
        <v>56265.628106822027</v>
      </c>
      <c r="M255" s="120">
        <f t="shared" ref="M255" si="459">IF(L255&gt;0,RANK(L255,(L$250:L$268)),0)</f>
        <v>10</v>
      </c>
      <c r="N255" s="149"/>
      <c r="O255" s="168"/>
    </row>
    <row r="256" spans="1:19" ht="12.95" customHeight="1">
      <c r="A256" s="118" t="s">
        <v>194</v>
      </c>
      <c r="B256" s="171">
        <f>'Averages Pivot Table'!W$151</f>
        <v>0</v>
      </c>
      <c r="C256" s="120">
        <f t="shared" si="443"/>
        <v>0</v>
      </c>
      <c r="D256" s="171">
        <f>'Averages Pivot Table'!W$155</f>
        <v>0</v>
      </c>
      <c r="E256" s="120">
        <f t="shared" si="443"/>
        <v>0</v>
      </c>
      <c r="F256" s="171">
        <f>'Averages Pivot Table'!W$159</f>
        <v>0</v>
      </c>
      <c r="G256" s="120">
        <f t="shared" ref="G256" si="460">IF(F256&gt;0,RANK(F256,(F$250:F$268)),0)</f>
        <v>0</v>
      </c>
      <c r="H256" s="171">
        <f>'Averages Pivot Table'!W$163</f>
        <v>0</v>
      </c>
      <c r="I256" s="120">
        <f t="shared" ref="I256" si="461">IF(H256&gt;0,RANK(H256,(H$250:H$268)),0)</f>
        <v>0</v>
      </c>
      <c r="J256" s="171">
        <f>'Averages Pivot Table'!W$167</f>
        <v>0</v>
      </c>
      <c r="K256" s="120">
        <f t="shared" ref="K256" si="462">IF(J256&gt;0,RANK(J256,(J$250:J$268)),0)</f>
        <v>0</v>
      </c>
      <c r="L256" s="171">
        <f>'Averages Pivot Table'!W$175</f>
        <v>0</v>
      </c>
      <c r="M256" s="120">
        <f t="shared" ref="M256" si="463">IF(L256&gt;0,RANK(L256,(L$250:L$268)),0)</f>
        <v>0</v>
      </c>
      <c r="N256" s="149"/>
      <c r="O256" s="168"/>
    </row>
    <row r="257" spans="1:15" s="91" customFormat="1">
      <c r="A257" s="118" t="s">
        <v>195</v>
      </c>
      <c r="B257" s="171">
        <f>'Averages Pivot Table'!W$180</f>
        <v>63836.934782608689</v>
      </c>
      <c r="C257" s="120">
        <f t="shared" si="443"/>
        <v>12</v>
      </c>
      <c r="D257" s="171">
        <f>'Averages Pivot Table'!W$184</f>
        <v>55922.104477611945</v>
      </c>
      <c r="E257" s="120">
        <f t="shared" si="443"/>
        <v>12</v>
      </c>
      <c r="F257" s="171">
        <f>'Averages Pivot Table'!W$188</f>
        <v>49169.795454545456</v>
      </c>
      <c r="G257" s="120">
        <f t="shared" ref="G257" si="464">IF(F257&gt;0,RANK(F257,(F$250:F$268)),0)</f>
        <v>13</v>
      </c>
      <c r="H257" s="171">
        <f>'Averages Pivot Table'!W$192</f>
        <v>41000</v>
      </c>
      <c r="I257" s="120">
        <f t="shared" ref="I257" si="465">IF(H257&gt;0,RANK(H257,(H$250:H$268)),0)</f>
        <v>11</v>
      </c>
      <c r="J257" s="171">
        <f>'Averages Pivot Table'!W$196</f>
        <v>0</v>
      </c>
      <c r="K257" s="120">
        <f t="shared" ref="K257" si="466">IF(J257&gt;0,RANK(J257,(J$250:J$268)),0)</f>
        <v>0</v>
      </c>
      <c r="L257" s="171">
        <f>'Averages Pivot Table'!W$204</f>
        <v>52479.986476320038</v>
      </c>
      <c r="M257" s="120">
        <f t="shared" ref="M257" si="467">IF(L257&gt;0,RANK(L257,(L$250:L$268)),0)</f>
        <v>13</v>
      </c>
      <c r="N257" s="149"/>
      <c r="O257" s="168"/>
    </row>
    <row r="258" spans="1:15" s="91" customFormat="1">
      <c r="A258" s="118" t="s">
        <v>196</v>
      </c>
      <c r="B258" s="171">
        <f>'Averages Pivot Table'!W$209</f>
        <v>77910.891891891893</v>
      </c>
      <c r="C258" s="120">
        <f t="shared" si="443"/>
        <v>5</v>
      </c>
      <c r="D258" s="171">
        <f>'Averages Pivot Table'!W$213</f>
        <v>60953.174999999996</v>
      </c>
      <c r="E258" s="120">
        <f t="shared" si="443"/>
        <v>11</v>
      </c>
      <c r="F258" s="171">
        <f>'Averages Pivot Table'!W$217</f>
        <v>58676.712938005396</v>
      </c>
      <c r="G258" s="120">
        <f t="shared" ref="G258" si="468">IF(F258&gt;0,RANK(F258,(F$250:F$268)),0)</f>
        <v>5</v>
      </c>
      <c r="H258" s="171">
        <f>'Averages Pivot Table'!W$221</f>
        <v>0</v>
      </c>
      <c r="I258" s="120">
        <f t="shared" ref="I258" si="469">IF(H258&gt;0,RANK(H258,(H$250:H$268)),0)</f>
        <v>0</v>
      </c>
      <c r="J258" s="171">
        <f>'Averages Pivot Table'!W$225</f>
        <v>0</v>
      </c>
      <c r="K258" s="120">
        <f t="shared" ref="K258" si="470">IF(J258&gt;0,RANK(J258,(J$250:J$268)),0)</f>
        <v>0</v>
      </c>
      <c r="L258" s="171">
        <f>'Averages Pivot Table'!W$233</f>
        <v>62582.214693669412</v>
      </c>
      <c r="M258" s="120">
        <f t="shared" ref="M258" si="471">IF(L258&gt;0,RANK(L258,(L$250:L$268)),0)</f>
        <v>6</v>
      </c>
      <c r="N258" s="149"/>
      <c r="O258" s="168"/>
    </row>
    <row r="259" spans="1:15" s="91" customFormat="1">
      <c r="A259" s="118"/>
      <c r="B259" s="171"/>
      <c r="C259" s="120"/>
      <c r="D259" s="171"/>
      <c r="E259" s="120"/>
      <c r="F259" s="171"/>
      <c r="G259" s="120"/>
      <c r="H259" s="171"/>
      <c r="I259" s="120"/>
      <c r="J259" s="171"/>
      <c r="K259" s="120"/>
      <c r="L259" s="171"/>
      <c r="M259" s="120"/>
      <c r="N259" s="149"/>
      <c r="O259" s="168"/>
    </row>
    <row r="260" spans="1:15" s="91" customFormat="1">
      <c r="A260" s="118" t="s">
        <v>197</v>
      </c>
      <c r="B260" s="171">
        <f>'Averages Pivot Table'!W$238</f>
        <v>61122.942598187314</v>
      </c>
      <c r="C260" s="120">
        <f t="shared" si="443"/>
        <v>13</v>
      </c>
      <c r="D260" s="171">
        <f>'Averages Pivot Table'!W$242</f>
        <v>54587.098159509202</v>
      </c>
      <c r="E260" s="120">
        <f t="shared" si="443"/>
        <v>13</v>
      </c>
      <c r="F260" s="171">
        <f>'Averages Pivot Table'!W$246</f>
        <v>50886.682151589244</v>
      </c>
      <c r="G260" s="120">
        <f t="shared" ref="G260" si="472">IF(F260&gt;0,RANK(F260,(F$250:F$268)),0)</f>
        <v>12</v>
      </c>
      <c r="H260" s="171">
        <f>'Averages Pivot Table'!W$250</f>
        <v>48617.713936430315</v>
      </c>
      <c r="I260" s="120">
        <f t="shared" ref="I260" si="473">IF(H260&gt;0,RANK(H260,(H$250:H$268)),0)</f>
        <v>5</v>
      </c>
      <c r="J260" s="171">
        <f>'Averages Pivot Table'!W$254</f>
        <v>0</v>
      </c>
      <c r="K260" s="120">
        <f t="shared" ref="K260" si="474">IF(J260&gt;0,RANK(J260,(J$250:J$268)),0)</f>
        <v>0</v>
      </c>
      <c r="L260" s="171">
        <f>'Averages Pivot Table'!W$262</f>
        <v>53268.998051629074</v>
      </c>
      <c r="M260" s="120">
        <f t="shared" ref="M260" si="475">IF(L260&gt;0,RANK(L260,(L$250:L$268)),0)</f>
        <v>12</v>
      </c>
      <c r="N260" s="149"/>
      <c r="O260" s="168"/>
    </row>
    <row r="261" spans="1:15" s="91" customFormat="1">
      <c r="A261" s="118" t="s">
        <v>198</v>
      </c>
      <c r="B261" s="171">
        <f>'Averages Pivot Table'!W$267</f>
        <v>81467.490547186491</v>
      </c>
      <c r="C261" s="120">
        <f t="shared" si="443"/>
        <v>4</v>
      </c>
      <c r="D261" s="171">
        <f>'Averages Pivot Table'!W$271</f>
        <v>68184.378984491879</v>
      </c>
      <c r="E261" s="120">
        <f t="shared" si="443"/>
        <v>4</v>
      </c>
      <c r="F261" s="171">
        <f>'Averages Pivot Table'!W$275</f>
        <v>62659.665527080324</v>
      </c>
      <c r="G261" s="120">
        <f t="shared" ref="G261" si="476">IF(F261&gt;0,RANK(F261,(F$250:F$268)),0)</f>
        <v>2</v>
      </c>
      <c r="H261" s="171">
        <f>'Averages Pivot Table'!W$279</f>
        <v>55555.622129814728</v>
      </c>
      <c r="I261" s="120">
        <f t="shared" ref="I261" si="477">IF(H261&gt;0,RANK(H261,(H$250:H$268)),0)</f>
        <v>2</v>
      </c>
      <c r="J261" s="171">
        <f>'Averages Pivot Table'!W$283</f>
        <v>48986.556372188323</v>
      </c>
      <c r="K261" s="120">
        <f t="shared" ref="K261" si="478">IF(J261&gt;0,RANK(J261,(J$250:J$268)),0)</f>
        <v>4</v>
      </c>
      <c r="L261" s="171">
        <f>'Averages Pivot Table'!W$291</f>
        <v>64004.52307652789</v>
      </c>
      <c r="M261" s="120">
        <f t="shared" ref="M261" si="479">IF(L261&gt;0,RANK(L261,(L$250:L$268)),0)</f>
        <v>4</v>
      </c>
      <c r="N261" s="149"/>
      <c r="O261" s="168"/>
    </row>
    <row r="262" spans="1:15" s="91" customFormat="1">
      <c r="A262" s="118" t="s">
        <v>199</v>
      </c>
      <c r="B262" s="171">
        <f>'Averages Pivot Table'!W$296</f>
        <v>73651.38419301188</v>
      </c>
      <c r="C262" s="120">
        <f t="shared" si="443"/>
        <v>10</v>
      </c>
      <c r="D262" s="171">
        <f>'Averages Pivot Table'!W$300</f>
        <v>62695.217789938935</v>
      </c>
      <c r="E262" s="120">
        <f t="shared" si="443"/>
        <v>9</v>
      </c>
      <c r="F262" s="171">
        <f>'Averages Pivot Table'!W$304</f>
        <v>51727.447269575758</v>
      </c>
      <c r="G262" s="120">
        <f t="shared" ref="G262" si="480">IF(F262&gt;0,RANK(F262,(F$250:F$268)),0)</f>
        <v>11</v>
      </c>
      <c r="H262" s="171">
        <f>'Averages Pivot Table'!W$308</f>
        <v>46473.548645721559</v>
      </c>
      <c r="I262" s="120">
        <f t="shared" ref="I262" si="481">IF(H262&gt;0,RANK(H262,(H$250:H$268)),0)</f>
        <v>7</v>
      </c>
      <c r="J262" s="171">
        <f>'Averages Pivot Table'!W$312</f>
        <v>0</v>
      </c>
      <c r="K262" s="120">
        <f t="shared" ref="K262" si="482">IF(J262&gt;0,RANK(J262,(J$250:J$268)),0)</f>
        <v>0</v>
      </c>
      <c r="L262" s="171">
        <f>'Averages Pivot Table'!W$320</f>
        <v>55896.426070411108</v>
      </c>
      <c r="M262" s="120">
        <f t="shared" ref="M262" si="483">IF(L262&gt;0,RANK(L262,(L$250:L$268)),0)</f>
        <v>11</v>
      </c>
      <c r="N262" s="149"/>
      <c r="O262" s="168"/>
    </row>
    <row r="263" spans="1:15" s="91" customFormat="1">
      <c r="A263" s="118" t="s">
        <v>200</v>
      </c>
      <c r="B263" s="171">
        <f>'Averages Pivot Table'!W$325</f>
        <v>83010.151863640975</v>
      </c>
      <c r="C263" s="120">
        <f t="shared" si="443"/>
        <v>3</v>
      </c>
      <c r="D263" s="171">
        <f>'Averages Pivot Table'!W$329</f>
        <v>67480.386974938316</v>
      </c>
      <c r="E263" s="120">
        <f t="shared" si="443"/>
        <v>5</v>
      </c>
      <c r="F263" s="171">
        <f>'Averages Pivot Table'!W$333</f>
        <v>57361.930123790778</v>
      </c>
      <c r="G263" s="120">
        <f t="shared" ref="G263" si="484">IF(F263&gt;0,RANK(F263,(F$250:F$268)),0)</f>
        <v>6</v>
      </c>
      <c r="H263" s="171">
        <f>'Averages Pivot Table'!W$337</f>
        <v>47763.980492063907</v>
      </c>
      <c r="I263" s="120">
        <f t="shared" ref="I263" si="485">IF(H263&gt;0,RANK(H263,(H$250:H$268)),0)</f>
        <v>6</v>
      </c>
      <c r="J263" s="171">
        <f>'Averages Pivot Table'!W$341</f>
        <v>44564.152380952379</v>
      </c>
      <c r="K263" s="120">
        <f t="shared" ref="K263" si="486">IF(J263&gt;0,RANK(J263,(J$250:J$268)),0)</f>
        <v>8</v>
      </c>
      <c r="L263" s="171">
        <f>'Averages Pivot Table'!W$349</f>
        <v>63269.261165977383</v>
      </c>
      <c r="M263" s="120">
        <f t="shared" ref="M263" si="487">IF(L263&gt;0,RANK(L263,(L$250:L$268)),0)</f>
        <v>5</v>
      </c>
      <c r="N263" s="149"/>
      <c r="O263" s="168"/>
    </row>
    <row r="264" spans="1:15" s="91" customFormat="1">
      <c r="A264" s="118"/>
      <c r="B264" s="171"/>
      <c r="C264" s="120"/>
      <c r="D264" s="171"/>
      <c r="E264" s="120"/>
      <c r="F264" s="171"/>
      <c r="G264" s="120"/>
      <c r="H264" s="171"/>
      <c r="I264" s="120"/>
      <c r="J264" s="171"/>
      <c r="K264" s="120"/>
      <c r="L264" s="171"/>
      <c r="M264" s="120"/>
      <c r="N264" s="149"/>
      <c r="O264" s="168"/>
    </row>
    <row r="265" spans="1:15" s="91" customFormat="1">
      <c r="A265" s="118" t="s">
        <v>201</v>
      </c>
      <c r="B265" s="173">
        <f>'Averages Pivot Table'!W$354</f>
        <v>75171.16317991633</v>
      </c>
      <c r="C265" s="120">
        <f t="shared" si="443"/>
        <v>7</v>
      </c>
      <c r="D265" s="173">
        <f>'Averages Pivot Table'!W$358</f>
        <v>64816.93457943925</v>
      </c>
      <c r="E265" s="120">
        <f t="shared" si="443"/>
        <v>7</v>
      </c>
      <c r="F265" s="173">
        <f>'Averages Pivot Table'!W$362</f>
        <v>57200.975999999995</v>
      </c>
      <c r="G265" s="120">
        <f t="shared" ref="G265" si="488">IF(F265&gt;0,RANK(F265,(F$250:F$268)),0)</f>
        <v>7</v>
      </c>
      <c r="H265" s="173">
        <f>'Averages Pivot Table'!W$366</f>
        <v>51103.682926829257</v>
      </c>
      <c r="I265" s="120">
        <f t="shared" ref="I265" si="489">IF(H265&gt;0,RANK(H265,(H$250:H$268)),0)</f>
        <v>4</v>
      </c>
      <c r="J265" s="173">
        <f>'Averages Pivot Table'!W$370</f>
        <v>44716.2</v>
      </c>
      <c r="K265" s="120">
        <f t="shared" ref="K265" si="490">IF(J265&gt;0,RANK(J265,(J$250:J$268)),0)</f>
        <v>7</v>
      </c>
      <c r="L265" s="173">
        <f>'Averages Pivot Table'!W$378</f>
        <v>61726.849045990522</v>
      </c>
      <c r="M265" s="120">
        <f t="shared" ref="M265" si="491">IF(L265&gt;0,RANK(L265,(L$250:L$268)),0)</f>
        <v>7</v>
      </c>
      <c r="N265" s="149"/>
      <c r="O265" s="168"/>
    </row>
    <row r="266" spans="1:15" s="91" customFormat="1">
      <c r="A266" s="118" t="s">
        <v>202</v>
      </c>
      <c r="B266" s="173">
        <f>'Averages Pivot Table'!W$383</f>
        <v>86991.661290322576</v>
      </c>
      <c r="C266" s="120">
        <f t="shared" si="443"/>
        <v>2</v>
      </c>
      <c r="D266" s="173">
        <f>'Averages Pivot Table'!W$387</f>
        <v>68602.070769230777</v>
      </c>
      <c r="E266" s="120">
        <f t="shared" si="443"/>
        <v>3</v>
      </c>
      <c r="F266" s="173">
        <f>'Averages Pivot Table'!W$391</f>
        <v>61827.281690140844</v>
      </c>
      <c r="G266" s="120">
        <f t="shared" ref="G266" si="492">IF(F266&gt;0,RANK(F266,(F$250:F$268)),0)</f>
        <v>3</v>
      </c>
      <c r="H266" s="173">
        <f>'Averages Pivot Table'!W$395</f>
        <v>45000</v>
      </c>
      <c r="I266" s="120">
        <f t="shared" ref="I266" si="493">IF(H266&gt;0,RANK(H266,(H$250:H$268)),0)</f>
        <v>8</v>
      </c>
      <c r="J266" s="173">
        <f>'Averages Pivot Table'!W$399</f>
        <v>49168.233201581024</v>
      </c>
      <c r="K266" s="120">
        <f t="shared" ref="K266" si="494">IF(J266&gt;0,RANK(J266,(J$250:J$268)),0)</f>
        <v>3</v>
      </c>
      <c r="L266" s="173">
        <f>'Averages Pivot Table'!W$407</f>
        <v>65554.016059547226</v>
      </c>
      <c r="M266" s="120">
        <f t="shared" ref="M266" si="495">IF(L266&gt;0,RANK(L266,(L$250:L$268)),0)</f>
        <v>3</v>
      </c>
      <c r="N266" s="149"/>
      <c r="O266" s="168"/>
    </row>
    <row r="267" spans="1:15" s="91" customFormat="1">
      <c r="A267" s="118" t="s">
        <v>203</v>
      </c>
      <c r="B267" s="173">
        <f>'Averages Pivot Table'!W$412</f>
        <v>101639.31578947368</v>
      </c>
      <c r="C267" s="120">
        <f t="shared" si="443"/>
        <v>1</v>
      </c>
      <c r="D267" s="173">
        <f>'Averages Pivot Table'!W$416</f>
        <v>77086.35365853658</v>
      </c>
      <c r="E267" s="120">
        <f t="shared" si="443"/>
        <v>2</v>
      </c>
      <c r="F267" s="173">
        <f>'Averages Pivot Table'!W$420</f>
        <v>61084.946428571428</v>
      </c>
      <c r="G267" s="120">
        <f t="shared" ref="G267" si="496">IF(F267&gt;0,RANK(F267,(F$250:F$268)),0)</f>
        <v>4</v>
      </c>
      <c r="H267" s="173">
        <f>'Averages Pivot Table'!W$424</f>
        <v>52764.526315789481</v>
      </c>
      <c r="I267" s="120">
        <f t="shared" ref="I267" si="497">IF(H267&gt;0,RANK(H267,(H$250:H$268)),0)</f>
        <v>3</v>
      </c>
      <c r="J267" s="173">
        <f>'Averages Pivot Table'!W$428</f>
        <v>55104.685185185182</v>
      </c>
      <c r="K267" s="120">
        <f t="shared" ref="K267" si="498">IF(J267&gt;0,RANK(J267,(J$250:J$268)),0)</f>
        <v>2</v>
      </c>
      <c r="L267" s="173">
        <f>'Averages Pivot Table'!W$436</f>
        <v>69346.406716417914</v>
      </c>
      <c r="M267" s="120">
        <f t="shared" ref="M267" si="499">IF(L267&gt;0,RANK(L267,(L$250:L$268)),0)</f>
        <v>2</v>
      </c>
      <c r="N267" s="149"/>
      <c r="O267" s="149"/>
    </row>
    <row r="268" spans="1:15" s="91" customFormat="1">
      <c r="A268" s="143" t="s">
        <v>204</v>
      </c>
      <c r="B268" s="174">
        <f>'Averages Pivot Table'!W$441</f>
        <v>75263.534104802937</v>
      </c>
      <c r="C268" s="123">
        <f t="shared" si="443"/>
        <v>6</v>
      </c>
      <c r="D268" s="174">
        <f>'Averages Pivot Table'!W$445</f>
        <v>63910.98690491094</v>
      </c>
      <c r="E268" s="123">
        <f t="shared" si="443"/>
        <v>8</v>
      </c>
      <c r="F268" s="174">
        <f>'Averages Pivot Table'!W$449</f>
        <v>53267.047808016156</v>
      </c>
      <c r="G268" s="123">
        <f t="shared" ref="G268" si="500">IF(F268&gt;0,RANK(F268,(F$250:F$268)),0)</f>
        <v>10</v>
      </c>
      <c r="H268" s="174">
        <f>'Averages Pivot Table'!W$453</f>
        <v>34605.599999999999</v>
      </c>
      <c r="I268" s="123">
        <f t="shared" ref="I268" si="501">IF(H268&gt;0,RANK(H268,(H$250:H$268)),0)</f>
        <v>12</v>
      </c>
      <c r="J268" s="174">
        <f>'Averages Pivot Table'!W$457</f>
        <v>45601.641129032258</v>
      </c>
      <c r="K268" s="123">
        <f t="shared" ref="K268" si="502">IF(J268&gt;0,RANK(J268,(J$250:J$268)),0)</f>
        <v>6</v>
      </c>
      <c r="L268" s="174">
        <f>'Averages Pivot Table'!W$465</f>
        <v>61329.069697398925</v>
      </c>
      <c r="M268" s="123">
        <f t="shared" ref="M268" si="503">IF(L268&gt;0,RANK(L268,(L$250:L$268)),0)</f>
        <v>8</v>
      </c>
      <c r="N268" s="149"/>
      <c r="O268" s="149"/>
    </row>
    <row r="269" spans="1:15" s="91" customFormat="1" ht="33" customHeight="1">
      <c r="A269" s="665" t="s">
        <v>360</v>
      </c>
      <c r="B269" s="669"/>
      <c r="C269" s="669"/>
      <c r="D269" s="669"/>
      <c r="E269" s="669"/>
      <c r="F269" s="669"/>
      <c r="G269" s="669"/>
      <c r="H269" s="669"/>
      <c r="I269" s="669"/>
      <c r="J269" s="669"/>
      <c r="K269" s="669"/>
      <c r="L269" s="669"/>
      <c r="M269" s="669"/>
      <c r="N269" s="118"/>
      <c r="O269" s="118"/>
    </row>
    <row r="270" spans="1:15" s="91" customFormat="1">
      <c r="M270" s="84" t="s">
        <v>917</v>
      </c>
      <c r="O270" s="175"/>
    </row>
    <row r="271" spans="1:15" s="91" customFormat="1" ht="18">
      <c r="A271" s="64" t="s">
        <v>218</v>
      </c>
      <c r="B271" s="64"/>
      <c r="C271" s="64"/>
      <c r="D271" s="64"/>
      <c r="E271" s="64"/>
      <c r="F271" s="64"/>
      <c r="G271" s="64"/>
      <c r="H271" s="64"/>
      <c r="I271" s="64"/>
      <c r="J271" s="64"/>
      <c r="K271" s="64"/>
      <c r="L271" s="64"/>
      <c r="M271" s="64"/>
      <c r="N271" s="161"/>
      <c r="O271" s="161"/>
    </row>
    <row r="272" spans="1:15" s="91" customFormat="1">
      <c r="A272" s="162"/>
      <c r="B272" s="69"/>
      <c r="C272" s="69"/>
      <c r="D272" s="69"/>
      <c r="E272" s="69"/>
      <c r="F272" s="69"/>
      <c r="G272" s="69"/>
      <c r="H272" s="69"/>
      <c r="I272" s="69"/>
      <c r="J272" s="69"/>
      <c r="K272" s="69"/>
      <c r="L272" s="69"/>
      <c r="M272" s="69"/>
      <c r="N272" s="69"/>
      <c r="O272" s="69"/>
    </row>
    <row r="273" spans="1:19" ht="15.75">
      <c r="A273" s="664" t="s">
        <v>210</v>
      </c>
      <c r="B273" s="664"/>
      <c r="C273" s="664"/>
      <c r="D273" s="664"/>
      <c r="E273" s="664"/>
      <c r="F273" s="664"/>
      <c r="G273" s="664"/>
      <c r="H273" s="664"/>
      <c r="I273" s="664"/>
      <c r="J273" s="664"/>
      <c r="K273" s="664"/>
      <c r="L273" s="664"/>
      <c r="M273" s="664"/>
      <c r="N273" s="163"/>
      <c r="O273" s="163"/>
    </row>
    <row r="274" spans="1:19" ht="15.75">
      <c r="A274" s="664" t="s">
        <v>379</v>
      </c>
      <c r="B274" s="664"/>
      <c r="C274" s="664"/>
      <c r="D274" s="664"/>
      <c r="E274" s="664"/>
      <c r="F274" s="664"/>
      <c r="G274" s="664"/>
      <c r="H274" s="664"/>
      <c r="I274" s="664"/>
      <c r="J274" s="664"/>
      <c r="K274" s="664"/>
      <c r="L274" s="664"/>
      <c r="M274" s="664"/>
      <c r="N274" s="163"/>
      <c r="O274" s="163"/>
    </row>
    <row r="275" spans="1:19">
      <c r="A275" s="118"/>
      <c r="B275" s="118"/>
      <c r="C275" s="118"/>
      <c r="D275" s="118"/>
      <c r="E275" s="118"/>
      <c r="F275" s="118"/>
      <c r="G275" s="118"/>
      <c r="H275" s="118"/>
      <c r="I275" s="118"/>
      <c r="J275" s="118"/>
      <c r="K275" s="118"/>
      <c r="L275" s="118"/>
      <c r="M275" s="118"/>
      <c r="N275" s="118"/>
      <c r="O275" s="118"/>
    </row>
    <row r="276" spans="1:19" ht="36" customHeight="1">
      <c r="A276" s="96"/>
      <c r="B276" s="164" t="s">
        <v>3</v>
      </c>
      <c r="C276" s="165"/>
      <c r="D276" s="166" t="s">
        <v>4</v>
      </c>
      <c r="E276" s="167"/>
      <c r="F276" s="166" t="s">
        <v>5</v>
      </c>
      <c r="G276" s="167"/>
      <c r="H276" s="164" t="s">
        <v>6</v>
      </c>
      <c r="I276" s="165"/>
      <c r="J276" s="166" t="s">
        <v>211</v>
      </c>
      <c r="K276" s="167"/>
      <c r="L276" s="165" t="s">
        <v>212</v>
      </c>
      <c r="M276" s="165"/>
      <c r="N276" s="168" t="s">
        <v>7</v>
      </c>
      <c r="O276" s="168"/>
    </row>
    <row r="277" spans="1:19">
      <c r="A277" s="102"/>
      <c r="B277" s="98" t="s">
        <v>187</v>
      </c>
      <c r="C277" s="97" t="s">
        <v>166</v>
      </c>
      <c r="D277" s="98" t="s">
        <v>187</v>
      </c>
      <c r="E277" s="97" t="s">
        <v>166</v>
      </c>
      <c r="F277" s="98" t="s">
        <v>187</v>
      </c>
      <c r="G277" s="97" t="s">
        <v>166</v>
      </c>
      <c r="H277" s="98" t="s">
        <v>187</v>
      </c>
      <c r="I277" s="97" t="s">
        <v>166</v>
      </c>
      <c r="J277" s="98" t="s">
        <v>187</v>
      </c>
      <c r="K277" s="97" t="s">
        <v>166</v>
      </c>
      <c r="L277" s="98" t="s">
        <v>187</v>
      </c>
      <c r="M277" s="97" t="s">
        <v>166</v>
      </c>
      <c r="N277" s="168" t="s">
        <v>7</v>
      </c>
      <c r="O277" s="168"/>
    </row>
    <row r="278" spans="1:19" s="109" customFormat="1" ht="18" customHeight="1">
      <c r="A278" s="106" t="s">
        <v>188</v>
      </c>
      <c r="B278" s="133">
        <f>'Averages Pivot Table'!X$469</f>
        <v>74403.793784016947</v>
      </c>
      <c r="C278" s="133"/>
      <c r="D278" s="133">
        <f>'Averages Pivot Table'!X$473</f>
        <v>60730.080215099646</v>
      </c>
      <c r="E278" s="133"/>
      <c r="F278" s="133">
        <f>'Averages Pivot Table'!X$477</f>
        <v>54923.971059204661</v>
      </c>
      <c r="G278" s="133"/>
      <c r="H278" s="133">
        <f>'Averages Pivot Table'!X$481</f>
        <v>44543.291640078736</v>
      </c>
      <c r="I278" s="133"/>
      <c r="J278" s="133">
        <f>'Averages Pivot Table'!X$485</f>
        <v>47259.45057119488</v>
      </c>
      <c r="K278" s="133"/>
      <c r="L278" s="133">
        <f>'Averages Pivot Table'!X$493</f>
        <v>58041.930063400541</v>
      </c>
      <c r="M278" s="169"/>
      <c r="N278" s="181"/>
      <c r="O278" s="181"/>
      <c r="Q278" s="111"/>
      <c r="R278" s="111"/>
      <c r="S278" s="111"/>
    </row>
    <row r="279" spans="1:19" ht="12.95" customHeight="1">
      <c r="A279" s="118"/>
      <c r="B279" s="113"/>
      <c r="C279" s="137"/>
      <c r="D279" s="113"/>
      <c r="E279" s="137"/>
      <c r="F279" s="113"/>
      <c r="G279" s="137"/>
      <c r="H279" s="113"/>
      <c r="I279" s="137"/>
      <c r="J279" s="113"/>
      <c r="K279" s="137"/>
      <c r="L279" s="113"/>
      <c r="M279" s="137"/>
      <c r="N279" s="113"/>
      <c r="O279" s="114"/>
    </row>
    <row r="280" spans="1:19" ht="12.95" customHeight="1">
      <c r="A280" s="118" t="s">
        <v>189</v>
      </c>
      <c r="B280" s="171">
        <f>'Averages Pivot Table'!X$6</f>
        <v>84677.943396226416</v>
      </c>
      <c r="C280" s="120">
        <f>IF(B280&gt;0,RANK(B280,(B$280:B$298)),0)</f>
        <v>2</v>
      </c>
      <c r="D280" s="171">
        <f>'Averages Pivot Table'!X$10</f>
        <v>74273.448275862072</v>
      </c>
      <c r="E280" s="120">
        <f>IF(D280&gt;0,RANK(D280,(D$280:D$298)),0)</f>
        <v>1</v>
      </c>
      <c r="F280" s="171">
        <f>'Averages Pivot Table'!X$14</f>
        <v>60177.91071428571</v>
      </c>
      <c r="G280" s="120">
        <f>IF(F280&gt;0,RANK(F280,(F$280:F$298)),0)</f>
        <v>2</v>
      </c>
      <c r="H280" s="171">
        <f>'Averages Pivot Table'!X$18</f>
        <v>63958.714285714283</v>
      </c>
      <c r="I280" s="120">
        <f>IF(H280&gt;0,RANK(H280,(H$280:H$298)),0)</f>
        <v>1</v>
      </c>
      <c r="J280" s="171">
        <f>'Averages Pivot Table'!X$22</f>
        <v>0</v>
      </c>
      <c r="K280" s="120">
        <f>IF(J280&gt;0,RANK(J280,(J$280:J$298)),0)</f>
        <v>0</v>
      </c>
      <c r="L280" s="171">
        <f>'Averages Pivot Table'!X$30</f>
        <v>69872.388749206322</v>
      </c>
      <c r="M280" s="120">
        <f>IF(L280&gt;0,RANK(L280,(L$280:L$298)),0)</f>
        <v>2</v>
      </c>
      <c r="N280" s="149"/>
      <c r="O280" s="168"/>
    </row>
    <row r="281" spans="1:19" ht="12.95" customHeight="1">
      <c r="A281" s="118" t="s">
        <v>190</v>
      </c>
      <c r="B281" s="171">
        <f>'Averages Pivot Table'!X$35</f>
        <v>71603.835924990984</v>
      </c>
      <c r="C281" s="120">
        <f t="shared" ref="C281:E298" si="504">IF(B281&gt;0,RANK(B281,(B$280:B$298)),0)</f>
        <v>8</v>
      </c>
      <c r="D281" s="171">
        <f>'Averages Pivot Table'!X$39</f>
        <v>62708.261227566152</v>
      </c>
      <c r="E281" s="120">
        <f t="shared" si="504"/>
        <v>5</v>
      </c>
      <c r="F281" s="171">
        <f>'Averages Pivot Table'!X$43</f>
        <v>53092.315553506443</v>
      </c>
      <c r="G281" s="120">
        <f t="shared" ref="G281" si="505">IF(F281&gt;0,RANK(F281,(F$280:F$298)),0)</f>
        <v>7</v>
      </c>
      <c r="H281" s="171">
        <f>'Averages Pivot Table'!X$47</f>
        <v>43867.02731292227</v>
      </c>
      <c r="I281" s="120">
        <f t="shared" ref="I281" si="506">IF(H281&gt;0,RANK(H281,(H$280:H$298)),0)</f>
        <v>7</v>
      </c>
      <c r="J281" s="171">
        <f>'Averages Pivot Table'!X$51</f>
        <v>42485.64</v>
      </c>
      <c r="K281" s="120">
        <f t="shared" ref="K281" si="507">IF(J281&gt;0,RANK(J281,(J$280:J$298)),0)</f>
        <v>3</v>
      </c>
      <c r="L281" s="171">
        <f>'Averages Pivot Table'!X$59</f>
        <v>54975.070485222772</v>
      </c>
      <c r="M281" s="120">
        <f t="shared" ref="M281" si="508">IF(L281&gt;0,RANK(L281,(L$280:L$298)),0)</f>
        <v>8</v>
      </c>
      <c r="N281" s="149"/>
      <c r="O281" s="168"/>
    </row>
    <row r="282" spans="1:19" ht="12.95" customHeight="1">
      <c r="A282" s="118" t="s">
        <v>191</v>
      </c>
      <c r="B282" s="171">
        <f>'Averages Pivot Table'!X$64</f>
        <v>0</v>
      </c>
      <c r="C282" s="120">
        <f t="shared" si="504"/>
        <v>0</v>
      </c>
      <c r="D282" s="171">
        <f>'Averages Pivot Table'!X$68</f>
        <v>0</v>
      </c>
      <c r="E282" s="120">
        <f t="shared" si="504"/>
        <v>0</v>
      </c>
      <c r="F282" s="171">
        <f>'Averages Pivot Table'!X$72</f>
        <v>0</v>
      </c>
      <c r="G282" s="120">
        <f t="shared" ref="G282" si="509">IF(F282&gt;0,RANK(F282,(F$280:F$298)),0)</f>
        <v>0</v>
      </c>
      <c r="H282" s="171">
        <f>'Averages Pivot Table'!X$76</f>
        <v>0</v>
      </c>
      <c r="I282" s="120">
        <f t="shared" ref="I282" si="510">IF(H282&gt;0,RANK(H282,(H$280:H$298)),0)</f>
        <v>0</v>
      </c>
      <c r="J282" s="171">
        <f>'Averages Pivot Table'!X$80</f>
        <v>0</v>
      </c>
      <c r="K282" s="120">
        <f t="shared" ref="K282" si="511">IF(J282&gt;0,RANK(J282,(J$280:J$298)),0)</f>
        <v>0</v>
      </c>
      <c r="L282" s="171">
        <f>'Averages Pivot Table'!X$88</f>
        <v>0</v>
      </c>
      <c r="M282" s="120">
        <f t="shared" ref="M282" si="512">IF(L282&gt;0,RANK(L282,(L$280:L$298)),0)</f>
        <v>0</v>
      </c>
      <c r="N282" s="149"/>
      <c r="O282" s="168"/>
    </row>
    <row r="283" spans="1:19" ht="12.95" customHeight="1">
      <c r="A283" s="118" t="s">
        <v>192</v>
      </c>
      <c r="B283" s="171">
        <f>'Averages Pivot Table'!X$93</f>
        <v>87007.833333333328</v>
      </c>
      <c r="C283" s="120">
        <f t="shared" si="504"/>
        <v>1</v>
      </c>
      <c r="D283" s="171">
        <f>'Averages Pivot Table'!X$97</f>
        <v>69537.869565217392</v>
      </c>
      <c r="E283" s="120">
        <f t="shared" si="504"/>
        <v>2</v>
      </c>
      <c r="F283" s="171">
        <f>'Averages Pivot Table'!X$101</f>
        <v>57360</v>
      </c>
      <c r="G283" s="120">
        <f t="shared" ref="G283" si="513">IF(F283&gt;0,RANK(F283,(F$280:F$298)),0)</f>
        <v>3</v>
      </c>
      <c r="H283" s="171">
        <f>'Averages Pivot Table'!X$105</f>
        <v>44412</v>
      </c>
      <c r="I283" s="120">
        <f t="shared" ref="I283" si="514">IF(H283&gt;0,RANK(H283,(H$280:H$298)),0)</f>
        <v>6</v>
      </c>
      <c r="J283" s="171">
        <f>'Averages Pivot Table'!X$109</f>
        <v>0</v>
      </c>
      <c r="K283" s="120">
        <f t="shared" ref="K283" si="515">IF(J283&gt;0,RANK(J283,(J$280:J$298)),0)</f>
        <v>0</v>
      </c>
      <c r="L283" s="171">
        <f>'Averages Pivot Table'!X$117</f>
        <v>73882.542857142864</v>
      </c>
      <c r="M283" s="120">
        <f t="shared" ref="M283" si="516">IF(L283&gt;0,RANK(L283,(L$280:L$298)),0)</f>
        <v>1</v>
      </c>
      <c r="N283" s="149"/>
      <c r="O283" s="168"/>
    </row>
    <row r="284" spans="1:19" ht="12.95" customHeight="1">
      <c r="A284" s="118"/>
      <c r="B284" s="171"/>
      <c r="C284" s="120"/>
      <c r="D284" s="171"/>
      <c r="E284" s="120"/>
      <c r="F284" s="171"/>
      <c r="G284" s="120"/>
      <c r="H284" s="171"/>
      <c r="I284" s="120"/>
      <c r="J284" s="171"/>
      <c r="K284" s="120"/>
      <c r="L284" s="171"/>
      <c r="M284" s="120"/>
      <c r="N284" s="149"/>
      <c r="O284" s="168"/>
    </row>
    <row r="285" spans="1:19" ht="12.95" customHeight="1">
      <c r="A285" s="118" t="s">
        <v>193</v>
      </c>
      <c r="B285" s="171">
        <f>'Averages Pivot Table'!X$122</f>
        <v>79065.40187884678</v>
      </c>
      <c r="C285" s="120">
        <f t="shared" si="504"/>
        <v>6</v>
      </c>
      <c r="D285" s="171">
        <f>'Averages Pivot Table'!X$126</f>
        <v>57987.550356815067</v>
      </c>
      <c r="E285" s="120">
        <f t="shared" si="504"/>
        <v>9</v>
      </c>
      <c r="F285" s="171">
        <f>'Averages Pivot Table'!X$130</f>
        <v>57052.319475699565</v>
      </c>
      <c r="G285" s="120">
        <f t="shared" ref="G285" si="517">IF(F285&gt;0,RANK(F285,(F$280:F$298)),0)</f>
        <v>5</v>
      </c>
      <c r="H285" s="171">
        <f>'Averages Pivot Table'!X$134</f>
        <v>51004.930680359437</v>
      </c>
      <c r="I285" s="120">
        <f t="shared" ref="I285" si="518">IF(H285&gt;0,RANK(H285,(H$280:H$298)),0)</f>
        <v>3</v>
      </c>
      <c r="J285" s="171">
        <f>'Averages Pivot Table'!X$138</f>
        <v>42352.23031090889</v>
      </c>
      <c r="K285" s="120">
        <f t="shared" ref="K285" si="519">IF(J285&gt;0,RANK(J285,(J$280:J$298)),0)</f>
        <v>4</v>
      </c>
      <c r="L285" s="171">
        <f>'Averages Pivot Table'!X$146</f>
        <v>57828.497186492401</v>
      </c>
      <c r="M285" s="120">
        <f t="shared" ref="M285" si="520">IF(L285&gt;0,RANK(L285,(L$280:L$298)),0)</f>
        <v>6</v>
      </c>
      <c r="N285" s="149"/>
      <c r="O285" s="168"/>
    </row>
    <row r="286" spans="1:19" ht="12.95" customHeight="1">
      <c r="A286" s="118" t="s">
        <v>194</v>
      </c>
      <c r="B286" s="171">
        <f>'Averages Pivot Table'!X$151</f>
        <v>0</v>
      </c>
      <c r="C286" s="120">
        <f t="shared" si="504"/>
        <v>0</v>
      </c>
      <c r="D286" s="171">
        <f>'Averages Pivot Table'!X$155</f>
        <v>0</v>
      </c>
      <c r="E286" s="120">
        <f t="shared" si="504"/>
        <v>0</v>
      </c>
      <c r="F286" s="171">
        <f>'Averages Pivot Table'!X$159</f>
        <v>0</v>
      </c>
      <c r="G286" s="120">
        <f t="shared" ref="G286" si="521">IF(F286&gt;0,RANK(F286,(F$280:F$298)),0)</f>
        <v>0</v>
      </c>
      <c r="H286" s="171">
        <f>'Averages Pivot Table'!X$163</f>
        <v>0</v>
      </c>
      <c r="I286" s="120">
        <f t="shared" ref="I286" si="522">IF(H286&gt;0,RANK(H286,(H$280:H$298)),0)</f>
        <v>0</v>
      </c>
      <c r="J286" s="171">
        <f>'Averages Pivot Table'!X$167</f>
        <v>0</v>
      </c>
      <c r="K286" s="120">
        <f t="shared" ref="K286" si="523">IF(J286&gt;0,RANK(J286,(J$280:J$298)),0)</f>
        <v>0</v>
      </c>
      <c r="L286" s="171">
        <f>'Averages Pivot Table'!X$175</f>
        <v>0</v>
      </c>
      <c r="M286" s="120">
        <f t="shared" ref="M286" si="524">IF(L286&gt;0,RANK(L286,(L$280:L$298)),0)</f>
        <v>0</v>
      </c>
      <c r="N286" s="149"/>
      <c r="O286" s="168"/>
    </row>
    <row r="287" spans="1:19" ht="12.95" customHeight="1">
      <c r="A287" s="118" t="s">
        <v>195</v>
      </c>
      <c r="B287" s="171">
        <f>'Averages Pivot Table'!X$180</f>
        <v>59898.340909090912</v>
      </c>
      <c r="C287" s="120">
        <f t="shared" si="504"/>
        <v>11</v>
      </c>
      <c r="D287" s="171">
        <f>'Averages Pivot Table'!X$184</f>
        <v>47411.888888888891</v>
      </c>
      <c r="E287" s="120">
        <f t="shared" si="504"/>
        <v>11</v>
      </c>
      <c r="F287" s="171">
        <f>'Averages Pivot Table'!X$188</f>
        <v>44821</v>
      </c>
      <c r="G287" s="120">
        <f t="shared" ref="G287" si="525">IF(F287&gt;0,RANK(F287,(F$280:F$298)),0)</f>
        <v>11</v>
      </c>
      <c r="H287" s="171">
        <f>'Averages Pivot Table'!X$192</f>
        <v>41249.470588235294</v>
      </c>
      <c r="I287" s="120">
        <f t="shared" ref="I287" si="526">IF(H287&gt;0,RANK(H287,(H$280:H$298)),0)</f>
        <v>9</v>
      </c>
      <c r="J287" s="171">
        <f>'Averages Pivot Table'!X$196</f>
        <v>0</v>
      </c>
      <c r="K287" s="120">
        <f t="shared" ref="K287" si="527">IF(J287&gt;0,RANK(J287,(J$280:J$298)),0)</f>
        <v>0</v>
      </c>
      <c r="L287" s="171">
        <f>'Averages Pivot Table'!X$204</f>
        <v>47448.995929887111</v>
      </c>
      <c r="M287" s="120">
        <f t="shared" ref="M287" si="528">IF(L287&gt;0,RANK(L287,(L$280:L$298)),0)</f>
        <v>11</v>
      </c>
      <c r="N287" s="149"/>
      <c r="O287" s="168"/>
    </row>
    <row r="288" spans="1:19" ht="12.95" customHeight="1">
      <c r="A288" s="118" t="s">
        <v>196</v>
      </c>
      <c r="B288" s="171">
        <f>'Averages Pivot Table'!X$209</f>
        <v>79085.230932203383</v>
      </c>
      <c r="C288" s="120">
        <f t="shared" si="504"/>
        <v>5</v>
      </c>
      <c r="D288" s="171">
        <f>'Averages Pivot Table'!X$213</f>
        <v>60260.045207956602</v>
      </c>
      <c r="E288" s="120">
        <f t="shared" si="504"/>
        <v>7</v>
      </c>
      <c r="F288" s="171">
        <f>'Averages Pivot Table'!X$217</f>
        <v>50898.621513944228</v>
      </c>
      <c r="G288" s="120">
        <f t="shared" ref="G288" si="529">IF(F288&gt;0,RANK(F288,(F$280:F$298)),0)</f>
        <v>9</v>
      </c>
      <c r="H288" s="171">
        <f>'Averages Pivot Table'!X$221</f>
        <v>0</v>
      </c>
      <c r="I288" s="120">
        <f t="shared" ref="I288" si="530">IF(H288&gt;0,RANK(H288,(H$280:H$298)),0)</f>
        <v>0</v>
      </c>
      <c r="J288" s="171">
        <f>'Averages Pivot Table'!X$225</f>
        <v>36000</v>
      </c>
      <c r="K288" s="120">
        <f t="shared" ref="K288" si="531">IF(J288&gt;0,RANK(J288,(J$280:J$298)),0)</f>
        <v>6</v>
      </c>
      <c r="L288" s="171">
        <f>'Averages Pivot Table'!X$233</f>
        <v>62417.139064599891</v>
      </c>
      <c r="M288" s="120">
        <f t="shared" ref="M288" si="532">IF(L288&gt;0,RANK(L288,(L$280:L$298)),0)</f>
        <v>4</v>
      </c>
      <c r="N288" s="149"/>
      <c r="O288" s="168"/>
    </row>
    <row r="289" spans="1:15" s="91" customFormat="1">
      <c r="A289" s="118"/>
      <c r="B289" s="171"/>
      <c r="C289" s="120"/>
      <c r="D289" s="171"/>
      <c r="E289" s="120"/>
      <c r="F289" s="171"/>
      <c r="G289" s="120"/>
      <c r="H289" s="171"/>
      <c r="I289" s="120"/>
      <c r="J289" s="171"/>
      <c r="K289" s="120"/>
      <c r="L289" s="171"/>
      <c r="M289" s="120"/>
      <c r="N289" s="149"/>
      <c r="O289" s="168"/>
    </row>
    <row r="290" spans="1:15" s="91" customFormat="1">
      <c r="A290" s="118" t="s">
        <v>197</v>
      </c>
      <c r="B290" s="171">
        <f>'Averages Pivot Table'!X$238</f>
        <v>0</v>
      </c>
      <c r="C290" s="120">
        <f t="shared" si="504"/>
        <v>0</v>
      </c>
      <c r="D290" s="171">
        <f>'Averages Pivot Table'!X$242</f>
        <v>0</v>
      </c>
      <c r="E290" s="120">
        <f t="shared" si="504"/>
        <v>0</v>
      </c>
      <c r="F290" s="171">
        <f>'Averages Pivot Table'!X$246</f>
        <v>0</v>
      </c>
      <c r="G290" s="120">
        <f t="shared" ref="G290" si="533">IF(F290&gt;0,RANK(F290,(F$280:F$298)),0)</f>
        <v>0</v>
      </c>
      <c r="H290" s="171">
        <f>'Averages Pivot Table'!X$250</f>
        <v>0</v>
      </c>
      <c r="I290" s="120">
        <f t="shared" ref="I290" si="534">IF(H290&gt;0,RANK(H290,(H$280:H$298)),0)</f>
        <v>0</v>
      </c>
      <c r="J290" s="171">
        <f>'Averages Pivot Table'!X$254</f>
        <v>0</v>
      </c>
      <c r="K290" s="120">
        <f t="shared" ref="K290" si="535">IF(J290&gt;0,RANK(J290,(J$280:J$298)),0)</f>
        <v>0</v>
      </c>
      <c r="L290" s="171">
        <f>'Averages Pivot Table'!X$262</f>
        <v>0</v>
      </c>
      <c r="M290" s="120">
        <f t="shared" ref="M290" si="536">IF(L290&gt;0,RANK(L290,(L$280:L$298)),0)</f>
        <v>0</v>
      </c>
      <c r="N290" s="149"/>
      <c r="O290" s="168"/>
    </row>
    <row r="291" spans="1:15" s="91" customFormat="1">
      <c r="A291" s="118" t="s">
        <v>198</v>
      </c>
      <c r="B291" s="171">
        <f>'Averages Pivot Table'!X$267</f>
        <v>82368.383475898154</v>
      </c>
      <c r="C291" s="120">
        <f t="shared" si="504"/>
        <v>3</v>
      </c>
      <c r="D291" s="171">
        <f>'Averages Pivot Table'!X$271</f>
        <v>67132.757689191378</v>
      </c>
      <c r="E291" s="120">
        <f t="shared" si="504"/>
        <v>3</v>
      </c>
      <c r="F291" s="171">
        <f>'Averages Pivot Table'!X$275</f>
        <v>62216.50579839429</v>
      </c>
      <c r="G291" s="120">
        <f t="shared" ref="G291" si="537">IF(F291&gt;0,RANK(F291,(F$280:F$298)),0)</f>
        <v>1</v>
      </c>
      <c r="H291" s="171">
        <f>'Averages Pivot Table'!X$279</f>
        <v>52905</v>
      </c>
      <c r="I291" s="120">
        <f t="shared" ref="I291" si="538">IF(H291&gt;0,RANK(H291,(H$280:H$298)),0)</f>
        <v>2</v>
      </c>
      <c r="J291" s="171">
        <f>'Averages Pivot Table'!X$283</f>
        <v>53976.709483793515</v>
      </c>
      <c r="K291" s="120">
        <f t="shared" ref="K291" si="539">IF(J291&gt;0,RANK(J291,(J$280:J$298)),0)</f>
        <v>1</v>
      </c>
      <c r="L291" s="171">
        <f>'Averages Pivot Table'!X$291</f>
        <v>66996.440288751633</v>
      </c>
      <c r="M291" s="120">
        <f t="shared" ref="M291" si="540">IF(L291&gt;0,RANK(L291,(L$280:L$298)),0)</f>
        <v>3</v>
      </c>
      <c r="N291" s="149"/>
      <c r="O291" s="168"/>
    </row>
    <row r="292" spans="1:15" s="91" customFormat="1">
      <c r="A292" s="118" t="s">
        <v>199</v>
      </c>
      <c r="B292" s="171">
        <f>'Averages Pivot Table'!X$296</f>
        <v>59992.062894778035</v>
      </c>
      <c r="C292" s="120">
        <f t="shared" si="504"/>
        <v>10</v>
      </c>
      <c r="D292" s="171">
        <f>'Averages Pivot Table'!X$300</f>
        <v>54792.277946933449</v>
      </c>
      <c r="E292" s="120">
        <f t="shared" si="504"/>
        <v>10</v>
      </c>
      <c r="F292" s="171">
        <f>'Averages Pivot Table'!X$304</f>
        <v>50128.896940101251</v>
      </c>
      <c r="G292" s="120">
        <f t="shared" ref="G292" si="541">IF(F292&gt;0,RANK(F292,(F$280:F$298)),0)</f>
        <v>10</v>
      </c>
      <c r="H292" s="171">
        <f>'Averages Pivot Table'!X$308</f>
        <v>37727.871485943775</v>
      </c>
      <c r="I292" s="120">
        <f t="shared" ref="I292" si="542">IF(H292&gt;0,RANK(H292,(H$280:H$298)),0)</f>
        <v>10</v>
      </c>
      <c r="J292" s="171">
        <f>'Averages Pivot Table'!X$312</f>
        <v>0</v>
      </c>
      <c r="K292" s="120">
        <f t="shared" ref="K292" si="543">IF(J292&gt;0,RANK(J292,(J$280:J$298)),0)</f>
        <v>0</v>
      </c>
      <c r="L292" s="171">
        <f>'Averages Pivot Table'!X$320</f>
        <v>50442.419976634206</v>
      </c>
      <c r="M292" s="120">
        <f t="shared" ref="M292" si="544">IF(L292&gt;0,RANK(L292,(L$280:L$298)),0)</f>
        <v>10</v>
      </c>
      <c r="N292" s="149"/>
      <c r="O292" s="168"/>
    </row>
    <row r="293" spans="1:15" s="91" customFormat="1">
      <c r="A293" s="118" t="s">
        <v>200</v>
      </c>
      <c r="B293" s="171">
        <f>'Averages Pivot Table'!X$325</f>
        <v>72891.138741459785</v>
      </c>
      <c r="C293" s="120">
        <f t="shared" si="504"/>
        <v>7</v>
      </c>
      <c r="D293" s="171">
        <f>'Averages Pivot Table'!X$329</f>
        <v>58133.391645915857</v>
      </c>
      <c r="E293" s="120">
        <f t="shared" si="504"/>
        <v>8</v>
      </c>
      <c r="F293" s="171">
        <f>'Averages Pivot Table'!X$333</f>
        <v>53348.7434384273</v>
      </c>
      <c r="G293" s="120">
        <f t="shared" ref="G293" si="545">IF(F293&gt;0,RANK(F293,(F$280:F$298)),0)</f>
        <v>6</v>
      </c>
      <c r="H293" s="171">
        <f>'Averages Pivot Table'!X$337</f>
        <v>45799.743487963882</v>
      </c>
      <c r="I293" s="120">
        <f t="shared" ref="I293" si="546">IF(H293&gt;0,RANK(H293,(H$280:H$298)),0)</f>
        <v>5</v>
      </c>
      <c r="J293" s="171">
        <f>'Averages Pivot Table'!X$341</f>
        <v>39124.925216376541</v>
      </c>
      <c r="K293" s="120">
        <f t="shared" ref="K293" si="547">IF(J293&gt;0,RANK(J293,(J$280:J$298)),0)</f>
        <v>5</v>
      </c>
      <c r="L293" s="171">
        <f>'Averages Pivot Table'!X$349</f>
        <v>54538.43086865505</v>
      </c>
      <c r="M293" s="120">
        <f t="shared" ref="M293" si="548">IF(L293&gt;0,RANK(L293,(L$280:L$298)),0)</f>
        <v>9</v>
      </c>
      <c r="N293" s="149"/>
      <c r="O293" s="168"/>
    </row>
    <row r="294" spans="1:15" s="91" customFormat="1">
      <c r="A294" s="118"/>
      <c r="B294" s="171"/>
      <c r="C294" s="120"/>
      <c r="D294" s="171"/>
      <c r="E294" s="120"/>
      <c r="F294" s="171"/>
      <c r="G294" s="120"/>
      <c r="H294" s="171"/>
      <c r="I294" s="120"/>
      <c r="J294" s="171"/>
      <c r="K294" s="120"/>
      <c r="L294" s="171"/>
      <c r="M294" s="120"/>
      <c r="N294" s="149"/>
      <c r="O294" s="168"/>
    </row>
    <row r="295" spans="1:15" s="91" customFormat="1">
      <c r="A295" s="118" t="s">
        <v>201</v>
      </c>
      <c r="B295" s="173">
        <f>'Averages Pivot Table'!X$354</f>
        <v>0</v>
      </c>
      <c r="C295" s="120">
        <f t="shared" si="504"/>
        <v>0</v>
      </c>
      <c r="D295" s="173">
        <f>'Averages Pivot Table'!X$358</f>
        <v>0</v>
      </c>
      <c r="E295" s="120">
        <f t="shared" si="504"/>
        <v>0</v>
      </c>
      <c r="F295" s="173">
        <f>'Averages Pivot Table'!X$362</f>
        <v>0</v>
      </c>
      <c r="G295" s="120">
        <f t="shared" ref="G295" si="549">IF(F295&gt;0,RANK(F295,(F$280:F$298)),0)</f>
        <v>0</v>
      </c>
      <c r="H295" s="173">
        <f>'Averages Pivot Table'!X$366</f>
        <v>0</v>
      </c>
      <c r="I295" s="120">
        <f t="shared" ref="I295" si="550">IF(H295&gt;0,RANK(H295,(H$280:H$298)),0)</f>
        <v>0</v>
      </c>
      <c r="J295" s="173">
        <f>'Averages Pivot Table'!X$370</f>
        <v>0</v>
      </c>
      <c r="K295" s="120">
        <f t="shared" ref="K295" si="551">IF(J295&gt;0,RANK(J295,(J$280:J$298)),0)</f>
        <v>0</v>
      </c>
      <c r="L295" s="173">
        <f>'Averages Pivot Table'!X$378</f>
        <v>0</v>
      </c>
      <c r="M295" s="120">
        <f t="shared" ref="M295" si="552">IF(L295&gt;0,RANK(L295,(L$280:L$298)),0)</f>
        <v>0</v>
      </c>
      <c r="N295" s="149"/>
      <c r="O295" s="168"/>
    </row>
    <row r="296" spans="1:15" s="91" customFormat="1">
      <c r="A296" s="118" t="s">
        <v>202</v>
      </c>
      <c r="B296" s="173">
        <f>'Averages Pivot Table'!X$383</f>
        <v>0</v>
      </c>
      <c r="C296" s="120">
        <f t="shared" si="504"/>
        <v>0</v>
      </c>
      <c r="D296" s="173">
        <f>'Averages Pivot Table'!X$387</f>
        <v>0</v>
      </c>
      <c r="E296" s="120">
        <f t="shared" si="504"/>
        <v>0</v>
      </c>
      <c r="F296" s="173">
        <f>'Averages Pivot Table'!X$391</f>
        <v>0</v>
      </c>
      <c r="G296" s="120">
        <f t="shared" ref="G296" si="553">IF(F296&gt;0,RANK(F296,(F$280:F$298)),0)</f>
        <v>0</v>
      </c>
      <c r="H296" s="173">
        <f>'Averages Pivot Table'!X$395</f>
        <v>0</v>
      </c>
      <c r="I296" s="120">
        <f t="shared" ref="I296" si="554">IF(H296&gt;0,RANK(H296,(H$280:H$298)),0)</f>
        <v>0</v>
      </c>
      <c r="J296" s="173">
        <f>'Averages Pivot Table'!X$399</f>
        <v>0</v>
      </c>
      <c r="K296" s="120">
        <f t="shared" ref="K296" si="555">IF(J296&gt;0,RANK(J296,(J$280:J$298)),0)</f>
        <v>0</v>
      </c>
      <c r="L296" s="173">
        <f>'Averages Pivot Table'!X$407</f>
        <v>0</v>
      </c>
      <c r="M296" s="120">
        <f t="shared" ref="M296" si="556">IF(L296&gt;0,RANK(L296,(L$280:L$298)),0)</f>
        <v>0</v>
      </c>
      <c r="N296" s="149"/>
      <c r="O296" s="168"/>
    </row>
    <row r="297" spans="1:15" s="91" customFormat="1">
      <c r="A297" s="118" t="s">
        <v>203</v>
      </c>
      <c r="B297" s="173">
        <f>'Averages Pivot Table'!X$412</f>
        <v>79176.470588235301</v>
      </c>
      <c r="C297" s="120">
        <f t="shared" si="504"/>
        <v>4</v>
      </c>
      <c r="D297" s="173">
        <f>'Averages Pivot Table'!X$416</f>
        <v>66751.546391752578</v>
      </c>
      <c r="E297" s="120">
        <f t="shared" si="504"/>
        <v>4</v>
      </c>
      <c r="F297" s="173">
        <f>'Averages Pivot Table'!X$420</f>
        <v>57118.181818181816</v>
      </c>
      <c r="G297" s="120">
        <f t="shared" ref="G297" si="557">IF(F297&gt;0,RANK(F297,(F$280:F$298)),0)</f>
        <v>4</v>
      </c>
      <c r="H297" s="173">
        <f>'Averages Pivot Table'!X$424</f>
        <v>47681.25</v>
      </c>
      <c r="I297" s="120">
        <f t="shared" ref="I297" si="558">IF(H297&gt;0,RANK(H297,(H$280:H$298)),0)</f>
        <v>4</v>
      </c>
      <c r="J297" s="173">
        <f>'Averages Pivot Table'!X$428</f>
        <v>0</v>
      </c>
      <c r="K297" s="120">
        <f t="shared" ref="K297" si="559">IF(J297&gt;0,RANK(J297,(J$280:J$298)),0)</f>
        <v>0</v>
      </c>
      <c r="L297" s="173">
        <f>'Averages Pivot Table'!X$436</f>
        <v>62390.823201479157</v>
      </c>
      <c r="M297" s="120">
        <f t="shared" ref="M297" si="560">IF(L297&gt;0,RANK(L297,(L$280:L$298)),0)</f>
        <v>5</v>
      </c>
      <c r="N297" s="149"/>
      <c r="O297" s="149"/>
    </row>
    <row r="298" spans="1:15" s="91" customFormat="1">
      <c r="A298" s="143" t="s">
        <v>204</v>
      </c>
      <c r="B298" s="174">
        <f>'Averages Pivot Table'!X$441</f>
        <v>67981.435756841965</v>
      </c>
      <c r="C298" s="123">
        <f t="shared" si="504"/>
        <v>9</v>
      </c>
      <c r="D298" s="174">
        <f>'Averages Pivot Table'!X$445</f>
        <v>61049.298312129671</v>
      </c>
      <c r="E298" s="123">
        <f t="shared" si="504"/>
        <v>6</v>
      </c>
      <c r="F298" s="174">
        <f>'Averages Pivot Table'!X$449</f>
        <v>53019.197818170986</v>
      </c>
      <c r="G298" s="123">
        <f t="shared" ref="G298" si="561">IF(F298&gt;0,RANK(F298,(F$280:F$298)),0)</f>
        <v>8</v>
      </c>
      <c r="H298" s="174">
        <f>'Averages Pivot Table'!X$453</f>
        <v>43309.508031034442</v>
      </c>
      <c r="I298" s="123">
        <f t="shared" ref="I298" si="562">IF(H298&gt;0,RANK(H298,(H$280:H$298)),0)</f>
        <v>8</v>
      </c>
      <c r="J298" s="174">
        <f>'Averages Pivot Table'!X$457</f>
        <v>47571.705882352944</v>
      </c>
      <c r="K298" s="123">
        <f t="shared" ref="K298" si="563">IF(J298&gt;0,RANK(J298,(J$280:J$298)),0)</f>
        <v>2</v>
      </c>
      <c r="L298" s="174">
        <f>'Averages Pivot Table'!X$465</f>
        <v>56997.411977529177</v>
      </c>
      <c r="M298" s="123">
        <f t="shared" ref="M298" si="564">IF(L298&gt;0,RANK(L298,(L$280:L$298)),0)</f>
        <v>7</v>
      </c>
      <c r="N298" s="149"/>
      <c r="O298" s="149"/>
    </row>
    <row r="299" spans="1:15" s="91" customFormat="1" ht="32.25" customHeight="1">
      <c r="A299" s="665" t="s">
        <v>360</v>
      </c>
      <c r="B299" s="669"/>
      <c r="C299" s="669"/>
      <c r="D299" s="669"/>
      <c r="E299" s="669"/>
      <c r="F299" s="669"/>
      <c r="G299" s="669"/>
      <c r="H299" s="669"/>
      <c r="I299" s="669"/>
      <c r="J299" s="669"/>
      <c r="K299" s="669"/>
      <c r="L299" s="669"/>
      <c r="M299" s="669"/>
      <c r="N299" s="118"/>
      <c r="O299" s="118"/>
    </row>
    <row r="300" spans="1:15" s="91" customFormat="1">
      <c r="M300" s="84" t="s">
        <v>917</v>
      </c>
      <c r="O300" s="175"/>
    </row>
    <row r="301" spans="1:15" s="91" customFormat="1" ht="18">
      <c r="A301" s="64" t="s">
        <v>219</v>
      </c>
      <c r="B301" s="64"/>
      <c r="C301" s="64"/>
      <c r="D301" s="64"/>
      <c r="E301" s="64"/>
      <c r="F301" s="64"/>
      <c r="G301" s="64"/>
      <c r="H301" s="64"/>
      <c r="I301" s="64"/>
      <c r="J301" s="64"/>
      <c r="K301" s="64"/>
      <c r="L301" s="64"/>
      <c r="M301" s="64"/>
      <c r="N301" s="64"/>
      <c r="O301" s="64"/>
    </row>
    <row r="302" spans="1:15" s="91" customFormat="1">
      <c r="A302" s="162"/>
      <c r="B302" s="69"/>
      <c r="C302" s="69"/>
      <c r="D302" s="69"/>
      <c r="E302" s="69"/>
      <c r="F302" s="69"/>
      <c r="G302" s="69"/>
      <c r="H302" s="69"/>
      <c r="I302" s="69"/>
      <c r="J302" s="69"/>
      <c r="K302" s="69"/>
      <c r="L302" s="69"/>
      <c r="M302" s="69"/>
      <c r="N302" s="69"/>
      <c r="O302" s="69"/>
    </row>
    <row r="303" spans="1:15" s="91" customFormat="1" ht="15.75">
      <c r="A303" s="664" t="s">
        <v>210</v>
      </c>
      <c r="B303" s="664"/>
      <c r="C303" s="664"/>
      <c r="D303" s="664"/>
      <c r="E303" s="664"/>
      <c r="F303" s="664"/>
      <c r="G303" s="664"/>
      <c r="H303" s="664"/>
      <c r="I303" s="664"/>
      <c r="J303" s="664"/>
      <c r="K303" s="664"/>
      <c r="L303" s="664"/>
      <c r="M303" s="664"/>
      <c r="N303" s="664"/>
      <c r="O303" s="664"/>
    </row>
    <row r="304" spans="1:15" s="91" customFormat="1" ht="15.75">
      <c r="A304" s="664" t="s">
        <v>380</v>
      </c>
      <c r="B304" s="664"/>
      <c r="C304" s="664"/>
      <c r="D304" s="664"/>
      <c r="E304" s="664"/>
      <c r="F304" s="664"/>
      <c r="G304" s="664"/>
      <c r="H304" s="664"/>
      <c r="I304" s="664"/>
      <c r="J304" s="664"/>
      <c r="K304" s="664"/>
      <c r="L304" s="664"/>
      <c r="M304" s="664"/>
      <c r="N304" s="664"/>
      <c r="O304" s="664"/>
    </row>
    <row r="305" spans="1:19">
      <c r="A305" s="118"/>
      <c r="B305" s="118"/>
      <c r="C305" s="118"/>
      <c r="D305" s="118"/>
      <c r="E305" s="118"/>
      <c r="F305" s="118"/>
      <c r="G305" s="118"/>
      <c r="H305" s="118"/>
      <c r="I305" s="118"/>
      <c r="J305" s="118"/>
      <c r="K305" s="118"/>
      <c r="L305" s="118"/>
      <c r="M305" s="118"/>
      <c r="N305" s="118"/>
      <c r="O305" s="118"/>
    </row>
    <row r="306" spans="1:19" ht="33" customHeight="1">
      <c r="A306" s="96"/>
      <c r="B306" s="164" t="s">
        <v>3</v>
      </c>
      <c r="C306" s="165"/>
      <c r="D306" s="166" t="s">
        <v>4</v>
      </c>
      <c r="E306" s="167"/>
      <c r="F306" s="166" t="s">
        <v>5</v>
      </c>
      <c r="G306" s="167"/>
      <c r="H306" s="164" t="s">
        <v>6</v>
      </c>
      <c r="I306" s="165"/>
      <c r="J306" s="166" t="s">
        <v>211</v>
      </c>
      <c r="K306" s="167"/>
      <c r="L306" s="165" t="s">
        <v>21</v>
      </c>
      <c r="M306" s="165"/>
      <c r="N306" s="165" t="s">
        <v>212</v>
      </c>
      <c r="O306" s="165"/>
    </row>
    <row r="307" spans="1:19">
      <c r="A307" s="102"/>
      <c r="B307" s="98" t="s">
        <v>187</v>
      </c>
      <c r="C307" s="97" t="s">
        <v>166</v>
      </c>
      <c r="D307" s="98" t="s">
        <v>187</v>
      </c>
      <c r="E307" s="97" t="s">
        <v>166</v>
      </c>
      <c r="F307" s="98" t="s">
        <v>187</v>
      </c>
      <c r="G307" s="97" t="s">
        <v>166</v>
      </c>
      <c r="H307" s="98" t="s">
        <v>187</v>
      </c>
      <c r="I307" s="97" t="s">
        <v>166</v>
      </c>
      <c r="J307" s="98" t="s">
        <v>187</v>
      </c>
      <c r="K307" s="97" t="s">
        <v>166</v>
      </c>
      <c r="L307" s="98" t="s">
        <v>187</v>
      </c>
      <c r="M307" s="97" t="s">
        <v>166</v>
      </c>
      <c r="N307" s="98" t="s">
        <v>187</v>
      </c>
      <c r="O307" s="97" t="s">
        <v>166</v>
      </c>
    </row>
    <row r="308" spans="1:19" s="109" customFormat="1" ht="18" customHeight="1">
      <c r="A308" s="106" t="s">
        <v>188</v>
      </c>
      <c r="B308" s="133">
        <f>'Averages Pivot Table'!AE$469</f>
        <v>62967.292397001074</v>
      </c>
      <c r="C308" s="133"/>
      <c r="D308" s="133">
        <f>'Averages Pivot Table'!AE$473</f>
        <v>55436.357423506102</v>
      </c>
      <c r="E308" s="133"/>
      <c r="F308" s="133">
        <f>'Averages Pivot Table'!AE$477</f>
        <v>50285.463694854516</v>
      </c>
      <c r="G308" s="133"/>
      <c r="H308" s="133">
        <f>'Averages Pivot Table'!AE$481</f>
        <v>46223.482914473469</v>
      </c>
      <c r="I308" s="133"/>
      <c r="J308" s="133">
        <f>'Averages Pivot Table'!AE$485</f>
        <v>46839.667589710276</v>
      </c>
      <c r="K308" s="133"/>
      <c r="L308" s="133">
        <f>'Averages Pivot Table'!AE$489</f>
        <v>51568.434171914385</v>
      </c>
      <c r="M308" s="133"/>
      <c r="N308" s="133">
        <f>'Averages Pivot Table'!AE$493</f>
        <v>52158.019563670961</v>
      </c>
      <c r="O308" s="169"/>
      <c r="Q308" s="111"/>
      <c r="R308" s="111"/>
      <c r="S308" s="111"/>
    </row>
    <row r="309" spans="1:19" ht="12.95" customHeight="1">
      <c r="A309" s="118"/>
      <c r="B309" s="113"/>
      <c r="C309" s="137"/>
      <c r="D309" s="113"/>
      <c r="E309" s="137"/>
      <c r="F309" s="113"/>
      <c r="G309" s="137"/>
      <c r="H309" s="113"/>
      <c r="I309" s="137"/>
      <c r="J309" s="113"/>
      <c r="K309" s="137"/>
      <c r="L309" s="113"/>
      <c r="M309" s="137"/>
      <c r="N309" s="113"/>
      <c r="O309" s="137"/>
    </row>
    <row r="310" spans="1:19" ht="12.95" customHeight="1">
      <c r="A310" s="118" t="s">
        <v>189</v>
      </c>
      <c r="B310" s="171">
        <f>'Averages Pivot Table'!AE$6</f>
        <v>0</v>
      </c>
      <c r="C310" s="120">
        <f>IF(B310&gt;0,RANK(B310,(B$310:B$328)),0)</f>
        <v>0</v>
      </c>
      <c r="D310" s="171">
        <f>'Averages Pivot Table'!AE$10</f>
        <v>0</v>
      </c>
      <c r="E310" s="120">
        <f>IF(D310&gt;0,RANK(D310,(D$310:D$328)),0)</f>
        <v>0</v>
      </c>
      <c r="F310" s="171">
        <f>'Averages Pivot Table'!AE$14</f>
        <v>0</v>
      </c>
      <c r="G310" s="120">
        <f>IF(F310&gt;0,RANK(F310,(F$310:F$328)),0)</f>
        <v>0</v>
      </c>
      <c r="H310" s="171">
        <f>'Averages Pivot Table'!AE$18</f>
        <v>0</v>
      </c>
      <c r="I310" s="120">
        <f>IF(H310&gt;0,RANK(H310,(H$310:H$328)),0)</f>
        <v>0</v>
      </c>
      <c r="J310" s="171">
        <f>'Averages Pivot Table'!AE$22</f>
        <v>0</v>
      </c>
      <c r="K310" s="120">
        <f>IF(J310&gt;0,RANK(J310,(J$310:J$328)),0)</f>
        <v>0</v>
      </c>
      <c r="L310" s="149">
        <f>'Averages Pivot Table'!AE$26</f>
        <v>52546.053207300371</v>
      </c>
      <c r="M310" s="120">
        <f>IF(L310&gt;0,RANK(L310,(L$310:L$328)),0)</f>
        <v>4</v>
      </c>
      <c r="N310" s="171">
        <f>'Averages Pivot Table'!AE$30</f>
        <v>52546.053207300371</v>
      </c>
      <c r="O310" s="120">
        <f>IF(N310&gt;0,RANK(N310,(N$310:N$328)),0)</f>
        <v>6</v>
      </c>
    </row>
    <row r="311" spans="1:19" ht="12.95" customHeight="1">
      <c r="A311" s="118" t="s">
        <v>190</v>
      </c>
      <c r="B311" s="171">
        <f>'Averages Pivot Table'!AE$35</f>
        <v>45610.545634920636</v>
      </c>
      <c r="C311" s="120">
        <f t="shared" ref="C311:E328" si="565">IF(B311&gt;0,RANK(B311,(B$310:B$328)),0)</f>
        <v>10</v>
      </c>
      <c r="D311" s="171">
        <f>'Averages Pivot Table'!AE$39</f>
        <v>55254.683956819885</v>
      </c>
      <c r="E311" s="120">
        <f t="shared" si="565"/>
        <v>3</v>
      </c>
      <c r="F311" s="171">
        <f>'Averages Pivot Table'!AE$43</f>
        <v>45645.11036621339</v>
      </c>
      <c r="G311" s="120">
        <f t="shared" ref="G311" si="566">IF(F311&gt;0,RANK(F311,(F$310:F$328)),0)</f>
        <v>5</v>
      </c>
      <c r="H311" s="171">
        <f>'Averages Pivot Table'!AE$47</f>
        <v>40431.042254697975</v>
      </c>
      <c r="I311" s="120">
        <f t="shared" ref="I311" si="567">IF(H311&gt;0,RANK(H311,(H$310:H$328)),0)</f>
        <v>6</v>
      </c>
      <c r="J311" s="171">
        <f>'Averages Pivot Table'!AE$51</f>
        <v>0</v>
      </c>
      <c r="K311" s="120">
        <f t="shared" ref="K311" si="568">IF(J311&gt;0,RANK(J311,(J$310:J$328)),0)</f>
        <v>0</v>
      </c>
      <c r="L311" s="149">
        <f>'Averages Pivot Table'!AE$55</f>
        <v>44115.884714050568</v>
      </c>
      <c r="M311" s="120">
        <f t="shared" ref="M311" si="569">IF(L311&gt;0,RANK(L311,(L$310:L$328)),0)</f>
        <v>8</v>
      </c>
      <c r="N311" s="171">
        <f>'Averages Pivot Table'!AE$59</f>
        <v>43845.371326013868</v>
      </c>
      <c r="O311" s="120">
        <f t="shared" ref="O311" si="570">IF(N311&gt;0,RANK(N311,(N$310:N$328)),0)</f>
        <v>15</v>
      </c>
    </row>
    <row r="312" spans="1:19" ht="12.95" customHeight="1">
      <c r="A312" s="118" t="s">
        <v>191</v>
      </c>
      <c r="B312" s="171">
        <f>'Averages Pivot Table'!AE$64</f>
        <v>0</v>
      </c>
      <c r="C312" s="120">
        <f t="shared" si="565"/>
        <v>0</v>
      </c>
      <c r="D312" s="171">
        <f>'Averages Pivot Table'!AE$68</f>
        <v>0</v>
      </c>
      <c r="E312" s="120">
        <f t="shared" si="565"/>
        <v>0</v>
      </c>
      <c r="F312" s="171">
        <f>'Averages Pivot Table'!AE$72</f>
        <v>0</v>
      </c>
      <c r="G312" s="120">
        <f t="shared" ref="G312" si="571">IF(F312&gt;0,RANK(F312,(F$310:F$328)),0)</f>
        <v>0</v>
      </c>
      <c r="H312" s="171">
        <f>'Averages Pivot Table'!AE$76</f>
        <v>0</v>
      </c>
      <c r="I312" s="120">
        <f t="shared" ref="I312" si="572">IF(H312&gt;0,RANK(H312,(H$310:H$328)),0)</f>
        <v>0</v>
      </c>
      <c r="J312" s="171">
        <f>'Averages Pivot Table'!AE$80</f>
        <v>0</v>
      </c>
      <c r="K312" s="120">
        <f t="shared" ref="K312" si="573">IF(J312&gt;0,RANK(J312,(J$310:J$328)),0)</f>
        <v>0</v>
      </c>
      <c r="L312" s="149">
        <f>'Averages Pivot Table'!AE$84</f>
        <v>60362.580450037851</v>
      </c>
      <c r="M312" s="120">
        <f t="shared" ref="M312" si="574">IF(L312&gt;0,RANK(L312,(L$310:L$328)),0)</f>
        <v>1</v>
      </c>
      <c r="N312" s="171">
        <f>'Averages Pivot Table'!AE$88</f>
        <v>60362.580450037851</v>
      </c>
      <c r="O312" s="120">
        <f t="shared" ref="O312" si="575">IF(N312&gt;0,RANK(N312,(N$310:N$328)),0)</f>
        <v>2</v>
      </c>
    </row>
    <row r="313" spans="1:19" ht="12.95" customHeight="1">
      <c r="A313" s="118" t="s">
        <v>192</v>
      </c>
      <c r="B313" s="171">
        <f>'Averages Pivot Table'!AE$93</f>
        <v>0</v>
      </c>
      <c r="C313" s="120">
        <f t="shared" si="565"/>
        <v>0</v>
      </c>
      <c r="D313" s="171">
        <f>'Averages Pivot Table'!AE$97</f>
        <v>0</v>
      </c>
      <c r="E313" s="120">
        <f t="shared" si="565"/>
        <v>0</v>
      </c>
      <c r="F313" s="171">
        <f>'Averages Pivot Table'!AE$101</f>
        <v>0</v>
      </c>
      <c r="G313" s="120">
        <f t="shared" ref="G313" si="576">IF(F313&gt;0,RANK(F313,(F$310:F$328)),0)</f>
        <v>0</v>
      </c>
      <c r="H313" s="171">
        <f>'Averages Pivot Table'!AE$105</f>
        <v>0</v>
      </c>
      <c r="I313" s="120">
        <f t="shared" ref="I313" si="577">IF(H313&gt;0,RANK(H313,(H$310:H$328)),0)</f>
        <v>0</v>
      </c>
      <c r="J313" s="171">
        <f>'Averages Pivot Table'!AE$109</f>
        <v>0</v>
      </c>
      <c r="K313" s="120">
        <f t="shared" ref="K313" si="578">IF(J313&gt;0,RANK(J313,(J$310:J$328)),0)</f>
        <v>0</v>
      </c>
      <c r="L313" s="149">
        <f>'Averages Pivot Table'!AE$113</f>
        <v>55705.84911392405</v>
      </c>
      <c r="M313" s="120">
        <f t="shared" ref="M313" si="579">IF(L313&gt;0,RANK(L313,(L$310:L$328)),0)</f>
        <v>3</v>
      </c>
      <c r="N313" s="171">
        <f>'Averages Pivot Table'!AE$117</f>
        <v>55705.84911392405</v>
      </c>
      <c r="O313" s="120">
        <f t="shared" ref="O313" si="580">IF(N313&gt;0,RANK(N313,(N$310:N$328)),0)</f>
        <v>4</v>
      </c>
    </row>
    <row r="314" spans="1:19" ht="12.95" customHeight="1">
      <c r="A314" s="118"/>
      <c r="B314" s="171"/>
      <c r="C314" s="120"/>
      <c r="D314" s="171"/>
      <c r="E314" s="120"/>
      <c r="F314" s="171"/>
      <c r="G314" s="120"/>
      <c r="H314" s="171"/>
      <c r="I314" s="120"/>
      <c r="J314" s="171"/>
      <c r="K314" s="120"/>
      <c r="L314" s="149"/>
      <c r="M314" s="120"/>
      <c r="N314" s="171"/>
      <c r="O314" s="120"/>
    </row>
    <row r="315" spans="1:19" ht="12.95" customHeight="1">
      <c r="A315" s="118" t="s">
        <v>193</v>
      </c>
      <c r="B315" s="171">
        <f>'Averages Pivot Table'!AE$122</f>
        <v>60084.326918918923</v>
      </c>
      <c r="C315" s="120">
        <f t="shared" si="565"/>
        <v>7</v>
      </c>
      <c r="D315" s="171">
        <f>'Averages Pivot Table'!AE$126</f>
        <v>52694.378007715059</v>
      </c>
      <c r="E315" s="120">
        <f t="shared" si="565"/>
        <v>8</v>
      </c>
      <c r="F315" s="171">
        <f>'Averages Pivot Table'!AE$130</f>
        <v>45380.376325723548</v>
      </c>
      <c r="G315" s="120">
        <f t="shared" ref="G315" si="581">IF(F315&gt;0,RANK(F315,(F$310:F$328)),0)</f>
        <v>6</v>
      </c>
      <c r="H315" s="171">
        <f>'Averages Pivot Table'!AE$134</f>
        <v>40065.243974394944</v>
      </c>
      <c r="I315" s="120">
        <f t="shared" ref="I315" si="582">IF(H315&gt;0,RANK(H315,(H$310:H$328)),0)</f>
        <v>7</v>
      </c>
      <c r="J315" s="171">
        <f>'Averages Pivot Table'!AE$138</f>
        <v>36572.729284611429</v>
      </c>
      <c r="K315" s="120">
        <f t="shared" ref="K315" si="583">IF(J315&gt;0,RANK(J315,(J$310:J$328)),0)</f>
        <v>8</v>
      </c>
      <c r="L315" s="149">
        <f>'Averages Pivot Table'!AE$142</f>
        <v>0</v>
      </c>
      <c r="M315" s="120">
        <f t="shared" ref="M315" si="584">IF(L315&gt;0,RANK(L315,(L$310:L$328)),0)</f>
        <v>0</v>
      </c>
      <c r="N315" s="171">
        <f>'Averages Pivot Table'!AE$146</f>
        <v>46627.267982502235</v>
      </c>
      <c r="O315" s="120">
        <f t="shared" ref="O315" si="585">IF(N315&gt;0,RANK(N315,(N$310:N$328)),0)</f>
        <v>13</v>
      </c>
    </row>
    <row r="316" spans="1:19" ht="12.95" customHeight="1">
      <c r="A316" s="118" t="s">
        <v>194</v>
      </c>
      <c r="B316" s="171">
        <f>'Averages Pivot Table'!AE$151</f>
        <v>55373.108312354379</v>
      </c>
      <c r="C316" s="120">
        <f t="shared" si="565"/>
        <v>9</v>
      </c>
      <c r="D316" s="171">
        <f>'Averages Pivot Table'!AE$155</f>
        <v>45305.715886248305</v>
      </c>
      <c r="E316" s="120">
        <f t="shared" si="565"/>
        <v>10</v>
      </c>
      <c r="F316" s="171">
        <f>'Averages Pivot Table'!AE$159</f>
        <v>38445.673446369568</v>
      </c>
      <c r="G316" s="120">
        <f t="shared" ref="G316" si="586">IF(F316&gt;0,RANK(F316,(F$310:F$328)),0)</f>
        <v>10</v>
      </c>
      <c r="H316" s="171">
        <f>'Averages Pivot Table'!AE$163</f>
        <v>35586.019446819344</v>
      </c>
      <c r="I316" s="120">
        <f t="shared" ref="I316" si="587">IF(H316&gt;0,RANK(H316,(H$310:H$328)),0)</f>
        <v>11</v>
      </c>
      <c r="J316" s="171">
        <f>'Averages Pivot Table'!AE$167</f>
        <v>0</v>
      </c>
      <c r="K316" s="120">
        <f t="shared" ref="K316" si="588">IF(J316&gt;0,RANK(J316,(J$310:J$328)),0)</f>
        <v>0</v>
      </c>
      <c r="L316" s="149">
        <f>'Averages Pivot Table'!AE$171</f>
        <v>0</v>
      </c>
      <c r="M316" s="120">
        <f t="shared" ref="M316" si="589">IF(L316&gt;0,RANK(L316,(L$310:L$328)),0)</f>
        <v>0</v>
      </c>
      <c r="N316" s="171">
        <f>'Averages Pivot Table'!AE$175</f>
        <v>46022.913587689254</v>
      </c>
      <c r="O316" s="120">
        <f t="shared" ref="O316" si="590">IF(N316&gt;0,RANK(N316,(N$310:N$328)),0)</f>
        <v>14</v>
      </c>
    </row>
    <row r="317" spans="1:19" ht="12.95" customHeight="1">
      <c r="A317" s="118" t="s">
        <v>195</v>
      </c>
      <c r="B317" s="171">
        <f>'Averages Pivot Table'!AE$180</f>
        <v>58473.868025435972</v>
      </c>
      <c r="C317" s="120">
        <f t="shared" si="565"/>
        <v>8</v>
      </c>
      <c r="D317" s="171">
        <f>'Averages Pivot Table'!AE$184</f>
        <v>50465.479222733826</v>
      </c>
      <c r="E317" s="120">
        <f t="shared" si="565"/>
        <v>9</v>
      </c>
      <c r="F317" s="171">
        <f>'Averages Pivot Table'!AE$188</f>
        <v>45276.53020696553</v>
      </c>
      <c r="G317" s="120">
        <f t="shared" ref="G317" si="591">IF(F317&gt;0,RANK(F317,(F$310:F$328)),0)</f>
        <v>7</v>
      </c>
      <c r="H317" s="171">
        <f>'Averages Pivot Table'!AE$192</f>
        <v>37821.062765081064</v>
      </c>
      <c r="I317" s="120">
        <f t="shared" ref="I317" si="592">IF(H317&gt;0,RANK(H317,(H$310:H$328)),0)</f>
        <v>10</v>
      </c>
      <c r="J317" s="171">
        <f>'Averages Pivot Table'!AE$196</f>
        <v>40227.613445378149</v>
      </c>
      <c r="K317" s="120">
        <f t="shared" ref="K317" si="593">IF(J317&gt;0,RANK(J317,(J$310:J$328)),0)</f>
        <v>4</v>
      </c>
      <c r="L317" s="149">
        <f>'Averages Pivot Table'!AE$200</f>
        <v>0</v>
      </c>
      <c r="M317" s="120">
        <f t="shared" ref="M317" si="594">IF(L317&gt;0,RANK(L317,(L$310:L$328)),0)</f>
        <v>0</v>
      </c>
      <c r="N317" s="171">
        <f>'Averages Pivot Table'!AE$204</f>
        <v>43772.499565412654</v>
      </c>
      <c r="O317" s="120">
        <f t="shared" ref="O317" si="595">IF(N317&gt;0,RANK(N317,(N$310:N$328)),0)</f>
        <v>16</v>
      </c>
    </row>
    <row r="318" spans="1:19" ht="12.95" customHeight="1">
      <c r="A318" s="118" t="s">
        <v>196</v>
      </c>
      <c r="B318" s="171">
        <f>'Averages Pivot Table'!AE$209</f>
        <v>75082.310179204302</v>
      </c>
      <c r="C318" s="120">
        <f t="shared" si="565"/>
        <v>1</v>
      </c>
      <c r="D318" s="171">
        <f>'Averages Pivot Table'!AE$213</f>
        <v>60406.875533682112</v>
      </c>
      <c r="E318" s="120">
        <f t="shared" si="565"/>
        <v>2</v>
      </c>
      <c r="F318" s="171">
        <f>'Averages Pivot Table'!AE$217</f>
        <v>52967.677542883212</v>
      </c>
      <c r="G318" s="120">
        <f t="shared" ref="G318" si="596">IF(F318&gt;0,RANK(F318,(F$310:F$328)),0)</f>
        <v>2</v>
      </c>
      <c r="H318" s="171">
        <f>'Averages Pivot Table'!AE$221</f>
        <v>46939.037586479433</v>
      </c>
      <c r="I318" s="120">
        <f t="shared" ref="I318" si="597">IF(H318&gt;0,RANK(H318,(H$310:H$328)),0)</f>
        <v>3</v>
      </c>
      <c r="J318" s="171">
        <f>'Averages Pivot Table'!AE$225</f>
        <v>39055.090909090904</v>
      </c>
      <c r="K318" s="120">
        <f t="shared" ref="K318" si="598">IF(J318&gt;0,RANK(J318,(J$310:J$328)),0)</f>
        <v>5</v>
      </c>
      <c r="L318" s="149">
        <f>'Averages Pivot Table'!AE$229</f>
        <v>0</v>
      </c>
      <c r="M318" s="120">
        <f t="shared" ref="M318" si="599">IF(L318&gt;0,RANK(L318,(L$310:L$328)),0)</f>
        <v>0</v>
      </c>
      <c r="N318" s="171">
        <f>'Averages Pivot Table'!AE$233</f>
        <v>61848.804894290945</v>
      </c>
      <c r="O318" s="120">
        <f t="shared" ref="O318" si="600">IF(N318&gt;0,RANK(N318,(N$310:N$328)),0)</f>
        <v>1</v>
      </c>
    </row>
    <row r="319" spans="1:19" ht="12.95" customHeight="1">
      <c r="A319" s="118"/>
      <c r="B319" s="171"/>
      <c r="C319" s="120"/>
      <c r="D319" s="171"/>
      <c r="E319" s="120"/>
      <c r="F319" s="171"/>
      <c r="G319" s="120"/>
      <c r="H319" s="171"/>
      <c r="I319" s="120"/>
      <c r="J319" s="171"/>
      <c r="K319" s="120"/>
      <c r="L319" s="149"/>
      <c r="M319" s="120"/>
      <c r="N319" s="171"/>
      <c r="O319" s="120"/>
    </row>
    <row r="320" spans="1:19" ht="12.95" customHeight="1">
      <c r="A320" s="118" t="s">
        <v>197</v>
      </c>
      <c r="B320" s="171">
        <f>'Averages Pivot Table'!AE$238</f>
        <v>0</v>
      </c>
      <c r="C320" s="120">
        <f t="shared" si="565"/>
        <v>0</v>
      </c>
      <c r="D320" s="171">
        <f>'Averages Pivot Table'!AE$242</f>
        <v>0</v>
      </c>
      <c r="E320" s="120">
        <f t="shared" si="565"/>
        <v>0</v>
      </c>
      <c r="F320" s="171">
        <f>'Averages Pivot Table'!AE$246</f>
        <v>0</v>
      </c>
      <c r="G320" s="120">
        <f t="shared" ref="G320" si="601">IF(F320&gt;0,RANK(F320,(F$310:F$328)),0)</f>
        <v>0</v>
      </c>
      <c r="H320" s="171">
        <f>'Averages Pivot Table'!AE$250</f>
        <v>0</v>
      </c>
      <c r="I320" s="120">
        <f t="shared" ref="I320" si="602">IF(H320&gt;0,RANK(H320,(H$310:H$328)),0)</f>
        <v>0</v>
      </c>
      <c r="J320" s="171">
        <f>'Averages Pivot Table'!AE$254</f>
        <v>0</v>
      </c>
      <c r="K320" s="120">
        <f t="shared" ref="K320" si="603">IF(J320&gt;0,RANK(J320,(J$310:J$328)),0)</f>
        <v>0</v>
      </c>
      <c r="L320" s="149">
        <f>'Averages Pivot Table'!AE$258</f>
        <v>48924.778218850821</v>
      </c>
      <c r="M320" s="120">
        <f t="shared" ref="M320" si="604">IF(L320&gt;0,RANK(L320,(L$310:L$328)),0)</f>
        <v>6</v>
      </c>
      <c r="N320" s="171">
        <f>'Averages Pivot Table'!AE$262</f>
        <v>48924.778218850821</v>
      </c>
      <c r="O320" s="120">
        <f t="shared" ref="O320" si="605">IF(N320&gt;0,RANK(N320,(N$310:N$328)),0)</f>
        <v>8</v>
      </c>
    </row>
    <row r="321" spans="1:16" s="91" customFormat="1">
      <c r="A321" s="118" t="s">
        <v>198</v>
      </c>
      <c r="B321" s="171">
        <f>'Averages Pivot Table'!AE$267</f>
        <v>0</v>
      </c>
      <c r="C321" s="120">
        <f t="shared" si="565"/>
        <v>0</v>
      </c>
      <c r="D321" s="171">
        <f>'Averages Pivot Table'!AE$271</f>
        <v>38906</v>
      </c>
      <c r="E321" s="120">
        <f t="shared" si="565"/>
        <v>11</v>
      </c>
      <c r="F321" s="171">
        <f>'Averages Pivot Table'!AE$275</f>
        <v>0</v>
      </c>
      <c r="G321" s="120">
        <f t="shared" ref="G321" si="606">IF(F321&gt;0,RANK(F321,(F$310:F$328)),0)</f>
        <v>0</v>
      </c>
      <c r="H321" s="171">
        <f>'Averages Pivot Table'!AE$279</f>
        <v>46673.152653536512</v>
      </c>
      <c r="I321" s="120">
        <f t="shared" ref="I321" si="607">IF(H321&gt;0,RANK(H321,(H$310:H$328)),0)</f>
        <v>4</v>
      </c>
      <c r="J321" s="171">
        <f>'Averages Pivot Table'!AE$283</f>
        <v>50207.729442970827</v>
      </c>
      <c r="K321" s="120">
        <f t="shared" ref="K321" si="608">IF(J321&gt;0,RANK(J321,(J$310:J$328)),0)</f>
        <v>1</v>
      </c>
      <c r="L321" s="149">
        <f>'Averages Pivot Table'!AE$287</f>
        <v>47429.462441702199</v>
      </c>
      <c r="M321" s="120">
        <f t="shared" ref="M321" si="609">IF(L321&gt;0,RANK(L321,(L$310:L$328)),0)</f>
        <v>7</v>
      </c>
      <c r="N321" s="171">
        <f>'Averages Pivot Table'!AE$291</f>
        <v>47410.440929981371</v>
      </c>
      <c r="O321" s="120">
        <f t="shared" ref="O321" si="610">IF(N321&gt;0,RANK(N321,(N$310:N$328)),0)</f>
        <v>11</v>
      </c>
    </row>
    <row r="322" spans="1:16" s="91" customFormat="1">
      <c r="A322" s="118" t="s">
        <v>199</v>
      </c>
      <c r="B322" s="171">
        <f>'Averages Pivot Table'!AE$296</f>
        <v>0</v>
      </c>
      <c r="C322" s="120">
        <f t="shared" si="565"/>
        <v>0</v>
      </c>
      <c r="D322" s="171">
        <f>'Averages Pivot Table'!AE$300</f>
        <v>0</v>
      </c>
      <c r="E322" s="120">
        <f t="shared" si="565"/>
        <v>0</v>
      </c>
      <c r="F322" s="171">
        <f>'Averages Pivot Table'!AE$304</f>
        <v>0</v>
      </c>
      <c r="G322" s="120">
        <f t="shared" ref="G322" si="611">IF(F322&gt;0,RANK(F322,(F$310:F$328)),0)</f>
        <v>0</v>
      </c>
      <c r="H322" s="171">
        <f>'Averages Pivot Table'!AE$308</f>
        <v>0</v>
      </c>
      <c r="I322" s="120">
        <f t="shared" ref="I322" si="612">IF(H322&gt;0,RANK(H322,(H$310:H$328)),0)</f>
        <v>0</v>
      </c>
      <c r="J322" s="171">
        <f>'Averages Pivot Table'!AE$312</f>
        <v>0</v>
      </c>
      <c r="K322" s="120">
        <f t="shared" ref="K322" si="613">IF(J322&gt;0,RANK(J322,(J$310:J$328)),0)</f>
        <v>0</v>
      </c>
      <c r="L322" s="149">
        <f>'Averages Pivot Table'!AE$316</f>
        <v>50378.445889717055</v>
      </c>
      <c r="M322" s="120">
        <f t="shared" ref="M322" si="614">IF(L322&gt;0,RANK(L322,(L$310:L$328)),0)</f>
        <v>5</v>
      </c>
      <c r="N322" s="171">
        <f>'Averages Pivot Table'!AE$320</f>
        <v>50378.445889717055</v>
      </c>
      <c r="O322" s="120">
        <f t="shared" ref="O322" si="615">IF(N322&gt;0,RANK(N322,(N$310:N$328)),0)</f>
        <v>7</v>
      </c>
    </row>
    <row r="323" spans="1:16" s="91" customFormat="1">
      <c r="A323" s="118" t="s">
        <v>200</v>
      </c>
      <c r="B323" s="171">
        <f>'Averages Pivot Table'!AE$325</f>
        <v>69618.463157894745</v>
      </c>
      <c r="C323" s="120">
        <f t="shared" si="565"/>
        <v>3</v>
      </c>
      <c r="D323" s="171">
        <f>'Averages Pivot Table'!AE$329</f>
        <v>55118.555555555555</v>
      </c>
      <c r="E323" s="120">
        <f t="shared" si="565"/>
        <v>4</v>
      </c>
      <c r="F323" s="171">
        <f>'Averages Pivot Table'!AE$333</f>
        <v>46947.892857142855</v>
      </c>
      <c r="G323" s="120">
        <f t="shared" ref="G323" si="616">IF(F323&gt;0,RANK(F323,(F$310:F$328)),0)</f>
        <v>4</v>
      </c>
      <c r="H323" s="171">
        <f>'Averages Pivot Table'!AE$337</f>
        <v>43857.687292347277</v>
      </c>
      <c r="I323" s="120">
        <f t="shared" ref="I323" si="617">IF(H323&gt;0,RANK(H323,(H$310:H$328)),0)</f>
        <v>5</v>
      </c>
      <c r="J323" s="171">
        <f>'Averages Pivot Table'!AE$341</f>
        <v>47696.094499999999</v>
      </c>
      <c r="K323" s="120">
        <f t="shared" ref="K323" si="618">IF(J323&gt;0,RANK(J323,(J$310:J$328)),0)</f>
        <v>3</v>
      </c>
      <c r="L323" s="149">
        <f>'Averages Pivot Table'!AE$345</f>
        <v>0</v>
      </c>
      <c r="M323" s="120">
        <f t="shared" ref="M323" si="619">IF(L323&gt;0,RANK(L323,(L$310:L$328)),0)</f>
        <v>0</v>
      </c>
      <c r="N323" s="171">
        <f>'Averages Pivot Table'!AE$349</f>
        <v>47799.444571173895</v>
      </c>
      <c r="O323" s="120">
        <f t="shared" ref="O323" si="620">IF(N323&gt;0,RANK(N323,(N$310:N$328)),0)</f>
        <v>10</v>
      </c>
    </row>
    <row r="324" spans="1:16" s="91" customFormat="1">
      <c r="A324" s="118"/>
      <c r="B324" s="171"/>
      <c r="C324" s="120"/>
      <c r="D324" s="171"/>
      <c r="E324" s="120"/>
      <c r="F324" s="171"/>
      <c r="G324" s="120"/>
      <c r="H324" s="171"/>
      <c r="I324" s="120"/>
      <c r="J324" s="171"/>
      <c r="K324" s="120"/>
      <c r="L324" s="149"/>
      <c r="M324" s="120"/>
      <c r="N324" s="171"/>
      <c r="O324" s="120"/>
    </row>
    <row r="325" spans="1:16" s="91" customFormat="1">
      <c r="A325" s="118" t="s">
        <v>201</v>
      </c>
      <c r="B325" s="173">
        <f>'Averages Pivot Table'!AE$354</f>
        <v>61162.770842065671</v>
      </c>
      <c r="C325" s="120">
        <f t="shared" si="565"/>
        <v>5</v>
      </c>
      <c r="D325" s="173">
        <f>'Averages Pivot Table'!AE$358</f>
        <v>53247.227253557088</v>
      </c>
      <c r="E325" s="120">
        <f t="shared" si="565"/>
        <v>7</v>
      </c>
      <c r="F325" s="173">
        <f>'Averages Pivot Table'!AE$362</f>
        <v>45247.477544620742</v>
      </c>
      <c r="G325" s="120">
        <f t="shared" ref="G325" si="621">IF(F325&gt;0,RANK(F325,(F$310:F$328)),0)</f>
        <v>8</v>
      </c>
      <c r="H325" s="173">
        <f>'Averages Pivot Table'!AE$366</f>
        <v>39855.797941221317</v>
      </c>
      <c r="I325" s="120">
        <f t="shared" ref="I325" si="622">IF(H325&gt;0,RANK(H325,(H$310:H$328)),0)</f>
        <v>8</v>
      </c>
      <c r="J325" s="173">
        <f>'Averages Pivot Table'!AE$370</f>
        <v>48053.25</v>
      </c>
      <c r="K325" s="120">
        <f t="shared" ref="K325" si="623">IF(J325&gt;0,RANK(J325,(J$310:J$328)),0)</f>
        <v>2</v>
      </c>
      <c r="L325" s="119">
        <f>'Averages Pivot Table'!AE$374</f>
        <v>0</v>
      </c>
      <c r="M325" s="120">
        <f t="shared" ref="M325" si="624">IF(L325&gt;0,RANK(L325,(L$310:L$328)),0)</f>
        <v>0</v>
      </c>
      <c r="N325" s="173">
        <f>'Averages Pivot Table'!AE$378</f>
        <v>48915.611533471354</v>
      </c>
      <c r="O325" s="120">
        <f t="shared" ref="O325" si="625">IF(N325&gt;0,RANK(N325,(N$310:N$328)),0)</f>
        <v>9</v>
      </c>
    </row>
    <row r="326" spans="1:16" s="91" customFormat="1">
      <c r="A326" s="118" t="s">
        <v>202</v>
      </c>
      <c r="B326" s="173">
        <f>'Averages Pivot Table'!AE$383</f>
        <v>60488.76652207903</v>
      </c>
      <c r="C326" s="120">
        <f t="shared" si="565"/>
        <v>6</v>
      </c>
      <c r="D326" s="173">
        <f>'Averages Pivot Table'!AE$387</f>
        <v>55060.831373458845</v>
      </c>
      <c r="E326" s="120">
        <f t="shared" si="565"/>
        <v>5</v>
      </c>
      <c r="F326" s="173">
        <f>'Averages Pivot Table'!AE$391</f>
        <v>52495.700191253374</v>
      </c>
      <c r="G326" s="120">
        <f t="shared" ref="G326" si="626">IF(F326&gt;0,RANK(F326,(F$310:F$328)),0)</f>
        <v>3</v>
      </c>
      <c r="H326" s="173">
        <f>'Averages Pivot Table'!AE$395</f>
        <v>49497.273639765648</v>
      </c>
      <c r="I326" s="120">
        <f t="shared" ref="I326" si="627">IF(H326&gt;0,RANK(H326,(H$310:H$328)),0)</f>
        <v>2</v>
      </c>
      <c r="J326" s="173">
        <f>'Averages Pivot Table'!AE$399</f>
        <v>0</v>
      </c>
      <c r="K326" s="120">
        <f t="shared" ref="K326" si="628">IF(J326&gt;0,RANK(J326,(J$310:J$328)),0)</f>
        <v>0</v>
      </c>
      <c r="L326" s="119">
        <f>'Averages Pivot Table'!AE$403</f>
        <v>56499.064012636605</v>
      </c>
      <c r="M326" s="120">
        <f t="shared" ref="M326" si="629">IF(L326&gt;0,RANK(L326,(L$310:L$328)),0)</f>
        <v>2</v>
      </c>
      <c r="N326" s="173">
        <f>'Averages Pivot Table'!AE$407</f>
        <v>54617.507054866051</v>
      </c>
      <c r="O326" s="120">
        <f t="shared" ref="O326" si="630">IF(N326&gt;0,RANK(N326,(N$310:N$328)),0)</f>
        <v>5</v>
      </c>
    </row>
    <row r="327" spans="1:16" s="91" customFormat="1">
      <c r="A327" s="118" t="s">
        <v>203</v>
      </c>
      <c r="B327" s="173">
        <f>'Averages Pivot Table'!AE$412</f>
        <v>71311.05161431813</v>
      </c>
      <c r="C327" s="120">
        <f t="shared" si="565"/>
        <v>2</v>
      </c>
      <c r="D327" s="173">
        <f>'Averages Pivot Table'!AE$416</f>
        <v>63697.464417466959</v>
      </c>
      <c r="E327" s="120">
        <f t="shared" si="565"/>
        <v>1</v>
      </c>
      <c r="F327" s="173">
        <f>'Averages Pivot Table'!AE$420</f>
        <v>57083.140134058041</v>
      </c>
      <c r="G327" s="120">
        <f t="shared" ref="G327" si="631">IF(F327&gt;0,RANK(F327,(F$310:F$328)),0)</f>
        <v>1</v>
      </c>
      <c r="H327" s="173">
        <f>'Averages Pivot Table'!AE$424</f>
        <v>51604.959582853859</v>
      </c>
      <c r="I327" s="120">
        <f t="shared" ref="I327" si="632">IF(H327&gt;0,RANK(H327,(H$310:H$328)),0)</f>
        <v>1</v>
      </c>
      <c r="J327" s="173">
        <f>'Averages Pivot Table'!AE$428</f>
        <v>38795.088235294112</v>
      </c>
      <c r="K327" s="120">
        <f t="shared" ref="K327" si="633">IF(J327&gt;0,RANK(J327,(J$310:J$328)),0)</f>
        <v>6</v>
      </c>
      <c r="L327" s="119">
        <f>'Averages Pivot Table'!AE$432</f>
        <v>0</v>
      </c>
      <c r="M327" s="120">
        <f t="shared" ref="M327" si="634">IF(L327&gt;0,RANK(L327,(L$310:L$328)),0)</f>
        <v>0</v>
      </c>
      <c r="N327" s="173">
        <f>'Averages Pivot Table'!AE$436</f>
        <v>60059.216154350303</v>
      </c>
      <c r="O327" s="120">
        <f t="shared" ref="O327" si="635">IF(N327&gt;0,RANK(N327,(N$310:N$328)),0)</f>
        <v>3</v>
      </c>
    </row>
    <row r="328" spans="1:16" s="91" customFormat="1">
      <c r="A328" s="143" t="s">
        <v>204</v>
      </c>
      <c r="B328" s="174">
        <f>'Averages Pivot Table'!AE$441</f>
        <v>63668.670570216993</v>
      </c>
      <c r="C328" s="123">
        <f t="shared" si="565"/>
        <v>4</v>
      </c>
      <c r="D328" s="174">
        <f>'Averages Pivot Table'!AE$445</f>
        <v>54667.266088507429</v>
      </c>
      <c r="E328" s="123">
        <f t="shared" si="565"/>
        <v>6</v>
      </c>
      <c r="F328" s="174">
        <f>'Averages Pivot Table'!AE$449</f>
        <v>44999.280374578484</v>
      </c>
      <c r="G328" s="123">
        <f t="shared" ref="G328" si="636">IF(F328&gt;0,RANK(F328,(F$310:F$328)),0)</f>
        <v>9</v>
      </c>
      <c r="H328" s="174">
        <f>'Averages Pivot Table'!AE$453</f>
        <v>38836.312138494279</v>
      </c>
      <c r="I328" s="123">
        <f t="shared" ref="I328" si="637">IF(H328&gt;0,RANK(H328,(H$310:H$328)),0)</f>
        <v>9</v>
      </c>
      <c r="J328" s="174">
        <f>'Averages Pivot Table'!AE$457</f>
        <v>37946.330392435513</v>
      </c>
      <c r="K328" s="123">
        <f t="shared" ref="K328" si="638">IF(J328&gt;0,RANK(J328,(J$310:J$328)),0)</f>
        <v>7</v>
      </c>
      <c r="L328" s="122">
        <f>'Averages Pivot Table'!AE$461</f>
        <v>0</v>
      </c>
      <c r="M328" s="123">
        <f t="shared" ref="M328" si="639">IF(L328&gt;0,RANK(L328,(L$310:L$328)),0)</f>
        <v>0</v>
      </c>
      <c r="N328" s="174">
        <f>'Averages Pivot Table'!AE$465</f>
        <v>47078.337803890361</v>
      </c>
      <c r="O328" s="123">
        <f t="shared" ref="O328" si="640">IF(N328&gt;0,RANK(N328,(N$310:N$328)),0)</f>
        <v>12</v>
      </c>
    </row>
    <row r="329" spans="1:16" s="91" customFormat="1" ht="32.25" customHeight="1">
      <c r="A329" s="663" t="s">
        <v>360</v>
      </c>
      <c r="B329" s="663"/>
      <c r="C329" s="663"/>
      <c r="D329" s="663"/>
      <c r="E329" s="663"/>
      <c r="F329" s="663"/>
      <c r="G329" s="663"/>
      <c r="H329" s="663"/>
      <c r="I329" s="663"/>
      <c r="J329" s="663"/>
      <c r="K329" s="663"/>
      <c r="L329" s="663"/>
      <c r="M329" s="663"/>
      <c r="N329" s="663"/>
      <c r="O329" s="663"/>
    </row>
    <row r="330" spans="1:16" s="91" customFormat="1">
      <c r="O330" s="84" t="s">
        <v>917</v>
      </c>
    </row>
    <row r="331" spans="1:16" s="91" customFormat="1" ht="18">
      <c r="A331" s="64" t="s">
        <v>220</v>
      </c>
      <c r="B331" s="64"/>
      <c r="C331" s="64"/>
      <c r="D331" s="64"/>
      <c r="E331" s="64"/>
      <c r="F331" s="64"/>
      <c r="G331" s="64"/>
      <c r="H331" s="64"/>
      <c r="I331" s="64"/>
      <c r="J331" s="64"/>
      <c r="K331" s="64"/>
      <c r="L331" s="64"/>
      <c r="M331" s="64"/>
      <c r="N331" s="64"/>
      <c r="O331" s="64"/>
      <c r="P331" s="182" t="s">
        <v>7</v>
      </c>
    </row>
    <row r="332" spans="1:16" s="91" customFormat="1">
      <c r="A332" s="162"/>
      <c r="B332" s="69"/>
      <c r="C332" s="69"/>
      <c r="D332" s="69"/>
      <c r="E332" s="69"/>
      <c r="F332" s="69"/>
      <c r="G332" s="69"/>
      <c r="H332" s="69"/>
      <c r="I332" s="69"/>
      <c r="J332" s="69"/>
      <c r="K332" s="69"/>
      <c r="L332" s="69"/>
      <c r="M332" s="69"/>
      <c r="N332" s="69"/>
      <c r="O332" s="69"/>
    </row>
    <row r="333" spans="1:16" s="91" customFormat="1" ht="15.75">
      <c r="A333" s="664" t="s">
        <v>210</v>
      </c>
      <c r="B333" s="664"/>
      <c r="C333" s="664"/>
      <c r="D333" s="664"/>
      <c r="E333" s="664"/>
      <c r="F333" s="664"/>
      <c r="G333" s="664"/>
      <c r="H333" s="664"/>
      <c r="I333" s="664"/>
      <c r="J333" s="664"/>
      <c r="K333" s="664"/>
      <c r="L333" s="664"/>
      <c r="M333" s="664"/>
      <c r="N333" s="664"/>
      <c r="O333" s="664"/>
    </row>
    <row r="334" spans="1:16" s="91" customFormat="1" ht="15.75">
      <c r="A334" s="664" t="s">
        <v>381</v>
      </c>
      <c r="B334" s="664"/>
      <c r="C334" s="664"/>
      <c r="D334" s="664"/>
      <c r="E334" s="664"/>
      <c r="F334" s="664"/>
      <c r="G334" s="664"/>
      <c r="H334" s="664"/>
      <c r="I334" s="664"/>
      <c r="J334" s="664"/>
      <c r="K334" s="664"/>
      <c r="L334" s="664"/>
      <c r="M334" s="664"/>
      <c r="N334" s="664"/>
      <c r="O334" s="664"/>
    </row>
    <row r="335" spans="1:16" s="91" customFormat="1">
      <c r="A335" s="118"/>
      <c r="B335" s="118"/>
      <c r="C335" s="118"/>
      <c r="D335" s="118"/>
      <c r="E335" s="118"/>
      <c r="F335" s="118"/>
      <c r="G335" s="118"/>
      <c r="H335" s="118"/>
      <c r="I335" s="118"/>
      <c r="J335" s="118"/>
      <c r="K335" s="118"/>
      <c r="L335" s="118"/>
      <c r="M335" s="118"/>
      <c r="N335" s="118"/>
      <c r="O335" s="118"/>
    </row>
    <row r="336" spans="1:16" s="91" customFormat="1">
      <c r="A336" s="96"/>
      <c r="B336" s="164" t="s">
        <v>3</v>
      </c>
      <c r="C336" s="165"/>
      <c r="D336" s="166" t="s">
        <v>4</v>
      </c>
      <c r="E336" s="167"/>
      <c r="F336" s="166" t="s">
        <v>5</v>
      </c>
      <c r="G336" s="167"/>
      <c r="H336" s="164" t="s">
        <v>6</v>
      </c>
      <c r="I336" s="165"/>
      <c r="J336" s="166" t="s">
        <v>211</v>
      </c>
      <c r="K336" s="167"/>
      <c r="L336" s="165" t="s">
        <v>21</v>
      </c>
      <c r="M336" s="165"/>
      <c r="N336" s="165" t="s">
        <v>212</v>
      </c>
      <c r="O336" s="165"/>
    </row>
    <row r="337" spans="1:19">
      <c r="A337" s="102"/>
      <c r="B337" s="98" t="s">
        <v>187</v>
      </c>
      <c r="C337" s="97" t="s">
        <v>166</v>
      </c>
      <c r="D337" s="98" t="s">
        <v>187</v>
      </c>
      <c r="E337" s="97" t="s">
        <v>166</v>
      </c>
      <c r="F337" s="98" t="s">
        <v>187</v>
      </c>
      <c r="G337" s="97" t="s">
        <v>166</v>
      </c>
      <c r="H337" s="98" t="s">
        <v>187</v>
      </c>
      <c r="I337" s="97" t="s">
        <v>166</v>
      </c>
      <c r="J337" s="98" t="s">
        <v>187</v>
      </c>
      <c r="K337" s="97" t="s">
        <v>166</v>
      </c>
      <c r="L337" s="98" t="s">
        <v>187</v>
      </c>
      <c r="M337" s="97" t="s">
        <v>166</v>
      </c>
      <c r="N337" s="98" t="s">
        <v>187</v>
      </c>
      <c r="O337" s="97" t="s">
        <v>166</v>
      </c>
    </row>
    <row r="338" spans="1:19" s="109" customFormat="1" ht="18" customHeight="1">
      <c r="A338" s="106" t="s">
        <v>188</v>
      </c>
      <c r="B338" s="133">
        <f>'Averages Pivot Table'!Z$469</f>
        <v>63943.599808461011</v>
      </c>
      <c r="C338" s="133"/>
      <c r="D338" s="133">
        <f>'Averages Pivot Table'!Z$473</f>
        <v>54404.85736831851</v>
      </c>
      <c r="E338" s="133"/>
      <c r="F338" s="133">
        <f>'Averages Pivot Table'!Z$477</f>
        <v>50463.772415809988</v>
      </c>
      <c r="G338" s="133"/>
      <c r="H338" s="133">
        <f>'Averages Pivot Table'!Z$481</f>
        <v>51302.011065381899</v>
      </c>
      <c r="I338" s="133"/>
      <c r="J338" s="133">
        <f>'Averages Pivot Table'!Z$485</f>
        <v>39668.07655314904</v>
      </c>
      <c r="K338" s="133"/>
      <c r="L338" s="133">
        <f>'Averages Pivot Table'!Z$489</f>
        <v>56953.71226121518</v>
      </c>
      <c r="M338" s="133"/>
      <c r="N338" s="133">
        <f>'Averages Pivot Table'!Z$493</f>
        <v>56114.699156986295</v>
      </c>
      <c r="O338" s="169"/>
      <c r="Q338" s="111"/>
      <c r="R338" s="111"/>
      <c r="S338" s="111"/>
    </row>
    <row r="339" spans="1:19" ht="12.95" customHeight="1">
      <c r="A339" s="118"/>
      <c r="B339" s="113"/>
      <c r="C339" s="137"/>
      <c r="D339" s="113"/>
      <c r="E339" s="137"/>
      <c r="F339" s="113"/>
      <c r="G339" s="137"/>
      <c r="H339" s="113"/>
      <c r="I339" s="137"/>
      <c r="J339" s="113"/>
      <c r="K339" s="137"/>
      <c r="L339" s="113"/>
      <c r="M339" s="137"/>
      <c r="N339" s="113"/>
      <c r="O339" s="137"/>
    </row>
    <row r="340" spans="1:19" ht="12.95" customHeight="1">
      <c r="A340" s="118" t="s">
        <v>189</v>
      </c>
      <c r="B340" s="171">
        <f>'Averages Pivot Table'!Z$6</f>
        <v>0</v>
      </c>
      <c r="C340" s="120">
        <f>IF(B340&gt;0,RANK(B340,(B$340:B$358)),0)</f>
        <v>0</v>
      </c>
      <c r="D340" s="171">
        <f>'Averages Pivot Table'!Z$10</f>
        <v>0</v>
      </c>
      <c r="E340" s="120">
        <f>IF(D340&gt;0,RANK(D340,(D$340:D$358)),0)</f>
        <v>0</v>
      </c>
      <c r="F340" s="171">
        <f>'Averages Pivot Table'!Z$14</f>
        <v>0</v>
      </c>
      <c r="G340" s="120">
        <f>IF(F340&gt;0,RANK(F340,(F$340:F$358)),0)</f>
        <v>0</v>
      </c>
      <c r="H340" s="171">
        <f>'Averages Pivot Table'!Z$18</f>
        <v>0</v>
      </c>
      <c r="I340" s="120">
        <f>IF(H340&gt;0,RANK(H340,(H$340:H$358)),0)</f>
        <v>0</v>
      </c>
      <c r="J340" s="171">
        <f>'Averages Pivot Table'!Z$22</f>
        <v>0</v>
      </c>
      <c r="K340" s="120">
        <f>IF(J340&gt;0,RANK(J340,(J$340:J$358)),0)</f>
        <v>0</v>
      </c>
      <c r="L340" s="149">
        <f>'Averages Pivot Table'!Z$26</f>
        <v>0</v>
      </c>
      <c r="M340" s="120">
        <f>IF(L340&gt;0,RANK(L340,(L$340:L$358)),0)</f>
        <v>0</v>
      </c>
      <c r="N340" s="171">
        <f>'Averages Pivot Table'!Z$30</f>
        <v>0</v>
      </c>
      <c r="O340" s="120">
        <f>IF(N340&gt;0,RANK(N340,(N$340:N$358)),0)</f>
        <v>0</v>
      </c>
    </row>
    <row r="341" spans="1:19" ht="12.95" customHeight="1">
      <c r="A341" s="118" t="s">
        <v>190</v>
      </c>
      <c r="B341" s="171">
        <f>'Averages Pivot Table'!Z$35</f>
        <v>0</v>
      </c>
      <c r="C341" s="120">
        <f t="shared" ref="C341:E358" si="641">IF(B341&gt;0,RANK(B341,(B$340:B$358)),0)</f>
        <v>0</v>
      </c>
      <c r="D341" s="171">
        <f>'Averages Pivot Table'!Z$39</f>
        <v>0</v>
      </c>
      <c r="E341" s="120">
        <f t="shared" si="641"/>
        <v>0</v>
      </c>
      <c r="F341" s="171">
        <f>'Averages Pivot Table'!Z$43</f>
        <v>0</v>
      </c>
      <c r="G341" s="120">
        <f t="shared" ref="G341" si="642">IF(F341&gt;0,RANK(F341,(F$340:F$358)),0)</f>
        <v>0</v>
      </c>
      <c r="H341" s="171">
        <f>'Averages Pivot Table'!Z$47</f>
        <v>0</v>
      </c>
      <c r="I341" s="120">
        <f t="shared" ref="I341" si="643">IF(H341&gt;0,RANK(H341,(H$340:H$358)),0)</f>
        <v>0</v>
      </c>
      <c r="J341" s="171">
        <f>'Averages Pivot Table'!Z$51</f>
        <v>0</v>
      </c>
      <c r="K341" s="120">
        <f t="shared" ref="K341" si="644">IF(J341&gt;0,RANK(J341,(J$340:J$358)),0)</f>
        <v>0</v>
      </c>
      <c r="L341" s="149">
        <f>'Averages Pivot Table'!Z$55</f>
        <v>0</v>
      </c>
      <c r="M341" s="120">
        <f t="shared" ref="M341" si="645">IF(L341&gt;0,RANK(L341,(L$340:L$358)),0)</f>
        <v>0</v>
      </c>
      <c r="N341" s="171">
        <f>'Averages Pivot Table'!Z$59</f>
        <v>0</v>
      </c>
      <c r="O341" s="120">
        <f t="shared" ref="O341" si="646">IF(N341&gt;0,RANK(N341,(N$340:N$358)),0)</f>
        <v>0</v>
      </c>
    </row>
    <row r="342" spans="1:19" ht="12.95" customHeight="1">
      <c r="A342" s="118" t="s">
        <v>191</v>
      </c>
      <c r="B342" s="171">
        <f>'Averages Pivot Table'!Z$64</f>
        <v>0</v>
      </c>
      <c r="C342" s="120">
        <f t="shared" si="641"/>
        <v>0</v>
      </c>
      <c r="D342" s="171">
        <f>'Averages Pivot Table'!Z$68</f>
        <v>0</v>
      </c>
      <c r="E342" s="120">
        <f t="shared" si="641"/>
        <v>0</v>
      </c>
      <c r="F342" s="171">
        <f>'Averages Pivot Table'!Z$72</f>
        <v>0</v>
      </c>
      <c r="G342" s="120">
        <f t="shared" ref="G342" si="647">IF(F342&gt;0,RANK(F342,(F$340:F$358)),0)</f>
        <v>0</v>
      </c>
      <c r="H342" s="171">
        <f>'Averages Pivot Table'!Z$76</f>
        <v>0</v>
      </c>
      <c r="I342" s="120">
        <f t="shared" ref="I342" si="648">IF(H342&gt;0,RANK(H342,(H$340:H$358)),0)</f>
        <v>0</v>
      </c>
      <c r="J342" s="171">
        <f>'Averages Pivot Table'!Z$80</f>
        <v>0</v>
      </c>
      <c r="K342" s="120">
        <f t="shared" ref="K342" si="649">IF(J342&gt;0,RANK(J342,(J$340:J$358)),0)</f>
        <v>0</v>
      </c>
      <c r="L342" s="149">
        <f>'Averages Pivot Table'!Z$84</f>
        <v>0</v>
      </c>
      <c r="M342" s="120">
        <f t="shared" ref="M342" si="650">IF(L342&gt;0,RANK(L342,(L$340:L$358)),0)</f>
        <v>0</v>
      </c>
      <c r="N342" s="171">
        <f>'Averages Pivot Table'!Z$88</f>
        <v>0</v>
      </c>
      <c r="O342" s="120">
        <f t="shared" ref="O342" si="651">IF(N342&gt;0,RANK(N342,(N$340:N$358)),0)</f>
        <v>0</v>
      </c>
    </row>
    <row r="343" spans="1:19" ht="12.95" customHeight="1">
      <c r="A343" s="118" t="s">
        <v>192</v>
      </c>
      <c r="B343" s="171">
        <f>'Averages Pivot Table'!Z$93</f>
        <v>0</v>
      </c>
      <c r="C343" s="120">
        <f t="shared" si="641"/>
        <v>0</v>
      </c>
      <c r="D343" s="171">
        <f>'Averages Pivot Table'!Z$97</f>
        <v>0</v>
      </c>
      <c r="E343" s="120">
        <f t="shared" si="641"/>
        <v>0</v>
      </c>
      <c r="F343" s="171">
        <f>'Averages Pivot Table'!Z$101</f>
        <v>0</v>
      </c>
      <c r="G343" s="120">
        <f t="shared" ref="G343" si="652">IF(F343&gt;0,RANK(F343,(F$340:F$358)),0)</f>
        <v>0</v>
      </c>
      <c r="H343" s="171">
        <f>'Averages Pivot Table'!Z$105</f>
        <v>0</v>
      </c>
      <c r="I343" s="120">
        <f t="shared" ref="I343" si="653">IF(H343&gt;0,RANK(H343,(H$340:H$358)),0)</f>
        <v>0</v>
      </c>
      <c r="J343" s="171">
        <f>'Averages Pivot Table'!Z$109</f>
        <v>0</v>
      </c>
      <c r="K343" s="120">
        <f t="shared" ref="K343" si="654">IF(J343&gt;0,RANK(J343,(J$340:J$358)),0)</f>
        <v>0</v>
      </c>
      <c r="L343" s="149">
        <f>'Averages Pivot Table'!Z$113</f>
        <v>57139.396761133605</v>
      </c>
      <c r="M343" s="120">
        <f t="shared" ref="M343" si="655">IF(L343&gt;0,RANK(L343,(L$340:L$358)),0)</f>
        <v>2</v>
      </c>
      <c r="N343" s="171">
        <f>'Averages Pivot Table'!Z$117</f>
        <v>57139.396761133605</v>
      </c>
      <c r="O343" s="120">
        <f t="shared" ref="O343" si="656">IF(N343&gt;0,RANK(N343,(N$340:N$358)),0)</f>
        <v>1</v>
      </c>
    </row>
    <row r="344" spans="1:19" ht="12.95" customHeight="1">
      <c r="A344" s="118"/>
      <c r="B344" s="171"/>
      <c r="C344" s="120"/>
      <c r="D344" s="171"/>
      <c r="E344" s="120"/>
      <c r="F344" s="171"/>
      <c r="G344" s="120"/>
      <c r="H344" s="171"/>
      <c r="I344" s="120"/>
      <c r="J344" s="171"/>
      <c r="K344" s="120"/>
      <c r="L344" s="149"/>
      <c r="M344" s="120"/>
      <c r="N344" s="171"/>
      <c r="O344" s="120"/>
    </row>
    <row r="345" spans="1:19" ht="12.95" customHeight="1">
      <c r="A345" s="118" t="s">
        <v>193</v>
      </c>
      <c r="B345" s="171">
        <f>'Averages Pivot Table'!Z$122</f>
        <v>60833.954571592869</v>
      </c>
      <c r="C345" s="120">
        <f t="shared" si="641"/>
        <v>3</v>
      </c>
      <c r="D345" s="171">
        <f>'Averages Pivot Table'!Z$126</f>
        <v>53756.047789725213</v>
      </c>
      <c r="E345" s="120">
        <f t="shared" si="641"/>
        <v>2</v>
      </c>
      <c r="F345" s="171">
        <f>'Averages Pivot Table'!Z$130</f>
        <v>49641.292605481336</v>
      </c>
      <c r="G345" s="120">
        <f t="shared" ref="G345" si="657">IF(F345&gt;0,RANK(F345,(F$340:F$358)),0)</f>
        <v>2</v>
      </c>
      <c r="H345" s="171">
        <f>'Averages Pivot Table'!Z$134</f>
        <v>42886.26303854875</v>
      </c>
      <c r="I345" s="120">
        <f t="shared" ref="I345" si="658">IF(H345&gt;0,RANK(H345,(H$340:H$358)),0)</f>
        <v>2</v>
      </c>
      <c r="J345" s="171">
        <f>'Averages Pivot Table'!Z$138</f>
        <v>43936.532915360498</v>
      </c>
      <c r="K345" s="120">
        <f t="shared" ref="K345" si="659">IF(J345&gt;0,RANK(J345,(J$340:J$358)),0)</f>
        <v>1</v>
      </c>
      <c r="L345" s="149">
        <f>'Averages Pivot Table'!Z$142</f>
        <v>0</v>
      </c>
      <c r="M345" s="120">
        <f t="shared" ref="M345" si="660">IF(L345&gt;0,RANK(L345,(L$340:L$358)),0)</f>
        <v>0</v>
      </c>
      <c r="N345" s="171">
        <f>'Averages Pivot Table'!Z$146</f>
        <v>51737.579729824291</v>
      </c>
      <c r="O345" s="120">
        <f t="shared" ref="O345" si="661">IF(N345&gt;0,RANK(N345,(N$340:N$358)),0)</f>
        <v>4</v>
      </c>
    </row>
    <row r="346" spans="1:19" ht="12.95" customHeight="1">
      <c r="A346" s="118" t="s">
        <v>194</v>
      </c>
      <c r="B346" s="171">
        <f>'Averages Pivot Table'!Z$151</f>
        <v>0</v>
      </c>
      <c r="C346" s="120">
        <f t="shared" si="641"/>
        <v>0</v>
      </c>
      <c r="D346" s="171">
        <f>'Averages Pivot Table'!Z$155</f>
        <v>0</v>
      </c>
      <c r="E346" s="120">
        <f t="shared" si="641"/>
        <v>0</v>
      </c>
      <c r="F346" s="171">
        <f>'Averages Pivot Table'!Z$159</f>
        <v>0</v>
      </c>
      <c r="G346" s="120">
        <f t="shared" ref="G346" si="662">IF(F346&gt;0,RANK(F346,(F$340:F$358)),0)</f>
        <v>0</v>
      </c>
      <c r="H346" s="171">
        <f>'Averages Pivot Table'!Z$163</f>
        <v>0</v>
      </c>
      <c r="I346" s="120">
        <f t="shared" ref="I346" si="663">IF(H346&gt;0,RANK(H346,(H$340:H$358)),0)</f>
        <v>0</v>
      </c>
      <c r="J346" s="171">
        <f>'Averages Pivot Table'!Z$167</f>
        <v>0</v>
      </c>
      <c r="K346" s="120">
        <f t="shared" ref="K346" si="664">IF(J346&gt;0,RANK(J346,(J$340:J$358)),0)</f>
        <v>0</v>
      </c>
      <c r="L346" s="149">
        <f>'Averages Pivot Table'!Z$171</f>
        <v>0</v>
      </c>
      <c r="M346" s="120">
        <f t="shared" ref="M346" si="665">IF(L346&gt;0,RANK(L346,(L$340:L$358)),0)</f>
        <v>0</v>
      </c>
      <c r="N346" s="171">
        <f>'Averages Pivot Table'!Z$175</f>
        <v>0</v>
      </c>
      <c r="O346" s="120">
        <f t="shared" ref="O346" si="666">IF(N346&gt;0,RANK(N346,(N$340:N$358)),0)</f>
        <v>0</v>
      </c>
    </row>
    <row r="347" spans="1:19" ht="12.95" customHeight="1">
      <c r="A347" s="118" t="s">
        <v>195</v>
      </c>
      <c r="B347" s="171">
        <f>'Averages Pivot Table'!Z$180</f>
        <v>0</v>
      </c>
      <c r="C347" s="120">
        <f t="shared" si="641"/>
        <v>0</v>
      </c>
      <c r="D347" s="171">
        <f>'Averages Pivot Table'!Z$184</f>
        <v>0</v>
      </c>
      <c r="E347" s="120">
        <f t="shared" si="641"/>
        <v>0</v>
      </c>
      <c r="F347" s="171">
        <f>'Averages Pivot Table'!Z$188</f>
        <v>0</v>
      </c>
      <c r="G347" s="120">
        <f t="shared" ref="G347" si="667">IF(F347&gt;0,RANK(F347,(F$340:F$358)),0)</f>
        <v>0</v>
      </c>
      <c r="H347" s="171">
        <f>'Averages Pivot Table'!Z$192</f>
        <v>0</v>
      </c>
      <c r="I347" s="120">
        <f t="shared" ref="I347" si="668">IF(H347&gt;0,RANK(H347,(H$340:H$358)),0)</f>
        <v>0</v>
      </c>
      <c r="J347" s="171">
        <f>'Averages Pivot Table'!Z$196</f>
        <v>0</v>
      </c>
      <c r="K347" s="120">
        <f t="shared" ref="K347" si="669">IF(J347&gt;0,RANK(J347,(J$340:J$358)),0)</f>
        <v>0</v>
      </c>
      <c r="L347" s="149">
        <f>'Averages Pivot Table'!Z$200</f>
        <v>0</v>
      </c>
      <c r="M347" s="120">
        <f t="shared" ref="M347" si="670">IF(L347&gt;0,RANK(L347,(L$340:L$358)),0)</f>
        <v>0</v>
      </c>
      <c r="N347" s="171">
        <f>'Averages Pivot Table'!Z$204</f>
        <v>0</v>
      </c>
      <c r="O347" s="120">
        <f t="shared" ref="O347" si="671">IF(N347&gt;0,RANK(N347,(N$340:N$358)),0)</f>
        <v>0</v>
      </c>
    </row>
    <row r="348" spans="1:19" ht="12.95" customHeight="1">
      <c r="A348" s="118" t="s">
        <v>196</v>
      </c>
      <c r="B348" s="171">
        <f>'Averages Pivot Table'!Z$209</f>
        <v>0</v>
      </c>
      <c r="C348" s="120">
        <f t="shared" si="641"/>
        <v>0</v>
      </c>
      <c r="D348" s="171">
        <f>'Averages Pivot Table'!Z$213</f>
        <v>0</v>
      </c>
      <c r="E348" s="120">
        <f t="shared" si="641"/>
        <v>0</v>
      </c>
      <c r="F348" s="171">
        <f>'Averages Pivot Table'!Z$217</f>
        <v>0</v>
      </c>
      <c r="G348" s="120">
        <f t="shared" ref="G348" si="672">IF(F348&gt;0,RANK(F348,(F$340:F$358)),0)</f>
        <v>0</v>
      </c>
      <c r="H348" s="171">
        <f>'Averages Pivot Table'!Z$221</f>
        <v>0</v>
      </c>
      <c r="I348" s="120">
        <f t="shared" ref="I348" si="673">IF(H348&gt;0,RANK(H348,(H$340:H$358)),0)</f>
        <v>0</v>
      </c>
      <c r="J348" s="171">
        <f>'Averages Pivot Table'!Z$225</f>
        <v>0</v>
      </c>
      <c r="K348" s="120">
        <f t="shared" ref="K348" si="674">IF(J348&gt;0,RANK(J348,(J$340:J$358)),0)</f>
        <v>0</v>
      </c>
      <c r="L348" s="149">
        <f>'Averages Pivot Table'!Z$229</f>
        <v>0</v>
      </c>
      <c r="M348" s="120">
        <f t="shared" ref="M348" si="675">IF(L348&gt;0,RANK(L348,(L$340:L$358)),0)</f>
        <v>0</v>
      </c>
      <c r="N348" s="171">
        <f>'Averages Pivot Table'!Z$233</f>
        <v>0</v>
      </c>
      <c r="O348" s="120">
        <f t="shared" ref="O348" si="676">IF(N348&gt;0,RANK(N348,(N$340:N$358)),0)</f>
        <v>0</v>
      </c>
    </row>
    <row r="349" spans="1:19" ht="12.95" customHeight="1">
      <c r="A349" s="118"/>
      <c r="B349" s="171"/>
      <c r="C349" s="120"/>
      <c r="D349" s="171"/>
      <c r="E349" s="120"/>
      <c r="F349" s="171"/>
      <c r="G349" s="120"/>
      <c r="H349" s="171"/>
      <c r="I349" s="120"/>
      <c r="J349" s="171"/>
      <c r="K349" s="120"/>
      <c r="L349" s="149"/>
      <c r="M349" s="120"/>
      <c r="N349" s="171"/>
      <c r="O349" s="120"/>
    </row>
    <row r="350" spans="1:19" ht="12.95" customHeight="1">
      <c r="A350" s="118" t="s">
        <v>197</v>
      </c>
      <c r="B350" s="171">
        <f>'Averages Pivot Table'!Z$238</f>
        <v>0</v>
      </c>
      <c r="C350" s="120">
        <f t="shared" si="641"/>
        <v>0</v>
      </c>
      <c r="D350" s="171">
        <f>'Averages Pivot Table'!Z$242</f>
        <v>0</v>
      </c>
      <c r="E350" s="120">
        <f t="shared" si="641"/>
        <v>0</v>
      </c>
      <c r="F350" s="171">
        <f>'Averages Pivot Table'!Z$246</f>
        <v>0</v>
      </c>
      <c r="G350" s="120">
        <f t="shared" ref="G350" si="677">IF(F350&gt;0,RANK(F350,(F$340:F$358)),0)</f>
        <v>0</v>
      </c>
      <c r="H350" s="171">
        <f>'Averages Pivot Table'!Z$250</f>
        <v>0</v>
      </c>
      <c r="I350" s="120">
        <f t="shared" ref="I350" si="678">IF(H350&gt;0,RANK(H350,(H$340:H$358)),0)</f>
        <v>0</v>
      </c>
      <c r="J350" s="171">
        <f>'Averages Pivot Table'!Z$254</f>
        <v>0</v>
      </c>
      <c r="K350" s="120">
        <f t="shared" ref="K350" si="679">IF(J350&gt;0,RANK(J350,(J$340:J$358)),0)</f>
        <v>0</v>
      </c>
      <c r="L350" s="149">
        <f>'Averages Pivot Table'!Z$258</f>
        <v>0</v>
      </c>
      <c r="M350" s="120">
        <f t="shared" ref="M350" si="680">IF(L350&gt;0,RANK(L350,(L$340:L$358)),0)</f>
        <v>0</v>
      </c>
      <c r="N350" s="171">
        <f>'Averages Pivot Table'!Z$262</f>
        <v>0</v>
      </c>
      <c r="O350" s="120">
        <f t="shared" ref="O350" si="681">IF(N350&gt;0,RANK(N350,(N$340:N$358)),0)</f>
        <v>0</v>
      </c>
    </row>
    <row r="351" spans="1:19" ht="12.95" customHeight="1">
      <c r="A351" s="118" t="s">
        <v>198</v>
      </c>
      <c r="B351" s="171">
        <f>'Averages Pivot Table'!Z$267</f>
        <v>0</v>
      </c>
      <c r="C351" s="120">
        <f t="shared" si="641"/>
        <v>0</v>
      </c>
      <c r="D351" s="171">
        <f>'Averages Pivot Table'!Z$271</f>
        <v>0</v>
      </c>
      <c r="E351" s="120">
        <f t="shared" si="641"/>
        <v>0</v>
      </c>
      <c r="F351" s="171">
        <f>'Averages Pivot Table'!Z$275</f>
        <v>0</v>
      </c>
      <c r="G351" s="120">
        <f t="shared" ref="G351" si="682">IF(F351&gt;0,RANK(F351,(F$340:F$358)),0)</f>
        <v>0</v>
      </c>
      <c r="H351" s="171">
        <f>'Averages Pivot Table'!Z$279</f>
        <v>0</v>
      </c>
      <c r="I351" s="120">
        <f t="shared" ref="I351" si="683">IF(H351&gt;0,RANK(H351,(H$340:H$358)),0)</f>
        <v>0</v>
      </c>
      <c r="J351" s="171">
        <f>'Averages Pivot Table'!Z$283</f>
        <v>0</v>
      </c>
      <c r="K351" s="120">
        <f t="shared" ref="K351" si="684">IF(J351&gt;0,RANK(J351,(J$340:J$358)),0)</f>
        <v>0</v>
      </c>
      <c r="L351" s="149">
        <f>'Averages Pivot Table'!Z$287</f>
        <v>0</v>
      </c>
      <c r="M351" s="120">
        <f t="shared" ref="M351" si="685">IF(L351&gt;0,RANK(L351,(L$340:L$358)),0)</f>
        <v>0</v>
      </c>
      <c r="N351" s="171">
        <f>'Averages Pivot Table'!Z$291</f>
        <v>0</v>
      </c>
      <c r="O351" s="120">
        <f t="shared" ref="O351" si="686">IF(N351&gt;0,RANK(N351,(N$340:N$358)),0)</f>
        <v>0</v>
      </c>
    </row>
    <row r="352" spans="1:19" ht="12.95" customHeight="1">
      <c r="A352" s="118" t="s">
        <v>199</v>
      </c>
      <c r="B352" s="171">
        <f>'Averages Pivot Table'!Z$296</f>
        <v>0</v>
      </c>
      <c r="C352" s="120">
        <f t="shared" si="641"/>
        <v>0</v>
      </c>
      <c r="D352" s="171">
        <f>'Averages Pivot Table'!Z$300</f>
        <v>0</v>
      </c>
      <c r="E352" s="120">
        <f t="shared" si="641"/>
        <v>0</v>
      </c>
      <c r="F352" s="171">
        <f>'Averages Pivot Table'!Z$304</f>
        <v>0</v>
      </c>
      <c r="G352" s="120">
        <f t="shared" ref="G352" si="687">IF(F352&gt;0,RANK(F352,(F$340:F$358)),0)</f>
        <v>0</v>
      </c>
      <c r="H352" s="171">
        <f>'Averages Pivot Table'!Z$308</f>
        <v>0</v>
      </c>
      <c r="I352" s="120">
        <f t="shared" ref="I352" si="688">IF(H352&gt;0,RANK(H352,(H$340:H$358)),0)</f>
        <v>0</v>
      </c>
      <c r="J352" s="171">
        <f>'Averages Pivot Table'!Z$312</f>
        <v>0</v>
      </c>
      <c r="K352" s="120">
        <f t="shared" ref="K352" si="689">IF(J352&gt;0,RANK(J352,(J$340:J$358)),0)</f>
        <v>0</v>
      </c>
      <c r="L352" s="149">
        <f>'Averages Pivot Table'!Z$316</f>
        <v>53114.070808497265</v>
      </c>
      <c r="M352" s="120">
        <f t="shared" ref="M352" si="690">IF(L352&gt;0,RANK(L352,(L$340:L$358)),0)</f>
        <v>3</v>
      </c>
      <c r="N352" s="171">
        <f>'Averages Pivot Table'!Z$320</f>
        <v>53114.070808497265</v>
      </c>
      <c r="O352" s="120">
        <f t="shared" ref="O352" si="691">IF(N352&gt;0,RANK(N352,(N$340:N$358)),0)</f>
        <v>3</v>
      </c>
    </row>
    <row r="353" spans="1:19" ht="12.95" customHeight="1">
      <c r="A353" s="118" t="s">
        <v>200</v>
      </c>
      <c r="B353" s="171">
        <f>'Averages Pivot Table'!Z$325</f>
        <v>0</v>
      </c>
      <c r="C353" s="120">
        <f t="shared" si="641"/>
        <v>0</v>
      </c>
      <c r="D353" s="171">
        <f>'Averages Pivot Table'!Z$329</f>
        <v>0</v>
      </c>
      <c r="E353" s="120">
        <f t="shared" si="641"/>
        <v>0</v>
      </c>
      <c r="F353" s="171">
        <f>'Averages Pivot Table'!Z$333</f>
        <v>0</v>
      </c>
      <c r="G353" s="120">
        <f t="shared" ref="G353" si="692">IF(F353&gt;0,RANK(F353,(F$340:F$358)),0)</f>
        <v>0</v>
      </c>
      <c r="H353" s="171">
        <f>'Averages Pivot Table'!Z$337</f>
        <v>0</v>
      </c>
      <c r="I353" s="120">
        <f t="shared" ref="I353" si="693">IF(H353&gt;0,RANK(H353,(H$340:H$358)),0)</f>
        <v>0</v>
      </c>
      <c r="J353" s="171">
        <f>'Averages Pivot Table'!Z$341</f>
        <v>0</v>
      </c>
      <c r="K353" s="120">
        <f t="shared" ref="K353" si="694">IF(J353&gt;0,RANK(J353,(J$340:J$358)),0)</f>
        <v>0</v>
      </c>
      <c r="L353" s="149">
        <f>'Averages Pivot Table'!Z$345</f>
        <v>0</v>
      </c>
      <c r="M353" s="120">
        <f t="shared" ref="M353" si="695">IF(L353&gt;0,RANK(L353,(L$340:L$358)),0)</f>
        <v>0</v>
      </c>
      <c r="N353" s="171">
        <f>'Averages Pivot Table'!Z$349</f>
        <v>0</v>
      </c>
      <c r="O353" s="120">
        <f t="shared" ref="O353" si="696">IF(N353&gt;0,RANK(N353,(N$340:N$358)),0)</f>
        <v>0</v>
      </c>
    </row>
    <row r="354" spans="1:19" ht="12.95" customHeight="1">
      <c r="A354" s="118"/>
      <c r="B354" s="171"/>
      <c r="C354" s="120"/>
      <c r="D354" s="171"/>
      <c r="E354" s="120"/>
      <c r="F354" s="171"/>
      <c r="G354" s="120"/>
      <c r="H354" s="171"/>
      <c r="I354" s="120"/>
      <c r="J354" s="171"/>
      <c r="K354" s="120"/>
      <c r="L354" s="149"/>
      <c r="M354" s="120"/>
      <c r="N354" s="171"/>
      <c r="O354" s="120"/>
    </row>
    <row r="355" spans="1:19" ht="12.95" customHeight="1">
      <c r="A355" s="118" t="s">
        <v>201</v>
      </c>
      <c r="B355" s="173">
        <f>'Averages Pivot Table'!Z$354</f>
        <v>0</v>
      </c>
      <c r="C355" s="120">
        <f t="shared" si="641"/>
        <v>0</v>
      </c>
      <c r="D355" s="173">
        <f>'Averages Pivot Table'!Z$358</f>
        <v>0</v>
      </c>
      <c r="E355" s="120">
        <f t="shared" si="641"/>
        <v>0</v>
      </c>
      <c r="F355" s="173">
        <f>'Averages Pivot Table'!Z$362</f>
        <v>0</v>
      </c>
      <c r="G355" s="120">
        <f t="shared" ref="G355" si="697">IF(F355&gt;0,RANK(F355,(F$340:F$358)),0)</f>
        <v>0</v>
      </c>
      <c r="H355" s="173">
        <f>'Averages Pivot Table'!Z$366</f>
        <v>0</v>
      </c>
      <c r="I355" s="120">
        <f t="shared" ref="I355" si="698">IF(H355&gt;0,RANK(H355,(H$340:H$358)),0)</f>
        <v>0</v>
      </c>
      <c r="J355" s="173">
        <f>'Averages Pivot Table'!Z$370</f>
        <v>0</v>
      </c>
      <c r="K355" s="120">
        <f t="shared" ref="K355" si="699">IF(J355&gt;0,RANK(J355,(J$340:J$358)),0)</f>
        <v>0</v>
      </c>
      <c r="L355" s="119">
        <f>'Averages Pivot Table'!Z$374</f>
        <v>0</v>
      </c>
      <c r="M355" s="120">
        <f t="shared" ref="M355" si="700">IF(L355&gt;0,RANK(L355,(L$340:L$358)),0)</f>
        <v>0</v>
      </c>
      <c r="N355" s="173">
        <f>'Averages Pivot Table'!Z$378</f>
        <v>0</v>
      </c>
      <c r="O355" s="120">
        <f t="shared" ref="O355" si="701">IF(N355&gt;0,RANK(N355,(N$340:N$358)),0)</f>
        <v>0</v>
      </c>
    </row>
    <row r="356" spans="1:19" ht="12.95" customHeight="1">
      <c r="A356" s="118" t="s">
        <v>202</v>
      </c>
      <c r="B356" s="173">
        <f>'Averages Pivot Table'!Z$383</f>
        <v>67527.227117185612</v>
      </c>
      <c r="C356" s="120">
        <f t="shared" si="641"/>
        <v>1</v>
      </c>
      <c r="D356" s="173">
        <f>'Averages Pivot Table'!Z$387</f>
        <v>55200.027819449839</v>
      </c>
      <c r="E356" s="120">
        <f t="shared" si="641"/>
        <v>1</v>
      </c>
      <c r="F356" s="173">
        <f>'Averages Pivot Table'!Z$391</f>
        <v>54345.798520007906</v>
      </c>
      <c r="G356" s="120">
        <f t="shared" ref="G356" si="702">IF(F356&gt;0,RANK(F356,(F$340:F$358)),0)</f>
        <v>1</v>
      </c>
      <c r="H356" s="173">
        <f>'Averages Pivot Table'!Z$395</f>
        <v>52328.09299863084</v>
      </c>
      <c r="I356" s="120">
        <f t="shared" ref="I356" si="703">IF(H356&gt;0,RANK(H356,(H$340:H$358)),0)</f>
        <v>1</v>
      </c>
      <c r="J356" s="173">
        <f>'Averages Pivot Table'!Z$399</f>
        <v>0</v>
      </c>
      <c r="K356" s="120">
        <f t="shared" ref="K356" si="704">IF(J356&gt;0,RANK(J356,(J$340:J$358)),0)</f>
        <v>0</v>
      </c>
      <c r="L356" s="119">
        <f>'Averages Pivot Table'!Z$403</f>
        <v>68230.636363636368</v>
      </c>
      <c r="M356" s="120">
        <f t="shared" ref="M356" si="705">IF(L356&gt;0,RANK(L356,(L$340:L$358)),0)</f>
        <v>1</v>
      </c>
      <c r="N356" s="173">
        <f>'Averages Pivot Table'!Z$407</f>
        <v>54111.063855717432</v>
      </c>
      <c r="O356" s="120">
        <f t="shared" ref="O356" si="706">IF(N356&gt;0,RANK(N356,(N$340:N$358)),0)</f>
        <v>2</v>
      </c>
    </row>
    <row r="357" spans="1:19" ht="12.95" customHeight="1">
      <c r="A357" s="118" t="s">
        <v>203</v>
      </c>
      <c r="B357" s="173">
        <f>'Averages Pivot Table'!Z$412</f>
        <v>0</v>
      </c>
      <c r="C357" s="120">
        <f t="shared" si="641"/>
        <v>0</v>
      </c>
      <c r="D357" s="173">
        <f>'Averages Pivot Table'!Z$416</f>
        <v>0</v>
      </c>
      <c r="E357" s="120">
        <f t="shared" si="641"/>
        <v>0</v>
      </c>
      <c r="F357" s="173">
        <f>'Averages Pivot Table'!Z$420</f>
        <v>0</v>
      </c>
      <c r="G357" s="120">
        <f t="shared" ref="G357" si="707">IF(F357&gt;0,RANK(F357,(F$340:F$358)),0)</f>
        <v>0</v>
      </c>
      <c r="H357" s="173">
        <f>'Averages Pivot Table'!Z$424</f>
        <v>0</v>
      </c>
      <c r="I357" s="120">
        <f t="shared" ref="I357" si="708">IF(H357&gt;0,RANK(H357,(H$340:H$358)),0)</f>
        <v>0</v>
      </c>
      <c r="J357" s="173">
        <f>'Averages Pivot Table'!Z$428</f>
        <v>0</v>
      </c>
      <c r="K357" s="120">
        <f t="shared" ref="K357" si="709">IF(J357&gt;0,RANK(J357,(J$340:J$358)),0)</f>
        <v>0</v>
      </c>
      <c r="L357" s="119">
        <f>'Averages Pivot Table'!Z$432</f>
        <v>0</v>
      </c>
      <c r="M357" s="120">
        <f t="shared" ref="M357" si="710">IF(L357&gt;0,RANK(L357,(L$340:L$358)),0)</f>
        <v>0</v>
      </c>
      <c r="N357" s="173">
        <f>'Averages Pivot Table'!Z$436</f>
        <v>0</v>
      </c>
      <c r="O357" s="120">
        <f t="shared" ref="O357" si="711">IF(N357&gt;0,RANK(N357,(N$340:N$358)),0)</f>
        <v>0</v>
      </c>
    </row>
    <row r="358" spans="1:19" ht="12.95" customHeight="1">
      <c r="A358" s="143" t="s">
        <v>204</v>
      </c>
      <c r="B358" s="174">
        <f>'Averages Pivot Table'!Z$441</f>
        <v>62175.423831527914</v>
      </c>
      <c r="C358" s="123">
        <f t="shared" si="641"/>
        <v>2</v>
      </c>
      <c r="D358" s="174">
        <f>'Averages Pivot Table'!Z$445</f>
        <v>53688.550239234457</v>
      </c>
      <c r="E358" s="123">
        <f t="shared" si="641"/>
        <v>3</v>
      </c>
      <c r="F358" s="174">
        <f>'Averages Pivot Table'!Z$449</f>
        <v>45720.81938870022</v>
      </c>
      <c r="G358" s="123">
        <f t="shared" ref="G358" si="712">IF(F358&gt;0,RANK(F358,(F$340:F$358)),0)</f>
        <v>3</v>
      </c>
      <c r="H358" s="174">
        <f>'Averages Pivot Table'!Z$453</f>
        <v>39958.285714285717</v>
      </c>
      <c r="I358" s="123">
        <f t="shared" ref="I358" si="713">IF(H358&gt;0,RANK(H358,(H$340:H$358)),0)</f>
        <v>3</v>
      </c>
      <c r="J358" s="174">
        <f>'Averages Pivot Table'!Z$457</f>
        <v>36056.305785123965</v>
      </c>
      <c r="K358" s="123">
        <f t="shared" ref="K358" si="714">IF(J358&gt;0,RANK(J358,(J$340:J$358)),0)</f>
        <v>2</v>
      </c>
      <c r="L358" s="122">
        <f>'Averages Pivot Table'!Z$461</f>
        <v>0</v>
      </c>
      <c r="M358" s="123">
        <f t="shared" ref="M358" si="715">IF(L358&gt;0,RANK(L358,(L$340:L$358)),0)</f>
        <v>0</v>
      </c>
      <c r="N358" s="174">
        <f>'Averages Pivot Table'!Z$465</f>
        <v>49457.609173019118</v>
      </c>
      <c r="O358" s="123">
        <f t="shared" ref="O358" si="716">IF(N358&gt;0,RANK(N358,(N$340:N$358)),0)</f>
        <v>5</v>
      </c>
    </row>
    <row r="359" spans="1:19" ht="32.25" customHeight="1">
      <c r="A359" s="663" t="s">
        <v>360</v>
      </c>
      <c r="B359" s="663"/>
      <c r="C359" s="663"/>
      <c r="D359" s="663"/>
      <c r="E359" s="663"/>
      <c r="F359" s="663"/>
      <c r="G359" s="663"/>
      <c r="H359" s="663"/>
      <c r="I359" s="663"/>
      <c r="J359" s="663"/>
      <c r="K359" s="663"/>
      <c r="L359" s="663"/>
      <c r="M359" s="663"/>
      <c r="N359" s="663"/>
      <c r="O359" s="663"/>
    </row>
    <row r="360" spans="1:19">
      <c r="O360" s="84" t="s">
        <v>917</v>
      </c>
    </row>
    <row r="361" spans="1:19" ht="18">
      <c r="A361" s="64" t="s">
        <v>221</v>
      </c>
      <c r="B361" s="64"/>
      <c r="C361" s="64"/>
      <c r="D361" s="64"/>
      <c r="E361" s="64"/>
      <c r="F361" s="64"/>
      <c r="G361" s="64"/>
      <c r="H361" s="64"/>
      <c r="I361" s="64"/>
      <c r="J361" s="64"/>
      <c r="K361" s="64"/>
      <c r="L361" s="64"/>
      <c r="M361" s="64"/>
      <c r="N361" s="64"/>
      <c r="O361" s="64"/>
    </row>
    <row r="362" spans="1:19">
      <c r="A362" s="162"/>
      <c r="B362" s="69"/>
      <c r="C362" s="69"/>
      <c r="D362" s="69"/>
      <c r="E362" s="69"/>
      <c r="F362" s="69"/>
      <c r="G362" s="69"/>
      <c r="H362" s="69"/>
      <c r="I362" s="69"/>
      <c r="J362" s="69"/>
      <c r="K362" s="69"/>
      <c r="L362" s="69"/>
      <c r="M362" s="69"/>
      <c r="N362" s="69"/>
      <c r="O362" s="69"/>
    </row>
    <row r="363" spans="1:19" ht="15.75">
      <c r="A363" s="664" t="s">
        <v>210</v>
      </c>
      <c r="B363" s="664"/>
      <c r="C363" s="664"/>
      <c r="D363" s="664"/>
      <c r="E363" s="664"/>
      <c r="F363" s="664"/>
      <c r="G363" s="664"/>
      <c r="H363" s="664"/>
      <c r="I363" s="664"/>
      <c r="J363" s="664"/>
      <c r="K363" s="664"/>
      <c r="L363" s="664"/>
      <c r="M363" s="664"/>
      <c r="N363" s="664"/>
      <c r="O363" s="664"/>
    </row>
    <row r="364" spans="1:19" ht="15.75">
      <c r="A364" s="664" t="s">
        <v>382</v>
      </c>
      <c r="B364" s="664"/>
      <c r="C364" s="664"/>
      <c r="D364" s="664"/>
      <c r="E364" s="664"/>
      <c r="F364" s="664"/>
      <c r="G364" s="664"/>
      <c r="H364" s="664"/>
      <c r="I364" s="664"/>
      <c r="J364" s="664"/>
      <c r="K364" s="664"/>
      <c r="L364" s="664"/>
      <c r="M364" s="664"/>
      <c r="N364" s="664"/>
      <c r="O364" s="664"/>
    </row>
    <row r="365" spans="1:19">
      <c r="A365" s="118"/>
      <c r="B365" s="118"/>
      <c r="C365" s="118"/>
      <c r="D365" s="118"/>
      <c r="E365" s="118"/>
      <c r="F365" s="118"/>
      <c r="G365" s="118"/>
      <c r="H365" s="118"/>
      <c r="I365" s="118"/>
      <c r="J365" s="118"/>
      <c r="K365" s="118"/>
      <c r="L365" s="118"/>
      <c r="M365" s="118"/>
      <c r="N365" s="118"/>
      <c r="O365" s="118"/>
    </row>
    <row r="366" spans="1:19" ht="31.5" customHeight="1">
      <c r="A366" s="96"/>
      <c r="B366" s="164" t="s">
        <v>3</v>
      </c>
      <c r="C366" s="165"/>
      <c r="D366" s="166" t="s">
        <v>4</v>
      </c>
      <c r="E366" s="167"/>
      <c r="F366" s="166" t="s">
        <v>5</v>
      </c>
      <c r="G366" s="167"/>
      <c r="H366" s="164" t="s">
        <v>6</v>
      </c>
      <c r="I366" s="165"/>
      <c r="J366" s="166" t="s">
        <v>211</v>
      </c>
      <c r="K366" s="167"/>
      <c r="L366" s="165" t="s">
        <v>21</v>
      </c>
      <c r="M366" s="165"/>
      <c r="N366" s="165" t="s">
        <v>212</v>
      </c>
      <c r="O366" s="165"/>
    </row>
    <row r="367" spans="1:19">
      <c r="A367" s="102"/>
      <c r="B367" s="98" t="s">
        <v>187</v>
      </c>
      <c r="C367" s="97" t="s">
        <v>166</v>
      </c>
      <c r="D367" s="98" t="s">
        <v>187</v>
      </c>
      <c r="E367" s="97" t="s">
        <v>166</v>
      </c>
      <c r="F367" s="98" t="s">
        <v>187</v>
      </c>
      <c r="G367" s="97" t="s">
        <v>166</v>
      </c>
      <c r="H367" s="98" t="s">
        <v>187</v>
      </c>
      <c r="I367" s="97" t="s">
        <v>166</v>
      </c>
      <c r="J367" s="98" t="s">
        <v>187</v>
      </c>
      <c r="K367" s="97" t="s">
        <v>166</v>
      </c>
      <c r="L367" s="98" t="s">
        <v>187</v>
      </c>
      <c r="M367" s="97" t="s">
        <v>166</v>
      </c>
      <c r="N367" s="98" t="s">
        <v>187</v>
      </c>
      <c r="O367" s="97" t="s">
        <v>166</v>
      </c>
    </row>
    <row r="368" spans="1:19" s="109" customFormat="1" ht="18" customHeight="1">
      <c r="A368" s="106" t="s">
        <v>188</v>
      </c>
      <c r="B368" s="133">
        <f>'Averages Pivot Table'!AA$469</f>
        <v>63882.102286917441</v>
      </c>
      <c r="C368" s="133"/>
      <c r="D368" s="133">
        <f>'Averages Pivot Table'!AA$473</f>
        <v>55968.314573135598</v>
      </c>
      <c r="E368" s="133"/>
      <c r="F368" s="133">
        <f>'Averages Pivot Table'!AA$477</f>
        <v>51605.498122679521</v>
      </c>
      <c r="G368" s="133"/>
      <c r="H368" s="133">
        <f>'Averages Pivot Table'!AA$481</f>
        <v>49057.034168384911</v>
      </c>
      <c r="I368" s="133"/>
      <c r="J368" s="133">
        <f>'Averages Pivot Table'!AA$485</f>
        <v>48490.484869809996</v>
      </c>
      <c r="K368" s="133"/>
      <c r="L368" s="133">
        <f>'Averages Pivot Table'!AA$489</f>
        <v>52349.953447468353</v>
      </c>
      <c r="M368" s="133"/>
      <c r="N368" s="133">
        <f>'Averages Pivot Table'!AA$493</f>
        <v>53893.41484822557</v>
      </c>
      <c r="O368" s="169"/>
      <c r="Q368" s="111"/>
      <c r="R368" s="111"/>
      <c r="S368" s="111"/>
    </row>
    <row r="369" spans="1:15" s="91" customFormat="1">
      <c r="A369" s="118"/>
      <c r="B369" s="113"/>
      <c r="C369" s="137"/>
      <c r="D369" s="113"/>
      <c r="E369" s="137"/>
      <c r="F369" s="113"/>
      <c r="G369" s="137"/>
      <c r="H369" s="113"/>
      <c r="I369" s="137"/>
      <c r="J369" s="113"/>
      <c r="K369" s="137"/>
      <c r="L369" s="113"/>
      <c r="M369" s="137"/>
      <c r="N369" s="113"/>
      <c r="O369" s="137"/>
    </row>
    <row r="370" spans="1:15" s="91" customFormat="1">
      <c r="A370" s="118" t="s">
        <v>189</v>
      </c>
      <c r="B370" s="171">
        <f>'Averages Pivot Table'!AA$6</f>
        <v>0</v>
      </c>
      <c r="C370" s="120">
        <f>IF(B370&gt;0,RANK(B370,(B$370:B$388)),0)</f>
        <v>0</v>
      </c>
      <c r="D370" s="171">
        <f>'Averages Pivot Table'!AA$10</f>
        <v>0</v>
      </c>
      <c r="E370" s="120">
        <f>IF(D370&gt;0,RANK(D370,(D$370:D$388)),0)</f>
        <v>0</v>
      </c>
      <c r="F370" s="171">
        <f>'Averages Pivot Table'!AA$14</f>
        <v>0</v>
      </c>
      <c r="G370" s="120">
        <f>IF(F370&gt;0,RANK(F370,(F$370:F$388)),0)</f>
        <v>0</v>
      </c>
      <c r="H370" s="171">
        <f>'Averages Pivot Table'!AA$18</f>
        <v>0</v>
      </c>
      <c r="I370" s="120">
        <f>IF(H370&gt;0,RANK(H370,(H$370:H$388)),0)</f>
        <v>0</v>
      </c>
      <c r="J370" s="171">
        <f>'Averages Pivot Table'!AA$22</f>
        <v>0</v>
      </c>
      <c r="K370" s="120">
        <f>IF(J370&gt;0,RANK(J370,(J$370:J$388)),0)</f>
        <v>0</v>
      </c>
      <c r="L370" s="149">
        <f>'Averages Pivot Table'!AA$26</f>
        <v>54320.726996762009</v>
      </c>
      <c r="M370" s="120">
        <f>IF(L370&gt;0,RANK(L370,(L$370:L$388)),0)</f>
        <v>3</v>
      </c>
      <c r="N370" s="171">
        <f>'Averages Pivot Table'!AA$30</f>
        <v>54320.726996762009</v>
      </c>
      <c r="O370" s="120">
        <f>IF(N370&gt;0,RANK(N370,(N$370:N$388)),0)</f>
        <v>4</v>
      </c>
    </row>
    <row r="371" spans="1:15" s="91" customFormat="1">
      <c r="A371" s="118" t="s">
        <v>190</v>
      </c>
      <c r="B371" s="171">
        <f>'Averages Pivot Table'!AA$35</f>
        <v>0</v>
      </c>
      <c r="C371" s="120">
        <f t="shared" ref="C371:E388" si="717">IF(B371&gt;0,RANK(B371,(B$370:B$388)),0)</f>
        <v>0</v>
      </c>
      <c r="D371" s="171">
        <f>'Averages Pivot Table'!AA$39</f>
        <v>0</v>
      </c>
      <c r="E371" s="120">
        <f t="shared" si="717"/>
        <v>0</v>
      </c>
      <c r="F371" s="171">
        <f>'Averages Pivot Table'!AA$43</f>
        <v>0</v>
      </c>
      <c r="G371" s="120">
        <f t="shared" ref="G371" si="718">IF(F371&gt;0,RANK(F371,(F$370:F$388)),0)</f>
        <v>0</v>
      </c>
      <c r="H371" s="171">
        <f>'Averages Pivot Table'!AA$47</f>
        <v>0</v>
      </c>
      <c r="I371" s="120">
        <f t="shared" ref="I371" si="719">IF(H371&gt;0,RANK(H371,(H$370:H$388)),0)</f>
        <v>0</v>
      </c>
      <c r="J371" s="171">
        <f>'Averages Pivot Table'!AA$51</f>
        <v>0</v>
      </c>
      <c r="K371" s="120">
        <f t="shared" ref="K371" si="720">IF(J371&gt;0,RANK(J371,(J$370:J$388)),0)</f>
        <v>0</v>
      </c>
      <c r="L371" s="149">
        <f>'Averages Pivot Table'!AA$55</f>
        <v>50247.604708933148</v>
      </c>
      <c r="M371" s="120">
        <f t="shared" ref="M371" si="721">IF(L371&gt;0,RANK(L371,(L$370:L$388)),0)</f>
        <v>6</v>
      </c>
      <c r="N371" s="171">
        <f>'Averages Pivot Table'!AA$59</f>
        <v>50247.604708933148</v>
      </c>
      <c r="O371" s="120">
        <f t="shared" ref="O371" si="722">IF(N371&gt;0,RANK(N371,(N$370:N$388)),0)</f>
        <v>7</v>
      </c>
    </row>
    <row r="372" spans="1:15" s="91" customFormat="1">
      <c r="A372" s="118" t="s">
        <v>191</v>
      </c>
      <c r="B372" s="171">
        <f>'Averages Pivot Table'!AA$64</f>
        <v>0</v>
      </c>
      <c r="C372" s="120">
        <f t="shared" si="717"/>
        <v>0</v>
      </c>
      <c r="D372" s="171">
        <f>'Averages Pivot Table'!AA$68</f>
        <v>0</v>
      </c>
      <c r="E372" s="120">
        <f t="shared" si="717"/>
        <v>0</v>
      </c>
      <c r="F372" s="171">
        <f>'Averages Pivot Table'!AA$72</f>
        <v>0</v>
      </c>
      <c r="G372" s="120">
        <f t="shared" ref="G372" si="723">IF(F372&gt;0,RANK(F372,(F$370:F$388)),0)</f>
        <v>0</v>
      </c>
      <c r="H372" s="171">
        <f>'Averages Pivot Table'!AA$76</f>
        <v>0</v>
      </c>
      <c r="I372" s="120">
        <f t="shared" ref="I372" si="724">IF(H372&gt;0,RANK(H372,(H$370:H$388)),0)</f>
        <v>0</v>
      </c>
      <c r="J372" s="171">
        <f>'Averages Pivot Table'!AA$80</f>
        <v>0</v>
      </c>
      <c r="K372" s="120">
        <f t="shared" ref="K372" si="725">IF(J372&gt;0,RANK(J372,(J$370:J$388)),0)</f>
        <v>0</v>
      </c>
      <c r="L372" s="149">
        <f>'Averages Pivot Table'!AA$84</f>
        <v>60114.843014128732</v>
      </c>
      <c r="M372" s="120">
        <f t="shared" ref="M372" si="726">IF(L372&gt;0,RANK(L372,(L$370:L$388)),0)</f>
        <v>1</v>
      </c>
      <c r="N372" s="171">
        <f>'Averages Pivot Table'!AA$88</f>
        <v>60114.843014128732</v>
      </c>
      <c r="O372" s="120">
        <f t="shared" ref="O372" si="727">IF(N372&gt;0,RANK(N372,(N$370:N$388)),0)</f>
        <v>2</v>
      </c>
    </row>
    <row r="373" spans="1:15" s="91" customFormat="1">
      <c r="A373" s="118" t="s">
        <v>192</v>
      </c>
      <c r="B373" s="171">
        <f>'Averages Pivot Table'!AA$93</f>
        <v>0</v>
      </c>
      <c r="C373" s="120">
        <f t="shared" si="717"/>
        <v>0</v>
      </c>
      <c r="D373" s="171">
        <f>'Averages Pivot Table'!AA$97</f>
        <v>0</v>
      </c>
      <c r="E373" s="120">
        <f t="shared" si="717"/>
        <v>0</v>
      </c>
      <c r="F373" s="171">
        <f>'Averages Pivot Table'!AA$101</f>
        <v>0</v>
      </c>
      <c r="G373" s="120">
        <f t="shared" ref="G373" si="728">IF(F373&gt;0,RANK(F373,(F$370:F$388)),0)</f>
        <v>0</v>
      </c>
      <c r="H373" s="171">
        <f>'Averages Pivot Table'!AA$105</f>
        <v>0</v>
      </c>
      <c r="I373" s="120">
        <f t="shared" ref="I373" si="729">IF(H373&gt;0,RANK(H373,(H$370:H$388)),0)</f>
        <v>0</v>
      </c>
      <c r="J373" s="171">
        <f>'Averages Pivot Table'!AA$109</f>
        <v>0</v>
      </c>
      <c r="K373" s="120">
        <f t="shared" ref="K373" si="730">IF(J373&gt;0,RANK(J373,(J$370:J$388)),0)</f>
        <v>0</v>
      </c>
      <c r="L373" s="149">
        <f>'Averages Pivot Table'!AA$113</f>
        <v>52828.377306903625</v>
      </c>
      <c r="M373" s="120">
        <f t="shared" ref="M373" si="731">IF(L373&gt;0,RANK(L373,(L$370:L$388)),0)</f>
        <v>5</v>
      </c>
      <c r="N373" s="171">
        <f>'Averages Pivot Table'!AA$117</f>
        <v>52828.377306903625</v>
      </c>
      <c r="O373" s="120">
        <f t="shared" ref="O373" si="732">IF(N373&gt;0,RANK(N373,(N$370:N$388)),0)</f>
        <v>6</v>
      </c>
    </row>
    <row r="374" spans="1:15" s="91" customFormat="1">
      <c r="A374" s="118"/>
      <c r="B374" s="171"/>
      <c r="C374" s="120"/>
      <c r="D374" s="171"/>
      <c r="E374" s="120"/>
      <c r="F374" s="171"/>
      <c r="G374" s="120"/>
      <c r="H374" s="171"/>
      <c r="I374" s="120"/>
      <c r="J374" s="171"/>
      <c r="K374" s="120"/>
      <c r="L374" s="149"/>
      <c r="M374" s="120"/>
      <c r="N374" s="171"/>
      <c r="O374" s="120"/>
    </row>
    <row r="375" spans="1:15" s="91" customFormat="1">
      <c r="A375" s="118" t="s">
        <v>193</v>
      </c>
      <c r="B375" s="171">
        <f>'Averages Pivot Table'!AA$122</f>
        <v>61142.775000000001</v>
      </c>
      <c r="C375" s="120">
        <f t="shared" si="717"/>
        <v>5</v>
      </c>
      <c r="D375" s="171">
        <f>'Averages Pivot Table'!AA$126</f>
        <v>55592.669811320753</v>
      </c>
      <c r="E375" s="120">
        <f t="shared" si="717"/>
        <v>3</v>
      </c>
      <c r="F375" s="171">
        <f>'Averages Pivot Table'!AA$130</f>
        <v>43987.396551724138</v>
      </c>
      <c r="G375" s="120">
        <f t="shared" ref="G375" si="733">IF(F375&gt;0,RANK(F375,(F$370:F$388)),0)</f>
        <v>5</v>
      </c>
      <c r="H375" s="171">
        <f>'Averages Pivot Table'!AA$134</f>
        <v>38994.648936170212</v>
      </c>
      <c r="I375" s="120">
        <f t="shared" ref="I375" si="734">IF(H375&gt;0,RANK(H375,(H$370:H$388)),0)</f>
        <v>5</v>
      </c>
      <c r="J375" s="171">
        <f>'Averages Pivot Table'!AA$138</f>
        <v>41287.083333333328</v>
      </c>
      <c r="K375" s="120">
        <f t="shared" ref="K375" si="735">IF(J375&gt;0,RANK(J375,(J$370:J$388)),0)</f>
        <v>2</v>
      </c>
      <c r="L375" s="149">
        <f>'Averages Pivot Table'!AA$142</f>
        <v>0</v>
      </c>
      <c r="M375" s="120">
        <f t="shared" ref="M375" si="736">IF(L375&gt;0,RANK(L375,(L$370:L$388)),0)</f>
        <v>0</v>
      </c>
      <c r="N375" s="171">
        <f>'Averages Pivot Table'!AA$146</f>
        <v>46033.57359307359</v>
      </c>
      <c r="O375" s="120">
        <f t="shared" ref="O375" si="737">IF(N375&gt;0,RANK(N375,(N$370:N$388)),0)</f>
        <v>14</v>
      </c>
    </row>
    <row r="376" spans="1:15" s="91" customFormat="1">
      <c r="A376" s="118" t="s">
        <v>194</v>
      </c>
      <c r="B376" s="171">
        <f>'Averages Pivot Table'!AA$151</f>
        <v>55889.821029502324</v>
      </c>
      <c r="C376" s="120">
        <f t="shared" si="717"/>
        <v>6</v>
      </c>
      <c r="D376" s="171">
        <f>'Averages Pivot Table'!AA$155</f>
        <v>46390.882176005049</v>
      </c>
      <c r="E376" s="120">
        <f t="shared" si="717"/>
        <v>6</v>
      </c>
      <c r="F376" s="171">
        <f>'Averages Pivot Table'!AA$159</f>
        <v>40807.832247880608</v>
      </c>
      <c r="G376" s="120">
        <f t="shared" ref="G376" si="738">IF(F376&gt;0,RANK(F376,(F$370:F$388)),0)</f>
        <v>6</v>
      </c>
      <c r="H376" s="171">
        <f>'Averages Pivot Table'!AA$163</f>
        <v>36622.022132592392</v>
      </c>
      <c r="I376" s="120">
        <f t="shared" ref="I376" si="739">IF(H376&gt;0,RANK(H376,(H$370:H$388)),0)</f>
        <v>6</v>
      </c>
      <c r="J376" s="171">
        <f>'Averages Pivot Table'!AA$167</f>
        <v>0</v>
      </c>
      <c r="K376" s="120">
        <f t="shared" ref="K376" si="740">IF(J376&gt;0,RANK(J376,(J$370:J$388)),0)</f>
        <v>0</v>
      </c>
      <c r="L376" s="149">
        <f>'Averages Pivot Table'!AA$171</f>
        <v>0</v>
      </c>
      <c r="M376" s="120">
        <f t="shared" ref="M376" si="741">IF(L376&gt;0,RANK(L376,(L$370:L$388)),0)</f>
        <v>0</v>
      </c>
      <c r="N376" s="171">
        <f>'Averages Pivot Table'!AA$175</f>
        <v>47212.240657900889</v>
      </c>
      <c r="O376" s="120">
        <f t="shared" ref="O376" si="742">IF(N376&gt;0,RANK(N376,(N$370:N$388)),0)</f>
        <v>12</v>
      </c>
    </row>
    <row r="377" spans="1:15" s="91" customFormat="1">
      <c r="A377" s="118" t="s">
        <v>195</v>
      </c>
      <c r="B377" s="171">
        <f>'Averages Pivot Table'!AA$180</f>
        <v>63827.191374663067</v>
      </c>
      <c r="C377" s="120">
        <f t="shared" si="717"/>
        <v>2</v>
      </c>
      <c r="D377" s="171">
        <f>'Averages Pivot Table'!AA$184</f>
        <v>52630.17757009346</v>
      </c>
      <c r="E377" s="120">
        <f t="shared" si="717"/>
        <v>5</v>
      </c>
      <c r="F377" s="171">
        <f>'Averages Pivot Table'!AA$188</f>
        <v>46682.041566985645</v>
      </c>
      <c r="G377" s="120">
        <f t="shared" ref="G377" si="743">IF(F377&gt;0,RANK(F377,(F$370:F$388)),0)</f>
        <v>3</v>
      </c>
      <c r="H377" s="171">
        <f>'Averages Pivot Table'!AA$192</f>
        <v>39131.440624205381</v>
      </c>
      <c r="I377" s="120">
        <f t="shared" ref="I377" si="744">IF(H377&gt;0,RANK(H377,(H$370:H$388)),0)</f>
        <v>4</v>
      </c>
      <c r="J377" s="171">
        <f>'Averages Pivot Table'!AA$196</f>
        <v>40681.599999999999</v>
      </c>
      <c r="K377" s="120">
        <f t="shared" ref="K377" si="745">IF(J377&gt;0,RANK(J377,(J$370:J$388)),0)</f>
        <v>3</v>
      </c>
      <c r="L377" s="149">
        <f>'Averages Pivot Table'!AA$200</f>
        <v>0</v>
      </c>
      <c r="M377" s="120">
        <f t="shared" ref="M377" si="746">IF(L377&gt;0,RANK(L377,(L$370:L$388)),0)</f>
        <v>0</v>
      </c>
      <c r="N377" s="171">
        <f>'Averages Pivot Table'!AA$204</f>
        <v>46553.752229062033</v>
      </c>
      <c r="O377" s="120">
        <f t="shared" ref="O377" si="747">IF(N377&gt;0,RANK(N377,(N$370:N$388)),0)</f>
        <v>13</v>
      </c>
    </row>
    <row r="378" spans="1:15" s="91" customFormat="1">
      <c r="A378" s="118" t="s">
        <v>196</v>
      </c>
      <c r="B378" s="171">
        <f>'Averages Pivot Table'!AA$209</f>
        <v>76103.080853355859</v>
      </c>
      <c r="C378" s="120">
        <f t="shared" si="717"/>
        <v>1</v>
      </c>
      <c r="D378" s="171">
        <f>'Averages Pivot Table'!AA$213</f>
        <v>60832.916339057534</v>
      </c>
      <c r="E378" s="120">
        <f t="shared" si="717"/>
        <v>1</v>
      </c>
      <c r="F378" s="171">
        <f>'Averages Pivot Table'!AA$217</f>
        <v>54611.699727058403</v>
      </c>
      <c r="G378" s="120">
        <f t="shared" ref="G378" si="748">IF(F378&gt;0,RANK(F378,(F$370:F$388)),0)</f>
        <v>1</v>
      </c>
      <c r="H378" s="171">
        <f>'Averages Pivot Table'!AA$221</f>
        <v>48287.203364311026</v>
      </c>
      <c r="I378" s="120">
        <f t="shared" ref="I378" si="749">IF(H378&gt;0,RANK(H378,(H$370:H$388)),0)</f>
        <v>2</v>
      </c>
      <c r="J378" s="171">
        <f>'Averages Pivot Table'!AA$225</f>
        <v>0</v>
      </c>
      <c r="K378" s="120">
        <f t="shared" ref="K378" si="750">IF(J378&gt;0,RANK(J378,(J$370:J$388)),0)</f>
        <v>0</v>
      </c>
      <c r="L378" s="149">
        <f>'Averages Pivot Table'!AA$229</f>
        <v>0</v>
      </c>
      <c r="M378" s="120">
        <f t="shared" ref="M378" si="751">IF(L378&gt;0,RANK(L378,(L$370:L$388)),0)</f>
        <v>0</v>
      </c>
      <c r="N378" s="171">
        <f>'Averages Pivot Table'!AA$233</f>
        <v>64156.421580656213</v>
      </c>
      <c r="O378" s="120">
        <f t="shared" ref="O378" si="752">IF(N378&gt;0,RANK(N378,(N$370:N$388)),0)</f>
        <v>1</v>
      </c>
    </row>
    <row r="379" spans="1:15" s="91" customFormat="1">
      <c r="A379" s="118"/>
      <c r="B379" s="171"/>
      <c r="C379" s="120"/>
      <c r="D379" s="171"/>
      <c r="E379" s="120"/>
      <c r="F379" s="171"/>
      <c r="G379" s="120"/>
      <c r="H379" s="171"/>
      <c r="I379" s="120"/>
      <c r="J379" s="171"/>
      <c r="K379" s="120"/>
      <c r="L379" s="149"/>
      <c r="M379" s="120"/>
      <c r="N379" s="171"/>
      <c r="O379" s="120"/>
    </row>
    <row r="380" spans="1:15" s="91" customFormat="1">
      <c r="A380" s="118" t="s">
        <v>197</v>
      </c>
      <c r="B380" s="171">
        <f>'Averages Pivot Table'!AA$238</f>
        <v>0</v>
      </c>
      <c r="C380" s="120">
        <f t="shared" si="717"/>
        <v>0</v>
      </c>
      <c r="D380" s="171">
        <f>'Averages Pivot Table'!AA$242</f>
        <v>0</v>
      </c>
      <c r="E380" s="120">
        <f t="shared" si="717"/>
        <v>0</v>
      </c>
      <c r="F380" s="171">
        <f>'Averages Pivot Table'!AA$246</f>
        <v>0</v>
      </c>
      <c r="G380" s="120">
        <f t="shared" ref="G380" si="753">IF(F380&gt;0,RANK(F380,(F$370:F$388)),0)</f>
        <v>0</v>
      </c>
      <c r="H380" s="171">
        <f>'Averages Pivot Table'!AA$250</f>
        <v>0</v>
      </c>
      <c r="I380" s="120">
        <f t="shared" ref="I380" si="754">IF(H380&gt;0,RANK(H380,(H$370:H$388)),0)</f>
        <v>0</v>
      </c>
      <c r="J380" s="171">
        <f>'Averages Pivot Table'!AA$254</f>
        <v>0</v>
      </c>
      <c r="K380" s="120">
        <f t="shared" ref="K380" si="755">IF(J380&gt;0,RANK(J380,(J$370:J$388)),0)</f>
        <v>0</v>
      </c>
      <c r="L380" s="149">
        <f>'Averages Pivot Table'!AA$258</f>
        <v>48731.376715903731</v>
      </c>
      <c r="M380" s="120">
        <f t="shared" ref="M380" si="756">IF(L380&gt;0,RANK(L380,(L$370:L$388)),0)</f>
        <v>7</v>
      </c>
      <c r="N380" s="171">
        <f>'Averages Pivot Table'!AA$262</f>
        <v>48731.376715903731</v>
      </c>
      <c r="O380" s="120">
        <f t="shared" ref="O380" si="757">IF(N380&gt;0,RANK(N380,(N$370:N$388)),0)</f>
        <v>8</v>
      </c>
    </row>
    <row r="381" spans="1:15" s="91" customFormat="1">
      <c r="A381" s="118" t="s">
        <v>198</v>
      </c>
      <c r="B381" s="171">
        <f>'Averages Pivot Table'!AA$267</f>
        <v>0</v>
      </c>
      <c r="C381" s="120">
        <f t="shared" si="717"/>
        <v>0</v>
      </c>
      <c r="D381" s="171">
        <f>'Averages Pivot Table'!AA$271</f>
        <v>0</v>
      </c>
      <c r="E381" s="120">
        <f t="shared" si="717"/>
        <v>0</v>
      </c>
      <c r="F381" s="171">
        <f>'Averages Pivot Table'!AA$275</f>
        <v>0</v>
      </c>
      <c r="G381" s="120">
        <f t="shared" ref="G381" si="758">IF(F381&gt;0,RANK(F381,(F$370:F$388)),0)</f>
        <v>0</v>
      </c>
      <c r="H381" s="171">
        <f>'Averages Pivot Table'!AA$279</f>
        <v>0</v>
      </c>
      <c r="I381" s="120">
        <f t="shared" ref="I381" si="759">IF(H381&gt;0,RANK(H381,(H$370:H$388)),0)</f>
        <v>0</v>
      </c>
      <c r="J381" s="171">
        <f>'Averages Pivot Table'!AA$283</f>
        <v>0</v>
      </c>
      <c r="K381" s="120">
        <f t="shared" ref="K381" si="760">IF(J381&gt;0,RANK(J381,(J$370:J$388)),0)</f>
        <v>0</v>
      </c>
      <c r="L381" s="149">
        <f>'Averages Pivot Table'!AA$287</f>
        <v>48669.468314738617</v>
      </c>
      <c r="M381" s="120">
        <f t="shared" ref="M381" si="761">IF(L381&gt;0,RANK(L381,(L$370:L$388)),0)</f>
        <v>8</v>
      </c>
      <c r="N381" s="171">
        <f>'Averages Pivot Table'!AA$291</f>
        <v>48669.468314738617</v>
      </c>
      <c r="O381" s="120">
        <f t="shared" ref="O381" si="762">IF(N381&gt;0,RANK(N381,(N$370:N$388)),0)</f>
        <v>9</v>
      </c>
    </row>
    <row r="382" spans="1:15" s="91" customFormat="1">
      <c r="A382" s="118" t="s">
        <v>199</v>
      </c>
      <c r="B382" s="171">
        <f>'Averages Pivot Table'!AA$296</f>
        <v>0</v>
      </c>
      <c r="C382" s="120">
        <f t="shared" si="717"/>
        <v>0</v>
      </c>
      <c r="D382" s="171">
        <f>'Averages Pivot Table'!AA$300</f>
        <v>0</v>
      </c>
      <c r="E382" s="120">
        <f t="shared" si="717"/>
        <v>0</v>
      </c>
      <c r="F382" s="171">
        <f>'Averages Pivot Table'!AA$304</f>
        <v>0</v>
      </c>
      <c r="G382" s="120">
        <f t="shared" ref="G382" si="763">IF(F382&gt;0,RANK(F382,(F$370:F$388)),0)</f>
        <v>0</v>
      </c>
      <c r="H382" s="171">
        <f>'Averages Pivot Table'!AA$308</f>
        <v>0</v>
      </c>
      <c r="I382" s="120">
        <f t="shared" ref="I382" si="764">IF(H382&gt;0,RANK(H382,(H$370:H$388)),0)</f>
        <v>0</v>
      </c>
      <c r="J382" s="171">
        <f>'Averages Pivot Table'!AA$312</f>
        <v>0</v>
      </c>
      <c r="K382" s="120">
        <f t="shared" ref="K382" si="765">IF(J382&gt;0,RANK(J382,(J$370:J$388)),0)</f>
        <v>0</v>
      </c>
      <c r="L382" s="149">
        <f>'Averages Pivot Table'!AA$316</f>
        <v>54033.561183966434</v>
      </c>
      <c r="M382" s="120">
        <f t="shared" ref="M382" si="766">IF(L382&gt;0,RANK(L382,(L$370:L$388)),0)</f>
        <v>4</v>
      </c>
      <c r="N382" s="171">
        <f>'Averages Pivot Table'!AA$320</f>
        <v>54033.561183966434</v>
      </c>
      <c r="O382" s="120">
        <f t="shared" ref="O382" si="767">IF(N382&gt;0,RANK(N382,(N$370:N$388)),0)</f>
        <v>5</v>
      </c>
    </row>
    <row r="383" spans="1:15" s="91" customFormat="1">
      <c r="A383" s="118" t="s">
        <v>200</v>
      </c>
      <c r="B383" s="171">
        <f>'Averages Pivot Table'!AA$325</f>
        <v>0</v>
      </c>
      <c r="C383" s="120">
        <f t="shared" si="717"/>
        <v>0</v>
      </c>
      <c r="D383" s="171">
        <f>'Averages Pivot Table'!AA$329</f>
        <v>0</v>
      </c>
      <c r="E383" s="120">
        <f t="shared" si="717"/>
        <v>0</v>
      </c>
      <c r="F383" s="171">
        <f>'Averages Pivot Table'!AA$333</f>
        <v>0</v>
      </c>
      <c r="G383" s="120">
        <f t="shared" ref="G383" si="768">IF(F383&gt;0,RANK(F383,(F$370:F$388)),0)</f>
        <v>0</v>
      </c>
      <c r="H383" s="171">
        <f>'Averages Pivot Table'!AA$337</f>
        <v>0</v>
      </c>
      <c r="I383" s="120">
        <f t="shared" ref="I383" si="769">IF(H383&gt;0,RANK(H383,(H$370:H$388)),0)</f>
        <v>0</v>
      </c>
      <c r="J383" s="171">
        <f>'Averages Pivot Table'!AA$341</f>
        <v>48608.090064331664</v>
      </c>
      <c r="K383" s="120">
        <f t="shared" ref="K383" si="770">IF(J383&gt;0,RANK(J383,(J$370:J$388)),0)</f>
        <v>1</v>
      </c>
      <c r="L383" s="149">
        <f>'Averages Pivot Table'!AA$345</f>
        <v>0</v>
      </c>
      <c r="M383" s="120">
        <f t="shared" ref="M383" si="771">IF(L383&gt;0,RANK(L383,(L$370:L$388)),0)</f>
        <v>0</v>
      </c>
      <c r="N383" s="171">
        <f>'Averages Pivot Table'!AA$349</f>
        <v>48608.090064331664</v>
      </c>
      <c r="O383" s="120">
        <f t="shared" ref="O383" si="772">IF(N383&gt;0,RANK(N383,(N$370:N$388)),0)</f>
        <v>10</v>
      </c>
    </row>
    <row r="384" spans="1:15" s="91" customFormat="1">
      <c r="A384" s="118"/>
      <c r="B384" s="171"/>
      <c r="C384" s="120"/>
      <c r="D384" s="171"/>
      <c r="E384" s="120"/>
      <c r="F384" s="171"/>
      <c r="G384" s="120"/>
      <c r="H384" s="171"/>
      <c r="I384" s="120"/>
      <c r="J384" s="171"/>
      <c r="K384" s="120"/>
      <c r="L384" s="149"/>
      <c r="M384" s="120"/>
      <c r="N384" s="171"/>
      <c r="O384" s="120"/>
    </row>
    <row r="385" spans="1:19" ht="12.95" customHeight="1">
      <c r="A385" s="118" t="s">
        <v>201</v>
      </c>
      <c r="B385" s="173">
        <f>'Averages Pivot Table'!AA$354</f>
        <v>61960.671644256181</v>
      </c>
      <c r="C385" s="120">
        <f t="shared" si="717"/>
        <v>3</v>
      </c>
      <c r="D385" s="173">
        <f>'Averages Pivot Table'!AA$358</f>
        <v>53419.637072366291</v>
      </c>
      <c r="E385" s="120">
        <f t="shared" si="717"/>
        <v>4</v>
      </c>
      <c r="F385" s="173">
        <f>'Averages Pivot Table'!AA$362</f>
        <v>45939.649813086238</v>
      </c>
      <c r="G385" s="120">
        <f t="shared" ref="G385" si="773">IF(F385&gt;0,RANK(F385,(F$370:F$388)),0)</f>
        <v>4</v>
      </c>
      <c r="H385" s="173">
        <f>'Averages Pivot Table'!AA$366</f>
        <v>39656.940214473143</v>
      </c>
      <c r="I385" s="120">
        <f t="shared" ref="I385" si="774">IF(H385&gt;0,RANK(H385,(H$370:H$388)),0)</f>
        <v>3</v>
      </c>
      <c r="J385" s="173">
        <f>'Averages Pivot Table'!AA$370</f>
        <v>0</v>
      </c>
      <c r="K385" s="120">
        <f t="shared" ref="K385" si="775">IF(J385&gt;0,RANK(J385,(J$370:J$388)),0)</f>
        <v>0</v>
      </c>
      <c r="L385" s="119">
        <f>'Averages Pivot Table'!AA$374</f>
        <v>0</v>
      </c>
      <c r="M385" s="120">
        <f t="shared" ref="M385" si="776">IF(L385&gt;0,RANK(L385,(L$370:L$388)),0)</f>
        <v>0</v>
      </c>
      <c r="N385" s="173">
        <f>'Averages Pivot Table'!AA$378</f>
        <v>48389.473053467438</v>
      </c>
      <c r="O385" s="120">
        <f t="shared" ref="O385" si="777">IF(N385&gt;0,RANK(N385,(N$370:N$388)),0)</f>
        <v>11</v>
      </c>
    </row>
    <row r="386" spans="1:19" ht="12.95" customHeight="1">
      <c r="A386" s="118" t="s">
        <v>202</v>
      </c>
      <c r="B386" s="173">
        <f>'Averages Pivot Table'!AA$383</f>
        <v>61177.851190720401</v>
      </c>
      <c r="C386" s="120">
        <f t="shared" si="717"/>
        <v>4</v>
      </c>
      <c r="D386" s="173">
        <f>'Averages Pivot Table'!AA$387</f>
        <v>57000.305715605828</v>
      </c>
      <c r="E386" s="120">
        <f t="shared" si="717"/>
        <v>2</v>
      </c>
      <c r="F386" s="173">
        <f>'Averages Pivot Table'!AA$391</f>
        <v>53780.005003006903</v>
      </c>
      <c r="G386" s="120">
        <f t="shared" ref="G386" si="778">IF(F386&gt;0,RANK(F386,(F$370:F$388)),0)</f>
        <v>2</v>
      </c>
      <c r="H386" s="173">
        <f>'Averages Pivot Table'!AA$395</f>
        <v>53669.888946677973</v>
      </c>
      <c r="I386" s="120">
        <f t="shared" ref="I386" si="779">IF(H386&gt;0,RANK(H386,(H$370:H$388)),0)</f>
        <v>1</v>
      </c>
      <c r="J386" s="173">
        <f>'Averages Pivot Table'!AA$399</f>
        <v>0</v>
      </c>
      <c r="K386" s="120">
        <f t="shared" ref="K386" si="780">IF(J386&gt;0,RANK(J386,(J$370:J$388)),0)</f>
        <v>0</v>
      </c>
      <c r="L386" s="119">
        <f>'Averages Pivot Table'!AA$403</f>
        <v>57893.604892085299</v>
      </c>
      <c r="M386" s="120">
        <f t="shared" ref="M386" si="781">IF(L386&gt;0,RANK(L386,(L$370:L$388)),0)</f>
        <v>2</v>
      </c>
      <c r="N386" s="173">
        <f>'Averages Pivot Table'!AA$407</f>
        <v>57289.146958743557</v>
      </c>
      <c r="O386" s="120">
        <f t="shared" ref="O386" si="782">IF(N386&gt;0,RANK(N386,(N$370:N$388)),0)</f>
        <v>3</v>
      </c>
    </row>
    <row r="387" spans="1:19" ht="12.95" customHeight="1">
      <c r="A387" s="118" t="s">
        <v>203</v>
      </c>
      <c r="B387" s="173">
        <f>'Averages Pivot Table'!AA$412</f>
        <v>0</v>
      </c>
      <c r="C387" s="120">
        <f t="shared" si="717"/>
        <v>0</v>
      </c>
      <c r="D387" s="173">
        <f>'Averages Pivot Table'!AA$416</f>
        <v>0</v>
      </c>
      <c r="E387" s="120">
        <f t="shared" si="717"/>
        <v>0</v>
      </c>
      <c r="F387" s="173">
        <f>'Averages Pivot Table'!AA$420</f>
        <v>0</v>
      </c>
      <c r="G387" s="120">
        <f t="shared" ref="G387" si="783">IF(F387&gt;0,RANK(F387,(F$370:F$388)),0)</f>
        <v>0</v>
      </c>
      <c r="H387" s="173">
        <f>'Averages Pivot Table'!AA$424</f>
        <v>0</v>
      </c>
      <c r="I387" s="120">
        <f t="shared" ref="I387" si="784">IF(H387&gt;0,RANK(H387,(H$370:H$388)),0)</f>
        <v>0</v>
      </c>
      <c r="J387" s="173">
        <f>'Averages Pivot Table'!AA$428</f>
        <v>0</v>
      </c>
      <c r="K387" s="120">
        <f t="shared" ref="K387" si="785">IF(J387&gt;0,RANK(J387,(J$370:J$388)),0)</f>
        <v>0</v>
      </c>
      <c r="L387" s="119">
        <f>'Averages Pivot Table'!AA$432</f>
        <v>0</v>
      </c>
      <c r="M387" s="120">
        <f t="shared" ref="M387" si="786">IF(L387&gt;0,RANK(L387,(L$370:L$388)),0)</f>
        <v>0</v>
      </c>
      <c r="N387" s="173">
        <f>'Averages Pivot Table'!AA$436</f>
        <v>0</v>
      </c>
      <c r="O387" s="120">
        <f t="shared" ref="O387" si="787">IF(N387&gt;0,RANK(N387,(N$370:N$388)),0)</f>
        <v>0</v>
      </c>
    </row>
    <row r="388" spans="1:19" ht="12.95" customHeight="1">
      <c r="A388" s="143" t="s">
        <v>204</v>
      </c>
      <c r="B388" s="174">
        <f>'Averages Pivot Table'!AA$441</f>
        <v>0</v>
      </c>
      <c r="C388" s="123">
        <f t="shared" si="717"/>
        <v>0</v>
      </c>
      <c r="D388" s="174">
        <f>'Averages Pivot Table'!AA$445</f>
        <v>0</v>
      </c>
      <c r="E388" s="123">
        <f t="shared" si="717"/>
        <v>0</v>
      </c>
      <c r="F388" s="174">
        <f>'Averages Pivot Table'!AA$449</f>
        <v>0</v>
      </c>
      <c r="G388" s="123">
        <f t="shared" ref="G388" si="788">IF(F388&gt;0,RANK(F388,(F$370:F$388)),0)</f>
        <v>0</v>
      </c>
      <c r="H388" s="174">
        <f>'Averages Pivot Table'!AA$453</f>
        <v>0</v>
      </c>
      <c r="I388" s="123">
        <f t="shared" ref="I388" si="789">IF(H388&gt;0,RANK(H388,(H$370:H$388)),0)</f>
        <v>0</v>
      </c>
      <c r="J388" s="174">
        <f>'Averages Pivot Table'!AA$457</f>
        <v>0</v>
      </c>
      <c r="K388" s="123">
        <f t="shared" ref="K388" si="790">IF(J388&gt;0,RANK(J388,(J$370:J$388)),0)</f>
        <v>0</v>
      </c>
      <c r="L388" s="122">
        <f>'Averages Pivot Table'!AA$461</f>
        <v>0</v>
      </c>
      <c r="M388" s="123">
        <f t="shared" ref="M388" si="791">IF(L388&gt;0,RANK(L388,(L$370:L$388)),0)</f>
        <v>0</v>
      </c>
      <c r="N388" s="174">
        <f>'Averages Pivot Table'!AA$465</f>
        <v>0</v>
      </c>
      <c r="O388" s="123">
        <f t="shared" ref="O388" si="792">IF(N388&gt;0,RANK(N388,(N$370:N$388)),0)</f>
        <v>0</v>
      </c>
    </row>
    <row r="389" spans="1:19" ht="34.5" customHeight="1">
      <c r="A389" s="663" t="s">
        <v>360</v>
      </c>
      <c r="B389" s="663"/>
      <c r="C389" s="663"/>
      <c r="D389" s="663"/>
      <c r="E389" s="663"/>
      <c r="F389" s="663"/>
      <c r="G389" s="663"/>
      <c r="H389" s="663"/>
      <c r="I389" s="663"/>
      <c r="J389" s="663"/>
      <c r="K389" s="663"/>
      <c r="L389" s="663"/>
      <c r="M389" s="663"/>
      <c r="N389" s="663"/>
      <c r="O389" s="663"/>
    </row>
    <row r="390" spans="1:19">
      <c r="O390" s="84" t="s">
        <v>917</v>
      </c>
    </row>
    <row r="391" spans="1:19" ht="18">
      <c r="A391" s="64" t="s">
        <v>222</v>
      </c>
      <c r="B391" s="64"/>
      <c r="C391" s="64"/>
      <c r="D391" s="64"/>
      <c r="E391" s="64"/>
      <c r="F391" s="64"/>
      <c r="G391" s="64"/>
      <c r="H391" s="64"/>
      <c r="I391" s="64"/>
      <c r="J391" s="64"/>
      <c r="K391" s="64"/>
      <c r="L391" s="64"/>
      <c r="M391" s="64"/>
      <c r="N391" s="64"/>
      <c r="O391" s="64"/>
    </row>
    <row r="392" spans="1:19">
      <c r="A392" s="162"/>
      <c r="B392" s="69"/>
      <c r="C392" s="69"/>
      <c r="D392" s="69"/>
      <c r="E392" s="69"/>
      <c r="F392" s="69"/>
      <c r="G392" s="69"/>
      <c r="H392" s="69"/>
      <c r="I392" s="69"/>
      <c r="J392" s="69"/>
      <c r="K392" s="69"/>
      <c r="L392" s="69"/>
      <c r="M392" s="69"/>
      <c r="N392" s="69"/>
      <c r="O392" s="69"/>
    </row>
    <row r="393" spans="1:19" ht="15.75">
      <c r="A393" s="664" t="s">
        <v>210</v>
      </c>
      <c r="B393" s="664"/>
      <c r="C393" s="664"/>
      <c r="D393" s="664"/>
      <c r="E393" s="664"/>
      <c r="F393" s="664"/>
      <c r="G393" s="664"/>
      <c r="H393" s="664"/>
      <c r="I393" s="664"/>
      <c r="J393" s="664"/>
      <c r="K393" s="664"/>
      <c r="L393" s="664"/>
      <c r="M393" s="664"/>
      <c r="N393" s="664"/>
      <c r="O393" s="664"/>
    </row>
    <row r="394" spans="1:19" ht="15.75">
      <c r="A394" s="664" t="s">
        <v>383</v>
      </c>
      <c r="B394" s="664"/>
      <c r="C394" s="664"/>
      <c r="D394" s="664"/>
      <c r="E394" s="664"/>
      <c r="F394" s="664"/>
      <c r="G394" s="664"/>
      <c r="H394" s="664"/>
      <c r="I394" s="664"/>
      <c r="J394" s="664"/>
      <c r="K394" s="664"/>
      <c r="L394" s="664"/>
      <c r="M394" s="664"/>
      <c r="N394" s="664"/>
      <c r="O394" s="664"/>
    </row>
    <row r="395" spans="1:19">
      <c r="A395" s="118"/>
      <c r="B395" s="118"/>
      <c r="C395" s="118"/>
      <c r="D395" s="118"/>
      <c r="E395" s="118"/>
      <c r="F395" s="118"/>
      <c r="G395" s="118"/>
      <c r="H395" s="118"/>
      <c r="I395" s="118"/>
      <c r="J395" s="118"/>
      <c r="K395" s="118"/>
      <c r="L395" s="118"/>
      <c r="M395" s="118"/>
      <c r="N395" s="118"/>
      <c r="O395" s="118"/>
    </row>
    <row r="396" spans="1:19" ht="33.75" customHeight="1">
      <c r="A396" s="96"/>
      <c r="B396" s="164" t="s">
        <v>3</v>
      </c>
      <c r="C396" s="165"/>
      <c r="D396" s="166" t="s">
        <v>4</v>
      </c>
      <c r="E396" s="167"/>
      <c r="F396" s="166" t="s">
        <v>5</v>
      </c>
      <c r="G396" s="167"/>
      <c r="H396" s="164" t="s">
        <v>6</v>
      </c>
      <c r="I396" s="165"/>
      <c r="J396" s="166" t="s">
        <v>211</v>
      </c>
      <c r="K396" s="167"/>
      <c r="L396" s="165" t="s">
        <v>21</v>
      </c>
      <c r="M396" s="165"/>
      <c r="N396" s="165" t="s">
        <v>212</v>
      </c>
      <c r="O396" s="165"/>
    </row>
    <row r="397" spans="1:19">
      <c r="A397" s="102"/>
      <c r="B397" s="98" t="s">
        <v>187</v>
      </c>
      <c r="C397" s="97" t="s">
        <v>166</v>
      </c>
      <c r="D397" s="98" t="s">
        <v>187</v>
      </c>
      <c r="E397" s="97" t="s">
        <v>166</v>
      </c>
      <c r="F397" s="98" t="s">
        <v>187</v>
      </c>
      <c r="G397" s="97" t="s">
        <v>166</v>
      </c>
      <c r="H397" s="98" t="s">
        <v>187</v>
      </c>
      <c r="I397" s="97" t="s">
        <v>166</v>
      </c>
      <c r="J397" s="98" t="s">
        <v>187</v>
      </c>
      <c r="K397" s="97" t="s">
        <v>166</v>
      </c>
      <c r="L397" s="98" t="s">
        <v>187</v>
      </c>
      <c r="M397" s="97" t="s">
        <v>166</v>
      </c>
      <c r="N397" s="98" t="s">
        <v>187</v>
      </c>
      <c r="O397" s="97" t="s">
        <v>166</v>
      </c>
    </row>
    <row r="398" spans="1:19" s="109" customFormat="1" ht="18" customHeight="1">
      <c r="A398" s="106" t="s">
        <v>188</v>
      </c>
      <c r="B398" s="133">
        <f>'Averages Pivot Table'!AB$469</f>
        <v>57986.624661768008</v>
      </c>
      <c r="C398" s="133"/>
      <c r="D398" s="133">
        <f>'Averages Pivot Table'!AB$473</f>
        <v>50249.393139973508</v>
      </c>
      <c r="E398" s="133"/>
      <c r="F398" s="133">
        <f>'Averages Pivot Table'!AB$477</f>
        <v>44760.522801549771</v>
      </c>
      <c r="G398" s="133"/>
      <c r="H398" s="133">
        <f>'Averages Pivot Table'!AB$481</f>
        <v>41795.481966241357</v>
      </c>
      <c r="I398" s="133"/>
      <c r="J398" s="133">
        <f>'Averages Pivot Table'!AB$485</f>
        <v>45533.530403657598</v>
      </c>
      <c r="K398" s="133"/>
      <c r="L398" s="133">
        <f>'Averages Pivot Table'!AB$489</f>
        <v>49494.943739129041</v>
      </c>
      <c r="M398" s="133"/>
      <c r="N398" s="133">
        <f>'Averages Pivot Table'!AB$493</f>
        <v>48420.712038584912</v>
      </c>
      <c r="O398" s="169"/>
      <c r="Q398" s="111"/>
      <c r="R398" s="111"/>
      <c r="S398" s="111"/>
    </row>
    <row r="399" spans="1:19" ht="12.95" customHeight="1">
      <c r="A399" s="118"/>
      <c r="B399" s="113"/>
      <c r="C399" s="137"/>
      <c r="D399" s="113"/>
      <c r="E399" s="137"/>
      <c r="F399" s="113"/>
      <c r="G399" s="137"/>
      <c r="H399" s="113"/>
      <c r="I399" s="137"/>
      <c r="J399" s="113"/>
      <c r="K399" s="137"/>
      <c r="L399" s="113"/>
      <c r="M399" s="137"/>
      <c r="N399" s="113"/>
      <c r="O399" s="137"/>
    </row>
    <row r="400" spans="1:19" ht="12.95" customHeight="1">
      <c r="A400" s="118" t="s">
        <v>189</v>
      </c>
      <c r="B400" s="171">
        <f>'Averages Pivot Table'!AB$6</f>
        <v>0</v>
      </c>
      <c r="C400" s="120">
        <f>IF(B400&gt;0,RANK(B400,(B$400:B$418)),0)</f>
        <v>0</v>
      </c>
      <c r="D400" s="171">
        <f>'Averages Pivot Table'!AB$10</f>
        <v>0</v>
      </c>
      <c r="E400" s="120">
        <f>IF(D400&gt;0,RANK(D400,(D$400:D$418)),0)</f>
        <v>0</v>
      </c>
      <c r="F400" s="171">
        <f>'Averages Pivot Table'!AB$14</f>
        <v>0</v>
      </c>
      <c r="G400" s="120">
        <f>IF(F400&gt;0,RANK(F400,(F$400:F$418)),0)</f>
        <v>0</v>
      </c>
      <c r="H400" s="171">
        <f>'Averages Pivot Table'!AB$18</f>
        <v>0</v>
      </c>
      <c r="I400" s="120">
        <f>IF(H400&gt;0,RANK(H400,(H$400:H$418)),0)</f>
        <v>0</v>
      </c>
      <c r="J400" s="171">
        <f>'Averages Pivot Table'!AB$22</f>
        <v>0</v>
      </c>
      <c r="K400" s="120">
        <f>IF(J400&gt;0,RANK(J400,(J$400:J$418)),0)</f>
        <v>0</v>
      </c>
      <c r="L400" s="149">
        <f>'Averages Pivot Table'!AB$26</f>
        <v>52436.814901882542</v>
      </c>
      <c r="M400" s="120">
        <f>IF(L400&gt;0,RANK(L400,(L$400:L$418)),0)</f>
        <v>3</v>
      </c>
      <c r="N400" s="171">
        <f>'Averages Pivot Table'!AB$30</f>
        <v>52436.814901882542</v>
      </c>
      <c r="O400" s="120">
        <f>IF(N400&gt;0,RANK(N400,(N$400:N$418)),0)</f>
        <v>3</v>
      </c>
    </row>
    <row r="401" spans="1:15" s="91" customFormat="1">
      <c r="A401" s="118" t="s">
        <v>190</v>
      </c>
      <c r="B401" s="171">
        <f>'Averages Pivot Table'!AB$35</f>
        <v>61037</v>
      </c>
      <c r="C401" s="120">
        <f t="shared" ref="C401:E418" si="793">IF(B401&gt;0,RANK(B401,(B$400:B$418)),0)</f>
        <v>3</v>
      </c>
      <c r="D401" s="171">
        <f>'Averages Pivot Table'!AB$39</f>
        <v>61060.543689320388</v>
      </c>
      <c r="E401" s="120">
        <f t="shared" si="793"/>
        <v>1</v>
      </c>
      <c r="F401" s="171">
        <f>'Averages Pivot Table'!AB$43</f>
        <v>50445.723776223771</v>
      </c>
      <c r="G401" s="120">
        <f t="shared" ref="G401" si="794">IF(F401&gt;0,RANK(F401,(F$400:F$418)),0)</f>
        <v>2</v>
      </c>
      <c r="H401" s="171">
        <f>'Averages Pivot Table'!AB$47</f>
        <v>41836.528735632179</v>
      </c>
      <c r="I401" s="120">
        <f t="shared" ref="I401" si="795">IF(H401&gt;0,RANK(H401,(H$400:H$418)),0)</f>
        <v>4</v>
      </c>
      <c r="J401" s="171">
        <f>'Averages Pivot Table'!AB$51</f>
        <v>0</v>
      </c>
      <c r="K401" s="120">
        <f t="shared" ref="K401" si="796">IF(J401&gt;0,RANK(J401,(J$400:J$418)),0)</f>
        <v>0</v>
      </c>
      <c r="L401" s="149">
        <f>'Averages Pivot Table'!AB$55</f>
        <v>40440.725685785539</v>
      </c>
      <c r="M401" s="120">
        <f t="shared" ref="M401" si="797">IF(L401&gt;0,RANK(L401,(L$400:L$418)),0)</f>
        <v>8</v>
      </c>
      <c r="N401" s="171">
        <f>'Averages Pivot Table'!AB$59</f>
        <v>44375.696527197411</v>
      </c>
      <c r="O401" s="120">
        <f t="shared" ref="O401" si="798">IF(N401&gt;0,RANK(N401,(N$400:N$418)),0)</f>
        <v>13</v>
      </c>
    </row>
    <row r="402" spans="1:15" s="91" customFormat="1">
      <c r="A402" s="118" t="s">
        <v>191</v>
      </c>
      <c r="B402" s="171">
        <f>'Averages Pivot Table'!AB$64</f>
        <v>0</v>
      </c>
      <c r="C402" s="120">
        <f t="shared" si="793"/>
        <v>0</v>
      </c>
      <c r="D402" s="171">
        <f>'Averages Pivot Table'!AB$68</f>
        <v>0</v>
      </c>
      <c r="E402" s="120">
        <f t="shared" si="793"/>
        <v>0</v>
      </c>
      <c r="F402" s="171">
        <f>'Averages Pivot Table'!AB$72</f>
        <v>0</v>
      </c>
      <c r="G402" s="120">
        <f t="shared" ref="G402" si="799">IF(F402&gt;0,RANK(F402,(F$400:F$418)),0)</f>
        <v>0</v>
      </c>
      <c r="H402" s="171">
        <f>'Averages Pivot Table'!AB$76</f>
        <v>0</v>
      </c>
      <c r="I402" s="120">
        <f t="shared" ref="I402" si="800">IF(H402&gt;0,RANK(H402,(H$400:H$418)),0)</f>
        <v>0</v>
      </c>
      <c r="J402" s="171">
        <f>'Averages Pivot Table'!AB$80</f>
        <v>0</v>
      </c>
      <c r="K402" s="120">
        <f t="shared" ref="K402" si="801">IF(J402&gt;0,RANK(J402,(J$400:J$418)),0)</f>
        <v>0</v>
      </c>
      <c r="L402" s="149">
        <f>'Averages Pivot Table'!AB$84</f>
        <v>60580.684221364543</v>
      </c>
      <c r="M402" s="120">
        <f t="shared" ref="M402" si="802">IF(L402&gt;0,RANK(L402,(L$400:L$418)),0)</f>
        <v>1</v>
      </c>
      <c r="N402" s="171">
        <f>'Averages Pivot Table'!AB$88</f>
        <v>60580.684221364543</v>
      </c>
      <c r="O402" s="120">
        <f t="shared" ref="O402" si="803">IF(N402&gt;0,RANK(N402,(N$400:N$418)),0)</f>
        <v>1</v>
      </c>
    </row>
    <row r="403" spans="1:15" s="91" customFormat="1">
      <c r="A403" s="118" t="s">
        <v>192</v>
      </c>
      <c r="B403" s="171">
        <f>'Averages Pivot Table'!AB$93</f>
        <v>0</v>
      </c>
      <c r="C403" s="120">
        <f t="shared" si="793"/>
        <v>0</v>
      </c>
      <c r="D403" s="171">
        <f>'Averages Pivot Table'!AB$97</f>
        <v>0</v>
      </c>
      <c r="E403" s="120">
        <f t="shared" si="793"/>
        <v>0</v>
      </c>
      <c r="F403" s="171">
        <f>'Averages Pivot Table'!AB$101</f>
        <v>0</v>
      </c>
      <c r="G403" s="120">
        <f t="shared" ref="G403" si="804">IF(F403&gt;0,RANK(F403,(F$400:F$418)),0)</f>
        <v>0</v>
      </c>
      <c r="H403" s="171">
        <f>'Averages Pivot Table'!AB$105</f>
        <v>0</v>
      </c>
      <c r="I403" s="120">
        <f t="shared" ref="I403" si="805">IF(H403&gt;0,RANK(H403,(H$400:H$418)),0)</f>
        <v>0</v>
      </c>
      <c r="J403" s="171">
        <f>'Averages Pivot Table'!AB$109</f>
        <v>0</v>
      </c>
      <c r="K403" s="120">
        <f t="shared" ref="K403" si="806">IF(J403&gt;0,RANK(J403,(J$400:J$418)),0)</f>
        <v>0</v>
      </c>
      <c r="L403" s="149">
        <f>'Averages Pivot Table'!AB$113</f>
        <v>48520.450236966826</v>
      </c>
      <c r="M403" s="120">
        <f t="shared" ref="M403" si="807">IF(L403&gt;0,RANK(L403,(L$400:L$418)),0)</f>
        <v>5</v>
      </c>
      <c r="N403" s="171">
        <f>'Averages Pivot Table'!AB$117</f>
        <v>48520.450236966826</v>
      </c>
      <c r="O403" s="120">
        <f t="shared" ref="O403" si="808">IF(N403&gt;0,RANK(N403,(N$400:N$418)),0)</f>
        <v>8</v>
      </c>
    </row>
    <row r="404" spans="1:15" s="91" customFormat="1">
      <c r="A404" s="118"/>
      <c r="B404" s="171"/>
      <c r="C404" s="120"/>
      <c r="D404" s="171"/>
      <c r="E404" s="120"/>
      <c r="F404" s="171"/>
      <c r="G404" s="120"/>
      <c r="H404" s="171"/>
      <c r="I404" s="120"/>
      <c r="J404" s="171"/>
      <c r="K404" s="120"/>
      <c r="L404" s="149"/>
      <c r="M404" s="120"/>
      <c r="N404" s="171"/>
      <c r="O404" s="120"/>
    </row>
    <row r="405" spans="1:15" s="91" customFormat="1">
      <c r="A405" s="118" t="s">
        <v>193</v>
      </c>
      <c r="B405" s="171">
        <f>'Averages Pivot Table'!AB$122</f>
        <v>58043</v>
      </c>
      <c r="C405" s="120">
        <f t="shared" si="793"/>
        <v>5</v>
      </c>
      <c r="D405" s="171">
        <f>'Averages Pivot Table'!AB$126</f>
        <v>48839.33699276382</v>
      </c>
      <c r="E405" s="120">
        <f t="shared" si="793"/>
        <v>5</v>
      </c>
      <c r="F405" s="171">
        <f>'Averages Pivot Table'!AB$130</f>
        <v>43564.344202540262</v>
      </c>
      <c r="G405" s="120">
        <f t="shared" ref="G405" si="809">IF(F405&gt;0,RANK(F405,(F$400:F$418)),0)</f>
        <v>6</v>
      </c>
      <c r="H405" s="171">
        <f>'Averages Pivot Table'!AB$134</f>
        <v>41107.780244845751</v>
      </c>
      <c r="I405" s="120">
        <f t="shared" ref="I405" si="810">IF(H405&gt;0,RANK(H405,(H$400:H$418)),0)</f>
        <v>6</v>
      </c>
      <c r="J405" s="171">
        <f>'Averages Pivot Table'!AB$138</f>
        <v>33446.045454545456</v>
      </c>
      <c r="K405" s="120">
        <f t="shared" ref="K405" si="811">IF(J405&gt;0,RANK(J405,(J$400:J$418)),0)</f>
        <v>6</v>
      </c>
      <c r="L405" s="149">
        <f>'Averages Pivot Table'!AB$142</f>
        <v>0</v>
      </c>
      <c r="M405" s="120">
        <f t="shared" ref="M405" si="812">IF(L405&gt;0,RANK(L405,(L$400:L$418)),0)</f>
        <v>0</v>
      </c>
      <c r="N405" s="171">
        <f>'Averages Pivot Table'!AB$146</f>
        <v>44243.185070125379</v>
      </c>
      <c r="O405" s="120">
        <f t="shared" ref="O405" si="813">IF(N405&gt;0,RANK(N405,(N$400:N$418)),0)</f>
        <v>14</v>
      </c>
    </row>
    <row r="406" spans="1:15" s="91" customFormat="1">
      <c r="A406" s="118" t="s">
        <v>194</v>
      </c>
      <c r="B406" s="171">
        <f>'Averages Pivot Table'!AB$151</f>
        <v>55128.778504638751</v>
      </c>
      <c r="C406" s="120">
        <f t="shared" si="793"/>
        <v>7</v>
      </c>
      <c r="D406" s="171">
        <f>'Averages Pivot Table'!AB$155</f>
        <v>44670.069450042305</v>
      </c>
      <c r="E406" s="120">
        <f t="shared" si="793"/>
        <v>8</v>
      </c>
      <c r="F406" s="171">
        <f>'Averages Pivot Table'!AB$159</f>
        <v>37748.676146822516</v>
      </c>
      <c r="G406" s="120">
        <f t="shared" ref="G406" si="814">IF(F406&gt;0,RANK(F406,(F$400:F$418)),0)</f>
        <v>8</v>
      </c>
      <c r="H406" s="171">
        <f>'Averages Pivot Table'!AB$163</f>
        <v>35161.312190925804</v>
      </c>
      <c r="I406" s="120">
        <f t="shared" ref="I406" si="815">IF(H406&gt;0,RANK(H406,(H$400:H$418)),0)</f>
        <v>9</v>
      </c>
      <c r="J406" s="171">
        <f>'Averages Pivot Table'!AB$167</f>
        <v>0</v>
      </c>
      <c r="K406" s="120">
        <f t="shared" ref="K406" si="816">IF(J406&gt;0,RANK(J406,(J$400:J$418)),0)</f>
        <v>0</v>
      </c>
      <c r="L406" s="149">
        <f>'Averages Pivot Table'!AB$171</f>
        <v>0</v>
      </c>
      <c r="M406" s="120">
        <f t="shared" ref="M406" si="817">IF(L406&gt;0,RANK(L406,(L$400:L$418)),0)</f>
        <v>0</v>
      </c>
      <c r="N406" s="171">
        <f>'Averages Pivot Table'!AB$175</f>
        <v>45390.378032107314</v>
      </c>
      <c r="O406" s="120">
        <f t="shared" ref="O406" si="818">IF(N406&gt;0,RANK(N406,(N$400:N$418)),0)</f>
        <v>12</v>
      </c>
    </row>
    <row r="407" spans="1:15" s="91" customFormat="1">
      <c r="A407" s="118" t="s">
        <v>195</v>
      </c>
      <c r="B407" s="171">
        <f>'Averages Pivot Table'!AB$180</f>
        <v>45534.93303182214</v>
      </c>
      <c r="C407" s="120">
        <f t="shared" si="793"/>
        <v>8</v>
      </c>
      <c r="D407" s="171">
        <f>'Averages Pivot Table'!AB$184</f>
        <v>46156.227832640332</v>
      </c>
      <c r="E407" s="120">
        <f t="shared" si="793"/>
        <v>7</v>
      </c>
      <c r="F407" s="171">
        <f>'Averages Pivot Table'!AB$188</f>
        <v>42704.916935818423</v>
      </c>
      <c r="G407" s="120">
        <f t="shared" ref="G407" si="819">IF(F407&gt;0,RANK(F407,(F$400:F$418)),0)</f>
        <v>7</v>
      </c>
      <c r="H407" s="171">
        <f>'Averages Pivot Table'!AB$192</f>
        <v>35930.441556918573</v>
      </c>
      <c r="I407" s="120">
        <f t="shared" ref="I407" si="820">IF(H407&gt;0,RANK(H407,(H$400:H$418)),0)</f>
        <v>8</v>
      </c>
      <c r="J407" s="171">
        <f>'Averages Pivot Table'!AB$196</f>
        <v>36665.142857142855</v>
      </c>
      <c r="K407" s="120">
        <f t="shared" ref="K407" si="821">IF(J407&gt;0,RANK(J407,(J$400:J$418)),0)</f>
        <v>5</v>
      </c>
      <c r="L407" s="149">
        <f>'Averages Pivot Table'!AB$200</f>
        <v>0</v>
      </c>
      <c r="M407" s="120">
        <f t="shared" ref="M407" si="822">IF(L407&gt;0,RANK(L407,(L$400:L$418)),0)</f>
        <v>0</v>
      </c>
      <c r="N407" s="171">
        <f>'Averages Pivot Table'!AB$204</f>
        <v>38938.252093403862</v>
      </c>
      <c r="O407" s="120">
        <f t="shared" ref="O407" si="823">IF(N407&gt;0,RANK(N407,(N$400:N$418)),0)</f>
        <v>15</v>
      </c>
    </row>
    <row r="408" spans="1:15" s="91" customFormat="1">
      <c r="A408" s="118" t="s">
        <v>196</v>
      </c>
      <c r="B408" s="171">
        <f>'Averages Pivot Table'!AB$209</f>
        <v>72586.473540369916</v>
      </c>
      <c r="C408" s="120">
        <f t="shared" si="793"/>
        <v>1</v>
      </c>
      <c r="D408" s="171">
        <f>'Averages Pivot Table'!AB$213</f>
        <v>59556.633492902423</v>
      </c>
      <c r="E408" s="120">
        <f t="shared" si="793"/>
        <v>2</v>
      </c>
      <c r="F408" s="171">
        <f>'Averages Pivot Table'!AB$217</f>
        <v>50578.643329018218</v>
      </c>
      <c r="G408" s="120">
        <f t="shared" ref="G408" si="824">IF(F408&gt;0,RANK(F408,(F$400:F$418)),0)</f>
        <v>1</v>
      </c>
      <c r="H408" s="171">
        <f>'Averages Pivot Table'!AB$221</f>
        <v>43888.995301455849</v>
      </c>
      <c r="I408" s="120">
        <f t="shared" ref="I408" si="825">IF(H408&gt;0,RANK(H408,(H$400:H$418)),0)</f>
        <v>3</v>
      </c>
      <c r="J408" s="171">
        <f>'Averages Pivot Table'!AB$225</f>
        <v>0</v>
      </c>
      <c r="K408" s="120">
        <f t="shared" ref="K408" si="826">IF(J408&gt;0,RANK(J408,(J$400:J$418)),0)</f>
        <v>0</v>
      </c>
      <c r="L408" s="149">
        <f>'Averages Pivot Table'!AB$229</f>
        <v>0</v>
      </c>
      <c r="M408" s="120">
        <f t="shared" ref="M408" si="827">IF(L408&gt;0,RANK(L408,(L$400:L$418)),0)</f>
        <v>0</v>
      </c>
      <c r="N408" s="171">
        <f>'Averages Pivot Table'!AB$233</f>
        <v>56213.908113097132</v>
      </c>
      <c r="O408" s="120">
        <f t="shared" ref="O408" si="828">IF(N408&gt;0,RANK(N408,(N$400:N$418)),0)</f>
        <v>2</v>
      </c>
    </row>
    <row r="409" spans="1:15" s="91" customFormat="1">
      <c r="A409" s="118"/>
      <c r="B409" s="171"/>
      <c r="C409" s="120"/>
      <c r="D409" s="171"/>
      <c r="E409" s="120"/>
      <c r="F409" s="171"/>
      <c r="G409" s="120"/>
      <c r="H409" s="171"/>
      <c r="I409" s="120"/>
      <c r="J409" s="171"/>
      <c r="K409" s="120"/>
      <c r="L409" s="149"/>
      <c r="M409" s="120"/>
      <c r="N409" s="171"/>
      <c r="O409" s="120"/>
    </row>
    <row r="410" spans="1:15" s="91" customFormat="1">
      <c r="A410" s="118" t="s">
        <v>197</v>
      </c>
      <c r="B410" s="171">
        <f>'Averages Pivot Table'!AB$238</f>
        <v>0</v>
      </c>
      <c r="C410" s="120">
        <f t="shared" si="793"/>
        <v>0</v>
      </c>
      <c r="D410" s="171">
        <f>'Averages Pivot Table'!AB$242</f>
        <v>0</v>
      </c>
      <c r="E410" s="120">
        <f t="shared" si="793"/>
        <v>0</v>
      </c>
      <c r="F410" s="171">
        <f>'Averages Pivot Table'!AB$246</f>
        <v>0</v>
      </c>
      <c r="G410" s="120">
        <f t="shared" ref="G410" si="829">IF(F410&gt;0,RANK(F410,(F$400:F$418)),0)</f>
        <v>0</v>
      </c>
      <c r="H410" s="171">
        <f>'Averages Pivot Table'!AB$250</f>
        <v>0</v>
      </c>
      <c r="I410" s="120">
        <f t="shared" ref="I410" si="830">IF(H410&gt;0,RANK(H410,(H$400:H$418)),0)</f>
        <v>0</v>
      </c>
      <c r="J410" s="171">
        <f>'Averages Pivot Table'!AB$254</f>
        <v>0</v>
      </c>
      <c r="K410" s="120">
        <f t="shared" ref="K410" si="831">IF(J410&gt;0,RANK(J410,(J$400:J$418)),0)</f>
        <v>0</v>
      </c>
      <c r="L410" s="149">
        <f>'Averages Pivot Table'!AB$258</f>
        <v>48924.329738835972</v>
      </c>
      <c r="M410" s="120">
        <f t="shared" ref="M410" si="832">IF(L410&gt;0,RANK(L410,(L$400:L$418)),0)</f>
        <v>4</v>
      </c>
      <c r="N410" s="171">
        <f>'Averages Pivot Table'!AB$262</f>
        <v>48924.329738835972</v>
      </c>
      <c r="O410" s="120">
        <f t="shared" ref="O410" si="833">IF(N410&gt;0,RANK(N410,(N$400:N$418)),0)</f>
        <v>6</v>
      </c>
    </row>
    <row r="411" spans="1:15" s="91" customFormat="1">
      <c r="A411" s="118" t="s">
        <v>198</v>
      </c>
      <c r="B411" s="171">
        <f>'Averages Pivot Table'!AB$267</f>
        <v>0</v>
      </c>
      <c r="C411" s="120">
        <f t="shared" si="793"/>
        <v>0</v>
      </c>
      <c r="D411" s="171">
        <f>'Averages Pivot Table'!AB$271</f>
        <v>0</v>
      </c>
      <c r="E411" s="120">
        <f t="shared" si="793"/>
        <v>0</v>
      </c>
      <c r="F411" s="171">
        <f>'Averages Pivot Table'!AB$275</f>
        <v>0</v>
      </c>
      <c r="G411" s="120">
        <f t="shared" ref="G411" si="834">IF(F411&gt;0,RANK(F411,(F$400:F$418)),0)</f>
        <v>0</v>
      </c>
      <c r="H411" s="171">
        <f>'Averages Pivot Table'!AB$279</f>
        <v>46105.398583656286</v>
      </c>
      <c r="I411" s="120">
        <f t="shared" ref="I411" si="835">IF(H411&gt;0,RANK(H411,(H$400:H$418)),0)</f>
        <v>1</v>
      </c>
      <c r="J411" s="171">
        <f>'Averages Pivot Table'!AB$283</f>
        <v>48528</v>
      </c>
      <c r="K411" s="120">
        <f t="shared" ref="K411" si="836">IF(J411&gt;0,RANK(J411,(J$400:J$418)),0)</f>
        <v>1</v>
      </c>
      <c r="L411" s="149">
        <f>'Averages Pivot Table'!AB$287</f>
        <v>47248.7386132186</v>
      </c>
      <c r="M411" s="120">
        <f t="shared" ref="M411" si="837">IF(L411&gt;0,RANK(L411,(L$400:L$418)),0)</f>
        <v>6</v>
      </c>
      <c r="N411" s="171">
        <f>'Averages Pivot Table'!AB$291</f>
        <v>47213.182977794058</v>
      </c>
      <c r="O411" s="120">
        <f t="shared" ref="O411" si="838">IF(N411&gt;0,RANK(N411,(N$400:N$418)),0)</f>
        <v>9</v>
      </c>
    </row>
    <row r="412" spans="1:15" s="91" customFormat="1">
      <c r="A412" s="118" t="s">
        <v>199</v>
      </c>
      <c r="B412" s="171">
        <f>'Averages Pivot Table'!AB$296</f>
        <v>0</v>
      </c>
      <c r="C412" s="120">
        <f t="shared" si="793"/>
        <v>0</v>
      </c>
      <c r="D412" s="171">
        <f>'Averages Pivot Table'!AB$300</f>
        <v>0</v>
      </c>
      <c r="E412" s="120">
        <f t="shared" si="793"/>
        <v>0</v>
      </c>
      <c r="F412" s="171">
        <f>'Averages Pivot Table'!AB$304</f>
        <v>0</v>
      </c>
      <c r="G412" s="120">
        <f t="shared" ref="G412" si="839">IF(F412&gt;0,RANK(F412,(F$400:F$418)),0)</f>
        <v>0</v>
      </c>
      <c r="H412" s="171">
        <f>'Averages Pivot Table'!AB$308</f>
        <v>0</v>
      </c>
      <c r="I412" s="120">
        <f t="shared" ref="I412" si="840">IF(H412&gt;0,RANK(H412,(H$400:H$418)),0)</f>
        <v>0</v>
      </c>
      <c r="J412" s="171">
        <f>'Averages Pivot Table'!AB$312</f>
        <v>0</v>
      </c>
      <c r="K412" s="120">
        <f t="shared" ref="K412" si="841">IF(J412&gt;0,RANK(J412,(J$400:J$418)),0)</f>
        <v>0</v>
      </c>
      <c r="L412" s="149">
        <f>'Averages Pivot Table'!AB$316</f>
        <v>45447.410906221507</v>
      </c>
      <c r="M412" s="120">
        <f t="shared" ref="M412" si="842">IF(L412&gt;0,RANK(L412,(L$400:L$418)),0)</f>
        <v>7</v>
      </c>
      <c r="N412" s="171">
        <f>'Averages Pivot Table'!AB$320</f>
        <v>45447.410906221507</v>
      </c>
      <c r="O412" s="120">
        <f t="shared" ref="O412" si="843">IF(N412&gt;0,RANK(N412,(N$400:N$418)),0)</f>
        <v>11</v>
      </c>
    </row>
    <row r="413" spans="1:15" s="91" customFormat="1">
      <c r="A413" s="118" t="s">
        <v>200</v>
      </c>
      <c r="B413" s="171">
        <f>'Averages Pivot Table'!AB$325</f>
        <v>0</v>
      </c>
      <c r="C413" s="120">
        <f t="shared" si="793"/>
        <v>0</v>
      </c>
      <c r="D413" s="171">
        <f>'Averages Pivot Table'!AB$329</f>
        <v>0</v>
      </c>
      <c r="E413" s="120">
        <f t="shared" si="793"/>
        <v>0</v>
      </c>
      <c r="F413" s="171">
        <f>'Averages Pivot Table'!AB$333</f>
        <v>0</v>
      </c>
      <c r="G413" s="120">
        <f t="shared" ref="G413" si="844">IF(F413&gt;0,RANK(F413,(F$400:F$418)),0)</f>
        <v>0</v>
      </c>
      <c r="H413" s="171">
        <f>'Averages Pivot Table'!AB$337</f>
        <v>0</v>
      </c>
      <c r="I413" s="120">
        <f t="shared" ref="I413" si="845">IF(H413&gt;0,RANK(H413,(H$400:H$418)),0)</f>
        <v>0</v>
      </c>
      <c r="J413" s="171">
        <f>'Averages Pivot Table'!AB$341</f>
        <v>46757.174097664545</v>
      </c>
      <c r="K413" s="120">
        <f t="shared" ref="K413" si="846">IF(J413&gt;0,RANK(J413,(J$400:J$418)),0)</f>
        <v>3</v>
      </c>
      <c r="L413" s="149">
        <f>'Averages Pivot Table'!AB$345</f>
        <v>0</v>
      </c>
      <c r="M413" s="120">
        <f t="shared" ref="M413" si="847">IF(L413&gt;0,RANK(L413,(L$400:L$418)),0)</f>
        <v>0</v>
      </c>
      <c r="N413" s="171">
        <f>'Averages Pivot Table'!AB$349</f>
        <v>46757.174097664545</v>
      </c>
      <c r="O413" s="120">
        <f t="shared" ref="O413" si="848">IF(N413&gt;0,RANK(N413,(N$400:N$418)),0)</f>
        <v>10</v>
      </c>
    </row>
    <row r="414" spans="1:15" s="91" customFormat="1">
      <c r="A414" s="118"/>
      <c r="B414" s="171"/>
      <c r="C414" s="120"/>
      <c r="D414" s="171"/>
      <c r="E414" s="120"/>
      <c r="F414" s="171"/>
      <c r="G414" s="120"/>
      <c r="H414" s="171"/>
      <c r="I414" s="120"/>
      <c r="J414" s="171"/>
      <c r="K414" s="120"/>
      <c r="L414" s="149"/>
      <c r="M414" s="120"/>
      <c r="N414" s="171"/>
      <c r="O414" s="120"/>
    </row>
    <row r="415" spans="1:15" s="91" customFormat="1">
      <c r="A415" s="118" t="s">
        <v>201</v>
      </c>
      <c r="B415" s="173">
        <f>'Averages Pivot Table'!AB$354</f>
        <v>60282.61222521634</v>
      </c>
      <c r="C415" s="120">
        <f t="shared" si="793"/>
        <v>4</v>
      </c>
      <c r="D415" s="173">
        <f>'Averages Pivot Table'!AB$358</f>
        <v>53064.870714431963</v>
      </c>
      <c r="E415" s="120">
        <f t="shared" si="793"/>
        <v>4</v>
      </c>
      <c r="F415" s="173">
        <f>'Averages Pivot Table'!AB$362</f>
        <v>44559.087638278019</v>
      </c>
      <c r="G415" s="120">
        <f t="shared" ref="G415" si="849">IF(F415&gt;0,RANK(F415,(F$400:F$418)),0)</f>
        <v>5</v>
      </c>
      <c r="H415" s="173">
        <f>'Averages Pivot Table'!AB$366</f>
        <v>40305.563403732274</v>
      </c>
      <c r="I415" s="120">
        <f t="shared" ref="I415" si="850">IF(H415&gt;0,RANK(H415,(H$400:H$418)),0)</f>
        <v>7</v>
      </c>
      <c r="J415" s="173">
        <f>'Averages Pivot Table'!AB$370</f>
        <v>48053.25</v>
      </c>
      <c r="K415" s="120">
        <f t="shared" ref="K415" si="851">IF(J415&gt;0,RANK(J415,(J$400:J$418)),0)</f>
        <v>2</v>
      </c>
      <c r="L415" s="119">
        <f>'Averages Pivot Table'!AB$374</f>
        <v>0</v>
      </c>
      <c r="M415" s="120">
        <f t="shared" ref="M415" si="852">IF(L415&gt;0,RANK(L415,(L$400:L$418)),0)</f>
        <v>0</v>
      </c>
      <c r="N415" s="173">
        <f>'Averages Pivot Table'!AB$378</f>
        <v>49585.54352753175</v>
      </c>
      <c r="O415" s="120">
        <f t="shared" ref="O415" si="853">IF(N415&gt;0,RANK(N415,(N$400:N$418)),0)</f>
        <v>4</v>
      </c>
    </row>
    <row r="416" spans="1:15" s="91" customFormat="1">
      <c r="A416" s="118" t="s">
        <v>202</v>
      </c>
      <c r="B416" s="173">
        <f>'Averages Pivot Table'!AB$383</f>
        <v>57149.423307933401</v>
      </c>
      <c r="C416" s="120">
        <f t="shared" si="793"/>
        <v>6</v>
      </c>
      <c r="D416" s="173">
        <f>'Averages Pivot Table'!AB$387</f>
        <v>47942.400055900529</v>
      </c>
      <c r="E416" s="120">
        <f t="shared" si="793"/>
        <v>6</v>
      </c>
      <c r="F416" s="173">
        <f>'Averages Pivot Table'!AB$391</f>
        <v>46138.373876569989</v>
      </c>
      <c r="G416" s="120">
        <f t="shared" ref="G416" si="854">IF(F416&gt;0,RANK(F416,(F$400:F$418)),0)</f>
        <v>4</v>
      </c>
      <c r="H416" s="173">
        <f>'Averages Pivot Table'!AB$395</f>
        <v>44073.407018800171</v>
      </c>
      <c r="I416" s="120">
        <f t="shared" ref="I416" si="855">IF(H416&gt;0,RANK(H416,(H$400:H$418)),0)</f>
        <v>2</v>
      </c>
      <c r="J416" s="173">
        <f>'Averages Pivot Table'!AB$399</f>
        <v>0</v>
      </c>
      <c r="K416" s="120">
        <f t="shared" ref="K416" si="856">IF(J416&gt;0,RANK(J416,(J$400:J$418)),0)</f>
        <v>0</v>
      </c>
      <c r="L416" s="119">
        <f>'Averages Pivot Table'!AB$403</f>
        <v>52986.933629580701</v>
      </c>
      <c r="M416" s="120">
        <f t="shared" ref="M416" si="857">IF(L416&gt;0,RANK(L416,(L$400:L$418)),0)</f>
        <v>2</v>
      </c>
      <c r="N416" s="173">
        <f>'Averages Pivot Table'!AB$407</f>
        <v>49100.905687546066</v>
      </c>
      <c r="O416" s="120">
        <f t="shared" ref="O416" si="858">IF(N416&gt;0,RANK(N416,(N$400:N$418)),0)</f>
        <v>5</v>
      </c>
    </row>
    <row r="417" spans="1:19" ht="12.95" customHeight="1">
      <c r="A417" s="118" t="s">
        <v>203</v>
      </c>
      <c r="B417" s="173">
        <f>'Averages Pivot Table'!AB$412</f>
        <v>0</v>
      </c>
      <c r="C417" s="120">
        <f t="shared" si="793"/>
        <v>0</v>
      </c>
      <c r="D417" s="173">
        <f>'Averages Pivot Table'!AB$416</f>
        <v>0</v>
      </c>
      <c r="E417" s="120">
        <f t="shared" si="793"/>
        <v>0</v>
      </c>
      <c r="F417" s="173">
        <f>'Averages Pivot Table'!AB$420</f>
        <v>0</v>
      </c>
      <c r="G417" s="120">
        <f t="shared" ref="G417" si="859">IF(F417&gt;0,RANK(F417,(F$400:F$418)),0)</f>
        <v>0</v>
      </c>
      <c r="H417" s="173">
        <f>'Averages Pivot Table'!AB$424</f>
        <v>0</v>
      </c>
      <c r="I417" s="120">
        <f t="shared" ref="I417" si="860">IF(H417&gt;0,RANK(H417,(H$400:H$418)),0)</f>
        <v>0</v>
      </c>
      <c r="J417" s="173">
        <f>'Averages Pivot Table'!AB$428</f>
        <v>0</v>
      </c>
      <c r="K417" s="120">
        <f t="shared" ref="K417" si="861">IF(J417&gt;0,RANK(J417,(J$400:J$418)),0)</f>
        <v>0</v>
      </c>
      <c r="L417" s="119">
        <f>'Averages Pivot Table'!AB$432</f>
        <v>0</v>
      </c>
      <c r="M417" s="120">
        <f t="shared" ref="M417" si="862">IF(L417&gt;0,RANK(L417,(L$400:L$418)),0)</f>
        <v>0</v>
      </c>
      <c r="N417" s="173">
        <f>'Averages Pivot Table'!AB$436</f>
        <v>0</v>
      </c>
      <c r="O417" s="120">
        <f t="shared" ref="O417" si="863">IF(N417&gt;0,RANK(N417,(N$400:N$418)),0)</f>
        <v>0</v>
      </c>
    </row>
    <row r="418" spans="1:19" ht="12.95" customHeight="1">
      <c r="A418" s="143" t="s">
        <v>204</v>
      </c>
      <c r="B418" s="174">
        <f>'Averages Pivot Table'!AB$441</f>
        <v>70166.23000000001</v>
      </c>
      <c r="C418" s="123">
        <f t="shared" si="793"/>
        <v>2</v>
      </c>
      <c r="D418" s="174">
        <f>'Averages Pivot Table'!AB$445</f>
        <v>55253.95</v>
      </c>
      <c r="E418" s="123">
        <f t="shared" si="793"/>
        <v>3</v>
      </c>
      <c r="F418" s="174">
        <f>'Averages Pivot Table'!AB$449</f>
        <v>46497.598244147157</v>
      </c>
      <c r="G418" s="123">
        <f t="shared" ref="G418" si="864">IF(F418&gt;0,RANK(F418,(F$400:F$418)),0)</f>
        <v>3</v>
      </c>
      <c r="H418" s="174">
        <f>'Averages Pivot Table'!AB$453</f>
        <v>41295.666500344028</v>
      </c>
      <c r="I418" s="123">
        <f t="shared" ref="I418" si="865">IF(H418&gt;0,RANK(H418,(H$400:H$418)),0)</f>
        <v>5</v>
      </c>
      <c r="J418" s="174">
        <f>'Averages Pivot Table'!AB$457</f>
        <v>42921.20930232558</v>
      </c>
      <c r="K418" s="123">
        <f t="shared" ref="K418" si="866">IF(J418&gt;0,RANK(J418,(J$400:J$418)),0)</f>
        <v>4</v>
      </c>
      <c r="L418" s="122">
        <f>'Averages Pivot Table'!AB$461</f>
        <v>0</v>
      </c>
      <c r="M418" s="123">
        <f t="shared" ref="M418" si="867">IF(L418&gt;0,RANK(L418,(L$400:L$418)),0)</f>
        <v>0</v>
      </c>
      <c r="N418" s="174">
        <f>'Averages Pivot Table'!AB$465</f>
        <v>48806.540011858611</v>
      </c>
      <c r="O418" s="123">
        <f t="shared" ref="O418" si="868">IF(N418&gt;0,RANK(N418,(N$400:N$418)),0)</f>
        <v>7</v>
      </c>
    </row>
    <row r="419" spans="1:19" ht="32.25" customHeight="1">
      <c r="A419" s="663" t="s">
        <v>360</v>
      </c>
      <c r="B419" s="663"/>
      <c r="C419" s="663"/>
      <c r="D419" s="663"/>
      <c r="E419" s="663"/>
      <c r="F419" s="663"/>
      <c r="G419" s="663"/>
      <c r="H419" s="663"/>
      <c r="I419" s="663"/>
      <c r="J419" s="663"/>
      <c r="K419" s="663"/>
      <c r="L419" s="663"/>
      <c r="M419" s="663"/>
      <c r="N419" s="663"/>
      <c r="O419" s="663"/>
    </row>
    <row r="420" spans="1:19">
      <c r="O420" s="84" t="s">
        <v>917</v>
      </c>
    </row>
    <row r="421" spans="1:19" ht="18">
      <c r="A421" s="64" t="s">
        <v>223</v>
      </c>
      <c r="B421" s="64"/>
      <c r="C421" s="64"/>
      <c r="D421" s="64"/>
      <c r="E421" s="64"/>
      <c r="F421" s="64"/>
      <c r="G421" s="64"/>
      <c r="H421" s="64"/>
      <c r="I421" s="64"/>
      <c r="J421" s="64"/>
      <c r="K421" s="64"/>
      <c r="L421" s="64"/>
      <c r="M421" s="64"/>
      <c r="N421" s="64"/>
      <c r="O421" s="64"/>
    </row>
    <row r="422" spans="1:19">
      <c r="A422" s="162"/>
      <c r="B422" s="69"/>
      <c r="C422" s="69"/>
      <c r="D422" s="69"/>
      <c r="E422" s="69"/>
      <c r="F422" s="69"/>
      <c r="G422" s="69"/>
      <c r="H422" s="69"/>
      <c r="I422" s="69"/>
      <c r="J422" s="69"/>
      <c r="K422" s="69"/>
      <c r="L422" s="69"/>
      <c r="M422" s="69"/>
      <c r="N422" s="69"/>
      <c r="O422" s="69"/>
    </row>
    <row r="423" spans="1:19" ht="15.75">
      <c r="A423" s="664" t="s">
        <v>210</v>
      </c>
      <c r="B423" s="664"/>
      <c r="C423" s="664"/>
      <c r="D423" s="664"/>
      <c r="E423" s="664"/>
      <c r="F423" s="664"/>
      <c r="G423" s="664"/>
      <c r="H423" s="664"/>
      <c r="I423" s="664"/>
      <c r="J423" s="664"/>
      <c r="K423" s="664"/>
      <c r="L423" s="664"/>
      <c r="M423" s="664"/>
      <c r="N423" s="664"/>
      <c r="O423" s="664"/>
    </row>
    <row r="424" spans="1:19" ht="15.75">
      <c r="A424" s="664" t="s">
        <v>384</v>
      </c>
      <c r="B424" s="664"/>
      <c r="C424" s="664"/>
      <c r="D424" s="664"/>
      <c r="E424" s="664"/>
      <c r="F424" s="664"/>
      <c r="G424" s="664"/>
      <c r="H424" s="664"/>
      <c r="I424" s="664"/>
      <c r="J424" s="664"/>
      <c r="K424" s="664"/>
      <c r="L424" s="664"/>
      <c r="M424" s="664"/>
      <c r="N424" s="664"/>
      <c r="O424" s="664"/>
    </row>
    <row r="425" spans="1:19">
      <c r="A425" s="118"/>
      <c r="B425" s="118"/>
      <c r="C425" s="118"/>
      <c r="D425" s="118"/>
      <c r="E425" s="118"/>
      <c r="F425" s="118"/>
      <c r="G425" s="118"/>
      <c r="H425" s="118"/>
      <c r="I425" s="118"/>
      <c r="J425" s="118"/>
      <c r="K425" s="118"/>
      <c r="L425" s="118"/>
      <c r="M425" s="118"/>
      <c r="N425" s="118"/>
      <c r="O425" s="118"/>
    </row>
    <row r="426" spans="1:19" ht="33" customHeight="1">
      <c r="A426" s="96"/>
      <c r="B426" s="164" t="s">
        <v>3</v>
      </c>
      <c r="C426" s="165"/>
      <c r="D426" s="166" t="s">
        <v>4</v>
      </c>
      <c r="E426" s="167"/>
      <c r="F426" s="166" t="s">
        <v>5</v>
      </c>
      <c r="G426" s="167"/>
      <c r="H426" s="164" t="s">
        <v>6</v>
      </c>
      <c r="I426" s="165"/>
      <c r="J426" s="166" t="s">
        <v>211</v>
      </c>
      <c r="K426" s="167"/>
      <c r="L426" s="165" t="s">
        <v>21</v>
      </c>
      <c r="M426" s="165"/>
      <c r="N426" s="165" t="s">
        <v>212</v>
      </c>
      <c r="O426" s="165"/>
    </row>
    <row r="427" spans="1:19">
      <c r="A427" s="102"/>
      <c r="B427" s="98" t="s">
        <v>187</v>
      </c>
      <c r="C427" s="97" t="s">
        <v>166</v>
      </c>
      <c r="D427" s="98" t="s">
        <v>187</v>
      </c>
      <c r="E427" s="97" t="s">
        <v>166</v>
      </c>
      <c r="F427" s="98" t="s">
        <v>187</v>
      </c>
      <c r="G427" s="97" t="s">
        <v>166</v>
      </c>
      <c r="H427" s="98" t="s">
        <v>187</v>
      </c>
      <c r="I427" s="97" t="s">
        <v>166</v>
      </c>
      <c r="J427" s="98" t="s">
        <v>187</v>
      </c>
      <c r="K427" s="97" t="s">
        <v>166</v>
      </c>
      <c r="L427" s="98" t="s">
        <v>187</v>
      </c>
      <c r="M427" s="97" t="s">
        <v>166</v>
      </c>
      <c r="N427" s="98" t="s">
        <v>187</v>
      </c>
      <c r="O427" s="97" t="s">
        <v>166</v>
      </c>
    </row>
    <row r="428" spans="1:19" s="109" customFormat="1" ht="18" customHeight="1">
      <c r="A428" s="106" t="s">
        <v>188</v>
      </c>
      <c r="B428" s="133">
        <f>'Averages Pivot Table'!AC$469</f>
        <v>57974.813252792315</v>
      </c>
      <c r="C428" s="133"/>
      <c r="D428" s="133">
        <f>'Averages Pivot Table'!AC$473</f>
        <v>52580.97128850592</v>
      </c>
      <c r="E428" s="133"/>
      <c r="F428" s="133">
        <f>'Averages Pivot Table'!AC$477</f>
        <v>45547.416757567495</v>
      </c>
      <c r="G428" s="133"/>
      <c r="H428" s="133">
        <f>'Averages Pivot Table'!AC$481</f>
        <v>40082.672633442955</v>
      </c>
      <c r="I428" s="133"/>
      <c r="J428" s="133">
        <f>'Averages Pivot Table'!AC$485</f>
        <v>41191.002548638651</v>
      </c>
      <c r="K428" s="133"/>
      <c r="L428" s="133">
        <f>'Averages Pivot Table'!AC$489</f>
        <v>45146.646583735048</v>
      </c>
      <c r="M428" s="133"/>
      <c r="N428" s="133">
        <f>'Averages Pivot Table'!AC$493</f>
        <v>45114.224488051026</v>
      </c>
      <c r="O428" s="169"/>
      <c r="Q428" s="111"/>
      <c r="R428" s="111"/>
      <c r="S428" s="111"/>
    </row>
    <row r="429" spans="1:19" ht="12.95" customHeight="1">
      <c r="A429" s="118"/>
      <c r="B429" s="113"/>
      <c r="C429" s="137"/>
      <c r="D429" s="113"/>
      <c r="E429" s="137"/>
      <c r="F429" s="113"/>
      <c r="G429" s="137"/>
      <c r="H429" s="113"/>
      <c r="I429" s="137"/>
      <c r="J429" s="113"/>
      <c r="K429" s="137"/>
      <c r="L429" s="113"/>
      <c r="M429" s="137"/>
      <c r="N429" s="113"/>
      <c r="O429" s="137"/>
    </row>
    <row r="430" spans="1:19" ht="12.95" customHeight="1">
      <c r="A430" s="118" t="s">
        <v>189</v>
      </c>
      <c r="B430" s="171">
        <f>'Averages Pivot Table'!AC$6</f>
        <v>0</v>
      </c>
      <c r="C430" s="120">
        <f>IF(B430&gt;0,RANK(B430,(B$430:B$448)),0)</f>
        <v>0</v>
      </c>
      <c r="D430" s="171">
        <f>'Averages Pivot Table'!AC$10</f>
        <v>0</v>
      </c>
      <c r="E430" s="120">
        <f>IF(D430&gt;0,RANK(D430,(D$430:D$448)),0)</f>
        <v>0</v>
      </c>
      <c r="F430" s="171">
        <f>'Averages Pivot Table'!AC$14</f>
        <v>0</v>
      </c>
      <c r="G430" s="120">
        <f>IF(F430&gt;0,RANK(F430,(F$430:F$448)),0)</f>
        <v>0</v>
      </c>
      <c r="H430" s="171">
        <f>'Averages Pivot Table'!AC$18</f>
        <v>0</v>
      </c>
      <c r="I430" s="120">
        <f>IF(H430&gt;0,RANK(H430,(H$430:H$448)),0)</f>
        <v>0</v>
      </c>
      <c r="J430" s="171">
        <f>'Averages Pivot Table'!AC$22</f>
        <v>0</v>
      </c>
      <c r="K430" s="120">
        <f>IF(J430&gt;0,RANK(J430,(J$430:J$448)),0)</f>
        <v>0</v>
      </c>
      <c r="L430" s="149">
        <f>'Averages Pivot Table'!AC$26</f>
        <v>50454.995282743417</v>
      </c>
      <c r="M430" s="120">
        <f>IF(L430&gt;0,RANK(L430,(L$430:L$448)),0)</f>
        <v>1</v>
      </c>
      <c r="N430" s="171">
        <f>'Averages Pivot Table'!AC$30</f>
        <v>50454.995282743417</v>
      </c>
      <c r="O430" s="120">
        <f>IF(N430&gt;0,RANK(N430,(N$430:N$448)),0)</f>
        <v>3</v>
      </c>
    </row>
    <row r="431" spans="1:19" ht="12.95" customHeight="1">
      <c r="A431" s="118" t="s">
        <v>190</v>
      </c>
      <c r="B431" s="171">
        <f>'Averages Pivot Table'!AC$35</f>
        <v>44703.107142857145</v>
      </c>
      <c r="C431" s="120">
        <f t="shared" ref="C431:E448" si="869">IF(B431&gt;0,RANK(B431,(B$430:B$448)),0)</f>
        <v>8</v>
      </c>
      <c r="D431" s="171">
        <f>'Averages Pivot Table'!AC$39</f>
        <v>35901.818181818184</v>
      </c>
      <c r="E431" s="120">
        <f t="shared" si="869"/>
        <v>9</v>
      </c>
      <c r="F431" s="171">
        <f>'Averages Pivot Table'!AC$43</f>
        <v>42580.889040674847</v>
      </c>
      <c r="G431" s="120">
        <f t="shared" ref="G431" si="870">IF(F431&gt;0,RANK(F431,(F$430:F$448)),0)</f>
        <v>6</v>
      </c>
      <c r="H431" s="171">
        <f>'Averages Pivot Table'!AC$47</f>
        <v>39217.885502733719</v>
      </c>
      <c r="I431" s="120">
        <f t="shared" ref="I431" si="871">IF(H431&gt;0,RANK(H431,(H$430:H$448)),0)</f>
        <v>4</v>
      </c>
      <c r="J431" s="171">
        <f>'Averages Pivot Table'!AC$51</f>
        <v>0</v>
      </c>
      <c r="K431" s="120">
        <f t="shared" ref="K431" si="872">IF(J431&gt;0,RANK(J431,(J$430:J$448)),0)</f>
        <v>0</v>
      </c>
      <c r="L431" s="149">
        <f>'Averages Pivot Table'!AC$55</f>
        <v>41470.085006667483</v>
      </c>
      <c r="M431" s="120">
        <f t="shared" ref="M431" si="873">IF(L431&gt;0,RANK(L431,(L$430:L$448)),0)</f>
        <v>6</v>
      </c>
      <c r="N431" s="171">
        <f>'Averages Pivot Table'!AC$59</f>
        <v>41325.646892708792</v>
      </c>
      <c r="O431" s="120">
        <f t="shared" ref="O431" si="874">IF(N431&gt;0,RANK(N431,(N$430:N$448)),0)</f>
        <v>13</v>
      </c>
    </row>
    <row r="432" spans="1:19" ht="12.95" customHeight="1">
      <c r="A432" s="118" t="s">
        <v>191</v>
      </c>
      <c r="B432" s="171">
        <f>'Averages Pivot Table'!AC$64</f>
        <v>0</v>
      </c>
      <c r="C432" s="120">
        <f t="shared" si="869"/>
        <v>0</v>
      </c>
      <c r="D432" s="171">
        <f>'Averages Pivot Table'!AC$68</f>
        <v>0</v>
      </c>
      <c r="E432" s="120">
        <f t="shared" si="869"/>
        <v>0</v>
      </c>
      <c r="F432" s="171">
        <f>'Averages Pivot Table'!AC$72</f>
        <v>0</v>
      </c>
      <c r="G432" s="120">
        <f t="shared" ref="G432" si="875">IF(F432&gt;0,RANK(F432,(F$430:F$448)),0)</f>
        <v>0</v>
      </c>
      <c r="H432" s="171">
        <f>'Averages Pivot Table'!AC$76</f>
        <v>0</v>
      </c>
      <c r="I432" s="120">
        <f t="shared" ref="I432" si="876">IF(H432&gt;0,RANK(H432,(H$430:H$448)),0)</f>
        <v>0</v>
      </c>
      <c r="J432" s="171">
        <f>'Averages Pivot Table'!AC$80</f>
        <v>0</v>
      </c>
      <c r="K432" s="120">
        <f t="shared" ref="K432" si="877">IF(J432&gt;0,RANK(J432,(J$430:J$448)),0)</f>
        <v>0</v>
      </c>
      <c r="L432" s="149">
        <f>'Averages Pivot Table'!AC$84</f>
        <v>0</v>
      </c>
      <c r="M432" s="120">
        <f t="shared" ref="M432" si="878">IF(L432&gt;0,RANK(L432,(L$430:L$448)),0)</f>
        <v>0</v>
      </c>
      <c r="N432" s="171">
        <f>'Averages Pivot Table'!AC$88</f>
        <v>0</v>
      </c>
      <c r="O432" s="120">
        <f t="shared" ref="O432" si="879">IF(N432&gt;0,RANK(N432,(N$430:N$448)),0)</f>
        <v>0</v>
      </c>
    </row>
    <row r="433" spans="1:15" s="91" customFormat="1">
      <c r="A433" s="118" t="s">
        <v>192</v>
      </c>
      <c r="B433" s="171">
        <f>'Averages Pivot Table'!AC$93</f>
        <v>0</v>
      </c>
      <c r="C433" s="120">
        <f t="shared" si="869"/>
        <v>0</v>
      </c>
      <c r="D433" s="171">
        <f>'Averages Pivot Table'!AC$97</f>
        <v>0</v>
      </c>
      <c r="E433" s="120">
        <f t="shared" si="869"/>
        <v>0</v>
      </c>
      <c r="F433" s="171">
        <f>'Averages Pivot Table'!AC$101</f>
        <v>0</v>
      </c>
      <c r="G433" s="120">
        <f t="shared" ref="G433" si="880">IF(F433&gt;0,RANK(F433,(F$430:F$448)),0)</f>
        <v>0</v>
      </c>
      <c r="H433" s="171">
        <f>'Averages Pivot Table'!AC$105</f>
        <v>0</v>
      </c>
      <c r="I433" s="120">
        <f t="shared" ref="I433" si="881">IF(H433&gt;0,RANK(H433,(H$430:H$448)),0)</f>
        <v>0</v>
      </c>
      <c r="J433" s="171">
        <f>'Averages Pivot Table'!AC$109</f>
        <v>0</v>
      </c>
      <c r="K433" s="120">
        <f t="shared" ref="K433" si="882">IF(J433&gt;0,RANK(J433,(J$430:J$448)),0)</f>
        <v>0</v>
      </c>
      <c r="L433" s="149">
        <f>'Averages Pivot Table'!AC$113</f>
        <v>50059.576923076922</v>
      </c>
      <c r="M433" s="120">
        <f t="shared" ref="M433" si="883">IF(L433&gt;0,RANK(L433,(L$430:L$448)),0)</f>
        <v>3</v>
      </c>
      <c r="N433" s="171">
        <f>'Averages Pivot Table'!AC$117</f>
        <v>50059.576923076922</v>
      </c>
      <c r="O433" s="120">
        <f t="shared" ref="O433" si="884">IF(N433&gt;0,RANK(N433,(N$430:N$448)),0)</f>
        <v>5</v>
      </c>
    </row>
    <row r="434" spans="1:15" s="91" customFormat="1">
      <c r="A434" s="118"/>
      <c r="B434" s="171"/>
      <c r="C434" s="120"/>
      <c r="D434" s="171"/>
      <c r="E434" s="120"/>
      <c r="F434" s="171"/>
      <c r="G434" s="120"/>
      <c r="H434" s="171"/>
      <c r="I434" s="120"/>
      <c r="J434" s="171"/>
      <c r="K434" s="120"/>
      <c r="L434" s="149"/>
      <c r="M434" s="120"/>
      <c r="N434" s="171"/>
      <c r="O434" s="120"/>
    </row>
    <row r="435" spans="1:15" s="91" customFormat="1">
      <c r="A435" s="118" t="s">
        <v>193</v>
      </c>
      <c r="B435" s="171">
        <f>'Averages Pivot Table'!AC$122</f>
        <v>0</v>
      </c>
      <c r="C435" s="120">
        <f t="shared" si="869"/>
        <v>0</v>
      </c>
      <c r="D435" s="171">
        <f>'Averages Pivot Table'!AC$126</f>
        <v>0</v>
      </c>
      <c r="E435" s="120">
        <f t="shared" si="869"/>
        <v>0</v>
      </c>
      <c r="F435" s="171">
        <f>'Averages Pivot Table'!AC$130</f>
        <v>0</v>
      </c>
      <c r="G435" s="120">
        <f t="shared" ref="G435" si="885">IF(F435&gt;0,RANK(F435,(F$430:F$448)),0)</f>
        <v>0</v>
      </c>
      <c r="H435" s="171">
        <f>'Averages Pivot Table'!AC$134</f>
        <v>0</v>
      </c>
      <c r="I435" s="120">
        <f t="shared" ref="I435" si="886">IF(H435&gt;0,RANK(H435,(H$430:H$448)),0)</f>
        <v>0</v>
      </c>
      <c r="J435" s="171">
        <f>'Averages Pivot Table'!AC$138</f>
        <v>0</v>
      </c>
      <c r="K435" s="120">
        <f t="shared" ref="K435" si="887">IF(J435&gt;0,RANK(J435,(J$430:J$448)),0)</f>
        <v>0</v>
      </c>
      <c r="L435" s="149">
        <f>'Averages Pivot Table'!AC$142</f>
        <v>0</v>
      </c>
      <c r="M435" s="120">
        <f t="shared" ref="M435" si="888">IF(L435&gt;0,RANK(L435,(L$430:L$448)),0)</f>
        <v>0</v>
      </c>
      <c r="N435" s="171">
        <f>'Averages Pivot Table'!AC$146</f>
        <v>0</v>
      </c>
      <c r="O435" s="120">
        <f t="shared" ref="O435" si="889">IF(N435&gt;0,RANK(N435,(N$430:N$448)),0)</f>
        <v>0</v>
      </c>
    </row>
    <row r="436" spans="1:15" s="91" customFormat="1">
      <c r="A436" s="118" t="s">
        <v>194</v>
      </c>
      <c r="B436" s="171">
        <f>'Averages Pivot Table'!AC$151</f>
        <v>56232.331967213111</v>
      </c>
      <c r="C436" s="120">
        <f t="shared" si="869"/>
        <v>5</v>
      </c>
      <c r="D436" s="171">
        <f>'Averages Pivot Table'!AC$155</f>
        <v>45215.187969924817</v>
      </c>
      <c r="E436" s="120">
        <f t="shared" si="869"/>
        <v>7</v>
      </c>
      <c r="F436" s="171">
        <f>'Averages Pivot Table'!AC$159</f>
        <v>41832.224999999999</v>
      </c>
      <c r="G436" s="120">
        <f t="shared" ref="G436" si="890">IF(F436&gt;0,RANK(F436,(F$430:F$448)),0)</f>
        <v>8</v>
      </c>
      <c r="H436" s="171">
        <f>'Averages Pivot Table'!AC$163</f>
        <v>37070.699999999997</v>
      </c>
      <c r="I436" s="120">
        <f t="shared" ref="I436" si="891">IF(H436&gt;0,RANK(H436,(H$430:H$448)),0)</f>
        <v>9</v>
      </c>
      <c r="J436" s="171">
        <f>'Averages Pivot Table'!AC$167</f>
        <v>0</v>
      </c>
      <c r="K436" s="120">
        <f t="shared" ref="K436" si="892">IF(J436&gt;0,RANK(J436,(J$430:J$448)),0)</f>
        <v>0</v>
      </c>
      <c r="L436" s="149">
        <f>'Averages Pivot Table'!AC$171</f>
        <v>0</v>
      </c>
      <c r="M436" s="120">
        <f t="shared" ref="M436" si="893">IF(L436&gt;0,RANK(L436,(L$430:L$448)),0)</f>
        <v>0</v>
      </c>
      <c r="N436" s="171">
        <f>'Averages Pivot Table'!AC$175</f>
        <v>49513.330017492284</v>
      </c>
      <c r="O436" s="120">
        <f t="shared" ref="O436" si="894">IF(N436&gt;0,RANK(N436,(N$430:N$448)),0)</f>
        <v>6</v>
      </c>
    </row>
    <row r="437" spans="1:15" s="91" customFormat="1">
      <c r="A437" s="118" t="s">
        <v>195</v>
      </c>
      <c r="B437" s="171">
        <f>'Averages Pivot Table'!AC$180</f>
        <v>49602.7</v>
      </c>
      <c r="C437" s="120">
        <f t="shared" si="869"/>
        <v>7</v>
      </c>
      <c r="D437" s="171">
        <f>'Averages Pivot Table'!AC$184</f>
        <v>46762.1875</v>
      </c>
      <c r="E437" s="120">
        <f t="shared" si="869"/>
        <v>6</v>
      </c>
      <c r="F437" s="171">
        <f>'Averages Pivot Table'!AC$188</f>
        <v>41836.944444444438</v>
      </c>
      <c r="G437" s="120">
        <f t="shared" ref="G437" si="895">IF(F437&gt;0,RANK(F437,(F$430:F$448)),0)</f>
        <v>7</v>
      </c>
      <c r="H437" s="171">
        <f>'Averages Pivot Table'!AC$192</f>
        <v>39001.054764218497</v>
      </c>
      <c r="I437" s="120">
        <f t="shared" ref="I437" si="896">IF(H437&gt;0,RANK(H437,(H$430:H$448)),0)</f>
        <v>5</v>
      </c>
      <c r="J437" s="171">
        <f>'Averages Pivot Table'!AC$196</f>
        <v>43464.28571428571</v>
      </c>
      <c r="K437" s="120">
        <f t="shared" ref="K437" si="897">IF(J437&gt;0,RANK(J437,(J$430:J$448)),0)</f>
        <v>2</v>
      </c>
      <c r="L437" s="149">
        <f>'Averages Pivot Table'!AC$200</f>
        <v>0</v>
      </c>
      <c r="M437" s="120">
        <f t="shared" ref="M437" si="898">IF(L437&gt;0,RANK(L437,(L$430:L$448)),0)</f>
        <v>0</v>
      </c>
      <c r="N437" s="171">
        <f>'Averages Pivot Table'!AC$204</f>
        <v>42730.552020225936</v>
      </c>
      <c r="O437" s="120">
        <f t="shared" ref="O437" si="899">IF(N437&gt;0,RANK(N437,(N$430:N$448)),0)</f>
        <v>11</v>
      </c>
    </row>
    <row r="438" spans="1:15" s="91" customFormat="1">
      <c r="A438" s="118" t="s">
        <v>196</v>
      </c>
      <c r="B438" s="171">
        <f>'Averages Pivot Table'!AC$209</f>
        <v>64186.944929467885</v>
      </c>
      <c r="C438" s="120">
        <f t="shared" si="869"/>
        <v>3</v>
      </c>
      <c r="D438" s="171">
        <f>'Averages Pivot Table'!AC$213</f>
        <v>57967.496440790201</v>
      </c>
      <c r="E438" s="120">
        <f t="shared" si="869"/>
        <v>1</v>
      </c>
      <c r="F438" s="171">
        <f>'Averages Pivot Table'!AC$217</f>
        <v>48641.606570827498</v>
      </c>
      <c r="G438" s="120">
        <f t="shared" ref="G438" si="900">IF(F438&gt;0,RANK(F438,(F$430:F$448)),0)</f>
        <v>2</v>
      </c>
      <c r="H438" s="171">
        <f>'Averages Pivot Table'!AC$221</f>
        <v>51314.045070422537</v>
      </c>
      <c r="I438" s="120">
        <f t="shared" ref="I438" si="901">IF(H438&gt;0,RANK(H438,(H$430:H$448)),0)</f>
        <v>1</v>
      </c>
      <c r="J438" s="171">
        <f>'Averages Pivot Table'!AC$225</f>
        <v>39055.090909090904</v>
      </c>
      <c r="K438" s="120">
        <f t="shared" ref="K438" si="902">IF(J438&gt;0,RANK(J438,(J$430:J$448)),0)</f>
        <v>4</v>
      </c>
      <c r="L438" s="149">
        <f>'Averages Pivot Table'!AC$229</f>
        <v>0</v>
      </c>
      <c r="M438" s="120">
        <f t="shared" ref="M438" si="903">IF(L438&gt;0,RANK(L438,(L$430:L$448)),0)</f>
        <v>0</v>
      </c>
      <c r="N438" s="171">
        <f>'Averages Pivot Table'!AC$233</f>
        <v>55972.100125821678</v>
      </c>
      <c r="O438" s="120">
        <f t="shared" ref="O438" si="904">IF(N438&gt;0,RANK(N438,(N$430:N$448)),0)</f>
        <v>1</v>
      </c>
    </row>
    <row r="439" spans="1:15" s="91" customFormat="1">
      <c r="A439" s="118"/>
      <c r="B439" s="171"/>
      <c r="C439" s="120"/>
      <c r="D439" s="171"/>
      <c r="E439" s="120"/>
      <c r="F439" s="171"/>
      <c r="G439" s="120"/>
      <c r="H439" s="171"/>
      <c r="I439" s="120"/>
      <c r="J439" s="171"/>
      <c r="K439" s="120"/>
      <c r="L439" s="149"/>
      <c r="M439" s="120"/>
      <c r="N439" s="171"/>
      <c r="O439" s="120"/>
    </row>
    <row r="440" spans="1:15" s="91" customFormat="1">
      <c r="A440" s="118" t="s">
        <v>197</v>
      </c>
      <c r="B440" s="171">
        <f>'Averages Pivot Table'!AC$238</f>
        <v>0</v>
      </c>
      <c r="C440" s="120">
        <f t="shared" si="869"/>
        <v>0</v>
      </c>
      <c r="D440" s="171">
        <f>'Averages Pivot Table'!AC$242</f>
        <v>0</v>
      </c>
      <c r="E440" s="120">
        <f t="shared" si="869"/>
        <v>0</v>
      </c>
      <c r="F440" s="171">
        <f>'Averages Pivot Table'!AC$246</f>
        <v>0</v>
      </c>
      <c r="G440" s="120">
        <f t="shared" ref="G440" si="905">IF(F440&gt;0,RANK(F440,(F$430:F$448)),0)</f>
        <v>0</v>
      </c>
      <c r="H440" s="171">
        <f>'Averages Pivot Table'!AC$250</f>
        <v>0</v>
      </c>
      <c r="I440" s="120">
        <f t="shared" ref="I440" si="906">IF(H440&gt;0,RANK(H440,(H$430:H$448)),0)</f>
        <v>0</v>
      </c>
      <c r="J440" s="171">
        <f>'Averages Pivot Table'!AC$254</f>
        <v>0</v>
      </c>
      <c r="K440" s="120">
        <f t="shared" ref="K440" si="907">IF(J440&gt;0,RANK(J440,(J$430:J$448)),0)</f>
        <v>0</v>
      </c>
      <c r="L440" s="149">
        <f>'Averages Pivot Table'!AC$258</f>
        <v>50415.001680783862</v>
      </c>
      <c r="M440" s="120">
        <f t="shared" ref="M440" si="908">IF(L440&gt;0,RANK(L440,(L$430:L$448)),0)</f>
        <v>2</v>
      </c>
      <c r="N440" s="171">
        <f>'Averages Pivot Table'!AC$262</f>
        <v>50415.001680783862</v>
      </c>
      <c r="O440" s="120">
        <f t="shared" ref="O440" si="909">IF(N440&gt;0,RANK(N440,(N$430:N$448)),0)</f>
        <v>4</v>
      </c>
    </row>
    <row r="441" spans="1:15" s="91" customFormat="1">
      <c r="A441" s="118" t="s">
        <v>198</v>
      </c>
      <c r="B441" s="171">
        <f>'Averages Pivot Table'!AC$267</f>
        <v>0</v>
      </c>
      <c r="C441" s="120">
        <f t="shared" si="869"/>
        <v>0</v>
      </c>
      <c r="D441" s="171">
        <f>'Averages Pivot Table'!AC$271</f>
        <v>38906</v>
      </c>
      <c r="E441" s="120">
        <f t="shared" si="869"/>
        <v>8</v>
      </c>
      <c r="F441" s="171">
        <f>'Averages Pivot Table'!AC$275</f>
        <v>0</v>
      </c>
      <c r="G441" s="120">
        <f t="shared" ref="G441" si="910">IF(F441&gt;0,RANK(F441,(F$430:F$448)),0)</f>
        <v>0</v>
      </c>
      <c r="H441" s="171">
        <f>'Averages Pivot Table'!AC$279</f>
        <v>47120.321788220936</v>
      </c>
      <c r="I441" s="120">
        <f t="shared" ref="I441" si="911">IF(H441&gt;0,RANK(H441,(H$430:H$448)),0)</f>
        <v>2</v>
      </c>
      <c r="J441" s="171">
        <f>'Averages Pivot Table'!AC$283</f>
        <v>50954.275862068964</v>
      </c>
      <c r="K441" s="120">
        <f t="shared" ref="K441" si="912">IF(J441&gt;0,RANK(J441,(J$430:J$448)),0)</f>
        <v>1</v>
      </c>
      <c r="L441" s="149">
        <f>'Averages Pivot Table'!AC$287</f>
        <v>45231.630234320117</v>
      </c>
      <c r="M441" s="120">
        <f t="shared" ref="M441" si="913">IF(L441&gt;0,RANK(L441,(L$430:L$448)),0)</f>
        <v>4</v>
      </c>
      <c r="N441" s="171">
        <f>'Averages Pivot Table'!AC$291</f>
        <v>45425.483552165853</v>
      </c>
      <c r="O441" s="120">
        <f t="shared" ref="O441" si="914">IF(N441&gt;0,RANK(N441,(N$430:N$448)),0)</f>
        <v>8</v>
      </c>
    </row>
    <row r="442" spans="1:15" s="91" customFormat="1">
      <c r="A442" s="118" t="s">
        <v>199</v>
      </c>
      <c r="B442" s="171">
        <f>'Averages Pivot Table'!AC$296</f>
        <v>0</v>
      </c>
      <c r="C442" s="120">
        <f t="shared" si="869"/>
        <v>0</v>
      </c>
      <c r="D442" s="171">
        <f>'Averages Pivot Table'!AC$300</f>
        <v>0</v>
      </c>
      <c r="E442" s="120">
        <f t="shared" si="869"/>
        <v>0</v>
      </c>
      <c r="F442" s="171">
        <f>'Averages Pivot Table'!AC$304</f>
        <v>0</v>
      </c>
      <c r="G442" s="120">
        <f t="shared" ref="G442" si="915">IF(F442&gt;0,RANK(F442,(F$430:F$448)),0)</f>
        <v>0</v>
      </c>
      <c r="H442" s="171">
        <f>'Averages Pivot Table'!AC$308</f>
        <v>0</v>
      </c>
      <c r="I442" s="120">
        <f t="shared" ref="I442" si="916">IF(H442&gt;0,RANK(H442,(H$430:H$448)),0)</f>
        <v>0</v>
      </c>
      <c r="J442" s="171">
        <f>'Averages Pivot Table'!AC$312</f>
        <v>0</v>
      </c>
      <c r="K442" s="120">
        <f t="shared" ref="K442" si="917">IF(J442&gt;0,RANK(J442,(J$430:J$448)),0)</f>
        <v>0</v>
      </c>
      <c r="L442" s="149">
        <f>'Averages Pivot Table'!AC$316</f>
        <v>44342.693478468515</v>
      </c>
      <c r="M442" s="120">
        <f t="shared" ref="M442" si="918">IF(L442&gt;0,RANK(L442,(L$430:L$448)),0)</f>
        <v>5</v>
      </c>
      <c r="N442" s="171">
        <f>'Averages Pivot Table'!AC$320</f>
        <v>44342.693478468515</v>
      </c>
      <c r="O442" s="120">
        <f t="shared" ref="O442" si="919">IF(N442&gt;0,RANK(N442,(N$430:N$448)),0)</f>
        <v>10</v>
      </c>
    </row>
    <row r="443" spans="1:15" s="91" customFormat="1">
      <c r="A443" s="118" t="s">
        <v>200</v>
      </c>
      <c r="B443" s="171">
        <f>'Averages Pivot Table'!AC$325</f>
        <v>69618.463157894745</v>
      </c>
      <c r="C443" s="120">
        <f t="shared" si="869"/>
        <v>1</v>
      </c>
      <c r="D443" s="171">
        <f>'Averages Pivot Table'!AC$329</f>
        <v>55118.555555555555</v>
      </c>
      <c r="E443" s="120">
        <f t="shared" si="869"/>
        <v>2</v>
      </c>
      <c r="F443" s="171">
        <f>'Averages Pivot Table'!AC$333</f>
        <v>46947.892857142855</v>
      </c>
      <c r="G443" s="120">
        <f t="shared" ref="G443" si="920">IF(F443&gt;0,RANK(F443,(F$430:F$448)),0)</f>
        <v>4</v>
      </c>
      <c r="H443" s="171">
        <f>'Averages Pivot Table'!AC$337</f>
        <v>43857.687292347277</v>
      </c>
      <c r="I443" s="120">
        <f t="shared" ref="I443" si="921">IF(H443&gt;0,RANK(H443,(H$430:H$448)),0)</f>
        <v>3</v>
      </c>
      <c r="J443" s="171">
        <f>'Averages Pivot Table'!AC$341</f>
        <v>41283.4</v>
      </c>
      <c r="K443" s="120">
        <f t="shared" ref="K443" si="922">IF(J443&gt;0,RANK(J443,(J$430:J$448)),0)</f>
        <v>3</v>
      </c>
      <c r="L443" s="149">
        <f>'Averages Pivot Table'!AC$345</f>
        <v>0</v>
      </c>
      <c r="M443" s="120">
        <f t="shared" ref="M443" si="923">IF(L443&gt;0,RANK(L443,(L$430:L$448)),0)</f>
        <v>0</v>
      </c>
      <c r="N443" s="171">
        <f>'Averages Pivot Table'!AC$349</f>
        <v>45153.222869087891</v>
      </c>
      <c r="O443" s="120">
        <f t="shared" ref="O443" si="924">IF(N443&gt;0,RANK(N443,(N$430:N$448)),0)</f>
        <v>9</v>
      </c>
    </row>
    <row r="444" spans="1:15" s="91" customFormat="1">
      <c r="A444" s="118"/>
      <c r="B444" s="171"/>
      <c r="C444" s="120"/>
      <c r="D444" s="171"/>
      <c r="E444" s="120"/>
      <c r="F444" s="171"/>
      <c r="G444" s="120"/>
      <c r="H444" s="171"/>
      <c r="I444" s="120"/>
      <c r="J444" s="171"/>
      <c r="K444" s="120"/>
      <c r="L444" s="149"/>
      <c r="M444" s="120"/>
      <c r="N444" s="171"/>
      <c r="O444" s="120"/>
    </row>
    <row r="445" spans="1:15" s="91" customFormat="1">
      <c r="A445" s="118" t="s">
        <v>201</v>
      </c>
      <c r="B445" s="173">
        <f>'Averages Pivot Table'!AC$354</f>
        <v>0</v>
      </c>
      <c r="C445" s="120">
        <f t="shared" si="869"/>
        <v>0</v>
      </c>
      <c r="D445" s="173">
        <f>'Averages Pivot Table'!AC$358</f>
        <v>0</v>
      </c>
      <c r="E445" s="120">
        <f t="shared" si="869"/>
        <v>0</v>
      </c>
      <c r="F445" s="173">
        <f>'Averages Pivot Table'!AC$362</f>
        <v>0</v>
      </c>
      <c r="G445" s="120">
        <f t="shared" ref="G445" si="925">IF(F445&gt;0,RANK(F445,(F$430:F$448)),0)</f>
        <v>0</v>
      </c>
      <c r="H445" s="173">
        <f>'Averages Pivot Table'!AC$366</f>
        <v>0</v>
      </c>
      <c r="I445" s="120">
        <f t="shared" ref="I445" si="926">IF(H445&gt;0,RANK(H445,(H$430:H$448)),0)</f>
        <v>0</v>
      </c>
      <c r="J445" s="173">
        <f>'Averages Pivot Table'!AC$370</f>
        <v>0</v>
      </c>
      <c r="K445" s="120">
        <f t="shared" ref="K445" si="927">IF(J445&gt;0,RANK(J445,(J$430:J$448)),0)</f>
        <v>0</v>
      </c>
      <c r="L445" s="119">
        <f>'Averages Pivot Table'!AC$374</f>
        <v>0</v>
      </c>
      <c r="M445" s="120">
        <f t="shared" ref="M445" si="928">IF(L445&gt;0,RANK(L445,(L$430:L$448)),0)</f>
        <v>0</v>
      </c>
      <c r="N445" s="173">
        <f>'Averages Pivot Table'!AC$378</f>
        <v>0</v>
      </c>
      <c r="O445" s="120">
        <f t="shared" ref="O445" si="929">IF(N445&gt;0,RANK(N445,(N$430:N$448)),0)</f>
        <v>0</v>
      </c>
    </row>
    <row r="446" spans="1:15" s="91" customFormat="1">
      <c r="A446" s="118" t="s">
        <v>202</v>
      </c>
      <c r="B446" s="173">
        <f>'Averages Pivot Table'!AC$383</f>
        <v>52401.987949191178</v>
      </c>
      <c r="C446" s="120">
        <f t="shared" si="869"/>
        <v>6</v>
      </c>
      <c r="D446" s="173">
        <f>'Averages Pivot Table'!AC$387</f>
        <v>47241.676271834753</v>
      </c>
      <c r="E446" s="120">
        <f t="shared" si="869"/>
        <v>5</v>
      </c>
      <c r="F446" s="173">
        <f>'Averages Pivot Table'!AC$391</f>
        <v>49602.079331533569</v>
      </c>
      <c r="G446" s="120">
        <f t="shared" ref="G446" si="930">IF(F446&gt;0,RANK(F446,(F$430:F$448)),0)</f>
        <v>1</v>
      </c>
      <c r="H446" s="173">
        <f>'Averages Pivot Table'!AC$395</f>
        <v>37929.742289600741</v>
      </c>
      <c r="I446" s="120">
        <f t="shared" ref="I446" si="931">IF(H446&gt;0,RANK(H446,(H$430:H$448)),0)</f>
        <v>6</v>
      </c>
      <c r="J446" s="173">
        <f>'Averages Pivot Table'!AC$399</f>
        <v>0</v>
      </c>
      <c r="K446" s="120">
        <f t="shared" ref="K446" si="932">IF(J446&gt;0,RANK(J446,(J$430:J$448)),0)</f>
        <v>0</v>
      </c>
      <c r="L446" s="119">
        <f>'Averages Pivot Table'!AC$403</f>
        <v>37503</v>
      </c>
      <c r="M446" s="120">
        <f t="shared" ref="M446" si="933">IF(L446&gt;0,RANK(L446,(L$430:L$448)),0)</f>
        <v>7</v>
      </c>
      <c r="N446" s="173">
        <f>'Averages Pivot Table'!AC$407</f>
        <v>41505.262725481334</v>
      </c>
      <c r="O446" s="120">
        <f t="shared" ref="O446" si="934">IF(N446&gt;0,RANK(N446,(N$430:N$448)),0)</f>
        <v>12</v>
      </c>
    </row>
    <row r="447" spans="1:15" s="91" customFormat="1">
      <c r="A447" s="118" t="s">
        <v>203</v>
      </c>
      <c r="B447" s="173">
        <f>'Averages Pivot Table'!AC$412</f>
        <v>67945.916666666672</v>
      </c>
      <c r="C447" s="120">
        <f t="shared" si="869"/>
        <v>2</v>
      </c>
      <c r="D447" s="173">
        <f>'Averages Pivot Table'!AC$416</f>
        <v>54147.769230769234</v>
      </c>
      <c r="E447" s="120">
        <f t="shared" si="869"/>
        <v>4</v>
      </c>
      <c r="F447" s="173">
        <f>'Averages Pivot Table'!AC$420</f>
        <v>48173.571428571428</v>
      </c>
      <c r="G447" s="120">
        <f t="shared" ref="G447" si="935">IF(F447&gt;0,RANK(F447,(F$430:F$448)),0)</f>
        <v>3</v>
      </c>
      <c r="H447" s="173">
        <f>'Averages Pivot Table'!AC$424</f>
        <v>37500</v>
      </c>
      <c r="I447" s="120">
        <f t="shared" ref="I447" si="936">IF(H447&gt;0,RANK(H447,(H$430:H$448)),0)</f>
        <v>7</v>
      </c>
      <c r="J447" s="173">
        <f>'Averages Pivot Table'!AC$428</f>
        <v>0</v>
      </c>
      <c r="K447" s="120">
        <f t="shared" ref="K447" si="937">IF(J447&gt;0,RANK(J447,(J$430:J$448)),0)</f>
        <v>0</v>
      </c>
      <c r="L447" s="119">
        <f>'Averages Pivot Table'!AC$432</f>
        <v>0</v>
      </c>
      <c r="M447" s="120">
        <f t="shared" ref="M447" si="938">IF(L447&gt;0,RANK(L447,(L$430:L$448)),0)</f>
        <v>0</v>
      </c>
      <c r="N447" s="173">
        <f>'Averages Pivot Table'!AC$436</f>
        <v>55735.75</v>
      </c>
      <c r="O447" s="120">
        <f t="shared" ref="O447" si="939">IF(N447&gt;0,RANK(N447,(N$430:N$448)),0)</f>
        <v>2</v>
      </c>
    </row>
    <row r="448" spans="1:15" s="91" customFormat="1">
      <c r="A448" s="143" t="s">
        <v>204</v>
      </c>
      <c r="B448" s="174">
        <f>'Averages Pivot Table'!AC$441</f>
        <v>62353.838993576392</v>
      </c>
      <c r="C448" s="123">
        <f t="shared" si="869"/>
        <v>4</v>
      </c>
      <c r="D448" s="174">
        <f>'Averages Pivot Table'!AC$445</f>
        <v>54647.910010750442</v>
      </c>
      <c r="E448" s="123">
        <f t="shared" si="869"/>
        <v>3</v>
      </c>
      <c r="F448" s="174">
        <f>'Averages Pivot Table'!AC$449</f>
        <v>44246.100548339178</v>
      </c>
      <c r="G448" s="123">
        <f t="shared" ref="G448" si="940">IF(F448&gt;0,RANK(F448,(F$430:F$448)),0)</f>
        <v>5</v>
      </c>
      <c r="H448" s="174">
        <f>'Averages Pivot Table'!AC$453</f>
        <v>37389.450110041042</v>
      </c>
      <c r="I448" s="123">
        <f t="shared" ref="I448" si="941">IF(H448&gt;0,RANK(H448,(H$430:H$448)),0)</f>
        <v>8</v>
      </c>
      <c r="J448" s="174">
        <f>'Averages Pivot Table'!AC$457</f>
        <v>37169.269227283192</v>
      </c>
      <c r="K448" s="123">
        <f t="shared" ref="K448" si="942">IF(J448&gt;0,RANK(J448,(J$430:J$448)),0)</f>
        <v>5</v>
      </c>
      <c r="L448" s="122">
        <f>'Averages Pivot Table'!AC$461</f>
        <v>0</v>
      </c>
      <c r="M448" s="123">
        <f t="shared" ref="M448" si="943">IF(L448&gt;0,RANK(L448,(L$430:L$448)),0)</f>
        <v>0</v>
      </c>
      <c r="N448" s="174">
        <f>'Averages Pivot Table'!AC$465</f>
        <v>45440.697679792262</v>
      </c>
      <c r="O448" s="123">
        <f t="shared" ref="O448" si="944">IF(N448&gt;0,RANK(N448,(N$430:N$448)),0)</f>
        <v>7</v>
      </c>
    </row>
    <row r="449" spans="1:19" ht="33.75" customHeight="1">
      <c r="A449" s="663" t="s">
        <v>360</v>
      </c>
      <c r="B449" s="663"/>
      <c r="C449" s="663"/>
      <c r="D449" s="663"/>
      <c r="E449" s="663"/>
      <c r="F449" s="663"/>
      <c r="G449" s="663"/>
      <c r="H449" s="663"/>
      <c r="I449" s="663"/>
      <c r="J449" s="663"/>
      <c r="K449" s="663"/>
      <c r="L449" s="663"/>
      <c r="M449" s="663"/>
      <c r="N449" s="663"/>
      <c r="O449" s="663"/>
    </row>
    <row r="450" spans="1:19">
      <c r="O450" s="84" t="s">
        <v>917</v>
      </c>
    </row>
    <row r="451" spans="1:19" ht="18">
      <c r="A451" s="64" t="s">
        <v>224</v>
      </c>
      <c r="B451" s="64"/>
      <c r="C451" s="64"/>
      <c r="D451" s="64"/>
      <c r="E451" s="64"/>
      <c r="F451" s="64"/>
      <c r="G451" s="64"/>
      <c r="H451" s="64"/>
      <c r="I451" s="64"/>
      <c r="J451" s="64"/>
      <c r="K451" s="64"/>
      <c r="L451" s="64"/>
      <c r="M451" s="64"/>
      <c r="N451" s="64"/>
      <c r="O451" s="64"/>
    </row>
    <row r="452" spans="1:19">
      <c r="A452" s="162"/>
      <c r="B452" s="69"/>
      <c r="C452" s="69"/>
      <c r="D452" s="69"/>
      <c r="E452" s="69"/>
      <c r="F452" s="69"/>
      <c r="G452" s="69"/>
      <c r="H452" s="69"/>
      <c r="I452" s="69"/>
      <c r="J452" s="69"/>
      <c r="K452" s="69"/>
      <c r="L452" s="69"/>
      <c r="M452" s="69"/>
      <c r="N452" s="69"/>
      <c r="O452" s="69"/>
    </row>
    <row r="453" spans="1:19" ht="15.75">
      <c r="A453" s="664" t="s">
        <v>210</v>
      </c>
      <c r="B453" s="664"/>
      <c r="C453" s="664"/>
      <c r="D453" s="664"/>
      <c r="E453" s="664"/>
      <c r="F453" s="664"/>
      <c r="G453" s="664"/>
      <c r="H453" s="664"/>
      <c r="I453" s="664"/>
      <c r="J453" s="664"/>
      <c r="K453" s="664"/>
      <c r="L453" s="664"/>
      <c r="M453" s="664"/>
      <c r="N453" s="664"/>
      <c r="O453" s="664"/>
    </row>
    <row r="454" spans="1:19" ht="15.75">
      <c r="A454" s="664" t="s">
        <v>385</v>
      </c>
      <c r="B454" s="664"/>
      <c r="C454" s="664"/>
      <c r="D454" s="664"/>
      <c r="E454" s="664"/>
      <c r="F454" s="664"/>
      <c r="G454" s="664"/>
      <c r="H454" s="664"/>
      <c r="I454" s="664"/>
      <c r="J454" s="664"/>
      <c r="K454" s="664"/>
      <c r="L454" s="664"/>
      <c r="M454" s="664"/>
      <c r="N454" s="664"/>
      <c r="O454" s="664"/>
    </row>
    <row r="455" spans="1:19">
      <c r="A455" s="118"/>
      <c r="B455" s="118"/>
      <c r="C455" s="118"/>
      <c r="D455" s="118"/>
      <c r="E455" s="118"/>
      <c r="F455" s="118"/>
      <c r="G455" s="118"/>
      <c r="H455" s="118"/>
      <c r="I455" s="118"/>
      <c r="J455" s="118"/>
      <c r="K455" s="118"/>
      <c r="L455" s="118"/>
      <c r="M455" s="118"/>
      <c r="N455" s="118"/>
      <c r="O455" s="118"/>
    </row>
    <row r="456" spans="1:19" ht="30.75" customHeight="1">
      <c r="A456" s="96"/>
      <c r="B456" s="164" t="s">
        <v>3</v>
      </c>
      <c r="C456" s="165"/>
      <c r="D456" s="166" t="s">
        <v>4</v>
      </c>
      <c r="E456" s="167"/>
      <c r="F456" s="166" t="s">
        <v>5</v>
      </c>
      <c r="G456" s="167"/>
      <c r="H456" s="164" t="s">
        <v>6</v>
      </c>
      <c r="I456" s="165"/>
      <c r="J456" s="166" t="s">
        <v>211</v>
      </c>
      <c r="K456" s="167"/>
      <c r="L456" s="165" t="s">
        <v>21</v>
      </c>
      <c r="M456" s="165"/>
      <c r="N456" s="165" t="s">
        <v>212</v>
      </c>
      <c r="O456" s="165"/>
    </row>
    <row r="457" spans="1:19">
      <c r="A457" s="102"/>
      <c r="B457" s="98" t="s">
        <v>187</v>
      </c>
      <c r="C457" s="97" t="s">
        <v>166</v>
      </c>
      <c r="D457" s="98" t="s">
        <v>187</v>
      </c>
      <c r="E457" s="97" t="s">
        <v>166</v>
      </c>
      <c r="F457" s="98" t="s">
        <v>187</v>
      </c>
      <c r="G457" s="97" t="s">
        <v>166</v>
      </c>
      <c r="H457" s="98" t="s">
        <v>187</v>
      </c>
      <c r="I457" s="97" t="s">
        <v>166</v>
      </c>
      <c r="J457" s="98" t="s">
        <v>187</v>
      </c>
      <c r="K457" s="97" t="s">
        <v>166</v>
      </c>
      <c r="L457" s="98" t="s">
        <v>187</v>
      </c>
      <c r="M457" s="97" t="s">
        <v>166</v>
      </c>
      <c r="N457" s="98" t="s">
        <v>187</v>
      </c>
      <c r="O457" s="97" t="s">
        <v>166</v>
      </c>
    </row>
    <row r="458" spans="1:19" s="109" customFormat="1" ht="18" customHeight="1">
      <c r="A458" s="106" t="s">
        <v>188</v>
      </c>
      <c r="B458" s="133" t="s">
        <v>359</v>
      </c>
      <c r="C458" s="133"/>
      <c r="D458" s="133" t="s">
        <v>359</v>
      </c>
      <c r="E458" s="133"/>
      <c r="F458" s="133" t="s">
        <v>359</v>
      </c>
      <c r="G458" s="133"/>
      <c r="H458" s="133" t="s">
        <v>359</v>
      </c>
      <c r="I458" s="133"/>
      <c r="J458" s="133" t="s">
        <v>359</v>
      </c>
      <c r="K458" s="133"/>
      <c r="L458" s="133" t="s">
        <v>359</v>
      </c>
      <c r="M458" s="133"/>
      <c r="N458" s="133" t="s">
        <v>359</v>
      </c>
      <c r="O458" s="169"/>
      <c r="Q458" s="111"/>
      <c r="R458" s="111"/>
      <c r="S458" s="111"/>
    </row>
    <row r="459" spans="1:19" ht="12.95" customHeight="1">
      <c r="A459" s="118"/>
      <c r="B459" s="113"/>
      <c r="C459" s="137"/>
      <c r="D459" s="113"/>
      <c r="E459" s="137"/>
      <c r="F459" s="113"/>
      <c r="G459" s="137"/>
      <c r="H459" s="113"/>
      <c r="I459" s="137"/>
      <c r="J459" s="113"/>
      <c r="K459" s="137"/>
      <c r="L459" s="113"/>
      <c r="M459" s="137"/>
      <c r="N459" s="113"/>
      <c r="O459" s="137"/>
    </row>
    <row r="460" spans="1:19" ht="12.95" customHeight="1">
      <c r="A460" s="118" t="s">
        <v>189</v>
      </c>
      <c r="B460" s="133" t="s">
        <v>359</v>
      </c>
      <c r="C460" s="120"/>
      <c r="D460" s="133" t="s">
        <v>359</v>
      </c>
      <c r="E460" s="120"/>
      <c r="F460" s="133" t="s">
        <v>359</v>
      </c>
      <c r="G460" s="120"/>
      <c r="H460" s="133" t="s">
        <v>359</v>
      </c>
      <c r="I460" s="120"/>
      <c r="J460" s="133" t="s">
        <v>359</v>
      </c>
      <c r="K460" s="120"/>
      <c r="L460" s="133" t="s">
        <v>359</v>
      </c>
      <c r="M460" s="120"/>
      <c r="N460" s="133" t="s">
        <v>359</v>
      </c>
      <c r="O460" s="120"/>
    </row>
    <row r="461" spans="1:19" ht="12.95" customHeight="1">
      <c r="A461" s="118" t="s">
        <v>190</v>
      </c>
      <c r="B461" s="133" t="s">
        <v>359</v>
      </c>
      <c r="C461" s="120"/>
      <c r="D461" s="133" t="s">
        <v>359</v>
      </c>
      <c r="E461" s="120"/>
      <c r="F461" s="133" t="s">
        <v>359</v>
      </c>
      <c r="G461" s="120"/>
      <c r="H461" s="133" t="s">
        <v>359</v>
      </c>
      <c r="I461" s="120"/>
      <c r="J461" s="133" t="s">
        <v>359</v>
      </c>
      <c r="K461" s="120"/>
      <c r="L461" s="133" t="s">
        <v>359</v>
      </c>
      <c r="M461" s="120"/>
      <c r="N461" s="133" t="s">
        <v>359</v>
      </c>
      <c r="O461" s="120"/>
    </row>
    <row r="462" spans="1:19" ht="12.95" customHeight="1">
      <c r="A462" s="118" t="s">
        <v>191</v>
      </c>
      <c r="B462" s="133" t="s">
        <v>359</v>
      </c>
      <c r="C462" s="120"/>
      <c r="D462" s="133" t="s">
        <v>359</v>
      </c>
      <c r="E462" s="120"/>
      <c r="F462" s="133" t="s">
        <v>359</v>
      </c>
      <c r="G462" s="120"/>
      <c r="H462" s="133" t="s">
        <v>359</v>
      </c>
      <c r="I462" s="120"/>
      <c r="J462" s="133" t="s">
        <v>359</v>
      </c>
      <c r="K462" s="120"/>
      <c r="L462" s="133" t="s">
        <v>359</v>
      </c>
      <c r="M462" s="120"/>
      <c r="N462" s="133" t="s">
        <v>359</v>
      </c>
      <c r="O462" s="120"/>
    </row>
    <row r="463" spans="1:19" ht="12.95" customHeight="1">
      <c r="A463" s="118" t="s">
        <v>192</v>
      </c>
      <c r="B463" s="133" t="s">
        <v>359</v>
      </c>
      <c r="C463" s="120"/>
      <c r="D463" s="133" t="s">
        <v>359</v>
      </c>
      <c r="E463" s="120"/>
      <c r="F463" s="133" t="s">
        <v>359</v>
      </c>
      <c r="G463" s="120"/>
      <c r="H463" s="133" t="s">
        <v>359</v>
      </c>
      <c r="I463" s="120"/>
      <c r="J463" s="133" t="s">
        <v>359</v>
      </c>
      <c r="K463" s="120"/>
      <c r="L463" s="133" t="s">
        <v>359</v>
      </c>
      <c r="M463" s="120"/>
      <c r="N463" s="133" t="s">
        <v>359</v>
      </c>
      <c r="O463" s="120"/>
    </row>
    <row r="464" spans="1:19" ht="12.95" customHeight="1">
      <c r="A464" s="118"/>
      <c r="B464" s="171"/>
      <c r="C464" s="120"/>
      <c r="D464" s="171"/>
      <c r="E464" s="120"/>
      <c r="F464" s="171"/>
      <c r="G464" s="120"/>
      <c r="H464" s="171"/>
      <c r="I464" s="120"/>
      <c r="J464" s="171"/>
      <c r="K464" s="120"/>
      <c r="L464" s="171"/>
      <c r="M464" s="120"/>
      <c r="N464" s="171"/>
      <c r="O464" s="120"/>
    </row>
    <row r="465" spans="1:15" s="91" customFormat="1">
      <c r="A465" s="118" t="s">
        <v>193</v>
      </c>
      <c r="B465" s="133" t="s">
        <v>359</v>
      </c>
      <c r="C465" s="120"/>
      <c r="D465" s="133" t="s">
        <v>359</v>
      </c>
      <c r="E465" s="120"/>
      <c r="F465" s="133" t="s">
        <v>359</v>
      </c>
      <c r="G465" s="120"/>
      <c r="H465" s="133" t="s">
        <v>359</v>
      </c>
      <c r="I465" s="120"/>
      <c r="J465" s="133" t="s">
        <v>359</v>
      </c>
      <c r="K465" s="120"/>
      <c r="L465" s="133" t="s">
        <v>359</v>
      </c>
      <c r="M465" s="120"/>
      <c r="N465" s="133" t="s">
        <v>359</v>
      </c>
      <c r="O465" s="120"/>
    </row>
    <row r="466" spans="1:15" s="91" customFormat="1">
      <c r="A466" s="118" t="s">
        <v>194</v>
      </c>
      <c r="B466" s="133" t="s">
        <v>359</v>
      </c>
      <c r="C466" s="120"/>
      <c r="D466" s="133" t="s">
        <v>359</v>
      </c>
      <c r="E466" s="120"/>
      <c r="F466" s="133" t="s">
        <v>359</v>
      </c>
      <c r="G466" s="120"/>
      <c r="H466" s="133" t="s">
        <v>359</v>
      </c>
      <c r="I466" s="120"/>
      <c r="J466" s="133" t="s">
        <v>359</v>
      </c>
      <c r="K466" s="120"/>
      <c r="L466" s="133" t="s">
        <v>359</v>
      </c>
      <c r="M466" s="120"/>
      <c r="N466" s="133" t="s">
        <v>359</v>
      </c>
      <c r="O466" s="120"/>
    </row>
    <row r="467" spans="1:15" s="91" customFormat="1">
      <c r="A467" s="118" t="s">
        <v>195</v>
      </c>
      <c r="B467" s="133" t="s">
        <v>359</v>
      </c>
      <c r="C467" s="120"/>
      <c r="D467" s="133" t="s">
        <v>359</v>
      </c>
      <c r="E467" s="120"/>
      <c r="F467" s="133" t="s">
        <v>359</v>
      </c>
      <c r="G467" s="120"/>
      <c r="H467" s="133" t="s">
        <v>359</v>
      </c>
      <c r="I467" s="120"/>
      <c r="J467" s="133" t="s">
        <v>359</v>
      </c>
      <c r="K467" s="120"/>
      <c r="L467" s="133" t="s">
        <v>359</v>
      </c>
      <c r="M467" s="120"/>
      <c r="N467" s="133" t="s">
        <v>359</v>
      </c>
      <c r="O467" s="120"/>
    </row>
    <row r="468" spans="1:15" s="91" customFormat="1">
      <c r="A468" s="118" t="s">
        <v>196</v>
      </c>
      <c r="B468" s="133" t="s">
        <v>359</v>
      </c>
      <c r="C468" s="120"/>
      <c r="D468" s="133" t="s">
        <v>359</v>
      </c>
      <c r="E468" s="120"/>
      <c r="F468" s="133" t="s">
        <v>359</v>
      </c>
      <c r="G468" s="120"/>
      <c r="H468" s="133" t="s">
        <v>359</v>
      </c>
      <c r="I468" s="120"/>
      <c r="J468" s="133" t="s">
        <v>359</v>
      </c>
      <c r="K468" s="120"/>
      <c r="L468" s="133" t="s">
        <v>359</v>
      </c>
      <c r="M468" s="120"/>
      <c r="N468" s="133" t="s">
        <v>359</v>
      </c>
      <c r="O468" s="120"/>
    </row>
    <row r="469" spans="1:15" s="91" customFormat="1">
      <c r="A469" s="118"/>
      <c r="B469" s="171"/>
      <c r="C469" s="120"/>
      <c r="D469" s="171"/>
      <c r="E469" s="120"/>
      <c r="F469" s="171"/>
      <c r="G469" s="120"/>
      <c r="H469" s="171"/>
      <c r="I469" s="120"/>
      <c r="J469" s="171"/>
      <c r="K469" s="120"/>
      <c r="L469" s="171"/>
      <c r="M469" s="120"/>
      <c r="N469" s="171"/>
      <c r="O469" s="120"/>
    </row>
    <row r="470" spans="1:15" s="91" customFormat="1">
      <c r="A470" s="118" t="s">
        <v>197</v>
      </c>
      <c r="B470" s="133" t="s">
        <v>359</v>
      </c>
      <c r="C470" s="120"/>
      <c r="D470" s="133" t="s">
        <v>359</v>
      </c>
      <c r="E470" s="120"/>
      <c r="F470" s="133" t="s">
        <v>359</v>
      </c>
      <c r="G470" s="120"/>
      <c r="H470" s="133" t="s">
        <v>359</v>
      </c>
      <c r="I470" s="120"/>
      <c r="J470" s="133" t="s">
        <v>359</v>
      </c>
      <c r="K470" s="120"/>
      <c r="L470" s="133" t="s">
        <v>359</v>
      </c>
      <c r="M470" s="120"/>
      <c r="N470" s="133" t="s">
        <v>359</v>
      </c>
      <c r="O470" s="120"/>
    </row>
    <row r="471" spans="1:15" s="91" customFormat="1">
      <c r="A471" s="118" t="s">
        <v>198</v>
      </c>
      <c r="B471" s="133" t="s">
        <v>359</v>
      </c>
      <c r="C471" s="120"/>
      <c r="D471" s="133" t="s">
        <v>359</v>
      </c>
      <c r="E471" s="120"/>
      <c r="F471" s="133" t="s">
        <v>359</v>
      </c>
      <c r="G471" s="120"/>
      <c r="H471" s="133" t="s">
        <v>359</v>
      </c>
      <c r="I471" s="120"/>
      <c r="J471" s="133" t="s">
        <v>359</v>
      </c>
      <c r="K471" s="120"/>
      <c r="L471" s="133" t="s">
        <v>359</v>
      </c>
      <c r="M471" s="120"/>
      <c r="N471" s="133" t="s">
        <v>359</v>
      </c>
      <c r="O471" s="120"/>
    </row>
    <row r="472" spans="1:15" s="91" customFormat="1">
      <c r="A472" s="118" t="s">
        <v>199</v>
      </c>
      <c r="B472" s="133" t="s">
        <v>359</v>
      </c>
      <c r="C472" s="120"/>
      <c r="D472" s="133" t="s">
        <v>359</v>
      </c>
      <c r="E472" s="120"/>
      <c r="F472" s="133" t="s">
        <v>359</v>
      </c>
      <c r="G472" s="120"/>
      <c r="H472" s="133" t="s">
        <v>359</v>
      </c>
      <c r="I472" s="120"/>
      <c r="J472" s="133" t="s">
        <v>359</v>
      </c>
      <c r="K472" s="120"/>
      <c r="L472" s="133" t="s">
        <v>359</v>
      </c>
      <c r="M472" s="120"/>
      <c r="N472" s="133" t="s">
        <v>359</v>
      </c>
      <c r="O472" s="120"/>
    </row>
    <row r="473" spans="1:15" s="91" customFormat="1">
      <c r="A473" s="118" t="s">
        <v>200</v>
      </c>
      <c r="B473" s="133" t="s">
        <v>359</v>
      </c>
      <c r="C473" s="120"/>
      <c r="D473" s="133" t="s">
        <v>359</v>
      </c>
      <c r="E473" s="120"/>
      <c r="F473" s="133" t="s">
        <v>359</v>
      </c>
      <c r="G473" s="120"/>
      <c r="H473" s="133" t="s">
        <v>359</v>
      </c>
      <c r="I473" s="120"/>
      <c r="J473" s="133" t="s">
        <v>359</v>
      </c>
      <c r="K473" s="120"/>
      <c r="L473" s="133" t="s">
        <v>359</v>
      </c>
      <c r="M473" s="120"/>
      <c r="N473" s="133" t="s">
        <v>359</v>
      </c>
      <c r="O473" s="120"/>
    </row>
    <row r="474" spans="1:15" s="91" customFormat="1">
      <c r="A474" s="118"/>
      <c r="B474" s="171"/>
      <c r="C474" s="120"/>
      <c r="D474" s="171"/>
      <c r="E474" s="120"/>
      <c r="F474" s="171"/>
      <c r="G474" s="120"/>
      <c r="H474" s="171"/>
      <c r="I474" s="120"/>
      <c r="J474" s="171"/>
      <c r="K474" s="120"/>
      <c r="L474" s="171"/>
      <c r="M474" s="120"/>
      <c r="N474" s="171"/>
      <c r="O474" s="120"/>
    </row>
    <row r="475" spans="1:15" s="91" customFormat="1">
      <c r="A475" s="118" t="s">
        <v>201</v>
      </c>
      <c r="B475" s="133" t="s">
        <v>359</v>
      </c>
      <c r="C475" s="120"/>
      <c r="D475" s="133" t="s">
        <v>359</v>
      </c>
      <c r="E475" s="120"/>
      <c r="F475" s="133" t="s">
        <v>359</v>
      </c>
      <c r="G475" s="120"/>
      <c r="H475" s="133" t="s">
        <v>359</v>
      </c>
      <c r="I475" s="120"/>
      <c r="J475" s="133" t="s">
        <v>359</v>
      </c>
      <c r="K475" s="120"/>
      <c r="L475" s="133" t="s">
        <v>359</v>
      </c>
      <c r="M475" s="120"/>
      <c r="N475" s="133" t="s">
        <v>359</v>
      </c>
      <c r="O475" s="120"/>
    </row>
    <row r="476" spans="1:15" s="91" customFormat="1">
      <c r="A476" s="118" t="s">
        <v>202</v>
      </c>
      <c r="B476" s="133" t="s">
        <v>359</v>
      </c>
      <c r="C476" s="120"/>
      <c r="D476" s="133" t="s">
        <v>359</v>
      </c>
      <c r="E476" s="120"/>
      <c r="F476" s="133" t="s">
        <v>359</v>
      </c>
      <c r="G476" s="120"/>
      <c r="H476" s="133" t="s">
        <v>359</v>
      </c>
      <c r="I476" s="120"/>
      <c r="J476" s="133" t="s">
        <v>359</v>
      </c>
      <c r="K476" s="120"/>
      <c r="L476" s="133" t="s">
        <v>359</v>
      </c>
      <c r="M476" s="120"/>
      <c r="N476" s="133" t="s">
        <v>359</v>
      </c>
      <c r="O476" s="120"/>
    </row>
    <row r="477" spans="1:15" s="91" customFormat="1">
      <c r="A477" s="118" t="s">
        <v>203</v>
      </c>
      <c r="B477" s="133">
        <f>'Averages Pivot Table'!AD$412</f>
        <v>71400.788546255499</v>
      </c>
      <c r="C477" s="120"/>
      <c r="D477" s="133">
        <f>'Averages Pivot Table'!AD$416</f>
        <v>63873.059944237917</v>
      </c>
      <c r="E477" s="120"/>
      <c r="F477" s="133">
        <f>'Averages Pivot Table'!AD$420</f>
        <v>57165.745406824142</v>
      </c>
      <c r="G477" s="120"/>
      <c r="H477" s="133">
        <f>'Averages Pivot Table'!AD$424</f>
        <v>51720.337575351637</v>
      </c>
      <c r="I477" s="120"/>
      <c r="J477" s="133">
        <f>'Averages Pivot Table'!AD$428</f>
        <v>38795.088235294112</v>
      </c>
      <c r="K477" s="120"/>
      <c r="L477" s="133">
        <f>'Averages Pivot Table'!AD$432</f>
        <v>0</v>
      </c>
      <c r="M477" s="120"/>
      <c r="N477" s="133">
        <f>'Averages Pivot Table'!AD$436</f>
        <v>60122.332448574401</v>
      </c>
      <c r="O477" s="120"/>
    </row>
    <row r="478" spans="1:15" s="91" customFormat="1">
      <c r="A478" s="143" t="s">
        <v>204</v>
      </c>
      <c r="B478" s="183" t="s">
        <v>359</v>
      </c>
      <c r="C478" s="123"/>
      <c r="D478" s="183" t="s">
        <v>359</v>
      </c>
      <c r="E478" s="123"/>
      <c r="F478" s="183" t="s">
        <v>359</v>
      </c>
      <c r="G478" s="123"/>
      <c r="H478" s="183" t="s">
        <v>359</v>
      </c>
      <c r="I478" s="123"/>
      <c r="J478" s="183" t="s">
        <v>359</v>
      </c>
      <c r="K478" s="123"/>
      <c r="L478" s="183" t="s">
        <v>359</v>
      </c>
      <c r="M478" s="123"/>
      <c r="N478" s="183" t="s">
        <v>359</v>
      </c>
      <c r="O478" s="123"/>
    </row>
    <row r="479" spans="1:15" s="91" customFormat="1" ht="30.75" customHeight="1">
      <c r="A479" s="663" t="s">
        <v>360</v>
      </c>
      <c r="B479" s="663"/>
      <c r="C479" s="663"/>
      <c r="D479" s="663"/>
      <c r="E479" s="663"/>
      <c r="F479" s="663"/>
      <c r="G479" s="663"/>
      <c r="H479" s="663"/>
      <c r="I479" s="663"/>
      <c r="J479" s="663"/>
      <c r="K479" s="663"/>
      <c r="L479" s="663"/>
      <c r="M479" s="663"/>
      <c r="N479" s="663"/>
      <c r="O479" s="663"/>
    </row>
    <row r="480" spans="1:15" s="91" customFormat="1">
      <c r="O480" s="84" t="s">
        <v>917</v>
      </c>
    </row>
    <row r="481" spans="1:19" ht="18">
      <c r="A481" s="64" t="s">
        <v>225</v>
      </c>
      <c r="B481" s="64"/>
      <c r="C481" s="64"/>
      <c r="D481" s="64"/>
      <c r="E481" s="64"/>
      <c r="F481" s="64"/>
      <c r="G481" s="64"/>
      <c r="H481" s="64"/>
      <c r="I481" s="64"/>
      <c r="J481" s="64"/>
      <c r="K481" s="64"/>
      <c r="L481" s="64"/>
      <c r="M481" s="64"/>
      <c r="N481" s="64"/>
      <c r="O481" s="64"/>
    </row>
    <row r="482" spans="1:19">
      <c r="A482" s="162"/>
      <c r="B482" s="69"/>
      <c r="C482" s="69"/>
      <c r="D482" s="69"/>
      <c r="E482" s="69"/>
      <c r="F482" s="69"/>
      <c r="G482" s="69"/>
      <c r="H482" s="69"/>
      <c r="I482" s="69"/>
      <c r="J482" s="69"/>
      <c r="K482" s="69"/>
      <c r="L482" s="69"/>
      <c r="M482" s="69"/>
      <c r="N482" s="69"/>
      <c r="O482" s="69"/>
    </row>
    <row r="483" spans="1:19" ht="15.75">
      <c r="A483" s="664" t="s">
        <v>210</v>
      </c>
      <c r="B483" s="664"/>
      <c r="C483" s="664"/>
      <c r="D483" s="664"/>
      <c r="E483" s="664"/>
      <c r="F483" s="664"/>
      <c r="G483" s="664"/>
      <c r="H483" s="664"/>
      <c r="I483" s="664"/>
      <c r="J483" s="664"/>
      <c r="K483" s="664"/>
      <c r="L483" s="664"/>
      <c r="M483" s="664"/>
      <c r="N483" s="664"/>
      <c r="O483" s="664"/>
    </row>
    <row r="484" spans="1:19" ht="15.75">
      <c r="A484" s="664" t="s">
        <v>373</v>
      </c>
      <c r="B484" s="664"/>
      <c r="C484" s="664"/>
      <c r="D484" s="664"/>
      <c r="E484" s="664"/>
      <c r="F484" s="664"/>
      <c r="G484" s="664"/>
      <c r="H484" s="664"/>
      <c r="I484" s="664"/>
      <c r="J484" s="664"/>
      <c r="K484" s="664"/>
      <c r="L484" s="664"/>
      <c r="M484" s="664"/>
      <c r="N484" s="664"/>
      <c r="O484" s="664"/>
    </row>
    <row r="485" spans="1:19">
      <c r="A485" s="118"/>
      <c r="B485" s="69"/>
      <c r="C485" s="69"/>
      <c r="D485" s="69"/>
      <c r="E485" s="69"/>
      <c r="F485" s="69"/>
      <c r="G485" s="69"/>
      <c r="H485" s="69"/>
      <c r="I485" s="69"/>
      <c r="J485" s="69"/>
      <c r="K485" s="69"/>
      <c r="L485" s="69"/>
      <c r="M485" s="69"/>
      <c r="N485" s="69"/>
      <c r="O485" s="69"/>
    </row>
    <row r="486" spans="1:19" ht="31.5" customHeight="1">
      <c r="A486" s="96"/>
      <c r="B486" s="164" t="s">
        <v>3</v>
      </c>
      <c r="C486" s="165"/>
      <c r="D486" s="166" t="s">
        <v>4</v>
      </c>
      <c r="E486" s="167"/>
      <c r="F486" s="166" t="s">
        <v>5</v>
      </c>
      <c r="G486" s="167"/>
      <c r="H486" s="164" t="s">
        <v>6</v>
      </c>
      <c r="I486" s="165"/>
      <c r="J486" s="166" t="s">
        <v>211</v>
      </c>
      <c r="K486" s="167"/>
      <c r="L486" s="165" t="s">
        <v>21</v>
      </c>
      <c r="M486" s="165"/>
      <c r="N486" s="165" t="s">
        <v>212</v>
      </c>
      <c r="O486" s="165"/>
    </row>
    <row r="487" spans="1:19">
      <c r="A487" s="184"/>
      <c r="B487" s="98" t="s">
        <v>187</v>
      </c>
      <c r="C487" s="97" t="s">
        <v>166</v>
      </c>
      <c r="D487" s="98" t="s">
        <v>187</v>
      </c>
      <c r="E487" s="97" t="s">
        <v>166</v>
      </c>
      <c r="F487" s="98" t="s">
        <v>187</v>
      </c>
      <c r="G487" s="97" t="s">
        <v>166</v>
      </c>
      <c r="H487" s="98" t="s">
        <v>187</v>
      </c>
      <c r="I487" s="97" t="s">
        <v>166</v>
      </c>
      <c r="J487" s="98" t="s">
        <v>187</v>
      </c>
      <c r="K487" s="97" t="s">
        <v>166</v>
      </c>
      <c r="L487" s="98" t="s">
        <v>187</v>
      </c>
      <c r="M487" s="97" t="s">
        <v>166</v>
      </c>
      <c r="N487" s="98" t="s">
        <v>187</v>
      </c>
      <c r="O487" s="97" t="s">
        <v>166</v>
      </c>
    </row>
    <row r="488" spans="1:19" s="109" customFormat="1" ht="18" customHeight="1">
      <c r="A488" s="106" t="s">
        <v>188</v>
      </c>
      <c r="B488" s="133">
        <f>'Averages Pivot Table'!AH$469</f>
        <v>46831.388730045837</v>
      </c>
      <c r="C488" s="133"/>
      <c r="D488" s="133">
        <f>'Averages Pivot Table'!AH$473</f>
        <v>43635.704422342409</v>
      </c>
      <c r="E488" s="133"/>
      <c r="F488" s="133">
        <f>'Averages Pivot Table'!AH$477</f>
        <v>40875.425799092569</v>
      </c>
      <c r="G488" s="133"/>
      <c r="H488" s="133">
        <f>'Averages Pivot Table'!AH$481</f>
        <v>36832.707166655251</v>
      </c>
      <c r="I488" s="133"/>
      <c r="J488" s="133">
        <f>'Averages Pivot Table'!AH$485</f>
        <v>35348.558520698462</v>
      </c>
      <c r="K488" s="133"/>
      <c r="L488" s="133">
        <f>'Averages Pivot Table'!AH$489</f>
        <v>42567.846208461757</v>
      </c>
      <c r="M488" s="133"/>
      <c r="N488" s="133">
        <f>'Averages Pivot Table'!AH$493</f>
        <v>42036.6004150476</v>
      </c>
      <c r="O488" s="169"/>
      <c r="Q488" s="111"/>
      <c r="R488" s="111"/>
      <c r="S488" s="111"/>
    </row>
    <row r="489" spans="1:19" ht="12.95" customHeight="1">
      <c r="A489" s="118"/>
      <c r="B489" s="113"/>
      <c r="C489" s="137"/>
      <c r="D489" s="113"/>
      <c r="E489" s="137"/>
      <c r="F489" s="113"/>
      <c r="G489" s="137"/>
      <c r="H489" s="113"/>
      <c r="I489" s="137"/>
      <c r="J489" s="113"/>
      <c r="K489" s="137"/>
      <c r="L489" s="113"/>
      <c r="M489" s="137"/>
      <c r="N489" s="113"/>
      <c r="O489" s="137"/>
    </row>
    <row r="490" spans="1:19" ht="12.95" customHeight="1">
      <c r="A490" s="118" t="s">
        <v>189</v>
      </c>
      <c r="B490" s="171">
        <f>'Averages Pivot Table'!AH$6</f>
        <v>0</v>
      </c>
      <c r="C490" s="120">
        <f>IF(B490&gt;0,RANK(B490,(B$490:B$508)),0)</f>
        <v>0</v>
      </c>
      <c r="D490" s="171">
        <f>'Averages Pivot Table'!AH$10</f>
        <v>0</v>
      </c>
      <c r="E490" s="120">
        <f>IF(D490&gt;0,RANK(D490,(D$490:D$508)),0)</f>
        <v>0</v>
      </c>
      <c r="F490" s="171">
        <f>'Averages Pivot Table'!AH$14</f>
        <v>0</v>
      </c>
      <c r="G490" s="120">
        <f>IF(F490&gt;0,RANK(F490,(F$490:F$508)),0)</f>
        <v>0</v>
      </c>
      <c r="H490" s="171">
        <f>'Averages Pivot Table'!AH$18</f>
        <v>0</v>
      </c>
      <c r="I490" s="120">
        <f>IF(H490&gt;0,RANK(H490,(H$490:H$508)),0)</f>
        <v>0</v>
      </c>
      <c r="J490" s="171">
        <f>'Averages Pivot Table'!AH$22</f>
        <v>0</v>
      </c>
      <c r="K490" s="120">
        <f>IF(J490&gt;0,RANK(J490,(J$490:J$508)),0)</f>
        <v>0</v>
      </c>
      <c r="L490" s="149">
        <f>'Averages Pivot Table'!AH$26</f>
        <v>56340.19537235851</v>
      </c>
      <c r="M490" s="120">
        <f>IF(L490&gt;0,RANK(L490,(L$490:L$508)),0)</f>
        <v>1</v>
      </c>
      <c r="N490" s="171">
        <f>'Averages Pivot Table'!AH$30</f>
        <v>56340.19537235851</v>
      </c>
      <c r="O490" s="120">
        <f>IF(N490&gt;0,RANK(N490,(N$490:N$508)),0)</f>
        <v>1</v>
      </c>
    </row>
    <row r="491" spans="1:19" ht="12.95" customHeight="1">
      <c r="A491" s="118" t="s">
        <v>190</v>
      </c>
      <c r="B491" s="171">
        <f>'Averages Pivot Table'!AH$35</f>
        <v>0</v>
      </c>
      <c r="C491" s="120">
        <f t="shared" ref="C491:E508" si="945">IF(B491&gt;0,RANK(B491,(B$490:B$508)),0)</f>
        <v>0</v>
      </c>
      <c r="D491" s="171">
        <f>'Averages Pivot Table'!AH$39</f>
        <v>0</v>
      </c>
      <c r="E491" s="120">
        <f t="shared" si="945"/>
        <v>0</v>
      </c>
      <c r="F491" s="171">
        <f>'Averages Pivot Table'!AH$43</f>
        <v>0</v>
      </c>
      <c r="G491" s="120">
        <f t="shared" ref="G491" si="946">IF(F491&gt;0,RANK(F491,(F$490:F$508)),0)</f>
        <v>0</v>
      </c>
      <c r="H491" s="171">
        <f>'Averages Pivot Table'!AH$47</f>
        <v>0</v>
      </c>
      <c r="I491" s="120">
        <f t="shared" ref="I491" si="947">IF(H491&gt;0,RANK(H491,(H$490:H$508)),0)</f>
        <v>0</v>
      </c>
      <c r="J491" s="171">
        <f>'Averages Pivot Table'!AH$51</f>
        <v>0</v>
      </c>
      <c r="K491" s="120">
        <f t="shared" ref="K491" si="948">IF(J491&gt;0,RANK(J491,(J$490:J$508)),0)</f>
        <v>0</v>
      </c>
      <c r="L491" s="149">
        <f>'Averages Pivot Table'!AH$55</f>
        <v>0</v>
      </c>
      <c r="M491" s="120">
        <f t="shared" ref="M491" si="949">IF(L491&gt;0,RANK(L491,(L$490:L$508)),0)</f>
        <v>0</v>
      </c>
      <c r="N491" s="171">
        <f>'Averages Pivot Table'!AH$59</f>
        <v>0</v>
      </c>
      <c r="O491" s="120">
        <f t="shared" ref="O491" si="950">IF(N491&gt;0,RANK(N491,(N$490:N$508)),0)</f>
        <v>0</v>
      </c>
    </row>
    <row r="492" spans="1:19" ht="12.95" customHeight="1">
      <c r="A492" s="118" t="s">
        <v>191</v>
      </c>
      <c r="B492" s="171">
        <f>'Averages Pivot Table'!AH$64</f>
        <v>0</v>
      </c>
      <c r="C492" s="120">
        <f t="shared" si="945"/>
        <v>0</v>
      </c>
      <c r="D492" s="171">
        <f>'Averages Pivot Table'!AH$68</f>
        <v>0</v>
      </c>
      <c r="E492" s="120">
        <f t="shared" si="945"/>
        <v>0</v>
      </c>
      <c r="F492" s="171">
        <f>'Averages Pivot Table'!AH$72</f>
        <v>0</v>
      </c>
      <c r="G492" s="120">
        <f t="shared" ref="G492" si="951">IF(F492&gt;0,RANK(F492,(F$490:F$508)),0)</f>
        <v>0</v>
      </c>
      <c r="H492" s="171">
        <f>'Averages Pivot Table'!AH$76</f>
        <v>0</v>
      </c>
      <c r="I492" s="120">
        <f t="shared" ref="I492" si="952">IF(H492&gt;0,RANK(H492,(H$490:H$508)),0)</f>
        <v>0</v>
      </c>
      <c r="J492" s="171">
        <f>'Averages Pivot Table'!AH$80</f>
        <v>0</v>
      </c>
      <c r="K492" s="120">
        <f t="shared" ref="K492" si="953">IF(J492&gt;0,RANK(J492,(J$490:J$508)),0)</f>
        <v>0</v>
      </c>
      <c r="L492" s="149">
        <f>'Averages Pivot Table'!AH$84</f>
        <v>0</v>
      </c>
      <c r="M492" s="120">
        <f t="shared" ref="M492" si="954">IF(L492&gt;0,RANK(L492,(L$490:L$508)),0)</f>
        <v>0</v>
      </c>
      <c r="N492" s="171">
        <f>'Averages Pivot Table'!AH$88</f>
        <v>0</v>
      </c>
      <c r="O492" s="120">
        <f t="shared" ref="O492" si="955">IF(N492&gt;0,RANK(N492,(N$490:N$508)),0)</f>
        <v>0</v>
      </c>
    </row>
    <row r="493" spans="1:19" ht="12.95" customHeight="1">
      <c r="A493" s="118" t="s">
        <v>192</v>
      </c>
      <c r="B493" s="171">
        <f>'Averages Pivot Table'!AH$93</f>
        <v>0</v>
      </c>
      <c r="C493" s="120">
        <f t="shared" si="945"/>
        <v>0</v>
      </c>
      <c r="D493" s="171">
        <f>'Averages Pivot Table'!AH$97</f>
        <v>0</v>
      </c>
      <c r="E493" s="120">
        <f t="shared" si="945"/>
        <v>0</v>
      </c>
      <c r="F493" s="171">
        <f>'Averages Pivot Table'!AH$101</f>
        <v>0</v>
      </c>
      <c r="G493" s="120">
        <f t="shared" ref="G493" si="956">IF(F493&gt;0,RANK(F493,(F$490:F$508)),0)</f>
        <v>0</v>
      </c>
      <c r="H493" s="171">
        <f>'Averages Pivot Table'!AH$105</f>
        <v>0</v>
      </c>
      <c r="I493" s="120">
        <f t="shared" ref="I493" si="957">IF(H493&gt;0,RANK(H493,(H$490:H$508)),0)</f>
        <v>0</v>
      </c>
      <c r="J493" s="171">
        <f>'Averages Pivot Table'!AH$109</f>
        <v>0</v>
      </c>
      <c r="K493" s="120">
        <f t="shared" ref="K493" si="958">IF(J493&gt;0,RANK(J493,(J$490:J$508)),0)</f>
        <v>0</v>
      </c>
      <c r="L493" s="149">
        <f>'Averages Pivot Table'!AH$113</f>
        <v>0</v>
      </c>
      <c r="M493" s="120">
        <f t="shared" ref="M493" si="959">IF(L493&gt;0,RANK(L493,(L$490:L$508)),0)</f>
        <v>0</v>
      </c>
      <c r="N493" s="171">
        <f>'Averages Pivot Table'!AH$117</f>
        <v>0</v>
      </c>
      <c r="O493" s="120">
        <f t="shared" ref="O493" si="960">IF(N493&gt;0,RANK(N493,(N$490:N$508)),0)</f>
        <v>0</v>
      </c>
    </row>
    <row r="494" spans="1:19" ht="12.95" customHeight="1">
      <c r="A494" s="118"/>
      <c r="B494" s="171"/>
      <c r="C494" s="120"/>
      <c r="D494" s="171"/>
      <c r="E494" s="120"/>
      <c r="F494" s="171"/>
      <c r="G494" s="120"/>
      <c r="H494" s="171"/>
      <c r="I494" s="120"/>
      <c r="J494" s="171"/>
      <c r="K494" s="120"/>
      <c r="L494" s="149"/>
      <c r="M494" s="120"/>
      <c r="N494" s="171"/>
      <c r="O494" s="120"/>
    </row>
    <row r="495" spans="1:19" ht="12.95" customHeight="1">
      <c r="A495" s="118" t="s">
        <v>193</v>
      </c>
      <c r="B495" s="171">
        <f>'Averages Pivot Table'!AH$122</f>
        <v>0</v>
      </c>
      <c r="C495" s="120">
        <f t="shared" si="945"/>
        <v>0</v>
      </c>
      <c r="D495" s="171">
        <f>'Averages Pivot Table'!AH$126</f>
        <v>0</v>
      </c>
      <c r="E495" s="120">
        <f t="shared" si="945"/>
        <v>0</v>
      </c>
      <c r="F495" s="171">
        <f>'Averages Pivot Table'!AH$130</f>
        <v>0</v>
      </c>
      <c r="G495" s="120">
        <f t="shared" ref="G495" si="961">IF(F495&gt;0,RANK(F495,(F$490:F$508)),0)</f>
        <v>0</v>
      </c>
      <c r="H495" s="171">
        <f>'Averages Pivot Table'!AH$134</f>
        <v>0</v>
      </c>
      <c r="I495" s="120">
        <f t="shared" ref="I495" si="962">IF(H495&gt;0,RANK(H495,(H$490:H$508)),0)</f>
        <v>0</v>
      </c>
      <c r="J495" s="171">
        <f>'Averages Pivot Table'!AH$138</f>
        <v>0</v>
      </c>
      <c r="K495" s="120">
        <f t="shared" ref="K495" si="963">IF(J495&gt;0,RANK(J495,(J$490:J$508)),0)</f>
        <v>0</v>
      </c>
      <c r="L495" s="149">
        <f>'Averages Pivot Table'!AH$142</f>
        <v>40541.835024263411</v>
      </c>
      <c r="M495" s="120">
        <f t="shared" ref="M495" si="964">IF(L495&gt;0,RANK(L495,(L$490:L$508)),0)</f>
        <v>3</v>
      </c>
      <c r="N495" s="171">
        <f>'Averages Pivot Table'!AH$146</f>
        <v>40541.835024263411</v>
      </c>
      <c r="O495" s="120">
        <f t="shared" ref="O495" si="965">IF(N495&gt;0,RANK(N495,(N$490:N$508)),0)</f>
        <v>4</v>
      </c>
    </row>
    <row r="496" spans="1:19" ht="12.95" customHeight="1">
      <c r="A496" s="118" t="s">
        <v>194</v>
      </c>
      <c r="B496" s="171">
        <f>'Averages Pivot Table'!AH$151</f>
        <v>54109.816116116119</v>
      </c>
      <c r="C496" s="120">
        <f t="shared" si="945"/>
        <v>1</v>
      </c>
      <c r="D496" s="171">
        <f>'Averages Pivot Table'!AH$155</f>
        <v>44734.5878453513</v>
      </c>
      <c r="E496" s="120">
        <f t="shared" si="945"/>
        <v>1</v>
      </c>
      <c r="F496" s="171">
        <f>'Averages Pivot Table'!AH$159</f>
        <v>40989.614810825973</v>
      </c>
      <c r="G496" s="120">
        <f t="shared" ref="G496" si="966">IF(F496&gt;0,RANK(F496,(F$490:F$508)),0)</f>
        <v>1</v>
      </c>
      <c r="H496" s="171">
        <f>'Averages Pivot Table'!AH$163</f>
        <v>35529.806529433677</v>
      </c>
      <c r="I496" s="120">
        <f t="shared" ref="I496" si="967">IF(H496&gt;0,RANK(H496,(H$490:H$508)),0)</f>
        <v>2</v>
      </c>
      <c r="J496" s="171">
        <f>'Averages Pivot Table'!AH$167</f>
        <v>0</v>
      </c>
      <c r="K496" s="120">
        <f t="shared" ref="K496" si="968">IF(J496&gt;0,RANK(J496,(J$490:J$508)),0)</f>
        <v>0</v>
      </c>
      <c r="L496" s="149">
        <f>'Averages Pivot Table'!AH$171</f>
        <v>0</v>
      </c>
      <c r="M496" s="120">
        <f t="shared" ref="M496" si="969">IF(L496&gt;0,RANK(L496,(L$490:L$508)),0)</f>
        <v>0</v>
      </c>
      <c r="N496" s="171">
        <f>'Averages Pivot Table'!AH$175</f>
        <v>41024.665040458254</v>
      </c>
      <c r="O496" s="120">
        <f t="shared" ref="O496" si="970">IF(N496&gt;0,RANK(N496,(N$490:N$508)),0)</f>
        <v>3</v>
      </c>
    </row>
    <row r="497" spans="1:15" s="91" customFormat="1">
      <c r="A497" s="118" t="s">
        <v>195</v>
      </c>
      <c r="B497" s="171">
        <f>'Averages Pivot Table'!AH$180</f>
        <v>42084.588260869568</v>
      </c>
      <c r="C497" s="120">
        <f t="shared" si="945"/>
        <v>2</v>
      </c>
      <c r="D497" s="171">
        <f>'Averages Pivot Table'!AH$184</f>
        <v>39839.561688311689</v>
      </c>
      <c r="E497" s="120">
        <f t="shared" si="945"/>
        <v>2</v>
      </c>
      <c r="F497" s="171">
        <f>'Averages Pivot Table'!AH$188</f>
        <v>40426.282352941176</v>
      </c>
      <c r="G497" s="120">
        <f t="shared" ref="G497" si="971">IF(F497&gt;0,RANK(F497,(F$490:F$508)),0)</f>
        <v>2</v>
      </c>
      <c r="H497" s="171">
        <f>'Averages Pivot Table'!AH$192</f>
        <v>37175.280179028159</v>
      </c>
      <c r="I497" s="120">
        <f t="shared" ref="I497" si="972">IF(H497&gt;0,RANK(H497,(H$490:H$508)),0)</f>
        <v>1</v>
      </c>
      <c r="J497" s="171">
        <f>'Averages Pivot Table'!AH$196</f>
        <v>35348.558520698462</v>
      </c>
      <c r="K497" s="120">
        <f t="shared" ref="K497" si="973">IF(J497&gt;0,RANK(J497,(J$490:J$508)),0)</f>
        <v>1</v>
      </c>
      <c r="L497" s="149">
        <f>'Averages Pivot Table'!AH$200</f>
        <v>0</v>
      </c>
      <c r="M497" s="120">
        <f t="shared" ref="M497" si="974">IF(L497&gt;0,RANK(L497,(L$490:L$508)),0)</f>
        <v>0</v>
      </c>
      <c r="N497" s="171">
        <f>'Averages Pivot Table'!AH$204</f>
        <v>37136.109284870567</v>
      </c>
      <c r="O497" s="120">
        <f t="shared" ref="O497" si="975">IF(N497&gt;0,RANK(N497,(N$490:N$508)),0)</f>
        <v>5</v>
      </c>
    </row>
    <row r="498" spans="1:15" s="91" customFormat="1">
      <c r="A498" s="118" t="s">
        <v>196</v>
      </c>
      <c r="B498" s="171">
        <f>'Averages Pivot Table'!AH$209</f>
        <v>0</v>
      </c>
      <c r="C498" s="120">
        <f t="shared" si="945"/>
        <v>0</v>
      </c>
      <c r="D498" s="171">
        <f>'Averages Pivot Table'!AH$213</f>
        <v>0</v>
      </c>
      <c r="E498" s="120">
        <f t="shared" si="945"/>
        <v>0</v>
      </c>
      <c r="F498" s="171">
        <f>'Averages Pivot Table'!AH$217</f>
        <v>0</v>
      </c>
      <c r="G498" s="120">
        <f t="shared" ref="G498" si="976">IF(F498&gt;0,RANK(F498,(F$490:F$508)),0)</f>
        <v>0</v>
      </c>
      <c r="H498" s="171">
        <f>'Averages Pivot Table'!AH$221</f>
        <v>0</v>
      </c>
      <c r="I498" s="120">
        <f t="shared" ref="I498" si="977">IF(H498&gt;0,RANK(H498,(H$490:H$508)),0)</f>
        <v>0</v>
      </c>
      <c r="J498" s="171">
        <f>'Averages Pivot Table'!AH$225</f>
        <v>0</v>
      </c>
      <c r="K498" s="120">
        <f t="shared" ref="K498" si="978">IF(J498&gt;0,RANK(J498,(J$490:J$508)),0)</f>
        <v>0</v>
      </c>
      <c r="L498" s="149">
        <f>'Averages Pivot Table'!AH$229</f>
        <v>0</v>
      </c>
      <c r="M498" s="120">
        <f t="shared" ref="M498" si="979">IF(L498&gt;0,RANK(L498,(L$490:L$508)),0)</f>
        <v>0</v>
      </c>
      <c r="N498" s="171">
        <f>'Averages Pivot Table'!AH$233</f>
        <v>0</v>
      </c>
      <c r="O498" s="120">
        <f t="shared" ref="O498" si="980">IF(N498&gt;0,RANK(N498,(N$490:N$508)),0)</f>
        <v>0</v>
      </c>
    </row>
    <row r="499" spans="1:15" s="91" customFormat="1">
      <c r="A499" s="118"/>
      <c r="B499" s="171"/>
      <c r="C499" s="120"/>
      <c r="D499" s="171"/>
      <c r="E499" s="120"/>
      <c r="F499" s="171"/>
      <c r="G499" s="120"/>
      <c r="H499" s="171"/>
      <c r="I499" s="120"/>
      <c r="J499" s="171"/>
      <c r="K499" s="120"/>
      <c r="L499" s="149"/>
      <c r="M499" s="120"/>
      <c r="N499" s="171"/>
      <c r="O499" s="120"/>
    </row>
    <row r="500" spans="1:15" s="91" customFormat="1">
      <c r="A500" s="118" t="s">
        <v>197</v>
      </c>
      <c r="B500" s="171">
        <f>'Averages Pivot Table'!AH$238</f>
        <v>0</v>
      </c>
      <c r="C500" s="120">
        <f t="shared" si="945"/>
        <v>0</v>
      </c>
      <c r="D500" s="171">
        <f>'Averages Pivot Table'!AH$242</f>
        <v>0</v>
      </c>
      <c r="E500" s="120">
        <f t="shared" si="945"/>
        <v>0</v>
      </c>
      <c r="F500" s="171">
        <f>'Averages Pivot Table'!AH$246</f>
        <v>0</v>
      </c>
      <c r="G500" s="120">
        <f t="shared" ref="G500" si="981">IF(F500&gt;0,RANK(F500,(F$490:F$508)),0)</f>
        <v>0</v>
      </c>
      <c r="H500" s="171">
        <f>'Averages Pivot Table'!AH$250</f>
        <v>0</v>
      </c>
      <c r="I500" s="120">
        <f t="shared" ref="I500" si="982">IF(H500&gt;0,RANK(H500,(H$490:H$508)),0)</f>
        <v>0</v>
      </c>
      <c r="J500" s="171">
        <f>'Averages Pivot Table'!AH$254</f>
        <v>0</v>
      </c>
      <c r="K500" s="120">
        <f t="shared" ref="K500" si="983">IF(J500&gt;0,RANK(J500,(J$490:J$508)),0)</f>
        <v>0</v>
      </c>
      <c r="L500" s="149">
        <f>'Averages Pivot Table'!AH$258</f>
        <v>0</v>
      </c>
      <c r="M500" s="120">
        <f t="shared" ref="M500" si="984">IF(L500&gt;0,RANK(L500,(L$490:L$508)),0)</f>
        <v>0</v>
      </c>
      <c r="N500" s="171">
        <f>'Averages Pivot Table'!AH$262</f>
        <v>0</v>
      </c>
      <c r="O500" s="120">
        <f t="shared" ref="O500" si="985">IF(N500&gt;0,RANK(N500,(N$490:N$508)),0)</f>
        <v>0</v>
      </c>
    </row>
    <row r="501" spans="1:15" s="91" customFormat="1">
      <c r="A501" s="118" t="s">
        <v>198</v>
      </c>
      <c r="B501" s="171">
        <f>'Averages Pivot Table'!AH$267</f>
        <v>0</v>
      </c>
      <c r="C501" s="120">
        <f t="shared" si="945"/>
        <v>0</v>
      </c>
      <c r="D501" s="171">
        <f>'Averages Pivot Table'!AH$271</f>
        <v>0</v>
      </c>
      <c r="E501" s="120">
        <f t="shared" si="945"/>
        <v>0</v>
      </c>
      <c r="F501" s="171">
        <f>'Averages Pivot Table'!AH$275</f>
        <v>0</v>
      </c>
      <c r="G501" s="120">
        <f t="shared" ref="G501" si="986">IF(F501&gt;0,RANK(F501,(F$490:F$508)),0)</f>
        <v>0</v>
      </c>
      <c r="H501" s="171">
        <f>'Averages Pivot Table'!AH$279</f>
        <v>0</v>
      </c>
      <c r="I501" s="120">
        <f t="shared" ref="I501" si="987">IF(H501&gt;0,RANK(H501,(H$490:H$508)),0)</f>
        <v>0</v>
      </c>
      <c r="J501" s="171">
        <f>'Averages Pivot Table'!AH$283</f>
        <v>0</v>
      </c>
      <c r="K501" s="120">
        <f t="shared" ref="K501" si="988">IF(J501&gt;0,RANK(J501,(J$490:J$508)),0)</f>
        <v>0</v>
      </c>
      <c r="L501" s="149">
        <f>'Averages Pivot Table'!AH$287</f>
        <v>0</v>
      </c>
      <c r="M501" s="120">
        <f t="shared" ref="M501" si="989">IF(L501&gt;0,RANK(L501,(L$490:L$508)),0)</f>
        <v>0</v>
      </c>
      <c r="N501" s="171">
        <f>'Averages Pivot Table'!AH$291</f>
        <v>0</v>
      </c>
      <c r="O501" s="120">
        <f t="shared" ref="O501" si="990">IF(N501&gt;0,RANK(N501,(N$490:N$508)),0)</f>
        <v>0</v>
      </c>
    </row>
    <row r="502" spans="1:15" s="91" customFormat="1">
      <c r="A502" s="118" t="s">
        <v>199</v>
      </c>
      <c r="B502" s="171">
        <f>'Averages Pivot Table'!AH$296</f>
        <v>0</v>
      </c>
      <c r="C502" s="120">
        <f t="shared" si="945"/>
        <v>0</v>
      </c>
      <c r="D502" s="171">
        <f>'Averages Pivot Table'!AH$300</f>
        <v>0</v>
      </c>
      <c r="E502" s="120">
        <f t="shared" si="945"/>
        <v>0</v>
      </c>
      <c r="F502" s="171">
        <f>'Averages Pivot Table'!AH$304</f>
        <v>0</v>
      </c>
      <c r="G502" s="120">
        <f t="shared" ref="G502" si="991">IF(F502&gt;0,RANK(F502,(F$490:F$508)),0)</f>
        <v>0</v>
      </c>
      <c r="H502" s="171">
        <f>'Averages Pivot Table'!AH$308</f>
        <v>0</v>
      </c>
      <c r="I502" s="120">
        <f t="shared" ref="I502" si="992">IF(H502&gt;0,RANK(H502,(H$490:H$508)),0)</f>
        <v>0</v>
      </c>
      <c r="J502" s="171">
        <f>'Averages Pivot Table'!AH$312</f>
        <v>0</v>
      </c>
      <c r="K502" s="120">
        <f t="shared" ref="K502" si="993">IF(J502&gt;0,RANK(J502,(J$490:J$508)),0)</f>
        <v>0</v>
      </c>
      <c r="L502" s="149">
        <f>'Averages Pivot Table'!AH$316</f>
        <v>47311.409756132438</v>
      </c>
      <c r="M502" s="120">
        <f t="shared" ref="M502" si="994">IF(L502&gt;0,RANK(L502,(L$490:L$508)),0)</f>
        <v>2</v>
      </c>
      <c r="N502" s="171">
        <f>'Averages Pivot Table'!AH$320</f>
        <v>47311.409756132438</v>
      </c>
      <c r="O502" s="120">
        <f t="shared" ref="O502" si="995">IF(N502&gt;0,RANK(N502,(N$490:N$508)),0)</f>
        <v>2</v>
      </c>
    </row>
    <row r="503" spans="1:15" s="91" customFormat="1">
      <c r="A503" s="118" t="s">
        <v>200</v>
      </c>
      <c r="B503" s="171">
        <f>'Averages Pivot Table'!AH$325</f>
        <v>0</v>
      </c>
      <c r="C503" s="120">
        <f t="shared" si="945"/>
        <v>0</v>
      </c>
      <c r="D503" s="171">
        <f>'Averages Pivot Table'!AH$329</f>
        <v>0</v>
      </c>
      <c r="E503" s="120">
        <f t="shared" si="945"/>
        <v>0</v>
      </c>
      <c r="F503" s="171">
        <f>'Averages Pivot Table'!AH$333</f>
        <v>0</v>
      </c>
      <c r="G503" s="120">
        <f t="shared" ref="G503" si="996">IF(F503&gt;0,RANK(F503,(F$490:F$508)),0)</f>
        <v>0</v>
      </c>
      <c r="H503" s="171">
        <f>'Averages Pivot Table'!AH$337</f>
        <v>0</v>
      </c>
      <c r="I503" s="120">
        <f t="shared" ref="I503" si="997">IF(H503&gt;0,RANK(H503,(H$490:H$508)),0)</f>
        <v>0</v>
      </c>
      <c r="J503" s="171">
        <f>'Averages Pivot Table'!AH$341</f>
        <v>0</v>
      </c>
      <c r="K503" s="120">
        <f t="shared" ref="K503" si="998">IF(J503&gt;0,RANK(J503,(J$490:J$508)),0)</f>
        <v>0</v>
      </c>
      <c r="L503" s="149">
        <f>'Averages Pivot Table'!AH$345</f>
        <v>0</v>
      </c>
      <c r="M503" s="120">
        <f t="shared" ref="M503" si="999">IF(L503&gt;0,RANK(L503,(L$490:L$508)),0)</f>
        <v>0</v>
      </c>
      <c r="N503" s="171">
        <f>'Averages Pivot Table'!AH$349</f>
        <v>0</v>
      </c>
      <c r="O503" s="120">
        <f t="shared" ref="O503" si="1000">IF(N503&gt;0,RANK(N503,(N$490:N$508)),0)</f>
        <v>0</v>
      </c>
    </row>
    <row r="504" spans="1:15" s="91" customFormat="1">
      <c r="A504" s="118"/>
      <c r="B504" s="171"/>
      <c r="C504" s="120"/>
      <c r="D504" s="171"/>
      <c r="E504" s="120"/>
      <c r="F504" s="171"/>
      <c r="G504" s="120"/>
      <c r="H504" s="171"/>
      <c r="I504" s="120"/>
      <c r="J504" s="171"/>
      <c r="K504" s="120"/>
      <c r="L504" s="149"/>
      <c r="M504" s="120"/>
      <c r="N504" s="171"/>
      <c r="O504" s="120"/>
    </row>
    <row r="505" spans="1:15" s="91" customFormat="1">
      <c r="A505" s="118" t="s">
        <v>201</v>
      </c>
      <c r="B505" s="173">
        <f>'Averages Pivot Table'!AH$354</f>
        <v>0</v>
      </c>
      <c r="C505" s="120">
        <f t="shared" si="945"/>
        <v>0</v>
      </c>
      <c r="D505" s="173">
        <f>'Averages Pivot Table'!AH$358</f>
        <v>0</v>
      </c>
      <c r="E505" s="120">
        <f t="shared" si="945"/>
        <v>0</v>
      </c>
      <c r="F505" s="173">
        <f>'Averages Pivot Table'!AH$362</f>
        <v>0</v>
      </c>
      <c r="G505" s="120">
        <f t="shared" ref="G505" si="1001">IF(F505&gt;0,RANK(F505,(F$490:F$508)),0)</f>
        <v>0</v>
      </c>
      <c r="H505" s="173">
        <f>'Averages Pivot Table'!AH$366</f>
        <v>0</v>
      </c>
      <c r="I505" s="120">
        <f t="shared" ref="I505" si="1002">IF(H505&gt;0,RANK(H505,(H$490:H$508)),0)</f>
        <v>0</v>
      </c>
      <c r="J505" s="173">
        <f>'Averages Pivot Table'!AH$370</f>
        <v>0</v>
      </c>
      <c r="K505" s="120">
        <f t="shared" ref="K505" si="1003">IF(J505&gt;0,RANK(J505,(J$490:J$508)),0)</f>
        <v>0</v>
      </c>
      <c r="L505" s="119">
        <f>'Averages Pivot Table'!AH$374</f>
        <v>37083.827946985446</v>
      </c>
      <c r="M505" s="120">
        <f t="shared" ref="M505" si="1004">IF(L505&gt;0,RANK(L505,(L$490:L$508)),0)</f>
        <v>4</v>
      </c>
      <c r="N505" s="173">
        <f>'Averages Pivot Table'!AH$378</f>
        <v>37083.827946985446</v>
      </c>
      <c r="O505" s="120">
        <f t="shared" ref="O505" si="1005">IF(N505&gt;0,RANK(N505,(N$490:N$508)),0)</f>
        <v>6</v>
      </c>
    </row>
    <row r="506" spans="1:15" s="91" customFormat="1">
      <c r="A506" s="118" t="s">
        <v>202</v>
      </c>
      <c r="B506" s="173">
        <f>'Averages Pivot Table'!AH$383</f>
        <v>0</v>
      </c>
      <c r="C506" s="120">
        <f t="shared" si="945"/>
        <v>0</v>
      </c>
      <c r="D506" s="173">
        <f>'Averages Pivot Table'!AH$387</f>
        <v>0</v>
      </c>
      <c r="E506" s="120">
        <f t="shared" si="945"/>
        <v>0</v>
      </c>
      <c r="F506" s="173">
        <f>'Averages Pivot Table'!AH$391</f>
        <v>0</v>
      </c>
      <c r="G506" s="120">
        <f t="shared" ref="G506" si="1006">IF(F506&gt;0,RANK(F506,(F$490:F$508)),0)</f>
        <v>0</v>
      </c>
      <c r="H506" s="173">
        <f>'Averages Pivot Table'!AH$395</f>
        <v>0</v>
      </c>
      <c r="I506" s="120">
        <f t="shared" ref="I506" si="1007">IF(H506&gt;0,RANK(H506,(H$490:H$508)),0)</f>
        <v>0</v>
      </c>
      <c r="J506" s="173">
        <f>'Averages Pivot Table'!AH$399</f>
        <v>0</v>
      </c>
      <c r="K506" s="120">
        <f t="shared" ref="K506" si="1008">IF(J506&gt;0,RANK(J506,(J$490:J$508)),0)</f>
        <v>0</v>
      </c>
      <c r="L506" s="119">
        <f>'Averages Pivot Table'!AH$403</f>
        <v>0</v>
      </c>
      <c r="M506" s="120">
        <f t="shared" ref="M506" si="1009">IF(L506&gt;0,RANK(L506,(L$490:L$508)),0)</f>
        <v>0</v>
      </c>
      <c r="N506" s="173">
        <f>'Averages Pivot Table'!AH$407</f>
        <v>0</v>
      </c>
      <c r="O506" s="120">
        <f t="shared" ref="O506" si="1010">IF(N506&gt;0,RANK(N506,(N$490:N$508)),0)</f>
        <v>0</v>
      </c>
    </row>
    <row r="507" spans="1:15" s="91" customFormat="1">
      <c r="A507" s="118" t="s">
        <v>203</v>
      </c>
      <c r="B507" s="173">
        <f>'Averages Pivot Table'!AH$412</f>
        <v>0</v>
      </c>
      <c r="C507" s="120">
        <f t="shared" si="945"/>
        <v>0</v>
      </c>
      <c r="D507" s="173">
        <f>'Averages Pivot Table'!AH$416</f>
        <v>0</v>
      </c>
      <c r="E507" s="120">
        <f t="shared" si="945"/>
        <v>0</v>
      </c>
      <c r="F507" s="173">
        <f>'Averages Pivot Table'!AH$420</f>
        <v>0</v>
      </c>
      <c r="G507" s="120">
        <f t="shared" ref="G507" si="1011">IF(F507&gt;0,RANK(F507,(F$490:F$508)),0)</f>
        <v>0</v>
      </c>
      <c r="H507" s="173">
        <f>'Averages Pivot Table'!AH$424</f>
        <v>0</v>
      </c>
      <c r="I507" s="120">
        <f t="shared" ref="I507" si="1012">IF(H507&gt;0,RANK(H507,(H$490:H$508)),0)</f>
        <v>0</v>
      </c>
      <c r="J507" s="173">
        <f>'Averages Pivot Table'!AH$428</f>
        <v>0</v>
      </c>
      <c r="K507" s="120">
        <f t="shared" ref="K507" si="1013">IF(J507&gt;0,RANK(J507,(J$490:J$508)),0)</f>
        <v>0</v>
      </c>
      <c r="L507" s="119">
        <f>'Averages Pivot Table'!AH$432</f>
        <v>0</v>
      </c>
      <c r="M507" s="120">
        <f t="shared" ref="M507" si="1014">IF(L507&gt;0,RANK(L507,(L$490:L$508)),0)</f>
        <v>0</v>
      </c>
      <c r="N507" s="173">
        <f>'Averages Pivot Table'!AH$436</f>
        <v>0</v>
      </c>
      <c r="O507" s="120">
        <f t="shared" ref="O507" si="1015">IF(N507&gt;0,RANK(N507,(N$490:N$508)),0)</f>
        <v>0</v>
      </c>
    </row>
    <row r="508" spans="1:15" s="91" customFormat="1">
      <c r="A508" s="143" t="s">
        <v>204</v>
      </c>
      <c r="B508" s="174">
        <f>'Averages Pivot Table'!AH$441</f>
        <v>0</v>
      </c>
      <c r="C508" s="123">
        <f t="shared" si="945"/>
        <v>0</v>
      </c>
      <c r="D508" s="174">
        <f>'Averages Pivot Table'!AH$445</f>
        <v>0</v>
      </c>
      <c r="E508" s="123">
        <f t="shared" si="945"/>
        <v>0</v>
      </c>
      <c r="F508" s="174">
        <f>'Averages Pivot Table'!AH$449</f>
        <v>0</v>
      </c>
      <c r="G508" s="123">
        <f t="shared" ref="G508" si="1016">IF(F508&gt;0,RANK(F508,(F$490:F$508)),0)</f>
        <v>0</v>
      </c>
      <c r="H508" s="174">
        <f>'Averages Pivot Table'!AH$453</f>
        <v>0</v>
      </c>
      <c r="I508" s="123">
        <f t="shared" ref="I508" si="1017">IF(H508&gt;0,RANK(H508,(H$490:H$508)),0)</f>
        <v>0</v>
      </c>
      <c r="J508" s="174">
        <f>'Averages Pivot Table'!AH$457</f>
        <v>0</v>
      </c>
      <c r="K508" s="123">
        <f t="shared" ref="K508" si="1018">IF(J508&gt;0,RANK(J508,(J$490:J$508)),0)</f>
        <v>0</v>
      </c>
      <c r="L508" s="122">
        <f>'Averages Pivot Table'!AH$461</f>
        <v>0</v>
      </c>
      <c r="M508" s="123">
        <f t="shared" ref="M508" si="1019">IF(L508&gt;0,RANK(L508,(L$490:L$508)),0)</f>
        <v>0</v>
      </c>
      <c r="N508" s="174">
        <f>'Averages Pivot Table'!AH$465</f>
        <v>0</v>
      </c>
      <c r="O508" s="123">
        <f t="shared" ref="O508" si="1020">IF(N508&gt;0,RANK(N508,(N$490:N$508)),0)</f>
        <v>0</v>
      </c>
    </row>
    <row r="509" spans="1:15" s="91" customFormat="1" ht="33" customHeight="1">
      <c r="A509" s="663" t="s">
        <v>360</v>
      </c>
      <c r="B509" s="663"/>
      <c r="C509" s="663"/>
      <c r="D509" s="663"/>
      <c r="E509" s="663"/>
      <c r="F509" s="663"/>
      <c r="G509" s="663"/>
      <c r="H509" s="663"/>
      <c r="I509" s="663"/>
      <c r="J509" s="663"/>
      <c r="K509" s="663"/>
      <c r="L509" s="663"/>
      <c r="M509" s="663"/>
      <c r="N509" s="663"/>
      <c r="O509" s="663"/>
    </row>
    <row r="510" spans="1:15" s="91" customFormat="1">
      <c r="O510" s="84" t="s">
        <v>917</v>
      </c>
    </row>
    <row r="511" spans="1:15" s="91" customFormat="1" ht="18">
      <c r="A511" s="64" t="s">
        <v>226</v>
      </c>
      <c r="B511" s="64"/>
      <c r="C511" s="64"/>
      <c r="D511" s="64"/>
      <c r="E511" s="64"/>
      <c r="F511" s="64"/>
      <c r="G511" s="64"/>
      <c r="H511" s="64"/>
      <c r="I511" s="64"/>
      <c r="J511" s="64"/>
      <c r="K511" s="64"/>
      <c r="L511" s="64"/>
      <c r="M511" s="64"/>
      <c r="N511" s="64"/>
      <c r="O511" s="64"/>
    </row>
    <row r="512" spans="1:15" s="91" customFormat="1">
      <c r="A512" s="162"/>
      <c r="B512" s="69"/>
      <c r="C512" s="69"/>
      <c r="D512" s="69"/>
      <c r="E512" s="69"/>
      <c r="F512" s="69"/>
      <c r="G512" s="69"/>
      <c r="H512" s="69"/>
      <c r="I512" s="69"/>
      <c r="J512" s="69"/>
      <c r="K512" s="69"/>
      <c r="L512" s="69"/>
      <c r="M512" s="69"/>
      <c r="N512" s="69"/>
      <c r="O512" s="69"/>
    </row>
    <row r="513" spans="1:19" ht="15.75">
      <c r="A513" s="664" t="s">
        <v>210</v>
      </c>
      <c r="B513" s="664"/>
      <c r="C513" s="664"/>
      <c r="D513" s="664"/>
      <c r="E513" s="664"/>
      <c r="F513" s="664"/>
      <c r="G513" s="664"/>
      <c r="H513" s="664"/>
      <c r="I513" s="664"/>
      <c r="J513" s="664"/>
      <c r="K513" s="664"/>
      <c r="L513" s="664"/>
      <c r="M513" s="664"/>
      <c r="N513" s="664"/>
      <c r="O513" s="664"/>
    </row>
    <row r="514" spans="1:19" ht="15.75">
      <c r="A514" s="664" t="s">
        <v>386</v>
      </c>
      <c r="B514" s="664"/>
      <c r="C514" s="664"/>
      <c r="D514" s="664"/>
      <c r="E514" s="664"/>
      <c r="F514" s="664"/>
      <c r="G514" s="664"/>
      <c r="H514" s="664"/>
      <c r="I514" s="664"/>
      <c r="J514" s="664"/>
      <c r="K514" s="664"/>
      <c r="L514" s="664"/>
      <c r="M514" s="664"/>
      <c r="N514" s="664"/>
      <c r="O514" s="664"/>
    </row>
    <row r="515" spans="1:19">
      <c r="A515" s="118"/>
      <c r="B515" s="69"/>
      <c r="C515" s="69"/>
      <c r="D515" s="69"/>
      <c r="E515" s="69"/>
      <c r="F515" s="69"/>
      <c r="G515" s="69"/>
      <c r="H515" s="69"/>
      <c r="I515" s="69"/>
      <c r="J515" s="69"/>
      <c r="K515" s="69"/>
      <c r="L515" s="69"/>
      <c r="M515" s="69"/>
      <c r="N515" s="69"/>
      <c r="O515" s="69"/>
    </row>
    <row r="516" spans="1:19" ht="31.5" customHeight="1">
      <c r="A516" s="96"/>
      <c r="B516" s="164" t="s">
        <v>3</v>
      </c>
      <c r="C516" s="165"/>
      <c r="D516" s="166" t="s">
        <v>4</v>
      </c>
      <c r="E516" s="167"/>
      <c r="F516" s="166" t="s">
        <v>5</v>
      </c>
      <c r="G516" s="167"/>
      <c r="H516" s="164" t="s">
        <v>6</v>
      </c>
      <c r="I516" s="165"/>
      <c r="J516" s="166" t="s">
        <v>211</v>
      </c>
      <c r="K516" s="167"/>
      <c r="L516" s="165" t="s">
        <v>21</v>
      </c>
      <c r="M516" s="165"/>
      <c r="N516" s="165" t="s">
        <v>212</v>
      </c>
      <c r="O516" s="165"/>
    </row>
    <row r="517" spans="1:19">
      <c r="A517" s="184"/>
      <c r="B517" s="98" t="s">
        <v>187</v>
      </c>
      <c r="C517" s="97" t="s">
        <v>166</v>
      </c>
      <c r="D517" s="98" t="s">
        <v>187</v>
      </c>
      <c r="E517" s="97" t="s">
        <v>166</v>
      </c>
      <c r="F517" s="98" t="s">
        <v>187</v>
      </c>
      <c r="G517" s="97" t="s">
        <v>166</v>
      </c>
      <c r="H517" s="98" t="s">
        <v>187</v>
      </c>
      <c r="I517" s="97" t="s">
        <v>166</v>
      </c>
      <c r="J517" s="98" t="s">
        <v>187</v>
      </c>
      <c r="K517" s="97" t="s">
        <v>166</v>
      </c>
      <c r="L517" s="98" t="s">
        <v>187</v>
      </c>
      <c r="M517" s="97" t="s">
        <v>166</v>
      </c>
      <c r="N517" s="98" t="s">
        <v>187</v>
      </c>
      <c r="O517" s="97" t="s">
        <v>166</v>
      </c>
    </row>
    <row r="518" spans="1:19" s="109" customFormat="1" ht="18" customHeight="1">
      <c r="A518" s="106" t="s">
        <v>188</v>
      </c>
      <c r="B518" s="133">
        <f>'Averages Pivot Table'!AF$469</f>
        <v>46831.388730045837</v>
      </c>
      <c r="C518" s="133"/>
      <c r="D518" s="133">
        <f>'Averages Pivot Table'!AF$473</f>
        <v>43635.704422342409</v>
      </c>
      <c r="E518" s="133"/>
      <c r="F518" s="133">
        <f>'Averages Pivot Table'!AF$477</f>
        <v>40875.425799092569</v>
      </c>
      <c r="G518" s="133"/>
      <c r="H518" s="133">
        <f>'Averages Pivot Table'!AF$481</f>
        <v>36832.707166655251</v>
      </c>
      <c r="I518" s="133"/>
      <c r="J518" s="133">
        <f>'Averages Pivot Table'!AF$485</f>
        <v>35348.558520698462</v>
      </c>
      <c r="K518" s="133"/>
      <c r="L518" s="133">
        <f>'Averages Pivot Table'!AF$489</f>
        <v>41913.88756288006</v>
      </c>
      <c r="M518" s="133"/>
      <c r="N518" s="133">
        <f>'Averages Pivot Table'!AF$493</f>
        <v>41261.860621504871</v>
      </c>
      <c r="O518" s="169"/>
      <c r="Q518" s="111"/>
      <c r="R518" s="111"/>
      <c r="S518" s="111"/>
    </row>
    <row r="519" spans="1:19" ht="12.95" customHeight="1">
      <c r="A519" s="118"/>
      <c r="B519" s="113"/>
      <c r="C519" s="137"/>
      <c r="D519" s="113"/>
      <c r="E519" s="137"/>
      <c r="F519" s="113"/>
      <c r="G519" s="137"/>
      <c r="H519" s="113"/>
      <c r="I519" s="137"/>
      <c r="J519" s="113"/>
      <c r="K519" s="137"/>
      <c r="L519" s="113"/>
      <c r="M519" s="137"/>
      <c r="N519" s="113"/>
      <c r="O519" s="137"/>
    </row>
    <row r="520" spans="1:19" ht="12.95" customHeight="1">
      <c r="A520" s="118" t="s">
        <v>189</v>
      </c>
      <c r="B520" s="171">
        <f>'Averages Pivot Table'!AF$6</f>
        <v>0</v>
      </c>
      <c r="C520" s="120">
        <f>IF(B520&gt;0,RANK(B520,(B$520:B$538)),0)</f>
        <v>0</v>
      </c>
      <c r="D520" s="171">
        <f>'Averages Pivot Table'!AF$10</f>
        <v>0</v>
      </c>
      <c r="E520" s="120">
        <f>IF(D520&gt;0,RANK(D520,(D$520:D$538)),0)</f>
        <v>0</v>
      </c>
      <c r="F520" s="171">
        <f>'Averages Pivot Table'!AF$14</f>
        <v>0</v>
      </c>
      <c r="G520" s="120">
        <f>IF(F520&gt;0,RANK(F520,(F$520:F$538)),0)</f>
        <v>0</v>
      </c>
      <c r="H520" s="171">
        <f>'Averages Pivot Table'!AF$18</f>
        <v>0</v>
      </c>
      <c r="I520" s="120">
        <f>IF(H520&gt;0,RANK(H520,(H$520:H$538)),0)</f>
        <v>0</v>
      </c>
      <c r="J520" s="171">
        <f>'Averages Pivot Table'!AF$22</f>
        <v>0</v>
      </c>
      <c r="K520" s="120">
        <f>IF(J520&gt;0,RANK(J520,(J$520:J$538)),0)</f>
        <v>0</v>
      </c>
      <c r="L520" s="149">
        <f>'Averages Pivot Table'!AF$26</f>
        <v>54519.831521739128</v>
      </c>
      <c r="M520" s="120">
        <f>IF(L520&gt;0,RANK(L520,(L$520:L$538)),0)</f>
        <v>1</v>
      </c>
      <c r="N520" s="171">
        <f>'Averages Pivot Table'!AF$30</f>
        <v>54519.831521739128</v>
      </c>
      <c r="O520" s="120">
        <f>IF(N520&gt;0,RANK(N520,(N$520:N$538)),0)</f>
        <v>1</v>
      </c>
    </row>
    <row r="521" spans="1:19" ht="12.95" customHeight="1">
      <c r="A521" s="118" t="s">
        <v>190</v>
      </c>
      <c r="B521" s="171">
        <f>'Averages Pivot Table'!AF$35</f>
        <v>0</v>
      </c>
      <c r="C521" s="120">
        <f t="shared" ref="C521:E538" si="1021">IF(B521&gt;0,RANK(B521,(B$520:B$538)),0)</f>
        <v>0</v>
      </c>
      <c r="D521" s="171">
        <f>'Averages Pivot Table'!AF$39</f>
        <v>0</v>
      </c>
      <c r="E521" s="120">
        <f t="shared" si="1021"/>
        <v>0</v>
      </c>
      <c r="F521" s="171">
        <f>'Averages Pivot Table'!AF$43</f>
        <v>0</v>
      </c>
      <c r="G521" s="120">
        <f t="shared" ref="G521" si="1022">IF(F521&gt;0,RANK(F521,(F$520:F$538)),0)</f>
        <v>0</v>
      </c>
      <c r="H521" s="171">
        <f>'Averages Pivot Table'!AF$47</f>
        <v>0</v>
      </c>
      <c r="I521" s="120">
        <f t="shared" ref="I521" si="1023">IF(H521&gt;0,RANK(H521,(H$520:H$538)),0)</f>
        <v>0</v>
      </c>
      <c r="J521" s="171">
        <f>'Averages Pivot Table'!AF$51</f>
        <v>0</v>
      </c>
      <c r="K521" s="120">
        <f t="shared" ref="K521" si="1024">IF(J521&gt;0,RANK(J521,(J$520:J$538)),0)</f>
        <v>0</v>
      </c>
      <c r="L521" s="149">
        <f>'Averages Pivot Table'!AF$55</f>
        <v>0</v>
      </c>
      <c r="M521" s="120">
        <f t="shared" ref="M521" si="1025">IF(L521&gt;0,RANK(L521,(L$520:L$538)),0)</f>
        <v>0</v>
      </c>
      <c r="N521" s="171">
        <f>'Averages Pivot Table'!AF$59</f>
        <v>0</v>
      </c>
      <c r="O521" s="120">
        <f t="shared" ref="O521" si="1026">IF(N521&gt;0,RANK(N521,(N$520:N$538)),0)</f>
        <v>0</v>
      </c>
    </row>
    <row r="522" spans="1:19" ht="12.95" customHeight="1">
      <c r="A522" s="118" t="s">
        <v>191</v>
      </c>
      <c r="B522" s="171">
        <f>'Averages Pivot Table'!AF$64</f>
        <v>0</v>
      </c>
      <c r="C522" s="120">
        <f t="shared" si="1021"/>
        <v>0</v>
      </c>
      <c r="D522" s="171">
        <f>'Averages Pivot Table'!AF$68</f>
        <v>0</v>
      </c>
      <c r="E522" s="120">
        <f t="shared" si="1021"/>
        <v>0</v>
      </c>
      <c r="F522" s="171">
        <f>'Averages Pivot Table'!AF$72</f>
        <v>0</v>
      </c>
      <c r="G522" s="120">
        <f t="shared" ref="G522" si="1027">IF(F522&gt;0,RANK(F522,(F$520:F$538)),0)</f>
        <v>0</v>
      </c>
      <c r="H522" s="171">
        <f>'Averages Pivot Table'!AF$76</f>
        <v>0</v>
      </c>
      <c r="I522" s="120">
        <f t="shared" ref="I522" si="1028">IF(H522&gt;0,RANK(H522,(H$520:H$538)),0)</f>
        <v>0</v>
      </c>
      <c r="J522" s="171">
        <f>'Averages Pivot Table'!AF$80</f>
        <v>0</v>
      </c>
      <c r="K522" s="120">
        <f t="shared" ref="K522" si="1029">IF(J522&gt;0,RANK(J522,(J$520:J$538)),0)</f>
        <v>0</v>
      </c>
      <c r="L522" s="149">
        <f>'Averages Pivot Table'!AF$84</f>
        <v>0</v>
      </c>
      <c r="M522" s="120">
        <f t="shared" ref="M522" si="1030">IF(L522&gt;0,RANK(L522,(L$520:L$538)),0)</f>
        <v>0</v>
      </c>
      <c r="N522" s="171">
        <f>'Averages Pivot Table'!AF$88</f>
        <v>0</v>
      </c>
      <c r="O522" s="120">
        <f t="shared" ref="O522" si="1031">IF(N522&gt;0,RANK(N522,(N$520:N$538)),0)</f>
        <v>0</v>
      </c>
    </row>
    <row r="523" spans="1:19" ht="12.95" customHeight="1">
      <c r="A523" s="118" t="s">
        <v>192</v>
      </c>
      <c r="B523" s="171">
        <f>'Averages Pivot Table'!AF$93</f>
        <v>0</v>
      </c>
      <c r="C523" s="120">
        <f t="shared" si="1021"/>
        <v>0</v>
      </c>
      <c r="D523" s="171">
        <f>'Averages Pivot Table'!AF$97</f>
        <v>0</v>
      </c>
      <c r="E523" s="120">
        <f t="shared" si="1021"/>
        <v>0</v>
      </c>
      <c r="F523" s="171">
        <f>'Averages Pivot Table'!AF$101</f>
        <v>0</v>
      </c>
      <c r="G523" s="120">
        <f t="shared" ref="G523" si="1032">IF(F523&gt;0,RANK(F523,(F$520:F$538)),0)</f>
        <v>0</v>
      </c>
      <c r="H523" s="171">
        <f>'Averages Pivot Table'!AF$105</f>
        <v>0</v>
      </c>
      <c r="I523" s="120">
        <f t="shared" ref="I523" si="1033">IF(H523&gt;0,RANK(H523,(H$520:H$538)),0)</f>
        <v>0</v>
      </c>
      <c r="J523" s="171">
        <f>'Averages Pivot Table'!AF$109</f>
        <v>0</v>
      </c>
      <c r="K523" s="120">
        <f t="shared" ref="K523" si="1034">IF(J523&gt;0,RANK(J523,(J$520:J$538)),0)</f>
        <v>0</v>
      </c>
      <c r="L523" s="149">
        <f>'Averages Pivot Table'!AF$113</f>
        <v>0</v>
      </c>
      <c r="M523" s="120">
        <f t="shared" ref="M523" si="1035">IF(L523&gt;0,RANK(L523,(L$520:L$538)),0)</f>
        <v>0</v>
      </c>
      <c r="N523" s="171">
        <f>'Averages Pivot Table'!AF$117</f>
        <v>0</v>
      </c>
      <c r="O523" s="120">
        <f t="shared" ref="O523" si="1036">IF(N523&gt;0,RANK(N523,(N$520:N$538)),0)</f>
        <v>0</v>
      </c>
    </row>
    <row r="524" spans="1:19" ht="12.95" customHeight="1">
      <c r="A524" s="118"/>
      <c r="B524" s="171"/>
      <c r="C524" s="120"/>
      <c r="D524" s="171"/>
      <c r="E524" s="120"/>
      <c r="F524" s="171"/>
      <c r="G524" s="120"/>
      <c r="H524" s="171"/>
      <c r="I524" s="120"/>
      <c r="J524" s="171"/>
      <c r="K524" s="120"/>
      <c r="L524" s="149"/>
      <c r="M524" s="120"/>
      <c r="N524" s="171"/>
      <c r="O524" s="120"/>
    </row>
    <row r="525" spans="1:19" ht="12.95" customHeight="1">
      <c r="A525" s="118" t="s">
        <v>193</v>
      </c>
      <c r="B525" s="171">
        <f>'Averages Pivot Table'!AF$122</f>
        <v>0</v>
      </c>
      <c r="C525" s="120">
        <f t="shared" si="1021"/>
        <v>0</v>
      </c>
      <c r="D525" s="171">
        <f>'Averages Pivot Table'!AF$126</f>
        <v>0</v>
      </c>
      <c r="E525" s="120">
        <f t="shared" si="1021"/>
        <v>0</v>
      </c>
      <c r="F525" s="171">
        <f>'Averages Pivot Table'!AF$130</f>
        <v>0</v>
      </c>
      <c r="G525" s="120">
        <f t="shared" ref="G525" si="1037">IF(F525&gt;0,RANK(F525,(F$520:F$538)),0)</f>
        <v>0</v>
      </c>
      <c r="H525" s="171">
        <f>'Averages Pivot Table'!AF$134</f>
        <v>0</v>
      </c>
      <c r="I525" s="120">
        <f t="shared" ref="I525" si="1038">IF(H525&gt;0,RANK(H525,(H$520:H$538)),0)</f>
        <v>0</v>
      </c>
      <c r="J525" s="171">
        <f>'Averages Pivot Table'!AF$138</f>
        <v>0</v>
      </c>
      <c r="K525" s="120">
        <f t="shared" ref="K525" si="1039">IF(J525&gt;0,RANK(J525,(J$520:J$538)),0)</f>
        <v>0</v>
      </c>
      <c r="L525" s="149">
        <f>'Averages Pivot Table'!AF$142</f>
        <v>40541.835024263411</v>
      </c>
      <c r="M525" s="120">
        <f t="shared" ref="M525" si="1040">IF(L525&gt;0,RANK(L525,(L$520:L$538)),0)</f>
        <v>3</v>
      </c>
      <c r="N525" s="171">
        <f>'Averages Pivot Table'!AF$146</f>
        <v>40541.835024263411</v>
      </c>
      <c r="O525" s="120">
        <f t="shared" ref="O525" si="1041">IF(N525&gt;0,RANK(N525,(N$520:N$538)),0)</f>
        <v>4</v>
      </c>
    </row>
    <row r="526" spans="1:19" ht="12.95" customHeight="1">
      <c r="A526" s="118" t="s">
        <v>194</v>
      </c>
      <c r="B526" s="171">
        <f>'Averages Pivot Table'!AF$151</f>
        <v>54109.816116116119</v>
      </c>
      <c r="C526" s="120">
        <f t="shared" si="1021"/>
        <v>1</v>
      </c>
      <c r="D526" s="171">
        <f>'Averages Pivot Table'!AF$155</f>
        <v>44734.5878453513</v>
      </c>
      <c r="E526" s="120">
        <f t="shared" si="1021"/>
        <v>1</v>
      </c>
      <c r="F526" s="171">
        <f>'Averages Pivot Table'!AF$159</f>
        <v>40989.614810825973</v>
      </c>
      <c r="G526" s="120">
        <f t="shared" ref="G526" si="1042">IF(F526&gt;0,RANK(F526,(F$520:F$538)),0)</f>
        <v>1</v>
      </c>
      <c r="H526" s="171">
        <f>'Averages Pivot Table'!AF$163</f>
        <v>35529.806529433677</v>
      </c>
      <c r="I526" s="120">
        <f t="shared" ref="I526" si="1043">IF(H526&gt;0,RANK(H526,(H$520:H$538)),0)</f>
        <v>2</v>
      </c>
      <c r="J526" s="171">
        <f>'Averages Pivot Table'!AF$167</f>
        <v>0</v>
      </c>
      <c r="K526" s="120">
        <f t="shared" ref="K526" si="1044">IF(J526&gt;0,RANK(J526,(J$520:J$538)),0)</f>
        <v>0</v>
      </c>
      <c r="L526" s="149">
        <f>'Averages Pivot Table'!AF$171</f>
        <v>0</v>
      </c>
      <c r="M526" s="120">
        <f t="shared" ref="M526" si="1045">IF(L526&gt;0,RANK(L526,(L$520:L$538)),0)</f>
        <v>0</v>
      </c>
      <c r="N526" s="171">
        <f>'Averages Pivot Table'!AF$175</f>
        <v>41024.665040458254</v>
      </c>
      <c r="O526" s="120">
        <f t="shared" ref="O526" si="1046">IF(N526&gt;0,RANK(N526,(N$520:N$538)),0)</f>
        <v>3</v>
      </c>
    </row>
    <row r="527" spans="1:19" ht="12.95" customHeight="1">
      <c r="A527" s="118" t="s">
        <v>195</v>
      </c>
      <c r="B527" s="171">
        <f>'Averages Pivot Table'!AF$180</f>
        <v>42084.588260869568</v>
      </c>
      <c r="C527" s="120">
        <f t="shared" si="1021"/>
        <v>2</v>
      </c>
      <c r="D527" s="171">
        <f>'Averages Pivot Table'!AF$184</f>
        <v>39839.561688311689</v>
      </c>
      <c r="E527" s="120">
        <f t="shared" si="1021"/>
        <v>2</v>
      </c>
      <c r="F527" s="171">
        <f>'Averages Pivot Table'!AF$188</f>
        <v>40426.282352941176</v>
      </c>
      <c r="G527" s="120">
        <f t="shared" ref="G527" si="1047">IF(F527&gt;0,RANK(F527,(F$520:F$538)),0)</f>
        <v>2</v>
      </c>
      <c r="H527" s="171">
        <f>'Averages Pivot Table'!AF$192</f>
        <v>37175.280179028159</v>
      </c>
      <c r="I527" s="120">
        <f t="shared" ref="I527" si="1048">IF(H527&gt;0,RANK(H527,(H$520:H$538)),0)</f>
        <v>1</v>
      </c>
      <c r="J527" s="171">
        <f>'Averages Pivot Table'!AF$196</f>
        <v>35348.558520698462</v>
      </c>
      <c r="K527" s="120">
        <f t="shared" ref="K527" si="1049">IF(J527&gt;0,RANK(J527,(J$520:J$538)),0)</f>
        <v>1</v>
      </c>
      <c r="L527" s="149">
        <f>'Averages Pivot Table'!AF$200</f>
        <v>0</v>
      </c>
      <c r="M527" s="120">
        <f t="shared" ref="M527" si="1050">IF(L527&gt;0,RANK(L527,(L$520:L$538)),0)</f>
        <v>0</v>
      </c>
      <c r="N527" s="171">
        <f>'Averages Pivot Table'!AF$204</f>
        <v>37136.109284870567</v>
      </c>
      <c r="O527" s="120">
        <f t="shared" ref="O527" si="1051">IF(N527&gt;0,RANK(N527,(N$520:N$538)),0)</f>
        <v>6</v>
      </c>
    </row>
    <row r="528" spans="1:19" ht="12.95" customHeight="1">
      <c r="A528" s="118" t="s">
        <v>196</v>
      </c>
      <c r="B528" s="171">
        <f>'Averages Pivot Table'!AF$209</f>
        <v>0</v>
      </c>
      <c r="C528" s="120">
        <f t="shared" si="1021"/>
        <v>0</v>
      </c>
      <c r="D528" s="171">
        <f>'Averages Pivot Table'!AF$213</f>
        <v>0</v>
      </c>
      <c r="E528" s="120">
        <f t="shared" si="1021"/>
        <v>0</v>
      </c>
      <c r="F528" s="171">
        <f>'Averages Pivot Table'!AF$217</f>
        <v>0</v>
      </c>
      <c r="G528" s="120">
        <f t="shared" ref="G528" si="1052">IF(F528&gt;0,RANK(F528,(F$520:F$538)),0)</f>
        <v>0</v>
      </c>
      <c r="H528" s="171">
        <f>'Averages Pivot Table'!AF$221</f>
        <v>0</v>
      </c>
      <c r="I528" s="120">
        <f t="shared" ref="I528" si="1053">IF(H528&gt;0,RANK(H528,(H$520:H$538)),0)</f>
        <v>0</v>
      </c>
      <c r="J528" s="171">
        <f>'Averages Pivot Table'!AF$225</f>
        <v>0</v>
      </c>
      <c r="K528" s="120">
        <f t="shared" ref="K528" si="1054">IF(J528&gt;0,RANK(J528,(J$520:J$538)),0)</f>
        <v>0</v>
      </c>
      <c r="L528" s="149">
        <f>'Averages Pivot Table'!AF$229</f>
        <v>0</v>
      </c>
      <c r="M528" s="120">
        <f t="shared" ref="M528" si="1055">IF(L528&gt;0,RANK(L528,(L$520:L$538)),0)</f>
        <v>0</v>
      </c>
      <c r="N528" s="171">
        <f>'Averages Pivot Table'!AF$233</f>
        <v>0</v>
      </c>
      <c r="O528" s="120">
        <f t="shared" ref="O528" si="1056">IF(N528&gt;0,RANK(N528,(N$520:N$538)),0)</f>
        <v>0</v>
      </c>
    </row>
    <row r="529" spans="1:15" s="91" customFormat="1">
      <c r="A529" s="118"/>
      <c r="B529" s="171"/>
      <c r="C529" s="120"/>
      <c r="D529" s="171"/>
      <c r="E529" s="120"/>
      <c r="F529" s="171"/>
      <c r="G529" s="120"/>
      <c r="H529" s="171"/>
      <c r="I529" s="120"/>
      <c r="J529" s="171"/>
      <c r="K529" s="120"/>
      <c r="L529" s="149"/>
      <c r="M529" s="120"/>
      <c r="N529" s="171"/>
      <c r="O529" s="120"/>
    </row>
    <row r="530" spans="1:15" s="91" customFormat="1">
      <c r="A530" s="118" t="s">
        <v>197</v>
      </c>
      <c r="B530" s="171">
        <f>'Averages Pivot Table'!AF$238</f>
        <v>0</v>
      </c>
      <c r="C530" s="120">
        <f t="shared" si="1021"/>
        <v>0</v>
      </c>
      <c r="D530" s="171">
        <f>'Averages Pivot Table'!AF$242</f>
        <v>0</v>
      </c>
      <c r="E530" s="120">
        <f t="shared" si="1021"/>
        <v>0</v>
      </c>
      <c r="F530" s="171">
        <f>'Averages Pivot Table'!AF$246</f>
        <v>0</v>
      </c>
      <c r="G530" s="120">
        <f t="shared" ref="G530" si="1057">IF(F530&gt;0,RANK(F530,(F$520:F$538)),0)</f>
        <v>0</v>
      </c>
      <c r="H530" s="171">
        <f>'Averages Pivot Table'!AF$250</f>
        <v>0</v>
      </c>
      <c r="I530" s="120">
        <f t="shared" ref="I530" si="1058">IF(H530&gt;0,RANK(H530,(H$520:H$538)),0)</f>
        <v>0</v>
      </c>
      <c r="J530" s="171">
        <f>'Averages Pivot Table'!AF$254</f>
        <v>0</v>
      </c>
      <c r="K530" s="120">
        <f t="shared" ref="K530" si="1059">IF(J530&gt;0,RANK(J530,(J$520:J$538)),0)</f>
        <v>0</v>
      </c>
      <c r="L530" s="149">
        <f>'Averages Pivot Table'!AF$258</f>
        <v>0</v>
      </c>
      <c r="M530" s="120">
        <f t="shared" ref="M530" si="1060">IF(L530&gt;0,RANK(L530,(L$520:L$538)),0)</f>
        <v>0</v>
      </c>
      <c r="N530" s="171">
        <f>'Averages Pivot Table'!AF$262</f>
        <v>0</v>
      </c>
      <c r="O530" s="120">
        <f t="shared" ref="O530" si="1061">IF(N530&gt;0,RANK(N530,(N$520:N$538)),0)</f>
        <v>0</v>
      </c>
    </row>
    <row r="531" spans="1:15" s="91" customFormat="1">
      <c r="A531" s="118" t="s">
        <v>198</v>
      </c>
      <c r="B531" s="171">
        <f>'Averages Pivot Table'!AF$267</f>
        <v>0</v>
      </c>
      <c r="C531" s="120">
        <f t="shared" si="1021"/>
        <v>0</v>
      </c>
      <c r="D531" s="171">
        <f>'Averages Pivot Table'!AF$271</f>
        <v>0</v>
      </c>
      <c r="E531" s="120">
        <f t="shared" si="1021"/>
        <v>0</v>
      </c>
      <c r="F531" s="171">
        <f>'Averages Pivot Table'!AF$275</f>
        <v>0</v>
      </c>
      <c r="G531" s="120">
        <f t="shared" ref="G531" si="1062">IF(F531&gt;0,RANK(F531,(F$520:F$538)),0)</f>
        <v>0</v>
      </c>
      <c r="H531" s="171">
        <f>'Averages Pivot Table'!AF$279</f>
        <v>0</v>
      </c>
      <c r="I531" s="120">
        <f t="shared" ref="I531" si="1063">IF(H531&gt;0,RANK(H531,(H$520:H$538)),0)</f>
        <v>0</v>
      </c>
      <c r="J531" s="171">
        <f>'Averages Pivot Table'!AF$283</f>
        <v>0</v>
      </c>
      <c r="K531" s="120">
        <f t="shared" ref="K531" si="1064">IF(J531&gt;0,RANK(J531,(J$520:J$538)),0)</f>
        <v>0</v>
      </c>
      <c r="L531" s="149">
        <f>'Averages Pivot Table'!AF$287</f>
        <v>0</v>
      </c>
      <c r="M531" s="120">
        <f t="shared" ref="M531" si="1065">IF(L531&gt;0,RANK(L531,(L$520:L$538)),0)</f>
        <v>0</v>
      </c>
      <c r="N531" s="171">
        <f>'Averages Pivot Table'!AF$291</f>
        <v>0</v>
      </c>
      <c r="O531" s="120">
        <f t="shared" ref="O531" si="1066">IF(N531&gt;0,RANK(N531,(N$520:N$538)),0)</f>
        <v>0</v>
      </c>
    </row>
    <row r="532" spans="1:15" s="91" customFormat="1">
      <c r="A532" s="118" t="s">
        <v>199</v>
      </c>
      <c r="B532" s="171">
        <f>'Averages Pivot Table'!AF$296</f>
        <v>0</v>
      </c>
      <c r="C532" s="120">
        <f t="shared" si="1021"/>
        <v>0</v>
      </c>
      <c r="D532" s="171">
        <f>'Averages Pivot Table'!AF$300</f>
        <v>0</v>
      </c>
      <c r="E532" s="120">
        <f t="shared" si="1021"/>
        <v>0</v>
      </c>
      <c r="F532" s="171">
        <f>'Averages Pivot Table'!AF$304</f>
        <v>0</v>
      </c>
      <c r="G532" s="120">
        <f t="shared" ref="G532" si="1067">IF(F532&gt;0,RANK(F532,(F$520:F$538)),0)</f>
        <v>0</v>
      </c>
      <c r="H532" s="171">
        <f>'Averages Pivot Table'!AF$308</f>
        <v>0</v>
      </c>
      <c r="I532" s="120">
        <f t="shared" ref="I532" si="1068">IF(H532&gt;0,RANK(H532,(H$520:H$538)),0)</f>
        <v>0</v>
      </c>
      <c r="J532" s="171">
        <f>'Averages Pivot Table'!AF$312</f>
        <v>0</v>
      </c>
      <c r="K532" s="120">
        <f t="shared" ref="K532" si="1069">IF(J532&gt;0,RANK(J532,(J$520:J$538)),0)</f>
        <v>0</v>
      </c>
      <c r="L532" s="149">
        <f>'Averages Pivot Table'!AF$316</f>
        <v>53257.829961527816</v>
      </c>
      <c r="M532" s="120">
        <f t="shared" ref="M532" si="1070">IF(L532&gt;0,RANK(L532,(L$520:L$538)),0)</f>
        <v>2</v>
      </c>
      <c r="N532" s="171">
        <f>'Averages Pivot Table'!AF$320</f>
        <v>53257.829961527816</v>
      </c>
      <c r="O532" s="120">
        <f t="shared" ref="O532" si="1071">IF(N532&gt;0,RANK(N532,(N$520:N$538)),0)</f>
        <v>2</v>
      </c>
    </row>
    <row r="533" spans="1:15" s="91" customFormat="1">
      <c r="A533" s="118" t="s">
        <v>200</v>
      </c>
      <c r="B533" s="171">
        <f>'Averages Pivot Table'!AF$325</f>
        <v>0</v>
      </c>
      <c r="C533" s="120">
        <f t="shared" si="1021"/>
        <v>0</v>
      </c>
      <c r="D533" s="171">
        <f>'Averages Pivot Table'!AF$329</f>
        <v>0</v>
      </c>
      <c r="E533" s="120">
        <f t="shared" si="1021"/>
        <v>0</v>
      </c>
      <c r="F533" s="171">
        <f>'Averages Pivot Table'!AF$333</f>
        <v>0</v>
      </c>
      <c r="G533" s="120">
        <f t="shared" ref="G533" si="1072">IF(F533&gt;0,RANK(F533,(F$520:F$538)),0)</f>
        <v>0</v>
      </c>
      <c r="H533" s="171">
        <f>'Averages Pivot Table'!AF$337</f>
        <v>0</v>
      </c>
      <c r="I533" s="120">
        <f t="shared" ref="I533" si="1073">IF(H533&gt;0,RANK(H533,(H$520:H$538)),0)</f>
        <v>0</v>
      </c>
      <c r="J533" s="171">
        <f>'Averages Pivot Table'!AF$341</f>
        <v>0</v>
      </c>
      <c r="K533" s="120">
        <f t="shared" ref="K533" si="1074">IF(J533&gt;0,RANK(J533,(J$520:J$538)),0)</f>
        <v>0</v>
      </c>
      <c r="L533" s="149">
        <f>'Averages Pivot Table'!AF$345</f>
        <v>0</v>
      </c>
      <c r="M533" s="120">
        <f t="shared" ref="M533" si="1075">IF(L533&gt;0,RANK(L533,(L$520:L$538)),0)</f>
        <v>0</v>
      </c>
      <c r="N533" s="171">
        <f>'Averages Pivot Table'!AF$349</f>
        <v>0</v>
      </c>
      <c r="O533" s="120">
        <f t="shared" ref="O533" si="1076">IF(N533&gt;0,RANK(N533,(N$520:N$538)),0)</f>
        <v>0</v>
      </c>
    </row>
    <row r="534" spans="1:15" s="91" customFormat="1">
      <c r="A534" s="118"/>
      <c r="B534" s="171"/>
      <c r="C534" s="120"/>
      <c r="D534" s="171"/>
      <c r="E534" s="120"/>
      <c r="F534" s="171"/>
      <c r="G534" s="120"/>
      <c r="H534" s="171"/>
      <c r="I534" s="120"/>
      <c r="J534" s="171"/>
      <c r="K534" s="120"/>
      <c r="L534" s="149"/>
      <c r="M534" s="120"/>
      <c r="N534" s="171"/>
      <c r="O534" s="120"/>
    </row>
    <row r="535" spans="1:15" s="91" customFormat="1">
      <c r="A535" s="118" t="s">
        <v>201</v>
      </c>
      <c r="B535" s="173">
        <f>'Averages Pivot Table'!AF$354</f>
        <v>0</v>
      </c>
      <c r="C535" s="120">
        <f t="shared" si="1021"/>
        <v>0</v>
      </c>
      <c r="D535" s="173">
        <f>'Averages Pivot Table'!AF$358</f>
        <v>0</v>
      </c>
      <c r="E535" s="120">
        <f t="shared" si="1021"/>
        <v>0</v>
      </c>
      <c r="F535" s="173">
        <f>'Averages Pivot Table'!AF$362</f>
        <v>0</v>
      </c>
      <c r="G535" s="120">
        <f t="shared" ref="G535" si="1077">IF(F535&gt;0,RANK(F535,(F$520:F$538)),0)</f>
        <v>0</v>
      </c>
      <c r="H535" s="173">
        <f>'Averages Pivot Table'!AF$366</f>
        <v>0</v>
      </c>
      <c r="I535" s="120">
        <f t="shared" ref="I535" si="1078">IF(H535&gt;0,RANK(H535,(H$520:H$538)),0)</f>
        <v>0</v>
      </c>
      <c r="J535" s="173">
        <f>'Averages Pivot Table'!AF$370</f>
        <v>0</v>
      </c>
      <c r="K535" s="120">
        <f t="shared" ref="K535" si="1079">IF(J535&gt;0,RANK(J535,(J$520:J$538)),0)</f>
        <v>0</v>
      </c>
      <c r="L535" s="119">
        <f>'Averages Pivot Table'!AF$374</f>
        <v>38296.274999999994</v>
      </c>
      <c r="M535" s="120">
        <f t="shared" ref="M535" si="1080">IF(L535&gt;0,RANK(L535,(L$520:L$538)),0)</f>
        <v>4</v>
      </c>
      <c r="N535" s="173">
        <f>'Averages Pivot Table'!AF$378</f>
        <v>38296.274999999994</v>
      </c>
      <c r="O535" s="120">
        <f t="shared" ref="O535" si="1081">IF(N535&gt;0,RANK(N535,(N$520:N$538)),0)</f>
        <v>5</v>
      </c>
    </row>
    <row r="536" spans="1:15" s="91" customFormat="1">
      <c r="A536" s="118" t="s">
        <v>202</v>
      </c>
      <c r="B536" s="173">
        <f>'Averages Pivot Table'!AF$383</f>
        <v>0</v>
      </c>
      <c r="C536" s="120">
        <f t="shared" si="1021"/>
        <v>0</v>
      </c>
      <c r="D536" s="173">
        <f>'Averages Pivot Table'!AF$387</f>
        <v>0</v>
      </c>
      <c r="E536" s="120">
        <f t="shared" si="1021"/>
        <v>0</v>
      </c>
      <c r="F536" s="173">
        <f>'Averages Pivot Table'!AF$391</f>
        <v>0</v>
      </c>
      <c r="G536" s="120">
        <f t="shared" ref="G536" si="1082">IF(F536&gt;0,RANK(F536,(F$520:F$538)),0)</f>
        <v>0</v>
      </c>
      <c r="H536" s="173">
        <f>'Averages Pivot Table'!AF$395</f>
        <v>0</v>
      </c>
      <c r="I536" s="120">
        <f t="shared" ref="I536" si="1083">IF(H536&gt;0,RANK(H536,(H$520:H$538)),0)</f>
        <v>0</v>
      </c>
      <c r="J536" s="173">
        <f>'Averages Pivot Table'!AF$399</f>
        <v>0</v>
      </c>
      <c r="K536" s="120">
        <f t="shared" ref="K536" si="1084">IF(J536&gt;0,RANK(J536,(J$520:J$538)),0)</f>
        <v>0</v>
      </c>
      <c r="L536" s="119">
        <f>'Averages Pivot Table'!AF$403</f>
        <v>0</v>
      </c>
      <c r="M536" s="120">
        <f t="shared" ref="M536" si="1085">IF(L536&gt;0,RANK(L536,(L$520:L$538)),0)</f>
        <v>0</v>
      </c>
      <c r="N536" s="173">
        <f>'Averages Pivot Table'!AF$407</f>
        <v>0</v>
      </c>
      <c r="O536" s="120">
        <f t="shared" ref="O536" si="1086">IF(N536&gt;0,RANK(N536,(N$520:N$538)),0)</f>
        <v>0</v>
      </c>
    </row>
    <row r="537" spans="1:15" s="91" customFormat="1">
      <c r="A537" s="118" t="s">
        <v>203</v>
      </c>
      <c r="B537" s="173">
        <f>'Averages Pivot Table'!AF$412</f>
        <v>0</v>
      </c>
      <c r="C537" s="120">
        <f t="shared" si="1021"/>
        <v>0</v>
      </c>
      <c r="D537" s="173">
        <f>'Averages Pivot Table'!AF$416</f>
        <v>0</v>
      </c>
      <c r="E537" s="120">
        <f t="shared" si="1021"/>
        <v>0</v>
      </c>
      <c r="F537" s="173">
        <f>'Averages Pivot Table'!AF$420</f>
        <v>0</v>
      </c>
      <c r="G537" s="120">
        <f t="shared" ref="G537" si="1087">IF(F537&gt;0,RANK(F537,(F$520:F$538)),0)</f>
        <v>0</v>
      </c>
      <c r="H537" s="173">
        <f>'Averages Pivot Table'!AF$424</f>
        <v>0</v>
      </c>
      <c r="I537" s="120">
        <f t="shared" ref="I537" si="1088">IF(H537&gt;0,RANK(H537,(H$520:H$538)),0)</f>
        <v>0</v>
      </c>
      <c r="J537" s="173">
        <f>'Averages Pivot Table'!AF$428</f>
        <v>0</v>
      </c>
      <c r="K537" s="120">
        <f t="shared" ref="K537" si="1089">IF(J537&gt;0,RANK(J537,(J$520:J$538)),0)</f>
        <v>0</v>
      </c>
      <c r="L537" s="119">
        <f>'Averages Pivot Table'!AF$432</f>
        <v>0</v>
      </c>
      <c r="M537" s="120">
        <f t="shared" ref="M537" si="1090">IF(L537&gt;0,RANK(L537,(L$520:L$538)),0)</f>
        <v>0</v>
      </c>
      <c r="N537" s="173">
        <f>'Averages Pivot Table'!AF$436</f>
        <v>0</v>
      </c>
      <c r="O537" s="120">
        <f t="shared" ref="O537" si="1091">IF(N537&gt;0,RANK(N537,(N$520:N$538)),0)</f>
        <v>0</v>
      </c>
    </row>
    <row r="538" spans="1:15" s="91" customFormat="1">
      <c r="A538" s="143" t="s">
        <v>204</v>
      </c>
      <c r="B538" s="174">
        <f>'Averages Pivot Table'!AF$441</f>
        <v>0</v>
      </c>
      <c r="C538" s="123">
        <f t="shared" si="1021"/>
        <v>0</v>
      </c>
      <c r="D538" s="174">
        <f>'Averages Pivot Table'!AF$445</f>
        <v>0</v>
      </c>
      <c r="E538" s="123">
        <f t="shared" si="1021"/>
        <v>0</v>
      </c>
      <c r="F538" s="174">
        <f>'Averages Pivot Table'!AF$449</f>
        <v>0</v>
      </c>
      <c r="G538" s="123">
        <f t="shared" ref="G538" si="1092">IF(F538&gt;0,RANK(F538,(F$520:F$538)),0)</f>
        <v>0</v>
      </c>
      <c r="H538" s="174">
        <f>'Averages Pivot Table'!AF$453</f>
        <v>0</v>
      </c>
      <c r="I538" s="123">
        <f t="shared" ref="I538" si="1093">IF(H538&gt;0,RANK(H538,(H$520:H$538)),0)</f>
        <v>0</v>
      </c>
      <c r="J538" s="174">
        <f>'Averages Pivot Table'!AF$457</f>
        <v>0</v>
      </c>
      <c r="K538" s="123">
        <f t="shared" ref="K538" si="1094">IF(J538&gt;0,RANK(J538,(J$520:J$538)),0)</f>
        <v>0</v>
      </c>
      <c r="L538" s="122">
        <f>'Averages Pivot Table'!AF$461</f>
        <v>0</v>
      </c>
      <c r="M538" s="123">
        <f t="shared" ref="M538" si="1095">IF(L538&gt;0,RANK(L538,(L$520:L$538)),0)</f>
        <v>0</v>
      </c>
      <c r="N538" s="174">
        <f>'Averages Pivot Table'!AF$465</f>
        <v>0</v>
      </c>
      <c r="O538" s="123">
        <f t="shared" ref="O538" si="1096">IF(N538&gt;0,RANK(N538,(N$520:N$538)),0)</f>
        <v>0</v>
      </c>
    </row>
    <row r="539" spans="1:15" s="91" customFormat="1" ht="33.75" customHeight="1">
      <c r="A539" s="663" t="s">
        <v>360</v>
      </c>
      <c r="B539" s="663"/>
      <c r="C539" s="663"/>
      <c r="D539" s="663"/>
      <c r="E539" s="663"/>
      <c r="F539" s="663"/>
      <c r="G539" s="663"/>
      <c r="H539" s="663"/>
      <c r="I539" s="663"/>
      <c r="J539" s="663"/>
      <c r="K539" s="663"/>
      <c r="L539" s="663"/>
      <c r="M539" s="663"/>
      <c r="N539" s="663"/>
      <c r="O539" s="663"/>
    </row>
    <row r="540" spans="1:15" s="91" customFormat="1">
      <c r="O540" s="84" t="s">
        <v>917</v>
      </c>
    </row>
    <row r="541" spans="1:15" s="91" customFormat="1" ht="18">
      <c r="A541" s="64" t="s">
        <v>227</v>
      </c>
      <c r="B541" s="64"/>
      <c r="C541" s="64"/>
      <c r="D541" s="64"/>
      <c r="E541" s="64"/>
      <c r="F541" s="64"/>
      <c r="G541" s="64"/>
      <c r="H541" s="64"/>
      <c r="I541" s="64"/>
      <c r="J541" s="64"/>
      <c r="K541" s="64"/>
      <c r="L541" s="64"/>
      <c r="M541" s="64"/>
      <c r="N541" s="64"/>
      <c r="O541" s="64"/>
    </row>
    <row r="542" spans="1:15" s="91" customFormat="1">
      <c r="A542" s="162"/>
      <c r="B542" s="69"/>
      <c r="C542" s="69"/>
      <c r="D542" s="69"/>
      <c r="E542" s="69"/>
      <c r="F542" s="69"/>
      <c r="G542" s="69"/>
      <c r="H542" s="69"/>
      <c r="I542" s="69"/>
      <c r="J542" s="69"/>
      <c r="K542" s="69"/>
      <c r="L542" s="69"/>
      <c r="M542" s="69"/>
      <c r="N542" s="69"/>
      <c r="O542" s="69"/>
    </row>
    <row r="543" spans="1:15" s="91" customFormat="1" ht="15.75">
      <c r="A543" s="664" t="s">
        <v>210</v>
      </c>
      <c r="B543" s="664"/>
      <c r="C543" s="664"/>
      <c r="D543" s="664"/>
      <c r="E543" s="664"/>
      <c r="F543" s="664"/>
      <c r="G543" s="664"/>
      <c r="H543" s="664"/>
      <c r="I543" s="664"/>
      <c r="J543" s="664"/>
      <c r="K543" s="664"/>
      <c r="L543" s="664"/>
      <c r="M543" s="664"/>
      <c r="N543" s="664"/>
      <c r="O543" s="664"/>
    </row>
    <row r="544" spans="1:15" s="91" customFormat="1" ht="15.75">
      <c r="A544" s="664" t="s">
        <v>387</v>
      </c>
      <c r="B544" s="664"/>
      <c r="C544" s="664"/>
      <c r="D544" s="664"/>
      <c r="E544" s="664"/>
      <c r="F544" s="664"/>
      <c r="G544" s="664"/>
      <c r="H544" s="664"/>
      <c r="I544" s="664"/>
      <c r="J544" s="664"/>
      <c r="K544" s="664"/>
      <c r="L544" s="664"/>
      <c r="M544" s="664"/>
      <c r="N544" s="664"/>
      <c r="O544" s="664"/>
    </row>
    <row r="545" spans="1:19">
      <c r="A545" s="118"/>
      <c r="B545" s="69"/>
      <c r="C545" s="69"/>
      <c r="D545" s="69"/>
      <c r="E545" s="69"/>
      <c r="F545" s="69"/>
      <c r="G545" s="69"/>
      <c r="H545" s="69"/>
      <c r="I545" s="69"/>
      <c r="J545" s="69"/>
      <c r="K545" s="69"/>
      <c r="L545" s="69"/>
      <c r="M545" s="69"/>
      <c r="N545" s="69"/>
      <c r="O545" s="69"/>
    </row>
    <row r="546" spans="1:19" ht="31.5" customHeight="1">
      <c r="A546" s="96"/>
      <c r="B546" s="164" t="s">
        <v>3</v>
      </c>
      <c r="C546" s="165"/>
      <c r="D546" s="166" t="s">
        <v>4</v>
      </c>
      <c r="E546" s="167"/>
      <c r="F546" s="166" t="s">
        <v>5</v>
      </c>
      <c r="G546" s="167"/>
      <c r="H546" s="164" t="s">
        <v>6</v>
      </c>
      <c r="I546" s="165"/>
      <c r="J546" s="166" t="s">
        <v>211</v>
      </c>
      <c r="K546" s="167"/>
      <c r="L546" s="165" t="s">
        <v>21</v>
      </c>
      <c r="M546" s="165"/>
      <c r="N546" s="165" t="s">
        <v>212</v>
      </c>
      <c r="O546" s="165"/>
    </row>
    <row r="547" spans="1:19">
      <c r="A547" s="184"/>
      <c r="B547" s="98" t="s">
        <v>187</v>
      </c>
      <c r="C547" s="97" t="s">
        <v>166</v>
      </c>
      <c r="D547" s="98" t="s">
        <v>187</v>
      </c>
      <c r="E547" s="97" t="s">
        <v>166</v>
      </c>
      <c r="F547" s="98" t="s">
        <v>187</v>
      </c>
      <c r="G547" s="97" t="s">
        <v>166</v>
      </c>
      <c r="H547" s="98" t="s">
        <v>187</v>
      </c>
      <c r="I547" s="97" t="s">
        <v>166</v>
      </c>
      <c r="J547" s="98" t="s">
        <v>187</v>
      </c>
      <c r="K547" s="97" t="s">
        <v>166</v>
      </c>
      <c r="L547" s="98" t="s">
        <v>187</v>
      </c>
      <c r="M547" s="97" t="s">
        <v>166</v>
      </c>
      <c r="N547" s="98" t="s">
        <v>187</v>
      </c>
      <c r="O547" s="97" t="s">
        <v>166</v>
      </c>
    </row>
    <row r="548" spans="1:19" s="109" customFormat="1" ht="18" customHeight="1">
      <c r="A548" s="106" t="s">
        <v>188</v>
      </c>
      <c r="B548" s="133">
        <f>'Averages Pivot Table'!AG$469</f>
        <v>0</v>
      </c>
      <c r="C548" s="133"/>
      <c r="D548" s="133">
        <f>'Averages Pivot Table'!AG$473</f>
        <v>0</v>
      </c>
      <c r="E548" s="133"/>
      <c r="F548" s="133">
        <f>'Averages Pivot Table'!AG$477</f>
        <v>0</v>
      </c>
      <c r="G548" s="133"/>
      <c r="H548" s="133">
        <f>'Averages Pivot Table'!AG$481</f>
        <v>0</v>
      </c>
      <c r="I548" s="133"/>
      <c r="J548" s="133">
        <f>'Averages Pivot Table'!AG$485</f>
        <v>0</v>
      </c>
      <c r="K548" s="133"/>
      <c r="L548" s="133">
        <f>'Averages Pivot Table'!AG$489</f>
        <v>43755.004090639886</v>
      </c>
      <c r="M548" s="133"/>
      <c r="N548" s="133">
        <f>'Averages Pivot Table'!AG$493</f>
        <v>43755.004090639886</v>
      </c>
      <c r="O548" s="169"/>
      <c r="Q548" s="111"/>
      <c r="R548" s="111"/>
      <c r="S548" s="111"/>
    </row>
    <row r="549" spans="1:19" ht="12.95" customHeight="1">
      <c r="A549" s="118"/>
      <c r="B549" s="113"/>
      <c r="C549" s="137"/>
      <c r="D549" s="113"/>
      <c r="E549" s="137"/>
      <c r="F549" s="113"/>
      <c r="G549" s="137"/>
      <c r="H549" s="113"/>
      <c r="I549" s="137"/>
      <c r="J549" s="113"/>
      <c r="K549" s="137"/>
      <c r="L549" s="113"/>
      <c r="M549" s="137"/>
      <c r="N549" s="113"/>
      <c r="O549" s="137"/>
    </row>
    <row r="550" spans="1:19" ht="12.95" customHeight="1">
      <c r="A550" s="118" t="s">
        <v>189</v>
      </c>
      <c r="B550" s="171">
        <f>'Averages Pivot Table'!AG$6</f>
        <v>0</v>
      </c>
      <c r="C550" s="120">
        <f>IF(B550&gt;0,RANK(B550,(B$550:B$568)),0)</f>
        <v>0</v>
      </c>
      <c r="D550" s="171">
        <f>'Averages Pivot Table'!AG$10</f>
        <v>0</v>
      </c>
      <c r="E550" s="120">
        <f>IF(D550&gt;0,RANK(D550,(D$550:D$568)),0)</f>
        <v>0</v>
      </c>
      <c r="F550" s="171">
        <f>'Averages Pivot Table'!AG$14</f>
        <v>0</v>
      </c>
      <c r="G550" s="120">
        <f>IF(F550&gt;0,RANK(F550,(F$550:F$568)),0)</f>
        <v>0</v>
      </c>
      <c r="H550" s="171">
        <f>'Averages Pivot Table'!AG$18</f>
        <v>0</v>
      </c>
      <c r="I550" s="120">
        <f>IF(H550&gt;0,RANK(H550,(H$550:H$568)),0)</f>
        <v>0</v>
      </c>
      <c r="J550" s="171">
        <f>'Averages Pivot Table'!AG$22</f>
        <v>0</v>
      </c>
      <c r="K550" s="120">
        <f>IF(J550&gt;0,RANK(J550,(J$550:J$568)),0)</f>
        <v>0</v>
      </c>
      <c r="L550" s="149">
        <f>'Averages Pivot Table'!AG$26</f>
        <v>57649.969362438314</v>
      </c>
      <c r="M550" s="120">
        <f>IF(L550&gt;0,RANK(L550,(L$550:L$568)),0)</f>
        <v>1</v>
      </c>
      <c r="N550" s="171">
        <f>'Averages Pivot Table'!AG$30</f>
        <v>57649.969362438314</v>
      </c>
      <c r="O550" s="120">
        <f>IF(N550&gt;0,RANK(N550,(N$550:N$568)),0)</f>
        <v>1</v>
      </c>
    </row>
    <row r="551" spans="1:19" ht="12.95" customHeight="1">
      <c r="A551" s="118" t="s">
        <v>190</v>
      </c>
      <c r="B551" s="171">
        <f>'Averages Pivot Table'!AG$35</f>
        <v>0</v>
      </c>
      <c r="C551" s="120">
        <f t="shared" ref="C551:E568" si="1097">IF(B551&gt;0,RANK(B551,(B$550:B$568)),0)</f>
        <v>0</v>
      </c>
      <c r="D551" s="171">
        <f>'Averages Pivot Table'!AG$39</f>
        <v>0</v>
      </c>
      <c r="E551" s="120">
        <f t="shared" si="1097"/>
        <v>0</v>
      </c>
      <c r="F551" s="171">
        <f>'Averages Pivot Table'!AG$43</f>
        <v>0</v>
      </c>
      <c r="G551" s="120">
        <f t="shared" ref="G551" si="1098">IF(F551&gt;0,RANK(F551,(F$550:F$568)),0)</f>
        <v>0</v>
      </c>
      <c r="H551" s="171">
        <f>'Averages Pivot Table'!AG$47</f>
        <v>0</v>
      </c>
      <c r="I551" s="120">
        <f t="shared" ref="I551" si="1099">IF(H551&gt;0,RANK(H551,(H$550:H$568)),0)</f>
        <v>0</v>
      </c>
      <c r="J551" s="171">
        <f>'Averages Pivot Table'!AG$51</f>
        <v>0</v>
      </c>
      <c r="K551" s="120">
        <f t="shared" ref="K551" si="1100">IF(J551&gt;0,RANK(J551,(J$550:J$568)),0)</f>
        <v>0</v>
      </c>
      <c r="L551" s="149">
        <f>'Averages Pivot Table'!AG$55</f>
        <v>0</v>
      </c>
      <c r="M551" s="120">
        <f t="shared" ref="M551" si="1101">IF(L551&gt;0,RANK(L551,(L$550:L$568)),0)</f>
        <v>0</v>
      </c>
      <c r="N551" s="171">
        <f>'Averages Pivot Table'!AG$59</f>
        <v>0</v>
      </c>
      <c r="O551" s="120">
        <f t="shared" ref="O551" si="1102">IF(N551&gt;0,RANK(N551,(N$550:N$568)),0)</f>
        <v>0</v>
      </c>
    </row>
    <row r="552" spans="1:19" ht="12.95" customHeight="1">
      <c r="A552" s="118" t="s">
        <v>191</v>
      </c>
      <c r="B552" s="171">
        <f>'Averages Pivot Table'!AG$64</f>
        <v>0</v>
      </c>
      <c r="C552" s="120">
        <f t="shared" si="1097"/>
        <v>0</v>
      </c>
      <c r="D552" s="171">
        <f>'Averages Pivot Table'!AG$68</f>
        <v>0</v>
      </c>
      <c r="E552" s="120">
        <f t="shared" si="1097"/>
        <v>0</v>
      </c>
      <c r="F552" s="171">
        <f>'Averages Pivot Table'!AG$72</f>
        <v>0</v>
      </c>
      <c r="G552" s="120">
        <f t="shared" ref="G552" si="1103">IF(F552&gt;0,RANK(F552,(F$550:F$568)),0)</f>
        <v>0</v>
      </c>
      <c r="H552" s="171">
        <f>'Averages Pivot Table'!AG$76</f>
        <v>0</v>
      </c>
      <c r="I552" s="120">
        <f t="shared" ref="I552" si="1104">IF(H552&gt;0,RANK(H552,(H$550:H$568)),0)</f>
        <v>0</v>
      </c>
      <c r="J552" s="171">
        <f>'Averages Pivot Table'!AG$80</f>
        <v>0</v>
      </c>
      <c r="K552" s="120">
        <f t="shared" ref="K552" si="1105">IF(J552&gt;0,RANK(J552,(J$550:J$568)),0)</f>
        <v>0</v>
      </c>
      <c r="L552" s="149">
        <f>'Averages Pivot Table'!AG$84</f>
        <v>0</v>
      </c>
      <c r="M552" s="120">
        <f t="shared" ref="M552" si="1106">IF(L552&gt;0,RANK(L552,(L$550:L$568)),0)</f>
        <v>0</v>
      </c>
      <c r="N552" s="171">
        <f>'Averages Pivot Table'!AG$88</f>
        <v>0</v>
      </c>
      <c r="O552" s="120">
        <f t="shared" ref="O552" si="1107">IF(N552&gt;0,RANK(N552,(N$550:N$568)),0)</f>
        <v>0</v>
      </c>
    </row>
    <row r="553" spans="1:19" ht="12.95" customHeight="1">
      <c r="A553" s="118" t="s">
        <v>192</v>
      </c>
      <c r="B553" s="171">
        <f>'Averages Pivot Table'!AG$93</f>
        <v>0</v>
      </c>
      <c r="C553" s="120">
        <f t="shared" si="1097"/>
        <v>0</v>
      </c>
      <c r="D553" s="171">
        <f>'Averages Pivot Table'!AG$97</f>
        <v>0</v>
      </c>
      <c r="E553" s="120">
        <f t="shared" si="1097"/>
        <v>0</v>
      </c>
      <c r="F553" s="171">
        <f>'Averages Pivot Table'!AG$101</f>
        <v>0</v>
      </c>
      <c r="G553" s="120">
        <f t="shared" ref="G553" si="1108">IF(F553&gt;0,RANK(F553,(F$550:F$568)),0)</f>
        <v>0</v>
      </c>
      <c r="H553" s="171">
        <f>'Averages Pivot Table'!AG$105</f>
        <v>0</v>
      </c>
      <c r="I553" s="120">
        <f t="shared" ref="I553" si="1109">IF(H553&gt;0,RANK(H553,(H$550:H$568)),0)</f>
        <v>0</v>
      </c>
      <c r="J553" s="171">
        <f>'Averages Pivot Table'!AG$109</f>
        <v>0</v>
      </c>
      <c r="K553" s="120">
        <f t="shared" ref="K553" si="1110">IF(J553&gt;0,RANK(J553,(J$550:J$568)),0)</f>
        <v>0</v>
      </c>
      <c r="L553" s="149">
        <f>'Averages Pivot Table'!AG$113</f>
        <v>0</v>
      </c>
      <c r="M553" s="120">
        <f t="shared" ref="M553" si="1111">IF(L553&gt;0,RANK(L553,(L$550:L$568)),0)</f>
        <v>0</v>
      </c>
      <c r="N553" s="171">
        <f>'Averages Pivot Table'!AG$117</f>
        <v>0</v>
      </c>
      <c r="O553" s="120">
        <f t="shared" ref="O553" si="1112">IF(N553&gt;0,RANK(N553,(N$550:N$568)),0)</f>
        <v>0</v>
      </c>
    </row>
    <row r="554" spans="1:19" ht="12.95" customHeight="1">
      <c r="A554" s="118"/>
      <c r="B554" s="171"/>
      <c r="C554" s="120"/>
      <c r="D554" s="171"/>
      <c r="E554" s="120"/>
      <c r="F554" s="171"/>
      <c r="G554" s="120"/>
      <c r="H554" s="171"/>
      <c r="I554" s="120"/>
      <c r="J554" s="171"/>
      <c r="K554" s="120"/>
      <c r="L554" s="149"/>
      <c r="M554" s="120"/>
      <c r="N554" s="171"/>
      <c r="O554" s="120"/>
    </row>
    <row r="555" spans="1:19" ht="12.95" customHeight="1">
      <c r="A555" s="118" t="s">
        <v>193</v>
      </c>
      <c r="B555" s="171">
        <f>'Averages Pivot Table'!AG$122</f>
        <v>0</v>
      </c>
      <c r="C555" s="120">
        <f t="shared" si="1097"/>
        <v>0</v>
      </c>
      <c r="D555" s="171">
        <f>'Averages Pivot Table'!AG$126</f>
        <v>0</v>
      </c>
      <c r="E555" s="120">
        <f t="shared" si="1097"/>
        <v>0</v>
      </c>
      <c r="F555" s="171">
        <f>'Averages Pivot Table'!AG$130</f>
        <v>0</v>
      </c>
      <c r="G555" s="120">
        <f t="shared" ref="G555" si="1113">IF(F555&gt;0,RANK(F555,(F$550:F$568)),0)</f>
        <v>0</v>
      </c>
      <c r="H555" s="171">
        <f>'Averages Pivot Table'!AG$134</f>
        <v>0</v>
      </c>
      <c r="I555" s="120">
        <f t="shared" ref="I555" si="1114">IF(H555&gt;0,RANK(H555,(H$550:H$568)),0)</f>
        <v>0</v>
      </c>
      <c r="J555" s="171">
        <f>'Averages Pivot Table'!AG$138</f>
        <v>0</v>
      </c>
      <c r="K555" s="120">
        <f t="shared" ref="K555" si="1115">IF(J555&gt;0,RANK(J555,(J$550:J$568)),0)</f>
        <v>0</v>
      </c>
      <c r="L555" s="149">
        <f>'Averages Pivot Table'!AG$142</f>
        <v>0</v>
      </c>
      <c r="M555" s="120">
        <f t="shared" ref="M555" si="1116">IF(L555&gt;0,RANK(L555,(L$550:L$568)),0)</f>
        <v>0</v>
      </c>
      <c r="N555" s="171">
        <f>'Averages Pivot Table'!AG$146</f>
        <v>0</v>
      </c>
      <c r="O555" s="120">
        <f t="shared" ref="O555" si="1117">IF(N555&gt;0,RANK(N555,(N$550:N$568)),0)</f>
        <v>0</v>
      </c>
    </row>
    <row r="556" spans="1:19" ht="12.95" customHeight="1">
      <c r="A556" s="118" t="s">
        <v>194</v>
      </c>
      <c r="B556" s="171">
        <f>'Averages Pivot Table'!AG$151</f>
        <v>0</v>
      </c>
      <c r="C556" s="120">
        <f t="shared" si="1097"/>
        <v>0</v>
      </c>
      <c r="D556" s="171">
        <f>'Averages Pivot Table'!AG$155</f>
        <v>0</v>
      </c>
      <c r="E556" s="120">
        <f t="shared" si="1097"/>
        <v>0</v>
      </c>
      <c r="F556" s="171">
        <f>'Averages Pivot Table'!AG$159</f>
        <v>0</v>
      </c>
      <c r="G556" s="120">
        <f t="shared" ref="G556" si="1118">IF(F556&gt;0,RANK(F556,(F$550:F$568)),0)</f>
        <v>0</v>
      </c>
      <c r="H556" s="171">
        <f>'Averages Pivot Table'!AG$163</f>
        <v>0</v>
      </c>
      <c r="I556" s="120">
        <f t="shared" ref="I556" si="1119">IF(H556&gt;0,RANK(H556,(H$550:H$568)),0)</f>
        <v>0</v>
      </c>
      <c r="J556" s="171">
        <f>'Averages Pivot Table'!AG$167</f>
        <v>0</v>
      </c>
      <c r="K556" s="120">
        <f t="shared" ref="K556" si="1120">IF(J556&gt;0,RANK(J556,(J$550:J$568)),0)</f>
        <v>0</v>
      </c>
      <c r="L556" s="149">
        <f>'Averages Pivot Table'!AG$171</f>
        <v>0</v>
      </c>
      <c r="M556" s="120">
        <f t="shared" ref="M556" si="1121">IF(L556&gt;0,RANK(L556,(L$550:L$568)),0)</f>
        <v>0</v>
      </c>
      <c r="N556" s="171">
        <f>'Averages Pivot Table'!AG$175</f>
        <v>0</v>
      </c>
      <c r="O556" s="120">
        <f t="shared" ref="O556" si="1122">IF(N556&gt;0,RANK(N556,(N$550:N$568)),0)</f>
        <v>0</v>
      </c>
    </row>
    <row r="557" spans="1:19" ht="12.95" customHeight="1">
      <c r="A557" s="118" t="s">
        <v>195</v>
      </c>
      <c r="B557" s="171">
        <f>'Averages Pivot Table'!AG$180</f>
        <v>0</v>
      </c>
      <c r="C557" s="120">
        <f t="shared" si="1097"/>
        <v>0</v>
      </c>
      <c r="D557" s="171">
        <f>'Averages Pivot Table'!AG$184</f>
        <v>0</v>
      </c>
      <c r="E557" s="120">
        <f t="shared" si="1097"/>
        <v>0</v>
      </c>
      <c r="F557" s="171">
        <f>'Averages Pivot Table'!AG$188</f>
        <v>0</v>
      </c>
      <c r="G557" s="120">
        <f t="shared" ref="G557" si="1123">IF(F557&gt;0,RANK(F557,(F$550:F$568)),0)</f>
        <v>0</v>
      </c>
      <c r="H557" s="171">
        <f>'Averages Pivot Table'!AG$192</f>
        <v>0</v>
      </c>
      <c r="I557" s="120">
        <f t="shared" ref="I557" si="1124">IF(H557&gt;0,RANK(H557,(H$550:H$568)),0)</f>
        <v>0</v>
      </c>
      <c r="J557" s="171">
        <f>'Averages Pivot Table'!AG$196</f>
        <v>0</v>
      </c>
      <c r="K557" s="120">
        <f t="shared" ref="K557" si="1125">IF(J557&gt;0,RANK(J557,(J$550:J$568)),0)</f>
        <v>0</v>
      </c>
      <c r="L557" s="149">
        <f>'Averages Pivot Table'!AG$200</f>
        <v>0</v>
      </c>
      <c r="M557" s="120">
        <f t="shared" ref="M557" si="1126">IF(L557&gt;0,RANK(L557,(L$550:L$568)),0)</f>
        <v>0</v>
      </c>
      <c r="N557" s="171">
        <f>'Averages Pivot Table'!AG$204</f>
        <v>0</v>
      </c>
      <c r="O557" s="120">
        <f t="shared" ref="O557" si="1127">IF(N557&gt;0,RANK(N557,(N$550:N$568)),0)</f>
        <v>0</v>
      </c>
    </row>
    <row r="558" spans="1:19" ht="12.95" customHeight="1">
      <c r="A558" s="118" t="s">
        <v>196</v>
      </c>
      <c r="B558" s="171">
        <f>'Averages Pivot Table'!AG$209</f>
        <v>0</v>
      </c>
      <c r="C558" s="120">
        <f t="shared" si="1097"/>
        <v>0</v>
      </c>
      <c r="D558" s="171">
        <f>'Averages Pivot Table'!AG$213</f>
        <v>0</v>
      </c>
      <c r="E558" s="120">
        <f t="shared" si="1097"/>
        <v>0</v>
      </c>
      <c r="F558" s="171">
        <f>'Averages Pivot Table'!AG$217</f>
        <v>0</v>
      </c>
      <c r="G558" s="120">
        <f t="shared" ref="G558" si="1128">IF(F558&gt;0,RANK(F558,(F$550:F$568)),0)</f>
        <v>0</v>
      </c>
      <c r="H558" s="171">
        <f>'Averages Pivot Table'!AG$221</f>
        <v>0</v>
      </c>
      <c r="I558" s="120">
        <f t="shared" ref="I558" si="1129">IF(H558&gt;0,RANK(H558,(H$550:H$568)),0)</f>
        <v>0</v>
      </c>
      <c r="J558" s="171">
        <f>'Averages Pivot Table'!AG$225</f>
        <v>0</v>
      </c>
      <c r="K558" s="120">
        <f t="shared" ref="K558" si="1130">IF(J558&gt;0,RANK(J558,(J$550:J$568)),0)</f>
        <v>0</v>
      </c>
      <c r="L558" s="149">
        <f>'Averages Pivot Table'!AG$229</f>
        <v>0</v>
      </c>
      <c r="M558" s="120">
        <f t="shared" ref="M558" si="1131">IF(L558&gt;0,RANK(L558,(L$550:L$568)),0)</f>
        <v>0</v>
      </c>
      <c r="N558" s="171">
        <f>'Averages Pivot Table'!AG$233</f>
        <v>0</v>
      </c>
      <c r="O558" s="120">
        <f t="shared" ref="O558" si="1132">IF(N558&gt;0,RANK(N558,(N$550:N$568)),0)</f>
        <v>0</v>
      </c>
    </row>
    <row r="559" spans="1:19" ht="12.95" customHeight="1">
      <c r="A559" s="118"/>
      <c r="B559" s="171"/>
      <c r="C559" s="120"/>
      <c r="D559" s="171"/>
      <c r="E559" s="120"/>
      <c r="F559" s="171"/>
      <c r="G559" s="120"/>
      <c r="H559" s="171"/>
      <c r="I559" s="120"/>
      <c r="J559" s="171"/>
      <c r="K559" s="120"/>
      <c r="L559" s="149"/>
      <c r="M559" s="120"/>
      <c r="N559" s="171"/>
      <c r="O559" s="120"/>
    </row>
    <row r="560" spans="1:19" ht="12.95" customHeight="1">
      <c r="A560" s="118" t="s">
        <v>197</v>
      </c>
      <c r="B560" s="171">
        <f>'Averages Pivot Table'!AG$238</f>
        <v>0</v>
      </c>
      <c r="C560" s="120">
        <f t="shared" si="1097"/>
        <v>0</v>
      </c>
      <c r="D560" s="171">
        <f>'Averages Pivot Table'!AG$242</f>
        <v>0</v>
      </c>
      <c r="E560" s="120">
        <f t="shared" si="1097"/>
        <v>0</v>
      </c>
      <c r="F560" s="171">
        <f>'Averages Pivot Table'!AG$246</f>
        <v>0</v>
      </c>
      <c r="G560" s="120">
        <f t="shared" ref="G560" si="1133">IF(F560&gt;0,RANK(F560,(F$550:F$568)),0)</f>
        <v>0</v>
      </c>
      <c r="H560" s="171">
        <f>'Averages Pivot Table'!AG$250</f>
        <v>0</v>
      </c>
      <c r="I560" s="120">
        <f t="shared" ref="I560" si="1134">IF(H560&gt;0,RANK(H560,(H$550:H$568)),0)</f>
        <v>0</v>
      </c>
      <c r="J560" s="171">
        <f>'Averages Pivot Table'!AG$254</f>
        <v>0</v>
      </c>
      <c r="K560" s="120">
        <f t="shared" ref="K560" si="1135">IF(J560&gt;0,RANK(J560,(J$550:J$568)),0)</f>
        <v>0</v>
      </c>
      <c r="L560" s="149">
        <f>'Averages Pivot Table'!AG$258</f>
        <v>0</v>
      </c>
      <c r="M560" s="120">
        <f t="shared" ref="M560" si="1136">IF(L560&gt;0,RANK(L560,(L$550:L$568)),0)</f>
        <v>0</v>
      </c>
      <c r="N560" s="171">
        <f>'Averages Pivot Table'!AG$262</f>
        <v>0</v>
      </c>
      <c r="O560" s="120">
        <f t="shared" ref="O560" si="1137">IF(N560&gt;0,RANK(N560,(N$550:N$568)),0)</f>
        <v>0</v>
      </c>
    </row>
    <row r="561" spans="1:15" s="91" customFormat="1">
      <c r="A561" s="118" t="s">
        <v>198</v>
      </c>
      <c r="B561" s="171">
        <f>'Averages Pivot Table'!AG$267</f>
        <v>0</v>
      </c>
      <c r="C561" s="120">
        <f t="shared" si="1097"/>
        <v>0</v>
      </c>
      <c r="D561" s="171">
        <f>'Averages Pivot Table'!AG$271</f>
        <v>0</v>
      </c>
      <c r="E561" s="120">
        <f t="shared" si="1097"/>
        <v>0</v>
      </c>
      <c r="F561" s="171">
        <f>'Averages Pivot Table'!AG$275</f>
        <v>0</v>
      </c>
      <c r="G561" s="120">
        <f t="shared" ref="G561" si="1138">IF(F561&gt;0,RANK(F561,(F$550:F$568)),0)</f>
        <v>0</v>
      </c>
      <c r="H561" s="171">
        <f>'Averages Pivot Table'!AG$279</f>
        <v>0</v>
      </c>
      <c r="I561" s="120">
        <f t="shared" ref="I561" si="1139">IF(H561&gt;0,RANK(H561,(H$550:H$568)),0)</f>
        <v>0</v>
      </c>
      <c r="J561" s="171">
        <f>'Averages Pivot Table'!AG$283</f>
        <v>0</v>
      </c>
      <c r="K561" s="120">
        <f t="shared" ref="K561" si="1140">IF(J561&gt;0,RANK(J561,(J$550:J$568)),0)</f>
        <v>0</v>
      </c>
      <c r="L561" s="149">
        <f>'Averages Pivot Table'!AG$287</f>
        <v>0</v>
      </c>
      <c r="M561" s="120">
        <f t="shared" ref="M561" si="1141">IF(L561&gt;0,RANK(L561,(L$550:L$568)),0)</f>
        <v>0</v>
      </c>
      <c r="N561" s="171">
        <f>'Averages Pivot Table'!AG$291</f>
        <v>0</v>
      </c>
      <c r="O561" s="120">
        <f t="shared" ref="O561" si="1142">IF(N561&gt;0,RANK(N561,(N$550:N$568)),0)</f>
        <v>0</v>
      </c>
    </row>
    <row r="562" spans="1:15" s="91" customFormat="1">
      <c r="A562" s="118" t="s">
        <v>199</v>
      </c>
      <c r="B562" s="171">
        <f>'Averages Pivot Table'!AG$296</f>
        <v>0</v>
      </c>
      <c r="C562" s="120">
        <f t="shared" si="1097"/>
        <v>0</v>
      </c>
      <c r="D562" s="171">
        <f>'Averages Pivot Table'!AG$300</f>
        <v>0</v>
      </c>
      <c r="E562" s="120">
        <f t="shared" si="1097"/>
        <v>0</v>
      </c>
      <c r="F562" s="171">
        <f>'Averages Pivot Table'!AG$304</f>
        <v>0</v>
      </c>
      <c r="G562" s="120">
        <f t="shared" ref="G562" si="1143">IF(F562&gt;0,RANK(F562,(F$550:F$568)),0)</f>
        <v>0</v>
      </c>
      <c r="H562" s="171">
        <f>'Averages Pivot Table'!AG$308</f>
        <v>0</v>
      </c>
      <c r="I562" s="120">
        <f t="shared" ref="I562" si="1144">IF(H562&gt;0,RANK(H562,(H$550:H$568)),0)</f>
        <v>0</v>
      </c>
      <c r="J562" s="171">
        <f>'Averages Pivot Table'!AG$312</f>
        <v>0</v>
      </c>
      <c r="K562" s="120">
        <f t="shared" ref="K562" si="1145">IF(J562&gt;0,RANK(J562,(J$550:J$568)),0)</f>
        <v>0</v>
      </c>
      <c r="L562" s="149">
        <f>'Averages Pivot Table'!AG$316</f>
        <v>45846.641841131088</v>
      </c>
      <c r="M562" s="120">
        <f t="shared" ref="M562" si="1146">IF(L562&gt;0,RANK(L562,(L$550:L$568)),0)</f>
        <v>2</v>
      </c>
      <c r="N562" s="171">
        <f>'Averages Pivot Table'!AG$320</f>
        <v>45846.641841131088</v>
      </c>
      <c r="O562" s="120">
        <f t="shared" ref="O562" si="1147">IF(N562&gt;0,RANK(N562,(N$550:N$568)),0)</f>
        <v>2</v>
      </c>
    </row>
    <row r="563" spans="1:15" s="91" customFormat="1">
      <c r="A563" s="118" t="s">
        <v>200</v>
      </c>
      <c r="B563" s="171">
        <f>'Averages Pivot Table'!AG$325</f>
        <v>0</v>
      </c>
      <c r="C563" s="120">
        <f t="shared" si="1097"/>
        <v>0</v>
      </c>
      <c r="D563" s="171">
        <f>'Averages Pivot Table'!AG$329</f>
        <v>0</v>
      </c>
      <c r="E563" s="120">
        <f t="shared" si="1097"/>
        <v>0</v>
      </c>
      <c r="F563" s="171">
        <f>'Averages Pivot Table'!AG$333</f>
        <v>0</v>
      </c>
      <c r="G563" s="120">
        <f t="shared" ref="G563" si="1148">IF(F563&gt;0,RANK(F563,(F$550:F$568)),0)</f>
        <v>0</v>
      </c>
      <c r="H563" s="171">
        <f>'Averages Pivot Table'!AG$337</f>
        <v>0</v>
      </c>
      <c r="I563" s="120">
        <f t="shared" ref="I563" si="1149">IF(H563&gt;0,RANK(H563,(H$550:H$568)),0)</f>
        <v>0</v>
      </c>
      <c r="J563" s="171">
        <f>'Averages Pivot Table'!AG$341</f>
        <v>0</v>
      </c>
      <c r="K563" s="120">
        <f t="shared" ref="K563" si="1150">IF(J563&gt;0,RANK(J563,(J$550:J$568)),0)</f>
        <v>0</v>
      </c>
      <c r="L563" s="149">
        <f>'Averages Pivot Table'!AG$345</f>
        <v>0</v>
      </c>
      <c r="M563" s="120">
        <f t="shared" ref="M563" si="1151">IF(L563&gt;0,RANK(L563,(L$550:L$568)),0)</f>
        <v>0</v>
      </c>
      <c r="N563" s="171">
        <f>'Averages Pivot Table'!AG$349</f>
        <v>0</v>
      </c>
      <c r="O563" s="120">
        <f t="shared" ref="O563" si="1152">IF(N563&gt;0,RANK(N563,(N$550:N$568)),0)</f>
        <v>0</v>
      </c>
    </row>
    <row r="564" spans="1:15" s="91" customFormat="1">
      <c r="A564" s="118"/>
      <c r="B564" s="171"/>
      <c r="C564" s="120"/>
      <c r="D564" s="171"/>
      <c r="E564" s="120"/>
      <c r="F564" s="171"/>
      <c r="G564" s="120"/>
      <c r="H564" s="171"/>
      <c r="I564" s="120"/>
      <c r="J564" s="171"/>
      <c r="K564" s="120"/>
      <c r="L564" s="149"/>
      <c r="M564" s="120"/>
      <c r="N564" s="171"/>
      <c r="O564" s="120"/>
    </row>
    <row r="565" spans="1:15" s="91" customFormat="1">
      <c r="A565" s="118" t="s">
        <v>201</v>
      </c>
      <c r="B565" s="173">
        <f>'Averages Pivot Table'!AG$354</f>
        <v>0</v>
      </c>
      <c r="C565" s="120">
        <f t="shared" si="1097"/>
        <v>0</v>
      </c>
      <c r="D565" s="173">
        <f>'Averages Pivot Table'!AG$358</f>
        <v>0</v>
      </c>
      <c r="E565" s="120">
        <f t="shared" si="1097"/>
        <v>0</v>
      </c>
      <c r="F565" s="173">
        <f>'Averages Pivot Table'!AG$362</f>
        <v>0</v>
      </c>
      <c r="G565" s="120">
        <f t="shared" ref="G565" si="1153">IF(F565&gt;0,RANK(F565,(F$550:F$568)),0)</f>
        <v>0</v>
      </c>
      <c r="H565" s="173">
        <f>'Averages Pivot Table'!AG$366</f>
        <v>0</v>
      </c>
      <c r="I565" s="120">
        <f t="shared" ref="I565" si="1154">IF(H565&gt;0,RANK(H565,(H$550:H$568)),0)</f>
        <v>0</v>
      </c>
      <c r="J565" s="173">
        <f>'Averages Pivot Table'!AG$370</f>
        <v>0</v>
      </c>
      <c r="K565" s="120">
        <f t="shared" ref="K565" si="1155">IF(J565&gt;0,RANK(J565,(J$550:J$568)),0)</f>
        <v>0</v>
      </c>
      <c r="L565" s="119">
        <f>'Averages Pivot Table'!AG$374</f>
        <v>36973.85542517007</v>
      </c>
      <c r="M565" s="120">
        <f t="shared" ref="M565" si="1156">IF(L565&gt;0,RANK(L565,(L$550:L$568)),0)</f>
        <v>3</v>
      </c>
      <c r="N565" s="173">
        <f>'Averages Pivot Table'!AG$378</f>
        <v>36973.85542517007</v>
      </c>
      <c r="O565" s="120">
        <f t="shared" ref="O565" si="1157">IF(N565&gt;0,RANK(N565,(N$550:N$568)),0)</f>
        <v>3</v>
      </c>
    </row>
    <row r="566" spans="1:15" s="91" customFormat="1">
      <c r="A566" s="118" t="s">
        <v>202</v>
      </c>
      <c r="B566" s="173">
        <f>'Averages Pivot Table'!AG$383</f>
        <v>0</v>
      </c>
      <c r="C566" s="120">
        <f t="shared" si="1097"/>
        <v>0</v>
      </c>
      <c r="D566" s="173">
        <f>'Averages Pivot Table'!AG$387</f>
        <v>0</v>
      </c>
      <c r="E566" s="120">
        <f t="shared" si="1097"/>
        <v>0</v>
      </c>
      <c r="F566" s="173">
        <f>'Averages Pivot Table'!AG$391</f>
        <v>0</v>
      </c>
      <c r="G566" s="120">
        <f t="shared" ref="G566" si="1158">IF(F566&gt;0,RANK(F566,(F$550:F$568)),0)</f>
        <v>0</v>
      </c>
      <c r="H566" s="173">
        <f>'Averages Pivot Table'!AG$395</f>
        <v>0</v>
      </c>
      <c r="I566" s="120">
        <f t="shared" ref="I566" si="1159">IF(H566&gt;0,RANK(H566,(H$550:H$568)),0)</f>
        <v>0</v>
      </c>
      <c r="J566" s="173">
        <f>'Averages Pivot Table'!AG$399</f>
        <v>0</v>
      </c>
      <c r="K566" s="120">
        <f t="shared" ref="K566" si="1160">IF(J566&gt;0,RANK(J566,(J$550:J$568)),0)</f>
        <v>0</v>
      </c>
      <c r="L566" s="119">
        <f>'Averages Pivot Table'!AG$403</f>
        <v>0</v>
      </c>
      <c r="M566" s="120">
        <f t="shared" ref="M566" si="1161">IF(L566&gt;0,RANK(L566,(L$550:L$568)),0)</f>
        <v>0</v>
      </c>
      <c r="N566" s="173">
        <f>'Averages Pivot Table'!AG$407</f>
        <v>0</v>
      </c>
      <c r="O566" s="120">
        <f t="shared" ref="O566" si="1162">IF(N566&gt;0,RANK(N566,(N$550:N$568)),0)</f>
        <v>0</v>
      </c>
    </row>
    <row r="567" spans="1:15" s="91" customFormat="1">
      <c r="A567" s="118" t="s">
        <v>203</v>
      </c>
      <c r="B567" s="173">
        <f>'Averages Pivot Table'!AG$412</f>
        <v>0</v>
      </c>
      <c r="C567" s="120">
        <f t="shared" si="1097"/>
        <v>0</v>
      </c>
      <c r="D567" s="173">
        <f>'Averages Pivot Table'!AG$416</f>
        <v>0</v>
      </c>
      <c r="E567" s="120">
        <f t="shared" si="1097"/>
        <v>0</v>
      </c>
      <c r="F567" s="173">
        <f>'Averages Pivot Table'!AG$420</f>
        <v>0</v>
      </c>
      <c r="G567" s="120">
        <f t="shared" ref="G567" si="1163">IF(F567&gt;0,RANK(F567,(F$550:F$568)),0)</f>
        <v>0</v>
      </c>
      <c r="H567" s="173">
        <f>'Averages Pivot Table'!AG$424</f>
        <v>0</v>
      </c>
      <c r="I567" s="120">
        <f t="shared" ref="I567" si="1164">IF(H567&gt;0,RANK(H567,(H$550:H$568)),0)</f>
        <v>0</v>
      </c>
      <c r="J567" s="173">
        <f>'Averages Pivot Table'!AG$428</f>
        <v>0</v>
      </c>
      <c r="K567" s="120">
        <f t="shared" ref="K567" si="1165">IF(J567&gt;0,RANK(J567,(J$550:J$568)),0)</f>
        <v>0</v>
      </c>
      <c r="L567" s="119">
        <f>'Averages Pivot Table'!AG$432</f>
        <v>0</v>
      </c>
      <c r="M567" s="120">
        <f t="shared" ref="M567" si="1166">IF(L567&gt;0,RANK(L567,(L$550:L$568)),0)</f>
        <v>0</v>
      </c>
      <c r="N567" s="173">
        <f>'Averages Pivot Table'!AG$436</f>
        <v>0</v>
      </c>
      <c r="O567" s="120">
        <f t="shared" ref="O567" si="1167">IF(N567&gt;0,RANK(N567,(N$550:N$568)),0)</f>
        <v>0</v>
      </c>
    </row>
    <row r="568" spans="1:15" s="91" customFormat="1">
      <c r="A568" s="143" t="s">
        <v>204</v>
      </c>
      <c r="B568" s="174">
        <f>'Averages Pivot Table'!AG$441</f>
        <v>0</v>
      </c>
      <c r="C568" s="123">
        <f t="shared" si="1097"/>
        <v>0</v>
      </c>
      <c r="D568" s="174">
        <f>'Averages Pivot Table'!AG$445</f>
        <v>0</v>
      </c>
      <c r="E568" s="123">
        <f t="shared" si="1097"/>
        <v>0</v>
      </c>
      <c r="F568" s="174">
        <f>'Averages Pivot Table'!AG$449</f>
        <v>0</v>
      </c>
      <c r="G568" s="123">
        <f t="shared" ref="G568" si="1168">IF(F568&gt;0,RANK(F568,(F$550:F$568)),0)</f>
        <v>0</v>
      </c>
      <c r="H568" s="174">
        <f>'Averages Pivot Table'!AG$453</f>
        <v>0</v>
      </c>
      <c r="I568" s="123">
        <f t="shared" ref="I568" si="1169">IF(H568&gt;0,RANK(H568,(H$550:H$568)),0)</f>
        <v>0</v>
      </c>
      <c r="J568" s="174">
        <f>'Averages Pivot Table'!AG$457</f>
        <v>0</v>
      </c>
      <c r="K568" s="123">
        <f t="shared" ref="K568" si="1170">IF(J568&gt;0,RANK(J568,(J$550:J$568)),0)</f>
        <v>0</v>
      </c>
      <c r="L568" s="122">
        <f>'Averages Pivot Table'!AG$461</f>
        <v>0</v>
      </c>
      <c r="M568" s="123">
        <f t="shared" ref="M568" si="1171">IF(L568&gt;0,RANK(L568,(L$550:L$568)),0)</f>
        <v>0</v>
      </c>
      <c r="N568" s="174">
        <f>'Averages Pivot Table'!AG$465</f>
        <v>0</v>
      </c>
      <c r="O568" s="123">
        <f t="shared" ref="O568" si="1172">IF(N568&gt;0,RANK(N568,(N$550:N$568)),0)</f>
        <v>0</v>
      </c>
    </row>
    <row r="569" spans="1:15" s="91" customFormat="1" ht="32.25" customHeight="1">
      <c r="A569" s="663" t="s">
        <v>360</v>
      </c>
      <c r="B569" s="663"/>
      <c r="C569" s="663"/>
      <c r="D569" s="663"/>
      <c r="E569" s="663"/>
      <c r="F569" s="663"/>
      <c r="G569" s="663"/>
      <c r="H569" s="663"/>
      <c r="I569" s="663"/>
      <c r="J569" s="663"/>
      <c r="K569" s="663"/>
      <c r="L569" s="663"/>
      <c r="M569" s="663"/>
      <c r="N569" s="663"/>
      <c r="O569" s="663"/>
    </row>
    <row r="570" spans="1:15" s="91" customFormat="1">
      <c r="O570" s="84" t="s">
        <v>917</v>
      </c>
    </row>
    <row r="571" spans="1:15" s="91" customFormat="1" ht="18">
      <c r="A571" s="668" t="s">
        <v>366</v>
      </c>
      <c r="B571" s="668"/>
      <c r="C571" s="668"/>
      <c r="D571" s="668"/>
      <c r="E571" s="668"/>
      <c r="F571" s="668"/>
      <c r="G571" s="668"/>
      <c r="H571" s="668"/>
      <c r="I571" s="668"/>
      <c r="J571" s="668"/>
      <c r="K571" s="668"/>
      <c r="L571" s="668"/>
      <c r="M571" s="668"/>
      <c r="N571" s="668"/>
      <c r="O571" s="668"/>
    </row>
    <row r="572" spans="1:15" s="91" customFormat="1">
      <c r="A572" s="162"/>
      <c r="B572" s="69"/>
      <c r="C572" s="69"/>
      <c r="D572" s="69"/>
      <c r="E572" s="69"/>
      <c r="F572" s="69"/>
      <c r="G572" s="69"/>
      <c r="H572" s="69"/>
      <c r="I572" s="69"/>
      <c r="J572" s="69"/>
      <c r="K572" s="69"/>
      <c r="L572" s="69"/>
      <c r="M572" s="69"/>
      <c r="N572" s="69"/>
      <c r="O572" s="69"/>
    </row>
    <row r="573" spans="1:15" s="91" customFormat="1" ht="15.75">
      <c r="A573" s="664" t="s">
        <v>210</v>
      </c>
      <c r="B573" s="664"/>
      <c r="C573" s="664"/>
      <c r="D573" s="664"/>
      <c r="E573" s="664"/>
      <c r="F573" s="664"/>
      <c r="G573" s="664"/>
      <c r="H573" s="664"/>
      <c r="I573" s="664"/>
      <c r="J573" s="664"/>
      <c r="K573" s="664"/>
      <c r="L573" s="664"/>
      <c r="M573" s="664"/>
      <c r="N573" s="664"/>
      <c r="O573" s="664"/>
    </row>
    <row r="574" spans="1:15" s="91" customFormat="1" ht="15.75">
      <c r="A574" s="664" t="s">
        <v>363</v>
      </c>
      <c r="B574" s="664"/>
      <c r="C574" s="664"/>
      <c r="D574" s="664"/>
      <c r="E574" s="664"/>
      <c r="F574" s="664"/>
      <c r="G574" s="664"/>
      <c r="H574" s="664"/>
      <c r="I574" s="664"/>
      <c r="J574" s="664"/>
      <c r="K574" s="664"/>
      <c r="L574" s="664"/>
      <c r="M574" s="664"/>
      <c r="N574" s="664"/>
      <c r="O574" s="664"/>
    </row>
    <row r="575" spans="1:15" s="91" customFormat="1">
      <c r="A575" s="118"/>
      <c r="B575" s="69"/>
      <c r="C575" s="69"/>
      <c r="D575" s="69"/>
      <c r="E575" s="69"/>
      <c r="F575" s="69"/>
      <c r="G575" s="69"/>
      <c r="H575" s="69"/>
      <c r="I575" s="69"/>
      <c r="J575" s="69"/>
      <c r="K575" s="69"/>
      <c r="L575" s="69"/>
      <c r="M575" s="69"/>
      <c r="N575" s="69"/>
      <c r="O575" s="69"/>
    </row>
    <row r="576" spans="1:15" s="91" customFormat="1">
      <c r="A576" s="96"/>
      <c r="B576" s="164" t="s">
        <v>3</v>
      </c>
      <c r="C576" s="165"/>
      <c r="D576" s="166" t="s">
        <v>4</v>
      </c>
      <c r="E576" s="167"/>
      <c r="F576" s="166" t="s">
        <v>5</v>
      </c>
      <c r="G576" s="167"/>
      <c r="H576" s="164" t="s">
        <v>6</v>
      </c>
      <c r="I576" s="165"/>
      <c r="J576" s="166" t="s">
        <v>211</v>
      </c>
      <c r="K576" s="167"/>
      <c r="L576" s="165" t="s">
        <v>21</v>
      </c>
      <c r="M576" s="165"/>
      <c r="N576" s="165" t="s">
        <v>212</v>
      </c>
      <c r="O576" s="165"/>
    </row>
    <row r="577" spans="1:19">
      <c r="A577" s="184"/>
      <c r="B577" s="98" t="s">
        <v>187</v>
      </c>
      <c r="C577" s="97" t="s">
        <v>166</v>
      </c>
      <c r="D577" s="98" t="s">
        <v>187</v>
      </c>
      <c r="E577" s="97" t="s">
        <v>166</v>
      </c>
      <c r="F577" s="98" t="s">
        <v>187</v>
      </c>
      <c r="G577" s="97" t="s">
        <v>166</v>
      </c>
      <c r="H577" s="98" t="s">
        <v>187</v>
      </c>
      <c r="I577" s="97" t="s">
        <v>166</v>
      </c>
      <c r="J577" s="98" t="s">
        <v>187</v>
      </c>
      <c r="K577" s="97" t="s">
        <v>166</v>
      </c>
      <c r="L577" s="98" t="s">
        <v>187</v>
      </c>
      <c r="M577" s="97" t="s">
        <v>166</v>
      </c>
      <c r="N577" s="98" t="s">
        <v>187</v>
      </c>
      <c r="O577" s="97" t="s">
        <v>166</v>
      </c>
    </row>
    <row r="578" spans="1:19" s="109" customFormat="1" ht="18" customHeight="1">
      <c r="A578" s="106" t="s">
        <v>188</v>
      </c>
      <c r="B578" s="133"/>
      <c r="C578" s="133"/>
      <c r="D578" s="133"/>
      <c r="E578" s="133"/>
      <c r="F578" s="133"/>
      <c r="G578" s="133"/>
      <c r="H578" s="133"/>
      <c r="I578" s="133"/>
      <c r="J578" s="133"/>
      <c r="K578" s="133"/>
      <c r="L578" s="133"/>
      <c r="M578" s="133"/>
      <c r="N578" s="133"/>
      <c r="O578" s="170"/>
      <c r="Q578" s="111"/>
      <c r="R578" s="111"/>
      <c r="S578" s="111"/>
    </row>
    <row r="579" spans="1:19" ht="12.95" customHeight="1">
      <c r="A579" s="118"/>
      <c r="B579" s="113"/>
      <c r="C579" s="137"/>
      <c r="D579" s="113"/>
      <c r="E579" s="137"/>
      <c r="F579" s="113"/>
      <c r="G579" s="137"/>
      <c r="H579" s="113"/>
      <c r="I579" s="137"/>
      <c r="J579" s="113"/>
      <c r="K579" s="137"/>
      <c r="L579" s="113"/>
      <c r="M579" s="137"/>
      <c r="N579" s="113"/>
      <c r="O579" s="114"/>
    </row>
    <row r="580" spans="1:19" ht="12.95" customHeight="1">
      <c r="A580" s="118" t="s">
        <v>189</v>
      </c>
      <c r="B580" s="149"/>
      <c r="C580" s="120"/>
      <c r="D580" s="149"/>
      <c r="E580" s="120"/>
      <c r="F580" s="149"/>
      <c r="G580" s="120"/>
      <c r="H580" s="149"/>
      <c r="I580" s="120"/>
      <c r="J580" s="149"/>
      <c r="K580" s="120"/>
      <c r="L580" s="149"/>
      <c r="M580" s="120"/>
      <c r="N580" s="149"/>
      <c r="O580" s="120"/>
    </row>
    <row r="581" spans="1:19" ht="12.95" customHeight="1">
      <c r="A581" s="118" t="s">
        <v>190</v>
      </c>
      <c r="B581" s="149"/>
      <c r="C581" s="120"/>
      <c r="D581" s="149"/>
      <c r="E581" s="120"/>
      <c r="F581" s="149"/>
      <c r="G581" s="120"/>
      <c r="H581" s="149"/>
      <c r="I581" s="120"/>
      <c r="J581" s="149"/>
      <c r="K581" s="120"/>
      <c r="L581" s="149"/>
      <c r="M581" s="120"/>
      <c r="N581" s="149"/>
      <c r="O581" s="120"/>
    </row>
    <row r="582" spans="1:19" ht="12.95" customHeight="1">
      <c r="A582" s="118" t="s">
        <v>191</v>
      </c>
      <c r="B582" s="149"/>
      <c r="C582" s="120"/>
      <c r="D582" s="149"/>
      <c r="E582" s="120"/>
      <c r="F582" s="149"/>
      <c r="G582" s="120"/>
      <c r="H582" s="149"/>
      <c r="I582" s="120"/>
      <c r="J582" s="149"/>
      <c r="K582" s="120"/>
      <c r="L582" s="149"/>
      <c r="M582" s="120"/>
      <c r="N582" s="149"/>
      <c r="O582" s="120"/>
    </row>
    <row r="583" spans="1:19" ht="12.95" customHeight="1">
      <c r="A583" s="118" t="s">
        <v>192</v>
      </c>
      <c r="B583" s="149"/>
      <c r="C583" s="120"/>
      <c r="D583" s="149"/>
      <c r="E583" s="120"/>
      <c r="F583" s="149"/>
      <c r="G583" s="120"/>
      <c r="H583" s="149"/>
      <c r="I583" s="120"/>
      <c r="J583" s="149"/>
      <c r="K583" s="120"/>
      <c r="L583" s="149"/>
      <c r="M583" s="120"/>
      <c r="N583" s="149"/>
      <c r="O583" s="120"/>
    </row>
    <row r="584" spans="1:19" ht="12.95" customHeight="1">
      <c r="A584" s="118"/>
      <c r="B584" s="149"/>
      <c r="C584" s="120"/>
      <c r="D584" s="149"/>
      <c r="E584" s="120"/>
      <c r="F584" s="149"/>
      <c r="G584" s="120"/>
      <c r="H584" s="149"/>
      <c r="I584" s="120"/>
      <c r="J584" s="149"/>
      <c r="K584" s="120"/>
      <c r="L584" s="149"/>
      <c r="M584" s="120"/>
      <c r="N584" s="149"/>
      <c r="O584" s="120"/>
    </row>
    <row r="585" spans="1:19" ht="12.95" customHeight="1">
      <c r="A585" s="118" t="s">
        <v>193</v>
      </c>
      <c r="B585" s="149"/>
      <c r="C585" s="120"/>
      <c r="D585" s="149"/>
      <c r="E585" s="120"/>
      <c r="F585" s="149"/>
      <c r="G585" s="120"/>
      <c r="H585" s="149"/>
      <c r="I585" s="120"/>
      <c r="J585" s="149"/>
      <c r="K585" s="120"/>
      <c r="L585" s="149"/>
      <c r="M585" s="120"/>
      <c r="N585" s="149"/>
      <c r="O585" s="120"/>
    </row>
    <row r="586" spans="1:19" ht="12.95" customHeight="1">
      <c r="A586" s="118" t="s">
        <v>194</v>
      </c>
      <c r="B586" s="149"/>
      <c r="C586" s="120"/>
      <c r="D586" s="149"/>
      <c r="E586" s="120"/>
      <c r="F586" s="149"/>
      <c r="G586" s="120"/>
      <c r="H586" s="149"/>
      <c r="I586" s="120"/>
      <c r="J586" s="149"/>
      <c r="K586" s="120"/>
      <c r="L586" s="149"/>
      <c r="M586" s="120"/>
      <c r="N586" s="149"/>
      <c r="O586" s="120"/>
    </row>
    <row r="587" spans="1:19" ht="12.95" customHeight="1">
      <c r="A587" s="118" t="s">
        <v>195</v>
      </c>
      <c r="B587" s="149"/>
      <c r="C587" s="120"/>
      <c r="D587" s="149"/>
      <c r="E587" s="120"/>
      <c r="F587" s="149"/>
      <c r="G587" s="120"/>
      <c r="H587" s="149"/>
      <c r="I587" s="120"/>
      <c r="J587" s="149"/>
      <c r="K587" s="120"/>
      <c r="L587" s="149"/>
      <c r="M587" s="120"/>
      <c r="N587" s="149"/>
      <c r="O587" s="120"/>
    </row>
    <row r="588" spans="1:19" ht="12.95" customHeight="1">
      <c r="A588" s="118" t="s">
        <v>196</v>
      </c>
      <c r="B588" s="149"/>
      <c r="C588" s="120"/>
      <c r="D588" s="149"/>
      <c r="E588" s="120"/>
      <c r="F588" s="149"/>
      <c r="G588" s="120"/>
      <c r="H588" s="149"/>
      <c r="I588" s="120"/>
      <c r="J588" s="149"/>
      <c r="K588" s="120"/>
      <c r="L588" s="149"/>
      <c r="M588" s="120"/>
      <c r="N588" s="149"/>
      <c r="O588" s="120"/>
    </row>
    <row r="589" spans="1:19" ht="12.95" customHeight="1">
      <c r="A589" s="118"/>
      <c r="B589" s="149"/>
      <c r="C589" s="120"/>
      <c r="D589" s="149"/>
      <c r="E589" s="120"/>
      <c r="F589" s="149"/>
      <c r="G589" s="120"/>
      <c r="H589" s="149"/>
      <c r="I589" s="120"/>
      <c r="J589" s="149"/>
      <c r="K589" s="120"/>
      <c r="L589" s="149"/>
      <c r="M589" s="120"/>
      <c r="N589" s="149"/>
      <c r="O589" s="120"/>
    </row>
    <row r="590" spans="1:19" ht="12.95" customHeight="1">
      <c r="A590" s="118" t="s">
        <v>197</v>
      </c>
      <c r="B590" s="149"/>
      <c r="C590" s="120"/>
      <c r="D590" s="149"/>
      <c r="E590" s="120"/>
      <c r="F590" s="149"/>
      <c r="G590" s="120"/>
      <c r="H590" s="149"/>
      <c r="I590" s="120"/>
      <c r="J590" s="149"/>
      <c r="K590" s="120"/>
      <c r="L590" s="149"/>
      <c r="M590" s="120"/>
      <c r="N590" s="149"/>
      <c r="O590" s="120"/>
    </row>
    <row r="591" spans="1:19" ht="12.95" customHeight="1">
      <c r="A591" s="118" t="s">
        <v>198</v>
      </c>
      <c r="B591" s="149"/>
      <c r="C591" s="120"/>
      <c r="D591" s="149"/>
      <c r="E591" s="120"/>
      <c r="F591" s="149"/>
      <c r="G591" s="120"/>
      <c r="H591" s="149"/>
      <c r="I591" s="120"/>
      <c r="J591" s="149"/>
      <c r="K591" s="120"/>
      <c r="L591" s="149"/>
      <c r="M591" s="120"/>
      <c r="N591" s="149"/>
      <c r="O591" s="120"/>
    </row>
    <row r="592" spans="1:19" ht="12.95" customHeight="1">
      <c r="A592" s="118" t="s">
        <v>199</v>
      </c>
      <c r="B592" s="149"/>
      <c r="C592" s="120"/>
      <c r="D592" s="149"/>
      <c r="E592" s="120"/>
      <c r="F592" s="149"/>
      <c r="G592" s="120"/>
      <c r="H592" s="149"/>
      <c r="I592" s="120"/>
      <c r="J592" s="149"/>
      <c r="K592" s="120"/>
      <c r="L592" s="149"/>
      <c r="M592" s="120"/>
      <c r="N592" s="149"/>
      <c r="O592" s="120"/>
    </row>
    <row r="593" spans="1:16" s="91" customFormat="1">
      <c r="A593" s="118" t="s">
        <v>200</v>
      </c>
      <c r="B593" s="149"/>
      <c r="C593" s="120"/>
      <c r="D593" s="149"/>
      <c r="E593" s="120"/>
      <c r="F593" s="149"/>
      <c r="G593" s="120"/>
      <c r="H593" s="149"/>
      <c r="I593" s="120"/>
      <c r="J593" s="149"/>
      <c r="K593" s="120"/>
      <c r="L593" s="149"/>
      <c r="M593" s="120"/>
      <c r="N593" s="149"/>
      <c r="O593" s="120"/>
    </row>
    <row r="594" spans="1:16" s="91" customFormat="1">
      <c r="A594" s="118"/>
      <c r="B594" s="149"/>
      <c r="C594" s="120"/>
      <c r="D594" s="149"/>
      <c r="E594" s="120"/>
      <c r="F594" s="149"/>
      <c r="G594" s="120"/>
      <c r="H594" s="149"/>
      <c r="I594" s="120"/>
      <c r="J594" s="149"/>
      <c r="K594" s="120"/>
      <c r="L594" s="149"/>
      <c r="M594" s="120"/>
      <c r="N594" s="149"/>
      <c r="O594" s="120"/>
    </row>
    <row r="595" spans="1:16" s="91" customFormat="1">
      <c r="A595" s="118" t="s">
        <v>201</v>
      </c>
      <c r="B595" s="119"/>
      <c r="C595" s="120"/>
      <c r="D595" s="119"/>
      <c r="E595" s="120"/>
      <c r="F595" s="119"/>
      <c r="G595" s="120"/>
      <c r="H595" s="119"/>
      <c r="I595" s="120"/>
      <c r="J595" s="119"/>
      <c r="K595" s="120"/>
      <c r="L595" s="119"/>
      <c r="M595" s="120"/>
      <c r="N595" s="149"/>
      <c r="O595" s="120"/>
    </row>
    <row r="596" spans="1:16" s="91" customFormat="1">
      <c r="A596" s="118" t="s">
        <v>202</v>
      </c>
      <c r="B596" s="119"/>
      <c r="C596" s="120"/>
      <c r="D596" s="119"/>
      <c r="E596" s="120"/>
      <c r="F596" s="119"/>
      <c r="G596" s="120"/>
      <c r="H596" s="119"/>
      <c r="I596" s="120"/>
      <c r="J596" s="119"/>
      <c r="K596" s="120"/>
      <c r="L596" s="119"/>
      <c r="M596" s="120"/>
      <c r="N596" s="149"/>
      <c r="O596" s="120"/>
    </row>
    <row r="597" spans="1:16" s="91" customFormat="1">
      <c r="A597" s="118" t="s">
        <v>203</v>
      </c>
      <c r="B597" s="119"/>
      <c r="C597" s="120"/>
      <c r="D597" s="119"/>
      <c r="E597" s="120"/>
      <c r="F597" s="119"/>
      <c r="G597" s="120"/>
      <c r="H597" s="119"/>
      <c r="I597" s="120"/>
      <c r="J597" s="119"/>
      <c r="K597" s="120"/>
      <c r="L597" s="119"/>
      <c r="M597" s="120"/>
      <c r="N597" s="149"/>
      <c r="O597" s="120"/>
    </row>
    <row r="598" spans="1:16" s="91" customFormat="1">
      <c r="A598" s="143" t="s">
        <v>204</v>
      </c>
      <c r="B598" s="122"/>
      <c r="C598" s="123"/>
      <c r="D598" s="122"/>
      <c r="E598" s="123"/>
      <c r="F598" s="122"/>
      <c r="G598" s="123"/>
      <c r="H598" s="122"/>
      <c r="I598" s="123"/>
      <c r="J598" s="122"/>
      <c r="K598" s="123"/>
      <c r="L598" s="122"/>
      <c r="M598" s="123"/>
      <c r="N598" s="122"/>
      <c r="O598" s="123"/>
    </row>
    <row r="599" spans="1:16" s="91" customFormat="1">
      <c r="A599" s="672" t="s">
        <v>208</v>
      </c>
      <c r="B599" s="673"/>
      <c r="C599" s="673"/>
      <c r="D599" s="673"/>
      <c r="E599" s="673"/>
      <c r="F599" s="673"/>
      <c r="G599" s="673"/>
      <c r="H599" s="673"/>
      <c r="I599" s="673"/>
      <c r="J599" s="673"/>
      <c r="K599" s="673"/>
      <c r="L599" s="673"/>
      <c r="M599" s="673"/>
      <c r="N599" s="673"/>
      <c r="O599" s="673"/>
    </row>
    <row r="600" spans="1:16" s="91" customFormat="1">
      <c r="O600" s="84" t="s">
        <v>229</v>
      </c>
      <c r="P600" s="185"/>
    </row>
  </sheetData>
  <mergeCells count="59">
    <mergeCell ref="A64:I64"/>
    <mergeCell ref="A29:O29"/>
    <mergeCell ref="A33:M33"/>
    <mergeCell ref="A34:M34"/>
    <mergeCell ref="A59:K59"/>
    <mergeCell ref="A63:I63"/>
    <mergeCell ref="A184:M184"/>
    <mergeCell ref="A89:G89"/>
    <mergeCell ref="A93:M93"/>
    <mergeCell ref="A94:M94"/>
    <mergeCell ref="A119:M119"/>
    <mergeCell ref="A123:M123"/>
    <mergeCell ref="A124:M124"/>
    <mergeCell ref="A149:M149"/>
    <mergeCell ref="A153:M153"/>
    <mergeCell ref="A154:M154"/>
    <mergeCell ref="A179:M179"/>
    <mergeCell ref="A183:M183"/>
    <mergeCell ref="A304:O304"/>
    <mergeCell ref="A209:M209"/>
    <mergeCell ref="A213:M213"/>
    <mergeCell ref="A214:M214"/>
    <mergeCell ref="A239:M239"/>
    <mergeCell ref="A243:M243"/>
    <mergeCell ref="A244:M244"/>
    <mergeCell ref="A269:M269"/>
    <mergeCell ref="A273:M273"/>
    <mergeCell ref="A274:M274"/>
    <mergeCell ref="A299:M299"/>
    <mergeCell ref="A303:O303"/>
    <mergeCell ref="A424:O424"/>
    <mergeCell ref="A329:O329"/>
    <mergeCell ref="A333:O333"/>
    <mergeCell ref="A334:O334"/>
    <mergeCell ref="A359:O359"/>
    <mergeCell ref="A363:O363"/>
    <mergeCell ref="A364:O364"/>
    <mergeCell ref="A389:O389"/>
    <mergeCell ref="A393:O393"/>
    <mergeCell ref="A394:O394"/>
    <mergeCell ref="A419:O419"/>
    <mergeCell ref="A423:O423"/>
    <mergeCell ref="A544:O544"/>
    <mergeCell ref="A449:O449"/>
    <mergeCell ref="A453:O453"/>
    <mergeCell ref="A454:O454"/>
    <mergeCell ref="A479:O479"/>
    <mergeCell ref="A483:O483"/>
    <mergeCell ref="A484:O484"/>
    <mergeCell ref="A509:O509"/>
    <mergeCell ref="A513:O513"/>
    <mergeCell ref="A514:O514"/>
    <mergeCell ref="A539:O539"/>
    <mergeCell ref="A543:O543"/>
    <mergeCell ref="A569:O569"/>
    <mergeCell ref="A571:O571"/>
    <mergeCell ref="A573:O573"/>
    <mergeCell ref="A574:O574"/>
    <mergeCell ref="A599:O599"/>
  </mergeCells>
  <pageMargins left="0.7" right="0.7" top="0.75" bottom="0.75" header="0.3" footer="0.3"/>
  <pageSetup scale="85" firstPageNumber="143" orientation="landscape" useFirstPageNumber="1" r:id="rId1"/>
  <headerFooter>
    <oddHeader>&amp;R&amp;"Arial,Regular"&amp;8SREB-State Data Exchange</oddHeader>
    <oddFooter>&amp;C&amp;"Arial,Regular"&amp;8C-&amp;P</oddFooter>
  </headerFooter>
  <rowBreaks count="18" manualBreakCount="18">
    <brk id="30" max="14" man="1"/>
    <brk id="60" max="14" man="1"/>
    <brk id="90" max="14" man="1"/>
    <brk id="120" max="14" man="1"/>
    <brk id="150" max="14" man="1"/>
    <brk id="180" max="14" man="1"/>
    <brk id="210" max="14" man="1"/>
    <brk id="240" max="14" man="1"/>
    <brk id="270" max="14" man="1"/>
    <brk id="300" max="14" man="1"/>
    <brk id="330" max="14" man="1"/>
    <brk id="360" max="14" man="1"/>
    <brk id="390" max="14" man="1"/>
    <brk id="420" max="14" man="1"/>
    <brk id="450" max="14" man="1"/>
    <brk id="480" max="14" man="1"/>
    <brk id="510" max="14" man="1"/>
    <brk id="540" max="14"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00000"/>
  </sheetPr>
  <dimension ref="A1:AJ130"/>
  <sheetViews>
    <sheetView showZeros="0" view="pageBreakPreview" zoomScaleNormal="100" zoomScaleSheetLayoutView="100" workbookViewId="0">
      <pane xSplit="1" ySplit="9" topLeftCell="B115" activePane="bottomRight" state="frozen"/>
      <selection pane="topRight" activeCell="B1" sqref="B1"/>
      <selection pane="bottomLeft" activeCell="A10" sqref="A10"/>
      <selection pane="bottomRight" activeCell="S127" sqref="S127"/>
    </sheetView>
  </sheetViews>
  <sheetFormatPr defaultColWidth="8.88671875" defaultRowHeight="15"/>
  <cols>
    <col min="1" max="1" width="5.33203125" style="82" customWidth="1"/>
    <col min="2" max="2" width="15.6640625" style="211" customWidth="1"/>
    <col min="3" max="3" width="6.21875" style="82" customWidth="1"/>
    <col min="4" max="4" width="5.88671875" style="82" customWidth="1"/>
    <col min="5" max="5" width="5.77734375" style="82" customWidth="1"/>
    <col min="6" max="6" width="5.21875" style="83" customWidth="1"/>
    <col min="7" max="7" width="5.77734375" style="83" customWidth="1"/>
    <col min="8" max="9" width="5.44140625" style="83" customWidth="1"/>
    <col min="10" max="10" width="5.88671875" style="83" customWidth="1"/>
    <col min="11" max="11" width="5.6640625" style="83" customWidth="1"/>
    <col min="12" max="13" width="6.21875" style="82" customWidth="1"/>
    <col min="14" max="16" width="5.88671875" style="82" customWidth="1"/>
    <col min="17" max="17" width="6.6640625" style="211" customWidth="1"/>
    <col min="18" max="18" width="3.6640625" style="83" customWidth="1"/>
    <col min="19" max="24" width="7.21875" style="200" customWidth="1"/>
    <col min="25" max="25" width="7.6640625" style="200" customWidth="1"/>
    <col min="26" max="26" width="6.77734375" style="200" customWidth="1"/>
    <col min="27" max="27" width="7.21875" style="200" customWidth="1"/>
    <col min="28" max="28" width="8.109375" style="200" customWidth="1"/>
    <col min="29" max="30" width="6.44140625" style="200" customWidth="1"/>
    <col min="31" max="31" width="8.33203125" style="200" customWidth="1"/>
    <col min="32" max="32" width="6.77734375" style="200" customWidth="1"/>
    <col min="33" max="33" width="7.88671875" style="200" customWidth="1"/>
    <col min="34" max="34" width="6.33203125" style="213" customWidth="1"/>
    <col min="35" max="35" width="5.33203125" style="200" customWidth="1"/>
    <col min="36" max="36" width="8.88671875" style="200" customWidth="1"/>
    <col min="37" max="16384" width="8.88671875" style="82"/>
  </cols>
  <sheetData>
    <row r="1" spans="1:36" customFormat="1">
      <c r="A1" s="82"/>
      <c r="B1" s="188"/>
      <c r="C1" s="188"/>
      <c r="D1" s="188"/>
      <c r="E1" s="188"/>
      <c r="F1" s="189"/>
      <c r="G1" s="189"/>
      <c r="H1" s="189"/>
      <c r="I1" s="189"/>
      <c r="J1" s="189"/>
      <c r="K1" s="189"/>
      <c r="L1" s="188"/>
      <c r="M1" s="189"/>
      <c r="N1" s="190"/>
      <c r="O1" s="191"/>
      <c r="P1" s="192"/>
      <c r="Q1" s="192"/>
      <c r="R1" s="91"/>
    </row>
    <row r="2" spans="1:36" customFormat="1">
      <c r="A2" s="82"/>
      <c r="B2" s="646"/>
      <c r="C2" s="646"/>
      <c r="D2" s="188"/>
      <c r="E2" s="188"/>
      <c r="F2" s="189"/>
      <c r="G2" s="189"/>
      <c r="H2" s="189"/>
      <c r="I2" s="189"/>
      <c r="J2" s="189"/>
      <c r="K2" s="189"/>
      <c r="L2" s="188"/>
      <c r="M2" s="189"/>
      <c r="N2" s="190"/>
      <c r="O2" s="191"/>
      <c r="P2" s="192"/>
      <c r="Q2" s="192"/>
      <c r="R2" s="91"/>
    </row>
    <row r="3" spans="1:36" ht="18">
      <c r="A3" s="193" t="s">
        <v>228</v>
      </c>
      <c r="B3" s="647"/>
      <c r="C3" s="648"/>
      <c r="D3" s="195"/>
      <c r="E3" s="195"/>
      <c r="F3" s="268"/>
      <c r="G3" s="268"/>
      <c r="H3" s="268"/>
      <c r="I3" s="268"/>
      <c r="J3" s="268"/>
      <c r="K3" s="268"/>
      <c r="L3" s="195"/>
      <c r="M3" s="195"/>
      <c r="N3" s="195"/>
      <c r="O3" s="195"/>
      <c r="P3" s="195"/>
      <c r="Q3" s="196"/>
      <c r="R3" s="268" t="s">
        <v>7</v>
      </c>
      <c r="S3" s="198"/>
      <c r="T3" s="198"/>
      <c r="U3" s="198"/>
      <c r="V3" s="198"/>
      <c r="W3" s="198"/>
      <c r="X3" s="198"/>
      <c r="Y3" s="198"/>
      <c r="Z3" s="198"/>
      <c r="AA3" s="198"/>
      <c r="AB3" s="198"/>
      <c r="AC3" s="198"/>
      <c r="AD3" s="198"/>
      <c r="AE3" s="198"/>
      <c r="AF3" s="198"/>
      <c r="AG3" s="198"/>
      <c r="AH3" s="199"/>
    </row>
    <row r="4" spans="1:36" ht="18">
      <c r="A4" s="201" t="s">
        <v>230</v>
      </c>
      <c r="B4" s="647"/>
      <c r="C4" s="648"/>
      <c r="D4" s="195"/>
      <c r="E4" s="195"/>
      <c r="F4" s="268"/>
      <c r="G4" s="268"/>
      <c r="H4" s="268"/>
      <c r="I4" s="268"/>
      <c r="J4" s="268"/>
      <c r="K4" s="268"/>
      <c r="L4" s="195"/>
      <c r="M4" s="195"/>
      <c r="N4" s="195"/>
      <c r="O4" s="195"/>
      <c r="P4" s="195"/>
      <c r="Q4" s="196"/>
      <c r="R4" s="268" t="s">
        <v>7</v>
      </c>
      <c r="S4" s="198"/>
      <c r="T4" s="198"/>
      <c r="U4" s="198"/>
      <c r="V4" s="198"/>
      <c r="W4" s="198"/>
      <c r="X4" s="198"/>
      <c r="Y4" s="198"/>
      <c r="Z4" s="198"/>
      <c r="AA4" s="198"/>
      <c r="AB4" s="198"/>
      <c r="AC4" s="198"/>
      <c r="AD4" s="198"/>
      <c r="AE4" s="198"/>
      <c r="AF4" s="198"/>
      <c r="AG4" s="198"/>
      <c r="AH4" s="199"/>
    </row>
    <row r="5" spans="1:36" s="208" customFormat="1" ht="18.75" customHeight="1">
      <c r="A5" s="201" t="s">
        <v>916</v>
      </c>
      <c r="B5" s="649"/>
      <c r="C5" s="650"/>
      <c r="D5" s="203"/>
      <c r="E5" s="203"/>
      <c r="F5" s="327"/>
      <c r="G5" s="327"/>
      <c r="H5" s="327"/>
      <c r="I5" s="327"/>
      <c r="J5" s="327"/>
      <c r="K5" s="327"/>
      <c r="L5" s="203"/>
      <c r="M5" s="203"/>
      <c r="N5" s="203"/>
      <c r="O5" s="203"/>
      <c r="P5" s="203"/>
      <c r="Q5" s="202"/>
      <c r="R5" s="327" t="s">
        <v>7</v>
      </c>
      <c r="S5" s="205"/>
      <c r="T5" s="205"/>
      <c r="U5" s="205"/>
      <c r="V5" s="205"/>
      <c r="W5" s="205"/>
      <c r="X5" s="205"/>
      <c r="Y5" s="205"/>
      <c r="Z5" s="205"/>
      <c r="AA5" s="205"/>
      <c r="AB5" s="205"/>
      <c r="AC5" s="205"/>
      <c r="AD5" s="205"/>
      <c r="AE5" s="205"/>
      <c r="AF5" s="205"/>
      <c r="AG5" s="205"/>
      <c r="AH5" s="206"/>
      <c r="AI5" s="207"/>
      <c r="AJ5" s="207"/>
    </row>
    <row r="6" spans="1:36" ht="15.75" customHeight="1">
      <c r="A6" s="210"/>
      <c r="B6" s="658"/>
      <c r="R6" s="83" t="s">
        <v>7</v>
      </c>
    </row>
    <row r="7" spans="1:36">
      <c r="A7" s="334"/>
      <c r="B7" s="214"/>
      <c r="C7" s="215" t="s">
        <v>231</v>
      </c>
      <c r="D7" s="216"/>
      <c r="E7" s="216"/>
      <c r="F7" s="677"/>
      <c r="G7" s="677"/>
      <c r="H7" s="677"/>
      <c r="I7" s="677"/>
      <c r="J7" s="677"/>
      <c r="K7" s="677"/>
      <c r="L7" s="216"/>
      <c r="M7" s="216"/>
      <c r="N7" s="216"/>
      <c r="O7" s="216"/>
      <c r="P7" s="216"/>
      <c r="Q7" s="329"/>
      <c r="R7" s="410" t="s">
        <v>389</v>
      </c>
      <c r="S7" s="215" t="s">
        <v>232</v>
      </c>
      <c r="T7" s="217"/>
      <c r="U7" s="217"/>
      <c r="V7" s="217"/>
      <c r="W7" s="217"/>
      <c r="X7" s="217"/>
      <c r="Y7" s="217"/>
      <c r="Z7" s="217"/>
      <c r="AA7" s="217"/>
      <c r="AB7" s="217"/>
      <c r="AC7" s="217"/>
      <c r="AD7" s="217"/>
      <c r="AE7" s="217"/>
      <c r="AF7" s="217"/>
      <c r="AG7" s="217"/>
      <c r="AH7" s="217"/>
    </row>
    <row r="8" spans="1:36">
      <c r="A8" s="335"/>
      <c r="B8" s="218"/>
      <c r="C8" s="219" t="s">
        <v>233</v>
      </c>
      <c r="D8" s="220"/>
      <c r="E8" s="220"/>
      <c r="F8" s="678"/>
      <c r="G8" s="678"/>
      <c r="H8" s="678"/>
      <c r="I8" s="678"/>
      <c r="J8" s="679" t="s">
        <v>234</v>
      </c>
      <c r="K8" s="680"/>
      <c r="L8" s="222"/>
      <c r="M8" s="222"/>
      <c r="N8" s="223"/>
      <c r="O8" s="221" t="s">
        <v>235</v>
      </c>
      <c r="P8" s="222"/>
      <c r="Q8" s="330"/>
      <c r="S8" s="219" t="s">
        <v>233</v>
      </c>
      <c r="T8" s="224"/>
      <c r="U8" s="224"/>
      <c r="V8" s="224"/>
      <c r="W8" s="224"/>
      <c r="X8" s="224"/>
      <c r="Y8" s="224"/>
      <c r="Z8" s="225" t="s">
        <v>234</v>
      </c>
      <c r="AA8" s="226"/>
      <c r="AB8" s="226"/>
      <c r="AC8" s="226"/>
      <c r="AD8" s="226"/>
      <c r="AE8" s="227"/>
      <c r="AF8" s="225" t="s">
        <v>235</v>
      </c>
      <c r="AG8" s="226"/>
      <c r="AH8" s="224"/>
    </row>
    <row r="9" spans="1:36" ht="41.25" customHeight="1">
      <c r="A9" s="336"/>
      <c r="B9" s="228"/>
      <c r="C9" s="229">
        <v>1</v>
      </c>
      <c r="D9" s="230">
        <v>2</v>
      </c>
      <c r="E9" s="230">
        <v>3</v>
      </c>
      <c r="F9" s="399">
        <v>4</v>
      </c>
      <c r="G9" s="399">
        <v>5</v>
      </c>
      <c r="H9" s="399">
        <v>6</v>
      </c>
      <c r="I9" s="681" t="s">
        <v>236</v>
      </c>
      <c r="J9" s="682" t="s">
        <v>237</v>
      </c>
      <c r="K9" s="399">
        <v>1</v>
      </c>
      <c r="L9" s="230">
        <v>2</v>
      </c>
      <c r="M9" s="230">
        <v>3</v>
      </c>
      <c r="N9" s="231" t="s">
        <v>238</v>
      </c>
      <c r="O9" s="232">
        <v>1</v>
      </c>
      <c r="P9" s="232">
        <v>2</v>
      </c>
      <c r="Q9" s="231" t="s">
        <v>165</v>
      </c>
      <c r="R9" s="399"/>
      <c r="S9" s="234">
        <v>1</v>
      </c>
      <c r="T9" s="235">
        <v>2</v>
      </c>
      <c r="U9" s="235">
        <v>3</v>
      </c>
      <c r="V9" s="235">
        <v>4</v>
      </c>
      <c r="W9" s="235">
        <v>5</v>
      </c>
      <c r="X9" s="235">
        <v>6</v>
      </c>
      <c r="Y9" s="236" t="s">
        <v>239</v>
      </c>
      <c r="Z9" s="237" t="s">
        <v>237</v>
      </c>
      <c r="AA9" s="235">
        <v>1</v>
      </c>
      <c r="AB9" s="235">
        <v>2</v>
      </c>
      <c r="AC9" s="235">
        <v>3</v>
      </c>
      <c r="AD9" s="237" t="s">
        <v>240</v>
      </c>
      <c r="AE9" s="236" t="s">
        <v>165</v>
      </c>
      <c r="AF9" s="237">
        <v>1</v>
      </c>
      <c r="AG9" s="237">
        <v>2</v>
      </c>
      <c r="AH9" s="238" t="s">
        <v>165</v>
      </c>
    </row>
    <row r="10" spans="1:36">
      <c r="A10" s="339" t="s">
        <v>241</v>
      </c>
      <c r="B10" s="240" t="s">
        <v>3</v>
      </c>
      <c r="C10" s="241">
        <f t="shared" ref="C10:M16" si="0">S10/S$16</f>
        <v>0.30261924727470035</v>
      </c>
      <c r="D10" s="242">
        <f t="shared" si="0"/>
        <v>0.26694601922602906</v>
      </c>
      <c r="E10" s="242">
        <f t="shared" si="0"/>
        <v>0.23877788728608548</v>
      </c>
      <c r="F10" s="683">
        <f t="shared" si="0"/>
        <v>0.21563786008230454</v>
      </c>
      <c r="G10" s="683">
        <f t="shared" si="0"/>
        <v>0.20915841584158415</v>
      </c>
      <c r="H10" s="683">
        <f t="shared" si="0"/>
        <v>0.18843404808317088</v>
      </c>
      <c r="I10" s="684">
        <f t="shared" si="0"/>
        <v>0.26806894889103183</v>
      </c>
      <c r="J10" s="684">
        <f t="shared" si="0"/>
        <v>2.1827889447236182E-2</v>
      </c>
      <c r="K10" s="683">
        <f t="shared" si="0"/>
        <v>0.18347221160461738</v>
      </c>
      <c r="L10" s="242">
        <f t="shared" si="0"/>
        <v>7.4852563133222444E-2</v>
      </c>
      <c r="M10" s="242">
        <f t="shared" si="0"/>
        <v>6.4168991630131525E-2</v>
      </c>
      <c r="N10" s="241">
        <f>AE10/AE$16</f>
        <v>0.111826677400161</v>
      </c>
      <c r="O10" s="241">
        <f>AF10/AF$16</f>
        <v>0</v>
      </c>
      <c r="P10" s="242">
        <f>AG10/AG$16</f>
        <v>0</v>
      </c>
      <c r="Q10" s="331">
        <f>AH10/AH$16</f>
        <v>0</v>
      </c>
      <c r="R10" s="400"/>
      <c r="S10" s="245">
        <f>'New Counts Pivot Table UPDATED'!B100</f>
        <v>12270</v>
      </c>
      <c r="T10" s="246">
        <f>'New Counts Pivot Table UPDATED'!C100</f>
        <v>2166</v>
      </c>
      <c r="U10" s="246">
        <f>'New Counts Pivot Table UPDATED'!D100</f>
        <v>5330</v>
      </c>
      <c r="V10" s="246">
        <f>'New Counts Pivot Table UPDATED'!E100</f>
        <v>1048</v>
      </c>
      <c r="W10" s="246">
        <f>'New Counts Pivot Table UPDATED'!F100</f>
        <v>845</v>
      </c>
      <c r="X10" s="321">
        <f>'New Counts Pivot Table UPDATED'!G100</f>
        <v>580</v>
      </c>
      <c r="Y10" s="659">
        <f>'New Counts Pivot Table UPDATED'!H100</f>
        <v>22239</v>
      </c>
      <c r="Z10" s="245">
        <f>'New Counts Pivot Table UPDATED'!I100</f>
        <v>139</v>
      </c>
      <c r="AA10" s="246">
        <f>'New Counts Pivot Table UPDATED'!J100</f>
        <v>2400</v>
      </c>
      <c r="AB10" s="246">
        <f>'New Counts Pivot Table UPDATED'!K100</f>
        <v>495</v>
      </c>
      <c r="AC10" s="246">
        <f>'New Counts Pivot Table UPDATED'!L100</f>
        <v>161</v>
      </c>
      <c r="AD10" s="321"/>
      <c r="AE10" s="659">
        <f>'New Counts Pivot Table UPDATED'!M100</f>
        <v>3195</v>
      </c>
      <c r="AF10" s="246">
        <f>'New Counts Pivot Table UPDATED'!N100</f>
        <v>0</v>
      </c>
      <c r="AG10" s="321">
        <f>'New Counts Pivot Table UPDATED'!O100</f>
        <v>0</v>
      </c>
      <c r="AH10" s="246">
        <f>'New Counts Pivot Table UPDATED'!P100</f>
        <v>0</v>
      </c>
    </row>
    <row r="11" spans="1:36">
      <c r="A11" s="337"/>
      <c r="B11" s="239" t="s">
        <v>4</v>
      </c>
      <c r="C11" s="247">
        <f t="shared" si="0"/>
        <v>0.26725201006264487</v>
      </c>
      <c r="D11" s="248">
        <f t="shared" si="0"/>
        <v>0.29763371949716538</v>
      </c>
      <c r="E11" s="248">
        <f t="shared" si="0"/>
        <v>0.25656303198638114</v>
      </c>
      <c r="F11" s="401">
        <f t="shared" si="0"/>
        <v>0.25267489711934155</v>
      </c>
      <c r="G11" s="401">
        <f t="shared" si="0"/>
        <v>0.26584158415841586</v>
      </c>
      <c r="H11" s="401">
        <f t="shared" si="0"/>
        <v>0.27063027940220924</v>
      </c>
      <c r="I11" s="685">
        <f t="shared" si="0"/>
        <v>0.26655014464802312</v>
      </c>
      <c r="J11" s="685">
        <f t="shared" si="0"/>
        <v>2.7795226130653265E-2</v>
      </c>
      <c r="K11" s="401">
        <f t="shared" si="0"/>
        <v>0.10733124378870117</v>
      </c>
      <c r="L11" s="248">
        <f t="shared" si="0"/>
        <v>0.10524724028428853</v>
      </c>
      <c r="M11" s="248">
        <f t="shared" si="0"/>
        <v>5.02192108409725E-2</v>
      </c>
      <c r="N11" s="247">
        <f t="shared" ref="N11:Q16" si="1">AE11/AE$16</f>
        <v>8.4106261593923912E-2</v>
      </c>
      <c r="O11" s="247">
        <f t="shared" si="1"/>
        <v>0</v>
      </c>
      <c r="P11" s="248">
        <f t="shared" si="1"/>
        <v>0</v>
      </c>
      <c r="Q11" s="332">
        <f t="shared" si="1"/>
        <v>0</v>
      </c>
      <c r="R11" s="401"/>
      <c r="S11" s="251">
        <f>'New Counts Pivot Table UPDATED'!B$101</f>
        <v>10836</v>
      </c>
      <c r="T11" s="252">
        <f>'New Counts Pivot Table UPDATED'!C101</f>
        <v>2415</v>
      </c>
      <c r="U11" s="252">
        <f>'New Counts Pivot Table UPDATED'!D101</f>
        <v>5727</v>
      </c>
      <c r="V11" s="252">
        <f>'New Counts Pivot Table UPDATED'!E101</f>
        <v>1228</v>
      </c>
      <c r="W11" s="252">
        <f>'New Counts Pivot Table UPDATED'!F101</f>
        <v>1074</v>
      </c>
      <c r="X11" s="322">
        <f>'New Counts Pivot Table UPDATED'!G101</f>
        <v>833</v>
      </c>
      <c r="Y11" s="660">
        <f>'New Counts Pivot Table UPDATED'!H101</f>
        <v>22113</v>
      </c>
      <c r="Z11" s="251">
        <f>'New Counts Pivot Table UPDATED'!I101</f>
        <v>177</v>
      </c>
      <c r="AA11" s="252">
        <f>'New Counts Pivot Table UPDATED'!J101</f>
        <v>1404</v>
      </c>
      <c r="AB11" s="252">
        <f>'New Counts Pivot Table UPDATED'!K101</f>
        <v>696</v>
      </c>
      <c r="AC11" s="252">
        <f>'New Counts Pivot Table UPDATED'!L101</f>
        <v>126</v>
      </c>
      <c r="AD11" s="322"/>
      <c r="AE11" s="660">
        <f>'New Counts Pivot Table UPDATED'!M101</f>
        <v>2403</v>
      </c>
      <c r="AF11" s="252">
        <f>'New Counts Pivot Table UPDATED'!N101</f>
        <v>0</v>
      </c>
      <c r="AG11" s="322">
        <f>'New Counts Pivot Table UPDATED'!O101</f>
        <v>0</v>
      </c>
      <c r="AH11" s="252">
        <f>'New Counts Pivot Table UPDATED'!P101</f>
        <v>0</v>
      </c>
    </row>
    <row r="12" spans="1:36">
      <c r="A12" s="337"/>
      <c r="B12" s="239" t="s">
        <v>5</v>
      </c>
      <c r="C12" s="247">
        <f t="shared" si="0"/>
        <v>0.21143885956691166</v>
      </c>
      <c r="D12" s="248">
        <f t="shared" si="0"/>
        <v>0.24476213951195464</v>
      </c>
      <c r="E12" s="248">
        <f t="shared" si="0"/>
        <v>0.26901711316190308</v>
      </c>
      <c r="F12" s="401">
        <f t="shared" si="0"/>
        <v>0.32139917695473252</v>
      </c>
      <c r="G12" s="401">
        <f t="shared" si="0"/>
        <v>0.28539603960396037</v>
      </c>
      <c r="H12" s="401">
        <f t="shared" si="0"/>
        <v>0.33853151397011044</v>
      </c>
      <c r="I12" s="685">
        <f t="shared" si="0"/>
        <v>0.24494937319189972</v>
      </c>
      <c r="J12" s="685">
        <f t="shared" si="0"/>
        <v>3.5961055276381909E-2</v>
      </c>
      <c r="K12" s="401">
        <f t="shared" si="0"/>
        <v>8.6231939454170167E-2</v>
      </c>
      <c r="L12" s="248">
        <f t="shared" si="0"/>
        <v>9.4510812036897027E-2</v>
      </c>
      <c r="M12" s="248">
        <f t="shared" si="0"/>
        <v>8.8481466719808693E-2</v>
      </c>
      <c r="N12" s="247">
        <f t="shared" si="1"/>
        <v>7.7141157117356765E-2</v>
      </c>
      <c r="O12" s="247">
        <f t="shared" si="1"/>
        <v>0</v>
      </c>
      <c r="P12" s="248">
        <f t="shared" si="1"/>
        <v>0</v>
      </c>
      <c r="Q12" s="332">
        <f t="shared" si="1"/>
        <v>0</v>
      </c>
      <c r="R12" s="401"/>
      <c r="S12" s="251">
        <f>'New Counts Pivot Table UPDATED'!B102</f>
        <v>8573</v>
      </c>
      <c r="T12" s="252">
        <f>'New Counts Pivot Table UPDATED'!C102</f>
        <v>1986</v>
      </c>
      <c r="U12" s="252">
        <f>'New Counts Pivot Table UPDATED'!D102</f>
        <v>6005</v>
      </c>
      <c r="V12" s="252">
        <f>'New Counts Pivot Table UPDATED'!E102</f>
        <v>1562</v>
      </c>
      <c r="W12" s="252">
        <f>'New Counts Pivot Table UPDATED'!F102</f>
        <v>1153</v>
      </c>
      <c r="X12" s="322">
        <f>'New Counts Pivot Table UPDATED'!G102</f>
        <v>1042</v>
      </c>
      <c r="Y12" s="660">
        <f>'New Counts Pivot Table UPDATED'!H102</f>
        <v>20321</v>
      </c>
      <c r="Z12" s="251">
        <f>'New Counts Pivot Table UPDATED'!I102</f>
        <v>229</v>
      </c>
      <c r="AA12" s="252">
        <f>'New Counts Pivot Table UPDATED'!J102</f>
        <v>1128</v>
      </c>
      <c r="AB12" s="252">
        <f>'New Counts Pivot Table UPDATED'!K102</f>
        <v>625</v>
      </c>
      <c r="AC12" s="252">
        <f>'New Counts Pivot Table UPDATED'!L102</f>
        <v>222</v>
      </c>
      <c r="AD12" s="322"/>
      <c r="AE12" s="660">
        <f>'New Counts Pivot Table UPDATED'!M102</f>
        <v>2204</v>
      </c>
      <c r="AF12" s="252">
        <f>'New Counts Pivot Table UPDATED'!N102</f>
        <v>0</v>
      </c>
      <c r="AG12" s="322">
        <f>'New Counts Pivot Table UPDATED'!O102</f>
        <v>0</v>
      </c>
      <c r="AH12" s="252">
        <f>'New Counts Pivot Table UPDATED'!P102</f>
        <v>0</v>
      </c>
    </row>
    <row r="13" spans="1:36">
      <c r="A13" s="337"/>
      <c r="B13" s="239" t="s">
        <v>6</v>
      </c>
      <c r="C13" s="247">
        <f t="shared" si="0"/>
        <v>8.0624475903911613E-2</v>
      </c>
      <c r="D13" s="248">
        <f t="shared" si="0"/>
        <v>6.4579738723194474E-2</v>
      </c>
      <c r="E13" s="248">
        <f t="shared" si="0"/>
        <v>9.0448884508556579E-2</v>
      </c>
      <c r="F13" s="401">
        <f t="shared" si="0"/>
        <v>0.10802469135802469</v>
      </c>
      <c r="G13" s="401">
        <f t="shared" si="0"/>
        <v>0.13663366336633664</v>
      </c>
      <c r="H13" s="401">
        <f t="shared" si="0"/>
        <v>0.14100064977257959</v>
      </c>
      <c r="I13" s="685">
        <f t="shared" si="0"/>
        <v>8.8271456123432984E-2</v>
      </c>
      <c r="J13" s="685">
        <f t="shared" si="0"/>
        <v>9.217964824120603E-2</v>
      </c>
      <c r="K13" s="401">
        <f t="shared" si="0"/>
        <v>0.21978442015136457</v>
      </c>
      <c r="L13" s="248">
        <f t="shared" si="0"/>
        <v>0.25495236655073339</v>
      </c>
      <c r="M13" s="248">
        <f t="shared" si="0"/>
        <v>0.37146273415703468</v>
      </c>
      <c r="N13" s="247">
        <f t="shared" si="1"/>
        <v>0.21280319204788073</v>
      </c>
      <c r="O13" s="247">
        <f t="shared" si="1"/>
        <v>0</v>
      </c>
      <c r="P13" s="248">
        <f t="shared" si="1"/>
        <v>0</v>
      </c>
      <c r="Q13" s="332">
        <f t="shared" si="1"/>
        <v>0</v>
      </c>
      <c r="R13" s="401"/>
      <c r="S13" s="251">
        <f>'New Counts Pivot Table UPDATED'!B103</f>
        <v>3269</v>
      </c>
      <c r="T13" s="252">
        <f>'New Counts Pivot Table UPDATED'!C103</f>
        <v>524</v>
      </c>
      <c r="U13" s="252">
        <f>'New Counts Pivot Table UPDATED'!D103</f>
        <v>2019</v>
      </c>
      <c r="V13" s="252">
        <f>'New Counts Pivot Table UPDATED'!E103</f>
        <v>525</v>
      </c>
      <c r="W13" s="252">
        <f>'New Counts Pivot Table UPDATED'!F103</f>
        <v>552</v>
      </c>
      <c r="X13" s="322">
        <f>'New Counts Pivot Table UPDATED'!G103</f>
        <v>434</v>
      </c>
      <c r="Y13" s="660">
        <f>'New Counts Pivot Table UPDATED'!H103</f>
        <v>7323</v>
      </c>
      <c r="Z13" s="251">
        <f>'New Counts Pivot Table UPDATED'!I103</f>
        <v>587</v>
      </c>
      <c r="AA13" s="252">
        <f>'New Counts Pivot Table UPDATED'!J103</f>
        <v>2875</v>
      </c>
      <c r="AB13" s="252">
        <f>'New Counts Pivot Table UPDATED'!K103</f>
        <v>1686</v>
      </c>
      <c r="AC13" s="252">
        <f>'New Counts Pivot Table UPDATED'!L103</f>
        <v>932</v>
      </c>
      <c r="AD13" s="322"/>
      <c r="AE13" s="660">
        <f>'New Counts Pivot Table UPDATED'!M103</f>
        <v>6080</v>
      </c>
      <c r="AF13" s="252">
        <f>'New Counts Pivot Table UPDATED'!N103</f>
        <v>0</v>
      </c>
      <c r="AG13" s="322">
        <f>'New Counts Pivot Table UPDATED'!O103</f>
        <v>0</v>
      </c>
      <c r="AH13" s="252">
        <f>'New Counts Pivot Table UPDATED'!P103</f>
        <v>0</v>
      </c>
    </row>
    <row r="14" spans="1:36">
      <c r="A14" s="337"/>
      <c r="B14" s="239" t="s">
        <v>24</v>
      </c>
      <c r="C14" s="247">
        <f t="shared" si="0"/>
        <v>0.1380654071918315</v>
      </c>
      <c r="D14" s="248">
        <f t="shared" si="0"/>
        <v>0.12607838304165639</v>
      </c>
      <c r="E14" s="248">
        <f t="shared" si="0"/>
        <v>0.13999641609174804</v>
      </c>
      <c r="F14" s="401">
        <f t="shared" si="0"/>
        <v>0.10205761316872428</v>
      </c>
      <c r="G14" s="401">
        <f t="shared" si="0"/>
        <v>0.10297029702970296</v>
      </c>
      <c r="H14" s="401">
        <f t="shared" si="0"/>
        <v>5.5880441845354123E-2</v>
      </c>
      <c r="I14" s="685">
        <f t="shared" si="0"/>
        <v>0.13054484088717455</v>
      </c>
      <c r="J14" s="686">
        <f t="shared" si="0"/>
        <v>2.9836683417085426E-3</v>
      </c>
      <c r="K14" s="401">
        <f t="shared" si="0"/>
        <v>0.11344698417552175</v>
      </c>
      <c r="L14" s="248">
        <f t="shared" si="0"/>
        <v>7.5608649629517619E-2</v>
      </c>
      <c r="M14" s="248">
        <f t="shared" si="0"/>
        <v>6.0581905141490637E-2</v>
      </c>
      <c r="N14" s="247">
        <f t="shared" si="1"/>
        <v>7.542613139197088E-2</v>
      </c>
      <c r="O14" s="247">
        <f t="shared" si="1"/>
        <v>0</v>
      </c>
      <c r="P14" s="248">
        <f t="shared" si="1"/>
        <v>0</v>
      </c>
      <c r="Q14" s="332">
        <f t="shared" si="1"/>
        <v>0</v>
      </c>
      <c r="R14" s="401"/>
      <c r="S14" s="251">
        <f>'New Counts Pivot Table UPDATED'!B104</f>
        <v>5598</v>
      </c>
      <c r="T14" s="252">
        <f>'New Counts Pivot Table UPDATED'!C104</f>
        <v>1023</v>
      </c>
      <c r="U14" s="252">
        <f>'New Counts Pivot Table UPDATED'!D104</f>
        <v>3125</v>
      </c>
      <c r="V14" s="252">
        <f>'New Counts Pivot Table UPDATED'!E104</f>
        <v>496</v>
      </c>
      <c r="W14" s="252">
        <f>'New Counts Pivot Table UPDATED'!F104</f>
        <v>416</v>
      </c>
      <c r="X14" s="322">
        <f>'New Counts Pivot Table UPDATED'!G104</f>
        <v>172</v>
      </c>
      <c r="Y14" s="660">
        <f>'New Counts Pivot Table UPDATED'!H104</f>
        <v>10830</v>
      </c>
      <c r="Z14" s="251">
        <f>'New Counts Pivot Table UPDATED'!I104</f>
        <v>19</v>
      </c>
      <c r="AA14" s="252">
        <f>'New Counts Pivot Table UPDATED'!J104</f>
        <v>1484</v>
      </c>
      <c r="AB14" s="252">
        <f>'New Counts Pivot Table UPDATED'!K104</f>
        <v>500</v>
      </c>
      <c r="AC14" s="252">
        <f>'New Counts Pivot Table UPDATED'!L104</f>
        <v>152</v>
      </c>
      <c r="AD14" s="322"/>
      <c r="AE14" s="660">
        <f>'New Counts Pivot Table UPDATED'!M104</f>
        <v>2155</v>
      </c>
      <c r="AF14" s="252">
        <f>'New Counts Pivot Table UPDATED'!N104</f>
        <v>0</v>
      </c>
      <c r="AG14" s="322">
        <f>'New Counts Pivot Table UPDATED'!O104</f>
        <v>0</v>
      </c>
      <c r="AH14" s="252">
        <f>'New Counts Pivot Table UPDATED'!P104</f>
        <v>0</v>
      </c>
    </row>
    <row r="15" spans="1:36">
      <c r="A15" s="337"/>
      <c r="B15" s="239" t="s">
        <v>21</v>
      </c>
      <c r="C15" s="247">
        <f t="shared" si="0"/>
        <v>0</v>
      </c>
      <c r="D15" s="248">
        <f t="shared" si="0"/>
        <v>0</v>
      </c>
      <c r="E15" s="404">
        <f t="shared" si="0"/>
        <v>5.1966669653256874E-3</v>
      </c>
      <c r="F15" s="401">
        <f t="shared" si="0"/>
        <v>2.0576131687242798E-4</v>
      </c>
      <c r="G15" s="401">
        <f t="shared" si="0"/>
        <v>0</v>
      </c>
      <c r="H15" s="401">
        <f t="shared" si="0"/>
        <v>5.5230669265756982E-3</v>
      </c>
      <c r="I15" s="687">
        <f t="shared" si="0"/>
        <v>1.6152362584378013E-3</v>
      </c>
      <c r="J15" s="685">
        <f t="shared" si="0"/>
        <v>0.81925251256281406</v>
      </c>
      <c r="K15" s="401">
        <f t="shared" si="0"/>
        <v>0.28973320082562493</v>
      </c>
      <c r="L15" s="248">
        <f t="shared" si="0"/>
        <v>0.39482836836534102</v>
      </c>
      <c r="M15" s="248">
        <f t="shared" si="0"/>
        <v>0.36508569151056197</v>
      </c>
      <c r="N15" s="247">
        <f t="shared" si="1"/>
        <v>0.43869658044870674</v>
      </c>
      <c r="O15" s="247">
        <f t="shared" si="1"/>
        <v>1</v>
      </c>
      <c r="P15" s="248">
        <f t="shared" si="1"/>
        <v>1</v>
      </c>
      <c r="Q15" s="332">
        <f t="shared" si="1"/>
        <v>1</v>
      </c>
      <c r="R15" s="401"/>
      <c r="S15" s="251">
        <f>'New Counts Pivot Table UPDATED'!B105</f>
        <v>0</v>
      </c>
      <c r="T15" s="252">
        <f>'New Counts Pivot Table UPDATED'!C105</f>
        <v>0</v>
      </c>
      <c r="U15" s="252">
        <f>'New Counts Pivot Table UPDATED'!D105</f>
        <v>116</v>
      </c>
      <c r="V15" s="252">
        <f>'New Counts Pivot Table UPDATED'!E105</f>
        <v>1</v>
      </c>
      <c r="W15" s="252">
        <f>'New Counts Pivot Table UPDATED'!F105</f>
        <v>0</v>
      </c>
      <c r="X15" s="322">
        <f>'New Counts Pivot Table UPDATED'!G105</f>
        <v>17</v>
      </c>
      <c r="Y15" s="660">
        <f>'New Counts Pivot Table UPDATED'!H105</f>
        <v>134</v>
      </c>
      <c r="Z15" s="251">
        <f>'New Counts Pivot Table UPDATED'!I105</f>
        <v>5217</v>
      </c>
      <c r="AA15" s="252">
        <f>'New Counts Pivot Table UPDATED'!J105</f>
        <v>3790</v>
      </c>
      <c r="AB15" s="252">
        <f>'New Counts Pivot Table UPDATED'!K105</f>
        <v>2611</v>
      </c>
      <c r="AC15" s="252">
        <f>'New Counts Pivot Table UPDATED'!L105</f>
        <v>916</v>
      </c>
      <c r="AD15" s="322"/>
      <c r="AE15" s="660">
        <f>'New Counts Pivot Table UPDATED'!M105</f>
        <v>12534</v>
      </c>
      <c r="AF15" s="252">
        <f>'New Counts Pivot Table UPDATED'!N105</f>
        <v>2708</v>
      </c>
      <c r="AG15" s="322">
        <f>'New Counts Pivot Table UPDATED'!O105</f>
        <v>1438</v>
      </c>
      <c r="AH15" s="252">
        <f>'New Counts Pivot Table UPDATED'!P105</f>
        <v>4146</v>
      </c>
    </row>
    <row r="16" spans="1:36" s="261" customFormat="1">
      <c r="A16" s="338" t="s">
        <v>7</v>
      </c>
      <c r="B16" s="253" t="s">
        <v>212</v>
      </c>
      <c r="C16" s="254">
        <f t="shared" si="0"/>
        <v>1</v>
      </c>
      <c r="D16" s="255">
        <f t="shared" si="0"/>
        <v>1</v>
      </c>
      <c r="E16" s="255">
        <f t="shared" si="0"/>
        <v>1</v>
      </c>
      <c r="F16" s="402">
        <f t="shared" si="0"/>
        <v>1</v>
      </c>
      <c r="G16" s="402">
        <f t="shared" si="0"/>
        <v>1</v>
      </c>
      <c r="H16" s="402">
        <f t="shared" si="0"/>
        <v>1</v>
      </c>
      <c r="I16" s="688">
        <f t="shared" si="0"/>
        <v>1</v>
      </c>
      <c r="J16" s="688">
        <f t="shared" si="0"/>
        <v>1</v>
      </c>
      <c r="K16" s="402">
        <f t="shared" si="0"/>
        <v>1</v>
      </c>
      <c r="L16" s="255">
        <f t="shared" si="0"/>
        <v>1</v>
      </c>
      <c r="M16" s="255">
        <f t="shared" si="0"/>
        <v>1</v>
      </c>
      <c r="N16" s="254">
        <f t="shared" si="1"/>
        <v>1</v>
      </c>
      <c r="O16" s="254">
        <f t="shared" si="1"/>
        <v>1</v>
      </c>
      <c r="P16" s="255">
        <f t="shared" si="1"/>
        <v>1</v>
      </c>
      <c r="Q16" s="333">
        <f t="shared" si="1"/>
        <v>1</v>
      </c>
      <c r="R16" s="402"/>
      <c r="S16" s="258">
        <f>'New Counts Pivot Table UPDATED'!B106</f>
        <v>40546</v>
      </c>
      <c r="T16" s="259">
        <f>'New Counts Pivot Table UPDATED'!C106</f>
        <v>8114</v>
      </c>
      <c r="U16" s="259">
        <f>'New Counts Pivot Table UPDATED'!D106</f>
        <v>22322</v>
      </c>
      <c r="V16" s="259">
        <f>'New Counts Pivot Table UPDATED'!E106</f>
        <v>4860</v>
      </c>
      <c r="W16" s="259">
        <f>'New Counts Pivot Table UPDATED'!F106</f>
        <v>4040</v>
      </c>
      <c r="X16" s="323">
        <f>'New Counts Pivot Table UPDATED'!G106</f>
        <v>3078</v>
      </c>
      <c r="Y16" s="661">
        <f>'New Counts Pivot Table UPDATED'!H106</f>
        <v>82960</v>
      </c>
      <c r="Z16" s="258">
        <f>'New Counts Pivot Table UPDATED'!I106</f>
        <v>6368</v>
      </c>
      <c r="AA16" s="259">
        <f>'New Counts Pivot Table UPDATED'!J106</f>
        <v>13081</v>
      </c>
      <c r="AB16" s="259">
        <f>'New Counts Pivot Table UPDATED'!K106</f>
        <v>6613</v>
      </c>
      <c r="AC16" s="259">
        <f>'New Counts Pivot Table UPDATED'!L106</f>
        <v>2509</v>
      </c>
      <c r="AD16" s="323"/>
      <c r="AE16" s="661">
        <f>'New Counts Pivot Table UPDATED'!M106</f>
        <v>28571</v>
      </c>
      <c r="AF16" s="259">
        <f>'New Counts Pivot Table UPDATED'!N106</f>
        <v>2708</v>
      </c>
      <c r="AG16" s="323">
        <f>'New Counts Pivot Table UPDATED'!O106</f>
        <v>1438</v>
      </c>
      <c r="AH16" s="259">
        <f>'New Counts Pivot Table UPDATED'!P106</f>
        <v>4146</v>
      </c>
      <c r="AI16" s="260"/>
      <c r="AJ16" s="260"/>
    </row>
    <row r="17" spans="1:36">
      <c r="A17" s="339" t="s">
        <v>28</v>
      </c>
      <c r="B17" s="240" t="s">
        <v>3</v>
      </c>
      <c r="C17" s="241">
        <f t="shared" ref="C17:M23" si="2">S17/S$23</f>
        <v>0.28938018160284246</v>
      </c>
      <c r="D17" s="242">
        <f t="shared" si="2"/>
        <v>0.25232067510548523</v>
      </c>
      <c r="E17" s="242">
        <f t="shared" si="2"/>
        <v>0.22343096234309623</v>
      </c>
      <c r="F17" s="683">
        <f t="shared" si="2"/>
        <v>0.28520499108734404</v>
      </c>
      <c r="G17" s="683">
        <f t="shared" si="2"/>
        <v>0.22433460076045628</v>
      </c>
      <c r="H17" s="683">
        <f t="shared" si="2"/>
        <v>0.26582278481012656</v>
      </c>
      <c r="I17" s="684">
        <f t="shared" si="2"/>
        <v>0.26461485557083908</v>
      </c>
      <c r="J17" s="684">
        <f>IFERROR(Z17/Z$23,0)</f>
        <v>0</v>
      </c>
      <c r="K17" s="683">
        <f>AA17/AA$23</f>
        <v>0</v>
      </c>
      <c r="L17" s="242">
        <f>AB17/AB$23</f>
        <v>0</v>
      </c>
      <c r="M17" s="242">
        <f>AC17/AC$23</f>
        <v>0</v>
      </c>
      <c r="N17" s="241">
        <f t="shared" ref="N17:Q23" si="3">AE17/AE$23</f>
        <v>0</v>
      </c>
      <c r="O17" s="241">
        <f t="shared" si="3"/>
        <v>0</v>
      </c>
      <c r="P17" s="242">
        <f t="shared" si="3"/>
        <v>0</v>
      </c>
      <c r="Q17" s="331">
        <f t="shared" si="3"/>
        <v>0</v>
      </c>
      <c r="R17" s="400"/>
      <c r="S17" s="245">
        <f>'New Counts Pivot Table UPDATED'!B5</f>
        <v>733</v>
      </c>
      <c r="T17" s="246">
        <f>'New Counts Pivot Table UPDATED'!C5</f>
        <v>299</v>
      </c>
      <c r="U17" s="246">
        <f>'New Counts Pivot Table UPDATED'!D5</f>
        <v>267</v>
      </c>
      <c r="V17" s="246">
        <f>'New Counts Pivot Table UPDATED'!E5</f>
        <v>160</v>
      </c>
      <c r="W17" s="246">
        <f>'New Counts Pivot Table UPDATED'!F5</f>
        <v>59</v>
      </c>
      <c r="X17" s="321">
        <f>'New Counts Pivot Table UPDATED'!G5</f>
        <v>21</v>
      </c>
      <c r="Y17" s="245">
        <f>'New Counts Pivot Table UPDATED'!H5</f>
        <v>1539</v>
      </c>
      <c r="Z17" s="245">
        <f>'New Counts Pivot Table UPDATED'!I5</f>
        <v>0</v>
      </c>
      <c r="AA17" s="246">
        <f>'New Counts Pivot Table UPDATED'!J5</f>
        <v>0</v>
      </c>
      <c r="AB17" s="246">
        <f>'New Counts Pivot Table UPDATED'!K5</f>
        <v>0</v>
      </c>
      <c r="AC17" s="246">
        <f>'New Counts Pivot Table UPDATED'!L5</f>
        <v>0</v>
      </c>
      <c r="AD17" s="246"/>
      <c r="AE17" s="245">
        <f>'New Counts Pivot Table UPDATED'!M5</f>
        <v>0</v>
      </c>
      <c r="AF17" s="245">
        <f>'New Counts Pivot Table UPDATED'!N5</f>
        <v>0</v>
      </c>
      <c r="AG17" s="246">
        <f>'New Counts Pivot Table UPDATED'!O5</f>
        <v>0</v>
      </c>
      <c r="AH17" s="245">
        <f>'New Counts Pivot Table UPDATED'!P5</f>
        <v>0</v>
      </c>
    </row>
    <row r="18" spans="1:36">
      <c r="A18" s="337"/>
      <c r="B18" s="239" t="s">
        <v>4</v>
      </c>
      <c r="C18" s="247">
        <f t="shared" si="2"/>
        <v>0.28701144887485197</v>
      </c>
      <c r="D18" s="248">
        <f t="shared" si="2"/>
        <v>0.29535864978902954</v>
      </c>
      <c r="E18" s="248">
        <f t="shared" si="2"/>
        <v>0.22677824267782426</v>
      </c>
      <c r="F18" s="401">
        <f t="shared" si="2"/>
        <v>0.25668449197860965</v>
      </c>
      <c r="G18" s="401">
        <f t="shared" si="2"/>
        <v>0.26996197718631176</v>
      </c>
      <c r="H18" s="401">
        <f t="shared" si="2"/>
        <v>0.25316455696202533</v>
      </c>
      <c r="I18" s="685">
        <f t="shared" si="2"/>
        <v>0.2721801925722146</v>
      </c>
      <c r="J18" s="685">
        <f t="shared" ref="J18:J23" si="4">IFERROR(Z18/Z$23,0)</f>
        <v>0</v>
      </c>
      <c r="K18" s="401">
        <f t="shared" si="2"/>
        <v>0</v>
      </c>
      <c r="L18" s="248">
        <f t="shared" si="2"/>
        <v>0</v>
      </c>
      <c r="M18" s="248">
        <f t="shared" si="2"/>
        <v>0</v>
      </c>
      <c r="N18" s="247">
        <f t="shared" si="3"/>
        <v>0</v>
      </c>
      <c r="O18" s="247">
        <f t="shared" si="3"/>
        <v>0</v>
      </c>
      <c r="P18" s="248">
        <f t="shared" si="3"/>
        <v>0</v>
      </c>
      <c r="Q18" s="332">
        <f t="shared" si="3"/>
        <v>0</v>
      </c>
      <c r="R18" s="401"/>
      <c r="S18" s="251">
        <f>'New Counts Pivot Table UPDATED'!B6</f>
        <v>727</v>
      </c>
      <c r="T18" s="252">
        <f>'New Counts Pivot Table UPDATED'!C6</f>
        <v>350</v>
      </c>
      <c r="U18" s="252">
        <f>'New Counts Pivot Table UPDATED'!D6</f>
        <v>271</v>
      </c>
      <c r="V18" s="252">
        <f>'New Counts Pivot Table UPDATED'!E6</f>
        <v>144</v>
      </c>
      <c r="W18" s="252">
        <f>'New Counts Pivot Table UPDATED'!F6</f>
        <v>71</v>
      </c>
      <c r="X18" s="322">
        <f>'New Counts Pivot Table UPDATED'!G6</f>
        <v>20</v>
      </c>
      <c r="Y18" s="251">
        <f>'New Counts Pivot Table UPDATED'!H6</f>
        <v>1583</v>
      </c>
      <c r="Z18" s="251">
        <f>'New Counts Pivot Table UPDATED'!I6</f>
        <v>0</v>
      </c>
      <c r="AA18" s="252">
        <f>'New Counts Pivot Table UPDATED'!J6</f>
        <v>0</v>
      </c>
      <c r="AB18" s="252">
        <f>'New Counts Pivot Table UPDATED'!K6</f>
        <v>0</v>
      </c>
      <c r="AC18" s="252">
        <f>'New Counts Pivot Table UPDATED'!L6</f>
        <v>0</v>
      </c>
      <c r="AD18" s="252"/>
      <c r="AE18" s="251">
        <f>'New Counts Pivot Table UPDATED'!M6</f>
        <v>0</v>
      </c>
      <c r="AF18" s="251">
        <f>'New Counts Pivot Table UPDATED'!N6</f>
        <v>0</v>
      </c>
      <c r="AG18" s="252">
        <f>'New Counts Pivot Table UPDATED'!O6</f>
        <v>0</v>
      </c>
      <c r="AH18" s="251">
        <f>'New Counts Pivot Table UPDATED'!P6</f>
        <v>0</v>
      </c>
    </row>
    <row r="19" spans="1:36">
      <c r="A19" s="337"/>
      <c r="B19" s="239" t="s">
        <v>5</v>
      </c>
      <c r="C19" s="247">
        <f t="shared" si="2"/>
        <v>0.25819186735096722</v>
      </c>
      <c r="D19" s="248">
        <f t="shared" si="2"/>
        <v>0.31139240506329113</v>
      </c>
      <c r="E19" s="248">
        <f t="shared" si="2"/>
        <v>0.32635983263598328</v>
      </c>
      <c r="F19" s="401">
        <f t="shared" si="2"/>
        <v>0.30303030303030304</v>
      </c>
      <c r="G19" s="401">
        <f t="shared" si="2"/>
        <v>0.38783269961977185</v>
      </c>
      <c r="H19" s="401">
        <f t="shared" si="2"/>
        <v>0.48101265822784811</v>
      </c>
      <c r="I19" s="685">
        <f t="shared" si="2"/>
        <v>0.29625171939477302</v>
      </c>
      <c r="J19" s="685">
        <f t="shared" si="4"/>
        <v>0</v>
      </c>
      <c r="K19" s="401">
        <f t="shared" si="2"/>
        <v>0</v>
      </c>
      <c r="L19" s="248">
        <f t="shared" si="2"/>
        <v>0</v>
      </c>
      <c r="M19" s="248">
        <f t="shared" si="2"/>
        <v>0</v>
      </c>
      <c r="N19" s="247">
        <f t="shared" si="3"/>
        <v>0</v>
      </c>
      <c r="O19" s="247">
        <f t="shared" si="3"/>
        <v>0</v>
      </c>
      <c r="P19" s="248">
        <f t="shared" si="3"/>
        <v>0</v>
      </c>
      <c r="Q19" s="332">
        <f t="shared" si="3"/>
        <v>0</v>
      </c>
      <c r="R19" s="401"/>
      <c r="S19" s="251">
        <f>'New Counts Pivot Table UPDATED'!B7</f>
        <v>654</v>
      </c>
      <c r="T19" s="252">
        <f>'New Counts Pivot Table UPDATED'!C7</f>
        <v>369</v>
      </c>
      <c r="U19" s="252">
        <f>'New Counts Pivot Table UPDATED'!D7</f>
        <v>390</v>
      </c>
      <c r="V19" s="252">
        <f>'New Counts Pivot Table UPDATED'!E7</f>
        <v>170</v>
      </c>
      <c r="W19" s="252">
        <f>'New Counts Pivot Table UPDATED'!F7</f>
        <v>102</v>
      </c>
      <c r="X19" s="322">
        <f>'New Counts Pivot Table UPDATED'!G7</f>
        <v>38</v>
      </c>
      <c r="Y19" s="251">
        <f>'New Counts Pivot Table UPDATED'!H7</f>
        <v>1723</v>
      </c>
      <c r="Z19" s="251">
        <f>'New Counts Pivot Table UPDATED'!I7</f>
        <v>0</v>
      </c>
      <c r="AA19" s="252">
        <f>'New Counts Pivot Table UPDATED'!J7</f>
        <v>0</v>
      </c>
      <c r="AB19" s="252">
        <f>'New Counts Pivot Table UPDATED'!K7</f>
        <v>0</v>
      </c>
      <c r="AC19" s="252">
        <f>'New Counts Pivot Table UPDATED'!L7</f>
        <v>0</v>
      </c>
      <c r="AD19" s="252"/>
      <c r="AE19" s="251">
        <f>'New Counts Pivot Table UPDATED'!M7</f>
        <v>0</v>
      </c>
      <c r="AF19" s="251">
        <f>'New Counts Pivot Table UPDATED'!N7</f>
        <v>0</v>
      </c>
      <c r="AG19" s="252">
        <f>'New Counts Pivot Table UPDATED'!O7</f>
        <v>0</v>
      </c>
      <c r="AH19" s="251">
        <f>'New Counts Pivot Table UPDATED'!P7</f>
        <v>0</v>
      </c>
    </row>
    <row r="20" spans="1:36">
      <c r="A20" s="337"/>
      <c r="B20" s="239" t="s">
        <v>6</v>
      </c>
      <c r="C20" s="247">
        <f t="shared" si="2"/>
        <v>0.13028030003947888</v>
      </c>
      <c r="D20" s="248">
        <f t="shared" si="2"/>
        <v>9.8734177215189872E-2</v>
      </c>
      <c r="E20" s="248">
        <f t="shared" si="2"/>
        <v>0.21171548117154812</v>
      </c>
      <c r="F20" s="401">
        <f t="shared" si="2"/>
        <v>0.12834224598930483</v>
      </c>
      <c r="G20" s="401">
        <f t="shared" si="2"/>
        <v>0.10646387832699619</v>
      </c>
      <c r="H20" s="401">
        <f t="shared" si="2"/>
        <v>0</v>
      </c>
      <c r="I20" s="685">
        <f t="shared" si="2"/>
        <v>0.13755158184319119</v>
      </c>
      <c r="J20" s="685">
        <f t="shared" si="4"/>
        <v>0</v>
      </c>
      <c r="K20" s="401">
        <f t="shared" si="2"/>
        <v>0</v>
      </c>
      <c r="L20" s="248">
        <f t="shared" si="2"/>
        <v>0</v>
      </c>
      <c r="M20" s="248">
        <f t="shared" si="2"/>
        <v>0</v>
      </c>
      <c r="N20" s="247">
        <f t="shared" si="3"/>
        <v>0</v>
      </c>
      <c r="O20" s="247">
        <f t="shared" si="3"/>
        <v>0</v>
      </c>
      <c r="P20" s="248">
        <f t="shared" si="3"/>
        <v>0</v>
      </c>
      <c r="Q20" s="332">
        <f t="shared" si="3"/>
        <v>0</v>
      </c>
      <c r="R20" s="401"/>
      <c r="S20" s="251">
        <f>'New Counts Pivot Table UPDATED'!B8</f>
        <v>330</v>
      </c>
      <c r="T20" s="252">
        <f>'New Counts Pivot Table UPDATED'!C8</f>
        <v>117</v>
      </c>
      <c r="U20" s="252">
        <f>'New Counts Pivot Table UPDATED'!D8</f>
        <v>253</v>
      </c>
      <c r="V20" s="252">
        <f>'New Counts Pivot Table UPDATED'!E8</f>
        <v>72</v>
      </c>
      <c r="W20" s="252">
        <f>'New Counts Pivot Table UPDATED'!F8</f>
        <v>28</v>
      </c>
      <c r="X20" s="322">
        <f>'New Counts Pivot Table UPDATED'!G8</f>
        <v>0</v>
      </c>
      <c r="Y20" s="251">
        <f>'New Counts Pivot Table UPDATED'!H8</f>
        <v>800</v>
      </c>
      <c r="Z20" s="251">
        <f>'New Counts Pivot Table UPDATED'!I8</f>
        <v>0</v>
      </c>
      <c r="AA20" s="252">
        <f>'New Counts Pivot Table UPDATED'!J8</f>
        <v>0</v>
      </c>
      <c r="AB20" s="252">
        <f>'New Counts Pivot Table UPDATED'!K8</f>
        <v>0</v>
      </c>
      <c r="AC20" s="252">
        <f>'New Counts Pivot Table UPDATED'!L8</f>
        <v>0</v>
      </c>
      <c r="AD20" s="252"/>
      <c r="AE20" s="251">
        <f>'New Counts Pivot Table UPDATED'!M8</f>
        <v>0</v>
      </c>
      <c r="AF20" s="251">
        <f>'New Counts Pivot Table UPDATED'!N8</f>
        <v>0</v>
      </c>
      <c r="AG20" s="252">
        <f>'New Counts Pivot Table UPDATED'!O8</f>
        <v>0</v>
      </c>
      <c r="AH20" s="251">
        <f>'New Counts Pivot Table UPDATED'!P8</f>
        <v>0</v>
      </c>
    </row>
    <row r="21" spans="1:36">
      <c r="A21" s="337"/>
      <c r="B21" s="239" t="s">
        <v>24</v>
      </c>
      <c r="C21" s="247">
        <f t="shared" si="2"/>
        <v>3.5136202131859452E-2</v>
      </c>
      <c r="D21" s="248">
        <f t="shared" si="2"/>
        <v>4.2194092827004218E-2</v>
      </c>
      <c r="E21" s="248">
        <f t="shared" si="2"/>
        <v>1.1715481171548118E-2</v>
      </c>
      <c r="F21" s="401">
        <f t="shared" si="2"/>
        <v>2.6737967914438502E-2</v>
      </c>
      <c r="G21" s="401">
        <f t="shared" si="2"/>
        <v>1.1406844106463879E-2</v>
      </c>
      <c r="H21" s="401">
        <f t="shared" si="2"/>
        <v>0</v>
      </c>
      <c r="I21" s="685">
        <f t="shared" si="2"/>
        <v>2.9401650618982117E-2</v>
      </c>
      <c r="J21" s="685">
        <f t="shared" si="4"/>
        <v>0</v>
      </c>
      <c r="K21" s="401">
        <f t="shared" si="2"/>
        <v>0</v>
      </c>
      <c r="L21" s="248">
        <f t="shared" si="2"/>
        <v>0</v>
      </c>
      <c r="M21" s="248">
        <f t="shared" si="2"/>
        <v>0</v>
      </c>
      <c r="N21" s="247">
        <f t="shared" si="3"/>
        <v>0</v>
      </c>
      <c r="O21" s="247">
        <f t="shared" si="3"/>
        <v>0</v>
      </c>
      <c r="P21" s="248">
        <f t="shared" si="3"/>
        <v>0</v>
      </c>
      <c r="Q21" s="332">
        <f t="shared" si="3"/>
        <v>0</v>
      </c>
      <c r="R21" s="401"/>
      <c r="S21" s="251">
        <f>'New Counts Pivot Table UPDATED'!B9</f>
        <v>89</v>
      </c>
      <c r="T21" s="252">
        <f>'New Counts Pivot Table UPDATED'!C9</f>
        <v>50</v>
      </c>
      <c r="U21" s="252">
        <f>'New Counts Pivot Table UPDATED'!D9</f>
        <v>14</v>
      </c>
      <c r="V21" s="252">
        <f>'New Counts Pivot Table UPDATED'!E9</f>
        <v>15</v>
      </c>
      <c r="W21" s="252">
        <f>'New Counts Pivot Table UPDATED'!F9</f>
        <v>3</v>
      </c>
      <c r="X21" s="322">
        <f>'New Counts Pivot Table UPDATED'!G9</f>
        <v>0</v>
      </c>
      <c r="Y21" s="251">
        <f>'New Counts Pivot Table UPDATED'!H9</f>
        <v>171</v>
      </c>
      <c r="Z21" s="251">
        <f>'New Counts Pivot Table UPDATED'!I9</f>
        <v>0</v>
      </c>
      <c r="AA21" s="252">
        <f>'New Counts Pivot Table UPDATED'!J9</f>
        <v>0</v>
      </c>
      <c r="AB21" s="252">
        <f>'New Counts Pivot Table UPDATED'!K9</f>
        <v>0</v>
      </c>
      <c r="AC21" s="252">
        <f>'New Counts Pivot Table UPDATED'!L9</f>
        <v>0</v>
      </c>
      <c r="AD21" s="252"/>
      <c r="AE21" s="251">
        <f>'New Counts Pivot Table UPDATED'!M9</f>
        <v>0</v>
      </c>
      <c r="AF21" s="251">
        <f>'New Counts Pivot Table UPDATED'!N9</f>
        <v>0</v>
      </c>
      <c r="AG21" s="252">
        <f>'New Counts Pivot Table UPDATED'!O9</f>
        <v>0</v>
      </c>
      <c r="AH21" s="251">
        <f>'New Counts Pivot Table UPDATED'!P9</f>
        <v>0</v>
      </c>
    </row>
    <row r="22" spans="1:36">
      <c r="A22" s="337"/>
      <c r="B22" s="239" t="s">
        <v>21</v>
      </c>
      <c r="C22" s="247">
        <f t="shared" si="2"/>
        <v>0</v>
      </c>
      <c r="D22" s="248">
        <f t="shared" si="2"/>
        <v>0</v>
      </c>
      <c r="E22" s="248">
        <f t="shared" si="2"/>
        <v>0</v>
      </c>
      <c r="F22" s="401">
        <f t="shared" si="2"/>
        <v>0</v>
      </c>
      <c r="G22" s="401">
        <f t="shared" si="2"/>
        <v>0</v>
      </c>
      <c r="H22" s="401">
        <f t="shared" si="2"/>
        <v>0</v>
      </c>
      <c r="I22" s="685">
        <f t="shared" si="2"/>
        <v>0</v>
      </c>
      <c r="J22" s="685">
        <f t="shared" si="4"/>
        <v>0</v>
      </c>
      <c r="K22" s="401">
        <f t="shared" si="2"/>
        <v>1</v>
      </c>
      <c r="L22" s="248">
        <f t="shared" si="2"/>
        <v>1</v>
      </c>
      <c r="M22" s="248">
        <f t="shared" si="2"/>
        <v>1</v>
      </c>
      <c r="N22" s="247">
        <f t="shared" si="3"/>
        <v>1</v>
      </c>
      <c r="O22" s="247">
        <f t="shared" si="3"/>
        <v>1</v>
      </c>
      <c r="P22" s="248">
        <f t="shared" si="3"/>
        <v>1</v>
      </c>
      <c r="Q22" s="332">
        <f t="shared" si="3"/>
        <v>1</v>
      </c>
      <c r="R22" s="401"/>
      <c r="S22" s="251">
        <f>'New Counts Pivot Table UPDATED'!B10</f>
        <v>0</v>
      </c>
      <c r="T22" s="252">
        <f>'New Counts Pivot Table UPDATED'!C10</f>
        <v>0</v>
      </c>
      <c r="U22" s="252">
        <f>'New Counts Pivot Table UPDATED'!D10</f>
        <v>0</v>
      </c>
      <c r="V22" s="252">
        <f>'New Counts Pivot Table UPDATED'!E10</f>
        <v>0</v>
      </c>
      <c r="W22" s="252">
        <f>'New Counts Pivot Table UPDATED'!F10</f>
        <v>0</v>
      </c>
      <c r="X22" s="322">
        <f>'New Counts Pivot Table UPDATED'!G10</f>
        <v>0</v>
      </c>
      <c r="Y22" s="251">
        <f>'New Counts Pivot Table UPDATED'!H10</f>
        <v>0</v>
      </c>
      <c r="Z22" s="251">
        <f>'New Counts Pivot Table UPDATED'!I10</f>
        <v>0</v>
      </c>
      <c r="AA22" s="252">
        <f>'New Counts Pivot Table UPDATED'!J10</f>
        <v>285</v>
      </c>
      <c r="AB22" s="252">
        <f>'New Counts Pivot Table UPDATED'!K10</f>
        <v>1133</v>
      </c>
      <c r="AC22" s="252">
        <f>'New Counts Pivot Table UPDATED'!L10</f>
        <v>308</v>
      </c>
      <c r="AD22" s="252"/>
      <c r="AE22" s="251">
        <f>'New Counts Pivot Table UPDATED'!M10</f>
        <v>1726</v>
      </c>
      <c r="AF22" s="251">
        <f>'New Counts Pivot Table UPDATED'!N10</f>
        <v>49</v>
      </c>
      <c r="AG22" s="252">
        <f>'New Counts Pivot Table UPDATED'!O10</f>
        <v>92</v>
      </c>
      <c r="AH22" s="251">
        <f>'New Counts Pivot Table UPDATED'!P10</f>
        <v>141</v>
      </c>
    </row>
    <row r="23" spans="1:36" s="261" customFormat="1">
      <c r="A23" s="338"/>
      <c r="B23" s="253" t="s">
        <v>212</v>
      </c>
      <c r="C23" s="254">
        <f t="shared" si="2"/>
        <v>1</v>
      </c>
      <c r="D23" s="255">
        <f t="shared" si="2"/>
        <v>1</v>
      </c>
      <c r="E23" s="255">
        <f t="shared" si="2"/>
        <v>1</v>
      </c>
      <c r="F23" s="402">
        <f t="shared" si="2"/>
        <v>1</v>
      </c>
      <c r="G23" s="402">
        <f t="shared" si="2"/>
        <v>1</v>
      </c>
      <c r="H23" s="402">
        <f t="shared" si="2"/>
        <v>1</v>
      </c>
      <c r="I23" s="688">
        <f t="shared" si="2"/>
        <v>1</v>
      </c>
      <c r="J23" s="688">
        <f t="shared" si="4"/>
        <v>0</v>
      </c>
      <c r="K23" s="402">
        <f t="shared" si="2"/>
        <v>1</v>
      </c>
      <c r="L23" s="255">
        <f t="shared" si="2"/>
        <v>1</v>
      </c>
      <c r="M23" s="255">
        <f t="shared" si="2"/>
        <v>1</v>
      </c>
      <c r="N23" s="254">
        <f t="shared" si="3"/>
        <v>1</v>
      </c>
      <c r="O23" s="254">
        <f t="shared" si="3"/>
        <v>1</v>
      </c>
      <c r="P23" s="255">
        <f t="shared" si="3"/>
        <v>1</v>
      </c>
      <c r="Q23" s="333">
        <f t="shared" si="3"/>
        <v>1</v>
      </c>
      <c r="R23" s="402"/>
      <c r="S23" s="258">
        <f>'New Counts Pivot Table UPDATED'!B11</f>
        <v>2533</v>
      </c>
      <c r="T23" s="259">
        <f>'New Counts Pivot Table UPDATED'!C11</f>
        <v>1185</v>
      </c>
      <c r="U23" s="259">
        <f>'New Counts Pivot Table UPDATED'!D11</f>
        <v>1195</v>
      </c>
      <c r="V23" s="259">
        <f>'New Counts Pivot Table UPDATED'!E11</f>
        <v>561</v>
      </c>
      <c r="W23" s="259">
        <f>'New Counts Pivot Table UPDATED'!F11</f>
        <v>263</v>
      </c>
      <c r="X23" s="323">
        <f>'New Counts Pivot Table UPDATED'!G11</f>
        <v>79</v>
      </c>
      <c r="Y23" s="258">
        <f>'New Counts Pivot Table UPDATED'!H11</f>
        <v>5816</v>
      </c>
      <c r="Z23" s="258">
        <f>'New Counts Pivot Table UPDATED'!I11</f>
        <v>0</v>
      </c>
      <c r="AA23" s="259">
        <f>'New Counts Pivot Table UPDATED'!J11</f>
        <v>285</v>
      </c>
      <c r="AB23" s="259">
        <f>'New Counts Pivot Table UPDATED'!K11</f>
        <v>1133</v>
      </c>
      <c r="AC23" s="259">
        <f>'New Counts Pivot Table UPDATED'!L11</f>
        <v>308</v>
      </c>
      <c r="AD23" s="259"/>
      <c r="AE23" s="258">
        <f>'New Counts Pivot Table UPDATED'!M11</f>
        <v>1726</v>
      </c>
      <c r="AF23" s="258">
        <f>'New Counts Pivot Table UPDATED'!N11</f>
        <v>49</v>
      </c>
      <c r="AG23" s="259">
        <f>'New Counts Pivot Table UPDATED'!O11</f>
        <v>92</v>
      </c>
      <c r="AH23" s="258">
        <f>'New Counts Pivot Table UPDATED'!P11</f>
        <v>141</v>
      </c>
      <c r="AI23" s="260"/>
      <c r="AJ23" s="260"/>
    </row>
    <row r="24" spans="1:36">
      <c r="A24" s="339" t="s">
        <v>29</v>
      </c>
      <c r="B24" s="240" t="s">
        <v>3</v>
      </c>
      <c r="C24" s="241">
        <f t="shared" ref="C24:C30" si="5">S24/S$30</f>
        <v>0.29416884247171454</v>
      </c>
      <c r="D24" s="242">
        <f>IFERROR(T24/T$30,0)</f>
        <v>0.33712984054669703</v>
      </c>
      <c r="E24" s="242">
        <f t="shared" ref="E24:I30" si="6">U24/U$30</f>
        <v>0.18523775727466288</v>
      </c>
      <c r="F24" s="683">
        <f t="shared" si="6"/>
        <v>0.21865889212827988</v>
      </c>
      <c r="G24" s="683">
        <f t="shared" si="6"/>
        <v>0.11038961038961038</v>
      </c>
      <c r="H24" s="683">
        <f t="shared" si="6"/>
        <v>0.11838790931989925</v>
      </c>
      <c r="I24" s="684">
        <f t="shared" si="6"/>
        <v>0.22770496016448213</v>
      </c>
      <c r="J24" s="684">
        <f t="shared" ref="J24:J30" si="7">IFERROR(Z24/Z$30,0)</f>
        <v>0</v>
      </c>
      <c r="K24" s="683">
        <f t="shared" ref="K24:M30" si="8">AA24/AA$30</f>
        <v>7.2131147540983612E-2</v>
      </c>
      <c r="L24" s="328">
        <f t="shared" si="8"/>
        <v>1.4285714285714285E-2</v>
      </c>
      <c r="M24" s="242">
        <f t="shared" si="8"/>
        <v>1.5294117647058824E-2</v>
      </c>
      <c r="N24" s="241">
        <f t="shared" ref="N24:N30" si="9">AE24/AE$30</f>
        <v>2.7838827838827841E-2</v>
      </c>
      <c r="O24" s="241">
        <f>IFERROR(AF24/AF$30,0)</f>
        <v>0</v>
      </c>
      <c r="P24" s="243">
        <f>IFERROR(AG24/AG$30,0)</f>
        <v>0</v>
      </c>
      <c r="Q24" s="331">
        <f>IFERROR(AH24/AH$30,0)</f>
        <v>0</v>
      </c>
      <c r="R24" s="400"/>
      <c r="S24" s="245">
        <f>'New Counts Pivot Table UPDATED'!B13</f>
        <v>338</v>
      </c>
      <c r="T24" s="246">
        <f>'New Counts Pivot Table UPDATED'!C13</f>
        <v>148</v>
      </c>
      <c r="U24" s="246">
        <f>'New Counts Pivot Table UPDATED'!D13</f>
        <v>261</v>
      </c>
      <c r="V24" s="246">
        <f>'New Counts Pivot Table UPDATED'!E13</f>
        <v>75</v>
      </c>
      <c r="W24" s="246">
        <f>'New Counts Pivot Table UPDATED'!F13</f>
        <v>17</v>
      </c>
      <c r="X24" s="321">
        <f>'New Counts Pivot Table UPDATED'!G13</f>
        <v>47</v>
      </c>
      <c r="Y24" s="245">
        <f>'New Counts Pivot Table UPDATED'!H13</f>
        <v>886</v>
      </c>
      <c r="Z24" s="245">
        <f>'New Counts Pivot Table UPDATED'!I13</f>
        <v>0</v>
      </c>
      <c r="AA24" s="246">
        <f>'New Counts Pivot Table UPDATED'!J13</f>
        <v>22</v>
      </c>
      <c r="AB24" s="246">
        <f>'New Counts Pivot Table UPDATED'!K13</f>
        <v>3</v>
      </c>
      <c r="AC24" s="246">
        <f>'New Counts Pivot Table UPDATED'!L13</f>
        <v>13</v>
      </c>
      <c r="AD24" s="246"/>
      <c r="AE24" s="245">
        <f>'New Counts Pivot Table UPDATED'!M13</f>
        <v>38</v>
      </c>
      <c r="AF24" s="245">
        <f>'New Counts Pivot Table UPDATED'!N13</f>
        <v>0</v>
      </c>
      <c r="AG24" s="246">
        <f>'New Counts Pivot Table UPDATED'!O13</f>
        <v>0</v>
      </c>
      <c r="AH24" s="245">
        <f>'New Counts Pivot Table UPDATED'!P13</f>
        <v>0</v>
      </c>
    </row>
    <row r="25" spans="1:36">
      <c r="A25" s="337"/>
      <c r="B25" s="239" t="s">
        <v>4</v>
      </c>
      <c r="C25" s="247">
        <f t="shared" si="5"/>
        <v>0.20104438642297651</v>
      </c>
      <c r="D25" s="248">
        <f t="shared" ref="D25:D30" si="10">IFERROR(T25/T$30,0)</f>
        <v>0.26879271070615035</v>
      </c>
      <c r="E25" s="248">
        <f t="shared" si="6"/>
        <v>0.24982256919801277</v>
      </c>
      <c r="F25" s="401">
        <f t="shared" si="6"/>
        <v>0.23615160349854228</v>
      </c>
      <c r="G25" s="401">
        <f t="shared" si="6"/>
        <v>0.27272727272727271</v>
      </c>
      <c r="H25" s="401">
        <f t="shared" si="6"/>
        <v>0.22670025188916876</v>
      </c>
      <c r="I25" s="685">
        <f t="shared" si="6"/>
        <v>0.23490105371369827</v>
      </c>
      <c r="J25" s="685">
        <f t="shared" si="7"/>
        <v>0</v>
      </c>
      <c r="K25" s="401">
        <f t="shared" si="8"/>
        <v>5.9016393442622953E-2</v>
      </c>
      <c r="L25" s="248">
        <f t="shared" si="8"/>
        <v>4.2857142857142858E-2</v>
      </c>
      <c r="M25" s="403">
        <f t="shared" si="8"/>
        <v>4.7058823529411761E-3</v>
      </c>
      <c r="N25" s="247">
        <f t="shared" si="9"/>
        <v>2.271062271062271E-2</v>
      </c>
      <c r="O25" s="247">
        <f t="shared" ref="O25:Q30" si="11">IFERROR(AF25/AF$30,0)</f>
        <v>0</v>
      </c>
      <c r="P25" s="249">
        <f t="shared" si="11"/>
        <v>0</v>
      </c>
      <c r="Q25" s="332">
        <f t="shared" si="11"/>
        <v>0</v>
      </c>
      <c r="R25" s="401"/>
      <c r="S25" s="251">
        <f>'New Counts Pivot Table UPDATED'!B14</f>
        <v>231</v>
      </c>
      <c r="T25" s="252">
        <f>'New Counts Pivot Table UPDATED'!C14</f>
        <v>118</v>
      </c>
      <c r="U25" s="252">
        <f>'New Counts Pivot Table UPDATED'!D14</f>
        <v>352</v>
      </c>
      <c r="V25" s="252">
        <f>'New Counts Pivot Table UPDATED'!E14</f>
        <v>81</v>
      </c>
      <c r="W25" s="252">
        <f>'New Counts Pivot Table UPDATED'!F14</f>
        <v>42</v>
      </c>
      <c r="X25" s="322">
        <f>'New Counts Pivot Table UPDATED'!G14</f>
        <v>90</v>
      </c>
      <c r="Y25" s="251">
        <f>'New Counts Pivot Table UPDATED'!H14</f>
        <v>914</v>
      </c>
      <c r="Z25" s="251">
        <f>'New Counts Pivot Table UPDATED'!I14</f>
        <v>0</v>
      </c>
      <c r="AA25" s="252">
        <f>'New Counts Pivot Table UPDATED'!J14</f>
        <v>18</v>
      </c>
      <c r="AB25" s="252">
        <f>'New Counts Pivot Table UPDATED'!K14</f>
        <v>9</v>
      </c>
      <c r="AC25" s="252">
        <f>'New Counts Pivot Table UPDATED'!L14</f>
        <v>4</v>
      </c>
      <c r="AD25" s="252"/>
      <c r="AE25" s="251">
        <f>'New Counts Pivot Table UPDATED'!M14</f>
        <v>31</v>
      </c>
      <c r="AF25" s="251">
        <f>'New Counts Pivot Table UPDATED'!N14</f>
        <v>0</v>
      </c>
      <c r="AG25" s="252">
        <f>'New Counts Pivot Table UPDATED'!O14</f>
        <v>0</v>
      </c>
      <c r="AH25" s="251">
        <f>'New Counts Pivot Table UPDATED'!P14</f>
        <v>0</v>
      </c>
    </row>
    <row r="26" spans="1:36">
      <c r="A26" s="337"/>
      <c r="B26" s="239" t="s">
        <v>5</v>
      </c>
      <c r="C26" s="247">
        <f t="shared" si="5"/>
        <v>0.19756309834638816</v>
      </c>
      <c r="D26" s="248">
        <f t="shared" si="10"/>
        <v>0.23462414578587698</v>
      </c>
      <c r="E26" s="248">
        <f t="shared" si="6"/>
        <v>0.27182398864442869</v>
      </c>
      <c r="F26" s="401">
        <f t="shared" si="6"/>
        <v>0.33527696793002915</v>
      </c>
      <c r="G26" s="401">
        <f t="shared" si="6"/>
        <v>0.20129870129870131</v>
      </c>
      <c r="H26" s="401">
        <f t="shared" si="6"/>
        <v>0.32493702770780858</v>
      </c>
      <c r="I26" s="685">
        <f t="shared" si="6"/>
        <v>0.25391930095091236</v>
      </c>
      <c r="J26" s="685">
        <f t="shared" si="7"/>
        <v>0</v>
      </c>
      <c r="K26" s="401">
        <f t="shared" si="8"/>
        <v>1.9672131147540985E-2</v>
      </c>
      <c r="L26" s="248">
        <f t="shared" si="8"/>
        <v>0.15714285714285714</v>
      </c>
      <c r="M26" s="248">
        <f t="shared" si="8"/>
        <v>6.9411764705882353E-2</v>
      </c>
      <c r="N26" s="247">
        <f t="shared" si="9"/>
        <v>7.179487179487179E-2</v>
      </c>
      <c r="O26" s="247">
        <f t="shared" si="11"/>
        <v>0</v>
      </c>
      <c r="P26" s="249">
        <f t="shared" si="11"/>
        <v>0</v>
      </c>
      <c r="Q26" s="332">
        <f t="shared" si="11"/>
        <v>0</v>
      </c>
      <c r="R26" s="401"/>
      <c r="S26" s="251">
        <f>'New Counts Pivot Table UPDATED'!B15</f>
        <v>227</v>
      </c>
      <c r="T26" s="252">
        <f>'New Counts Pivot Table UPDATED'!C15</f>
        <v>103</v>
      </c>
      <c r="U26" s="252">
        <f>'New Counts Pivot Table UPDATED'!D15</f>
        <v>383</v>
      </c>
      <c r="V26" s="252">
        <f>'New Counts Pivot Table UPDATED'!E15</f>
        <v>115</v>
      </c>
      <c r="W26" s="252">
        <f>'New Counts Pivot Table UPDATED'!F15</f>
        <v>31</v>
      </c>
      <c r="X26" s="322">
        <f>'New Counts Pivot Table UPDATED'!G15</f>
        <v>129</v>
      </c>
      <c r="Y26" s="251">
        <f>'New Counts Pivot Table UPDATED'!H15</f>
        <v>988</v>
      </c>
      <c r="Z26" s="251">
        <f>'New Counts Pivot Table UPDATED'!I15</f>
        <v>0</v>
      </c>
      <c r="AA26" s="252">
        <f>'New Counts Pivot Table UPDATED'!J15</f>
        <v>6</v>
      </c>
      <c r="AB26" s="252">
        <f>'New Counts Pivot Table UPDATED'!K15</f>
        <v>33</v>
      </c>
      <c r="AC26" s="252">
        <f>'New Counts Pivot Table UPDATED'!L15</f>
        <v>59</v>
      </c>
      <c r="AD26" s="252"/>
      <c r="AE26" s="251">
        <f>'New Counts Pivot Table UPDATED'!M15</f>
        <v>98</v>
      </c>
      <c r="AF26" s="251">
        <f>'New Counts Pivot Table UPDATED'!N15</f>
        <v>0</v>
      </c>
      <c r="AG26" s="252">
        <f>'New Counts Pivot Table UPDATED'!O15</f>
        <v>0</v>
      </c>
      <c r="AH26" s="251">
        <f>'New Counts Pivot Table UPDATED'!P15</f>
        <v>0</v>
      </c>
    </row>
    <row r="27" spans="1:36">
      <c r="A27" s="337"/>
      <c r="B27" s="239" t="s">
        <v>6</v>
      </c>
      <c r="C27" s="247">
        <f t="shared" si="5"/>
        <v>0.23672758920800696</v>
      </c>
      <c r="D27" s="248">
        <f t="shared" si="10"/>
        <v>0.15945330296127563</v>
      </c>
      <c r="E27" s="248">
        <f t="shared" si="6"/>
        <v>0.15684882895670688</v>
      </c>
      <c r="F27" s="401">
        <f t="shared" si="6"/>
        <v>0.19825072886297376</v>
      </c>
      <c r="G27" s="401">
        <f t="shared" si="6"/>
        <v>0.41558441558441561</v>
      </c>
      <c r="H27" s="401">
        <f t="shared" si="6"/>
        <v>0.2770780856423174</v>
      </c>
      <c r="I27" s="685">
        <f t="shared" si="6"/>
        <v>0.20688768953996403</v>
      </c>
      <c r="J27" s="685">
        <f t="shared" si="7"/>
        <v>0</v>
      </c>
      <c r="K27" s="401">
        <f t="shared" si="8"/>
        <v>3.2786885245901639E-3</v>
      </c>
      <c r="L27" s="248">
        <f t="shared" si="8"/>
        <v>0.7857142857142857</v>
      </c>
      <c r="M27" s="248">
        <f t="shared" si="8"/>
        <v>0.68352941176470583</v>
      </c>
      <c r="N27" s="247">
        <f t="shared" si="9"/>
        <v>0.54725274725274731</v>
      </c>
      <c r="O27" s="247">
        <f t="shared" si="11"/>
        <v>0</v>
      </c>
      <c r="P27" s="249">
        <f t="shared" si="11"/>
        <v>0</v>
      </c>
      <c r="Q27" s="332">
        <f t="shared" si="11"/>
        <v>0</v>
      </c>
      <c r="R27" s="401"/>
      <c r="S27" s="251">
        <f>'New Counts Pivot Table UPDATED'!B16</f>
        <v>272</v>
      </c>
      <c r="T27" s="252">
        <f>'New Counts Pivot Table UPDATED'!C16</f>
        <v>70</v>
      </c>
      <c r="U27" s="252">
        <f>'New Counts Pivot Table UPDATED'!D16</f>
        <v>221</v>
      </c>
      <c r="V27" s="252">
        <f>'New Counts Pivot Table UPDATED'!E16</f>
        <v>68</v>
      </c>
      <c r="W27" s="252">
        <f>'New Counts Pivot Table UPDATED'!F16</f>
        <v>64</v>
      </c>
      <c r="X27" s="322">
        <f>'New Counts Pivot Table UPDATED'!G16</f>
        <v>110</v>
      </c>
      <c r="Y27" s="251">
        <f>'New Counts Pivot Table UPDATED'!H16</f>
        <v>805</v>
      </c>
      <c r="Z27" s="251">
        <f>'New Counts Pivot Table UPDATED'!I16</f>
        <v>0</v>
      </c>
      <c r="AA27" s="252">
        <f>'New Counts Pivot Table UPDATED'!J16</f>
        <v>1</v>
      </c>
      <c r="AB27" s="252">
        <f>'New Counts Pivot Table UPDATED'!K16</f>
        <v>165</v>
      </c>
      <c r="AC27" s="252">
        <f>'New Counts Pivot Table UPDATED'!L16</f>
        <v>581</v>
      </c>
      <c r="AD27" s="252"/>
      <c r="AE27" s="251">
        <f>'New Counts Pivot Table UPDATED'!M16</f>
        <v>747</v>
      </c>
      <c r="AF27" s="251">
        <f>'New Counts Pivot Table UPDATED'!N16</f>
        <v>0</v>
      </c>
      <c r="AG27" s="252">
        <f>'New Counts Pivot Table UPDATED'!O16</f>
        <v>0</v>
      </c>
      <c r="AH27" s="251">
        <f>'New Counts Pivot Table UPDATED'!P16</f>
        <v>0</v>
      </c>
    </row>
    <row r="28" spans="1:36">
      <c r="A28" s="337"/>
      <c r="B28" s="239" t="s">
        <v>24</v>
      </c>
      <c r="C28" s="247">
        <f t="shared" si="5"/>
        <v>7.0496083550913843E-2</v>
      </c>
      <c r="D28" s="248">
        <f t="shared" si="10"/>
        <v>0</v>
      </c>
      <c r="E28" s="248">
        <f t="shared" si="6"/>
        <v>5.3938963804116398E-2</v>
      </c>
      <c r="F28" s="401">
        <f t="shared" si="6"/>
        <v>8.7463556851311956E-3</v>
      </c>
      <c r="G28" s="401">
        <f t="shared" si="6"/>
        <v>0</v>
      </c>
      <c r="H28" s="401">
        <f t="shared" si="6"/>
        <v>1.0075566750629723E-2</v>
      </c>
      <c r="I28" s="685">
        <f t="shared" si="6"/>
        <v>4.2148547931123104E-2</v>
      </c>
      <c r="J28" s="685">
        <f t="shared" si="7"/>
        <v>0</v>
      </c>
      <c r="K28" s="401">
        <f t="shared" si="8"/>
        <v>0</v>
      </c>
      <c r="L28" s="248">
        <f t="shared" si="8"/>
        <v>0</v>
      </c>
      <c r="M28" s="248">
        <f t="shared" si="8"/>
        <v>0</v>
      </c>
      <c r="N28" s="247">
        <f t="shared" si="9"/>
        <v>0</v>
      </c>
      <c r="O28" s="247">
        <f t="shared" si="11"/>
        <v>0</v>
      </c>
      <c r="P28" s="249">
        <f t="shared" si="11"/>
        <v>0</v>
      </c>
      <c r="Q28" s="332">
        <f t="shared" si="11"/>
        <v>0</v>
      </c>
      <c r="R28" s="401"/>
      <c r="S28" s="251">
        <f>'New Counts Pivot Table UPDATED'!B17</f>
        <v>81</v>
      </c>
      <c r="T28" s="252">
        <f>'New Counts Pivot Table UPDATED'!C17</f>
        <v>0</v>
      </c>
      <c r="U28" s="252">
        <f>'New Counts Pivot Table UPDATED'!D17</f>
        <v>76</v>
      </c>
      <c r="V28" s="252">
        <f>'New Counts Pivot Table UPDATED'!E17</f>
        <v>3</v>
      </c>
      <c r="W28" s="252">
        <f>'New Counts Pivot Table UPDATED'!F17</f>
        <v>0</v>
      </c>
      <c r="X28" s="322">
        <f>'New Counts Pivot Table UPDATED'!G17</f>
        <v>4</v>
      </c>
      <c r="Y28" s="251">
        <f>'New Counts Pivot Table UPDATED'!H17</f>
        <v>164</v>
      </c>
      <c r="Z28" s="251">
        <f>'New Counts Pivot Table UPDATED'!I17</f>
        <v>0</v>
      </c>
      <c r="AA28" s="252">
        <f>'New Counts Pivot Table UPDATED'!J17</f>
        <v>0</v>
      </c>
      <c r="AB28" s="252">
        <f>'New Counts Pivot Table UPDATED'!K17</f>
        <v>0</v>
      </c>
      <c r="AC28" s="252">
        <f>'New Counts Pivot Table UPDATED'!L17</f>
        <v>0</v>
      </c>
      <c r="AD28" s="252"/>
      <c r="AE28" s="251">
        <f>'New Counts Pivot Table UPDATED'!M17</f>
        <v>0</v>
      </c>
      <c r="AF28" s="251">
        <f>'New Counts Pivot Table UPDATED'!N17</f>
        <v>0</v>
      </c>
      <c r="AG28" s="252">
        <f>'New Counts Pivot Table UPDATED'!O17</f>
        <v>0</v>
      </c>
      <c r="AH28" s="251">
        <f>'New Counts Pivot Table UPDATED'!P17</f>
        <v>0</v>
      </c>
    </row>
    <row r="29" spans="1:36">
      <c r="A29" s="337"/>
      <c r="B29" s="239" t="s">
        <v>21</v>
      </c>
      <c r="C29" s="247">
        <f t="shared" si="5"/>
        <v>0</v>
      </c>
      <c r="D29" s="248">
        <f t="shared" si="10"/>
        <v>0</v>
      </c>
      <c r="E29" s="248">
        <f t="shared" si="6"/>
        <v>8.2327892122072394E-2</v>
      </c>
      <c r="F29" s="401">
        <f t="shared" si="6"/>
        <v>2.9154518950437317E-3</v>
      </c>
      <c r="G29" s="401">
        <f t="shared" si="6"/>
        <v>0</v>
      </c>
      <c r="H29" s="401">
        <f t="shared" si="6"/>
        <v>4.2821158690176324E-2</v>
      </c>
      <c r="I29" s="685">
        <f t="shared" si="6"/>
        <v>3.4438447699820095E-2</v>
      </c>
      <c r="J29" s="685">
        <f t="shared" si="7"/>
        <v>0</v>
      </c>
      <c r="K29" s="401">
        <f t="shared" si="8"/>
        <v>0.84590163934426232</v>
      </c>
      <c r="L29" s="248">
        <f t="shared" si="8"/>
        <v>0</v>
      </c>
      <c r="M29" s="248">
        <f t="shared" si="8"/>
        <v>0.22705882352941176</v>
      </c>
      <c r="N29" s="247">
        <f t="shared" si="9"/>
        <v>0.33040293040293039</v>
      </c>
      <c r="O29" s="247">
        <f t="shared" si="11"/>
        <v>0</v>
      </c>
      <c r="P29" s="249">
        <f t="shared" si="11"/>
        <v>0</v>
      </c>
      <c r="Q29" s="332">
        <f t="shared" si="11"/>
        <v>0</v>
      </c>
      <c r="R29" s="401"/>
      <c r="S29" s="251">
        <f>'New Counts Pivot Table UPDATED'!B18</f>
        <v>0</v>
      </c>
      <c r="T29" s="252">
        <f>'New Counts Pivot Table UPDATED'!C18</f>
        <v>0</v>
      </c>
      <c r="U29" s="252">
        <f>'New Counts Pivot Table UPDATED'!D18</f>
        <v>116</v>
      </c>
      <c r="V29" s="252">
        <f>'New Counts Pivot Table UPDATED'!E18</f>
        <v>1</v>
      </c>
      <c r="W29" s="252">
        <f>'New Counts Pivot Table UPDATED'!F18</f>
        <v>0</v>
      </c>
      <c r="X29" s="322">
        <f>'New Counts Pivot Table UPDATED'!G18</f>
        <v>17</v>
      </c>
      <c r="Y29" s="251">
        <f>'New Counts Pivot Table UPDATED'!H18</f>
        <v>134</v>
      </c>
      <c r="Z29" s="251">
        <f>'New Counts Pivot Table UPDATED'!I18</f>
        <v>0</v>
      </c>
      <c r="AA29" s="252">
        <f>'New Counts Pivot Table UPDATED'!J18</f>
        <v>258</v>
      </c>
      <c r="AB29" s="252">
        <f>'New Counts Pivot Table UPDATED'!K18</f>
        <v>0</v>
      </c>
      <c r="AC29" s="252">
        <f>'New Counts Pivot Table UPDATED'!L18</f>
        <v>193</v>
      </c>
      <c r="AD29" s="252"/>
      <c r="AE29" s="251">
        <f>'New Counts Pivot Table UPDATED'!M18</f>
        <v>451</v>
      </c>
      <c r="AF29" s="251">
        <f>'New Counts Pivot Table UPDATED'!N18</f>
        <v>0</v>
      </c>
      <c r="AG29" s="252">
        <f>'New Counts Pivot Table UPDATED'!O18</f>
        <v>0</v>
      </c>
      <c r="AH29" s="251">
        <f>'New Counts Pivot Table UPDATED'!P18</f>
        <v>0</v>
      </c>
    </row>
    <row r="30" spans="1:36" s="261" customFormat="1">
      <c r="A30" s="338"/>
      <c r="B30" s="253" t="s">
        <v>212</v>
      </c>
      <c r="C30" s="254">
        <f t="shared" si="5"/>
        <v>1</v>
      </c>
      <c r="D30" s="255">
        <f t="shared" si="10"/>
        <v>1</v>
      </c>
      <c r="E30" s="255">
        <f t="shared" si="6"/>
        <v>1</v>
      </c>
      <c r="F30" s="402">
        <f t="shared" si="6"/>
        <v>1</v>
      </c>
      <c r="G30" s="402">
        <f t="shared" si="6"/>
        <v>1</v>
      </c>
      <c r="H30" s="402">
        <f t="shared" si="6"/>
        <v>1</v>
      </c>
      <c r="I30" s="688">
        <f t="shared" si="6"/>
        <v>1</v>
      </c>
      <c r="J30" s="688">
        <f t="shared" si="7"/>
        <v>0</v>
      </c>
      <c r="K30" s="402">
        <f t="shared" si="8"/>
        <v>1</v>
      </c>
      <c r="L30" s="255">
        <f t="shared" si="8"/>
        <v>1</v>
      </c>
      <c r="M30" s="255">
        <f t="shared" si="8"/>
        <v>1</v>
      </c>
      <c r="N30" s="254">
        <f t="shared" si="9"/>
        <v>1</v>
      </c>
      <c r="O30" s="254">
        <f t="shared" si="11"/>
        <v>0</v>
      </c>
      <c r="P30" s="256">
        <f t="shared" si="11"/>
        <v>0</v>
      </c>
      <c r="Q30" s="333">
        <f t="shared" si="11"/>
        <v>0</v>
      </c>
      <c r="R30" s="402"/>
      <c r="S30" s="258">
        <f>'New Counts Pivot Table UPDATED'!B19</f>
        <v>1149</v>
      </c>
      <c r="T30" s="259">
        <f>'New Counts Pivot Table UPDATED'!C19</f>
        <v>439</v>
      </c>
      <c r="U30" s="259">
        <f>'New Counts Pivot Table UPDATED'!D19</f>
        <v>1409</v>
      </c>
      <c r="V30" s="259">
        <f>'New Counts Pivot Table UPDATED'!E19</f>
        <v>343</v>
      </c>
      <c r="W30" s="259">
        <f>'New Counts Pivot Table UPDATED'!F19</f>
        <v>154</v>
      </c>
      <c r="X30" s="323">
        <f>'New Counts Pivot Table UPDATED'!G19</f>
        <v>397</v>
      </c>
      <c r="Y30" s="258">
        <f>'New Counts Pivot Table UPDATED'!H19</f>
        <v>3891</v>
      </c>
      <c r="Z30" s="258">
        <f>'New Counts Pivot Table UPDATED'!I19</f>
        <v>0</v>
      </c>
      <c r="AA30" s="259">
        <f>'New Counts Pivot Table UPDATED'!J19</f>
        <v>305</v>
      </c>
      <c r="AB30" s="259">
        <f>'New Counts Pivot Table UPDATED'!K19</f>
        <v>210</v>
      </c>
      <c r="AC30" s="259">
        <f>'New Counts Pivot Table UPDATED'!L19</f>
        <v>850</v>
      </c>
      <c r="AD30" s="259"/>
      <c r="AE30" s="258">
        <f>'New Counts Pivot Table UPDATED'!M19</f>
        <v>1365</v>
      </c>
      <c r="AF30" s="258">
        <f>'New Counts Pivot Table UPDATED'!N19</f>
        <v>0</v>
      </c>
      <c r="AG30" s="259">
        <f>'New Counts Pivot Table UPDATED'!O19</f>
        <v>0</v>
      </c>
      <c r="AH30" s="258">
        <f>'New Counts Pivot Table UPDATED'!P19</f>
        <v>0</v>
      </c>
      <c r="AI30" s="260"/>
      <c r="AJ30" s="260"/>
    </row>
    <row r="31" spans="1:36">
      <c r="A31" s="339" t="s">
        <v>30</v>
      </c>
      <c r="B31" s="240" t="s">
        <v>3</v>
      </c>
      <c r="C31" s="241">
        <f t="shared" ref="C31:C37" si="12">S31/S$37</f>
        <v>0.34316353887399464</v>
      </c>
      <c r="D31" s="242">
        <f t="shared" ref="D31:D37" si="13">IFERROR(T31/T$37,0)</f>
        <v>0</v>
      </c>
      <c r="E31" s="242">
        <f t="shared" ref="E31:E37" si="14">U31/U$37</f>
        <v>0.16521739130434782</v>
      </c>
      <c r="F31" s="683">
        <f>IFERROR(V31/V$37,0)</f>
        <v>0</v>
      </c>
      <c r="G31" s="683">
        <f>IFERROR(W31/W$37,0)</f>
        <v>0</v>
      </c>
      <c r="H31" s="683">
        <f>IFERROR(X31/X$37,0)</f>
        <v>0</v>
      </c>
      <c r="I31" s="684">
        <f t="shared" ref="I31:I37" si="15">Y31/Y$37</f>
        <v>0.312824314306894</v>
      </c>
      <c r="J31" s="684">
        <f t="shared" ref="J31:J37" si="16">IFERROR(Z31/Z$37,0)</f>
        <v>0</v>
      </c>
      <c r="K31" s="683" t="e">
        <f t="shared" ref="K31:L37" si="17">AA31/AA$37</f>
        <v>#DIV/0!</v>
      </c>
      <c r="L31" s="242">
        <f t="shared" si="17"/>
        <v>0</v>
      </c>
      <c r="M31" s="243">
        <f>IFERROR(AC31/AC$37,0)</f>
        <v>0</v>
      </c>
      <c r="N31" s="241">
        <f t="shared" ref="N31:N37" si="18">AE31/AE$37</f>
        <v>0</v>
      </c>
      <c r="O31" s="241">
        <f t="shared" ref="O31:Q37" si="19">IFERROR(AF31/AF$37,0)</f>
        <v>0</v>
      </c>
      <c r="P31" s="243">
        <f t="shared" si="19"/>
        <v>0</v>
      </c>
      <c r="Q31" s="331">
        <f t="shared" si="19"/>
        <v>0</v>
      </c>
      <c r="R31" s="400"/>
      <c r="S31" s="245">
        <f>'New Counts Pivot Table UPDATED'!B21</f>
        <v>384</v>
      </c>
      <c r="T31" s="246">
        <f>'New Counts Pivot Table UPDATED'!C21</f>
        <v>0</v>
      </c>
      <c r="U31" s="246">
        <f>'New Counts Pivot Table UPDATED'!D21</f>
        <v>38</v>
      </c>
      <c r="V31" s="246">
        <f>'New Counts Pivot Table UPDATED'!E21</f>
        <v>0</v>
      </c>
      <c r="W31" s="246">
        <f>'New Counts Pivot Table UPDATED'!F21</f>
        <v>0</v>
      </c>
      <c r="X31" s="321">
        <f>'New Counts Pivot Table UPDATED'!G21</f>
        <v>0</v>
      </c>
      <c r="Y31" s="245">
        <f>'New Counts Pivot Table UPDATED'!H21</f>
        <v>422</v>
      </c>
      <c r="Z31" s="245">
        <f>'New Counts Pivot Table UPDATED'!I21</f>
        <v>0</v>
      </c>
      <c r="AA31" s="246">
        <f>'New Counts Pivot Table UPDATED'!J21</f>
        <v>0</v>
      </c>
      <c r="AB31" s="246">
        <f>'New Counts Pivot Table UPDATED'!K21</f>
        <v>0</v>
      </c>
      <c r="AC31" s="246">
        <f>'New Counts Pivot Table UPDATED'!L21</f>
        <v>0</v>
      </c>
      <c r="AD31" s="246"/>
      <c r="AE31" s="245">
        <f>'New Counts Pivot Table UPDATED'!M21</f>
        <v>0</v>
      </c>
      <c r="AF31" s="245">
        <f>'New Counts Pivot Table UPDATED'!N21</f>
        <v>0</v>
      </c>
      <c r="AG31" s="246">
        <f>'New Counts Pivot Table UPDATED'!O21</f>
        <v>0</v>
      </c>
      <c r="AH31" s="245">
        <f>'New Counts Pivot Table UPDATED'!P21</f>
        <v>0</v>
      </c>
    </row>
    <row r="32" spans="1:36">
      <c r="A32" s="337"/>
      <c r="B32" s="239" t="s">
        <v>4</v>
      </c>
      <c r="C32" s="247">
        <f t="shared" si="12"/>
        <v>0.31724754244861486</v>
      </c>
      <c r="D32" s="248">
        <f t="shared" si="13"/>
        <v>0</v>
      </c>
      <c r="E32" s="248">
        <f t="shared" si="14"/>
        <v>0.45652173913043476</v>
      </c>
      <c r="F32" s="401">
        <f t="shared" ref="F32:H37" si="20">IFERROR(V32/V$37,0)</f>
        <v>0</v>
      </c>
      <c r="G32" s="401">
        <f t="shared" si="20"/>
        <v>0</v>
      </c>
      <c r="H32" s="401">
        <f t="shared" si="20"/>
        <v>0</v>
      </c>
      <c r="I32" s="685">
        <f t="shared" si="15"/>
        <v>0.34099332839140106</v>
      </c>
      <c r="J32" s="685">
        <f t="shared" si="16"/>
        <v>0</v>
      </c>
      <c r="K32" s="401" t="e">
        <f t="shared" si="17"/>
        <v>#DIV/0!</v>
      </c>
      <c r="L32" s="248">
        <f t="shared" si="17"/>
        <v>0</v>
      </c>
      <c r="M32" s="249">
        <f t="shared" ref="M32:M37" si="21">IFERROR(AC32/AC$37,0)</f>
        <v>0</v>
      </c>
      <c r="N32" s="247">
        <f t="shared" si="18"/>
        <v>0</v>
      </c>
      <c r="O32" s="247">
        <f t="shared" si="19"/>
        <v>0</v>
      </c>
      <c r="P32" s="249">
        <f t="shared" si="19"/>
        <v>0</v>
      </c>
      <c r="Q32" s="332">
        <f t="shared" si="19"/>
        <v>0</v>
      </c>
      <c r="R32" s="401"/>
      <c r="S32" s="251">
        <f>'New Counts Pivot Table UPDATED'!B22</f>
        <v>355</v>
      </c>
      <c r="T32" s="252">
        <f>'New Counts Pivot Table UPDATED'!C22</f>
        <v>0</v>
      </c>
      <c r="U32" s="252">
        <f>'New Counts Pivot Table UPDATED'!D22</f>
        <v>105</v>
      </c>
      <c r="V32" s="252">
        <f>'New Counts Pivot Table UPDATED'!E22</f>
        <v>0</v>
      </c>
      <c r="W32" s="252">
        <f>'New Counts Pivot Table UPDATED'!F22</f>
        <v>0</v>
      </c>
      <c r="X32" s="322">
        <f>'New Counts Pivot Table UPDATED'!G22</f>
        <v>0</v>
      </c>
      <c r="Y32" s="251">
        <f>'New Counts Pivot Table UPDATED'!H22</f>
        <v>460</v>
      </c>
      <c r="Z32" s="251">
        <f>'New Counts Pivot Table UPDATED'!I22</f>
        <v>0</v>
      </c>
      <c r="AA32" s="252">
        <f>'New Counts Pivot Table UPDATED'!J22</f>
        <v>0</v>
      </c>
      <c r="AB32" s="252">
        <f>'New Counts Pivot Table UPDATED'!K22</f>
        <v>0</v>
      </c>
      <c r="AC32" s="252">
        <f>'New Counts Pivot Table UPDATED'!L22</f>
        <v>0</v>
      </c>
      <c r="AD32" s="252"/>
      <c r="AE32" s="251">
        <f>'New Counts Pivot Table UPDATED'!M22</f>
        <v>0</v>
      </c>
      <c r="AF32" s="251">
        <f>'New Counts Pivot Table UPDATED'!N22</f>
        <v>0</v>
      </c>
      <c r="AG32" s="252">
        <f>'New Counts Pivot Table UPDATED'!O22</f>
        <v>0</v>
      </c>
      <c r="AH32" s="251">
        <f>'New Counts Pivot Table UPDATED'!P22</f>
        <v>0</v>
      </c>
    </row>
    <row r="33" spans="1:36">
      <c r="A33" s="337"/>
      <c r="B33" s="239" t="s">
        <v>5</v>
      </c>
      <c r="C33" s="247">
        <f t="shared" si="12"/>
        <v>0.26094727435210008</v>
      </c>
      <c r="D33" s="248">
        <f t="shared" si="13"/>
        <v>0</v>
      </c>
      <c r="E33" s="248">
        <f t="shared" si="14"/>
        <v>0.2391304347826087</v>
      </c>
      <c r="F33" s="401">
        <f t="shared" si="20"/>
        <v>0</v>
      </c>
      <c r="G33" s="401">
        <f t="shared" si="20"/>
        <v>0</v>
      </c>
      <c r="H33" s="401">
        <f t="shared" si="20"/>
        <v>0</v>
      </c>
      <c r="I33" s="685">
        <f t="shared" si="15"/>
        <v>0.25722757598220902</v>
      </c>
      <c r="J33" s="685">
        <f t="shared" si="16"/>
        <v>0</v>
      </c>
      <c r="K33" s="401" t="e">
        <f t="shared" si="17"/>
        <v>#DIV/0!</v>
      </c>
      <c r="L33" s="248">
        <f t="shared" si="17"/>
        <v>0</v>
      </c>
      <c r="M33" s="249">
        <f t="shared" si="21"/>
        <v>0</v>
      </c>
      <c r="N33" s="247">
        <f t="shared" si="18"/>
        <v>0</v>
      </c>
      <c r="O33" s="247">
        <f t="shared" si="19"/>
        <v>0</v>
      </c>
      <c r="P33" s="249">
        <f t="shared" si="19"/>
        <v>0</v>
      </c>
      <c r="Q33" s="332">
        <f t="shared" si="19"/>
        <v>0</v>
      </c>
      <c r="R33" s="401"/>
      <c r="S33" s="251">
        <f>'New Counts Pivot Table UPDATED'!B23</f>
        <v>292</v>
      </c>
      <c r="T33" s="252">
        <f>'New Counts Pivot Table UPDATED'!C23</f>
        <v>0</v>
      </c>
      <c r="U33" s="252">
        <f>'New Counts Pivot Table UPDATED'!D23</f>
        <v>55</v>
      </c>
      <c r="V33" s="252">
        <f>'New Counts Pivot Table UPDATED'!E23</f>
        <v>0</v>
      </c>
      <c r="W33" s="252">
        <f>'New Counts Pivot Table UPDATED'!F23</f>
        <v>0</v>
      </c>
      <c r="X33" s="322">
        <f>'New Counts Pivot Table UPDATED'!G23</f>
        <v>0</v>
      </c>
      <c r="Y33" s="251">
        <f>'New Counts Pivot Table UPDATED'!H23</f>
        <v>347</v>
      </c>
      <c r="Z33" s="251">
        <f>'New Counts Pivot Table UPDATED'!I23</f>
        <v>0</v>
      </c>
      <c r="AA33" s="252">
        <f>'New Counts Pivot Table UPDATED'!J23</f>
        <v>0</v>
      </c>
      <c r="AB33" s="252">
        <f>'New Counts Pivot Table UPDATED'!K23</f>
        <v>0</v>
      </c>
      <c r="AC33" s="252">
        <f>'New Counts Pivot Table UPDATED'!L23</f>
        <v>0</v>
      </c>
      <c r="AD33" s="252"/>
      <c r="AE33" s="251">
        <f>'New Counts Pivot Table UPDATED'!M23</f>
        <v>0</v>
      </c>
      <c r="AF33" s="251">
        <f>'New Counts Pivot Table UPDATED'!N23</f>
        <v>0</v>
      </c>
      <c r="AG33" s="252">
        <f>'New Counts Pivot Table UPDATED'!O23</f>
        <v>0</v>
      </c>
      <c r="AH33" s="251">
        <f>'New Counts Pivot Table UPDATED'!P23</f>
        <v>0</v>
      </c>
    </row>
    <row r="34" spans="1:36">
      <c r="A34" s="337"/>
      <c r="B34" s="239" t="s">
        <v>6</v>
      </c>
      <c r="C34" s="247">
        <f t="shared" si="12"/>
        <v>7.8641644325290444E-2</v>
      </c>
      <c r="D34" s="248">
        <f t="shared" si="13"/>
        <v>0</v>
      </c>
      <c r="E34" s="248">
        <f t="shared" si="14"/>
        <v>6.9565217391304349E-2</v>
      </c>
      <c r="F34" s="401">
        <f t="shared" si="20"/>
        <v>0</v>
      </c>
      <c r="G34" s="401">
        <f t="shared" si="20"/>
        <v>0</v>
      </c>
      <c r="H34" s="401">
        <f t="shared" si="20"/>
        <v>0</v>
      </c>
      <c r="I34" s="685">
        <f t="shared" si="15"/>
        <v>7.7094143810229804E-2</v>
      </c>
      <c r="J34" s="685">
        <f t="shared" si="16"/>
        <v>0</v>
      </c>
      <c r="K34" s="401" t="e">
        <f t="shared" si="17"/>
        <v>#DIV/0!</v>
      </c>
      <c r="L34" s="248">
        <f t="shared" si="17"/>
        <v>0</v>
      </c>
      <c r="M34" s="249">
        <f t="shared" si="21"/>
        <v>0</v>
      </c>
      <c r="N34" s="247">
        <f t="shared" si="18"/>
        <v>0</v>
      </c>
      <c r="O34" s="247">
        <f t="shared" si="19"/>
        <v>0</v>
      </c>
      <c r="P34" s="249">
        <f t="shared" si="19"/>
        <v>0</v>
      </c>
      <c r="Q34" s="332">
        <f t="shared" si="19"/>
        <v>0</v>
      </c>
      <c r="R34" s="401"/>
      <c r="S34" s="251">
        <f>'New Counts Pivot Table UPDATED'!B24</f>
        <v>88</v>
      </c>
      <c r="T34" s="252">
        <f>'New Counts Pivot Table UPDATED'!C24</f>
        <v>0</v>
      </c>
      <c r="U34" s="252">
        <f>'New Counts Pivot Table UPDATED'!D24</f>
        <v>16</v>
      </c>
      <c r="V34" s="252">
        <f>'New Counts Pivot Table UPDATED'!E24</f>
        <v>0</v>
      </c>
      <c r="W34" s="252">
        <f>'New Counts Pivot Table UPDATED'!F24</f>
        <v>0</v>
      </c>
      <c r="X34" s="322">
        <f>'New Counts Pivot Table UPDATED'!G24</f>
        <v>0</v>
      </c>
      <c r="Y34" s="251">
        <f>'New Counts Pivot Table UPDATED'!H24</f>
        <v>104</v>
      </c>
      <c r="Z34" s="251">
        <f>'New Counts Pivot Table UPDATED'!I24</f>
        <v>0</v>
      </c>
      <c r="AA34" s="252">
        <f>'New Counts Pivot Table UPDATED'!J24</f>
        <v>0</v>
      </c>
      <c r="AB34" s="252">
        <f>'New Counts Pivot Table UPDATED'!K24</f>
        <v>0</v>
      </c>
      <c r="AC34" s="252">
        <f>'New Counts Pivot Table UPDATED'!L24</f>
        <v>0</v>
      </c>
      <c r="AD34" s="252"/>
      <c r="AE34" s="251">
        <f>'New Counts Pivot Table UPDATED'!M24</f>
        <v>0</v>
      </c>
      <c r="AF34" s="251">
        <f>'New Counts Pivot Table UPDATED'!N24</f>
        <v>0</v>
      </c>
      <c r="AG34" s="252">
        <f>'New Counts Pivot Table UPDATED'!O24</f>
        <v>0</v>
      </c>
      <c r="AH34" s="251">
        <f>'New Counts Pivot Table UPDATED'!P24</f>
        <v>0</v>
      </c>
    </row>
    <row r="35" spans="1:36">
      <c r="A35" s="337"/>
      <c r="B35" s="239" t="s">
        <v>24</v>
      </c>
      <c r="C35" s="247">
        <f t="shared" si="12"/>
        <v>0</v>
      </c>
      <c r="D35" s="248">
        <f t="shared" si="13"/>
        <v>0</v>
      </c>
      <c r="E35" s="248">
        <f t="shared" si="14"/>
        <v>6.9565217391304349E-2</v>
      </c>
      <c r="F35" s="401">
        <f t="shared" si="20"/>
        <v>0</v>
      </c>
      <c r="G35" s="401">
        <f t="shared" si="20"/>
        <v>0</v>
      </c>
      <c r="H35" s="401">
        <f t="shared" si="20"/>
        <v>0</v>
      </c>
      <c r="I35" s="685">
        <f t="shared" si="15"/>
        <v>1.1860637509266123E-2</v>
      </c>
      <c r="J35" s="685">
        <f t="shared" si="16"/>
        <v>0</v>
      </c>
      <c r="K35" s="401" t="e">
        <f t="shared" si="17"/>
        <v>#DIV/0!</v>
      </c>
      <c r="L35" s="248">
        <f t="shared" si="17"/>
        <v>0</v>
      </c>
      <c r="M35" s="249">
        <f t="shared" si="21"/>
        <v>0</v>
      </c>
      <c r="N35" s="247">
        <f t="shared" si="18"/>
        <v>0</v>
      </c>
      <c r="O35" s="247">
        <f t="shared" si="19"/>
        <v>0</v>
      </c>
      <c r="P35" s="249">
        <f t="shared" si="19"/>
        <v>0</v>
      </c>
      <c r="Q35" s="332">
        <f t="shared" si="19"/>
        <v>0</v>
      </c>
      <c r="R35" s="401"/>
      <c r="S35" s="251">
        <f>'New Counts Pivot Table UPDATED'!B25</f>
        <v>0</v>
      </c>
      <c r="T35" s="252">
        <f>'New Counts Pivot Table UPDATED'!C25</f>
        <v>0</v>
      </c>
      <c r="U35" s="252">
        <f>'New Counts Pivot Table UPDATED'!D25</f>
        <v>16</v>
      </c>
      <c r="V35" s="252">
        <f>'New Counts Pivot Table UPDATED'!E25</f>
        <v>0</v>
      </c>
      <c r="W35" s="252">
        <f>'New Counts Pivot Table UPDATED'!F25</f>
        <v>0</v>
      </c>
      <c r="X35" s="322">
        <f>'New Counts Pivot Table UPDATED'!G25</f>
        <v>0</v>
      </c>
      <c r="Y35" s="251">
        <f>'New Counts Pivot Table UPDATED'!H25</f>
        <v>16</v>
      </c>
      <c r="Z35" s="251">
        <f>'New Counts Pivot Table UPDATED'!I25</f>
        <v>0</v>
      </c>
      <c r="AA35" s="252">
        <f>'New Counts Pivot Table UPDATED'!J25</f>
        <v>0</v>
      </c>
      <c r="AB35" s="252">
        <f>'New Counts Pivot Table UPDATED'!K25</f>
        <v>0</v>
      </c>
      <c r="AC35" s="252">
        <f>'New Counts Pivot Table UPDATED'!L25</f>
        <v>0</v>
      </c>
      <c r="AD35" s="252"/>
      <c r="AE35" s="251">
        <f>'New Counts Pivot Table UPDATED'!M25</f>
        <v>0</v>
      </c>
      <c r="AF35" s="251">
        <f>'New Counts Pivot Table UPDATED'!N25</f>
        <v>0</v>
      </c>
      <c r="AG35" s="252">
        <f>'New Counts Pivot Table UPDATED'!O25</f>
        <v>0</v>
      </c>
      <c r="AH35" s="251">
        <f>'New Counts Pivot Table UPDATED'!P25</f>
        <v>0</v>
      </c>
    </row>
    <row r="36" spans="1:36">
      <c r="A36" s="337"/>
      <c r="B36" s="239" t="s">
        <v>21</v>
      </c>
      <c r="C36" s="247">
        <f t="shared" si="12"/>
        <v>0</v>
      </c>
      <c r="D36" s="248">
        <f t="shared" si="13"/>
        <v>0</v>
      </c>
      <c r="E36" s="248">
        <f t="shared" si="14"/>
        <v>0</v>
      </c>
      <c r="F36" s="401">
        <f t="shared" si="20"/>
        <v>0</v>
      </c>
      <c r="G36" s="401">
        <f t="shared" si="20"/>
        <v>0</v>
      </c>
      <c r="H36" s="401">
        <f t="shared" si="20"/>
        <v>0</v>
      </c>
      <c r="I36" s="685">
        <f t="shared" si="15"/>
        <v>0</v>
      </c>
      <c r="J36" s="685">
        <f t="shared" si="16"/>
        <v>0</v>
      </c>
      <c r="K36" s="401" t="e">
        <f t="shared" si="17"/>
        <v>#DIV/0!</v>
      </c>
      <c r="L36" s="248">
        <f t="shared" si="17"/>
        <v>1</v>
      </c>
      <c r="M36" s="249">
        <f t="shared" si="21"/>
        <v>0</v>
      </c>
      <c r="N36" s="247">
        <f t="shared" si="18"/>
        <v>1</v>
      </c>
      <c r="O36" s="247">
        <f t="shared" si="19"/>
        <v>0</v>
      </c>
      <c r="P36" s="249">
        <f t="shared" si="19"/>
        <v>0</v>
      </c>
      <c r="Q36" s="332">
        <f t="shared" si="19"/>
        <v>0</v>
      </c>
      <c r="R36" s="401"/>
      <c r="S36" s="251">
        <f>'New Counts Pivot Table UPDATED'!B26</f>
        <v>0</v>
      </c>
      <c r="T36" s="252">
        <f>'New Counts Pivot Table UPDATED'!C26</f>
        <v>0</v>
      </c>
      <c r="U36" s="252">
        <f>'New Counts Pivot Table UPDATED'!D26</f>
        <v>0</v>
      </c>
      <c r="V36" s="252">
        <f>'New Counts Pivot Table UPDATED'!E26</f>
        <v>0</v>
      </c>
      <c r="W36" s="252">
        <f>'New Counts Pivot Table UPDATED'!F26</f>
        <v>0</v>
      </c>
      <c r="X36" s="322">
        <f>'New Counts Pivot Table UPDATED'!G26</f>
        <v>0</v>
      </c>
      <c r="Y36" s="251">
        <f>'New Counts Pivot Table UPDATED'!H26</f>
        <v>0</v>
      </c>
      <c r="Z36" s="251">
        <f>'New Counts Pivot Table UPDATED'!I26</f>
        <v>0</v>
      </c>
      <c r="AA36" s="252">
        <f>'New Counts Pivot Table UPDATED'!J26</f>
        <v>0</v>
      </c>
      <c r="AB36" s="252">
        <f>'New Counts Pivot Table UPDATED'!K26</f>
        <v>400</v>
      </c>
      <c r="AC36" s="252">
        <f>'New Counts Pivot Table UPDATED'!L26</f>
        <v>0</v>
      </c>
      <c r="AD36" s="252"/>
      <c r="AE36" s="251">
        <f>'New Counts Pivot Table UPDATED'!M26</f>
        <v>400</v>
      </c>
      <c r="AF36" s="251">
        <f>'New Counts Pivot Table UPDATED'!N26</f>
        <v>0</v>
      </c>
      <c r="AG36" s="252">
        <f>'New Counts Pivot Table UPDATED'!O26</f>
        <v>0</v>
      </c>
      <c r="AH36" s="251">
        <f>'New Counts Pivot Table UPDATED'!P26</f>
        <v>0</v>
      </c>
    </row>
    <row r="37" spans="1:36" s="261" customFormat="1">
      <c r="A37" s="338"/>
      <c r="B37" s="253" t="s">
        <v>212</v>
      </c>
      <c r="C37" s="254">
        <f t="shared" si="12"/>
        <v>1</v>
      </c>
      <c r="D37" s="255">
        <f t="shared" si="13"/>
        <v>0</v>
      </c>
      <c r="E37" s="255">
        <f t="shared" si="14"/>
        <v>1</v>
      </c>
      <c r="F37" s="402">
        <f t="shared" si="20"/>
        <v>0</v>
      </c>
      <c r="G37" s="402">
        <f t="shared" si="20"/>
        <v>0</v>
      </c>
      <c r="H37" s="402">
        <f t="shared" si="20"/>
        <v>0</v>
      </c>
      <c r="I37" s="688">
        <f t="shared" si="15"/>
        <v>1</v>
      </c>
      <c r="J37" s="688">
        <f t="shared" si="16"/>
        <v>0</v>
      </c>
      <c r="K37" s="402" t="e">
        <f t="shared" si="17"/>
        <v>#DIV/0!</v>
      </c>
      <c r="L37" s="255">
        <f t="shared" si="17"/>
        <v>1</v>
      </c>
      <c r="M37" s="256">
        <f t="shared" si="21"/>
        <v>0</v>
      </c>
      <c r="N37" s="254">
        <f t="shared" si="18"/>
        <v>1</v>
      </c>
      <c r="O37" s="254">
        <f t="shared" si="19"/>
        <v>0</v>
      </c>
      <c r="P37" s="256">
        <f t="shared" si="19"/>
        <v>0</v>
      </c>
      <c r="Q37" s="333">
        <f t="shared" si="19"/>
        <v>0</v>
      </c>
      <c r="R37" s="402"/>
      <c r="S37" s="258">
        <f>'New Counts Pivot Table UPDATED'!B27</f>
        <v>1119</v>
      </c>
      <c r="T37" s="259">
        <f>'New Counts Pivot Table UPDATED'!C27</f>
        <v>0</v>
      </c>
      <c r="U37" s="259">
        <f>'New Counts Pivot Table UPDATED'!D27</f>
        <v>230</v>
      </c>
      <c r="V37" s="259">
        <f>'New Counts Pivot Table UPDATED'!E27</f>
        <v>0</v>
      </c>
      <c r="W37" s="259">
        <f>'New Counts Pivot Table UPDATED'!F27</f>
        <v>0</v>
      </c>
      <c r="X37" s="323">
        <f>'New Counts Pivot Table UPDATED'!G27</f>
        <v>0</v>
      </c>
      <c r="Y37" s="258">
        <f>'New Counts Pivot Table UPDATED'!H27</f>
        <v>1349</v>
      </c>
      <c r="Z37" s="258">
        <f>'New Counts Pivot Table UPDATED'!I27</f>
        <v>0</v>
      </c>
      <c r="AA37" s="259">
        <f>'New Counts Pivot Table UPDATED'!J27</f>
        <v>0</v>
      </c>
      <c r="AB37" s="259">
        <f>'New Counts Pivot Table UPDATED'!K27</f>
        <v>400</v>
      </c>
      <c r="AC37" s="259">
        <f>'New Counts Pivot Table UPDATED'!L27</f>
        <v>0</v>
      </c>
      <c r="AD37" s="259"/>
      <c r="AE37" s="258">
        <f>'New Counts Pivot Table UPDATED'!M27</f>
        <v>400</v>
      </c>
      <c r="AF37" s="258">
        <f>'New Counts Pivot Table UPDATED'!N27</f>
        <v>0</v>
      </c>
      <c r="AG37" s="259">
        <f>'New Counts Pivot Table UPDATED'!O27</f>
        <v>0</v>
      </c>
      <c r="AH37" s="258">
        <f>'New Counts Pivot Table UPDATED'!P27</f>
        <v>0</v>
      </c>
      <c r="AI37" s="260"/>
      <c r="AJ37" s="260"/>
    </row>
    <row r="38" spans="1:36">
      <c r="A38" s="339" t="s">
        <v>31</v>
      </c>
      <c r="B38" s="240" t="s">
        <v>3</v>
      </c>
      <c r="C38" s="241">
        <f t="shared" ref="C38:C44" si="22">S38/S$44</f>
        <v>0.2866814037026803</v>
      </c>
      <c r="D38" s="242">
        <f t="shared" ref="D38:D44" si="23">IFERROR(T38/T$44,0)</f>
        <v>0</v>
      </c>
      <c r="E38" s="242">
        <f t="shared" ref="E38:E44" si="24">U38/U$44</f>
        <v>0.25824175824175827</v>
      </c>
      <c r="F38" s="683">
        <f t="shared" ref="F38:H44" si="25">IFERROR(V38/V$44,0)</f>
        <v>0.15570175438596492</v>
      </c>
      <c r="G38" s="683">
        <f t="shared" si="25"/>
        <v>0</v>
      </c>
      <c r="H38" s="683">
        <f t="shared" si="25"/>
        <v>0.33333333333333331</v>
      </c>
      <c r="I38" s="684">
        <f t="shared" ref="I38:I44" si="26">Y38/Y$44</f>
        <v>0.27660747766626226</v>
      </c>
      <c r="J38" s="684">
        <f t="shared" ref="J38:J44" si="27">IFERROR(Z38/Z$44,0)</f>
        <v>0</v>
      </c>
      <c r="K38" s="683">
        <f t="shared" ref="K38:L44" si="28">AA38/AA$44</f>
        <v>0</v>
      </c>
      <c r="L38" s="242">
        <f t="shared" si="28"/>
        <v>0</v>
      </c>
      <c r="M38" s="243">
        <f t="shared" ref="M38:M44" si="29">IFERROR(AC38/AC$44,0)</f>
        <v>0</v>
      </c>
      <c r="N38" s="241">
        <f t="shared" ref="N38:N44" si="30">AE38/AE$44</f>
        <v>0</v>
      </c>
      <c r="O38" s="241">
        <f t="shared" ref="O38:Q44" si="31">IFERROR(AF38/AF$44,0)</f>
        <v>0</v>
      </c>
      <c r="P38" s="243">
        <f t="shared" si="31"/>
        <v>0</v>
      </c>
      <c r="Q38" s="331">
        <f t="shared" si="31"/>
        <v>0</v>
      </c>
      <c r="R38" s="400"/>
      <c r="S38" s="245">
        <f>'New Counts Pivot Table UPDATED'!B29</f>
        <v>2075</v>
      </c>
      <c r="T38" s="246">
        <f>'New Counts Pivot Table UPDATED'!C29</f>
        <v>0</v>
      </c>
      <c r="U38" s="246">
        <f>'New Counts Pivot Table UPDATED'!D29</f>
        <v>329</v>
      </c>
      <c r="V38" s="246">
        <f>'New Counts Pivot Table UPDATED'!E29</f>
        <v>71</v>
      </c>
      <c r="W38" s="246">
        <f>'New Counts Pivot Table UPDATED'!F29</f>
        <v>0</v>
      </c>
      <c r="X38" s="321">
        <f>'New Counts Pivot Table UPDATED'!G29</f>
        <v>33</v>
      </c>
      <c r="Y38" s="245">
        <f>'New Counts Pivot Table UPDATED'!H29</f>
        <v>2508</v>
      </c>
      <c r="Z38" s="245">
        <f>'New Counts Pivot Table UPDATED'!I29</f>
        <v>0</v>
      </c>
      <c r="AA38" s="246">
        <f>'New Counts Pivot Table UPDATED'!J29</f>
        <v>0</v>
      </c>
      <c r="AB38" s="246">
        <f>'New Counts Pivot Table UPDATED'!K29</f>
        <v>0</v>
      </c>
      <c r="AC38" s="246">
        <f>'New Counts Pivot Table UPDATED'!L29</f>
        <v>0</v>
      </c>
      <c r="AD38" s="246"/>
      <c r="AE38" s="245">
        <f>'New Counts Pivot Table UPDATED'!M29</f>
        <v>0</v>
      </c>
      <c r="AF38" s="245">
        <f>'New Counts Pivot Table UPDATED'!N29</f>
        <v>0</v>
      </c>
      <c r="AG38" s="246">
        <f>'New Counts Pivot Table UPDATED'!O29</f>
        <v>0</v>
      </c>
      <c r="AH38" s="245">
        <f>'New Counts Pivot Table UPDATED'!P29</f>
        <v>0</v>
      </c>
    </row>
    <row r="39" spans="1:36">
      <c r="A39" s="337"/>
      <c r="B39" s="239" t="s">
        <v>4</v>
      </c>
      <c r="C39" s="247">
        <f t="shared" si="22"/>
        <v>0.26457584968223263</v>
      </c>
      <c r="D39" s="248">
        <f t="shared" si="23"/>
        <v>0</v>
      </c>
      <c r="E39" s="248">
        <f t="shared" si="24"/>
        <v>0.28649921507064363</v>
      </c>
      <c r="F39" s="401">
        <f t="shared" si="25"/>
        <v>0.25</v>
      </c>
      <c r="G39" s="401">
        <f t="shared" si="25"/>
        <v>0</v>
      </c>
      <c r="H39" s="401">
        <f t="shared" si="25"/>
        <v>0.22222222222222221</v>
      </c>
      <c r="I39" s="685">
        <f t="shared" si="26"/>
        <v>0.26646079188265137</v>
      </c>
      <c r="J39" s="685">
        <f t="shared" si="27"/>
        <v>0</v>
      </c>
      <c r="K39" s="401">
        <f t="shared" si="28"/>
        <v>0</v>
      </c>
      <c r="L39" s="248">
        <f t="shared" si="28"/>
        <v>0</v>
      </c>
      <c r="M39" s="249">
        <f t="shared" si="29"/>
        <v>0</v>
      </c>
      <c r="N39" s="247">
        <f t="shared" si="30"/>
        <v>0</v>
      </c>
      <c r="O39" s="247">
        <f t="shared" si="31"/>
        <v>0</v>
      </c>
      <c r="P39" s="249">
        <f t="shared" si="31"/>
        <v>0</v>
      </c>
      <c r="Q39" s="332">
        <f t="shared" si="31"/>
        <v>0</v>
      </c>
      <c r="R39" s="401"/>
      <c r="S39" s="251">
        <f>'New Counts Pivot Table UPDATED'!B30</f>
        <v>1915</v>
      </c>
      <c r="T39" s="252">
        <f>'New Counts Pivot Table UPDATED'!C30</f>
        <v>0</v>
      </c>
      <c r="U39" s="252">
        <f>'New Counts Pivot Table UPDATED'!D30</f>
        <v>365</v>
      </c>
      <c r="V39" s="252">
        <f>'New Counts Pivot Table UPDATED'!E30</f>
        <v>114</v>
      </c>
      <c r="W39" s="252">
        <f>'New Counts Pivot Table UPDATED'!F30</f>
        <v>0</v>
      </c>
      <c r="X39" s="322">
        <f>'New Counts Pivot Table UPDATED'!G30</f>
        <v>22</v>
      </c>
      <c r="Y39" s="251">
        <f>'New Counts Pivot Table UPDATED'!H30</f>
        <v>2416</v>
      </c>
      <c r="Z39" s="251">
        <f>'New Counts Pivot Table UPDATED'!I30</f>
        <v>0</v>
      </c>
      <c r="AA39" s="252">
        <f>'New Counts Pivot Table UPDATED'!J30</f>
        <v>0</v>
      </c>
      <c r="AB39" s="252">
        <f>'New Counts Pivot Table UPDATED'!K30</f>
        <v>0</v>
      </c>
      <c r="AC39" s="252">
        <f>'New Counts Pivot Table UPDATED'!L30</f>
        <v>0</v>
      </c>
      <c r="AD39" s="252"/>
      <c r="AE39" s="251">
        <f>'New Counts Pivot Table UPDATED'!M30</f>
        <v>0</v>
      </c>
      <c r="AF39" s="251">
        <f>'New Counts Pivot Table UPDATED'!N30</f>
        <v>0</v>
      </c>
      <c r="AG39" s="252">
        <f>'New Counts Pivot Table UPDATED'!O30</f>
        <v>0</v>
      </c>
      <c r="AH39" s="251">
        <f>'New Counts Pivot Table UPDATED'!P30</f>
        <v>0</v>
      </c>
    </row>
    <row r="40" spans="1:36">
      <c r="A40" s="337"/>
      <c r="B40" s="239" t="s">
        <v>5</v>
      </c>
      <c r="C40" s="247">
        <f t="shared" si="22"/>
        <v>0.21193699917104172</v>
      </c>
      <c r="D40" s="248">
        <f t="shared" si="23"/>
        <v>0</v>
      </c>
      <c r="E40" s="248">
        <f t="shared" si="24"/>
        <v>0.29434850863422291</v>
      </c>
      <c r="F40" s="401">
        <f t="shared" si="25"/>
        <v>0.33991228070175439</v>
      </c>
      <c r="G40" s="401">
        <f t="shared" si="25"/>
        <v>0</v>
      </c>
      <c r="H40" s="401">
        <f t="shared" si="25"/>
        <v>0.22222222222222221</v>
      </c>
      <c r="I40" s="685">
        <f t="shared" si="26"/>
        <v>0.23006507113709054</v>
      </c>
      <c r="J40" s="685">
        <f t="shared" si="27"/>
        <v>0</v>
      </c>
      <c r="K40" s="401">
        <f t="shared" si="28"/>
        <v>0</v>
      </c>
      <c r="L40" s="248">
        <f t="shared" si="28"/>
        <v>0</v>
      </c>
      <c r="M40" s="249">
        <f t="shared" si="29"/>
        <v>0</v>
      </c>
      <c r="N40" s="247">
        <f t="shared" si="30"/>
        <v>0</v>
      </c>
      <c r="O40" s="247">
        <f t="shared" si="31"/>
        <v>0</v>
      </c>
      <c r="P40" s="249">
        <f t="shared" si="31"/>
        <v>0</v>
      </c>
      <c r="Q40" s="332">
        <f t="shared" si="31"/>
        <v>0</v>
      </c>
      <c r="R40" s="401"/>
      <c r="S40" s="251">
        <f>'New Counts Pivot Table UPDATED'!B31</f>
        <v>1534</v>
      </c>
      <c r="T40" s="252">
        <f>'New Counts Pivot Table UPDATED'!C31</f>
        <v>0</v>
      </c>
      <c r="U40" s="252">
        <f>'New Counts Pivot Table UPDATED'!D31</f>
        <v>375</v>
      </c>
      <c r="V40" s="252">
        <f>'New Counts Pivot Table UPDATED'!E31</f>
        <v>155</v>
      </c>
      <c r="W40" s="252">
        <f>'New Counts Pivot Table UPDATED'!F31</f>
        <v>0</v>
      </c>
      <c r="X40" s="322">
        <f>'New Counts Pivot Table UPDATED'!G31</f>
        <v>22</v>
      </c>
      <c r="Y40" s="251">
        <f>'New Counts Pivot Table UPDATED'!H31</f>
        <v>2086</v>
      </c>
      <c r="Z40" s="251">
        <f>'New Counts Pivot Table UPDATED'!I31</f>
        <v>0</v>
      </c>
      <c r="AA40" s="252">
        <f>'New Counts Pivot Table UPDATED'!J31</f>
        <v>0</v>
      </c>
      <c r="AB40" s="252">
        <f>'New Counts Pivot Table UPDATED'!K31</f>
        <v>0</v>
      </c>
      <c r="AC40" s="252">
        <f>'New Counts Pivot Table UPDATED'!L31</f>
        <v>0</v>
      </c>
      <c r="AD40" s="252"/>
      <c r="AE40" s="251">
        <f>'New Counts Pivot Table UPDATED'!M31</f>
        <v>0</v>
      </c>
      <c r="AF40" s="251">
        <f>'New Counts Pivot Table UPDATED'!N31</f>
        <v>0</v>
      </c>
      <c r="AG40" s="252">
        <f>'New Counts Pivot Table UPDATED'!O31</f>
        <v>0</v>
      </c>
      <c r="AH40" s="251">
        <f>'New Counts Pivot Table UPDATED'!P31</f>
        <v>0</v>
      </c>
    </row>
    <row r="41" spans="1:36">
      <c r="A41" s="337"/>
      <c r="B41" s="239" t="s">
        <v>6</v>
      </c>
      <c r="C41" s="247">
        <f t="shared" si="22"/>
        <v>0.11743575573362808</v>
      </c>
      <c r="D41" s="248">
        <f t="shared" si="23"/>
        <v>0</v>
      </c>
      <c r="E41" s="248">
        <f t="shared" si="24"/>
        <v>0.14364207221350078</v>
      </c>
      <c r="F41" s="401">
        <f t="shared" si="25"/>
        <v>0.25438596491228072</v>
      </c>
      <c r="G41" s="401">
        <f t="shared" si="25"/>
        <v>0</v>
      </c>
      <c r="H41" s="401">
        <f t="shared" si="25"/>
        <v>0.21212121212121213</v>
      </c>
      <c r="I41" s="685">
        <f t="shared" si="26"/>
        <v>0.12903937355244294</v>
      </c>
      <c r="J41" s="685">
        <f t="shared" si="27"/>
        <v>0</v>
      </c>
      <c r="K41" s="401">
        <f t="shared" si="28"/>
        <v>0</v>
      </c>
      <c r="L41" s="248">
        <f t="shared" si="28"/>
        <v>0</v>
      </c>
      <c r="M41" s="249">
        <f t="shared" si="29"/>
        <v>0</v>
      </c>
      <c r="N41" s="247">
        <f t="shared" si="30"/>
        <v>0</v>
      </c>
      <c r="O41" s="247">
        <f t="shared" si="31"/>
        <v>0</v>
      </c>
      <c r="P41" s="249">
        <f t="shared" si="31"/>
        <v>0</v>
      </c>
      <c r="Q41" s="332">
        <f t="shared" si="31"/>
        <v>0</v>
      </c>
      <c r="R41" s="401"/>
      <c r="S41" s="251">
        <f>'New Counts Pivot Table UPDATED'!B32</f>
        <v>850</v>
      </c>
      <c r="T41" s="252">
        <f>'New Counts Pivot Table UPDATED'!C32</f>
        <v>0</v>
      </c>
      <c r="U41" s="252">
        <f>'New Counts Pivot Table UPDATED'!D32</f>
        <v>183</v>
      </c>
      <c r="V41" s="252">
        <f>'New Counts Pivot Table UPDATED'!E32</f>
        <v>116</v>
      </c>
      <c r="W41" s="252">
        <f>'New Counts Pivot Table UPDATED'!F32</f>
        <v>0</v>
      </c>
      <c r="X41" s="322">
        <f>'New Counts Pivot Table UPDATED'!G32</f>
        <v>21</v>
      </c>
      <c r="Y41" s="251">
        <f>'New Counts Pivot Table UPDATED'!H32</f>
        <v>1170</v>
      </c>
      <c r="Z41" s="251">
        <f>'New Counts Pivot Table UPDATED'!I32</f>
        <v>0</v>
      </c>
      <c r="AA41" s="252">
        <f>'New Counts Pivot Table UPDATED'!J32</f>
        <v>0</v>
      </c>
      <c r="AB41" s="252">
        <f>'New Counts Pivot Table UPDATED'!K32</f>
        <v>0</v>
      </c>
      <c r="AC41" s="252">
        <f>'New Counts Pivot Table UPDATED'!L32</f>
        <v>0</v>
      </c>
      <c r="AD41" s="252"/>
      <c r="AE41" s="251">
        <f>'New Counts Pivot Table UPDATED'!M32</f>
        <v>0</v>
      </c>
      <c r="AF41" s="251">
        <f>'New Counts Pivot Table UPDATED'!N32</f>
        <v>0</v>
      </c>
      <c r="AG41" s="252">
        <f>'New Counts Pivot Table UPDATED'!O32</f>
        <v>0</v>
      </c>
      <c r="AH41" s="251">
        <f>'New Counts Pivot Table UPDATED'!P32</f>
        <v>0</v>
      </c>
    </row>
    <row r="42" spans="1:36">
      <c r="A42" s="337"/>
      <c r="B42" s="239" t="s">
        <v>24</v>
      </c>
      <c r="C42" s="247">
        <f t="shared" si="22"/>
        <v>0.11936999171041725</v>
      </c>
      <c r="D42" s="248">
        <f t="shared" si="23"/>
        <v>0</v>
      </c>
      <c r="E42" s="248">
        <f t="shared" si="24"/>
        <v>1.726844583987441E-2</v>
      </c>
      <c r="F42" s="689">
        <f t="shared" si="25"/>
        <v>0</v>
      </c>
      <c r="G42" s="401">
        <f t="shared" si="25"/>
        <v>0</v>
      </c>
      <c r="H42" s="401">
        <f t="shared" si="25"/>
        <v>1.0101010101010102E-2</v>
      </c>
      <c r="I42" s="685">
        <f t="shared" si="26"/>
        <v>9.782728576155289E-2</v>
      </c>
      <c r="J42" s="685">
        <f t="shared" si="27"/>
        <v>0</v>
      </c>
      <c r="K42" s="401">
        <f t="shared" si="28"/>
        <v>0</v>
      </c>
      <c r="L42" s="248">
        <f t="shared" si="28"/>
        <v>0</v>
      </c>
      <c r="M42" s="249">
        <f t="shared" si="29"/>
        <v>0</v>
      </c>
      <c r="N42" s="247">
        <f t="shared" si="30"/>
        <v>0</v>
      </c>
      <c r="O42" s="247">
        <f t="shared" si="31"/>
        <v>0</v>
      </c>
      <c r="P42" s="249">
        <f t="shared" si="31"/>
        <v>0</v>
      </c>
      <c r="Q42" s="332">
        <f t="shared" si="31"/>
        <v>0</v>
      </c>
      <c r="R42" s="401"/>
      <c r="S42" s="251">
        <f>'New Counts Pivot Table UPDATED'!B33</f>
        <v>864</v>
      </c>
      <c r="T42" s="252">
        <f>'New Counts Pivot Table UPDATED'!C33</f>
        <v>0</v>
      </c>
      <c r="U42" s="252">
        <f>'New Counts Pivot Table UPDATED'!D33</f>
        <v>22</v>
      </c>
      <c r="V42" s="252">
        <f>'New Counts Pivot Table UPDATED'!E33</f>
        <v>0</v>
      </c>
      <c r="W42" s="252">
        <f>'New Counts Pivot Table UPDATED'!F33</f>
        <v>0</v>
      </c>
      <c r="X42" s="322">
        <f>'New Counts Pivot Table UPDATED'!G33</f>
        <v>1</v>
      </c>
      <c r="Y42" s="251">
        <f>'New Counts Pivot Table UPDATED'!H33</f>
        <v>887</v>
      </c>
      <c r="Z42" s="251">
        <f>'New Counts Pivot Table UPDATED'!I33</f>
        <v>0</v>
      </c>
      <c r="AA42" s="252">
        <f>'New Counts Pivot Table UPDATED'!J33</f>
        <v>0</v>
      </c>
      <c r="AB42" s="252">
        <f>'New Counts Pivot Table UPDATED'!K33</f>
        <v>0</v>
      </c>
      <c r="AC42" s="252">
        <f>'New Counts Pivot Table UPDATED'!L33</f>
        <v>0</v>
      </c>
      <c r="AD42" s="252"/>
      <c r="AE42" s="251">
        <f>'New Counts Pivot Table UPDATED'!M33</f>
        <v>0</v>
      </c>
      <c r="AF42" s="251">
        <f>'New Counts Pivot Table UPDATED'!N33</f>
        <v>0</v>
      </c>
      <c r="AG42" s="252">
        <f>'New Counts Pivot Table UPDATED'!O33</f>
        <v>0</v>
      </c>
      <c r="AH42" s="251">
        <f>'New Counts Pivot Table UPDATED'!P33</f>
        <v>0</v>
      </c>
    </row>
    <row r="43" spans="1:36">
      <c r="A43" s="337"/>
      <c r="B43" s="239" t="s">
        <v>21</v>
      </c>
      <c r="C43" s="247">
        <f t="shared" si="22"/>
        <v>0</v>
      </c>
      <c r="D43" s="248">
        <f t="shared" si="23"/>
        <v>0</v>
      </c>
      <c r="E43" s="248">
        <f t="shared" si="24"/>
        <v>0</v>
      </c>
      <c r="F43" s="401">
        <f t="shared" si="25"/>
        <v>0</v>
      </c>
      <c r="G43" s="401">
        <f t="shared" si="25"/>
        <v>0</v>
      </c>
      <c r="H43" s="401">
        <f t="shared" si="25"/>
        <v>0</v>
      </c>
      <c r="I43" s="685">
        <f t="shared" si="26"/>
        <v>0</v>
      </c>
      <c r="J43" s="685">
        <f t="shared" si="27"/>
        <v>1</v>
      </c>
      <c r="K43" s="401">
        <f t="shared" si="28"/>
        <v>1</v>
      </c>
      <c r="L43" s="248">
        <f t="shared" si="28"/>
        <v>1</v>
      </c>
      <c r="M43" s="249">
        <f t="shared" si="29"/>
        <v>1</v>
      </c>
      <c r="N43" s="247">
        <f t="shared" si="30"/>
        <v>1</v>
      </c>
      <c r="O43" s="247">
        <f t="shared" si="31"/>
        <v>0</v>
      </c>
      <c r="P43" s="249">
        <f t="shared" si="31"/>
        <v>0</v>
      </c>
      <c r="Q43" s="332">
        <f t="shared" si="31"/>
        <v>0</v>
      </c>
      <c r="R43" s="401"/>
      <c r="S43" s="251">
        <f>'New Counts Pivot Table UPDATED'!B34</f>
        <v>0</v>
      </c>
      <c r="T43" s="252">
        <f>'New Counts Pivot Table UPDATED'!C34</f>
        <v>0</v>
      </c>
      <c r="U43" s="252">
        <f>'New Counts Pivot Table UPDATED'!D34</f>
        <v>0</v>
      </c>
      <c r="V43" s="252">
        <f>'New Counts Pivot Table UPDATED'!E34</f>
        <v>0</v>
      </c>
      <c r="W43" s="252">
        <f>'New Counts Pivot Table UPDATED'!F34</f>
        <v>0</v>
      </c>
      <c r="X43" s="322">
        <f>'New Counts Pivot Table UPDATED'!G34</f>
        <v>0</v>
      </c>
      <c r="Y43" s="251">
        <f>'New Counts Pivot Table UPDATED'!H34</f>
        <v>0</v>
      </c>
      <c r="Z43" s="251">
        <f>'New Counts Pivot Table UPDATED'!I34</f>
        <v>5022</v>
      </c>
      <c r="AA43" s="252">
        <f>'New Counts Pivot Table UPDATED'!J34</f>
        <v>925</v>
      </c>
      <c r="AB43" s="252">
        <f>'New Counts Pivot Table UPDATED'!K34</f>
        <v>220</v>
      </c>
      <c r="AC43" s="252">
        <f>'New Counts Pivot Table UPDATED'!L34</f>
        <v>56</v>
      </c>
      <c r="AD43" s="252"/>
      <c r="AE43" s="251">
        <f>'New Counts Pivot Table UPDATED'!M34</f>
        <v>6223</v>
      </c>
      <c r="AF43" s="251">
        <f>'New Counts Pivot Table UPDATED'!N34</f>
        <v>0</v>
      </c>
      <c r="AG43" s="252">
        <f>'New Counts Pivot Table UPDATED'!O34</f>
        <v>0</v>
      </c>
      <c r="AH43" s="251">
        <f>'New Counts Pivot Table UPDATED'!P34</f>
        <v>0</v>
      </c>
    </row>
    <row r="44" spans="1:36" s="261" customFormat="1">
      <c r="A44" s="338"/>
      <c r="B44" s="253" t="s">
        <v>212</v>
      </c>
      <c r="C44" s="254">
        <f t="shared" si="22"/>
        <v>1</v>
      </c>
      <c r="D44" s="255">
        <f t="shared" si="23"/>
        <v>0</v>
      </c>
      <c r="E44" s="255">
        <f t="shared" si="24"/>
        <v>1</v>
      </c>
      <c r="F44" s="402">
        <f t="shared" si="25"/>
        <v>1</v>
      </c>
      <c r="G44" s="402">
        <f t="shared" si="25"/>
        <v>0</v>
      </c>
      <c r="H44" s="402">
        <f t="shared" si="25"/>
        <v>1</v>
      </c>
      <c r="I44" s="688">
        <f t="shared" si="26"/>
        <v>1</v>
      </c>
      <c r="J44" s="688">
        <f t="shared" si="27"/>
        <v>1</v>
      </c>
      <c r="K44" s="402">
        <f t="shared" si="28"/>
        <v>1</v>
      </c>
      <c r="L44" s="255">
        <f t="shared" si="28"/>
        <v>1</v>
      </c>
      <c r="M44" s="256">
        <f t="shared" si="29"/>
        <v>1</v>
      </c>
      <c r="N44" s="254">
        <f t="shared" si="30"/>
        <v>1</v>
      </c>
      <c r="O44" s="254">
        <f t="shared" si="31"/>
        <v>0</v>
      </c>
      <c r="P44" s="256">
        <f t="shared" si="31"/>
        <v>0</v>
      </c>
      <c r="Q44" s="333">
        <f t="shared" si="31"/>
        <v>0</v>
      </c>
      <c r="R44" s="402"/>
      <c r="S44" s="258">
        <f>'New Counts Pivot Table UPDATED'!B35</f>
        <v>7238</v>
      </c>
      <c r="T44" s="259">
        <f>'New Counts Pivot Table UPDATED'!C35</f>
        <v>0</v>
      </c>
      <c r="U44" s="259">
        <f>'New Counts Pivot Table UPDATED'!D35</f>
        <v>1274</v>
      </c>
      <c r="V44" s="259">
        <f>'New Counts Pivot Table UPDATED'!E35</f>
        <v>456</v>
      </c>
      <c r="W44" s="259">
        <f>'New Counts Pivot Table UPDATED'!F35</f>
        <v>0</v>
      </c>
      <c r="X44" s="323">
        <f>'New Counts Pivot Table UPDATED'!G35</f>
        <v>99</v>
      </c>
      <c r="Y44" s="258">
        <f>'New Counts Pivot Table UPDATED'!H35</f>
        <v>9067</v>
      </c>
      <c r="Z44" s="258">
        <f>'New Counts Pivot Table UPDATED'!I35</f>
        <v>5022</v>
      </c>
      <c r="AA44" s="259">
        <f>'New Counts Pivot Table UPDATED'!J35</f>
        <v>925</v>
      </c>
      <c r="AB44" s="259">
        <f>'New Counts Pivot Table UPDATED'!K35</f>
        <v>220</v>
      </c>
      <c r="AC44" s="259">
        <f>'New Counts Pivot Table UPDATED'!L35</f>
        <v>56</v>
      </c>
      <c r="AD44" s="259"/>
      <c r="AE44" s="258">
        <f>'New Counts Pivot Table UPDATED'!M35</f>
        <v>6223</v>
      </c>
      <c r="AF44" s="258">
        <f>'New Counts Pivot Table UPDATED'!N35</f>
        <v>0</v>
      </c>
      <c r="AG44" s="259">
        <f>'New Counts Pivot Table UPDATED'!O35</f>
        <v>0</v>
      </c>
      <c r="AH44" s="258">
        <f>'New Counts Pivot Table UPDATED'!P35</f>
        <v>0</v>
      </c>
      <c r="AI44" s="260"/>
      <c r="AJ44" s="260"/>
    </row>
    <row r="45" spans="1:36">
      <c r="A45" s="339" t="s">
        <v>32</v>
      </c>
      <c r="B45" s="240" t="s">
        <v>3</v>
      </c>
      <c r="C45" s="241">
        <f t="shared" ref="C45:C51" si="32">S45/S$51</f>
        <v>0.31981536432575008</v>
      </c>
      <c r="D45" s="242">
        <f t="shared" ref="D45:D51" si="33">IFERROR(T45/T$51,0)</f>
        <v>0.42292870905587671</v>
      </c>
      <c r="E45" s="242">
        <f t="shared" ref="E45:E51" si="34">U45/U$51</f>
        <v>0.20058672533920058</v>
      </c>
      <c r="F45" s="683">
        <f t="shared" ref="F45:H51" si="35">IFERROR(V45/V$51,0)</f>
        <v>0.20969089390142021</v>
      </c>
      <c r="G45" s="683">
        <f t="shared" si="35"/>
        <v>0.17197452229299362</v>
      </c>
      <c r="H45" s="683">
        <f t="shared" si="35"/>
        <v>0.10679611650485436</v>
      </c>
      <c r="I45" s="684">
        <f t="shared" ref="I45:I51" si="36">Y45/Y$51</f>
        <v>0.25169409486931266</v>
      </c>
      <c r="J45" s="684">
        <f t="shared" ref="J45:J51" si="37">IFERROR(Z45/Z$51,0)</f>
        <v>0.18611987381703471</v>
      </c>
      <c r="K45" s="683">
        <f t="shared" ref="K45:L51" si="38">AA45/AA$51</f>
        <v>9.6997690531177835E-2</v>
      </c>
      <c r="L45" s="242">
        <f t="shared" si="38"/>
        <v>0.10074626865671642</v>
      </c>
      <c r="M45" s="243">
        <f t="shared" ref="M45:M51" si="39">IFERROR(AC45/AC$51,0)</f>
        <v>0</v>
      </c>
      <c r="N45" s="241">
        <f t="shared" ref="N45:N51" si="40">AE45/AE$51</f>
        <v>0.12052877138413685</v>
      </c>
      <c r="O45" s="241">
        <f t="shared" ref="O45:Q51" si="41">IFERROR(AF45/AF$51,0)</f>
        <v>0</v>
      </c>
      <c r="P45" s="243">
        <f t="shared" si="41"/>
        <v>0</v>
      </c>
      <c r="Q45" s="331">
        <f t="shared" si="41"/>
        <v>0</v>
      </c>
      <c r="R45" s="400"/>
      <c r="S45" s="245">
        <f>'New Counts Pivot Table UPDATED'!B37</f>
        <v>970</v>
      </c>
      <c r="T45" s="246">
        <f>'New Counts Pivot Table UPDATED'!C37</f>
        <v>439</v>
      </c>
      <c r="U45" s="246">
        <f>'New Counts Pivot Table UPDATED'!D37</f>
        <v>547</v>
      </c>
      <c r="V45" s="246">
        <f>'New Counts Pivot Table UPDATED'!E37</f>
        <v>502</v>
      </c>
      <c r="W45" s="246">
        <f>'New Counts Pivot Table UPDATED'!F37</f>
        <v>54</v>
      </c>
      <c r="X45" s="321">
        <f>'New Counts Pivot Table UPDATED'!G37</f>
        <v>88</v>
      </c>
      <c r="Y45" s="245">
        <f>'New Counts Pivot Table UPDATED'!H37</f>
        <v>2600</v>
      </c>
      <c r="Z45" s="245">
        <f>'New Counts Pivot Table UPDATED'!I37</f>
        <v>59</v>
      </c>
      <c r="AA45" s="246">
        <f>'New Counts Pivot Table UPDATED'!J37</f>
        <v>42</v>
      </c>
      <c r="AB45" s="246">
        <f>'New Counts Pivot Table UPDATED'!K37</f>
        <v>54</v>
      </c>
      <c r="AC45" s="246">
        <f>'New Counts Pivot Table UPDATED'!L37</f>
        <v>0</v>
      </c>
      <c r="AD45" s="246"/>
      <c r="AE45" s="245">
        <f>'New Counts Pivot Table UPDATED'!M37</f>
        <v>155</v>
      </c>
      <c r="AF45" s="245">
        <f>'New Counts Pivot Table UPDATED'!N37</f>
        <v>0</v>
      </c>
      <c r="AG45" s="246">
        <f>'New Counts Pivot Table UPDATED'!O37</f>
        <v>0</v>
      </c>
      <c r="AH45" s="245">
        <f>'New Counts Pivot Table UPDATED'!P37</f>
        <v>0</v>
      </c>
    </row>
    <row r="46" spans="1:36">
      <c r="A46" s="337"/>
      <c r="B46" s="239" t="s">
        <v>4</v>
      </c>
      <c r="C46" s="247">
        <f t="shared" si="32"/>
        <v>0.29080118694362017</v>
      </c>
      <c r="D46" s="248">
        <f t="shared" si="33"/>
        <v>0.279383429672447</v>
      </c>
      <c r="E46" s="248">
        <f t="shared" si="34"/>
        <v>0.25925925925925924</v>
      </c>
      <c r="F46" s="401">
        <f t="shared" si="35"/>
        <v>0.25229741019214702</v>
      </c>
      <c r="G46" s="401">
        <f t="shared" si="35"/>
        <v>0.23248407643312102</v>
      </c>
      <c r="H46" s="401">
        <f t="shared" si="35"/>
        <v>0.30703883495145629</v>
      </c>
      <c r="I46" s="685">
        <f t="shared" si="36"/>
        <v>0.2719264278799613</v>
      </c>
      <c r="J46" s="685">
        <f t="shared" si="37"/>
        <v>0.23659305993690852</v>
      </c>
      <c r="K46" s="401">
        <f t="shared" si="38"/>
        <v>0.29099307159353349</v>
      </c>
      <c r="L46" s="248">
        <f t="shared" si="38"/>
        <v>0.22761194029850745</v>
      </c>
      <c r="M46" s="249">
        <f t="shared" si="39"/>
        <v>0</v>
      </c>
      <c r="N46" s="247">
        <f t="shared" si="40"/>
        <v>0.25116640746500779</v>
      </c>
      <c r="O46" s="247">
        <f t="shared" si="41"/>
        <v>0</v>
      </c>
      <c r="P46" s="249">
        <f t="shared" si="41"/>
        <v>0</v>
      </c>
      <c r="Q46" s="332">
        <f t="shared" si="41"/>
        <v>0</v>
      </c>
      <c r="R46" s="401"/>
      <c r="S46" s="251">
        <f>'New Counts Pivot Table UPDATED'!B38</f>
        <v>882</v>
      </c>
      <c r="T46" s="252">
        <f>'New Counts Pivot Table UPDATED'!C38</f>
        <v>290</v>
      </c>
      <c r="U46" s="252">
        <f>'New Counts Pivot Table UPDATED'!D38</f>
        <v>707</v>
      </c>
      <c r="V46" s="252">
        <f>'New Counts Pivot Table UPDATED'!E38</f>
        <v>604</v>
      </c>
      <c r="W46" s="252">
        <f>'New Counts Pivot Table UPDATED'!F38</f>
        <v>73</v>
      </c>
      <c r="X46" s="322">
        <f>'New Counts Pivot Table UPDATED'!G38</f>
        <v>253</v>
      </c>
      <c r="Y46" s="251">
        <f>'New Counts Pivot Table UPDATED'!H38</f>
        <v>2809</v>
      </c>
      <c r="Z46" s="251">
        <f>'New Counts Pivot Table UPDATED'!I38</f>
        <v>75</v>
      </c>
      <c r="AA46" s="252">
        <f>'New Counts Pivot Table UPDATED'!J38</f>
        <v>126</v>
      </c>
      <c r="AB46" s="252">
        <f>'New Counts Pivot Table UPDATED'!K38</f>
        <v>122</v>
      </c>
      <c r="AC46" s="252">
        <f>'New Counts Pivot Table UPDATED'!L38</f>
        <v>0</v>
      </c>
      <c r="AD46" s="252"/>
      <c r="AE46" s="251">
        <f>'New Counts Pivot Table UPDATED'!M38</f>
        <v>323</v>
      </c>
      <c r="AF46" s="251">
        <f>'New Counts Pivot Table UPDATED'!N38</f>
        <v>0</v>
      </c>
      <c r="AG46" s="252">
        <f>'New Counts Pivot Table UPDATED'!O38</f>
        <v>0</v>
      </c>
      <c r="AH46" s="251">
        <f>'New Counts Pivot Table UPDATED'!P38</f>
        <v>0</v>
      </c>
    </row>
    <row r="47" spans="1:36">
      <c r="A47" s="337"/>
      <c r="B47" s="239" t="s">
        <v>5</v>
      </c>
      <c r="C47" s="247">
        <f t="shared" si="32"/>
        <v>0.23178371249587867</v>
      </c>
      <c r="D47" s="248">
        <f t="shared" si="33"/>
        <v>0.19075144508670519</v>
      </c>
      <c r="E47" s="248">
        <f t="shared" si="34"/>
        <v>0.30326365969930325</v>
      </c>
      <c r="F47" s="401">
        <f t="shared" si="35"/>
        <v>0.31913116123642438</v>
      </c>
      <c r="G47" s="401">
        <f t="shared" si="35"/>
        <v>0.28025477707006369</v>
      </c>
      <c r="H47" s="401">
        <f t="shared" si="35"/>
        <v>0.46116504854368934</v>
      </c>
      <c r="I47" s="685">
        <f t="shared" si="36"/>
        <v>0.28654404646660214</v>
      </c>
      <c r="J47" s="685">
        <f t="shared" si="37"/>
        <v>0.46687697160883279</v>
      </c>
      <c r="K47" s="401">
        <f t="shared" si="38"/>
        <v>0.26327944572748269</v>
      </c>
      <c r="L47" s="248">
        <f t="shared" si="38"/>
        <v>0.38059701492537312</v>
      </c>
      <c r="M47" s="249">
        <f t="shared" si="39"/>
        <v>0</v>
      </c>
      <c r="N47" s="247">
        <f t="shared" si="40"/>
        <v>0.36236391912908245</v>
      </c>
      <c r="O47" s="247">
        <f t="shared" si="41"/>
        <v>0</v>
      </c>
      <c r="P47" s="249">
        <f t="shared" si="41"/>
        <v>0</v>
      </c>
      <c r="Q47" s="332">
        <f t="shared" si="41"/>
        <v>0</v>
      </c>
      <c r="R47" s="401"/>
      <c r="S47" s="251">
        <f>'New Counts Pivot Table UPDATED'!B39</f>
        <v>703</v>
      </c>
      <c r="T47" s="252">
        <f>'New Counts Pivot Table UPDATED'!C39</f>
        <v>198</v>
      </c>
      <c r="U47" s="252">
        <f>'New Counts Pivot Table UPDATED'!D39</f>
        <v>827</v>
      </c>
      <c r="V47" s="252">
        <f>'New Counts Pivot Table UPDATED'!E39</f>
        <v>764</v>
      </c>
      <c r="W47" s="252">
        <f>'New Counts Pivot Table UPDATED'!F39</f>
        <v>88</v>
      </c>
      <c r="X47" s="322">
        <f>'New Counts Pivot Table UPDATED'!G39</f>
        <v>380</v>
      </c>
      <c r="Y47" s="251">
        <f>'New Counts Pivot Table UPDATED'!H39</f>
        <v>2960</v>
      </c>
      <c r="Z47" s="251">
        <f>'New Counts Pivot Table UPDATED'!I39</f>
        <v>148</v>
      </c>
      <c r="AA47" s="252">
        <f>'New Counts Pivot Table UPDATED'!J39</f>
        <v>114</v>
      </c>
      <c r="AB47" s="252">
        <f>'New Counts Pivot Table UPDATED'!K39</f>
        <v>204</v>
      </c>
      <c r="AC47" s="252">
        <f>'New Counts Pivot Table UPDATED'!L39</f>
        <v>0</v>
      </c>
      <c r="AD47" s="252"/>
      <c r="AE47" s="251">
        <f>'New Counts Pivot Table UPDATED'!M39</f>
        <v>466</v>
      </c>
      <c r="AF47" s="251">
        <f>'New Counts Pivot Table UPDATED'!N39</f>
        <v>0</v>
      </c>
      <c r="AG47" s="252">
        <f>'New Counts Pivot Table UPDATED'!O39</f>
        <v>0</v>
      </c>
      <c r="AH47" s="251">
        <f>'New Counts Pivot Table UPDATED'!P39</f>
        <v>0</v>
      </c>
    </row>
    <row r="48" spans="1:36">
      <c r="A48" s="337"/>
      <c r="B48" s="239" t="s">
        <v>6</v>
      </c>
      <c r="C48" s="247">
        <f t="shared" si="32"/>
        <v>4.1213320145070884E-2</v>
      </c>
      <c r="D48" s="248">
        <f t="shared" si="33"/>
        <v>2.8901734104046242E-2</v>
      </c>
      <c r="E48" s="248">
        <f t="shared" si="34"/>
        <v>0.10121012101210121</v>
      </c>
      <c r="F48" s="401">
        <f t="shared" si="35"/>
        <v>5.2213868003341685E-2</v>
      </c>
      <c r="G48" s="401">
        <f t="shared" si="35"/>
        <v>0.20382165605095542</v>
      </c>
      <c r="H48" s="401">
        <f t="shared" si="35"/>
        <v>5.2184466019417473E-2</v>
      </c>
      <c r="I48" s="685">
        <f t="shared" si="36"/>
        <v>6.4181994191674738E-2</v>
      </c>
      <c r="J48" s="685">
        <f t="shared" si="37"/>
        <v>5.0473186119873815E-2</v>
      </c>
      <c r="K48" s="401">
        <f t="shared" si="38"/>
        <v>0.22170900692840648</v>
      </c>
      <c r="L48" s="248">
        <f t="shared" si="38"/>
        <v>0.22574626865671643</v>
      </c>
      <c r="M48" s="249">
        <f t="shared" si="39"/>
        <v>0</v>
      </c>
      <c r="N48" s="247">
        <f t="shared" si="40"/>
        <v>0.18118195956454122</v>
      </c>
      <c r="O48" s="247">
        <f t="shared" si="41"/>
        <v>0</v>
      </c>
      <c r="P48" s="249">
        <f t="shared" si="41"/>
        <v>0</v>
      </c>
      <c r="Q48" s="332">
        <f t="shared" si="41"/>
        <v>0</v>
      </c>
      <c r="R48" s="401"/>
      <c r="S48" s="251">
        <f>'New Counts Pivot Table UPDATED'!B40</f>
        <v>125</v>
      </c>
      <c r="T48" s="252">
        <f>'New Counts Pivot Table UPDATED'!C40</f>
        <v>30</v>
      </c>
      <c r="U48" s="252">
        <f>'New Counts Pivot Table UPDATED'!D40</f>
        <v>276</v>
      </c>
      <c r="V48" s="252">
        <f>'New Counts Pivot Table UPDATED'!E40</f>
        <v>125</v>
      </c>
      <c r="W48" s="252">
        <f>'New Counts Pivot Table UPDATED'!F40</f>
        <v>64</v>
      </c>
      <c r="X48" s="322">
        <f>'New Counts Pivot Table UPDATED'!G40</f>
        <v>43</v>
      </c>
      <c r="Y48" s="251">
        <f>'New Counts Pivot Table UPDATED'!H40</f>
        <v>663</v>
      </c>
      <c r="Z48" s="251">
        <f>'New Counts Pivot Table UPDATED'!I40</f>
        <v>16</v>
      </c>
      <c r="AA48" s="252">
        <f>'New Counts Pivot Table UPDATED'!J40</f>
        <v>96</v>
      </c>
      <c r="AB48" s="252">
        <f>'New Counts Pivot Table UPDATED'!K40</f>
        <v>121</v>
      </c>
      <c r="AC48" s="252">
        <f>'New Counts Pivot Table UPDATED'!L40</f>
        <v>0</v>
      </c>
      <c r="AD48" s="252"/>
      <c r="AE48" s="251">
        <f>'New Counts Pivot Table UPDATED'!M40</f>
        <v>233</v>
      </c>
      <c r="AF48" s="251">
        <f>'New Counts Pivot Table UPDATED'!N40</f>
        <v>0</v>
      </c>
      <c r="AG48" s="252">
        <f>'New Counts Pivot Table UPDATED'!O40</f>
        <v>0</v>
      </c>
      <c r="AH48" s="251">
        <f>'New Counts Pivot Table UPDATED'!P40</f>
        <v>0</v>
      </c>
    </row>
    <row r="49" spans="1:36">
      <c r="A49" s="337"/>
      <c r="B49" s="239" t="s">
        <v>24</v>
      </c>
      <c r="C49" s="247">
        <f t="shared" si="32"/>
        <v>0.11638641608968019</v>
      </c>
      <c r="D49" s="248">
        <f t="shared" si="33"/>
        <v>7.8034682080924858E-2</v>
      </c>
      <c r="E49" s="248">
        <f t="shared" si="34"/>
        <v>0.13568023469013568</v>
      </c>
      <c r="F49" s="401">
        <f t="shared" si="35"/>
        <v>0.16666666666666666</v>
      </c>
      <c r="G49" s="401">
        <f t="shared" si="35"/>
        <v>0.11146496815286625</v>
      </c>
      <c r="H49" s="401">
        <f t="shared" si="35"/>
        <v>7.281553398058252E-2</v>
      </c>
      <c r="I49" s="685">
        <f t="shared" si="36"/>
        <v>0.12565343659244918</v>
      </c>
      <c r="J49" s="685">
        <f t="shared" si="37"/>
        <v>5.993690851735016E-2</v>
      </c>
      <c r="K49" s="401">
        <f t="shared" si="38"/>
        <v>0.12702078521939955</v>
      </c>
      <c r="L49" s="248">
        <f t="shared" si="38"/>
        <v>6.5298507462686561E-2</v>
      </c>
      <c r="M49" s="249">
        <f t="shared" si="39"/>
        <v>0</v>
      </c>
      <c r="N49" s="247">
        <f t="shared" si="40"/>
        <v>8.4758942457231728E-2</v>
      </c>
      <c r="O49" s="247">
        <f t="shared" si="41"/>
        <v>0</v>
      </c>
      <c r="P49" s="249">
        <f t="shared" si="41"/>
        <v>0</v>
      </c>
      <c r="Q49" s="332">
        <f t="shared" si="41"/>
        <v>0</v>
      </c>
      <c r="R49" s="401"/>
      <c r="S49" s="251">
        <f>'New Counts Pivot Table UPDATED'!B41</f>
        <v>353</v>
      </c>
      <c r="T49" s="252">
        <f>'New Counts Pivot Table UPDATED'!C41</f>
        <v>81</v>
      </c>
      <c r="U49" s="252">
        <f>'New Counts Pivot Table UPDATED'!D41</f>
        <v>370</v>
      </c>
      <c r="V49" s="252">
        <f>'New Counts Pivot Table UPDATED'!E41</f>
        <v>399</v>
      </c>
      <c r="W49" s="252">
        <f>'New Counts Pivot Table UPDATED'!F41</f>
        <v>35</v>
      </c>
      <c r="X49" s="322">
        <f>'New Counts Pivot Table UPDATED'!G41</f>
        <v>60</v>
      </c>
      <c r="Y49" s="251">
        <f>'New Counts Pivot Table UPDATED'!H41</f>
        <v>1298</v>
      </c>
      <c r="Z49" s="251">
        <f>'New Counts Pivot Table UPDATED'!I41</f>
        <v>19</v>
      </c>
      <c r="AA49" s="252">
        <f>'New Counts Pivot Table UPDATED'!J41</f>
        <v>55</v>
      </c>
      <c r="AB49" s="252">
        <f>'New Counts Pivot Table UPDATED'!K41</f>
        <v>35</v>
      </c>
      <c r="AC49" s="252">
        <f>'New Counts Pivot Table UPDATED'!L41</f>
        <v>0</v>
      </c>
      <c r="AD49" s="252"/>
      <c r="AE49" s="251">
        <f>'New Counts Pivot Table UPDATED'!M41</f>
        <v>109</v>
      </c>
      <c r="AF49" s="251">
        <f>'New Counts Pivot Table UPDATED'!N41</f>
        <v>0</v>
      </c>
      <c r="AG49" s="252">
        <f>'New Counts Pivot Table UPDATED'!O41</f>
        <v>0</v>
      </c>
      <c r="AH49" s="251">
        <f>'New Counts Pivot Table UPDATED'!P41</f>
        <v>0</v>
      </c>
    </row>
    <row r="50" spans="1:36">
      <c r="A50" s="337"/>
      <c r="B50" s="239" t="s">
        <v>21</v>
      </c>
      <c r="C50" s="247">
        <f t="shared" si="32"/>
        <v>0</v>
      </c>
      <c r="D50" s="248">
        <f t="shared" si="33"/>
        <v>0</v>
      </c>
      <c r="E50" s="248">
        <f t="shared" si="34"/>
        <v>0</v>
      </c>
      <c r="F50" s="401">
        <f t="shared" si="35"/>
        <v>0</v>
      </c>
      <c r="G50" s="401">
        <f t="shared" si="35"/>
        <v>0</v>
      </c>
      <c r="H50" s="401">
        <f t="shared" si="35"/>
        <v>0</v>
      </c>
      <c r="I50" s="685">
        <f t="shared" si="36"/>
        <v>0</v>
      </c>
      <c r="J50" s="685">
        <f t="shared" si="37"/>
        <v>0</v>
      </c>
      <c r="K50" s="401">
        <f t="shared" si="38"/>
        <v>0</v>
      </c>
      <c r="L50" s="248">
        <f t="shared" si="38"/>
        <v>0</v>
      </c>
      <c r="M50" s="249">
        <f t="shared" si="39"/>
        <v>0</v>
      </c>
      <c r="N50" s="247">
        <f t="shared" si="40"/>
        <v>0</v>
      </c>
      <c r="O50" s="247">
        <f t="shared" si="41"/>
        <v>1</v>
      </c>
      <c r="P50" s="249">
        <f t="shared" si="41"/>
        <v>0</v>
      </c>
      <c r="Q50" s="332">
        <f t="shared" si="41"/>
        <v>1</v>
      </c>
      <c r="R50" s="401"/>
      <c r="S50" s="251">
        <f>'New Counts Pivot Table UPDATED'!B42</f>
        <v>0</v>
      </c>
      <c r="T50" s="252">
        <f>'New Counts Pivot Table UPDATED'!C42</f>
        <v>0</v>
      </c>
      <c r="U50" s="252">
        <f>'New Counts Pivot Table UPDATED'!D42</f>
        <v>0</v>
      </c>
      <c r="V50" s="252">
        <f>'New Counts Pivot Table UPDATED'!E42</f>
        <v>0</v>
      </c>
      <c r="W50" s="252">
        <f>'New Counts Pivot Table UPDATED'!F42</f>
        <v>0</v>
      </c>
      <c r="X50" s="322">
        <f>'New Counts Pivot Table UPDATED'!G42</f>
        <v>0</v>
      </c>
      <c r="Y50" s="251">
        <f>'New Counts Pivot Table UPDATED'!H42</f>
        <v>0</v>
      </c>
      <c r="Z50" s="251">
        <f>'New Counts Pivot Table UPDATED'!I42</f>
        <v>0</v>
      </c>
      <c r="AA50" s="252">
        <f>'New Counts Pivot Table UPDATED'!J42</f>
        <v>0</v>
      </c>
      <c r="AB50" s="252">
        <f>'New Counts Pivot Table UPDATED'!K42</f>
        <v>0</v>
      </c>
      <c r="AC50" s="252">
        <f>'New Counts Pivot Table UPDATED'!L42</f>
        <v>0</v>
      </c>
      <c r="AD50" s="252"/>
      <c r="AE50" s="251">
        <f>'New Counts Pivot Table UPDATED'!M42</f>
        <v>0</v>
      </c>
      <c r="AF50" s="251">
        <f>'New Counts Pivot Table UPDATED'!N42</f>
        <v>2334</v>
      </c>
      <c r="AG50" s="252">
        <f>'New Counts Pivot Table UPDATED'!O42</f>
        <v>0</v>
      </c>
      <c r="AH50" s="251">
        <f>'New Counts Pivot Table UPDATED'!P42</f>
        <v>2334</v>
      </c>
    </row>
    <row r="51" spans="1:36" s="261" customFormat="1">
      <c r="A51" s="338"/>
      <c r="B51" s="253" t="s">
        <v>212</v>
      </c>
      <c r="C51" s="254">
        <f t="shared" si="32"/>
        <v>1</v>
      </c>
      <c r="D51" s="255">
        <f t="shared" si="33"/>
        <v>1</v>
      </c>
      <c r="E51" s="255">
        <f t="shared" si="34"/>
        <v>1</v>
      </c>
      <c r="F51" s="402">
        <f t="shared" si="35"/>
        <v>1</v>
      </c>
      <c r="G51" s="402">
        <f t="shared" si="35"/>
        <v>1</v>
      </c>
      <c r="H51" s="402">
        <f t="shared" si="35"/>
        <v>1</v>
      </c>
      <c r="I51" s="688">
        <f t="shared" si="36"/>
        <v>1</v>
      </c>
      <c r="J51" s="688">
        <f t="shared" si="37"/>
        <v>1</v>
      </c>
      <c r="K51" s="402">
        <f t="shared" si="38"/>
        <v>1</v>
      </c>
      <c r="L51" s="255">
        <f t="shared" si="38"/>
        <v>1</v>
      </c>
      <c r="M51" s="256">
        <f t="shared" si="39"/>
        <v>0</v>
      </c>
      <c r="N51" s="254">
        <f t="shared" si="40"/>
        <v>1</v>
      </c>
      <c r="O51" s="254">
        <f t="shared" si="41"/>
        <v>1</v>
      </c>
      <c r="P51" s="256">
        <f t="shared" si="41"/>
        <v>0</v>
      </c>
      <c r="Q51" s="333">
        <f t="shared" si="41"/>
        <v>1</v>
      </c>
      <c r="R51" s="402"/>
      <c r="S51" s="258">
        <f>'New Counts Pivot Table UPDATED'!B43</f>
        <v>3033</v>
      </c>
      <c r="T51" s="259">
        <f>'New Counts Pivot Table UPDATED'!C43</f>
        <v>1038</v>
      </c>
      <c r="U51" s="259">
        <f>'New Counts Pivot Table UPDATED'!D43</f>
        <v>2727</v>
      </c>
      <c r="V51" s="259">
        <f>'New Counts Pivot Table UPDATED'!E43</f>
        <v>2394</v>
      </c>
      <c r="W51" s="259">
        <f>'New Counts Pivot Table UPDATED'!F43</f>
        <v>314</v>
      </c>
      <c r="X51" s="323">
        <f>'New Counts Pivot Table UPDATED'!G43</f>
        <v>824</v>
      </c>
      <c r="Y51" s="258">
        <f>'New Counts Pivot Table UPDATED'!H43</f>
        <v>10330</v>
      </c>
      <c r="Z51" s="258">
        <f>'New Counts Pivot Table UPDATED'!I43</f>
        <v>317</v>
      </c>
      <c r="AA51" s="259">
        <f>'New Counts Pivot Table UPDATED'!J43</f>
        <v>433</v>
      </c>
      <c r="AB51" s="259">
        <f>'New Counts Pivot Table UPDATED'!K43</f>
        <v>536</v>
      </c>
      <c r="AC51" s="259">
        <f>'New Counts Pivot Table UPDATED'!L43</f>
        <v>0</v>
      </c>
      <c r="AD51" s="259"/>
      <c r="AE51" s="258">
        <f>'New Counts Pivot Table UPDATED'!M43</f>
        <v>1286</v>
      </c>
      <c r="AF51" s="258">
        <f>'New Counts Pivot Table UPDATED'!N43</f>
        <v>2334</v>
      </c>
      <c r="AG51" s="259">
        <f>'New Counts Pivot Table UPDATED'!O43</f>
        <v>0</v>
      </c>
      <c r="AH51" s="258">
        <f>'New Counts Pivot Table UPDATED'!P43</f>
        <v>2334</v>
      </c>
      <c r="AI51" s="260"/>
      <c r="AJ51" s="260"/>
    </row>
    <row r="52" spans="1:36">
      <c r="A52" s="339" t="s">
        <v>33</v>
      </c>
      <c r="B52" s="240" t="s">
        <v>3</v>
      </c>
      <c r="C52" s="241"/>
      <c r="D52" s="242"/>
      <c r="E52" s="242"/>
      <c r="F52" s="683"/>
      <c r="G52" s="683"/>
      <c r="H52" s="683"/>
      <c r="I52" s="684"/>
      <c r="J52" s="684"/>
      <c r="K52" s="683"/>
      <c r="L52" s="242"/>
      <c r="M52" s="243"/>
      <c r="N52" s="241"/>
      <c r="O52" s="241"/>
      <c r="P52" s="243"/>
      <c r="Q52" s="331"/>
      <c r="R52" s="400"/>
    </row>
    <row r="53" spans="1:36">
      <c r="A53" s="337"/>
      <c r="B53" s="239" t="s">
        <v>4</v>
      </c>
      <c r="C53" s="247"/>
      <c r="D53" s="248"/>
      <c r="E53" s="248"/>
      <c r="F53" s="401"/>
      <c r="G53" s="401"/>
      <c r="H53" s="401"/>
      <c r="I53" s="685"/>
      <c r="J53" s="685"/>
      <c r="K53" s="401"/>
      <c r="L53" s="248"/>
      <c r="M53" s="249"/>
      <c r="N53" s="247"/>
      <c r="O53" s="247"/>
      <c r="P53" s="249"/>
      <c r="Q53" s="332"/>
      <c r="R53" s="401"/>
    </row>
    <row r="54" spans="1:36">
      <c r="A54" s="337"/>
      <c r="B54" s="239" t="s">
        <v>5</v>
      </c>
      <c r="C54" s="247"/>
      <c r="D54" s="248"/>
      <c r="E54" s="248"/>
      <c r="F54" s="401"/>
      <c r="G54" s="401"/>
      <c r="H54" s="401"/>
      <c r="I54" s="685"/>
      <c r="J54" s="685"/>
      <c r="K54" s="401"/>
      <c r="L54" s="248"/>
      <c r="M54" s="249"/>
      <c r="N54" s="247"/>
      <c r="O54" s="247"/>
      <c r="P54" s="249"/>
      <c r="Q54" s="332"/>
      <c r="R54" s="401"/>
    </row>
    <row r="55" spans="1:36">
      <c r="A55" s="337"/>
      <c r="B55" s="239" t="s">
        <v>6</v>
      </c>
      <c r="C55" s="247"/>
      <c r="D55" s="248"/>
      <c r="E55" s="248"/>
      <c r="F55" s="401"/>
      <c r="G55" s="401"/>
      <c r="H55" s="401"/>
      <c r="I55" s="685"/>
      <c r="J55" s="685"/>
      <c r="K55" s="401"/>
      <c r="L55" s="248"/>
      <c r="M55" s="249"/>
      <c r="N55" s="247"/>
      <c r="O55" s="247"/>
      <c r="P55" s="249"/>
      <c r="Q55" s="332"/>
      <c r="R55" s="401"/>
    </row>
    <row r="56" spans="1:36">
      <c r="A56" s="337"/>
      <c r="B56" s="239" t="s">
        <v>24</v>
      </c>
      <c r="C56" s="247"/>
      <c r="D56" s="248"/>
      <c r="E56" s="248"/>
      <c r="F56" s="401"/>
      <c r="G56" s="401"/>
      <c r="H56" s="401"/>
      <c r="I56" s="685"/>
      <c r="J56" s="685"/>
      <c r="K56" s="401"/>
      <c r="L56" s="248"/>
      <c r="M56" s="249"/>
      <c r="N56" s="247"/>
      <c r="O56" s="247"/>
      <c r="P56" s="249"/>
      <c r="Q56" s="332"/>
      <c r="R56" s="401"/>
    </row>
    <row r="57" spans="1:36">
      <c r="A57" s="337"/>
      <c r="B57" s="239" t="s">
        <v>21</v>
      </c>
      <c r="C57" s="247"/>
      <c r="D57" s="248"/>
      <c r="E57" s="248"/>
      <c r="F57" s="401"/>
      <c r="G57" s="401"/>
      <c r="H57" s="401"/>
      <c r="I57" s="685"/>
      <c r="J57" s="685"/>
      <c r="K57" s="401"/>
      <c r="L57" s="248"/>
      <c r="M57" s="249"/>
      <c r="N57" s="247"/>
      <c r="O57" s="247"/>
      <c r="P57" s="249"/>
      <c r="Q57" s="332"/>
      <c r="R57" s="401"/>
    </row>
    <row r="58" spans="1:36" s="261" customFormat="1">
      <c r="A58" s="338"/>
      <c r="B58" s="253" t="s">
        <v>212</v>
      </c>
      <c r="C58" s="254"/>
      <c r="D58" s="255"/>
      <c r="E58" s="255"/>
      <c r="F58" s="402"/>
      <c r="G58" s="402"/>
      <c r="H58" s="402"/>
      <c r="I58" s="688"/>
      <c r="J58" s="688"/>
      <c r="K58" s="402"/>
      <c r="L58" s="255"/>
      <c r="M58" s="256"/>
      <c r="N58" s="254"/>
      <c r="O58" s="254"/>
      <c r="P58" s="256"/>
      <c r="Q58" s="333"/>
      <c r="R58" s="402"/>
      <c r="AI58" s="260"/>
      <c r="AJ58" s="260"/>
    </row>
    <row r="59" spans="1:36">
      <c r="A59" s="339" t="s">
        <v>34</v>
      </c>
      <c r="B59" s="240" t="s">
        <v>3</v>
      </c>
      <c r="C59" s="241"/>
      <c r="D59" s="242"/>
      <c r="E59" s="242"/>
      <c r="F59" s="683"/>
      <c r="G59" s="683"/>
      <c r="H59" s="683"/>
      <c r="I59" s="684"/>
      <c r="J59" s="684"/>
      <c r="K59" s="683"/>
      <c r="L59" s="242"/>
      <c r="M59" s="243"/>
      <c r="N59" s="241"/>
      <c r="O59" s="241"/>
      <c r="P59" s="243"/>
      <c r="Q59" s="331"/>
      <c r="R59" s="400"/>
    </row>
    <row r="60" spans="1:36">
      <c r="A60" s="337"/>
      <c r="B60" s="239" t="s">
        <v>4</v>
      </c>
      <c r="C60" s="247"/>
      <c r="D60" s="248"/>
      <c r="E60" s="248"/>
      <c r="F60" s="401"/>
      <c r="G60" s="401"/>
      <c r="H60" s="401"/>
      <c r="I60" s="685"/>
      <c r="J60" s="685"/>
      <c r="K60" s="401"/>
      <c r="L60" s="248"/>
      <c r="M60" s="249"/>
      <c r="N60" s="247"/>
      <c r="O60" s="247"/>
      <c r="P60" s="249"/>
      <c r="Q60" s="332"/>
      <c r="R60" s="401"/>
    </row>
    <row r="61" spans="1:36">
      <c r="A61" s="337"/>
      <c r="B61" s="239" t="s">
        <v>5</v>
      </c>
      <c r="C61" s="247"/>
      <c r="D61" s="248"/>
      <c r="E61" s="248"/>
      <c r="F61" s="401"/>
      <c r="G61" s="401"/>
      <c r="H61" s="401"/>
      <c r="I61" s="685"/>
      <c r="J61" s="685"/>
      <c r="K61" s="401"/>
      <c r="L61" s="248"/>
      <c r="M61" s="249"/>
      <c r="N61" s="247"/>
      <c r="O61" s="247"/>
      <c r="P61" s="249"/>
      <c r="Q61" s="332"/>
      <c r="R61" s="401"/>
    </row>
    <row r="62" spans="1:36">
      <c r="A62" s="337"/>
      <c r="B62" s="239" t="s">
        <v>6</v>
      </c>
      <c r="C62" s="247"/>
      <c r="D62" s="248"/>
      <c r="E62" s="248"/>
      <c r="F62" s="401"/>
      <c r="G62" s="401"/>
      <c r="H62" s="401"/>
      <c r="I62" s="685"/>
      <c r="J62" s="685"/>
      <c r="K62" s="401"/>
      <c r="L62" s="248"/>
      <c r="M62" s="249"/>
      <c r="N62" s="247"/>
      <c r="O62" s="247"/>
      <c r="P62" s="249"/>
      <c r="Q62" s="332"/>
      <c r="R62" s="401"/>
    </row>
    <row r="63" spans="1:36">
      <c r="A63" s="337"/>
      <c r="B63" s="239" t="s">
        <v>24</v>
      </c>
      <c r="C63" s="247"/>
      <c r="D63" s="248"/>
      <c r="E63" s="248"/>
      <c r="F63" s="401"/>
      <c r="G63" s="401"/>
      <c r="H63" s="401"/>
      <c r="I63" s="685"/>
      <c r="J63" s="685"/>
      <c r="K63" s="401"/>
      <c r="L63" s="248"/>
      <c r="M63" s="249"/>
      <c r="N63" s="247"/>
      <c r="O63" s="247"/>
      <c r="P63" s="249"/>
      <c r="Q63" s="332"/>
      <c r="R63" s="401"/>
    </row>
    <row r="64" spans="1:36">
      <c r="A64" s="337"/>
      <c r="B64" s="239" t="s">
        <v>21</v>
      </c>
      <c r="C64" s="247"/>
      <c r="D64" s="248"/>
      <c r="E64" s="248"/>
      <c r="F64" s="401"/>
      <c r="G64" s="401"/>
      <c r="H64" s="401"/>
      <c r="I64" s="685"/>
      <c r="J64" s="685"/>
      <c r="K64" s="401"/>
      <c r="L64" s="248"/>
      <c r="M64" s="249"/>
      <c r="N64" s="247"/>
      <c r="O64" s="247"/>
      <c r="P64" s="249"/>
      <c r="Q64" s="332"/>
      <c r="R64" s="401"/>
    </row>
    <row r="65" spans="1:36" s="261" customFormat="1">
      <c r="A65" s="338"/>
      <c r="B65" s="253" t="s">
        <v>212</v>
      </c>
      <c r="C65" s="254"/>
      <c r="D65" s="255"/>
      <c r="E65" s="255"/>
      <c r="F65" s="402"/>
      <c r="G65" s="402"/>
      <c r="H65" s="402"/>
      <c r="I65" s="688"/>
      <c r="J65" s="688"/>
      <c r="K65" s="402"/>
      <c r="L65" s="255"/>
      <c r="M65" s="256"/>
      <c r="N65" s="254"/>
      <c r="O65" s="254"/>
      <c r="P65" s="256"/>
      <c r="Q65" s="333"/>
      <c r="R65" s="402"/>
      <c r="AI65" s="260"/>
      <c r="AJ65" s="260"/>
    </row>
    <row r="66" spans="1:36">
      <c r="A66" s="337" t="s">
        <v>35</v>
      </c>
      <c r="B66" s="240" t="s">
        <v>3</v>
      </c>
      <c r="C66" s="241"/>
      <c r="D66" s="242"/>
      <c r="E66" s="242"/>
      <c r="F66" s="683"/>
      <c r="G66" s="683"/>
      <c r="H66" s="683"/>
      <c r="I66" s="684"/>
      <c r="J66" s="684"/>
      <c r="K66" s="683"/>
      <c r="L66" s="242"/>
      <c r="M66" s="243"/>
      <c r="N66" s="241"/>
      <c r="O66" s="241"/>
      <c r="P66" s="243"/>
      <c r="Q66" s="331"/>
      <c r="R66" s="400"/>
    </row>
    <row r="67" spans="1:36">
      <c r="A67" s="337"/>
      <c r="B67" s="239" t="s">
        <v>4</v>
      </c>
      <c r="C67" s="247"/>
      <c r="D67" s="248"/>
      <c r="E67" s="248"/>
      <c r="F67" s="401"/>
      <c r="G67" s="401"/>
      <c r="H67" s="401"/>
      <c r="I67" s="685"/>
      <c r="J67" s="685"/>
      <c r="K67" s="401"/>
      <c r="L67" s="248"/>
      <c r="M67" s="249"/>
      <c r="N67" s="247"/>
      <c r="O67" s="247"/>
      <c r="P67" s="249"/>
      <c r="Q67" s="332"/>
      <c r="R67" s="401"/>
    </row>
    <row r="68" spans="1:36">
      <c r="A68" s="337"/>
      <c r="B68" s="239" t="s">
        <v>5</v>
      </c>
      <c r="C68" s="247"/>
      <c r="D68" s="248"/>
      <c r="E68" s="248"/>
      <c r="F68" s="401"/>
      <c r="G68" s="401"/>
      <c r="H68" s="401"/>
      <c r="I68" s="685"/>
      <c r="J68" s="685"/>
      <c r="K68" s="401"/>
      <c r="L68" s="248"/>
      <c r="M68" s="249"/>
      <c r="N68" s="247"/>
      <c r="O68" s="247"/>
      <c r="P68" s="249"/>
      <c r="Q68" s="332"/>
      <c r="R68" s="401"/>
    </row>
    <row r="69" spans="1:36">
      <c r="A69" s="337"/>
      <c r="B69" s="239" t="s">
        <v>6</v>
      </c>
      <c r="C69" s="247"/>
      <c r="D69" s="248"/>
      <c r="E69" s="248"/>
      <c r="F69" s="401"/>
      <c r="G69" s="401"/>
      <c r="H69" s="401"/>
      <c r="I69" s="685"/>
      <c r="J69" s="685"/>
      <c r="K69" s="401"/>
      <c r="L69" s="248"/>
      <c r="M69" s="249"/>
      <c r="N69" s="247"/>
      <c r="O69" s="247"/>
      <c r="P69" s="249"/>
      <c r="Q69" s="332"/>
      <c r="R69" s="401"/>
    </row>
    <row r="70" spans="1:36">
      <c r="A70" s="337"/>
      <c r="B70" s="239" t="s">
        <v>24</v>
      </c>
      <c r="C70" s="247"/>
      <c r="D70" s="248"/>
      <c r="E70" s="248"/>
      <c r="F70" s="401"/>
      <c r="G70" s="401"/>
      <c r="H70" s="401"/>
      <c r="I70" s="685"/>
      <c r="J70" s="685"/>
      <c r="K70" s="401"/>
      <c r="L70" s="248"/>
      <c r="M70" s="249"/>
      <c r="N70" s="406"/>
      <c r="O70" s="247"/>
      <c r="P70" s="249"/>
      <c r="Q70" s="332"/>
      <c r="R70" s="401"/>
    </row>
    <row r="71" spans="1:36">
      <c r="A71" s="337"/>
      <c r="B71" s="239" t="s">
        <v>21</v>
      </c>
      <c r="C71" s="247"/>
      <c r="D71" s="248"/>
      <c r="E71" s="248"/>
      <c r="F71" s="401"/>
      <c r="G71" s="401"/>
      <c r="H71" s="401"/>
      <c r="I71" s="685"/>
      <c r="J71" s="685"/>
      <c r="K71" s="401"/>
      <c r="L71" s="248"/>
      <c r="M71" s="249"/>
      <c r="N71" s="247"/>
      <c r="O71" s="247"/>
      <c r="P71" s="249"/>
      <c r="Q71" s="332"/>
      <c r="R71" s="401"/>
    </row>
    <row r="72" spans="1:36" s="261" customFormat="1">
      <c r="A72" s="338"/>
      <c r="B72" s="253" t="s">
        <v>212</v>
      </c>
      <c r="C72" s="254"/>
      <c r="D72" s="255"/>
      <c r="E72" s="255"/>
      <c r="F72" s="402"/>
      <c r="G72" s="402"/>
      <c r="H72" s="402"/>
      <c r="I72" s="688"/>
      <c r="J72" s="688"/>
      <c r="K72" s="402"/>
      <c r="L72" s="255"/>
      <c r="M72" s="256"/>
      <c r="N72" s="254"/>
      <c r="O72" s="254"/>
      <c r="P72" s="256"/>
      <c r="Q72" s="333"/>
      <c r="R72" s="402"/>
      <c r="AI72" s="260"/>
      <c r="AJ72" s="260"/>
    </row>
    <row r="73" spans="1:36">
      <c r="A73" s="339" t="s">
        <v>36</v>
      </c>
      <c r="B73" s="240" t="s">
        <v>3</v>
      </c>
      <c r="C73" s="241">
        <f t="shared" ref="C73:C79" si="42">S73/S$79</f>
        <v>0.22735562310030394</v>
      </c>
      <c r="D73" s="242">
        <f>IFERROR(T73/T$79,0)</f>
        <v>0.21664275466284075</v>
      </c>
      <c r="E73" s="242">
        <f>IFERROR(U73/U$79,0)</f>
        <v>0</v>
      </c>
      <c r="F73" s="683">
        <f>IFERROR(V73/V$79,0)</f>
        <v>0.16743119266055045</v>
      </c>
      <c r="G73" s="683">
        <f>IFERROR(W73/W$79,0)</f>
        <v>0.25547445255474455</v>
      </c>
      <c r="H73" s="683">
        <f>IFERROR(X73/X$79,0)</f>
        <v>0</v>
      </c>
      <c r="I73" s="684">
        <f t="shared" ref="I73:I79" si="43">Y73/Y$79</f>
        <v>0.21705426356589147</v>
      </c>
      <c r="J73" s="684">
        <f t="shared" ref="J73:J79" si="44">IFERROR(Z73/Z$79,0)</f>
        <v>0</v>
      </c>
      <c r="K73" s="683" t="e">
        <f t="shared" ref="K73:L79" si="45">AA73/AA$79</f>
        <v>#DIV/0!</v>
      </c>
      <c r="L73" s="242" t="e">
        <f t="shared" si="45"/>
        <v>#DIV/0!</v>
      </c>
      <c r="M73" s="243">
        <f t="shared" ref="M73:M79" si="46">IFERROR(AC73/AC$79,0)</f>
        <v>0</v>
      </c>
      <c r="N73" s="241" t="e">
        <f t="shared" ref="N73:N79" si="47">AE73/AE$79</f>
        <v>#DIV/0!</v>
      </c>
      <c r="O73" s="241">
        <f t="shared" ref="O73:Q79" si="48">IFERROR(AF73/AF$79,0)</f>
        <v>0</v>
      </c>
      <c r="P73" s="243">
        <f t="shared" si="48"/>
        <v>0</v>
      </c>
      <c r="Q73" s="331">
        <f t="shared" si="48"/>
        <v>0</v>
      </c>
      <c r="R73" s="400"/>
      <c r="S73" s="245">
        <f>'New Counts Pivot Table UPDATED'!B45</f>
        <v>374</v>
      </c>
      <c r="T73" s="246">
        <f>'New Counts Pivot Table UPDATED'!C45</f>
        <v>302</v>
      </c>
      <c r="U73" s="246">
        <f>'New Counts Pivot Table UPDATED'!D45</f>
        <v>0</v>
      </c>
      <c r="V73" s="246">
        <f>'New Counts Pivot Table UPDATED'!E45</f>
        <v>73</v>
      </c>
      <c r="W73" s="246">
        <f>'New Counts Pivot Table UPDATED'!F45</f>
        <v>35</v>
      </c>
      <c r="X73" s="321">
        <f>'New Counts Pivot Table UPDATED'!G45</f>
        <v>0</v>
      </c>
      <c r="Y73" s="245">
        <f>'New Counts Pivot Table UPDATED'!H45</f>
        <v>784</v>
      </c>
      <c r="Z73" s="245">
        <f>'New Counts Pivot Table UPDATED'!I45</f>
        <v>0</v>
      </c>
      <c r="AA73" s="246">
        <f>'New Counts Pivot Table UPDATED'!J45</f>
        <v>0</v>
      </c>
      <c r="AB73" s="246">
        <f>'New Counts Pivot Table UPDATED'!K45</f>
        <v>0</v>
      </c>
      <c r="AC73" s="246">
        <f>'New Counts Pivot Table UPDATED'!L45</f>
        <v>0</v>
      </c>
      <c r="AD73" s="246"/>
      <c r="AE73" s="245">
        <f>'New Counts Pivot Table UPDATED'!M45</f>
        <v>0</v>
      </c>
      <c r="AF73" s="245">
        <f>'New Counts Pivot Table UPDATED'!N45</f>
        <v>0</v>
      </c>
      <c r="AG73" s="246">
        <f>'New Counts Pivot Table UPDATED'!O45</f>
        <v>0</v>
      </c>
      <c r="AH73" s="245">
        <f>'New Counts Pivot Table UPDATED'!P45</f>
        <v>0</v>
      </c>
    </row>
    <row r="74" spans="1:36">
      <c r="A74" s="337"/>
      <c r="B74" s="239" t="s">
        <v>4</v>
      </c>
      <c r="C74" s="247">
        <f t="shared" si="42"/>
        <v>0.27477203647416415</v>
      </c>
      <c r="D74" s="248">
        <f t="shared" ref="D74:H79" si="49">IFERROR(T74/T$79,0)</f>
        <v>0.2733142037302726</v>
      </c>
      <c r="E74" s="248">
        <f t="shared" si="49"/>
        <v>0</v>
      </c>
      <c r="F74" s="401">
        <f t="shared" si="49"/>
        <v>0.22018348623853212</v>
      </c>
      <c r="G74" s="401">
        <f t="shared" si="49"/>
        <v>0.16788321167883211</v>
      </c>
      <c r="H74" s="401">
        <f t="shared" si="49"/>
        <v>0</v>
      </c>
      <c r="I74" s="685">
        <f t="shared" si="43"/>
        <v>0.26356589147286824</v>
      </c>
      <c r="J74" s="685">
        <f t="shared" si="44"/>
        <v>0</v>
      </c>
      <c r="K74" s="401" t="e">
        <f t="shared" si="45"/>
        <v>#DIV/0!</v>
      </c>
      <c r="L74" s="248" t="e">
        <f t="shared" si="45"/>
        <v>#DIV/0!</v>
      </c>
      <c r="M74" s="249">
        <f t="shared" si="46"/>
        <v>0</v>
      </c>
      <c r="N74" s="247" t="e">
        <f t="shared" si="47"/>
        <v>#DIV/0!</v>
      </c>
      <c r="O74" s="247">
        <f t="shared" si="48"/>
        <v>0</v>
      </c>
      <c r="P74" s="249">
        <f t="shared" si="48"/>
        <v>0</v>
      </c>
      <c r="Q74" s="332">
        <f t="shared" si="48"/>
        <v>0</v>
      </c>
      <c r="R74" s="401"/>
      <c r="S74" s="251">
        <f>'New Counts Pivot Table UPDATED'!B46</f>
        <v>452</v>
      </c>
      <c r="T74" s="252">
        <f>'New Counts Pivot Table UPDATED'!C46</f>
        <v>381</v>
      </c>
      <c r="U74" s="252">
        <f>'New Counts Pivot Table UPDATED'!D46</f>
        <v>0</v>
      </c>
      <c r="V74" s="252">
        <f>'New Counts Pivot Table UPDATED'!E46</f>
        <v>96</v>
      </c>
      <c r="W74" s="252">
        <f>'New Counts Pivot Table UPDATED'!F46</f>
        <v>23</v>
      </c>
      <c r="X74" s="322">
        <f>'New Counts Pivot Table UPDATED'!G46</f>
        <v>0</v>
      </c>
      <c r="Y74" s="251">
        <f>'New Counts Pivot Table UPDATED'!H46</f>
        <v>952</v>
      </c>
      <c r="Z74" s="251">
        <f>'New Counts Pivot Table UPDATED'!I46</f>
        <v>0</v>
      </c>
      <c r="AA74" s="252">
        <f>'New Counts Pivot Table UPDATED'!J46</f>
        <v>0</v>
      </c>
      <c r="AB74" s="252">
        <f>'New Counts Pivot Table UPDATED'!K46</f>
        <v>0</v>
      </c>
      <c r="AC74" s="252">
        <f>'New Counts Pivot Table UPDATED'!L46</f>
        <v>0</v>
      </c>
      <c r="AD74" s="252"/>
      <c r="AE74" s="251">
        <f>'New Counts Pivot Table UPDATED'!M46</f>
        <v>0</v>
      </c>
      <c r="AF74" s="251">
        <f>'New Counts Pivot Table UPDATED'!N46</f>
        <v>0</v>
      </c>
      <c r="AG74" s="252">
        <f>'New Counts Pivot Table UPDATED'!O46</f>
        <v>0</v>
      </c>
      <c r="AH74" s="251">
        <f>'New Counts Pivot Table UPDATED'!P46</f>
        <v>0</v>
      </c>
    </row>
    <row r="75" spans="1:36">
      <c r="A75" s="337"/>
      <c r="B75" s="239" t="s">
        <v>5</v>
      </c>
      <c r="C75" s="247">
        <f t="shared" si="42"/>
        <v>0.2844984802431611</v>
      </c>
      <c r="D75" s="248">
        <f t="shared" si="49"/>
        <v>0.2919655667144907</v>
      </c>
      <c r="E75" s="248">
        <f t="shared" si="49"/>
        <v>0</v>
      </c>
      <c r="F75" s="401">
        <f t="shared" si="49"/>
        <v>0.37155963302752293</v>
      </c>
      <c r="G75" s="401">
        <f t="shared" si="49"/>
        <v>0.27737226277372262</v>
      </c>
      <c r="H75" s="401">
        <f t="shared" si="49"/>
        <v>0</v>
      </c>
      <c r="I75" s="685">
        <f t="shared" si="43"/>
        <v>0.29761904761904762</v>
      </c>
      <c r="J75" s="685">
        <f t="shared" si="44"/>
        <v>0</v>
      </c>
      <c r="K75" s="401" t="e">
        <f t="shared" si="45"/>
        <v>#DIV/0!</v>
      </c>
      <c r="L75" s="248" t="e">
        <f t="shared" si="45"/>
        <v>#DIV/0!</v>
      </c>
      <c r="M75" s="249">
        <f t="shared" si="46"/>
        <v>0</v>
      </c>
      <c r="N75" s="247" t="e">
        <f t="shared" si="47"/>
        <v>#DIV/0!</v>
      </c>
      <c r="O75" s="247">
        <f t="shared" si="48"/>
        <v>0</v>
      </c>
      <c r="P75" s="249">
        <f t="shared" si="48"/>
        <v>0</v>
      </c>
      <c r="Q75" s="332">
        <f t="shared" si="48"/>
        <v>0</v>
      </c>
      <c r="R75" s="401"/>
      <c r="S75" s="251">
        <f>'New Counts Pivot Table UPDATED'!B47</f>
        <v>468</v>
      </c>
      <c r="T75" s="252">
        <f>'New Counts Pivot Table UPDATED'!C47</f>
        <v>407</v>
      </c>
      <c r="U75" s="252">
        <f>'New Counts Pivot Table UPDATED'!D47</f>
        <v>0</v>
      </c>
      <c r="V75" s="252">
        <f>'New Counts Pivot Table UPDATED'!E47</f>
        <v>162</v>
      </c>
      <c r="W75" s="252">
        <f>'New Counts Pivot Table UPDATED'!F47</f>
        <v>38</v>
      </c>
      <c r="X75" s="322">
        <f>'New Counts Pivot Table UPDATED'!G47</f>
        <v>0</v>
      </c>
      <c r="Y75" s="251">
        <f>'New Counts Pivot Table UPDATED'!H47</f>
        <v>1075</v>
      </c>
      <c r="Z75" s="251">
        <f>'New Counts Pivot Table UPDATED'!I47</f>
        <v>0</v>
      </c>
      <c r="AA75" s="252">
        <f>'New Counts Pivot Table UPDATED'!J47</f>
        <v>0</v>
      </c>
      <c r="AB75" s="252">
        <f>'New Counts Pivot Table UPDATED'!K47</f>
        <v>0</v>
      </c>
      <c r="AC75" s="252">
        <f>'New Counts Pivot Table UPDATED'!L47</f>
        <v>0</v>
      </c>
      <c r="AD75" s="252"/>
      <c r="AE75" s="251">
        <f>'New Counts Pivot Table UPDATED'!M47</f>
        <v>0</v>
      </c>
      <c r="AF75" s="251">
        <f>'New Counts Pivot Table UPDATED'!N47</f>
        <v>0</v>
      </c>
      <c r="AG75" s="252">
        <f>'New Counts Pivot Table UPDATED'!O47</f>
        <v>0</v>
      </c>
      <c r="AH75" s="251">
        <f>'New Counts Pivot Table UPDATED'!P47</f>
        <v>0</v>
      </c>
    </row>
    <row r="76" spans="1:36">
      <c r="A76" s="337"/>
      <c r="B76" s="239" t="s">
        <v>6</v>
      </c>
      <c r="C76" s="247">
        <f t="shared" si="42"/>
        <v>0.17811550151975683</v>
      </c>
      <c r="D76" s="248">
        <f t="shared" si="49"/>
        <v>0.19081779053084649</v>
      </c>
      <c r="E76" s="248">
        <f t="shared" si="49"/>
        <v>0</v>
      </c>
      <c r="F76" s="401">
        <f t="shared" si="49"/>
        <v>0.24082568807339449</v>
      </c>
      <c r="G76" s="401">
        <f t="shared" si="49"/>
        <v>0.29927007299270075</v>
      </c>
      <c r="H76" s="401">
        <f t="shared" si="49"/>
        <v>0</v>
      </c>
      <c r="I76" s="685">
        <f t="shared" si="43"/>
        <v>0.1951827242524917</v>
      </c>
      <c r="J76" s="685">
        <f t="shared" si="44"/>
        <v>0</v>
      </c>
      <c r="K76" s="401" t="e">
        <f t="shared" si="45"/>
        <v>#DIV/0!</v>
      </c>
      <c r="L76" s="248" t="e">
        <f t="shared" si="45"/>
        <v>#DIV/0!</v>
      </c>
      <c r="M76" s="249">
        <f t="shared" si="46"/>
        <v>0</v>
      </c>
      <c r="N76" s="247" t="e">
        <f t="shared" si="47"/>
        <v>#DIV/0!</v>
      </c>
      <c r="O76" s="247">
        <f t="shared" si="48"/>
        <v>0</v>
      </c>
      <c r="P76" s="249">
        <f t="shared" si="48"/>
        <v>0</v>
      </c>
      <c r="Q76" s="332">
        <f t="shared" si="48"/>
        <v>0</v>
      </c>
      <c r="R76" s="401"/>
      <c r="S76" s="251">
        <f>'New Counts Pivot Table UPDATED'!B48</f>
        <v>293</v>
      </c>
      <c r="T76" s="252">
        <f>'New Counts Pivot Table UPDATED'!C48</f>
        <v>266</v>
      </c>
      <c r="U76" s="252">
        <f>'New Counts Pivot Table UPDATED'!D48</f>
        <v>0</v>
      </c>
      <c r="V76" s="252">
        <f>'New Counts Pivot Table UPDATED'!E48</f>
        <v>105</v>
      </c>
      <c r="W76" s="252">
        <f>'New Counts Pivot Table UPDATED'!F48</f>
        <v>41</v>
      </c>
      <c r="X76" s="322">
        <f>'New Counts Pivot Table UPDATED'!G48</f>
        <v>0</v>
      </c>
      <c r="Y76" s="251">
        <f>'New Counts Pivot Table UPDATED'!H48</f>
        <v>705</v>
      </c>
      <c r="Z76" s="251">
        <f>'New Counts Pivot Table UPDATED'!I48</f>
        <v>0</v>
      </c>
      <c r="AA76" s="252">
        <f>'New Counts Pivot Table UPDATED'!J48</f>
        <v>0</v>
      </c>
      <c r="AB76" s="252">
        <f>'New Counts Pivot Table UPDATED'!K48</f>
        <v>0</v>
      </c>
      <c r="AC76" s="252">
        <f>'New Counts Pivot Table UPDATED'!L48</f>
        <v>0</v>
      </c>
      <c r="AD76" s="252"/>
      <c r="AE76" s="251">
        <f>'New Counts Pivot Table UPDATED'!M48</f>
        <v>0</v>
      </c>
      <c r="AF76" s="251">
        <f>'New Counts Pivot Table UPDATED'!N48</f>
        <v>0</v>
      </c>
      <c r="AG76" s="252">
        <f>'New Counts Pivot Table UPDATED'!O48</f>
        <v>0</v>
      </c>
      <c r="AH76" s="251">
        <f>'New Counts Pivot Table UPDATED'!P48</f>
        <v>0</v>
      </c>
    </row>
    <row r="77" spans="1:36">
      <c r="A77" s="337"/>
      <c r="B77" s="239" t="s">
        <v>24</v>
      </c>
      <c r="C77" s="247">
        <f t="shared" si="42"/>
        <v>3.5258358662613981E-2</v>
      </c>
      <c r="D77" s="248">
        <f t="shared" si="49"/>
        <v>2.7259684361549498E-2</v>
      </c>
      <c r="E77" s="248">
        <f t="shared" si="49"/>
        <v>0</v>
      </c>
      <c r="F77" s="689">
        <f t="shared" si="49"/>
        <v>0</v>
      </c>
      <c r="G77" s="401">
        <f t="shared" si="49"/>
        <v>0</v>
      </c>
      <c r="H77" s="401">
        <f t="shared" si="49"/>
        <v>0</v>
      </c>
      <c r="I77" s="685">
        <f t="shared" si="43"/>
        <v>2.6578073089700997E-2</v>
      </c>
      <c r="J77" s="685">
        <f t="shared" si="44"/>
        <v>0</v>
      </c>
      <c r="K77" s="401" t="e">
        <f t="shared" si="45"/>
        <v>#DIV/0!</v>
      </c>
      <c r="L77" s="248" t="e">
        <f t="shared" si="45"/>
        <v>#DIV/0!</v>
      </c>
      <c r="M77" s="249">
        <f t="shared" si="46"/>
        <v>0</v>
      </c>
      <c r="N77" s="247" t="e">
        <f t="shared" si="47"/>
        <v>#DIV/0!</v>
      </c>
      <c r="O77" s="247">
        <f t="shared" si="48"/>
        <v>0</v>
      </c>
      <c r="P77" s="249">
        <f t="shared" si="48"/>
        <v>0</v>
      </c>
      <c r="Q77" s="332">
        <f t="shared" si="48"/>
        <v>0</v>
      </c>
      <c r="R77" s="401"/>
      <c r="S77" s="251">
        <f>'New Counts Pivot Table UPDATED'!B49</f>
        <v>58</v>
      </c>
      <c r="T77" s="252">
        <f>'New Counts Pivot Table UPDATED'!C49</f>
        <v>38</v>
      </c>
      <c r="U77" s="252">
        <f>'New Counts Pivot Table UPDATED'!D49</f>
        <v>0</v>
      </c>
      <c r="V77" s="252">
        <f>'New Counts Pivot Table UPDATED'!E49</f>
        <v>0</v>
      </c>
      <c r="W77" s="252">
        <f>'New Counts Pivot Table UPDATED'!F49</f>
        <v>0</v>
      </c>
      <c r="X77" s="322">
        <f>'New Counts Pivot Table UPDATED'!G49</f>
        <v>0</v>
      </c>
      <c r="Y77" s="251">
        <f>'New Counts Pivot Table UPDATED'!H49</f>
        <v>96</v>
      </c>
      <c r="Z77" s="251">
        <f>'New Counts Pivot Table UPDATED'!I49</f>
        <v>0</v>
      </c>
      <c r="AA77" s="252">
        <f>'New Counts Pivot Table UPDATED'!J49</f>
        <v>0</v>
      </c>
      <c r="AB77" s="252">
        <f>'New Counts Pivot Table UPDATED'!K49</f>
        <v>0</v>
      </c>
      <c r="AC77" s="252">
        <f>'New Counts Pivot Table UPDATED'!L49</f>
        <v>0</v>
      </c>
      <c r="AD77" s="252"/>
      <c r="AE77" s="251">
        <f>'New Counts Pivot Table UPDATED'!M49</f>
        <v>0</v>
      </c>
      <c r="AF77" s="251">
        <f>'New Counts Pivot Table UPDATED'!N49</f>
        <v>0</v>
      </c>
      <c r="AG77" s="252">
        <f>'New Counts Pivot Table UPDATED'!O49</f>
        <v>0</v>
      </c>
      <c r="AH77" s="251">
        <f>'New Counts Pivot Table UPDATED'!P49</f>
        <v>0</v>
      </c>
    </row>
    <row r="78" spans="1:36">
      <c r="A78" s="337"/>
      <c r="B78" s="239" t="s">
        <v>21</v>
      </c>
      <c r="C78" s="247">
        <f t="shared" si="42"/>
        <v>0</v>
      </c>
      <c r="D78" s="248">
        <f t="shared" si="49"/>
        <v>0</v>
      </c>
      <c r="E78" s="248">
        <f t="shared" si="49"/>
        <v>0</v>
      </c>
      <c r="F78" s="401">
        <f t="shared" si="49"/>
        <v>0</v>
      </c>
      <c r="G78" s="401">
        <f t="shared" si="49"/>
        <v>0</v>
      </c>
      <c r="H78" s="401">
        <f t="shared" si="49"/>
        <v>0</v>
      </c>
      <c r="I78" s="685">
        <f t="shared" si="43"/>
        <v>0</v>
      </c>
      <c r="J78" s="685">
        <f t="shared" si="44"/>
        <v>0</v>
      </c>
      <c r="K78" s="401" t="e">
        <f t="shared" si="45"/>
        <v>#DIV/0!</v>
      </c>
      <c r="L78" s="248" t="e">
        <f t="shared" si="45"/>
        <v>#DIV/0!</v>
      </c>
      <c r="M78" s="249">
        <f t="shared" si="46"/>
        <v>0</v>
      </c>
      <c r="N78" s="247" t="e">
        <f t="shared" si="47"/>
        <v>#DIV/0!</v>
      </c>
      <c r="O78" s="247">
        <f t="shared" si="48"/>
        <v>0</v>
      </c>
      <c r="P78" s="249">
        <f t="shared" si="48"/>
        <v>0</v>
      </c>
      <c r="Q78" s="332">
        <f t="shared" si="48"/>
        <v>0</v>
      </c>
      <c r="R78" s="401"/>
      <c r="S78" s="251">
        <f>'New Counts Pivot Table UPDATED'!B50</f>
        <v>0</v>
      </c>
      <c r="T78" s="252">
        <f>'New Counts Pivot Table UPDATED'!C50</f>
        <v>0</v>
      </c>
      <c r="U78" s="252">
        <f>'New Counts Pivot Table UPDATED'!D50</f>
        <v>0</v>
      </c>
      <c r="V78" s="252">
        <f>'New Counts Pivot Table UPDATED'!E50</f>
        <v>0</v>
      </c>
      <c r="W78" s="252">
        <f>'New Counts Pivot Table UPDATED'!F50</f>
        <v>0</v>
      </c>
      <c r="X78" s="322">
        <f>'New Counts Pivot Table UPDATED'!G50</f>
        <v>0</v>
      </c>
      <c r="Y78" s="251">
        <f>'New Counts Pivot Table UPDATED'!H50</f>
        <v>0</v>
      </c>
      <c r="Z78" s="251">
        <f>'New Counts Pivot Table UPDATED'!I50</f>
        <v>0</v>
      </c>
      <c r="AA78" s="252">
        <f>'New Counts Pivot Table UPDATED'!J50</f>
        <v>0</v>
      </c>
      <c r="AB78" s="252">
        <f>'New Counts Pivot Table UPDATED'!K50</f>
        <v>0</v>
      </c>
      <c r="AC78" s="252">
        <f>'New Counts Pivot Table UPDATED'!L50</f>
        <v>0</v>
      </c>
      <c r="AD78" s="252"/>
      <c r="AE78" s="251">
        <f>'New Counts Pivot Table UPDATED'!M50</f>
        <v>0</v>
      </c>
      <c r="AF78" s="251">
        <f>'New Counts Pivot Table UPDATED'!N50</f>
        <v>0</v>
      </c>
      <c r="AG78" s="252">
        <f>'New Counts Pivot Table UPDATED'!O50</f>
        <v>0</v>
      </c>
      <c r="AH78" s="251">
        <f>'New Counts Pivot Table UPDATED'!P50</f>
        <v>0</v>
      </c>
    </row>
    <row r="79" spans="1:36" s="261" customFormat="1">
      <c r="A79" s="338"/>
      <c r="B79" s="253" t="s">
        <v>212</v>
      </c>
      <c r="C79" s="254">
        <f t="shared" si="42"/>
        <v>1</v>
      </c>
      <c r="D79" s="255">
        <f t="shared" si="49"/>
        <v>1</v>
      </c>
      <c r="E79" s="255">
        <f t="shared" si="49"/>
        <v>0</v>
      </c>
      <c r="F79" s="402">
        <f t="shared" si="49"/>
        <v>1</v>
      </c>
      <c r="G79" s="402">
        <f t="shared" si="49"/>
        <v>1</v>
      </c>
      <c r="H79" s="402">
        <f t="shared" si="49"/>
        <v>0</v>
      </c>
      <c r="I79" s="688">
        <f t="shared" si="43"/>
        <v>1</v>
      </c>
      <c r="J79" s="688">
        <f t="shared" si="44"/>
        <v>0</v>
      </c>
      <c r="K79" s="402" t="e">
        <f t="shared" si="45"/>
        <v>#DIV/0!</v>
      </c>
      <c r="L79" s="255" t="e">
        <f t="shared" si="45"/>
        <v>#DIV/0!</v>
      </c>
      <c r="M79" s="256">
        <f t="shared" si="46"/>
        <v>0</v>
      </c>
      <c r="N79" s="254" t="e">
        <f t="shared" si="47"/>
        <v>#DIV/0!</v>
      </c>
      <c r="O79" s="254">
        <f t="shared" si="48"/>
        <v>0</v>
      </c>
      <c r="P79" s="256">
        <f t="shared" si="48"/>
        <v>0</v>
      </c>
      <c r="Q79" s="333">
        <f t="shared" si="48"/>
        <v>0</v>
      </c>
      <c r="R79" s="402"/>
      <c r="S79" s="258">
        <f>'New Counts Pivot Table UPDATED'!B51</f>
        <v>1645</v>
      </c>
      <c r="T79" s="259">
        <f>'New Counts Pivot Table UPDATED'!C51</f>
        <v>1394</v>
      </c>
      <c r="U79" s="259">
        <f>'New Counts Pivot Table UPDATED'!D51</f>
        <v>0</v>
      </c>
      <c r="V79" s="259">
        <f>'New Counts Pivot Table UPDATED'!E51</f>
        <v>436</v>
      </c>
      <c r="W79" s="259">
        <f>'New Counts Pivot Table UPDATED'!F51</f>
        <v>137</v>
      </c>
      <c r="X79" s="323">
        <f>'New Counts Pivot Table UPDATED'!G51</f>
        <v>0</v>
      </c>
      <c r="Y79" s="258">
        <f>'New Counts Pivot Table UPDATED'!H51</f>
        <v>3612</v>
      </c>
      <c r="Z79" s="258">
        <f>'New Counts Pivot Table UPDATED'!I51</f>
        <v>0</v>
      </c>
      <c r="AA79" s="259">
        <f>'New Counts Pivot Table UPDATED'!J51</f>
        <v>0</v>
      </c>
      <c r="AB79" s="259">
        <f>'New Counts Pivot Table UPDATED'!K51</f>
        <v>0</v>
      </c>
      <c r="AC79" s="259">
        <f>'New Counts Pivot Table UPDATED'!L51</f>
        <v>0</v>
      </c>
      <c r="AD79" s="259"/>
      <c r="AE79" s="258">
        <f>'New Counts Pivot Table UPDATED'!M51</f>
        <v>0</v>
      </c>
      <c r="AF79" s="258">
        <f>'New Counts Pivot Table UPDATED'!N51</f>
        <v>0</v>
      </c>
      <c r="AG79" s="259">
        <f>'New Counts Pivot Table UPDATED'!O51</f>
        <v>0</v>
      </c>
      <c r="AH79" s="258">
        <f>'New Counts Pivot Table UPDATED'!P51</f>
        <v>0</v>
      </c>
      <c r="AI79" s="260"/>
      <c r="AJ79" s="260"/>
    </row>
    <row r="80" spans="1:36">
      <c r="A80" s="337" t="s">
        <v>37</v>
      </c>
      <c r="B80" s="240" t="s">
        <v>3</v>
      </c>
      <c r="C80" s="241">
        <f t="shared" ref="C80:C86" si="50">S80/S$86</f>
        <v>0.31374138629914877</v>
      </c>
      <c r="D80" s="242">
        <f t="shared" ref="D80:H86" si="51">IFERROR(T80/T$86,0)</f>
        <v>0.18306451612903227</v>
      </c>
      <c r="E80" s="242">
        <f t="shared" si="51"/>
        <v>0.25382154283682901</v>
      </c>
      <c r="F80" s="683">
        <f t="shared" si="51"/>
        <v>0.25490196078431371</v>
      </c>
      <c r="G80" s="683">
        <f t="shared" si="51"/>
        <v>0.21212121212121213</v>
      </c>
      <c r="H80" s="683">
        <f t="shared" si="51"/>
        <v>0.30914826498422715</v>
      </c>
      <c r="I80" s="684">
        <f t="shared" ref="I80:I86" si="52">Y80/Y$86</f>
        <v>0.27361371023342856</v>
      </c>
      <c r="J80" s="684">
        <f t="shared" ref="J80:J86" si="53">IFERROR(Z80/Z$86,0)</f>
        <v>0</v>
      </c>
      <c r="K80" s="683" t="e">
        <f t="shared" ref="K80:L86" si="54">AA80/AA$86</f>
        <v>#DIV/0!</v>
      </c>
      <c r="L80" s="242" t="e">
        <f t="shared" si="54"/>
        <v>#DIV/0!</v>
      </c>
      <c r="M80" s="243">
        <f t="shared" ref="M80:M86" si="55">IFERROR(AC80/AC$86,0)</f>
        <v>0</v>
      </c>
      <c r="N80" s="241" t="e">
        <f t="shared" ref="N80:N86" si="56">AE80/AE$86</f>
        <v>#DIV/0!</v>
      </c>
      <c r="O80" s="241">
        <f t="shared" ref="O80:Q86" si="57">IFERROR(AF80/AF$86,0)</f>
        <v>0</v>
      </c>
      <c r="P80" s="243">
        <f t="shared" si="57"/>
        <v>0</v>
      </c>
      <c r="Q80" s="331">
        <f t="shared" si="57"/>
        <v>0</v>
      </c>
      <c r="R80" s="400"/>
      <c r="S80" s="245">
        <f>'New Counts Pivot Table UPDATED'!B53</f>
        <v>1548</v>
      </c>
      <c r="T80" s="246">
        <f>'New Counts Pivot Table UPDATED'!C53</f>
        <v>227</v>
      </c>
      <c r="U80" s="246">
        <f>'New Counts Pivot Table UPDATED'!D53</f>
        <v>714</v>
      </c>
      <c r="V80" s="246">
        <f>'New Counts Pivot Table UPDATED'!E53</f>
        <v>65</v>
      </c>
      <c r="W80" s="246">
        <f>'New Counts Pivot Table UPDATED'!F53</f>
        <v>126</v>
      </c>
      <c r="X80" s="321">
        <f>'New Counts Pivot Table UPDATED'!G53</f>
        <v>98</v>
      </c>
      <c r="Y80" s="245">
        <f>'New Counts Pivot Table UPDATED'!H53</f>
        <v>2778</v>
      </c>
      <c r="Z80" s="245">
        <f>'New Counts Pivot Table UPDATED'!I53</f>
        <v>0</v>
      </c>
      <c r="AA80" s="246">
        <f>'New Counts Pivot Table UPDATED'!J53</f>
        <v>0</v>
      </c>
      <c r="AB80" s="246">
        <f>'New Counts Pivot Table UPDATED'!K53</f>
        <v>0</v>
      </c>
      <c r="AC80" s="246">
        <f>'New Counts Pivot Table UPDATED'!L53</f>
        <v>0</v>
      </c>
      <c r="AD80" s="246"/>
      <c r="AE80" s="245">
        <f>'New Counts Pivot Table UPDATED'!M53</f>
        <v>0</v>
      </c>
      <c r="AF80" s="245">
        <f>'New Counts Pivot Table UPDATED'!N53</f>
        <v>0</v>
      </c>
      <c r="AG80" s="246">
        <f>'New Counts Pivot Table UPDATED'!O53</f>
        <v>0</v>
      </c>
      <c r="AH80" s="245">
        <f>'New Counts Pivot Table UPDATED'!P53</f>
        <v>0</v>
      </c>
    </row>
    <row r="81" spans="1:36">
      <c r="A81" s="337"/>
      <c r="B81" s="239" t="s">
        <v>4</v>
      </c>
      <c r="C81" s="247">
        <f t="shared" si="50"/>
        <v>0.2853668423186056</v>
      </c>
      <c r="D81" s="248">
        <f t="shared" si="51"/>
        <v>0.34596774193548385</v>
      </c>
      <c r="E81" s="248">
        <f t="shared" si="51"/>
        <v>0.30643441166014929</v>
      </c>
      <c r="F81" s="401">
        <f t="shared" si="51"/>
        <v>0.36078431372549019</v>
      </c>
      <c r="G81" s="401">
        <f t="shared" si="51"/>
        <v>0.32323232323232326</v>
      </c>
      <c r="H81" s="401">
        <f t="shared" si="51"/>
        <v>0.26498422712933756</v>
      </c>
      <c r="I81" s="685">
        <f t="shared" si="52"/>
        <v>0.30207820348665421</v>
      </c>
      <c r="J81" s="685">
        <f t="shared" si="53"/>
        <v>0</v>
      </c>
      <c r="K81" s="401" t="e">
        <f t="shared" si="54"/>
        <v>#DIV/0!</v>
      </c>
      <c r="L81" s="248" t="e">
        <f t="shared" si="54"/>
        <v>#DIV/0!</v>
      </c>
      <c r="M81" s="407">
        <f t="shared" si="55"/>
        <v>0</v>
      </c>
      <c r="N81" s="406" t="e">
        <f t="shared" si="56"/>
        <v>#DIV/0!</v>
      </c>
      <c r="O81" s="247">
        <f t="shared" si="57"/>
        <v>0</v>
      </c>
      <c r="P81" s="249">
        <f t="shared" si="57"/>
        <v>0</v>
      </c>
      <c r="Q81" s="332">
        <f t="shared" si="57"/>
        <v>0</v>
      </c>
      <c r="R81" s="401"/>
      <c r="S81" s="251">
        <f>'New Counts Pivot Table UPDATED'!B54</f>
        <v>1408</v>
      </c>
      <c r="T81" s="252">
        <f>'New Counts Pivot Table UPDATED'!C54</f>
        <v>429</v>
      </c>
      <c r="U81" s="252">
        <f>'New Counts Pivot Table UPDATED'!D54</f>
        <v>862</v>
      </c>
      <c r="V81" s="252">
        <f>'New Counts Pivot Table UPDATED'!E54</f>
        <v>92</v>
      </c>
      <c r="W81" s="252">
        <f>'New Counts Pivot Table UPDATED'!F54</f>
        <v>192</v>
      </c>
      <c r="X81" s="322">
        <f>'New Counts Pivot Table UPDATED'!G54</f>
        <v>84</v>
      </c>
      <c r="Y81" s="251">
        <f>'New Counts Pivot Table UPDATED'!H54</f>
        <v>3067</v>
      </c>
      <c r="Z81" s="251">
        <f>'New Counts Pivot Table UPDATED'!I54</f>
        <v>0</v>
      </c>
      <c r="AA81" s="252">
        <f>'New Counts Pivot Table UPDATED'!J54</f>
        <v>0</v>
      </c>
      <c r="AB81" s="252">
        <f>'New Counts Pivot Table UPDATED'!K54</f>
        <v>0</v>
      </c>
      <c r="AC81" s="252">
        <f>'New Counts Pivot Table UPDATED'!L54</f>
        <v>0</v>
      </c>
      <c r="AD81" s="252"/>
      <c r="AE81" s="251">
        <f>'New Counts Pivot Table UPDATED'!M54</f>
        <v>0</v>
      </c>
      <c r="AF81" s="251">
        <f>'New Counts Pivot Table UPDATED'!N54</f>
        <v>0</v>
      </c>
      <c r="AG81" s="252">
        <f>'New Counts Pivot Table UPDATED'!O54</f>
        <v>0</v>
      </c>
      <c r="AH81" s="251">
        <f>'New Counts Pivot Table UPDATED'!P54</f>
        <v>0</v>
      </c>
    </row>
    <row r="82" spans="1:36">
      <c r="A82" s="337"/>
      <c r="B82" s="239" t="s">
        <v>5</v>
      </c>
      <c r="C82" s="247">
        <f t="shared" si="50"/>
        <v>0.19740575597892177</v>
      </c>
      <c r="D82" s="248">
        <f t="shared" si="51"/>
        <v>0.17419354838709677</v>
      </c>
      <c r="E82" s="248">
        <f t="shared" si="51"/>
        <v>0.23462495556345539</v>
      </c>
      <c r="F82" s="401">
        <f t="shared" si="51"/>
        <v>0.25882352941176473</v>
      </c>
      <c r="G82" s="401">
        <f t="shared" si="51"/>
        <v>0.25925925925925924</v>
      </c>
      <c r="H82" s="401">
        <f t="shared" si="51"/>
        <v>0.2302839116719243</v>
      </c>
      <c r="I82" s="685">
        <f t="shared" si="52"/>
        <v>0.21107061952132375</v>
      </c>
      <c r="J82" s="685">
        <f t="shared" si="53"/>
        <v>0</v>
      </c>
      <c r="K82" s="401" t="e">
        <f t="shared" si="54"/>
        <v>#DIV/0!</v>
      </c>
      <c r="L82" s="248" t="e">
        <f t="shared" si="54"/>
        <v>#DIV/0!</v>
      </c>
      <c r="M82" s="249">
        <f t="shared" si="55"/>
        <v>0</v>
      </c>
      <c r="N82" s="247" t="e">
        <f t="shared" si="56"/>
        <v>#DIV/0!</v>
      </c>
      <c r="O82" s="247">
        <f t="shared" si="57"/>
        <v>0</v>
      </c>
      <c r="P82" s="249">
        <f t="shared" si="57"/>
        <v>0</v>
      </c>
      <c r="Q82" s="332">
        <f t="shared" si="57"/>
        <v>0</v>
      </c>
      <c r="R82" s="401"/>
      <c r="S82" s="251">
        <f>'New Counts Pivot Table UPDATED'!B55</f>
        <v>974</v>
      </c>
      <c r="T82" s="252">
        <f>'New Counts Pivot Table UPDATED'!C55</f>
        <v>216</v>
      </c>
      <c r="U82" s="252">
        <f>'New Counts Pivot Table UPDATED'!D55</f>
        <v>660</v>
      </c>
      <c r="V82" s="252">
        <f>'New Counts Pivot Table UPDATED'!E55</f>
        <v>66</v>
      </c>
      <c r="W82" s="252">
        <f>'New Counts Pivot Table UPDATED'!F55</f>
        <v>154</v>
      </c>
      <c r="X82" s="322">
        <f>'New Counts Pivot Table UPDATED'!G55</f>
        <v>73</v>
      </c>
      <c r="Y82" s="251">
        <f>'New Counts Pivot Table UPDATED'!H55</f>
        <v>2143</v>
      </c>
      <c r="Z82" s="251">
        <f>'New Counts Pivot Table UPDATED'!I55</f>
        <v>0</v>
      </c>
      <c r="AA82" s="252">
        <f>'New Counts Pivot Table UPDATED'!J55</f>
        <v>0</v>
      </c>
      <c r="AB82" s="252">
        <f>'New Counts Pivot Table UPDATED'!K55</f>
        <v>0</v>
      </c>
      <c r="AC82" s="252">
        <f>'New Counts Pivot Table UPDATED'!L55</f>
        <v>0</v>
      </c>
      <c r="AD82" s="252"/>
      <c r="AE82" s="251">
        <f>'New Counts Pivot Table UPDATED'!M55</f>
        <v>0</v>
      </c>
      <c r="AF82" s="251">
        <f>'New Counts Pivot Table UPDATED'!N55</f>
        <v>0</v>
      </c>
      <c r="AG82" s="252">
        <f>'New Counts Pivot Table UPDATED'!O55</f>
        <v>0</v>
      </c>
      <c r="AH82" s="251">
        <f>'New Counts Pivot Table UPDATED'!P55</f>
        <v>0</v>
      </c>
    </row>
    <row r="83" spans="1:36">
      <c r="A83" s="337"/>
      <c r="B83" s="239" t="s">
        <v>6</v>
      </c>
      <c r="C83" s="405">
        <f t="shared" si="50"/>
        <v>1.2160518848804217E-3</v>
      </c>
      <c r="D83" s="403">
        <f t="shared" si="51"/>
        <v>3.2258064516129032E-3</v>
      </c>
      <c r="E83" s="248">
        <f t="shared" si="51"/>
        <v>1.4219694276573054E-2</v>
      </c>
      <c r="F83" s="689">
        <f t="shared" si="51"/>
        <v>1.1764705882352941E-2</v>
      </c>
      <c r="G83" s="401">
        <f t="shared" si="51"/>
        <v>6.9023569023569029E-2</v>
      </c>
      <c r="H83" s="689">
        <f t="shared" si="51"/>
        <v>6.3091482649842269E-3</v>
      </c>
      <c r="I83" s="685">
        <f t="shared" si="52"/>
        <v>9.4553333989953713E-3</v>
      </c>
      <c r="J83" s="685">
        <f t="shared" si="53"/>
        <v>0</v>
      </c>
      <c r="K83" s="401" t="e">
        <f t="shared" si="54"/>
        <v>#DIV/0!</v>
      </c>
      <c r="L83" s="248" t="e">
        <f t="shared" si="54"/>
        <v>#DIV/0!</v>
      </c>
      <c r="M83" s="249">
        <f t="shared" si="55"/>
        <v>0</v>
      </c>
      <c r="N83" s="247" t="e">
        <f t="shared" si="56"/>
        <v>#DIV/0!</v>
      </c>
      <c r="O83" s="247">
        <f t="shared" si="57"/>
        <v>0</v>
      </c>
      <c r="P83" s="249">
        <f t="shared" si="57"/>
        <v>0</v>
      </c>
      <c r="Q83" s="332">
        <f t="shared" si="57"/>
        <v>0</v>
      </c>
      <c r="R83" s="401"/>
      <c r="S83" s="251">
        <f>'New Counts Pivot Table UPDATED'!B56</f>
        <v>6</v>
      </c>
      <c r="T83" s="252">
        <f>'New Counts Pivot Table UPDATED'!C56</f>
        <v>4</v>
      </c>
      <c r="U83" s="252">
        <f>'New Counts Pivot Table UPDATED'!D56</f>
        <v>40</v>
      </c>
      <c r="V83" s="252">
        <f>'New Counts Pivot Table UPDATED'!E56</f>
        <v>3</v>
      </c>
      <c r="W83" s="252">
        <f>'New Counts Pivot Table UPDATED'!F56</f>
        <v>41</v>
      </c>
      <c r="X83" s="322">
        <f>'New Counts Pivot Table UPDATED'!G56</f>
        <v>2</v>
      </c>
      <c r="Y83" s="251">
        <f>'New Counts Pivot Table UPDATED'!H56</f>
        <v>96</v>
      </c>
      <c r="Z83" s="251">
        <f>'New Counts Pivot Table UPDATED'!I56</f>
        <v>0</v>
      </c>
      <c r="AA83" s="252">
        <f>'New Counts Pivot Table UPDATED'!J56</f>
        <v>0</v>
      </c>
      <c r="AB83" s="252">
        <f>'New Counts Pivot Table UPDATED'!K56</f>
        <v>0</v>
      </c>
      <c r="AC83" s="252">
        <f>'New Counts Pivot Table UPDATED'!L56</f>
        <v>0</v>
      </c>
      <c r="AD83" s="252"/>
      <c r="AE83" s="251">
        <f>'New Counts Pivot Table UPDATED'!M56</f>
        <v>0</v>
      </c>
      <c r="AF83" s="251">
        <f>'New Counts Pivot Table UPDATED'!N56</f>
        <v>0</v>
      </c>
      <c r="AG83" s="252">
        <f>'New Counts Pivot Table UPDATED'!O56</f>
        <v>0</v>
      </c>
      <c r="AH83" s="251">
        <f>'New Counts Pivot Table UPDATED'!P56</f>
        <v>0</v>
      </c>
    </row>
    <row r="84" spans="1:36">
      <c r="A84" s="337"/>
      <c r="B84" s="239" t="s">
        <v>24</v>
      </c>
      <c r="C84" s="247">
        <f t="shared" si="50"/>
        <v>0.20226996351844345</v>
      </c>
      <c r="D84" s="248">
        <f t="shared" si="51"/>
        <v>0.29354838709677417</v>
      </c>
      <c r="E84" s="248">
        <f t="shared" si="51"/>
        <v>0.19089939566299324</v>
      </c>
      <c r="F84" s="401">
        <f t="shared" si="51"/>
        <v>0.11372549019607843</v>
      </c>
      <c r="G84" s="401">
        <f t="shared" si="51"/>
        <v>0.13636363636363635</v>
      </c>
      <c r="H84" s="401">
        <f t="shared" si="51"/>
        <v>0.1892744479495268</v>
      </c>
      <c r="I84" s="685">
        <f t="shared" si="52"/>
        <v>0.20378213335959816</v>
      </c>
      <c r="J84" s="685">
        <f t="shared" si="53"/>
        <v>0</v>
      </c>
      <c r="K84" s="401" t="e">
        <f t="shared" si="54"/>
        <v>#DIV/0!</v>
      </c>
      <c r="L84" s="248" t="e">
        <f t="shared" si="54"/>
        <v>#DIV/0!</v>
      </c>
      <c r="M84" s="249">
        <f t="shared" si="55"/>
        <v>0</v>
      </c>
      <c r="N84" s="247" t="e">
        <f t="shared" si="56"/>
        <v>#DIV/0!</v>
      </c>
      <c r="O84" s="247">
        <f t="shared" si="57"/>
        <v>0</v>
      </c>
      <c r="P84" s="249">
        <f t="shared" si="57"/>
        <v>0</v>
      </c>
      <c r="Q84" s="332">
        <f t="shared" si="57"/>
        <v>0</v>
      </c>
      <c r="R84" s="401"/>
      <c r="S84" s="251">
        <f>'New Counts Pivot Table UPDATED'!B57</f>
        <v>998</v>
      </c>
      <c r="T84" s="252">
        <f>'New Counts Pivot Table UPDATED'!C57</f>
        <v>364</v>
      </c>
      <c r="U84" s="252">
        <f>'New Counts Pivot Table UPDATED'!D57</f>
        <v>537</v>
      </c>
      <c r="V84" s="252">
        <f>'New Counts Pivot Table UPDATED'!E57</f>
        <v>29</v>
      </c>
      <c r="W84" s="252">
        <f>'New Counts Pivot Table UPDATED'!F57</f>
        <v>81</v>
      </c>
      <c r="X84" s="322">
        <f>'New Counts Pivot Table UPDATED'!G57</f>
        <v>60</v>
      </c>
      <c r="Y84" s="251">
        <f>'New Counts Pivot Table UPDATED'!H57</f>
        <v>2069</v>
      </c>
      <c r="Z84" s="251">
        <f>'New Counts Pivot Table UPDATED'!I57</f>
        <v>0</v>
      </c>
      <c r="AA84" s="252">
        <f>'New Counts Pivot Table UPDATED'!J57</f>
        <v>0</v>
      </c>
      <c r="AB84" s="252">
        <f>'New Counts Pivot Table UPDATED'!K57</f>
        <v>0</v>
      </c>
      <c r="AC84" s="252">
        <f>'New Counts Pivot Table UPDATED'!L57</f>
        <v>0</v>
      </c>
      <c r="AD84" s="252"/>
      <c r="AE84" s="251">
        <f>'New Counts Pivot Table UPDATED'!M57</f>
        <v>0</v>
      </c>
      <c r="AF84" s="251">
        <f>'New Counts Pivot Table UPDATED'!N57</f>
        <v>0</v>
      </c>
      <c r="AG84" s="252">
        <f>'New Counts Pivot Table UPDATED'!O57</f>
        <v>0</v>
      </c>
      <c r="AH84" s="251">
        <f>'New Counts Pivot Table UPDATED'!P57</f>
        <v>0</v>
      </c>
    </row>
    <row r="85" spans="1:36">
      <c r="A85" s="337"/>
      <c r="B85" s="239" t="s">
        <v>21</v>
      </c>
      <c r="C85" s="247">
        <f t="shared" si="50"/>
        <v>0</v>
      </c>
      <c r="D85" s="248">
        <f t="shared" si="51"/>
        <v>0</v>
      </c>
      <c r="E85" s="248">
        <f t="shared" si="51"/>
        <v>0</v>
      </c>
      <c r="F85" s="401">
        <f t="shared" si="51"/>
        <v>0</v>
      </c>
      <c r="G85" s="401">
        <f t="shared" si="51"/>
        <v>0</v>
      </c>
      <c r="H85" s="401">
        <f t="shared" si="51"/>
        <v>0</v>
      </c>
      <c r="I85" s="685">
        <f t="shared" si="52"/>
        <v>0</v>
      </c>
      <c r="J85" s="685">
        <f t="shared" si="53"/>
        <v>0</v>
      </c>
      <c r="K85" s="401" t="e">
        <f t="shared" si="54"/>
        <v>#DIV/0!</v>
      </c>
      <c r="L85" s="248" t="e">
        <f t="shared" si="54"/>
        <v>#DIV/0!</v>
      </c>
      <c r="M85" s="249">
        <f t="shared" si="55"/>
        <v>0</v>
      </c>
      <c r="N85" s="247" t="e">
        <f t="shared" si="56"/>
        <v>#DIV/0!</v>
      </c>
      <c r="O85" s="247">
        <f t="shared" si="57"/>
        <v>0</v>
      </c>
      <c r="P85" s="249">
        <f t="shared" si="57"/>
        <v>0</v>
      </c>
      <c r="Q85" s="332">
        <f t="shared" si="57"/>
        <v>0</v>
      </c>
      <c r="R85" s="401"/>
      <c r="S85" s="251">
        <f>'New Counts Pivot Table UPDATED'!B58</f>
        <v>0</v>
      </c>
      <c r="T85" s="252">
        <f>'New Counts Pivot Table UPDATED'!C58</f>
        <v>0</v>
      </c>
      <c r="U85" s="252">
        <f>'New Counts Pivot Table UPDATED'!D58</f>
        <v>0</v>
      </c>
      <c r="V85" s="252">
        <f>'New Counts Pivot Table UPDATED'!E58</f>
        <v>0</v>
      </c>
      <c r="W85" s="252">
        <f>'New Counts Pivot Table UPDATED'!F58</f>
        <v>0</v>
      </c>
      <c r="X85" s="322">
        <f>'New Counts Pivot Table UPDATED'!G58</f>
        <v>0</v>
      </c>
      <c r="Y85" s="251">
        <f>'New Counts Pivot Table UPDATED'!H58</f>
        <v>0</v>
      </c>
      <c r="Z85" s="251">
        <f>'New Counts Pivot Table UPDATED'!I58</f>
        <v>0</v>
      </c>
      <c r="AA85" s="252">
        <f>'New Counts Pivot Table UPDATED'!J58</f>
        <v>0</v>
      </c>
      <c r="AB85" s="252">
        <f>'New Counts Pivot Table UPDATED'!K58</f>
        <v>0</v>
      </c>
      <c r="AC85" s="252">
        <f>'New Counts Pivot Table UPDATED'!L58</f>
        <v>0</v>
      </c>
      <c r="AD85" s="252"/>
      <c r="AE85" s="251">
        <f>'New Counts Pivot Table UPDATED'!M58</f>
        <v>0</v>
      </c>
      <c r="AF85" s="251">
        <f>'New Counts Pivot Table UPDATED'!N58</f>
        <v>0</v>
      </c>
      <c r="AG85" s="252">
        <f>'New Counts Pivot Table UPDATED'!O58</f>
        <v>0</v>
      </c>
      <c r="AH85" s="251">
        <f>'New Counts Pivot Table UPDATED'!P58</f>
        <v>0</v>
      </c>
    </row>
    <row r="86" spans="1:36" s="261" customFormat="1">
      <c r="A86" s="338"/>
      <c r="B86" s="253" t="s">
        <v>212</v>
      </c>
      <c r="C86" s="254">
        <f t="shared" si="50"/>
        <v>1</v>
      </c>
      <c r="D86" s="255">
        <f t="shared" si="51"/>
        <v>1</v>
      </c>
      <c r="E86" s="255">
        <f t="shared" si="51"/>
        <v>1</v>
      </c>
      <c r="F86" s="402">
        <f t="shared" si="51"/>
        <v>1</v>
      </c>
      <c r="G86" s="402">
        <f t="shared" si="51"/>
        <v>1</v>
      </c>
      <c r="H86" s="402">
        <f t="shared" si="51"/>
        <v>1</v>
      </c>
      <c r="I86" s="688">
        <f t="shared" si="52"/>
        <v>1</v>
      </c>
      <c r="J86" s="688">
        <f t="shared" si="53"/>
        <v>0</v>
      </c>
      <c r="K86" s="402" t="e">
        <f t="shared" si="54"/>
        <v>#DIV/0!</v>
      </c>
      <c r="L86" s="255" t="e">
        <f t="shared" si="54"/>
        <v>#DIV/0!</v>
      </c>
      <c r="M86" s="256">
        <f t="shared" si="55"/>
        <v>0</v>
      </c>
      <c r="N86" s="254" t="e">
        <f t="shared" si="56"/>
        <v>#DIV/0!</v>
      </c>
      <c r="O86" s="254">
        <f t="shared" si="57"/>
        <v>0</v>
      </c>
      <c r="P86" s="256">
        <f t="shared" si="57"/>
        <v>0</v>
      </c>
      <c r="Q86" s="333">
        <f t="shared" si="57"/>
        <v>0</v>
      </c>
      <c r="R86" s="402"/>
      <c r="S86" s="258">
        <f>'New Counts Pivot Table UPDATED'!B59</f>
        <v>4934</v>
      </c>
      <c r="T86" s="259">
        <f>'New Counts Pivot Table UPDATED'!C59</f>
        <v>1240</v>
      </c>
      <c r="U86" s="259">
        <f>'New Counts Pivot Table UPDATED'!D59</f>
        <v>2813</v>
      </c>
      <c r="V86" s="259">
        <f>'New Counts Pivot Table UPDATED'!E59</f>
        <v>255</v>
      </c>
      <c r="W86" s="259">
        <f>'New Counts Pivot Table UPDATED'!F59</f>
        <v>594</v>
      </c>
      <c r="X86" s="323">
        <f>'New Counts Pivot Table UPDATED'!G59</f>
        <v>317</v>
      </c>
      <c r="Y86" s="258">
        <f>'New Counts Pivot Table UPDATED'!H59</f>
        <v>10153</v>
      </c>
      <c r="Z86" s="258">
        <f>'New Counts Pivot Table UPDATED'!I59</f>
        <v>0</v>
      </c>
      <c r="AA86" s="259">
        <f>'New Counts Pivot Table UPDATED'!J59</f>
        <v>0</v>
      </c>
      <c r="AB86" s="259">
        <f>'New Counts Pivot Table UPDATED'!K59</f>
        <v>0</v>
      </c>
      <c r="AC86" s="259">
        <f>'New Counts Pivot Table UPDATED'!L59</f>
        <v>0</v>
      </c>
      <c r="AD86" s="259"/>
      <c r="AE86" s="258">
        <f>'New Counts Pivot Table UPDATED'!M59</f>
        <v>0</v>
      </c>
      <c r="AF86" s="258">
        <f>'New Counts Pivot Table UPDATED'!N59</f>
        <v>0</v>
      </c>
      <c r="AG86" s="259">
        <f>'New Counts Pivot Table UPDATED'!O59</f>
        <v>0</v>
      </c>
      <c r="AH86" s="258">
        <f>'New Counts Pivot Table UPDATED'!P59</f>
        <v>0</v>
      </c>
      <c r="AI86" s="260"/>
      <c r="AJ86" s="260"/>
    </row>
    <row r="87" spans="1:36">
      <c r="A87" s="337" t="s">
        <v>38</v>
      </c>
      <c r="B87" s="240" t="s">
        <v>3</v>
      </c>
      <c r="C87" s="241">
        <f t="shared" ref="C87:C93" si="58">S87/S$93</f>
        <v>0.32472324723247231</v>
      </c>
      <c r="D87" s="242">
        <f t="shared" ref="D87:H93" si="59">IFERROR(T87/T$93,0)</f>
        <v>0</v>
      </c>
      <c r="E87" s="242">
        <f t="shared" si="59"/>
        <v>0.31829268292682927</v>
      </c>
      <c r="F87" s="683">
        <f t="shared" si="59"/>
        <v>0.42307692307692307</v>
      </c>
      <c r="G87" s="683">
        <f t="shared" si="59"/>
        <v>0.19321148825065274</v>
      </c>
      <c r="H87" s="683">
        <f t="shared" si="59"/>
        <v>0.19902912621359223</v>
      </c>
      <c r="I87" s="684">
        <f t="shared" ref="I87:I93" si="60">Y87/Y$93</f>
        <v>0.29559902200488997</v>
      </c>
      <c r="J87" s="684">
        <f t="shared" ref="J87:J93" si="61">IFERROR(Z87/Z$93,0)</f>
        <v>0</v>
      </c>
      <c r="K87" s="683">
        <f t="shared" ref="K87:L93" si="62">AA87/AA$93</f>
        <v>0</v>
      </c>
      <c r="L87" s="242">
        <f t="shared" si="62"/>
        <v>0</v>
      </c>
      <c r="M87" s="243">
        <f t="shared" ref="M87:M93" si="63">IFERROR(AC87/AC$93,0)</f>
        <v>0</v>
      </c>
      <c r="N87" s="241">
        <f t="shared" ref="N87:N93" si="64">AE87/AE$93</f>
        <v>0</v>
      </c>
      <c r="O87" s="241">
        <f t="shared" ref="O87:Q93" si="65">IFERROR(AF87/AF$93,0)</f>
        <v>0</v>
      </c>
      <c r="P87" s="243">
        <f t="shared" si="65"/>
        <v>0</v>
      </c>
      <c r="Q87" s="331">
        <f t="shared" si="65"/>
        <v>0</v>
      </c>
      <c r="R87" s="400"/>
      <c r="S87" s="245">
        <f>'New Counts Pivot Table UPDATED'!B61</f>
        <v>704</v>
      </c>
      <c r="T87" s="246">
        <f>'New Counts Pivot Table UPDATED'!C61</f>
        <v>0</v>
      </c>
      <c r="U87" s="246">
        <f>'New Counts Pivot Table UPDATED'!D61</f>
        <v>261</v>
      </c>
      <c r="V87" s="246">
        <f>'New Counts Pivot Table UPDATED'!E61</f>
        <v>55</v>
      </c>
      <c r="W87" s="246">
        <f>'New Counts Pivot Table UPDATED'!F61</f>
        <v>148</v>
      </c>
      <c r="X87" s="321">
        <f>'New Counts Pivot Table UPDATED'!G61</f>
        <v>41</v>
      </c>
      <c r="Y87" s="245">
        <f>'New Counts Pivot Table UPDATED'!H61</f>
        <v>1209</v>
      </c>
      <c r="Z87" s="245">
        <f>'New Counts Pivot Table UPDATED'!I61</f>
        <v>0</v>
      </c>
      <c r="AA87" s="246">
        <f>'New Counts Pivot Table UPDATED'!J61</f>
        <v>0</v>
      </c>
      <c r="AB87" s="246">
        <f>'New Counts Pivot Table UPDATED'!K61</f>
        <v>0</v>
      </c>
      <c r="AC87" s="246">
        <f>'New Counts Pivot Table UPDATED'!L61</f>
        <v>0</v>
      </c>
      <c r="AD87" s="246"/>
      <c r="AE87" s="245">
        <f>'New Counts Pivot Table UPDATED'!M61</f>
        <v>0</v>
      </c>
      <c r="AF87" s="245">
        <f>'New Counts Pivot Table UPDATED'!N61</f>
        <v>0</v>
      </c>
      <c r="AG87" s="246">
        <f>'New Counts Pivot Table UPDATED'!O61</f>
        <v>0</v>
      </c>
      <c r="AH87" s="245">
        <f>'New Counts Pivot Table UPDATED'!P61</f>
        <v>0</v>
      </c>
    </row>
    <row r="88" spans="1:36">
      <c r="A88" s="337"/>
      <c r="B88" s="239" t="s">
        <v>4</v>
      </c>
      <c r="C88" s="247">
        <f t="shared" si="58"/>
        <v>0.2629151291512915</v>
      </c>
      <c r="D88" s="248">
        <f t="shared" si="59"/>
        <v>0</v>
      </c>
      <c r="E88" s="248">
        <f t="shared" si="59"/>
        <v>0.17317073170731706</v>
      </c>
      <c r="F88" s="401">
        <f t="shared" si="59"/>
        <v>0.2153846153846154</v>
      </c>
      <c r="G88" s="401">
        <f t="shared" si="59"/>
        <v>0.20365535248041775</v>
      </c>
      <c r="H88" s="401">
        <f t="shared" si="59"/>
        <v>0.24757281553398058</v>
      </c>
      <c r="I88" s="685">
        <f t="shared" si="60"/>
        <v>0.23154034229828852</v>
      </c>
      <c r="J88" s="685">
        <f t="shared" si="61"/>
        <v>0</v>
      </c>
      <c r="K88" s="401">
        <f t="shared" si="62"/>
        <v>0</v>
      </c>
      <c r="L88" s="248">
        <f t="shared" si="62"/>
        <v>0</v>
      </c>
      <c r="M88" s="249">
        <f t="shared" si="63"/>
        <v>0</v>
      </c>
      <c r="N88" s="247">
        <f t="shared" si="64"/>
        <v>0</v>
      </c>
      <c r="O88" s="247">
        <f t="shared" si="65"/>
        <v>0</v>
      </c>
      <c r="P88" s="249">
        <f t="shared" si="65"/>
        <v>0</v>
      </c>
      <c r="Q88" s="332">
        <f t="shared" si="65"/>
        <v>0</v>
      </c>
      <c r="R88" s="401"/>
      <c r="S88" s="251">
        <f>'New Counts Pivot Table UPDATED'!B62</f>
        <v>570</v>
      </c>
      <c r="T88" s="252">
        <f>'New Counts Pivot Table UPDATED'!C62</f>
        <v>0</v>
      </c>
      <c r="U88" s="252">
        <f>'New Counts Pivot Table UPDATED'!D62</f>
        <v>142</v>
      </c>
      <c r="V88" s="252">
        <f>'New Counts Pivot Table UPDATED'!E62</f>
        <v>28</v>
      </c>
      <c r="W88" s="252">
        <f>'New Counts Pivot Table UPDATED'!F62</f>
        <v>156</v>
      </c>
      <c r="X88" s="322">
        <f>'New Counts Pivot Table UPDATED'!G62</f>
        <v>51</v>
      </c>
      <c r="Y88" s="251">
        <f>'New Counts Pivot Table UPDATED'!H62</f>
        <v>947</v>
      </c>
      <c r="Z88" s="251">
        <f>'New Counts Pivot Table UPDATED'!I62</f>
        <v>0</v>
      </c>
      <c r="AA88" s="252">
        <f>'New Counts Pivot Table UPDATED'!J62</f>
        <v>0</v>
      </c>
      <c r="AB88" s="252">
        <f>'New Counts Pivot Table UPDATED'!K62</f>
        <v>0</v>
      </c>
      <c r="AC88" s="252">
        <f>'New Counts Pivot Table UPDATED'!L62</f>
        <v>0</v>
      </c>
      <c r="AD88" s="252"/>
      <c r="AE88" s="251">
        <f>'New Counts Pivot Table UPDATED'!M62</f>
        <v>0</v>
      </c>
      <c r="AF88" s="251">
        <f>'New Counts Pivot Table UPDATED'!N62</f>
        <v>0</v>
      </c>
      <c r="AG88" s="252">
        <f>'New Counts Pivot Table UPDATED'!O62</f>
        <v>0</v>
      </c>
      <c r="AH88" s="251">
        <f>'New Counts Pivot Table UPDATED'!P62</f>
        <v>0</v>
      </c>
    </row>
    <row r="89" spans="1:36">
      <c r="A89" s="337"/>
      <c r="B89" s="239" t="s">
        <v>5</v>
      </c>
      <c r="C89" s="247">
        <f t="shared" si="58"/>
        <v>0.25645756457564578</v>
      </c>
      <c r="D89" s="248">
        <f t="shared" si="59"/>
        <v>0</v>
      </c>
      <c r="E89" s="248">
        <f t="shared" si="59"/>
        <v>0.26951219512195124</v>
      </c>
      <c r="F89" s="401">
        <f t="shared" si="59"/>
        <v>0.22307692307692309</v>
      </c>
      <c r="G89" s="401">
        <f t="shared" si="59"/>
        <v>0.29634464751958223</v>
      </c>
      <c r="H89" s="401">
        <f t="shared" si="59"/>
        <v>0.30582524271844658</v>
      </c>
      <c r="I89" s="685">
        <f t="shared" si="60"/>
        <v>0.26797066014669929</v>
      </c>
      <c r="J89" s="685">
        <f t="shared" si="61"/>
        <v>0</v>
      </c>
      <c r="K89" s="401">
        <f t="shared" si="62"/>
        <v>0</v>
      </c>
      <c r="L89" s="248">
        <f t="shared" si="62"/>
        <v>0</v>
      </c>
      <c r="M89" s="249">
        <f t="shared" si="63"/>
        <v>0</v>
      </c>
      <c r="N89" s="247">
        <f t="shared" si="64"/>
        <v>0</v>
      </c>
      <c r="O89" s="247">
        <f t="shared" si="65"/>
        <v>0</v>
      </c>
      <c r="P89" s="249">
        <f t="shared" si="65"/>
        <v>0</v>
      </c>
      <c r="Q89" s="332">
        <f t="shared" si="65"/>
        <v>0</v>
      </c>
      <c r="R89" s="401"/>
      <c r="S89" s="251">
        <f>'New Counts Pivot Table UPDATED'!B63</f>
        <v>556</v>
      </c>
      <c r="T89" s="252">
        <f>'New Counts Pivot Table UPDATED'!C63</f>
        <v>0</v>
      </c>
      <c r="U89" s="252">
        <f>'New Counts Pivot Table UPDATED'!D63</f>
        <v>221</v>
      </c>
      <c r="V89" s="252">
        <f>'New Counts Pivot Table UPDATED'!E63</f>
        <v>29</v>
      </c>
      <c r="W89" s="252">
        <f>'New Counts Pivot Table UPDATED'!F63</f>
        <v>227</v>
      </c>
      <c r="X89" s="322">
        <f>'New Counts Pivot Table UPDATED'!G63</f>
        <v>63</v>
      </c>
      <c r="Y89" s="251">
        <f>'New Counts Pivot Table UPDATED'!H63</f>
        <v>1096</v>
      </c>
      <c r="Z89" s="251">
        <f>'New Counts Pivot Table UPDATED'!I63</f>
        <v>0</v>
      </c>
      <c r="AA89" s="252">
        <f>'New Counts Pivot Table UPDATED'!J63</f>
        <v>0</v>
      </c>
      <c r="AB89" s="252">
        <f>'New Counts Pivot Table UPDATED'!K63</f>
        <v>0</v>
      </c>
      <c r="AC89" s="252">
        <f>'New Counts Pivot Table UPDATED'!L63</f>
        <v>0</v>
      </c>
      <c r="AD89" s="252"/>
      <c r="AE89" s="251">
        <f>'New Counts Pivot Table UPDATED'!M63</f>
        <v>0</v>
      </c>
      <c r="AF89" s="251">
        <f>'New Counts Pivot Table UPDATED'!N63</f>
        <v>0</v>
      </c>
      <c r="AG89" s="252">
        <f>'New Counts Pivot Table UPDATED'!O63</f>
        <v>0</v>
      </c>
      <c r="AH89" s="251">
        <f>'New Counts Pivot Table UPDATED'!P63</f>
        <v>0</v>
      </c>
    </row>
    <row r="90" spans="1:36">
      <c r="A90" s="337"/>
      <c r="B90" s="239" t="s">
        <v>6</v>
      </c>
      <c r="C90" s="247">
        <f t="shared" si="58"/>
        <v>0.1559040590405904</v>
      </c>
      <c r="D90" s="248">
        <f t="shared" si="59"/>
        <v>0</v>
      </c>
      <c r="E90" s="248">
        <f t="shared" si="59"/>
        <v>0.23902439024390243</v>
      </c>
      <c r="F90" s="401">
        <f t="shared" si="59"/>
        <v>0.13846153846153847</v>
      </c>
      <c r="G90" s="401">
        <f t="shared" si="59"/>
        <v>0.30678851174934724</v>
      </c>
      <c r="H90" s="401">
        <f t="shared" si="59"/>
        <v>0.24757281553398058</v>
      </c>
      <c r="I90" s="685">
        <f t="shared" si="60"/>
        <v>0.20488997555012226</v>
      </c>
      <c r="J90" s="685">
        <f t="shared" si="61"/>
        <v>0</v>
      </c>
      <c r="K90" s="401">
        <f t="shared" si="62"/>
        <v>0</v>
      </c>
      <c r="L90" s="248">
        <f t="shared" si="62"/>
        <v>0</v>
      </c>
      <c r="M90" s="249">
        <f t="shared" si="63"/>
        <v>0</v>
      </c>
      <c r="N90" s="247">
        <f t="shared" si="64"/>
        <v>0</v>
      </c>
      <c r="O90" s="247">
        <f t="shared" si="65"/>
        <v>0</v>
      </c>
      <c r="P90" s="249">
        <f t="shared" si="65"/>
        <v>0</v>
      </c>
      <c r="Q90" s="332">
        <f t="shared" si="65"/>
        <v>0</v>
      </c>
      <c r="R90" s="401"/>
      <c r="S90" s="251">
        <f>'New Counts Pivot Table UPDATED'!B64</f>
        <v>338</v>
      </c>
      <c r="T90" s="252">
        <f>'New Counts Pivot Table UPDATED'!C64</f>
        <v>0</v>
      </c>
      <c r="U90" s="252">
        <f>'New Counts Pivot Table UPDATED'!D64</f>
        <v>196</v>
      </c>
      <c r="V90" s="252">
        <f>'New Counts Pivot Table UPDATED'!E64</f>
        <v>18</v>
      </c>
      <c r="W90" s="252">
        <f>'New Counts Pivot Table UPDATED'!F64</f>
        <v>235</v>
      </c>
      <c r="X90" s="322">
        <f>'New Counts Pivot Table UPDATED'!G64</f>
        <v>51</v>
      </c>
      <c r="Y90" s="251">
        <f>'New Counts Pivot Table UPDATED'!H64</f>
        <v>838</v>
      </c>
      <c r="Z90" s="251">
        <f>'New Counts Pivot Table UPDATED'!I64</f>
        <v>0</v>
      </c>
      <c r="AA90" s="252">
        <f>'New Counts Pivot Table UPDATED'!J64</f>
        <v>0</v>
      </c>
      <c r="AB90" s="252">
        <f>'New Counts Pivot Table UPDATED'!K64</f>
        <v>0</v>
      </c>
      <c r="AC90" s="252">
        <f>'New Counts Pivot Table UPDATED'!L64</f>
        <v>0</v>
      </c>
      <c r="AD90" s="252"/>
      <c r="AE90" s="251">
        <f>'New Counts Pivot Table UPDATED'!M64</f>
        <v>0</v>
      </c>
      <c r="AF90" s="251">
        <f>'New Counts Pivot Table UPDATED'!N64</f>
        <v>0</v>
      </c>
      <c r="AG90" s="252">
        <f>'New Counts Pivot Table UPDATED'!O64</f>
        <v>0</v>
      </c>
      <c r="AH90" s="251">
        <f>'New Counts Pivot Table UPDATED'!P64</f>
        <v>0</v>
      </c>
    </row>
    <row r="91" spans="1:36">
      <c r="A91" s="337"/>
      <c r="B91" s="239" t="s">
        <v>24</v>
      </c>
      <c r="C91" s="247">
        <f t="shared" si="58"/>
        <v>0</v>
      </c>
      <c r="D91" s="248">
        <f t="shared" si="59"/>
        <v>0</v>
      </c>
      <c r="E91" s="248">
        <f t="shared" si="59"/>
        <v>0</v>
      </c>
      <c r="F91" s="401">
        <f t="shared" si="59"/>
        <v>0</v>
      </c>
      <c r="G91" s="401">
        <f t="shared" si="59"/>
        <v>0</v>
      </c>
      <c r="H91" s="401">
        <f t="shared" si="59"/>
        <v>0</v>
      </c>
      <c r="I91" s="685">
        <f t="shared" si="60"/>
        <v>0</v>
      </c>
      <c r="J91" s="685">
        <f t="shared" si="61"/>
        <v>0</v>
      </c>
      <c r="K91" s="401">
        <f t="shared" si="62"/>
        <v>0</v>
      </c>
      <c r="L91" s="248">
        <f t="shared" si="62"/>
        <v>0</v>
      </c>
      <c r="M91" s="249">
        <f t="shared" si="63"/>
        <v>0</v>
      </c>
      <c r="N91" s="247">
        <f t="shared" si="64"/>
        <v>0</v>
      </c>
      <c r="O91" s="247">
        <f t="shared" si="65"/>
        <v>0</v>
      </c>
      <c r="P91" s="249">
        <f t="shared" si="65"/>
        <v>0</v>
      </c>
      <c r="Q91" s="332">
        <f t="shared" si="65"/>
        <v>0</v>
      </c>
      <c r="R91" s="401"/>
      <c r="S91" s="251">
        <f>'New Counts Pivot Table UPDATED'!B65</f>
        <v>0</v>
      </c>
      <c r="T91" s="252">
        <f>'New Counts Pivot Table UPDATED'!C65</f>
        <v>0</v>
      </c>
      <c r="U91" s="252">
        <f>'New Counts Pivot Table UPDATED'!D65</f>
        <v>0</v>
      </c>
      <c r="V91" s="252">
        <f>'New Counts Pivot Table UPDATED'!E65</f>
        <v>0</v>
      </c>
      <c r="W91" s="252">
        <f>'New Counts Pivot Table UPDATED'!F65</f>
        <v>0</v>
      </c>
      <c r="X91" s="322">
        <f>'New Counts Pivot Table UPDATED'!G65</f>
        <v>0</v>
      </c>
      <c r="Y91" s="251">
        <f>'New Counts Pivot Table UPDATED'!H65</f>
        <v>0</v>
      </c>
      <c r="Z91" s="251">
        <f>'New Counts Pivot Table UPDATED'!I65</f>
        <v>0</v>
      </c>
      <c r="AA91" s="252">
        <f>'New Counts Pivot Table UPDATED'!J65</f>
        <v>0</v>
      </c>
      <c r="AB91" s="252">
        <f>'New Counts Pivot Table UPDATED'!K65</f>
        <v>0</v>
      </c>
      <c r="AC91" s="252">
        <f>'New Counts Pivot Table UPDATED'!L65</f>
        <v>0</v>
      </c>
      <c r="AD91" s="252"/>
      <c r="AE91" s="251">
        <f>'New Counts Pivot Table UPDATED'!M65</f>
        <v>0</v>
      </c>
      <c r="AF91" s="251">
        <f>'New Counts Pivot Table UPDATED'!N65</f>
        <v>0</v>
      </c>
      <c r="AG91" s="252">
        <f>'New Counts Pivot Table UPDATED'!O65</f>
        <v>0</v>
      </c>
      <c r="AH91" s="251">
        <f>'New Counts Pivot Table UPDATED'!P65</f>
        <v>0</v>
      </c>
    </row>
    <row r="92" spans="1:36">
      <c r="A92" s="337"/>
      <c r="B92" s="239" t="s">
        <v>21</v>
      </c>
      <c r="C92" s="247">
        <f t="shared" si="58"/>
        <v>0</v>
      </c>
      <c r="D92" s="248">
        <f t="shared" si="59"/>
        <v>0</v>
      </c>
      <c r="E92" s="248">
        <f t="shared" si="59"/>
        <v>0</v>
      </c>
      <c r="F92" s="401">
        <f t="shared" si="59"/>
        <v>0</v>
      </c>
      <c r="G92" s="401">
        <f t="shared" si="59"/>
        <v>0</v>
      </c>
      <c r="H92" s="401">
        <f t="shared" si="59"/>
        <v>0</v>
      </c>
      <c r="I92" s="685">
        <f t="shared" si="60"/>
        <v>0</v>
      </c>
      <c r="J92" s="685">
        <f t="shared" si="61"/>
        <v>1</v>
      </c>
      <c r="K92" s="401">
        <f t="shared" si="62"/>
        <v>1</v>
      </c>
      <c r="L92" s="248">
        <f t="shared" si="62"/>
        <v>1</v>
      </c>
      <c r="M92" s="249">
        <f t="shared" si="63"/>
        <v>1</v>
      </c>
      <c r="N92" s="247">
        <f t="shared" si="64"/>
        <v>1</v>
      </c>
      <c r="O92" s="247">
        <f t="shared" si="65"/>
        <v>1</v>
      </c>
      <c r="P92" s="249">
        <f t="shared" si="65"/>
        <v>1</v>
      </c>
      <c r="Q92" s="332">
        <f t="shared" si="65"/>
        <v>1</v>
      </c>
      <c r="R92" s="401"/>
      <c r="S92" s="251">
        <f>'New Counts Pivot Table UPDATED'!B66</f>
        <v>0</v>
      </c>
      <c r="T92" s="252">
        <f>'New Counts Pivot Table UPDATED'!C66</f>
        <v>0</v>
      </c>
      <c r="U92" s="252">
        <f>'New Counts Pivot Table UPDATED'!D66</f>
        <v>0</v>
      </c>
      <c r="V92" s="252">
        <f>'New Counts Pivot Table UPDATED'!E66</f>
        <v>0</v>
      </c>
      <c r="W92" s="252">
        <f>'New Counts Pivot Table UPDATED'!F66</f>
        <v>0</v>
      </c>
      <c r="X92" s="322">
        <f>'New Counts Pivot Table UPDATED'!G66</f>
        <v>0</v>
      </c>
      <c r="Y92" s="251">
        <f>'New Counts Pivot Table UPDATED'!H66</f>
        <v>0</v>
      </c>
      <c r="Z92" s="251">
        <f>'New Counts Pivot Table UPDATED'!I66</f>
        <v>195</v>
      </c>
      <c r="AA92" s="252">
        <f>'New Counts Pivot Table UPDATED'!J66</f>
        <v>443</v>
      </c>
      <c r="AB92" s="252">
        <f>'New Counts Pivot Table UPDATED'!K66</f>
        <v>209</v>
      </c>
      <c r="AC92" s="252">
        <f>'New Counts Pivot Table UPDATED'!L66</f>
        <v>359</v>
      </c>
      <c r="AD92" s="252"/>
      <c r="AE92" s="251">
        <f>'New Counts Pivot Table UPDATED'!M66</f>
        <v>1206</v>
      </c>
      <c r="AF92" s="251">
        <f>'New Counts Pivot Table UPDATED'!N66</f>
        <v>286</v>
      </c>
      <c r="AG92" s="252">
        <f>'New Counts Pivot Table UPDATED'!O66</f>
        <v>854</v>
      </c>
      <c r="AH92" s="251">
        <f>'New Counts Pivot Table UPDATED'!P66</f>
        <v>1140</v>
      </c>
    </row>
    <row r="93" spans="1:36" s="261" customFormat="1">
      <c r="A93" s="338"/>
      <c r="B93" s="253" t="s">
        <v>212</v>
      </c>
      <c r="C93" s="254">
        <f t="shared" si="58"/>
        <v>1</v>
      </c>
      <c r="D93" s="255">
        <f t="shared" si="59"/>
        <v>0</v>
      </c>
      <c r="E93" s="255">
        <f t="shared" si="59"/>
        <v>1</v>
      </c>
      <c r="F93" s="402">
        <f t="shared" si="59"/>
        <v>1</v>
      </c>
      <c r="G93" s="402">
        <f t="shared" si="59"/>
        <v>1</v>
      </c>
      <c r="H93" s="402">
        <f t="shared" si="59"/>
        <v>1</v>
      </c>
      <c r="I93" s="688">
        <f t="shared" si="60"/>
        <v>1</v>
      </c>
      <c r="J93" s="688">
        <f t="shared" si="61"/>
        <v>1</v>
      </c>
      <c r="K93" s="402">
        <f t="shared" si="62"/>
        <v>1</v>
      </c>
      <c r="L93" s="255">
        <f t="shared" si="62"/>
        <v>1</v>
      </c>
      <c r="M93" s="256">
        <f t="shared" si="63"/>
        <v>1</v>
      </c>
      <c r="N93" s="254">
        <f t="shared" si="64"/>
        <v>1</v>
      </c>
      <c r="O93" s="254">
        <f t="shared" si="65"/>
        <v>1</v>
      </c>
      <c r="P93" s="256">
        <f t="shared" si="65"/>
        <v>1</v>
      </c>
      <c r="Q93" s="333">
        <f t="shared" si="65"/>
        <v>1</v>
      </c>
      <c r="R93" s="402"/>
      <c r="S93" s="258">
        <f>'New Counts Pivot Table UPDATED'!B67</f>
        <v>2168</v>
      </c>
      <c r="T93" s="259">
        <f>'New Counts Pivot Table UPDATED'!C67</f>
        <v>0</v>
      </c>
      <c r="U93" s="259">
        <f>'New Counts Pivot Table UPDATED'!D67</f>
        <v>820</v>
      </c>
      <c r="V93" s="259">
        <f>'New Counts Pivot Table UPDATED'!E67</f>
        <v>130</v>
      </c>
      <c r="W93" s="259">
        <f>'New Counts Pivot Table UPDATED'!F67</f>
        <v>766</v>
      </c>
      <c r="X93" s="323">
        <f>'New Counts Pivot Table UPDATED'!G67</f>
        <v>206</v>
      </c>
      <c r="Y93" s="258">
        <f>'New Counts Pivot Table UPDATED'!H67</f>
        <v>4090</v>
      </c>
      <c r="Z93" s="258">
        <f>'New Counts Pivot Table UPDATED'!I67</f>
        <v>195</v>
      </c>
      <c r="AA93" s="259">
        <f>'New Counts Pivot Table UPDATED'!J67</f>
        <v>443</v>
      </c>
      <c r="AB93" s="259">
        <f>'New Counts Pivot Table UPDATED'!K67</f>
        <v>209</v>
      </c>
      <c r="AC93" s="259">
        <f>'New Counts Pivot Table UPDATED'!L67</f>
        <v>359</v>
      </c>
      <c r="AD93" s="259"/>
      <c r="AE93" s="258">
        <f>'New Counts Pivot Table UPDATED'!M67</f>
        <v>1206</v>
      </c>
      <c r="AF93" s="258">
        <f>'New Counts Pivot Table UPDATED'!N67</f>
        <v>286</v>
      </c>
      <c r="AG93" s="259">
        <f>'New Counts Pivot Table UPDATED'!O67</f>
        <v>854</v>
      </c>
      <c r="AH93" s="258">
        <f>'New Counts Pivot Table UPDATED'!P67</f>
        <v>1140</v>
      </c>
      <c r="AI93" s="260"/>
      <c r="AJ93" s="260"/>
    </row>
    <row r="94" spans="1:36">
      <c r="A94" s="339" t="s">
        <v>20</v>
      </c>
      <c r="B94" s="240" t="s">
        <v>3</v>
      </c>
      <c r="C94" s="241">
        <f t="shared" ref="C94:C100" si="66">S94/S$100</f>
        <v>0.28589688964635707</v>
      </c>
      <c r="D94" s="242">
        <f t="shared" ref="D94:H100" si="67">IFERROR(T94/T$100,0)</f>
        <v>0</v>
      </c>
      <c r="E94" s="242">
        <f t="shared" si="67"/>
        <v>0.29970617042115572</v>
      </c>
      <c r="F94" s="683">
        <f t="shared" si="67"/>
        <v>0</v>
      </c>
      <c r="G94" s="683">
        <f t="shared" si="67"/>
        <v>0.23821989528795812</v>
      </c>
      <c r="H94" s="683">
        <f t="shared" si="67"/>
        <v>0.17543859649122806</v>
      </c>
      <c r="I94" s="684">
        <f t="shared" ref="I94:I100" si="68">Y94/Y$100</f>
        <v>0.26889128094725512</v>
      </c>
      <c r="J94" s="684">
        <f t="shared" ref="J94:J100" si="69">IFERROR(Z94/Z$100,0)</f>
        <v>0</v>
      </c>
      <c r="K94" s="683">
        <f t="shared" ref="K94:L100" si="70">AA94/AA$100</f>
        <v>0</v>
      </c>
      <c r="L94" s="242">
        <f t="shared" si="70"/>
        <v>0</v>
      </c>
      <c r="M94" s="243">
        <f t="shared" ref="M94:M100" si="71">IFERROR(AC94/AC$100,0)</f>
        <v>3.5874439461883408E-2</v>
      </c>
      <c r="N94" s="408">
        <f t="shared" ref="N94:N100" si="72">AE94/AE$100</f>
        <v>3.7896731406916154E-3</v>
      </c>
      <c r="O94" s="241">
        <f t="shared" ref="O94:Q100" si="73">IFERROR(AF94/AF$100,0)</f>
        <v>0</v>
      </c>
      <c r="P94" s="243">
        <f t="shared" si="73"/>
        <v>0</v>
      </c>
      <c r="Q94" s="331">
        <f t="shared" si="73"/>
        <v>0</v>
      </c>
      <c r="R94" s="400"/>
      <c r="S94" s="245">
        <f>'New Counts Pivot Table UPDATED'!B69</f>
        <v>671</v>
      </c>
      <c r="T94" s="246">
        <f>'New Counts Pivot Table UPDATED'!C69</f>
        <v>0</v>
      </c>
      <c r="U94" s="246">
        <f>'New Counts Pivot Table UPDATED'!D69</f>
        <v>306</v>
      </c>
      <c r="V94" s="246">
        <f>'New Counts Pivot Table UPDATED'!E69</f>
        <v>0</v>
      </c>
      <c r="W94" s="246">
        <f>'New Counts Pivot Table UPDATED'!F69</f>
        <v>182</v>
      </c>
      <c r="X94" s="321">
        <f>'New Counts Pivot Table UPDATED'!G69</f>
        <v>90</v>
      </c>
      <c r="Y94" s="245">
        <f>'New Counts Pivot Table UPDATED'!H69</f>
        <v>1249</v>
      </c>
      <c r="Z94" s="245">
        <f>'New Counts Pivot Table UPDATED'!I69</f>
        <v>0</v>
      </c>
      <c r="AA94" s="246">
        <f>'New Counts Pivot Table UPDATED'!J69</f>
        <v>0</v>
      </c>
      <c r="AB94" s="246">
        <f>'New Counts Pivot Table UPDATED'!K69</f>
        <v>0</v>
      </c>
      <c r="AC94" s="246">
        <f>'New Counts Pivot Table UPDATED'!L69</f>
        <v>8</v>
      </c>
      <c r="AD94" s="246"/>
      <c r="AE94" s="245">
        <f>'New Counts Pivot Table UPDATED'!M69</f>
        <v>8</v>
      </c>
      <c r="AF94" s="245">
        <f>'New Counts Pivot Table UPDATED'!N69</f>
        <v>0</v>
      </c>
      <c r="AG94" s="246">
        <f>'New Counts Pivot Table UPDATED'!O69</f>
        <v>0</v>
      </c>
      <c r="AH94" s="245">
        <f>'New Counts Pivot Table UPDATED'!P69</f>
        <v>0</v>
      </c>
    </row>
    <row r="95" spans="1:36">
      <c r="A95" s="337"/>
      <c r="B95" s="239" t="s">
        <v>4</v>
      </c>
      <c r="C95" s="247">
        <f t="shared" si="66"/>
        <v>0.29228802726885383</v>
      </c>
      <c r="D95" s="248">
        <f t="shared" si="67"/>
        <v>0</v>
      </c>
      <c r="E95" s="248">
        <f t="shared" si="67"/>
        <v>0.32321253672869737</v>
      </c>
      <c r="F95" s="401">
        <f t="shared" si="67"/>
        <v>0</v>
      </c>
      <c r="G95" s="401">
        <f t="shared" si="67"/>
        <v>0.281413612565445</v>
      </c>
      <c r="H95" s="401">
        <f t="shared" si="67"/>
        <v>0.28265107212475632</v>
      </c>
      <c r="I95" s="685">
        <f t="shared" si="68"/>
        <v>0.29623250807319701</v>
      </c>
      <c r="J95" s="685">
        <f t="shared" si="69"/>
        <v>0</v>
      </c>
      <c r="K95" s="401">
        <f t="shared" si="70"/>
        <v>0</v>
      </c>
      <c r="L95" s="248">
        <f t="shared" si="70"/>
        <v>0</v>
      </c>
      <c r="M95" s="249">
        <f t="shared" si="71"/>
        <v>0.14798206278026907</v>
      </c>
      <c r="N95" s="247">
        <f t="shared" si="72"/>
        <v>1.5632401705352912E-2</v>
      </c>
      <c r="O95" s="247">
        <f t="shared" si="73"/>
        <v>0</v>
      </c>
      <c r="P95" s="249">
        <f t="shared" si="73"/>
        <v>0</v>
      </c>
      <c r="Q95" s="332">
        <f t="shared" si="73"/>
        <v>0</v>
      </c>
      <c r="R95" s="401"/>
      <c r="S95" s="251">
        <f>'New Counts Pivot Table UPDATED'!B70</f>
        <v>686</v>
      </c>
      <c r="T95" s="252">
        <f>'New Counts Pivot Table UPDATED'!C70</f>
        <v>0</v>
      </c>
      <c r="U95" s="252">
        <f>'New Counts Pivot Table UPDATED'!D70</f>
        <v>330</v>
      </c>
      <c r="V95" s="252">
        <f>'New Counts Pivot Table UPDATED'!E70</f>
        <v>0</v>
      </c>
      <c r="W95" s="252">
        <f>'New Counts Pivot Table UPDATED'!F70</f>
        <v>215</v>
      </c>
      <c r="X95" s="322">
        <f>'New Counts Pivot Table UPDATED'!G70</f>
        <v>145</v>
      </c>
      <c r="Y95" s="251">
        <f>'New Counts Pivot Table UPDATED'!H70</f>
        <v>1376</v>
      </c>
      <c r="Z95" s="251">
        <f>'New Counts Pivot Table UPDATED'!I70</f>
        <v>0</v>
      </c>
      <c r="AA95" s="252">
        <f>'New Counts Pivot Table UPDATED'!J70</f>
        <v>0</v>
      </c>
      <c r="AB95" s="252">
        <f>'New Counts Pivot Table UPDATED'!K70</f>
        <v>0</v>
      </c>
      <c r="AC95" s="252">
        <f>'New Counts Pivot Table UPDATED'!L70</f>
        <v>33</v>
      </c>
      <c r="AD95" s="252"/>
      <c r="AE95" s="251">
        <f>'New Counts Pivot Table UPDATED'!M70</f>
        <v>33</v>
      </c>
      <c r="AF95" s="251">
        <f>'New Counts Pivot Table UPDATED'!N70</f>
        <v>0</v>
      </c>
      <c r="AG95" s="252">
        <f>'New Counts Pivot Table UPDATED'!O70</f>
        <v>0</v>
      </c>
      <c r="AH95" s="251">
        <f>'New Counts Pivot Table UPDATED'!P70</f>
        <v>0</v>
      </c>
    </row>
    <row r="96" spans="1:36">
      <c r="A96" s="337"/>
      <c r="B96" s="239" t="s">
        <v>5</v>
      </c>
      <c r="C96" s="247">
        <f t="shared" si="66"/>
        <v>0.23135918193438432</v>
      </c>
      <c r="D96" s="248">
        <f t="shared" si="67"/>
        <v>0</v>
      </c>
      <c r="E96" s="248">
        <f t="shared" si="67"/>
        <v>0.28207639569049953</v>
      </c>
      <c r="F96" s="401">
        <f t="shared" si="67"/>
        <v>0</v>
      </c>
      <c r="G96" s="401">
        <f t="shared" si="67"/>
        <v>0.281413612565445</v>
      </c>
      <c r="H96" s="401">
        <f t="shared" si="67"/>
        <v>0.23196881091617932</v>
      </c>
      <c r="I96" s="685">
        <f t="shared" si="68"/>
        <v>0.25080731969860065</v>
      </c>
      <c r="J96" s="685">
        <f t="shared" si="69"/>
        <v>0</v>
      </c>
      <c r="K96" s="401">
        <f t="shared" si="70"/>
        <v>0</v>
      </c>
      <c r="L96" s="248">
        <f t="shared" si="70"/>
        <v>0</v>
      </c>
      <c r="M96" s="249">
        <f t="shared" si="71"/>
        <v>8.9686098654708515E-2</v>
      </c>
      <c r="N96" s="247">
        <f t="shared" si="72"/>
        <v>9.4741828517290391E-3</v>
      </c>
      <c r="O96" s="247">
        <f t="shared" si="73"/>
        <v>0</v>
      </c>
      <c r="P96" s="249">
        <f t="shared" si="73"/>
        <v>0</v>
      </c>
      <c r="Q96" s="332">
        <f t="shared" si="73"/>
        <v>0</v>
      </c>
      <c r="R96" s="401"/>
      <c r="S96" s="251">
        <f>'New Counts Pivot Table UPDATED'!B71</f>
        <v>543</v>
      </c>
      <c r="T96" s="252">
        <f>'New Counts Pivot Table UPDATED'!C71</f>
        <v>0</v>
      </c>
      <c r="U96" s="252">
        <f>'New Counts Pivot Table UPDATED'!D71</f>
        <v>288</v>
      </c>
      <c r="V96" s="252">
        <f>'New Counts Pivot Table UPDATED'!E71</f>
        <v>0</v>
      </c>
      <c r="W96" s="252">
        <f>'New Counts Pivot Table UPDATED'!F71</f>
        <v>215</v>
      </c>
      <c r="X96" s="322">
        <f>'New Counts Pivot Table UPDATED'!G71</f>
        <v>119</v>
      </c>
      <c r="Y96" s="251">
        <f>'New Counts Pivot Table UPDATED'!H71</f>
        <v>1165</v>
      </c>
      <c r="Z96" s="251">
        <f>'New Counts Pivot Table UPDATED'!I71</f>
        <v>0</v>
      </c>
      <c r="AA96" s="252">
        <f>'New Counts Pivot Table UPDATED'!J71</f>
        <v>0</v>
      </c>
      <c r="AB96" s="252">
        <f>'New Counts Pivot Table UPDATED'!K71</f>
        <v>0</v>
      </c>
      <c r="AC96" s="252">
        <f>'New Counts Pivot Table UPDATED'!L71</f>
        <v>20</v>
      </c>
      <c r="AD96" s="252"/>
      <c r="AE96" s="251">
        <f>'New Counts Pivot Table UPDATED'!M71</f>
        <v>20</v>
      </c>
      <c r="AF96" s="251">
        <f>'New Counts Pivot Table UPDATED'!N71</f>
        <v>0</v>
      </c>
      <c r="AG96" s="252">
        <f>'New Counts Pivot Table UPDATED'!O71</f>
        <v>0</v>
      </c>
      <c r="AH96" s="251">
        <f>'New Counts Pivot Table UPDATED'!P71</f>
        <v>0</v>
      </c>
    </row>
    <row r="97" spans="1:36">
      <c r="A97" s="337"/>
      <c r="B97" s="239" t="s">
        <v>6</v>
      </c>
      <c r="C97" s="247">
        <f t="shared" si="66"/>
        <v>6.9876438005965061E-2</v>
      </c>
      <c r="D97" s="248">
        <f t="shared" si="67"/>
        <v>0</v>
      </c>
      <c r="E97" s="248">
        <f t="shared" si="67"/>
        <v>9.4025465230166499E-2</v>
      </c>
      <c r="F97" s="401">
        <f t="shared" si="67"/>
        <v>0</v>
      </c>
      <c r="G97" s="401">
        <f t="shared" si="67"/>
        <v>5.8900523560209424E-2</v>
      </c>
      <c r="H97" s="401">
        <f t="shared" si="67"/>
        <v>0.26315789473684209</v>
      </c>
      <c r="I97" s="685">
        <f t="shared" si="68"/>
        <v>9.4725511302475779E-2</v>
      </c>
      <c r="J97" s="685">
        <f t="shared" si="69"/>
        <v>0</v>
      </c>
      <c r="K97" s="401">
        <f t="shared" si="70"/>
        <v>0</v>
      </c>
      <c r="L97" s="248">
        <f t="shared" si="70"/>
        <v>0</v>
      </c>
      <c r="M97" s="249">
        <f t="shared" si="71"/>
        <v>0.18385650224215247</v>
      </c>
      <c r="N97" s="247">
        <f t="shared" si="72"/>
        <v>1.9422074846044527E-2</v>
      </c>
      <c r="O97" s="247">
        <f t="shared" si="73"/>
        <v>0</v>
      </c>
      <c r="P97" s="249">
        <f t="shared" si="73"/>
        <v>0</v>
      </c>
      <c r="Q97" s="332">
        <f t="shared" si="73"/>
        <v>0</v>
      </c>
      <c r="R97" s="401"/>
      <c r="S97" s="251">
        <f>'New Counts Pivot Table UPDATED'!B72</f>
        <v>164</v>
      </c>
      <c r="T97" s="252">
        <f>'New Counts Pivot Table UPDATED'!C72</f>
        <v>0</v>
      </c>
      <c r="U97" s="252">
        <f>'New Counts Pivot Table UPDATED'!D72</f>
        <v>96</v>
      </c>
      <c r="V97" s="252">
        <f>'New Counts Pivot Table UPDATED'!E72</f>
        <v>0</v>
      </c>
      <c r="W97" s="252">
        <f>'New Counts Pivot Table UPDATED'!F72</f>
        <v>45</v>
      </c>
      <c r="X97" s="322">
        <f>'New Counts Pivot Table UPDATED'!G72</f>
        <v>135</v>
      </c>
      <c r="Y97" s="251">
        <f>'New Counts Pivot Table UPDATED'!H72</f>
        <v>440</v>
      </c>
      <c r="Z97" s="251">
        <f>'New Counts Pivot Table UPDATED'!I72</f>
        <v>0</v>
      </c>
      <c r="AA97" s="252">
        <f>'New Counts Pivot Table UPDATED'!J72</f>
        <v>0</v>
      </c>
      <c r="AB97" s="252">
        <f>'New Counts Pivot Table UPDATED'!K72</f>
        <v>0</v>
      </c>
      <c r="AC97" s="252">
        <f>'New Counts Pivot Table UPDATED'!L72</f>
        <v>41</v>
      </c>
      <c r="AD97" s="252"/>
      <c r="AE97" s="251">
        <f>'New Counts Pivot Table UPDATED'!M72</f>
        <v>41</v>
      </c>
      <c r="AF97" s="251">
        <f>'New Counts Pivot Table UPDATED'!N72</f>
        <v>0</v>
      </c>
      <c r="AG97" s="252">
        <f>'New Counts Pivot Table UPDATED'!O72</f>
        <v>0</v>
      </c>
      <c r="AH97" s="251">
        <f>'New Counts Pivot Table UPDATED'!P72</f>
        <v>0</v>
      </c>
    </row>
    <row r="98" spans="1:36">
      <c r="A98" s="337"/>
      <c r="B98" s="239" t="s">
        <v>24</v>
      </c>
      <c r="C98" s="247">
        <f t="shared" si="66"/>
        <v>0.12057946314443971</v>
      </c>
      <c r="D98" s="248">
        <f t="shared" si="67"/>
        <v>0</v>
      </c>
      <c r="E98" s="403">
        <f t="shared" si="67"/>
        <v>9.7943192948090111E-4</v>
      </c>
      <c r="F98" s="401">
        <f t="shared" si="67"/>
        <v>0</v>
      </c>
      <c r="G98" s="401">
        <f t="shared" si="67"/>
        <v>0.1400523560209424</v>
      </c>
      <c r="H98" s="401">
        <f t="shared" si="67"/>
        <v>4.6783625730994149E-2</v>
      </c>
      <c r="I98" s="685">
        <f t="shared" si="68"/>
        <v>8.9343379978471471E-2</v>
      </c>
      <c r="J98" s="685">
        <f t="shared" si="69"/>
        <v>0</v>
      </c>
      <c r="K98" s="401">
        <f t="shared" si="70"/>
        <v>1</v>
      </c>
      <c r="L98" s="248">
        <f t="shared" si="70"/>
        <v>1</v>
      </c>
      <c r="M98" s="249">
        <f t="shared" si="71"/>
        <v>0.54260089686098656</v>
      </c>
      <c r="N98" s="247">
        <f t="shared" si="72"/>
        <v>0.95168166745618188</v>
      </c>
      <c r="O98" s="247">
        <f t="shared" si="73"/>
        <v>0</v>
      </c>
      <c r="P98" s="249">
        <f t="shared" si="73"/>
        <v>0</v>
      </c>
      <c r="Q98" s="332">
        <f t="shared" si="73"/>
        <v>0</v>
      </c>
      <c r="R98" s="401"/>
      <c r="S98" s="251">
        <f>'New Counts Pivot Table UPDATED'!B73</f>
        <v>283</v>
      </c>
      <c r="T98" s="252">
        <f>'New Counts Pivot Table UPDATED'!C73</f>
        <v>0</v>
      </c>
      <c r="U98" s="252">
        <f>'New Counts Pivot Table UPDATED'!D73</f>
        <v>1</v>
      </c>
      <c r="V98" s="252">
        <f>'New Counts Pivot Table UPDATED'!E73</f>
        <v>0</v>
      </c>
      <c r="W98" s="252">
        <f>'New Counts Pivot Table UPDATED'!F73</f>
        <v>107</v>
      </c>
      <c r="X98" s="322">
        <f>'New Counts Pivot Table UPDATED'!G73</f>
        <v>24</v>
      </c>
      <c r="Y98" s="251">
        <f>'New Counts Pivot Table UPDATED'!H73</f>
        <v>415</v>
      </c>
      <c r="Z98" s="251">
        <f>'New Counts Pivot Table UPDATED'!I73</f>
        <v>0</v>
      </c>
      <c r="AA98" s="252">
        <f>'New Counts Pivot Table UPDATED'!J73</f>
        <v>1429</v>
      </c>
      <c r="AB98" s="252">
        <f>'New Counts Pivot Table UPDATED'!K73</f>
        <v>459</v>
      </c>
      <c r="AC98" s="252">
        <f>'New Counts Pivot Table UPDATED'!L73</f>
        <v>121</v>
      </c>
      <c r="AD98" s="252"/>
      <c r="AE98" s="251">
        <f>'New Counts Pivot Table UPDATED'!M73</f>
        <v>2009</v>
      </c>
      <c r="AF98" s="251">
        <f>'New Counts Pivot Table UPDATED'!N73</f>
        <v>0</v>
      </c>
      <c r="AG98" s="252">
        <f>'New Counts Pivot Table UPDATED'!O73</f>
        <v>0</v>
      </c>
      <c r="AH98" s="251">
        <f>'New Counts Pivot Table UPDATED'!P73</f>
        <v>0</v>
      </c>
    </row>
    <row r="99" spans="1:36">
      <c r="A99" s="337"/>
      <c r="B99" s="239" t="s">
        <v>21</v>
      </c>
      <c r="C99" s="247">
        <f t="shared" si="66"/>
        <v>0</v>
      </c>
      <c r="D99" s="248">
        <f t="shared" si="67"/>
        <v>0</v>
      </c>
      <c r="E99" s="248">
        <f t="shared" si="67"/>
        <v>0</v>
      </c>
      <c r="F99" s="401">
        <f t="shared" si="67"/>
        <v>0</v>
      </c>
      <c r="G99" s="401">
        <f t="shared" si="67"/>
        <v>0</v>
      </c>
      <c r="H99" s="401">
        <f t="shared" si="67"/>
        <v>0</v>
      </c>
      <c r="I99" s="685">
        <f t="shared" si="68"/>
        <v>0</v>
      </c>
      <c r="J99" s="685">
        <f t="shared" si="69"/>
        <v>0</v>
      </c>
      <c r="K99" s="401">
        <f t="shared" si="70"/>
        <v>0</v>
      </c>
      <c r="L99" s="248">
        <f t="shared" si="70"/>
        <v>0</v>
      </c>
      <c r="M99" s="249">
        <f t="shared" si="71"/>
        <v>0</v>
      </c>
      <c r="N99" s="247">
        <f t="shared" si="72"/>
        <v>0</v>
      </c>
      <c r="O99" s="247">
        <f t="shared" si="73"/>
        <v>0</v>
      </c>
      <c r="P99" s="249">
        <f t="shared" si="73"/>
        <v>0</v>
      </c>
      <c r="Q99" s="332">
        <f t="shared" si="73"/>
        <v>0</v>
      </c>
      <c r="R99" s="401"/>
      <c r="S99" s="251">
        <f>'New Counts Pivot Table UPDATED'!B74</f>
        <v>0</v>
      </c>
      <c r="T99" s="252">
        <f>'New Counts Pivot Table UPDATED'!C74</f>
        <v>0</v>
      </c>
      <c r="U99" s="252">
        <f>'New Counts Pivot Table UPDATED'!D74</f>
        <v>0</v>
      </c>
      <c r="V99" s="252">
        <f>'New Counts Pivot Table UPDATED'!E74</f>
        <v>0</v>
      </c>
      <c r="W99" s="252">
        <f>'New Counts Pivot Table UPDATED'!F74</f>
        <v>0</v>
      </c>
      <c r="X99" s="322">
        <f>'New Counts Pivot Table UPDATED'!G74</f>
        <v>0</v>
      </c>
      <c r="Y99" s="251">
        <f>'New Counts Pivot Table UPDATED'!H74</f>
        <v>0</v>
      </c>
      <c r="Z99" s="251">
        <f>'New Counts Pivot Table UPDATED'!I74</f>
        <v>0</v>
      </c>
      <c r="AA99" s="252">
        <f>'New Counts Pivot Table UPDATED'!J74</f>
        <v>0</v>
      </c>
      <c r="AB99" s="252">
        <f>'New Counts Pivot Table UPDATED'!K74</f>
        <v>0</v>
      </c>
      <c r="AC99" s="252">
        <f>'New Counts Pivot Table UPDATED'!L74</f>
        <v>0</v>
      </c>
      <c r="AD99" s="252"/>
      <c r="AE99" s="251">
        <f>'New Counts Pivot Table UPDATED'!M74</f>
        <v>0</v>
      </c>
      <c r="AF99" s="251">
        <f>'New Counts Pivot Table UPDATED'!N74</f>
        <v>0</v>
      </c>
      <c r="AG99" s="252">
        <f>'New Counts Pivot Table UPDATED'!O74</f>
        <v>0</v>
      </c>
      <c r="AH99" s="251">
        <f>'New Counts Pivot Table UPDATED'!P74</f>
        <v>0</v>
      </c>
    </row>
    <row r="100" spans="1:36" s="261" customFormat="1">
      <c r="A100" s="338"/>
      <c r="B100" s="253" t="s">
        <v>212</v>
      </c>
      <c r="C100" s="254">
        <f t="shared" si="66"/>
        <v>1</v>
      </c>
      <c r="D100" s="255">
        <f t="shared" si="67"/>
        <v>0</v>
      </c>
      <c r="E100" s="255">
        <f t="shared" si="67"/>
        <v>1</v>
      </c>
      <c r="F100" s="402">
        <f t="shared" si="67"/>
        <v>0</v>
      </c>
      <c r="G100" s="402">
        <f t="shared" si="67"/>
        <v>1</v>
      </c>
      <c r="H100" s="402">
        <f t="shared" si="67"/>
        <v>1</v>
      </c>
      <c r="I100" s="688">
        <f t="shared" si="68"/>
        <v>1</v>
      </c>
      <c r="J100" s="688">
        <f t="shared" si="69"/>
        <v>0</v>
      </c>
      <c r="K100" s="402">
        <f t="shared" si="70"/>
        <v>1</v>
      </c>
      <c r="L100" s="255">
        <f t="shared" si="70"/>
        <v>1</v>
      </c>
      <c r="M100" s="256">
        <f t="shared" si="71"/>
        <v>1</v>
      </c>
      <c r="N100" s="254">
        <f t="shared" si="72"/>
        <v>1</v>
      </c>
      <c r="O100" s="254">
        <f t="shared" si="73"/>
        <v>0</v>
      </c>
      <c r="P100" s="256">
        <f t="shared" si="73"/>
        <v>0</v>
      </c>
      <c r="Q100" s="333">
        <f t="shared" si="73"/>
        <v>0</v>
      </c>
      <c r="R100" s="402"/>
      <c r="S100" s="258">
        <f>'New Counts Pivot Table UPDATED'!B75</f>
        <v>2347</v>
      </c>
      <c r="T100" s="259">
        <f>'New Counts Pivot Table UPDATED'!C75</f>
        <v>0</v>
      </c>
      <c r="U100" s="259">
        <f>'New Counts Pivot Table UPDATED'!D75</f>
        <v>1021</v>
      </c>
      <c r="V100" s="259">
        <f>'New Counts Pivot Table UPDATED'!E75</f>
        <v>0</v>
      </c>
      <c r="W100" s="259">
        <f>'New Counts Pivot Table UPDATED'!F75</f>
        <v>764</v>
      </c>
      <c r="X100" s="323">
        <f>'New Counts Pivot Table UPDATED'!G75</f>
        <v>513</v>
      </c>
      <c r="Y100" s="258">
        <f>'New Counts Pivot Table UPDATED'!H75</f>
        <v>4645</v>
      </c>
      <c r="Z100" s="258">
        <f>'New Counts Pivot Table UPDATED'!I75</f>
        <v>0</v>
      </c>
      <c r="AA100" s="259">
        <f>'New Counts Pivot Table UPDATED'!J75</f>
        <v>1429</v>
      </c>
      <c r="AB100" s="259">
        <f>'New Counts Pivot Table UPDATED'!K75</f>
        <v>459</v>
      </c>
      <c r="AC100" s="259">
        <f>'New Counts Pivot Table UPDATED'!L75</f>
        <v>223</v>
      </c>
      <c r="AD100" s="259"/>
      <c r="AE100" s="258">
        <f>'New Counts Pivot Table UPDATED'!M75</f>
        <v>2111</v>
      </c>
      <c r="AF100" s="258">
        <f>'New Counts Pivot Table UPDATED'!N75</f>
        <v>0</v>
      </c>
      <c r="AG100" s="259">
        <f>'New Counts Pivot Table UPDATED'!O75</f>
        <v>0</v>
      </c>
      <c r="AH100" s="258">
        <f>'New Counts Pivot Table UPDATED'!P75</f>
        <v>0</v>
      </c>
      <c r="AI100" s="260"/>
      <c r="AJ100" s="260"/>
    </row>
    <row r="101" spans="1:36">
      <c r="A101" s="339" t="s">
        <v>39</v>
      </c>
      <c r="B101" s="240" t="s">
        <v>3</v>
      </c>
      <c r="C101" s="241">
        <f t="shared" ref="C101:C107" si="74">S101/S$107</f>
        <v>0.30078936435396758</v>
      </c>
      <c r="D101" s="242">
        <f t="shared" ref="D101:H107" si="75">IFERROR(T101/T$107,0)</f>
        <v>0.29298642533936653</v>
      </c>
      <c r="E101" s="242">
        <f t="shared" si="75"/>
        <v>0.3548235294117647</v>
      </c>
      <c r="F101" s="683">
        <f t="shared" si="75"/>
        <v>0</v>
      </c>
      <c r="G101" s="683">
        <f t="shared" si="75"/>
        <v>0.28865979381443296</v>
      </c>
      <c r="H101" s="683">
        <f t="shared" si="75"/>
        <v>0</v>
      </c>
      <c r="I101" s="684">
        <f t="shared" ref="I101:I107" si="76">Y101/Y$107</f>
        <v>0.31908182933239881</v>
      </c>
      <c r="J101" s="684">
        <f t="shared" ref="J101:J107" si="77">IFERROR(Z101/Z$107,0)</f>
        <v>0</v>
      </c>
      <c r="K101" s="683">
        <f t="shared" ref="K101:L107" si="78">AA101/AA$107</f>
        <v>0.10266535044422508</v>
      </c>
      <c r="L101" s="242">
        <f t="shared" si="78"/>
        <v>0.11566265060240964</v>
      </c>
      <c r="M101" s="243">
        <f t="shared" ref="M101:M107" si="79">IFERROR(AC101/AC$107,0)</f>
        <v>0</v>
      </c>
      <c r="N101" s="241">
        <f t="shared" ref="N101:N107" si="80">AE101/AE$107</f>
        <v>0.10851871947911014</v>
      </c>
      <c r="O101" s="241">
        <f t="shared" ref="O101:Q107" si="81">IFERROR(AF101/AF$107,0)</f>
        <v>0</v>
      </c>
      <c r="P101" s="243">
        <f t="shared" si="81"/>
        <v>0</v>
      </c>
      <c r="Q101" s="331">
        <f t="shared" si="81"/>
        <v>0</v>
      </c>
      <c r="R101" s="400"/>
      <c r="S101" s="245">
        <f>'New Counts Pivot Table UPDATED'!B77</f>
        <v>724</v>
      </c>
      <c r="T101" s="246">
        <f>'New Counts Pivot Table UPDATED'!C77</f>
        <v>259</v>
      </c>
      <c r="U101" s="246">
        <f>'New Counts Pivot Table UPDATED'!D77</f>
        <v>754</v>
      </c>
      <c r="V101" s="246">
        <f>'New Counts Pivot Table UPDATED'!E77</f>
        <v>0</v>
      </c>
      <c r="W101" s="246">
        <f>'New Counts Pivot Table UPDATED'!F77</f>
        <v>84</v>
      </c>
      <c r="X101" s="321">
        <f>'New Counts Pivot Table UPDATED'!G77</f>
        <v>0</v>
      </c>
      <c r="Y101" s="245">
        <f>'New Counts Pivot Table UPDATED'!H77</f>
        <v>1821</v>
      </c>
      <c r="Z101" s="245">
        <f>'New Counts Pivot Table UPDATED'!I77</f>
        <v>0</v>
      </c>
      <c r="AA101" s="246">
        <f>'New Counts Pivot Table UPDATED'!J77</f>
        <v>104</v>
      </c>
      <c r="AB101" s="246">
        <f>'New Counts Pivot Table UPDATED'!K77</f>
        <v>96</v>
      </c>
      <c r="AC101" s="246">
        <f>'New Counts Pivot Table UPDATED'!L77</f>
        <v>0</v>
      </c>
      <c r="AD101" s="246"/>
      <c r="AE101" s="245">
        <f>'New Counts Pivot Table UPDATED'!M77</f>
        <v>200</v>
      </c>
      <c r="AF101" s="245">
        <f>'New Counts Pivot Table UPDATED'!N77</f>
        <v>0</v>
      </c>
      <c r="AG101" s="246">
        <f>'New Counts Pivot Table UPDATED'!O77</f>
        <v>0</v>
      </c>
      <c r="AH101" s="245">
        <f>'New Counts Pivot Table UPDATED'!P77</f>
        <v>0</v>
      </c>
    </row>
    <row r="102" spans="1:36">
      <c r="A102" s="337"/>
      <c r="B102" s="239" t="s">
        <v>4</v>
      </c>
      <c r="C102" s="247">
        <f t="shared" si="74"/>
        <v>0.25841296219360199</v>
      </c>
      <c r="D102" s="248">
        <f t="shared" si="75"/>
        <v>0.29298642533936653</v>
      </c>
      <c r="E102" s="248">
        <f t="shared" si="75"/>
        <v>0.21882352941176469</v>
      </c>
      <c r="F102" s="401">
        <f t="shared" si="75"/>
        <v>0</v>
      </c>
      <c r="G102" s="401">
        <f t="shared" si="75"/>
        <v>0.23024054982817868</v>
      </c>
      <c r="H102" s="401">
        <f t="shared" si="75"/>
        <v>0</v>
      </c>
      <c r="I102" s="685">
        <f t="shared" si="76"/>
        <v>0.24759067811459612</v>
      </c>
      <c r="J102" s="685">
        <f t="shared" si="77"/>
        <v>0</v>
      </c>
      <c r="K102" s="401">
        <f t="shared" si="78"/>
        <v>0.37512339585389931</v>
      </c>
      <c r="L102" s="248">
        <f t="shared" si="78"/>
        <v>0.45421686746987949</v>
      </c>
      <c r="M102" s="249">
        <f t="shared" si="79"/>
        <v>0</v>
      </c>
      <c r="N102" s="247">
        <f t="shared" si="80"/>
        <v>0.41074335322843192</v>
      </c>
      <c r="O102" s="247">
        <f t="shared" si="81"/>
        <v>0</v>
      </c>
      <c r="P102" s="249">
        <f t="shared" si="81"/>
        <v>0</v>
      </c>
      <c r="Q102" s="332">
        <f t="shared" si="81"/>
        <v>0</v>
      </c>
      <c r="R102" s="401"/>
      <c r="S102" s="251">
        <f>'New Counts Pivot Table UPDATED'!B78</f>
        <v>622</v>
      </c>
      <c r="T102" s="252">
        <f>'New Counts Pivot Table UPDATED'!C78</f>
        <v>259</v>
      </c>
      <c r="U102" s="252">
        <f>'New Counts Pivot Table UPDATED'!D78</f>
        <v>465</v>
      </c>
      <c r="V102" s="252">
        <f>'New Counts Pivot Table UPDATED'!E78</f>
        <v>0</v>
      </c>
      <c r="W102" s="252">
        <f>'New Counts Pivot Table UPDATED'!F78</f>
        <v>67</v>
      </c>
      <c r="X102" s="322">
        <f>'New Counts Pivot Table UPDATED'!G78</f>
        <v>0</v>
      </c>
      <c r="Y102" s="251">
        <f>'New Counts Pivot Table UPDATED'!H78</f>
        <v>1413</v>
      </c>
      <c r="Z102" s="251">
        <f>'New Counts Pivot Table UPDATED'!I78</f>
        <v>0</v>
      </c>
      <c r="AA102" s="252">
        <f>'New Counts Pivot Table UPDATED'!J78</f>
        <v>380</v>
      </c>
      <c r="AB102" s="252">
        <f>'New Counts Pivot Table UPDATED'!K78</f>
        <v>377</v>
      </c>
      <c r="AC102" s="252">
        <f>'New Counts Pivot Table UPDATED'!L78</f>
        <v>0</v>
      </c>
      <c r="AD102" s="252"/>
      <c r="AE102" s="251">
        <f>'New Counts Pivot Table UPDATED'!M78</f>
        <v>757</v>
      </c>
      <c r="AF102" s="251">
        <f>'New Counts Pivot Table UPDATED'!N78</f>
        <v>0</v>
      </c>
      <c r="AG102" s="252">
        <f>'New Counts Pivot Table UPDATED'!O78</f>
        <v>0</v>
      </c>
      <c r="AH102" s="251">
        <f>'New Counts Pivot Table UPDATED'!P78</f>
        <v>0</v>
      </c>
    </row>
    <row r="103" spans="1:36">
      <c r="A103" s="337"/>
      <c r="B103" s="239" t="s">
        <v>5</v>
      </c>
      <c r="C103" s="247">
        <f t="shared" si="74"/>
        <v>0.24387203988367262</v>
      </c>
      <c r="D103" s="248">
        <f t="shared" si="75"/>
        <v>0.27601809954751133</v>
      </c>
      <c r="E103" s="248">
        <f t="shared" si="75"/>
        <v>0.22541176470588234</v>
      </c>
      <c r="F103" s="401">
        <f t="shared" si="75"/>
        <v>0</v>
      </c>
      <c r="G103" s="401">
        <f t="shared" si="75"/>
        <v>0.22680412371134021</v>
      </c>
      <c r="H103" s="401">
        <f t="shared" si="75"/>
        <v>0</v>
      </c>
      <c r="I103" s="685">
        <f t="shared" si="76"/>
        <v>0.24110741195023655</v>
      </c>
      <c r="J103" s="685">
        <f t="shared" si="77"/>
        <v>0</v>
      </c>
      <c r="K103" s="401">
        <f t="shared" si="78"/>
        <v>0.21816386969397827</v>
      </c>
      <c r="L103" s="248">
        <f t="shared" si="78"/>
        <v>0.23734939759036144</v>
      </c>
      <c r="M103" s="249">
        <f t="shared" si="79"/>
        <v>0</v>
      </c>
      <c r="N103" s="247">
        <f t="shared" si="80"/>
        <v>0.22680412371134021</v>
      </c>
      <c r="O103" s="247">
        <f t="shared" si="81"/>
        <v>0</v>
      </c>
      <c r="P103" s="249">
        <f t="shared" si="81"/>
        <v>0</v>
      </c>
      <c r="Q103" s="332">
        <f t="shared" si="81"/>
        <v>0</v>
      </c>
      <c r="R103" s="401"/>
      <c r="S103" s="251">
        <f>'New Counts Pivot Table UPDATED'!B79</f>
        <v>587</v>
      </c>
      <c r="T103" s="252">
        <f>'New Counts Pivot Table UPDATED'!C79</f>
        <v>244</v>
      </c>
      <c r="U103" s="252">
        <f>'New Counts Pivot Table UPDATED'!D79</f>
        <v>479</v>
      </c>
      <c r="V103" s="252">
        <f>'New Counts Pivot Table UPDATED'!E79</f>
        <v>0</v>
      </c>
      <c r="W103" s="252">
        <f>'New Counts Pivot Table UPDATED'!F79</f>
        <v>66</v>
      </c>
      <c r="X103" s="322">
        <f>'New Counts Pivot Table UPDATED'!G79</f>
        <v>0</v>
      </c>
      <c r="Y103" s="251">
        <f>'New Counts Pivot Table UPDATED'!H79</f>
        <v>1376</v>
      </c>
      <c r="Z103" s="251">
        <f>'New Counts Pivot Table UPDATED'!I79</f>
        <v>0</v>
      </c>
      <c r="AA103" s="252">
        <f>'New Counts Pivot Table UPDATED'!J79</f>
        <v>221</v>
      </c>
      <c r="AB103" s="252">
        <f>'New Counts Pivot Table UPDATED'!K79</f>
        <v>197</v>
      </c>
      <c r="AC103" s="252">
        <f>'New Counts Pivot Table UPDATED'!L79</f>
        <v>0</v>
      </c>
      <c r="AD103" s="252"/>
      <c r="AE103" s="251">
        <f>'New Counts Pivot Table UPDATED'!M79</f>
        <v>418</v>
      </c>
      <c r="AF103" s="251">
        <f>'New Counts Pivot Table UPDATED'!N79</f>
        <v>0</v>
      </c>
      <c r="AG103" s="252">
        <f>'New Counts Pivot Table UPDATED'!O79</f>
        <v>0</v>
      </c>
      <c r="AH103" s="251">
        <f>'New Counts Pivot Table UPDATED'!P79</f>
        <v>0</v>
      </c>
    </row>
    <row r="104" spans="1:36">
      <c r="A104" s="337"/>
      <c r="B104" s="239" t="s">
        <v>6</v>
      </c>
      <c r="C104" s="247">
        <f t="shared" si="74"/>
        <v>7.4781886165351058E-2</v>
      </c>
      <c r="D104" s="248">
        <f t="shared" si="75"/>
        <v>3.8461538461538464E-2</v>
      </c>
      <c r="E104" s="248">
        <f t="shared" si="75"/>
        <v>6.8705882352941172E-2</v>
      </c>
      <c r="F104" s="401">
        <f t="shared" si="75"/>
        <v>0</v>
      </c>
      <c r="G104" s="401">
        <f t="shared" si="75"/>
        <v>4.4673539518900345E-2</v>
      </c>
      <c r="H104" s="401">
        <f t="shared" si="75"/>
        <v>0</v>
      </c>
      <c r="I104" s="685">
        <f t="shared" si="76"/>
        <v>6.5358331873138248E-2</v>
      </c>
      <c r="J104" s="685">
        <f t="shared" si="77"/>
        <v>0</v>
      </c>
      <c r="K104" s="401">
        <f t="shared" si="78"/>
        <v>0.30404738400789733</v>
      </c>
      <c r="L104" s="248">
        <f t="shared" si="78"/>
        <v>0.19156626506024096</v>
      </c>
      <c r="M104" s="249">
        <f t="shared" si="79"/>
        <v>0</v>
      </c>
      <c r="N104" s="247">
        <f t="shared" si="80"/>
        <v>0.25339120998372217</v>
      </c>
      <c r="O104" s="247">
        <f t="shared" si="81"/>
        <v>0</v>
      </c>
      <c r="P104" s="249">
        <f t="shared" si="81"/>
        <v>0</v>
      </c>
      <c r="Q104" s="332">
        <f t="shared" si="81"/>
        <v>0</v>
      </c>
      <c r="R104" s="401"/>
      <c r="S104" s="251">
        <f>'New Counts Pivot Table UPDATED'!B80</f>
        <v>180</v>
      </c>
      <c r="T104" s="252">
        <f>'New Counts Pivot Table UPDATED'!C80</f>
        <v>34</v>
      </c>
      <c r="U104" s="252">
        <f>'New Counts Pivot Table UPDATED'!D80</f>
        <v>146</v>
      </c>
      <c r="V104" s="252">
        <f>'New Counts Pivot Table UPDATED'!E80</f>
        <v>0</v>
      </c>
      <c r="W104" s="252">
        <f>'New Counts Pivot Table UPDATED'!F80</f>
        <v>13</v>
      </c>
      <c r="X104" s="322">
        <f>'New Counts Pivot Table UPDATED'!G80</f>
        <v>0</v>
      </c>
      <c r="Y104" s="251">
        <f>'New Counts Pivot Table UPDATED'!H80</f>
        <v>373</v>
      </c>
      <c r="Z104" s="251">
        <f>'New Counts Pivot Table UPDATED'!I80</f>
        <v>0</v>
      </c>
      <c r="AA104" s="252">
        <f>'New Counts Pivot Table UPDATED'!J80</f>
        <v>308</v>
      </c>
      <c r="AB104" s="252">
        <f>'New Counts Pivot Table UPDATED'!K80</f>
        <v>159</v>
      </c>
      <c r="AC104" s="252">
        <f>'New Counts Pivot Table UPDATED'!L80</f>
        <v>0</v>
      </c>
      <c r="AD104" s="252"/>
      <c r="AE104" s="251">
        <f>'New Counts Pivot Table UPDATED'!M80</f>
        <v>467</v>
      </c>
      <c r="AF104" s="251">
        <f>'New Counts Pivot Table UPDATED'!N80</f>
        <v>0</v>
      </c>
      <c r="AG104" s="252">
        <f>'New Counts Pivot Table UPDATED'!O80</f>
        <v>0</v>
      </c>
      <c r="AH104" s="251">
        <f>'New Counts Pivot Table UPDATED'!P80</f>
        <v>0</v>
      </c>
    </row>
    <row r="105" spans="1:36">
      <c r="A105" s="337"/>
      <c r="B105" s="239" t="s">
        <v>24</v>
      </c>
      <c r="C105" s="247">
        <f t="shared" si="74"/>
        <v>0.12214374740340674</v>
      </c>
      <c r="D105" s="248">
        <f t="shared" si="75"/>
        <v>9.9547511312217188E-2</v>
      </c>
      <c r="E105" s="248">
        <f t="shared" si="75"/>
        <v>0.13223529411764706</v>
      </c>
      <c r="F105" s="401">
        <f t="shared" si="75"/>
        <v>0</v>
      </c>
      <c r="G105" s="401">
        <f t="shared" si="75"/>
        <v>0.20962199312714777</v>
      </c>
      <c r="H105" s="401">
        <f t="shared" si="75"/>
        <v>0</v>
      </c>
      <c r="I105" s="685">
        <f t="shared" si="76"/>
        <v>0.12686174872963027</v>
      </c>
      <c r="J105" s="685">
        <f t="shared" si="77"/>
        <v>0</v>
      </c>
      <c r="K105" s="401">
        <f t="shared" si="78"/>
        <v>0</v>
      </c>
      <c r="L105" s="248">
        <f t="shared" si="78"/>
        <v>1.2048192771084338E-3</v>
      </c>
      <c r="M105" s="249">
        <f t="shared" si="79"/>
        <v>0</v>
      </c>
      <c r="N105" s="247">
        <f t="shared" si="80"/>
        <v>5.4259359739555074E-4</v>
      </c>
      <c r="O105" s="247">
        <f t="shared" si="81"/>
        <v>0</v>
      </c>
      <c r="P105" s="249">
        <f t="shared" si="81"/>
        <v>0</v>
      </c>
      <c r="Q105" s="332">
        <f t="shared" si="81"/>
        <v>0</v>
      </c>
      <c r="R105" s="401"/>
      <c r="S105" s="251">
        <f>'New Counts Pivot Table UPDATED'!B81</f>
        <v>294</v>
      </c>
      <c r="T105" s="252">
        <f>'New Counts Pivot Table UPDATED'!C81</f>
        <v>88</v>
      </c>
      <c r="U105" s="252">
        <f>'New Counts Pivot Table UPDATED'!D81</f>
        <v>281</v>
      </c>
      <c r="V105" s="252">
        <f>'New Counts Pivot Table UPDATED'!E81</f>
        <v>0</v>
      </c>
      <c r="W105" s="252">
        <f>'New Counts Pivot Table UPDATED'!F81</f>
        <v>61</v>
      </c>
      <c r="X105" s="322">
        <f>'New Counts Pivot Table UPDATED'!G81</f>
        <v>0</v>
      </c>
      <c r="Y105" s="251">
        <f>'New Counts Pivot Table UPDATED'!H81</f>
        <v>724</v>
      </c>
      <c r="Z105" s="251">
        <f>'New Counts Pivot Table UPDATED'!I81</f>
        <v>0</v>
      </c>
      <c r="AA105" s="252">
        <f>'New Counts Pivot Table UPDATED'!J81</f>
        <v>0</v>
      </c>
      <c r="AB105" s="252">
        <f>'New Counts Pivot Table UPDATED'!K81</f>
        <v>1</v>
      </c>
      <c r="AC105" s="252">
        <f>'New Counts Pivot Table UPDATED'!L81</f>
        <v>0</v>
      </c>
      <c r="AD105" s="252"/>
      <c r="AE105" s="251">
        <f>'New Counts Pivot Table UPDATED'!M81</f>
        <v>1</v>
      </c>
      <c r="AF105" s="251">
        <f>'New Counts Pivot Table UPDATED'!N81</f>
        <v>0</v>
      </c>
      <c r="AG105" s="252">
        <f>'New Counts Pivot Table UPDATED'!O81</f>
        <v>0</v>
      </c>
      <c r="AH105" s="251">
        <f>'New Counts Pivot Table UPDATED'!P81</f>
        <v>0</v>
      </c>
    </row>
    <row r="106" spans="1:36">
      <c r="A106" s="337"/>
      <c r="B106" s="239" t="s">
        <v>21</v>
      </c>
      <c r="C106" s="247">
        <f t="shared" si="74"/>
        <v>0</v>
      </c>
      <c r="D106" s="248">
        <f t="shared" si="75"/>
        <v>0</v>
      </c>
      <c r="E106" s="248">
        <f t="shared" si="75"/>
        <v>0</v>
      </c>
      <c r="F106" s="401">
        <f t="shared" si="75"/>
        <v>0</v>
      </c>
      <c r="G106" s="401">
        <f t="shared" si="75"/>
        <v>0</v>
      </c>
      <c r="H106" s="401">
        <f t="shared" si="75"/>
        <v>0</v>
      </c>
      <c r="I106" s="685">
        <f t="shared" si="76"/>
        <v>0</v>
      </c>
      <c r="J106" s="685">
        <f t="shared" si="77"/>
        <v>0</v>
      </c>
      <c r="K106" s="401">
        <f t="shared" si="78"/>
        <v>0</v>
      </c>
      <c r="L106" s="248">
        <f t="shared" si="78"/>
        <v>0</v>
      </c>
      <c r="M106" s="249">
        <f t="shared" si="79"/>
        <v>0</v>
      </c>
      <c r="N106" s="247">
        <f t="shared" si="80"/>
        <v>0</v>
      </c>
      <c r="O106" s="247">
        <f t="shared" si="81"/>
        <v>1</v>
      </c>
      <c r="P106" s="249">
        <f t="shared" si="81"/>
        <v>1</v>
      </c>
      <c r="Q106" s="332">
        <f t="shared" si="81"/>
        <v>1</v>
      </c>
      <c r="R106" s="401"/>
      <c r="S106" s="251">
        <f>'New Counts Pivot Table UPDATED'!B82</f>
        <v>0</v>
      </c>
      <c r="T106" s="252">
        <f>'New Counts Pivot Table UPDATED'!C82</f>
        <v>0</v>
      </c>
      <c r="U106" s="252">
        <f>'New Counts Pivot Table UPDATED'!D82</f>
        <v>0</v>
      </c>
      <c r="V106" s="252">
        <f>'New Counts Pivot Table UPDATED'!E82</f>
        <v>0</v>
      </c>
      <c r="W106" s="252">
        <f>'New Counts Pivot Table UPDATED'!F82</f>
        <v>0</v>
      </c>
      <c r="X106" s="322">
        <f>'New Counts Pivot Table UPDATED'!G82</f>
        <v>0</v>
      </c>
      <c r="Y106" s="251">
        <f>'New Counts Pivot Table UPDATED'!H82</f>
        <v>0</v>
      </c>
      <c r="Z106" s="251">
        <f>'New Counts Pivot Table UPDATED'!I82</f>
        <v>0</v>
      </c>
      <c r="AA106" s="252">
        <f>'New Counts Pivot Table UPDATED'!J82</f>
        <v>0</v>
      </c>
      <c r="AB106" s="252">
        <f>'New Counts Pivot Table UPDATED'!K82</f>
        <v>0</v>
      </c>
      <c r="AC106" s="252">
        <f>'New Counts Pivot Table UPDATED'!L82</f>
        <v>0</v>
      </c>
      <c r="AD106" s="252"/>
      <c r="AE106" s="251">
        <f>'New Counts Pivot Table UPDATED'!M82</f>
        <v>0</v>
      </c>
      <c r="AF106" s="251">
        <f>'New Counts Pivot Table UPDATED'!N82</f>
        <v>39</v>
      </c>
      <c r="AG106" s="252">
        <f>'New Counts Pivot Table UPDATED'!O82</f>
        <v>492</v>
      </c>
      <c r="AH106" s="251">
        <f>'New Counts Pivot Table UPDATED'!P82</f>
        <v>531</v>
      </c>
    </row>
    <row r="107" spans="1:36" s="261" customFormat="1">
      <c r="A107" s="338"/>
      <c r="B107" s="253" t="s">
        <v>212</v>
      </c>
      <c r="C107" s="254">
        <f t="shared" si="74"/>
        <v>1</v>
      </c>
      <c r="D107" s="255">
        <f t="shared" si="75"/>
        <v>1</v>
      </c>
      <c r="E107" s="255">
        <f t="shared" si="75"/>
        <v>1</v>
      </c>
      <c r="F107" s="402">
        <f t="shared" si="75"/>
        <v>0</v>
      </c>
      <c r="G107" s="402">
        <f t="shared" si="75"/>
        <v>1</v>
      </c>
      <c r="H107" s="402">
        <f t="shared" si="75"/>
        <v>0</v>
      </c>
      <c r="I107" s="688">
        <f t="shared" si="76"/>
        <v>1</v>
      </c>
      <c r="J107" s="688">
        <f t="shared" si="77"/>
        <v>0</v>
      </c>
      <c r="K107" s="402">
        <f t="shared" si="78"/>
        <v>1</v>
      </c>
      <c r="L107" s="255">
        <f t="shared" si="78"/>
        <v>1</v>
      </c>
      <c r="M107" s="256">
        <f t="shared" si="79"/>
        <v>0</v>
      </c>
      <c r="N107" s="254">
        <f t="shared" si="80"/>
        <v>1</v>
      </c>
      <c r="O107" s="254">
        <f t="shared" si="81"/>
        <v>1</v>
      </c>
      <c r="P107" s="256">
        <f t="shared" si="81"/>
        <v>1</v>
      </c>
      <c r="Q107" s="333">
        <f t="shared" si="81"/>
        <v>1</v>
      </c>
      <c r="R107" s="402"/>
      <c r="S107" s="258">
        <f>'New Counts Pivot Table UPDATED'!B83</f>
        <v>2407</v>
      </c>
      <c r="T107" s="259">
        <f>'New Counts Pivot Table UPDATED'!C83</f>
        <v>884</v>
      </c>
      <c r="U107" s="259">
        <f>'New Counts Pivot Table UPDATED'!D83</f>
        <v>2125</v>
      </c>
      <c r="V107" s="259">
        <f>'New Counts Pivot Table UPDATED'!E83</f>
        <v>0</v>
      </c>
      <c r="W107" s="259">
        <f>'New Counts Pivot Table UPDATED'!F83</f>
        <v>291</v>
      </c>
      <c r="X107" s="323">
        <f>'New Counts Pivot Table UPDATED'!G83</f>
        <v>0</v>
      </c>
      <c r="Y107" s="258">
        <f>'New Counts Pivot Table UPDATED'!H83</f>
        <v>5707</v>
      </c>
      <c r="Z107" s="258">
        <f>'New Counts Pivot Table UPDATED'!I83</f>
        <v>0</v>
      </c>
      <c r="AA107" s="259">
        <f>'New Counts Pivot Table UPDATED'!J83</f>
        <v>1013</v>
      </c>
      <c r="AB107" s="259">
        <f>'New Counts Pivot Table UPDATED'!K83</f>
        <v>830</v>
      </c>
      <c r="AC107" s="259">
        <f>'New Counts Pivot Table UPDATED'!L83</f>
        <v>0</v>
      </c>
      <c r="AD107" s="259"/>
      <c r="AE107" s="258">
        <f>'New Counts Pivot Table UPDATED'!M83</f>
        <v>1843</v>
      </c>
      <c r="AF107" s="258">
        <f>'New Counts Pivot Table UPDATED'!N83</f>
        <v>39</v>
      </c>
      <c r="AG107" s="259">
        <f>'New Counts Pivot Table UPDATED'!O83</f>
        <v>492</v>
      </c>
      <c r="AH107" s="258">
        <f>'New Counts Pivot Table UPDATED'!P83</f>
        <v>531</v>
      </c>
      <c r="AI107" s="260"/>
      <c r="AJ107" s="260"/>
    </row>
    <row r="108" spans="1:36">
      <c r="A108" s="339" t="s">
        <v>40</v>
      </c>
      <c r="B108" s="240" t="s">
        <v>3</v>
      </c>
      <c r="C108" s="241">
        <f t="shared" ref="C108:C114" si="82">S108/S$114</f>
        <v>0.31761035147288247</v>
      </c>
      <c r="D108" s="242">
        <f t="shared" ref="D108:H114" si="83">IFERROR(T108/T$114,0)</f>
        <v>0.25439503619441572</v>
      </c>
      <c r="E108" s="242">
        <f t="shared" si="83"/>
        <v>0.20446187791125275</v>
      </c>
      <c r="F108" s="683">
        <f t="shared" si="83"/>
        <v>0.1649122807017544</v>
      </c>
      <c r="G108" s="683">
        <f t="shared" si="83"/>
        <v>0.12416851441241686</v>
      </c>
      <c r="H108" s="683">
        <f t="shared" si="83"/>
        <v>0</v>
      </c>
      <c r="I108" s="684">
        <f t="shared" ref="I108:I114" si="84">Y108/Y$114</f>
        <v>0.26347525891829687</v>
      </c>
      <c r="J108" s="684">
        <f t="shared" ref="J108:J114" si="85">IFERROR(Z108/Z$114,0)</f>
        <v>8.9987325728770592E-2</v>
      </c>
      <c r="K108" s="683">
        <f t="shared" ref="K108:L114" si="86">AA108/AA$114</f>
        <v>0.27061105722599416</v>
      </c>
      <c r="L108" s="242">
        <f t="shared" si="86"/>
        <v>0.13059105431309903</v>
      </c>
      <c r="M108" s="243">
        <f t="shared" ref="M108:M114" si="87">IFERROR(AC108/AC$114,0)</f>
        <v>0.24561403508771928</v>
      </c>
      <c r="N108" s="241">
        <f t="shared" ref="N108:N114" si="88">AE108/AE$114</f>
        <v>0.2283935033240764</v>
      </c>
      <c r="O108" s="241">
        <f t="shared" ref="O108:Q114" si="89">IFERROR(AF108/AF$114,0)</f>
        <v>0</v>
      </c>
      <c r="P108" s="243">
        <f t="shared" si="89"/>
        <v>0</v>
      </c>
      <c r="Q108" s="331">
        <f t="shared" si="89"/>
        <v>0</v>
      </c>
      <c r="R108" s="400"/>
      <c r="S108" s="245">
        <f>'New Counts Pivot Table UPDATED'!B85</f>
        <v>3461</v>
      </c>
      <c r="T108" s="246">
        <f>'New Counts Pivot Table UPDATED'!C85</f>
        <v>492</v>
      </c>
      <c r="U108" s="246">
        <f>'New Counts Pivot Table UPDATED'!D85</f>
        <v>1668</v>
      </c>
      <c r="V108" s="246">
        <f>'New Counts Pivot Table UPDATED'!E85</f>
        <v>47</v>
      </c>
      <c r="W108" s="246">
        <f>'New Counts Pivot Table UPDATED'!F85</f>
        <v>56</v>
      </c>
      <c r="X108" s="321">
        <f>'New Counts Pivot Table UPDATED'!G85</f>
        <v>0</v>
      </c>
      <c r="Y108" s="245">
        <f>'New Counts Pivot Table UPDATED'!H85</f>
        <v>5724</v>
      </c>
      <c r="Z108" s="245">
        <f>'New Counts Pivot Table UPDATED'!I85</f>
        <v>71</v>
      </c>
      <c r="AA108" s="246">
        <f>'New Counts Pivot Table UPDATED'!J85</f>
        <v>2232</v>
      </c>
      <c r="AB108" s="246">
        <f>'New Counts Pivot Table UPDATED'!K85</f>
        <v>327</v>
      </c>
      <c r="AC108" s="246">
        <f>'New Counts Pivot Table UPDATED'!L85</f>
        <v>84</v>
      </c>
      <c r="AD108" s="246"/>
      <c r="AE108" s="245">
        <f>'New Counts Pivot Table UPDATED'!M85</f>
        <v>2714</v>
      </c>
      <c r="AF108" s="245">
        <f>'New Counts Pivot Table UPDATED'!N85</f>
        <v>0</v>
      </c>
      <c r="AG108" s="246">
        <f>'New Counts Pivot Table UPDATED'!O85</f>
        <v>0</v>
      </c>
      <c r="AH108" s="245">
        <f>'New Counts Pivot Table UPDATED'!P85</f>
        <v>0</v>
      </c>
    </row>
    <row r="109" spans="1:36">
      <c r="A109" s="337"/>
      <c r="B109" s="239" t="s">
        <v>4</v>
      </c>
      <c r="C109" s="247">
        <f t="shared" si="82"/>
        <v>0.24291089290630449</v>
      </c>
      <c r="D109" s="248">
        <f t="shared" si="83"/>
        <v>0.30403309203722856</v>
      </c>
      <c r="E109" s="248">
        <f t="shared" si="83"/>
        <v>0.24479038980142193</v>
      </c>
      <c r="F109" s="401">
        <f t="shared" si="83"/>
        <v>0.24210526315789474</v>
      </c>
      <c r="G109" s="401">
        <f t="shared" si="83"/>
        <v>0.3303769401330377</v>
      </c>
      <c r="H109" s="401">
        <f t="shared" si="83"/>
        <v>0</v>
      </c>
      <c r="I109" s="685">
        <f t="shared" si="84"/>
        <v>0.25086306098964328</v>
      </c>
      <c r="J109" s="685">
        <f t="shared" si="85"/>
        <v>0.11787072243346007</v>
      </c>
      <c r="K109" s="401">
        <f t="shared" si="86"/>
        <v>0.1066925315227934</v>
      </c>
      <c r="L109" s="248">
        <f t="shared" si="86"/>
        <v>6.9488817891373802E-2</v>
      </c>
      <c r="M109" s="249">
        <f t="shared" si="87"/>
        <v>6.1403508771929821E-2</v>
      </c>
      <c r="N109" s="247">
        <f t="shared" si="88"/>
        <v>9.829167718589582E-2</v>
      </c>
      <c r="O109" s="247">
        <f t="shared" si="89"/>
        <v>0</v>
      </c>
      <c r="P109" s="249">
        <f t="shared" si="89"/>
        <v>0</v>
      </c>
      <c r="Q109" s="332">
        <f t="shared" si="89"/>
        <v>0</v>
      </c>
      <c r="R109" s="401"/>
      <c r="S109" s="251">
        <f>'New Counts Pivot Table UPDATED'!B86</f>
        <v>2647</v>
      </c>
      <c r="T109" s="252">
        <f>'New Counts Pivot Table UPDATED'!C86</f>
        <v>588</v>
      </c>
      <c r="U109" s="252">
        <f>'New Counts Pivot Table UPDATED'!D86</f>
        <v>1997</v>
      </c>
      <c r="V109" s="252">
        <f>'New Counts Pivot Table UPDATED'!E86</f>
        <v>69</v>
      </c>
      <c r="W109" s="252">
        <f>'New Counts Pivot Table UPDATED'!F86</f>
        <v>149</v>
      </c>
      <c r="X109" s="322">
        <f>'New Counts Pivot Table UPDATED'!G86</f>
        <v>0</v>
      </c>
      <c r="Y109" s="251">
        <f>'New Counts Pivot Table UPDATED'!H86</f>
        <v>5450</v>
      </c>
      <c r="Z109" s="251">
        <f>'New Counts Pivot Table UPDATED'!I86</f>
        <v>93</v>
      </c>
      <c r="AA109" s="252">
        <f>'New Counts Pivot Table UPDATED'!J86</f>
        <v>880</v>
      </c>
      <c r="AB109" s="252">
        <f>'New Counts Pivot Table UPDATED'!K86</f>
        <v>174</v>
      </c>
      <c r="AC109" s="252">
        <f>'New Counts Pivot Table UPDATED'!L86</f>
        <v>21</v>
      </c>
      <c r="AD109" s="252"/>
      <c r="AE109" s="251">
        <f>'New Counts Pivot Table UPDATED'!M86</f>
        <v>1168</v>
      </c>
      <c r="AF109" s="251">
        <f>'New Counts Pivot Table UPDATED'!N86</f>
        <v>0</v>
      </c>
      <c r="AG109" s="252">
        <f>'New Counts Pivot Table UPDATED'!O86</f>
        <v>0</v>
      </c>
      <c r="AH109" s="251">
        <f>'New Counts Pivot Table UPDATED'!P86</f>
        <v>0</v>
      </c>
    </row>
    <row r="110" spans="1:36">
      <c r="A110" s="337"/>
      <c r="B110" s="239" t="s">
        <v>5</v>
      </c>
      <c r="C110" s="247">
        <f t="shared" si="82"/>
        <v>0.1529778838212352</v>
      </c>
      <c r="D110" s="248">
        <f t="shared" si="83"/>
        <v>0.23216132368148915</v>
      </c>
      <c r="E110" s="248">
        <f t="shared" si="83"/>
        <v>0.2659965677862221</v>
      </c>
      <c r="F110" s="401">
        <f t="shared" si="83"/>
        <v>0.35438596491228069</v>
      </c>
      <c r="G110" s="401">
        <f t="shared" si="83"/>
        <v>0.27494456762749447</v>
      </c>
      <c r="H110" s="401">
        <f t="shared" si="83"/>
        <v>0</v>
      </c>
      <c r="I110" s="685">
        <f t="shared" si="84"/>
        <v>0.20764096662830839</v>
      </c>
      <c r="J110" s="685">
        <f t="shared" si="85"/>
        <v>8.8719898605830169E-2</v>
      </c>
      <c r="K110" s="401">
        <f t="shared" si="86"/>
        <v>9.5417070805043649E-2</v>
      </c>
      <c r="L110" s="248">
        <f t="shared" si="86"/>
        <v>6.7092651757188496E-2</v>
      </c>
      <c r="M110" s="249">
        <f t="shared" si="87"/>
        <v>0.14619883040935672</v>
      </c>
      <c r="N110" s="247">
        <f t="shared" si="88"/>
        <v>9.0465370697635272E-2</v>
      </c>
      <c r="O110" s="247">
        <f t="shared" si="89"/>
        <v>0</v>
      </c>
      <c r="P110" s="249">
        <f t="shared" si="89"/>
        <v>0</v>
      </c>
      <c r="Q110" s="332">
        <f t="shared" si="89"/>
        <v>0</v>
      </c>
      <c r="R110" s="401"/>
      <c r="S110" s="251">
        <f>'New Counts Pivot Table UPDATED'!B87</f>
        <v>1667</v>
      </c>
      <c r="T110" s="252">
        <f>'New Counts Pivot Table UPDATED'!C87</f>
        <v>449</v>
      </c>
      <c r="U110" s="252">
        <f>'New Counts Pivot Table UPDATED'!D87</f>
        <v>2170</v>
      </c>
      <c r="V110" s="252">
        <f>'New Counts Pivot Table UPDATED'!E87</f>
        <v>101</v>
      </c>
      <c r="W110" s="252">
        <f>'New Counts Pivot Table UPDATED'!F87</f>
        <v>124</v>
      </c>
      <c r="X110" s="322">
        <f>'New Counts Pivot Table UPDATED'!G87</f>
        <v>0</v>
      </c>
      <c r="Y110" s="251">
        <f>'New Counts Pivot Table UPDATED'!H87</f>
        <v>4511</v>
      </c>
      <c r="Z110" s="251">
        <f>'New Counts Pivot Table UPDATED'!I87</f>
        <v>70</v>
      </c>
      <c r="AA110" s="252">
        <f>'New Counts Pivot Table UPDATED'!J87</f>
        <v>787</v>
      </c>
      <c r="AB110" s="252">
        <f>'New Counts Pivot Table UPDATED'!K87</f>
        <v>168</v>
      </c>
      <c r="AC110" s="252">
        <f>'New Counts Pivot Table UPDATED'!L87</f>
        <v>50</v>
      </c>
      <c r="AD110" s="252"/>
      <c r="AE110" s="251">
        <f>'New Counts Pivot Table UPDATED'!M87</f>
        <v>1075</v>
      </c>
      <c r="AF110" s="251">
        <f>'New Counts Pivot Table UPDATED'!N87</f>
        <v>0</v>
      </c>
      <c r="AG110" s="252">
        <f>'New Counts Pivot Table UPDATED'!O87</f>
        <v>0</v>
      </c>
      <c r="AH110" s="251">
        <f>'New Counts Pivot Table UPDATED'!P87</f>
        <v>0</v>
      </c>
    </row>
    <row r="111" spans="1:36">
      <c r="A111" s="337"/>
      <c r="B111" s="239" t="s">
        <v>6</v>
      </c>
      <c r="C111" s="247">
        <f t="shared" si="82"/>
        <v>5.2032669542075798E-2</v>
      </c>
      <c r="D111" s="403">
        <f t="shared" si="83"/>
        <v>1.5511892450879006E-3</v>
      </c>
      <c r="E111" s="248">
        <f t="shared" si="83"/>
        <v>6.3128217700416767E-2</v>
      </c>
      <c r="F111" s="401">
        <f t="shared" si="83"/>
        <v>6.3157894736842107E-2</v>
      </c>
      <c r="G111" s="689">
        <f t="shared" si="83"/>
        <v>1.5521064301552107E-2</v>
      </c>
      <c r="H111" s="401">
        <f t="shared" si="83"/>
        <v>0</v>
      </c>
      <c r="I111" s="685">
        <f t="shared" si="84"/>
        <v>5.1093210586881474E-2</v>
      </c>
      <c r="J111" s="685">
        <f t="shared" si="85"/>
        <v>0.70342205323193918</v>
      </c>
      <c r="K111" s="401">
        <f t="shared" si="86"/>
        <v>0.29946653734238604</v>
      </c>
      <c r="L111" s="248">
        <f t="shared" si="86"/>
        <v>0.47364217252396168</v>
      </c>
      <c r="M111" s="249">
        <f t="shared" si="87"/>
        <v>0.54678362573099415</v>
      </c>
      <c r="N111" s="247">
        <f t="shared" si="88"/>
        <v>0.37010855844483714</v>
      </c>
      <c r="O111" s="247">
        <f t="shared" si="89"/>
        <v>0</v>
      </c>
      <c r="P111" s="249">
        <f t="shared" si="89"/>
        <v>0</v>
      </c>
      <c r="Q111" s="332">
        <f t="shared" si="89"/>
        <v>0</v>
      </c>
      <c r="R111" s="401"/>
      <c r="S111" s="251">
        <f>'New Counts Pivot Table UPDATED'!B88</f>
        <v>567</v>
      </c>
      <c r="T111" s="252">
        <f>'New Counts Pivot Table UPDATED'!C88</f>
        <v>3</v>
      </c>
      <c r="U111" s="252">
        <f>'New Counts Pivot Table UPDATED'!D88</f>
        <v>515</v>
      </c>
      <c r="V111" s="252">
        <f>'New Counts Pivot Table UPDATED'!E88</f>
        <v>18</v>
      </c>
      <c r="W111" s="252">
        <f>'New Counts Pivot Table UPDATED'!F88</f>
        <v>7</v>
      </c>
      <c r="X111" s="322">
        <f>'New Counts Pivot Table UPDATED'!G88</f>
        <v>0</v>
      </c>
      <c r="Y111" s="251">
        <f>'New Counts Pivot Table UPDATED'!H88</f>
        <v>1110</v>
      </c>
      <c r="Z111" s="251">
        <f>'New Counts Pivot Table UPDATED'!I88</f>
        <v>555</v>
      </c>
      <c r="AA111" s="252">
        <f>'New Counts Pivot Table UPDATED'!J88</f>
        <v>2470</v>
      </c>
      <c r="AB111" s="252">
        <f>'New Counts Pivot Table UPDATED'!K88</f>
        <v>1186</v>
      </c>
      <c r="AC111" s="252">
        <f>'New Counts Pivot Table UPDATED'!L88</f>
        <v>187</v>
      </c>
      <c r="AD111" s="252"/>
      <c r="AE111" s="251">
        <f>'New Counts Pivot Table UPDATED'!M88</f>
        <v>4398</v>
      </c>
      <c r="AF111" s="251">
        <f>'New Counts Pivot Table UPDATED'!N88</f>
        <v>0</v>
      </c>
      <c r="AG111" s="252">
        <f>'New Counts Pivot Table UPDATED'!O88</f>
        <v>0</v>
      </c>
      <c r="AH111" s="251">
        <f>'New Counts Pivot Table UPDATED'!P88</f>
        <v>0</v>
      </c>
    </row>
    <row r="112" spans="1:36">
      <c r="A112" s="337"/>
      <c r="B112" s="239" t="s">
        <v>24</v>
      </c>
      <c r="C112" s="247">
        <f t="shared" si="82"/>
        <v>0.23446820225750206</v>
      </c>
      <c r="D112" s="248">
        <f t="shared" si="83"/>
        <v>0.2078593588417787</v>
      </c>
      <c r="E112" s="248">
        <f t="shared" si="83"/>
        <v>0.22162294680068645</v>
      </c>
      <c r="F112" s="401">
        <f t="shared" si="83"/>
        <v>0.17543859649122806</v>
      </c>
      <c r="G112" s="401">
        <f t="shared" si="83"/>
        <v>0.25498891352549891</v>
      </c>
      <c r="H112" s="401">
        <f t="shared" si="83"/>
        <v>0</v>
      </c>
      <c r="I112" s="685">
        <f t="shared" si="84"/>
        <v>0.22692750287686997</v>
      </c>
      <c r="J112" s="685">
        <f t="shared" si="85"/>
        <v>0</v>
      </c>
      <c r="K112" s="401">
        <f t="shared" si="86"/>
        <v>0</v>
      </c>
      <c r="L112" s="248">
        <f t="shared" si="86"/>
        <v>0</v>
      </c>
      <c r="M112" s="249">
        <f t="shared" si="87"/>
        <v>0</v>
      </c>
      <c r="N112" s="247">
        <f t="shared" si="88"/>
        <v>0</v>
      </c>
      <c r="O112" s="247">
        <f t="shared" si="89"/>
        <v>0</v>
      </c>
      <c r="P112" s="249">
        <f t="shared" si="89"/>
        <v>0</v>
      </c>
      <c r="Q112" s="332">
        <f t="shared" si="89"/>
        <v>0</v>
      </c>
      <c r="R112" s="401"/>
      <c r="S112" s="251">
        <f>'New Counts Pivot Table UPDATED'!B89</f>
        <v>2555</v>
      </c>
      <c r="T112" s="252">
        <f>'New Counts Pivot Table UPDATED'!C89</f>
        <v>402</v>
      </c>
      <c r="U112" s="252">
        <f>'New Counts Pivot Table UPDATED'!D89</f>
        <v>1808</v>
      </c>
      <c r="V112" s="252">
        <f>'New Counts Pivot Table UPDATED'!E89</f>
        <v>50</v>
      </c>
      <c r="W112" s="252">
        <f>'New Counts Pivot Table UPDATED'!F89</f>
        <v>115</v>
      </c>
      <c r="X112" s="322">
        <f>'New Counts Pivot Table UPDATED'!G89</f>
        <v>0</v>
      </c>
      <c r="Y112" s="251">
        <f>'New Counts Pivot Table UPDATED'!H89</f>
        <v>4930</v>
      </c>
      <c r="Z112" s="251">
        <f>'New Counts Pivot Table UPDATED'!I89</f>
        <v>0</v>
      </c>
      <c r="AA112" s="252">
        <f>'New Counts Pivot Table UPDATED'!J89</f>
        <v>0</v>
      </c>
      <c r="AB112" s="252">
        <f>'New Counts Pivot Table UPDATED'!K89</f>
        <v>0</v>
      </c>
      <c r="AC112" s="252">
        <f>'New Counts Pivot Table UPDATED'!L89</f>
        <v>0</v>
      </c>
      <c r="AD112" s="252"/>
      <c r="AE112" s="251">
        <f>'New Counts Pivot Table UPDATED'!M89</f>
        <v>0</v>
      </c>
      <c r="AF112" s="251">
        <f>'New Counts Pivot Table UPDATED'!N89</f>
        <v>0</v>
      </c>
      <c r="AG112" s="252">
        <f>'New Counts Pivot Table UPDATED'!O89</f>
        <v>0</v>
      </c>
      <c r="AH112" s="251">
        <f>'New Counts Pivot Table UPDATED'!P89</f>
        <v>0</v>
      </c>
    </row>
    <row r="113" spans="1:36">
      <c r="A113" s="337"/>
      <c r="B113" s="239" t="s">
        <v>21</v>
      </c>
      <c r="C113" s="247">
        <f t="shared" si="82"/>
        <v>0</v>
      </c>
      <c r="D113" s="248">
        <f t="shared" si="83"/>
        <v>0</v>
      </c>
      <c r="E113" s="248">
        <f t="shared" si="83"/>
        <v>0</v>
      </c>
      <c r="F113" s="401">
        <f t="shared" si="83"/>
        <v>0</v>
      </c>
      <c r="G113" s="401">
        <f t="shared" si="83"/>
        <v>0</v>
      </c>
      <c r="H113" s="401">
        <f t="shared" si="83"/>
        <v>0</v>
      </c>
      <c r="I113" s="685">
        <f t="shared" si="84"/>
        <v>0</v>
      </c>
      <c r="J113" s="685">
        <f t="shared" si="85"/>
        <v>0</v>
      </c>
      <c r="K113" s="401">
        <f t="shared" si="86"/>
        <v>0.22781280310378274</v>
      </c>
      <c r="L113" s="248">
        <f t="shared" si="86"/>
        <v>0.25918530351437702</v>
      </c>
      <c r="M113" s="249">
        <f t="shared" si="87"/>
        <v>0</v>
      </c>
      <c r="N113" s="247">
        <f t="shared" si="88"/>
        <v>0.21274089034755533</v>
      </c>
      <c r="O113" s="247">
        <f t="shared" si="89"/>
        <v>0</v>
      </c>
      <c r="P113" s="249">
        <f t="shared" si="89"/>
        <v>0</v>
      </c>
      <c r="Q113" s="332">
        <f t="shared" si="89"/>
        <v>0</v>
      </c>
      <c r="R113" s="401"/>
      <c r="S113" s="251">
        <f>'New Counts Pivot Table UPDATED'!B90</f>
        <v>0</v>
      </c>
      <c r="T113" s="252">
        <f>'New Counts Pivot Table UPDATED'!C90</f>
        <v>0</v>
      </c>
      <c r="U113" s="252">
        <f>'New Counts Pivot Table UPDATED'!D90</f>
        <v>0</v>
      </c>
      <c r="V113" s="252">
        <f>'New Counts Pivot Table UPDATED'!E90</f>
        <v>0</v>
      </c>
      <c r="W113" s="252">
        <f>'New Counts Pivot Table UPDATED'!F90</f>
        <v>0</v>
      </c>
      <c r="X113" s="322">
        <f>'New Counts Pivot Table UPDATED'!G90</f>
        <v>0</v>
      </c>
      <c r="Y113" s="251">
        <f>'New Counts Pivot Table UPDATED'!H90</f>
        <v>0</v>
      </c>
      <c r="Z113" s="251">
        <f>'New Counts Pivot Table UPDATED'!I90</f>
        <v>0</v>
      </c>
      <c r="AA113" s="252">
        <f>'New Counts Pivot Table UPDATED'!J90</f>
        <v>1879</v>
      </c>
      <c r="AB113" s="252">
        <f>'New Counts Pivot Table UPDATED'!K90</f>
        <v>649</v>
      </c>
      <c r="AC113" s="252">
        <f>'New Counts Pivot Table UPDATED'!L90</f>
        <v>0</v>
      </c>
      <c r="AD113" s="252"/>
      <c r="AE113" s="251">
        <f>'New Counts Pivot Table UPDATED'!M90</f>
        <v>2528</v>
      </c>
      <c r="AF113" s="251">
        <f>'New Counts Pivot Table UPDATED'!N90</f>
        <v>0</v>
      </c>
      <c r="AG113" s="252">
        <f>'New Counts Pivot Table UPDATED'!O90</f>
        <v>0</v>
      </c>
      <c r="AH113" s="251">
        <f>'New Counts Pivot Table UPDATED'!P90</f>
        <v>0</v>
      </c>
    </row>
    <row r="114" spans="1:36" s="261" customFormat="1">
      <c r="A114" s="338"/>
      <c r="B114" s="253" t="s">
        <v>212</v>
      </c>
      <c r="C114" s="254">
        <f t="shared" si="82"/>
        <v>1</v>
      </c>
      <c r="D114" s="255">
        <f t="shared" si="83"/>
        <v>1</v>
      </c>
      <c r="E114" s="255">
        <f t="shared" si="83"/>
        <v>1</v>
      </c>
      <c r="F114" s="402">
        <f t="shared" si="83"/>
        <v>1</v>
      </c>
      <c r="G114" s="402">
        <f t="shared" si="83"/>
        <v>1</v>
      </c>
      <c r="H114" s="402">
        <f t="shared" si="83"/>
        <v>0</v>
      </c>
      <c r="I114" s="688">
        <f t="shared" si="84"/>
        <v>1</v>
      </c>
      <c r="J114" s="688">
        <f t="shared" si="85"/>
        <v>1</v>
      </c>
      <c r="K114" s="402">
        <f t="shared" si="86"/>
        <v>1</v>
      </c>
      <c r="L114" s="255">
        <f t="shared" si="86"/>
        <v>1</v>
      </c>
      <c r="M114" s="256">
        <f t="shared" si="87"/>
        <v>1</v>
      </c>
      <c r="N114" s="254">
        <f t="shared" si="88"/>
        <v>1</v>
      </c>
      <c r="O114" s="254">
        <f t="shared" si="89"/>
        <v>0</v>
      </c>
      <c r="P114" s="256">
        <f t="shared" si="89"/>
        <v>0</v>
      </c>
      <c r="Q114" s="333">
        <f t="shared" si="89"/>
        <v>0</v>
      </c>
      <c r="R114" s="402"/>
      <c r="S114" s="258">
        <f>'New Counts Pivot Table UPDATED'!B91</f>
        <v>10897</v>
      </c>
      <c r="T114" s="259">
        <f>'New Counts Pivot Table UPDATED'!C91</f>
        <v>1934</v>
      </c>
      <c r="U114" s="259">
        <f>'New Counts Pivot Table UPDATED'!D91</f>
        <v>8158</v>
      </c>
      <c r="V114" s="259">
        <f>'New Counts Pivot Table UPDATED'!E91</f>
        <v>285</v>
      </c>
      <c r="W114" s="259">
        <f>'New Counts Pivot Table UPDATED'!F91</f>
        <v>451</v>
      </c>
      <c r="X114" s="323">
        <f>'New Counts Pivot Table UPDATED'!G91</f>
        <v>0</v>
      </c>
      <c r="Y114" s="258">
        <f>'New Counts Pivot Table UPDATED'!H91</f>
        <v>21725</v>
      </c>
      <c r="Z114" s="258">
        <f>'New Counts Pivot Table UPDATED'!I91</f>
        <v>789</v>
      </c>
      <c r="AA114" s="259">
        <f>'New Counts Pivot Table UPDATED'!J91</f>
        <v>8248</v>
      </c>
      <c r="AB114" s="259">
        <f>'New Counts Pivot Table UPDATED'!K91</f>
        <v>2504</v>
      </c>
      <c r="AC114" s="259">
        <f>'New Counts Pivot Table UPDATED'!L91</f>
        <v>342</v>
      </c>
      <c r="AD114" s="259"/>
      <c r="AE114" s="258">
        <f>'New Counts Pivot Table UPDATED'!M91</f>
        <v>11883</v>
      </c>
      <c r="AF114" s="258">
        <f>'New Counts Pivot Table UPDATED'!N91</f>
        <v>0</v>
      </c>
      <c r="AG114" s="259">
        <f>'New Counts Pivot Table UPDATED'!O91</f>
        <v>0</v>
      </c>
      <c r="AH114" s="258">
        <f>'New Counts Pivot Table UPDATED'!P91</f>
        <v>0</v>
      </c>
      <c r="AI114" s="260"/>
      <c r="AJ114" s="260"/>
    </row>
    <row r="115" spans="1:36">
      <c r="A115" s="339" t="s">
        <v>41</v>
      </c>
      <c r="B115" s="240" t="s">
        <v>3</v>
      </c>
      <c r="C115" s="241"/>
      <c r="D115" s="242"/>
      <c r="E115" s="242"/>
      <c r="F115" s="683"/>
      <c r="G115" s="683"/>
      <c r="H115" s="683"/>
      <c r="I115" s="684"/>
      <c r="J115" s="684"/>
      <c r="K115" s="683"/>
      <c r="L115" s="242"/>
      <c r="M115" s="243"/>
      <c r="N115" s="241"/>
      <c r="O115" s="241"/>
      <c r="P115" s="243"/>
      <c r="Q115" s="331"/>
      <c r="R115" s="400"/>
    </row>
    <row r="116" spans="1:36">
      <c r="A116" s="337"/>
      <c r="B116" s="239" t="s">
        <v>4</v>
      </c>
      <c r="C116" s="247"/>
      <c r="D116" s="248"/>
      <c r="E116" s="248"/>
      <c r="F116" s="401"/>
      <c r="G116" s="401"/>
      <c r="H116" s="401"/>
      <c r="I116" s="685"/>
      <c r="J116" s="685"/>
      <c r="K116" s="401"/>
      <c r="L116" s="248"/>
      <c r="M116" s="249"/>
      <c r="N116" s="247"/>
      <c r="O116" s="247"/>
      <c r="P116" s="249"/>
      <c r="Q116" s="332"/>
      <c r="R116" s="401"/>
    </row>
    <row r="117" spans="1:36">
      <c r="A117" s="337"/>
      <c r="B117" s="239" t="s">
        <v>5</v>
      </c>
      <c r="C117" s="247"/>
      <c r="D117" s="248"/>
      <c r="E117" s="248"/>
      <c r="F117" s="401"/>
      <c r="G117" s="401"/>
      <c r="H117" s="401"/>
      <c r="I117" s="685"/>
      <c r="J117" s="685"/>
      <c r="K117" s="401"/>
      <c r="L117" s="248"/>
      <c r="M117" s="249"/>
      <c r="N117" s="247"/>
      <c r="O117" s="247"/>
      <c r="P117" s="249"/>
      <c r="Q117" s="332"/>
      <c r="R117" s="401"/>
    </row>
    <row r="118" spans="1:36">
      <c r="A118" s="337"/>
      <c r="B118" s="239" t="s">
        <v>6</v>
      </c>
      <c r="C118" s="247"/>
      <c r="D118" s="248"/>
      <c r="E118" s="248"/>
      <c r="F118" s="401"/>
      <c r="G118" s="401"/>
      <c r="H118" s="401"/>
      <c r="I118" s="685"/>
      <c r="J118" s="685"/>
      <c r="K118" s="401"/>
      <c r="L118" s="248"/>
      <c r="M118" s="249"/>
      <c r="N118" s="247"/>
      <c r="O118" s="247"/>
      <c r="P118" s="249"/>
      <c r="Q118" s="332"/>
      <c r="R118" s="401"/>
    </row>
    <row r="119" spans="1:36">
      <c r="A119" s="337"/>
      <c r="B119" s="239" t="s">
        <v>24</v>
      </c>
      <c r="C119" s="247"/>
      <c r="D119" s="248"/>
      <c r="E119" s="248"/>
      <c r="F119" s="401"/>
      <c r="G119" s="401"/>
      <c r="H119" s="401"/>
      <c r="I119" s="685"/>
      <c r="J119" s="685"/>
      <c r="K119" s="401"/>
      <c r="L119" s="248"/>
      <c r="M119" s="249"/>
      <c r="N119" s="247"/>
      <c r="O119" s="247"/>
      <c r="P119" s="249"/>
      <c r="Q119" s="332"/>
      <c r="R119" s="401"/>
    </row>
    <row r="120" spans="1:36">
      <c r="A120" s="337"/>
      <c r="B120" s="239" t="s">
        <v>21</v>
      </c>
      <c r="C120" s="247"/>
      <c r="D120" s="248"/>
      <c r="E120" s="403"/>
      <c r="F120" s="401"/>
      <c r="G120" s="401"/>
      <c r="H120" s="401"/>
      <c r="I120" s="686"/>
      <c r="J120" s="685"/>
      <c r="K120" s="401"/>
      <c r="L120" s="248"/>
      <c r="M120" s="249"/>
      <c r="N120" s="247"/>
      <c r="O120" s="247"/>
      <c r="P120" s="249"/>
      <c r="Q120" s="332"/>
      <c r="R120" s="401"/>
    </row>
    <row r="121" spans="1:36" s="261" customFormat="1">
      <c r="A121" s="338"/>
      <c r="B121" s="253" t="s">
        <v>212</v>
      </c>
      <c r="C121" s="254"/>
      <c r="D121" s="255"/>
      <c r="E121" s="255"/>
      <c r="F121" s="402"/>
      <c r="G121" s="402"/>
      <c r="H121" s="402"/>
      <c r="I121" s="688"/>
      <c r="J121" s="688"/>
      <c r="K121" s="402"/>
      <c r="L121" s="255"/>
      <c r="M121" s="256"/>
      <c r="N121" s="254"/>
      <c r="O121" s="254"/>
      <c r="P121" s="256"/>
      <c r="Q121" s="333"/>
      <c r="R121" s="402"/>
      <c r="AI121" s="260"/>
      <c r="AJ121" s="260"/>
    </row>
    <row r="122" spans="1:36">
      <c r="A122" s="339" t="s">
        <v>42</v>
      </c>
      <c r="B122" s="240" t="s">
        <v>3</v>
      </c>
      <c r="C122" s="241">
        <f t="shared" ref="C122:C128" si="90">S122/S$128</f>
        <v>0.26765799256505574</v>
      </c>
      <c r="D122" s="242">
        <f t="shared" ref="D122:H128" si="91">IFERROR(T122/T$128,0)</f>
        <v>0</v>
      </c>
      <c r="E122" s="242">
        <f t="shared" si="91"/>
        <v>0.33636363636363636</v>
      </c>
      <c r="F122" s="683">
        <f t="shared" si="91"/>
        <v>0</v>
      </c>
      <c r="G122" s="683">
        <f t="shared" si="91"/>
        <v>0.27450980392156865</v>
      </c>
      <c r="H122" s="683">
        <f t="shared" si="91"/>
        <v>0.25194401244167963</v>
      </c>
      <c r="I122" s="684">
        <f t="shared" ref="I122:I128" si="92">Y122/Y$128</f>
        <v>0.27922330097087378</v>
      </c>
      <c r="J122" s="684">
        <f t="shared" ref="J122:M128" si="93">IFERROR(Z122/Z$128,0)</f>
        <v>0.2</v>
      </c>
      <c r="K122" s="683">
        <f t="shared" si="93"/>
        <v>0</v>
      </c>
      <c r="L122" s="242">
        <f t="shared" si="93"/>
        <v>0.13392857142857142</v>
      </c>
      <c r="M122" s="243">
        <f t="shared" si="93"/>
        <v>0.15094339622641509</v>
      </c>
      <c r="N122" s="241">
        <f t="shared" ref="N122:N128" si="94">AE122/AE$128</f>
        <v>0.15151515151515152</v>
      </c>
      <c r="O122" s="241">
        <f t="shared" ref="O122:Q128" si="95">IFERROR(AF122/AF$128,0)</f>
        <v>0</v>
      </c>
      <c r="P122" s="243">
        <f t="shared" si="95"/>
        <v>0</v>
      </c>
      <c r="Q122" s="331">
        <f t="shared" si="95"/>
        <v>0</v>
      </c>
      <c r="R122" s="400"/>
      <c r="S122" s="245">
        <f>'New Counts Pivot Table UPDATED'!B93</f>
        <v>288</v>
      </c>
      <c r="T122" s="246">
        <f>'New Counts Pivot Table UPDATED'!C93</f>
        <v>0</v>
      </c>
      <c r="U122" s="246">
        <f>'New Counts Pivot Table UPDATED'!D93</f>
        <v>185</v>
      </c>
      <c r="V122" s="246">
        <f>'New Counts Pivot Table UPDATED'!E93</f>
        <v>0</v>
      </c>
      <c r="W122" s="246">
        <f>'New Counts Pivot Table UPDATED'!F93</f>
        <v>84</v>
      </c>
      <c r="X122" s="321">
        <f>'New Counts Pivot Table UPDATED'!G93</f>
        <v>162</v>
      </c>
      <c r="Y122" s="245">
        <f>'New Counts Pivot Table UPDATED'!H93</f>
        <v>719</v>
      </c>
      <c r="Z122" s="245">
        <f>'New Counts Pivot Table UPDATED'!I93</f>
        <v>9</v>
      </c>
      <c r="AA122" s="246">
        <f>'New Counts Pivot Table UPDATED'!J93</f>
        <v>0</v>
      </c>
      <c r="AB122" s="246">
        <f>'New Counts Pivot Table UPDATED'!K93</f>
        <v>15</v>
      </c>
      <c r="AC122" s="246">
        <f>'New Counts Pivot Table UPDATED'!L93</f>
        <v>56</v>
      </c>
      <c r="AD122" s="246"/>
      <c r="AE122" s="245">
        <f>'New Counts Pivot Table UPDATED'!M93</f>
        <v>80</v>
      </c>
      <c r="AF122" s="245">
        <f>'New Counts Pivot Table UPDATED'!N93</f>
        <v>0</v>
      </c>
      <c r="AG122" s="246">
        <f>'New Counts Pivot Table UPDATED'!O93</f>
        <v>0</v>
      </c>
      <c r="AH122" s="245">
        <f>'New Counts Pivot Table UPDATED'!P93</f>
        <v>0</v>
      </c>
    </row>
    <row r="123" spans="1:36">
      <c r="A123" s="337"/>
      <c r="B123" s="239" t="s">
        <v>4</v>
      </c>
      <c r="C123" s="247">
        <f t="shared" si="90"/>
        <v>0.31691449814126393</v>
      </c>
      <c r="D123" s="248">
        <f t="shared" si="91"/>
        <v>0</v>
      </c>
      <c r="E123" s="248">
        <f t="shared" si="91"/>
        <v>0.23818181818181819</v>
      </c>
      <c r="F123" s="401">
        <f t="shared" si="91"/>
        <v>0</v>
      </c>
      <c r="G123" s="401">
        <f t="shared" si="91"/>
        <v>0.28104575163398693</v>
      </c>
      <c r="H123" s="401">
        <f t="shared" si="91"/>
        <v>0.26127527216174184</v>
      </c>
      <c r="I123" s="685">
        <f t="shared" si="92"/>
        <v>0.28194174757281554</v>
      </c>
      <c r="J123" s="685">
        <f t="shared" si="93"/>
        <v>0.2</v>
      </c>
      <c r="K123" s="401">
        <f t="shared" si="93"/>
        <v>0</v>
      </c>
      <c r="L123" s="248">
        <f t="shared" si="93"/>
        <v>0.125</v>
      </c>
      <c r="M123" s="249">
        <f t="shared" si="93"/>
        <v>0.18328840970350405</v>
      </c>
      <c r="N123" s="247">
        <f t="shared" si="94"/>
        <v>0.17234848484848486</v>
      </c>
      <c r="O123" s="247">
        <f t="shared" si="95"/>
        <v>0</v>
      </c>
      <c r="P123" s="249">
        <f t="shared" si="95"/>
        <v>0</v>
      </c>
      <c r="Q123" s="332">
        <f t="shared" si="95"/>
        <v>0</v>
      </c>
      <c r="R123" s="401"/>
      <c r="S123" s="251">
        <f>'New Counts Pivot Table UPDATED'!B94</f>
        <v>341</v>
      </c>
      <c r="T123" s="252">
        <f>'New Counts Pivot Table UPDATED'!C94</f>
        <v>0</v>
      </c>
      <c r="U123" s="252">
        <f>'New Counts Pivot Table UPDATED'!D94</f>
        <v>131</v>
      </c>
      <c r="V123" s="252">
        <f>'New Counts Pivot Table UPDATED'!E94</f>
        <v>0</v>
      </c>
      <c r="W123" s="252">
        <f>'New Counts Pivot Table UPDATED'!F94</f>
        <v>86</v>
      </c>
      <c r="X123" s="322">
        <f>'New Counts Pivot Table UPDATED'!G94</f>
        <v>168</v>
      </c>
      <c r="Y123" s="251">
        <f>'New Counts Pivot Table UPDATED'!H94</f>
        <v>726</v>
      </c>
      <c r="Z123" s="251">
        <f>'New Counts Pivot Table UPDATED'!I94</f>
        <v>9</v>
      </c>
      <c r="AA123" s="252">
        <f>'New Counts Pivot Table UPDATED'!J94</f>
        <v>0</v>
      </c>
      <c r="AB123" s="252">
        <f>'New Counts Pivot Table UPDATED'!K94</f>
        <v>14</v>
      </c>
      <c r="AC123" s="252">
        <f>'New Counts Pivot Table UPDATED'!L94</f>
        <v>68</v>
      </c>
      <c r="AD123" s="252"/>
      <c r="AE123" s="251">
        <f>'New Counts Pivot Table UPDATED'!M94</f>
        <v>91</v>
      </c>
      <c r="AF123" s="251">
        <f>'New Counts Pivot Table UPDATED'!N94</f>
        <v>0</v>
      </c>
      <c r="AG123" s="252">
        <f>'New Counts Pivot Table UPDATED'!O94</f>
        <v>0</v>
      </c>
      <c r="AH123" s="251">
        <f>'New Counts Pivot Table UPDATED'!P94</f>
        <v>0</v>
      </c>
    </row>
    <row r="124" spans="1:36">
      <c r="A124" s="337"/>
      <c r="B124" s="239" t="s">
        <v>5</v>
      </c>
      <c r="C124" s="247">
        <f t="shared" si="90"/>
        <v>0.34200743494423791</v>
      </c>
      <c r="D124" s="248">
        <f t="shared" si="91"/>
        <v>0</v>
      </c>
      <c r="E124" s="248">
        <f t="shared" si="91"/>
        <v>0.28545454545454546</v>
      </c>
      <c r="F124" s="401">
        <f t="shared" si="91"/>
        <v>0</v>
      </c>
      <c r="G124" s="401">
        <f t="shared" si="91"/>
        <v>0.35294117647058826</v>
      </c>
      <c r="H124" s="401">
        <f t="shared" si="91"/>
        <v>0.33903576982892691</v>
      </c>
      <c r="I124" s="685">
        <f t="shared" si="92"/>
        <v>0.33048543689320387</v>
      </c>
      <c r="J124" s="685">
        <f t="shared" si="93"/>
        <v>0.24444444444444444</v>
      </c>
      <c r="K124" s="401">
        <f t="shared" si="93"/>
        <v>0</v>
      </c>
      <c r="L124" s="248">
        <f t="shared" si="93"/>
        <v>0.20535714285714285</v>
      </c>
      <c r="M124" s="249">
        <f t="shared" si="93"/>
        <v>0.25067385444743934</v>
      </c>
      <c r="N124" s="247">
        <f t="shared" si="94"/>
        <v>0.24053030303030304</v>
      </c>
      <c r="O124" s="247">
        <f t="shared" si="95"/>
        <v>0</v>
      </c>
      <c r="P124" s="249">
        <f t="shared" si="95"/>
        <v>0</v>
      </c>
      <c r="Q124" s="332">
        <f t="shared" si="95"/>
        <v>0</v>
      </c>
      <c r="R124" s="401"/>
      <c r="S124" s="251">
        <f>'New Counts Pivot Table UPDATED'!B95</f>
        <v>368</v>
      </c>
      <c r="T124" s="252">
        <f>'New Counts Pivot Table UPDATED'!C95</f>
        <v>0</v>
      </c>
      <c r="U124" s="252">
        <f>'New Counts Pivot Table UPDATED'!D95</f>
        <v>157</v>
      </c>
      <c r="V124" s="252">
        <f>'New Counts Pivot Table UPDATED'!E95</f>
        <v>0</v>
      </c>
      <c r="W124" s="252">
        <f>'New Counts Pivot Table UPDATED'!F95</f>
        <v>108</v>
      </c>
      <c r="X124" s="322">
        <f>'New Counts Pivot Table UPDATED'!G95</f>
        <v>218</v>
      </c>
      <c r="Y124" s="251">
        <f>'New Counts Pivot Table UPDATED'!H95</f>
        <v>851</v>
      </c>
      <c r="Z124" s="251">
        <f>'New Counts Pivot Table UPDATED'!I95</f>
        <v>11</v>
      </c>
      <c r="AA124" s="252">
        <f>'New Counts Pivot Table UPDATED'!J95</f>
        <v>0</v>
      </c>
      <c r="AB124" s="252">
        <f>'New Counts Pivot Table UPDATED'!K95</f>
        <v>23</v>
      </c>
      <c r="AC124" s="252">
        <f>'New Counts Pivot Table UPDATED'!L95</f>
        <v>93</v>
      </c>
      <c r="AD124" s="252"/>
      <c r="AE124" s="251">
        <f>'New Counts Pivot Table UPDATED'!M95</f>
        <v>127</v>
      </c>
      <c r="AF124" s="251">
        <f>'New Counts Pivot Table UPDATED'!N95</f>
        <v>0</v>
      </c>
      <c r="AG124" s="252">
        <f>'New Counts Pivot Table UPDATED'!O95</f>
        <v>0</v>
      </c>
      <c r="AH124" s="251">
        <f>'New Counts Pivot Table UPDATED'!P95</f>
        <v>0</v>
      </c>
    </row>
    <row r="125" spans="1:36">
      <c r="A125" s="337"/>
      <c r="B125" s="239" t="s">
        <v>6</v>
      </c>
      <c r="C125" s="247">
        <f t="shared" si="90"/>
        <v>5.204460966542751E-2</v>
      </c>
      <c r="D125" s="248">
        <f t="shared" si="91"/>
        <v>0</v>
      </c>
      <c r="E125" s="248">
        <f t="shared" si="91"/>
        <v>0.14000000000000001</v>
      </c>
      <c r="F125" s="401">
        <f t="shared" si="91"/>
        <v>0</v>
      </c>
      <c r="G125" s="401">
        <f t="shared" si="91"/>
        <v>4.5751633986928102E-2</v>
      </c>
      <c r="H125" s="401">
        <f t="shared" si="91"/>
        <v>0.1119751166407465</v>
      </c>
      <c r="I125" s="685">
        <f t="shared" si="92"/>
        <v>8.5048543689320383E-2</v>
      </c>
      <c r="J125" s="685">
        <f t="shared" si="93"/>
        <v>0.35555555555555557</v>
      </c>
      <c r="K125" s="401">
        <f t="shared" si="93"/>
        <v>0</v>
      </c>
      <c r="L125" s="248">
        <f t="shared" si="93"/>
        <v>0.49107142857142855</v>
      </c>
      <c r="M125" s="249">
        <f t="shared" si="93"/>
        <v>0.33153638814016173</v>
      </c>
      <c r="N125" s="247">
        <f t="shared" si="94"/>
        <v>0.36742424242424243</v>
      </c>
      <c r="O125" s="247">
        <f t="shared" si="95"/>
        <v>0</v>
      </c>
      <c r="P125" s="249">
        <f t="shared" si="95"/>
        <v>0</v>
      </c>
      <c r="Q125" s="332">
        <f t="shared" si="95"/>
        <v>0</v>
      </c>
      <c r="R125" s="401"/>
      <c r="S125" s="251">
        <f>'New Counts Pivot Table UPDATED'!B96</f>
        <v>56</v>
      </c>
      <c r="T125" s="252">
        <f>'New Counts Pivot Table UPDATED'!C96</f>
        <v>0</v>
      </c>
      <c r="U125" s="252">
        <f>'New Counts Pivot Table UPDATED'!D96</f>
        <v>77</v>
      </c>
      <c r="V125" s="252">
        <f>'New Counts Pivot Table UPDATED'!E96</f>
        <v>0</v>
      </c>
      <c r="W125" s="252">
        <f>'New Counts Pivot Table UPDATED'!F96</f>
        <v>14</v>
      </c>
      <c r="X125" s="322">
        <f>'New Counts Pivot Table UPDATED'!G96</f>
        <v>72</v>
      </c>
      <c r="Y125" s="251">
        <f>'New Counts Pivot Table UPDATED'!H96</f>
        <v>219</v>
      </c>
      <c r="Z125" s="251">
        <f>'New Counts Pivot Table UPDATED'!I96</f>
        <v>16</v>
      </c>
      <c r="AA125" s="252">
        <f>'New Counts Pivot Table UPDATED'!J96</f>
        <v>0</v>
      </c>
      <c r="AB125" s="252">
        <f>'New Counts Pivot Table UPDATED'!K96</f>
        <v>55</v>
      </c>
      <c r="AC125" s="252">
        <f>'New Counts Pivot Table UPDATED'!L96</f>
        <v>123</v>
      </c>
      <c r="AD125" s="252"/>
      <c r="AE125" s="251">
        <f>'New Counts Pivot Table UPDATED'!M96</f>
        <v>194</v>
      </c>
      <c r="AF125" s="251">
        <f>'New Counts Pivot Table UPDATED'!N96</f>
        <v>0</v>
      </c>
      <c r="AG125" s="252">
        <f>'New Counts Pivot Table UPDATED'!O96</f>
        <v>0</v>
      </c>
      <c r="AH125" s="251">
        <f>'New Counts Pivot Table UPDATED'!P96</f>
        <v>0</v>
      </c>
    </row>
    <row r="126" spans="1:36">
      <c r="A126" s="337"/>
      <c r="B126" s="239" t="s">
        <v>24</v>
      </c>
      <c r="C126" s="247">
        <f t="shared" si="90"/>
        <v>2.1375464684014869E-2</v>
      </c>
      <c r="D126" s="248">
        <f t="shared" si="91"/>
        <v>0</v>
      </c>
      <c r="E126" s="248">
        <f t="shared" si="91"/>
        <v>0</v>
      </c>
      <c r="F126" s="401">
        <f t="shared" si="91"/>
        <v>0</v>
      </c>
      <c r="G126" s="401">
        <f t="shared" si="91"/>
        <v>4.5751633986928102E-2</v>
      </c>
      <c r="H126" s="401">
        <f t="shared" si="91"/>
        <v>3.5769828926905133E-2</v>
      </c>
      <c r="I126" s="685">
        <f t="shared" si="92"/>
        <v>2.3300970873786409E-2</v>
      </c>
      <c r="J126" s="685">
        <f t="shared" si="93"/>
        <v>0</v>
      </c>
      <c r="K126" s="401">
        <f t="shared" si="93"/>
        <v>0</v>
      </c>
      <c r="L126" s="248">
        <f t="shared" si="93"/>
        <v>4.4642857142857144E-2</v>
      </c>
      <c r="M126" s="249">
        <f t="shared" si="93"/>
        <v>8.3557951482479784E-2</v>
      </c>
      <c r="N126" s="247">
        <f t="shared" si="94"/>
        <v>6.8181818181818177E-2</v>
      </c>
      <c r="O126" s="247">
        <f t="shared" si="95"/>
        <v>0</v>
      </c>
      <c r="P126" s="249">
        <f t="shared" si="95"/>
        <v>0</v>
      </c>
      <c r="Q126" s="332">
        <f t="shared" si="95"/>
        <v>0</v>
      </c>
      <c r="R126" s="401"/>
      <c r="S126" s="251">
        <f>'New Counts Pivot Table UPDATED'!B97</f>
        <v>23</v>
      </c>
      <c r="T126" s="252">
        <f>'New Counts Pivot Table UPDATED'!C97</f>
        <v>0</v>
      </c>
      <c r="U126" s="252">
        <f>'New Counts Pivot Table UPDATED'!D97</f>
        <v>0</v>
      </c>
      <c r="V126" s="252">
        <f>'New Counts Pivot Table UPDATED'!E97</f>
        <v>0</v>
      </c>
      <c r="W126" s="252">
        <f>'New Counts Pivot Table UPDATED'!F97</f>
        <v>14</v>
      </c>
      <c r="X126" s="322">
        <f>'New Counts Pivot Table UPDATED'!G97</f>
        <v>23</v>
      </c>
      <c r="Y126" s="251">
        <f>'New Counts Pivot Table UPDATED'!H97</f>
        <v>60</v>
      </c>
      <c r="Z126" s="251">
        <f>'New Counts Pivot Table UPDATED'!I97</f>
        <v>0</v>
      </c>
      <c r="AA126" s="252">
        <f>'New Counts Pivot Table UPDATED'!J97</f>
        <v>0</v>
      </c>
      <c r="AB126" s="252">
        <f>'New Counts Pivot Table UPDATED'!K97</f>
        <v>5</v>
      </c>
      <c r="AC126" s="252">
        <f>'New Counts Pivot Table UPDATED'!L97</f>
        <v>31</v>
      </c>
      <c r="AD126" s="252"/>
      <c r="AE126" s="251">
        <f>'New Counts Pivot Table UPDATED'!M97</f>
        <v>36</v>
      </c>
      <c r="AF126" s="251">
        <f>'New Counts Pivot Table UPDATED'!N97</f>
        <v>0</v>
      </c>
      <c r="AG126" s="252">
        <f>'New Counts Pivot Table UPDATED'!O97</f>
        <v>0</v>
      </c>
      <c r="AH126" s="251">
        <f>'New Counts Pivot Table UPDATED'!P97</f>
        <v>0</v>
      </c>
    </row>
    <row r="127" spans="1:36">
      <c r="A127" s="337"/>
      <c r="B127" s="239" t="s">
        <v>21</v>
      </c>
      <c r="C127" s="247">
        <f t="shared" si="90"/>
        <v>0</v>
      </c>
      <c r="D127" s="248">
        <f t="shared" si="91"/>
        <v>0</v>
      </c>
      <c r="E127" s="248">
        <f t="shared" si="91"/>
        <v>0</v>
      </c>
      <c r="F127" s="401">
        <f t="shared" si="91"/>
        <v>0</v>
      </c>
      <c r="G127" s="401">
        <f t="shared" si="91"/>
        <v>0</v>
      </c>
      <c r="H127" s="401">
        <f t="shared" si="91"/>
        <v>0</v>
      </c>
      <c r="I127" s="685">
        <f t="shared" si="92"/>
        <v>0</v>
      </c>
      <c r="J127" s="685">
        <f t="shared" si="93"/>
        <v>0</v>
      </c>
      <c r="K127" s="401">
        <f t="shared" si="93"/>
        <v>0</v>
      </c>
      <c r="L127" s="248">
        <f t="shared" si="93"/>
        <v>0</v>
      </c>
      <c r="M127" s="249">
        <f t="shared" si="93"/>
        <v>0</v>
      </c>
      <c r="N127" s="247">
        <f t="shared" si="94"/>
        <v>0</v>
      </c>
      <c r="O127" s="247">
        <f t="shared" si="95"/>
        <v>0</v>
      </c>
      <c r="P127" s="249">
        <f t="shared" si="95"/>
        <v>0</v>
      </c>
      <c r="Q127" s="332">
        <f t="shared" si="95"/>
        <v>0</v>
      </c>
      <c r="R127" s="401"/>
      <c r="S127" s="251">
        <f>'New Counts Pivot Table UPDATED'!B98</f>
        <v>0</v>
      </c>
      <c r="T127" s="252">
        <f>'New Counts Pivot Table UPDATED'!C98</f>
        <v>0</v>
      </c>
      <c r="U127" s="252">
        <f>'New Counts Pivot Table UPDATED'!D98</f>
        <v>0</v>
      </c>
      <c r="V127" s="252">
        <f>'New Counts Pivot Table UPDATED'!E98</f>
        <v>0</v>
      </c>
      <c r="W127" s="252">
        <f>'New Counts Pivot Table UPDATED'!F98</f>
        <v>0</v>
      </c>
      <c r="X127" s="322">
        <f>'New Counts Pivot Table UPDATED'!G98</f>
        <v>0</v>
      </c>
      <c r="Y127" s="251">
        <f>'New Counts Pivot Table UPDATED'!H98</f>
        <v>0</v>
      </c>
      <c r="Z127" s="251">
        <f>'New Counts Pivot Table UPDATED'!I98</f>
        <v>0</v>
      </c>
      <c r="AA127" s="252">
        <f>'New Counts Pivot Table UPDATED'!J98</f>
        <v>0</v>
      </c>
      <c r="AB127" s="252">
        <f>'New Counts Pivot Table UPDATED'!K98</f>
        <v>0</v>
      </c>
      <c r="AC127" s="252">
        <f>'New Counts Pivot Table UPDATED'!L98</f>
        <v>0</v>
      </c>
      <c r="AD127" s="252"/>
      <c r="AE127" s="251">
        <f>'New Counts Pivot Table UPDATED'!M98</f>
        <v>0</v>
      </c>
      <c r="AF127" s="251">
        <f>'New Counts Pivot Table UPDATED'!N98</f>
        <v>0</v>
      </c>
      <c r="AG127" s="252">
        <f>'New Counts Pivot Table UPDATED'!O98</f>
        <v>0</v>
      </c>
      <c r="AH127" s="251">
        <f>'New Counts Pivot Table UPDATED'!P98</f>
        <v>0</v>
      </c>
    </row>
    <row r="128" spans="1:36" s="261" customFormat="1">
      <c r="A128" s="338"/>
      <c r="B128" s="253" t="s">
        <v>212</v>
      </c>
      <c r="C128" s="254">
        <f t="shared" si="90"/>
        <v>1</v>
      </c>
      <c r="D128" s="255">
        <f t="shared" si="91"/>
        <v>0</v>
      </c>
      <c r="E128" s="255">
        <f t="shared" si="91"/>
        <v>1</v>
      </c>
      <c r="F128" s="402">
        <f t="shared" si="91"/>
        <v>0</v>
      </c>
      <c r="G128" s="402">
        <f t="shared" si="91"/>
        <v>1</v>
      </c>
      <c r="H128" s="402">
        <f t="shared" si="91"/>
        <v>1</v>
      </c>
      <c r="I128" s="688">
        <f t="shared" si="92"/>
        <v>1</v>
      </c>
      <c r="J128" s="688">
        <f t="shared" si="93"/>
        <v>1</v>
      </c>
      <c r="K128" s="402">
        <f t="shared" si="93"/>
        <v>0</v>
      </c>
      <c r="L128" s="255">
        <f t="shared" si="93"/>
        <v>1</v>
      </c>
      <c r="M128" s="256">
        <f t="shared" si="93"/>
        <v>1</v>
      </c>
      <c r="N128" s="254">
        <f t="shared" si="94"/>
        <v>1</v>
      </c>
      <c r="O128" s="254">
        <f t="shared" si="95"/>
        <v>0</v>
      </c>
      <c r="P128" s="256">
        <f t="shared" si="95"/>
        <v>0</v>
      </c>
      <c r="Q128" s="333">
        <f t="shared" si="95"/>
        <v>0</v>
      </c>
      <c r="R128" s="402"/>
      <c r="S128" s="258">
        <f>'New Counts Pivot Table UPDATED'!B99</f>
        <v>1076</v>
      </c>
      <c r="T128" s="259">
        <f>'New Counts Pivot Table UPDATED'!C99</f>
        <v>0</v>
      </c>
      <c r="U128" s="259">
        <f>'New Counts Pivot Table UPDATED'!D99</f>
        <v>550</v>
      </c>
      <c r="V128" s="259">
        <f>'New Counts Pivot Table UPDATED'!E99</f>
        <v>0</v>
      </c>
      <c r="W128" s="259">
        <f>'New Counts Pivot Table UPDATED'!F99</f>
        <v>306</v>
      </c>
      <c r="X128" s="323">
        <f>'New Counts Pivot Table UPDATED'!G99</f>
        <v>643</v>
      </c>
      <c r="Y128" s="258">
        <f>'New Counts Pivot Table UPDATED'!H99</f>
        <v>2575</v>
      </c>
      <c r="Z128" s="258">
        <f>'New Counts Pivot Table UPDATED'!I99</f>
        <v>45</v>
      </c>
      <c r="AA128" s="259">
        <f>'New Counts Pivot Table UPDATED'!J99</f>
        <v>0</v>
      </c>
      <c r="AB128" s="259">
        <f>'New Counts Pivot Table UPDATED'!K99</f>
        <v>112</v>
      </c>
      <c r="AC128" s="259">
        <f>'New Counts Pivot Table UPDATED'!L99</f>
        <v>371</v>
      </c>
      <c r="AD128" s="259"/>
      <c r="AE128" s="258">
        <f>'New Counts Pivot Table UPDATED'!M99</f>
        <v>528</v>
      </c>
      <c r="AF128" s="258">
        <f>'New Counts Pivot Table UPDATED'!N99</f>
        <v>0</v>
      </c>
      <c r="AG128" s="259">
        <f>'New Counts Pivot Table UPDATED'!O99</f>
        <v>0</v>
      </c>
      <c r="AH128" s="258">
        <f>'New Counts Pivot Table UPDATED'!P99</f>
        <v>0</v>
      </c>
      <c r="AI128" s="260"/>
      <c r="AJ128" s="260"/>
    </row>
    <row r="129" spans="17:17">
      <c r="Q129" s="262"/>
    </row>
    <row r="130" spans="17:17">
      <c r="Q130" s="352"/>
    </row>
  </sheetData>
  <pageMargins left="0.7" right="0.7" top="0.75" bottom="0.75" header="0.3" footer="0.3"/>
  <pageSetup scale="90" firstPageNumber="192" orientation="landscape" useFirstPageNumber="1" r:id="rId1"/>
  <headerFooter>
    <oddHeader>&amp;R&amp;"Arial,Regular"&amp;8SREB-State Data Exchange</oddHeader>
    <oddFooter>&amp;C&amp;"Arial,Regular"&amp;8&amp;P&amp;R&amp;"Arial,Regular"&amp;8February 2016</oddFooter>
  </headerFooter>
  <rowBreaks count="5" manualBreakCount="5">
    <brk id="30" max="16" man="1"/>
    <brk id="51" max="16" man="1"/>
    <brk id="72" max="16" man="1"/>
    <brk id="93" max="16" man="1"/>
    <brk id="114" max="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22</vt:i4>
      </vt:variant>
      <vt:variant>
        <vt:lpstr>Named Ranges</vt:lpstr>
      </vt:variant>
      <vt:variant>
        <vt:i4>12</vt:i4>
      </vt:variant>
    </vt:vector>
  </HeadingPairs>
  <TitlesOfParts>
    <vt:vector size="34" baseType="lpstr">
      <vt:lpstr>New Table 141 UPDATED</vt:lpstr>
      <vt:lpstr>New Table 141</vt:lpstr>
      <vt:lpstr>Old Table 141 UPDATED</vt:lpstr>
      <vt:lpstr>Old Table 141</vt:lpstr>
      <vt:lpstr>New Tables 142-160 UPDATED</vt:lpstr>
      <vt:lpstr>New Tables 142-160</vt:lpstr>
      <vt:lpstr>Old Tables 142-160 UPDATED</vt:lpstr>
      <vt:lpstr>Old Tables 142-160</vt:lpstr>
      <vt:lpstr>New Table 161 UPDATED</vt:lpstr>
      <vt:lpstr>New Table 161</vt:lpstr>
      <vt:lpstr>Old Table 161 UPDATED</vt:lpstr>
      <vt:lpstr>Old Table 161</vt:lpstr>
      <vt:lpstr>Averages Pivot Table UPDATED</vt:lpstr>
      <vt:lpstr>Averages Pivot Table</vt:lpstr>
      <vt:lpstr>New Counts Pivot Table UPDATED</vt:lpstr>
      <vt:lpstr>New Counts Pivot Table</vt:lpstr>
      <vt:lpstr>Old Counts Pivot Table UPDATED</vt:lpstr>
      <vt:lpstr>Old Counts Pivot Table</vt:lpstr>
      <vt:lpstr>Faculty Salary Data</vt:lpstr>
      <vt:lpstr>Format for Avgs Pivot</vt:lpstr>
      <vt:lpstr>Format for New Counts</vt:lpstr>
      <vt:lpstr>Format for Old Counts</vt:lpstr>
      <vt:lpstr>'New Table 161'!Print_Area</vt:lpstr>
      <vt:lpstr>'New Table 161 UPDATED'!Print_Area</vt:lpstr>
      <vt:lpstr>'New Tables 142-160'!Print_Area</vt:lpstr>
      <vt:lpstr>'New Tables 142-160 UPDATED'!Print_Area</vt:lpstr>
      <vt:lpstr>'Old Table 161'!Print_Area</vt:lpstr>
      <vt:lpstr>'Old Table 161 UPDATED'!Print_Area</vt:lpstr>
      <vt:lpstr>'Old Tables 142-160'!Print_Area</vt:lpstr>
      <vt:lpstr>'Old Tables 142-160 UPDATED'!Print_Area</vt:lpstr>
      <vt:lpstr>'New Table 161'!Print_Titles</vt:lpstr>
      <vt:lpstr>'New Table 161 UPDATED'!Print_Titles</vt:lpstr>
      <vt:lpstr>'Old Table 161'!Print_Titles</vt:lpstr>
      <vt:lpstr>'Old Table 161 UPDATED'!Print_Titles</vt:lpstr>
    </vt:vector>
  </TitlesOfParts>
  <Company>SREB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Lisa Cowan</dc:creator>
  <cp:lastModifiedBy>Christiana Datubo-Brown</cp:lastModifiedBy>
  <cp:lastPrinted>2016-03-17T13:07:50Z</cp:lastPrinted>
  <dcterms:created xsi:type="dcterms:W3CDTF">1999-02-24T13:58:47Z</dcterms:created>
  <dcterms:modified xsi:type="dcterms:W3CDTF">2017-06-21T17:55:04Z</dcterms:modified>
</cp:coreProperties>
</file>